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Relationship Id="rId4" Target="docProps/custom.xml" Type="http://schemas.openxmlformats.org/officeDocument/2006/relationships/custom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windowHeight="5220" windowWidth="15330" xWindow="0" yWindow="780"/>
  </bookViews>
  <sheets>
    <sheet name="Sheet1" r:id="rId1" sheetId="2"/>
    <sheet name="Sheet2" r:id="rId2" sheetId="3"/>
    <sheet name="Sheet3" r:id="rId3" sheetId="4"/>
    <sheet name="Sheet4" r:id="rId4" sheetId="11"/>
    <sheet name="Diversification Matrix" r:id="rId5" sheetId="7"/>
    <sheet name="Results" r:id="rId6" sheetId="8"/>
    <sheet name="Joint Exposures" r:id="rId7" sheetId="9"/>
    <sheet name="Sheet5" r:id="rId8" sheetId="10"/>
    <sheet name="Combos" r:id="rId9" sheetId="12"/>
  </sheets>
  <definedNames>
    <definedName hidden="1" localSheetId="0" name="_xlnm._FilterDatabase">Sheet1!$A$23:$N$2023</definedName>
    <definedName hidden="1" localSheetId="0" name="solver_eng">1</definedName>
    <definedName hidden="1" localSheetId="0" name="solver_neg">1</definedName>
    <definedName hidden="1" localSheetId="0" name="solver_num">0</definedName>
    <definedName hidden="1" localSheetId="0" name="solver_opt">Sheet1!$J$18</definedName>
    <definedName hidden="1" localSheetId="0" name="solver_typ">1</definedName>
    <definedName hidden="1" localSheetId="0" name="solver_val">0</definedName>
    <definedName hidden="1" localSheetId="0" name="solver_ver">3</definedName>
  </definedNames>
  <calcPr calcId="145621"/>
</workbook>
</file>

<file path=xl/calcChain.xml><?xml version="1.0" encoding="utf-8"?>
<calcChain xmlns="http://schemas.openxmlformats.org/spreadsheetml/2006/main">
  <c i="2" l="1" r="B2"/>
  <c i="2" r="D2"/>
  <c i="2" r="F2"/>
  <c i="2" r="H2"/>
  <c i="2" r="J2"/>
  <c i="2" r="B3"/>
  <c i="2" r="D3"/>
  <c i="2" r="F3"/>
  <c i="2" r="H3"/>
  <c i="2" r="J3"/>
  <c i="2" r="B4"/>
  <c i="2" r="D4"/>
  <c i="2" r="F4"/>
  <c i="2" r="H4"/>
  <c i="2" r="J4"/>
  <c i="2" r="B5"/>
  <c i="2" r="D5"/>
  <c i="2" r="F5"/>
  <c i="2" r="H5"/>
  <c i="2" r="J5"/>
  <c i="2" r="B6"/>
  <c i="2" r="D6"/>
  <c i="2" r="F6"/>
  <c i="2" r="H6"/>
  <c i="2" r="J6"/>
  <c i="2" r="B7"/>
  <c i="2" r="D7"/>
  <c i="2" r="F7"/>
  <c i="2" r="H7"/>
  <c i="2" r="J7"/>
  <c i="2" r="B8"/>
  <c i="2" r="D8"/>
  <c i="2" r="F8"/>
  <c i="2" r="H8"/>
  <c i="2" r="J8"/>
  <c i="2" r="B9"/>
  <c i="2" r="D9"/>
  <c i="2" r="F9"/>
  <c i="2" r="H9"/>
  <c i="2" r="J9"/>
  <c i="2" r="B10"/>
  <c i="2" r="D10"/>
  <c i="2" r="F10"/>
  <c i="2" r="H10"/>
  <c i="2" r="J10"/>
  <c i="2" r="B11"/>
  <c i="2" r="D11"/>
  <c i="2" r="F11"/>
  <c i="2" r="H11"/>
  <c i="2" r="J11"/>
  <c i="2" r="B12"/>
  <c i="2" r="D12"/>
  <c i="2" r="F12"/>
  <c i="2" r="H12"/>
  <c i="2" r="J12"/>
  <c i="2" r="B13"/>
  <c i="2" r="D13"/>
  <c i="2" r="F13"/>
  <c i="2" r="H13"/>
  <c i="2" r="J13"/>
  <c i="2" r="B14"/>
  <c i="2" r="D14"/>
  <c i="2" r="F14"/>
  <c i="2" r="H14"/>
  <c i="2" r="J14"/>
  <c i="2" r="B15"/>
  <c i="2" r="D15"/>
  <c i="2" r="F15"/>
  <c i="2" r="H15"/>
  <c i="2" r="J15"/>
  <c i="2" r="B16"/>
  <c i="2" r="D16"/>
  <c i="2" r="F16"/>
  <c i="2" r="H16"/>
  <c i="2" r="J16"/>
  <c i="2" r="B17"/>
  <c i="2" r="D17"/>
  <c i="2" r="F17"/>
  <c i="2" r="H17"/>
  <c i="2" r="J17"/>
  <c i="2" r="B18"/>
  <c i="2" r="D18"/>
  <c i="2" r="F18"/>
  <c i="2" r="H18"/>
  <c i="2" r="J18"/>
  <c i="2" r="B19"/>
  <c i="2" r="D19"/>
  <c i="2" r="F19"/>
  <c i="2" r="H19"/>
  <c i="2" r="J19"/>
  <c i="2" r="B20"/>
  <c i="2" r="D20"/>
  <c i="2" r="F20"/>
  <c i="2" r="H20"/>
  <c i="2" r="J20"/>
  <c i="2" r="B21"/>
  <c i="2" r="D21"/>
  <c i="2" r="F21"/>
  <c i="2" r="H21"/>
  <c i="2" r="J21"/>
  <c i="3" l="1" r="AE1002"/>
  <c i="3" r="AF1002"/>
  <c i="3" r="AG1002"/>
  <c i="3" r="AH1002"/>
  <c i="3" r="AI1002"/>
  <c i="3" r="AJ1002"/>
  <c i="3" r="AK1002"/>
  <c i="3" r="AL1002"/>
  <c i="3" r="AM1002"/>
  <c i="3" r="AE1003"/>
  <c i="3" r="AF1003"/>
  <c i="3" r="AG1003"/>
  <c i="3" r="AH1003"/>
  <c i="3" r="AI1003"/>
  <c i="3" r="AJ1003"/>
  <c i="3" r="AK1003"/>
  <c i="3" r="AL1003"/>
  <c i="3" r="AM1003"/>
  <c i="3" r="AE1004"/>
  <c i="3" r="AF1004"/>
  <c i="3" r="AG1004"/>
  <c i="3" r="AH1004"/>
  <c i="3" r="AI1004"/>
  <c i="3" r="AJ1004"/>
  <c i="3" r="AK1004"/>
  <c i="3" r="AL1004"/>
  <c i="3" r="AM1004"/>
  <c i="3" r="AE1005"/>
  <c i="3" r="AF1005"/>
  <c i="3" r="AG1005"/>
  <c i="3" r="AH1005"/>
  <c i="3" r="AI1005"/>
  <c i="3" r="AJ1005"/>
  <c i="3" r="AK1005"/>
  <c i="3" r="AL1005"/>
  <c i="3" r="AM1005"/>
  <c i="3" r="AE1006"/>
  <c i="3" r="AF1006"/>
  <c i="3" r="AG1006"/>
  <c i="3" r="AH1006"/>
  <c i="3" r="AI1006"/>
  <c i="3" r="AJ1006"/>
  <c i="3" r="AK1006"/>
  <c i="3" r="AL1006"/>
  <c i="3" r="AM1006"/>
  <c i="3" r="AE1007"/>
  <c i="3" r="AF1007"/>
  <c i="3" r="AG1007"/>
  <c i="3" r="AH1007"/>
  <c i="3" r="AI1007"/>
  <c i="3" r="AJ1007"/>
  <c i="3" r="AK1007"/>
  <c i="3" r="AL1007"/>
  <c i="3" r="AM1007"/>
  <c i="3" r="AE1008"/>
  <c i="3" r="AF1008"/>
  <c i="3" r="AG1008"/>
  <c i="3" r="AH1008"/>
  <c i="3" r="AI1008"/>
  <c i="3" r="AJ1008"/>
  <c i="3" r="AK1008"/>
  <c i="3" r="AL1008"/>
  <c i="3" r="AM1008"/>
  <c i="3" r="AE1009"/>
  <c i="3" r="AF1009"/>
  <c i="3" r="AG1009"/>
  <c i="3" r="AH1009"/>
  <c i="3" r="AI1009"/>
  <c i="3" r="AJ1009"/>
  <c i="3" r="AK1009"/>
  <c i="3" r="AL1009"/>
  <c i="3" r="AM1009"/>
  <c i="3" r="AE1010"/>
  <c i="3" r="AF1010"/>
  <c i="3" r="AG1010"/>
  <c i="3" r="AH1010"/>
  <c i="3" r="AI1010"/>
  <c i="3" r="AJ1010"/>
  <c i="3" r="AK1010"/>
  <c i="3" r="AL1010"/>
  <c i="3" r="AM1010"/>
  <c i="3" r="AE1011"/>
  <c i="3" r="AF1011"/>
  <c i="3" r="AG1011"/>
  <c i="3" r="AH1011"/>
  <c i="3" r="AI1011"/>
  <c i="3" r="AJ1011"/>
  <c i="3" r="AK1011"/>
  <c i="3" r="AL1011"/>
  <c i="3" r="AM1011"/>
  <c i="3" r="AE1012"/>
  <c i="3" r="AF1012"/>
  <c i="3" r="AG1012"/>
  <c i="3" r="AH1012"/>
  <c i="3" r="AI1012"/>
  <c i="3" r="AJ1012"/>
  <c i="3" r="AK1012"/>
  <c i="3" r="AL1012"/>
  <c i="3" r="AM1012"/>
  <c i="3" r="AE1013"/>
  <c i="3" r="AF1013"/>
  <c i="3" r="AG1013"/>
  <c i="3" r="AH1013"/>
  <c i="3" r="AI1013"/>
  <c i="3" r="AJ1013"/>
  <c i="3" r="AK1013"/>
  <c i="3" r="AL1013"/>
  <c i="3" r="AM1013"/>
  <c i="3" r="AE1014"/>
  <c i="3" r="AF1014"/>
  <c i="3" r="AG1014"/>
  <c i="3" r="AH1014"/>
  <c i="3" r="AI1014"/>
  <c i="3" r="AJ1014"/>
  <c i="3" r="AK1014"/>
  <c i="3" r="AL1014"/>
  <c i="3" r="AM1014"/>
  <c i="3" r="AE1015"/>
  <c i="3" r="AF1015"/>
  <c i="3" r="AG1015"/>
  <c i="3" r="AH1015"/>
  <c i="3" r="AI1015"/>
  <c i="3" r="AJ1015"/>
  <c i="3" r="AK1015"/>
  <c i="3" r="AL1015"/>
  <c i="3" r="AM1015"/>
  <c i="3" r="AE1016"/>
  <c i="3" r="AF1016"/>
  <c i="3" r="AG1016"/>
  <c i="3" r="AH1016"/>
  <c i="3" r="AI1016"/>
  <c i="3" r="AJ1016"/>
  <c i="3" r="AK1016"/>
  <c i="3" r="AL1016"/>
  <c i="3" r="AM1016"/>
  <c i="3" r="AE1017"/>
  <c i="3" r="AF1017"/>
  <c i="3" r="AG1017"/>
  <c i="3" r="AH1017"/>
  <c i="3" r="AI1017"/>
  <c i="3" r="AJ1017"/>
  <c i="3" r="AK1017"/>
  <c i="3" r="AL1017"/>
  <c i="3" r="AM1017"/>
  <c i="3" r="AE1018"/>
  <c i="3" r="AF1018"/>
  <c i="3" r="AG1018"/>
  <c i="3" r="AH1018"/>
  <c i="3" r="AI1018"/>
  <c i="3" r="AJ1018"/>
  <c i="3" r="AK1018"/>
  <c i="3" r="AL1018"/>
  <c i="3" r="AM1018"/>
  <c i="3" r="AE1019"/>
  <c i="3" r="AF1019"/>
  <c i="3" r="AG1019"/>
  <c i="3" r="AH1019"/>
  <c i="3" r="AI1019"/>
  <c i="3" r="AJ1019"/>
  <c i="3" r="AK1019"/>
  <c i="3" r="AL1019"/>
  <c i="3" r="AM1019"/>
  <c i="3" r="AE1020"/>
  <c i="3" r="AF1020"/>
  <c i="3" r="AG1020"/>
  <c i="3" r="AH1020"/>
  <c i="3" r="AI1020"/>
  <c i="3" r="AJ1020"/>
  <c i="3" r="AK1020"/>
  <c i="3" r="AL1020"/>
  <c i="3" r="AM1020"/>
  <c i="3" r="AE1021"/>
  <c i="3" r="AF1021"/>
  <c i="3" r="AG1021"/>
  <c i="3" r="AH1021"/>
  <c i="3" r="AI1021"/>
  <c i="3" r="AJ1021"/>
  <c i="3" r="AK1021"/>
  <c i="3" r="AL1021"/>
  <c i="3" r="AM1021"/>
  <c i="3" r="AE1022"/>
  <c i="3" r="AF1022"/>
  <c i="3" r="AG1022"/>
  <c i="3" r="AH1022"/>
  <c i="3" r="AI1022"/>
  <c i="3" r="AJ1022"/>
  <c i="3" r="AK1022"/>
  <c i="3" r="AL1022"/>
  <c i="3" r="AM1022"/>
  <c i="3" r="AE1023"/>
  <c i="3" r="AF1023"/>
  <c i="3" r="AG1023"/>
  <c i="3" r="AH1023"/>
  <c i="3" r="AI1023"/>
  <c i="3" r="AJ1023"/>
  <c i="3" r="AK1023"/>
  <c i="3" r="AL1023"/>
  <c i="3" r="AM1023"/>
  <c i="3" r="AE1024"/>
  <c i="3" r="AF1024"/>
  <c i="3" r="AG1024"/>
  <c i="3" r="AH1024"/>
  <c i="3" r="AI1024"/>
  <c i="3" r="AJ1024"/>
  <c i="3" r="AK1024"/>
  <c i="3" r="AL1024"/>
  <c i="3" r="AM1024"/>
  <c i="3" r="AE1025"/>
  <c i="3" r="AF1025"/>
  <c i="3" r="AG1025"/>
  <c i="3" r="AH1025"/>
  <c i="3" r="AI1025"/>
  <c i="3" r="AJ1025"/>
  <c i="3" r="AK1025"/>
  <c i="3" r="AL1025"/>
  <c i="3" r="AM1025"/>
  <c i="3" r="AE1026"/>
  <c i="3" r="AF1026"/>
  <c i="3" r="AG1026"/>
  <c i="3" r="AH1026"/>
  <c i="3" r="AI1026"/>
  <c i="3" r="AJ1026"/>
  <c i="3" r="AK1026"/>
  <c i="3" r="AL1026"/>
  <c i="3" r="AM1026"/>
  <c i="3" r="AE1027"/>
  <c i="3" r="AF1027"/>
  <c i="3" r="AG1027"/>
  <c i="3" r="AH1027"/>
  <c i="3" r="AI1027"/>
  <c i="3" r="AJ1027"/>
  <c i="3" r="AK1027"/>
  <c i="3" r="AL1027"/>
  <c i="3" r="AM1027"/>
  <c i="3" r="AE1028"/>
  <c i="3" r="AF1028"/>
  <c i="3" r="AG1028"/>
  <c i="3" r="AH1028"/>
  <c i="3" r="AI1028"/>
  <c i="3" r="AJ1028"/>
  <c i="3" r="AK1028"/>
  <c i="3" r="AL1028"/>
  <c i="3" r="AM1028"/>
  <c i="3" r="AE1029"/>
  <c i="3" r="AF1029"/>
  <c i="3" r="AG1029"/>
  <c i="3" r="AH1029"/>
  <c i="3" r="AI1029"/>
  <c i="3" r="AJ1029"/>
  <c i="3" r="AK1029"/>
  <c i="3" r="AL1029"/>
  <c i="3" r="AM1029"/>
  <c i="3" r="AE1030"/>
  <c i="3" r="AF1030"/>
  <c i="3" r="AG1030"/>
  <c i="3" r="AH1030"/>
  <c i="3" r="AI1030"/>
  <c i="3" r="AJ1030"/>
  <c i="3" r="AK1030"/>
  <c i="3" r="AL1030"/>
  <c i="3" r="AM1030"/>
  <c i="3" r="AE1031"/>
  <c i="3" r="AF1031"/>
  <c i="3" r="AG1031"/>
  <c i="3" r="AH1031"/>
  <c i="3" r="AI1031"/>
  <c i="3" r="AJ1031"/>
  <c i="3" r="AK1031"/>
  <c i="3" r="AL1031"/>
  <c i="3" r="AM1031"/>
  <c i="3" r="AE1032"/>
  <c i="3" r="AF1032"/>
  <c i="3" r="AG1032"/>
  <c i="3" r="AH1032"/>
  <c i="3" r="AI1032"/>
  <c i="3" r="AJ1032"/>
  <c i="3" r="AK1032"/>
  <c i="3" r="AL1032"/>
  <c i="3" r="AM1032"/>
  <c i="3" r="AE1033"/>
  <c i="3" r="AF1033"/>
  <c i="3" r="AG1033"/>
  <c i="3" r="AH1033"/>
  <c i="3" r="AI1033"/>
  <c i="3" r="AJ1033"/>
  <c i="3" r="AK1033"/>
  <c i="3" r="AL1033"/>
  <c i="3" r="AM1033"/>
  <c i="3" r="AE1034"/>
  <c i="3" r="AF1034"/>
  <c i="3" r="AG1034"/>
  <c i="3" r="AH1034"/>
  <c i="3" r="AI1034"/>
  <c i="3" r="AJ1034"/>
  <c i="3" r="AK1034"/>
  <c i="3" r="AL1034"/>
  <c i="3" r="AM1034"/>
  <c i="3" r="AE1035"/>
  <c i="3" r="AF1035"/>
  <c i="3" r="AG1035"/>
  <c i="3" r="AH1035"/>
  <c i="3" r="AI1035"/>
  <c i="3" r="AJ1035"/>
  <c i="3" r="AK1035"/>
  <c i="3" r="AL1035"/>
  <c i="3" r="AM1035"/>
  <c i="3" r="AE1036"/>
  <c i="3" r="AF1036"/>
  <c i="3" r="AG1036"/>
  <c i="3" r="AH1036"/>
  <c i="3" r="AI1036"/>
  <c i="3" r="AJ1036"/>
  <c i="3" r="AK1036"/>
  <c i="3" r="AL1036"/>
  <c i="3" r="AM1036"/>
  <c i="3" r="AE1037"/>
  <c i="3" r="AF1037"/>
  <c i="3" r="AG1037"/>
  <c i="3" r="AH1037"/>
  <c i="3" r="AI1037"/>
  <c i="3" r="AJ1037"/>
  <c i="3" r="AK1037"/>
  <c i="3" r="AL1037"/>
  <c i="3" r="AM1037"/>
  <c i="3" r="AE1038"/>
  <c i="3" r="AF1038"/>
  <c i="3" r="AG1038"/>
  <c i="3" r="AH1038"/>
  <c i="3" r="AI1038"/>
  <c i="3" r="AJ1038"/>
  <c i="3" r="AK1038"/>
  <c i="3" r="AL1038"/>
  <c i="3" r="AM1038"/>
  <c i="3" r="AE1039"/>
  <c i="3" r="AF1039"/>
  <c i="3" r="AG1039"/>
  <c i="3" r="AH1039"/>
  <c i="3" r="AI1039"/>
  <c i="3" r="AJ1039"/>
  <c i="3" r="AK1039"/>
  <c i="3" r="AL1039"/>
  <c i="3" r="AM1039"/>
  <c i="3" r="AE1040"/>
  <c i="3" r="AF1040"/>
  <c i="3" r="AG1040"/>
  <c i="3" r="AH1040"/>
  <c i="3" r="AI1040"/>
  <c i="3" r="AJ1040"/>
  <c i="3" r="AK1040"/>
  <c i="3" r="AL1040"/>
  <c i="3" r="AM1040"/>
  <c i="3" r="AE1041"/>
  <c i="3" r="AF1041"/>
  <c i="3" r="AG1041"/>
  <c i="3" r="AH1041"/>
  <c i="3" r="AI1041"/>
  <c i="3" r="AJ1041"/>
  <c i="3" r="AK1041"/>
  <c i="3" r="AL1041"/>
  <c i="3" r="AM1041"/>
  <c i="3" r="AE1042"/>
  <c i="3" r="AF1042"/>
  <c i="3" r="AG1042"/>
  <c i="3" r="AH1042"/>
  <c i="3" r="AI1042"/>
  <c i="3" r="AJ1042"/>
  <c i="3" r="AK1042"/>
  <c i="3" r="AL1042"/>
  <c i="3" r="AM1042"/>
  <c i="3" r="AE1043"/>
  <c i="3" r="AF1043"/>
  <c i="3" r="AG1043"/>
  <c i="3" r="AH1043"/>
  <c i="3" r="AI1043"/>
  <c i="3" r="AJ1043"/>
  <c i="3" r="AK1043"/>
  <c i="3" r="AL1043"/>
  <c i="3" r="AM1043"/>
  <c i="3" r="AE1044"/>
  <c i="3" r="AF1044"/>
  <c i="3" r="AG1044"/>
  <c i="3" r="AH1044"/>
  <c i="3" r="AI1044"/>
  <c i="3" r="AJ1044"/>
  <c i="3" r="AK1044"/>
  <c i="3" r="AL1044"/>
  <c i="3" r="AM1044"/>
  <c i="3" r="AE1045"/>
  <c i="3" r="AF1045"/>
  <c i="3" r="AG1045"/>
  <c i="3" r="AH1045"/>
  <c i="3" r="AI1045"/>
  <c i="3" r="AJ1045"/>
  <c i="3" r="AK1045"/>
  <c i="3" r="AL1045"/>
  <c i="3" r="AM1045"/>
  <c i="3" r="AE1046"/>
  <c i="3" r="AF1046"/>
  <c i="3" r="AG1046"/>
  <c i="3" r="AH1046"/>
  <c i="3" r="AI1046"/>
  <c i="3" r="AJ1046"/>
  <c i="3" r="AK1046"/>
  <c i="3" r="AL1046"/>
  <c i="3" r="AM1046"/>
  <c i="3" r="AE1047"/>
  <c i="3" r="AF1047"/>
  <c i="3" r="AG1047"/>
  <c i="3" r="AH1047"/>
  <c i="3" r="AI1047"/>
  <c i="3" r="AJ1047"/>
  <c i="3" r="AK1047"/>
  <c i="3" r="AL1047"/>
  <c i="3" r="AM1047"/>
  <c i="3" r="AE1048"/>
  <c i="3" r="AF1048"/>
  <c i="3" r="AG1048"/>
  <c i="3" r="AH1048"/>
  <c i="3" r="AI1048"/>
  <c i="3" r="AJ1048"/>
  <c i="3" r="AK1048"/>
  <c i="3" r="AL1048"/>
  <c i="3" r="AM1048"/>
  <c i="3" r="AE1049"/>
  <c i="3" r="AF1049"/>
  <c i="3" r="AG1049"/>
  <c i="3" r="AH1049"/>
  <c i="3" r="AI1049"/>
  <c i="3" r="AJ1049"/>
  <c i="3" r="AK1049"/>
  <c i="3" r="AL1049"/>
  <c i="3" r="AM1049"/>
  <c i="3" r="AE1050"/>
  <c i="3" r="AF1050"/>
  <c i="3" r="AG1050"/>
  <c i="3" r="AH1050"/>
  <c i="3" r="AI1050"/>
  <c i="3" r="AJ1050"/>
  <c i="3" r="AK1050"/>
  <c i="3" r="AL1050"/>
  <c i="3" r="AM1050"/>
  <c i="3" r="AE1051"/>
  <c i="3" r="AF1051"/>
  <c i="3" r="AG1051"/>
  <c i="3" r="AH1051"/>
  <c i="3" r="AI1051"/>
  <c i="3" r="AJ1051"/>
  <c i="3" r="AK1051"/>
  <c i="3" r="AL1051"/>
  <c i="3" r="AM1051"/>
  <c i="3" r="AE1052"/>
  <c i="3" r="AF1052"/>
  <c i="3" r="AG1052"/>
  <c i="3" r="AH1052"/>
  <c i="3" r="AI1052"/>
  <c i="3" r="AJ1052"/>
  <c i="3" r="AK1052"/>
  <c i="3" r="AL1052"/>
  <c i="3" r="AM1052"/>
  <c i="3" r="AE1053"/>
  <c i="3" r="AF1053"/>
  <c i="3" r="AG1053"/>
  <c i="3" r="AH1053"/>
  <c i="3" r="AI1053"/>
  <c i="3" r="AJ1053"/>
  <c i="3" r="AK1053"/>
  <c i="3" r="AL1053"/>
  <c i="3" r="AM1053"/>
  <c i="3" r="AE1054"/>
  <c i="3" r="AF1054"/>
  <c i="3" r="AG1054"/>
  <c i="3" r="AH1054"/>
  <c i="3" r="AI1054"/>
  <c i="3" r="AJ1054"/>
  <c i="3" r="AK1054"/>
  <c i="3" r="AL1054"/>
  <c i="3" r="AM1054"/>
  <c i="3" r="AE1055"/>
  <c i="3" r="AF1055"/>
  <c i="3" r="AG1055"/>
  <c i="3" r="AH1055"/>
  <c i="3" r="AI1055"/>
  <c i="3" r="AJ1055"/>
  <c i="3" r="AK1055"/>
  <c i="3" r="AL1055"/>
  <c i="3" r="AM1055"/>
  <c i="3" r="AE1056"/>
  <c i="3" r="AF1056"/>
  <c i="3" r="AG1056"/>
  <c i="3" r="AH1056"/>
  <c i="3" r="AI1056"/>
  <c i="3" r="AJ1056"/>
  <c i="3" r="AK1056"/>
  <c i="3" r="AL1056"/>
  <c i="3" r="AM1056"/>
  <c i="3" r="AE1057"/>
  <c i="3" r="AF1057"/>
  <c i="3" r="AG1057"/>
  <c i="3" r="AH1057"/>
  <c i="3" r="AI1057"/>
  <c i="3" r="AJ1057"/>
  <c i="3" r="AK1057"/>
  <c i="3" r="AL1057"/>
  <c i="3" r="AM1057"/>
  <c i="3" r="AE1058"/>
  <c i="3" r="AF1058"/>
  <c i="3" r="AG1058"/>
  <c i="3" r="AH1058"/>
  <c i="3" r="AI1058"/>
  <c i="3" r="AJ1058"/>
  <c i="3" r="AK1058"/>
  <c i="3" r="AL1058"/>
  <c i="3" r="AM1058"/>
  <c i="3" r="AE1059"/>
  <c i="3" r="AF1059"/>
  <c i="3" r="AG1059"/>
  <c i="3" r="AH1059"/>
  <c i="3" r="AI1059"/>
  <c i="3" r="AJ1059"/>
  <c i="3" r="AK1059"/>
  <c i="3" r="AL1059"/>
  <c i="3" r="AM1059"/>
  <c i="3" r="AE1060"/>
  <c i="3" r="AF1060"/>
  <c i="3" r="AG1060"/>
  <c i="3" r="AH1060"/>
  <c i="3" r="AI1060"/>
  <c i="3" r="AJ1060"/>
  <c i="3" r="AK1060"/>
  <c i="3" r="AL1060"/>
  <c i="3" r="AM1060"/>
  <c i="3" r="AE1061"/>
  <c i="3" r="AF1061"/>
  <c i="3" r="AG1061"/>
  <c i="3" r="AH1061"/>
  <c i="3" r="AI1061"/>
  <c i="3" r="AJ1061"/>
  <c i="3" r="AK1061"/>
  <c i="3" r="AL1061"/>
  <c i="3" r="AM1061"/>
  <c i="3" r="AE1062"/>
  <c i="3" r="AF1062"/>
  <c i="3" r="AG1062"/>
  <c i="3" r="AH1062"/>
  <c i="3" r="AI1062"/>
  <c i="3" r="AJ1062"/>
  <c i="3" r="AK1062"/>
  <c i="3" r="AL1062"/>
  <c i="3" r="AM1062"/>
  <c i="3" r="AE1063"/>
  <c i="3" r="AF1063"/>
  <c i="3" r="AG1063"/>
  <c i="3" r="AH1063"/>
  <c i="3" r="AI1063"/>
  <c i="3" r="AJ1063"/>
  <c i="3" r="AK1063"/>
  <c i="3" r="AL1063"/>
  <c i="3" r="AM1063"/>
  <c i="3" r="AE1064"/>
  <c i="3" r="AF1064"/>
  <c i="3" r="AG1064"/>
  <c i="3" r="AH1064"/>
  <c i="3" r="AI1064"/>
  <c i="3" r="AJ1064"/>
  <c i="3" r="AK1064"/>
  <c i="3" r="AL1064"/>
  <c i="3" r="AM1064"/>
  <c i="3" r="AE1065"/>
  <c i="3" r="AF1065"/>
  <c i="3" r="AG1065"/>
  <c i="3" r="AH1065"/>
  <c i="3" r="AI1065"/>
  <c i="3" r="AJ1065"/>
  <c i="3" r="AK1065"/>
  <c i="3" r="AL1065"/>
  <c i="3" r="AM1065"/>
  <c i="3" r="AE1066"/>
  <c i="3" r="AF1066"/>
  <c i="3" r="AG1066"/>
  <c i="3" r="AH1066"/>
  <c i="3" r="AI1066"/>
  <c i="3" r="AJ1066"/>
  <c i="3" r="AK1066"/>
  <c i="3" r="AL1066"/>
  <c i="3" r="AM1066"/>
  <c i="3" r="AE1067"/>
  <c i="3" r="AF1067"/>
  <c i="3" r="AG1067"/>
  <c i="3" r="AH1067"/>
  <c i="3" r="AI1067"/>
  <c i="3" r="AJ1067"/>
  <c i="3" r="AK1067"/>
  <c i="3" r="AL1067"/>
  <c i="3" r="AM1067"/>
  <c i="3" r="AE1068"/>
  <c i="3" r="AF1068"/>
  <c i="3" r="AG1068"/>
  <c i="3" r="AH1068"/>
  <c i="3" r="AI1068"/>
  <c i="3" r="AJ1068"/>
  <c i="3" r="AK1068"/>
  <c i="3" r="AL1068"/>
  <c i="3" r="AM1068"/>
  <c i="3" r="AE1069"/>
  <c i="3" r="AF1069"/>
  <c i="3" r="AG1069"/>
  <c i="3" r="AH1069"/>
  <c i="3" r="AI1069"/>
  <c i="3" r="AJ1069"/>
  <c i="3" r="AK1069"/>
  <c i="3" r="AL1069"/>
  <c i="3" r="AM1069"/>
  <c i="3" r="AE1070"/>
  <c i="3" r="AF1070"/>
  <c i="3" r="AG1070"/>
  <c i="3" r="AH1070"/>
  <c i="3" r="AI1070"/>
  <c i="3" r="AJ1070"/>
  <c i="3" r="AK1070"/>
  <c i="3" r="AL1070"/>
  <c i="3" r="AM1070"/>
  <c i="3" r="AE1071"/>
  <c i="3" r="AF1071"/>
  <c i="3" r="AG1071"/>
  <c i="3" r="AH1071"/>
  <c i="3" r="AI1071"/>
  <c i="3" r="AJ1071"/>
  <c i="3" r="AK1071"/>
  <c i="3" r="AL1071"/>
  <c i="3" r="AM1071"/>
  <c i="3" r="AE1072"/>
  <c i="3" r="AF1072"/>
  <c i="3" r="AG1072"/>
  <c i="3" r="AH1072"/>
  <c i="3" r="AI1072"/>
  <c i="3" r="AJ1072"/>
  <c i="3" r="AK1072"/>
  <c i="3" r="AL1072"/>
  <c i="3" r="AM1072"/>
  <c i="3" r="AE1073"/>
  <c i="3" r="AF1073"/>
  <c i="3" r="AG1073"/>
  <c i="3" r="AH1073"/>
  <c i="3" r="AI1073"/>
  <c i="3" r="AJ1073"/>
  <c i="3" r="AK1073"/>
  <c i="3" r="AL1073"/>
  <c i="3" r="AM1073"/>
  <c i="3" r="AE1074"/>
  <c i="3" r="AF1074"/>
  <c i="3" r="AG1074"/>
  <c i="3" r="AH1074"/>
  <c i="3" r="AI1074"/>
  <c i="3" r="AJ1074"/>
  <c i="3" r="AK1074"/>
  <c i="3" r="AL1074"/>
  <c i="3" r="AM1074"/>
  <c i="3" r="AE1075"/>
  <c i="3" r="AF1075"/>
  <c i="3" r="AG1075"/>
  <c i="3" r="AH1075"/>
  <c i="3" r="AI1075"/>
  <c i="3" r="AJ1075"/>
  <c i="3" r="AK1075"/>
  <c i="3" r="AL1075"/>
  <c i="3" r="AM1075"/>
  <c i="3" r="AE1076"/>
  <c i="3" r="AF1076"/>
  <c i="3" r="AG1076"/>
  <c i="3" r="AH1076"/>
  <c i="3" r="AI1076"/>
  <c i="3" r="AJ1076"/>
  <c i="3" r="AK1076"/>
  <c i="3" r="AL1076"/>
  <c i="3" r="AM1076"/>
  <c i="3" r="AE1077"/>
  <c i="3" r="AF1077"/>
  <c i="3" r="AG1077"/>
  <c i="3" r="AH1077"/>
  <c i="3" r="AI1077"/>
  <c i="3" r="AJ1077"/>
  <c i="3" r="AK1077"/>
  <c i="3" r="AL1077"/>
  <c i="3" r="AM1077"/>
  <c i="3" r="AE1078"/>
  <c i="3" r="AF1078"/>
  <c i="3" r="AG1078"/>
  <c i="3" r="AH1078"/>
  <c i="3" r="AI1078"/>
  <c i="3" r="AJ1078"/>
  <c i="3" r="AK1078"/>
  <c i="3" r="AL1078"/>
  <c i="3" r="AM1078"/>
  <c i="3" r="AE1079"/>
  <c i="3" r="AF1079"/>
  <c i="3" r="AG1079"/>
  <c i="3" r="AH1079"/>
  <c i="3" r="AI1079"/>
  <c i="3" r="AJ1079"/>
  <c i="3" r="AK1079"/>
  <c i="3" r="AL1079"/>
  <c i="3" r="AM1079"/>
  <c i="3" r="AE1080"/>
  <c i="3" r="AF1080"/>
  <c i="3" r="AG1080"/>
  <c i="3" r="AH1080"/>
  <c i="3" r="AI1080"/>
  <c i="3" r="AJ1080"/>
  <c i="3" r="AK1080"/>
  <c i="3" r="AL1080"/>
  <c i="3" r="AM1080"/>
  <c i="3" r="AE1081"/>
  <c i="3" r="AF1081"/>
  <c i="3" r="AG1081"/>
  <c i="3" r="AH1081"/>
  <c i="3" r="AI1081"/>
  <c i="3" r="AJ1081"/>
  <c i="3" r="AK1081"/>
  <c i="3" r="AL1081"/>
  <c i="3" r="AM1081"/>
  <c i="3" r="AE1082"/>
  <c i="3" r="AF1082"/>
  <c i="3" r="AG1082"/>
  <c i="3" r="AH1082"/>
  <c i="3" r="AI1082"/>
  <c i="3" r="AJ1082"/>
  <c i="3" r="AK1082"/>
  <c i="3" r="AL1082"/>
  <c i="3" r="AM1082"/>
  <c i="3" r="AE1083"/>
  <c i="3" r="AF1083"/>
  <c i="3" r="AG1083"/>
  <c i="3" r="AH1083"/>
  <c i="3" r="AI1083"/>
  <c i="3" r="AJ1083"/>
  <c i="3" r="AK1083"/>
  <c i="3" r="AL1083"/>
  <c i="3" r="AM1083"/>
  <c i="3" r="AE1084"/>
  <c i="3" r="AF1084"/>
  <c i="3" r="AG1084"/>
  <c i="3" r="AH1084"/>
  <c i="3" r="AI1084"/>
  <c i="3" r="AJ1084"/>
  <c i="3" r="AK1084"/>
  <c i="3" r="AL1084"/>
  <c i="3" r="AM1084"/>
  <c i="3" r="AE1085"/>
  <c i="3" r="AF1085"/>
  <c i="3" r="AG1085"/>
  <c i="3" r="AH1085"/>
  <c i="3" r="AI1085"/>
  <c i="3" r="AJ1085"/>
  <c i="3" r="AK1085"/>
  <c i="3" r="AL1085"/>
  <c i="3" r="AM1085"/>
  <c i="3" r="AE1086"/>
  <c i="3" r="AF1086"/>
  <c i="3" r="AG1086"/>
  <c i="3" r="AH1086"/>
  <c i="3" r="AI1086"/>
  <c i="3" r="AJ1086"/>
  <c i="3" r="AK1086"/>
  <c i="3" r="AL1086"/>
  <c i="3" r="AM1086"/>
  <c i="3" r="AE1087"/>
  <c i="3" r="AF1087"/>
  <c i="3" r="AG1087"/>
  <c i="3" r="AH1087"/>
  <c i="3" r="AI1087"/>
  <c i="3" r="AJ1087"/>
  <c i="3" r="AK1087"/>
  <c i="3" r="AL1087"/>
  <c i="3" r="AM1087"/>
  <c i="3" r="AE1088"/>
  <c i="3" r="AF1088"/>
  <c i="3" r="AG1088"/>
  <c i="3" r="AH1088"/>
  <c i="3" r="AI1088"/>
  <c i="3" r="AJ1088"/>
  <c i="3" r="AK1088"/>
  <c i="3" r="AL1088"/>
  <c i="3" r="AM1088"/>
  <c i="3" r="AE1089"/>
  <c i="3" r="AF1089"/>
  <c i="3" r="AG1089"/>
  <c i="3" r="AH1089"/>
  <c i="3" r="AI1089"/>
  <c i="3" r="AJ1089"/>
  <c i="3" r="AK1089"/>
  <c i="3" r="AL1089"/>
  <c i="3" r="AM1089"/>
  <c i="3" r="AE1090"/>
  <c i="3" r="AF1090"/>
  <c i="3" r="AG1090"/>
  <c i="3" r="AH1090"/>
  <c i="3" r="AI1090"/>
  <c i="3" r="AJ1090"/>
  <c i="3" r="AK1090"/>
  <c i="3" r="AL1090"/>
  <c i="3" r="AM1090"/>
  <c i="3" r="AE1091"/>
  <c i="3" r="AF1091"/>
  <c i="3" r="AG1091"/>
  <c i="3" r="AH1091"/>
  <c i="3" r="AI1091"/>
  <c i="3" r="AJ1091"/>
  <c i="3" r="AK1091"/>
  <c i="3" r="AL1091"/>
  <c i="3" r="AM1091"/>
  <c i="3" r="AE1092"/>
  <c i="3" r="AF1092"/>
  <c i="3" r="AG1092"/>
  <c i="3" r="AH1092"/>
  <c i="3" r="AI1092"/>
  <c i="3" r="AJ1092"/>
  <c i="3" r="AK1092"/>
  <c i="3" r="AL1092"/>
  <c i="3" r="AM1092"/>
  <c i="3" r="AE1093"/>
  <c i="3" r="AF1093"/>
  <c i="3" r="AG1093"/>
  <c i="3" r="AH1093"/>
  <c i="3" r="AI1093"/>
  <c i="3" r="AJ1093"/>
  <c i="3" r="AK1093"/>
  <c i="3" r="AL1093"/>
  <c i="3" r="AM1093"/>
  <c i="3" r="AE1094"/>
  <c i="3" r="AF1094"/>
  <c i="3" r="AG1094"/>
  <c i="3" r="AH1094"/>
  <c i="3" r="AI1094"/>
  <c i="3" r="AJ1094"/>
  <c i="3" r="AK1094"/>
  <c i="3" r="AL1094"/>
  <c i="3" r="AM1094"/>
  <c i="3" r="AE1095"/>
  <c i="3" r="AF1095"/>
  <c i="3" r="AG1095"/>
  <c i="3" r="AH1095"/>
  <c i="3" r="AI1095"/>
  <c i="3" r="AJ1095"/>
  <c i="3" r="AK1095"/>
  <c i="3" r="AL1095"/>
  <c i="3" r="AM1095"/>
  <c i="3" r="AE1096"/>
  <c i="3" r="AF1096"/>
  <c i="3" r="AG1096"/>
  <c i="3" r="AH1096"/>
  <c i="3" r="AI1096"/>
  <c i="3" r="AJ1096"/>
  <c i="3" r="AK1096"/>
  <c i="3" r="AL1096"/>
  <c i="3" r="AM1096"/>
  <c i="3" r="AE1097"/>
  <c i="3" r="AF1097"/>
  <c i="3" r="AG1097"/>
  <c i="3" r="AH1097"/>
  <c i="3" r="AI1097"/>
  <c i="3" r="AJ1097"/>
  <c i="3" r="AK1097"/>
  <c i="3" r="AL1097"/>
  <c i="3" r="AM1097"/>
  <c i="3" r="AE1098"/>
  <c i="3" r="AF1098"/>
  <c i="3" r="AG1098"/>
  <c i="3" r="AH1098"/>
  <c i="3" r="AI1098"/>
  <c i="3" r="AJ1098"/>
  <c i="3" r="AK1098"/>
  <c i="3" r="AL1098"/>
  <c i="3" r="AM1098"/>
  <c i="3" r="AE1099"/>
  <c i="3" r="AF1099"/>
  <c i="3" r="AG1099"/>
  <c i="3" r="AH1099"/>
  <c i="3" r="AI1099"/>
  <c i="3" r="AJ1099"/>
  <c i="3" r="AK1099"/>
  <c i="3" r="AL1099"/>
  <c i="3" r="AM1099"/>
  <c i="3" r="AE1100"/>
  <c i="3" r="AF1100"/>
  <c i="3" r="AG1100"/>
  <c i="3" r="AH1100"/>
  <c i="3" r="AI1100"/>
  <c i="3" r="AJ1100"/>
  <c i="3" r="AK1100"/>
  <c i="3" r="AL1100"/>
  <c i="3" r="AM1100"/>
  <c i="3" r="AE1101"/>
  <c i="3" r="AF1101"/>
  <c i="3" r="AG1101"/>
  <c i="3" r="AH1101"/>
  <c i="3" r="AI1101"/>
  <c i="3" r="AJ1101"/>
  <c i="3" r="AK1101"/>
  <c i="3" r="AL1101"/>
  <c i="3" r="AM1101"/>
  <c i="3" r="AE1102"/>
  <c i="3" r="AF1102"/>
  <c i="3" r="AG1102"/>
  <c i="3" r="AH1102"/>
  <c i="3" r="AI1102"/>
  <c i="3" r="AJ1102"/>
  <c i="3" r="AK1102"/>
  <c i="3" r="AL1102"/>
  <c i="3" r="AM1102"/>
  <c i="3" r="AE1103"/>
  <c i="3" r="AF1103"/>
  <c i="3" r="AG1103"/>
  <c i="3" r="AH1103"/>
  <c i="3" r="AI1103"/>
  <c i="3" r="AJ1103"/>
  <c i="3" r="AK1103"/>
  <c i="3" r="AL1103"/>
  <c i="3" r="AM1103"/>
  <c i="3" r="AE1104"/>
  <c i="3" r="AF1104"/>
  <c i="3" r="AG1104"/>
  <c i="3" r="AH1104"/>
  <c i="3" r="AI1104"/>
  <c i="3" r="AJ1104"/>
  <c i="3" r="AK1104"/>
  <c i="3" r="AL1104"/>
  <c i="3" r="AM1104"/>
  <c i="3" r="AE1105"/>
  <c i="3" r="AF1105"/>
  <c i="3" r="AG1105"/>
  <c i="3" r="AH1105"/>
  <c i="3" r="AI1105"/>
  <c i="3" r="AJ1105"/>
  <c i="3" r="AK1105"/>
  <c i="3" r="AL1105"/>
  <c i="3" r="AM1105"/>
  <c i="3" r="AE1106"/>
  <c i="3" r="AF1106"/>
  <c i="3" r="AG1106"/>
  <c i="3" r="AH1106"/>
  <c i="3" r="AI1106"/>
  <c i="3" r="AJ1106"/>
  <c i="3" r="AK1106"/>
  <c i="3" r="AL1106"/>
  <c i="3" r="AM1106"/>
  <c i="3" r="AE1107"/>
  <c i="3" r="AF1107"/>
  <c i="3" r="AG1107"/>
  <c i="3" r="AH1107"/>
  <c i="3" r="AI1107"/>
  <c i="3" r="AJ1107"/>
  <c i="3" r="AK1107"/>
  <c i="3" r="AL1107"/>
  <c i="3" r="AM1107"/>
  <c i="3" r="AE1108"/>
  <c i="3" r="AF1108"/>
  <c i="3" r="AG1108"/>
  <c i="3" r="AH1108"/>
  <c i="3" r="AI1108"/>
  <c i="3" r="AJ1108"/>
  <c i="3" r="AK1108"/>
  <c i="3" r="AL1108"/>
  <c i="3" r="AM1108"/>
  <c i="3" r="AE1109"/>
  <c i="3" r="AF1109"/>
  <c i="3" r="AG1109"/>
  <c i="3" r="AH1109"/>
  <c i="3" r="AI1109"/>
  <c i="3" r="AJ1109"/>
  <c i="3" r="AK1109"/>
  <c i="3" r="AL1109"/>
  <c i="3" r="AM1109"/>
  <c i="3" r="AE1110"/>
  <c i="3" r="AF1110"/>
  <c i="3" r="AG1110"/>
  <c i="3" r="AH1110"/>
  <c i="3" r="AI1110"/>
  <c i="3" r="AJ1110"/>
  <c i="3" r="AK1110"/>
  <c i="3" r="AL1110"/>
  <c i="3" r="AM1110"/>
  <c i="3" r="AE1111"/>
  <c i="3" r="AF1111"/>
  <c i="3" r="AG1111"/>
  <c i="3" r="AH1111"/>
  <c i="3" r="AI1111"/>
  <c i="3" r="AJ1111"/>
  <c i="3" r="AK1111"/>
  <c i="3" r="AL1111"/>
  <c i="3" r="AM1111"/>
  <c i="3" r="AE1112"/>
  <c i="3" r="AF1112"/>
  <c i="3" r="AG1112"/>
  <c i="3" r="AH1112"/>
  <c i="3" r="AI1112"/>
  <c i="3" r="AJ1112"/>
  <c i="3" r="AK1112"/>
  <c i="3" r="AL1112"/>
  <c i="3" r="AM1112"/>
  <c i="3" r="AE1113"/>
  <c i="3" r="AF1113"/>
  <c i="3" r="AG1113"/>
  <c i="3" r="AH1113"/>
  <c i="3" r="AI1113"/>
  <c i="3" r="AJ1113"/>
  <c i="3" r="AK1113"/>
  <c i="3" r="AL1113"/>
  <c i="3" r="AM1113"/>
  <c i="3" r="AE1114"/>
  <c i="3" r="AF1114"/>
  <c i="3" r="AG1114"/>
  <c i="3" r="AH1114"/>
  <c i="3" r="AI1114"/>
  <c i="3" r="AJ1114"/>
  <c i="3" r="AK1114"/>
  <c i="3" r="AL1114"/>
  <c i="3" r="AM1114"/>
  <c i="3" r="AE1115"/>
  <c i="3" r="AF1115"/>
  <c i="3" r="AG1115"/>
  <c i="3" r="AH1115"/>
  <c i="3" r="AI1115"/>
  <c i="3" r="AJ1115"/>
  <c i="3" r="AK1115"/>
  <c i="3" r="AL1115"/>
  <c i="3" r="AM1115"/>
  <c i="3" r="AE1116"/>
  <c i="3" r="AF1116"/>
  <c i="3" r="AG1116"/>
  <c i="3" r="AH1116"/>
  <c i="3" r="AI1116"/>
  <c i="3" r="AJ1116"/>
  <c i="3" r="AK1116"/>
  <c i="3" r="AL1116"/>
  <c i="3" r="AM1116"/>
  <c i="3" r="AE1117"/>
  <c i="3" r="AF1117"/>
  <c i="3" r="AG1117"/>
  <c i="3" r="AH1117"/>
  <c i="3" r="AI1117"/>
  <c i="3" r="AJ1117"/>
  <c i="3" r="AK1117"/>
  <c i="3" r="AL1117"/>
  <c i="3" r="AM1117"/>
  <c i="3" r="AE1118"/>
  <c i="3" r="AF1118"/>
  <c i="3" r="AG1118"/>
  <c i="3" r="AH1118"/>
  <c i="3" r="AI1118"/>
  <c i="3" r="AJ1118"/>
  <c i="3" r="AK1118"/>
  <c i="3" r="AL1118"/>
  <c i="3" r="AM1118"/>
  <c i="3" r="AE1119"/>
  <c i="3" r="AF1119"/>
  <c i="3" r="AG1119"/>
  <c i="3" r="AH1119"/>
  <c i="3" r="AI1119"/>
  <c i="3" r="AJ1119"/>
  <c i="3" r="AK1119"/>
  <c i="3" r="AL1119"/>
  <c i="3" r="AM1119"/>
  <c i="3" r="AE1120"/>
  <c i="3" r="AF1120"/>
  <c i="3" r="AG1120"/>
  <c i="3" r="AH1120"/>
  <c i="3" r="AI1120"/>
  <c i="3" r="AJ1120"/>
  <c i="3" r="AK1120"/>
  <c i="3" r="AL1120"/>
  <c i="3" r="AM1120"/>
  <c i="3" r="AE1121"/>
  <c i="3" r="AF1121"/>
  <c i="3" r="AG1121"/>
  <c i="3" r="AH1121"/>
  <c i="3" r="AI1121"/>
  <c i="3" r="AJ1121"/>
  <c i="3" r="AK1121"/>
  <c i="3" r="AL1121"/>
  <c i="3" r="AM1121"/>
  <c i="3" r="AE1122"/>
  <c i="3" r="AF1122"/>
  <c i="3" r="AG1122"/>
  <c i="3" r="AH1122"/>
  <c i="3" r="AI1122"/>
  <c i="3" r="AJ1122"/>
  <c i="3" r="AK1122"/>
  <c i="3" r="AL1122"/>
  <c i="3" r="AM1122"/>
  <c i="3" r="AE1123"/>
  <c i="3" r="AF1123"/>
  <c i="3" r="AG1123"/>
  <c i="3" r="AH1123"/>
  <c i="3" r="AI1123"/>
  <c i="3" r="AJ1123"/>
  <c i="3" r="AK1123"/>
  <c i="3" r="AL1123"/>
  <c i="3" r="AM1123"/>
  <c i="3" r="AE1124"/>
  <c i="3" r="AF1124"/>
  <c i="3" r="AG1124"/>
  <c i="3" r="AH1124"/>
  <c i="3" r="AI1124"/>
  <c i="3" r="AJ1124"/>
  <c i="3" r="AK1124"/>
  <c i="3" r="AL1124"/>
  <c i="3" r="AM1124"/>
  <c i="3" r="AE1125"/>
  <c i="3" r="AF1125"/>
  <c i="3" r="AG1125"/>
  <c i="3" r="AH1125"/>
  <c i="3" r="AI1125"/>
  <c i="3" r="AJ1125"/>
  <c i="3" r="AK1125"/>
  <c i="3" r="AL1125"/>
  <c i="3" r="AM1125"/>
  <c i="3" r="AE1126"/>
  <c i="3" r="AF1126"/>
  <c i="3" r="AG1126"/>
  <c i="3" r="AH1126"/>
  <c i="3" r="AI1126"/>
  <c i="3" r="AJ1126"/>
  <c i="3" r="AK1126"/>
  <c i="3" r="AL1126"/>
  <c i="3" r="AM1126"/>
  <c i="3" r="AE1127"/>
  <c i="3" r="AF1127"/>
  <c i="3" r="AG1127"/>
  <c i="3" r="AH1127"/>
  <c i="3" r="AI1127"/>
  <c i="3" r="AJ1127"/>
  <c i="3" r="AK1127"/>
  <c i="3" r="AL1127"/>
  <c i="3" r="AM1127"/>
  <c i="3" r="AE1128"/>
  <c i="3" r="AF1128"/>
  <c i="3" r="AG1128"/>
  <c i="3" r="AH1128"/>
  <c i="3" r="AI1128"/>
  <c i="3" r="AJ1128"/>
  <c i="3" r="AK1128"/>
  <c i="3" r="AL1128"/>
  <c i="3" r="AM1128"/>
  <c i="3" r="AE1129"/>
  <c i="3" r="AF1129"/>
  <c i="3" r="AG1129"/>
  <c i="3" r="AH1129"/>
  <c i="3" r="AI1129"/>
  <c i="3" r="AJ1129"/>
  <c i="3" r="AK1129"/>
  <c i="3" r="AL1129"/>
  <c i="3" r="AM1129"/>
  <c i="3" r="AE1130"/>
  <c i="3" r="AF1130"/>
  <c i="3" r="AG1130"/>
  <c i="3" r="AH1130"/>
  <c i="3" r="AI1130"/>
  <c i="3" r="AJ1130"/>
  <c i="3" r="AK1130"/>
  <c i="3" r="AL1130"/>
  <c i="3" r="AM1130"/>
  <c i="3" r="AE1131"/>
  <c i="3" r="AF1131"/>
  <c i="3" r="AG1131"/>
  <c i="3" r="AH1131"/>
  <c i="3" r="AI1131"/>
  <c i="3" r="AJ1131"/>
  <c i="3" r="AK1131"/>
  <c i="3" r="AL1131"/>
  <c i="3" r="AM1131"/>
  <c i="3" r="AE1132"/>
  <c i="3" r="AF1132"/>
  <c i="3" r="AG1132"/>
  <c i="3" r="AH1132"/>
  <c i="3" r="AI1132"/>
  <c i="3" r="AJ1132"/>
  <c i="3" r="AK1132"/>
  <c i="3" r="AL1132"/>
  <c i="3" r="AM1132"/>
  <c i="3" r="AE1133"/>
  <c i="3" r="AF1133"/>
  <c i="3" r="AG1133"/>
  <c i="3" r="AH1133"/>
  <c i="3" r="AI1133"/>
  <c i="3" r="AJ1133"/>
  <c i="3" r="AK1133"/>
  <c i="3" r="AL1133"/>
  <c i="3" r="AM1133"/>
  <c i="3" r="AE1134"/>
  <c i="3" r="AF1134"/>
  <c i="3" r="AG1134"/>
  <c i="3" r="AH1134"/>
  <c i="3" r="AI1134"/>
  <c i="3" r="AJ1134"/>
  <c i="3" r="AK1134"/>
  <c i="3" r="AL1134"/>
  <c i="3" r="AM1134"/>
  <c i="3" r="AE1135"/>
  <c i="3" r="AF1135"/>
  <c i="3" r="AG1135"/>
  <c i="3" r="AH1135"/>
  <c i="3" r="AI1135"/>
  <c i="3" r="AJ1135"/>
  <c i="3" r="AK1135"/>
  <c i="3" r="AL1135"/>
  <c i="3" r="AM1135"/>
  <c i="3" r="AE1136"/>
  <c i="3" r="AF1136"/>
  <c i="3" r="AG1136"/>
  <c i="3" r="AH1136"/>
  <c i="3" r="AI1136"/>
  <c i="3" r="AJ1136"/>
  <c i="3" r="AK1136"/>
  <c i="3" r="AL1136"/>
  <c i="3" r="AM1136"/>
  <c i="3" r="AE1137"/>
  <c i="3" r="AF1137"/>
  <c i="3" r="AG1137"/>
  <c i="3" r="AH1137"/>
  <c i="3" r="AI1137"/>
  <c i="3" r="AJ1137"/>
  <c i="3" r="AK1137"/>
  <c i="3" r="AL1137"/>
  <c i="3" r="AM1137"/>
  <c i="3" r="AE1138"/>
  <c i="3" r="AF1138"/>
  <c i="3" r="AG1138"/>
  <c i="3" r="AH1138"/>
  <c i="3" r="AI1138"/>
  <c i="3" r="AJ1138"/>
  <c i="3" r="AK1138"/>
  <c i="3" r="AL1138"/>
  <c i="3" r="AM1138"/>
  <c i="3" r="AE1139"/>
  <c i="3" r="AF1139"/>
  <c i="3" r="AG1139"/>
  <c i="3" r="AH1139"/>
  <c i="3" r="AI1139"/>
  <c i="3" r="AJ1139"/>
  <c i="3" r="AK1139"/>
  <c i="3" r="AL1139"/>
  <c i="3" r="AM1139"/>
  <c i="3" r="AE1140"/>
  <c i="3" r="AF1140"/>
  <c i="3" r="AG1140"/>
  <c i="3" r="AH1140"/>
  <c i="3" r="AI1140"/>
  <c i="3" r="AJ1140"/>
  <c i="3" r="AK1140"/>
  <c i="3" r="AL1140"/>
  <c i="3" r="AM1140"/>
  <c i="3" r="AE1141"/>
  <c i="3" r="AF1141"/>
  <c i="3" r="AG1141"/>
  <c i="3" r="AH1141"/>
  <c i="3" r="AI1141"/>
  <c i="3" r="AJ1141"/>
  <c i="3" r="AK1141"/>
  <c i="3" r="AL1141"/>
  <c i="3" r="AM1141"/>
  <c i="3" r="AE1142"/>
  <c i="3" r="AF1142"/>
  <c i="3" r="AG1142"/>
  <c i="3" r="AH1142"/>
  <c i="3" r="AI1142"/>
  <c i="3" r="AJ1142"/>
  <c i="3" r="AK1142"/>
  <c i="3" r="AL1142"/>
  <c i="3" r="AM1142"/>
  <c i="3" r="AE1143"/>
  <c i="3" r="AF1143"/>
  <c i="3" r="AG1143"/>
  <c i="3" r="AH1143"/>
  <c i="3" r="AI1143"/>
  <c i="3" r="AJ1143"/>
  <c i="3" r="AK1143"/>
  <c i="3" r="AL1143"/>
  <c i="3" r="AM1143"/>
  <c i="3" r="AE1144"/>
  <c i="3" r="AF1144"/>
  <c i="3" r="AG1144"/>
  <c i="3" r="AH1144"/>
  <c i="3" r="AI1144"/>
  <c i="3" r="AJ1144"/>
  <c i="3" r="AK1144"/>
  <c i="3" r="AL1144"/>
  <c i="3" r="AM1144"/>
  <c i="3" r="AE1145"/>
  <c i="3" r="AF1145"/>
  <c i="3" r="AG1145"/>
  <c i="3" r="AH1145"/>
  <c i="3" r="AI1145"/>
  <c i="3" r="AJ1145"/>
  <c i="3" r="AK1145"/>
  <c i="3" r="AL1145"/>
  <c i="3" r="AM1145"/>
  <c i="3" r="AE1146"/>
  <c i="3" r="AF1146"/>
  <c i="3" r="AG1146"/>
  <c i="3" r="AH1146"/>
  <c i="3" r="AI1146"/>
  <c i="3" r="AJ1146"/>
  <c i="3" r="AK1146"/>
  <c i="3" r="AL1146"/>
  <c i="3" r="AM1146"/>
  <c i="3" r="AE1147"/>
  <c i="3" r="AF1147"/>
  <c i="3" r="AG1147"/>
  <c i="3" r="AH1147"/>
  <c i="3" r="AI1147"/>
  <c i="3" r="AJ1147"/>
  <c i="3" r="AK1147"/>
  <c i="3" r="AL1147"/>
  <c i="3" r="AM1147"/>
  <c i="3" r="AE1148"/>
  <c i="3" r="AF1148"/>
  <c i="3" r="AG1148"/>
  <c i="3" r="AH1148"/>
  <c i="3" r="AI1148"/>
  <c i="3" r="AJ1148"/>
  <c i="3" r="AK1148"/>
  <c i="3" r="AL1148"/>
  <c i="3" r="AM1148"/>
  <c i="3" r="AE1149"/>
  <c i="3" r="AF1149"/>
  <c i="3" r="AG1149"/>
  <c i="3" r="AH1149"/>
  <c i="3" r="AI1149"/>
  <c i="3" r="AJ1149"/>
  <c i="3" r="AK1149"/>
  <c i="3" r="AL1149"/>
  <c i="3" r="AM1149"/>
  <c i="3" r="AE1150"/>
  <c i="3" r="AF1150"/>
  <c i="3" r="AG1150"/>
  <c i="3" r="AH1150"/>
  <c i="3" r="AI1150"/>
  <c i="3" r="AJ1150"/>
  <c i="3" r="AK1150"/>
  <c i="3" r="AL1150"/>
  <c i="3" r="AM1150"/>
  <c i="3" r="AE1151"/>
  <c i="3" r="AF1151"/>
  <c i="3" r="AG1151"/>
  <c i="3" r="AH1151"/>
  <c i="3" r="AI1151"/>
  <c i="3" r="AJ1151"/>
  <c i="3" r="AK1151"/>
  <c i="3" r="AL1151"/>
  <c i="3" r="AM1151"/>
  <c i="3" r="AE1152"/>
  <c i="3" r="AF1152"/>
  <c i="3" r="AG1152"/>
  <c i="3" r="AH1152"/>
  <c i="3" r="AI1152"/>
  <c i="3" r="AJ1152"/>
  <c i="3" r="AK1152"/>
  <c i="3" r="AL1152"/>
  <c i="3" r="AM1152"/>
  <c i="3" r="AE1153"/>
  <c i="3" r="AF1153"/>
  <c i="3" r="AG1153"/>
  <c i="3" r="AH1153"/>
  <c i="3" r="AI1153"/>
  <c i="3" r="AJ1153"/>
  <c i="3" r="AK1153"/>
  <c i="3" r="AL1153"/>
  <c i="3" r="AM1153"/>
  <c i="3" r="AE1154"/>
  <c i="3" r="AF1154"/>
  <c i="3" r="AG1154"/>
  <c i="3" r="AH1154"/>
  <c i="3" r="AI1154"/>
  <c i="3" r="AJ1154"/>
  <c i="3" r="AK1154"/>
  <c i="3" r="AL1154"/>
  <c i="3" r="AM1154"/>
  <c i="3" r="AE1155"/>
  <c i="3" r="AF1155"/>
  <c i="3" r="AG1155"/>
  <c i="3" r="AH1155"/>
  <c i="3" r="AI1155"/>
  <c i="3" r="AJ1155"/>
  <c i="3" r="AK1155"/>
  <c i="3" r="AL1155"/>
  <c i="3" r="AM1155"/>
  <c i="3" r="AE1156"/>
  <c i="3" r="AF1156"/>
  <c i="3" r="AG1156"/>
  <c i="3" r="AH1156"/>
  <c i="3" r="AI1156"/>
  <c i="3" r="AJ1156"/>
  <c i="3" r="AK1156"/>
  <c i="3" r="AL1156"/>
  <c i="3" r="AM1156"/>
  <c i="3" r="AE1157"/>
  <c i="3" r="AF1157"/>
  <c i="3" r="AG1157"/>
  <c i="3" r="AH1157"/>
  <c i="3" r="AI1157"/>
  <c i="3" r="AJ1157"/>
  <c i="3" r="AK1157"/>
  <c i="3" r="AL1157"/>
  <c i="3" r="AM1157"/>
  <c i="3" r="AE1158"/>
  <c i="3" r="AF1158"/>
  <c i="3" r="AG1158"/>
  <c i="3" r="AH1158"/>
  <c i="3" r="AI1158"/>
  <c i="3" r="AJ1158"/>
  <c i="3" r="AK1158"/>
  <c i="3" r="AL1158"/>
  <c i="3" r="AM1158"/>
  <c i="3" r="AE1159"/>
  <c i="3" r="AF1159"/>
  <c i="3" r="AG1159"/>
  <c i="3" r="AH1159"/>
  <c i="3" r="AI1159"/>
  <c i="3" r="AJ1159"/>
  <c i="3" r="AK1159"/>
  <c i="3" r="AL1159"/>
  <c i="3" r="AM1159"/>
  <c i="3" r="AE1160"/>
  <c i="3" r="AF1160"/>
  <c i="3" r="AG1160"/>
  <c i="3" r="AH1160"/>
  <c i="3" r="AI1160"/>
  <c i="3" r="AJ1160"/>
  <c i="3" r="AK1160"/>
  <c i="3" r="AL1160"/>
  <c i="3" r="AM1160"/>
  <c i="3" r="AE1161"/>
  <c i="3" r="AF1161"/>
  <c i="3" r="AG1161"/>
  <c i="3" r="AH1161"/>
  <c i="3" r="AI1161"/>
  <c i="3" r="AJ1161"/>
  <c i="3" r="AK1161"/>
  <c i="3" r="AL1161"/>
  <c i="3" r="AM1161"/>
  <c i="3" r="AE1162"/>
  <c i="3" r="AF1162"/>
  <c i="3" r="AG1162"/>
  <c i="3" r="AH1162"/>
  <c i="3" r="AI1162"/>
  <c i="3" r="AJ1162"/>
  <c i="3" r="AK1162"/>
  <c i="3" r="AL1162"/>
  <c i="3" r="AM1162"/>
  <c i="3" r="AE1163"/>
  <c i="3" r="AF1163"/>
  <c i="3" r="AG1163"/>
  <c i="3" r="AH1163"/>
  <c i="3" r="AI1163"/>
  <c i="3" r="AJ1163"/>
  <c i="3" r="AK1163"/>
  <c i="3" r="AL1163"/>
  <c i="3" r="AM1163"/>
  <c i="3" r="AE1164"/>
  <c i="3" r="AF1164"/>
  <c i="3" r="AG1164"/>
  <c i="3" r="AH1164"/>
  <c i="3" r="AI1164"/>
  <c i="3" r="AJ1164"/>
  <c i="3" r="AK1164"/>
  <c i="3" r="AL1164"/>
  <c i="3" r="AM1164"/>
  <c i="3" r="AE1165"/>
  <c i="3" r="AF1165"/>
  <c i="3" r="AG1165"/>
  <c i="3" r="AH1165"/>
  <c i="3" r="AI1165"/>
  <c i="3" r="AJ1165"/>
  <c i="3" r="AK1165"/>
  <c i="3" r="AL1165"/>
  <c i="3" r="AM1165"/>
  <c i="3" r="AE1166"/>
  <c i="3" r="AF1166"/>
  <c i="3" r="AG1166"/>
  <c i="3" r="AH1166"/>
  <c i="3" r="AI1166"/>
  <c i="3" r="AJ1166"/>
  <c i="3" r="AK1166"/>
  <c i="3" r="AL1166"/>
  <c i="3" r="AM1166"/>
  <c i="3" r="AE1167"/>
  <c i="3" r="AF1167"/>
  <c i="3" r="AG1167"/>
  <c i="3" r="AH1167"/>
  <c i="3" r="AI1167"/>
  <c i="3" r="AJ1167"/>
  <c i="3" r="AK1167"/>
  <c i="3" r="AL1167"/>
  <c i="3" r="AM1167"/>
  <c i="3" r="AE1168"/>
  <c i="3" r="AF1168"/>
  <c i="3" r="AG1168"/>
  <c i="3" r="AH1168"/>
  <c i="3" r="AI1168"/>
  <c i="3" r="AJ1168"/>
  <c i="3" r="AK1168"/>
  <c i="3" r="AL1168"/>
  <c i="3" r="AM1168"/>
  <c i="3" r="AE1169"/>
  <c i="3" r="AF1169"/>
  <c i="3" r="AG1169"/>
  <c i="3" r="AH1169"/>
  <c i="3" r="AI1169"/>
  <c i="3" r="AJ1169"/>
  <c i="3" r="AK1169"/>
  <c i="3" r="AL1169"/>
  <c i="3" r="AM1169"/>
  <c i="3" r="AE1170"/>
  <c i="3" r="AF1170"/>
  <c i="3" r="AG1170"/>
  <c i="3" r="AH1170"/>
  <c i="3" r="AI1170"/>
  <c i="3" r="AJ1170"/>
  <c i="3" r="AK1170"/>
  <c i="3" r="AL1170"/>
  <c i="3" r="AM1170"/>
  <c i="3" r="AE1171"/>
  <c i="3" r="AF1171"/>
  <c i="3" r="AG1171"/>
  <c i="3" r="AH1171"/>
  <c i="3" r="AI1171"/>
  <c i="3" r="AJ1171"/>
  <c i="3" r="AK1171"/>
  <c i="3" r="AL1171"/>
  <c i="3" r="AM1171"/>
  <c i="3" r="AE1172"/>
  <c i="3" r="AF1172"/>
  <c i="3" r="AG1172"/>
  <c i="3" r="AH1172"/>
  <c i="3" r="AI1172"/>
  <c i="3" r="AJ1172"/>
  <c i="3" r="AK1172"/>
  <c i="3" r="AL1172"/>
  <c i="3" r="AM1172"/>
  <c i="3" r="AE1173"/>
  <c i="3" r="AF1173"/>
  <c i="3" r="AG1173"/>
  <c i="3" r="AH1173"/>
  <c i="3" r="AI1173"/>
  <c i="3" r="AJ1173"/>
  <c i="3" r="AK1173"/>
  <c i="3" r="AL1173"/>
  <c i="3" r="AM1173"/>
  <c i="3" r="AE1174"/>
  <c i="3" r="AF1174"/>
  <c i="3" r="AG1174"/>
  <c i="3" r="AH1174"/>
  <c i="3" r="AI1174"/>
  <c i="3" r="AJ1174"/>
  <c i="3" r="AK1174"/>
  <c i="3" r="AL1174"/>
  <c i="3" r="AM1174"/>
  <c i="3" r="AE1175"/>
  <c i="3" r="AF1175"/>
  <c i="3" r="AG1175"/>
  <c i="3" r="AH1175"/>
  <c i="3" r="AI1175"/>
  <c i="3" r="AJ1175"/>
  <c i="3" r="AK1175"/>
  <c i="3" r="AL1175"/>
  <c i="3" r="AM1175"/>
  <c i="3" r="AE1176"/>
  <c i="3" r="AF1176"/>
  <c i="3" r="AG1176"/>
  <c i="3" r="AH1176"/>
  <c i="3" r="AI1176"/>
  <c i="3" r="AJ1176"/>
  <c i="3" r="AK1176"/>
  <c i="3" r="AL1176"/>
  <c i="3" r="AM1176"/>
  <c i="3" r="AE1177"/>
  <c i="3" r="AF1177"/>
  <c i="3" r="AG1177"/>
  <c i="3" r="AH1177"/>
  <c i="3" r="AI1177"/>
  <c i="3" r="AJ1177"/>
  <c i="3" r="AK1177"/>
  <c i="3" r="AL1177"/>
  <c i="3" r="AM1177"/>
  <c i="3" r="AE1178"/>
  <c i="3" r="AF1178"/>
  <c i="3" r="AG1178"/>
  <c i="3" r="AH1178"/>
  <c i="3" r="AI1178"/>
  <c i="3" r="AJ1178"/>
  <c i="3" r="AK1178"/>
  <c i="3" r="AL1178"/>
  <c i="3" r="AM1178"/>
  <c i="3" r="AE1179"/>
  <c i="3" r="AF1179"/>
  <c i="3" r="AG1179"/>
  <c i="3" r="AH1179"/>
  <c i="3" r="AI1179"/>
  <c i="3" r="AJ1179"/>
  <c i="3" r="AK1179"/>
  <c i="3" r="AL1179"/>
  <c i="3" r="AM1179"/>
  <c i="3" r="AE1180"/>
  <c i="3" r="AF1180"/>
  <c i="3" r="AG1180"/>
  <c i="3" r="AH1180"/>
  <c i="3" r="AI1180"/>
  <c i="3" r="AJ1180"/>
  <c i="3" r="AK1180"/>
  <c i="3" r="AL1180"/>
  <c i="3" r="AM1180"/>
  <c i="3" r="AE1181"/>
  <c i="3" r="AF1181"/>
  <c i="3" r="AG1181"/>
  <c i="3" r="AH1181"/>
  <c i="3" r="AI1181"/>
  <c i="3" r="AJ1181"/>
  <c i="3" r="AK1181"/>
  <c i="3" r="AL1181"/>
  <c i="3" r="AM1181"/>
  <c i="3" r="AE1182"/>
  <c i="3" r="AF1182"/>
  <c i="3" r="AG1182"/>
  <c i="3" r="AH1182"/>
  <c i="3" r="AI1182"/>
  <c i="3" r="AJ1182"/>
  <c i="3" r="AK1182"/>
  <c i="3" r="AL1182"/>
  <c i="3" r="AM1182"/>
  <c i="3" r="AE1183"/>
  <c i="3" r="AF1183"/>
  <c i="3" r="AG1183"/>
  <c i="3" r="AH1183"/>
  <c i="3" r="AI1183"/>
  <c i="3" r="AJ1183"/>
  <c i="3" r="AK1183"/>
  <c i="3" r="AL1183"/>
  <c i="3" r="AM1183"/>
  <c i="3" r="AE1184"/>
  <c i="3" r="AF1184"/>
  <c i="3" r="AG1184"/>
  <c i="3" r="AH1184"/>
  <c i="3" r="AI1184"/>
  <c i="3" r="AJ1184"/>
  <c i="3" r="AK1184"/>
  <c i="3" r="AL1184"/>
  <c i="3" r="AM1184"/>
  <c i="3" r="AE1185"/>
  <c i="3" r="AF1185"/>
  <c i="3" r="AG1185"/>
  <c i="3" r="AH1185"/>
  <c i="3" r="AI1185"/>
  <c i="3" r="AJ1185"/>
  <c i="3" r="AK1185"/>
  <c i="3" r="AL1185"/>
  <c i="3" r="AM1185"/>
  <c i="3" r="AE1186"/>
  <c i="3" r="AF1186"/>
  <c i="3" r="AG1186"/>
  <c i="3" r="AH1186"/>
  <c i="3" r="AI1186"/>
  <c i="3" r="AJ1186"/>
  <c i="3" r="AK1186"/>
  <c i="3" r="AL1186"/>
  <c i="3" r="AM1186"/>
  <c i="3" r="AE1187"/>
  <c i="3" r="AF1187"/>
  <c i="3" r="AG1187"/>
  <c i="3" r="AH1187"/>
  <c i="3" r="AI1187"/>
  <c i="3" r="AJ1187"/>
  <c i="3" r="AK1187"/>
  <c i="3" r="AL1187"/>
  <c i="3" r="AM1187"/>
  <c i="3" r="AE1188"/>
  <c i="3" r="AF1188"/>
  <c i="3" r="AG1188"/>
  <c i="3" r="AH1188"/>
  <c i="3" r="AI1188"/>
  <c i="3" r="AJ1188"/>
  <c i="3" r="AK1188"/>
  <c i="3" r="AL1188"/>
  <c i="3" r="AM1188"/>
  <c i="3" r="AE1189"/>
  <c i="3" r="AF1189"/>
  <c i="3" r="AG1189"/>
  <c i="3" r="AH1189"/>
  <c i="3" r="AI1189"/>
  <c i="3" r="AJ1189"/>
  <c i="3" r="AK1189"/>
  <c i="3" r="AL1189"/>
  <c i="3" r="AM1189"/>
  <c i="3" r="AE1190"/>
  <c i="3" r="AF1190"/>
  <c i="3" r="AG1190"/>
  <c i="3" r="AH1190"/>
  <c i="3" r="AI1190"/>
  <c i="3" r="AJ1190"/>
  <c i="3" r="AK1190"/>
  <c i="3" r="AL1190"/>
  <c i="3" r="AM1190"/>
  <c i="3" r="AE1191"/>
  <c i="3" r="AF1191"/>
  <c i="3" r="AG1191"/>
  <c i="3" r="AH1191"/>
  <c i="3" r="AI1191"/>
  <c i="3" r="AJ1191"/>
  <c i="3" r="AK1191"/>
  <c i="3" r="AL1191"/>
  <c i="3" r="AM1191"/>
  <c i="3" r="AE1192"/>
  <c i="3" r="AF1192"/>
  <c i="3" r="AG1192"/>
  <c i="3" r="AH1192"/>
  <c i="3" r="AI1192"/>
  <c i="3" r="AJ1192"/>
  <c i="3" r="AK1192"/>
  <c i="3" r="AL1192"/>
  <c i="3" r="AM1192"/>
  <c i="3" r="AE1193"/>
  <c i="3" r="AF1193"/>
  <c i="3" r="AG1193"/>
  <c i="3" r="AH1193"/>
  <c i="3" r="AI1193"/>
  <c i="3" r="AJ1193"/>
  <c i="3" r="AK1193"/>
  <c i="3" r="AL1193"/>
  <c i="3" r="AM1193"/>
  <c i="3" r="AE1194"/>
  <c i="3" r="AF1194"/>
  <c i="3" r="AG1194"/>
  <c i="3" r="AH1194"/>
  <c i="3" r="AI1194"/>
  <c i="3" r="AJ1194"/>
  <c i="3" r="AK1194"/>
  <c i="3" r="AL1194"/>
  <c i="3" r="AM1194"/>
  <c i="3" r="AE1195"/>
  <c i="3" r="AF1195"/>
  <c i="3" r="AG1195"/>
  <c i="3" r="AH1195"/>
  <c i="3" r="AI1195"/>
  <c i="3" r="AJ1195"/>
  <c i="3" r="AK1195"/>
  <c i="3" r="AL1195"/>
  <c i="3" r="AM1195"/>
  <c i="3" r="AE1196"/>
  <c i="3" r="AF1196"/>
  <c i="3" r="AG1196"/>
  <c i="3" r="AH1196"/>
  <c i="3" r="AI1196"/>
  <c i="3" r="AJ1196"/>
  <c i="3" r="AK1196"/>
  <c i="3" r="AL1196"/>
  <c i="3" r="AM1196"/>
  <c i="3" r="AE1197"/>
  <c i="3" r="AF1197"/>
  <c i="3" r="AG1197"/>
  <c i="3" r="AH1197"/>
  <c i="3" r="AI1197"/>
  <c i="3" r="AJ1197"/>
  <c i="3" r="AK1197"/>
  <c i="3" r="AL1197"/>
  <c i="3" r="AM1197"/>
  <c i="3" r="AE1198"/>
  <c i="3" r="AF1198"/>
  <c i="3" r="AG1198"/>
  <c i="3" r="AH1198"/>
  <c i="3" r="AI1198"/>
  <c i="3" r="AJ1198"/>
  <c i="3" r="AK1198"/>
  <c i="3" r="AL1198"/>
  <c i="3" r="AM1198"/>
  <c i="3" r="AE1199"/>
  <c i="3" r="AF1199"/>
  <c i="3" r="AG1199"/>
  <c i="3" r="AH1199"/>
  <c i="3" r="AI1199"/>
  <c i="3" r="AJ1199"/>
  <c i="3" r="AK1199"/>
  <c i="3" r="AL1199"/>
  <c i="3" r="AM1199"/>
  <c i="3" r="AE1200"/>
  <c i="3" r="AF1200"/>
  <c i="3" r="AG1200"/>
  <c i="3" r="AH1200"/>
  <c i="3" r="AI1200"/>
  <c i="3" r="AJ1200"/>
  <c i="3" r="AK1200"/>
  <c i="3" r="AL1200"/>
  <c i="3" r="AM1200"/>
  <c i="3" r="AE1201"/>
  <c i="3" r="AF1201"/>
  <c i="3" r="AG1201"/>
  <c i="3" r="AH1201"/>
  <c i="3" r="AI1201"/>
  <c i="3" r="AJ1201"/>
  <c i="3" r="AK1201"/>
  <c i="3" r="AL1201"/>
  <c i="3" r="AM1201"/>
  <c i="3" r="AE1202"/>
  <c i="3" r="AF1202"/>
  <c i="3" r="AG1202"/>
  <c i="3" r="AH1202"/>
  <c i="3" r="AI1202"/>
  <c i="3" r="AJ1202"/>
  <c i="3" r="AK1202"/>
  <c i="3" r="AL1202"/>
  <c i="3" r="AM1202"/>
  <c i="3" r="AE1203"/>
  <c i="3" r="AF1203"/>
  <c i="3" r="AG1203"/>
  <c i="3" r="AH1203"/>
  <c i="3" r="AI1203"/>
  <c i="3" r="AJ1203"/>
  <c i="3" r="AK1203"/>
  <c i="3" r="AL1203"/>
  <c i="3" r="AM1203"/>
  <c i="3" r="AE1204"/>
  <c i="3" r="AF1204"/>
  <c i="3" r="AG1204"/>
  <c i="3" r="AH1204"/>
  <c i="3" r="AI1204"/>
  <c i="3" r="AJ1204"/>
  <c i="3" r="AK1204"/>
  <c i="3" r="AL1204"/>
  <c i="3" r="AM1204"/>
  <c i="3" r="AE1205"/>
  <c i="3" r="AF1205"/>
  <c i="3" r="AG1205"/>
  <c i="3" r="AH1205"/>
  <c i="3" r="AI1205"/>
  <c i="3" r="AJ1205"/>
  <c i="3" r="AK1205"/>
  <c i="3" r="AL1205"/>
  <c i="3" r="AM1205"/>
  <c i="3" r="AE1206"/>
  <c i="3" r="AF1206"/>
  <c i="3" r="AG1206"/>
  <c i="3" r="AH1206"/>
  <c i="3" r="AI1206"/>
  <c i="3" r="AJ1206"/>
  <c i="3" r="AK1206"/>
  <c i="3" r="AL1206"/>
  <c i="3" r="AM1206"/>
  <c i="3" r="AE1207"/>
  <c i="3" r="AF1207"/>
  <c i="3" r="AG1207"/>
  <c i="3" r="AH1207"/>
  <c i="3" r="AI1207"/>
  <c i="3" r="AJ1207"/>
  <c i="3" r="AK1207"/>
  <c i="3" r="AL1207"/>
  <c i="3" r="AM1207"/>
  <c i="3" r="AE1208"/>
  <c i="3" r="AF1208"/>
  <c i="3" r="AG1208"/>
  <c i="3" r="AH1208"/>
  <c i="3" r="AI1208"/>
  <c i="3" r="AJ1208"/>
  <c i="3" r="AK1208"/>
  <c i="3" r="AL1208"/>
  <c i="3" r="AM1208"/>
  <c i="3" r="AE1209"/>
  <c i="3" r="AF1209"/>
  <c i="3" r="AG1209"/>
  <c i="3" r="AH1209"/>
  <c i="3" r="AI1209"/>
  <c i="3" r="AJ1209"/>
  <c i="3" r="AK1209"/>
  <c i="3" r="AL1209"/>
  <c i="3" r="AM1209"/>
  <c i="3" r="AE1210"/>
  <c i="3" r="AF1210"/>
  <c i="3" r="AG1210"/>
  <c i="3" r="AH1210"/>
  <c i="3" r="AI1210"/>
  <c i="3" r="AJ1210"/>
  <c i="3" r="AK1210"/>
  <c i="3" r="AL1210"/>
  <c i="3" r="AM1210"/>
  <c i="3" r="AE1211"/>
  <c i="3" r="AF1211"/>
  <c i="3" r="AG1211"/>
  <c i="3" r="AH1211"/>
  <c i="3" r="AI1211"/>
  <c i="3" r="AJ1211"/>
  <c i="3" r="AK1211"/>
  <c i="3" r="AL1211"/>
  <c i="3" r="AM1211"/>
  <c i="3" r="AE1212"/>
  <c i="3" r="AF1212"/>
  <c i="3" r="AG1212"/>
  <c i="3" r="AH1212"/>
  <c i="3" r="AI1212"/>
  <c i="3" r="AJ1212"/>
  <c i="3" r="AK1212"/>
  <c i="3" r="AL1212"/>
  <c i="3" r="AM1212"/>
  <c i="3" r="AE1213"/>
  <c i="3" r="AF1213"/>
  <c i="3" r="AG1213"/>
  <c i="3" r="AH1213"/>
  <c i="3" r="AI1213"/>
  <c i="3" r="AJ1213"/>
  <c i="3" r="AK1213"/>
  <c i="3" r="AL1213"/>
  <c i="3" r="AM1213"/>
  <c i="3" r="AE1214"/>
  <c i="3" r="AF1214"/>
  <c i="3" r="AG1214"/>
  <c i="3" r="AH1214"/>
  <c i="3" r="AI1214"/>
  <c i="3" r="AJ1214"/>
  <c i="3" r="AK1214"/>
  <c i="3" r="AL1214"/>
  <c i="3" r="AM1214"/>
  <c i="3" r="AE1215"/>
  <c i="3" r="AF1215"/>
  <c i="3" r="AG1215"/>
  <c i="3" r="AH1215"/>
  <c i="3" r="AI1215"/>
  <c i="3" r="AJ1215"/>
  <c i="3" r="AK1215"/>
  <c i="3" r="AL1215"/>
  <c i="3" r="AM1215"/>
  <c i="3" r="AE1216"/>
  <c i="3" r="AF1216"/>
  <c i="3" r="AG1216"/>
  <c i="3" r="AH1216"/>
  <c i="3" r="AI1216"/>
  <c i="3" r="AJ1216"/>
  <c i="3" r="AK1216"/>
  <c i="3" r="AL1216"/>
  <c i="3" r="AM1216"/>
  <c i="3" r="AE1217"/>
  <c i="3" r="AF1217"/>
  <c i="3" r="AG1217"/>
  <c i="3" r="AH1217"/>
  <c i="3" r="AI1217"/>
  <c i="3" r="AJ1217"/>
  <c i="3" r="AK1217"/>
  <c i="3" r="AL1217"/>
  <c i="3" r="AM1217"/>
  <c i="3" r="AE1218"/>
  <c i="3" r="AF1218"/>
  <c i="3" r="AG1218"/>
  <c i="3" r="AH1218"/>
  <c i="3" r="AI1218"/>
  <c i="3" r="AJ1218"/>
  <c i="3" r="AK1218"/>
  <c i="3" r="AL1218"/>
  <c i="3" r="AM1218"/>
  <c i="3" r="AE1219"/>
  <c i="3" r="AF1219"/>
  <c i="3" r="AG1219"/>
  <c i="3" r="AH1219"/>
  <c i="3" r="AI1219"/>
  <c i="3" r="AJ1219"/>
  <c i="3" r="AK1219"/>
  <c i="3" r="AL1219"/>
  <c i="3" r="AM1219"/>
  <c i="3" r="AE1220"/>
  <c i="3" r="AF1220"/>
  <c i="3" r="AG1220"/>
  <c i="3" r="AH1220"/>
  <c i="3" r="AI1220"/>
  <c i="3" r="AJ1220"/>
  <c i="3" r="AK1220"/>
  <c i="3" r="AL1220"/>
  <c i="3" r="AM1220"/>
  <c i="3" r="AE1221"/>
  <c i="3" r="AF1221"/>
  <c i="3" r="AG1221"/>
  <c i="3" r="AH1221"/>
  <c i="3" r="AI1221"/>
  <c i="3" r="AJ1221"/>
  <c i="3" r="AK1221"/>
  <c i="3" r="AL1221"/>
  <c i="3" r="AM1221"/>
  <c i="3" r="AE1222"/>
  <c i="3" r="AF1222"/>
  <c i="3" r="AG1222"/>
  <c i="3" r="AH1222"/>
  <c i="3" r="AI1222"/>
  <c i="3" r="AJ1222"/>
  <c i="3" r="AK1222"/>
  <c i="3" r="AL1222"/>
  <c i="3" r="AM1222"/>
  <c i="3" r="AE1223"/>
  <c i="3" r="AF1223"/>
  <c i="3" r="AG1223"/>
  <c i="3" r="AH1223"/>
  <c i="3" r="AI1223"/>
  <c i="3" r="AJ1223"/>
  <c i="3" r="AK1223"/>
  <c i="3" r="AL1223"/>
  <c i="3" r="AM1223"/>
  <c i="3" r="AE1224"/>
  <c i="3" r="AF1224"/>
  <c i="3" r="AG1224"/>
  <c i="3" r="AH1224"/>
  <c i="3" r="AI1224"/>
  <c i="3" r="AJ1224"/>
  <c i="3" r="AK1224"/>
  <c i="3" r="AL1224"/>
  <c i="3" r="AM1224"/>
  <c i="3" r="AE1225"/>
  <c i="3" r="AF1225"/>
  <c i="3" r="AG1225"/>
  <c i="3" r="AH1225"/>
  <c i="3" r="AI1225"/>
  <c i="3" r="AJ1225"/>
  <c i="3" r="AK1225"/>
  <c i="3" r="AL1225"/>
  <c i="3" r="AM1225"/>
  <c i="3" r="AE1226"/>
  <c i="3" r="AF1226"/>
  <c i="3" r="AG1226"/>
  <c i="3" r="AH1226"/>
  <c i="3" r="AI1226"/>
  <c i="3" r="AJ1226"/>
  <c i="3" r="AK1226"/>
  <c i="3" r="AL1226"/>
  <c i="3" r="AM1226"/>
  <c i="3" r="AE1227"/>
  <c i="3" r="AF1227"/>
  <c i="3" r="AG1227"/>
  <c i="3" r="AH1227"/>
  <c i="3" r="AI1227"/>
  <c i="3" r="AJ1227"/>
  <c i="3" r="AK1227"/>
  <c i="3" r="AL1227"/>
  <c i="3" r="AM1227"/>
  <c i="3" r="AE1228"/>
  <c i="3" r="AF1228"/>
  <c i="3" r="AG1228"/>
  <c i="3" r="AH1228"/>
  <c i="3" r="AI1228"/>
  <c i="3" r="AJ1228"/>
  <c i="3" r="AK1228"/>
  <c i="3" r="AL1228"/>
  <c i="3" r="AM1228"/>
  <c i="3" r="AE1229"/>
  <c i="3" r="AF1229"/>
  <c i="3" r="AG1229"/>
  <c i="3" r="AH1229"/>
  <c i="3" r="AI1229"/>
  <c i="3" r="AJ1229"/>
  <c i="3" r="AK1229"/>
  <c i="3" r="AL1229"/>
  <c i="3" r="AM1229"/>
  <c i="3" r="AE1230"/>
  <c i="3" r="AF1230"/>
  <c i="3" r="AG1230"/>
  <c i="3" r="AH1230"/>
  <c i="3" r="AI1230"/>
  <c i="3" r="AJ1230"/>
  <c i="3" r="AK1230"/>
  <c i="3" r="AL1230"/>
  <c i="3" r="AM1230"/>
  <c i="3" r="AE1231"/>
  <c i="3" r="AF1231"/>
  <c i="3" r="AG1231"/>
  <c i="3" r="AH1231"/>
  <c i="3" r="AI1231"/>
  <c i="3" r="AJ1231"/>
  <c i="3" r="AK1231"/>
  <c i="3" r="AL1231"/>
  <c i="3" r="AM1231"/>
  <c i="3" r="AE1232"/>
  <c i="3" r="AF1232"/>
  <c i="3" r="AG1232"/>
  <c i="3" r="AH1232"/>
  <c i="3" r="AI1232"/>
  <c i="3" r="AJ1232"/>
  <c i="3" r="AK1232"/>
  <c i="3" r="AL1232"/>
  <c i="3" r="AM1232"/>
  <c i="3" r="AE1233"/>
  <c i="3" r="AF1233"/>
  <c i="3" r="AG1233"/>
  <c i="3" r="AH1233"/>
  <c i="3" r="AI1233"/>
  <c i="3" r="AJ1233"/>
  <c i="3" r="AK1233"/>
  <c i="3" r="AL1233"/>
  <c i="3" r="AM1233"/>
  <c i="3" r="AE1234"/>
  <c i="3" r="AF1234"/>
  <c i="3" r="AG1234"/>
  <c i="3" r="AH1234"/>
  <c i="3" r="AI1234"/>
  <c i="3" r="AJ1234"/>
  <c i="3" r="AK1234"/>
  <c i="3" r="AL1234"/>
  <c i="3" r="AM1234"/>
  <c i="3" r="AE1235"/>
  <c i="3" r="AF1235"/>
  <c i="3" r="AG1235"/>
  <c i="3" r="AH1235"/>
  <c i="3" r="AI1235"/>
  <c i="3" r="AJ1235"/>
  <c i="3" r="AK1235"/>
  <c i="3" r="AL1235"/>
  <c i="3" r="AM1235"/>
  <c i="3" r="AE1236"/>
  <c i="3" r="AF1236"/>
  <c i="3" r="AG1236"/>
  <c i="3" r="AH1236"/>
  <c i="3" r="AI1236"/>
  <c i="3" r="AJ1236"/>
  <c i="3" r="AK1236"/>
  <c i="3" r="AL1236"/>
  <c i="3" r="AM1236"/>
  <c i="3" r="AE1237"/>
  <c i="3" r="AF1237"/>
  <c i="3" r="AG1237"/>
  <c i="3" r="AH1237"/>
  <c i="3" r="AI1237"/>
  <c i="3" r="AJ1237"/>
  <c i="3" r="AK1237"/>
  <c i="3" r="AL1237"/>
  <c i="3" r="AM1237"/>
  <c i="3" r="AE1238"/>
  <c i="3" r="AF1238"/>
  <c i="3" r="AG1238"/>
  <c i="3" r="AH1238"/>
  <c i="3" r="AI1238"/>
  <c i="3" r="AJ1238"/>
  <c i="3" r="AK1238"/>
  <c i="3" r="AL1238"/>
  <c i="3" r="AM1238"/>
  <c i="3" r="AE1239"/>
  <c i="3" r="AF1239"/>
  <c i="3" r="AG1239"/>
  <c i="3" r="AH1239"/>
  <c i="3" r="AI1239"/>
  <c i="3" r="AJ1239"/>
  <c i="3" r="AK1239"/>
  <c i="3" r="AL1239"/>
  <c i="3" r="AM1239"/>
  <c i="3" r="AE1240"/>
  <c i="3" r="AF1240"/>
  <c i="3" r="AG1240"/>
  <c i="3" r="AH1240"/>
  <c i="3" r="AI1240"/>
  <c i="3" r="AJ1240"/>
  <c i="3" r="AK1240"/>
  <c i="3" r="AL1240"/>
  <c i="3" r="AM1240"/>
  <c i="3" r="AE1241"/>
  <c i="3" r="AF1241"/>
  <c i="3" r="AG1241"/>
  <c i="3" r="AH1241"/>
  <c i="3" r="AI1241"/>
  <c i="3" r="AJ1241"/>
  <c i="3" r="AK1241"/>
  <c i="3" r="AL1241"/>
  <c i="3" r="AM1241"/>
  <c i="3" r="AE1242"/>
  <c i="3" r="AF1242"/>
  <c i="3" r="AG1242"/>
  <c i="3" r="AH1242"/>
  <c i="3" r="AI1242"/>
  <c i="3" r="AJ1242"/>
  <c i="3" r="AK1242"/>
  <c i="3" r="AL1242"/>
  <c i="3" r="AM1242"/>
  <c i="3" r="AE1243"/>
  <c i="3" r="AF1243"/>
  <c i="3" r="AG1243"/>
  <c i="3" r="AH1243"/>
  <c i="3" r="AI1243"/>
  <c i="3" r="AJ1243"/>
  <c i="3" r="AK1243"/>
  <c i="3" r="AL1243"/>
  <c i="3" r="AM1243"/>
  <c i="3" r="AE1244"/>
  <c i="3" r="AF1244"/>
  <c i="3" r="AG1244"/>
  <c i="3" r="AH1244"/>
  <c i="3" r="AI1244"/>
  <c i="3" r="AJ1244"/>
  <c i="3" r="AK1244"/>
  <c i="3" r="AL1244"/>
  <c i="3" r="AM1244"/>
  <c i="3" r="AE1245"/>
  <c i="3" r="AF1245"/>
  <c i="3" r="AG1245"/>
  <c i="3" r="AH1245"/>
  <c i="3" r="AI1245"/>
  <c i="3" r="AJ1245"/>
  <c i="3" r="AK1245"/>
  <c i="3" r="AL1245"/>
  <c i="3" r="AM1245"/>
  <c i="3" r="AE1246"/>
  <c i="3" r="AF1246"/>
  <c i="3" r="AG1246"/>
  <c i="3" r="AH1246"/>
  <c i="3" r="AI1246"/>
  <c i="3" r="AJ1246"/>
  <c i="3" r="AK1246"/>
  <c i="3" r="AL1246"/>
  <c i="3" r="AM1246"/>
  <c i="3" r="AE1247"/>
  <c i="3" r="AF1247"/>
  <c i="3" r="AG1247"/>
  <c i="3" r="AH1247"/>
  <c i="3" r="AI1247"/>
  <c i="3" r="AJ1247"/>
  <c i="3" r="AK1247"/>
  <c i="3" r="AL1247"/>
  <c i="3" r="AM1247"/>
  <c i="3" r="AE1248"/>
  <c i="3" r="AF1248"/>
  <c i="3" r="AG1248"/>
  <c i="3" r="AH1248"/>
  <c i="3" r="AI1248"/>
  <c i="3" r="AJ1248"/>
  <c i="3" r="AK1248"/>
  <c i="3" r="AL1248"/>
  <c i="3" r="AM1248"/>
  <c i="3" r="AE1249"/>
  <c i="3" r="AF1249"/>
  <c i="3" r="AG1249"/>
  <c i="3" r="AH1249"/>
  <c i="3" r="AI1249"/>
  <c i="3" r="AJ1249"/>
  <c i="3" r="AK1249"/>
  <c i="3" r="AL1249"/>
  <c i="3" r="AM1249"/>
  <c i="3" r="AE1250"/>
  <c i="3" r="AF1250"/>
  <c i="3" r="AG1250"/>
  <c i="3" r="AH1250"/>
  <c i="3" r="AI1250"/>
  <c i="3" r="AJ1250"/>
  <c i="3" r="AK1250"/>
  <c i="3" r="AL1250"/>
  <c i="3" r="AM1250"/>
  <c i="3" r="AE1251"/>
  <c i="3" r="AF1251"/>
  <c i="3" r="AG1251"/>
  <c i="3" r="AH1251"/>
  <c i="3" r="AI1251"/>
  <c i="3" r="AJ1251"/>
  <c i="3" r="AK1251"/>
  <c i="3" r="AL1251"/>
  <c i="3" r="AM1251"/>
  <c i="3" r="AE1252"/>
  <c i="3" r="AF1252"/>
  <c i="3" r="AG1252"/>
  <c i="3" r="AH1252"/>
  <c i="3" r="AI1252"/>
  <c i="3" r="AJ1252"/>
  <c i="3" r="AK1252"/>
  <c i="3" r="AL1252"/>
  <c i="3" r="AM1252"/>
  <c i="3" r="AE1253"/>
  <c i="3" r="AF1253"/>
  <c i="3" r="AG1253"/>
  <c i="3" r="AH1253"/>
  <c i="3" r="AI1253"/>
  <c i="3" r="AJ1253"/>
  <c i="3" r="AK1253"/>
  <c i="3" r="AL1253"/>
  <c i="3" r="AM1253"/>
  <c i="3" r="AE1254"/>
  <c i="3" r="AF1254"/>
  <c i="3" r="AG1254"/>
  <c i="3" r="AH1254"/>
  <c i="3" r="AI1254"/>
  <c i="3" r="AJ1254"/>
  <c i="3" r="AK1254"/>
  <c i="3" r="AL1254"/>
  <c i="3" r="AM1254"/>
  <c i="3" r="AE1255"/>
  <c i="3" r="AF1255"/>
  <c i="3" r="AG1255"/>
  <c i="3" r="AH1255"/>
  <c i="3" r="AI1255"/>
  <c i="3" r="AJ1255"/>
  <c i="3" r="AK1255"/>
  <c i="3" r="AL1255"/>
  <c i="3" r="AM1255"/>
  <c i="3" r="AE1256"/>
  <c i="3" r="AF1256"/>
  <c i="3" r="AG1256"/>
  <c i="3" r="AH1256"/>
  <c i="3" r="AI1256"/>
  <c i="3" r="AJ1256"/>
  <c i="3" r="AK1256"/>
  <c i="3" r="AL1256"/>
  <c i="3" r="AM1256"/>
  <c i="3" r="AE1257"/>
  <c i="3" r="AF1257"/>
  <c i="3" r="AG1257"/>
  <c i="3" r="AH1257"/>
  <c i="3" r="AI1257"/>
  <c i="3" r="AJ1257"/>
  <c i="3" r="AK1257"/>
  <c i="3" r="AL1257"/>
  <c i="3" r="AM1257"/>
  <c i="3" r="AE1258"/>
  <c i="3" r="AF1258"/>
  <c i="3" r="AG1258"/>
  <c i="3" r="AH1258"/>
  <c i="3" r="AI1258"/>
  <c i="3" r="AJ1258"/>
  <c i="3" r="AK1258"/>
  <c i="3" r="AL1258"/>
  <c i="3" r="AM1258"/>
  <c i="3" r="AE1259"/>
  <c i="3" r="AF1259"/>
  <c i="3" r="AG1259"/>
  <c i="3" r="AH1259"/>
  <c i="3" r="AI1259"/>
  <c i="3" r="AJ1259"/>
  <c i="3" r="AK1259"/>
  <c i="3" r="AL1259"/>
  <c i="3" r="AM1259"/>
  <c i="3" r="AE1260"/>
  <c i="3" r="AF1260"/>
  <c i="3" r="AG1260"/>
  <c i="3" r="AH1260"/>
  <c i="3" r="AI1260"/>
  <c i="3" r="AJ1260"/>
  <c i="3" r="AK1260"/>
  <c i="3" r="AL1260"/>
  <c i="3" r="AM1260"/>
  <c i="3" r="AE1261"/>
  <c i="3" r="AF1261"/>
  <c i="3" r="AG1261"/>
  <c i="3" r="AH1261"/>
  <c i="3" r="AI1261"/>
  <c i="3" r="AJ1261"/>
  <c i="3" r="AK1261"/>
  <c i="3" r="AL1261"/>
  <c i="3" r="AM1261"/>
  <c i="3" r="AE1262"/>
  <c i="3" r="AF1262"/>
  <c i="3" r="AG1262"/>
  <c i="3" r="AH1262"/>
  <c i="3" r="AI1262"/>
  <c i="3" r="AJ1262"/>
  <c i="3" r="AK1262"/>
  <c i="3" r="AL1262"/>
  <c i="3" r="AM1262"/>
  <c i="3" r="AE1263"/>
  <c i="3" r="AF1263"/>
  <c i="3" r="AG1263"/>
  <c i="3" r="AH1263"/>
  <c i="3" r="AI1263"/>
  <c i="3" r="AJ1263"/>
  <c i="3" r="AK1263"/>
  <c i="3" r="AL1263"/>
  <c i="3" r="AM1263"/>
  <c i="3" r="AE1264"/>
  <c i="3" r="AF1264"/>
  <c i="3" r="AG1264"/>
  <c i="3" r="AH1264"/>
  <c i="3" r="AI1264"/>
  <c i="3" r="AJ1264"/>
  <c i="3" r="AK1264"/>
  <c i="3" r="AL1264"/>
  <c i="3" r="AM1264"/>
  <c i="3" r="AE1265"/>
  <c i="3" r="AF1265"/>
  <c i="3" r="AG1265"/>
  <c i="3" r="AH1265"/>
  <c i="3" r="AI1265"/>
  <c i="3" r="AJ1265"/>
  <c i="3" r="AK1265"/>
  <c i="3" r="AL1265"/>
  <c i="3" r="AM1265"/>
  <c i="3" r="AE1266"/>
  <c i="3" r="AF1266"/>
  <c i="3" r="AG1266"/>
  <c i="3" r="AH1266"/>
  <c i="3" r="AI1266"/>
  <c i="3" r="AJ1266"/>
  <c i="3" r="AK1266"/>
  <c i="3" r="AL1266"/>
  <c i="3" r="AM1266"/>
  <c i="3" r="AE1267"/>
  <c i="3" r="AF1267"/>
  <c i="3" r="AG1267"/>
  <c i="3" r="AH1267"/>
  <c i="3" r="AI1267"/>
  <c i="3" r="AJ1267"/>
  <c i="3" r="AK1267"/>
  <c i="3" r="AL1267"/>
  <c i="3" r="AM1267"/>
  <c i="3" r="AE1268"/>
  <c i="3" r="AF1268"/>
  <c i="3" r="AG1268"/>
  <c i="3" r="AH1268"/>
  <c i="3" r="AI1268"/>
  <c i="3" r="AJ1268"/>
  <c i="3" r="AK1268"/>
  <c i="3" r="AL1268"/>
  <c i="3" r="AM1268"/>
  <c i="3" r="AE1269"/>
  <c i="3" r="AF1269"/>
  <c i="3" r="AG1269"/>
  <c i="3" r="AH1269"/>
  <c i="3" r="AI1269"/>
  <c i="3" r="AJ1269"/>
  <c i="3" r="AK1269"/>
  <c i="3" r="AL1269"/>
  <c i="3" r="AM1269"/>
  <c i="3" r="AE1270"/>
  <c i="3" r="AF1270"/>
  <c i="3" r="AG1270"/>
  <c i="3" r="AH1270"/>
  <c i="3" r="AI1270"/>
  <c i="3" r="AJ1270"/>
  <c i="3" r="AK1270"/>
  <c i="3" r="AL1270"/>
  <c i="3" r="AM1270"/>
  <c i="3" r="AE1271"/>
  <c i="3" r="AF1271"/>
  <c i="3" r="AG1271"/>
  <c i="3" r="AH1271"/>
  <c i="3" r="AI1271"/>
  <c i="3" r="AJ1271"/>
  <c i="3" r="AK1271"/>
  <c i="3" r="AL1271"/>
  <c i="3" r="AM1271"/>
  <c i="3" r="AE1272"/>
  <c i="3" r="AF1272"/>
  <c i="3" r="AG1272"/>
  <c i="3" r="AH1272"/>
  <c i="3" r="AI1272"/>
  <c i="3" r="AJ1272"/>
  <c i="3" r="AK1272"/>
  <c i="3" r="AL1272"/>
  <c i="3" r="AM1272"/>
  <c i="3" r="AE1273"/>
  <c i="3" r="AF1273"/>
  <c i="3" r="AG1273"/>
  <c i="3" r="AH1273"/>
  <c i="3" r="AI1273"/>
  <c i="3" r="AJ1273"/>
  <c i="3" r="AK1273"/>
  <c i="3" r="AL1273"/>
  <c i="3" r="AM1273"/>
  <c i="3" r="AE1274"/>
  <c i="3" r="AF1274"/>
  <c i="3" r="AG1274"/>
  <c i="3" r="AH1274"/>
  <c i="3" r="AI1274"/>
  <c i="3" r="AJ1274"/>
  <c i="3" r="AK1274"/>
  <c i="3" r="AL1274"/>
  <c i="3" r="AM1274"/>
  <c i="3" r="AE1275"/>
  <c i="3" r="AF1275"/>
  <c i="3" r="AG1275"/>
  <c i="3" r="AH1275"/>
  <c i="3" r="AI1275"/>
  <c i="3" r="AJ1275"/>
  <c i="3" r="AK1275"/>
  <c i="3" r="AL1275"/>
  <c i="3" r="AM1275"/>
  <c i="3" r="AE1276"/>
  <c i="3" r="AF1276"/>
  <c i="3" r="AG1276"/>
  <c i="3" r="AH1276"/>
  <c i="3" r="AI1276"/>
  <c i="3" r="AJ1276"/>
  <c i="3" r="AK1276"/>
  <c i="3" r="AL1276"/>
  <c i="3" r="AM1276"/>
  <c i="3" r="AE1277"/>
  <c i="3" r="AF1277"/>
  <c i="3" r="AG1277"/>
  <c i="3" r="AH1277"/>
  <c i="3" r="AI1277"/>
  <c i="3" r="AJ1277"/>
  <c i="3" r="AK1277"/>
  <c i="3" r="AL1277"/>
  <c i="3" r="AM1277"/>
  <c i="3" r="AE1278"/>
  <c i="3" r="AF1278"/>
  <c i="3" r="AG1278"/>
  <c i="3" r="AH1278"/>
  <c i="3" r="AI1278"/>
  <c i="3" r="AJ1278"/>
  <c i="3" r="AK1278"/>
  <c i="3" r="AL1278"/>
  <c i="3" r="AM1278"/>
  <c i="3" r="AE1279"/>
  <c i="3" r="AF1279"/>
  <c i="3" r="AG1279"/>
  <c i="3" r="AH1279"/>
  <c i="3" r="AI1279"/>
  <c i="3" r="AJ1279"/>
  <c i="3" r="AK1279"/>
  <c i="3" r="AL1279"/>
  <c i="3" r="AM1279"/>
  <c i="3" r="AE1280"/>
  <c i="3" r="AF1280"/>
  <c i="3" r="AG1280"/>
  <c i="3" r="AH1280"/>
  <c i="3" r="AI1280"/>
  <c i="3" r="AJ1280"/>
  <c i="3" r="AK1280"/>
  <c i="3" r="AL1280"/>
  <c i="3" r="AM1280"/>
  <c i="3" r="AE1281"/>
  <c i="3" r="AF1281"/>
  <c i="3" r="AG1281"/>
  <c i="3" r="AH1281"/>
  <c i="3" r="AI1281"/>
  <c i="3" r="AJ1281"/>
  <c i="3" r="AK1281"/>
  <c i="3" r="AL1281"/>
  <c i="3" r="AM1281"/>
  <c i="3" r="AE1282"/>
  <c i="3" r="AF1282"/>
  <c i="3" r="AG1282"/>
  <c i="3" r="AH1282"/>
  <c i="3" r="AI1282"/>
  <c i="3" r="AJ1282"/>
  <c i="3" r="AK1282"/>
  <c i="3" r="AL1282"/>
  <c i="3" r="AM1282"/>
  <c i="3" r="AE1283"/>
  <c i="3" r="AF1283"/>
  <c i="3" r="AG1283"/>
  <c i="3" r="AH1283"/>
  <c i="3" r="AI1283"/>
  <c i="3" r="AJ1283"/>
  <c i="3" r="AK1283"/>
  <c i="3" r="AL1283"/>
  <c i="3" r="AM1283"/>
  <c i="3" r="AE1284"/>
  <c i="3" r="AF1284"/>
  <c i="3" r="AG1284"/>
  <c i="3" r="AH1284"/>
  <c i="3" r="AI1284"/>
  <c i="3" r="AJ1284"/>
  <c i="3" r="AK1284"/>
  <c i="3" r="AL1284"/>
  <c i="3" r="AM1284"/>
  <c i="3" r="AE1285"/>
  <c i="3" r="AF1285"/>
  <c i="3" r="AG1285"/>
  <c i="3" r="AH1285"/>
  <c i="3" r="AI1285"/>
  <c i="3" r="AJ1285"/>
  <c i="3" r="AK1285"/>
  <c i="3" r="AL1285"/>
  <c i="3" r="AM1285"/>
  <c i="3" r="AE1286"/>
  <c i="3" r="AF1286"/>
  <c i="3" r="AG1286"/>
  <c i="3" r="AH1286"/>
  <c i="3" r="AI1286"/>
  <c i="3" r="AJ1286"/>
  <c i="3" r="AK1286"/>
  <c i="3" r="AL1286"/>
  <c i="3" r="AM1286"/>
  <c i="3" r="AE1287"/>
  <c i="3" r="AF1287"/>
  <c i="3" r="AG1287"/>
  <c i="3" r="AH1287"/>
  <c i="3" r="AI1287"/>
  <c i="3" r="AJ1287"/>
  <c i="3" r="AK1287"/>
  <c i="3" r="AL1287"/>
  <c i="3" r="AM1287"/>
  <c i="3" r="AE1288"/>
  <c i="3" r="AF1288"/>
  <c i="3" r="AG1288"/>
  <c i="3" r="AH1288"/>
  <c i="3" r="AI1288"/>
  <c i="3" r="AJ1288"/>
  <c i="3" r="AK1288"/>
  <c i="3" r="AL1288"/>
  <c i="3" r="AM1288"/>
  <c i="3" r="AE1289"/>
  <c i="3" r="AF1289"/>
  <c i="3" r="AG1289"/>
  <c i="3" r="AH1289"/>
  <c i="3" r="AI1289"/>
  <c i="3" r="AJ1289"/>
  <c i="3" r="AK1289"/>
  <c i="3" r="AL1289"/>
  <c i="3" r="AM1289"/>
  <c i="3" r="AE1290"/>
  <c i="3" r="AF1290"/>
  <c i="3" r="AG1290"/>
  <c i="3" r="AH1290"/>
  <c i="3" r="AI1290"/>
  <c i="3" r="AJ1290"/>
  <c i="3" r="AK1290"/>
  <c i="3" r="AL1290"/>
  <c i="3" r="AM1290"/>
  <c i="3" r="AE1291"/>
  <c i="3" r="AF1291"/>
  <c i="3" r="AG1291"/>
  <c i="3" r="AH1291"/>
  <c i="3" r="AI1291"/>
  <c i="3" r="AJ1291"/>
  <c i="3" r="AK1291"/>
  <c i="3" r="AL1291"/>
  <c i="3" r="AM1291"/>
  <c i="3" r="AE1292"/>
  <c i="3" r="AF1292"/>
  <c i="3" r="AG1292"/>
  <c i="3" r="AH1292"/>
  <c i="3" r="AI1292"/>
  <c i="3" r="AJ1292"/>
  <c i="3" r="AK1292"/>
  <c i="3" r="AL1292"/>
  <c i="3" r="AM1292"/>
  <c i="3" r="AE1293"/>
  <c i="3" r="AF1293"/>
  <c i="3" r="AG1293"/>
  <c i="3" r="AH1293"/>
  <c i="3" r="AI1293"/>
  <c i="3" r="AJ1293"/>
  <c i="3" r="AK1293"/>
  <c i="3" r="AL1293"/>
  <c i="3" r="AM1293"/>
  <c i="3" r="AE1294"/>
  <c i="3" r="AF1294"/>
  <c i="3" r="AG1294"/>
  <c i="3" r="AH1294"/>
  <c i="3" r="AI1294"/>
  <c i="3" r="AJ1294"/>
  <c i="3" r="AK1294"/>
  <c i="3" r="AL1294"/>
  <c i="3" r="AM1294"/>
  <c i="3" r="AE1295"/>
  <c i="3" r="AF1295"/>
  <c i="3" r="AG1295"/>
  <c i="3" r="AH1295"/>
  <c i="3" r="AI1295"/>
  <c i="3" r="AJ1295"/>
  <c i="3" r="AK1295"/>
  <c i="3" r="AL1295"/>
  <c i="3" r="AM1295"/>
  <c i="3" r="AE1296"/>
  <c i="3" r="AF1296"/>
  <c i="3" r="AG1296"/>
  <c i="3" r="AH1296"/>
  <c i="3" r="AI1296"/>
  <c i="3" r="AJ1296"/>
  <c i="3" r="AK1296"/>
  <c i="3" r="AL1296"/>
  <c i="3" r="AM1296"/>
  <c i="3" r="AE1297"/>
  <c i="3" r="AF1297"/>
  <c i="3" r="AG1297"/>
  <c i="3" r="AH1297"/>
  <c i="3" r="AI1297"/>
  <c i="3" r="AJ1297"/>
  <c i="3" r="AK1297"/>
  <c i="3" r="AL1297"/>
  <c i="3" r="AM1297"/>
  <c i="3" r="AE1298"/>
  <c i="3" r="AF1298"/>
  <c i="3" r="AG1298"/>
  <c i="3" r="AH1298"/>
  <c i="3" r="AI1298"/>
  <c i="3" r="AJ1298"/>
  <c i="3" r="AK1298"/>
  <c i="3" r="AL1298"/>
  <c i="3" r="AM1298"/>
  <c i="3" r="AE1299"/>
  <c i="3" r="AF1299"/>
  <c i="3" r="AG1299"/>
  <c i="3" r="AH1299"/>
  <c i="3" r="AI1299"/>
  <c i="3" r="AJ1299"/>
  <c i="3" r="AK1299"/>
  <c i="3" r="AL1299"/>
  <c i="3" r="AM1299"/>
  <c i="3" r="AE1300"/>
  <c i="3" r="AF1300"/>
  <c i="3" r="AG1300"/>
  <c i="3" r="AH1300"/>
  <c i="3" r="AI1300"/>
  <c i="3" r="AJ1300"/>
  <c i="3" r="AK1300"/>
  <c i="3" r="AL1300"/>
  <c i="3" r="AM1300"/>
  <c i="3" r="AE1301"/>
  <c i="3" r="AF1301"/>
  <c i="3" r="AG1301"/>
  <c i="3" r="AH1301"/>
  <c i="3" r="AI1301"/>
  <c i="3" r="AJ1301"/>
  <c i="3" r="AK1301"/>
  <c i="3" r="AL1301"/>
  <c i="3" r="AM1301"/>
  <c i="3" r="AE1302"/>
  <c i="3" r="AF1302"/>
  <c i="3" r="AG1302"/>
  <c i="3" r="AH1302"/>
  <c i="3" r="AI1302"/>
  <c i="3" r="AJ1302"/>
  <c i="3" r="AK1302"/>
  <c i="3" r="AL1302"/>
  <c i="3" r="AM1302"/>
  <c i="3" r="AE1303"/>
  <c i="3" r="AF1303"/>
  <c i="3" r="AG1303"/>
  <c i="3" r="AH1303"/>
  <c i="3" r="AI1303"/>
  <c i="3" r="AJ1303"/>
  <c i="3" r="AK1303"/>
  <c i="3" r="AL1303"/>
  <c i="3" r="AM1303"/>
  <c i="3" r="AE1304"/>
  <c i="3" r="AF1304"/>
  <c i="3" r="AG1304"/>
  <c i="3" r="AH1304"/>
  <c i="3" r="AI1304"/>
  <c i="3" r="AJ1304"/>
  <c i="3" r="AK1304"/>
  <c i="3" r="AL1304"/>
  <c i="3" r="AM1304"/>
  <c i="3" r="AE1305"/>
  <c i="3" r="AF1305"/>
  <c i="3" r="AG1305"/>
  <c i="3" r="AH1305"/>
  <c i="3" r="AI1305"/>
  <c i="3" r="AJ1305"/>
  <c i="3" r="AK1305"/>
  <c i="3" r="AL1305"/>
  <c i="3" r="AM1305"/>
  <c i="3" r="AE1306"/>
  <c i="3" r="AF1306"/>
  <c i="3" r="AG1306"/>
  <c i="3" r="AH1306"/>
  <c i="3" r="AI1306"/>
  <c i="3" r="AJ1306"/>
  <c i="3" r="AK1306"/>
  <c i="3" r="AL1306"/>
  <c i="3" r="AM1306"/>
  <c i="3" r="AE1307"/>
  <c i="3" r="AF1307"/>
  <c i="3" r="AG1307"/>
  <c i="3" r="AH1307"/>
  <c i="3" r="AI1307"/>
  <c i="3" r="AJ1307"/>
  <c i="3" r="AK1307"/>
  <c i="3" r="AL1307"/>
  <c i="3" r="AM1307"/>
  <c i="3" r="AE1308"/>
  <c i="3" r="AF1308"/>
  <c i="3" r="AG1308"/>
  <c i="3" r="AH1308"/>
  <c i="3" r="AI1308"/>
  <c i="3" r="AJ1308"/>
  <c i="3" r="AK1308"/>
  <c i="3" r="AL1308"/>
  <c i="3" r="AM1308"/>
  <c i="3" r="AE1309"/>
  <c i="3" r="AF1309"/>
  <c i="3" r="AG1309"/>
  <c i="3" r="AH1309"/>
  <c i="3" r="AI1309"/>
  <c i="3" r="AJ1309"/>
  <c i="3" r="AK1309"/>
  <c i="3" r="AL1309"/>
  <c i="3" r="AM1309"/>
  <c i="3" r="AE1310"/>
  <c i="3" r="AF1310"/>
  <c i="3" r="AG1310"/>
  <c i="3" r="AH1310"/>
  <c i="3" r="AI1310"/>
  <c i="3" r="AJ1310"/>
  <c i="3" r="AK1310"/>
  <c i="3" r="AL1310"/>
  <c i="3" r="AM1310"/>
  <c i="3" r="AE1311"/>
  <c i="3" r="AF1311"/>
  <c i="3" r="AG1311"/>
  <c i="3" r="AH1311"/>
  <c i="3" r="AI1311"/>
  <c i="3" r="AJ1311"/>
  <c i="3" r="AK1311"/>
  <c i="3" r="AL1311"/>
  <c i="3" r="AM1311"/>
  <c i="3" r="AE1312"/>
  <c i="3" r="AF1312"/>
  <c i="3" r="AG1312"/>
  <c i="3" r="AH1312"/>
  <c i="3" r="AI1312"/>
  <c i="3" r="AJ1312"/>
  <c i="3" r="AK1312"/>
  <c i="3" r="AL1312"/>
  <c i="3" r="AM1312"/>
  <c i="3" r="AE1313"/>
  <c i="3" r="AF1313"/>
  <c i="3" r="AG1313"/>
  <c i="3" r="AH1313"/>
  <c i="3" r="AI1313"/>
  <c i="3" r="AJ1313"/>
  <c i="3" r="AK1313"/>
  <c i="3" r="AL1313"/>
  <c i="3" r="AM1313"/>
  <c i="3" r="AE1314"/>
  <c i="3" r="AF1314"/>
  <c i="3" r="AG1314"/>
  <c i="3" r="AH1314"/>
  <c i="3" r="AI1314"/>
  <c i="3" r="AJ1314"/>
  <c i="3" r="AK1314"/>
  <c i="3" r="AL1314"/>
  <c i="3" r="AM1314"/>
  <c i="3" r="AE1315"/>
  <c i="3" r="AF1315"/>
  <c i="3" r="AG1315"/>
  <c i="3" r="AH1315"/>
  <c i="3" r="AI1315"/>
  <c i="3" r="AJ1315"/>
  <c i="3" r="AK1315"/>
  <c i="3" r="AL1315"/>
  <c i="3" r="AM1315"/>
  <c i="3" r="AE1316"/>
  <c i="3" r="AF1316"/>
  <c i="3" r="AG1316"/>
  <c i="3" r="AH1316"/>
  <c i="3" r="AI1316"/>
  <c i="3" r="AJ1316"/>
  <c i="3" r="AK1316"/>
  <c i="3" r="AL1316"/>
  <c i="3" r="AM1316"/>
  <c i="3" r="AE1317"/>
  <c i="3" r="AF1317"/>
  <c i="3" r="AG1317"/>
  <c i="3" r="AH1317"/>
  <c i="3" r="AI1317"/>
  <c i="3" r="AJ1317"/>
  <c i="3" r="AK1317"/>
  <c i="3" r="AL1317"/>
  <c i="3" r="AM1317"/>
  <c i="3" r="AE1318"/>
  <c i="3" r="AF1318"/>
  <c i="3" r="AG1318"/>
  <c i="3" r="AH1318"/>
  <c i="3" r="AI1318"/>
  <c i="3" r="AJ1318"/>
  <c i="3" r="AK1318"/>
  <c i="3" r="AL1318"/>
  <c i="3" r="AM1318"/>
  <c i="3" r="AE1319"/>
  <c i="3" r="AF1319"/>
  <c i="3" r="AG1319"/>
  <c i="3" r="AH1319"/>
  <c i="3" r="AI1319"/>
  <c i="3" r="AJ1319"/>
  <c i="3" r="AK1319"/>
  <c i="3" r="AL1319"/>
  <c i="3" r="AM1319"/>
  <c i="3" r="AE1320"/>
  <c i="3" r="AF1320"/>
  <c i="3" r="AG1320"/>
  <c i="3" r="AH1320"/>
  <c i="3" r="AI1320"/>
  <c i="3" r="AJ1320"/>
  <c i="3" r="AK1320"/>
  <c i="3" r="AL1320"/>
  <c i="3" r="AM1320"/>
  <c i="3" r="AE1321"/>
  <c i="3" r="AF1321"/>
  <c i="3" r="AG1321"/>
  <c i="3" r="AH1321"/>
  <c i="3" r="AI1321"/>
  <c i="3" r="AJ1321"/>
  <c i="3" r="AK1321"/>
  <c i="3" r="AL1321"/>
  <c i="3" r="AM1321"/>
  <c i="3" r="AE1322"/>
  <c i="3" r="AF1322"/>
  <c i="3" r="AG1322"/>
  <c i="3" r="AH1322"/>
  <c i="3" r="AI1322"/>
  <c i="3" r="AJ1322"/>
  <c i="3" r="AK1322"/>
  <c i="3" r="AL1322"/>
  <c i="3" r="AM1322"/>
  <c i="3" r="AE1323"/>
  <c i="3" r="AF1323"/>
  <c i="3" r="AG1323"/>
  <c i="3" r="AH1323"/>
  <c i="3" r="AI1323"/>
  <c i="3" r="AJ1323"/>
  <c i="3" r="AK1323"/>
  <c i="3" r="AL1323"/>
  <c i="3" r="AM1323"/>
  <c i="3" r="AE1324"/>
  <c i="3" r="AF1324"/>
  <c i="3" r="AG1324"/>
  <c i="3" r="AH1324"/>
  <c i="3" r="AI1324"/>
  <c i="3" r="AJ1324"/>
  <c i="3" r="AK1324"/>
  <c i="3" r="AL1324"/>
  <c i="3" r="AM1324"/>
  <c i="3" r="AE1325"/>
  <c i="3" r="AF1325"/>
  <c i="3" r="AG1325"/>
  <c i="3" r="AH1325"/>
  <c i="3" r="AI1325"/>
  <c i="3" r="AJ1325"/>
  <c i="3" r="AK1325"/>
  <c i="3" r="AL1325"/>
  <c i="3" r="AM1325"/>
  <c i="3" r="AE1326"/>
  <c i="3" r="AF1326"/>
  <c i="3" r="AG1326"/>
  <c i="3" r="AH1326"/>
  <c i="3" r="AI1326"/>
  <c i="3" r="AJ1326"/>
  <c i="3" r="AK1326"/>
  <c i="3" r="AL1326"/>
  <c i="3" r="AM1326"/>
  <c i="3" r="AE1327"/>
  <c i="3" r="AF1327"/>
  <c i="3" r="AG1327"/>
  <c i="3" r="AH1327"/>
  <c i="3" r="AI1327"/>
  <c i="3" r="AJ1327"/>
  <c i="3" r="AK1327"/>
  <c i="3" r="AL1327"/>
  <c i="3" r="AM1327"/>
  <c i="3" r="AE1328"/>
  <c i="3" r="AF1328"/>
  <c i="3" r="AG1328"/>
  <c i="3" r="AH1328"/>
  <c i="3" r="AI1328"/>
  <c i="3" r="AJ1328"/>
  <c i="3" r="AK1328"/>
  <c i="3" r="AL1328"/>
  <c i="3" r="AM1328"/>
  <c i="3" r="AE1329"/>
  <c i="3" r="AF1329"/>
  <c i="3" r="AG1329"/>
  <c i="3" r="AH1329"/>
  <c i="3" r="AI1329"/>
  <c i="3" r="AJ1329"/>
  <c i="3" r="AK1329"/>
  <c i="3" r="AL1329"/>
  <c i="3" r="AM1329"/>
  <c i="3" r="AE1330"/>
  <c i="3" r="AF1330"/>
  <c i="3" r="AG1330"/>
  <c i="3" r="AH1330"/>
  <c i="3" r="AI1330"/>
  <c i="3" r="AJ1330"/>
  <c i="3" r="AK1330"/>
  <c i="3" r="AL1330"/>
  <c i="3" r="AM1330"/>
  <c i="3" r="AE1331"/>
  <c i="3" r="AF1331"/>
  <c i="3" r="AG1331"/>
  <c i="3" r="AH1331"/>
  <c i="3" r="AI1331"/>
  <c i="3" r="AJ1331"/>
  <c i="3" r="AK1331"/>
  <c i="3" r="AL1331"/>
  <c i="3" r="AM1331"/>
  <c i="3" r="AE1332"/>
  <c i="3" r="AF1332"/>
  <c i="3" r="AG1332"/>
  <c i="3" r="AH1332"/>
  <c i="3" r="AI1332"/>
  <c i="3" r="AJ1332"/>
  <c i="3" r="AK1332"/>
  <c i="3" r="AL1332"/>
  <c i="3" r="AM1332"/>
  <c i="3" r="AE1333"/>
  <c i="3" r="AF1333"/>
  <c i="3" r="AG1333"/>
  <c i="3" r="AH1333"/>
  <c i="3" r="AI1333"/>
  <c i="3" r="AJ1333"/>
  <c i="3" r="AK1333"/>
  <c i="3" r="AL1333"/>
  <c i="3" r="AM1333"/>
  <c i="3" r="AE1334"/>
  <c i="3" r="AF1334"/>
  <c i="3" r="AG1334"/>
  <c i="3" r="AH1334"/>
  <c i="3" r="AI1334"/>
  <c i="3" r="AJ1334"/>
  <c i="3" r="AK1334"/>
  <c i="3" r="AL1334"/>
  <c i="3" r="AM1334"/>
  <c i="3" r="AE1335"/>
  <c i="3" r="AF1335"/>
  <c i="3" r="AG1335"/>
  <c i="3" r="AH1335"/>
  <c i="3" r="AI1335"/>
  <c i="3" r="AJ1335"/>
  <c i="3" r="AK1335"/>
  <c i="3" r="AL1335"/>
  <c i="3" r="AM1335"/>
  <c i="3" r="AE1336"/>
  <c i="3" r="AF1336"/>
  <c i="3" r="AG1336"/>
  <c i="3" r="AH1336"/>
  <c i="3" r="AI1336"/>
  <c i="3" r="AJ1336"/>
  <c i="3" r="AK1336"/>
  <c i="3" r="AL1336"/>
  <c i="3" r="AM1336"/>
  <c i="3" r="AE1337"/>
  <c i="3" r="AF1337"/>
  <c i="3" r="AG1337"/>
  <c i="3" r="AH1337"/>
  <c i="3" r="AI1337"/>
  <c i="3" r="AJ1337"/>
  <c i="3" r="AK1337"/>
  <c i="3" r="AL1337"/>
  <c i="3" r="AM1337"/>
  <c i="3" r="AE1338"/>
  <c i="3" r="AF1338"/>
  <c i="3" r="AG1338"/>
  <c i="3" r="AH1338"/>
  <c i="3" r="AI1338"/>
  <c i="3" r="AJ1338"/>
  <c i="3" r="AK1338"/>
  <c i="3" r="AL1338"/>
  <c i="3" r="AM1338"/>
  <c i="3" r="AE1339"/>
  <c i="3" r="AF1339"/>
  <c i="3" r="AG1339"/>
  <c i="3" r="AH1339"/>
  <c i="3" r="AI1339"/>
  <c i="3" r="AJ1339"/>
  <c i="3" r="AK1339"/>
  <c i="3" r="AL1339"/>
  <c i="3" r="AM1339"/>
  <c i="3" r="AE1340"/>
  <c i="3" r="AF1340"/>
  <c i="3" r="AG1340"/>
  <c i="3" r="AH1340"/>
  <c i="3" r="AI1340"/>
  <c i="3" r="AJ1340"/>
  <c i="3" r="AK1340"/>
  <c i="3" r="AL1340"/>
  <c i="3" r="AM1340"/>
  <c i="3" r="AE1341"/>
  <c i="3" r="AF1341"/>
  <c i="3" r="AG1341"/>
  <c i="3" r="AH1341"/>
  <c i="3" r="AI1341"/>
  <c i="3" r="AJ1341"/>
  <c i="3" r="AK1341"/>
  <c i="3" r="AL1341"/>
  <c i="3" r="AM1341"/>
  <c i="3" r="AE1342"/>
  <c i="3" r="AF1342"/>
  <c i="3" r="AG1342"/>
  <c i="3" r="AH1342"/>
  <c i="3" r="AI1342"/>
  <c i="3" r="AJ1342"/>
  <c i="3" r="AK1342"/>
  <c i="3" r="AL1342"/>
  <c i="3" r="AM1342"/>
  <c i="3" r="AE1343"/>
  <c i="3" r="AF1343"/>
  <c i="3" r="AG1343"/>
  <c i="3" r="AH1343"/>
  <c i="3" r="AI1343"/>
  <c i="3" r="AJ1343"/>
  <c i="3" r="AK1343"/>
  <c i="3" r="AL1343"/>
  <c i="3" r="AM1343"/>
  <c i="3" r="AE1344"/>
  <c i="3" r="AF1344"/>
  <c i="3" r="AG1344"/>
  <c i="3" r="AH1344"/>
  <c i="3" r="AI1344"/>
  <c i="3" r="AJ1344"/>
  <c i="3" r="AK1344"/>
  <c i="3" r="AL1344"/>
  <c i="3" r="AM1344"/>
  <c i="3" r="AE1345"/>
  <c i="3" r="AF1345"/>
  <c i="3" r="AG1345"/>
  <c i="3" r="AH1345"/>
  <c i="3" r="AI1345"/>
  <c i="3" r="AJ1345"/>
  <c i="3" r="AK1345"/>
  <c i="3" r="AL1345"/>
  <c i="3" r="AM1345"/>
  <c i="3" r="AE1346"/>
  <c i="3" r="AF1346"/>
  <c i="3" r="AG1346"/>
  <c i="3" r="AH1346"/>
  <c i="3" r="AI1346"/>
  <c i="3" r="AJ1346"/>
  <c i="3" r="AK1346"/>
  <c i="3" r="AL1346"/>
  <c i="3" r="AM1346"/>
  <c i="3" r="AE1347"/>
  <c i="3" r="AF1347"/>
  <c i="3" r="AG1347"/>
  <c i="3" r="AH1347"/>
  <c i="3" r="AI1347"/>
  <c i="3" r="AJ1347"/>
  <c i="3" r="AK1347"/>
  <c i="3" r="AL1347"/>
  <c i="3" r="AM1347"/>
  <c i="3" r="AE1348"/>
  <c i="3" r="AF1348"/>
  <c i="3" r="AG1348"/>
  <c i="3" r="AH1348"/>
  <c i="3" r="AI1348"/>
  <c i="3" r="AJ1348"/>
  <c i="3" r="AK1348"/>
  <c i="3" r="AL1348"/>
  <c i="3" r="AM1348"/>
  <c i="3" r="AE1349"/>
  <c i="3" r="AF1349"/>
  <c i="3" r="AG1349"/>
  <c i="3" r="AH1349"/>
  <c i="3" r="AI1349"/>
  <c i="3" r="AJ1349"/>
  <c i="3" r="AK1349"/>
  <c i="3" r="AL1349"/>
  <c i="3" r="AM1349"/>
  <c i="3" r="AE1350"/>
  <c i="3" r="AF1350"/>
  <c i="3" r="AG1350"/>
  <c i="3" r="AH1350"/>
  <c i="3" r="AI1350"/>
  <c i="3" r="AJ1350"/>
  <c i="3" r="AK1350"/>
  <c i="3" r="AL1350"/>
  <c i="3" r="AM1350"/>
  <c i="3" r="AE1351"/>
  <c i="3" r="AF1351"/>
  <c i="3" r="AG1351"/>
  <c i="3" r="AH1351"/>
  <c i="3" r="AI1351"/>
  <c i="3" r="AJ1351"/>
  <c i="3" r="AK1351"/>
  <c i="3" r="AL1351"/>
  <c i="3" r="AM1351"/>
  <c i="3" r="AE1352"/>
  <c i="3" r="AF1352"/>
  <c i="3" r="AG1352"/>
  <c i="3" r="AH1352"/>
  <c i="3" r="AI1352"/>
  <c i="3" r="AJ1352"/>
  <c i="3" r="AK1352"/>
  <c i="3" r="AL1352"/>
  <c i="3" r="AM1352"/>
  <c i="3" r="AE1353"/>
  <c i="3" r="AF1353"/>
  <c i="3" r="AG1353"/>
  <c i="3" r="AH1353"/>
  <c i="3" r="AI1353"/>
  <c i="3" r="AJ1353"/>
  <c i="3" r="AK1353"/>
  <c i="3" r="AL1353"/>
  <c i="3" r="AM1353"/>
  <c i="3" r="AE1354"/>
  <c i="3" r="AF1354"/>
  <c i="3" r="AG1354"/>
  <c i="3" r="AH1354"/>
  <c i="3" r="AI1354"/>
  <c i="3" r="AJ1354"/>
  <c i="3" r="AK1354"/>
  <c i="3" r="AL1354"/>
  <c i="3" r="AM1354"/>
  <c i="3" r="AE1355"/>
  <c i="3" r="AF1355"/>
  <c i="3" r="AG1355"/>
  <c i="3" r="AH1355"/>
  <c i="3" r="AI1355"/>
  <c i="3" r="AJ1355"/>
  <c i="3" r="AK1355"/>
  <c i="3" r="AL1355"/>
  <c i="3" r="AM1355"/>
  <c i="3" r="AE1356"/>
  <c i="3" r="AF1356"/>
  <c i="3" r="AG1356"/>
  <c i="3" r="AH1356"/>
  <c i="3" r="AI1356"/>
  <c i="3" r="AJ1356"/>
  <c i="3" r="AK1356"/>
  <c i="3" r="AL1356"/>
  <c i="3" r="AM1356"/>
  <c i="3" r="AE1357"/>
  <c i="3" r="AF1357"/>
  <c i="3" r="AG1357"/>
  <c i="3" r="AH1357"/>
  <c i="3" r="AI1357"/>
  <c i="3" r="AJ1357"/>
  <c i="3" r="AK1357"/>
  <c i="3" r="AL1357"/>
  <c i="3" r="AM1357"/>
  <c i="3" r="AE1358"/>
  <c i="3" r="AF1358"/>
  <c i="3" r="AG1358"/>
  <c i="3" r="AH1358"/>
  <c i="3" r="AI1358"/>
  <c i="3" r="AJ1358"/>
  <c i="3" r="AK1358"/>
  <c i="3" r="AL1358"/>
  <c i="3" r="AM1358"/>
  <c i="3" r="AE1359"/>
  <c i="3" r="AF1359"/>
  <c i="3" r="AG1359"/>
  <c i="3" r="AH1359"/>
  <c i="3" r="AI1359"/>
  <c i="3" r="AJ1359"/>
  <c i="3" r="AK1359"/>
  <c i="3" r="AL1359"/>
  <c i="3" r="AM1359"/>
  <c i="3" r="AE1360"/>
  <c i="3" r="AF1360"/>
  <c i="3" r="AG1360"/>
  <c i="3" r="AH1360"/>
  <c i="3" r="AI1360"/>
  <c i="3" r="AJ1360"/>
  <c i="3" r="AK1360"/>
  <c i="3" r="AL1360"/>
  <c i="3" r="AM1360"/>
  <c i="3" r="AE1361"/>
  <c i="3" r="AF1361"/>
  <c i="3" r="AG1361"/>
  <c i="3" r="AH1361"/>
  <c i="3" r="AI1361"/>
  <c i="3" r="AJ1361"/>
  <c i="3" r="AK1361"/>
  <c i="3" r="AL1361"/>
  <c i="3" r="AM1361"/>
  <c i="3" r="AE1362"/>
  <c i="3" r="AF1362"/>
  <c i="3" r="AG1362"/>
  <c i="3" r="AH1362"/>
  <c i="3" r="AI1362"/>
  <c i="3" r="AJ1362"/>
  <c i="3" r="AK1362"/>
  <c i="3" r="AL1362"/>
  <c i="3" r="AM1362"/>
  <c i="3" r="AE1363"/>
  <c i="3" r="AF1363"/>
  <c i="3" r="AG1363"/>
  <c i="3" r="AH1363"/>
  <c i="3" r="AI1363"/>
  <c i="3" r="AJ1363"/>
  <c i="3" r="AK1363"/>
  <c i="3" r="AL1363"/>
  <c i="3" r="AM1363"/>
  <c i="3" r="AE1364"/>
  <c i="3" r="AF1364"/>
  <c i="3" r="AG1364"/>
  <c i="3" r="AH1364"/>
  <c i="3" r="AI1364"/>
  <c i="3" r="AJ1364"/>
  <c i="3" r="AK1364"/>
  <c i="3" r="AL1364"/>
  <c i="3" r="AM1364"/>
  <c i="3" r="AE1365"/>
  <c i="3" r="AF1365"/>
  <c i="3" r="AG1365"/>
  <c i="3" r="AH1365"/>
  <c i="3" r="AI1365"/>
  <c i="3" r="AJ1365"/>
  <c i="3" r="AK1365"/>
  <c i="3" r="AL1365"/>
  <c i="3" r="AM1365"/>
  <c i="3" r="AE1366"/>
  <c i="3" r="AF1366"/>
  <c i="3" r="AG1366"/>
  <c i="3" r="AH1366"/>
  <c i="3" r="AI1366"/>
  <c i="3" r="AJ1366"/>
  <c i="3" r="AK1366"/>
  <c i="3" r="AL1366"/>
  <c i="3" r="AM1366"/>
  <c i="3" r="AE1367"/>
  <c i="3" r="AF1367"/>
  <c i="3" r="AG1367"/>
  <c i="3" r="AH1367"/>
  <c i="3" r="AI1367"/>
  <c i="3" r="AJ1367"/>
  <c i="3" r="AK1367"/>
  <c i="3" r="AL1367"/>
  <c i="3" r="AM1367"/>
  <c i="3" r="AE1368"/>
  <c i="3" r="AF1368"/>
  <c i="3" r="AG1368"/>
  <c i="3" r="AH1368"/>
  <c i="3" r="AI1368"/>
  <c i="3" r="AJ1368"/>
  <c i="3" r="AK1368"/>
  <c i="3" r="AL1368"/>
  <c i="3" r="AM1368"/>
  <c i="3" r="AE1369"/>
  <c i="3" r="AF1369"/>
  <c i="3" r="AG1369"/>
  <c i="3" r="AH1369"/>
  <c i="3" r="AI1369"/>
  <c i="3" r="AJ1369"/>
  <c i="3" r="AK1369"/>
  <c i="3" r="AL1369"/>
  <c i="3" r="AM1369"/>
  <c i="3" r="AE1370"/>
  <c i="3" r="AF1370"/>
  <c i="3" r="AG1370"/>
  <c i="3" r="AH1370"/>
  <c i="3" r="AI1370"/>
  <c i="3" r="AJ1370"/>
  <c i="3" r="AK1370"/>
  <c i="3" r="AL1370"/>
  <c i="3" r="AM1370"/>
  <c i="3" r="AE1371"/>
  <c i="3" r="AF1371"/>
  <c i="3" r="AG1371"/>
  <c i="3" r="AH1371"/>
  <c i="3" r="AI1371"/>
  <c i="3" r="AJ1371"/>
  <c i="3" r="AK1371"/>
  <c i="3" r="AL1371"/>
  <c i="3" r="AM1371"/>
  <c i="3" r="AE1372"/>
  <c i="3" r="AF1372"/>
  <c i="3" r="AG1372"/>
  <c i="3" r="AH1372"/>
  <c i="3" r="AI1372"/>
  <c i="3" r="AJ1372"/>
  <c i="3" r="AK1372"/>
  <c i="3" r="AL1372"/>
  <c i="3" r="AM1372"/>
  <c i="3" r="AE1373"/>
  <c i="3" r="AF1373"/>
  <c i="3" r="AG1373"/>
  <c i="3" r="AH1373"/>
  <c i="3" r="AI1373"/>
  <c i="3" r="AJ1373"/>
  <c i="3" r="AK1373"/>
  <c i="3" r="AL1373"/>
  <c i="3" r="AM1373"/>
  <c i="3" r="AE1374"/>
  <c i="3" r="AF1374"/>
  <c i="3" r="AG1374"/>
  <c i="3" r="AH1374"/>
  <c i="3" r="AI1374"/>
  <c i="3" r="AJ1374"/>
  <c i="3" r="AK1374"/>
  <c i="3" r="AL1374"/>
  <c i="3" r="AM1374"/>
  <c i="3" r="AE1375"/>
  <c i="3" r="AF1375"/>
  <c i="3" r="AG1375"/>
  <c i="3" r="AH1375"/>
  <c i="3" r="AI1375"/>
  <c i="3" r="AJ1375"/>
  <c i="3" r="AK1375"/>
  <c i="3" r="AL1375"/>
  <c i="3" r="AM1375"/>
  <c i="3" r="AE1376"/>
  <c i="3" r="AF1376"/>
  <c i="3" r="AG1376"/>
  <c i="3" r="AH1376"/>
  <c i="3" r="AI1376"/>
  <c i="3" r="AJ1376"/>
  <c i="3" r="AK1376"/>
  <c i="3" r="AL1376"/>
  <c i="3" r="AM1376"/>
  <c i="3" r="AE1377"/>
  <c i="3" r="AF1377"/>
  <c i="3" r="AG1377"/>
  <c i="3" r="AH1377"/>
  <c i="3" r="AI1377"/>
  <c i="3" r="AJ1377"/>
  <c i="3" r="AK1377"/>
  <c i="3" r="AL1377"/>
  <c i="3" r="AM1377"/>
  <c i="3" r="AE1378"/>
  <c i="3" r="AF1378"/>
  <c i="3" r="AG1378"/>
  <c i="3" r="AH1378"/>
  <c i="3" r="AI1378"/>
  <c i="3" r="AJ1378"/>
  <c i="3" r="AK1378"/>
  <c i="3" r="AL1378"/>
  <c i="3" r="AM1378"/>
  <c i="3" r="AE1379"/>
  <c i="3" r="AF1379"/>
  <c i="3" r="AG1379"/>
  <c i="3" r="AH1379"/>
  <c i="3" r="AI1379"/>
  <c i="3" r="AJ1379"/>
  <c i="3" r="AK1379"/>
  <c i="3" r="AL1379"/>
  <c i="3" r="AM1379"/>
  <c i="3" r="AE1380"/>
  <c i="3" r="AF1380"/>
  <c i="3" r="AG1380"/>
  <c i="3" r="AH1380"/>
  <c i="3" r="AI1380"/>
  <c i="3" r="AJ1380"/>
  <c i="3" r="AK1380"/>
  <c i="3" r="AL1380"/>
  <c i="3" r="AM1380"/>
  <c i="3" r="AE1381"/>
  <c i="3" r="AF1381"/>
  <c i="3" r="AG1381"/>
  <c i="3" r="AH1381"/>
  <c i="3" r="AI1381"/>
  <c i="3" r="AJ1381"/>
  <c i="3" r="AK1381"/>
  <c i="3" r="AL1381"/>
  <c i="3" r="AM1381"/>
  <c i="3" r="AE1382"/>
  <c i="3" r="AF1382"/>
  <c i="3" r="AG1382"/>
  <c i="3" r="AH1382"/>
  <c i="3" r="AI1382"/>
  <c i="3" r="AJ1382"/>
  <c i="3" r="AK1382"/>
  <c i="3" r="AL1382"/>
  <c i="3" r="AM1382"/>
  <c i="3" r="AE1383"/>
  <c i="3" r="AF1383"/>
  <c i="3" r="AG1383"/>
  <c i="3" r="AH1383"/>
  <c i="3" r="AI1383"/>
  <c i="3" r="AJ1383"/>
  <c i="3" r="AK1383"/>
  <c i="3" r="AL1383"/>
  <c i="3" r="AM1383"/>
  <c i="3" r="AE1384"/>
  <c i="3" r="AF1384"/>
  <c i="3" r="AG1384"/>
  <c i="3" r="AH1384"/>
  <c i="3" r="AI1384"/>
  <c i="3" r="AJ1384"/>
  <c i="3" r="AK1384"/>
  <c i="3" r="AL1384"/>
  <c i="3" r="AM1384"/>
  <c i="3" r="AE1385"/>
  <c i="3" r="AF1385"/>
  <c i="3" r="AG1385"/>
  <c i="3" r="AH1385"/>
  <c i="3" r="AI1385"/>
  <c i="3" r="AJ1385"/>
  <c i="3" r="AK1385"/>
  <c i="3" r="AL1385"/>
  <c i="3" r="AM1385"/>
  <c i="3" r="AE1386"/>
  <c i="3" r="AF1386"/>
  <c i="3" r="AG1386"/>
  <c i="3" r="AH1386"/>
  <c i="3" r="AI1386"/>
  <c i="3" r="AJ1386"/>
  <c i="3" r="AK1386"/>
  <c i="3" r="AL1386"/>
  <c i="3" r="AM1386"/>
  <c i="3" r="AE1387"/>
  <c i="3" r="AF1387"/>
  <c i="3" r="AG1387"/>
  <c i="3" r="AH1387"/>
  <c i="3" r="AI1387"/>
  <c i="3" r="AJ1387"/>
  <c i="3" r="AK1387"/>
  <c i="3" r="AL1387"/>
  <c i="3" r="AM1387"/>
  <c i="3" r="AE1388"/>
  <c i="3" r="AF1388"/>
  <c i="3" r="AG1388"/>
  <c i="3" r="AH1388"/>
  <c i="3" r="AI1388"/>
  <c i="3" r="AJ1388"/>
  <c i="3" r="AK1388"/>
  <c i="3" r="AL1388"/>
  <c i="3" r="AM1388"/>
  <c i="3" r="AE1389"/>
  <c i="3" r="AF1389"/>
  <c i="3" r="AG1389"/>
  <c i="3" r="AH1389"/>
  <c i="3" r="AI1389"/>
  <c i="3" r="AJ1389"/>
  <c i="3" r="AK1389"/>
  <c i="3" r="AL1389"/>
  <c i="3" r="AM1389"/>
  <c i="3" r="AE1390"/>
  <c i="3" r="AF1390"/>
  <c i="3" r="AG1390"/>
  <c i="3" r="AH1390"/>
  <c i="3" r="AI1390"/>
  <c i="3" r="AJ1390"/>
  <c i="3" r="AK1390"/>
  <c i="3" r="AL1390"/>
  <c i="3" r="AM1390"/>
  <c i="3" r="AE1391"/>
  <c i="3" r="AF1391"/>
  <c i="3" r="AG1391"/>
  <c i="3" r="AH1391"/>
  <c i="3" r="AI1391"/>
  <c i="3" r="AJ1391"/>
  <c i="3" r="AK1391"/>
  <c i="3" r="AL1391"/>
  <c i="3" r="AM1391"/>
  <c i="3" r="AE1392"/>
  <c i="3" r="AF1392"/>
  <c i="3" r="AG1392"/>
  <c i="3" r="AH1392"/>
  <c i="3" r="AI1392"/>
  <c i="3" r="AJ1392"/>
  <c i="3" r="AK1392"/>
  <c i="3" r="AL1392"/>
  <c i="3" r="AM1392"/>
  <c i="3" r="AE1393"/>
  <c i="3" r="AF1393"/>
  <c i="3" r="AG1393"/>
  <c i="3" r="AH1393"/>
  <c i="3" r="AI1393"/>
  <c i="3" r="AJ1393"/>
  <c i="3" r="AK1393"/>
  <c i="3" r="AL1393"/>
  <c i="3" r="AM1393"/>
  <c i="3" r="AE1394"/>
  <c i="3" r="AF1394"/>
  <c i="3" r="AG1394"/>
  <c i="3" r="AH1394"/>
  <c i="3" r="AI1394"/>
  <c i="3" r="AJ1394"/>
  <c i="3" r="AK1394"/>
  <c i="3" r="AL1394"/>
  <c i="3" r="AM1394"/>
  <c i="3" r="AE1395"/>
  <c i="3" r="AF1395"/>
  <c i="3" r="AG1395"/>
  <c i="3" r="AH1395"/>
  <c i="3" r="AI1395"/>
  <c i="3" r="AJ1395"/>
  <c i="3" r="AK1395"/>
  <c i="3" r="AL1395"/>
  <c i="3" r="AM1395"/>
  <c i="3" r="AE1396"/>
  <c i="3" r="AF1396"/>
  <c i="3" r="AG1396"/>
  <c i="3" r="AH1396"/>
  <c i="3" r="AI1396"/>
  <c i="3" r="AJ1396"/>
  <c i="3" r="AK1396"/>
  <c i="3" r="AL1396"/>
  <c i="3" r="AM1396"/>
  <c i="3" r="AE1397"/>
  <c i="3" r="AF1397"/>
  <c i="3" r="AG1397"/>
  <c i="3" r="AH1397"/>
  <c i="3" r="AI1397"/>
  <c i="3" r="AJ1397"/>
  <c i="3" r="AK1397"/>
  <c i="3" r="AL1397"/>
  <c i="3" r="AM1397"/>
  <c i="3" r="AE1398"/>
  <c i="3" r="AF1398"/>
  <c i="3" r="AG1398"/>
  <c i="3" r="AH1398"/>
  <c i="3" r="AI1398"/>
  <c i="3" r="AJ1398"/>
  <c i="3" r="AK1398"/>
  <c i="3" r="AL1398"/>
  <c i="3" r="AM1398"/>
  <c i="3" r="AE1399"/>
  <c i="3" r="AF1399"/>
  <c i="3" r="AG1399"/>
  <c i="3" r="AH1399"/>
  <c i="3" r="AI1399"/>
  <c i="3" r="AJ1399"/>
  <c i="3" r="AK1399"/>
  <c i="3" r="AL1399"/>
  <c i="3" r="AM1399"/>
  <c i="3" r="AE1400"/>
  <c i="3" r="AF1400"/>
  <c i="3" r="AG1400"/>
  <c i="3" r="AH1400"/>
  <c i="3" r="AI1400"/>
  <c i="3" r="AJ1400"/>
  <c i="3" r="AK1400"/>
  <c i="3" r="AL1400"/>
  <c i="3" r="AM1400"/>
  <c i="3" r="AE1401"/>
  <c i="3" r="AF1401"/>
  <c i="3" r="AG1401"/>
  <c i="3" r="AH1401"/>
  <c i="3" r="AI1401"/>
  <c i="3" r="AJ1401"/>
  <c i="3" r="AK1401"/>
  <c i="3" r="AL1401"/>
  <c i="3" r="AM1401"/>
  <c i="3" r="AE1402"/>
  <c i="3" r="AF1402"/>
  <c i="3" r="AG1402"/>
  <c i="3" r="AH1402"/>
  <c i="3" r="AI1402"/>
  <c i="3" r="AJ1402"/>
  <c i="3" r="AK1402"/>
  <c i="3" r="AL1402"/>
  <c i="3" r="AM1402"/>
  <c i="3" r="AE1403"/>
  <c i="3" r="AF1403"/>
  <c i="3" r="AG1403"/>
  <c i="3" r="AH1403"/>
  <c i="3" r="AI1403"/>
  <c i="3" r="AJ1403"/>
  <c i="3" r="AK1403"/>
  <c i="3" r="AL1403"/>
  <c i="3" r="AM1403"/>
  <c i="3" r="AE1404"/>
  <c i="3" r="AF1404"/>
  <c i="3" r="AG1404"/>
  <c i="3" r="AH1404"/>
  <c i="3" r="AI1404"/>
  <c i="3" r="AJ1404"/>
  <c i="3" r="AK1404"/>
  <c i="3" r="AL1404"/>
  <c i="3" r="AM1404"/>
  <c i="3" r="AE1405"/>
  <c i="3" r="AF1405"/>
  <c i="3" r="AG1405"/>
  <c i="3" r="AH1405"/>
  <c i="3" r="AI1405"/>
  <c i="3" r="AJ1405"/>
  <c i="3" r="AK1405"/>
  <c i="3" r="AL1405"/>
  <c i="3" r="AM1405"/>
  <c i="3" r="AE1406"/>
  <c i="3" r="AF1406"/>
  <c i="3" r="AG1406"/>
  <c i="3" r="AH1406"/>
  <c i="3" r="AI1406"/>
  <c i="3" r="AJ1406"/>
  <c i="3" r="AK1406"/>
  <c i="3" r="AL1406"/>
  <c i="3" r="AM1406"/>
  <c i="3" r="AE1407"/>
  <c i="3" r="AF1407"/>
  <c i="3" r="AG1407"/>
  <c i="3" r="AH1407"/>
  <c i="3" r="AI1407"/>
  <c i="3" r="AJ1407"/>
  <c i="3" r="AK1407"/>
  <c i="3" r="AL1407"/>
  <c i="3" r="AM1407"/>
  <c i="3" r="AE1408"/>
  <c i="3" r="AF1408"/>
  <c i="3" r="AG1408"/>
  <c i="3" r="AH1408"/>
  <c i="3" r="AI1408"/>
  <c i="3" r="AJ1408"/>
  <c i="3" r="AK1408"/>
  <c i="3" r="AL1408"/>
  <c i="3" r="AM1408"/>
  <c i="3" r="AE1409"/>
  <c i="3" r="AF1409"/>
  <c i="3" r="AG1409"/>
  <c i="3" r="AH1409"/>
  <c i="3" r="AI1409"/>
  <c i="3" r="AJ1409"/>
  <c i="3" r="AK1409"/>
  <c i="3" r="AL1409"/>
  <c i="3" r="AM1409"/>
  <c i="3" r="AE1410"/>
  <c i="3" r="AF1410"/>
  <c i="3" r="AG1410"/>
  <c i="3" r="AH1410"/>
  <c i="3" r="AI1410"/>
  <c i="3" r="AJ1410"/>
  <c i="3" r="AK1410"/>
  <c i="3" r="AL1410"/>
  <c i="3" r="AM1410"/>
  <c i="3" r="AE1411"/>
  <c i="3" r="AF1411"/>
  <c i="3" r="AG1411"/>
  <c i="3" r="AH1411"/>
  <c i="3" r="AI1411"/>
  <c i="3" r="AJ1411"/>
  <c i="3" r="AK1411"/>
  <c i="3" r="AL1411"/>
  <c i="3" r="AM1411"/>
  <c i="3" r="AE1412"/>
  <c i="3" r="AF1412"/>
  <c i="3" r="AG1412"/>
  <c i="3" r="AH1412"/>
  <c i="3" r="AI1412"/>
  <c i="3" r="AJ1412"/>
  <c i="3" r="AK1412"/>
  <c i="3" r="AL1412"/>
  <c i="3" r="AM1412"/>
  <c i="3" r="AE1413"/>
  <c i="3" r="AF1413"/>
  <c i="3" r="AG1413"/>
  <c i="3" r="AH1413"/>
  <c i="3" r="AI1413"/>
  <c i="3" r="AJ1413"/>
  <c i="3" r="AK1413"/>
  <c i="3" r="AL1413"/>
  <c i="3" r="AM1413"/>
  <c i="3" r="AE1414"/>
  <c i="3" r="AF1414"/>
  <c i="3" r="AG1414"/>
  <c i="3" r="AH1414"/>
  <c i="3" r="AI1414"/>
  <c i="3" r="AJ1414"/>
  <c i="3" r="AK1414"/>
  <c i="3" r="AL1414"/>
  <c i="3" r="AM1414"/>
  <c i="3" r="AE1415"/>
  <c i="3" r="AF1415"/>
  <c i="3" r="AG1415"/>
  <c i="3" r="AH1415"/>
  <c i="3" r="AI1415"/>
  <c i="3" r="AJ1415"/>
  <c i="3" r="AK1415"/>
  <c i="3" r="AL1415"/>
  <c i="3" r="AM1415"/>
  <c i="3" r="AE1416"/>
  <c i="3" r="AF1416"/>
  <c i="3" r="AG1416"/>
  <c i="3" r="AH1416"/>
  <c i="3" r="AI1416"/>
  <c i="3" r="AJ1416"/>
  <c i="3" r="AK1416"/>
  <c i="3" r="AL1416"/>
  <c i="3" r="AM1416"/>
  <c i="3" r="AE1417"/>
  <c i="3" r="AF1417"/>
  <c i="3" r="AG1417"/>
  <c i="3" r="AH1417"/>
  <c i="3" r="AI1417"/>
  <c i="3" r="AJ1417"/>
  <c i="3" r="AK1417"/>
  <c i="3" r="AL1417"/>
  <c i="3" r="AM1417"/>
  <c i="3" r="AE1418"/>
  <c i="3" r="AF1418"/>
  <c i="3" r="AG1418"/>
  <c i="3" r="AH1418"/>
  <c i="3" r="AI1418"/>
  <c i="3" r="AJ1418"/>
  <c i="3" r="AK1418"/>
  <c i="3" r="AL1418"/>
  <c i="3" r="AM1418"/>
  <c i="3" r="AE1419"/>
  <c i="3" r="AF1419"/>
  <c i="3" r="AG1419"/>
  <c i="3" r="AH1419"/>
  <c i="3" r="AI1419"/>
  <c i="3" r="AJ1419"/>
  <c i="3" r="AK1419"/>
  <c i="3" r="AL1419"/>
  <c i="3" r="AM1419"/>
  <c i="3" r="AE1420"/>
  <c i="3" r="AF1420"/>
  <c i="3" r="AG1420"/>
  <c i="3" r="AH1420"/>
  <c i="3" r="AI1420"/>
  <c i="3" r="AJ1420"/>
  <c i="3" r="AK1420"/>
  <c i="3" r="AL1420"/>
  <c i="3" r="AM1420"/>
  <c i="3" r="AE1421"/>
  <c i="3" r="AF1421"/>
  <c i="3" r="AG1421"/>
  <c i="3" r="AH1421"/>
  <c i="3" r="AI1421"/>
  <c i="3" r="AJ1421"/>
  <c i="3" r="AK1421"/>
  <c i="3" r="AL1421"/>
  <c i="3" r="AM1421"/>
  <c i="3" r="AE1422"/>
  <c i="3" r="AF1422"/>
  <c i="3" r="AG1422"/>
  <c i="3" r="AH1422"/>
  <c i="3" r="AI1422"/>
  <c i="3" r="AJ1422"/>
  <c i="3" r="AK1422"/>
  <c i="3" r="AL1422"/>
  <c i="3" r="AM1422"/>
  <c i="3" r="AE1423"/>
  <c i="3" r="AF1423"/>
  <c i="3" r="AG1423"/>
  <c i="3" r="AH1423"/>
  <c i="3" r="AI1423"/>
  <c i="3" r="AJ1423"/>
  <c i="3" r="AK1423"/>
  <c i="3" r="AL1423"/>
  <c i="3" r="AM1423"/>
  <c i="3" r="AE1424"/>
  <c i="3" r="AF1424"/>
  <c i="3" r="AG1424"/>
  <c i="3" r="AH1424"/>
  <c i="3" r="AI1424"/>
  <c i="3" r="AJ1424"/>
  <c i="3" r="AK1424"/>
  <c i="3" r="AL1424"/>
  <c i="3" r="AM1424"/>
  <c i="3" r="AE1425"/>
  <c i="3" r="AF1425"/>
  <c i="3" r="AG1425"/>
  <c i="3" r="AH1425"/>
  <c i="3" r="AI1425"/>
  <c i="3" r="AJ1425"/>
  <c i="3" r="AK1425"/>
  <c i="3" r="AL1425"/>
  <c i="3" r="AM1425"/>
  <c i="3" r="AE1426"/>
  <c i="3" r="AF1426"/>
  <c i="3" r="AG1426"/>
  <c i="3" r="AH1426"/>
  <c i="3" r="AI1426"/>
  <c i="3" r="AJ1426"/>
  <c i="3" r="AK1426"/>
  <c i="3" r="AL1426"/>
  <c i="3" r="AM1426"/>
  <c i="3" r="AE1427"/>
  <c i="3" r="AF1427"/>
  <c i="3" r="AG1427"/>
  <c i="3" r="AH1427"/>
  <c i="3" r="AI1427"/>
  <c i="3" r="AJ1427"/>
  <c i="3" r="AK1427"/>
  <c i="3" r="AL1427"/>
  <c i="3" r="AM1427"/>
  <c i="3" r="AE1428"/>
  <c i="3" r="AF1428"/>
  <c i="3" r="AG1428"/>
  <c i="3" r="AH1428"/>
  <c i="3" r="AI1428"/>
  <c i="3" r="AJ1428"/>
  <c i="3" r="AK1428"/>
  <c i="3" r="AL1428"/>
  <c i="3" r="AM1428"/>
  <c i="3" r="AE1429"/>
  <c i="3" r="AF1429"/>
  <c i="3" r="AG1429"/>
  <c i="3" r="AH1429"/>
  <c i="3" r="AI1429"/>
  <c i="3" r="AJ1429"/>
  <c i="3" r="AK1429"/>
  <c i="3" r="AL1429"/>
  <c i="3" r="AM1429"/>
  <c i="3" r="AE1430"/>
  <c i="3" r="AF1430"/>
  <c i="3" r="AG1430"/>
  <c i="3" r="AH1430"/>
  <c i="3" r="AI1430"/>
  <c i="3" r="AJ1430"/>
  <c i="3" r="AK1430"/>
  <c i="3" r="AL1430"/>
  <c i="3" r="AM1430"/>
  <c i="3" r="AE1431"/>
  <c i="3" r="AF1431"/>
  <c i="3" r="AG1431"/>
  <c i="3" r="AH1431"/>
  <c i="3" r="AI1431"/>
  <c i="3" r="AJ1431"/>
  <c i="3" r="AK1431"/>
  <c i="3" r="AL1431"/>
  <c i="3" r="AM1431"/>
  <c i="3" r="AE1432"/>
  <c i="3" r="AF1432"/>
  <c i="3" r="AG1432"/>
  <c i="3" r="AH1432"/>
  <c i="3" r="AI1432"/>
  <c i="3" r="AJ1432"/>
  <c i="3" r="AK1432"/>
  <c i="3" r="AL1432"/>
  <c i="3" r="AM1432"/>
  <c i="3" r="AE1433"/>
  <c i="3" r="AF1433"/>
  <c i="3" r="AG1433"/>
  <c i="3" r="AH1433"/>
  <c i="3" r="AI1433"/>
  <c i="3" r="AJ1433"/>
  <c i="3" r="AK1433"/>
  <c i="3" r="AL1433"/>
  <c i="3" r="AM1433"/>
  <c i="3" r="AE1434"/>
  <c i="3" r="AF1434"/>
  <c i="3" r="AG1434"/>
  <c i="3" r="AH1434"/>
  <c i="3" r="AI1434"/>
  <c i="3" r="AJ1434"/>
  <c i="3" r="AK1434"/>
  <c i="3" r="AL1434"/>
  <c i="3" r="AM1434"/>
  <c i="3" r="AE1435"/>
  <c i="3" r="AF1435"/>
  <c i="3" r="AG1435"/>
  <c i="3" r="AH1435"/>
  <c i="3" r="AI1435"/>
  <c i="3" r="AJ1435"/>
  <c i="3" r="AK1435"/>
  <c i="3" r="AL1435"/>
  <c i="3" r="AM1435"/>
  <c i="3" r="AE1436"/>
  <c i="3" r="AF1436"/>
  <c i="3" r="AG1436"/>
  <c i="3" r="AH1436"/>
  <c i="3" r="AI1436"/>
  <c i="3" r="AJ1436"/>
  <c i="3" r="AK1436"/>
  <c i="3" r="AL1436"/>
  <c i="3" r="AM1436"/>
  <c i="3" r="AE1437"/>
  <c i="3" r="AF1437"/>
  <c i="3" r="AG1437"/>
  <c i="3" r="AH1437"/>
  <c i="3" r="AI1437"/>
  <c i="3" r="AJ1437"/>
  <c i="3" r="AK1437"/>
  <c i="3" r="AL1437"/>
  <c i="3" r="AM1437"/>
  <c i="3" r="AE1438"/>
  <c i="3" r="AF1438"/>
  <c i="3" r="AG1438"/>
  <c i="3" r="AH1438"/>
  <c i="3" r="AI1438"/>
  <c i="3" r="AJ1438"/>
  <c i="3" r="AK1438"/>
  <c i="3" r="AL1438"/>
  <c i="3" r="AM1438"/>
  <c i="3" r="AE1439"/>
  <c i="3" r="AF1439"/>
  <c i="3" r="AG1439"/>
  <c i="3" r="AH1439"/>
  <c i="3" r="AI1439"/>
  <c i="3" r="AJ1439"/>
  <c i="3" r="AK1439"/>
  <c i="3" r="AL1439"/>
  <c i="3" r="AM1439"/>
  <c i="3" r="AE1440"/>
  <c i="3" r="AF1440"/>
  <c i="3" r="AG1440"/>
  <c i="3" r="AH1440"/>
  <c i="3" r="AI1440"/>
  <c i="3" r="AJ1440"/>
  <c i="3" r="AK1440"/>
  <c i="3" r="AL1440"/>
  <c i="3" r="AM1440"/>
  <c i="3" r="AE1441"/>
  <c i="3" r="AF1441"/>
  <c i="3" r="AG1441"/>
  <c i="3" r="AH1441"/>
  <c i="3" r="AI1441"/>
  <c i="3" r="AJ1441"/>
  <c i="3" r="AK1441"/>
  <c i="3" r="AL1441"/>
  <c i="3" r="AM1441"/>
  <c i="3" r="AE1442"/>
  <c i="3" r="AF1442"/>
  <c i="3" r="AG1442"/>
  <c i="3" r="AH1442"/>
  <c i="3" r="AI1442"/>
  <c i="3" r="AJ1442"/>
  <c i="3" r="AK1442"/>
  <c i="3" r="AL1442"/>
  <c i="3" r="AM1442"/>
  <c i="3" r="AE1443"/>
  <c i="3" r="AF1443"/>
  <c i="3" r="AG1443"/>
  <c i="3" r="AH1443"/>
  <c i="3" r="AI1443"/>
  <c i="3" r="AJ1443"/>
  <c i="3" r="AK1443"/>
  <c i="3" r="AL1443"/>
  <c i="3" r="AM1443"/>
  <c i="3" r="AE1444"/>
  <c i="3" r="AF1444"/>
  <c i="3" r="AG1444"/>
  <c i="3" r="AH1444"/>
  <c i="3" r="AI1444"/>
  <c i="3" r="AJ1444"/>
  <c i="3" r="AK1444"/>
  <c i="3" r="AL1444"/>
  <c i="3" r="AM1444"/>
  <c i="3" r="AE1445"/>
  <c i="3" r="AF1445"/>
  <c i="3" r="AG1445"/>
  <c i="3" r="AH1445"/>
  <c i="3" r="AI1445"/>
  <c i="3" r="AJ1445"/>
  <c i="3" r="AK1445"/>
  <c i="3" r="AL1445"/>
  <c i="3" r="AM1445"/>
  <c i="3" r="AE1446"/>
  <c i="3" r="AF1446"/>
  <c i="3" r="AG1446"/>
  <c i="3" r="AH1446"/>
  <c i="3" r="AI1446"/>
  <c i="3" r="AJ1446"/>
  <c i="3" r="AK1446"/>
  <c i="3" r="AL1446"/>
  <c i="3" r="AM1446"/>
  <c i="3" r="AE1447"/>
  <c i="3" r="AF1447"/>
  <c i="3" r="AG1447"/>
  <c i="3" r="AH1447"/>
  <c i="3" r="AI1447"/>
  <c i="3" r="AJ1447"/>
  <c i="3" r="AK1447"/>
  <c i="3" r="AL1447"/>
  <c i="3" r="AM1447"/>
  <c i="3" r="AE1448"/>
  <c i="3" r="AF1448"/>
  <c i="3" r="AG1448"/>
  <c i="3" r="AH1448"/>
  <c i="3" r="AI1448"/>
  <c i="3" r="AJ1448"/>
  <c i="3" r="AK1448"/>
  <c i="3" r="AL1448"/>
  <c i="3" r="AM1448"/>
  <c i="3" r="AE1449"/>
  <c i="3" r="AF1449"/>
  <c i="3" r="AG1449"/>
  <c i="3" r="AH1449"/>
  <c i="3" r="AI1449"/>
  <c i="3" r="AJ1449"/>
  <c i="3" r="AK1449"/>
  <c i="3" r="AL1449"/>
  <c i="3" r="AM1449"/>
  <c i="3" r="AE1450"/>
  <c i="3" r="AF1450"/>
  <c i="3" r="AG1450"/>
  <c i="3" r="AH1450"/>
  <c i="3" r="AI1450"/>
  <c i="3" r="AJ1450"/>
  <c i="3" r="AK1450"/>
  <c i="3" r="AL1450"/>
  <c i="3" r="AM1450"/>
  <c i="3" r="AE1451"/>
  <c i="3" r="AF1451"/>
  <c i="3" r="AG1451"/>
  <c i="3" r="AH1451"/>
  <c i="3" r="AI1451"/>
  <c i="3" r="AJ1451"/>
  <c i="3" r="AK1451"/>
  <c i="3" r="AL1451"/>
  <c i="3" r="AM1451"/>
  <c i="3" r="AE1452"/>
  <c i="3" r="AF1452"/>
  <c i="3" r="AG1452"/>
  <c i="3" r="AH1452"/>
  <c i="3" r="AI1452"/>
  <c i="3" r="AJ1452"/>
  <c i="3" r="AK1452"/>
  <c i="3" r="AL1452"/>
  <c i="3" r="AM1452"/>
  <c i="3" r="AE1453"/>
  <c i="3" r="AF1453"/>
  <c i="3" r="AG1453"/>
  <c i="3" r="AH1453"/>
  <c i="3" r="AI1453"/>
  <c i="3" r="AJ1453"/>
  <c i="3" r="AK1453"/>
  <c i="3" r="AL1453"/>
  <c i="3" r="AM1453"/>
  <c i="3" r="AE1454"/>
  <c i="3" r="AF1454"/>
  <c i="3" r="AG1454"/>
  <c i="3" r="AH1454"/>
  <c i="3" r="AI1454"/>
  <c i="3" r="AJ1454"/>
  <c i="3" r="AK1454"/>
  <c i="3" r="AL1454"/>
  <c i="3" r="AM1454"/>
  <c i="3" r="AE1455"/>
  <c i="3" r="AF1455"/>
  <c i="3" r="AG1455"/>
  <c i="3" r="AH1455"/>
  <c i="3" r="AI1455"/>
  <c i="3" r="AJ1455"/>
  <c i="3" r="AK1455"/>
  <c i="3" r="AL1455"/>
  <c i="3" r="AM1455"/>
  <c i="3" r="AE1456"/>
  <c i="3" r="AF1456"/>
  <c i="3" r="AG1456"/>
  <c i="3" r="AH1456"/>
  <c i="3" r="AI1456"/>
  <c i="3" r="AJ1456"/>
  <c i="3" r="AK1456"/>
  <c i="3" r="AL1456"/>
  <c i="3" r="AM1456"/>
  <c i="3" r="AE1457"/>
  <c i="3" r="AF1457"/>
  <c i="3" r="AG1457"/>
  <c i="3" r="AH1457"/>
  <c i="3" r="AI1457"/>
  <c i="3" r="AJ1457"/>
  <c i="3" r="AK1457"/>
  <c i="3" r="AL1457"/>
  <c i="3" r="AM1457"/>
  <c i="3" r="AE1458"/>
  <c i="3" r="AF1458"/>
  <c i="3" r="AG1458"/>
  <c i="3" r="AH1458"/>
  <c i="3" r="AI1458"/>
  <c i="3" r="AJ1458"/>
  <c i="3" r="AK1458"/>
  <c i="3" r="AL1458"/>
  <c i="3" r="AM1458"/>
  <c i="3" r="AE1459"/>
  <c i="3" r="AF1459"/>
  <c i="3" r="AG1459"/>
  <c i="3" r="AH1459"/>
  <c i="3" r="AI1459"/>
  <c i="3" r="AJ1459"/>
  <c i="3" r="AK1459"/>
  <c i="3" r="AL1459"/>
  <c i="3" r="AM1459"/>
  <c i="3" r="AE1460"/>
  <c i="3" r="AF1460"/>
  <c i="3" r="AG1460"/>
  <c i="3" r="AH1460"/>
  <c i="3" r="AI1460"/>
  <c i="3" r="AJ1460"/>
  <c i="3" r="AK1460"/>
  <c i="3" r="AL1460"/>
  <c i="3" r="AM1460"/>
  <c i="3" r="AE1461"/>
  <c i="3" r="AF1461"/>
  <c i="3" r="AG1461"/>
  <c i="3" r="AH1461"/>
  <c i="3" r="AI1461"/>
  <c i="3" r="AJ1461"/>
  <c i="3" r="AK1461"/>
  <c i="3" r="AL1461"/>
  <c i="3" r="AM1461"/>
  <c i="3" r="AE1462"/>
  <c i="3" r="AF1462"/>
  <c i="3" r="AG1462"/>
  <c i="3" r="AH1462"/>
  <c i="3" r="AI1462"/>
  <c i="3" r="AJ1462"/>
  <c i="3" r="AK1462"/>
  <c i="3" r="AL1462"/>
  <c i="3" r="AM1462"/>
  <c i="3" r="AE1463"/>
  <c i="3" r="AF1463"/>
  <c i="3" r="AG1463"/>
  <c i="3" r="AH1463"/>
  <c i="3" r="AI1463"/>
  <c i="3" r="AJ1463"/>
  <c i="3" r="AK1463"/>
  <c i="3" r="AL1463"/>
  <c i="3" r="AM1463"/>
  <c i="3" r="AE1464"/>
  <c i="3" r="AF1464"/>
  <c i="3" r="AG1464"/>
  <c i="3" r="AH1464"/>
  <c i="3" r="AI1464"/>
  <c i="3" r="AJ1464"/>
  <c i="3" r="AK1464"/>
  <c i="3" r="AL1464"/>
  <c i="3" r="AM1464"/>
  <c i="3" r="AE1465"/>
  <c i="3" r="AF1465"/>
  <c i="3" r="AG1465"/>
  <c i="3" r="AH1465"/>
  <c i="3" r="AI1465"/>
  <c i="3" r="AJ1465"/>
  <c i="3" r="AK1465"/>
  <c i="3" r="AL1465"/>
  <c i="3" r="AM1465"/>
  <c i="3" r="AE1466"/>
  <c i="3" r="AF1466"/>
  <c i="3" r="AG1466"/>
  <c i="3" r="AH1466"/>
  <c i="3" r="AI1466"/>
  <c i="3" r="AJ1466"/>
  <c i="3" r="AK1466"/>
  <c i="3" r="AL1466"/>
  <c i="3" r="AM1466"/>
  <c i="3" r="AE1467"/>
  <c i="3" r="AF1467"/>
  <c i="3" r="AG1467"/>
  <c i="3" r="AH1467"/>
  <c i="3" r="AI1467"/>
  <c i="3" r="AJ1467"/>
  <c i="3" r="AK1467"/>
  <c i="3" r="AL1467"/>
  <c i="3" r="AM1467"/>
  <c i="3" r="AE1468"/>
  <c i="3" r="AF1468"/>
  <c i="3" r="AG1468"/>
  <c i="3" r="AH1468"/>
  <c i="3" r="AI1468"/>
  <c i="3" r="AJ1468"/>
  <c i="3" r="AK1468"/>
  <c i="3" r="AL1468"/>
  <c i="3" r="AM1468"/>
  <c i="3" r="AE1469"/>
  <c i="3" r="AF1469"/>
  <c i="3" r="AG1469"/>
  <c i="3" r="AH1469"/>
  <c i="3" r="AI1469"/>
  <c i="3" r="AJ1469"/>
  <c i="3" r="AK1469"/>
  <c i="3" r="AL1469"/>
  <c i="3" r="AM1469"/>
  <c i="3" r="AE1470"/>
  <c i="3" r="AF1470"/>
  <c i="3" r="AG1470"/>
  <c i="3" r="AH1470"/>
  <c i="3" r="AI1470"/>
  <c i="3" r="AJ1470"/>
  <c i="3" r="AK1470"/>
  <c i="3" r="AL1470"/>
  <c i="3" r="AM1470"/>
  <c i="3" r="AE1471"/>
  <c i="3" r="AF1471"/>
  <c i="3" r="AG1471"/>
  <c i="3" r="AH1471"/>
  <c i="3" r="AI1471"/>
  <c i="3" r="AJ1471"/>
  <c i="3" r="AK1471"/>
  <c i="3" r="AL1471"/>
  <c i="3" r="AM1471"/>
  <c i="3" r="AE1472"/>
  <c i="3" r="AF1472"/>
  <c i="3" r="AG1472"/>
  <c i="3" r="AH1472"/>
  <c i="3" r="AI1472"/>
  <c i="3" r="AJ1472"/>
  <c i="3" r="AK1472"/>
  <c i="3" r="AL1472"/>
  <c i="3" r="AM1472"/>
  <c i="3" r="AE1473"/>
  <c i="3" r="AF1473"/>
  <c i="3" r="AG1473"/>
  <c i="3" r="AH1473"/>
  <c i="3" r="AI1473"/>
  <c i="3" r="AJ1473"/>
  <c i="3" r="AK1473"/>
  <c i="3" r="AL1473"/>
  <c i="3" r="AM1473"/>
  <c i="3" r="AE1474"/>
  <c i="3" r="AF1474"/>
  <c i="3" r="AG1474"/>
  <c i="3" r="AH1474"/>
  <c i="3" r="AI1474"/>
  <c i="3" r="AJ1474"/>
  <c i="3" r="AK1474"/>
  <c i="3" r="AL1474"/>
  <c i="3" r="AM1474"/>
  <c i="3" r="AE1475"/>
  <c i="3" r="AF1475"/>
  <c i="3" r="AG1475"/>
  <c i="3" r="AH1475"/>
  <c i="3" r="AI1475"/>
  <c i="3" r="AJ1475"/>
  <c i="3" r="AK1475"/>
  <c i="3" r="AL1475"/>
  <c i="3" r="AM1475"/>
  <c i="3" r="AE1476"/>
  <c i="3" r="AF1476"/>
  <c i="3" r="AG1476"/>
  <c i="3" r="AH1476"/>
  <c i="3" r="AI1476"/>
  <c i="3" r="AJ1476"/>
  <c i="3" r="AK1476"/>
  <c i="3" r="AL1476"/>
  <c i="3" r="AM1476"/>
  <c i="3" r="AE1477"/>
  <c i="3" r="AF1477"/>
  <c i="3" r="AG1477"/>
  <c i="3" r="AH1477"/>
  <c i="3" r="AI1477"/>
  <c i="3" r="AJ1477"/>
  <c i="3" r="AK1477"/>
  <c i="3" r="AL1477"/>
  <c i="3" r="AM1477"/>
  <c i="3" r="AE1478"/>
  <c i="3" r="AF1478"/>
  <c i="3" r="AG1478"/>
  <c i="3" r="AH1478"/>
  <c i="3" r="AI1478"/>
  <c i="3" r="AJ1478"/>
  <c i="3" r="AK1478"/>
  <c i="3" r="AL1478"/>
  <c i="3" r="AM1478"/>
  <c i="3" r="AE1479"/>
  <c i="3" r="AF1479"/>
  <c i="3" r="AG1479"/>
  <c i="3" r="AH1479"/>
  <c i="3" r="AI1479"/>
  <c i="3" r="AJ1479"/>
  <c i="3" r="AK1479"/>
  <c i="3" r="AL1479"/>
  <c i="3" r="AM1479"/>
  <c i="3" r="AE1480"/>
  <c i="3" r="AF1480"/>
  <c i="3" r="AG1480"/>
  <c i="3" r="AH1480"/>
  <c i="3" r="AI1480"/>
  <c i="3" r="AJ1480"/>
  <c i="3" r="AK1480"/>
  <c i="3" r="AL1480"/>
  <c i="3" r="AM1480"/>
  <c i="3" r="AE1481"/>
  <c i="3" r="AF1481"/>
  <c i="3" r="AG1481"/>
  <c i="3" r="AH1481"/>
  <c i="3" r="AI1481"/>
  <c i="3" r="AJ1481"/>
  <c i="3" r="AK1481"/>
  <c i="3" r="AL1481"/>
  <c i="3" r="AM1481"/>
  <c i="3" r="AE1482"/>
  <c i="3" r="AF1482"/>
  <c i="3" r="AG1482"/>
  <c i="3" r="AH1482"/>
  <c i="3" r="AI1482"/>
  <c i="3" r="AJ1482"/>
  <c i="3" r="AK1482"/>
  <c i="3" r="AL1482"/>
  <c i="3" r="AM1482"/>
  <c i="3" r="AE1483"/>
  <c i="3" r="AF1483"/>
  <c i="3" r="AG1483"/>
  <c i="3" r="AH1483"/>
  <c i="3" r="AI1483"/>
  <c i="3" r="AJ1483"/>
  <c i="3" r="AK1483"/>
  <c i="3" r="AL1483"/>
  <c i="3" r="AM1483"/>
  <c i="3" r="AE1484"/>
  <c i="3" r="AF1484"/>
  <c i="3" r="AG1484"/>
  <c i="3" r="AH1484"/>
  <c i="3" r="AI1484"/>
  <c i="3" r="AJ1484"/>
  <c i="3" r="AK1484"/>
  <c i="3" r="AL1484"/>
  <c i="3" r="AM1484"/>
  <c i="3" r="AE1485"/>
  <c i="3" r="AF1485"/>
  <c i="3" r="AG1485"/>
  <c i="3" r="AH1485"/>
  <c i="3" r="AI1485"/>
  <c i="3" r="AJ1485"/>
  <c i="3" r="AK1485"/>
  <c i="3" r="AL1485"/>
  <c i="3" r="AM1485"/>
  <c i="3" r="AE1486"/>
  <c i="3" r="AF1486"/>
  <c i="3" r="AG1486"/>
  <c i="3" r="AH1486"/>
  <c i="3" r="AI1486"/>
  <c i="3" r="AJ1486"/>
  <c i="3" r="AK1486"/>
  <c i="3" r="AL1486"/>
  <c i="3" r="AM1486"/>
  <c i="3" r="AE1487"/>
  <c i="3" r="AF1487"/>
  <c i="3" r="AG1487"/>
  <c i="3" r="AH1487"/>
  <c i="3" r="AI1487"/>
  <c i="3" r="AJ1487"/>
  <c i="3" r="AK1487"/>
  <c i="3" r="AL1487"/>
  <c i="3" r="AM1487"/>
  <c i="3" r="AE1488"/>
  <c i="3" r="AF1488"/>
  <c i="3" r="AG1488"/>
  <c i="3" r="AH1488"/>
  <c i="3" r="AI1488"/>
  <c i="3" r="AJ1488"/>
  <c i="3" r="AK1488"/>
  <c i="3" r="AL1488"/>
  <c i="3" r="AM1488"/>
  <c i="3" r="AE1489"/>
  <c i="3" r="AF1489"/>
  <c i="3" r="AG1489"/>
  <c i="3" r="AH1489"/>
  <c i="3" r="AI1489"/>
  <c i="3" r="AJ1489"/>
  <c i="3" r="AK1489"/>
  <c i="3" r="AL1489"/>
  <c i="3" r="AM1489"/>
  <c i="3" r="AE1490"/>
  <c i="3" r="AF1490"/>
  <c i="3" r="AG1490"/>
  <c i="3" r="AH1490"/>
  <c i="3" r="AI1490"/>
  <c i="3" r="AJ1490"/>
  <c i="3" r="AK1490"/>
  <c i="3" r="AL1490"/>
  <c i="3" r="AM1490"/>
  <c i="3" r="AE1491"/>
  <c i="3" r="AF1491"/>
  <c i="3" r="AG1491"/>
  <c i="3" r="AH1491"/>
  <c i="3" r="AI1491"/>
  <c i="3" r="AJ1491"/>
  <c i="3" r="AK1491"/>
  <c i="3" r="AL1491"/>
  <c i="3" r="AM1491"/>
  <c i="3" r="AE1492"/>
  <c i="3" r="AF1492"/>
  <c i="3" r="AG1492"/>
  <c i="3" r="AH1492"/>
  <c i="3" r="AI1492"/>
  <c i="3" r="AJ1492"/>
  <c i="3" r="AK1492"/>
  <c i="3" r="AL1492"/>
  <c i="3" r="AM1492"/>
  <c i="3" r="AE1493"/>
  <c i="3" r="AF1493"/>
  <c i="3" r="AG1493"/>
  <c i="3" r="AH1493"/>
  <c i="3" r="AI1493"/>
  <c i="3" r="AJ1493"/>
  <c i="3" r="AK1493"/>
  <c i="3" r="AL1493"/>
  <c i="3" r="AM1493"/>
  <c i="3" r="AE1494"/>
  <c i="3" r="AF1494"/>
  <c i="3" r="AG1494"/>
  <c i="3" r="AH1494"/>
  <c i="3" r="AI1494"/>
  <c i="3" r="AJ1494"/>
  <c i="3" r="AK1494"/>
  <c i="3" r="AL1494"/>
  <c i="3" r="AM1494"/>
  <c i="3" r="AE1495"/>
  <c i="3" r="AF1495"/>
  <c i="3" r="AG1495"/>
  <c i="3" r="AH1495"/>
  <c i="3" r="AI1495"/>
  <c i="3" r="AJ1495"/>
  <c i="3" r="AK1495"/>
  <c i="3" r="AL1495"/>
  <c i="3" r="AM1495"/>
  <c i="3" r="AE1496"/>
  <c i="3" r="AF1496"/>
  <c i="3" r="AG1496"/>
  <c i="3" r="AH1496"/>
  <c i="3" r="AI1496"/>
  <c i="3" r="AJ1496"/>
  <c i="3" r="AK1496"/>
  <c i="3" r="AL1496"/>
  <c i="3" r="AM1496"/>
  <c i="3" r="AE1497"/>
  <c i="3" r="AF1497"/>
  <c i="3" r="AG1497"/>
  <c i="3" r="AH1497"/>
  <c i="3" r="AI1497"/>
  <c i="3" r="AJ1497"/>
  <c i="3" r="AK1497"/>
  <c i="3" r="AL1497"/>
  <c i="3" r="AM1497"/>
  <c i="3" r="AE1498"/>
  <c i="3" r="AF1498"/>
  <c i="3" r="AG1498"/>
  <c i="3" r="AH1498"/>
  <c i="3" r="AI1498"/>
  <c i="3" r="AJ1498"/>
  <c i="3" r="AK1498"/>
  <c i="3" r="AL1498"/>
  <c i="3" r="AM1498"/>
  <c i="3" r="AE1499"/>
  <c i="3" r="AF1499"/>
  <c i="3" r="AG1499"/>
  <c i="3" r="AH1499"/>
  <c i="3" r="AI1499"/>
  <c i="3" r="AJ1499"/>
  <c i="3" r="AK1499"/>
  <c i="3" r="AL1499"/>
  <c i="3" r="AM1499"/>
  <c i="3" r="AE1500"/>
  <c i="3" r="AF1500"/>
  <c i="3" r="AG1500"/>
  <c i="3" r="AH1500"/>
  <c i="3" r="AI1500"/>
  <c i="3" r="AJ1500"/>
  <c i="3" r="AK1500"/>
  <c i="3" r="AL1500"/>
  <c i="3" r="AM1500"/>
  <c i="3" r="AE1501"/>
  <c i="3" r="AF1501"/>
  <c i="3" r="AG1501"/>
  <c i="3" r="AH1501"/>
  <c i="3" r="AI1501"/>
  <c i="3" r="AJ1501"/>
  <c i="3" r="AK1501"/>
  <c i="3" r="AL1501"/>
  <c i="3" r="AM1501"/>
  <c i="3" r="AE1502"/>
  <c i="3" r="AF1502"/>
  <c i="3" r="AG1502"/>
  <c i="3" r="AH1502"/>
  <c i="3" r="AI1502"/>
  <c i="3" r="AJ1502"/>
  <c i="3" r="AK1502"/>
  <c i="3" r="AL1502"/>
  <c i="3" r="AM1502"/>
  <c i="3" r="AE1503"/>
  <c i="3" r="AF1503"/>
  <c i="3" r="AG1503"/>
  <c i="3" r="AH1503"/>
  <c i="3" r="AI1503"/>
  <c i="3" r="AJ1503"/>
  <c i="3" r="AK1503"/>
  <c i="3" r="AL1503"/>
  <c i="3" r="AM1503"/>
  <c i="3" r="AE1504"/>
  <c i="3" r="AF1504"/>
  <c i="3" r="AG1504"/>
  <c i="3" r="AH1504"/>
  <c i="3" r="AI1504"/>
  <c i="3" r="AJ1504"/>
  <c i="3" r="AK1504"/>
  <c i="3" r="AL1504"/>
  <c i="3" r="AM1504"/>
  <c i="3" r="AE1505"/>
  <c i="3" r="AF1505"/>
  <c i="3" r="AG1505"/>
  <c i="3" r="AH1505"/>
  <c i="3" r="AI1505"/>
  <c i="3" r="AJ1505"/>
  <c i="3" r="AK1505"/>
  <c i="3" r="AL1505"/>
  <c i="3" r="AM1505"/>
  <c i="3" r="AE1506"/>
  <c i="3" r="AF1506"/>
  <c i="3" r="AG1506"/>
  <c i="3" r="AH1506"/>
  <c i="3" r="AI1506"/>
  <c i="3" r="AJ1506"/>
  <c i="3" r="AK1506"/>
  <c i="3" r="AL1506"/>
  <c i="3" r="AM1506"/>
  <c i="3" r="AE1507"/>
  <c i="3" r="AF1507"/>
  <c i="3" r="AG1507"/>
  <c i="3" r="AH1507"/>
  <c i="3" r="AI1507"/>
  <c i="3" r="AJ1507"/>
  <c i="3" r="AK1507"/>
  <c i="3" r="AL1507"/>
  <c i="3" r="AM1507"/>
  <c i="3" r="AE1508"/>
  <c i="3" r="AF1508"/>
  <c i="3" r="AG1508"/>
  <c i="3" r="AH1508"/>
  <c i="3" r="AI1508"/>
  <c i="3" r="AJ1508"/>
  <c i="3" r="AK1508"/>
  <c i="3" r="AL1508"/>
  <c i="3" r="AM1508"/>
  <c i="3" r="AE1509"/>
  <c i="3" r="AF1509"/>
  <c i="3" r="AG1509"/>
  <c i="3" r="AH1509"/>
  <c i="3" r="AI1509"/>
  <c i="3" r="AJ1509"/>
  <c i="3" r="AK1509"/>
  <c i="3" r="AL1509"/>
  <c i="3" r="AM1509"/>
  <c i="3" r="AE1510"/>
  <c i="3" r="AF1510"/>
  <c i="3" r="AG1510"/>
  <c i="3" r="AH1510"/>
  <c i="3" r="AI1510"/>
  <c i="3" r="AJ1510"/>
  <c i="3" r="AK1510"/>
  <c i="3" r="AL1510"/>
  <c i="3" r="AM1510"/>
  <c i="3" r="AE1511"/>
  <c i="3" r="AF1511"/>
  <c i="3" r="AG1511"/>
  <c i="3" r="AH1511"/>
  <c i="3" r="AI1511"/>
  <c i="3" r="AJ1511"/>
  <c i="3" r="AK1511"/>
  <c i="3" r="AL1511"/>
  <c i="3" r="AM1511"/>
  <c i="3" r="AE1512"/>
  <c i="3" r="AF1512"/>
  <c i="3" r="AG1512"/>
  <c i="3" r="AH1512"/>
  <c i="3" r="AI1512"/>
  <c i="3" r="AJ1512"/>
  <c i="3" r="AK1512"/>
  <c i="3" r="AL1512"/>
  <c i="3" r="AM1512"/>
  <c i="3" r="AE1513"/>
  <c i="3" r="AF1513"/>
  <c i="3" r="AG1513"/>
  <c i="3" r="AH1513"/>
  <c i="3" r="AI1513"/>
  <c i="3" r="AJ1513"/>
  <c i="3" r="AK1513"/>
  <c i="3" r="AL1513"/>
  <c i="3" r="AM1513"/>
  <c i="3" r="AE1514"/>
  <c i="3" r="AF1514"/>
  <c i="3" r="AG1514"/>
  <c i="3" r="AH1514"/>
  <c i="3" r="AI1514"/>
  <c i="3" r="AJ1514"/>
  <c i="3" r="AK1514"/>
  <c i="3" r="AL1514"/>
  <c i="3" r="AM1514"/>
  <c i="3" r="AE1515"/>
  <c i="3" r="AF1515"/>
  <c i="3" r="AG1515"/>
  <c i="3" r="AH1515"/>
  <c i="3" r="AI1515"/>
  <c i="3" r="AJ1515"/>
  <c i="3" r="AK1515"/>
  <c i="3" r="AL1515"/>
  <c i="3" r="AM1515"/>
  <c i="3" r="AE1516"/>
  <c i="3" r="AF1516"/>
  <c i="3" r="AG1516"/>
  <c i="3" r="AH1516"/>
  <c i="3" r="AI1516"/>
  <c i="3" r="AJ1516"/>
  <c i="3" r="AK1516"/>
  <c i="3" r="AL1516"/>
  <c i="3" r="AM1516"/>
  <c i="3" r="AE1517"/>
  <c i="3" r="AF1517"/>
  <c i="3" r="AG1517"/>
  <c i="3" r="AH1517"/>
  <c i="3" r="AI1517"/>
  <c i="3" r="AJ1517"/>
  <c i="3" r="AK1517"/>
  <c i="3" r="AL1517"/>
  <c i="3" r="AM1517"/>
  <c i="3" r="AE1518"/>
  <c i="3" r="AF1518"/>
  <c i="3" r="AG1518"/>
  <c i="3" r="AH1518"/>
  <c i="3" r="AI1518"/>
  <c i="3" r="AJ1518"/>
  <c i="3" r="AK1518"/>
  <c i="3" r="AL1518"/>
  <c i="3" r="AM1518"/>
  <c i="3" r="AE1519"/>
  <c i="3" r="AF1519"/>
  <c i="3" r="AG1519"/>
  <c i="3" r="AH1519"/>
  <c i="3" r="AI1519"/>
  <c i="3" r="AJ1519"/>
  <c i="3" r="AK1519"/>
  <c i="3" r="AL1519"/>
  <c i="3" r="AM1519"/>
  <c i="3" r="AE1520"/>
  <c i="3" r="AF1520"/>
  <c i="3" r="AG1520"/>
  <c i="3" r="AH1520"/>
  <c i="3" r="AI1520"/>
  <c i="3" r="AJ1520"/>
  <c i="3" r="AK1520"/>
  <c i="3" r="AL1520"/>
  <c i="3" r="AM1520"/>
  <c i="3" r="AE1521"/>
  <c i="3" r="AF1521"/>
  <c i="3" r="AG1521"/>
  <c i="3" r="AH1521"/>
  <c i="3" r="AI1521"/>
  <c i="3" r="AJ1521"/>
  <c i="3" r="AK1521"/>
  <c i="3" r="AL1521"/>
  <c i="3" r="AM1521"/>
  <c i="3" r="AE1522"/>
  <c i="3" r="AF1522"/>
  <c i="3" r="AG1522"/>
  <c i="3" r="AH1522"/>
  <c i="3" r="AI1522"/>
  <c i="3" r="AJ1522"/>
  <c i="3" r="AK1522"/>
  <c i="3" r="AL1522"/>
  <c i="3" r="AM1522"/>
  <c i="3" r="AE1523"/>
  <c i="3" r="AF1523"/>
  <c i="3" r="AG1523"/>
  <c i="3" r="AH1523"/>
  <c i="3" r="AI1523"/>
  <c i="3" r="AJ1523"/>
  <c i="3" r="AK1523"/>
  <c i="3" r="AL1523"/>
  <c i="3" r="AM1523"/>
  <c i="3" r="AE1524"/>
  <c i="3" r="AF1524"/>
  <c i="3" r="AG1524"/>
  <c i="3" r="AH1524"/>
  <c i="3" r="AI1524"/>
  <c i="3" r="AJ1524"/>
  <c i="3" r="AK1524"/>
  <c i="3" r="AL1524"/>
  <c i="3" r="AM1524"/>
  <c i="3" r="AE1525"/>
  <c i="3" r="AF1525"/>
  <c i="3" r="AG1525"/>
  <c i="3" r="AH1525"/>
  <c i="3" r="AI1525"/>
  <c i="3" r="AJ1525"/>
  <c i="3" r="AK1525"/>
  <c i="3" r="AL1525"/>
  <c i="3" r="AM1525"/>
  <c i="3" r="AE1526"/>
  <c i="3" r="AF1526"/>
  <c i="3" r="AG1526"/>
  <c i="3" r="AH1526"/>
  <c i="3" r="AI1526"/>
  <c i="3" r="AJ1526"/>
  <c i="3" r="AK1526"/>
  <c i="3" r="AL1526"/>
  <c i="3" r="AM1526"/>
  <c i="3" r="AE1527"/>
  <c i="3" r="AF1527"/>
  <c i="3" r="AG1527"/>
  <c i="3" r="AH1527"/>
  <c i="3" r="AI1527"/>
  <c i="3" r="AJ1527"/>
  <c i="3" r="AK1527"/>
  <c i="3" r="AL1527"/>
  <c i="3" r="AM1527"/>
  <c i="3" r="AE1528"/>
  <c i="3" r="AF1528"/>
  <c i="3" r="AG1528"/>
  <c i="3" r="AH1528"/>
  <c i="3" r="AI1528"/>
  <c i="3" r="AJ1528"/>
  <c i="3" r="AK1528"/>
  <c i="3" r="AL1528"/>
  <c i="3" r="AM1528"/>
  <c i="3" r="AE1529"/>
  <c i="3" r="AF1529"/>
  <c i="3" r="AG1529"/>
  <c i="3" r="AH1529"/>
  <c i="3" r="AI1529"/>
  <c i="3" r="AJ1529"/>
  <c i="3" r="AK1529"/>
  <c i="3" r="AL1529"/>
  <c i="3" r="AM1529"/>
  <c i="3" r="AE1530"/>
  <c i="3" r="AF1530"/>
  <c i="3" r="AG1530"/>
  <c i="3" r="AH1530"/>
  <c i="3" r="AI1530"/>
  <c i="3" r="AJ1530"/>
  <c i="3" r="AK1530"/>
  <c i="3" r="AL1530"/>
  <c i="3" r="AM1530"/>
  <c i="3" r="AE1531"/>
  <c i="3" r="AF1531"/>
  <c i="3" r="AG1531"/>
  <c i="3" r="AH1531"/>
  <c i="3" r="AI1531"/>
  <c i="3" r="AJ1531"/>
  <c i="3" r="AK1531"/>
  <c i="3" r="AL1531"/>
  <c i="3" r="AM1531"/>
  <c i="3" r="AE1532"/>
  <c i="3" r="AF1532"/>
  <c i="3" r="AG1532"/>
  <c i="3" r="AH1532"/>
  <c i="3" r="AI1532"/>
  <c i="3" r="AJ1532"/>
  <c i="3" r="AK1532"/>
  <c i="3" r="AL1532"/>
  <c i="3" r="AM1532"/>
  <c i="3" r="AE1533"/>
  <c i="3" r="AF1533"/>
  <c i="3" r="AG1533"/>
  <c i="3" r="AH1533"/>
  <c i="3" r="AI1533"/>
  <c i="3" r="AJ1533"/>
  <c i="3" r="AK1533"/>
  <c i="3" r="AL1533"/>
  <c i="3" r="AM1533"/>
  <c i="3" r="AE1534"/>
  <c i="3" r="AF1534"/>
  <c i="3" r="AG1534"/>
  <c i="3" r="AH1534"/>
  <c i="3" r="AI1534"/>
  <c i="3" r="AJ1534"/>
  <c i="3" r="AK1534"/>
  <c i="3" r="AL1534"/>
  <c i="3" r="AM1534"/>
  <c i="3" r="AE1535"/>
  <c i="3" r="AF1535"/>
  <c i="3" r="AG1535"/>
  <c i="3" r="AH1535"/>
  <c i="3" r="AI1535"/>
  <c i="3" r="AJ1535"/>
  <c i="3" r="AK1535"/>
  <c i="3" r="AL1535"/>
  <c i="3" r="AM1535"/>
  <c i="3" r="AE1536"/>
  <c i="3" r="AF1536"/>
  <c i="3" r="AG1536"/>
  <c i="3" r="AH1536"/>
  <c i="3" r="AI1536"/>
  <c i="3" r="AJ1536"/>
  <c i="3" r="AK1536"/>
  <c i="3" r="AL1536"/>
  <c i="3" r="AM1536"/>
  <c i="3" r="AE1537"/>
  <c i="3" r="AF1537"/>
  <c i="3" r="AG1537"/>
  <c i="3" r="AH1537"/>
  <c i="3" r="AI1537"/>
  <c i="3" r="AJ1537"/>
  <c i="3" r="AK1537"/>
  <c i="3" r="AL1537"/>
  <c i="3" r="AM1537"/>
  <c i="3" r="AE1538"/>
  <c i="3" r="AF1538"/>
  <c i="3" r="AG1538"/>
  <c i="3" r="AH1538"/>
  <c i="3" r="AI1538"/>
  <c i="3" r="AJ1538"/>
  <c i="3" r="AK1538"/>
  <c i="3" r="AL1538"/>
  <c i="3" r="AM1538"/>
  <c i="3" r="AE1539"/>
  <c i="3" r="AF1539"/>
  <c i="3" r="AG1539"/>
  <c i="3" r="AH1539"/>
  <c i="3" r="AI1539"/>
  <c i="3" r="AJ1539"/>
  <c i="3" r="AK1539"/>
  <c i="3" r="AL1539"/>
  <c i="3" r="AM1539"/>
  <c i="3" r="AE1540"/>
  <c i="3" r="AF1540"/>
  <c i="3" r="AG1540"/>
  <c i="3" r="AH1540"/>
  <c i="3" r="AI1540"/>
  <c i="3" r="AJ1540"/>
  <c i="3" r="AK1540"/>
  <c i="3" r="AL1540"/>
  <c i="3" r="AM1540"/>
  <c i="3" r="AE1541"/>
  <c i="3" r="AF1541"/>
  <c i="3" r="AG1541"/>
  <c i="3" r="AH1541"/>
  <c i="3" r="AI1541"/>
  <c i="3" r="AJ1541"/>
  <c i="3" r="AK1541"/>
  <c i="3" r="AL1541"/>
  <c i="3" r="AM1541"/>
  <c i="3" r="AE1542"/>
  <c i="3" r="AF1542"/>
  <c i="3" r="AG1542"/>
  <c i="3" r="AH1542"/>
  <c i="3" r="AI1542"/>
  <c i="3" r="AJ1542"/>
  <c i="3" r="AK1542"/>
  <c i="3" r="AL1542"/>
  <c i="3" r="AM1542"/>
  <c i="3" r="AE1543"/>
  <c i="3" r="AF1543"/>
  <c i="3" r="AG1543"/>
  <c i="3" r="AH1543"/>
  <c i="3" r="AI1543"/>
  <c i="3" r="AJ1543"/>
  <c i="3" r="AK1543"/>
  <c i="3" r="AL1543"/>
  <c i="3" r="AM1543"/>
  <c i="3" r="AE1544"/>
  <c i="3" r="AF1544"/>
  <c i="3" r="AG1544"/>
  <c i="3" r="AH1544"/>
  <c i="3" r="AI1544"/>
  <c i="3" r="AJ1544"/>
  <c i="3" r="AK1544"/>
  <c i="3" r="AL1544"/>
  <c i="3" r="AM1544"/>
  <c i="3" r="AE1545"/>
  <c i="3" r="AF1545"/>
  <c i="3" r="AG1545"/>
  <c i="3" r="AH1545"/>
  <c i="3" r="AI1545"/>
  <c i="3" r="AJ1545"/>
  <c i="3" r="AK1545"/>
  <c i="3" r="AL1545"/>
  <c i="3" r="AM1545"/>
  <c i="3" r="AE1546"/>
  <c i="3" r="AF1546"/>
  <c i="3" r="AG1546"/>
  <c i="3" r="AH1546"/>
  <c i="3" r="AI1546"/>
  <c i="3" r="AJ1546"/>
  <c i="3" r="AK1546"/>
  <c i="3" r="AL1546"/>
  <c i="3" r="AM1546"/>
  <c i="3" r="AE1547"/>
  <c i="3" r="AF1547"/>
  <c i="3" r="AG1547"/>
  <c i="3" r="AH1547"/>
  <c i="3" r="AI1547"/>
  <c i="3" r="AJ1547"/>
  <c i="3" r="AK1547"/>
  <c i="3" r="AL1547"/>
  <c i="3" r="AM1547"/>
  <c i="3" r="AE1548"/>
  <c i="3" r="AF1548"/>
  <c i="3" r="AG1548"/>
  <c i="3" r="AH1548"/>
  <c i="3" r="AI1548"/>
  <c i="3" r="AJ1548"/>
  <c i="3" r="AK1548"/>
  <c i="3" r="AL1548"/>
  <c i="3" r="AM1548"/>
  <c i="3" r="AE1549"/>
  <c i="3" r="AF1549"/>
  <c i="3" r="AG1549"/>
  <c i="3" r="AH1549"/>
  <c i="3" r="AI1549"/>
  <c i="3" r="AJ1549"/>
  <c i="3" r="AK1549"/>
  <c i="3" r="AL1549"/>
  <c i="3" r="AM1549"/>
  <c i="3" r="AE1550"/>
  <c i="3" r="AF1550"/>
  <c i="3" r="AG1550"/>
  <c i="3" r="AH1550"/>
  <c i="3" r="AI1550"/>
  <c i="3" r="AJ1550"/>
  <c i="3" r="AK1550"/>
  <c i="3" r="AL1550"/>
  <c i="3" r="AM1550"/>
  <c i="3" r="AE1551"/>
  <c i="3" r="AF1551"/>
  <c i="3" r="AG1551"/>
  <c i="3" r="AH1551"/>
  <c i="3" r="AI1551"/>
  <c i="3" r="AJ1551"/>
  <c i="3" r="AK1551"/>
  <c i="3" r="AL1551"/>
  <c i="3" r="AM1551"/>
  <c i="3" r="AE1552"/>
  <c i="3" r="AF1552"/>
  <c i="3" r="AG1552"/>
  <c i="3" r="AH1552"/>
  <c i="3" r="AI1552"/>
  <c i="3" r="AJ1552"/>
  <c i="3" r="AK1552"/>
  <c i="3" r="AL1552"/>
  <c i="3" r="AM1552"/>
  <c i="3" r="AE1553"/>
  <c i="3" r="AF1553"/>
  <c i="3" r="AG1553"/>
  <c i="3" r="AH1553"/>
  <c i="3" r="AI1553"/>
  <c i="3" r="AJ1553"/>
  <c i="3" r="AK1553"/>
  <c i="3" r="AL1553"/>
  <c i="3" r="AM1553"/>
  <c i="3" r="AE1554"/>
  <c i="3" r="AF1554"/>
  <c i="3" r="AG1554"/>
  <c i="3" r="AH1554"/>
  <c i="3" r="AI1554"/>
  <c i="3" r="AJ1554"/>
  <c i="3" r="AK1554"/>
  <c i="3" r="AL1554"/>
  <c i="3" r="AM1554"/>
  <c i="3" r="AE1555"/>
  <c i="3" r="AF1555"/>
  <c i="3" r="AG1555"/>
  <c i="3" r="AH1555"/>
  <c i="3" r="AI1555"/>
  <c i="3" r="AJ1555"/>
  <c i="3" r="AK1555"/>
  <c i="3" r="AL1555"/>
  <c i="3" r="AM1555"/>
  <c i="3" r="AE1556"/>
  <c i="3" r="AF1556"/>
  <c i="3" r="AG1556"/>
  <c i="3" r="AH1556"/>
  <c i="3" r="AI1556"/>
  <c i="3" r="AJ1556"/>
  <c i="3" r="AK1556"/>
  <c i="3" r="AL1556"/>
  <c i="3" r="AM1556"/>
  <c i="3" r="AE1557"/>
  <c i="3" r="AF1557"/>
  <c i="3" r="AG1557"/>
  <c i="3" r="AH1557"/>
  <c i="3" r="AI1557"/>
  <c i="3" r="AJ1557"/>
  <c i="3" r="AK1557"/>
  <c i="3" r="AL1557"/>
  <c i="3" r="AM1557"/>
  <c i="3" r="AE1558"/>
  <c i="3" r="AF1558"/>
  <c i="3" r="AG1558"/>
  <c i="3" r="AH1558"/>
  <c i="3" r="AI1558"/>
  <c i="3" r="AJ1558"/>
  <c i="3" r="AK1558"/>
  <c i="3" r="AL1558"/>
  <c i="3" r="AM1558"/>
  <c i="3" r="AE1559"/>
  <c i="3" r="AF1559"/>
  <c i="3" r="AG1559"/>
  <c i="3" r="AH1559"/>
  <c i="3" r="AI1559"/>
  <c i="3" r="AJ1559"/>
  <c i="3" r="AK1559"/>
  <c i="3" r="AL1559"/>
  <c i="3" r="AM1559"/>
  <c i="3" r="AE1560"/>
  <c i="3" r="AF1560"/>
  <c i="3" r="AG1560"/>
  <c i="3" r="AH1560"/>
  <c i="3" r="AI1560"/>
  <c i="3" r="AJ1560"/>
  <c i="3" r="AK1560"/>
  <c i="3" r="AL1560"/>
  <c i="3" r="AM1560"/>
  <c i="3" r="AE1561"/>
  <c i="3" r="AF1561"/>
  <c i="3" r="AG1561"/>
  <c i="3" r="AH1561"/>
  <c i="3" r="AI1561"/>
  <c i="3" r="AJ1561"/>
  <c i="3" r="AK1561"/>
  <c i="3" r="AL1561"/>
  <c i="3" r="AM1561"/>
  <c i="3" r="AE1562"/>
  <c i="3" r="AF1562"/>
  <c i="3" r="AG1562"/>
  <c i="3" r="AH1562"/>
  <c i="3" r="AI1562"/>
  <c i="3" r="AJ1562"/>
  <c i="3" r="AK1562"/>
  <c i="3" r="AL1562"/>
  <c i="3" r="AM1562"/>
  <c i="3" r="AE1563"/>
  <c i="3" r="AF1563"/>
  <c i="3" r="AG1563"/>
  <c i="3" r="AH1563"/>
  <c i="3" r="AI1563"/>
  <c i="3" r="AJ1563"/>
  <c i="3" r="AK1563"/>
  <c i="3" r="AL1563"/>
  <c i="3" r="AM1563"/>
  <c i="3" r="AE1564"/>
  <c i="3" r="AF1564"/>
  <c i="3" r="AG1564"/>
  <c i="3" r="AH1564"/>
  <c i="3" r="AI1564"/>
  <c i="3" r="AJ1564"/>
  <c i="3" r="AK1564"/>
  <c i="3" r="AL1564"/>
  <c i="3" r="AM1564"/>
  <c i="3" r="AE1565"/>
  <c i="3" r="AF1565"/>
  <c i="3" r="AG1565"/>
  <c i="3" r="AH1565"/>
  <c i="3" r="AI1565"/>
  <c i="3" r="AJ1565"/>
  <c i="3" r="AK1565"/>
  <c i="3" r="AL1565"/>
  <c i="3" r="AM1565"/>
  <c i="3" r="AE1566"/>
  <c i="3" r="AF1566"/>
  <c i="3" r="AG1566"/>
  <c i="3" r="AH1566"/>
  <c i="3" r="AI1566"/>
  <c i="3" r="AJ1566"/>
  <c i="3" r="AK1566"/>
  <c i="3" r="AL1566"/>
  <c i="3" r="AM1566"/>
  <c i="3" r="AE1567"/>
  <c i="3" r="AF1567"/>
  <c i="3" r="AG1567"/>
  <c i="3" r="AH1567"/>
  <c i="3" r="AI1567"/>
  <c i="3" r="AJ1567"/>
  <c i="3" r="AK1567"/>
  <c i="3" r="AL1567"/>
  <c i="3" r="AM1567"/>
  <c i="3" r="AE1568"/>
  <c i="3" r="AF1568"/>
  <c i="3" r="AG1568"/>
  <c i="3" r="AH1568"/>
  <c i="3" r="AI1568"/>
  <c i="3" r="AJ1568"/>
  <c i="3" r="AK1568"/>
  <c i="3" r="AL1568"/>
  <c i="3" r="AM1568"/>
  <c i="3" r="AE1569"/>
  <c i="3" r="AF1569"/>
  <c i="3" r="AG1569"/>
  <c i="3" r="AH1569"/>
  <c i="3" r="AI1569"/>
  <c i="3" r="AJ1569"/>
  <c i="3" r="AK1569"/>
  <c i="3" r="AL1569"/>
  <c i="3" r="AM1569"/>
  <c i="3" r="AE1570"/>
  <c i="3" r="AF1570"/>
  <c i="3" r="AG1570"/>
  <c i="3" r="AH1570"/>
  <c i="3" r="AI1570"/>
  <c i="3" r="AJ1570"/>
  <c i="3" r="AK1570"/>
  <c i="3" r="AL1570"/>
  <c i="3" r="AM1570"/>
  <c i="3" r="AE1571"/>
  <c i="3" r="AF1571"/>
  <c i="3" r="AG1571"/>
  <c i="3" r="AH1571"/>
  <c i="3" r="AI1571"/>
  <c i="3" r="AJ1571"/>
  <c i="3" r="AK1571"/>
  <c i="3" r="AL1571"/>
  <c i="3" r="AM1571"/>
  <c i="3" r="AE1572"/>
  <c i="3" r="AF1572"/>
  <c i="3" r="AG1572"/>
  <c i="3" r="AH1572"/>
  <c i="3" r="AI1572"/>
  <c i="3" r="AJ1572"/>
  <c i="3" r="AK1572"/>
  <c i="3" r="AL1572"/>
  <c i="3" r="AM1572"/>
  <c i="3" r="AE1573"/>
  <c i="3" r="AF1573"/>
  <c i="3" r="AG1573"/>
  <c i="3" r="AH1573"/>
  <c i="3" r="AI1573"/>
  <c i="3" r="AJ1573"/>
  <c i="3" r="AK1573"/>
  <c i="3" r="AL1573"/>
  <c i="3" r="AM1573"/>
  <c i="3" r="AE1574"/>
  <c i="3" r="AF1574"/>
  <c i="3" r="AG1574"/>
  <c i="3" r="AH1574"/>
  <c i="3" r="AI1574"/>
  <c i="3" r="AJ1574"/>
  <c i="3" r="AK1574"/>
  <c i="3" r="AL1574"/>
  <c i="3" r="AM1574"/>
  <c i="3" r="AE1575"/>
  <c i="3" r="AF1575"/>
  <c i="3" r="AG1575"/>
  <c i="3" r="AH1575"/>
  <c i="3" r="AI1575"/>
  <c i="3" r="AJ1575"/>
  <c i="3" r="AK1575"/>
  <c i="3" r="AL1575"/>
  <c i="3" r="AM1575"/>
  <c i="3" r="AE1576"/>
  <c i="3" r="AF1576"/>
  <c i="3" r="AG1576"/>
  <c i="3" r="AH1576"/>
  <c i="3" r="AI1576"/>
  <c i="3" r="AJ1576"/>
  <c i="3" r="AK1576"/>
  <c i="3" r="AL1576"/>
  <c i="3" r="AM1576"/>
  <c i="3" r="AE1577"/>
  <c i="3" r="AF1577"/>
  <c i="3" r="AG1577"/>
  <c i="3" r="AH1577"/>
  <c i="3" r="AI1577"/>
  <c i="3" r="AJ1577"/>
  <c i="3" r="AK1577"/>
  <c i="3" r="AL1577"/>
  <c i="3" r="AM1577"/>
  <c i="3" r="AE1578"/>
  <c i="3" r="AF1578"/>
  <c i="3" r="AG1578"/>
  <c i="3" r="AH1578"/>
  <c i="3" r="AI1578"/>
  <c i="3" r="AJ1578"/>
  <c i="3" r="AK1578"/>
  <c i="3" r="AL1578"/>
  <c i="3" r="AM1578"/>
  <c i="3" r="AE1579"/>
  <c i="3" r="AF1579"/>
  <c i="3" r="AG1579"/>
  <c i="3" r="AH1579"/>
  <c i="3" r="AI1579"/>
  <c i="3" r="AJ1579"/>
  <c i="3" r="AK1579"/>
  <c i="3" r="AL1579"/>
  <c i="3" r="AM1579"/>
  <c i="3" r="AE1580"/>
  <c i="3" r="AF1580"/>
  <c i="3" r="AG1580"/>
  <c i="3" r="AH1580"/>
  <c i="3" r="AI1580"/>
  <c i="3" r="AJ1580"/>
  <c i="3" r="AK1580"/>
  <c i="3" r="AL1580"/>
  <c i="3" r="AM1580"/>
  <c i="3" r="AE1581"/>
  <c i="3" r="AF1581"/>
  <c i="3" r="AG1581"/>
  <c i="3" r="AH1581"/>
  <c i="3" r="AI1581"/>
  <c i="3" r="AJ1581"/>
  <c i="3" r="AK1581"/>
  <c i="3" r="AL1581"/>
  <c i="3" r="AM1581"/>
  <c i="3" r="AE1582"/>
  <c i="3" r="AF1582"/>
  <c i="3" r="AG1582"/>
  <c i="3" r="AH1582"/>
  <c i="3" r="AI1582"/>
  <c i="3" r="AJ1582"/>
  <c i="3" r="AK1582"/>
  <c i="3" r="AL1582"/>
  <c i="3" r="AM1582"/>
  <c i="3" r="AE1583"/>
  <c i="3" r="AF1583"/>
  <c i="3" r="AG1583"/>
  <c i="3" r="AH1583"/>
  <c i="3" r="AI1583"/>
  <c i="3" r="AJ1583"/>
  <c i="3" r="AK1583"/>
  <c i="3" r="AL1583"/>
  <c i="3" r="AM1583"/>
  <c i="3" r="AE1584"/>
  <c i="3" r="AF1584"/>
  <c i="3" r="AG1584"/>
  <c i="3" r="AH1584"/>
  <c i="3" r="AI1584"/>
  <c i="3" r="AJ1584"/>
  <c i="3" r="AK1584"/>
  <c i="3" r="AL1584"/>
  <c i="3" r="AM1584"/>
  <c i="3" r="AE1585"/>
  <c i="3" r="AF1585"/>
  <c i="3" r="AG1585"/>
  <c i="3" r="AH1585"/>
  <c i="3" r="AI1585"/>
  <c i="3" r="AJ1585"/>
  <c i="3" r="AK1585"/>
  <c i="3" r="AL1585"/>
  <c i="3" r="AM1585"/>
  <c i="3" r="AE1586"/>
  <c i="3" r="AF1586"/>
  <c i="3" r="AG1586"/>
  <c i="3" r="AH1586"/>
  <c i="3" r="AI1586"/>
  <c i="3" r="AJ1586"/>
  <c i="3" r="AK1586"/>
  <c i="3" r="AL1586"/>
  <c i="3" r="AM1586"/>
  <c i="3" r="AE1587"/>
  <c i="3" r="AF1587"/>
  <c i="3" r="AG1587"/>
  <c i="3" r="AH1587"/>
  <c i="3" r="AI1587"/>
  <c i="3" r="AJ1587"/>
  <c i="3" r="AK1587"/>
  <c i="3" r="AL1587"/>
  <c i="3" r="AM1587"/>
  <c i="3" r="AE1588"/>
  <c i="3" r="AF1588"/>
  <c i="3" r="AG1588"/>
  <c i="3" r="AH1588"/>
  <c i="3" r="AI1588"/>
  <c i="3" r="AJ1588"/>
  <c i="3" r="AK1588"/>
  <c i="3" r="AL1588"/>
  <c i="3" r="AM1588"/>
  <c i="3" r="AE1589"/>
  <c i="3" r="AF1589"/>
  <c i="3" r="AG1589"/>
  <c i="3" r="AH1589"/>
  <c i="3" r="AI1589"/>
  <c i="3" r="AJ1589"/>
  <c i="3" r="AK1589"/>
  <c i="3" r="AL1589"/>
  <c i="3" r="AM1589"/>
  <c i="3" r="AE1590"/>
  <c i="3" r="AF1590"/>
  <c i="3" r="AG1590"/>
  <c i="3" r="AH1590"/>
  <c i="3" r="AI1590"/>
  <c i="3" r="AJ1590"/>
  <c i="3" r="AK1590"/>
  <c i="3" r="AL1590"/>
  <c i="3" r="AM1590"/>
  <c i="3" r="AE1591"/>
  <c i="3" r="AF1591"/>
  <c i="3" r="AG1591"/>
  <c i="3" r="AH1591"/>
  <c i="3" r="AI1591"/>
  <c i="3" r="AJ1591"/>
  <c i="3" r="AK1591"/>
  <c i="3" r="AL1591"/>
  <c i="3" r="AM1591"/>
  <c i="3" r="AE1592"/>
  <c i="3" r="AF1592"/>
  <c i="3" r="AG1592"/>
  <c i="3" r="AH1592"/>
  <c i="3" r="AI1592"/>
  <c i="3" r="AJ1592"/>
  <c i="3" r="AK1592"/>
  <c i="3" r="AL1592"/>
  <c i="3" r="AM1592"/>
  <c i="3" r="AE1593"/>
  <c i="3" r="AF1593"/>
  <c i="3" r="AG1593"/>
  <c i="3" r="AH1593"/>
  <c i="3" r="AI1593"/>
  <c i="3" r="AJ1593"/>
  <c i="3" r="AK1593"/>
  <c i="3" r="AL1593"/>
  <c i="3" r="AM1593"/>
  <c i="3" r="AE1594"/>
  <c i="3" r="AF1594"/>
  <c i="3" r="AG1594"/>
  <c i="3" r="AH1594"/>
  <c i="3" r="AI1594"/>
  <c i="3" r="AJ1594"/>
  <c i="3" r="AK1594"/>
  <c i="3" r="AL1594"/>
  <c i="3" r="AM1594"/>
  <c i="3" r="AE1595"/>
  <c i="3" r="AF1595"/>
  <c i="3" r="AG1595"/>
  <c i="3" r="AH1595"/>
  <c i="3" r="AI1595"/>
  <c i="3" r="AJ1595"/>
  <c i="3" r="AK1595"/>
  <c i="3" r="AL1595"/>
  <c i="3" r="AM1595"/>
  <c i="3" r="AE1596"/>
  <c i="3" r="AF1596"/>
  <c i="3" r="AG1596"/>
  <c i="3" r="AH1596"/>
  <c i="3" r="AI1596"/>
  <c i="3" r="AJ1596"/>
  <c i="3" r="AK1596"/>
  <c i="3" r="AL1596"/>
  <c i="3" r="AM1596"/>
  <c i="3" r="AE1597"/>
  <c i="3" r="AF1597"/>
  <c i="3" r="AG1597"/>
  <c i="3" r="AH1597"/>
  <c i="3" r="AI1597"/>
  <c i="3" r="AJ1597"/>
  <c i="3" r="AK1597"/>
  <c i="3" r="AL1597"/>
  <c i="3" r="AM1597"/>
  <c i="3" r="AE1598"/>
  <c i="3" r="AF1598"/>
  <c i="3" r="AG1598"/>
  <c i="3" r="AH1598"/>
  <c i="3" r="AI1598"/>
  <c i="3" r="AJ1598"/>
  <c i="3" r="AK1598"/>
  <c i="3" r="AL1598"/>
  <c i="3" r="AM1598"/>
  <c i="3" r="AE1599"/>
  <c i="3" r="AF1599"/>
  <c i="3" r="AG1599"/>
  <c i="3" r="AH1599"/>
  <c i="3" r="AI1599"/>
  <c i="3" r="AJ1599"/>
  <c i="3" r="AK1599"/>
  <c i="3" r="AL1599"/>
  <c i="3" r="AM1599"/>
  <c i="3" r="AE1600"/>
  <c i="3" r="AF1600"/>
  <c i="3" r="AG1600"/>
  <c i="3" r="AH1600"/>
  <c i="3" r="AI1600"/>
  <c i="3" r="AJ1600"/>
  <c i="3" r="AK1600"/>
  <c i="3" r="AL1600"/>
  <c i="3" r="AM1600"/>
  <c i="3" r="AE1601"/>
  <c i="3" r="AF1601"/>
  <c i="3" r="AG1601"/>
  <c i="3" r="AH1601"/>
  <c i="3" r="AI1601"/>
  <c i="3" r="AJ1601"/>
  <c i="3" r="AK1601"/>
  <c i="3" r="AL1601"/>
  <c i="3" r="AM1601"/>
  <c i="3" r="AE1602"/>
  <c i="3" r="AF1602"/>
  <c i="3" r="AG1602"/>
  <c i="3" r="AH1602"/>
  <c i="3" r="AI1602"/>
  <c i="3" r="AJ1602"/>
  <c i="3" r="AK1602"/>
  <c i="3" r="AL1602"/>
  <c i="3" r="AM1602"/>
  <c i="3" r="AE1603"/>
  <c i="3" r="AF1603"/>
  <c i="3" r="AG1603"/>
  <c i="3" r="AH1603"/>
  <c i="3" r="AI1603"/>
  <c i="3" r="AJ1603"/>
  <c i="3" r="AK1603"/>
  <c i="3" r="AL1603"/>
  <c i="3" r="AM1603"/>
  <c i="3" r="AE1604"/>
  <c i="3" r="AF1604"/>
  <c i="3" r="AG1604"/>
  <c i="3" r="AH1604"/>
  <c i="3" r="AI1604"/>
  <c i="3" r="AJ1604"/>
  <c i="3" r="AK1604"/>
  <c i="3" r="AL1604"/>
  <c i="3" r="AM1604"/>
  <c i="3" r="AE1605"/>
  <c i="3" r="AF1605"/>
  <c i="3" r="AG1605"/>
  <c i="3" r="AH1605"/>
  <c i="3" r="AI1605"/>
  <c i="3" r="AJ1605"/>
  <c i="3" r="AK1605"/>
  <c i="3" r="AL1605"/>
  <c i="3" r="AM1605"/>
  <c i="3" r="AE1606"/>
  <c i="3" r="AF1606"/>
  <c i="3" r="AG1606"/>
  <c i="3" r="AH1606"/>
  <c i="3" r="AI1606"/>
  <c i="3" r="AJ1606"/>
  <c i="3" r="AK1606"/>
  <c i="3" r="AL1606"/>
  <c i="3" r="AM1606"/>
  <c i="3" r="AE1607"/>
  <c i="3" r="AF1607"/>
  <c i="3" r="AG1607"/>
  <c i="3" r="AH1607"/>
  <c i="3" r="AI1607"/>
  <c i="3" r="AJ1607"/>
  <c i="3" r="AK1607"/>
  <c i="3" r="AL1607"/>
  <c i="3" r="AM1607"/>
  <c i="3" r="AE1608"/>
  <c i="3" r="AF1608"/>
  <c i="3" r="AG1608"/>
  <c i="3" r="AH1608"/>
  <c i="3" r="AI1608"/>
  <c i="3" r="AJ1608"/>
  <c i="3" r="AK1608"/>
  <c i="3" r="AL1608"/>
  <c i="3" r="AM1608"/>
  <c i="3" r="AE1609"/>
  <c i="3" r="AF1609"/>
  <c i="3" r="AG1609"/>
  <c i="3" r="AH1609"/>
  <c i="3" r="AI1609"/>
  <c i="3" r="AJ1609"/>
  <c i="3" r="AK1609"/>
  <c i="3" r="AL1609"/>
  <c i="3" r="AM1609"/>
  <c i="3" r="AE1610"/>
  <c i="3" r="AF1610"/>
  <c i="3" r="AG1610"/>
  <c i="3" r="AH1610"/>
  <c i="3" r="AI1610"/>
  <c i="3" r="AJ1610"/>
  <c i="3" r="AK1610"/>
  <c i="3" r="AL1610"/>
  <c i="3" r="AM1610"/>
  <c i="3" r="AE1611"/>
  <c i="3" r="AF1611"/>
  <c i="3" r="AG1611"/>
  <c i="3" r="AH1611"/>
  <c i="3" r="AI1611"/>
  <c i="3" r="AJ1611"/>
  <c i="3" r="AK1611"/>
  <c i="3" r="AL1611"/>
  <c i="3" r="AM1611"/>
  <c i="3" r="AE1612"/>
  <c i="3" r="AF1612"/>
  <c i="3" r="AG1612"/>
  <c i="3" r="AH1612"/>
  <c i="3" r="AI1612"/>
  <c i="3" r="AJ1612"/>
  <c i="3" r="AK1612"/>
  <c i="3" r="AL1612"/>
  <c i="3" r="AM1612"/>
  <c i="3" r="AE1613"/>
  <c i="3" r="AF1613"/>
  <c i="3" r="AG1613"/>
  <c i="3" r="AH1613"/>
  <c i="3" r="AI1613"/>
  <c i="3" r="AJ1613"/>
  <c i="3" r="AK1613"/>
  <c i="3" r="AL1613"/>
  <c i="3" r="AM1613"/>
  <c i="3" r="AE1614"/>
  <c i="3" r="AF1614"/>
  <c i="3" r="AG1614"/>
  <c i="3" r="AH1614"/>
  <c i="3" r="AI1614"/>
  <c i="3" r="AJ1614"/>
  <c i="3" r="AK1614"/>
  <c i="3" r="AL1614"/>
  <c i="3" r="AM1614"/>
  <c i="3" r="AE1615"/>
  <c i="3" r="AF1615"/>
  <c i="3" r="AG1615"/>
  <c i="3" r="AH1615"/>
  <c i="3" r="AI1615"/>
  <c i="3" r="AJ1615"/>
  <c i="3" r="AK1615"/>
  <c i="3" r="AL1615"/>
  <c i="3" r="AM1615"/>
  <c i="3" r="AE1616"/>
  <c i="3" r="AF1616"/>
  <c i="3" r="AG1616"/>
  <c i="3" r="AH1616"/>
  <c i="3" r="AI1616"/>
  <c i="3" r="AJ1616"/>
  <c i="3" r="AK1616"/>
  <c i="3" r="AL1616"/>
  <c i="3" r="AM1616"/>
  <c i="3" r="AE1617"/>
  <c i="3" r="AF1617"/>
  <c i="3" r="AG1617"/>
  <c i="3" r="AH1617"/>
  <c i="3" r="AI1617"/>
  <c i="3" r="AJ1617"/>
  <c i="3" r="AK1617"/>
  <c i="3" r="AL1617"/>
  <c i="3" r="AM1617"/>
  <c i="3" r="AE1618"/>
  <c i="3" r="AF1618"/>
  <c i="3" r="AG1618"/>
  <c i="3" r="AH1618"/>
  <c i="3" r="AI1618"/>
  <c i="3" r="AJ1618"/>
  <c i="3" r="AK1618"/>
  <c i="3" r="AL1618"/>
  <c i="3" r="AM1618"/>
  <c i="3" r="AE1619"/>
  <c i="3" r="AF1619"/>
  <c i="3" r="AG1619"/>
  <c i="3" r="AH1619"/>
  <c i="3" r="AI1619"/>
  <c i="3" r="AJ1619"/>
  <c i="3" r="AK1619"/>
  <c i="3" r="AL1619"/>
  <c i="3" r="AM1619"/>
  <c i="3" r="AE1620"/>
  <c i="3" r="AF1620"/>
  <c i="3" r="AG1620"/>
  <c i="3" r="AH1620"/>
  <c i="3" r="AI1620"/>
  <c i="3" r="AJ1620"/>
  <c i="3" r="AK1620"/>
  <c i="3" r="AL1620"/>
  <c i="3" r="AM1620"/>
  <c i="3" r="AE1621"/>
  <c i="3" r="AF1621"/>
  <c i="3" r="AG1621"/>
  <c i="3" r="AH1621"/>
  <c i="3" r="AI1621"/>
  <c i="3" r="AJ1621"/>
  <c i="3" r="AK1621"/>
  <c i="3" r="AL1621"/>
  <c i="3" r="AM1621"/>
  <c i="3" r="AE1622"/>
  <c i="3" r="AF1622"/>
  <c i="3" r="AG1622"/>
  <c i="3" r="AH1622"/>
  <c i="3" r="AI1622"/>
  <c i="3" r="AJ1622"/>
  <c i="3" r="AK1622"/>
  <c i="3" r="AL1622"/>
  <c i="3" r="AM1622"/>
  <c i="3" r="AE1623"/>
  <c i="3" r="AF1623"/>
  <c i="3" r="AG1623"/>
  <c i="3" r="AH1623"/>
  <c i="3" r="AI1623"/>
  <c i="3" r="AJ1623"/>
  <c i="3" r="AK1623"/>
  <c i="3" r="AL1623"/>
  <c i="3" r="AM1623"/>
  <c i="3" r="AE1624"/>
  <c i="3" r="AF1624"/>
  <c i="3" r="AG1624"/>
  <c i="3" r="AH1624"/>
  <c i="3" r="AI1624"/>
  <c i="3" r="AJ1624"/>
  <c i="3" r="AK1624"/>
  <c i="3" r="AL1624"/>
  <c i="3" r="AM1624"/>
  <c i="3" r="AE1625"/>
  <c i="3" r="AF1625"/>
  <c i="3" r="AG1625"/>
  <c i="3" r="AH1625"/>
  <c i="3" r="AI1625"/>
  <c i="3" r="AJ1625"/>
  <c i="3" r="AK1625"/>
  <c i="3" r="AL1625"/>
  <c i="3" r="AM1625"/>
  <c i="3" r="AE1626"/>
  <c i="3" r="AF1626"/>
  <c i="3" r="AG1626"/>
  <c i="3" r="AH1626"/>
  <c i="3" r="AI1626"/>
  <c i="3" r="AJ1626"/>
  <c i="3" r="AK1626"/>
  <c i="3" r="AL1626"/>
  <c i="3" r="AM1626"/>
  <c i="3" r="AE1627"/>
  <c i="3" r="AF1627"/>
  <c i="3" r="AG1627"/>
  <c i="3" r="AH1627"/>
  <c i="3" r="AI1627"/>
  <c i="3" r="AJ1627"/>
  <c i="3" r="AK1627"/>
  <c i="3" r="AL1627"/>
  <c i="3" r="AM1627"/>
  <c i="3" r="AE1628"/>
  <c i="3" r="AF1628"/>
  <c i="3" r="AG1628"/>
  <c i="3" r="AH1628"/>
  <c i="3" r="AI1628"/>
  <c i="3" r="AJ1628"/>
  <c i="3" r="AK1628"/>
  <c i="3" r="AL1628"/>
  <c i="3" r="AM1628"/>
  <c i="3" r="AE1629"/>
  <c i="3" r="AF1629"/>
  <c i="3" r="AG1629"/>
  <c i="3" r="AH1629"/>
  <c i="3" r="AI1629"/>
  <c i="3" r="AJ1629"/>
  <c i="3" r="AK1629"/>
  <c i="3" r="AL1629"/>
  <c i="3" r="AM1629"/>
  <c i="3" r="AE1630"/>
  <c i="3" r="AF1630"/>
  <c i="3" r="AG1630"/>
  <c i="3" r="AH1630"/>
  <c i="3" r="AI1630"/>
  <c i="3" r="AJ1630"/>
  <c i="3" r="AK1630"/>
  <c i="3" r="AL1630"/>
  <c i="3" r="AM1630"/>
  <c i="3" r="AE1631"/>
  <c i="3" r="AF1631"/>
  <c i="3" r="AG1631"/>
  <c i="3" r="AH1631"/>
  <c i="3" r="AI1631"/>
  <c i="3" r="AJ1631"/>
  <c i="3" r="AK1631"/>
  <c i="3" r="AL1631"/>
  <c i="3" r="AM1631"/>
  <c i="3" r="AE1632"/>
  <c i="3" r="AF1632"/>
  <c i="3" r="AG1632"/>
  <c i="3" r="AH1632"/>
  <c i="3" r="AI1632"/>
  <c i="3" r="AJ1632"/>
  <c i="3" r="AK1632"/>
  <c i="3" r="AL1632"/>
  <c i="3" r="AM1632"/>
  <c i="3" r="AE1633"/>
  <c i="3" r="AF1633"/>
  <c i="3" r="AG1633"/>
  <c i="3" r="AH1633"/>
  <c i="3" r="AI1633"/>
  <c i="3" r="AJ1633"/>
  <c i="3" r="AK1633"/>
  <c i="3" r="AL1633"/>
  <c i="3" r="AM1633"/>
  <c i="3" r="AE1634"/>
  <c i="3" r="AF1634"/>
  <c i="3" r="AG1634"/>
  <c i="3" r="AH1634"/>
  <c i="3" r="AI1634"/>
  <c i="3" r="AJ1634"/>
  <c i="3" r="AK1634"/>
  <c i="3" r="AL1634"/>
  <c i="3" r="AM1634"/>
  <c i="3" r="AE1635"/>
  <c i="3" r="AF1635"/>
  <c i="3" r="AG1635"/>
  <c i="3" r="AH1635"/>
  <c i="3" r="AI1635"/>
  <c i="3" r="AJ1635"/>
  <c i="3" r="AK1635"/>
  <c i="3" r="AL1635"/>
  <c i="3" r="AM1635"/>
  <c i="3" r="AE1636"/>
  <c i="3" r="AF1636"/>
  <c i="3" r="AG1636"/>
  <c i="3" r="AH1636"/>
  <c i="3" r="AI1636"/>
  <c i="3" r="AJ1636"/>
  <c i="3" r="AK1636"/>
  <c i="3" r="AL1636"/>
  <c i="3" r="AM1636"/>
  <c i="3" r="AE1637"/>
  <c i="3" r="AF1637"/>
  <c i="3" r="AG1637"/>
  <c i="3" r="AH1637"/>
  <c i="3" r="AI1637"/>
  <c i="3" r="AJ1637"/>
  <c i="3" r="AK1637"/>
  <c i="3" r="AL1637"/>
  <c i="3" r="AM1637"/>
  <c i="3" r="AE1638"/>
  <c i="3" r="AF1638"/>
  <c i="3" r="AG1638"/>
  <c i="3" r="AH1638"/>
  <c i="3" r="AI1638"/>
  <c i="3" r="AJ1638"/>
  <c i="3" r="AK1638"/>
  <c i="3" r="AL1638"/>
  <c i="3" r="AM1638"/>
  <c i="3" r="AE1639"/>
  <c i="3" r="AF1639"/>
  <c i="3" r="AG1639"/>
  <c i="3" r="AH1639"/>
  <c i="3" r="AI1639"/>
  <c i="3" r="AJ1639"/>
  <c i="3" r="AK1639"/>
  <c i="3" r="AL1639"/>
  <c i="3" r="AM1639"/>
  <c i="3" r="AE1640"/>
  <c i="3" r="AF1640"/>
  <c i="3" r="AG1640"/>
  <c i="3" r="AH1640"/>
  <c i="3" r="AI1640"/>
  <c i="3" r="AJ1640"/>
  <c i="3" r="AK1640"/>
  <c i="3" r="AL1640"/>
  <c i="3" r="AM1640"/>
  <c i="3" r="AE1641"/>
  <c i="3" r="AF1641"/>
  <c i="3" r="AG1641"/>
  <c i="3" r="AH1641"/>
  <c i="3" r="AI1641"/>
  <c i="3" r="AJ1641"/>
  <c i="3" r="AK1641"/>
  <c i="3" r="AL1641"/>
  <c i="3" r="AM1641"/>
  <c i="3" r="AE1642"/>
  <c i="3" r="AF1642"/>
  <c i="3" r="AG1642"/>
  <c i="3" r="AH1642"/>
  <c i="3" r="AI1642"/>
  <c i="3" r="AJ1642"/>
  <c i="3" r="AK1642"/>
  <c i="3" r="AL1642"/>
  <c i="3" r="AM1642"/>
  <c i="3" r="AE1643"/>
  <c i="3" r="AF1643"/>
  <c i="3" r="AG1643"/>
  <c i="3" r="AH1643"/>
  <c i="3" r="AI1643"/>
  <c i="3" r="AJ1643"/>
  <c i="3" r="AK1643"/>
  <c i="3" r="AL1643"/>
  <c i="3" r="AM1643"/>
  <c i="3" r="AE1644"/>
  <c i="3" r="AF1644"/>
  <c i="3" r="AG1644"/>
  <c i="3" r="AH1644"/>
  <c i="3" r="AI1644"/>
  <c i="3" r="AJ1644"/>
  <c i="3" r="AK1644"/>
  <c i="3" r="AL1644"/>
  <c i="3" r="AM1644"/>
  <c i="3" r="AE1645"/>
  <c i="3" r="AF1645"/>
  <c i="3" r="AG1645"/>
  <c i="3" r="AH1645"/>
  <c i="3" r="AI1645"/>
  <c i="3" r="AJ1645"/>
  <c i="3" r="AK1645"/>
  <c i="3" r="AL1645"/>
  <c i="3" r="AM1645"/>
  <c i="3" r="AE1646"/>
  <c i="3" r="AF1646"/>
  <c i="3" r="AG1646"/>
  <c i="3" r="AH1646"/>
  <c i="3" r="AI1646"/>
  <c i="3" r="AJ1646"/>
  <c i="3" r="AK1646"/>
  <c i="3" r="AL1646"/>
  <c i="3" r="AM1646"/>
  <c i="3" r="AE1647"/>
  <c i="3" r="AF1647"/>
  <c i="3" r="AG1647"/>
  <c i="3" r="AH1647"/>
  <c i="3" r="AI1647"/>
  <c i="3" r="AJ1647"/>
  <c i="3" r="AK1647"/>
  <c i="3" r="AL1647"/>
  <c i="3" r="AM1647"/>
  <c i="3" r="AE1648"/>
  <c i="3" r="AF1648"/>
  <c i="3" r="AG1648"/>
  <c i="3" r="AH1648"/>
  <c i="3" r="AI1648"/>
  <c i="3" r="AJ1648"/>
  <c i="3" r="AK1648"/>
  <c i="3" r="AL1648"/>
  <c i="3" r="AM1648"/>
  <c i="3" r="AE1649"/>
  <c i="3" r="AF1649"/>
  <c i="3" r="AG1649"/>
  <c i="3" r="AH1649"/>
  <c i="3" r="AI1649"/>
  <c i="3" r="AJ1649"/>
  <c i="3" r="AK1649"/>
  <c i="3" r="AL1649"/>
  <c i="3" r="AM1649"/>
  <c i="3" r="AE1650"/>
  <c i="3" r="AF1650"/>
  <c i="3" r="AG1650"/>
  <c i="3" r="AH1650"/>
  <c i="3" r="AI1650"/>
  <c i="3" r="AJ1650"/>
  <c i="3" r="AK1650"/>
  <c i="3" r="AL1650"/>
  <c i="3" r="AM1650"/>
  <c i="3" r="AE1651"/>
  <c i="3" r="AF1651"/>
  <c i="3" r="AG1651"/>
  <c i="3" r="AH1651"/>
  <c i="3" r="AI1651"/>
  <c i="3" r="AJ1651"/>
  <c i="3" r="AK1651"/>
  <c i="3" r="AL1651"/>
  <c i="3" r="AM1651"/>
  <c i="3" r="AE1652"/>
  <c i="3" r="AF1652"/>
  <c i="3" r="AG1652"/>
  <c i="3" r="AH1652"/>
  <c i="3" r="AI1652"/>
  <c i="3" r="AJ1652"/>
  <c i="3" r="AK1652"/>
  <c i="3" r="AL1652"/>
  <c i="3" r="AM1652"/>
  <c i="3" r="AE1653"/>
  <c i="3" r="AF1653"/>
  <c i="3" r="AG1653"/>
  <c i="3" r="AH1653"/>
  <c i="3" r="AI1653"/>
  <c i="3" r="AJ1653"/>
  <c i="3" r="AK1653"/>
  <c i="3" r="AL1653"/>
  <c i="3" r="AM1653"/>
  <c i="3" r="AE1654"/>
  <c i="3" r="AF1654"/>
  <c i="3" r="AG1654"/>
  <c i="3" r="AH1654"/>
  <c i="3" r="AI1654"/>
  <c i="3" r="AJ1654"/>
  <c i="3" r="AK1654"/>
  <c i="3" r="AL1654"/>
  <c i="3" r="AM1654"/>
  <c i="3" r="AE1655"/>
  <c i="3" r="AF1655"/>
  <c i="3" r="AG1655"/>
  <c i="3" r="AH1655"/>
  <c i="3" r="AI1655"/>
  <c i="3" r="AJ1655"/>
  <c i="3" r="AK1655"/>
  <c i="3" r="AL1655"/>
  <c i="3" r="AM1655"/>
  <c i="3" r="AE1656"/>
  <c i="3" r="AF1656"/>
  <c i="3" r="AG1656"/>
  <c i="3" r="AH1656"/>
  <c i="3" r="AI1656"/>
  <c i="3" r="AJ1656"/>
  <c i="3" r="AK1656"/>
  <c i="3" r="AL1656"/>
  <c i="3" r="AM1656"/>
  <c i="3" r="AE1657"/>
  <c i="3" r="AF1657"/>
  <c i="3" r="AG1657"/>
  <c i="3" r="AH1657"/>
  <c i="3" r="AI1657"/>
  <c i="3" r="AJ1657"/>
  <c i="3" r="AK1657"/>
  <c i="3" r="AL1657"/>
  <c i="3" r="AM1657"/>
  <c i="3" r="AE1658"/>
  <c i="3" r="AF1658"/>
  <c i="3" r="AG1658"/>
  <c i="3" r="AH1658"/>
  <c i="3" r="AI1658"/>
  <c i="3" r="AJ1658"/>
  <c i="3" r="AK1658"/>
  <c i="3" r="AL1658"/>
  <c i="3" r="AM1658"/>
  <c i="3" r="AE1659"/>
  <c i="3" r="AF1659"/>
  <c i="3" r="AG1659"/>
  <c i="3" r="AH1659"/>
  <c i="3" r="AI1659"/>
  <c i="3" r="AJ1659"/>
  <c i="3" r="AK1659"/>
  <c i="3" r="AL1659"/>
  <c i="3" r="AM1659"/>
  <c i="3" r="AE1660"/>
  <c i="3" r="AF1660"/>
  <c i="3" r="AG1660"/>
  <c i="3" r="AH1660"/>
  <c i="3" r="AI1660"/>
  <c i="3" r="AJ1660"/>
  <c i="3" r="AK1660"/>
  <c i="3" r="AL1660"/>
  <c i="3" r="AM1660"/>
  <c i="3" r="AE1661"/>
  <c i="3" r="AF1661"/>
  <c i="3" r="AG1661"/>
  <c i="3" r="AH1661"/>
  <c i="3" r="AI1661"/>
  <c i="3" r="AJ1661"/>
  <c i="3" r="AK1661"/>
  <c i="3" r="AL1661"/>
  <c i="3" r="AM1661"/>
  <c i="3" r="AE1662"/>
  <c i="3" r="AF1662"/>
  <c i="3" r="AG1662"/>
  <c i="3" r="AH1662"/>
  <c i="3" r="AI1662"/>
  <c i="3" r="AJ1662"/>
  <c i="3" r="AK1662"/>
  <c i="3" r="AL1662"/>
  <c i="3" r="AM1662"/>
  <c i="3" r="AE1663"/>
  <c i="3" r="AF1663"/>
  <c i="3" r="AG1663"/>
  <c i="3" r="AH1663"/>
  <c i="3" r="AI1663"/>
  <c i="3" r="AJ1663"/>
  <c i="3" r="AK1663"/>
  <c i="3" r="AL1663"/>
  <c i="3" r="AM1663"/>
  <c i="3" r="AE1664"/>
  <c i="3" r="AF1664"/>
  <c i="3" r="AG1664"/>
  <c i="3" r="AH1664"/>
  <c i="3" r="AI1664"/>
  <c i="3" r="AJ1664"/>
  <c i="3" r="AK1664"/>
  <c i="3" r="AL1664"/>
  <c i="3" r="AM1664"/>
  <c i="3" r="AE1665"/>
  <c i="3" r="AF1665"/>
  <c i="3" r="AG1665"/>
  <c i="3" r="AH1665"/>
  <c i="3" r="AI1665"/>
  <c i="3" r="AJ1665"/>
  <c i="3" r="AK1665"/>
  <c i="3" r="AL1665"/>
  <c i="3" r="AM1665"/>
  <c i="3" r="AE1666"/>
  <c i="3" r="AF1666"/>
  <c i="3" r="AG1666"/>
  <c i="3" r="AH1666"/>
  <c i="3" r="AI1666"/>
  <c i="3" r="AJ1666"/>
  <c i="3" r="AK1666"/>
  <c i="3" r="AL1666"/>
  <c i="3" r="AM1666"/>
  <c i="3" r="AE1667"/>
  <c i="3" r="AF1667"/>
  <c i="3" r="AG1667"/>
  <c i="3" r="AH1667"/>
  <c i="3" r="AI1667"/>
  <c i="3" r="AJ1667"/>
  <c i="3" r="AK1667"/>
  <c i="3" r="AL1667"/>
  <c i="3" r="AM1667"/>
  <c i="3" r="AE1668"/>
  <c i="3" r="AF1668"/>
  <c i="3" r="AG1668"/>
  <c i="3" r="AH1668"/>
  <c i="3" r="AI1668"/>
  <c i="3" r="AJ1668"/>
  <c i="3" r="AK1668"/>
  <c i="3" r="AL1668"/>
  <c i="3" r="AM1668"/>
  <c i="3" r="AE1669"/>
  <c i="3" r="AF1669"/>
  <c i="3" r="AG1669"/>
  <c i="3" r="AH1669"/>
  <c i="3" r="AI1669"/>
  <c i="3" r="AJ1669"/>
  <c i="3" r="AK1669"/>
  <c i="3" r="AL1669"/>
  <c i="3" r="AM1669"/>
  <c i="3" r="AE1670"/>
  <c i="3" r="AF1670"/>
  <c i="3" r="AG1670"/>
  <c i="3" r="AH1670"/>
  <c i="3" r="AI1670"/>
  <c i="3" r="AJ1670"/>
  <c i="3" r="AK1670"/>
  <c i="3" r="AL1670"/>
  <c i="3" r="AM1670"/>
  <c i="3" r="AE1671"/>
  <c i="3" r="AF1671"/>
  <c i="3" r="AG1671"/>
  <c i="3" r="AH1671"/>
  <c i="3" r="AI1671"/>
  <c i="3" r="AJ1671"/>
  <c i="3" r="AK1671"/>
  <c i="3" r="AL1671"/>
  <c i="3" r="AM1671"/>
  <c i="3" r="AE1672"/>
  <c i="3" r="AF1672"/>
  <c i="3" r="AG1672"/>
  <c i="3" r="AH1672"/>
  <c i="3" r="AI1672"/>
  <c i="3" r="AJ1672"/>
  <c i="3" r="AK1672"/>
  <c i="3" r="AL1672"/>
  <c i="3" r="AM1672"/>
  <c i="3" r="AE1673"/>
  <c i="3" r="AF1673"/>
  <c i="3" r="AG1673"/>
  <c i="3" r="AH1673"/>
  <c i="3" r="AI1673"/>
  <c i="3" r="AJ1673"/>
  <c i="3" r="AK1673"/>
  <c i="3" r="AL1673"/>
  <c i="3" r="AM1673"/>
  <c i="3" r="AE1674"/>
  <c i="3" r="AF1674"/>
  <c i="3" r="AG1674"/>
  <c i="3" r="AH1674"/>
  <c i="3" r="AI1674"/>
  <c i="3" r="AJ1674"/>
  <c i="3" r="AK1674"/>
  <c i="3" r="AL1674"/>
  <c i="3" r="AM1674"/>
  <c i="3" r="AE1675"/>
  <c i="3" r="AF1675"/>
  <c i="3" r="AG1675"/>
  <c i="3" r="AH1675"/>
  <c i="3" r="AI1675"/>
  <c i="3" r="AJ1675"/>
  <c i="3" r="AK1675"/>
  <c i="3" r="AL1675"/>
  <c i="3" r="AM1675"/>
  <c i="3" r="AE1676"/>
  <c i="3" r="AF1676"/>
  <c i="3" r="AG1676"/>
  <c i="3" r="AH1676"/>
  <c i="3" r="AI1676"/>
  <c i="3" r="AJ1676"/>
  <c i="3" r="AK1676"/>
  <c i="3" r="AL1676"/>
  <c i="3" r="AM1676"/>
  <c i="3" r="AE1677"/>
  <c i="3" r="AF1677"/>
  <c i="3" r="AG1677"/>
  <c i="3" r="AH1677"/>
  <c i="3" r="AI1677"/>
  <c i="3" r="AJ1677"/>
  <c i="3" r="AK1677"/>
  <c i="3" r="AL1677"/>
  <c i="3" r="AM1677"/>
  <c i="3" r="AE1678"/>
  <c i="3" r="AF1678"/>
  <c i="3" r="AG1678"/>
  <c i="3" r="AH1678"/>
  <c i="3" r="AI1678"/>
  <c i="3" r="AJ1678"/>
  <c i="3" r="AK1678"/>
  <c i="3" r="AL1678"/>
  <c i="3" r="AM1678"/>
  <c i="3" r="AE1679"/>
  <c i="3" r="AF1679"/>
  <c i="3" r="AG1679"/>
  <c i="3" r="AH1679"/>
  <c i="3" r="AI1679"/>
  <c i="3" r="AJ1679"/>
  <c i="3" r="AK1679"/>
  <c i="3" r="AL1679"/>
  <c i="3" r="AM1679"/>
  <c i="3" r="AE1680"/>
  <c i="3" r="AF1680"/>
  <c i="3" r="AG1680"/>
  <c i="3" r="AH1680"/>
  <c i="3" r="AI1680"/>
  <c i="3" r="AJ1680"/>
  <c i="3" r="AK1680"/>
  <c i="3" r="AL1680"/>
  <c i="3" r="AM1680"/>
  <c i="3" r="AE1681"/>
  <c i="3" r="AF1681"/>
  <c i="3" r="AG1681"/>
  <c i="3" r="AH1681"/>
  <c i="3" r="AI1681"/>
  <c i="3" r="AJ1681"/>
  <c i="3" r="AK1681"/>
  <c i="3" r="AL1681"/>
  <c i="3" r="AM1681"/>
  <c i="3" r="AE1682"/>
  <c i="3" r="AF1682"/>
  <c i="3" r="AG1682"/>
  <c i="3" r="AH1682"/>
  <c i="3" r="AI1682"/>
  <c i="3" r="AJ1682"/>
  <c i="3" r="AK1682"/>
  <c i="3" r="AL1682"/>
  <c i="3" r="AM1682"/>
  <c i="3" r="AE1683"/>
  <c i="3" r="AF1683"/>
  <c i="3" r="AG1683"/>
  <c i="3" r="AH1683"/>
  <c i="3" r="AI1683"/>
  <c i="3" r="AJ1683"/>
  <c i="3" r="AK1683"/>
  <c i="3" r="AL1683"/>
  <c i="3" r="AM1683"/>
  <c i="3" r="AE1684"/>
  <c i="3" r="AF1684"/>
  <c i="3" r="AG1684"/>
  <c i="3" r="AH1684"/>
  <c i="3" r="AI1684"/>
  <c i="3" r="AJ1684"/>
  <c i="3" r="AK1684"/>
  <c i="3" r="AL1684"/>
  <c i="3" r="AM1684"/>
  <c i="3" r="AE1685"/>
  <c i="3" r="AF1685"/>
  <c i="3" r="AG1685"/>
  <c i="3" r="AH1685"/>
  <c i="3" r="AI1685"/>
  <c i="3" r="AJ1685"/>
  <c i="3" r="AK1685"/>
  <c i="3" r="AL1685"/>
  <c i="3" r="AM1685"/>
  <c i="3" r="AE1686"/>
  <c i="3" r="AF1686"/>
  <c i="3" r="AG1686"/>
  <c i="3" r="AH1686"/>
  <c i="3" r="AI1686"/>
  <c i="3" r="AJ1686"/>
  <c i="3" r="AK1686"/>
  <c i="3" r="AL1686"/>
  <c i="3" r="AM1686"/>
  <c i="3" r="AE1687"/>
  <c i="3" r="AF1687"/>
  <c i="3" r="AG1687"/>
  <c i="3" r="AH1687"/>
  <c i="3" r="AI1687"/>
  <c i="3" r="AJ1687"/>
  <c i="3" r="AK1687"/>
  <c i="3" r="AL1687"/>
  <c i="3" r="AM1687"/>
  <c i="3" r="AE1688"/>
  <c i="3" r="AF1688"/>
  <c i="3" r="AG1688"/>
  <c i="3" r="AH1688"/>
  <c i="3" r="AI1688"/>
  <c i="3" r="AJ1688"/>
  <c i="3" r="AK1688"/>
  <c i="3" r="AL1688"/>
  <c i="3" r="AM1688"/>
  <c i="3" r="AE1689"/>
  <c i="3" r="AF1689"/>
  <c i="3" r="AG1689"/>
  <c i="3" r="AH1689"/>
  <c i="3" r="AI1689"/>
  <c i="3" r="AJ1689"/>
  <c i="3" r="AK1689"/>
  <c i="3" r="AL1689"/>
  <c i="3" r="AM1689"/>
  <c i="3" r="AE1690"/>
  <c i="3" r="AF1690"/>
  <c i="3" r="AG1690"/>
  <c i="3" r="AH1690"/>
  <c i="3" r="AI1690"/>
  <c i="3" r="AJ1690"/>
  <c i="3" r="AK1690"/>
  <c i="3" r="AL1690"/>
  <c i="3" r="AM1690"/>
  <c i="3" r="AE1691"/>
  <c i="3" r="AF1691"/>
  <c i="3" r="AG1691"/>
  <c i="3" r="AH1691"/>
  <c i="3" r="AI1691"/>
  <c i="3" r="AJ1691"/>
  <c i="3" r="AK1691"/>
  <c i="3" r="AL1691"/>
  <c i="3" r="AM1691"/>
  <c i="3" r="AE1692"/>
  <c i="3" r="AF1692"/>
  <c i="3" r="AG1692"/>
  <c i="3" r="AH1692"/>
  <c i="3" r="AI1692"/>
  <c i="3" r="AJ1692"/>
  <c i="3" r="AK1692"/>
  <c i="3" r="AL1692"/>
  <c i="3" r="AM1692"/>
  <c i="3" r="AE1693"/>
  <c i="3" r="AF1693"/>
  <c i="3" r="AG1693"/>
  <c i="3" r="AH1693"/>
  <c i="3" r="AI1693"/>
  <c i="3" r="AJ1693"/>
  <c i="3" r="AK1693"/>
  <c i="3" r="AL1693"/>
  <c i="3" r="AM1693"/>
  <c i="3" r="AE1694"/>
  <c i="3" r="AF1694"/>
  <c i="3" r="AG1694"/>
  <c i="3" r="AH1694"/>
  <c i="3" r="AI1694"/>
  <c i="3" r="AJ1694"/>
  <c i="3" r="AK1694"/>
  <c i="3" r="AL1694"/>
  <c i="3" r="AM1694"/>
  <c i="3" r="AE1695"/>
  <c i="3" r="AF1695"/>
  <c i="3" r="AG1695"/>
  <c i="3" r="AH1695"/>
  <c i="3" r="AI1695"/>
  <c i="3" r="AJ1695"/>
  <c i="3" r="AK1695"/>
  <c i="3" r="AL1695"/>
  <c i="3" r="AM1695"/>
  <c i="3" r="AE1696"/>
  <c i="3" r="AF1696"/>
  <c i="3" r="AG1696"/>
  <c i="3" r="AH1696"/>
  <c i="3" r="AI1696"/>
  <c i="3" r="AJ1696"/>
  <c i="3" r="AK1696"/>
  <c i="3" r="AL1696"/>
  <c i="3" r="AM1696"/>
  <c i="3" r="AE1697"/>
  <c i="3" r="AF1697"/>
  <c i="3" r="AG1697"/>
  <c i="3" r="AH1697"/>
  <c i="3" r="AI1697"/>
  <c i="3" r="AJ1697"/>
  <c i="3" r="AK1697"/>
  <c i="3" r="AL1697"/>
  <c i="3" r="AM1697"/>
  <c i="3" r="AE1698"/>
  <c i="3" r="AF1698"/>
  <c i="3" r="AG1698"/>
  <c i="3" r="AH1698"/>
  <c i="3" r="AI1698"/>
  <c i="3" r="AJ1698"/>
  <c i="3" r="AK1698"/>
  <c i="3" r="AL1698"/>
  <c i="3" r="AM1698"/>
  <c i="3" r="AE1699"/>
  <c i="3" r="AF1699"/>
  <c i="3" r="AG1699"/>
  <c i="3" r="AH1699"/>
  <c i="3" r="AI1699"/>
  <c i="3" r="AJ1699"/>
  <c i="3" r="AK1699"/>
  <c i="3" r="AL1699"/>
  <c i="3" r="AM1699"/>
  <c i="3" r="AE1700"/>
  <c i="3" r="AF1700"/>
  <c i="3" r="AG1700"/>
  <c i="3" r="AH1700"/>
  <c i="3" r="AI1700"/>
  <c i="3" r="AJ1700"/>
  <c i="3" r="AK1700"/>
  <c i="3" r="AL1700"/>
  <c i="3" r="AM1700"/>
  <c i="3" r="AE1701"/>
  <c i="3" r="AF1701"/>
  <c i="3" r="AG1701"/>
  <c i="3" r="AH1701"/>
  <c i="3" r="AI1701"/>
  <c i="3" r="AJ1701"/>
  <c i="3" r="AK1701"/>
  <c i="3" r="AL1701"/>
  <c i="3" r="AM1701"/>
  <c i="3" r="AE1702"/>
  <c i="3" r="AF1702"/>
  <c i="3" r="AG1702"/>
  <c i="3" r="AH1702"/>
  <c i="3" r="AI1702"/>
  <c i="3" r="AJ1702"/>
  <c i="3" r="AK1702"/>
  <c i="3" r="AL1702"/>
  <c i="3" r="AM1702"/>
  <c i="3" r="AE1703"/>
  <c i="3" r="AF1703"/>
  <c i="3" r="AG1703"/>
  <c i="3" r="AH1703"/>
  <c i="3" r="AI1703"/>
  <c i="3" r="AJ1703"/>
  <c i="3" r="AK1703"/>
  <c i="3" r="AL1703"/>
  <c i="3" r="AM1703"/>
  <c i="3" r="AE1704"/>
  <c i="3" r="AF1704"/>
  <c i="3" r="AG1704"/>
  <c i="3" r="AH1704"/>
  <c i="3" r="AI1704"/>
  <c i="3" r="AJ1704"/>
  <c i="3" r="AK1704"/>
  <c i="3" r="AL1704"/>
  <c i="3" r="AM1704"/>
  <c i="3" r="AE1705"/>
  <c i="3" r="AF1705"/>
  <c i="3" r="AG1705"/>
  <c i="3" r="AH1705"/>
  <c i="3" r="AI1705"/>
  <c i="3" r="AJ1705"/>
  <c i="3" r="AK1705"/>
  <c i="3" r="AL1705"/>
  <c i="3" r="AM1705"/>
  <c i="3" r="AE1706"/>
  <c i="3" r="AF1706"/>
  <c i="3" r="AG1706"/>
  <c i="3" r="AH1706"/>
  <c i="3" r="AI1706"/>
  <c i="3" r="AJ1706"/>
  <c i="3" r="AK1706"/>
  <c i="3" r="AL1706"/>
  <c i="3" r="AM1706"/>
  <c i="3" r="AE1707"/>
  <c i="3" r="AF1707"/>
  <c i="3" r="AG1707"/>
  <c i="3" r="AH1707"/>
  <c i="3" r="AI1707"/>
  <c i="3" r="AJ1707"/>
  <c i="3" r="AK1707"/>
  <c i="3" r="AL1707"/>
  <c i="3" r="AM1707"/>
  <c i="3" r="AE1708"/>
  <c i="3" r="AF1708"/>
  <c i="3" r="AG1708"/>
  <c i="3" r="AH1708"/>
  <c i="3" r="AI1708"/>
  <c i="3" r="AJ1708"/>
  <c i="3" r="AK1708"/>
  <c i="3" r="AL1708"/>
  <c i="3" r="AM1708"/>
  <c i="3" r="AE1709"/>
  <c i="3" r="AF1709"/>
  <c i="3" r="AG1709"/>
  <c i="3" r="AH1709"/>
  <c i="3" r="AI1709"/>
  <c i="3" r="AJ1709"/>
  <c i="3" r="AK1709"/>
  <c i="3" r="AL1709"/>
  <c i="3" r="AM1709"/>
  <c i="3" r="AE1710"/>
  <c i="3" r="AF1710"/>
  <c i="3" r="AG1710"/>
  <c i="3" r="AH1710"/>
  <c i="3" r="AI1710"/>
  <c i="3" r="AJ1710"/>
  <c i="3" r="AK1710"/>
  <c i="3" r="AL1710"/>
  <c i="3" r="AM1710"/>
  <c i="3" r="AE1711"/>
  <c i="3" r="AF1711"/>
  <c i="3" r="AG1711"/>
  <c i="3" r="AH1711"/>
  <c i="3" r="AI1711"/>
  <c i="3" r="AJ1711"/>
  <c i="3" r="AK1711"/>
  <c i="3" r="AL1711"/>
  <c i="3" r="AM1711"/>
  <c i="3" r="AE1712"/>
  <c i="3" r="AF1712"/>
  <c i="3" r="AG1712"/>
  <c i="3" r="AH1712"/>
  <c i="3" r="AI1712"/>
  <c i="3" r="AJ1712"/>
  <c i="3" r="AK1712"/>
  <c i="3" r="AL1712"/>
  <c i="3" r="AM1712"/>
  <c i="3" r="AE1713"/>
  <c i="3" r="AF1713"/>
  <c i="3" r="AG1713"/>
  <c i="3" r="AH1713"/>
  <c i="3" r="AI1713"/>
  <c i="3" r="AJ1713"/>
  <c i="3" r="AK1713"/>
  <c i="3" r="AL1713"/>
  <c i="3" r="AM1713"/>
  <c i="3" r="AE1714"/>
  <c i="3" r="AF1714"/>
  <c i="3" r="AG1714"/>
  <c i="3" r="AH1714"/>
  <c i="3" r="AI1714"/>
  <c i="3" r="AJ1714"/>
  <c i="3" r="AK1714"/>
  <c i="3" r="AL1714"/>
  <c i="3" r="AM1714"/>
  <c i="3" r="AE1715"/>
  <c i="3" r="AF1715"/>
  <c i="3" r="AG1715"/>
  <c i="3" r="AH1715"/>
  <c i="3" r="AI1715"/>
  <c i="3" r="AJ1715"/>
  <c i="3" r="AK1715"/>
  <c i="3" r="AL1715"/>
  <c i="3" r="AM1715"/>
  <c i="3" r="AE1716"/>
  <c i="3" r="AF1716"/>
  <c i="3" r="AG1716"/>
  <c i="3" r="AH1716"/>
  <c i="3" r="AI1716"/>
  <c i="3" r="AJ1716"/>
  <c i="3" r="AK1716"/>
  <c i="3" r="AL1716"/>
  <c i="3" r="AM1716"/>
  <c i="3" r="AE1717"/>
  <c i="3" r="AF1717"/>
  <c i="3" r="AG1717"/>
  <c i="3" r="AH1717"/>
  <c i="3" r="AI1717"/>
  <c i="3" r="AJ1717"/>
  <c i="3" r="AK1717"/>
  <c i="3" r="AL1717"/>
  <c i="3" r="AM1717"/>
  <c i="3" r="AE1718"/>
  <c i="3" r="AF1718"/>
  <c i="3" r="AG1718"/>
  <c i="3" r="AH1718"/>
  <c i="3" r="AI1718"/>
  <c i="3" r="AJ1718"/>
  <c i="3" r="AK1718"/>
  <c i="3" r="AL1718"/>
  <c i="3" r="AM1718"/>
  <c i="3" r="AE1719"/>
  <c i="3" r="AF1719"/>
  <c i="3" r="AG1719"/>
  <c i="3" r="AH1719"/>
  <c i="3" r="AI1719"/>
  <c i="3" r="AJ1719"/>
  <c i="3" r="AK1719"/>
  <c i="3" r="AL1719"/>
  <c i="3" r="AM1719"/>
  <c i="3" r="AE1720"/>
  <c i="3" r="AF1720"/>
  <c i="3" r="AG1720"/>
  <c i="3" r="AH1720"/>
  <c i="3" r="AI1720"/>
  <c i="3" r="AJ1720"/>
  <c i="3" r="AK1720"/>
  <c i="3" r="AL1720"/>
  <c i="3" r="AM1720"/>
  <c i="3" r="AE1721"/>
  <c i="3" r="AF1721"/>
  <c i="3" r="AG1721"/>
  <c i="3" r="AH1721"/>
  <c i="3" r="AI1721"/>
  <c i="3" r="AJ1721"/>
  <c i="3" r="AK1721"/>
  <c i="3" r="AL1721"/>
  <c i="3" r="AM1721"/>
  <c i="3" r="AE1722"/>
  <c i="3" r="AF1722"/>
  <c i="3" r="AG1722"/>
  <c i="3" r="AH1722"/>
  <c i="3" r="AI1722"/>
  <c i="3" r="AJ1722"/>
  <c i="3" r="AK1722"/>
  <c i="3" r="AL1722"/>
  <c i="3" r="AM1722"/>
  <c i="3" r="AE1723"/>
  <c i="3" r="AF1723"/>
  <c i="3" r="AG1723"/>
  <c i="3" r="AH1723"/>
  <c i="3" r="AI1723"/>
  <c i="3" r="AJ1723"/>
  <c i="3" r="AK1723"/>
  <c i="3" r="AL1723"/>
  <c i="3" r="AM1723"/>
  <c i="3" r="AE1724"/>
  <c i="3" r="AF1724"/>
  <c i="3" r="AG1724"/>
  <c i="3" r="AH1724"/>
  <c i="3" r="AI1724"/>
  <c i="3" r="AJ1724"/>
  <c i="3" r="AK1724"/>
  <c i="3" r="AL1724"/>
  <c i="3" r="AM1724"/>
  <c i="3" r="AE1725"/>
  <c i="3" r="AF1725"/>
  <c i="3" r="AG1725"/>
  <c i="3" r="AH1725"/>
  <c i="3" r="AI1725"/>
  <c i="3" r="AJ1725"/>
  <c i="3" r="AK1725"/>
  <c i="3" r="AL1725"/>
  <c i="3" r="AM1725"/>
  <c i="3" r="AE1726"/>
  <c i="3" r="AF1726"/>
  <c i="3" r="AG1726"/>
  <c i="3" r="AH1726"/>
  <c i="3" r="AI1726"/>
  <c i="3" r="AJ1726"/>
  <c i="3" r="AK1726"/>
  <c i="3" r="AL1726"/>
  <c i="3" r="AM1726"/>
  <c i="3" r="AE1727"/>
  <c i="3" r="AF1727"/>
  <c i="3" r="AG1727"/>
  <c i="3" r="AH1727"/>
  <c i="3" r="AI1727"/>
  <c i="3" r="AJ1727"/>
  <c i="3" r="AK1727"/>
  <c i="3" r="AL1727"/>
  <c i="3" r="AM1727"/>
  <c i="3" r="AE1728"/>
  <c i="3" r="AF1728"/>
  <c i="3" r="AG1728"/>
  <c i="3" r="AH1728"/>
  <c i="3" r="AI1728"/>
  <c i="3" r="AJ1728"/>
  <c i="3" r="AK1728"/>
  <c i="3" r="AL1728"/>
  <c i="3" r="AM1728"/>
  <c i="3" r="AE1729"/>
  <c i="3" r="AF1729"/>
  <c i="3" r="AG1729"/>
  <c i="3" r="AH1729"/>
  <c i="3" r="AI1729"/>
  <c i="3" r="AJ1729"/>
  <c i="3" r="AK1729"/>
  <c i="3" r="AL1729"/>
  <c i="3" r="AM1729"/>
  <c i="3" r="AE1730"/>
  <c i="3" r="AF1730"/>
  <c i="3" r="AG1730"/>
  <c i="3" r="AH1730"/>
  <c i="3" r="AI1730"/>
  <c i="3" r="AJ1730"/>
  <c i="3" r="AK1730"/>
  <c i="3" r="AL1730"/>
  <c i="3" r="AM1730"/>
  <c i="3" r="AE1731"/>
  <c i="3" r="AF1731"/>
  <c i="3" r="AG1731"/>
  <c i="3" r="AH1731"/>
  <c i="3" r="AI1731"/>
  <c i="3" r="AJ1731"/>
  <c i="3" r="AK1731"/>
  <c i="3" r="AL1731"/>
  <c i="3" r="AM1731"/>
  <c i="3" r="AE1732"/>
  <c i="3" r="AF1732"/>
  <c i="3" r="AG1732"/>
  <c i="3" r="AH1732"/>
  <c i="3" r="AI1732"/>
  <c i="3" r="AJ1732"/>
  <c i="3" r="AK1732"/>
  <c i="3" r="AL1732"/>
  <c i="3" r="AM1732"/>
  <c i="3" r="AE1733"/>
  <c i="3" r="AF1733"/>
  <c i="3" r="AG1733"/>
  <c i="3" r="AH1733"/>
  <c i="3" r="AI1733"/>
  <c i="3" r="AJ1733"/>
  <c i="3" r="AK1733"/>
  <c i="3" r="AL1733"/>
  <c i="3" r="AM1733"/>
  <c i="3" r="AE1734"/>
  <c i="3" r="AF1734"/>
  <c i="3" r="AG1734"/>
  <c i="3" r="AH1734"/>
  <c i="3" r="AI1734"/>
  <c i="3" r="AJ1734"/>
  <c i="3" r="AK1734"/>
  <c i="3" r="AL1734"/>
  <c i="3" r="AM1734"/>
  <c i="3" r="AE1735"/>
  <c i="3" r="AF1735"/>
  <c i="3" r="AG1735"/>
  <c i="3" r="AH1735"/>
  <c i="3" r="AI1735"/>
  <c i="3" r="AJ1735"/>
  <c i="3" r="AK1735"/>
  <c i="3" r="AL1735"/>
  <c i="3" r="AM1735"/>
  <c i="3" r="AE1736"/>
  <c i="3" r="AF1736"/>
  <c i="3" r="AG1736"/>
  <c i="3" r="AH1736"/>
  <c i="3" r="AI1736"/>
  <c i="3" r="AJ1736"/>
  <c i="3" r="AK1736"/>
  <c i="3" r="AL1736"/>
  <c i="3" r="AM1736"/>
  <c i="3" r="AE1737"/>
  <c i="3" r="AF1737"/>
  <c i="3" r="AG1737"/>
  <c i="3" r="AH1737"/>
  <c i="3" r="AI1737"/>
  <c i="3" r="AJ1737"/>
  <c i="3" r="AK1737"/>
  <c i="3" r="AL1737"/>
  <c i="3" r="AM1737"/>
  <c i="3" r="AE1738"/>
  <c i="3" r="AF1738"/>
  <c i="3" r="AG1738"/>
  <c i="3" r="AH1738"/>
  <c i="3" r="AI1738"/>
  <c i="3" r="AJ1738"/>
  <c i="3" r="AK1738"/>
  <c i="3" r="AL1738"/>
  <c i="3" r="AM1738"/>
  <c i="3" r="AE1739"/>
  <c i="3" r="AF1739"/>
  <c i="3" r="AG1739"/>
  <c i="3" r="AH1739"/>
  <c i="3" r="AI1739"/>
  <c i="3" r="AJ1739"/>
  <c i="3" r="AK1739"/>
  <c i="3" r="AL1739"/>
  <c i="3" r="AM1739"/>
  <c i="3" r="AE1740"/>
  <c i="3" r="AF1740"/>
  <c i="3" r="AG1740"/>
  <c i="3" r="AH1740"/>
  <c i="3" r="AI1740"/>
  <c i="3" r="AJ1740"/>
  <c i="3" r="AK1740"/>
  <c i="3" r="AL1740"/>
  <c i="3" r="AM1740"/>
  <c i="3" r="AE1741"/>
  <c i="3" r="AF1741"/>
  <c i="3" r="AG1741"/>
  <c i="3" r="AH1741"/>
  <c i="3" r="AI1741"/>
  <c i="3" r="AJ1741"/>
  <c i="3" r="AK1741"/>
  <c i="3" r="AL1741"/>
  <c i="3" r="AM1741"/>
  <c i="3" r="AE1742"/>
  <c i="3" r="AF1742"/>
  <c i="3" r="AG1742"/>
  <c i="3" r="AH1742"/>
  <c i="3" r="AI1742"/>
  <c i="3" r="AJ1742"/>
  <c i="3" r="AK1742"/>
  <c i="3" r="AL1742"/>
  <c i="3" r="AM1742"/>
  <c i="3" r="AE1743"/>
  <c i="3" r="AF1743"/>
  <c i="3" r="AG1743"/>
  <c i="3" r="AH1743"/>
  <c i="3" r="AI1743"/>
  <c i="3" r="AJ1743"/>
  <c i="3" r="AK1743"/>
  <c i="3" r="AL1743"/>
  <c i="3" r="AM1743"/>
  <c i="3" r="AE1744"/>
  <c i="3" r="AF1744"/>
  <c i="3" r="AG1744"/>
  <c i="3" r="AH1744"/>
  <c i="3" r="AI1744"/>
  <c i="3" r="AJ1744"/>
  <c i="3" r="AK1744"/>
  <c i="3" r="AL1744"/>
  <c i="3" r="AM1744"/>
  <c i="3" r="AE1745"/>
  <c i="3" r="AF1745"/>
  <c i="3" r="AG1745"/>
  <c i="3" r="AH1745"/>
  <c i="3" r="AI1745"/>
  <c i="3" r="AJ1745"/>
  <c i="3" r="AK1745"/>
  <c i="3" r="AL1745"/>
  <c i="3" r="AM1745"/>
  <c i="3" r="AE1746"/>
  <c i="3" r="AF1746"/>
  <c i="3" r="AG1746"/>
  <c i="3" r="AH1746"/>
  <c i="3" r="AI1746"/>
  <c i="3" r="AJ1746"/>
  <c i="3" r="AK1746"/>
  <c i="3" r="AL1746"/>
  <c i="3" r="AM1746"/>
  <c i="3" r="AE1747"/>
  <c i="3" r="AF1747"/>
  <c i="3" r="AG1747"/>
  <c i="3" r="AH1747"/>
  <c i="3" r="AI1747"/>
  <c i="3" r="AJ1747"/>
  <c i="3" r="AK1747"/>
  <c i="3" r="AL1747"/>
  <c i="3" r="AM1747"/>
  <c i="3" r="AE1748"/>
  <c i="3" r="AF1748"/>
  <c i="3" r="AG1748"/>
  <c i="3" r="AH1748"/>
  <c i="3" r="AI1748"/>
  <c i="3" r="AJ1748"/>
  <c i="3" r="AK1748"/>
  <c i="3" r="AL1748"/>
  <c i="3" r="AM1748"/>
  <c i="3" r="AE1749"/>
  <c i="3" r="AF1749"/>
  <c i="3" r="AG1749"/>
  <c i="3" r="AH1749"/>
  <c i="3" r="AI1749"/>
  <c i="3" r="AJ1749"/>
  <c i="3" r="AK1749"/>
  <c i="3" r="AL1749"/>
  <c i="3" r="AM1749"/>
  <c i="3" r="AE1750"/>
  <c i="3" r="AF1750"/>
  <c i="3" r="AG1750"/>
  <c i="3" r="AH1750"/>
  <c i="3" r="AI1750"/>
  <c i="3" r="AJ1750"/>
  <c i="3" r="AK1750"/>
  <c i="3" r="AL1750"/>
  <c i="3" r="AM1750"/>
  <c i="3" r="AE1751"/>
  <c i="3" r="AF1751"/>
  <c i="3" r="AG1751"/>
  <c i="3" r="AH1751"/>
  <c i="3" r="AI1751"/>
  <c i="3" r="AJ1751"/>
  <c i="3" r="AK1751"/>
  <c i="3" r="AL1751"/>
  <c i="3" r="AM1751"/>
  <c i="3" r="AE1752"/>
  <c i="3" r="AF1752"/>
  <c i="3" r="AG1752"/>
  <c i="3" r="AH1752"/>
  <c i="3" r="AI1752"/>
  <c i="3" r="AJ1752"/>
  <c i="3" r="AK1752"/>
  <c i="3" r="AL1752"/>
  <c i="3" r="AM1752"/>
  <c i="3" r="AE1753"/>
  <c i="3" r="AF1753"/>
  <c i="3" r="AG1753"/>
  <c i="3" r="AH1753"/>
  <c i="3" r="AI1753"/>
  <c i="3" r="AJ1753"/>
  <c i="3" r="AK1753"/>
  <c i="3" r="AL1753"/>
  <c i="3" r="AM1753"/>
  <c i="3" r="AE1754"/>
  <c i="3" r="AF1754"/>
  <c i="3" r="AG1754"/>
  <c i="3" r="AH1754"/>
  <c i="3" r="AI1754"/>
  <c i="3" r="AJ1754"/>
  <c i="3" r="AK1754"/>
  <c i="3" r="AL1754"/>
  <c i="3" r="AM1754"/>
  <c i="3" r="AE1755"/>
  <c i="3" r="AF1755"/>
  <c i="3" r="AG1755"/>
  <c i="3" r="AH1755"/>
  <c i="3" r="AI1755"/>
  <c i="3" r="AJ1755"/>
  <c i="3" r="AK1755"/>
  <c i="3" r="AL1755"/>
  <c i="3" r="AM1755"/>
  <c i="3" r="AE1756"/>
  <c i="3" r="AF1756"/>
  <c i="3" r="AG1756"/>
  <c i="3" r="AH1756"/>
  <c i="3" r="AI1756"/>
  <c i="3" r="AJ1756"/>
  <c i="3" r="AK1756"/>
  <c i="3" r="AL1756"/>
  <c i="3" r="AM1756"/>
  <c i="3" r="AE1757"/>
  <c i="3" r="AF1757"/>
  <c i="3" r="AG1757"/>
  <c i="3" r="AH1757"/>
  <c i="3" r="AI1757"/>
  <c i="3" r="AJ1757"/>
  <c i="3" r="AK1757"/>
  <c i="3" r="AL1757"/>
  <c i="3" r="AM1757"/>
  <c i="3" r="AE1758"/>
  <c i="3" r="AF1758"/>
  <c i="3" r="AG1758"/>
  <c i="3" r="AH1758"/>
  <c i="3" r="AI1758"/>
  <c i="3" r="AJ1758"/>
  <c i="3" r="AK1758"/>
  <c i="3" r="AL1758"/>
  <c i="3" r="AM1758"/>
  <c i="3" r="AE1759"/>
  <c i="3" r="AF1759"/>
  <c i="3" r="AG1759"/>
  <c i="3" r="AH1759"/>
  <c i="3" r="AI1759"/>
  <c i="3" r="AJ1759"/>
  <c i="3" r="AK1759"/>
  <c i="3" r="AL1759"/>
  <c i="3" r="AM1759"/>
  <c i="3" r="AE1760"/>
  <c i="3" r="AF1760"/>
  <c i="3" r="AG1760"/>
  <c i="3" r="AH1760"/>
  <c i="3" r="AI1760"/>
  <c i="3" r="AJ1760"/>
  <c i="3" r="AK1760"/>
  <c i="3" r="AL1760"/>
  <c i="3" r="AM1760"/>
  <c i="3" r="AE1761"/>
  <c i="3" r="AF1761"/>
  <c i="3" r="AG1761"/>
  <c i="3" r="AH1761"/>
  <c i="3" r="AI1761"/>
  <c i="3" r="AJ1761"/>
  <c i="3" r="AK1761"/>
  <c i="3" r="AL1761"/>
  <c i="3" r="AM1761"/>
  <c i="3" r="AE1762"/>
  <c i="3" r="AF1762"/>
  <c i="3" r="AG1762"/>
  <c i="3" r="AH1762"/>
  <c i="3" r="AI1762"/>
  <c i="3" r="AJ1762"/>
  <c i="3" r="AK1762"/>
  <c i="3" r="AL1762"/>
  <c i="3" r="AM1762"/>
  <c i="3" r="AE1763"/>
  <c i="3" r="AF1763"/>
  <c i="3" r="AG1763"/>
  <c i="3" r="AH1763"/>
  <c i="3" r="AI1763"/>
  <c i="3" r="AJ1763"/>
  <c i="3" r="AK1763"/>
  <c i="3" r="AL1763"/>
  <c i="3" r="AM1763"/>
  <c i="3" r="AE1764"/>
  <c i="3" r="AF1764"/>
  <c i="3" r="AG1764"/>
  <c i="3" r="AH1764"/>
  <c i="3" r="AI1764"/>
  <c i="3" r="AJ1764"/>
  <c i="3" r="AK1764"/>
  <c i="3" r="AL1764"/>
  <c i="3" r="AM1764"/>
  <c i="3" r="AE1765"/>
  <c i="3" r="AF1765"/>
  <c i="3" r="AG1765"/>
  <c i="3" r="AH1765"/>
  <c i="3" r="AI1765"/>
  <c i="3" r="AJ1765"/>
  <c i="3" r="AK1765"/>
  <c i="3" r="AL1765"/>
  <c i="3" r="AM1765"/>
  <c i="3" r="AE1766"/>
  <c i="3" r="AF1766"/>
  <c i="3" r="AG1766"/>
  <c i="3" r="AH1766"/>
  <c i="3" r="AI1766"/>
  <c i="3" r="AJ1766"/>
  <c i="3" r="AK1766"/>
  <c i="3" r="AL1766"/>
  <c i="3" r="AM1766"/>
  <c i="3" r="AE1767"/>
  <c i="3" r="AF1767"/>
  <c i="3" r="AG1767"/>
  <c i="3" r="AH1767"/>
  <c i="3" r="AI1767"/>
  <c i="3" r="AJ1767"/>
  <c i="3" r="AK1767"/>
  <c i="3" r="AL1767"/>
  <c i="3" r="AM1767"/>
  <c i="3" r="AE1768"/>
  <c i="3" r="AF1768"/>
  <c i="3" r="AG1768"/>
  <c i="3" r="AH1768"/>
  <c i="3" r="AI1768"/>
  <c i="3" r="AJ1768"/>
  <c i="3" r="AK1768"/>
  <c i="3" r="AL1768"/>
  <c i="3" r="AM1768"/>
  <c i="3" r="AE1769"/>
  <c i="3" r="AF1769"/>
  <c i="3" r="AG1769"/>
  <c i="3" r="AH1769"/>
  <c i="3" r="AI1769"/>
  <c i="3" r="AJ1769"/>
  <c i="3" r="AK1769"/>
  <c i="3" r="AL1769"/>
  <c i="3" r="AM1769"/>
  <c i="3" r="AE1770"/>
  <c i="3" r="AF1770"/>
  <c i="3" r="AG1770"/>
  <c i="3" r="AH1770"/>
  <c i="3" r="AI1770"/>
  <c i="3" r="AJ1770"/>
  <c i="3" r="AK1770"/>
  <c i="3" r="AL1770"/>
  <c i="3" r="AM1770"/>
  <c i="3" r="AE1771"/>
  <c i="3" r="AF1771"/>
  <c i="3" r="AG1771"/>
  <c i="3" r="AH1771"/>
  <c i="3" r="AI1771"/>
  <c i="3" r="AJ1771"/>
  <c i="3" r="AK1771"/>
  <c i="3" r="AL1771"/>
  <c i="3" r="AM1771"/>
  <c i="3" r="AE1772"/>
  <c i="3" r="AF1772"/>
  <c i="3" r="AG1772"/>
  <c i="3" r="AH1772"/>
  <c i="3" r="AI1772"/>
  <c i="3" r="AJ1772"/>
  <c i="3" r="AK1772"/>
  <c i="3" r="AL1772"/>
  <c i="3" r="AM1772"/>
  <c i="3" r="AE1773"/>
  <c i="3" r="AF1773"/>
  <c i="3" r="AG1773"/>
  <c i="3" r="AH1773"/>
  <c i="3" r="AI1773"/>
  <c i="3" r="AJ1773"/>
  <c i="3" r="AK1773"/>
  <c i="3" r="AL1773"/>
  <c i="3" r="AM1773"/>
  <c i="3" r="AE1774"/>
  <c i="3" r="AF1774"/>
  <c i="3" r="AG1774"/>
  <c i="3" r="AH1774"/>
  <c i="3" r="AI1774"/>
  <c i="3" r="AJ1774"/>
  <c i="3" r="AK1774"/>
  <c i="3" r="AL1774"/>
  <c i="3" r="AM1774"/>
  <c i="3" r="AE1775"/>
  <c i="3" r="AF1775"/>
  <c i="3" r="AG1775"/>
  <c i="3" r="AH1775"/>
  <c i="3" r="AI1775"/>
  <c i="3" r="AJ1775"/>
  <c i="3" r="AK1775"/>
  <c i="3" r="AL1775"/>
  <c i="3" r="AM1775"/>
  <c i="3" r="AE1776"/>
  <c i="3" r="AF1776"/>
  <c i="3" r="AG1776"/>
  <c i="3" r="AH1776"/>
  <c i="3" r="AI1776"/>
  <c i="3" r="AJ1776"/>
  <c i="3" r="AK1776"/>
  <c i="3" r="AL1776"/>
  <c i="3" r="AM1776"/>
  <c i="3" r="AE1777"/>
  <c i="3" r="AF1777"/>
  <c i="3" r="AG1777"/>
  <c i="3" r="AH1777"/>
  <c i="3" r="AI1777"/>
  <c i="3" r="AJ1777"/>
  <c i="3" r="AK1777"/>
  <c i="3" r="AL1777"/>
  <c i="3" r="AM1777"/>
  <c i="3" r="AE1778"/>
  <c i="3" r="AF1778"/>
  <c i="3" r="AG1778"/>
  <c i="3" r="AH1778"/>
  <c i="3" r="AI1778"/>
  <c i="3" r="AJ1778"/>
  <c i="3" r="AK1778"/>
  <c i="3" r="AL1778"/>
  <c i="3" r="AM1778"/>
  <c i="3" r="AE1779"/>
  <c i="3" r="AF1779"/>
  <c i="3" r="AG1779"/>
  <c i="3" r="AH1779"/>
  <c i="3" r="AI1779"/>
  <c i="3" r="AJ1779"/>
  <c i="3" r="AK1779"/>
  <c i="3" r="AL1779"/>
  <c i="3" r="AM1779"/>
  <c i="3" r="AE1780"/>
  <c i="3" r="AF1780"/>
  <c i="3" r="AG1780"/>
  <c i="3" r="AH1780"/>
  <c i="3" r="AI1780"/>
  <c i="3" r="AJ1780"/>
  <c i="3" r="AK1780"/>
  <c i="3" r="AL1780"/>
  <c i="3" r="AM1780"/>
  <c i="3" r="AE1781"/>
  <c i="3" r="AF1781"/>
  <c i="3" r="AG1781"/>
  <c i="3" r="AH1781"/>
  <c i="3" r="AI1781"/>
  <c i="3" r="AJ1781"/>
  <c i="3" r="AK1781"/>
  <c i="3" r="AL1781"/>
  <c i="3" r="AM1781"/>
  <c i="3" r="AE1782"/>
  <c i="3" r="AF1782"/>
  <c i="3" r="AG1782"/>
  <c i="3" r="AH1782"/>
  <c i="3" r="AI1782"/>
  <c i="3" r="AJ1782"/>
  <c i="3" r="AK1782"/>
  <c i="3" r="AL1782"/>
  <c i="3" r="AM1782"/>
  <c i="3" r="AE1783"/>
  <c i="3" r="AF1783"/>
  <c i="3" r="AG1783"/>
  <c i="3" r="AH1783"/>
  <c i="3" r="AI1783"/>
  <c i="3" r="AJ1783"/>
  <c i="3" r="AK1783"/>
  <c i="3" r="AL1783"/>
  <c i="3" r="AM1783"/>
  <c i="3" r="AE1784"/>
  <c i="3" r="AF1784"/>
  <c i="3" r="AG1784"/>
  <c i="3" r="AH1784"/>
  <c i="3" r="AI1784"/>
  <c i="3" r="AJ1784"/>
  <c i="3" r="AK1784"/>
  <c i="3" r="AL1784"/>
  <c i="3" r="AM1784"/>
  <c i="3" r="AE1785"/>
  <c i="3" r="AF1785"/>
  <c i="3" r="AG1785"/>
  <c i="3" r="AH1785"/>
  <c i="3" r="AI1785"/>
  <c i="3" r="AJ1785"/>
  <c i="3" r="AK1785"/>
  <c i="3" r="AL1785"/>
  <c i="3" r="AM1785"/>
  <c i="3" r="AE1786"/>
  <c i="3" r="AF1786"/>
  <c i="3" r="AG1786"/>
  <c i="3" r="AH1786"/>
  <c i="3" r="AI1786"/>
  <c i="3" r="AJ1786"/>
  <c i="3" r="AK1786"/>
  <c i="3" r="AL1786"/>
  <c i="3" r="AM1786"/>
  <c i="3" r="AE1787"/>
  <c i="3" r="AF1787"/>
  <c i="3" r="AG1787"/>
  <c i="3" r="AH1787"/>
  <c i="3" r="AI1787"/>
  <c i="3" r="AJ1787"/>
  <c i="3" r="AK1787"/>
  <c i="3" r="AL1787"/>
  <c i="3" r="AM1787"/>
  <c i="3" r="AE1788"/>
  <c i="3" r="AF1788"/>
  <c i="3" r="AG1788"/>
  <c i="3" r="AH1788"/>
  <c i="3" r="AI1788"/>
  <c i="3" r="AJ1788"/>
  <c i="3" r="AK1788"/>
  <c i="3" r="AL1788"/>
  <c i="3" r="AM1788"/>
  <c i="3" r="AE1789"/>
  <c i="3" r="AF1789"/>
  <c i="3" r="AG1789"/>
  <c i="3" r="AH1789"/>
  <c i="3" r="AI1789"/>
  <c i="3" r="AJ1789"/>
  <c i="3" r="AK1789"/>
  <c i="3" r="AL1789"/>
  <c i="3" r="AM1789"/>
  <c i="3" r="AE1790"/>
  <c i="3" r="AF1790"/>
  <c i="3" r="AG1790"/>
  <c i="3" r="AH1790"/>
  <c i="3" r="AI1790"/>
  <c i="3" r="AJ1790"/>
  <c i="3" r="AK1790"/>
  <c i="3" r="AL1790"/>
  <c i="3" r="AM1790"/>
  <c i="3" r="AE1791"/>
  <c i="3" r="AF1791"/>
  <c i="3" r="AG1791"/>
  <c i="3" r="AH1791"/>
  <c i="3" r="AI1791"/>
  <c i="3" r="AJ1791"/>
  <c i="3" r="AK1791"/>
  <c i="3" r="AL1791"/>
  <c i="3" r="AM1791"/>
  <c i="3" r="AE1792"/>
  <c i="3" r="AF1792"/>
  <c i="3" r="AG1792"/>
  <c i="3" r="AH1792"/>
  <c i="3" r="AI1792"/>
  <c i="3" r="AJ1792"/>
  <c i="3" r="AK1792"/>
  <c i="3" r="AL1792"/>
  <c i="3" r="AM1792"/>
  <c i="3" r="AE1793"/>
  <c i="3" r="AF1793"/>
  <c i="3" r="AG1793"/>
  <c i="3" r="AH1793"/>
  <c i="3" r="AI1793"/>
  <c i="3" r="AJ1793"/>
  <c i="3" r="AK1793"/>
  <c i="3" r="AL1793"/>
  <c i="3" r="AM1793"/>
  <c i="3" r="AE1794"/>
  <c i="3" r="AF1794"/>
  <c i="3" r="AG1794"/>
  <c i="3" r="AH1794"/>
  <c i="3" r="AI1794"/>
  <c i="3" r="AJ1794"/>
  <c i="3" r="AK1794"/>
  <c i="3" r="AL1794"/>
  <c i="3" r="AM1794"/>
  <c i="3" r="AE1795"/>
  <c i="3" r="AF1795"/>
  <c i="3" r="AG1795"/>
  <c i="3" r="AH1795"/>
  <c i="3" r="AI1795"/>
  <c i="3" r="AJ1795"/>
  <c i="3" r="AK1795"/>
  <c i="3" r="AL1795"/>
  <c i="3" r="AM1795"/>
  <c i="3" r="AE1796"/>
  <c i="3" r="AF1796"/>
  <c i="3" r="AG1796"/>
  <c i="3" r="AH1796"/>
  <c i="3" r="AI1796"/>
  <c i="3" r="AJ1796"/>
  <c i="3" r="AK1796"/>
  <c i="3" r="AL1796"/>
  <c i="3" r="AM1796"/>
  <c i="3" r="AE1797"/>
  <c i="3" r="AF1797"/>
  <c i="3" r="AG1797"/>
  <c i="3" r="AH1797"/>
  <c i="3" r="AI1797"/>
  <c i="3" r="AJ1797"/>
  <c i="3" r="AK1797"/>
  <c i="3" r="AL1797"/>
  <c i="3" r="AM1797"/>
  <c i="3" r="AE1798"/>
  <c i="3" r="AF1798"/>
  <c i="3" r="AG1798"/>
  <c i="3" r="AH1798"/>
  <c i="3" r="AI1798"/>
  <c i="3" r="AJ1798"/>
  <c i="3" r="AK1798"/>
  <c i="3" r="AL1798"/>
  <c i="3" r="AM1798"/>
  <c i="3" r="AE1799"/>
  <c i="3" r="AF1799"/>
  <c i="3" r="AG1799"/>
  <c i="3" r="AH1799"/>
  <c i="3" r="AI1799"/>
  <c i="3" r="AJ1799"/>
  <c i="3" r="AK1799"/>
  <c i="3" r="AL1799"/>
  <c i="3" r="AM1799"/>
  <c i="3" r="AE1800"/>
  <c i="3" r="AF1800"/>
  <c i="3" r="AG1800"/>
  <c i="3" r="AH1800"/>
  <c i="3" r="AI1800"/>
  <c i="3" r="AJ1800"/>
  <c i="3" r="AK1800"/>
  <c i="3" r="AL1800"/>
  <c i="3" r="AM1800"/>
  <c i="3" r="AE1801"/>
  <c i="3" r="AF1801"/>
  <c i="3" r="AG1801"/>
  <c i="3" r="AH1801"/>
  <c i="3" r="AI1801"/>
  <c i="3" r="AJ1801"/>
  <c i="3" r="AK1801"/>
  <c i="3" r="AL1801"/>
  <c i="3" r="AM1801"/>
  <c i="3" r="AE1802"/>
  <c i="3" r="AF1802"/>
  <c i="3" r="AG1802"/>
  <c i="3" r="AH1802"/>
  <c i="3" r="AI1802"/>
  <c i="3" r="AJ1802"/>
  <c i="3" r="AK1802"/>
  <c i="3" r="AL1802"/>
  <c i="3" r="AM1802"/>
  <c i="3" r="AE1803"/>
  <c i="3" r="AF1803"/>
  <c i="3" r="AG1803"/>
  <c i="3" r="AH1803"/>
  <c i="3" r="AI1803"/>
  <c i="3" r="AJ1803"/>
  <c i="3" r="AK1803"/>
  <c i="3" r="AL1803"/>
  <c i="3" r="AM1803"/>
  <c i="3" r="AE1804"/>
  <c i="3" r="AF1804"/>
  <c i="3" r="AG1804"/>
  <c i="3" r="AH1804"/>
  <c i="3" r="AI1804"/>
  <c i="3" r="AJ1804"/>
  <c i="3" r="AK1804"/>
  <c i="3" r="AL1804"/>
  <c i="3" r="AM1804"/>
  <c i="3" r="AE1805"/>
  <c i="3" r="AF1805"/>
  <c i="3" r="AG1805"/>
  <c i="3" r="AH1805"/>
  <c i="3" r="AI1805"/>
  <c i="3" r="AJ1805"/>
  <c i="3" r="AK1805"/>
  <c i="3" r="AL1805"/>
  <c i="3" r="AM1805"/>
  <c i="3" r="AE1806"/>
  <c i="3" r="AF1806"/>
  <c i="3" r="AG1806"/>
  <c i="3" r="AH1806"/>
  <c i="3" r="AI1806"/>
  <c i="3" r="AJ1806"/>
  <c i="3" r="AK1806"/>
  <c i="3" r="AL1806"/>
  <c i="3" r="AM1806"/>
  <c i="3" r="AE1807"/>
  <c i="3" r="AF1807"/>
  <c i="3" r="AG1807"/>
  <c i="3" r="AH1807"/>
  <c i="3" r="AI1807"/>
  <c i="3" r="AJ1807"/>
  <c i="3" r="AK1807"/>
  <c i="3" r="AL1807"/>
  <c i="3" r="AM1807"/>
  <c i="3" r="AE1808"/>
  <c i="3" r="AF1808"/>
  <c i="3" r="AG1808"/>
  <c i="3" r="AH1808"/>
  <c i="3" r="AI1808"/>
  <c i="3" r="AJ1808"/>
  <c i="3" r="AK1808"/>
  <c i="3" r="AL1808"/>
  <c i="3" r="AM1808"/>
  <c i="3" r="AE1809"/>
  <c i="3" r="AF1809"/>
  <c i="3" r="AG1809"/>
  <c i="3" r="AH1809"/>
  <c i="3" r="AI1809"/>
  <c i="3" r="AJ1809"/>
  <c i="3" r="AK1809"/>
  <c i="3" r="AL1809"/>
  <c i="3" r="AM1809"/>
  <c i="3" r="AE1810"/>
  <c i="3" r="AF1810"/>
  <c i="3" r="AG1810"/>
  <c i="3" r="AH1810"/>
  <c i="3" r="AI1810"/>
  <c i="3" r="AJ1810"/>
  <c i="3" r="AK1810"/>
  <c i="3" r="AL1810"/>
  <c i="3" r="AM1810"/>
  <c i="3" r="AE1811"/>
  <c i="3" r="AF1811"/>
  <c i="3" r="AG1811"/>
  <c i="3" r="AH1811"/>
  <c i="3" r="AI1811"/>
  <c i="3" r="AJ1811"/>
  <c i="3" r="AK1811"/>
  <c i="3" r="AL1811"/>
  <c i="3" r="AM1811"/>
  <c i="3" r="AE1812"/>
  <c i="3" r="AF1812"/>
  <c i="3" r="AG1812"/>
  <c i="3" r="AH1812"/>
  <c i="3" r="AI1812"/>
  <c i="3" r="AJ1812"/>
  <c i="3" r="AK1812"/>
  <c i="3" r="AL1812"/>
  <c i="3" r="AM1812"/>
  <c i="3" r="AE1813"/>
  <c i="3" r="AF1813"/>
  <c i="3" r="AG1813"/>
  <c i="3" r="AH1813"/>
  <c i="3" r="AI1813"/>
  <c i="3" r="AJ1813"/>
  <c i="3" r="AK1813"/>
  <c i="3" r="AL1813"/>
  <c i="3" r="AM1813"/>
  <c i="3" r="AE1814"/>
  <c i="3" r="AF1814"/>
  <c i="3" r="AG1814"/>
  <c i="3" r="AH1814"/>
  <c i="3" r="AI1814"/>
  <c i="3" r="AJ1814"/>
  <c i="3" r="AK1814"/>
  <c i="3" r="AL1814"/>
  <c i="3" r="AM1814"/>
  <c i="3" r="AE1815"/>
  <c i="3" r="AF1815"/>
  <c i="3" r="AG1815"/>
  <c i="3" r="AH1815"/>
  <c i="3" r="AI1815"/>
  <c i="3" r="AJ1815"/>
  <c i="3" r="AK1815"/>
  <c i="3" r="AL1815"/>
  <c i="3" r="AM1815"/>
  <c i="3" r="AE1816"/>
  <c i="3" r="AF1816"/>
  <c i="3" r="AG1816"/>
  <c i="3" r="AH1816"/>
  <c i="3" r="AI1816"/>
  <c i="3" r="AJ1816"/>
  <c i="3" r="AK1816"/>
  <c i="3" r="AL1816"/>
  <c i="3" r="AM1816"/>
  <c i="3" r="AE1817"/>
  <c i="3" r="AF1817"/>
  <c i="3" r="AG1817"/>
  <c i="3" r="AH1817"/>
  <c i="3" r="AI1817"/>
  <c i="3" r="AJ1817"/>
  <c i="3" r="AK1817"/>
  <c i="3" r="AL1817"/>
  <c i="3" r="AM1817"/>
  <c i="3" r="AE1818"/>
  <c i="3" r="AF1818"/>
  <c i="3" r="AG1818"/>
  <c i="3" r="AH1818"/>
  <c i="3" r="AI1818"/>
  <c i="3" r="AJ1818"/>
  <c i="3" r="AK1818"/>
  <c i="3" r="AL1818"/>
  <c i="3" r="AM1818"/>
  <c i="3" r="AE1819"/>
  <c i="3" r="AF1819"/>
  <c i="3" r="AG1819"/>
  <c i="3" r="AH1819"/>
  <c i="3" r="AI1819"/>
  <c i="3" r="AJ1819"/>
  <c i="3" r="AK1819"/>
  <c i="3" r="AL1819"/>
  <c i="3" r="AM1819"/>
  <c i="3" r="AE1820"/>
  <c i="3" r="AF1820"/>
  <c i="3" r="AG1820"/>
  <c i="3" r="AH1820"/>
  <c i="3" r="AI1820"/>
  <c i="3" r="AJ1820"/>
  <c i="3" r="AK1820"/>
  <c i="3" r="AL1820"/>
  <c i="3" r="AM1820"/>
  <c i="3" r="AE1821"/>
  <c i="3" r="AF1821"/>
  <c i="3" r="AG1821"/>
  <c i="3" r="AH1821"/>
  <c i="3" r="AI1821"/>
  <c i="3" r="AJ1821"/>
  <c i="3" r="AK1821"/>
  <c i="3" r="AL1821"/>
  <c i="3" r="AM1821"/>
  <c i="3" r="AE1822"/>
  <c i="3" r="AF1822"/>
  <c i="3" r="AG1822"/>
  <c i="3" r="AH1822"/>
  <c i="3" r="AI1822"/>
  <c i="3" r="AJ1822"/>
  <c i="3" r="AK1822"/>
  <c i="3" r="AL1822"/>
  <c i="3" r="AM1822"/>
  <c i="3" r="AE1823"/>
  <c i="3" r="AF1823"/>
  <c i="3" r="AG1823"/>
  <c i="3" r="AH1823"/>
  <c i="3" r="AI1823"/>
  <c i="3" r="AJ1823"/>
  <c i="3" r="AK1823"/>
  <c i="3" r="AL1823"/>
  <c i="3" r="AM1823"/>
  <c i="3" r="AE1824"/>
  <c i="3" r="AF1824"/>
  <c i="3" r="AG1824"/>
  <c i="3" r="AH1824"/>
  <c i="3" r="AI1824"/>
  <c i="3" r="AJ1824"/>
  <c i="3" r="AK1824"/>
  <c i="3" r="AL1824"/>
  <c i="3" r="AM1824"/>
  <c i="3" r="AE1825"/>
  <c i="3" r="AF1825"/>
  <c i="3" r="AG1825"/>
  <c i="3" r="AH1825"/>
  <c i="3" r="AI1825"/>
  <c i="3" r="AJ1825"/>
  <c i="3" r="AK1825"/>
  <c i="3" r="AL1825"/>
  <c i="3" r="AM1825"/>
  <c i="3" r="AE1826"/>
  <c i="3" r="AF1826"/>
  <c i="3" r="AG1826"/>
  <c i="3" r="AH1826"/>
  <c i="3" r="AI1826"/>
  <c i="3" r="AJ1826"/>
  <c i="3" r="AK1826"/>
  <c i="3" r="AL1826"/>
  <c i="3" r="AM1826"/>
  <c i="3" r="AE1827"/>
  <c i="3" r="AF1827"/>
  <c i="3" r="AG1827"/>
  <c i="3" r="AH1827"/>
  <c i="3" r="AI1827"/>
  <c i="3" r="AJ1827"/>
  <c i="3" r="AK1827"/>
  <c i="3" r="AL1827"/>
  <c i="3" r="AM1827"/>
  <c i="3" r="AE1828"/>
  <c i="3" r="AF1828"/>
  <c i="3" r="AG1828"/>
  <c i="3" r="AH1828"/>
  <c i="3" r="AI1828"/>
  <c i="3" r="AJ1828"/>
  <c i="3" r="AK1828"/>
  <c i="3" r="AL1828"/>
  <c i="3" r="AM1828"/>
  <c i="3" r="AE1829"/>
  <c i="3" r="AF1829"/>
  <c i="3" r="AG1829"/>
  <c i="3" r="AH1829"/>
  <c i="3" r="AI1829"/>
  <c i="3" r="AJ1829"/>
  <c i="3" r="AK1829"/>
  <c i="3" r="AL1829"/>
  <c i="3" r="AM1829"/>
  <c i="3" r="AE1830"/>
  <c i="3" r="AF1830"/>
  <c i="3" r="AG1830"/>
  <c i="3" r="AH1830"/>
  <c i="3" r="AI1830"/>
  <c i="3" r="AJ1830"/>
  <c i="3" r="AK1830"/>
  <c i="3" r="AL1830"/>
  <c i="3" r="AM1830"/>
  <c i="3" r="AE1831"/>
  <c i="3" r="AF1831"/>
  <c i="3" r="AG1831"/>
  <c i="3" r="AH1831"/>
  <c i="3" r="AI1831"/>
  <c i="3" r="AJ1831"/>
  <c i="3" r="AK1831"/>
  <c i="3" r="AL1831"/>
  <c i="3" r="AM1831"/>
  <c i="3" r="AE1832"/>
  <c i="3" r="AF1832"/>
  <c i="3" r="AG1832"/>
  <c i="3" r="AH1832"/>
  <c i="3" r="AI1832"/>
  <c i="3" r="AJ1832"/>
  <c i="3" r="AK1832"/>
  <c i="3" r="AL1832"/>
  <c i="3" r="AM1832"/>
  <c i="3" r="AE1833"/>
  <c i="3" r="AF1833"/>
  <c i="3" r="AG1833"/>
  <c i="3" r="AH1833"/>
  <c i="3" r="AI1833"/>
  <c i="3" r="AJ1833"/>
  <c i="3" r="AK1833"/>
  <c i="3" r="AL1833"/>
  <c i="3" r="AM1833"/>
  <c i="3" r="AE1834"/>
  <c i="3" r="AF1834"/>
  <c i="3" r="AG1834"/>
  <c i="3" r="AH1834"/>
  <c i="3" r="AI1834"/>
  <c i="3" r="AJ1834"/>
  <c i="3" r="AK1834"/>
  <c i="3" r="AL1834"/>
  <c i="3" r="AM1834"/>
  <c i="3" r="AE1835"/>
  <c i="3" r="AF1835"/>
  <c i="3" r="AG1835"/>
  <c i="3" r="AH1835"/>
  <c i="3" r="AI1835"/>
  <c i="3" r="AJ1835"/>
  <c i="3" r="AK1835"/>
  <c i="3" r="AL1835"/>
  <c i="3" r="AM1835"/>
  <c i="3" r="AE1836"/>
  <c i="3" r="AF1836"/>
  <c i="3" r="AG1836"/>
  <c i="3" r="AH1836"/>
  <c i="3" r="AI1836"/>
  <c i="3" r="AJ1836"/>
  <c i="3" r="AK1836"/>
  <c i="3" r="AL1836"/>
  <c i="3" r="AM1836"/>
  <c i="3" r="AE1837"/>
  <c i="3" r="AF1837"/>
  <c i="3" r="AG1837"/>
  <c i="3" r="AH1837"/>
  <c i="3" r="AI1837"/>
  <c i="3" r="AJ1837"/>
  <c i="3" r="AK1837"/>
  <c i="3" r="AL1837"/>
  <c i="3" r="AM1837"/>
  <c i="3" r="AE1838"/>
  <c i="3" r="AF1838"/>
  <c i="3" r="AG1838"/>
  <c i="3" r="AH1838"/>
  <c i="3" r="AI1838"/>
  <c i="3" r="AJ1838"/>
  <c i="3" r="AK1838"/>
  <c i="3" r="AL1838"/>
  <c i="3" r="AM1838"/>
  <c i="3" r="AE1839"/>
  <c i="3" r="AF1839"/>
  <c i="3" r="AG1839"/>
  <c i="3" r="AH1839"/>
  <c i="3" r="AI1839"/>
  <c i="3" r="AJ1839"/>
  <c i="3" r="AK1839"/>
  <c i="3" r="AL1839"/>
  <c i="3" r="AM1839"/>
  <c i="3" r="AE1840"/>
  <c i="3" r="AF1840"/>
  <c i="3" r="AG1840"/>
  <c i="3" r="AH1840"/>
  <c i="3" r="AI1840"/>
  <c i="3" r="AJ1840"/>
  <c i="3" r="AK1840"/>
  <c i="3" r="AL1840"/>
  <c i="3" r="AM1840"/>
  <c i="3" r="AE1841"/>
  <c i="3" r="AF1841"/>
  <c i="3" r="AG1841"/>
  <c i="3" r="AH1841"/>
  <c i="3" r="AI1841"/>
  <c i="3" r="AJ1841"/>
  <c i="3" r="AK1841"/>
  <c i="3" r="AL1841"/>
  <c i="3" r="AM1841"/>
  <c i="3" r="AE1842"/>
  <c i="3" r="AF1842"/>
  <c i="3" r="AG1842"/>
  <c i="3" r="AH1842"/>
  <c i="3" r="AI1842"/>
  <c i="3" r="AJ1842"/>
  <c i="3" r="AK1842"/>
  <c i="3" r="AL1842"/>
  <c i="3" r="AM1842"/>
  <c i="3" r="AE1843"/>
  <c i="3" r="AF1843"/>
  <c i="3" r="AG1843"/>
  <c i="3" r="AH1843"/>
  <c i="3" r="AI1843"/>
  <c i="3" r="AJ1843"/>
  <c i="3" r="AK1843"/>
  <c i="3" r="AL1843"/>
  <c i="3" r="AM1843"/>
  <c i="3" r="AE1844"/>
  <c i="3" r="AF1844"/>
  <c i="3" r="AG1844"/>
  <c i="3" r="AH1844"/>
  <c i="3" r="AI1844"/>
  <c i="3" r="AJ1844"/>
  <c i="3" r="AK1844"/>
  <c i="3" r="AL1844"/>
  <c i="3" r="AM1844"/>
  <c i="3" r="AE1845"/>
  <c i="3" r="AF1845"/>
  <c i="3" r="AG1845"/>
  <c i="3" r="AH1845"/>
  <c i="3" r="AI1845"/>
  <c i="3" r="AJ1845"/>
  <c i="3" r="AK1845"/>
  <c i="3" r="AL1845"/>
  <c i="3" r="AM1845"/>
  <c i="3" r="AE1846"/>
  <c i="3" r="AF1846"/>
  <c i="3" r="AG1846"/>
  <c i="3" r="AH1846"/>
  <c i="3" r="AI1846"/>
  <c i="3" r="AJ1846"/>
  <c i="3" r="AK1846"/>
  <c i="3" r="AL1846"/>
  <c i="3" r="AM1846"/>
  <c i="3" r="AE1847"/>
  <c i="3" r="AF1847"/>
  <c i="3" r="AG1847"/>
  <c i="3" r="AH1847"/>
  <c i="3" r="AI1847"/>
  <c i="3" r="AJ1847"/>
  <c i="3" r="AK1847"/>
  <c i="3" r="AL1847"/>
  <c i="3" r="AM1847"/>
  <c i="3" r="AE1848"/>
  <c i="3" r="AF1848"/>
  <c i="3" r="AG1848"/>
  <c i="3" r="AH1848"/>
  <c i="3" r="AI1848"/>
  <c i="3" r="AJ1848"/>
  <c i="3" r="AK1848"/>
  <c i="3" r="AL1848"/>
  <c i="3" r="AM1848"/>
  <c i="3" r="AE1849"/>
  <c i="3" r="AF1849"/>
  <c i="3" r="AG1849"/>
  <c i="3" r="AH1849"/>
  <c i="3" r="AI1849"/>
  <c i="3" r="AJ1849"/>
  <c i="3" r="AK1849"/>
  <c i="3" r="AL1849"/>
  <c i="3" r="AM1849"/>
  <c i="3" r="AE1850"/>
  <c i="3" r="AF1850"/>
  <c i="3" r="AG1850"/>
  <c i="3" r="AH1850"/>
  <c i="3" r="AI1850"/>
  <c i="3" r="AJ1850"/>
  <c i="3" r="AK1850"/>
  <c i="3" r="AL1850"/>
  <c i="3" r="AM1850"/>
  <c i="3" r="AE1851"/>
  <c i="3" r="AF1851"/>
  <c i="3" r="AG1851"/>
  <c i="3" r="AH1851"/>
  <c i="3" r="AI1851"/>
  <c i="3" r="AJ1851"/>
  <c i="3" r="AK1851"/>
  <c i="3" r="AL1851"/>
  <c i="3" r="AM1851"/>
  <c i="3" r="AE1852"/>
  <c i="3" r="AF1852"/>
  <c i="3" r="AG1852"/>
  <c i="3" r="AH1852"/>
  <c i="3" r="AI1852"/>
  <c i="3" r="AJ1852"/>
  <c i="3" r="AK1852"/>
  <c i="3" r="AL1852"/>
  <c i="3" r="AM1852"/>
  <c i="3" r="AE1853"/>
  <c i="3" r="AF1853"/>
  <c i="3" r="AG1853"/>
  <c i="3" r="AH1853"/>
  <c i="3" r="AI1853"/>
  <c i="3" r="AJ1853"/>
  <c i="3" r="AK1853"/>
  <c i="3" r="AL1853"/>
  <c i="3" r="AM1853"/>
  <c i="3" r="AE1854"/>
  <c i="3" r="AF1854"/>
  <c i="3" r="AG1854"/>
  <c i="3" r="AH1854"/>
  <c i="3" r="AI1854"/>
  <c i="3" r="AJ1854"/>
  <c i="3" r="AK1854"/>
  <c i="3" r="AL1854"/>
  <c i="3" r="AM1854"/>
  <c i="3" r="AE1855"/>
  <c i="3" r="AF1855"/>
  <c i="3" r="AG1855"/>
  <c i="3" r="AH1855"/>
  <c i="3" r="AI1855"/>
  <c i="3" r="AJ1855"/>
  <c i="3" r="AK1855"/>
  <c i="3" r="AL1855"/>
  <c i="3" r="AM1855"/>
  <c i="3" r="AE1856"/>
  <c i="3" r="AF1856"/>
  <c i="3" r="AG1856"/>
  <c i="3" r="AH1856"/>
  <c i="3" r="AI1856"/>
  <c i="3" r="AJ1856"/>
  <c i="3" r="AK1856"/>
  <c i="3" r="AL1856"/>
  <c i="3" r="AM1856"/>
  <c i="3" r="AE1857"/>
  <c i="3" r="AF1857"/>
  <c i="3" r="AG1857"/>
  <c i="3" r="AH1857"/>
  <c i="3" r="AI1857"/>
  <c i="3" r="AJ1857"/>
  <c i="3" r="AK1857"/>
  <c i="3" r="AL1857"/>
  <c i="3" r="AM1857"/>
  <c i="3" r="AE1858"/>
  <c i="3" r="AF1858"/>
  <c i="3" r="AG1858"/>
  <c i="3" r="AH1858"/>
  <c i="3" r="AI1858"/>
  <c i="3" r="AJ1858"/>
  <c i="3" r="AK1858"/>
  <c i="3" r="AL1858"/>
  <c i="3" r="AM1858"/>
  <c i="3" r="AE1859"/>
  <c i="3" r="AF1859"/>
  <c i="3" r="AG1859"/>
  <c i="3" r="AH1859"/>
  <c i="3" r="AI1859"/>
  <c i="3" r="AJ1859"/>
  <c i="3" r="AK1859"/>
  <c i="3" r="AL1859"/>
  <c i="3" r="AM1859"/>
  <c i="3" r="AE1860"/>
  <c i="3" r="AF1860"/>
  <c i="3" r="AG1860"/>
  <c i="3" r="AH1860"/>
  <c i="3" r="AI1860"/>
  <c i="3" r="AJ1860"/>
  <c i="3" r="AK1860"/>
  <c i="3" r="AL1860"/>
  <c i="3" r="AM1860"/>
  <c i="3" r="AE1861"/>
  <c i="3" r="AF1861"/>
  <c i="3" r="AG1861"/>
  <c i="3" r="AH1861"/>
  <c i="3" r="AI1861"/>
  <c i="3" r="AJ1861"/>
  <c i="3" r="AK1861"/>
  <c i="3" r="AL1861"/>
  <c i="3" r="AM1861"/>
  <c i="3" r="AE1862"/>
  <c i="3" r="AF1862"/>
  <c i="3" r="AG1862"/>
  <c i="3" r="AH1862"/>
  <c i="3" r="AI1862"/>
  <c i="3" r="AJ1862"/>
  <c i="3" r="AK1862"/>
  <c i="3" r="AL1862"/>
  <c i="3" r="AM1862"/>
  <c i="3" r="AE1863"/>
  <c i="3" r="AF1863"/>
  <c i="3" r="AG1863"/>
  <c i="3" r="AH1863"/>
  <c i="3" r="AI1863"/>
  <c i="3" r="AJ1863"/>
  <c i="3" r="AK1863"/>
  <c i="3" r="AL1863"/>
  <c i="3" r="AM1863"/>
  <c i="3" r="AE1864"/>
  <c i="3" r="AF1864"/>
  <c i="3" r="AG1864"/>
  <c i="3" r="AH1864"/>
  <c i="3" r="AI1864"/>
  <c i="3" r="AJ1864"/>
  <c i="3" r="AK1864"/>
  <c i="3" r="AL1864"/>
  <c i="3" r="AM1864"/>
  <c i="3" r="AE1865"/>
  <c i="3" r="AF1865"/>
  <c i="3" r="AG1865"/>
  <c i="3" r="AH1865"/>
  <c i="3" r="AI1865"/>
  <c i="3" r="AJ1865"/>
  <c i="3" r="AK1865"/>
  <c i="3" r="AL1865"/>
  <c i="3" r="AM1865"/>
  <c i="3" r="AE1866"/>
  <c i="3" r="AF1866"/>
  <c i="3" r="AG1866"/>
  <c i="3" r="AH1866"/>
  <c i="3" r="AI1866"/>
  <c i="3" r="AJ1866"/>
  <c i="3" r="AK1866"/>
  <c i="3" r="AL1866"/>
  <c i="3" r="AM1866"/>
  <c i="3" r="AE1867"/>
  <c i="3" r="AF1867"/>
  <c i="3" r="AG1867"/>
  <c i="3" r="AH1867"/>
  <c i="3" r="AI1867"/>
  <c i="3" r="AJ1867"/>
  <c i="3" r="AK1867"/>
  <c i="3" r="AL1867"/>
  <c i="3" r="AM1867"/>
  <c i="3" r="AE1868"/>
  <c i="3" r="AF1868"/>
  <c i="3" r="AG1868"/>
  <c i="3" r="AH1868"/>
  <c i="3" r="AI1868"/>
  <c i="3" r="AJ1868"/>
  <c i="3" r="AK1868"/>
  <c i="3" r="AL1868"/>
  <c i="3" r="AM1868"/>
  <c i="3" r="AE1869"/>
  <c i="3" r="AF1869"/>
  <c i="3" r="AG1869"/>
  <c i="3" r="AH1869"/>
  <c i="3" r="AI1869"/>
  <c i="3" r="AJ1869"/>
  <c i="3" r="AK1869"/>
  <c i="3" r="AL1869"/>
  <c i="3" r="AM1869"/>
  <c i="3" r="AE1870"/>
  <c i="3" r="AF1870"/>
  <c i="3" r="AG1870"/>
  <c i="3" r="AH1870"/>
  <c i="3" r="AI1870"/>
  <c i="3" r="AJ1870"/>
  <c i="3" r="AK1870"/>
  <c i="3" r="AL1870"/>
  <c i="3" r="AM1870"/>
  <c i="3" r="AE1871"/>
  <c i="3" r="AF1871"/>
  <c i="3" r="AG1871"/>
  <c i="3" r="AH1871"/>
  <c i="3" r="AI1871"/>
  <c i="3" r="AJ1871"/>
  <c i="3" r="AK1871"/>
  <c i="3" r="AL1871"/>
  <c i="3" r="AM1871"/>
  <c i="3" r="AE1872"/>
  <c i="3" r="AF1872"/>
  <c i="3" r="AG1872"/>
  <c i="3" r="AH1872"/>
  <c i="3" r="AI1872"/>
  <c i="3" r="AJ1872"/>
  <c i="3" r="AK1872"/>
  <c i="3" r="AL1872"/>
  <c i="3" r="AM1872"/>
  <c i="3" r="AE1873"/>
  <c i="3" r="AF1873"/>
  <c i="3" r="AG1873"/>
  <c i="3" r="AH1873"/>
  <c i="3" r="AI1873"/>
  <c i="3" r="AJ1873"/>
  <c i="3" r="AK1873"/>
  <c i="3" r="AL1873"/>
  <c i="3" r="AM1873"/>
  <c i="3" r="AE1874"/>
  <c i="3" r="AF1874"/>
  <c i="3" r="AG1874"/>
  <c i="3" r="AH1874"/>
  <c i="3" r="AI1874"/>
  <c i="3" r="AJ1874"/>
  <c i="3" r="AK1874"/>
  <c i="3" r="AL1874"/>
  <c i="3" r="AM1874"/>
  <c i="3" r="AE1875"/>
  <c i="3" r="AF1875"/>
  <c i="3" r="AG1875"/>
  <c i="3" r="AH1875"/>
  <c i="3" r="AI1875"/>
  <c i="3" r="AJ1875"/>
  <c i="3" r="AK1875"/>
  <c i="3" r="AL1875"/>
  <c i="3" r="AM1875"/>
  <c i="3" r="AE1876"/>
  <c i="3" r="AF1876"/>
  <c i="3" r="AG1876"/>
  <c i="3" r="AH1876"/>
  <c i="3" r="AI1876"/>
  <c i="3" r="AJ1876"/>
  <c i="3" r="AK1876"/>
  <c i="3" r="AL1876"/>
  <c i="3" r="AM1876"/>
  <c i="3" r="AE1877"/>
  <c i="3" r="AF1877"/>
  <c i="3" r="AG1877"/>
  <c i="3" r="AH1877"/>
  <c i="3" r="AI1877"/>
  <c i="3" r="AJ1877"/>
  <c i="3" r="AK1877"/>
  <c i="3" r="AL1877"/>
  <c i="3" r="AM1877"/>
  <c i="3" r="AE1878"/>
  <c i="3" r="AF1878"/>
  <c i="3" r="AG1878"/>
  <c i="3" r="AH1878"/>
  <c i="3" r="AI1878"/>
  <c i="3" r="AJ1878"/>
  <c i="3" r="AK1878"/>
  <c i="3" r="AL1878"/>
  <c i="3" r="AM1878"/>
  <c i="3" r="AE1879"/>
  <c i="3" r="AF1879"/>
  <c i="3" r="AG1879"/>
  <c i="3" r="AH1879"/>
  <c i="3" r="AI1879"/>
  <c i="3" r="AJ1879"/>
  <c i="3" r="AK1879"/>
  <c i="3" r="AL1879"/>
  <c i="3" r="AM1879"/>
  <c i="3" r="AE1880"/>
  <c i="3" r="AF1880"/>
  <c i="3" r="AG1880"/>
  <c i="3" r="AH1880"/>
  <c i="3" r="AI1880"/>
  <c i="3" r="AJ1880"/>
  <c i="3" r="AK1880"/>
  <c i="3" r="AL1880"/>
  <c i="3" r="AM1880"/>
  <c i="3" r="AE1881"/>
  <c i="3" r="AF1881"/>
  <c i="3" r="AG1881"/>
  <c i="3" r="AH1881"/>
  <c i="3" r="AI1881"/>
  <c i="3" r="AJ1881"/>
  <c i="3" r="AK1881"/>
  <c i="3" r="AL1881"/>
  <c i="3" r="AM1881"/>
  <c i="3" r="AE1882"/>
  <c i="3" r="AF1882"/>
  <c i="3" r="AG1882"/>
  <c i="3" r="AH1882"/>
  <c i="3" r="AI1882"/>
  <c i="3" r="AJ1882"/>
  <c i="3" r="AK1882"/>
  <c i="3" r="AL1882"/>
  <c i="3" r="AM1882"/>
  <c i="3" r="AE1883"/>
  <c i="3" r="AF1883"/>
  <c i="3" r="AG1883"/>
  <c i="3" r="AH1883"/>
  <c i="3" r="AI1883"/>
  <c i="3" r="AJ1883"/>
  <c i="3" r="AK1883"/>
  <c i="3" r="AL1883"/>
  <c i="3" r="AM1883"/>
  <c i="3" r="AE1884"/>
  <c i="3" r="AF1884"/>
  <c i="3" r="AG1884"/>
  <c i="3" r="AH1884"/>
  <c i="3" r="AI1884"/>
  <c i="3" r="AJ1884"/>
  <c i="3" r="AK1884"/>
  <c i="3" r="AL1884"/>
  <c i="3" r="AM1884"/>
  <c i="3" r="AE1885"/>
  <c i="3" r="AF1885"/>
  <c i="3" r="AG1885"/>
  <c i="3" r="AH1885"/>
  <c i="3" r="AI1885"/>
  <c i="3" r="AJ1885"/>
  <c i="3" r="AK1885"/>
  <c i="3" r="AL1885"/>
  <c i="3" r="AM1885"/>
  <c i="3" r="AE1886"/>
  <c i="3" r="AF1886"/>
  <c i="3" r="AG1886"/>
  <c i="3" r="AH1886"/>
  <c i="3" r="AI1886"/>
  <c i="3" r="AJ1886"/>
  <c i="3" r="AK1886"/>
  <c i="3" r="AL1886"/>
  <c i="3" r="AM1886"/>
  <c i="3" r="AE1887"/>
  <c i="3" r="AF1887"/>
  <c i="3" r="AG1887"/>
  <c i="3" r="AH1887"/>
  <c i="3" r="AI1887"/>
  <c i="3" r="AJ1887"/>
  <c i="3" r="AK1887"/>
  <c i="3" r="AL1887"/>
  <c i="3" r="AM1887"/>
  <c i="3" r="AE1888"/>
  <c i="3" r="AF1888"/>
  <c i="3" r="AG1888"/>
  <c i="3" r="AH1888"/>
  <c i="3" r="AI1888"/>
  <c i="3" r="AJ1888"/>
  <c i="3" r="AK1888"/>
  <c i="3" r="AL1888"/>
  <c i="3" r="AM1888"/>
  <c i="3" r="AE1889"/>
  <c i="3" r="AF1889"/>
  <c i="3" r="AG1889"/>
  <c i="3" r="AH1889"/>
  <c i="3" r="AI1889"/>
  <c i="3" r="AJ1889"/>
  <c i="3" r="AK1889"/>
  <c i="3" r="AL1889"/>
  <c i="3" r="AM1889"/>
  <c i="3" r="AE1890"/>
  <c i="3" r="AF1890"/>
  <c i="3" r="AG1890"/>
  <c i="3" r="AH1890"/>
  <c i="3" r="AI1890"/>
  <c i="3" r="AJ1890"/>
  <c i="3" r="AK1890"/>
  <c i="3" r="AL1890"/>
  <c i="3" r="AM1890"/>
  <c i="3" r="AE1891"/>
  <c i="3" r="AF1891"/>
  <c i="3" r="AG1891"/>
  <c i="3" r="AH1891"/>
  <c i="3" r="AI1891"/>
  <c i="3" r="AJ1891"/>
  <c i="3" r="AK1891"/>
  <c i="3" r="AL1891"/>
  <c i="3" r="AM1891"/>
  <c i="3" r="AE1892"/>
  <c i="3" r="AF1892"/>
  <c i="3" r="AG1892"/>
  <c i="3" r="AH1892"/>
  <c i="3" r="AI1892"/>
  <c i="3" r="AJ1892"/>
  <c i="3" r="AK1892"/>
  <c i="3" r="AL1892"/>
  <c i="3" r="AM1892"/>
  <c i="3" r="AE1893"/>
  <c i="3" r="AF1893"/>
  <c i="3" r="AG1893"/>
  <c i="3" r="AH1893"/>
  <c i="3" r="AI1893"/>
  <c i="3" r="AJ1893"/>
  <c i="3" r="AK1893"/>
  <c i="3" r="AL1893"/>
  <c i="3" r="AM1893"/>
  <c i="3" r="AE1894"/>
  <c i="3" r="AF1894"/>
  <c i="3" r="AG1894"/>
  <c i="3" r="AH1894"/>
  <c i="3" r="AI1894"/>
  <c i="3" r="AJ1894"/>
  <c i="3" r="AK1894"/>
  <c i="3" r="AL1894"/>
  <c i="3" r="AM1894"/>
  <c i="3" r="AE1895"/>
  <c i="3" r="AF1895"/>
  <c i="3" r="AG1895"/>
  <c i="3" r="AH1895"/>
  <c i="3" r="AI1895"/>
  <c i="3" r="AJ1895"/>
  <c i="3" r="AK1895"/>
  <c i="3" r="AL1895"/>
  <c i="3" r="AM1895"/>
  <c i="3" r="AE1896"/>
  <c i="3" r="AF1896"/>
  <c i="3" r="AG1896"/>
  <c i="3" r="AH1896"/>
  <c i="3" r="AI1896"/>
  <c i="3" r="AJ1896"/>
  <c i="3" r="AK1896"/>
  <c i="3" r="AL1896"/>
  <c i="3" r="AM1896"/>
  <c i="3" r="AE1897"/>
  <c i="3" r="AF1897"/>
  <c i="3" r="AG1897"/>
  <c i="3" r="AH1897"/>
  <c i="3" r="AI1897"/>
  <c i="3" r="AJ1897"/>
  <c i="3" r="AK1897"/>
  <c i="3" r="AL1897"/>
  <c i="3" r="AM1897"/>
  <c i="3" r="AE1898"/>
  <c i="3" r="AF1898"/>
  <c i="3" r="AG1898"/>
  <c i="3" r="AH1898"/>
  <c i="3" r="AI1898"/>
  <c i="3" r="AJ1898"/>
  <c i="3" r="AK1898"/>
  <c i="3" r="AL1898"/>
  <c i="3" r="AM1898"/>
  <c i="3" r="AE1899"/>
  <c i="3" r="AF1899"/>
  <c i="3" r="AG1899"/>
  <c i="3" r="AH1899"/>
  <c i="3" r="AI1899"/>
  <c i="3" r="AJ1899"/>
  <c i="3" r="AK1899"/>
  <c i="3" r="AL1899"/>
  <c i="3" r="AM1899"/>
  <c i="3" r="AE1900"/>
  <c i="3" r="AF1900"/>
  <c i="3" r="AG1900"/>
  <c i="3" r="AH1900"/>
  <c i="3" r="AI1900"/>
  <c i="3" r="AJ1900"/>
  <c i="3" r="AK1900"/>
  <c i="3" r="AL1900"/>
  <c i="3" r="AM1900"/>
  <c i="3" r="AE1901"/>
  <c i="3" r="AF1901"/>
  <c i="3" r="AG1901"/>
  <c i="3" r="AH1901"/>
  <c i="3" r="AI1901"/>
  <c i="3" r="AJ1901"/>
  <c i="3" r="AK1901"/>
  <c i="3" r="AL1901"/>
  <c i="3" r="AM1901"/>
  <c i="3" r="AE1902"/>
  <c i="3" r="AF1902"/>
  <c i="3" r="AG1902"/>
  <c i="3" r="AH1902"/>
  <c i="3" r="AI1902"/>
  <c i="3" r="AJ1902"/>
  <c i="3" r="AK1902"/>
  <c i="3" r="AL1902"/>
  <c i="3" r="AM1902"/>
  <c i="3" r="AE1903"/>
  <c i="3" r="AF1903"/>
  <c i="3" r="AG1903"/>
  <c i="3" r="AH1903"/>
  <c i="3" r="AI1903"/>
  <c i="3" r="AJ1903"/>
  <c i="3" r="AK1903"/>
  <c i="3" r="AL1903"/>
  <c i="3" r="AM1903"/>
  <c i="3" r="AE1904"/>
  <c i="3" r="AF1904"/>
  <c i="3" r="AG1904"/>
  <c i="3" r="AH1904"/>
  <c i="3" r="AI1904"/>
  <c i="3" r="AJ1904"/>
  <c i="3" r="AK1904"/>
  <c i="3" r="AL1904"/>
  <c i="3" r="AM1904"/>
  <c i="3" r="AE1905"/>
  <c i="3" r="AF1905"/>
  <c i="3" r="AG1905"/>
  <c i="3" r="AH1905"/>
  <c i="3" r="AI1905"/>
  <c i="3" r="AJ1905"/>
  <c i="3" r="AK1905"/>
  <c i="3" r="AL1905"/>
  <c i="3" r="AM1905"/>
  <c i="3" r="AE1906"/>
  <c i="3" r="AF1906"/>
  <c i="3" r="AG1906"/>
  <c i="3" r="AH1906"/>
  <c i="3" r="AI1906"/>
  <c i="3" r="AJ1906"/>
  <c i="3" r="AK1906"/>
  <c i="3" r="AL1906"/>
  <c i="3" r="AM1906"/>
  <c i="3" r="AE1907"/>
  <c i="3" r="AF1907"/>
  <c i="3" r="AG1907"/>
  <c i="3" r="AH1907"/>
  <c i="3" r="AI1907"/>
  <c i="3" r="AJ1907"/>
  <c i="3" r="AK1907"/>
  <c i="3" r="AL1907"/>
  <c i="3" r="AM1907"/>
  <c i="3" r="AE1908"/>
  <c i="3" r="AF1908"/>
  <c i="3" r="AG1908"/>
  <c i="3" r="AH1908"/>
  <c i="3" r="AI1908"/>
  <c i="3" r="AJ1908"/>
  <c i="3" r="AK1908"/>
  <c i="3" r="AL1908"/>
  <c i="3" r="AM1908"/>
  <c i="3" r="AE1909"/>
  <c i="3" r="AF1909"/>
  <c i="3" r="AG1909"/>
  <c i="3" r="AH1909"/>
  <c i="3" r="AI1909"/>
  <c i="3" r="AJ1909"/>
  <c i="3" r="AK1909"/>
  <c i="3" r="AL1909"/>
  <c i="3" r="AM1909"/>
  <c i="3" r="AE1910"/>
  <c i="3" r="AF1910"/>
  <c i="3" r="AG1910"/>
  <c i="3" r="AH1910"/>
  <c i="3" r="AI1910"/>
  <c i="3" r="AJ1910"/>
  <c i="3" r="AK1910"/>
  <c i="3" r="AL1910"/>
  <c i="3" r="AM1910"/>
  <c i="3" r="AE1911"/>
  <c i="3" r="AF1911"/>
  <c i="3" r="AG1911"/>
  <c i="3" r="AH1911"/>
  <c i="3" r="AI1911"/>
  <c i="3" r="AJ1911"/>
  <c i="3" r="AK1911"/>
  <c i="3" r="AL1911"/>
  <c i="3" r="AM1911"/>
  <c i="3" r="AE1912"/>
  <c i="3" r="AF1912"/>
  <c i="3" r="AG1912"/>
  <c i="3" r="AH1912"/>
  <c i="3" r="AI1912"/>
  <c i="3" r="AJ1912"/>
  <c i="3" r="AK1912"/>
  <c i="3" r="AL1912"/>
  <c i="3" r="AM1912"/>
  <c i="3" r="AE1913"/>
  <c i="3" r="AF1913"/>
  <c i="3" r="AG1913"/>
  <c i="3" r="AH1913"/>
  <c i="3" r="AI1913"/>
  <c i="3" r="AJ1913"/>
  <c i="3" r="AK1913"/>
  <c i="3" r="AL1913"/>
  <c i="3" r="AM1913"/>
  <c i="3" r="AE1914"/>
  <c i="3" r="AF1914"/>
  <c i="3" r="AG1914"/>
  <c i="3" r="AH1914"/>
  <c i="3" r="AI1914"/>
  <c i="3" r="AJ1914"/>
  <c i="3" r="AK1914"/>
  <c i="3" r="AL1914"/>
  <c i="3" r="AM1914"/>
  <c i="3" r="AE1915"/>
  <c i="3" r="AF1915"/>
  <c i="3" r="AG1915"/>
  <c i="3" r="AH1915"/>
  <c i="3" r="AI1915"/>
  <c i="3" r="AJ1915"/>
  <c i="3" r="AK1915"/>
  <c i="3" r="AL1915"/>
  <c i="3" r="AM1915"/>
  <c i="3" r="AE1916"/>
  <c i="3" r="AF1916"/>
  <c i="3" r="AG1916"/>
  <c i="3" r="AH1916"/>
  <c i="3" r="AI1916"/>
  <c i="3" r="AJ1916"/>
  <c i="3" r="AK1916"/>
  <c i="3" r="AL1916"/>
  <c i="3" r="AM1916"/>
  <c i="3" r="AE1917"/>
  <c i="3" r="AF1917"/>
  <c i="3" r="AG1917"/>
  <c i="3" r="AH1917"/>
  <c i="3" r="AI1917"/>
  <c i="3" r="AJ1917"/>
  <c i="3" r="AK1917"/>
  <c i="3" r="AL1917"/>
  <c i="3" r="AM1917"/>
  <c i="3" r="AE1918"/>
  <c i="3" r="AF1918"/>
  <c i="3" r="AG1918"/>
  <c i="3" r="AH1918"/>
  <c i="3" r="AI1918"/>
  <c i="3" r="AJ1918"/>
  <c i="3" r="AK1918"/>
  <c i="3" r="AL1918"/>
  <c i="3" r="AM1918"/>
  <c i="3" r="AE1919"/>
  <c i="3" r="AF1919"/>
  <c i="3" r="AG1919"/>
  <c i="3" r="AH1919"/>
  <c i="3" r="AI1919"/>
  <c i="3" r="AJ1919"/>
  <c i="3" r="AK1919"/>
  <c i="3" r="AL1919"/>
  <c i="3" r="AM1919"/>
  <c i="3" r="AE1920"/>
  <c i="3" r="AF1920"/>
  <c i="3" r="AG1920"/>
  <c i="3" r="AH1920"/>
  <c i="3" r="AI1920"/>
  <c i="3" r="AJ1920"/>
  <c i="3" r="AK1920"/>
  <c i="3" r="AL1920"/>
  <c i="3" r="AM1920"/>
  <c i="3" r="AE1921"/>
  <c i="3" r="AF1921"/>
  <c i="3" r="AG1921"/>
  <c i="3" r="AH1921"/>
  <c i="3" r="AI1921"/>
  <c i="3" r="AJ1921"/>
  <c i="3" r="AK1921"/>
  <c i="3" r="AL1921"/>
  <c i="3" r="AM1921"/>
  <c i="3" r="AE1922"/>
  <c i="3" r="AF1922"/>
  <c i="3" r="AG1922"/>
  <c i="3" r="AH1922"/>
  <c i="3" r="AI1922"/>
  <c i="3" r="AJ1922"/>
  <c i="3" r="AK1922"/>
  <c i="3" r="AL1922"/>
  <c i="3" r="AM1922"/>
  <c i="3" r="AE1923"/>
  <c i="3" r="AF1923"/>
  <c i="3" r="AG1923"/>
  <c i="3" r="AH1923"/>
  <c i="3" r="AI1923"/>
  <c i="3" r="AJ1923"/>
  <c i="3" r="AK1923"/>
  <c i="3" r="AL1923"/>
  <c i="3" r="AM1923"/>
  <c i="3" r="AE1924"/>
  <c i="3" r="AF1924"/>
  <c i="3" r="AG1924"/>
  <c i="3" r="AH1924"/>
  <c i="3" r="AI1924"/>
  <c i="3" r="AJ1924"/>
  <c i="3" r="AK1924"/>
  <c i="3" r="AL1924"/>
  <c i="3" r="AM1924"/>
  <c i="3" r="AE1925"/>
  <c i="3" r="AF1925"/>
  <c i="3" r="AG1925"/>
  <c i="3" r="AH1925"/>
  <c i="3" r="AI1925"/>
  <c i="3" r="AJ1925"/>
  <c i="3" r="AK1925"/>
  <c i="3" r="AL1925"/>
  <c i="3" r="AM1925"/>
  <c i="3" r="AE1926"/>
  <c i="3" r="AF1926"/>
  <c i="3" r="AG1926"/>
  <c i="3" r="AH1926"/>
  <c i="3" r="AI1926"/>
  <c i="3" r="AJ1926"/>
  <c i="3" r="AK1926"/>
  <c i="3" r="AL1926"/>
  <c i="3" r="AM1926"/>
  <c i="3" r="AE1927"/>
  <c i="3" r="AF1927"/>
  <c i="3" r="AG1927"/>
  <c i="3" r="AH1927"/>
  <c i="3" r="AI1927"/>
  <c i="3" r="AJ1927"/>
  <c i="3" r="AK1927"/>
  <c i="3" r="AL1927"/>
  <c i="3" r="AM1927"/>
  <c i="3" r="AE1928"/>
  <c i="3" r="AF1928"/>
  <c i="3" r="AG1928"/>
  <c i="3" r="AH1928"/>
  <c i="3" r="AI1928"/>
  <c i="3" r="AJ1928"/>
  <c i="3" r="AK1928"/>
  <c i="3" r="AL1928"/>
  <c i="3" r="AM1928"/>
  <c i="3" r="AE1929"/>
  <c i="3" r="AF1929"/>
  <c i="3" r="AG1929"/>
  <c i="3" r="AH1929"/>
  <c i="3" r="AI1929"/>
  <c i="3" r="AJ1929"/>
  <c i="3" r="AK1929"/>
  <c i="3" r="AL1929"/>
  <c i="3" r="AM1929"/>
  <c i="3" r="AE1930"/>
  <c i="3" r="AF1930"/>
  <c i="3" r="AG1930"/>
  <c i="3" r="AH1930"/>
  <c i="3" r="AI1930"/>
  <c i="3" r="AJ1930"/>
  <c i="3" r="AK1930"/>
  <c i="3" r="AL1930"/>
  <c i="3" r="AM1930"/>
  <c i="3" r="AE1931"/>
  <c i="3" r="AF1931"/>
  <c i="3" r="AG1931"/>
  <c i="3" r="AH1931"/>
  <c i="3" r="AI1931"/>
  <c i="3" r="AJ1931"/>
  <c i="3" r="AK1931"/>
  <c i="3" r="AL1931"/>
  <c i="3" r="AM1931"/>
  <c i="3" r="AE1932"/>
  <c i="3" r="AF1932"/>
  <c i="3" r="AG1932"/>
  <c i="3" r="AH1932"/>
  <c i="3" r="AI1932"/>
  <c i="3" r="AJ1932"/>
  <c i="3" r="AK1932"/>
  <c i="3" r="AL1932"/>
  <c i="3" r="AM1932"/>
  <c i="3" r="AE1933"/>
  <c i="3" r="AF1933"/>
  <c i="3" r="AG1933"/>
  <c i="3" r="AH1933"/>
  <c i="3" r="AI1933"/>
  <c i="3" r="AJ1933"/>
  <c i="3" r="AK1933"/>
  <c i="3" r="AL1933"/>
  <c i="3" r="AM1933"/>
  <c i="3" r="AE1934"/>
  <c i="3" r="AF1934"/>
  <c i="3" r="AG1934"/>
  <c i="3" r="AH1934"/>
  <c i="3" r="AI1934"/>
  <c i="3" r="AJ1934"/>
  <c i="3" r="AK1934"/>
  <c i="3" r="AL1934"/>
  <c i="3" r="AM1934"/>
  <c i="3" r="AE1935"/>
  <c i="3" r="AF1935"/>
  <c i="3" r="AG1935"/>
  <c i="3" r="AH1935"/>
  <c i="3" r="AI1935"/>
  <c i="3" r="AJ1935"/>
  <c i="3" r="AK1935"/>
  <c i="3" r="AL1935"/>
  <c i="3" r="AM1935"/>
  <c i="3" r="AE1936"/>
  <c i="3" r="AF1936"/>
  <c i="3" r="AG1936"/>
  <c i="3" r="AH1936"/>
  <c i="3" r="AI1936"/>
  <c i="3" r="AJ1936"/>
  <c i="3" r="AK1936"/>
  <c i="3" r="AL1936"/>
  <c i="3" r="AM1936"/>
  <c i="3" r="AE1937"/>
  <c i="3" r="AF1937"/>
  <c i="3" r="AG1937"/>
  <c i="3" r="AH1937"/>
  <c i="3" r="AI1937"/>
  <c i="3" r="AJ1937"/>
  <c i="3" r="AK1937"/>
  <c i="3" r="AL1937"/>
  <c i="3" r="AM1937"/>
  <c i="3" r="AE1938"/>
  <c i="3" r="AF1938"/>
  <c i="3" r="AG1938"/>
  <c i="3" r="AH1938"/>
  <c i="3" r="AI1938"/>
  <c i="3" r="AJ1938"/>
  <c i="3" r="AK1938"/>
  <c i="3" r="AL1938"/>
  <c i="3" r="AM1938"/>
  <c i="3" r="AE1939"/>
  <c i="3" r="AF1939"/>
  <c i="3" r="AG1939"/>
  <c i="3" r="AH1939"/>
  <c i="3" r="AI1939"/>
  <c i="3" r="AJ1939"/>
  <c i="3" r="AK1939"/>
  <c i="3" r="AL1939"/>
  <c i="3" r="AM1939"/>
  <c i="3" r="AE1940"/>
  <c i="3" r="AF1940"/>
  <c i="3" r="AG1940"/>
  <c i="3" r="AH1940"/>
  <c i="3" r="AI1940"/>
  <c i="3" r="AJ1940"/>
  <c i="3" r="AK1940"/>
  <c i="3" r="AL1940"/>
  <c i="3" r="AM1940"/>
  <c i="3" r="AE1941"/>
  <c i="3" r="AF1941"/>
  <c i="3" r="AG1941"/>
  <c i="3" r="AH1941"/>
  <c i="3" r="AI1941"/>
  <c i="3" r="AJ1941"/>
  <c i="3" r="AK1941"/>
  <c i="3" r="AL1941"/>
  <c i="3" r="AM1941"/>
  <c i="3" r="AE1942"/>
  <c i="3" r="AF1942"/>
  <c i="3" r="AG1942"/>
  <c i="3" r="AH1942"/>
  <c i="3" r="AI1942"/>
  <c i="3" r="AJ1942"/>
  <c i="3" r="AK1942"/>
  <c i="3" r="AL1942"/>
  <c i="3" r="AM1942"/>
  <c i="3" r="AE1943"/>
  <c i="3" r="AF1943"/>
  <c i="3" r="AG1943"/>
  <c i="3" r="AH1943"/>
  <c i="3" r="AI1943"/>
  <c i="3" r="AJ1943"/>
  <c i="3" r="AK1943"/>
  <c i="3" r="AL1943"/>
  <c i="3" r="AM1943"/>
  <c i="3" r="AE1944"/>
  <c i="3" r="AF1944"/>
  <c i="3" r="AG1944"/>
  <c i="3" r="AH1944"/>
  <c i="3" r="AI1944"/>
  <c i="3" r="AJ1944"/>
  <c i="3" r="AK1944"/>
  <c i="3" r="AL1944"/>
  <c i="3" r="AM1944"/>
  <c i="3" r="AE1945"/>
  <c i="3" r="AF1945"/>
  <c i="3" r="AG1945"/>
  <c i="3" r="AH1945"/>
  <c i="3" r="AI1945"/>
  <c i="3" r="AJ1945"/>
  <c i="3" r="AK1945"/>
  <c i="3" r="AL1945"/>
  <c i="3" r="AM1945"/>
  <c i="3" r="AE1946"/>
  <c i="3" r="AF1946"/>
  <c i="3" r="AG1946"/>
  <c i="3" r="AH1946"/>
  <c i="3" r="AI1946"/>
  <c i="3" r="AJ1946"/>
  <c i="3" r="AK1946"/>
  <c i="3" r="AL1946"/>
  <c i="3" r="AM1946"/>
  <c i="3" r="AE1947"/>
  <c i="3" r="AF1947"/>
  <c i="3" r="AG1947"/>
  <c i="3" r="AH1947"/>
  <c i="3" r="AI1947"/>
  <c i="3" r="AJ1947"/>
  <c i="3" r="AK1947"/>
  <c i="3" r="AL1947"/>
  <c i="3" r="AM1947"/>
  <c i="3" r="AE1948"/>
  <c i="3" r="AF1948"/>
  <c i="3" r="AG1948"/>
  <c i="3" r="AH1948"/>
  <c i="3" r="AI1948"/>
  <c i="3" r="AJ1948"/>
  <c i="3" r="AK1948"/>
  <c i="3" r="AL1948"/>
  <c i="3" r="AM1948"/>
  <c i="3" r="AE1949"/>
  <c i="3" r="AF1949"/>
  <c i="3" r="AG1949"/>
  <c i="3" r="AH1949"/>
  <c i="3" r="AI1949"/>
  <c i="3" r="AJ1949"/>
  <c i="3" r="AK1949"/>
  <c i="3" r="AL1949"/>
  <c i="3" r="AM1949"/>
  <c i="3" r="AE1950"/>
  <c i="3" r="AF1950"/>
  <c i="3" r="AG1950"/>
  <c i="3" r="AH1950"/>
  <c i="3" r="AI1950"/>
  <c i="3" r="AJ1950"/>
  <c i="3" r="AK1950"/>
  <c i="3" r="AL1950"/>
  <c i="3" r="AM1950"/>
  <c i="3" r="AE1951"/>
  <c i="3" r="AF1951"/>
  <c i="3" r="AG1951"/>
  <c i="3" r="AH1951"/>
  <c i="3" r="AI1951"/>
  <c i="3" r="AJ1951"/>
  <c i="3" r="AK1951"/>
  <c i="3" r="AL1951"/>
  <c i="3" r="AM1951"/>
  <c i="3" r="AE1952"/>
  <c i="3" r="AF1952"/>
  <c i="3" r="AG1952"/>
  <c i="3" r="AH1952"/>
  <c i="3" r="AI1952"/>
  <c i="3" r="AJ1952"/>
  <c i="3" r="AK1952"/>
  <c i="3" r="AL1952"/>
  <c i="3" r="AM1952"/>
  <c i="3" r="AE1953"/>
  <c i="3" r="AF1953"/>
  <c i="3" r="AG1953"/>
  <c i="3" r="AH1953"/>
  <c i="3" r="AI1953"/>
  <c i="3" r="AJ1953"/>
  <c i="3" r="AK1953"/>
  <c i="3" r="AL1953"/>
  <c i="3" r="AM1953"/>
  <c i="3" r="AE1954"/>
  <c i="3" r="AF1954"/>
  <c i="3" r="AG1954"/>
  <c i="3" r="AH1954"/>
  <c i="3" r="AI1954"/>
  <c i="3" r="AJ1954"/>
  <c i="3" r="AK1954"/>
  <c i="3" r="AL1954"/>
  <c i="3" r="AM1954"/>
  <c i="3" r="AE1955"/>
  <c i="3" r="AF1955"/>
  <c i="3" r="AG1955"/>
  <c i="3" r="AH1955"/>
  <c i="3" r="AI1955"/>
  <c i="3" r="AJ1955"/>
  <c i="3" r="AK1955"/>
  <c i="3" r="AL1955"/>
  <c i="3" r="AM1955"/>
  <c i="3" r="AE1956"/>
  <c i="3" r="AF1956"/>
  <c i="3" r="AG1956"/>
  <c i="3" r="AH1956"/>
  <c i="3" r="AI1956"/>
  <c i="3" r="AJ1956"/>
  <c i="3" r="AK1956"/>
  <c i="3" r="AL1956"/>
  <c i="3" r="AM1956"/>
  <c i="3" r="AE1957"/>
  <c i="3" r="AF1957"/>
  <c i="3" r="AG1957"/>
  <c i="3" r="AH1957"/>
  <c i="3" r="AI1957"/>
  <c i="3" r="AJ1957"/>
  <c i="3" r="AK1957"/>
  <c i="3" r="AL1957"/>
  <c i="3" r="AM1957"/>
  <c i="3" r="AE1958"/>
  <c i="3" r="AF1958"/>
  <c i="3" r="AG1958"/>
  <c i="3" r="AH1958"/>
  <c i="3" r="AI1958"/>
  <c i="3" r="AJ1958"/>
  <c i="3" r="AK1958"/>
  <c i="3" r="AL1958"/>
  <c i="3" r="AM1958"/>
  <c i="3" r="AE1959"/>
  <c i="3" r="AF1959"/>
  <c i="3" r="AG1959"/>
  <c i="3" r="AH1959"/>
  <c i="3" r="AI1959"/>
  <c i="3" r="AJ1959"/>
  <c i="3" r="AK1959"/>
  <c i="3" r="AL1959"/>
  <c i="3" r="AM1959"/>
  <c i="3" r="AE1960"/>
  <c i="3" r="AF1960"/>
  <c i="3" r="AG1960"/>
  <c i="3" r="AH1960"/>
  <c i="3" r="AI1960"/>
  <c i="3" r="AJ1960"/>
  <c i="3" r="AK1960"/>
  <c i="3" r="AL1960"/>
  <c i="3" r="AM1960"/>
  <c i="3" r="AE1961"/>
  <c i="3" r="AF1961"/>
  <c i="3" r="AG1961"/>
  <c i="3" r="AH1961"/>
  <c i="3" r="AI1961"/>
  <c i="3" r="AJ1961"/>
  <c i="3" r="AK1961"/>
  <c i="3" r="AL1961"/>
  <c i="3" r="AM1961"/>
  <c i="3" r="AE1962"/>
  <c i="3" r="AF1962"/>
  <c i="3" r="AG1962"/>
  <c i="3" r="AH1962"/>
  <c i="3" r="AI1962"/>
  <c i="3" r="AJ1962"/>
  <c i="3" r="AK1962"/>
  <c i="3" r="AL1962"/>
  <c i="3" r="AM1962"/>
  <c i="3" r="AE1963"/>
  <c i="3" r="AF1963"/>
  <c i="3" r="AG1963"/>
  <c i="3" r="AH1963"/>
  <c i="3" r="AI1963"/>
  <c i="3" r="AJ1963"/>
  <c i="3" r="AK1963"/>
  <c i="3" r="AL1963"/>
  <c i="3" r="AM1963"/>
  <c i="3" r="AE1964"/>
  <c i="3" r="AF1964"/>
  <c i="3" r="AG1964"/>
  <c i="3" r="AH1964"/>
  <c i="3" r="AI1964"/>
  <c i="3" r="AJ1964"/>
  <c i="3" r="AK1964"/>
  <c i="3" r="AL1964"/>
  <c i="3" r="AM1964"/>
  <c i="3" r="AE1965"/>
  <c i="3" r="AF1965"/>
  <c i="3" r="AG1965"/>
  <c i="3" r="AH1965"/>
  <c i="3" r="AI1965"/>
  <c i="3" r="AJ1965"/>
  <c i="3" r="AK1965"/>
  <c i="3" r="AL1965"/>
  <c i="3" r="AM1965"/>
  <c i="3" r="AE1966"/>
  <c i="3" r="AF1966"/>
  <c i="3" r="AG1966"/>
  <c i="3" r="AH1966"/>
  <c i="3" r="AI1966"/>
  <c i="3" r="AJ1966"/>
  <c i="3" r="AK1966"/>
  <c i="3" r="AL1966"/>
  <c i="3" r="AM1966"/>
  <c i="3" r="AE1967"/>
  <c i="3" r="AF1967"/>
  <c i="3" r="AG1967"/>
  <c i="3" r="AH1967"/>
  <c i="3" r="AI1967"/>
  <c i="3" r="AJ1967"/>
  <c i="3" r="AK1967"/>
  <c i="3" r="AL1967"/>
  <c i="3" r="AM1967"/>
  <c i="3" r="AE1968"/>
  <c i="3" r="AF1968"/>
  <c i="3" r="AG1968"/>
  <c i="3" r="AH1968"/>
  <c i="3" r="AI1968"/>
  <c i="3" r="AJ1968"/>
  <c i="3" r="AK1968"/>
  <c i="3" r="AL1968"/>
  <c i="3" r="AM1968"/>
  <c i="3" r="AE1969"/>
  <c i="3" r="AF1969"/>
  <c i="3" r="AG1969"/>
  <c i="3" r="AH1969"/>
  <c i="3" r="AI1969"/>
  <c i="3" r="AJ1969"/>
  <c i="3" r="AK1969"/>
  <c i="3" r="AL1969"/>
  <c i="3" r="AM1969"/>
  <c i="3" r="AE1970"/>
  <c i="3" r="AF1970"/>
  <c i="3" r="AG1970"/>
  <c i="3" r="AH1970"/>
  <c i="3" r="AI1970"/>
  <c i="3" r="AJ1970"/>
  <c i="3" r="AK1970"/>
  <c i="3" r="AL1970"/>
  <c i="3" r="AM1970"/>
  <c i="3" r="AE1971"/>
  <c i="3" r="AF1971"/>
  <c i="3" r="AG1971"/>
  <c i="3" r="AH1971"/>
  <c i="3" r="AI1971"/>
  <c i="3" r="AJ1971"/>
  <c i="3" r="AK1971"/>
  <c i="3" r="AL1971"/>
  <c i="3" r="AM1971"/>
  <c i="3" r="AE1972"/>
  <c i="3" r="AF1972"/>
  <c i="3" r="AG1972"/>
  <c i="3" r="AH1972"/>
  <c i="3" r="AI1972"/>
  <c i="3" r="AJ1972"/>
  <c i="3" r="AK1972"/>
  <c i="3" r="AL1972"/>
  <c i="3" r="AM1972"/>
  <c i="3" r="AE1973"/>
  <c i="3" r="AF1973"/>
  <c i="3" r="AG1973"/>
  <c i="3" r="AH1973"/>
  <c i="3" r="AI1973"/>
  <c i="3" r="AJ1973"/>
  <c i="3" r="AK1973"/>
  <c i="3" r="AL1973"/>
  <c i="3" r="AM1973"/>
  <c i="3" r="AE1974"/>
  <c i="3" r="AF1974"/>
  <c i="3" r="AG1974"/>
  <c i="3" r="AH1974"/>
  <c i="3" r="AI1974"/>
  <c i="3" r="AJ1974"/>
  <c i="3" r="AK1974"/>
  <c i="3" r="AL1974"/>
  <c i="3" r="AM1974"/>
  <c i="3" r="AE1975"/>
  <c i="3" r="AF1975"/>
  <c i="3" r="AG1975"/>
  <c i="3" r="AH1975"/>
  <c i="3" r="AI1975"/>
  <c i="3" r="AJ1975"/>
  <c i="3" r="AK1975"/>
  <c i="3" r="AL1975"/>
  <c i="3" r="AM1975"/>
  <c i="3" r="AE1976"/>
  <c i="3" r="AF1976"/>
  <c i="3" r="AG1976"/>
  <c i="3" r="AH1976"/>
  <c i="3" r="AI1976"/>
  <c i="3" r="AJ1976"/>
  <c i="3" r="AK1976"/>
  <c i="3" r="AL1976"/>
  <c i="3" r="AM1976"/>
  <c i="3" r="AE1977"/>
  <c i="3" r="AF1977"/>
  <c i="3" r="AG1977"/>
  <c i="3" r="AH1977"/>
  <c i="3" r="AI1977"/>
  <c i="3" r="AJ1977"/>
  <c i="3" r="AK1977"/>
  <c i="3" r="AL1977"/>
  <c i="3" r="AM1977"/>
  <c i="3" r="AE1978"/>
  <c i="3" r="AF1978"/>
  <c i="3" r="AG1978"/>
  <c i="3" r="AH1978"/>
  <c i="3" r="AI1978"/>
  <c i="3" r="AJ1978"/>
  <c i="3" r="AK1978"/>
  <c i="3" r="AL1978"/>
  <c i="3" r="AM1978"/>
  <c i="3" r="AE1979"/>
  <c i="3" r="AF1979"/>
  <c i="3" r="AG1979"/>
  <c i="3" r="AH1979"/>
  <c i="3" r="AI1979"/>
  <c i="3" r="AJ1979"/>
  <c i="3" r="AK1979"/>
  <c i="3" r="AL1979"/>
  <c i="3" r="AM1979"/>
  <c i="3" r="AE1980"/>
  <c i="3" r="AF1980"/>
  <c i="3" r="AG1980"/>
  <c i="3" r="AH1980"/>
  <c i="3" r="AI1980"/>
  <c i="3" r="AJ1980"/>
  <c i="3" r="AK1980"/>
  <c i="3" r="AL1980"/>
  <c i="3" r="AM1980"/>
  <c i="3" r="AE1981"/>
  <c i="3" r="AF1981"/>
  <c i="3" r="AG1981"/>
  <c i="3" r="AH1981"/>
  <c i="3" r="AI1981"/>
  <c i="3" r="AJ1981"/>
  <c i="3" r="AK1981"/>
  <c i="3" r="AL1981"/>
  <c i="3" r="AM1981"/>
  <c i="3" r="AE1982"/>
  <c i="3" r="AF1982"/>
  <c i="3" r="AG1982"/>
  <c i="3" r="AH1982"/>
  <c i="3" r="AI1982"/>
  <c i="3" r="AJ1982"/>
  <c i="3" r="AK1982"/>
  <c i="3" r="AL1982"/>
  <c i="3" r="AM1982"/>
  <c i="3" r="AE1983"/>
  <c i="3" r="AF1983"/>
  <c i="3" r="AG1983"/>
  <c i="3" r="AH1983"/>
  <c i="3" r="AI1983"/>
  <c i="3" r="AJ1983"/>
  <c i="3" r="AK1983"/>
  <c i="3" r="AL1983"/>
  <c i="3" r="AM1983"/>
  <c i="3" r="AE1984"/>
  <c i="3" r="AF1984"/>
  <c i="3" r="AG1984"/>
  <c i="3" r="AH1984"/>
  <c i="3" r="AI1984"/>
  <c i="3" r="AJ1984"/>
  <c i="3" r="AK1984"/>
  <c i="3" r="AL1984"/>
  <c i="3" r="AM1984"/>
  <c i="3" r="AE1985"/>
  <c i="3" r="AF1985"/>
  <c i="3" r="AG1985"/>
  <c i="3" r="AH1985"/>
  <c i="3" r="AI1985"/>
  <c i="3" r="AJ1985"/>
  <c i="3" r="AK1985"/>
  <c i="3" r="AL1985"/>
  <c i="3" r="AM1985"/>
  <c i="3" r="AE1986"/>
  <c i="3" r="AF1986"/>
  <c i="3" r="AG1986"/>
  <c i="3" r="AH1986"/>
  <c i="3" r="AI1986"/>
  <c i="3" r="AJ1986"/>
  <c i="3" r="AK1986"/>
  <c i="3" r="AL1986"/>
  <c i="3" r="AM1986"/>
  <c i="3" r="AE1987"/>
  <c i="3" r="AF1987"/>
  <c i="3" r="AG1987"/>
  <c i="3" r="AH1987"/>
  <c i="3" r="AI1987"/>
  <c i="3" r="AJ1987"/>
  <c i="3" r="AK1987"/>
  <c i="3" r="AL1987"/>
  <c i="3" r="AM1987"/>
  <c i="3" r="AE1988"/>
  <c i="3" r="AF1988"/>
  <c i="3" r="AG1988"/>
  <c i="3" r="AH1988"/>
  <c i="3" r="AI1988"/>
  <c i="3" r="AJ1988"/>
  <c i="3" r="AK1988"/>
  <c i="3" r="AL1988"/>
  <c i="3" r="AM1988"/>
  <c i="3" r="AE1989"/>
  <c i="3" r="AF1989"/>
  <c i="3" r="AG1989"/>
  <c i="3" r="AH1989"/>
  <c i="3" r="AI1989"/>
  <c i="3" r="AJ1989"/>
  <c i="3" r="AK1989"/>
  <c i="3" r="AL1989"/>
  <c i="3" r="AM1989"/>
  <c i="3" r="AE1990"/>
  <c i="3" r="AF1990"/>
  <c i="3" r="AG1990"/>
  <c i="3" r="AH1990"/>
  <c i="3" r="AI1990"/>
  <c i="3" r="AJ1990"/>
  <c i="3" r="AK1990"/>
  <c i="3" r="AL1990"/>
  <c i="3" r="AM1990"/>
  <c i="3" r="AE1991"/>
  <c i="3" r="AF1991"/>
  <c i="3" r="AG1991"/>
  <c i="3" r="AH1991"/>
  <c i="3" r="AI1991"/>
  <c i="3" r="AJ1991"/>
  <c i="3" r="AK1991"/>
  <c i="3" r="AL1991"/>
  <c i="3" r="AM1991"/>
  <c i="3" r="AE1992"/>
  <c i="3" r="AF1992"/>
  <c i="3" r="AG1992"/>
  <c i="3" r="AH1992"/>
  <c i="3" r="AI1992"/>
  <c i="3" r="AJ1992"/>
  <c i="3" r="AK1992"/>
  <c i="3" r="AL1992"/>
  <c i="3" r="AM1992"/>
  <c i="3" r="AE1993"/>
  <c i="3" r="AF1993"/>
  <c i="3" r="AG1993"/>
  <c i="3" r="AH1993"/>
  <c i="3" r="AI1993"/>
  <c i="3" r="AJ1993"/>
  <c i="3" r="AK1993"/>
  <c i="3" r="AL1993"/>
  <c i="3" r="AM1993"/>
  <c i="3" r="AE1994"/>
  <c i="3" r="AF1994"/>
  <c i="3" r="AG1994"/>
  <c i="3" r="AH1994"/>
  <c i="3" r="AI1994"/>
  <c i="3" r="AJ1994"/>
  <c i="3" r="AK1994"/>
  <c i="3" r="AL1994"/>
  <c i="3" r="AM1994"/>
  <c i="3" r="AE1995"/>
  <c i="3" r="AF1995"/>
  <c i="3" r="AG1995"/>
  <c i="3" r="AH1995"/>
  <c i="3" r="AI1995"/>
  <c i="3" r="AJ1995"/>
  <c i="3" r="AK1995"/>
  <c i="3" r="AL1995"/>
  <c i="3" r="AM1995"/>
  <c i="3" r="AE1996"/>
  <c i="3" r="AF1996"/>
  <c i="3" r="AG1996"/>
  <c i="3" r="AH1996"/>
  <c i="3" r="AI1996"/>
  <c i="3" r="AJ1996"/>
  <c i="3" r="AK1996"/>
  <c i="3" r="AL1996"/>
  <c i="3" r="AM1996"/>
  <c i="3" r="AE1997"/>
  <c i="3" r="AF1997"/>
  <c i="3" r="AG1997"/>
  <c i="3" r="AH1997"/>
  <c i="3" r="AI1997"/>
  <c i="3" r="AJ1997"/>
  <c i="3" r="AK1997"/>
  <c i="3" r="AL1997"/>
  <c i="3" r="AM1997"/>
  <c i="3" r="AE1998"/>
  <c i="3" r="AF1998"/>
  <c i="3" r="AG1998"/>
  <c i="3" r="AH1998"/>
  <c i="3" r="AI1998"/>
  <c i="3" r="AJ1998"/>
  <c i="3" r="AK1998"/>
  <c i="3" r="AL1998"/>
  <c i="3" r="AM1998"/>
  <c i="3" r="AE1999"/>
  <c i="3" r="AF1999"/>
  <c i="3" r="AG1999"/>
  <c i="3" r="AH1999"/>
  <c i="3" r="AI1999"/>
  <c i="3" r="AJ1999"/>
  <c i="3" r="AK1999"/>
  <c i="3" r="AL1999"/>
  <c i="3" r="AM1999"/>
  <c i="3" r="AE2000"/>
  <c i="3" r="AF2000"/>
  <c i="3" r="AG2000"/>
  <c i="3" r="AH2000"/>
  <c i="3" r="AI2000"/>
  <c i="3" r="AJ2000"/>
  <c i="3" r="AK2000"/>
  <c i="3" r="AL2000"/>
  <c i="3" r="AM2000"/>
  <c i="3" r="AE2001"/>
  <c i="3" r="AF2001"/>
  <c i="3" r="AG2001"/>
  <c i="3" r="AH2001"/>
  <c i="3" r="AI2001"/>
  <c i="3" r="AJ2001"/>
  <c i="3" r="AK2001"/>
  <c i="3" r="AL2001"/>
  <c i="3" r="AM2001"/>
  <c i="3" l="1" r="AR1463"/>
  <c i="3" r="AT1082"/>
  <c i="3" r="AU1748"/>
  <c i="3" r="AV1740"/>
  <c i="3" r="AR1724"/>
  <c i="3" r="AQ1677"/>
  <c i="3" r="AR1676"/>
  <c i="3" r="AT1670"/>
  <c i="3" r="AP1669"/>
  <c i="3" r="AO1014"/>
  <c i="3" r="AN1237"/>
  <c i="3" r="AU1123"/>
  <c i="3" r="AP1052"/>
  <c i="3" r="AP1538"/>
  <c i="3" r="AO1142"/>
  <c i="3" r="AO1136"/>
  <c i="3" r="AQ1423"/>
  <c i="3" r="AT1404"/>
  <c i="3" r="AS1322"/>
  <c i="3" r="AU1890"/>
  <c i="3" r="AN1721"/>
  <c i="3" r="AS1639"/>
  <c i="3" r="AP1615"/>
  <c i="3" r="AN1598"/>
  <c i="3" r="AP1386"/>
  <c i="3" r="AO1371"/>
  <c i="3" r="AU1310"/>
  <c i="3" r="AP1227"/>
  <c i="3" r="AO1163"/>
  <c i="3" r="AN1119"/>
  <c i="3" r="AS1995"/>
  <c i="3" r="AR1970"/>
  <c i="3" r="AN1966"/>
  <c i="3" r="AN1965"/>
  <c i="3" r="AT1962"/>
  <c i="3" r="AU1961"/>
  <c i="3" r="AV1960"/>
  <c i="3" r="AO1958"/>
  <c i="3" r="AR1768"/>
  <c i="3" r="AN1656"/>
  <c i="3" r="AV1584"/>
  <c i="3" r="AO1574"/>
  <c i="3" r="AU1562"/>
  <c i="3" r="AT1448"/>
  <c i="3" r="AT1444"/>
  <c i="3" r="AN1401"/>
  <c i="3" r="AN1393"/>
  <c i="3" r="AV1315"/>
  <c i="3" r="AO1313"/>
  <c i="3" r="AN1258"/>
  <c i="3" r="AN1166"/>
  <c i="3" r="AV1804"/>
  <c i="3" r="AV1484"/>
  <c i="3" r="AU1463"/>
  <c i="3" r="AU1418"/>
  <c i="3" r="AU1822"/>
  <c i="3" r="AR1435"/>
  <c i="3" r="AN1304"/>
  <c i="3" r="AO1192"/>
  <c i="3" r="AV1884"/>
  <c i="3" r="AV1868"/>
  <c i="3" r="AV1716"/>
  <c i="3" r="AR1588"/>
  <c i="3" r="AT1495"/>
  <c i="3" r="AT1440"/>
  <c i="3" r="AQ1352"/>
  <c i="3" r="AT1202"/>
  <c i="3" r="AP1131"/>
  <c i="3" r="AO1089"/>
  <c i="3" r="AT1339"/>
  <c i="3" r="AN1286"/>
  <c i="3" r="AS1271"/>
  <c i="3" r="AQ1184"/>
  <c i="3" r="AN1028"/>
  <c i="3" r="AV1829"/>
  <c i="3" r="AP1294"/>
  <c i="3" r="AQ1075"/>
  <c i="3" r="AQ1928"/>
  <c i="3" r="AT1925"/>
  <c i="3" r="AS1918"/>
  <c i="3" r="AT1909"/>
  <c i="3" r="AS1522"/>
  <c i="3" r="AT1514"/>
  <c i="3" r="AV1508"/>
  <c i="3" r="AU1435"/>
  <c i="3" r="AQ1214"/>
  <c i="3" r="AR1137"/>
  <c i="3" r="AN1126"/>
  <c i="3" r="AP1095"/>
  <c i="3" r="AV1805"/>
  <c i="3" r="AR1491"/>
  <c i="3" r="AR1475"/>
  <c i="3" r="AV1417"/>
  <c i="3" r="AP1187"/>
  <c i="3" r="AQ1036"/>
  <c i="3" r="AU1023"/>
  <c i="3" r="AU1806"/>
  <c i="3" r="AU1694"/>
  <c i="3" r="AP1358"/>
  <c i="3" r="AV1191"/>
  <c i="3" r="AT1068"/>
  <c i="3" r="AR1547"/>
  <c i="3" r="AV1544"/>
  <c i="3" r="AO1365"/>
  <c i="3" r="AS1248"/>
  <c i="3" r="AN1158"/>
  <c i="3" r="AS1153"/>
  <c i="3" r="AV1150"/>
  <c i="3" r="AQ1147"/>
  <c i="3" r="AS1767"/>
  <c i="3" r="AT1629"/>
  <c i="3" r="AN1608"/>
  <c i="3" r="AO1601"/>
  <c i="3" r="AT1597"/>
  <c i="3" r="AQ1538"/>
  <c i="3" r="AS1530"/>
  <c i="3" r="AS1528"/>
  <c i="3" r="AU1511"/>
  <c i="3" r="AV1393"/>
  <c i="3" r="AQ1379"/>
  <c i="3" r="AR1352"/>
  <c i="3" r="AS1327"/>
  <c i="3" r="AT1327"/>
  <c i="3" r="AT1189"/>
  <c i="3" r="AR1184"/>
  <c i="3" r="AV1969"/>
  <c i="3" r="AT1969"/>
  <c i="3" r="AQ1944"/>
  <c i="3" r="AQ1942"/>
  <c i="3" r="AR1933"/>
  <c i="3" r="AR1926"/>
  <c i="3" r="AU1922"/>
  <c i="3" r="AQ1920"/>
  <c i="3" r="AS1893"/>
  <c i="3" r="AU1891"/>
  <c i="3" r="AN1889"/>
  <c i="3" r="AT1885"/>
  <c i="3" r="AU1882"/>
  <c i="3" r="AQ1872"/>
  <c i="3" r="AT1869"/>
  <c i="3" r="AT1681"/>
  <c i="3" r="AQ1661"/>
  <c i="3" r="AU1633"/>
  <c i="3" r="AR1614"/>
  <c i="3" r="AT1604"/>
  <c i="3" r="AN1597"/>
  <c i="3" r="AO1537"/>
  <c i="3" r="AU1484"/>
  <c i="3" r="AU1479"/>
  <c i="3" r="AU1476"/>
  <c i="3" r="AV1468"/>
  <c i="3" r="AV1448"/>
  <c i="3" r="AR1402"/>
  <c i="3" r="AV1201"/>
  <c i="3" r="AQ1176"/>
  <c i="3" r="AP1162"/>
  <c i="3" r="AQ1146"/>
  <c i="3" r="AT1036"/>
  <c i="3" r="AN1960"/>
  <c i="3" r="AS1885"/>
  <c i="3" r="AO1874"/>
  <c i="3" r="AQ1192"/>
  <c i="3" r="AU1998"/>
  <c i="3" r="AV1967"/>
  <c i="3" r="AN1385"/>
  <c i="3" r="AO1347"/>
  <c i="3" r="AT2000"/>
  <c i="3" r="AV1974"/>
  <c i="3" r="AP1972"/>
  <c i="3" r="AT1402"/>
  <c i="3" r="AT1255"/>
  <c i="3" r="AU1064"/>
  <c i="3" r="AS1839"/>
  <c i="3" r="AR1828"/>
  <c i="3" r="AU1786"/>
  <c i="3" r="AV1691"/>
  <c i="3" r="AN1689"/>
  <c i="3" r="AR1687"/>
  <c i="3" r="AP1658"/>
  <c i="3" r="AN1575"/>
  <c i="3" r="AU1564"/>
  <c i="3" r="AR1563"/>
  <c i="3" r="AO1549"/>
  <c i="3" r="AV1426"/>
  <c i="3" r="AO1413"/>
  <c i="3" r="AS1926"/>
  <c i="3" r="AP1886"/>
  <c i="3" r="AT1679"/>
  <c i="3" r="AQ1542"/>
  <c i="3" r="AO1401"/>
  <c i="3" r="AQ1224"/>
  <c i="3" r="AQ1212"/>
  <c i="3" r="AN1205"/>
  <c i="3" r="AT1999"/>
  <c i="3" r="AU1975"/>
  <c i="3" r="AP1971"/>
  <c i="3" r="AP1862"/>
  <c i="3" r="AT1684"/>
  <c i="3" r="AS1224"/>
  <c i="3" r="AS1216"/>
  <c i="3" r="AR1862"/>
  <c i="3" r="AU1839"/>
  <c i="3" r="AP1838"/>
  <c i="3" r="AN1837"/>
  <c i="3" r="AQ1835"/>
  <c i="3" r="AV1834"/>
  <c i="3" r="AP1828"/>
  <c i="3" r="AQ1812"/>
  <c i="3" r="AQ1796"/>
  <c i="3" r="AO1789"/>
  <c i="3" r="AO1781"/>
  <c i="3" r="AV1750"/>
  <c i="3" r="AS1746"/>
  <c i="3" r="AQ1722"/>
  <c i="3" r="AR1586"/>
  <c i="3" r="AU1576"/>
  <c i="3" r="AS1561"/>
  <c i="3" r="AQ1555"/>
  <c i="3" r="AT1471"/>
  <c i="3" r="AU1466"/>
  <c i="3" r="AT1446"/>
  <c i="3" r="AT1313"/>
  <c i="3" r="AV1295"/>
  <c i="3" r="AN1270"/>
  <c i="3" r="AS1255"/>
  <c i="3" r="AV1127"/>
  <c i="3" r="AO1124"/>
  <c i="3" r="AU1108"/>
  <c i="3" r="AS1869"/>
  <c i="3" r="AN1997"/>
  <c i="3" r="AR1941"/>
  <c i="3" r="AS1910"/>
  <c i="3" r="AV1662"/>
  <c i="3" r="AQ1589"/>
  <c i="3" r="AO1386"/>
  <c i="3" r="AO1379"/>
  <c i="3" r="AU1371"/>
  <c i="3" r="AO1973"/>
  <c i="3" r="AU1258"/>
  <c i="3" r="AR1247"/>
  <c i="3" r="AR1857"/>
  <c i="3" r="AP1850"/>
  <c i="3" r="AT1849"/>
  <c i="3" r="AU1846"/>
  <c i="3" r="AP1843"/>
  <c i="3" r="AU1830"/>
  <c i="3" r="AQ1819"/>
  <c i="3" r="AU1815"/>
  <c i="3" r="AQ1780"/>
  <c i="3" r="AR1779"/>
  <c i="3" r="AS1754"/>
  <c i="3" r="AQ1730"/>
  <c i="3" r="AV1705"/>
  <c i="3" r="AS1602"/>
  <c i="3" r="AP1601"/>
  <c i="3" r="AP1509"/>
  <c i="3" r="AP1501"/>
  <c i="3" r="AV1476"/>
  <c i="3" r="AV1428"/>
  <c i="3" r="AT1426"/>
  <c i="3" r="AO1419"/>
  <c i="3" r="AU1399"/>
  <c i="3" r="AU1323"/>
  <c i="3" r="AP1320"/>
  <c i="3" r="AV1301"/>
  <c i="3" r="AQ1283"/>
  <c i="3" r="AV1173"/>
  <c i="3" r="AN1162"/>
  <c i="3" r="AU1158"/>
  <c i="3" r="AN1141"/>
  <c i="3" r="AV1113"/>
  <c i="3" r="AV1185"/>
  <c i="3" r="AP1071"/>
  <c i="3" r="AR1037"/>
  <c i="3" r="AR1005"/>
  <c i="3" r="AN1948"/>
  <c i="3" r="AV1789"/>
  <c i="3" r="AV1694"/>
  <c i="3" r="AT1643"/>
  <c i="3" r="AT1542"/>
  <c i="3" r="AS1488"/>
  <c i="3" r="AU1452"/>
  <c i="3" r="AV1400"/>
  <c i="3" r="AQ1368"/>
  <c i="3" r="AO1275"/>
  <c i="3" r="AP1239"/>
  <c i="3" r="AS1208"/>
  <c i="3" r="AV1101"/>
  <c i="3" r="AU1073"/>
  <c i="3" r="AQ1985"/>
  <c i="3" r="AP1978"/>
  <c i="3" r="AP1977"/>
  <c i="3" r="AR1976"/>
  <c i="3" r="AV1940"/>
  <c i="3" r="AP1916"/>
  <c i="3" r="AQ1912"/>
  <c i="3" r="AS1902"/>
  <c i="3" r="AQ1896"/>
  <c i="3" r="AT1790"/>
  <c i="3" r="AO1771"/>
  <c i="3" r="AU1758"/>
  <c i="3" r="AT1735"/>
  <c i="3" r="AV1651"/>
  <c i="3" r="AQ1570"/>
  <c i="3" r="AS1566"/>
  <c i="3" r="AT1561"/>
  <c i="3" r="AV1548"/>
  <c i="3" r="AT1544"/>
  <c i="3" r="AQ1518"/>
  <c i="3" r="AU1492"/>
  <c i="3" r="AT1490"/>
  <c i="3" r="AR1446"/>
  <c i="3" r="AN1377"/>
  <c i="3" r="AU1356"/>
  <c i="3" r="AO1344"/>
  <c i="3" r="AR1303"/>
  <c i="3" r="AT1264"/>
  <c i="3" r="AS1245"/>
  <c i="3" r="AU1147"/>
  <c i="3" r="AO1073"/>
  <c i="3" r="AV1041"/>
  <c i="3" r="AR1040"/>
  <c i="3" r="AR1008"/>
  <c i="3" r="AV1199"/>
  <c i="3" r="AS1169"/>
  <c i="3" r="AT1143"/>
  <c i="3" r="AN1094"/>
  <c i="3" r="AR1969"/>
  <c i="3" r="AP1932"/>
  <c i="3" r="AS1894"/>
  <c i="3" r="AS1888"/>
  <c i="3" r="AO1689"/>
  <c i="3" r="AS1637"/>
  <c i="3" r="AS1498"/>
  <c i="3" r="AT1487"/>
  <c i="3" r="AT1449"/>
  <c i="3" r="AR1445"/>
  <c i="3" r="AN1420"/>
  <c i="3" r="AN1398"/>
  <c i="3" r="AQ1271"/>
  <c i="3" r="AU1249"/>
  <c i="3" r="AU1242"/>
  <c i="3" r="AQ1174"/>
  <c i="3" r="AN1107"/>
  <c i="3" r="AO1992"/>
  <c i="3" r="AU1988"/>
  <c i="3" r="AT1987"/>
  <c i="3" r="AS1986"/>
  <c i="3" r="AO1984"/>
  <c i="3" r="AU1980"/>
  <c i="3" r="AN1953"/>
  <c i="3" r="AQ1952"/>
  <c i="3" r="AQ1936"/>
  <c i="3" r="AV1917"/>
  <c i="3" r="AR1917"/>
  <c i="3" r="AN1900"/>
  <c i="3" r="AT1858"/>
  <c i="3" r="AR1831"/>
  <c i="3" r="AO1825"/>
  <c i="3" r="AP1824"/>
  <c i="3" r="AT1773"/>
  <c i="3" r="AV1764"/>
  <c i="3" r="AO1734"/>
  <c i="3" r="AS1683"/>
  <c i="3" r="AV1664"/>
  <c i="3" r="AN1618"/>
  <c i="3" r="AR1604"/>
  <c i="3" r="AS1587"/>
  <c i="3" r="AU1571"/>
  <c i="3" r="AQ1547"/>
  <c i="3" r="AU1534"/>
  <c i="3" r="AQ1502"/>
  <c i="3" r="AU1468"/>
  <c i="3" r="AT1466"/>
  <c i="3" r="AS1456"/>
  <c i="3" r="AU1419"/>
  <c i="3" r="AV1391"/>
  <c i="3" r="AN1382"/>
  <c i="3" r="AS1357"/>
  <c i="3" r="AU1341"/>
  <c i="3" r="AQ1288"/>
  <c i="3" r="AR1287"/>
  <c i="3" r="AO1283"/>
  <c i="3" r="AQ1281"/>
  <c i="3" r="AR1280"/>
  <c i="3" r="AU1218"/>
  <c i="3" r="AQ1208"/>
  <c i="3" r="AS1170"/>
  <c i="3" r="AN1165"/>
  <c i="3" r="AO1126"/>
  <c i="3" r="AN1105"/>
  <c i="3" r="AP1067"/>
  <c i="3" r="AV1048"/>
  <c i="3" r="AN1046"/>
  <c i="3" r="AQ1167"/>
  <c i="3" r="AQ1070"/>
  <c i="3" r="AT1063"/>
  <c i="3" r="AV1885"/>
  <c i="3" r="AO1805"/>
  <c i="3" r="AP1734"/>
  <c i="3" r="AT1706"/>
  <c i="3" r="AR1467"/>
  <c i="3" r="AQ1411"/>
  <c i="3" r="AT1372"/>
  <c i="3" r="AN1369"/>
  <c i="3" r="AT1329"/>
  <c i="3" r="AP1262"/>
  <c i="3" r="AV1241"/>
  <c i="3" r="AO1176"/>
  <c i="3" r="AQ1105"/>
  <c i="3" r="AN1102"/>
  <c i="3" r="AO1006"/>
  <c i="3" r="AU1993"/>
  <c i="3" r="AS1957"/>
  <c i="3" r="AV1937"/>
  <c i="3" r="AV1924"/>
  <c i="3" r="AU1906"/>
  <c i="3" r="AQ1905"/>
  <c i="3" r="AO1800"/>
  <c i="3" r="AQ1799"/>
  <c i="3" r="AS1793"/>
  <c i="3" r="AQ1786"/>
  <c i="3" r="AQ1714"/>
  <c i="3" r="AT1703"/>
  <c i="3" r="AO1700"/>
  <c i="3" r="AV1665"/>
  <c i="3" r="AS1658"/>
  <c i="3" r="AR1628"/>
  <c i="3" r="AT1626"/>
  <c i="3" r="AU1578"/>
  <c i="3" r="AT1574"/>
  <c i="3" r="AU1535"/>
  <c i="3" r="AU1532"/>
  <c i="3" r="AQ1494"/>
  <c i="3" r="AV1460"/>
  <c i="3" r="AR1421"/>
  <c i="3" r="AT1416"/>
  <c i="3" r="AV1404"/>
  <c i="3" r="AS1307"/>
  <c i="3" r="AU1305"/>
  <c i="3" r="AV1268"/>
  <c i="3" r="AS1256"/>
  <c i="3" r="AR1224"/>
  <c i="3" r="AQ1178"/>
  <c i="3" r="AP1137"/>
  <c i="3" r="AV1088"/>
  <c i="3" r="AV1087"/>
  <c i="3" r="AQ1884"/>
  <c i="3" r="AO1884"/>
  <c i="3" r="AT1791"/>
  <c i="3" r="AS1791"/>
  <c i="3" r="AV1617"/>
  <c i="3" r="AS1617"/>
  <c i="3" r="AV1616"/>
  <c i="3" r="AT1616"/>
  <c i="3" r="AV1988"/>
  <c i="3" r="AT1988"/>
  <c i="3" r="AN1987"/>
  <c i="3" r="AN1983"/>
  <c i="3" r="AO1980"/>
  <c i="3" r="AS1977"/>
  <c i="3" r="AT1976"/>
  <c i="3" r="AS1974"/>
  <c i="3" r="AS1966"/>
  <c i="3" r="AR1947"/>
  <c i="3" r="AQ1924"/>
  <c i="3" r="AO1924"/>
  <c i="3" r="AO1916"/>
  <c i="3" r="AN1916"/>
  <c i="3" r="AR1913"/>
  <c i="3" r="AU1911"/>
  <c i="3" r="AO1896"/>
  <c i="3" r="AR1894"/>
  <c i="3" r="AQ1888"/>
  <c i="3" r="AN1873"/>
  <c i="3" r="AR1873"/>
  <c i="3" r="AQ1868"/>
  <c i="3" r="AO1868"/>
  <c i="3" r="AO1839"/>
  <c i="3" r="AR1836"/>
  <c i="3" r="AO1665"/>
  <c i="3" r="AQ1651"/>
  <c i="3" r="AN1992"/>
  <c i="3" r="AS1999"/>
  <c i="3" r="AR1994"/>
  <c i="3" r="AS1994"/>
  <c i="3" r="AT1989"/>
  <c i="3" r="AR1982"/>
  <c i="3" r="AP1733"/>
  <c i="3" r="AO1680"/>
  <c i="3" r="AQ1680"/>
  <c i="3" r="AP1675"/>
  <c i="3" r="AV1675"/>
  <c i="3" r="AV1647"/>
  <c i="3" r="AP1647"/>
  <c i="3" r="AT1647"/>
  <c i="3" r="AU1460"/>
  <c i="3" r="AO1430"/>
  <c i="3" r="AV1430"/>
  <c i="3" r="AR1937"/>
  <c i="3" r="AO1865"/>
  <c i="3" r="AO1998"/>
  <c i="3" r="AT1993"/>
  <c i="3" r="AQ1989"/>
  <c i="3" r="AN1949"/>
  <c i="3" r="AR1877"/>
  <c i="3" r="AV1877"/>
  <c i="3" r="AS1801"/>
  <c i="3" r="AO1670"/>
  <c i="3" r="AS1998"/>
  <c i="3" r="AU1992"/>
  <c i="3" r="AN1985"/>
  <c i="3" r="AV1948"/>
  <c i="3" r="AR1897"/>
  <c i="3" r="AV1888"/>
  <c i="3" r="AQ2001"/>
  <c i="3" r="AP1995"/>
  <c i="3" r="AO1989"/>
  <c i="3" r="AQ1940"/>
  <c i="3" r="AO1940"/>
  <c i="3" r="AT1901"/>
  <c i="3" r="AV1900"/>
  <c i="3" r="AQ1900"/>
  <c i="3" r="AU1898"/>
  <c i="3" r="AR1854"/>
  <c i="3" r="AT1852"/>
  <c i="3" r="AO1849"/>
  <c i="3" r="AV1842"/>
  <c i="3" r="AT1841"/>
  <c i="3" r="AV1774"/>
  <c i="3" r="AO1709"/>
  <c i="3" r="AQ1709"/>
  <c i="3" r="AO1648"/>
  <c i="3" r="AQ1648"/>
  <c i="3" r="AS1273"/>
  <c i="3" r="AU1273"/>
  <c i="3" r="AR1990"/>
  <c i="3" r="AU1791"/>
  <c i="3" r="AR1266"/>
  <c i="3" r="AU1266"/>
  <c i="3" r="AQ1992"/>
  <c i="3" r="AN1986"/>
  <c i="3" r="AQ1981"/>
  <c i="3" r="AQ1978"/>
  <c i="3" r="AQ1948"/>
  <c i="3" r="AS1886"/>
  <c i="3" r="AS1870"/>
  <c i="3" r="AP2000"/>
  <c i="3" r="AP1996"/>
  <c i="3" r="AO1991"/>
  <c i="3" r="AT1955"/>
  <c i="3" r="AU1996"/>
  <c i="3" r="AV1995"/>
  <c i="3" r="AN1951"/>
  <c i="3" r="AT1941"/>
  <c i="3" r="AS1941"/>
  <c i="3" r="AS1933"/>
  <c i="3" r="AN1932"/>
  <c i="3" r="AR1929"/>
  <c i="3" r="AU1927"/>
  <c i="3" r="AR1910"/>
  <c i="3" r="AS1878"/>
  <c i="3" r="AT1857"/>
  <c i="3" r="AU1747"/>
  <c i="3" r="AQ1736"/>
  <c i="3" r="AN1710"/>
  <c i="3" r="AQ1614"/>
  <c i="3" r="AR1612"/>
  <c i="3" r="AR1608"/>
  <c i="3" r="AN1607"/>
  <c i="3" r="AT1474"/>
  <c i="3" r="AS1474"/>
  <c i="3" r="AN1291"/>
  <c i="3" r="AP1288"/>
  <c i="3" r="AT1938"/>
  <c i="3" r="AU1938"/>
  <c i="3" r="AN1993"/>
  <c i="3" r="AO1950"/>
  <c i="3" r="AT1994"/>
  <c i="3" r="AO1252"/>
  <c i="3" r="AV1252"/>
  <c i="3" r="AO1019"/>
  <c i="3" r="AT1019"/>
  <c i="3" r="AV1986"/>
  <c i="3" r="AN1984"/>
  <c i="3" r="AT1980"/>
  <c i="3" r="AO1900"/>
  <c i="3" r="AU1895"/>
  <c i="3" r="AS1813"/>
  <c i="3" r="AO1813"/>
  <c i="3" r="AP1813"/>
  <c i="3" r="AV1990"/>
  <c i="3" r="AO2000"/>
  <c i="3" r="AQ2000"/>
  <c i="3" r="AU1997"/>
  <c i="3" r="AV1933"/>
  <c i="3" r="AN2001"/>
  <c i="3" r="AP1966"/>
  <c i="3" r="AQ1966"/>
  <c i="3" r="AR1965"/>
  <c i="3" r="AU1962"/>
  <c i="3" r="AV1961"/>
  <c i="3" r="AR1961"/>
  <c i="3" r="AR1957"/>
  <c i="3" r="AR1945"/>
  <c i="3" r="AS1934"/>
  <c i="3" r="AQ1904"/>
  <c i="3" r="AR1881"/>
  <c i="3" r="AS1822"/>
  <c i="3" r="AV1820"/>
  <c i="3" r="AT1753"/>
  <c i="3" r="AR1736"/>
  <c i="3" r="AV1615"/>
  <c i="3" r="AN1615"/>
  <c i="3" r="AS1615"/>
  <c i="3" r="AQ1984"/>
  <c i="3" r="AU1981"/>
  <c i="3" r="AT1979"/>
  <c i="3" r="AT1964"/>
  <c i="3" r="AU1963"/>
  <c i="3" r="AT1957"/>
  <c i="3" r="AU1956"/>
  <c i="3" r="AO1953"/>
  <c i="3" r="AQ1949"/>
  <c i="3" r="AV1944"/>
  <c i="3" r="AS1944"/>
  <c i="3" r="AR1931"/>
  <c i="3" r="AV1928"/>
  <c i="3" r="AS1928"/>
  <c i="3" r="AP1926"/>
  <c i="3" r="AS1925"/>
  <c i="3" r="AN1917"/>
  <c i="3" r="AQ1915"/>
  <c i="3" r="AV1912"/>
  <c i="3" r="AS1912"/>
  <c i="3" r="AQ1910"/>
  <c i="3" r="AS1909"/>
  <c i="3" r="AU1907"/>
  <c i="3" r="AV1901"/>
  <c i="3" r="AP1900"/>
  <c i="3" r="AV1896"/>
  <c i="3" r="AS1896"/>
  <c i="3" r="AQ1894"/>
  <c i="3" r="AR1893"/>
  <c i="3" r="AO1890"/>
  <c i="3" r="AU1884"/>
  <c i="3" r="AU1879"/>
  <c i="3" r="AT1874"/>
  <c i="3" r="AV1873"/>
  <c i="3" r="AV1844"/>
  <c i="3" r="AQ1841"/>
  <c i="3" r="AR1841"/>
  <c i="3" r="AS1840"/>
  <c i="3" r="AP1819"/>
  <c i="3" r="AR1817"/>
  <c i="3" r="AQ1788"/>
  <c i="3" r="AV1788"/>
  <c i="3" r="AU1778"/>
  <c i="3" r="AV1777"/>
  <c i="3" r="AR1776"/>
  <c i="3" r="AT1759"/>
  <c i="3" r="AV1758"/>
  <c i="3" r="AT1758"/>
  <c i="3" r="AR1746"/>
  <c i="3" r="AV1739"/>
  <c i="3" r="AO1739"/>
  <c i="3" r="AO1720"/>
  <c i="3" r="AT1711"/>
  <c i="3" r="AS1692"/>
  <c i="3" r="AV1670"/>
  <c i="3" r="AQ1669"/>
  <c i="3" r="AS1649"/>
  <c i="3" r="AO1627"/>
  <c i="3" r="AT1590"/>
  <c i="3" r="AV1589"/>
  <c i="3" r="AO1589"/>
  <c i="3" r="AV1570"/>
  <c i="3" r="AN1569"/>
  <c i="3" r="AV1549"/>
  <c i="3" r="AT1549"/>
  <c i="3" r="AQ1515"/>
  <c i="3" r="AR1515"/>
  <c i="3" r="AU1487"/>
  <c i="3" r="AU1474"/>
  <c i="3" r="AP1443"/>
  <c i="3" r="AP1436"/>
  <c i="3" r="AV1857"/>
  <c i="3" r="AU1695"/>
  <c i="3" r="AT1039"/>
  <c i="3" r="AV1977"/>
  <c i="3" r="AV1959"/>
  <c i="3" r="AQ1897"/>
  <c i="3" r="AN1869"/>
  <c i="3" r="AQ1864"/>
  <c i="3" r="AV1861"/>
  <c i="3" r="AP1860"/>
  <c i="3" r="AO1858"/>
  <c i="3" r="AN1854"/>
  <c i="3" r="AV1825"/>
  <c i="3" r="AT1825"/>
  <c i="3" r="AP1822"/>
  <c i="3" r="AQ1802"/>
  <c i="3" r="AT1779"/>
  <c i="3" r="AS1765"/>
  <c i="3" r="AV1760"/>
  <c i="3" r="AQ1747"/>
  <c i="3" r="AR1740"/>
  <c i="3" r="AV1724"/>
  <c i="3" r="AP1723"/>
  <c i="3" r="AQ1723"/>
  <c i="3" r="AS1722"/>
  <c i="3" r="AV1713"/>
  <c i="3" r="AQ1712"/>
  <c i="3" r="AO1712"/>
  <c i="3" r="AT1695"/>
  <c i="3" r="AV1681"/>
  <c i="3" r="AU1662"/>
  <c i="3" r="AR1655"/>
  <c i="3" r="AO1645"/>
  <c i="3" r="AT1595"/>
  <c i="3" r="AU1594"/>
  <c i="3" r="AQ1590"/>
  <c i="3" r="AU1558"/>
  <c i="3" r="AN1527"/>
  <c i="3" r="AR1523"/>
  <c i="3" r="AT1503"/>
  <c i="3" r="AU1503"/>
  <c i="3" r="AT1479"/>
  <c i="3" r="AS1397"/>
  <c i="3" r="AO1397"/>
  <c i="3" r="AO1355"/>
  <c i="3" r="AU1355"/>
  <c i="3" r="AQ1881"/>
  <c i="3" r="AQ1860"/>
  <c i="3" r="AO1847"/>
  <c i="3" r="AU1838"/>
  <c i="3" r="AR1747"/>
  <c i="3" r="AV1747"/>
  <c i="3" r="AR1711"/>
  <c i="3" r="AV1649"/>
  <c i="3" r="AV1555"/>
  <c i="3" r="AR1048"/>
  <c i="3" r="AN1004"/>
  <c i="3" r="AP1970"/>
  <c i="3" r="AV1932"/>
  <c i="3" r="AV1916"/>
  <c i="3" r="AS1901"/>
  <c i="3" r="AR1885"/>
  <c i="3" r="AN1881"/>
  <c i="3" r="AU2000"/>
  <c i="3" r="AS1991"/>
  <c i="3" r="AS1990"/>
  <c i="3" r="AP1982"/>
  <c i="3" r="AT1977"/>
  <c i="3" r="AQ1974"/>
  <c i="3" r="AR1968"/>
  <c i="3" r="AT1965"/>
  <c i="3" r="AS1955"/>
  <c i="3" r="AP1951"/>
  <c i="3" r="AR1939"/>
  <c i="3" r="AP1934"/>
  <c i="3" r="AT1933"/>
  <c i="3" r="AR1925"/>
  <c i="3" r="AN1925"/>
  <c i="3" r="AR1923"/>
  <c i="3" r="AV1920"/>
  <c i="3" r="AS1920"/>
  <c i="3" r="AP1918"/>
  <c i="3" r="AS1917"/>
  <c i="3" r="AR1909"/>
  <c i="3" r="AN1909"/>
  <c i="3" r="AP1908"/>
  <c i="3" r="AV1904"/>
  <c i="3" r="AS1904"/>
  <c i="3" r="AQ1902"/>
  <c i="3" r="AR1901"/>
  <c i="3" r="AU1899"/>
  <c i="3" r="AV1893"/>
  <c i="3" r="AU1892"/>
  <c i="3" r="AU1887"/>
  <c i="3" r="AO1882"/>
  <c i="3" r="AV1876"/>
  <c i="3" r="AQ1876"/>
  <c i="3" r="AU1871"/>
  <c i="3" r="AR1869"/>
  <c i="3" r="AT1867"/>
  <c i="3" r="AQ1863"/>
  <c i="3" r="AU1860"/>
  <c i="3" r="AU1856"/>
  <c i="3" r="AV1855"/>
  <c i="3" r="AS1831"/>
  <c i="3" r="AS1826"/>
  <c i="3" r="AR1784"/>
  <c i="3" r="AP1781"/>
  <c i="3" r="AV1768"/>
  <c i="3" r="AT1766"/>
  <c i="3" r="AR1756"/>
  <c i="3" r="AT1756"/>
  <c i="3" r="AN1742"/>
  <c i="3" r="AT1732"/>
  <c i="3" r="AP1712"/>
  <c i="3" r="AV1683"/>
  <c i="3" r="AS1661"/>
  <c i="3" r="AV1660"/>
  <c i="3" r="AV1636"/>
  <c i="3" r="AN1625"/>
  <c i="3" r="AU1619"/>
  <c i="3" r="AP1598"/>
  <c i="3" r="AU1579"/>
  <c i="3" r="AQ1566"/>
  <c i="3" r="AN1560"/>
  <c i="3" r="AS1535"/>
  <c i="3" r="AU1527"/>
  <c i="3" r="AT1506"/>
  <c i="3" r="AS1504"/>
  <c i="3" r="AQ1491"/>
  <c i="3" r="AN1455"/>
  <c i="3" r="AR1455"/>
  <c i="3" r="AT1455"/>
  <c i="3" r="AS1863"/>
  <c i="3" r="AT1844"/>
  <c i="3" r="AR1822"/>
  <c i="3" r="AU1774"/>
  <c i="3" r="AQ1653"/>
  <c i="3" r="AT1060"/>
  <c i="3" r="AP1060"/>
  <c i="3" r="AV1060"/>
  <c i="3" r="AT1978"/>
  <c i="3" r="AO1978"/>
  <c i="3" r="AP1958"/>
  <c i="3" r="AQ1932"/>
  <c i="3" r="AR1918"/>
  <c i="3" r="AQ1916"/>
  <c i="3" r="AR1902"/>
  <c i="3" r="AR1998"/>
  <c i="3" r="AT1995"/>
  <c i="3" r="AT1992"/>
  <c i="3" r="AT1986"/>
  <c i="3" r="AO1983"/>
  <c i="3" r="AN1981"/>
  <c i="3" r="AP1975"/>
  <c i="3" r="AQ1970"/>
  <c i="3" r="AQ1969"/>
  <c i="3" r="AS1967"/>
  <c i="3" r="AU1966"/>
  <c i="3" r="AQ1962"/>
  <c i="3" r="AU1959"/>
  <c i="3" r="AO1999"/>
  <c i="3" r="AT1997"/>
  <c i="3" r="AQ1993"/>
  <c i="3" r="AN1991"/>
  <c i="3" r="AP1988"/>
  <c i="3" r="AO1987"/>
  <c i="3" r="AR1986"/>
  <c i="3" r="AU1982"/>
  <c i="3" r="AN1969"/>
  <c i="3" r="AQ1968"/>
  <c i="3" r="AR1967"/>
  <c i="3" r="AT1946"/>
  <c i="3" r="AU1946"/>
  <c i="3" r="AV1945"/>
  <c i="3" r="AS1942"/>
  <c i="3" r="AV1941"/>
  <c i="3" r="AP1940"/>
  <c i="3" r="AV1936"/>
  <c i="3" r="AS1936"/>
  <c i="3" r="AU1930"/>
  <c i="3" r="AV1925"/>
  <c i="3" r="AP1924"/>
  <c i="3" r="AU1914"/>
  <c i="3" r="AV1909"/>
  <c i="3" r="AU1908"/>
  <c i="3" r="AV1892"/>
  <c i="3" r="AQ1892"/>
  <c i="3" r="AR1889"/>
  <c i="3" r="AT1877"/>
  <c i="3" r="AV1865"/>
  <c i="3" r="AT1865"/>
  <c i="3" r="AU1831"/>
  <c i="3" r="AS1830"/>
  <c i="3" r="AN1828"/>
  <c i="3" r="AV1816"/>
  <c i="3" r="AO1816"/>
  <c i="3" r="AU1810"/>
  <c i="3" r="AV1809"/>
  <c i="3" r="AR1808"/>
  <c i="3" r="AV1806"/>
  <c i="3" r="AP1801"/>
  <c i="3" r="AR1796"/>
  <c i="3" r="AP1795"/>
  <c i="3" r="AT1793"/>
  <c i="3" r="AQ1784"/>
  <c i="3" r="AV1773"/>
  <c i="3" r="AO1773"/>
  <c i="3" r="AV1766"/>
  <c i="3" r="AS1756"/>
  <c i="3" r="AT1749"/>
  <c i="3" r="AV1748"/>
  <c i="3" r="AQ1741"/>
  <c i="3" r="AS1725"/>
  <c i="3" r="AN1724"/>
  <c i="3" r="AS1724"/>
  <c i="3" r="AR1703"/>
  <c i="3" r="AV1699"/>
  <c i="3" r="AP1690"/>
  <c i="3" r="AS1690"/>
  <c i="3" r="AQ1683"/>
  <c i="3" r="AN1667"/>
  <c i="3" r="AO1667"/>
  <c i="3" r="AR1664"/>
  <c i="3" r="AT1662"/>
  <c i="3" r="AV1648"/>
  <c i="3" r="AS1646"/>
  <c i="3" r="AN1646"/>
  <c i="3" r="AU1637"/>
  <c i="3" r="AN1624"/>
  <c i="3" r="AO1623"/>
  <c i="3" r="AP1623"/>
  <c i="3" r="AT1598"/>
  <c i="3" r="AT1586"/>
  <c i="3" r="AV1579"/>
  <c i="3" r="AU1560"/>
  <c i="3" r="AV1532"/>
  <c i="3" r="AN1511"/>
  <c i="3" r="AT1511"/>
  <c i="3" r="AR1499"/>
  <c i="3" r="AU1455"/>
  <c i="3" r="AQ1403"/>
  <c i="3" r="AU1403"/>
  <c i="3" r="AP1370"/>
  <c i="3" r="AR1880"/>
  <c i="3" r="AN1862"/>
  <c i="3" r="AQ1854"/>
  <c i="3" r="AS1789"/>
  <c i="3" r="AN1736"/>
  <c i="3" r="AN1553"/>
  <c i="3" r="AU1041"/>
  <c i="3" r="AN1041"/>
  <c i="3" r="AT2001"/>
  <c i="3" r="AT1972"/>
  <c i="3" r="AT1967"/>
  <c i="3" r="AS1962"/>
  <c i="3" r="AR1959"/>
  <c i="3" r="AV1953"/>
  <c i="3" r="AT1939"/>
  <c i="3" r="AR1934"/>
  <c i="3" r="AT1917"/>
  <c i="3" r="AU1883"/>
  <c i="3" r="AQ1880"/>
  <c i="3" r="AR1997"/>
  <c i="3" r="AP1998"/>
  <c i="3" r="AP1997"/>
  <c i="3" r="AV1994"/>
  <c i="3" r="AN1994"/>
  <c i="3" r="AR1992"/>
  <c i="3" r="AU1989"/>
  <c i="3" r="AR1987"/>
  <c i="3" r="AT1984"/>
  <c i="3" r="AS1983"/>
  <c i="3" r="AS1982"/>
  <c i="3" r="AQ1979"/>
  <c i="3" r="AV1975"/>
  <c i="3" r="AR1975"/>
  <c i="3" r="AN1974"/>
  <c i="3" r="AU1970"/>
  <c i="3" r="AP1968"/>
  <c i="3" r="AU1964"/>
  <c i="3" r="AU1951"/>
  <c i="3" r="AV1950"/>
  <c i="3" r="AR1942"/>
  <c i="3" r="AN1940"/>
  <c i="3" r="AN1924"/>
  <c i="3" r="AR1921"/>
  <c i="3" r="AU1919"/>
  <c i="3" r="AV1908"/>
  <c i="3" r="AQ1908"/>
  <c i="3" r="AR1905"/>
  <c i="3" r="AU1903"/>
  <c i="3" r="AT1893"/>
  <c i="3" r="AQ1889"/>
  <c i="3" r="AR1888"/>
  <c i="3" r="AV1880"/>
  <c i="3" r="AS1880"/>
  <c i="3" r="AP1878"/>
  <c i="3" r="AN1877"/>
  <c i="3" r="AS1877"/>
  <c i="3" r="AU1875"/>
  <c i="3" r="AU1874"/>
  <c i="3" r="AQ1873"/>
  <c i="3" r="AR1872"/>
  <c i="3" r="AV1869"/>
  <c i="3" r="AP1869"/>
  <c i="3" r="AU1834"/>
  <c i="3" r="AV1833"/>
  <c i="3" r="AO1833"/>
  <c i="3" r="AQ1831"/>
  <c i="3" r="AT1817"/>
  <c i="3" r="AU1816"/>
  <c i="3" r="AO1802"/>
  <c i="3" r="AR1799"/>
  <c i="3" r="AT1797"/>
  <c i="3" r="AS1796"/>
  <c i="3" r="AO1786"/>
  <c i="3" r="AN1785"/>
  <c i="3" r="AO1784"/>
  <c i="3" r="AV1772"/>
  <c i="3" r="AQ1767"/>
  <c i="3" r="AP1758"/>
  <c i="3" r="AO1753"/>
  <c i="3" r="AN1746"/>
  <c i="3" r="AR1744"/>
  <c i="3" r="AT1742"/>
  <c i="3" r="AR1732"/>
  <c i="3" r="AV1729"/>
  <c i="3" r="AR1725"/>
  <c i="3" r="AO1723"/>
  <c i="3" r="AN1722"/>
  <c i="3" r="AP1722"/>
  <c i="3" r="AU1718"/>
  <c i="3" r="AT1716"/>
  <c i="3" r="AN1704"/>
  <c i="3" r="AT1674"/>
  <c i="3" r="AQ1658"/>
  <c i="3" r="AQ1647"/>
  <c i="3" r="AN1641"/>
  <c i="3" r="AV1623"/>
  <c i="3" r="AU1604"/>
  <c i="3" r="AS1589"/>
  <c i="3" r="AR1584"/>
  <c i="3" r="AT1566"/>
  <c i="3" r="AN1507"/>
  <c i="3" r="AQ1507"/>
  <c i="3" r="AO1502"/>
  <c i="3" r="AN1806"/>
  <c i="3" r="AS1794"/>
  <c i="3" r="AV1793"/>
  <c i="3" r="AS1781"/>
  <c i="3" r="AV1763"/>
  <c i="3" r="AN1763"/>
  <c i="3" r="AP1761"/>
  <c i="3" r="AR1760"/>
  <c i="3" r="AQ1744"/>
  <c i="3" r="AV1728"/>
  <c i="3" r="AO1710"/>
  <c i="3" r="AV1706"/>
  <c i="3" r="AN1706"/>
  <c i="3" r="AO1704"/>
  <c i="3" r="AS1703"/>
  <c i="3" r="AR1700"/>
  <c i="3" r="AP1694"/>
  <c i="3" r="AS1693"/>
  <c i="3" r="AT1673"/>
  <c i="3" r="AQ1670"/>
  <c i="3" r="AV1666"/>
  <c i="3" r="AN1666"/>
  <c i="3" r="AT1649"/>
  <c i="3" r="AU1645"/>
  <c i="3" r="AQ1588"/>
  <c i="3" r="AT1578"/>
  <c i="3" r="AU1577"/>
  <c i="3" r="AP1571"/>
  <c i="3" r="AS1567"/>
  <c i="3" r="AS1552"/>
  <c i="3" r="AT1551"/>
  <c i="3" r="AU1550"/>
  <c i="3" r="AR1549"/>
  <c i="3" r="AT1547"/>
  <c i="3" r="AT1535"/>
  <c i="3" r="AR1531"/>
  <c i="3" r="AT1522"/>
  <c i="3" r="AU1516"/>
  <c i="3" r="AS1512"/>
  <c i="3" r="AS1506"/>
  <c i="3" r="AT1498"/>
  <c i="3" r="AR1483"/>
  <c i="3" r="AQ1435"/>
  <c i="3" r="AR1434"/>
  <c i="3" r="AT1414"/>
  <c i="3" r="AQ1413"/>
  <c i="3" r="AR1413"/>
  <c i="3" r="AR1386"/>
  <c i="3" r="AS1205"/>
  <c i="3" r="AT1205"/>
  <c i="3" r="AP1203"/>
  <c i="3" r="AQ1169"/>
  <c i="3" r="AT1169"/>
  <c i="3" r="AU1169"/>
  <c i="3" r="AQ1154"/>
  <c i="3" r="AO1828"/>
  <c i="3" r="AR1816"/>
  <c i="3" r="AR1811"/>
  <c i="3" r="AT1805"/>
  <c i="3" r="AQ1804"/>
  <c i="3" r="AQ1798"/>
  <c i="3" r="AQ1778"/>
  <c i="3" r="AS1776"/>
  <c i="3" r="AT1775"/>
  <c i="3" r="AR1773"/>
  <c i="3" r="AV1771"/>
  <c i="3" r="AO1755"/>
  <c i="3" r="AT1737"/>
  <c i="3" r="AV1723"/>
  <c i="3" r="AT1722"/>
  <c i="3" r="AU1709"/>
  <c i="3" r="AR1704"/>
  <c i="3" r="AQ1688"/>
  <c i="3" r="AQ1685"/>
  <c i="3" r="AU1676"/>
  <c i="3" r="AT1657"/>
  <c i="3" r="AV1652"/>
  <c i="3" r="AT1648"/>
  <c i="3" r="AV1642"/>
  <c i="3" r="AO1634"/>
  <c i="3" r="AQ1597"/>
  <c i="3" r="AV1592"/>
  <c i="3" r="AU1591"/>
  <c i="3" r="AT1585"/>
  <c i="3" r="AO1558"/>
  <c i="3" r="AT1527"/>
  <c i="3" r="AU1524"/>
  <c i="3" r="AN1519"/>
  <c i="3" r="AU1508"/>
  <c i="3" r="AU1502"/>
  <c i="3" r="AU1500"/>
  <c i="3" r="AS1479"/>
  <c i="3" r="AU1477"/>
  <c i="3" r="AN1475"/>
  <c i="3" r="AQ1475"/>
  <c i="3" r="AQ1459"/>
  <c i="3" r="AS1458"/>
  <c i="3" r="AR1438"/>
  <c i="3" r="AO1435"/>
  <c i="3" r="AS1423"/>
  <c i="3" r="AU1404"/>
  <c i="3" r="AS1383"/>
  <c i="3" r="AT1383"/>
  <c i="3" r="AN1374"/>
  <c i="3" r="AO1374"/>
  <c i="3" r="AN1299"/>
  <c i="3" r="AQ1299"/>
  <c i="3" r="AU1977"/>
  <c i="3" r="AS1976"/>
  <c i="3" r="AT1975"/>
  <c i="3" r="AN1972"/>
  <c i="3" r="AO1971"/>
  <c i="3" r="AS1970"/>
  <c i="3" r="AS1968"/>
  <c i="3" r="AQ1967"/>
  <c i="3" r="AT1959"/>
  <c i="3" r="AQ1955"/>
  <c i="3" r="AS1954"/>
  <c i="3" r="AT1949"/>
  <c i="3" r="AU1948"/>
  <c i="3" r="AU1943"/>
  <c i="3" r="AU1935"/>
  <c i="3" r="AN1933"/>
  <c i="3" r="AU1931"/>
  <c i="3" r="AQ1929"/>
  <c i="3" r="AU1923"/>
  <c i="3" r="AQ1921"/>
  <c i="3" r="AU1915"/>
  <c i="3" r="AQ1913"/>
  <c i="3" r="AO1906"/>
  <c i="3" r="AN1905"/>
  <c i="3" r="AR1904"/>
  <c i="3" r="AO1898"/>
  <c i="3" r="AO1897"/>
  <c i="3" r="AR1896"/>
  <c i="3" r="AT1891"/>
  <c i="3" r="AS1890"/>
  <c i="3" r="AV1889"/>
  <c i="3" r="AP1885"/>
  <c i="3" r="AT1883"/>
  <c i="3" r="AT1882"/>
  <c i="3" r="AV1881"/>
  <c i="3" r="AP1877"/>
  <c i="3" r="AR1875"/>
  <c i="3" r="AV1864"/>
  <c i="3" r="AO1863"/>
  <c i="3" r="AT1861"/>
  <c i="3" r="AV1860"/>
  <c i="3" r="AT1859"/>
  <c i="3" r="AS1857"/>
  <c i="3" r="AT1856"/>
  <c i="3" r="AV1848"/>
  <c i="3" r="AQ1848"/>
  <c i="3" r="AQ1845"/>
  <c i="3" r="AT1842"/>
  <c i="3" r="AR1840"/>
  <c i="3" r="AP1835"/>
  <c i="3" r="AV1828"/>
  <c i="3" r="AU1804"/>
  <c i="3" r="AV1803"/>
  <c i="3" r="AN1803"/>
  <c i="3" r="AS1792"/>
  <c i="3" r="AP1782"/>
  <c i="3" r="AS1775"/>
  <c i="3" r="AT1767"/>
  <c i="3" r="AO1765"/>
  <c i="3" r="AP1750"/>
  <c i="3" r="AP1747"/>
  <c i="3" r="AV1743"/>
  <c i="3" r="AQ1743"/>
  <c i="3" r="AT1736"/>
  <c i="3" r="AR1730"/>
  <c i="3" r="AV1726"/>
  <c i="3" r="AT1726"/>
  <c i="3" r="AT1724"/>
  <c i="3" r="AQ1720"/>
  <c i="3" r="AP1720"/>
  <c i="3" r="AQ1711"/>
  <c i="3" r="AT1705"/>
  <c i="3" r="AT1694"/>
  <c i="3" r="AQ1691"/>
  <c i="3" r="AU1683"/>
  <c i="3" r="AP1683"/>
  <c i="3" r="AQ1682"/>
  <c i="3" r="AR1658"/>
  <c i="3" r="AP1653"/>
  <c i="3" r="AO1641"/>
  <c i="3" r="AV1637"/>
  <c i="3" r="AN1637"/>
  <c i="3" r="AV1630"/>
  <c i="3" r="AQ1625"/>
  <c i="3" r="AT1603"/>
  <c i="3" r="AV1602"/>
  <c i="3" r="AS1599"/>
  <c i="3" r="AR1595"/>
  <c i="3" r="AN1583"/>
  <c i="3" r="AS1576"/>
  <c i="3" r="AQ1572"/>
  <c i="3" r="AU1563"/>
  <c i="3" r="AR1561"/>
  <c i="3" r="AT1558"/>
  <c i="3" r="AP1542"/>
  <c i="3" r="AT1538"/>
  <c i="3" r="AS1527"/>
  <c i="3" r="AV1524"/>
  <c i="3" r="AU1519"/>
  <c i="3" r="AV1516"/>
  <c i="3" r="AS1509"/>
  <c i="3" r="AT1508"/>
  <c i="3" r="AR1507"/>
  <c i="3" r="AS1503"/>
  <c i="3" r="AU1501"/>
  <c i="3" r="AV1500"/>
  <c i="3" r="AT1460"/>
  <c i="3" r="AT1458"/>
  <c i="3" r="AU1423"/>
  <c i="3" r="AP1421"/>
  <c i="3" r="AV1414"/>
  <c i="3" r="AV1409"/>
  <c i="3" r="AP1403"/>
  <c i="3" r="AP1374"/>
  <c i="3" r="AP1359"/>
  <c i="3" r="AT1356"/>
  <c i="3" r="AN1334"/>
  <c i="3" r="AN1300"/>
  <c i="3" r="AU1126"/>
  <c i="3" r="AS1085"/>
  <c i="3" r="AU1085"/>
  <c i="3" r="AV1074"/>
  <c i="3" r="AV1972"/>
  <c i="3" r="AQ1972"/>
  <c i="3" r="AT1971"/>
  <c i="3" r="AV1964"/>
  <c i="3" r="AN1964"/>
  <c i="3" r="AO1963"/>
  <c i="3" r="AS1959"/>
  <c i="3" r="AO1956"/>
  <c i="3" r="AP1955"/>
  <c i="3" r="AS1953"/>
  <c i="3" r="AO1951"/>
  <c i="3" r="AS1949"/>
  <c i="3" r="AU1947"/>
  <c i="3" r="AQ1945"/>
  <c i="3" r="AU1939"/>
  <c i="3" r="AQ1937"/>
  <c i="3" r="AN1929"/>
  <c i="3" r="AR1928"/>
  <c i="3" r="AN1921"/>
  <c i="3" r="AR1920"/>
  <c i="3" r="AO1914"/>
  <c i="3" r="AN1913"/>
  <c i="3" r="AR1912"/>
  <c i="3" r="AT1906"/>
  <c i="3" r="AV1905"/>
  <c i="3" r="AT1898"/>
  <c i="3" r="AV1897"/>
  <c i="3" r="AP1893"/>
  <c i="3" r="AQ1891"/>
  <c i="3" r="AN1885"/>
  <c i="3" r="AR1883"/>
  <c i="3" r="AP1876"/>
  <c i="3" r="AO1872"/>
  <c i="3" r="AR1870"/>
  <c i="3" r="AP1868"/>
  <c i="3" r="AS1866"/>
  <c i="3" r="AS1861"/>
  <c i="3" r="AO1856"/>
  <c i="3" r="AP1853"/>
  <c i="3" r="AQ1851"/>
  <c i="3" r="AS1850"/>
  <c i="3" r="AO1841"/>
  <c i="3" r="AQ1823"/>
  <c i="3" r="AV1822"/>
  <c i="3" r="AT1818"/>
  <c i="3" r="AQ1810"/>
  <c i="3" r="AS1808"/>
  <c i="3" r="AT1807"/>
  <c i="3" r="AR1805"/>
  <c i="3" r="AP1799"/>
  <c i="3" r="AT1796"/>
  <c i="3" r="AQ1795"/>
  <c i="3" r="AV1769"/>
  <c i="3" r="AU1769"/>
  <c i="3" r="AR1762"/>
  <c i="3" r="AS1757"/>
  <c i="3" r="AS1748"/>
  <c i="3" r="AU1740"/>
  <c i="3" r="AP1739"/>
  <c i="3" r="AV1732"/>
  <c i="3" r="AN1732"/>
  <c i="3" r="AR1722"/>
  <c i="3" r="AT1697"/>
  <c i="3" r="AN1692"/>
  <c i="3" r="AR1690"/>
  <c i="3" r="AT1689"/>
  <c i="3" r="AP1685"/>
  <c i="3" r="AV1655"/>
  <c i="3" r="AO1653"/>
  <c i="3" r="AS1643"/>
  <c i="3" r="AQ1639"/>
  <c i="3" r="AR1638"/>
  <c i="3" r="AN1636"/>
  <c i="3" r="AU1613"/>
  <c i="3" r="AV1605"/>
  <c i="3" r="AU1586"/>
  <c i="3" r="AR1585"/>
  <c i="3" r="AV1583"/>
  <c i="3" r="AP1582"/>
  <c i="3" r="AO1578"/>
  <c i="3" r="AO1572"/>
  <c i="3" r="AS1564"/>
  <c i="3" r="AP1547"/>
  <c i="3" r="AU1540"/>
  <c i="3" r="AO1540"/>
  <c i="3" r="AS1520"/>
  <c i="3" r="AT1519"/>
  <c i="3" r="AO1518"/>
  <c i="3" r="AU1518"/>
  <c i="3" r="AS1496"/>
  <c i="3" r="AU1495"/>
  <c i="3" r="AV1492"/>
  <c i="3" r="AS1482"/>
  <c i="3" r="AS1480"/>
  <c i="3" r="AS1466"/>
  <c i="3" r="AV1446"/>
  <c i="3" r="AO1446"/>
  <c i="3" r="AV1433"/>
  <c i="3" r="AO1433"/>
  <c i="3" r="AT1428"/>
  <c i="3" r="AV1408"/>
  <c i="3" r="AP1406"/>
  <c i="3" r="AO1405"/>
  <c i="3" r="AV1372"/>
  <c i="3" r="AT1359"/>
  <c i="3" r="AR1154"/>
  <c i="3" r="AP1154"/>
  <c i="3" r="AR1127"/>
  <c i="3" r="AN2000"/>
  <c i="3" r="AV1996"/>
  <c i="3" r="AS1996"/>
  <c i="3" r="AN1995"/>
  <c i="3" r="AU1990"/>
  <c i="3" r="AN1989"/>
  <c i="3" r="AS1987"/>
  <c i="3" r="AR1985"/>
  <c i="3" r="AU1984"/>
  <c i="3" r="AT1981"/>
  <c i="3" r="AV1978"/>
  <c i="3" r="AN1977"/>
  <c i="3" r="AU1972"/>
  <c i="3" r="AR1966"/>
  <c i="3" r="AS1965"/>
  <c i="3" r="AP1961"/>
  <c i="3" r="AU1957"/>
  <c i="3" r="AS1952"/>
  <c i="3" r="AV1951"/>
  <c i="3" r="AS1951"/>
  <c i="3" r="AP1950"/>
  <c i="3" r="AN1945"/>
  <c i="3" r="AR1944"/>
  <c i="3" r="AN1937"/>
  <c i="3" r="AR1936"/>
  <c i="3" r="AT1931"/>
  <c i="3" r="AS1930"/>
  <c i="3" r="AV1929"/>
  <c i="3" r="AT1923"/>
  <c i="3" r="AS1922"/>
  <c i="3" r="AV1921"/>
  <c i="3" r="AT1915"/>
  <c i="3" r="AS1914"/>
  <c i="3" r="AV1913"/>
  <c i="3" r="AQ1907"/>
  <c i="3" r="AN1901"/>
  <c i="3" r="AQ1899"/>
  <c i="3" r="AP1892"/>
  <c i="3" r="AO1888"/>
  <c i="3" r="AR1886"/>
  <c i="3" r="AP1884"/>
  <c i="3" r="AO1880"/>
  <c i="3" r="AR1878"/>
  <c i="3" r="AU1876"/>
  <c i="3" r="AV1872"/>
  <c i="3" r="AS1872"/>
  <c i="3" r="AP1870"/>
  <c i="3" r="AU1868"/>
  <c i="3" r="AQ1867"/>
  <c i="3" r="AO1862"/>
  <c i="3" r="AR1861"/>
  <c i="3" r="AP1851"/>
  <c i="3" r="AP1832"/>
  <c i="3" r="AR1830"/>
  <c i="3" r="AS1814"/>
  <c i="3" r="AS1807"/>
  <c i="3" r="AU1794"/>
  <c i="3" r="AR1789"/>
  <c i="3" r="AV1787"/>
  <c i="3" r="AV1783"/>
  <c i="3" r="AN1774"/>
  <c i="3" r="AT1770"/>
  <c i="3" r="AN1768"/>
  <c i="3" r="AR1767"/>
  <c i="3" r="AT1751"/>
  <c i="3" r="AQ1746"/>
  <c i="3" r="AO1742"/>
  <c i="3" r="AO1741"/>
  <c i="3" r="AV1734"/>
  <c i="3" r="AV1731"/>
  <c i="3" r="AN1730"/>
  <c i="3" r="AR1728"/>
  <c i="3" r="AS1727"/>
  <c i="3" r="AP1717"/>
  <c i="3" r="AV1707"/>
  <c i="3" r="AO1707"/>
  <c i="3" r="AT1704"/>
  <c i="3" r="AT1696"/>
  <c i="3" r="AR1694"/>
  <c i="3" r="AO1685"/>
  <c i="3" r="AV1673"/>
  <c i="3" r="AU1673"/>
  <c i="3" r="AT1663"/>
  <c i="3" r="AR1661"/>
  <c i="3" r="AV1654"/>
  <c i="3" r="AR1643"/>
  <c i="3" r="AV1640"/>
  <c i="3" r="AP1640"/>
  <c i="3" r="AN1639"/>
  <c i="3" r="AT1637"/>
  <c i="3" r="AO1636"/>
  <c i="3" r="AT1631"/>
  <c i="3" r="AQ1630"/>
  <c i="3" r="AT1613"/>
  <c i="3" r="AV1601"/>
  <c i="3" r="AQ1576"/>
  <c i="3" r="AN1561"/>
  <c i="3" r="AS1548"/>
  <c i="3" r="AT1530"/>
  <c i="3" r="AS1519"/>
  <c i="3" r="AS1514"/>
  <c i="3" r="AO1505"/>
  <c i="3" r="AO1494"/>
  <c i="3" r="AU1482"/>
  <c i="3" r="AS1471"/>
  <c i="3" r="AT1452"/>
  <c i="3" r="AS1410"/>
  <c i="3" r="AV1407"/>
  <c i="3" r="AS1407"/>
  <c i="3" r="AQ1395"/>
  <c i="3" r="AP1387"/>
  <c i="3" r="AO1387"/>
  <c i="3" r="AV1359"/>
  <c i="3" r="AS1359"/>
  <c i="3" r="AN1358"/>
  <c i="3" r="AO1358"/>
  <c i="3" r="AT1516"/>
  <c i="3" r="AU1505"/>
  <c i="3" r="AN1495"/>
  <c i="3" r="AT1492"/>
  <c i="3" r="AN1487"/>
  <c i="3" r="AR1471"/>
  <c i="3" r="AT1469"/>
  <c i="3" r="AR1462"/>
  <c i="3" r="AQ1448"/>
  <c i="3" r="AR1447"/>
  <c i="3" r="AT1434"/>
  <c i="3" r="AS1429"/>
  <c i="3" r="AQ1421"/>
  <c i="3" r="AV1419"/>
  <c i="3" r="AV1418"/>
  <c i="3" r="AS1405"/>
  <c i="3" r="AU1400"/>
  <c i="3" r="AU1387"/>
  <c i="3" r="AS1384"/>
  <c i="3" r="AU1383"/>
  <c i="3" r="AO1382"/>
  <c i="3" r="AS1368"/>
  <c i="3" r="AQ1363"/>
  <c i="3" r="AS1298"/>
  <c i="3" r="AV1283"/>
  <c i="3" r="AT1244"/>
  <c i="3" r="AN1233"/>
  <c i="3" r="AP1233"/>
  <c i="3" r="AR1192"/>
  <c i="3" r="AS1192"/>
  <c i="3" r="AO1185"/>
  <c i="3" r="AN1106"/>
  <c i="3" r="AP1106"/>
  <c i="3" r="AS1014"/>
  <c i="3" r="AV1014"/>
  <c i="3" r="AS1559"/>
  <c i="3" r="AU1554"/>
  <c i="3" r="AU1546"/>
  <c i="3" r="AT1533"/>
  <c i="3" r="AU1530"/>
  <c i="3" r="AT1525"/>
  <c i="3" r="AU1522"/>
  <c i="3" r="AU1498"/>
  <c i="3" r="AS1495"/>
  <c i="3" r="AS1487"/>
  <c i="3" r="AU1485"/>
  <c i="3" r="AT1482"/>
  <c i="3" r="AR1478"/>
  <c i="3" r="AS1464"/>
  <c i="3" r="AN1463"/>
  <c i="3" r="AQ1445"/>
  <c i="3" r="AO1445"/>
  <c i="3" r="AU1413"/>
  <c i="3" r="AV1412"/>
  <c i="3" r="AP1411"/>
  <c i="3" r="AQ1388"/>
  <c i="3" r="AT1388"/>
  <c i="3" r="AO1385"/>
  <c i="3" r="AS1375"/>
  <c i="3" r="AT1375"/>
  <c i="3" r="AO1369"/>
  <c i="3" r="AS1328"/>
  <c i="3" r="AP1325"/>
  <c i="3" r="AO1320"/>
  <c i="3" r="AT1301"/>
  <c i="3" r="AP1286"/>
  <c i="3" r="AV1274"/>
  <c i="3" r="AN1172"/>
  <c i="3" r="AQ1172"/>
  <c i="3" r="AQ1140"/>
  <c i="3" r="AQ1044"/>
  <c i="3" r="AT1044"/>
  <c i="3" r="AN1012"/>
  <c i="3" r="AP1701"/>
  <c i="3" r="AS1695"/>
  <c i="3" r="AU1687"/>
  <c i="3" r="AR1667"/>
  <c i="3" r="AQ1659"/>
  <c i="3" r="AP1657"/>
  <c i="3" r="AP1649"/>
  <c i="3" r="AR1633"/>
  <c i="3" r="AS1632"/>
  <c i="3" r="AV1626"/>
  <c i="3" r="AP1619"/>
  <c i="3" r="AT1615"/>
  <c i="3" r="AQ1603"/>
  <c i="3" r="AO1597"/>
  <c i="3" r="AS1593"/>
  <c i="3" r="AN1588"/>
  <c i="3" r="AV1576"/>
  <c i="3" r="AR1562"/>
  <c i="3" r="AR1534"/>
  <c i="3" r="AN1531"/>
  <c i="3" r="AN1523"/>
  <c i="3" r="AU1521"/>
  <c i="3" r="AS1511"/>
  <c i="3" r="AN1503"/>
  <c i="3" r="AN1499"/>
  <c i="3" r="AU1490"/>
  <c i="3" r="AN1483"/>
  <c i="3" r="AQ1483"/>
  <c i="3" r="AN1471"/>
  <c i="3" r="AV1452"/>
  <c i="3" r="AU1445"/>
  <c i="3" r="AT1438"/>
  <c i="3" r="AO1420"/>
  <c i="3" r="AS1418"/>
  <c i="3" r="AU1412"/>
  <c i="3" r="AV1401"/>
  <c i="3" r="AQ1400"/>
  <c i="3" r="AT1370"/>
  <c i="3" r="AV1368"/>
  <c i="3" r="AV1352"/>
  <c i="3" r="AU1347"/>
  <c i="3" r="AS1335"/>
  <c i="3" r="AR1328"/>
  <c i="3" r="AU1306"/>
  <c i="3" r="AQ1303"/>
  <c i="3" r="AT1218"/>
  <c i="3" r="AR1208"/>
  <c i="3" r="AN1181"/>
  <c i="3" r="AS1181"/>
  <c i="3" r="AU1155"/>
  <c i="3" r="AU1060"/>
  <c i="3" r="AN1053"/>
  <c i="3" r="AR1032"/>
  <c i="3" r="AO1702"/>
  <c i="3" r="AV1690"/>
  <c i="3" r="AN1690"/>
  <c i="3" r="AR1671"/>
  <c i="3" r="AR1666"/>
  <c i="3" r="AR1662"/>
  <c i="3" r="AU1661"/>
  <c i="3" r="AT1658"/>
  <c i="3" r="AO1657"/>
  <c i="3" r="AO1649"/>
  <c i="3" r="AN1647"/>
  <c i="3" r="AV1635"/>
  <c i="3" r="AS1633"/>
  <c i="3" r="AU1630"/>
  <c i="3" r="AQ1628"/>
  <c i="3" r="AS1627"/>
  <c i="3" r="AP1620"/>
  <c i="3" r="AS1609"/>
  <c i="3" r="AU1603"/>
  <c i="3" r="AT1591"/>
  <c i="3" r="AP1588"/>
  <c i="3" r="AN1585"/>
  <c i="3" r="AP1566"/>
  <c i="3" r="AN1556"/>
  <c i="3" r="AR1541"/>
  <c i="3" r="AV1539"/>
  <c i="3" r="AQ1526"/>
  <c i="3" r="AT1517"/>
  <c i="3" r="AU1514"/>
  <c i="3" r="AU1489"/>
  <c i="3" r="AR1486"/>
  <c i="3" r="AT1476"/>
  <c i="3" r="AU1471"/>
  <c i="3" r="AT1463"/>
  <c i="3" r="AR1459"/>
  <c i="3" r="AT1453"/>
  <c i="3" r="AP1444"/>
  <c i="3" r="AV1438"/>
  <c i="3" r="AN1438"/>
  <c i="3" r="AP1435"/>
  <c i="3" r="AV1420"/>
  <c i="3" r="AV1388"/>
  <c i="3" r="AO1373"/>
  <c i="3" r="AR1342"/>
  <c i="3" r="AN1318"/>
  <c i="3" r="AP1318"/>
  <c i="3" r="AU1318"/>
  <c i="3" r="AS1281"/>
  <c i="3" r="AN1278"/>
  <c i="3" r="AO1258"/>
  <c i="3" r="AT1258"/>
  <c i="3" r="AR1258"/>
  <c i="3" r="AT1156"/>
  <c i="3" r="AS1156"/>
  <c i="3" r="AO1154"/>
  <c i="3" r="AO1135"/>
  <c i="3" r="AN1115"/>
  <c i="3" r="AT1099"/>
  <c i="3" r="AR1049"/>
  <c i="3" r="AS1021"/>
  <c i="3" r="AV1021"/>
  <c i="3" r="AU1708"/>
  <c i="3" r="AP1692"/>
  <c i="3" r="AQ1681"/>
  <c i="3" r="AV1678"/>
  <c i="3" r="AN1678"/>
  <c i="3" r="AV1668"/>
  <c i="3" r="AT1664"/>
  <c i="3" r="AV1663"/>
  <c i="3" r="AN1660"/>
  <c i="3" r="AU1653"/>
  <c i="3" r="AU1652"/>
  <c i="3" r="AR1650"/>
  <c i="3" r="AN1649"/>
  <c i="3" r="AP1648"/>
  <c i="3" r="AR1625"/>
  <c i="3" r="AQ1621"/>
  <c i="3" r="AP1603"/>
  <c i="3" r="AP1585"/>
  <c i="3" r="AQ1584"/>
  <c i="3" r="AO1575"/>
  <c i="3" r="AO1566"/>
  <c i="3" r="AO1560"/>
  <c i="3" r="AV1547"/>
  <c i="3" r="AS1536"/>
  <c i="3" r="AN1535"/>
  <c i="3" r="AT1532"/>
  <c i="3" r="AQ1531"/>
  <c i="3" r="AT1524"/>
  <c i="3" r="AQ1523"/>
  <c i="3" r="AN1515"/>
  <c i="3" r="AU1506"/>
  <c i="3" r="AT1500"/>
  <c i="3" r="AQ1499"/>
  <c i="3" r="AR1494"/>
  <c i="3" r="AN1491"/>
  <c i="3" r="AS1490"/>
  <c i="3" r="AQ1486"/>
  <c i="3" r="AS1463"/>
  <c i="3" r="AN1459"/>
  <c i="3" r="AS1445"/>
  <c i="3" r="AN1441"/>
  <c i="3" r="AS1440"/>
  <c i="3" r="AP1423"/>
  <c i="3" r="AR1422"/>
  <c i="3" r="AP1402"/>
  <c i="3" r="AQ1381"/>
  <c i="3" r="AU1379"/>
  <c i="3" r="AV1356"/>
  <c i="3" r="AQ1355"/>
  <c i="3" r="AR1354"/>
  <c i="3" r="AN1353"/>
  <c i="3" r="AS1280"/>
  <c i="3" r="AN1263"/>
  <c i="3" r="AS1263"/>
  <c i="3" r="AO1201"/>
  <c i="3" r="AV1193"/>
  <c i="3" r="AQ1165"/>
  <c i="3" r="AV1062"/>
  <c i="3" r="AN1044"/>
  <c i="3" r="AQ1325"/>
  <c i="3" r="AR1324"/>
  <c i="3" r="AT1323"/>
  <c i="3" r="AU1301"/>
  <c i="3" r="AO1300"/>
  <c i="3" r="AO1299"/>
  <c i="3" r="AQ1294"/>
  <c i="3" r="AV1290"/>
  <c i="3" r="AN1288"/>
  <c i="3" r="AT1280"/>
  <c i="3" r="AN1249"/>
  <c i="3" r="AV1244"/>
  <c i="3" r="AU1244"/>
  <c i="3" r="AR1237"/>
  <c i="3" r="AN1229"/>
  <c i="3" r="AV1223"/>
  <c i="3" r="AN1221"/>
  <c i="3" r="AP1211"/>
  <c i="3" r="AV1187"/>
  <c i="3" r="AN1187"/>
  <c i="3" r="AR1176"/>
  <c i="3" r="AO1165"/>
  <c i="3" r="AQ1155"/>
  <c i="3" r="AS1140"/>
  <c i="3" r="AU1138"/>
  <c i="3" r="AT1127"/>
  <c i="3" r="AU1113"/>
  <c i="3" r="AU1103"/>
  <c i="3" r="AO1102"/>
  <c i="3" r="AT1098"/>
  <c i="3" r="AR1089"/>
  <c i="3" r="AT1079"/>
  <c i="3" r="AN1060"/>
  <c i="3" r="AT1056"/>
  <c i="3" r="AN1052"/>
  <c i="3" r="AQ1052"/>
  <c i="3" r="AO1041"/>
  <c i="3" r="AN1036"/>
  <c i="3" r="AR1021"/>
  <c i="3" r="AT1020"/>
  <c i="3" r="AN1017"/>
  <c i="3" r="AS1006"/>
  <c i="3" r="AP1355"/>
  <c i="3" r="AO1350"/>
  <c i="3" r="AU1320"/>
  <c i="3" r="AT1316"/>
  <c i="3" r="AV1310"/>
  <c i="3" r="AT1310"/>
  <c i="3" r="AN1287"/>
  <c i="3" r="AS1284"/>
  <c i="3" r="AP1281"/>
  <c i="3" r="AQ1266"/>
  <c i="3" r="AP1252"/>
  <c i="3" r="AS1200"/>
  <c i="3" r="AT1154"/>
  <c i="3" r="AU1142"/>
  <c i="3" r="AP1140"/>
  <c i="3" r="AQ1136"/>
  <c i="3" r="AT1128"/>
  <c i="3" r="AP1117"/>
  <c i="3" r="AR1103"/>
  <c i="3" r="AU1090"/>
  <c i="3" r="AN1082"/>
  <c i="3" r="AR1066"/>
  <c i="3" r="AN1062"/>
  <c i="3" r="AV1038"/>
  <c i="3" r="AU1008"/>
  <c i="3" r="AT1484"/>
  <c i="3" r="AR1470"/>
  <c i="3" r="AN1467"/>
  <c i="3" r="AU1458"/>
  <c i="3" r="AS1455"/>
  <c i="3" r="AS1408"/>
  <c i="3" r="AQ1397"/>
  <c i="3" r="AU1395"/>
  <c i="3" r="AS1391"/>
  <c i="3" r="AP1375"/>
  <c i="3" r="AU1364"/>
  <c i="3" r="AP1354"/>
  <c i="3" r="AU1350"/>
  <c i="3" r="AV1344"/>
  <c i="3" r="AP1344"/>
  <c i="3" r="AV1324"/>
  <c i="3" r="AQ1318"/>
  <c i="3" r="AR1317"/>
  <c i="3" r="AV1309"/>
  <c i="3" r="AR1306"/>
  <c i="3" r="AR1284"/>
  <c i="3" r="AO1271"/>
  <c i="3" r="AS1268"/>
  <c i="3" r="AT1266"/>
  <c i="3" r="AN1266"/>
  <c i="3" r="AN1252"/>
  <c i="3" r="AQ1252"/>
  <c i="3" r="AQ1244"/>
  <c i="3" r="AV1231"/>
  <c i="3" r="AR1200"/>
  <c i="3" r="AO1184"/>
  <c i="3" r="AT1174"/>
  <c i="3" r="AN1171"/>
  <c i="3" r="AQ1170"/>
  <c i="3" r="AU1136"/>
  <c i="3" r="AP1133"/>
  <c i="3" r="AT1124"/>
  <c i="3" r="AP1121"/>
  <c i="3" r="AU1118"/>
  <c i="3" r="AT1117"/>
  <c i="3" r="AP1116"/>
  <c i="3" r="AO1105"/>
  <c i="3" r="AN1104"/>
  <c i="3" r="AR1092"/>
  <c i="3" r="AU1087"/>
  <c i="3" r="AO1079"/>
  <c i="3" r="AS1066"/>
  <c i="3" r="AV1063"/>
  <c i="3" r="AU1032"/>
  <c i="3" r="AR1024"/>
  <c i="3" r="AS1013"/>
  <c i="3" r="AT1012"/>
  <c i="3" r="AP1008"/>
  <c i="3" r="AO1441"/>
  <c i="3" r="AR1439"/>
  <c i="3" r="AS1413"/>
  <c i="3" r="AO1402"/>
  <c i="3" r="AS1400"/>
  <c i="3" r="AV1384"/>
  <c i="3" r="AQ1384"/>
  <c i="3" r="AS1373"/>
  <c i="3" r="AQ1371"/>
  <c i="3" r="AR1370"/>
  <c i="3" r="AR1368"/>
  <c i="3" r="AS1365"/>
  <c i="3" r="AO1353"/>
  <c i="3" r="AQ1347"/>
  <c i="3" r="AV1343"/>
  <c i="3" r="AV1337"/>
  <c i="3" r="AO1335"/>
  <c i="3" r="AV1323"/>
  <c i="3" r="AT1319"/>
  <c i="3" r="AQ1317"/>
  <c i="3" r="AT1303"/>
  <c i="3" r="AU1292"/>
  <c i="3" r="AU1291"/>
  <c i="3" r="AV1271"/>
  <c i="3" r="AN1271"/>
  <c i="3" r="AT1247"/>
  <c i="3" r="AR1236"/>
  <c i="3" r="AT1234"/>
  <c i="3" r="AS1221"/>
  <c i="3" r="AU1219"/>
  <c i="3" r="AR1216"/>
  <c i="3" r="AP1212"/>
  <c i="3" r="AO1212"/>
  <c i="3" r="AQ1200"/>
  <c i="3" r="AT1187"/>
  <c i="3" r="AS1184"/>
  <c i="3" r="AV1172"/>
  <c i="3" r="AO1166"/>
  <c i="3" r="AR1162"/>
  <c i="3" r="AR1156"/>
  <c i="3" r="AN1152"/>
  <c i="3" r="AV1145"/>
  <c i="3" r="AP1144"/>
  <c i="3" r="AN1144"/>
  <c i="3" r="AO1133"/>
  <c i="3" r="AS1124"/>
  <c i="3" r="AN1121"/>
  <c i="3" r="AV1110"/>
  <c i="3" r="AS1105"/>
  <c i="3" r="AN1098"/>
  <c i="3" r="AR1085"/>
  <c i="3" r="AT1069"/>
  <c i="3" r="AQ1068"/>
  <c i="3" r="AU1058"/>
  <c i="3" r="AU1054"/>
  <c i="3" r="AV1044"/>
  <c i="3" r="AR1033"/>
  <c i="3" r="AS1029"/>
  <c i="3" r="AN1025"/>
  <c i="3" r="AN1020"/>
  <c i="3" r="AQ1020"/>
  <c i="3" r="AN1479"/>
  <c i="3" r="AS1472"/>
  <c i="3" r="AT1468"/>
  <c i="3" r="AQ1467"/>
  <c i="3" r="AR1454"/>
  <c i="3" r="AQ1444"/>
  <c i="3" r="AR1436"/>
  <c i="3" r="AV1405"/>
  <c i="3" r="AN1405"/>
  <c i="3" r="AQ1404"/>
  <c i="3" r="AO1393"/>
  <c i="3" r="AU1384"/>
  <c i="3" r="AP1383"/>
  <c i="3" r="AV1375"/>
  <c i="3" r="AU1372"/>
  <c i="3" r="AV1361"/>
  <c i="3" r="AT1354"/>
  <c i="3" r="AU1348"/>
  <c i="3" r="AT1344"/>
  <c i="3" r="AQ1327"/>
  <c i="3" r="AO1289"/>
  <c i="3" r="AU1271"/>
  <c i="3" r="AU1255"/>
  <c i="3" r="AV1253"/>
  <c i="3" r="AS1247"/>
  <c i="3" r="AS1237"/>
  <c i="3" r="AQ1236"/>
  <c i="3" r="AU1236"/>
  <c i="3" r="AQ1216"/>
  <c i="3" r="AT1214"/>
  <c i="3" r="AR1185"/>
  <c i="3" r="AV1183"/>
  <c i="3" r="AT1178"/>
  <c i="3" r="AS1176"/>
  <c i="3" r="AU1172"/>
  <c i="3" r="AR1166"/>
  <c i="3" r="AR1164"/>
  <c i="3" r="AT1163"/>
  <c i="3" r="AV1144"/>
  <c i="3" r="AT1137"/>
  <c i="3" r="AQ1137"/>
  <c i="3" r="AU1121"/>
  <c i="3" r="AP1114"/>
  <c i="3" r="AR1098"/>
  <c i="3" r="AQ1095"/>
  <c i="3" r="AS1087"/>
  <c i="3" r="AT1085"/>
  <c i="3" r="AV1085"/>
  <c i="3" r="AR1073"/>
  <c i="3" r="AU1068"/>
  <c i="3" r="AP1054"/>
  <c i="3" r="AN1049"/>
  <c i="3" r="AQ1037"/>
  <c i="3" r="AQ1032"/>
  <c i="3" r="AP1024"/>
  <c i="3" r="AU1264"/>
  <c i="3" r="AO1263"/>
  <c i="3" r="AT1259"/>
  <c i="3" r="AQ1258"/>
  <c i="3" r="AQ1248"/>
  <c i="3" r="AV1246"/>
  <c i="3" r="AN1246"/>
  <c i="3" r="AT1238"/>
  <c i="3" r="AV1228"/>
  <c i="3" r="AV1188"/>
  <c i="3" r="AQ1186"/>
  <c i="3" r="AT1177"/>
  <c i="3" r="AV1163"/>
  <c i="3" r="AU1163"/>
  <c i="3" r="AT1159"/>
  <c i="3" r="AP1135"/>
  <c i="3" r="AT1133"/>
  <c i="3" r="AV1123"/>
  <c i="3" r="AN1123"/>
  <c i="3" r="AU1086"/>
  <c i="3" r="AO1082"/>
  <c i="3" r="AP1068"/>
  <c i="3" r="AV1066"/>
  <c i="3" r="AQ1031"/>
  <c i="3" r="AV1015"/>
  <c i="3" r="AQ1284"/>
  <c i="3" r="AV1277"/>
  <c i="3" r="AQ1273"/>
  <c i="3" r="AT1271"/>
  <c i="3" r="AO1266"/>
  <c i="3" r="AT1263"/>
  <c i="3" r="AV1258"/>
  <c i="3" r="AO1257"/>
  <c i="3" r="AP1251"/>
  <c i="3" r="AU1227"/>
  <c i="3" r="AT1211"/>
  <c i="3" r="AQ1204"/>
  <c i="3" r="AV1168"/>
  <c i="3" r="AT1157"/>
  <c i="3" r="AP1153"/>
  <c i="3" r="AV1134"/>
  <c i="3" r="AV1125"/>
  <c i="3" r="AQ1120"/>
  <c i="3" r="AQ1109"/>
  <c i="3" r="AU1091"/>
  <c i="3" r="AP1090"/>
  <c i="3" r="AS1073"/>
  <c i="3" r="AO1060"/>
  <c i="3" r="AO1403"/>
  <c i="3" r="AQ1387"/>
  <c i="3" r="AT1386"/>
  <c i="3" r="AP1371"/>
  <c i="3" r="AU1352"/>
  <c i="3" r="AR1310"/>
  <c i="3" r="AQ1305"/>
  <c i="3" r="AS1304"/>
  <c i="3" r="AQ1280"/>
  <c i="3" r="AN1268"/>
  <c i="3" r="AV1266"/>
  <c i="3" r="AP1257"/>
  <c i="3" r="AV1254"/>
  <c i="3" r="AQ1251"/>
  <c i="3" r="AQ1247"/>
  <c i="3" r="AU1226"/>
  <c i="3" r="AN1207"/>
  <c i="3" r="AQ1202"/>
  <c i="3" r="AT1201"/>
  <c i="3" r="AV1177"/>
  <c i="3" r="AT1171"/>
  <c i="3" r="AN1169"/>
  <c i="3" r="AP1160"/>
  <c i="3" r="AN1113"/>
  <c i="3" r="AP1104"/>
  <c i="3" r="AO1090"/>
  <c i="3" r="AT1088"/>
  <c i="3" r="AU1080"/>
  <c i="3" r="AU1071"/>
  <c i="3" r="AO1054"/>
  <c i="3" r="AU1051"/>
  <c i="3" r="AV1039"/>
  <c i="3" r="AU1024"/>
  <c i="3" r="AQ1021"/>
  <c i="3" r="AU1019"/>
  <c i="3" r="AR1400"/>
  <c i="3" r="AO1395"/>
  <c i="3" r="AU1388"/>
  <c i="3" r="AU1368"/>
  <c i="3" r="AQ1356"/>
  <c i="3" r="AO1354"/>
  <c i="3" r="AV1335"/>
  <c i="3" r="AN1329"/>
  <c i="3" r="AO1325"/>
  <c i="3" r="AP1306"/>
  <c i="3" r="AT1273"/>
  <c i="3" r="AR1271"/>
  <c i="3" r="AP1253"/>
  <c i="3" r="AO1251"/>
  <c i="3" r="AO1244"/>
  <c i="3" r="AN1239"/>
  <c i="3" r="AV1236"/>
  <c i="3" r="AS1234"/>
  <c i="3" r="AS1232"/>
  <c i="3" r="AV1203"/>
  <c i="3" r="AN1203"/>
  <c i="3" r="AS1201"/>
  <c i="3" r="AO1200"/>
  <c i="3" r="AU1191"/>
  <c i="3" r="AN1183"/>
  <c i="3" r="AV1167"/>
  <c i="3" r="AO1167"/>
  <c i="3" r="AU1156"/>
  <c i="3" r="AV1153"/>
  <c i="3" r="AP1120"/>
  <c i="3" r="AO1115"/>
  <c i="3" r="AO1094"/>
  <c i="3" r="AN1090"/>
  <c i="3" r="AU1079"/>
  <c i="3" r="AR1062"/>
  <c i="3" r="AU1050"/>
  <c i="3" r="AS1026"/>
  <c i="3" r="AP1399"/>
  <c i="3" r="AR1384"/>
  <c i="3" r="AR1383"/>
  <c i="3" r="AV1373"/>
  <c i="3" r="AN1373"/>
  <c i="3" r="AQ1372"/>
  <c i="3" r="AO1370"/>
  <c i="3" r="AS1362"/>
  <c i="3" r="AS1352"/>
  <c i="3" r="AU1345"/>
  <c i="3" r="AV1340"/>
  <c i="3" r="AN1340"/>
  <c i="3" r="AN1339"/>
  <c i="3" r="AO1334"/>
  <c i="3" r="AV1332"/>
  <c i="3" r="AV1325"/>
  <c i="3" r="AT1293"/>
  <c i="3" r="AQ1287"/>
  <c i="3" r="AV1275"/>
  <c i="3" r="AT1272"/>
  <c i="3" r="AT1261"/>
  <c i="3" r="AV1215"/>
  <c i="3" r="AN1215"/>
  <c i="3" r="AR1209"/>
  <c i="3" r="AU1203"/>
  <c i="3" r="AU1178"/>
  <c i="3" r="AU1174"/>
  <c i="3" r="AT1173"/>
  <c i="3" r="AP1163"/>
  <c i="3" r="AU1153"/>
  <c i="3" r="AN1147"/>
  <c i="3" r="AP1138"/>
  <c i="3" r="AP1136"/>
  <c i="3" r="AU1133"/>
  <c i="3" r="AR1131"/>
  <c i="3" r="AQ1127"/>
  <c i="3" r="AT1113"/>
  <c i="3" r="AP1089"/>
  <c i="3" r="AN1068"/>
  <c i="3" r="AU1066"/>
  <c i="3" r="AV1065"/>
  <c i="3" r="AO1059"/>
  <c i="3" r="AS1053"/>
  <c i="3" r="AR1017"/>
  <c i="3" r="AV2001"/>
  <c i="3" r="AR1989"/>
  <c i="3" r="AO1982"/>
  <c i="3" r="AV1963"/>
  <c i="3" r="AU1954"/>
  <c i="3" r="AN1859"/>
  <c i="3" r="AN1853"/>
  <c i="3" r="AV1827"/>
  <c i="3" r="AQ1827"/>
  <c i="3" r="AO1827"/>
  <c i="3" r="AN1783"/>
  <c i="3" r="AO1783"/>
  <c i="3" r="AU1783"/>
  <c i="3" r="AS1783"/>
  <c i="3" r="AP1783"/>
  <c i="3" r="AR1752"/>
  <c i="3" r="AN1752"/>
  <c i="3" r="AO1624"/>
  <c i="3" r="AQ1624"/>
  <c i="3" r="AP1610"/>
  <c i="3" r="AR1610"/>
  <c i="3" r="AN1610"/>
  <c i="3" r="AS1002"/>
  <c i="3" r="AR1002"/>
  <c i="3" r="AQ1997"/>
  <c i="3" r="AP2001"/>
  <c i="3" r="AS2000"/>
  <c i="3" r="AV1999"/>
  <c i="3" r="AN1999"/>
  <c i="3" r="AQ1998"/>
  <c i="3" r="AO1996"/>
  <c i="3" r="AR1995"/>
  <c i="3" r="AU1994"/>
  <c i="3" r="AP1993"/>
  <c i="3" r="AS1992"/>
  <c i="3" r="AV1991"/>
  <c i="3" r="AQ1990"/>
  <c i="3" r="AO1988"/>
  <c i="3" r="AU1986"/>
  <c i="3" r="AP1985"/>
  <c i="3" r="AS1984"/>
  <c i="3" r="AV1983"/>
  <c i="3" r="AQ1982"/>
  <c i="3" r="AN1980"/>
  <c i="3" r="AP1979"/>
  <c i="3" r="AS1978"/>
  <c i="3" r="AV1976"/>
  <c i="3" r="AN1976"/>
  <c i="3" r="AO1975"/>
  <c i="3" r="AP1974"/>
  <c i="3" r="AQ1973"/>
  <c i="3" r="AS1972"/>
  <c i="3" r="AR1972"/>
  <c i="3" r="AR1971"/>
  <c i="3" r="AS1971"/>
  <c i="3" r="AT1970"/>
  <c i="3" r="AU1969"/>
  <c i="3" r="AU1968"/>
  <c i="3" r="AT1968"/>
  <c i="3" r="AU1967"/>
  <c i="3" r="AV1966"/>
  <c i="3" r="AV1965"/>
  <c i="3" r="AU1965"/>
  <c i="3" r="AN1963"/>
  <c i="3" r="AO1962"/>
  <c i="3" r="AO1961"/>
  <c i="3" r="AP1960"/>
  <c i="3" r="AP1959"/>
  <c i="3" r="AN1957"/>
  <c i="3" r="AO1957"/>
  <c i="3" r="AP1957"/>
  <c i="3" r="AN1956"/>
  <c i="3" r="AU1952"/>
  <c i="3" r="AT1951"/>
  <c i="3" r="AQ1950"/>
  <c i="3" r="AR1950"/>
  <c i="3" r="AR1949"/>
  <c i="3" r="AP1947"/>
  <c i="3" r="AN1943"/>
  <c i="3" r="AO1943"/>
  <c i="3" r="AU1940"/>
  <c i="3" r="AR1940"/>
  <c i="3" r="AP1939"/>
  <c i="3" r="AN1935"/>
  <c i="3" r="AO1935"/>
  <c i="3" r="AU1932"/>
  <c i="3" r="AR1932"/>
  <c i="3" r="AP1931"/>
  <c i="3" r="AN1927"/>
  <c i="3" r="AO1927"/>
  <c i="3" r="AU1924"/>
  <c i="3" r="AR1924"/>
  <c i="3" r="AP1923"/>
  <c i="3" r="AN1919"/>
  <c i="3" r="AO1919"/>
  <c i="3" r="AU1916"/>
  <c i="3" r="AR1916"/>
  <c i="3" r="AP1915"/>
  <c i="3" r="AN1911"/>
  <c i="3" r="AO1911"/>
  <c i="3" r="AR1908"/>
  <c i="3" r="AP1907"/>
  <c i="3" r="AN1903"/>
  <c i="3" r="AO1903"/>
  <c i="3" r="AU1900"/>
  <c i="3" r="AR1900"/>
  <c i="3" r="AP1899"/>
  <c i="3" r="AT1897"/>
  <c i="3" r="AN1895"/>
  <c i="3" r="AO1895"/>
  <c i="3" r="AU1894"/>
  <c i="3" r="AR1892"/>
  <c i="3" r="AP1891"/>
  <c i="3" r="AT1889"/>
  <c i="3" r="AN1887"/>
  <c i="3" r="AO1887"/>
  <c i="3" r="AU1886"/>
  <c i="3" r="AR1884"/>
  <c i="3" r="AP1883"/>
  <c i="3" r="AT1881"/>
  <c i="3" r="AN1879"/>
  <c i="3" r="AO1879"/>
  <c i="3" r="AU1878"/>
  <c i="3" r="AR1876"/>
  <c i="3" r="AP1875"/>
  <c i="3" r="AT1873"/>
  <c i="3" r="AN1871"/>
  <c i="3" r="AO1871"/>
  <c i="3" r="AU1870"/>
  <c i="3" r="AR1868"/>
  <c i="3" r="AO1867"/>
  <c i="3" r="AV1867"/>
  <c i="3" r="AU1865"/>
  <c i="3" r="AQ1865"/>
  <c i="3" r="AN1864"/>
  <c i="3" r="AR1864"/>
  <c i="3" r="AS1864"/>
  <c i="3" r="AT1864"/>
  <c i="3" r="AP1864"/>
  <c i="3" r="AN1861"/>
  <c i="3" r="AP1861"/>
  <c i="3" r="AQ1861"/>
  <c i="3" r="AU1861"/>
  <c i="3" r="AQ1859"/>
  <c i="3" r="AS1858"/>
  <c i="3" r="AS1856"/>
  <c i="3" r="AQ1856"/>
  <c i="3" r="AR1855"/>
  <c i="3" r="AS1855"/>
  <c i="3" r="AT1855"/>
  <c i="3" r="AQ1853"/>
  <c i="3" r="AN1850"/>
  <c i="3" r="AV1850"/>
  <c i="3" r="AR1850"/>
  <c i="3" r="AO1848"/>
  <c i="3" r="AP1848"/>
  <c i="3" r="AN1846"/>
  <c i="3" r="AT1846"/>
  <c i="3" r="AV1846"/>
  <c i="3" r="AR1846"/>
  <c i="3" r="AS1846"/>
  <c i="3" r="AO1846"/>
  <c i="3" r="AN1844"/>
  <c i="3" r="AQ1844"/>
  <c i="3" r="AP1844"/>
  <c i="3" r="AO1840"/>
  <c i="3" r="AV1835"/>
  <c i="3" r="AP1833"/>
  <c i="3" r="AT1821"/>
  <c i="3" r="AS1821"/>
  <c i="3" r="AU1821"/>
  <c i="3" r="AU1820"/>
  <c i="3" r="AO1815"/>
  <c i="3" r="AS1810"/>
  <c i="3" r="AS1778"/>
  <c i="3" r="AO1763"/>
  <c i="3" r="AP1763"/>
  <c i="3" r="AT1743"/>
  <c i="3" r="AO1736"/>
  <c i="3" r="AV1736"/>
  <c i="3" r="AS1731"/>
  <c i="3" r="AT1731"/>
  <c i="3" r="AU1731"/>
  <c i="3" r="AQ1731"/>
  <c i="3" r="AN1731"/>
  <c i="3" r="AO1721"/>
  <c i="3" r="AT1721"/>
  <c i="3" r="AO1718"/>
  <c i="3" r="AU1715"/>
  <c i="3" r="AO1714"/>
  <c i="3" r="AP1714"/>
  <c i="3" r="AR1699"/>
  <c i="3" r="AO1697"/>
  <c i="3" r="AP1696"/>
  <c i="3" r="AQ1696"/>
  <c i="3" r="AN1696"/>
  <c i="3" r="AO1696"/>
  <c i="3" r="AU1686"/>
  <c i="3" r="AV1686"/>
  <c i="3" r="AS1684"/>
  <c i="3" r="AU1684"/>
  <c i="3" r="AV1684"/>
  <c i="3" r="AQ1679"/>
  <c i="3" r="AR1679"/>
  <c i="3" r="AV1674"/>
  <c i="3" r="AN1674"/>
  <c i="3" r="AO1672"/>
  <c i="3" r="AQ1672"/>
  <c i="3" r="AR1672"/>
  <c i="3" r="AV1672"/>
  <c i="3" r="AQ1668"/>
  <c i="3" r="AU1668"/>
  <c i="3" r="AS1668"/>
  <c i="3" r="AT1668"/>
  <c i="3" r="AN1668"/>
  <c i="3" r="AU1656"/>
  <c i="3" r="AV1656"/>
  <c i="3" r="AO1656"/>
  <c i="3" r="AQ1656"/>
  <c i="3" r="AR1644"/>
  <c i="3" r="AN1635"/>
  <c i="3" r="AS1635"/>
  <c i="3" r="AT1635"/>
  <c i="3" r="AU1635"/>
  <c i="3" r="AR1635"/>
  <c i="3" r="AP1635"/>
  <c i="3" r="AU1632"/>
  <c i="3" r="AO1628"/>
  <c i="3" r="AU1628"/>
  <c i="3" r="AP1628"/>
  <c i="3" r="AO1618"/>
  <c i="3" r="AT1618"/>
  <c i="3" r="AU1611"/>
  <c i="3" r="AS1611"/>
  <c i="3" r="AO1611"/>
  <c i="3" r="AS1579"/>
  <c i="3" r="AN1579"/>
  <c i="3" r="AQ1579"/>
  <c i="3" r="AN1015"/>
  <c i="3" r="AO1015"/>
  <c i="3" r="AR1015"/>
  <c i="3" r="AP1015"/>
  <c i="3" r="AS1015"/>
  <c i="3" r="AU1002"/>
  <c i="3" r="AO2001"/>
  <c i="3" r="AR2000"/>
  <c i="3" r="AU1999"/>
  <c i="3" r="AS1997"/>
  <c i="3" r="AN1996"/>
  <c i="3" r="AQ1995"/>
  <c i="3" r="AO1993"/>
  <c i="3" r="AU1991"/>
  <c i="3" r="AP1990"/>
  <c i="3" r="AS1989"/>
  <c i="3" r="AN1988"/>
  <c i="3" r="AQ1987"/>
  <c i="3" r="AO1985"/>
  <c i="3" r="AR1984"/>
  <c i="3" r="AU1983"/>
  <c i="3" r="AS1981"/>
  <c i="3" r="AV1980"/>
  <c i="3" r="AO1979"/>
  <c i="3" r="AR1978"/>
  <c i="3" r="AU1976"/>
  <c i="3" r="AN1975"/>
  <c i="3" r="AO1974"/>
  <c i="3" r="AP1973"/>
  <c i="3" r="AQ1971"/>
  <c i="3" r="AS1969"/>
  <c i="3" r="AT1966"/>
  <c i="3" r="AV1962"/>
  <c i="3" r="AN1962"/>
  <c i="3" r="AN1961"/>
  <c i="3" r="AO1960"/>
  <c i="3" r="AN1959"/>
  <c i="3" r="AO1959"/>
  <c i="3" r="AN1958"/>
  <c i="3" r="AU1958"/>
  <c i="3" r="AS1956"/>
  <c i="3" r="AU1955"/>
  <c i="3" r="AQ1951"/>
  <c i="3" r="AO1948"/>
  <c i="3" r="AP1948"/>
  <c i="3" r="AS1945"/>
  <c i="3" r="AR1943"/>
  <c i="3" r="AS1943"/>
  <c i="3" r="AT1942"/>
  <c i="3" r="AS1937"/>
  <c i="3" r="AR1935"/>
  <c i="3" r="AS1935"/>
  <c i="3" r="AT1934"/>
  <c i="3" r="AS1929"/>
  <c i="3" r="AR1927"/>
  <c i="3" r="AS1927"/>
  <c i="3" r="AT1926"/>
  <c i="3" r="AS1921"/>
  <c i="3" r="AR1919"/>
  <c i="3" r="AS1919"/>
  <c i="3" r="AT1918"/>
  <c i="3" r="AS1913"/>
  <c i="3" r="AR1911"/>
  <c i="3" r="AS1911"/>
  <c i="3" r="AT1910"/>
  <c i="3" r="AS1905"/>
  <c i="3" r="AR1903"/>
  <c i="3" r="AS1903"/>
  <c i="3" r="AT1902"/>
  <c i="3" r="AV1899"/>
  <c i="3" r="AN1899"/>
  <c i="3" r="AS1897"/>
  <c i="3" r="AS1895"/>
  <c i="3" r="AT1894"/>
  <c i="3" r="AV1891"/>
  <c i="3" r="AN1891"/>
  <c i="3" r="AS1889"/>
  <c i="3" r="AS1887"/>
  <c i="3" r="AT1886"/>
  <c i="3" r="AV1883"/>
  <c i="3" r="AN1883"/>
  <c i="3" r="AS1881"/>
  <c i="3" r="AS1879"/>
  <c i="3" r="AT1878"/>
  <c i="3" r="AV1875"/>
  <c i="3" r="AN1875"/>
  <c i="3" r="AS1873"/>
  <c i="3" r="AS1871"/>
  <c i="3" r="AT1870"/>
  <c i="3" r="AP1865"/>
  <c i="3" r="AQ1862"/>
  <c i="3" r="AV1862"/>
  <c i="3" r="AO1859"/>
  <c i="3" r="AP1859"/>
  <c i="3" r="AV1851"/>
  <c i="3" r="AR1851"/>
  <c i="3" r="AO1850"/>
  <c i="3" r="AS1849"/>
  <c i="3" r="AN1848"/>
  <c i="3" r="AU1844"/>
  <c i="3" r="AV1841"/>
  <c i="3" r="AT1840"/>
  <c i="3" r="AT1839"/>
  <c i="3" r="AQ1839"/>
  <c i="3" r="AU1837"/>
  <c i="3" r="AP1837"/>
  <c i="3" r="AS1835"/>
  <c i="3" r="AT1834"/>
  <c i="3" r="AR1832"/>
  <c i="3" r="AP1831"/>
  <c i="3" r="AS1829"/>
  <c i="3" r="AP1825"/>
  <c i="3" r="AN1821"/>
  <c i="3" r="AP1820"/>
  <c i="3" r="AV1817"/>
  <c i="3" r="AS1799"/>
  <c i="3" r="AQ1783"/>
  <c i="3" r="AO1768"/>
  <c i="3" r="AQ1768"/>
  <c i="3" r="AN1762"/>
  <c i="3" r="AV1756"/>
  <c i="3" r="AU1751"/>
  <c i="3" r="AQ1749"/>
  <c i="3" r="AS1749"/>
  <c i="3" r="AT1748"/>
  <c i="3" r="AV1737"/>
  <c i="3" r="AQ1737"/>
  <c i="3" r="AR1737"/>
  <c i="3" r="AN1737"/>
  <c i="3" r="AO1737"/>
  <c i="3" r="AS1737"/>
  <c i="3" r="AU1737"/>
  <c i="3" r="AR1735"/>
  <c i="3" r="AS1735"/>
  <c i="3" r="AN1733"/>
  <c i="3" r="AV1733"/>
  <c i="3" r="AR1733"/>
  <c i="3" r="AQ1733"/>
  <c i="3" r="AS1733"/>
  <c i="3" r="AO1733"/>
  <c i="3" r="AO1725"/>
  <c i="3" r="AP1725"/>
  <c i="3" r="AQ1725"/>
  <c i="3" r="AV1718"/>
  <c i="3" r="AR1718"/>
  <c i="3" r="AS1718"/>
  <c i="3" r="AT1718"/>
  <c i="3" r="AN1718"/>
  <c i="3" r="AS1714"/>
  <c i="3" r="AP1700"/>
  <c i="3" r="AV1696"/>
  <c i="3" r="AT1692"/>
  <c i="3" r="AV1692"/>
  <c i="3" r="AR1692"/>
  <c i="3" r="AS1685"/>
  <c i="3" r="AR1685"/>
  <c i="3" r="AT1671"/>
  <c i="3" r="AQ1667"/>
  <c i="3" r="AP1667"/>
  <c i="3" r="AP1643"/>
  <c i="3" r="AQ1643"/>
  <c i="3" r="AR1642"/>
  <c i="3" r="AS1642"/>
  <c i="3" r="AT1642"/>
  <c i="3" r="AV1641"/>
  <c i="3" r="AR1641"/>
  <c i="3" r="AS1641"/>
  <c i="3" r="AU1641"/>
  <c i="3" r="AT1634"/>
  <c i="3" r="AO1629"/>
  <c i="3" r="AQ1629"/>
  <c i="3" r="AS1629"/>
  <c i="3" r="AV1629"/>
  <c i="3" r="AU1622"/>
  <c i="3" r="AO1622"/>
  <c i="3" r="AP1611"/>
  <c i="3" r="AN1609"/>
  <c i="3" r="AP1609"/>
  <c i="3" r="AR1609"/>
  <c i="3" r="AO1607"/>
  <c i="3" r="AQ1607"/>
  <c i="3" r="AV1594"/>
  <c i="3" r="AT1594"/>
  <c i="3" r="AV1593"/>
  <c i="3" r="AU1567"/>
  <c i="3" r="AN1551"/>
  <c i="3" r="AP1551"/>
  <c i="3" r="AQ1551"/>
  <c i="3" r="AP1473"/>
  <c i="3" r="AN1473"/>
  <c i="3" r="AO1473"/>
  <c i="3" r="AV1993"/>
  <c i="3" r="AO1990"/>
  <c i="3" r="AP1987"/>
  <c i="3" r="AR1981"/>
  <c i="3" r="AN1979"/>
  <c i="3" r="AR1977"/>
  <c i="3" r="AN1973"/>
  <c i="3" r="AO1949"/>
  <c i="3" r="AP1949"/>
  <c i="3" r="AV1866"/>
  <c i="3" r="AO1853"/>
  <c i="3" r="AT1853"/>
  <c i="3" r="AV1853"/>
  <c i="3" r="AR1853"/>
  <c i="3" r="AV1843"/>
  <c i="3" r="AQ1769"/>
  <c i="3" r="AR1769"/>
  <c i="3" r="AN1769"/>
  <c i="3" r="AO1769"/>
  <c i="3" r="AS1769"/>
  <c i="3" r="AN1700"/>
  <c i="3" r="AU1688"/>
  <c i="3" r="AV1688"/>
  <c i="3" r="AO1688"/>
  <c i="3" r="AQ1596"/>
  <c i="3" r="AP1596"/>
  <c i="3" r="AO1556"/>
  <c i="3" r="AV1556"/>
  <c i="3" r="AS1380"/>
  <c i="3" r="AN1380"/>
  <c i="3" r="AR1380"/>
  <c i="3" r="AT1380"/>
  <c i="3" r="AV1380"/>
  <c i="3" r="AP1336"/>
  <c i="3" r="AQ1336"/>
  <c i="3" r="AO1222"/>
  <c i="3" r="AP1222"/>
  <c i="3" r="AQ1222"/>
  <c i="3" r="AT1168"/>
  <c i="3" r="AN1168"/>
  <c i="3" r="AP1168"/>
  <c i="3" r="AR1003"/>
  <c i="3" r="AQ1003"/>
  <c i="3" r="AT1003"/>
  <c i="3" r="AO1003"/>
  <c i="3" r="AT1996"/>
  <c i="3" r="AO1995"/>
  <c i="3" r="AP1992"/>
  <c i="3" r="AN1990"/>
  <c i="3" r="AU1985"/>
  <c i="3" r="AP1984"/>
  <c i="3" r="AN1982"/>
  <c i="3" r="AV1979"/>
  <c i="3" r="AQ1977"/>
  <c i="3" r="AV1956"/>
  <c i="3" r="AT1954"/>
  <c i="3" r="AN1950"/>
  <c i="3" r="AP1945"/>
  <c i="3" r="AP1937"/>
  <c i="3" r="AP1929"/>
  <c i="3" r="AP1921"/>
  <c i="3" r="AN1908"/>
  <c i="3" r="AN1888"/>
  <c i="3" r="AP1888"/>
  <c i="3" r="AP1873"/>
  <c i="3" r="AP1863"/>
  <c i="3" r="AS1844"/>
  <c i="3" r="AO1826"/>
  <c i="3" r="AQ1826"/>
  <c i="3" r="AR1826"/>
  <c i="3" r="AQ1825"/>
  <c i="3" r="AR1825"/>
  <c i="3" r="AS1825"/>
  <c i="3" r="AN1825"/>
  <c i="3" r="AT1782"/>
  <c i="3" r="AR1727"/>
  <c i="3" r="AT1727"/>
  <c i="3" r="AV1700"/>
  <c i="3" r="AN1655"/>
  <c i="3" r="AP1655"/>
  <c i="3" r="AS1655"/>
  <c i="3" r="AQ1655"/>
  <c i="3" r="AU1621"/>
  <c i="3" r="AN1621"/>
  <c i="3" r="AV1621"/>
  <c i="3" r="AV1606"/>
  <c i="3" r="AR1606"/>
  <c i="3" r="AS1606"/>
  <c i="3" r="AO1606"/>
  <c i="3" r="AR1592"/>
  <c i="3" r="AT1592"/>
  <c i="3" r="AS1592"/>
  <c i="3" r="AN1592"/>
  <c i="3" r="AP1592"/>
  <c i="3" r="AR1999"/>
  <c i="3" r="AR1991"/>
  <c i="3" r="AP1989"/>
  <c i="3" r="AS1988"/>
  <c i="3" r="AV1987"/>
  <c i="3" r="AQ1986"/>
  <c i="3" r="AT1985"/>
  <c i="3" r="AU1979"/>
  <c i="3" r="AN1971"/>
  <c i="3" r="AO1969"/>
  <c i="3" r="AP1967"/>
  <c i="3" r="AS1963"/>
  <c i="3" r="AR1955"/>
  <c i="3" r="AP1953"/>
  <c i="3" r="AS1947"/>
  <c i="3" r="AO1941"/>
  <c i="3" r="AP1941"/>
  <c i="3" r="AQ1941"/>
  <c i="3" r="AS1940"/>
  <c i="3" r="AT1940"/>
  <c i="3" r="AO1937"/>
  <c i="3" r="AV1935"/>
  <c i="3" r="AQ1934"/>
  <c i="3" r="AT1930"/>
  <c i="3" r="AV1927"/>
  <c i="3" r="AQ1926"/>
  <c i="3" r="AT1922"/>
  <c i="3" r="AQ1918"/>
  <c i="3" r="AT1914"/>
  <c i="3" r="AS1907"/>
  <c i="3" r="AS1899"/>
  <c i="3" r="AO1893"/>
  <c i="3" r="AT1890"/>
  <c i="3" r="AO1889"/>
  <c i="3" r="AV1887"/>
  <c i="3" r="AQ1886"/>
  <c i="3" r="AT1884"/>
  <c i="3" r="AQ1882"/>
  <c i="3" r="AV1879"/>
  <c i="3" r="AQ1878"/>
  <c i="3" r="AS1875"/>
  <c i="3" r="AO1873"/>
  <c i="3" r="AV1871"/>
  <c i="3" r="AQ1870"/>
  <c i="3" r="AO1869"/>
  <c i="3" r="AQ1869"/>
  <c i="3" r="AO1857"/>
  <c i="3" r="AR1852"/>
  <c i="3" r="AN1852"/>
  <c i="3" r="AR1849"/>
  <c i="3" r="AV1845"/>
  <c i="3" r="AO1845"/>
  <c i="3" r="AR1845"/>
  <c i="3" r="AS1845"/>
  <c i="3" r="AU1845"/>
  <c i="3" r="AP1845"/>
  <c i="3" r="AS1843"/>
  <c i="3" r="AQ1843"/>
  <c i="3" r="AN1843"/>
  <c i="3" r="AQ1836"/>
  <c i="3" r="AQ1832"/>
  <c i="3" r="AU1827"/>
  <c i="3" r="AO1824"/>
  <c i="3" r="AO1814"/>
  <c i="3" r="AN1811"/>
  <c i="3" r="AP1811"/>
  <c i="3" r="AQ1809"/>
  <c i="3" r="AN1809"/>
  <c i="3" r="AO1809"/>
  <c i="3" r="AR1809"/>
  <c i="3" r="AU1809"/>
  <c i="3" r="AO1801"/>
  <c i="3" r="AR1797"/>
  <c i="3" r="AP1797"/>
  <c i="3" r="AQ1772"/>
  <c i="3" r="AU1772"/>
  <c i="3" r="AV1761"/>
  <c i="3" r="AV1753"/>
  <c i="3" r="AP1738"/>
  <c i="3" r="AQ1738"/>
  <c i="3" r="AR1738"/>
  <c i="3" r="AR1715"/>
  <c i="3" r="AQ1715"/>
  <c i="3" r="AT1702"/>
  <c i="3" r="AO1650"/>
  <c i="3" r="AP1650"/>
  <c i="3" r="AQ1650"/>
  <c i="3" r="AS1644"/>
  <c i="3" r="AN1644"/>
  <c i="3" r="AP1632"/>
  <c i="3" r="AQ1632"/>
  <c i="3" r="AR1632"/>
  <c i="3" r="AP1513"/>
  <c i="3" r="AN1513"/>
  <c i="3" r="AO1513"/>
  <c i="3" r="AN1360"/>
  <c i="3" r="AP1360"/>
  <c i="3" r="AQ1360"/>
  <c i="3" r="AV1360"/>
  <c i="3" r="AO1336"/>
  <c i="3" r="AO1194"/>
  <c i="3" r="AS1194"/>
  <c i="3" r="AT1194"/>
  <c i="3" r="AS1179"/>
  <c i="3" r="AR1179"/>
  <c i="3" r="AP1179"/>
  <c i="3" r="AO1164"/>
  <c i="3" r="AS1164"/>
  <c i="3" r="AT1164"/>
  <c i="3" r="AV1164"/>
  <c i="3" r="AQ1164"/>
  <c i="3" r="AP1164"/>
  <c i="3" r="AS2001"/>
  <c i="3" r="AV2000"/>
  <c i="3" r="AQ1999"/>
  <c i="3" r="AT1998"/>
  <c i="3" r="AO1997"/>
  <c i="3" r="AR1996"/>
  <c i="3" r="AU1995"/>
  <c i="3" r="AP1994"/>
  <c i="3" r="AS1993"/>
  <c i="3" r="AV1992"/>
  <c i="3" r="AQ1991"/>
  <c i="3" r="AT1990"/>
  <c i="3" r="AR1988"/>
  <c i="3" r="AU1987"/>
  <c i="3" r="AP1986"/>
  <c i="3" r="AS1985"/>
  <c i="3" r="AV1984"/>
  <c i="3" r="AQ1983"/>
  <c i="3" r="AT1982"/>
  <c i="3" r="AO1981"/>
  <c i="3" r="AQ1980"/>
  <c i="3" r="AR1980"/>
  <c i="3" r="AS1979"/>
  <c i="3" r="AO1977"/>
  <c i="3" r="AQ1976"/>
  <c i="3" r="AS1975"/>
  <c i="3" r="AU1974"/>
  <c i="3" r="AT1974"/>
  <c i="3" r="AT1973"/>
  <c i="3" r="AV1970"/>
  <c i="3" r="AN1970"/>
  <c i="3" r="AO1968"/>
  <c i="3" r="AN1967"/>
  <c i="3" r="AO1967"/>
  <c i="3" r="AO1966"/>
  <c i="3" r="AP1965"/>
  <c i="3" r="AQ1964"/>
  <c i="3" r="AQ1963"/>
  <c i="3" r="AT1961"/>
  <c i="3" r="AS1961"/>
  <c i="3" r="AS1960"/>
  <c i="3" r="AS1958"/>
  <c i="3" r="AT1956"/>
  <c i="3" r="AR1956"/>
  <c i="3" r="AR1954"/>
  <c i="3" r="AP1954"/>
  <c i="3" r="AV1952"/>
  <c i="3" r="AN1952"/>
  <c i="3" r="AO1952"/>
  <c i="3" r="AV1949"/>
  <c i="3" r="AT1947"/>
  <c i="3" r="AS1946"/>
  <c i="3" r="AP1946"/>
  <c i="3" r="AU1945"/>
  <c i="3" r="AT1944"/>
  <c i="3" r="AP1942"/>
  <c i="3" r="AN1942"/>
  <c i="3" r="AV1942"/>
  <c i="3" r="AS1938"/>
  <c i="3" r="AP1938"/>
  <c i="3" r="AU1937"/>
  <c i="3" r="AT1936"/>
  <c i="3" r="AN1934"/>
  <c i="3" r="AV1934"/>
  <c i="3" r="AP1930"/>
  <c i="3" r="AU1929"/>
  <c i="3" r="AT1928"/>
  <c i="3" r="AN1926"/>
  <c i="3" r="AV1926"/>
  <c i="3" r="AP1925"/>
  <c i="3" r="AP1922"/>
  <c i="3" r="AU1921"/>
  <c i="3" r="AT1920"/>
  <c i="3" r="AN1918"/>
  <c i="3" r="AV1918"/>
  <c i="3" r="AP1917"/>
  <c i="3" r="AP1914"/>
  <c i="3" r="AU1913"/>
  <c i="3" r="AT1912"/>
  <c i="3" r="AP1910"/>
  <c i="3" r="AN1910"/>
  <c i="3" r="AV1910"/>
  <c i="3" r="AP1909"/>
  <c i="3" r="AT1907"/>
  <c i="3" r="AS1906"/>
  <c i="3" r="AP1906"/>
  <c i="3" r="AU1905"/>
  <c i="3" r="AT1904"/>
  <c i="3" r="AP1902"/>
  <c i="3" r="AN1902"/>
  <c i="3" r="AV1902"/>
  <c i="3" r="AP1901"/>
  <c i="3" r="AT1899"/>
  <c i="3" r="AS1898"/>
  <c i="3" r="AP1898"/>
  <c i="3" r="AN1897"/>
  <c i="3" r="AU1897"/>
  <c i="3" r="AT1896"/>
  <c i="3" r="AR1895"/>
  <c i="3" r="AP1894"/>
  <c i="3" r="AN1894"/>
  <c i="3" r="AV1894"/>
  <c i="3" r="AQ1893"/>
  <c i="3" r="AP1890"/>
  <c i="3" r="AU1889"/>
  <c i="3" r="AT1888"/>
  <c i="3" r="AR1887"/>
  <c i="3" r="AN1886"/>
  <c i="3" r="AV1886"/>
  <c i="3" r="AQ1885"/>
  <c i="3" r="AS1882"/>
  <c i="3" r="AP1882"/>
  <c i="3" r="AU1881"/>
  <c i="3" r="AT1880"/>
  <c i="3" r="AR1879"/>
  <c i="3" r="AN1878"/>
  <c i="3" r="AV1878"/>
  <c i="3" r="AQ1877"/>
  <c i="3" r="AT1875"/>
  <c i="3" r="AS1874"/>
  <c i="3" r="AP1874"/>
  <c i="3" r="AU1873"/>
  <c i="3" r="AT1872"/>
  <c i="3" r="AR1871"/>
  <c i="3" r="AN1870"/>
  <c i="3" r="AV1870"/>
  <c i="3" r="AS1867"/>
  <c i="3" r="AR1867"/>
  <c i="3" r="AR1866"/>
  <c i="3" r="AO1866"/>
  <c i="3" r="AU1864"/>
  <c i="3" r="AN1863"/>
  <c i="3" r="AT1863"/>
  <c i="3" r="AV1863"/>
  <c i="3" r="AS1860"/>
  <c i="3" r="AN1860"/>
  <c i="3" r="AR1858"/>
  <c i="3" r="AN1857"/>
  <c i="3" r="AP1857"/>
  <c i="3" r="AU1857"/>
  <c i="3" r="AR1856"/>
  <c i="3" r="AU1855"/>
  <c i="3" r="AQ1855"/>
  <c i="3" r="AS1854"/>
  <c i="3" r="AV1854"/>
  <c i="3" r="AS1852"/>
  <c i="3" r="AV1847"/>
  <c i="3" r="AN1847"/>
  <c i="3" r="AR1847"/>
  <c i="3" r="AT1847"/>
  <c i="3" r="AS1847"/>
  <c i="3" r="AP1847"/>
  <c i="3" r="AU1843"/>
  <c i="3" r="AV1840"/>
  <c i="3" r="AT1836"/>
  <c i="3" r="AS1834"/>
  <c i="3" r="AT1830"/>
  <c i="3" r="AV1826"/>
  <c i="3" r="AV1824"/>
  <c i="3" r="AT1824"/>
  <c i="3" r="AU1824"/>
  <c i="3" r="AQ1824"/>
  <c i="3" r="AN1824"/>
  <c i="3" r="AO1823"/>
  <c i="3" r="AP1823"/>
  <c i="3" r="AR1821"/>
  <c i="3" r="AN1819"/>
  <c i="3" r="AT1816"/>
  <c i="3" r="AP1816"/>
  <c i="3" r="AR1813"/>
  <c i="3" r="AT1812"/>
  <c i="3" r="AR1812"/>
  <c i="3" r="AS1812"/>
  <c i="3" r="AU1812"/>
  <c i="3" r="AT1811"/>
  <c i="3" r="AU1808"/>
  <c i="3" r="AQ1808"/>
  <c i="3" r="AU1807"/>
  <c i="3" r="AT1806"/>
  <c i="3" r="AP1803"/>
  <c i="3" r="AN1801"/>
  <c i="3" r="AT1799"/>
  <c i="3" r="AN1798"/>
  <c i="3" r="AV1798"/>
  <c i="3" r="AS1798"/>
  <c i="3" r="AT1798"/>
  <c i="3" r="AO1798"/>
  <c i="3" r="AR1794"/>
  <c i="3" r="AQ1793"/>
  <c i="3" r="AN1793"/>
  <c i="3" r="AO1793"/>
  <c i="3" r="AR1793"/>
  <c i="3" r="AU1793"/>
  <c i="3" r="AP1788"/>
  <c i="3" r="AS1788"/>
  <c i="3" r="AN1788"/>
  <c i="3" r="AR1781"/>
  <c i="3" r="AT1780"/>
  <c i="3" r="AR1780"/>
  <c i="3" r="AS1780"/>
  <c i="3" r="AU1780"/>
  <c i="3" r="AU1776"/>
  <c i="3" r="AQ1776"/>
  <c i="3" r="AU1775"/>
  <c i="3" r="AT1774"/>
  <c i="3" r="AU1765"/>
  <c i="3" r="AS1762"/>
  <c i="3" r="AT1762"/>
  <c i="3" r="AQ1762"/>
  <c i="3" r="AQ1761"/>
  <c i="3" r="AR1761"/>
  <c i="3" r="AS1761"/>
  <c i="3" r="AN1761"/>
  <c i="3" r="AO1761"/>
  <c i="3" r="AS1759"/>
  <c i="3" r="AU1759"/>
  <c i="3" r="AQ1755"/>
  <c i="3" r="AR1754"/>
  <c i="3" r="AP1754"/>
  <c i="3" r="AQ1754"/>
  <c i="3" r="AQ1752"/>
  <c i="3" r="AO1752"/>
  <c i="3" r="AO1749"/>
  <c i="3" r="AU1749"/>
  <c i="3" r="AV1744"/>
  <c i="3" r="AQ1735"/>
  <c i="3" r="AT1729"/>
  <c i="3" r="AO1728"/>
  <c i="3" r="AN1713"/>
  <c i="3" r="AR1708"/>
  <c i="3" r="AU1705"/>
  <c i="3" r="AV1698"/>
  <c i="3" r="AN1698"/>
  <c i="3" r="AT1682"/>
  <c i="3" r="AS1682"/>
  <c i="3" r="AP1681"/>
  <c i="3" r="AO1681"/>
  <c i="3" r="AT1678"/>
  <c i="3" r="AT1676"/>
  <c i="3" r="AV1676"/>
  <c i="3" r="AS1671"/>
  <c i="3" r="AP1665"/>
  <c i="3" r="AR1660"/>
  <c i="3" r="AS1660"/>
  <c i="3" r="AT1660"/>
  <c i="3" r="AP1659"/>
  <c i="3" r="AV1659"/>
  <c i="3" r="AS1652"/>
  <c i="3" r="AT1652"/>
  <c i="3" r="AT1651"/>
  <c i="3" r="AN1651"/>
  <c i="3" r="AO1651"/>
  <c i="3" r="AU1651"/>
  <c i="3" r="AO1638"/>
  <c i="3" r="AP1638"/>
  <c i="3" r="AQ1638"/>
  <c i="3" r="AQ1635"/>
  <c i="3" r="AV1632"/>
  <c i="3" r="AT1624"/>
  <c i="3" r="AN1620"/>
  <c i="3" r="AN1612"/>
  <c i="3" r="AP1612"/>
  <c i="3" r="AV1612"/>
  <c i="3" r="AQ1612"/>
  <c i="3" r="AN1605"/>
  <c i="3" r="AO1605"/>
  <c i="3" r="AT1605"/>
  <c i="3" r="AQ1605"/>
  <c i="3" r="AT1599"/>
  <c i="3" r="AU1599"/>
  <c i="3" r="AO1583"/>
  <c i="3" r="AR1583"/>
  <c i="3" r="AP1583"/>
  <c i="3" r="AQ1583"/>
  <c i="3" r="AT1583"/>
  <c i="3" r="AV1543"/>
  <c i="3" r="AU1543"/>
  <c i="3" r="AR1543"/>
  <c i="3" r="AS1541"/>
  <c i="3" r="AT1541"/>
  <c i="3" r="AU1493"/>
  <c i="3" r="AP1493"/>
  <c i="3" r="AT1461"/>
  <c i="3" r="AP1461"/>
  <c i="3" r="AP1425"/>
  <c i="3" r="AN1425"/>
  <c i="3" r="AU1425"/>
  <c i="3" r="AV1425"/>
  <c i="3" r="AO1425"/>
  <c i="3" r="AN1424"/>
  <c i="3" r="AQ1424"/>
  <c i="3" r="AR1424"/>
  <c i="3" r="AT1424"/>
  <c i="3" r="AV1985"/>
  <c i="3" r="AU1953"/>
  <c i="3" r="AR1952"/>
  <c i="3" r="AO1932"/>
  <c i="3" r="AO1908"/>
  <c i="3" r="AS1833"/>
  <c i="3" r="AU1833"/>
  <c i="3" r="AQ1833"/>
  <c i="3" r="AR1833"/>
  <c i="3" r="AT1833"/>
  <c i="3" r="AN1833"/>
  <c i="3" r="AQ1782"/>
  <c i="3" r="AN1782"/>
  <c i="3" r="AP1745"/>
  <c i="3" r="AV1745"/>
  <c i="3" r="AO1745"/>
  <c i="3" r="AO1693"/>
  <c i="3" r="AP1693"/>
  <c i="3" r="AU1631"/>
  <c i="3" r="AS1631"/>
  <c i="3" r="AQ1631"/>
  <c i="3" r="AN1568"/>
  <c i="3" r="AQ1568"/>
  <c i="3" r="AR1568"/>
  <c i="3" r="AR1367"/>
  <c i="3" r="AT1367"/>
  <c i="3" r="AU1367"/>
  <c i="3" r="AS1343"/>
  <c i="3" r="AT1343"/>
  <c i="3" r="AU1343"/>
  <c i="3" r="AN1343"/>
  <c i="3" r="AR1343"/>
  <c i="3" r="AP1343"/>
  <c i="3" r="AO1343"/>
  <c i="3" r="AO1207"/>
  <c i="3" r="AV1207"/>
  <c i="3" r="AU2001"/>
  <c i="3" r="AV1998"/>
  <c i="3" r="AV1982"/>
  <c i="3" r="AP1969"/>
  <c i="3" r="AT1963"/>
  <c i="3" r="AS1948"/>
  <c i="3" r="AN1944"/>
  <c i="3" r="AO1944"/>
  <c i="3" r="AP1944"/>
  <c i="3" r="AP1913"/>
  <c i="3" r="AN1904"/>
  <c i="3" r="AO1904"/>
  <c i="3" r="AP1904"/>
  <c i="3" r="AN1896"/>
  <c i="3" r="AP1896"/>
  <c i="3" r="AN1880"/>
  <c i="3" r="AP1880"/>
  <c i="3" r="AN1872"/>
  <c i="3" r="AP1872"/>
  <c i="3" r="AN1868"/>
  <c i="3" r="AT1866"/>
  <c i="3" r="AR1865"/>
  <c i="3" r="AN1865"/>
  <c i="3" r="AT1860"/>
  <c i="3" r="AP1854"/>
  <c i="3" r="AQ1847"/>
  <c i="3" r="AO1843"/>
  <c i="3" r="AT1832"/>
  <c i="3" r="AP1827"/>
  <c i="3" r="AS1745"/>
  <c i="3" r="AQ1702"/>
  <c i="3" r="AV1702"/>
  <c i="3" r="AP1702"/>
  <c i="3" r="AQ1700"/>
  <c i="3" r="AU1700"/>
  <c i="3" r="AS1700"/>
  <c i="3" r="AT1700"/>
  <c i="3" r="AS1674"/>
  <c i="3" r="AN1606"/>
  <c i="3" r="AS1222"/>
  <c i="3" r="AQ1994"/>
  <c i="3" r="AR1983"/>
  <c i="3" r="AP1981"/>
  <c i="3" r="AS1980"/>
  <c i="3" r="AN1978"/>
  <c i="3" r="AU1973"/>
  <c i="3" r="AO1970"/>
  <c i="3" r="AQ1965"/>
  <c i="3" r="AS1964"/>
  <c i="3" r="AU1960"/>
  <c i="3" r="AT1958"/>
  <c i="3" r="AP1952"/>
  <c i="3" r="AR1951"/>
  <c i="3" r="AO1945"/>
  <c i="3" r="AV1943"/>
  <c i="3" r="AN1941"/>
  <c i="3" r="AO1933"/>
  <c i="3" r="AP1933"/>
  <c i="3" r="AQ1933"/>
  <c i="3" r="AS1932"/>
  <c i="3" r="AT1932"/>
  <c i="3" r="AO1929"/>
  <c i="3" r="AS1923"/>
  <c i="3" r="AS1915"/>
  <c i="3" r="AT1900"/>
  <c i="3" r="AQ1898"/>
  <c i="3" r="AV1895"/>
  <c i="3" r="AN1893"/>
  <c i="3" r="AT1892"/>
  <c i="3" r="AO1885"/>
  <c i="3" r="AO1877"/>
  <c i="3" r="AT1868"/>
  <c i="3" r="AQ1857"/>
  <c i="3" r="AO1854"/>
  <c i="3" r="AP1849"/>
  <c i="3" r="AN1845"/>
  <c i="3" r="AV1836"/>
  <c i="3" r="AO1782"/>
  <c i="3" r="AN1779"/>
  <c i="3" r="AP1779"/>
  <c i="3" r="AQ1777"/>
  <c i="3" r="AN1777"/>
  <c i="3" r="AO1777"/>
  <c i="3" r="AR1777"/>
  <c i="3" r="AU1777"/>
  <c i="3" r="AP1770"/>
  <c i="3" r="AQ1770"/>
  <c i="3" r="AR1770"/>
  <c i="3" r="AS1770"/>
  <c i="3" r="AN1765"/>
  <c i="3" r="AV1765"/>
  <c i="3" r="AR1765"/>
  <c i="3" r="AQ1765"/>
  <c i="3" r="AQ1753"/>
  <c i="3" r="AR1753"/>
  <c i="3" r="AU1753"/>
  <c i="3" r="AS1753"/>
  <c i="3" r="AN1745"/>
  <c i="3" r="AU1720"/>
  <c i="3" r="AV1720"/>
  <c i="3" r="AT1699"/>
  <c i="3" r="AU1699"/>
  <c i="3" r="AN1699"/>
  <c i="3" r="AO1699"/>
  <c i="3" r="AQ1699"/>
  <c i="3" r="AN1669"/>
  <c i="3" r="AV1669"/>
  <c i="3" r="AR1669"/>
  <c i="3" r="AO1669"/>
  <c i="3" r="AO1620"/>
  <c i="3" r="AR1596"/>
  <c i="3" r="AU1223"/>
  <c i="3" r="AR1196"/>
  <c i="3" r="AQ1196"/>
  <c i="3" r="AO1196"/>
  <c i="3" r="AU1196"/>
  <c i="3" r="AR2001"/>
  <c i="3" r="AP1999"/>
  <c i="3" r="AV1997"/>
  <c i="3" r="AQ1996"/>
  <c i="3" r="AO1994"/>
  <c i="3" r="AR1993"/>
  <c i="3" r="AP1991"/>
  <c i="3" r="AV1989"/>
  <c i="3" r="AQ1988"/>
  <c i="3" r="AO1986"/>
  <c i="3" r="AP1983"/>
  <c i="3" r="AV1981"/>
  <c i="3" r="AP1980"/>
  <c i="3" r="AR1979"/>
  <c i="3" r="AU1978"/>
  <c i="3" r="AP1976"/>
  <c i="3" r="AS1973"/>
  <c i="3" r="AV1971"/>
  <c i="3" r="AU1971"/>
  <c i="3" r="AV1968"/>
  <c i="3" r="AN1968"/>
  <c i="3" r="AO1965"/>
  <c i="3" r="AO1964"/>
  <c i="3" r="AP1964"/>
  <c i="3" r="AP1963"/>
  <c i="3" r="AR1962"/>
  <c i="3" r="AR1960"/>
  <c i="3" r="AQ1958"/>
  <c i="3" r="AR1958"/>
  <c i="3" r="AQ1956"/>
  <c i="3" r="AN1955"/>
  <c i="3" r="AV1955"/>
  <c i="3" r="AO1954"/>
  <c i="3" r="AT1950"/>
  <c i="3" r="AO1947"/>
  <c i="3" r="AO1946"/>
  <c i="3" r="AT1945"/>
  <c i="3" r="AT1943"/>
  <c i="3" r="AQ1943"/>
  <c i="3" r="AO1942"/>
  <c i="3" r="AU1942"/>
  <c i="3" r="AU1941"/>
  <c i="3" r="AO1939"/>
  <c i="3" r="AO1938"/>
  <c i="3" r="AT1937"/>
  <c i="3" r="AT1935"/>
  <c i="3" r="AQ1935"/>
  <c i="3" r="AO1934"/>
  <c i="3" r="AU1934"/>
  <c i="3" r="AU1933"/>
  <c i="3" r="AO1931"/>
  <c i="3" r="AO1930"/>
  <c i="3" r="AT1929"/>
  <c i="3" r="AT1927"/>
  <c i="3" r="AQ1927"/>
  <c i="3" r="AO1926"/>
  <c i="3" r="AU1926"/>
  <c i="3" r="AU1925"/>
  <c i="3" r="AO1923"/>
  <c i="3" r="AO1922"/>
  <c i="3" r="AT1921"/>
  <c i="3" r="AT1919"/>
  <c i="3" r="AQ1919"/>
  <c i="3" r="AO1918"/>
  <c i="3" r="AU1918"/>
  <c i="3" r="AU1917"/>
  <c i="3" r="AR1915"/>
  <c i="3" r="AO1915"/>
  <c i="3" r="AT1913"/>
  <c i="3" r="AT1911"/>
  <c i="3" r="AQ1911"/>
  <c i="3" r="AO1910"/>
  <c i="3" r="AU1910"/>
  <c i="3" r="AU1909"/>
  <c i="3" r="AR1907"/>
  <c i="3" r="AO1907"/>
  <c i="3" r="AT1905"/>
  <c i="3" r="AT1903"/>
  <c i="3" r="AQ1903"/>
  <c i="3" r="AO1902"/>
  <c i="3" r="AU1902"/>
  <c i="3" r="AU1901"/>
  <c i="3" r="AR1899"/>
  <c i="3" r="AO1899"/>
  <c i="3" r="AT1895"/>
  <c i="3" r="AQ1895"/>
  <c i="3" r="AO1894"/>
  <c i="3" r="AU1893"/>
  <c i="3" r="AR1891"/>
  <c i="3" r="AO1891"/>
  <c i="3" r="AT1887"/>
  <c i="3" r="AQ1887"/>
  <c i="3" r="AO1886"/>
  <c i="3" r="AU1885"/>
  <c i="3" r="AO1883"/>
  <c i="3" r="AT1879"/>
  <c i="3" r="AQ1879"/>
  <c i="3" r="AO1878"/>
  <c i="3" r="AU1877"/>
  <c i="3" r="AO1875"/>
  <c i="3" r="AT1871"/>
  <c i="3" r="AQ1871"/>
  <c i="3" r="AO1870"/>
  <c i="3" r="AU1869"/>
  <c i="3" r="AN1866"/>
  <c i="3" r="AQ1866"/>
  <c i="3" r="AU1866"/>
  <c i="3" r="AU1863"/>
  <c i="3" r="AS1862"/>
  <c i="3" r="AS1859"/>
  <c i="3" r="AQ1858"/>
  <c i="3" r="AP1858"/>
  <c i="3" r="AN1858"/>
  <c i="3" r="AP1856"/>
  <c i="3" r="AP1855"/>
  <c i="3" r="AU1854"/>
  <c i="3" r="AQ1852"/>
  <c i="3" r="AV1849"/>
  <c i="3" r="AN1849"/>
  <c i="3" r="AQ1849"/>
  <c i="3" r="AR1848"/>
  <c i="3" r="AU1847"/>
  <c i="3" r="AQ1846"/>
  <c i="3" r="AT1843"/>
  <c i="3" r="AS1837"/>
  <c i="3" r="AT1835"/>
  <c i="3" r="AO1834"/>
  <c i="3" r="AN1830"/>
  <c i="3" r="AR1829"/>
  <c i="3" r="AN1829"/>
  <c i="3" r="AP1829"/>
  <c i="3" r="AU1829"/>
  <c i="3" r="AT1827"/>
  <c i="3" r="AS1823"/>
  <c i="3" r="AV1819"/>
  <c i="3" r="AV1818"/>
  <c i="3" r="AN1818"/>
  <c i="3" r="AQ1818"/>
  <c i="3" r="AS1818"/>
  <c i="3" r="AO1818"/>
  <c i="3" r="AS1817"/>
  <c i="3" r="AQ1815"/>
  <c i="3" r="AQ1811"/>
  <c i="3" r="AR1810"/>
  <c i="3" r="AT1809"/>
  <c i="3" r="AO1803"/>
  <c i="3" r="AP1800"/>
  <c i="3" r="AR1800"/>
  <c i="3" r="AN1800"/>
  <c i="3" r="AQ1797"/>
  <c i="3" r="AO1794"/>
  <c i="3" r="AP1794"/>
  <c i="3" r="AT1794"/>
  <c i="3" r="AQ1794"/>
  <c i="3" r="AN1792"/>
  <c i="3" r="AO1792"/>
  <c i="3" r="AP1792"/>
  <c i="3" r="AR1792"/>
  <c i="3" r="AU1792"/>
  <c i="3" r="AV1792"/>
  <c i="3" r="AU1790"/>
  <c i="3" r="AU1788"/>
  <c i="3" r="AT1785"/>
  <c i="3" r="AP1784"/>
  <c i="3" r="AN1784"/>
  <c i="3" r="AU1782"/>
  <c i="3" r="AQ1779"/>
  <c i="3" r="AR1778"/>
  <c i="3" r="AT1777"/>
  <c i="3" r="AS1771"/>
  <c i="3" r="AT1771"/>
  <c i="3" r="AQ1771"/>
  <c i="3" r="AU1771"/>
  <c i="3" r="AN1771"/>
  <c i="3" r="AR1763"/>
  <c i="3" r="AU1761"/>
  <c i="3" r="AP1760"/>
  <c i="3" r="AQ1760"/>
  <c i="3" r="AN1760"/>
  <c i="3" r="AO1760"/>
  <c i="3" r="AT1745"/>
  <c i="3" r="AR1743"/>
  <c i="3" r="AT1738"/>
  <c i="3" r="AT1734"/>
  <c i="3" r="AQ1734"/>
  <c i="3" r="AP1731"/>
  <c i="3" r="AT1728"/>
  <c i="3" r="AQ1717"/>
  <c i="3" r="AO1717"/>
  <c i="3" r="AS1717"/>
  <c i="3" r="AP1716"/>
  <c i="3" r="AQ1716"/>
  <c i="3" r="AN1716"/>
  <c i="3" r="AR1716"/>
  <c i="3" r="AU1716"/>
  <c i="3" r="AT1710"/>
  <c i="3" r="AV1708"/>
  <c i="3" r="AQ1708"/>
  <c i="3" r="AS1708"/>
  <c i="3" r="AN1708"/>
  <c i="3" r="AS1706"/>
  <c i="3" r="AN1702"/>
  <c i="3" r="AQ1701"/>
  <c i="3" r="AU1698"/>
  <c i="3" r="AP1697"/>
  <c i="3" r="AR1691"/>
  <c i="3" r="AO1686"/>
  <c i="3" r="AS1681"/>
  <c i="3" r="AO1678"/>
  <c i="3" r="AS1677"/>
  <c i="3" r="AP1677"/>
  <c i="3" r="AO1677"/>
  <c i="3" r="AO1675"/>
  <c i="3" r="AT1672"/>
  <c i="3" r="AP1668"/>
  <c i="3" r="AS1666"/>
  <c i="3" r="AT1666"/>
  <c i="3" r="AQ1666"/>
  <c i="3" r="AO1661"/>
  <c i="3" r="AP1661"/>
  <c i="3" r="AO1659"/>
  <c i="3" r="AN1657"/>
  <c i="3" r="AU1654"/>
  <c i="3" r="AO1654"/>
  <c i="3" r="AS1650"/>
  <c i="3" r="AQ1644"/>
  <c i="3" r="AT1638"/>
  <c i="3" r="AR1626"/>
  <c i="3" r="AN1626"/>
  <c i="3" r="AO1626"/>
  <c i="3" r="AP1626"/>
  <c i="3" r="AS1626"/>
  <c i="3" r="AU1612"/>
  <c i="3" r="AU1605"/>
  <c i="3" r="AT1602"/>
  <c i="3" r="AU1602"/>
  <c i="3" r="AN1602"/>
  <c i="3" r="AO1602"/>
  <c i="3" r="AR1602"/>
  <c i="3" r="AR1600"/>
  <c i="3" r="AV1600"/>
  <c i="3" r="AO1595"/>
  <c i="3" r="AN1432"/>
  <c i="3" r="AP1432"/>
  <c i="3" r="AQ1432"/>
  <c i="3" r="AS1425"/>
  <c i="3" r="AT1378"/>
  <c i="3" r="AP1378"/>
  <c i="3" r="AR1378"/>
  <c i="3" r="AT1991"/>
  <c i="3" r="AT1983"/>
  <c i="3" r="AO1972"/>
  <c i="3" r="AO1892"/>
  <c i="3" r="AO1876"/>
  <c i="3" r="AV1837"/>
  <c i="3" r="AO1837"/>
  <c i="3" r="AR1837"/>
  <c i="3" r="AQ1814"/>
  <c i="3" r="AN1814"/>
  <c i="3" r="AS1763"/>
  <c i="3" r="AT1763"/>
  <c i="3" r="AU1763"/>
  <c i="3" r="AQ1763"/>
  <c i="3" r="AN1743"/>
  <c i="3" r="AO1743"/>
  <c i="3" r="AP1743"/>
  <c i="3" r="AU1743"/>
  <c i="3" r="AS1743"/>
  <c i="3" r="AR1726"/>
  <c i="3" r="AS1726"/>
  <c i="3" r="AN1726"/>
  <c i="3" r="AO1726"/>
  <c i="3" r="AU1726"/>
  <c i="3" r="AN1688"/>
  <c i="3" r="AN1197"/>
  <c i="3" r="AS1197"/>
  <c i="3" r="AV1197"/>
  <c i="3" r="AU1175"/>
  <c i="3" r="AN1175"/>
  <c i="3" r="AN1042"/>
  <c i="3" r="AV1042"/>
  <c i="3" r="AP1042"/>
  <c i="3" r="AQ1042"/>
  <c i="3" r="AO1042"/>
  <c i="3" r="AR1042"/>
  <c i="3" r="AU1010"/>
  <c i="3" r="AR1010"/>
  <c i="3" r="AN1998"/>
  <c i="3" r="AV1957"/>
  <c i="3" r="AR1953"/>
  <c i="3" r="AU1950"/>
  <c i="3" r="AN1936"/>
  <c i="3" r="AO1936"/>
  <c i="3" r="AP1936"/>
  <c i="3" r="AN1928"/>
  <c i="3" r="AO1928"/>
  <c i="3" r="AP1928"/>
  <c i="3" r="AN1920"/>
  <c i="3" r="AO1920"/>
  <c i="3" r="AP1920"/>
  <c i="3" r="AN1912"/>
  <c i="3" r="AO1912"/>
  <c i="3" r="AP1912"/>
  <c i="3" r="AP1905"/>
  <c i="3" r="AP1897"/>
  <c i="3" r="AN1892"/>
  <c i="3" r="AP1889"/>
  <c i="3" r="AN1884"/>
  <c i="3" r="AP1881"/>
  <c i="3" r="AN1876"/>
  <c i="3" r="AN1851"/>
  <c i="3" r="AU1848"/>
  <c i="3" r="AO1835"/>
  <c i="3" r="AO1785"/>
  <c i="3" r="AS1785"/>
  <c i="3" r="AN1753"/>
  <c i="3" r="AO1750"/>
  <c i="3" r="AQ1729"/>
  <c i="3" r="AR1729"/>
  <c i="3" r="AS1729"/>
  <c i="3" r="AN1729"/>
  <c i="3" r="AO1729"/>
  <c i="3" r="AR1693"/>
  <c i="3" r="AR1673"/>
  <c i="3" r="AN1673"/>
  <c i="3" r="AO1673"/>
  <c i="3" r="AS1673"/>
  <c i="3" r="AS1669"/>
  <c i="3" r="AN1663"/>
  <c i="3" r="AP1663"/>
  <c i="3" r="AQ1663"/>
  <c i="3" r="AU1663"/>
  <c i="3" r="AO1610"/>
  <c i="3" r="AS1349"/>
  <c i="3" r="AO1349"/>
  <c i="3" r="AR1223"/>
  <c i="3" r="AS1223"/>
  <c i="3" r="AP1223"/>
  <c i="3" r="AT1223"/>
  <c i="3" r="AN1223"/>
  <c i="3" r="AN1209"/>
  <c i="3" r="AP1209"/>
  <c i="3" r="AO1209"/>
  <c i="3" r="AV1209"/>
  <c i="3" r="AU1168"/>
  <c i="3" r="AQ1132"/>
  <c i="3" r="AO1132"/>
  <c i="3" r="AP1132"/>
  <c i="3" r="AR1132"/>
  <c i="3" r="AT1132"/>
  <c i="3" r="AN1125"/>
  <c i="3" r="AP1125"/>
  <c i="3" r="AQ1125"/>
  <c i="3" r="AR1125"/>
  <c i="3" r="AO1125"/>
  <c i="3" r="AT1125"/>
  <c i="3" r="AT1122"/>
  <c i="3" r="AV1122"/>
  <c i="3" r="AV1973"/>
  <c i="3" r="AR1964"/>
  <c i="3" r="AR1963"/>
  <c i="3" r="AT1960"/>
  <c i="3" r="AV1958"/>
  <c i="3" r="AQ1953"/>
  <c i="3" r="AU1949"/>
  <c i="3" r="AS1939"/>
  <c i="3" r="AS1931"/>
  <c i="3" r="AO1925"/>
  <c i="3" r="AQ1925"/>
  <c i="3" r="AS1924"/>
  <c i="3" r="AT1924"/>
  <c i="3" r="AO1921"/>
  <c i="3" r="AV1919"/>
  <c i="3" r="AO1917"/>
  <c i="3" r="AQ1917"/>
  <c i="3" r="AS1916"/>
  <c i="3" r="AT1916"/>
  <c i="3" r="AO1913"/>
  <c i="3" r="AV1911"/>
  <c i="3" r="AO1909"/>
  <c i="3" r="AQ1909"/>
  <c i="3" r="AS1908"/>
  <c i="3" r="AT1908"/>
  <c i="3" r="AO1905"/>
  <c i="3" r="AV1903"/>
  <c i="3" r="AO1901"/>
  <c i="3" r="AQ1901"/>
  <c i="3" r="AS1891"/>
  <c i="3" r="AQ1890"/>
  <c i="3" r="AS1883"/>
  <c i="3" r="AO1881"/>
  <c i="3" r="AT1876"/>
  <c i="3" r="AQ1874"/>
  <c i="3" r="AO1860"/>
  <c i="3" r="AU1852"/>
  <c i="3" r="AO1851"/>
  <c i="3" r="AU1825"/>
  <c i="3" r="AO1819"/>
  <c i="3" r="AP1814"/>
  <c i="3" r="AV1811"/>
  <c i="3" r="AP1798"/>
  <c i="3" r="AT1783"/>
  <c i="3" r="AV1779"/>
  <c i="3" r="AT1769"/>
  <c i="3" r="AP1765"/>
  <c i="3" r="AV1755"/>
  <c i="3" r="AP1755"/>
  <c i="3" r="AO1744"/>
  <c i="3" r="AP1744"/>
  <c i="3" r="AP1728"/>
  <c i="3" r="AQ1728"/>
  <c i="3" r="AN1728"/>
  <c i="3" r="AN1720"/>
  <c i="3" r="AQ1693"/>
  <c i="3" r="AP1674"/>
  <c i="3" r="AQ1674"/>
  <c i="3" r="AR1674"/>
  <c i="3" r="AU1655"/>
  <c i="3" r="AT1580"/>
  <c i="3" r="AU1580"/>
  <c i="3" r="AV1580"/>
  <c i="3" r="AQ1580"/>
  <c i="3" r="AR1580"/>
  <c i="3" r="AS1569"/>
  <c i="3" r="AT1569"/>
  <c i="3" r="AV1569"/>
  <c i="3" r="AR1569"/>
  <c i="3" r="AO1569"/>
  <c i="3" r="AN1225"/>
  <c i="3" r="AP1225"/>
  <c i="3" r="AV1225"/>
  <c i="3" r="AO1225"/>
  <c i="3" r="AR1225"/>
  <c i="3" r="AS1195"/>
  <c i="3" r="AR1195"/>
  <c i="3" r="AP1195"/>
  <c i="3" r="AR1180"/>
  <c i="3" r="AU1180"/>
  <c i="3" r="AN1164"/>
  <c i="3" r="AO1976"/>
  <c i="3" r="AQ1975"/>
  <c i="3" r="AR1974"/>
  <c i="3" r="AR1973"/>
  <c i="3" r="AP1962"/>
  <c i="3" r="AQ1961"/>
  <c i="3" r="AQ1960"/>
  <c i="3" r="AQ1959"/>
  <c i="3" r="AQ1957"/>
  <c i="3" r="AP1956"/>
  <c i="3" r="AO1955"/>
  <c i="3" r="AV1954"/>
  <c i="3" r="AQ1954"/>
  <c i="3" r="AN1954"/>
  <c i="3" r="AT1953"/>
  <c i="3" r="AT1952"/>
  <c i="3" r="AS1950"/>
  <c i="3" r="AT1948"/>
  <c i="3" r="AR1948"/>
  <c i="3" r="AQ1947"/>
  <c i="3" r="AN1947"/>
  <c i="3" r="AV1946"/>
  <c i="3" r="AQ1946"/>
  <c i="3" r="AR1946"/>
  <c i="3" r="AN1946"/>
  <c i="3" r="AU1944"/>
  <c i="3" r="AP1943"/>
  <c i="3" r="AQ1939"/>
  <c i="3" r="AN1939"/>
  <c i="3" r="AV1938"/>
  <c i="3" r="AQ1938"/>
  <c i="3" r="AR1938"/>
  <c i="3" r="AN1938"/>
  <c i="3" r="AU1936"/>
  <c i="3" r="AP1935"/>
  <c i="3" r="AQ1931"/>
  <c i="3" r="AN1931"/>
  <c i="3" r="AV1930"/>
  <c i="3" r="AQ1930"/>
  <c i="3" r="AR1930"/>
  <c i="3" r="AN1930"/>
  <c i="3" r="AU1928"/>
  <c i="3" r="AP1927"/>
  <c i="3" r="AQ1923"/>
  <c i="3" r="AN1923"/>
  <c i="3" r="AV1922"/>
  <c i="3" r="AQ1922"/>
  <c i="3" r="AR1922"/>
  <c i="3" r="AN1922"/>
  <c i="3" r="AU1920"/>
  <c i="3" r="AP1919"/>
  <c i="3" r="AN1915"/>
  <c i="3" r="AV1914"/>
  <c i="3" r="AQ1914"/>
  <c i="3" r="AR1914"/>
  <c i="3" r="AN1914"/>
  <c i="3" r="AU1912"/>
  <c i="3" r="AP1911"/>
  <c i="3" r="AN1907"/>
  <c i="3" r="AV1906"/>
  <c i="3" r="AQ1906"/>
  <c i="3" r="AR1906"/>
  <c i="3" r="AN1906"/>
  <c i="3" r="AU1904"/>
  <c i="3" r="AP1903"/>
  <c i="3" r="AS1900"/>
  <c i="3" r="AV1898"/>
  <c i="3" r="AR1898"/>
  <c i="3" r="AN1898"/>
  <c i="3" r="AU1896"/>
  <c i="3" r="AP1895"/>
  <c i="3" r="AS1892"/>
  <c i="3" r="AV1890"/>
  <c i="3" r="AR1890"/>
  <c i="3" r="AN1890"/>
  <c i="3" r="AU1888"/>
  <c i="3" r="AP1887"/>
  <c i="3" r="AS1884"/>
  <c i="3" r="AQ1883"/>
  <c i="3" r="AV1882"/>
  <c i="3" r="AR1882"/>
  <c i="3" r="AN1882"/>
  <c i="3" r="AU1880"/>
  <c i="3" r="AP1879"/>
  <c i="3" r="AS1876"/>
  <c i="3" r="AQ1875"/>
  <c i="3" r="AV1874"/>
  <c i="3" r="AR1874"/>
  <c i="3" r="AN1874"/>
  <c i="3" r="AU1872"/>
  <c i="3" r="AP1871"/>
  <c i="3" r="AS1868"/>
  <c i="3" r="AP1867"/>
  <c i="3" r="AN1867"/>
  <c i="3" r="AO1864"/>
  <c i="3" r="AU1862"/>
  <c i="3" r="AV1859"/>
  <c i="3" r="AR1859"/>
  <c i="3" r="AU1858"/>
  <c i="3" r="AN1855"/>
  <c i="3" r="AO1855"/>
  <c i="3" r="AS1853"/>
  <c i="3" r="AO1852"/>
  <c i="3" r="AV1852"/>
  <c i="3" r="AT1851"/>
  <c i="3" r="AQ1850"/>
  <c i="3" r="AU1849"/>
  <c i="3" r="AT1848"/>
  <c i="3" r="AP1846"/>
  <c i="3" r="AR1844"/>
  <c i="3" r="AN1842"/>
  <c i="3" r="AO1842"/>
  <c i="3" r="AQ1842"/>
  <c i="3" r="AS1842"/>
  <c i="3" r="AQ1840"/>
  <c i="3" r="AP1840"/>
  <c i="3" r="AV1838"/>
  <c i="3" r="AR1838"/>
  <c i="3" r="AT1838"/>
  <c i="3" r="AS1838"/>
  <c i="3" r="AN1838"/>
  <c i="3" r="AP1836"/>
  <c i="3" r="AP1818"/>
  <c i="3" r="AQ1816"/>
  <c i="3" r="AN1816"/>
  <c i="3" r="AV1813"/>
  <c i="3" r="AN1813"/>
  <c i="3" r="AQ1813"/>
  <c i="3" r="AO1810"/>
  <c i="3" r="AP1810"/>
  <c i="3" r="AT1810"/>
  <c i="3" r="AS1809"/>
  <c i="3" r="AN1808"/>
  <c i="3" r="AO1808"/>
  <c i="3" r="AP1808"/>
  <c i="3" r="AV1808"/>
  <c i="3" r="AR1804"/>
  <c i="3" r="AS1803"/>
  <c i="3" r="AT1803"/>
  <c i="3" r="AU1798"/>
  <c i="3" r="AS1797"/>
  <c i="3" r="AU1795"/>
  <c i="3" r="AV1795"/>
  <c i="3" r="AV1790"/>
  <c i="3" r="AN1790"/>
  <c i="3" r="AS1787"/>
  <c i="3" r="AT1787"/>
  <c i="3" r="AN1787"/>
  <c i="3" r="AP1787"/>
  <c i="3" r="AV1781"/>
  <c i="3" r="AN1781"/>
  <c i="3" r="AQ1781"/>
  <c i="3" r="AO1778"/>
  <c i="3" r="AP1778"/>
  <c i="3" r="AT1778"/>
  <c i="3" r="AS1777"/>
  <c i="3" r="AN1776"/>
  <c i="3" r="AO1776"/>
  <c i="3" r="AP1776"/>
  <c i="3" r="AV1776"/>
  <c i="3" r="AR1772"/>
  <c i="3" r="AQ1766"/>
  <c i="3" r="AO1766"/>
  <c i="3" r="AP1766"/>
  <c i="3" r="AP1764"/>
  <c i="3" r="AQ1764"/>
  <c i="3" r="AU1764"/>
  <c i="3" r="AS1764"/>
  <c i="3" r="AN1764"/>
  <c i="3" r="AR1764"/>
  <c i="3" r="AT1764"/>
  <c i="3" r="AT1761"/>
  <c i="3" r="AQ1757"/>
  <c i="3" r="AN1755"/>
  <c i="3" r="AR1751"/>
  <c i="3" r="AO1746"/>
  <c i="3" r="AP1746"/>
  <c i="3" r="AS1738"/>
  <c i="3" r="AO1731"/>
  <c i="3" r="AU1727"/>
  <c i="3" r="AU1719"/>
  <c i="3" r="AR1719"/>
  <c i="3" r="AV1715"/>
  <c i="3" r="AR1714"/>
  <c i="3" r="AS1713"/>
  <c i="3" r="AT1713"/>
  <c i="3" r="AN1712"/>
  <c i="3" r="AV1712"/>
  <c i="3" r="AP1710"/>
  <c i="3" r="AS1701"/>
  <c i="3" r="AS1698"/>
  <c i="3" r="AT1698"/>
  <c i="3" r="AQ1698"/>
  <c i="3" r="AV1697"/>
  <c i="3" r="AO1691"/>
  <c i="3" r="AP1691"/>
  <c i="3" r="AV1680"/>
  <c i="3" r="AP1680"/>
  <c i="3" r="AS1678"/>
  <c i="3" r="AU1678"/>
  <c i="3" r="AS1672"/>
  <c i="3" r="AQ1671"/>
  <c i="3" r="AR1668"/>
  <c i="3" r="AR1665"/>
  <c i="3" r="AS1665"/>
  <c i="3" r="AN1665"/>
  <c i="3" r="AV1645"/>
  <c i="3" r="AR1645"/>
  <c i="3" r="AS1645"/>
  <c i="3" r="AT1645"/>
  <c i="3" r="AQ1645"/>
  <c i="3" r="AN1645"/>
  <c i="3" r="AP1641"/>
  <c i="3" r="AS1638"/>
  <c i="3" r="AO1635"/>
  <c i="3" r="AV1628"/>
  <c i="3" r="AV1618"/>
  <c i="3" r="AT1612"/>
  <c i="3" r="AO1608"/>
  <c i="3" r="AV1608"/>
  <c i="3" r="AT1608"/>
  <c i="3" r="AS1608"/>
  <c i="3" r="AP1608"/>
  <c i="3" r="AO1594"/>
  <c i="3" r="AN1567"/>
  <c i="3" r="AO1567"/>
  <c i="3" r="AV1567"/>
  <c i="3" r="AQ1567"/>
  <c i="3" r="AR1567"/>
  <c i="3" r="AP1567"/>
  <c i="3" r="AT1567"/>
  <c i="3" r="AT1565"/>
  <c i="3" r="AO1565"/>
  <c i="3" r="AP1565"/>
  <c i="3" r="AS1540"/>
  <c i="3" r="AR1540"/>
  <c i="3" r="AP1481"/>
  <c i="3" r="AN1481"/>
  <c i="3" r="AO1481"/>
  <c i="3" r="AN1450"/>
  <c i="3" r="AP1450"/>
  <c i="3" r="AS1450"/>
  <c i="3" r="AO1450"/>
  <c i="3" r="AQ1450"/>
  <c i="3" r="AT1442"/>
  <c i="3" r="AN1442"/>
  <c i="3" r="AP1442"/>
  <c i="3" r="AV1442"/>
  <c i="3" r="AV1441"/>
  <c i="3" r="AQ1441"/>
  <c i="3" r="AS1441"/>
  <c i="3" r="AU1441"/>
  <c i="3" r="AR1863"/>
  <c i="3" r="AT1862"/>
  <c i="3" r="AV1856"/>
  <c i="3" r="AN1856"/>
  <c i="3" r="AO1838"/>
  <c i="3" r="AR1835"/>
  <c i="3" r="AQ1834"/>
  <c i="3" r="AP1834"/>
  <c i="3" r="AN1834"/>
  <c i="3" r="AO1831"/>
  <c i="3" r="AT1831"/>
  <c i="3" r="AO1830"/>
  <c i="3" r="AP1830"/>
  <c i="3" r="AV1830"/>
  <c i="3" r="AT1826"/>
  <c i="3" r="AQ1822"/>
  <c i="3" r="AN1822"/>
  <c i="3" r="AO1821"/>
  <c i="3" r="AP1821"/>
  <c i="3" r="AV1821"/>
  <c i="3" r="AR1819"/>
  <c i="3" r="AV1815"/>
  <c i="3" r="AN1815"/>
  <c i="3" r="AR1815"/>
  <c i="3" r="AS1815"/>
  <c i="3" r="AT1815"/>
  <c i="3" r="AP1815"/>
  <c i="3" r="AV1812"/>
  <c i="3" r="AN1812"/>
  <c i="3" r="AV1807"/>
  <c i="3" r="AN1807"/>
  <c i="3" r="AO1807"/>
  <c i="3" r="AP1807"/>
  <c i="3" r="AQ1807"/>
  <c i="3" r="AS1805"/>
  <c i="3" r="AP1805"/>
  <c i="3" r="AQ1805"/>
  <c i="3" r="AN1805"/>
  <c i="3" r="AT1804"/>
  <c i="3" r="AQ1803"/>
  <c i="3" r="AU1802"/>
  <c i="3" r="AU1800"/>
  <c i="3" r="AV1800"/>
  <c i="3" r="AU1796"/>
  <c i="3" r="AO1795"/>
  <c i="3" r="AR1791"/>
  <c i="3" r="AO1790"/>
  <c i="3" r="AP1790"/>
  <c i="3" r="AT1789"/>
  <c i="3" r="AU1787"/>
  <c i="3" r="AS1786"/>
  <c i="3" r="AP1786"/>
  <c i="3" r="AV1785"/>
  <c i="3" r="AQ1785"/>
  <c i="3" r="AU1785"/>
  <c i="3" r="AR1785"/>
  <c i="3" r="AS1784"/>
  <c i="3" r="AV1780"/>
  <c i="3" r="AN1780"/>
  <c i="3" r="AV1775"/>
  <c i="3" r="AN1775"/>
  <c i="3" r="AO1775"/>
  <c i="3" r="AP1775"/>
  <c i="3" r="AQ1775"/>
  <c i="3" r="AS1773"/>
  <c i="3" r="AP1773"/>
  <c i="3" r="AQ1773"/>
  <c i="3" r="AN1773"/>
  <c i="3" r="AT1772"/>
  <c i="3" r="AP1771"/>
  <c i="3" r="AS1768"/>
  <c i="3" r="AV1759"/>
  <c i="3" r="AN1759"/>
  <c i="3" r="AO1759"/>
  <c i="3" r="AP1759"/>
  <c i="3" r="AQ1759"/>
  <c i="3" r="AT1754"/>
  <c i="3" r="AP1753"/>
  <c i="3" r="AV1751"/>
  <c i="3" r="AN1751"/>
  <c i="3" r="AO1751"/>
  <c i="3" r="AP1751"/>
  <c i="3" r="AS1751"/>
  <c i="3" r="AQ1751"/>
  <c i="3" r="AS1747"/>
  <c i="3" r="AT1747"/>
  <c i="3" r="AN1747"/>
  <c i="3" r="AO1747"/>
  <c i="3" r="AU1741"/>
  <c i="3" r="AS1739"/>
  <c i="3" r="AT1739"/>
  <c i="3" r="AQ1739"/>
  <c i="3" r="AU1739"/>
  <c i="3" r="AN1739"/>
  <c i="3" r="AU1733"/>
  <c i="3" r="AU1729"/>
  <c i="3" r="AP1726"/>
  <c i="3" r="AN1723"/>
  <c i="3" r="AV1721"/>
  <c i="3" r="AQ1721"/>
  <c i="3" r="AR1721"/>
  <c i="3" r="AU1721"/>
  <c i="3" r="AS1721"/>
  <c i="3" r="AR1720"/>
  <c i="3" r="AT1719"/>
  <c i="3" r="AP1718"/>
  <c i="3" r="AT1717"/>
  <c i="3" r="AN1714"/>
  <c i="3" r="AR1712"/>
  <c i="3" r="AV1711"/>
  <c i="3" r="AN1711"/>
  <c i="3" r="AO1711"/>
  <c i="3" r="AP1711"/>
  <c i="3" r="AU1711"/>
  <c i="3" r="AS1711"/>
  <c i="3" r="AP1708"/>
  <c i="3" r="AQ1704"/>
  <c i="3" r="AR1695"/>
  <c i="3" r="AS1694"/>
  <c i="3" r="AN1694"/>
  <c i="3" r="AO1694"/>
  <c i="3" r="AQ1690"/>
  <c i="3" r="AP1688"/>
  <c i="3" r="AS1686"/>
  <c i="3" r="AT1686"/>
  <c i="3" r="AN1686"/>
  <c i="3" r="AQ1684"/>
  <c i="3" r="AN1684"/>
  <c i="3" r="AR1684"/>
  <c i="3" r="AR1683"/>
  <c i="3" r="AN1680"/>
  <c i="3" r="AP1678"/>
  <c i="3" r="AQ1676"/>
  <c i="3" r="AS1676"/>
  <c i="3" r="AN1676"/>
  <c i="3" r="AN1670"/>
  <c i="3" r="AO1668"/>
  <c i="3" r="AU1666"/>
  <c i="3" r="AR1659"/>
  <c i="3" r="AV1658"/>
  <c i="3" r="AN1658"/>
  <c i="3" r="AS1653"/>
  <c i="3" r="AR1653"/>
  <c i="3" r="AP1651"/>
  <c i="3" r="AT1650"/>
  <c i="3" r="AQ1649"/>
  <c i="3" r="AR1647"/>
  <c i="3" r="AS1647"/>
  <c i="3" r="AU1646"/>
  <c i="3" r="AP1645"/>
  <c i="3" r="AU1642"/>
  <c i="3" r="AV1639"/>
  <c i="3" r="AO1639"/>
  <c i="3" r="AP1639"/>
  <c i="3" r="AU1636"/>
  <c i="3" r="AR1634"/>
  <c i="3" r="AS1634"/>
  <c i="3" r="AS1628"/>
  <c i="3" r="AT1622"/>
  <c i="3" r="AR1619"/>
  <c i="3" r="AO1619"/>
  <c i="3" r="AT1619"/>
  <c i="3" r="AS1604"/>
  <c i="3" r="AO1604"/>
  <c i="3" r="AU1600"/>
  <c i="3" r="AS1597"/>
  <c i="3" r="AO1593"/>
  <c i="3" r="AQ1593"/>
  <c i="3" r="AR1593"/>
  <c i="3" r="AN1590"/>
  <c i="3" r="AP1590"/>
  <c i="3" r="AS1590"/>
  <c i="3" r="AO1588"/>
  <c i="3" r="AV1588"/>
  <c i="3" r="AR1587"/>
  <c i="3" r="AV1575"/>
  <c i="3" r="AP1575"/>
  <c i="3" r="AR1575"/>
  <c i="3" r="AT1575"/>
  <c i="3" r="AU1575"/>
  <c i="3" r="AQ1575"/>
  <c i="3" r="AS1553"/>
  <c i="3" r="AT1553"/>
  <c i="3" r="AV1553"/>
  <c i="3" r="AO1553"/>
  <c i="3" r="AR1553"/>
  <c i="3" r="AS1551"/>
  <c i="3" r="AP1521"/>
  <c i="3" r="AN1521"/>
  <c i="3" r="AO1521"/>
  <c i="3" r="AQ1510"/>
  <c i="3" r="AU1510"/>
  <c i="3" r="AT1431"/>
  <c i="3" r="AQ1431"/>
  <c i="3" r="AO1431"/>
  <c i="3" r="AT1427"/>
  <c i="3" r="AU1427"/>
  <c i="3" r="AT1417"/>
  <c i="3" r="AS1865"/>
  <c i="3" r="AU1859"/>
  <c i="3" r="AT1845"/>
  <c i="3" r="AR1842"/>
  <c i="3" r="AP1841"/>
  <c i="3" r="AN1840"/>
  <c i="3" r="AU1840"/>
  <c i="3" r="AN1835"/>
  <c i="3" r="AU1835"/>
  <c i="3" r="AV1832"/>
  <c i="3" r="AQ1829"/>
  <c i="3" r="AS1828"/>
  <c i="3" r="AT1828"/>
  <c i="3" r="AU1828"/>
  <c i="3" r="AQ1828"/>
  <c i="3" r="AN1826"/>
  <c i="3" r="AT1823"/>
  <c i="3" r="AU1823"/>
  <c i="3" r="AR1823"/>
  <c i="3" r="AT1820"/>
  <c i="3" r="AS1819"/>
  <c i="3" r="AT1819"/>
  <c i="3" r="AU1819"/>
  <c i="3" r="AO1811"/>
  <c i="3" r="AR1807"/>
  <c i="3" r="AO1806"/>
  <c i="3" r="AP1806"/>
  <c i="3" r="AU1803"/>
  <c i="3" r="AS1802"/>
  <c i="3" r="AP1802"/>
  <c i="3" r="AV1801"/>
  <c i="3" r="AQ1801"/>
  <c i="3" r="AU1801"/>
  <c i="3" r="AR1801"/>
  <c i="3" r="AS1800"/>
  <c i="3" r="AV1796"/>
  <c i="3" r="AN1796"/>
  <c i="3" r="AV1791"/>
  <c i="3" r="AN1791"/>
  <c i="3" r="AO1791"/>
  <c i="3" r="AP1791"/>
  <c i="3" r="AQ1791"/>
  <c i="3" r="AP1789"/>
  <c i="3" r="AQ1789"/>
  <c i="3" r="AN1789"/>
  <c i="3" r="AT1788"/>
  <c i="3" r="AQ1787"/>
  <c i="3" r="AU1784"/>
  <c i="3" r="AV1784"/>
  <c i="3" r="AO1779"/>
  <c i="3" r="AR1775"/>
  <c i="3" r="AO1774"/>
  <c i="3" r="AP1774"/>
  <c i="3" r="AR1759"/>
  <c i="3" r="AR1758"/>
  <c i="3" r="AS1758"/>
  <c i="3" r="AN1758"/>
  <c i="3" r="AO1758"/>
  <c i="3" r="AN1754"/>
  <c i="3" r="AP1752"/>
  <c i="3" r="AR1750"/>
  <c i="3" r="AS1750"/>
  <c i="3" r="AT1750"/>
  <c i="3" r="AN1750"/>
  <c i="3" r="AP1748"/>
  <c i="3" r="AQ1748"/>
  <c i="3" r="AN1748"/>
  <c i="3" r="AR1748"/>
  <c i="3" r="AN1744"/>
  <c i="3" r="AP1742"/>
  <c i="3" r="AP1740"/>
  <c i="3" r="AQ1740"/>
  <c i="3" r="AS1740"/>
  <c i="3" r="AN1740"/>
  <c i="3" r="AN1734"/>
  <c i="3" r="AO1732"/>
  <c i="3" r="AU1730"/>
  <c i="3" r="AR1723"/>
  <c i="3" r="AT1720"/>
  <c i="3" r="AR1717"/>
  <c i="3" r="AP1715"/>
  <c i="3" r="AT1714"/>
  <c i="3" r="AV1710"/>
  <c i="3" r="AR1710"/>
  <c i="3" r="AS1710"/>
  <c i="3" r="AU1710"/>
  <c i="3" r="AS1709"/>
  <c i="3" r="AP1709"/>
  <c i="3" r="AT1708"/>
  <c i="3" r="AP1707"/>
  <c i="3" r="AS1704"/>
  <c i="3" r="AV1695"/>
  <c i="3" r="AN1695"/>
  <c i="3" r="AP1695"/>
  <c i="3" r="AQ1695"/>
  <c i="3" r="AT1690"/>
  <c i="3" r="AP1689"/>
  <c i="3" r="AV1687"/>
  <c i="3" r="AN1687"/>
  <c i="3" r="AP1687"/>
  <c i="3" r="AS1687"/>
  <c i="3" r="AQ1687"/>
  <c i="3" r="AT1683"/>
  <c i="3" r="AN1683"/>
  <c i="3" r="AO1683"/>
  <c i="3" r="AT1680"/>
  <c i="3" r="AT1675"/>
  <c i="3" r="AQ1675"/>
  <c i="3" r="AU1675"/>
  <c i="3" r="AN1675"/>
  <c i="3" r="AR1670"/>
  <c i="3" r="AU1665"/>
  <c i="3" r="AP1662"/>
  <c i="3" r="AN1659"/>
  <c i="3" r="AV1657"/>
  <c i="3" r="AR1657"/>
  <c i="3" r="AU1657"/>
  <c i="3" r="AS1657"/>
  <c i="3" r="AR1656"/>
  <c i="3" r="AT1655"/>
  <c i="3" r="AP1654"/>
  <c i="3" r="AT1653"/>
  <c i="3" r="AR1648"/>
  <c i="3" r="AP1636"/>
  <c i="3" r="AQ1636"/>
  <c i="3" r="AU1634"/>
  <c i="3" r="AO1625"/>
  <c i="3" r="AP1625"/>
  <c i="3" r="AP1622"/>
  <c i="3" r="AN1622"/>
  <c i="3" r="AR1616"/>
  <c i="3" r="AN1614"/>
  <c i="3" r="AO1614"/>
  <c i="3" r="AT1614"/>
  <c i="3" r="AV1614"/>
  <c i="3" r="AP1614"/>
  <c i="3" r="AS1613"/>
  <c i="3" r="AS1605"/>
  <c i="3" r="AQ1600"/>
  <c i="3" r="AQ1582"/>
  <c i="3" r="AS1582"/>
  <c i="3" r="AT1582"/>
  <c i="3" r="AQ1581"/>
  <c i="3" r="AP1581"/>
  <c i="3" r="AO1581"/>
  <c i="3" r="AR1581"/>
  <c i="3" r="AS1581"/>
  <c i="3" r="AO1545"/>
  <c i="3" r="AS1545"/>
  <c i="3" r="AT1545"/>
  <c i="3" r="AV1545"/>
  <c i="3" r="AR1545"/>
  <c i="3" r="AT1477"/>
  <c i="3" r="AP1477"/>
  <c i="3" r="AP1465"/>
  <c i="3" r="AN1465"/>
  <c i="3" r="AO1465"/>
  <c i="3" r="AN1390"/>
  <c i="3" r="AO1390"/>
  <c i="3" r="AP1390"/>
  <c i="3" r="AQ1361"/>
  <c i="3" r="AS1361"/>
  <c i="3" r="AU1361"/>
  <c i="3" r="AN1361"/>
  <c i="3" r="AV1947"/>
  <c i="3" r="AV1939"/>
  <c i="3" r="AV1931"/>
  <c i="3" r="AV1923"/>
  <c i="3" r="AV1915"/>
  <c i="3" r="AV1907"/>
  <c i="3" r="AP1866"/>
  <c i="3" r="AR1860"/>
  <c i="3" r="AV1858"/>
  <c i="3" r="AU1853"/>
  <c i="3" r="AP1852"/>
  <c i="3" r="AS1851"/>
  <c i="3" r="AU1851"/>
  <c i="3" r="AR1843"/>
  <c i="3" r="AQ1837"/>
  <c i="3" r="AO1832"/>
  <c i="3" r="AR1827"/>
  <c i="3" r="AR1824"/>
  <c i="3" r="AR1818"/>
  <c i="3" r="AT1814"/>
  <c i="3" r="AU1814"/>
  <c i="3" r="AV1814"/>
  <c i="3" r="AR1814"/>
  <c i="3" r="AT1813"/>
  <c i="3" r="AV1799"/>
  <c i="3" r="AN1799"/>
  <c i="3" r="AO1799"/>
  <c i="3" r="AU1799"/>
  <c i="3" r="AV1797"/>
  <c i="3" r="AN1797"/>
  <c i="3" r="AR1795"/>
  <c i="3" r="AQ1792"/>
  <c i="3" r="AR1783"/>
  <c i="3" r="AV1782"/>
  <c i="3" r="AS1782"/>
  <c i="3" r="AT1781"/>
  <c i="3" r="AT1768"/>
  <c i="3" r="AT1760"/>
  <c i="3" r="AO1757"/>
  <c i="3" r="AP1757"/>
  <c i="3" r="AN1756"/>
  <c i="3" r="AU1752"/>
  <c i="3" r="AV1752"/>
  <c i="3" r="AU1750"/>
  <c i="3" r="AP1749"/>
  <c i="3" r="AP1732"/>
  <c i="3" r="AQ1732"/>
  <c i="3" r="AU1732"/>
  <c i="3" r="AS1732"/>
  <c i="3" r="AR1731"/>
  <c i="3" r="AS1730"/>
  <c i="3" r="AT1730"/>
  <c i="3" r="AP1729"/>
  <c i="3" r="AU1717"/>
  <c i="3" r="AS1716"/>
  <c i="3" r="AP1713"/>
  <c i="3" r="AP1706"/>
  <c i="3" r="AQ1706"/>
  <c i="3" r="AR1706"/>
  <c i="3" r="AR1705"/>
  <c i="3" r="AN1705"/>
  <c i="3" r="AO1705"/>
  <c i="3" r="AS1705"/>
  <c i="3" r="AQ1703"/>
  <c i="3" r="AN1701"/>
  <c i="3" r="AV1701"/>
  <c i="3" r="AR1701"/>
  <c i="3" r="AP1699"/>
  <c i="3" r="AR1698"/>
  <c i="3" r="AR1697"/>
  <c i="3" r="AS1697"/>
  <c i="3" r="AN1697"/>
  <c i="3" r="AR1696"/>
  <c i="3" r="AU1693"/>
  <c i="3" r="AU1685"/>
  <c i="3" r="AO1682"/>
  <c i="3" r="AP1682"/>
  <c i="3" r="AN1681"/>
  <c i="3" r="AO1679"/>
  <c i="3" r="AN1672"/>
  <c i="3" r="AV1667"/>
  <c i="3" r="AT1667"/>
  <c i="3" r="AU1667"/>
  <c i="3" r="AT1665"/>
  <c i="3" r="AP1664"/>
  <c i="3" r="AQ1664"/>
  <c i="3" r="AN1664"/>
  <c i="3" r="AS1663"/>
  <c i="3" r="AP1660"/>
  <c i="3" r="AS1651"/>
  <c i="3" r="AV1644"/>
  <c i="3" r="AO1644"/>
  <c i="3" r="AP1644"/>
  <c i="3" r="AR1640"/>
  <c i="3" r="AS1640"/>
  <c i="3" r="AT1640"/>
  <c i="3" r="AQ1640"/>
  <c i="3" r="AN1640"/>
  <c i="3" r="AT1627"/>
  <c i="3" r="AQ1627"/>
  <c i="3" r="AV1620"/>
  <c i="3" r="AU1620"/>
  <c i="3" r="AR1620"/>
  <c i="3" r="AT1620"/>
  <c i="3" r="AS1618"/>
  <c i="3" r="AQ1616"/>
  <c i="3" r="AR1613"/>
  <c i="3" r="AR1611"/>
  <c i="3" r="AQ1609"/>
  <c i="3" r="AU1607"/>
  <c i="3" r="AR1605"/>
  <c i="3" r="AV1596"/>
  <c i="3" r="AN1596"/>
  <c i="3" r="AO1596"/>
  <c i="3" r="AT1596"/>
  <c i="3" r="AU1587"/>
  <c i="3" r="AO1582"/>
  <c i="3" r="AP1572"/>
  <c i="3" r="AN1572"/>
  <c i="3" r="AO1546"/>
  <c i="3" r="AP1546"/>
  <c i="3" r="AS1546"/>
  <c i="3" r="AQ1546"/>
  <c i="3" r="AT1546"/>
  <c i="3" r="AQ1543"/>
  <c i="3" r="AU1526"/>
  <c i="3" r="AU1497"/>
  <c i="3" r="AO1497"/>
  <c i="3" r="AN1416"/>
  <c i="3" r="AP1416"/>
  <c i="3" r="AR1416"/>
  <c i="3" r="AQ1416"/>
  <c i="3" r="AV1416"/>
  <c i="3" r="AU1366"/>
  <c i="3" r="AO1366"/>
  <c i="3" r="AR1363"/>
  <c i="3" r="AO1363"/>
  <c i="3" r="AU1363"/>
  <c i="3" r="AU1867"/>
  <c i="3" r="AO1861"/>
  <c i="3" r="AT1854"/>
  <c i="3" r="AT1850"/>
  <c i="3" r="AP1842"/>
  <c i="3" r="AU1841"/>
  <c i="3" r="AN1841"/>
  <c i="3" r="AS1841"/>
  <c i="3" r="AQ1838"/>
  <c i="3" r="AU1836"/>
  <c i="3" r="AN1836"/>
  <c i="3" r="AS1836"/>
  <c i="3" r="AR1834"/>
  <c i="3" r="AU1832"/>
  <c i="3" r="AO1829"/>
  <c i="3" r="AQ1821"/>
  <c i="3" r="AQ1820"/>
  <c i="3" r="AR1820"/>
  <c i="3" r="AS1820"/>
  <c i="3" r="AN1820"/>
  <c i="3" r="AN1817"/>
  <c i="3" r="AO1817"/>
  <c i="3" r="AQ1817"/>
  <c i="3" r="AU1817"/>
  <c i="3" r="AU1811"/>
  <c i="3" r="AP1804"/>
  <c i="3" r="AS1804"/>
  <c i="3" r="AN1804"/>
  <c i="3" r="AT1801"/>
  <c i="3" r="AQ1800"/>
  <c i="3" r="AO1797"/>
  <c i="3" r="AT1795"/>
  <c i="3" r="AN1795"/>
  <c i="3" r="AR1788"/>
  <c i="3" r="AO1787"/>
  <c i="3" r="AP1785"/>
  <c i="3" r="AU1779"/>
  <c i="3" r="AP1772"/>
  <c i="3" r="AS1772"/>
  <c i="3" r="AN1772"/>
  <c i="3" r="AN1766"/>
  <c i="3" r="AO1764"/>
  <c i="3" r="AU1762"/>
  <c i="3" r="AR1757"/>
  <c i="3" r="AR1755"/>
  <c i="3" r="AT1752"/>
  <c i="3" r="AR1749"/>
  <c i="3" r="AT1746"/>
  <c i="3" r="AV1742"/>
  <c i="3" r="AR1742"/>
  <c i="3" r="AS1742"/>
  <c i="3" r="AU1742"/>
  <c i="3" r="AS1741"/>
  <c i="3" r="AP1741"/>
  <c i="3" r="AT1740"/>
  <c i="3" r="AS1736"/>
  <c i="3" r="AV1727"/>
  <c i="3" r="AN1727"/>
  <c i="3" r="AO1727"/>
  <c i="3" r="AP1727"/>
  <c i="3" r="AQ1727"/>
  <c i="3" r="AP1721"/>
  <c i="3" r="AV1719"/>
  <c i="3" r="AN1719"/>
  <c i="3" r="AO1719"/>
  <c i="3" r="AP1719"/>
  <c i="3" r="AS1719"/>
  <c i="3" r="AQ1719"/>
  <c i="3" r="AS1715"/>
  <c i="3" r="AT1715"/>
  <c i="3" r="AN1715"/>
  <c i="3" r="AO1715"/>
  <c i="3" r="AO1713"/>
  <c i="3" r="AT1707"/>
  <c i="3" r="AQ1707"/>
  <c i="3" r="AU1707"/>
  <c i="3" r="AN1707"/>
  <c i="3" r="AV1704"/>
  <c i="3" r="AR1702"/>
  <c i="3" r="AO1701"/>
  <c i="3" r="AU1697"/>
  <c i="3" r="AN1691"/>
  <c i="3" r="AV1689"/>
  <c i="3" r="AR1689"/>
  <c i="3" r="AU1689"/>
  <c i="3" r="AS1689"/>
  <c i="3" r="AR1688"/>
  <c i="3" r="AT1687"/>
  <c i="3" r="AP1686"/>
  <c i="3" r="AT1685"/>
  <c i="3" r="AR1682"/>
  <c i="3" r="AR1680"/>
  <c i="3" r="AV1679"/>
  <c i="3" r="AN1679"/>
  <c i="3" r="AP1679"/>
  <c i="3" r="AU1679"/>
  <c i="3" r="AS1679"/>
  <c i="3" r="AR1678"/>
  <c i="3" r="AU1677"/>
  <c i="3" r="AP1676"/>
  <c i="3" r="AP1670"/>
  <c i="3" r="AO1664"/>
  <c i="3" r="AR1663"/>
  <c i="3" r="AS1662"/>
  <c i="3" r="AN1662"/>
  <c i="3" r="AO1662"/>
  <c i="3" r="AP1656"/>
  <c i="3" r="AS1654"/>
  <c i="3" r="AT1654"/>
  <c i="3" r="AN1654"/>
  <c i="3" r="AQ1652"/>
  <c i="3" r="AN1652"/>
  <c i="3" r="AR1652"/>
  <c i="3" r="AR1651"/>
  <c i="3" r="AN1648"/>
  <c i="3" r="AO1646"/>
  <c i="3" r="AQ1646"/>
  <c i="3" r="AT1646"/>
  <c i="3" r="AV1646"/>
  <c i="3" r="AR1646"/>
  <c i="3" r="AO1642"/>
  <c i="3" r="AU1640"/>
  <c i="3" r="AU1638"/>
  <c i="3" r="AV1633"/>
  <c i="3" r="AO1633"/>
  <c i="3" r="AP1633"/>
  <c i="3" r="AQ1633"/>
  <c i="3" r="AT1630"/>
  <c i="3" r="AR1627"/>
  <c i="3" r="AT1617"/>
  <c i="3" r="AU1616"/>
  <c i="3" r="AV1609"/>
  <c i="3" r="AP1606"/>
  <c i="3" r="AU1596"/>
  <c i="3" r="AO1592"/>
  <c i="3" r="AS1583"/>
  <c i="3" r="AP1540"/>
  <c i="3" r="AN1540"/>
  <c i="3" r="AU1533"/>
  <c i="3" r="AP1529"/>
  <c i="3" r="AN1529"/>
  <c i="3" r="AO1529"/>
  <c i="3" r="AU1461"/>
  <c i="3" r="AP1457"/>
  <c i="3" r="AN1457"/>
  <c i="3" r="AO1457"/>
  <c i="3" r="AQ1422"/>
  <c i="3" r="AO1422"/>
  <c i="3" r="AP1422"/>
  <c i="3" r="AN1417"/>
  <c i="3" r="AO1417"/>
  <c i="3" r="AQ1417"/>
  <c i="3" r="AU1417"/>
  <c i="3" r="AS1417"/>
  <c i="3" r="AQ1409"/>
  <c i="3" r="AS1409"/>
  <c i="3" r="AU1409"/>
  <c i="3" r="AN1409"/>
  <c i="3" r="AV1839"/>
  <c i="3" r="AN1839"/>
  <c i="3" r="AS1832"/>
  <c i="3" r="AS1827"/>
  <c i="3" r="AU1826"/>
  <c i="3" r="AT1822"/>
  <c i="3" r="AO1820"/>
  <c i="3" r="AT1808"/>
  <c i="3" r="AR1806"/>
  <c i="3" r="AU1805"/>
  <c i="3" r="AO1804"/>
  <c i="3" r="AN1802"/>
  <c i="3" r="AV1802"/>
  <c i="3" r="AT1792"/>
  <c i="3" r="AR1790"/>
  <c i="3" r="AU1789"/>
  <c i="3" r="AO1788"/>
  <c i="3" r="AN1786"/>
  <c i="3" r="AV1786"/>
  <c i="3" r="AT1776"/>
  <c i="3" r="AR1774"/>
  <c i="3" r="AU1773"/>
  <c i="3" r="AO1772"/>
  <c i="3" r="AU1770"/>
  <c i="3" r="AU1767"/>
  <c i="3" r="AU1766"/>
  <c i="3" r="AP1762"/>
  <c i="3" r="AU1760"/>
  <c i="3" r="AT1757"/>
  <c i="3" r="AU1756"/>
  <c i="3" r="AU1755"/>
  <c i="3" r="AO1754"/>
  <c i="3" r="AU1745"/>
  <c i="3" r="AS1744"/>
  <c i="3" r="AQ1742"/>
  <c i="3" r="AN1741"/>
  <c i="3" r="AV1741"/>
  <c i="3" r="AO1740"/>
  <c i="3" r="AU1738"/>
  <c i="3" r="AU1735"/>
  <c i="3" r="AU1734"/>
  <c i="3" r="AP1730"/>
  <c i="3" r="AU1728"/>
  <c i="3" r="AT1725"/>
  <c i="3" r="AU1724"/>
  <c i="3" r="AU1723"/>
  <c i="3" r="AO1722"/>
  <c i="3" r="AU1713"/>
  <c i="3" r="AS1712"/>
  <c i="3" r="AQ1710"/>
  <c i="3" r="AN1709"/>
  <c i="3" r="AV1709"/>
  <c i="3" r="AO1708"/>
  <c i="3" r="AU1706"/>
  <c i="3" r="AU1703"/>
  <c i="3" r="AU1702"/>
  <c i="3" r="AP1698"/>
  <c i="3" r="AU1696"/>
  <c i="3" r="AT1693"/>
  <c i="3" r="AU1692"/>
  <c i="3" r="AU1691"/>
  <c i="3" r="AS1691"/>
  <c i="3" r="AO1690"/>
  <c i="3" r="AQ1689"/>
  <c i="3" r="AO1687"/>
  <c i="3" r="AU1681"/>
  <c i="3" r="AS1680"/>
  <c i="3" r="AQ1678"/>
  <c i="3" r="AN1677"/>
  <c i="3" r="AV1677"/>
  <c i="3" r="AO1676"/>
  <c i="3" r="AU1674"/>
  <c i="3" r="AU1671"/>
  <c i="3" r="AU1670"/>
  <c i="3" r="AP1666"/>
  <c i="3" r="AU1664"/>
  <c i="3" r="AT1661"/>
  <c i="3" r="AU1660"/>
  <c i="3" r="AU1659"/>
  <c i="3" r="AS1659"/>
  <c i="3" r="AO1658"/>
  <c i="3" r="AQ1657"/>
  <c i="3" r="AO1655"/>
  <c i="3" r="AU1649"/>
  <c i="3" r="AS1648"/>
  <c i="3" r="AO1647"/>
  <c i="3" r="AP1646"/>
  <c i="3" r="AT1644"/>
  <c i="3" r="AQ1641"/>
  <c i="3" r="AO1640"/>
  <c i="3" r="AT1639"/>
  <c i="3" r="AR1636"/>
  <c i="3" r="AT1633"/>
  <c i="3" r="AU1626"/>
  <c i="3" r="AV1624"/>
  <c i="3" r="AU1624"/>
  <c i="3" r="AR1624"/>
  <c i="3" r="AS1624"/>
  <c i="3" r="AV1622"/>
  <c i="3" r="AQ1622"/>
  <c i="3" r="AR1622"/>
  <c i="3" r="AS1622"/>
  <c i="3" r="AT1621"/>
  <c i="3" r="AN1617"/>
  <c i="3" r="AO1617"/>
  <c i="3" r="AP1617"/>
  <c i="3" r="AR1617"/>
  <c i="3" r="AQ1615"/>
  <c i="3" r="AO1615"/>
  <c i="3" r="AV1610"/>
  <c i="3" r="AS1610"/>
  <c i="3" r="AU1610"/>
  <c i="3" r="AV1607"/>
  <c i="3" r="AS1607"/>
  <c i="3" r="AT1607"/>
  <c i="3" r="AN1601"/>
  <c i="3" r="AQ1601"/>
  <c i="3" r="AS1601"/>
  <c i="3" r="AU1601"/>
  <c i="3" r="AS1600"/>
  <c i="3" r="AS1595"/>
  <c i="3" r="AT1581"/>
  <c i="3" r="AR1579"/>
  <c i="3" r="AU1573"/>
  <c i="3" r="AO1573"/>
  <c i="3" r="AV1573"/>
  <c i="3" r="AN1570"/>
  <c i="3" r="AS1570"/>
  <c i="3" r="AT1570"/>
  <c i="3" r="AO1570"/>
  <c i="3" r="AP1570"/>
  <c i="3" r="AP1569"/>
  <c i="3" r="AR1566"/>
  <c i="3" r="AV1559"/>
  <c i="3" r="AP1559"/>
  <c i="3" r="AQ1559"/>
  <c i="3" r="AR1559"/>
  <c i="3" r="AN1559"/>
  <c i="3" r="AT1559"/>
  <c i="3" r="AU1559"/>
  <c i="3" r="AN1555"/>
  <c i="3" r="AP1555"/>
  <c i="3" r="AN1548"/>
  <c i="3" r="AQ1548"/>
  <c i="3" r="AR1548"/>
  <c i="3" r="AU1548"/>
  <c i="3" r="AP1537"/>
  <c i="3" r="AV1537"/>
  <c i="3" r="AN1537"/>
  <c i="3" r="AR1526"/>
  <c i="3" r="AS1525"/>
  <c i="3" r="AP1525"/>
  <c i="3" r="AT1485"/>
  <c i="3" r="AQ1470"/>
  <c i="3" r="AU1470"/>
  <c i="3" r="AS1469"/>
  <c i="3" r="AQ1454"/>
  <c i="3" r="AU1454"/>
  <c i="3" r="AS1453"/>
  <c i="3" r="AP1430"/>
  <c i="3" r="AN1430"/>
  <c i="3" r="AS1424"/>
  <c i="3" r="AN1391"/>
  <c i="3" r="AO1391"/>
  <c i="3" r="AQ1391"/>
  <c i="3" r="AU1391"/>
  <c i="3" r="AT1391"/>
  <c i="3" r="AT1362"/>
  <c i="3" r="AP1362"/>
  <c i="3" r="AR1362"/>
  <c i="3" r="AO1361"/>
  <c i="3" r="AP1350"/>
  <c i="3" r="AN1350"/>
  <c i="3" r="AN1337"/>
  <c i="3" r="AQ1337"/>
  <c i="3" r="AT1337"/>
  <c i="3" r="AO1337"/>
  <c i="3" r="AS1848"/>
  <c i="3" r="AU1842"/>
  <c i="3" r="AR1839"/>
  <c i="3" r="AO1836"/>
  <c i="3" r="AN1832"/>
  <c i="3" r="AT1829"/>
  <c i="3" r="AN1827"/>
  <c i="3" r="AP1826"/>
  <c i="3" r="AV1823"/>
  <c i="3" r="AN1823"/>
  <c i="3" r="AO1822"/>
  <c i="3" r="AS1816"/>
  <c i="3" r="AU1813"/>
  <c i="3" r="AO1812"/>
  <c i="3" r="AN1810"/>
  <c i="3" r="AV1810"/>
  <c i="3" r="AS1806"/>
  <c i="3" r="AT1802"/>
  <c i="3" r="AT1800"/>
  <c i="3" r="AR1798"/>
  <c i="3" r="AU1797"/>
  <c i="3" r="AO1796"/>
  <c i="3" r="AN1794"/>
  <c i="3" r="AV1794"/>
  <c i="3" r="AS1790"/>
  <c i="3" r="AT1786"/>
  <c i="3" r="AT1784"/>
  <c i="3" r="AR1782"/>
  <c i="3" r="AU1781"/>
  <c i="3" r="AO1780"/>
  <c i="3" r="AN1778"/>
  <c i="3" r="AV1778"/>
  <c i="3" r="AS1774"/>
  <c i="3" r="AO1770"/>
  <c i="3" r="AP1768"/>
  <c i="3" r="AS1760"/>
  <c i="3" r="AQ1758"/>
  <c i="3" r="AN1757"/>
  <c i="3" r="AV1757"/>
  <c i="3" r="AO1756"/>
  <c i="3" r="AU1754"/>
  <c i="3" r="AU1744"/>
  <c i="3" r="AT1741"/>
  <c i="3" r="AO1738"/>
  <c i="3" r="AP1736"/>
  <c i="3" r="AS1728"/>
  <c i="3" r="AQ1726"/>
  <c i="3" r="AN1725"/>
  <c i="3" r="AV1725"/>
  <c i="3" r="AO1724"/>
  <c i="3" r="AU1722"/>
  <c i="3" r="AU1712"/>
  <c i="3" r="AT1709"/>
  <c i="3" r="AS1707"/>
  <c i="3" r="AO1706"/>
  <c i="3" r="AQ1705"/>
  <c i="3" r="AP1704"/>
  <c i="3" r="AO1703"/>
  <c i="3" r="AS1696"/>
  <c i="3" r="AQ1694"/>
  <c i="3" r="AN1693"/>
  <c i="3" r="AV1693"/>
  <c i="3" r="AO1692"/>
  <c i="3" r="AU1690"/>
  <c i="3" r="AU1680"/>
  <c i="3" r="AT1677"/>
  <c i="3" r="AS1675"/>
  <c i="3" r="AO1674"/>
  <c i="3" r="AQ1673"/>
  <c i="3" r="AP1672"/>
  <c i="3" r="AO1671"/>
  <c i="3" r="AS1664"/>
  <c i="3" r="AQ1662"/>
  <c i="3" r="AN1661"/>
  <c i="3" r="AV1661"/>
  <c i="3" r="AO1660"/>
  <c i="3" r="AU1658"/>
  <c i="3" r="AU1648"/>
  <c i="3" r="AU1643"/>
  <c i="3" r="AO1643"/>
  <c i="3" r="AN1642"/>
  <c i="3" r="AP1642"/>
  <c i="3" r="AR1639"/>
  <c i="3" r="AV1638"/>
  <c i="3" r="AO1637"/>
  <c i="3" r="AT1636"/>
  <c i="3" r="AN1632"/>
  <c i="3" r="AR1630"/>
  <c i="3" r="AQ1626"/>
  <c i="3" r="AV1625"/>
  <c i="3" r="AU1625"/>
  <c i="3" r="AN1623"/>
  <c i="3" r="AT1623"/>
  <c i="3" r="AQ1623"/>
  <c i="3" r="AS1623"/>
  <c i="3" r="AU1618"/>
  <c i="3" r="AP1618"/>
  <c i="3" r="AR1618"/>
  <c i="3" r="AS1614"/>
  <c i="3" r="AT1610"/>
  <c i="3" r="AQ1608"/>
  <c i="3" r="AT1601"/>
  <c i="3" r="AO1599"/>
  <c i="3" r="AV1598"/>
  <c i="3" r="AR1598"/>
  <c i="3" r="AP1597"/>
  <c i="3" r="AU1592"/>
  <c i="3" r="AP1591"/>
  <c i="3" r="AU1589"/>
  <c i="3" r="AR1589"/>
  <c i="3" r="AQ1563"/>
  <c i="3" r="AP1563"/>
  <c i="3" r="AO1554"/>
  <c i="3" r="AO1544"/>
  <c i="3" r="AR1544"/>
  <c i="3" r="AS1544"/>
  <c i="3" r="AS1533"/>
  <c i="3" r="AP1533"/>
  <c i="3" r="AO1486"/>
  <c i="3" r="AQ1478"/>
  <c i="3" r="AU1478"/>
  <c i="3" r="AS1477"/>
  <c i="3" r="AP1469"/>
  <c i="3" r="AQ1462"/>
  <c i="3" r="AU1462"/>
  <c i="3" r="AS1461"/>
  <c i="3" r="AP1453"/>
  <c i="3" r="AV1450"/>
  <c i="3" r="AS1442"/>
  <c i="3" r="AU1433"/>
  <c i="3" r="AN1433"/>
  <c i="3" r="AS1433"/>
  <c i="3" r="AQ1433"/>
  <c i="3" r="AP1382"/>
  <c i="3" r="AN1277"/>
  <c i="3" r="AS1277"/>
  <c i="3" r="AT1277"/>
  <c i="3" r="AO1277"/>
  <c i="3" r="AQ1277"/>
  <c i="3" r="AQ1830"/>
  <c i="3" r="AP1817"/>
  <c i="3" r="AP1812"/>
  <c i="3" r="AP1809"/>
  <c i="3" r="AQ1806"/>
  <c i="3" r="AP1796"/>
  <c i="3" r="AP1793"/>
  <c i="3" r="AQ1790"/>
  <c i="3" r="AP1780"/>
  <c i="3" r="AP1777"/>
  <c i="3" r="AQ1774"/>
  <c i="3" r="AR1771"/>
  <c i="3" r="AN1770"/>
  <c i="3" r="AP1769"/>
  <c i="3" r="AV1767"/>
  <c i="3" r="AN1767"/>
  <c i="3" r="AO1767"/>
  <c i="3" r="AP1767"/>
  <c i="3" r="AR1766"/>
  <c i="3" r="AS1766"/>
  <c i="3" r="AU1757"/>
  <c i="3" r="AP1756"/>
  <c i="3" r="AQ1756"/>
  <c i="3" r="AS1755"/>
  <c i="3" r="AT1755"/>
  <c i="3" r="AQ1745"/>
  <c i="3" r="AR1745"/>
  <c i="3" r="AT1744"/>
  <c i="3" r="AR1739"/>
  <c i="3" r="AN1738"/>
  <c i="3" r="AP1737"/>
  <c i="3" r="AV1735"/>
  <c i="3" r="AN1735"/>
  <c i="3" r="AO1735"/>
  <c i="3" r="AP1735"/>
  <c i="3" r="AR1734"/>
  <c i="3" r="AS1734"/>
  <c i="3" r="AU1725"/>
  <c i="3" r="AP1724"/>
  <c i="3" r="AQ1724"/>
  <c i="3" r="AS1723"/>
  <c i="3" r="AT1723"/>
  <c i="3" r="AQ1713"/>
  <c i="3" r="AR1713"/>
  <c i="3" r="AT1712"/>
  <c i="3" r="AR1707"/>
  <c i="3" r="AP1705"/>
  <c i="3" r="AV1703"/>
  <c i="3" r="AN1703"/>
  <c i="3" r="AP1703"/>
  <c i="3" r="AS1702"/>
  <c i="3" r="AU1701"/>
  <c i="3" r="AQ1692"/>
  <c i="3" r="AT1691"/>
  <c i="3" r="AT1688"/>
  <c i="3" r="AR1686"/>
  <c i="3" r="AP1684"/>
  <c i="3" r="AV1682"/>
  <c i="3" r="AN1682"/>
  <c i="3" r="AR1681"/>
  <c i="3" r="AR1675"/>
  <c i="3" r="AP1673"/>
  <c i="3" r="AV1671"/>
  <c i="3" r="AN1671"/>
  <c i="3" r="AP1671"/>
  <c i="3" r="AS1670"/>
  <c i="3" r="AU1669"/>
  <c i="3" r="AQ1660"/>
  <c i="3" r="AT1659"/>
  <c i="3" r="AT1656"/>
  <c i="3" r="AR1654"/>
  <c i="3" r="AP1652"/>
  <c i="3" r="AV1650"/>
  <c i="3" r="AN1650"/>
  <c i="3" r="AR1649"/>
  <c i="3" r="AT1641"/>
  <c i="3" r="AQ1637"/>
  <c i="3" r="AR1637"/>
  <c i="3" r="AQ1634"/>
  <c i="3" r="AN1630"/>
  <c i="3" r="AP1630"/>
  <c i="3" r="AU1623"/>
  <c i="3" r="AO1621"/>
  <c i="3" r="AQ1619"/>
  <c i="3" r="AN1616"/>
  <c i="3" r="AP1613"/>
  <c i="3" r="AN1613"/>
  <c i="3" r="AU1608"/>
  <c i="3" r="AP1602"/>
  <c i="3" r="AN1600"/>
  <c i="3" r="AP1600"/>
  <c i="3" r="AT1600"/>
  <c i="3" r="AV1597"/>
  <c i="3" r="AV1595"/>
  <c i="3" r="AN1595"/>
  <c i="3" r="AP1595"/>
  <c i="3" r="AQ1595"/>
  <c i="3" r="AU1595"/>
  <c i="3" r="AP1593"/>
  <c i="3" r="AN1593"/>
  <c i="3" r="AN1591"/>
  <c i="3" r="AO1591"/>
  <c i="3" r="AS1591"/>
  <c i="3" r="AU1588"/>
  <c i="3" r="AR1578"/>
  <c i="3" r="AS1578"/>
  <c i="3" r="AR1577"/>
  <c i="3" r="AS1577"/>
  <c i="3" r="AT1577"/>
  <c i="3" r="AV1577"/>
  <c i="3" r="AV1571"/>
  <c i="3" r="AR1571"/>
  <c i="3" r="AT1571"/>
  <c i="3" r="AN1571"/>
  <c i="3" r="AQ1571"/>
  <c i="3" r="AV1568"/>
  <c i="3" r="AS1568"/>
  <c i="3" r="AO1568"/>
  <c i="3" r="AN1565"/>
  <c i="3" r="AR1565"/>
  <c i="3" r="AO1562"/>
  <c i="3" r="AP1562"/>
  <c i="3" r="AQ1562"/>
  <c i="3" r="AS1562"/>
  <c i="3" r="AT1562"/>
  <c i="3" r="AV1554"/>
  <c i="3" r="AN1554"/>
  <c i="3" r="AS1554"/>
  <c i="3" r="AT1554"/>
  <c i="3" r="AP1554"/>
  <c i="3" r="AQ1554"/>
  <c i="3" r="AO1552"/>
  <c i="3" r="AQ1552"/>
  <c i="3" r="AR1552"/>
  <c i="3" r="AO1551"/>
  <c i="3" r="AV1551"/>
  <c i="3" r="AR1551"/>
  <c i="3" r="AT1539"/>
  <c i="3" r="AU1539"/>
  <c i="3" r="AQ1539"/>
  <c i="3" r="AR1539"/>
  <c i="3" r="AN1539"/>
  <c i="3" r="AP1539"/>
  <c i="3" r="AQ1534"/>
  <c i="3" r="AR1518"/>
  <c i="3" r="AS1517"/>
  <c i="3" r="AP1517"/>
  <c i="3" r="AP1485"/>
  <c i="3" r="AT1447"/>
  <c i="3" r="AT1415"/>
  <c i="3" r="AQ1415"/>
  <c i="3" r="AR1399"/>
  <c i="3" r="AS1399"/>
  <c i="3" r="AT1399"/>
  <c i="3" r="AS1389"/>
  <c i="3" r="AO1389"/>
  <c i="3" r="AR1382"/>
  <c i="3" r="AT1382"/>
  <c i="3" r="AV1382"/>
  <c i="3" r="AN1376"/>
  <c i="3" r="AP1376"/>
  <c i="3" r="AQ1376"/>
  <c i="3" r="AV1376"/>
  <c i="3" r="AU1321"/>
  <c i="3" r="AO1321"/>
  <c i="3" r="AU1850"/>
  <c i="3" r="AO1844"/>
  <c i="3" r="AP1839"/>
  <c i="3" r="AT1837"/>
  <c i="3" r="AV1831"/>
  <c i="3" r="AN1831"/>
  <c i="3" r="AS1824"/>
  <c i="3" r="AU1818"/>
  <c i="3" r="AS1811"/>
  <c i="3" r="AR1803"/>
  <c i="3" r="AR1802"/>
  <c i="3" r="AS1795"/>
  <c i="3" r="AR1787"/>
  <c i="3" r="AR1786"/>
  <c i="3" r="AS1779"/>
  <c i="3" r="AU1768"/>
  <c i="3" r="AT1765"/>
  <c i="3" r="AO1762"/>
  <c i="3" r="AS1752"/>
  <c i="3" r="AQ1750"/>
  <c i="3" r="AN1749"/>
  <c i="3" r="AV1749"/>
  <c i="3" r="AO1748"/>
  <c i="3" r="AU1746"/>
  <c i="3" r="AR1741"/>
  <c i="3" r="AU1736"/>
  <c i="3" r="AT1733"/>
  <c i="3" r="AO1730"/>
  <c i="3" r="AS1720"/>
  <c i="3" r="AQ1718"/>
  <c i="3" r="AN1717"/>
  <c i="3" r="AV1717"/>
  <c i="3" r="AO1716"/>
  <c i="3" r="AU1714"/>
  <c i="3" r="AR1709"/>
  <c i="3" r="AU1704"/>
  <c i="3" r="AT1701"/>
  <c i="3" r="AS1699"/>
  <c i="3" r="AO1698"/>
  <c i="3" r="AQ1697"/>
  <c i="3" r="AO1695"/>
  <c i="3" r="AS1688"/>
  <c i="3" r="AQ1686"/>
  <c i="3" r="AN1685"/>
  <c i="3" r="AV1685"/>
  <c i="3" r="AO1684"/>
  <c i="3" r="AU1682"/>
  <c i="3" r="AR1677"/>
  <c i="3" r="AU1672"/>
  <c i="3" r="AT1669"/>
  <c i="3" r="AS1667"/>
  <c i="3" r="AO1666"/>
  <c i="3" r="AQ1665"/>
  <c i="3" r="AO1663"/>
  <c i="3" r="AS1656"/>
  <c i="3" r="AQ1654"/>
  <c i="3" r="AN1653"/>
  <c i="3" r="AV1653"/>
  <c i="3" r="AO1652"/>
  <c i="3" r="AU1650"/>
  <c i="3" r="AU1647"/>
  <c i="3" r="AP1634"/>
  <c i="3" r="AN1634"/>
  <c i="3" r="AN1633"/>
  <c i="3" r="AR1631"/>
  <c i="3" r="AO1631"/>
  <c i="3" r="AS1630"/>
  <c i="3" r="AN1629"/>
  <c i="3" r="AP1624"/>
  <c i="3" r="AS1621"/>
  <c i="3" r="AR1621"/>
  <c i="3" r="AU1617"/>
  <c i="3" r="AO1613"/>
  <c i="3" r="AQ1610"/>
  <c i="3" r="AO1609"/>
  <c i="3" r="AP1607"/>
  <c i="3" r="AT1606"/>
  <c i="3" r="AQ1598"/>
  <c i="3" r="AQ1594"/>
  <c i="3" r="AP1594"/>
  <c i="3" r="AV1591"/>
  <c i="3" r="AP1589"/>
  <c i="3" r="AN1589"/>
  <c i="3" r="AV1587"/>
  <c i="3" r="AN1587"/>
  <c i="3" r="AO1587"/>
  <c i="3" r="AQ1587"/>
  <c i="3" r="AT1587"/>
  <c i="3" r="AS1586"/>
  <c i="3" r="AN1586"/>
  <c i="3" r="AT1573"/>
  <c i="3" r="AV1565"/>
  <c i="3" r="AN1564"/>
  <c i="3" r="AV1564"/>
  <c i="3" r="AR1564"/>
  <c i="3" r="AQ1564"/>
  <c i="3" r="AU1557"/>
  <c i="3" r="AN1557"/>
  <c i="3" r="AT1557"/>
  <c i="3" r="AP1553"/>
  <c i="3" r="AN1547"/>
  <c i="3" r="AU1547"/>
  <c i="3" r="AU1545"/>
  <c i="3" r="AQ1544"/>
  <c i="3" r="AU1525"/>
  <c i="3" r="AU1513"/>
  <c i="3" r="AO1510"/>
  <c i="3" r="AU1469"/>
  <c i="3" r="AU1453"/>
  <c i="3" r="AU1443"/>
  <c i="3" r="AQ1443"/>
  <c i="3" r="AO1443"/>
  <c i="3" r="AQ1390"/>
  <c i="3" r="AO1377"/>
  <c i="3" r="AV1377"/>
  <c i="3" r="AQ1332"/>
  <c i="3" r="AN1332"/>
  <c i="3" r="AS1332"/>
  <c i="3" r="AS1330"/>
  <c i="3" r="AT1330"/>
  <c i="3" r="AQ1330"/>
  <c i="3" r="AN1325"/>
  <c i="3" r="AS1325"/>
  <c i="3" r="AU1325"/>
  <c i="3" r="AQ1642"/>
  <c i="3" r="AP1631"/>
  <c i="3" r="AP1629"/>
  <c i="3" r="AV1627"/>
  <c i="3" r="AN1627"/>
  <c i="3" r="AP1627"/>
  <c i="3" r="AU1627"/>
  <c i="3" r="AS1620"/>
  <c i="3" r="AQ1617"/>
  <c i="3" r="AV1613"/>
  <c i="3" r="AO1612"/>
  <c i="3" r="AV1611"/>
  <c i="3" r="AN1611"/>
  <c i="3" r="AT1611"/>
  <c i="3" r="AQ1611"/>
  <c i="3" r="AU1609"/>
  <c i="3" r="AP1604"/>
  <c i="3" r="AV1603"/>
  <c i="3" r="AN1603"/>
  <c i="3" r="AR1603"/>
  <c i="3" r="AS1603"/>
  <c i="3" r="AO1603"/>
  <c i="3" r="AP1599"/>
  <c i="3" r="AS1598"/>
  <c i="3" r="AO1598"/>
  <c i="3" r="AU1597"/>
  <c i="3" r="AO1586"/>
  <c i="3" r="AP1584"/>
  <c i="3" r="AN1584"/>
  <c i="3" r="AV1581"/>
  <c i="3" r="AS1580"/>
  <c i="3" r="AS1575"/>
  <c i="3" r="AU1570"/>
  <c i="3" r="AU1568"/>
  <c i="3" r="AS1565"/>
  <c i="3" r="AO1564"/>
  <c i="3" r="AS1563"/>
  <c i="3" r="AS1550"/>
  <c i="3" r="AP1550"/>
  <c i="3" r="AT1543"/>
  <c i="3" r="AU1529"/>
  <c i="3" r="AO1526"/>
  <c i="3" r="AT1493"/>
  <c i="3" r="AP1489"/>
  <c i="3" r="AN1489"/>
  <c i="3" r="AS1485"/>
  <c i="3" r="AQ1451"/>
  <c i="3" r="AV1451"/>
  <c i="3" r="AO1451"/>
  <c i="3" r="AU1439"/>
  <c i="3" r="AN1426"/>
  <c i="3" r="AP1426"/>
  <c i="3" r="AS1426"/>
  <c i="3" r="AR1398"/>
  <c i="3" r="AT1398"/>
  <c i="3" r="AV1398"/>
  <c i="3" r="AO1398"/>
  <c i="3" r="AS1396"/>
  <c i="3" r="AN1396"/>
  <c i="3" r="AR1396"/>
  <c i="3" r="AT1396"/>
  <c i="3" r="AV1396"/>
  <c i="3" r="AS1392"/>
  <c i="3" r="AV1392"/>
  <c i="3" r="AP1367"/>
  <c i="3" r="AR1351"/>
  <c i="3" r="AT1351"/>
  <c i="3" r="AU1351"/>
  <c i="3" r="AU1332"/>
  <c i="3" r="AU1269"/>
  <c i="3" r="AQ1269"/>
  <c i="3" r="AQ1235"/>
  <c i="3" r="AR1235"/>
  <c i="3" r="AV1770"/>
  <c i="3" r="AV1762"/>
  <c i="3" r="AV1754"/>
  <c i="3" r="AV1746"/>
  <c i="3" r="AV1738"/>
  <c i="3" r="AV1730"/>
  <c i="3" r="AV1722"/>
  <c i="3" r="AV1714"/>
  <c i="3" r="AU1644"/>
  <c i="3" r="AV1643"/>
  <c i="3" r="AN1643"/>
  <c i="3" r="AU1639"/>
  <c i="3" r="AN1638"/>
  <c i="3" r="AS1636"/>
  <c i="3" r="AV1634"/>
  <c i="3" r="AO1632"/>
  <c i="3" r="AN1631"/>
  <c i="3" r="AV1631"/>
  <c i="3" r="AO1630"/>
  <c i="3" r="AN1628"/>
  <c i="3" r="AT1628"/>
  <c i="3" r="AR1623"/>
  <c i="3" r="AQ1618"/>
  <c i="3" r="AO1616"/>
  <c i="3" r="AQ1613"/>
  <c i="3" r="AN1604"/>
  <c i="3" r="AQ1604"/>
  <c i="3" r="AV1604"/>
  <c i="3" r="AR1601"/>
  <c i="3" r="AN1599"/>
  <c i="3" r="AQ1599"/>
  <c i="3" r="AV1599"/>
  <c i="3" r="AS1596"/>
  <c i="3" r="AU1593"/>
  <c i="3" r="AQ1591"/>
  <c i="3" r="AO1590"/>
  <c i="3" r="AV1590"/>
  <c i="3" r="AR1590"/>
  <c i="3" r="AS1588"/>
  <c i="3" r="AV1586"/>
  <c i="3" r="AP1586"/>
  <c i="3" r="AO1584"/>
  <c i="3" r="AS1584"/>
  <c i="3" r="AR1582"/>
  <c i="3" r="AO1579"/>
  <c i="3" r="AP1579"/>
  <c i="3" r="AT1579"/>
  <c i="3" r="AU1574"/>
  <c i="3" r="AV1572"/>
  <c i="3" r="AQ1569"/>
  <c i="3" r="AU1566"/>
  <c i="3" r="AT1563"/>
  <c i="3" r="AO1561"/>
  <c i="3" r="AV1561"/>
  <c i="3" r="AV1560"/>
  <c i="3" r="AQ1560"/>
  <c i="3" r="AR1560"/>
  <c i="3" r="AS1560"/>
  <c i="3" r="AR1557"/>
  <c i="3" r="AS1557"/>
  <c i="3" r="AV1557"/>
  <c i="3" r="AO1557"/>
  <c i="3" r="AQ1550"/>
  <c i="3" r="AT1550"/>
  <c i="3" r="AP1549"/>
  <c i="3" r="AS1549"/>
  <c i="3" r="AQ1541"/>
  <c i="3" r="AP1541"/>
  <c i="3" r="AU1537"/>
  <c i="3" r="AO1534"/>
  <c i="3" r="AU1509"/>
  <c i="3" r="AR1502"/>
  <c i="3" r="AT1501"/>
  <c i="3" r="AP1497"/>
  <c i="3" r="AN1497"/>
  <c i="3" r="AS1493"/>
  <c i="3" r="AO1489"/>
  <c i="3" r="AU1486"/>
  <c i="3" r="AU1473"/>
  <c i="3" r="AU1465"/>
  <c i="3" r="AU1457"/>
  <c i="3" r="AP1451"/>
  <c i="3" r="AU1447"/>
  <c i="3" r="AS1436"/>
  <c i="3" r="AN1436"/>
  <c i="3" r="AT1436"/>
  <c i="3" r="AU1436"/>
  <c i="3" r="AV1436"/>
  <c i="3" r="AT1425"/>
  <c i="3" r="AN1412"/>
  <c i="3" r="AP1412"/>
  <c i="3" r="AR1412"/>
  <c i="3" r="AT1412"/>
  <c i="3" r="AO1340"/>
  <c i="3" r="AU1338"/>
  <c i="3" r="AV1338"/>
  <c i="3" r="AN1338"/>
  <c i="3" r="AR1338"/>
  <c i="3" r="AQ1338"/>
  <c i="3" r="AS1338"/>
  <c i="3" r="AT1311"/>
  <c i="3" r="AU1311"/>
  <c i="3" r="AS1311"/>
  <c i="3" r="AT1297"/>
  <c i="3" r="AQ1297"/>
  <c i="3" r="AS1297"/>
  <c i="3" r="AU1296"/>
  <c i="3" r="AP1295"/>
  <c i="3" r="AN1295"/>
  <c i="3" r="AQ1295"/>
  <c i="3" r="AO1295"/>
  <c i="3" r="AO1291"/>
  <c i="3" r="AP1291"/>
  <c i="3" r="AP1254"/>
  <c i="3" r="AU1254"/>
  <c i="3" r="AR1254"/>
  <c i="3" r="AN1254"/>
  <c i="3" r="AP1637"/>
  <c i="3" r="AT1632"/>
  <c i="3" r="AU1629"/>
  <c i="3" r="AR1629"/>
  <c i="3" r="AS1625"/>
  <c i="3" r="AQ1620"/>
  <c i="3" r="AS1619"/>
  <c i="3" r="AS1616"/>
  <c i="3" r="AP1616"/>
  <c i="3" r="AU1615"/>
  <c i="3" r="AU1614"/>
  <c i="3" r="AT1609"/>
  <c i="3" r="AR1607"/>
  <c i="3" r="AQ1606"/>
  <c i="3" r="AU1598"/>
  <c i="3" r="AR1594"/>
  <c i="3" r="AS1594"/>
  <c i="3" r="AN1594"/>
  <c i="3" r="AT1589"/>
  <c i="3" r="AQ1585"/>
  <c i="3" r="AO1585"/>
  <c i="3" r="AT1576"/>
  <c i="3" r="AN1576"/>
  <c i="3" r="AQ1565"/>
  <c i="3" r="AV1563"/>
  <c i="3" r="AO1550"/>
  <c i="3" r="AS1547"/>
  <c i="3" r="AU1517"/>
  <c i="3" r="AR1510"/>
  <c i="3" r="AT1509"/>
  <c i="3" r="AP1505"/>
  <c i="3" r="AN1505"/>
  <c i="3" r="AS1501"/>
  <c i="3" r="AU1494"/>
  <c i="3" r="AU1481"/>
  <c i="3" r="AO1478"/>
  <c i="3" r="AO1470"/>
  <c i="3" r="AO1462"/>
  <c i="3" r="AO1454"/>
  <c i="3" r="AR1449"/>
  <c i="3" r="AU1449"/>
  <c i="3" r="AV1449"/>
  <c i="3" r="AU1411"/>
  <c i="3" r="AO1411"/>
  <c i="3" r="AN1406"/>
  <c i="3" r="AO1406"/>
  <c i="3" r="AU1398"/>
  <c i="3" r="AV1389"/>
  <c i="3" r="AN1389"/>
  <c i="3" r="AS1381"/>
  <c i="3" r="AO1381"/>
  <c i="3" r="AS1367"/>
  <c i="3" r="AP1340"/>
  <c i="3" r="AT1340"/>
  <c i="3" r="AU1340"/>
  <c i="3" r="AS1340"/>
  <c i="3" r="AT1321"/>
  <c i="3" r="AN1296"/>
  <c i="3" r="AS1296"/>
  <c i="3" r="AT1296"/>
  <c i="3" r="AV1296"/>
  <c i="3" r="AU1260"/>
  <c i="3" r="AO1260"/>
  <c i="3" r="AV1260"/>
  <c i="3" r="AP1250"/>
  <c i="3" r="AQ1250"/>
  <c i="3" r="AS1250"/>
  <c i="3" r="AP1621"/>
  <c i="3" r="AR1615"/>
  <c i="3" r="AQ1602"/>
  <c i="3" r="AR1597"/>
  <c i="3" r="AQ1592"/>
  <c i="3" r="AR1591"/>
  <c i="3" r="AT1588"/>
  <c i="3" r="AN1581"/>
  <c i="3" r="AN1580"/>
  <c i="3" r="AO1580"/>
  <c i="3" r="AV1574"/>
  <c i="3" r="AN1574"/>
  <c i="3" r="AP1574"/>
  <c i="3" r="AQ1574"/>
  <c i="3" r="AS1574"/>
  <c i="3" r="AO1571"/>
  <c i="3" r="AP1568"/>
  <c i="3" r="AP1557"/>
  <c i="3" r="AR1556"/>
  <c i="3" r="AS1556"/>
  <c i="3" r="AU1556"/>
  <c i="3" r="AT1548"/>
  <c i="3" r="AO1542"/>
  <c i="3" r="AO1539"/>
  <c i="3" r="AR1537"/>
  <c i="3" r="AS1537"/>
  <c i="3" r="AT1537"/>
  <c i="3" r="AQ1536"/>
  <c i="3" r="AR1536"/>
  <c i="3" r="AR1535"/>
  <c i="3" r="AP1531"/>
  <c i="3" r="AR1529"/>
  <c i="3" r="AS1529"/>
  <c i="3" r="AT1529"/>
  <c i="3" r="AV1529"/>
  <c i="3" r="AQ1528"/>
  <c i="3" r="AR1528"/>
  <c i="3" r="AR1527"/>
  <c i="3" r="AP1523"/>
  <c i="3" r="AR1521"/>
  <c i="3" r="AS1521"/>
  <c i="3" r="AT1521"/>
  <c i="3" r="AV1521"/>
  <c i="3" r="AQ1520"/>
  <c i="3" r="AR1520"/>
  <c i="3" r="AR1519"/>
  <c i="3" r="AP1515"/>
  <c i="3" r="AR1513"/>
  <c i="3" r="AS1513"/>
  <c i="3" r="AT1513"/>
  <c i="3" r="AV1513"/>
  <c i="3" r="AQ1512"/>
  <c i="3" r="AR1512"/>
  <c i="3" r="AR1511"/>
  <c i="3" r="AP1507"/>
  <c i="3" r="AR1505"/>
  <c i="3" r="AS1505"/>
  <c i="3" r="AT1505"/>
  <c i="3" r="AV1505"/>
  <c i="3" r="AQ1504"/>
  <c i="3" r="AR1504"/>
  <c i="3" r="AR1503"/>
  <c i="3" r="AP1499"/>
  <c i="3" r="AR1497"/>
  <c i="3" r="AS1497"/>
  <c i="3" r="AT1497"/>
  <c i="3" r="AV1497"/>
  <c i="3" r="AQ1496"/>
  <c i="3" r="AR1496"/>
  <c i="3" r="AR1495"/>
  <c i="3" r="AP1491"/>
  <c i="3" r="AR1489"/>
  <c i="3" r="AS1489"/>
  <c i="3" r="AT1489"/>
  <c i="3" r="AV1489"/>
  <c i="3" r="AQ1488"/>
  <c i="3" r="AR1488"/>
  <c i="3" r="AR1487"/>
  <c i="3" r="AP1483"/>
  <c i="3" r="AR1481"/>
  <c i="3" r="AS1481"/>
  <c i="3" r="AT1481"/>
  <c i="3" r="AV1481"/>
  <c i="3" r="AQ1480"/>
  <c i="3" r="AR1480"/>
  <c i="3" r="AR1479"/>
  <c i="3" r="AP1475"/>
  <c i="3" r="AR1473"/>
  <c i="3" r="AS1473"/>
  <c i="3" r="AT1473"/>
  <c i="3" r="AV1473"/>
  <c i="3" r="AQ1472"/>
  <c i="3" r="AR1472"/>
  <c i="3" r="AP1467"/>
  <c i="3" r="AR1465"/>
  <c i="3" r="AS1465"/>
  <c i="3" r="AT1465"/>
  <c i="3" r="AV1465"/>
  <c i="3" r="AQ1464"/>
  <c i="3" r="AR1464"/>
  <c i="3" r="AP1459"/>
  <c i="3" r="AR1457"/>
  <c i="3" r="AS1457"/>
  <c i="3" r="AT1457"/>
  <c i="3" r="AV1457"/>
  <c i="3" r="AQ1456"/>
  <c i="3" r="AR1456"/>
  <c i="3" r="AR1450"/>
  <c i="3" r="AN1448"/>
  <c i="3" r="AP1448"/>
  <c i="3" r="AR1448"/>
  <c i="3" r="AN1446"/>
  <c i="3" r="AP1446"/>
  <c i="3" r="AR1444"/>
  <c i="3" r="AP1441"/>
  <c i="3" r="AT1439"/>
  <c i="3" r="AP1433"/>
  <c i="3" r="AV1431"/>
  <c i="3" r="AN1431"/>
  <c i="3" r="AS1431"/>
  <c i="3" r="AU1431"/>
  <c i="3" r="AN1428"/>
  <c i="3" r="AP1428"/>
  <c i="3" r="AR1428"/>
  <c i="3" r="AQ1425"/>
  <c i="3" r="AV1423"/>
  <c i="3" r="AN1423"/>
  <c i="3" r="AO1423"/>
  <c i="3" r="AS1416"/>
  <c i="3" r="AT1410"/>
  <c i="3" r="AN1410"/>
  <c i="3" r="AP1410"/>
  <c i="3" r="AV1410"/>
  <c i="3" r="AO1409"/>
  <c i="3" r="AN1408"/>
  <c i="3" r="AP1408"/>
  <c i="3" r="AQ1408"/>
  <c i="3" r="AP1391"/>
  <c i="3" r="AU1380"/>
  <c i="3" r="AR1379"/>
  <c i="3" r="AS1378"/>
  <c i="3" r="AQ1377"/>
  <c i="3" r="AS1377"/>
  <c i="3" r="AU1377"/>
  <c i="3" r="AS1360"/>
  <c i="3" r="AN1359"/>
  <c i="3" r="AO1359"/>
  <c i="3" r="AQ1359"/>
  <c i="3" r="AU1359"/>
  <c i="3" r="AQ1358"/>
  <c i="3" r="AR1350"/>
  <c i="3" r="AT1350"/>
  <c i="3" r="AV1350"/>
  <c i="3" r="AQ1349"/>
  <c i="3" r="AS1348"/>
  <c i="3" r="AN1348"/>
  <c i="3" r="AR1348"/>
  <c i="3" r="AT1348"/>
  <c i="3" r="AV1348"/>
  <c i="3" r="AU1337"/>
  <c i="3" r="AS1319"/>
  <c i="3" r="AU1319"/>
  <c i="3" r="AO1318"/>
  <c i="3" r="AV1318"/>
  <c i="3" r="AR1316"/>
  <c i="3" r="AP1313"/>
  <c i="3" r="AN1313"/>
  <c i="3" r="AP1312"/>
  <c i="3" r="AN1309"/>
  <c i="3" r="AQ1309"/>
  <c i="3" r="AR1309"/>
  <c i="3" r="AS1309"/>
  <c i="3" r="AT1309"/>
  <c i="3" r="AP1309"/>
  <c i="3" r="AO1309"/>
  <c i="3" r="AS1282"/>
  <c i="3" r="AT1282"/>
  <c i="3" r="AU1282"/>
  <c i="3" r="AR1282"/>
  <c i="3" r="AR1279"/>
  <c i="3" r="AN1279"/>
  <c i="3" r="AQ1279"/>
  <c i="3" r="AS1279"/>
  <c i="3" r="AO1265"/>
  <c i="3" r="AP1265"/>
  <c i="3" r="AR1150"/>
  <c i="3" r="AT1150"/>
  <c i="3" r="AP1150"/>
  <c i="3" r="AU1150"/>
  <c i="3" r="AN1150"/>
  <c i="3" r="AP1605"/>
  <c i="3" r="AR1599"/>
  <c i="3" r="AP1587"/>
  <c i="3" r="AQ1586"/>
  <c i="3" r="AU1582"/>
  <c i="3" r="AP1578"/>
  <c i="3" r="AN1577"/>
  <c i="3" r="AP1577"/>
  <c i="3" r="AO1576"/>
  <c i="3" r="AP1573"/>
  <c i="3" r="AR1572"/>
  <c i="3" r="AS1572"/>
  <c i="3" r="AU1572"/>
  <c i="3" r="AT1564"/>
  <c i="3" r="AT1560"/>
  <c i="3" r="AV1558"/>
  <c i="3" r="AN1558"/>
  <c i="3" r="AP1558"/>
  <c i="3" r="AQ1558"/>
  <c i="3" r="AS1558"/>
  <c i="3" r="AO1555"/>
  <c i="3" r="AP1552"/>
  <c i="3" r="AU1542"/>
  <c i="3" r="AR1542"/>
  <c i="3" r="AN1541"/>
  <c i="3" r="AV1541"/>
  <c i="3" r="AV1540"/>
  <c i="3" r="AV1538"/>
  <c i="3" r="AN1538"/>
  <c i="3" r="AO1538"/>
  <c i="3" r="AS1538"/>
  <c i="3" r="AP1534"/>
  <c i="3" r="AQ1532"/>
  <c i="3" r="AR1532"/>
  <c i="3" r="AN1532"/>
  <c i="3" r="AO1532"/>
  <c i="3" r="AS1532"/>
  <c i="3" r="AS1531"/>
  <c i="3" r="AQ1530"/>
  <c i="3" r="AP1526"/>
  <c i="3" r="AQ1524"/>
  <c i="3" r="AR1524"/>
  <c i="3" r="AN1524"/>
  <c i="3" r="AO1524"/>
  <c i="3" r="AS1524"/>
  <c i="3" r="AS1523"/>
  <c i="3" r="AQ1522"/>
  <c i="3" r="AP1518"/>
  <c i="3" r="AQ1516"/>
  <c i="3" r="AR1516"/>
  <c i="3" r="AN1516"/>
  <c i="3" r="AO1516"/>
  <c i="3" r="AS1516"/>
  <c i="3" r="AS1515"/>
  <c i="3" r="AQ1514"/>
  <c i="3" r="AP1510"/>
  <c i="3" r="AQ1508"/>
  <c i="3" r="AR1508"/>
  <c i="3" r="AN1508"/>
  <c i="3" r="AO1508"/>
  <c i="3" r="AS1508"/>
  <c i="3" r="AS1507"/>
  <c i="3" r="AQ1506"/>
  <c i="3" r="AP1502"/>
  <c i="3" r="AQ1500"/>
  <c i="3" r="AR1500"/>
  <c i="3" r="AN1500"/>
  <c i="3" r="AO1500"/>
  <c i="3" r="AS1500"/>
  <c i="3" r="AS1499"/>
  <c i="3" r="AQ1498"/>
  <c i="3" r="AP1494"/>
  <c i="3" r="AQ1492"/>
  <c i="3" r="AR1492"/>
  <c i="3" r="AN1492"/>
  <c i="3" r="AO1492"/>
  <c i="3" r="AS1492"/>
  <c i="3" r="AS1491"/>
  <c i="3" r="AQ1490"/>
  <c i="3" r="AP1486"/>
  <c i="3" r="AQ1484"/>
  <c i="3" r="AR1484"/>
  <c i="3" r="AN1484"/>
  <c i="3" r="AO1484"/>
  <c i="3" r="AS1484"/>
  <c i="3" r="AS1483"/>
  <c i="3" r="AQ1482"/>
  <c i="3" r="AP1478"/>
  <c i="3" r="AQ1476"/>
  <c i="3" r="AR1476"/>
  <c i="3" r="AN1476"/>
  <c i="3" r="AO1476"/>
  <c i="3" r="AS1476"/>
  <c i="3" r="AS1475"/>
  <c i="3" r="AQ1474"/>
  <c i="3" r="AP1470"/>
  <c i="3" r="AQ1468"/>
  <c i="3" r="AR1468"/>
  <c i="3" r="AN1468"/>
  <c i="3" r="AO1468"/>
  <c i="3" r="AS1468"/>
  <c i="3" r="AS1467"/>
  <c i="3" r="AQ1466"/>
  <c i="3" r="AP1462"/>
  <c i="3" r="AQ1460"/>
  <c i="3" r="AR1460"/>
  <c i="3" r="AN1460"/>
  <c i="3" r="AO1460"/>
  <c i="3" r="AS1460"/>
  <c i="3" r="AS1459"/>
  <c i="3" r="AQ1458"/>
  <c i="3" r="AP1454"/>
  <c i="3" r="AP1452"/>
  <c i="3" r="AQ1452"/>
  <c i="3" r="AR1452"/>
  <c i="3" r="AN1452"/>
  <c i="3" r="AO1452"/>
  <c i="3" r="AS1452"/>
  <c i="3" r="AU1448"/>
  <c i="3" r="AT1441"/>
  <c i="3" r="AN1440"/>
  <c i="3" r="AO1440"/>
  <c i="3" r="AP1440"/>
  <c i="3" r="AQ1440"/>
  <c i="3" r="AR1440"/>
  <c i="3" r="AV1440"/>
  <c i="3" r="AQ1434"/>
  <c i="3" r="AV1434"/>
  <c i="3" r="AN1434"/>
  <c i="3" r="AP1434"/>
  <c i="3" r="AO1429"/>
  <c i="3" r="AN1419"/>
  <c i="3" r="AP1419"/>
  <c i="3" r="AQ1419"/>
  <c i="3" r="AS1419"/>
  <c i="3" r="AT1407"/>
  <c i="3" r="AP1407"/>
  <c i="3" r="AT1394"/>
  <c i="3" r="AP1394"/>
  <c i="3" r="AR1394"/>
  <c i="3" r="AN1392"/>
  <c i="3" r="AP1392"/>
  <c i="3" r="AQ1392"/>
  <c i="3" r="AU1382"/>
  <c i="3" r="AP1366"/>
  <c i="3" r="AO1357"/>
  <c i="3" r="AP1351"/>
  <c i="3" r="AV1345"/>
  <c i="3" r="AN1341"/>
  <c i="3" r="AQ1341"/>
  <c i="3" r="AS1341"/>
  <c i="3" r="AT1341"/>
  <c i="3" r="AN1330"/>
  <c i="3" r="AR1330"/>
  <c i="3" r="AP1324"/>
  <c i="3" r="AN1324"/>
  <c i="3" r="AS1324"/>
  <c i="3" r="AU1298"/>
  <c i="3" r="AV1298"/>
  <c i="3" r="AQ1298"/>
  <c i="3" r="AT1292"/>
  <c i="3" r="AS1292"/>
  <c i="3" r="AV1292"/>
  <c i="3" r="AV1291"/>
  <c i="3" r="AQ1262"/>
  <c i="3" r="AR1262"/>
  <c i="3" r="AN1235"/>
  <c i="3" r="AV1235"/>
  <c i="3" r="AT1235"/>
  <c i="3" r="AO1235"/>
  <c i="3" r="AP1235"/>
  <c i="3" r="AR1231"/>
  <c i="3" r="AN1231"/>
  <c i="3" r="AP1231"/>
  <c i="3" r="AS1231"/>
  <c i="3" r="AT1231"/>
  <c i="3" r="AO1210"/>
  <c i="3" r="AS1210"/>
  <c i="3" r="AT1210"/>
  <c i="3" r="AT1625"/>
  <c i="3" r="AV1619"/>
  <c i="3" r="AN1619"/>
  <c i="3" r="AS1612"/>
  <c i="3" r="AU1606"/>
  <c i="3" r="AO1600"/>
  <c i="3" r="AT1593"/>
  <c i="3" r="AU1590"/>
  <c i="3" r="AS1585"/>
  <c i="3" r="AV1585"/>
  <c i="3" r="AU1584"/>
  <c i="3" r="AU1583"/>
  <c i="3" r="AQ1578"/>
  <c i="3" r="AO1577"/>
  <c i="3" r="AR1576"/>
  <c i="3" r="AN1573"/>
  <c i="3" r="AR1573"/>
  <c i="3" r="AS1573"/>
  <c i="3" r="AN1563"/>
  <c i="3" r="AU1561"/>
  <c i="3" r="AQ1556"/>
  <c i="3" r="AR1555"/>
  <c i="3" r="AT1555"/>
  <c i="3" r="AQ1553"/>
  <c i="3" r="AN1552"/>
  <c i="3" r="AV1552"/>
  <c i="3" r="AU1551"/>
  <c i="3" r="AQ1549"/>
  <c i="3" r="AO1548"/>
  <c i="3" r="AS1543"/>
  <c i="3" r="AO1541"/>
  <c i="3" r="AU1538"/>
  <c i="3" r="AV1535"/>
  <c i="3" r="AV1531"/>
  <c i="3" r="AV1530"/>
  <c i="3" r="AN1530"/>
  <c i="3" r="AO1530"/>
  <c i="3" r="AP1530"/>
  <c i="3" r="AV1527"/>
  <c i="3" r="AV1523"/>
  <c i="3" r="AV1522"/>
  <c i="3" r="AN1522"/>
  <c i="3" r="AO1522"/>
  <c i="3" r="AP1522"/>
  <c i="3" r="AV1519"/>
  <c i="3" r="AV1515"/>
  <c i="3" r="AV1514"/>
  <c i="3" r="AN1514"/>
  <c i="3" r="AO1514"/>
  <c i="3" r="AP1514"/>
  <c i="3" r="AV1511"/>
  <c i="3" r="AV1507"/>
  <c i="3" r="AV1506"/>
  <c i="3" r="AN1506"/>
  <c i="3" r="AO1506"/>
  <c i="3" r="AP1506"/>
  <c i="3" r="AV1503"/>
  <c i="3" r="AV1499"/>
  <c i="3" r="AV1498"/>
  <c i="3" r="AN1498"/>
  <c i="3" r="AO1498"/>
  <c i="3" r="AP1498"/>
  <c i="3" r="AV1495"/>
  <c i="3" r="AV1491"/>
  <c i="3" r="AV1490"/>
  <c i="3" r="AN1490"/>
  <c i="3" r="AO1490"/>
  <c i="3" r="AP1490"/>
  <c i="3" r="AV1487"/>
  <c i="3" r="AV1483"/>
  <c i="3" r="AV1482"/>
  <c i="3" r="AN1482"/>
  <c i="3" r="AO1482"/>
  <c i="3" r="AP1482"/>
  <c i="3" r="AV1479"/>
  <c i="3" r="AV1475"/>
  <c i="3" r="AV1474"/>
  <c i="3" r="AN1474"/>
  <c i="3" r="AO1474"/>
  <c i="3" r="AP1474"/>
  <c i="3" r="AV1471"/>
  <c i="3" r="AV1467"/>
  <c i="3" r="AV1466"/>
  <c i="3" r="AN1466"/>
  <c i="3" r="AO1466"/>
  <c i="3" r="AP1466"/>
  <c i="3" r="AV1463"/>
  <c i="3" r="AV1459"/>
  <c i="3" r="AV1458"/>
  <c i="3" r="AN1458"/>
  <c i="3" r="AO1458"/>
  <c i="3" r="AP1458"/>
  <c i="3" r="AV1455"/>
  <c i="3" r="AR1451"/>
  <c i="3" r="AS1446"/>
  <c i="3" r="AT1437"/>
  <c i="3" r="AS1434"/>
  <c i="3" r="AV1429"/>
  <c i="3" r="AN1429"/>
  <c i="3" r="AQ1429"/>
  <c i="3" r="AU1429"/>
  <c i="3" r="AR1426"/>
  <c i="3" r="AT1423"/>
  <c i="3" r="AO1421"/>
  <c i="3" r="AU1396"/>
  <c i="3" r="AR1395"/>
  <c i="3" r="AS1394"/>
  <c i="3" r="AQ1393"/>
  <c i="3" r="AS1393"/>
  <c i="3" r="AU1393"/>
  <c i="3" r="AS1376"/>
  <c i="3" r="AN1375"/>
  <c i="3" r="AO1375"/>
  <c i="3" r="AQ1375"/>
  <c i="3" r="AU1375"/>
  <c i="3" r="AQ1374"/>
  <c i="3" r="AN1366"/>
  <c i="3" r="AR1366"/>
  <c i="3" r="AT1366"/>
  <c i="3" r="AV1366"/>
  <c i="3" r="AQ1365"/>
  <c i="3" r="AS1364"/>
  <c i="3" r="AN1364"/>
  <c i="3" r="AR1364"/>
  <c i="3" r="AT1364"/>
  <c i="3" r="AV1364"/>
  <c i="3" r="AV1357"/>
  <c i="3" r="AN1357"/>
  <c i="3" r="AT1346"/>
  <c i="3" r="AP1346"/>
  <c i="3" r="AR1346"/>
  <c i="3" r="AP1345"/>
  <c i="3" r="AT1345"/>
  <c i="3" r="AN1345"/>
  <c i="3" r="AR1345"/>
  <c i="3" r="AV1334"/>
  <c i="3" r="AU1331"/>
  <c i="3" r="AV1330"/>
  <c i="3" r="AP1327"/>
  <c i="3" r="AR1327"/>
  <c i="3" r="AQ1306"/>
  <c i="3" r="AR1298"/>
  <c i="3" r="AR1296"/>
  <c i="3" r="AN1262"/>
  <c i="3" r="AO1559"/>
  <c i="3" r="AP1556"/>
  <c i="3" r="AU1555"/>
  <c i="3" r="AU1552"/>
  <c i="3" r="AR1550"/>
  <c i="3" r="AN1549"/>
  <c i="3" r="AR1546"/>
  <c i="3" r="AN1545"/>
  <c i="3" r="AN1543"/>
  <c i="3" r="AT1536"/>
  <c i="3" r="AV1534"/>
  <c i="3" r="AS1534"/>
  <c i="3" r="AT1534"/>
  <c i="3" r="AN1534"/>
  <c i="3" r="AT1528"/>
  <c i="3" r="AV1526"/>
  <c i="3" r="AS1526"/>
  <c i="3" r="AT1526"/>
  <c i="3" r="AN1526"/>
  <c i="3" r="AT1520"/>
  <c i="3" r="AV1518"/>
  <c i="3" r="AS1518"/>
  <c i="3" r="AT1518"/>
  <c i="3" r="AN1518"/>
  <c i="3" r="AT1512"/>
  <c i="3" r="AV1510"/>
  <c i="3" r="AS1510"/>
  <c i="3" r="AT1510"/>
  <c i="3" r="AN1510"/>
  <c i="3" r="AT1504"/>
  <c i="3" r="AV1502"/>
  <c i="3" r="AS1502"/>
  <c i="3" r="AT1502"/>
  <c i="3" r="AN1502"/>
  <c i="3" r="AT1496"/>
  <c i="3" r="AV1494"/>
  <c i="3" r="AS1494"/>
  <c i="3" r="AT1494"/>
  <c i="3" r="AN1494"/>
  <c i="3" r="AT1488"/>
  <c i="3" r="AV1486"/>
  <c i="3" r="AS1486"/>
  <c i="3" r="AT1486"/>
  <c i="3" r="AN1486"/>
  <c i="3" r="AT1480"/>
  <c i="3" r="AV1478"/>
  <c i="3" r="AS1478"/>
  <c i="3" r="AT1478"/>
  <c i="3" r="AN1478"/>
  <c i="3" r="AT1472"/>
  <c i="3" r="AV1470"/>
  <c i="3" r="AS1470"/>
  <c i="3" r="AT1470"/>
  <c i="3" r="AN1470"/>
  <c i="3" r="AT1464"/>
  <c i="3" r="AV1462"/>
  <c i="3" r="AS1462"/>
  <c i="3" r="AT1462"/>
  <c i="3" r="AN1462"/>
  <c i="3" r="AT1456"/>
  <c i="3" r="AV1454"/>
  <c i="3" r="AS1454"/>
  <c i="3" r="AT1454"/>
  <c i="3" r="AN1454"/>
  <c i="3" r="AT1450"/>
  <c i="3" r="AV1439"/>
  <c i="3" r="AN1439"/>
  <c i="3" r="AO1439"/>
  <c i="3" r="AQ1439"/>
  <c i="3" r="AS1439"/>
  <c i="3" r="AQ1437"/>
  <c i="3" r="AS1437"/>
  <c i="3" r="AR1437"/>
  <c i="3" r="AU1437"/>
  <c i="3" r="AP1431"/>
  <c i="3" r="AP1415"/>
  <c i="3" r="AO1415"/>
  <c i="3" r="AS1415"/>
  <c i="3" r="AU1415"/>
  <c i="3" r="AS1414"/>
  <c i="3" r="AR1414"/>
  <c i="3" r="AN1407"/>
  <c i="3" r="AO1407"/>
  <c i="3" r="AQ1407"/>
  <c i="3" r="AU1407"/>
  <c i="3" r="AQ1406"/>
  <c i="3" r="AP1398"/>
  <c i="3" r="AS1351"/>
  <c i="3" r="AR1347"/>
  <c i="3" r="AT1331"/>
  <c i="3" r="AS1331"/>
  <c i="3" r="AV1331"/>
  <c i="3" r="AS1312"/>
  <c i="3" r="AQ1312"/>
  <c i="3" r="AO1312"/>
  <c i="3" r="AQ1308"/>
  <c i="3" r="AN1308"/>
  <c i="3" r="AR1308"/>
  <c i="3" r="AP1308"/>
  <c i="3" r="AP1298"/>
  <c i="3" r="AT1267"/>
  <c i="3" r="AR1267"/>
  <c i="3" r="AS1267"/>
  <c i="3" r="AU1585"/>
  <c i="3" r="AV1582"/>
  <c i="3" r="AN1582"/>
  <c i="3" r="AP1580"/>
  <c i="3" r="AQ1577"/>
  <c i="3" r="AR1574"/>
  <c i="3" r="AT1572"/>
  <c i="3" r="AU1569"/>
  <c i="3" r="AV1566"/>
  <c i="3" r="AN1566"/>
  <c i="3" r="AP1564"/>
  <c i="3" r="AP1561"/>
  <c i="3" r="AQ1561"/>
  <c i="3" r="AR1558"/>
  <c i="3" r="AT1556"/>
  <c i="3" r="AU1553"/>
  <c i="3" r="AV1550"/>
  <c i="3" r="AN1550"/>
  <c i="3" r="AP1548"/>
  <c i="3" r="AP1545"/>
  <c i="3" r="AQ1545"/>
  <c i="3" r="AQ1540"/>
  <c i="3" r="AO1535"/>
  <c i="3" r="AU1531"/>
  <c i="3" r="AO1531"/>
  <c i="3" r="AO1527"/>
  <c i="3" r="AU1523"/>
  <c i="3" r="AO1523"/>
  <c i="3" r="AO1519"/>
  <c i="3" r="AU1515"/>
  <c i="3" r="AO1515"/>
  <c i="3" r="AO1511"/>
  <c i="3" r="AU1507"/>
  <c i="3" r="AO1507"/>
  <c i="3" r="AO1503"/>
  <c i="3" r="AU1499"/>
  <c i="3" r="AO1499"/>
  <c i="3" r="AO1495"/>
  <c i="3" r="AU1491"/>
  <c i="3" r="AO1491"/>
  <c i="3" r="AO1487"/>
  <c i="3" r="AU1483"/>
  <c i="3" r="AO1483"/>
  <c i="3" r="AO1479"/>
  <c i="3" r="AU1475"/>
  <c i="3" r="AO1475"/>
  <c i="3" r="AO1471"/>
  <c i="3" r="AU1467"/>
  <c i="3" r="AO1467"/>
  <c i="3" r="AO1463"/>
  <c i="3" r="AU1459"/>
  <c i="3" r="AO1459"/>
  <c i="3" r="AO1455"/>
  <c i="3" r="AS1451"/>
  <c i="3" r="AT1451"/>
  <c i="3" r="AU1451"/>
  <c i="3" r="AN1451"/>
  <c i="3" r="AO1442"/>
  <c i="3" r="AR1442"/>
  <c i="3" r="AU1438"/>
  <c i="3" r="AP1438"/>
  <c i="3" r="AO1432"/>
  <c i="3" r="AR1432"/>
  <c i="3" r="AT1432"/>
  <c i="3" r="AV1432"/>
  <c i="3" r="AR1430"/>
  <c i="3" r="AT1430"/>
  <c i="3" r="AR1429"/>
  <c i="3" r="AU1428"/>
  <c i="3" r="AP1427"/>
  <c i="3" r="AN1422"/>
  <c i="3" r="AP1420"/>
  <c i="3" r="AR1417"/>
  <c i="3" r="AN1414"/>
  <c i="3" r="AP1414"/>
  <c i="3" r="AQ1412"/>
  <c i="3" r="AR1408"/>
  <c i="3" r="AR1406"/>
  <c i="3" r="AT1406"/>
  <c i="3" r="AV1406"/>
  <c i="3" r="AQ1405"/>
  <c i="3" r="AR1403"/>
  <c i="3" r="AV1397"/>
  <c i="3" r="AN1397"/>
  <c i="3" r="AQ1396"/>
  <c i="3" r="AP1395"/>
  <c i="3" r="AR1392"/>
  <c i="3" r="AR1390"/>
  <c i="3" r="AT1390"/>
  <c i="3" r="AV1390"/>
  <c i="3" r="AQ1389"/>
  <c i="3" r="AR1387"/>
  <c i="3" r="AV1385"/>
  <c i="3" r="AV1381"/>
  <c i="3" r="AN1381"/>
  <c i="3" r="AQ1380"/>
  <c i="3" r="AP1379"/>
  <c i="3" r="AR1376"/>
  <c i="3" r="AR1374"/>
  <c i="3" r="AT1374"/>
  <c i="3" r="AV1374"/>
  <c i="3" r="AQ1373"/>
  <c i="3" r="AR1371"/>
  <c i="3" r="AV1369"/>
  <c i="3" r="AV1365"/>
  <c i="3" r="AN1365"/>
  <c i="3" r="AQ1364"/>
  <c i="3" r="AP1363"/>
  <c i="3" r="AR1360"/>
  <c i="3" r="AR1358"/>
  <c i="3" r="AT1358"/>
  <c i="3" r="AV1358"/>
  <c i="3" r="AQ1357"/>
  <c i="3" r="AR1355"/>
  <c i="3" r="AV1353"/>
  <c i="3" r="AV1349"/>
  <c i="3" r="AN1349"/>
  <c i="3" r="AQ1348"/>
  <c i="3" r="AP1347"/>
  <c i="3" r="AT1342"/>
  <c i="3" r="AU1339"/>
  <c i="3" r="AO1339"/>
  <c i="3" r="AT1333"/>
  <c i="3" r="AS1333"/>
  <c i="3" r="AQ1326"/>
  <c i="3" r="AO1326"/>
  <c i="3" r="AP1326"/>
  <c i="3" r="AT1325"/>
  <c i="3" r="AU1324"/>
  <c i="3" r="AN1322"/>
  <c i="3" r="AV1322"/>
  <c i="3" r="AQ1322"/>
  <c i="3" r="AR1322"/>
  <c i="3" r="AP1319"/>
  <c i="3" r="AV1313"/>
  <c i="3" r="AU1309"/>
  <c i="3" r="AS1302"/>
  <c i="3" r="AT1302"/>
  <c i="3" r="AN1301"/>
  <c i="3" r="AO1301"/>
  <c i="3" r="AP1301"/>
  <c i="3" r="AQ1301"/>
  <c i="3" r="AR1301"/>
  <c i="3" r="AS1301"/>
  <c i="3" r="AP1297"/>
  <c i="3" r="AP1285"/>
  <c i="3" r="AS1285"/>
  <c i="3" r="AQ1285"/>
  <c i="3" r="AS1272"/>
  <c i="3" r="AP1240"/>
  <c i="3" r="AQ1240"/>
  <c i="3" r="AU1240"/>
  <c i="3" r="AT1197"/>
  <c i="3" r="AT1190"/>
  <c i="3" r="AQ1190"/>
  <c i="3" r="AS1571"/>
  <c i="3" r="AO1563"/>
  <c i="3" r="AS1555"/>
  <c i="3" r="AO1547"/>
  <c i="3" r="AP1544"/>
  <c i="3" r="AO1543"/>
  <c i="3" r="AV1542"/>
  <c i="3" r="AS1542"/>
  <c i="3" r="AN1542"/>
  <c i="3" r="AU1541"/>
  <c i="3" r="AR1538"/>
  <c i="3" r="AN1536"/>
  <c i="3" r="AV1536"/>
  <c i="3" r="AP1536"/>
  <c i="3" r="AP1535"/>
  <c i="3" r="AQ1535"/>
  <c i="3" r="AO1533"/>
  <c i="3" r="AQ1533"/>
  <c i="3" r="AP1532"/>
  <c i="3" r="AT1531"/>
  <c i="3" r="AN1528"/>
  <c i="3" r="AV1528"/>
  <c i="3" r="AP1528"/>
  <c i="3" r="AP1527"/>
  <c i="3" r="AQ1527"/>
  <c i="3" r="AO1525"/>
  <c i="3" r="AQ1525"/>
  <c i="3" r="AP1524"/>
  <c i="3" r="AT1523"/>
  <c i="3" r="AN1520"/>
  <c i="3" r="AV1520"/>
  <c i="3" r="AP1520"/>
  <c i="3" r="AP1519"/>
  <c i="3" r="AQ1519"/>
  <c i="3" r="AO1517"/>
  <c i="3" r="AQ1517"/>
  <c i="3" r="AP1516"/>
  <c i="3" r="AT1515"/>
  <c i="3" r="AN1512"/>
  <c i="3" r="AV1512"/>
  <c i="3" r="AP1512"/>
  <c i="3" r="AP1511"/>
  <c i="3" r="AQ1511"/>
  <c i="3" r="AO1509"/>
  <c i="3" r="AQ1509"/>
  <c i="3" r="AP1508"/>
  <c i="3" r="AT1507"/>
  <c i="3" r="AN1504"/>
  <c i="3" r="AV1504"/>
  <c i="3" r="AP1504"/>
  <c i="3" r="AP1503"/>
  <c i="3" r="AQ1503"/>
  <c i="3" r="AO1501"/>
  <c i="3" r="AQ1501"/>
  <c i="3" r="AP1500"/>
  <c i="3" r="AT1499"/>
  <c i="3" r="AN1496"/>
  <c i="3" r="AV1496"/>
  <c i="3" r="AP1496"/>
  <c i="3" r="AP1495"/>
  <c i="3" r="AQ1495"/>
  <c i="3" r="AO1493"/>
  <c i="3" r="AQ1493"/>
  <c i="3" r="AP1492"/>
  <c i="3" r="AT1491"/>
  <c i="3" r="AN1488"/>
  <c i="3" r="AV1488"/>
  <c i="3" r="AP1488"/>
  <c i="3" r="AP1487"/>
  <c i="3" r="AQ1487"/>
  <c i="3" r="AO1485"/>
  <c i="3" r="AQ1485"/>
  <c i="3" r="AP1484"/>
  <c i="3" r="AT1483"/>
  <c i="3" r="AN1480"/>
  <c i="3" r="AV1480"/>
  <c i="3" r="AP1480"/>
  <c i="3" r="AP1479"/>
  <c i="3" r="AQ1479"/>
  <c i="3" r="AO1477"/>
  <c i="3" r="AQ1477"/>
  <c i="3" r="AP1476"/>
  <c i="3" r="AT1475"/>
  <c i="3" r="AN1472"/>
  <c i="3" r="AV1472"/>
  <c i="3" r="AP1472"/>
  <c i="3" r="AP1471"/>
  <c i="3" r="AQ1471"/>
  <c i="3" r="AO1469"/>
  <c i="3" r="AQ1469"/>
  <c i="3" r="AP1468"/>
  <c i="3" r="AT1467"/>
  <c i="3" r="AN1464"/>
  <c i="3" r="AV1464"/>
  <c i="3" r="AP1464"/>
  <c i="3" r="AP1463"/>
  <c i="3" r="AQ1463"/>
  <c i="3" r="AO1461"/>
  <c i="3" r="AQ1461"/>
  <c i="3" r="AP1460"/>
  <c i="3" r="AT1459"/>
  <c i="3" r="AN1456"/>
  <c i="3" r="AV1456"/>
  <c i="3" r="AP1456"/>
  <c i="3" r="AP1455"/>
  <c i="3" r="AQ1455"/>
  <c i="3" r="AO1453"/>
  <c i="3" r="AQ1453"/>
  <c i="3" r="AS1448"/>
  <c i="3" r="AP1447"/>
  <c i="3" r="AO1447"/>
  <c i="3" r="AS1447"/>
  <c i="3" r="AV1444"/>
  <c i="3" r="AN1444"/>
  <c i="3" r="AU1440"/>
  <c i="3" r="AR1433"/>
  <c i="3" r="AO1427"/>
  <c i="3" r="AR1425"/>
  <c i="3" r="AO1424"/>
  <c i="3" r="AV1424"/>
  <c i="3" r="AP1424"/>
  <c i="3" r="AT1422"/>
  <c i="3" r="AS1421"/>
  <c i="3" r="AU1416"/>
  <c i="3" r="AR1415"/>
  <c i="3" r="AO1414"/>
  <c i="3" r="AR1407"/>
  <c i="3" r="AV1399"/>
  <c i="3" r="AN1399"/>
  <c i="3" r="AO1399"/>
  <c i="3" r="AQ1399"/>
  <c i="3" r="AR1391"/>
  <c i="3" r="AV1383"/>
  <c i="3" r="AN1383"/>
  <c i="3" r="AO1383"/>
  <c i="3" r="AQ1383"/>
  <c i="3" r="AR1375"/>
  <c i="3" r="AV1367"/>
  <c i="3" r="AN1367"/>
  <c i="3" r="AO1367"/>
  <c i="3" r="AQ1367"/>
  <c i="3" r="AR1359"/>
  <c i="3" r="AV1351"/>
  <c i="3" r="AN1351"/>
  <c i="3" r="AO1351"/>
  <c i="3" r="AQ1351"/>
  <c i="3" r="AO1342"/>
  <c i="3" r="AQ1342"/>
  <c i="3" r="AS1342"/>
  <c i="3" r="AP1332"/>
  <c i="3" r="AP1329"/>
  <c i="3" r="AU1329"/>
  <c i="3" r="AV1329"/>
  <c i="3" r="AV1316"/>
  <c i="3" r="AP1316"/>
  <c i="3" r="AN1316"/>
  <c i="3" r="AS1316"/>
  <c i="3" r="AN1315"/>
  <c i="3" r="AQ1315"/>
  <c i="3" r="AP1315"/>
  <c i="3" r="AN1314"/>
  <c i="3" r="AV1314"/>
  <c i="3" r="AQ1314"/>
  <c i="3" r="AR1314"/>
  <c i="3" r="AS1314"/>
  <c i="3" r="AT1314"/>
  <c i="3" r="AO1308"/>
  <c i="3" r="AV1307"/>
  <c i="3" r="AP1307"/>
  <c i="3" r="AQ1307"/>
  <c i="3" r="AR1307"/>
  <c i="3" r="AS1306"/>
  <c i="3" r="AR1304"/>
  <c i="3" r="AO1304"/>
  <c i="3" r="AP1304"/>
  <c i="3" r="AV1304"/>
  <c i="3" r="AO1286"/>
  <c i="3" r="AT1286"/>
  <c i="3" r="AU1286"/>
  <c i="3" r="AV1286"/>
  <c i="3" r="AQ1286"/>
  <c i="3" r="AR1286"/>
  <c i="3" r="AT1246"/>
  <c i="3" r="AS1246"/>
  <c i="3" r="AU1246"/>
  <c i="3" r="AO1246"/>
  <c i="3" r="AP1241"/>
  <c i="3" r="AR1241"/>
  <c i="3" r="AU1241"/>
  <c i="3" r="AT1241"/>
  <c i="3" r="AN1241"/>
  <c i="3" r="AO1229"/>
  <c i="3" r="AP1229"/>
  <c i="3" r="AQ1229"/>
  <c i="3" r="AR1229"/>
  <c i="3" r="AT1229"/>
  <c i="3" r="AV1229"/>
  <c i="3" r="AS1229"/>
  <c i="3" r="AT1584"/>
  <c i="3" r="AU1581"/>
  <c i="3" r="AV1578"/>
  <c i="3" r="AN1578"/>
  <c i="3" r="AP1576"/>
  <c i="3" r="AQ1573"/>
  <c i="3" r="AR1570"/>
  <c i="3" r="AT1568"/>
  <c i="3" r="AU1565"/>
  <c i="3" r="AV1562"/>
  <c i="3" r="AN1562"/>
  <c i="3" r="AP1560"/>
  <c i="3" r="AQ1557"/>
  <c i="3" r="AR1554"/>
  <c i="3" r="AT1552"/>
  <c i="3" r="AU1549"/>
  <c i="3" r="AV1546"/>
  <c i="3" r="AN1546"/>
  <c i="3" r="AN1544"/>
  <c i="3" r="AU1544"/>
  <c i="3" r="AP1543"/>
  <c i="3" r="AT1540"/>
  <c i="3" r="AS1539"/>
  <c i="3" r="AQ1537"/>
  <c i="3" r="AO1536"/>
  <c i="3" r="AU1536"/>
  <c i="3" r="AR1533"/>
  <c i="3" r="AN1533"/>
  <c i="3" r="AR1530"/>
  <c i="3" r="AQ1529"/>
  <c i="3" r="AO1528"/>
  <c i="3" r="AU1528"/>
  <c i="3" r="AR1525"/>
  <c i="3" r="AN1525"/>
  <c i="3" r="AR1522"/>
  <c i="3" r="AQ1521"/>
  <c i="3" r="AO1520"/>
  <c i="3" r="AU1520"/>
  <c i="3" r="AR1517"/>
  <c i="3" r="AN1517"/>
  <c i="3" r="AR1514"/>
  <c i="3" r="AQ1513"/>
  <c i="3" r="AO1512"/>
  <c i="3" r="AU1512"/>
  <c i="3" r="AR1509"/>
  <c i="3" r="AN1509"/>
  <c i="3" r="AR1506"/>
  <c i="3" r="AQ1505"/>
  <c i="3" r="AO1504"/>
  <c i="3" r="AU1504"/>
  <c i="3" r="AR1501"/>
  <c i="3" r="AN1501"/>
  <c i="3" r="AR1498"/>
  <c i="3" r="AQ1497"/>
  <c i="3" r="AO1496"/>
  <c i="3" r="AU1496"/>
  <c i="3" r="AR1493"/>
  <c i="3" r="AN1493"/>
  <c i="3" r="AR1490"/>
  <c i="3" r="AQ1489"/>
  <c i="3" r="AO1488"/>
  <c i="3" r="AU1488"/>
  <c i="3" r="AR1485"/>
  <c i="3" r="AN1485"/>
  <c i="3" r="AR1482"/>
  <c i="3" r="AQ1481"/>
  <c i="3" r="AO1480"/>
  <c i="3" r="AU1480"/>
  <c i="3" r="AR1477"/>
  <c i="3" r="AN1477"/>
  <c i="3" r="AR1474"/>
  <c i="3" r="AQ1473"/>
  <c i="3" r="AO1472"/>
  <c i="3" r="AU1472"/>
  <c i="3" r="AR1469"/>
  <c i="3" r="AN1469"/>
  <c i="3" r="AR1466"/>
  <c i="3" r="AQ1465"/>
  <c i="3" r="AO1464"/>
  <c i="3" r="AU1464"/>
  <c i="3" r="AR1461"/>
  <c i="3" r="AN1461"/>
  <c i="3" r="AR1458"/>
  <c i="3" r="AQ1457"/>
  <c i="3" r="AO1456"/>
  <c i="3" r="AU1456"/>
  <c i="3" r="AR1453"/>
  <c i="3" r="AN1453"/>
  <c i="3" r="AN1449"/>
  <c i="3" r="AO1449"/>
  <c i="3" r="AQ1449"/>
  <c i="3" r="AS1449"/>
  <c i="3" r="AQ1447"/>
  <c i="3" r="AU1444"/>
  <c i="3" r="AS1435"/>
  <c i="3" r="AU1432"/>
  <c i="3" r="AQ1427"/>
  <c i="3" r="AR1423"/>
  <c i="3" r="AR1420"/>
  <c i="3" r="AT1420"/>
  <c i="3" r="AU1420"/>
  <c i="3" r="AR1418"/>
  <c i="3" r="AT1418"/>
  <c i="3" r="AO1410"/>
  <c i="3" r="AR1410"/>
  <c i="3" r="AU1408"/>
  <c i="3" r="AU1406"/>
  <c i="3" r="AS1404"/>
  <c i="3" r="AN1404"/>
  <c i="3" r="AR1404"/>
  <c i="3" r="AS1402"/>
  <c i="3" r="AQ1401"/>
  <c i="3" r="AS1401"/>
  <c i="3" r="AU1401"/>
  <c i="3" r="AN1400"/>
  <c i="3" r="AP1400"/>
  <c i="3" r="AQ1398"/>
  <c i="3" r="AO1394"/>
  <c i="3" r="AU1392"/>
  <c i="3" r="AU1390"/>
  <c i="3" r="AS1388"/>
  <c i="3" r="AN1388"/>
  <c i="3" r="AR1388"/>
  <c i="3" r="AS1386"/>
  <c i="3" r="AQ1385"/>
  <c i="3" r="AS1385"/>
  <c i="3" r="AU1385"/>
  <c i="3" r="AN1384"/>
  <c i="3" r="AP1384"/>
  <c i="3" r="AQ1382"/>
  <c i="3" r="AO1378"/>
  <c i="3" r="AU1376"/>
  <c i="3" r="AU1374"/>
  <c i="3" r="AS1372"/>
  <c i="3" r="AN1372"/>
  <c i="3" r="AR1372"/>
  <c i="3" r="AS1370"/>
  <c i="3" r="AQ1369"/>
  <c i="3" r="AS1369"/>
  <c i="3" r="AU1369"/>
  <c i="3" r="AN1368"/>
  <c i="3" r="AP1368"/>
  <c i="3" r="AQ1366"/>
  <c i="3" r="AO1362"/>
  <c i="3" r="AU1360"/>
  <c i="3" r="AU1358"/>
  <c i="3" r="AS1356"/>
  <c i="3" r="AN1356"/>
  <c i="3" r="AR1356"/>
  <c i="3" r="AS1354"/>
  <c i="3" r="AQ1353"/>
  <c i="3" r="AS1353"/>
  <c i="3" r="AU1353"/>
  <c i="3" r="AN1352"/>
  <c i="3" r="AP1352"/>
  <c i="3" r="AQ1350"/>
  <c i="3" r="AO1346"/>
  <c i="3" r="AN1335"/>
  <c i="3" r="AU1335"/>
  <c i="3" r="AR1335"/>
  <c i="3" r="AO1329"/>
  <c i="3" r="AP1328"/>
  <c i="3" r="AO1328"/>
  <c i="3" r="AQ1328"/>
  <c i="3" r="AT1328"/>
  <c i="3" r="AU1327"/>
  <c i="3" r="AR1326"/>
  <c i="3" r="AT1322"/>
  <c i="3" r="AP1322"/>
  <c i="3" r="AT1317"/>
  <c i="3" r="AS1317"/>
  <c i="3" r="AP1317"/>
  <c i="3" r="AU1316"/>
  <c i="3" r="AU1312"/>
  <c i="3" r="AP1303"/>
  <c i="3" r="AU1303"/>
  <c i="3" r="AV1303"/>
  <c i="3" r="AO1303"/>
  <c i="3" r="AO1293"/>
  <c i="3" r="AU1289"/>
  <c i="3" r="AP1289"/>
  <c i="3" r="AO1278"/>
  <c i="3" r="AR1278"/>
  <c i="3" r="AT1278"/>
  <c i="3" r="AV1278"/>
  <c i="3" r="AP1278"/>
  <c i="3" r="AQ1278"/>
  <c i="3" r="AP1277"/>
  <c i="3" r="AQ1272"/>
  <c i="3" r="AN1272"/>
  <c i="3" r="AR1272"/>
  <c i="3" r="AV1272"/>
  <c i="3" r="AO1254"/>
  <c i="3" r="AR1250"/>
  <c i="3" r="AR1240"/>
  <c i="3" r="AR1238"/>
  <c i="3" r="AQ1238"/>
  <c i="3" r="AS1238"/>
  <c i="3" r="AV1238"/>
  <c i="3" r="AQ1446"/>
  <c i="3" r="AP1445"/>
  <c i="3" r="AO1444"/>
  <c i="3" r="AV1443"/>
  <c i="3" r="AN1443"/>
  <c i="3" r="AU1442"/>
  <c i="3" r="AS1438"/>
  <c i="3" r="AQ1436"/>
  <c i="3" r="AO1434"/>
  <c i="3" r="AU1430"/>
  <c i="3" r="AT1429"/>
  <c i="3" r="AS1428"/>
  <c i="3" r="AS1427"/>
  <c i="3" r="AR1427"/>
  <c i="3" r="AQ1426"/>
  <c i="3" r="AV1421"/>
  <c i="3" r="AN1421"/>
  <c i="3" r="AT1419"/>
  <c i="3" r="AQ1414"/>
  <c i="3" r="AP1413"/>
  <c i="3" r="AO1412"/>
  <c i="3" r="AV1411"/>
  <c i="3" r="AN1411"/>
  <c i="3" r="AU1410"/>
  <c i="3" r="AT1409"/>
  <c i="3" r="AT1405"/>
  <c i="3" r="AU1402"/>
  <c i="3" r="AT1401"/>
  <c i="3" r="AT1397"/>
  <c i="3" r="AU1394"/>
  <c i="3" r="AT1393"/>
  <c i="3" r="AT1389"/>
  <c i="3" r="AU1386"/>
  <c i="3" r="AT1385"/>
  <c i="3" r="AT1381"/>
  <c i="3" r="AU1378"/>
  <c i="3" r="AT1377"/>
  <c i="3" r="AT1373"/>
  <c i="3" r="AU1370"/>
  <c i="3" r="AT1369"/>
  <c i="3" r="AT1365"/>
  <c i="3" r="AU1362"/>
  <c i="3" r="AT1361"/>
  <c i="3" r="AT1357"/>
  <c i="3" r="AU1354"/>
  <c i="3" r="AT1353"/>
  <c i="3" r="AT1349"/>
  <c i="3" r="AU1346"/>
  <c i="3" r="AS1345"/>
  <c i="3" r="AP1341"/>
  <c i="3" r="AS1339"/>
  <c i="3" r="AP1338"/>
  <c i="3" r="AR1336"/>
  <c i="3" r="AT1336"/>
  <c i="3" r="AT1335"/>
  <c i="3" r="AP1334"/>
  <c i="3" r="AR1333"/>
  <c i="3" r="AP1330"/>
  <c i="3" r="AV1327"/>
  <c i="3" r="AN1327"/>
  <c i="3" r="AO1327"/>
  <c i="3" r="AV1320"/>
  <c i="3" r="AN1320"/>
  <c i="3" r="AO1315"/>
  <c i="3" r="AQ1310"/>
  <c i="3" r="AT1306"/>
  <c i="3" r="AP1300"/>
  <c i="3" r="AR1299"/>
  <c i="3" r="AP1299"/>
  <c i="3" r="AR1220"/>
  <c i="3" r="AU1220"/>
  <c i="3" r="AS1219"/>
  <c i="3" r="AR1219"/>
  <c i="3" r="AP1219"/>
  <c i="3" r="AO1206"/>
  <c i="3" r="AP1206"/>
  <c i="3" r="AQ1206"/>
  <c i="3" r="AT1188"/>
  <c i="3" r="AN1188"/>
  <c i="3" r="AQ1188"/>
  <c i="3" r="AU1188"/>
  <c i="3" r="AO1188"/>
  <c i="3" r="AO1181"/>
  <c i="3" r="AR1181"/>
  <c i="3" r="AT1181"/>
  <c i="3" r="AV1181"/>
  <c i="3" r="AQ1139"/>
  <c i="3" r="AU1139"/>
  <c i="3" r="AP1139"/>
  <c i="3" r="AS1139"/>
  <c i="3" r="AO1139"/>
  <c i="3" r="AQ1083"/>
  <c i="3" r="AS1083"/>
  <c i="3" r="AT1083"/>
  <c i="3" r="AO1083"/>
  <c i="3" r="AP1083"/>
  <c i="3" r="AV1445"/>
  <c i="3" r="AN1445"/>
  <c i="3" r="AT1443"/>
  <c i="3" r="AQ1438"/>
  <c i="3" r="AP1437"/>
  <c i="3" r="AO1436"/>
  <c i="3" r="AV1435"/>
  <c i="3" r="AN1435"/>
  <c i="3" r="AU1434"/>
  <c i="3" r="AS1430"/>
  <c i="3" r="AQ1428"/>
  <c i="3" r="AO1426"/>
  <c i="3" r="AU1422"/>
  <c i="3" r="AT1421"/>
  <c i="3" r="AS1420"/>
  <c i="3" r="AR1419"/>
  <c i="3" r="AQ1418"/>
  <c i="3" r="AV1413"/>
  <c i="3" r="AN1413"/>
  <c i="3" r="AT1411"/>
  <c i="3" r="AR1409"/>
  <c i="3" r="AV1403"/>
  <c i="3" r="AS1403"/>
  <c i="3" r="AN1403"/>
  <c i="3" r="AR1401"/>
  <c i="3" r="AV1395"/>
  <c i="3" r="AS1395"/>
  <c i="3" r="AN1395"/>
  <c i="3" r="AR1393"/>
  <c i="3" r="AV1387"/>
  <c i="3" r="AS1387"/>
  <c i="3" r="AN1387"/>
  <c i="3" r="AR1385"/>
  <c i="3" r="AV1379"/>
  <c i="3" r="AS1379"/>
  <c i="3" r="AN1379"/>
  <c i="3" r="AR1377"/>
  <c i="3" r="AV1371"/>
  <c i="3" r="AS1371"/>
  <c i="3" r="AN1371"/>
  <c i="3" r="AR1369"/>
  <c i="3" r="AV1363"/>
  <c i="3" r="AS1363"/>
  <c i="3" r="AN1363"/>
  <c i="3" r="AR1361"/>
  <c i="3" r="AV1355"/>
  <c i="3" r="AS1355"/>
  <c i="3" r="AN1355"/>
  <c i="3" r="AR1353"/>
  <c i="3" r="AV1347"/>
  <c i="3" r="AS1347"/>
  <c i="3" r="AN1347"/>
  <c i="3" r="AN1346"/>
  <c i="3" r="AV1346"/>
  <c i="3" r="AQ1345"/>
  <c i="3" r="AN1344"/>
  <c i="3" r="AQ1344"/>
  <c i="3" r="AR1344"/>
  <c i="3" r="AS1344"/>
  <c i="3" r="AU1344"/>
  <c i="3" r="AV1342"/>
  <c i="3" r="AP1342"/>
  <c i="3" r="AP1339"/>
  <c i="3" r="AQ1339"/>
  <c i="3" r="AR1337"/>
  <c i="3" r="AR1334"/>
  <c i="3" r="AU1334"/>
  <c i="3" r="AT1332"/>
  <c i="3" r="AN1331"/>
  <c i="3" r="AQ1331"/>
  <c i="3" r="AS1329"/>
  <c i="3" r="AN1323"/>
  <c i="3" r="AQ1323"/>
  <c i="3" r="AO1317"/>
  <c i="3" r="AU1315"/>
  <c i="3" r="AU1313"/>
  <c i="3" r="AV1300"/>
  <c i="3" r="AR1300"/>
  <c i="3" r="AS1300"/>
  <c i="3" r="AT1300"/>
  <c i="3" r="AV1297"/>
  <c i="3" r="AS1293"/>
  <c i="3" r="AU1290"/>
  <c i="3" r="AN1290"/>
  <c i="3" r="AP1290"/>
  <c i="3" r="AS1283"/>
  <c i="3" r="AU1283"/>
  <c i="3" r="AS1274"/>
  <c i="3" r="AU1274"/>
  <c i="3" r="AT1270"/>
  <c i="3" r="AO1270"/>
  <c i="3" r="AV1270"/>
  <c i="3" r="AP1270"/>
  <c i="3" r="AQ1270"/>
  <c i="3" r="AR1270"/>
  <c i="3" r="AR1242"/>
  <c i="3" r="AS1242"/>
  <c i="3" r="AO1221"/>
  <c i="3" r="AP1221"/>
  <c i="3" r="AQ1221"/>
  <c i="3" r="AR1221"/>
  <c i="3" r="AT1221"/>
  <c i="3" r="AV1221"/>
  <c i="3" r="AR1207"/>
  <c i="3" r="AS1207"/>
  <c i="3" r="AP1207"/>
  <c i="3" r="AT1207"/>
  <c i="3" r="AN1189"/>
  <c i="3" r="AS1189"/>
  <c i="3" r="AV1189"/>
  <c i="3" r="AT1152"/>
  <c i="3" r="AO1152"/>
  <c i="3" r="AR1152"/>
  <c i="3" r="AV1152"/>
  <c i="3" r="AN1148"/>
  <c i="3" r="AS1148"/>
  <c i="3" r="AV1148"/>
  <c i="3" r="AV1533"/>
  <c i="3" r="AV1525"/>
  <c i="3" r="AV1517"/>
  <c i="3" r="AV1509"/>
  <c i="3" r="AV1501"/>
  <c i="3" r="AV1493"/>
  <c i="3" r="AV1485"/>
  <c i="3" r="AV1477"/>
  <c i="3" r="AV1469"/>
  <c i="3" r="AV1461"/>
  <c i="3" r="AV1453"/>
  <c i="3" r="AP1449"/>
  <c i="3" r="AO1448"/>
  <c i="3" r="AV1447"/>
  <c i="3" r="AN1447"/>
  <c i="3" r="AR1441"/>
  <c i="3" r="AP1439"/>
  <c i="3" r="AO1438"/>
  <c i="3" r="AO1437"/>
  <c i="3" r="AT1433"/>
  <c i="3" r="AS1432"/>
  <c i="3" r="AR1431"/>
  <c i="3" r="AU1424"/>
  <c i="3" r="AV1422"/>
  <c i="3" r="AU1421"/>
  <c i="3" r="AP1418"/>
  <c i="3" r="AP1417"/>
  <c i="3" r="AO1416"/>
  <c i="3" r="AV1415"/>
  <c i="3" r="AN1415"/>
  <c i="3" r="AT1408"/>
  <c i="3" r="AO1408"/>
  <c i="3" r="AS1406"/>
  <c i="3" r="AR1405"/>
  <c i="3" r="AO1404"/>
  <c i="3" r="AT1400"/>
  <c i="3" r="AO1400"/>
  <c i="3" r="AS1398"/>
  <c i="3" r="AR1397"/>
  <c i="3" r="AO1396"/>
  <c i="3" r="AT1392"/>
  <c i="3" r="AO1392"/>
  <c i="3" r="AS1390"/>
  <c i="3" r="AR1389"/>
  <c i="3" r="AO1388"/>
  <c i="3" r="AT1384"/>
  <c i="3" r="AO1384"/>
  <c i="3" r="AS1382"/>
  <c i="3" r="AR1381"/>
  <c i="3" r="AO1380"/>
  <c i="3" r="AT1376"/>
  <c i="3" r="AO1376"/>
  <c i="3" r="AS1374"/>
  <c i="3" r="AR1373"/>
  <c i="3" r="AO1372"/>
  <c i="3" r="AT1368"/>
  <c i="3" r="AO1368"/>
  <c i="3" r="AS1366"/>
  <c i="3" r="AR1365"/>
  <c i="3" r="AO1364"/>
  <c i="3" r="AT1360"/>
  <c i="3" r="AO1360"/>
  <c i="3" r="AS1358"/>
  <c i="3" r="AR1357"/>
  <c i="3" r="AO1356"/>
  <c i="3" r="AT1352"/>
  <c i="3" r="AO1352"/>
  <c i="3" r="AS1350"/>
  <c i="3" r="AR1349"/>
  <c i="3" r="AO1348"/>
  <c i="3" r="AU1336"/>
  <c i="3" r="AR1329"/>
  <c i="3" r="AR1325"/>
  <c i="3" r="AT1324"/>
  <c i="3" r="AP1321"/>
  <c i="3" r="AS1320"/>
  <c i="3" r="AQ1320"/>
  <c i="3" r="AR1319"/>
  <c i="3" r="AS1318"/>
  <c i="3" r="AV1317"/>
  <c i="3" r="AN1317"/>
  <c i="3" r="AT1315"/>
  <c i="3" r="AP1314"/>
  <c i="3" r="AN1311"/>
  <c i="3" r="AR1311"/>
  <c i="3" r="AP1310"/>
  <c i="3" r="AN1310"/>
  <c i="3" r="AN1305"/>
  <c i="3" r="AT1305"/>
  <c i="3" r="AV1305"/>
  <c i="3" r="AQ1304"/>
  <c i="3" r="AU1300"/>
  <c i="3" r="AU1294"/>
  <c i="3" r="AV1294"/>
  <c i="3" r="AR1294"/>
  <c i="3" r="AR1293"/>
  <c i="3" r="AS1287"/>
  <c i="3" r="AU1287"/>
  <c i="3" r="AV1287"/>
  <c i="3" r="AO1287"/>
  <c i="3" r="AT1285"/>
  <c i="3" r="AT1284"/>
  <c i="3" r="AV1284"/>
  <c i="3" r="AN1284"/>
  <c i="3" r="AO1284"/>
  <c i="3" r="AU1276"/>
  <c i="3" r="AO1276"/>
  <c i="3" r="AV1265"/>
  <c i="3" r="AS1265"/>
  <c i="3" r="AN1265"/>
  <c i="3" r="AQ1265"/>
  <c i="3" r="AU1265"/>
  <c i="3" r="AV1261"/>
  <c i="3" r="AN1261"/>
  <c i="3" r="AO1261"/>
  <c i="3" r="AS1261"/>
  <c i="3" r="AQ1261"/>
  <c i="3" r="AS1259"/>
  <c i="3" r="AN1245"/>
  <c i="3" r="AP1245"/>
  <c i="3" r="AR1245"/>
  <c i="3" r="AT1245"/>
  <c i="3" r="AO1158"/>
  <c i="3" r="AV1158"/>
  <c i="3" r="AQ1110"/>
  <c i="3" r="AN1110"/>
  <c i="3" r="AO1110"/>
  <c i="3" r="AR1110"/>
  <c i="3" r="AT1110"/>
  <c i="3" r="AU1110"/>
  <c i="3" r="AQ1096"/>
  <c i="3" r="AN1096"/>
  <c i="3" r="AT1096"/>
  <c i="3" r="AP1096"/>
  <c i="3" r="AU1450"/>
  <c i="3" r="AU1446"/>
  <c i="3" r="AT1445"/>
  <c i="3" r="AS1444"/>
  <c i="3" r="AS1443"/>
  <c i="3" r="AR1443"/>
  <c i="3" r="AQ1442"/>
  <c i="3" r="AV1437"/>
  <c i="3" r="AN1437"/>
  <c i="3" r="AT1435"/>
  <c i="3" r="AQ1430"/>
  <c i="3" r="AP1429"/>
  <c i="3" r="AO1428"/>
  <c i="3" r="AV1427"/>
  <c i="3" r="AN1427"/>
  <c i="3" r="AU1426"/>
  <c i="3" r="AS1422"/>
  <c i="3" r="AQ1420"/>
  <c i="3" r="AN1418"/>
  <c i="3" r="AO1418"/>
  <c i="3" r="AU1414"/>
  <c i="3" r="AT1413"/>
  <c i="3" r="AS1412"/>
  <c i="3" r="AS1411"/>
  <c i="3" r="AR1411"/>
  <c i="3" r="AQ1410"/>
  <c i="3" r="AP1409"/>
  <c i="3" r="AU1405"/>
  <c i="3" r="AP1405"/>
  <c i="3" r="AP1404"/>
  <c i="3" r="AT1403"/>
  <c i="3" r="AN1402"/>
  <c i="3" r="AV1402"/>
  <c i="3" r="AQ1402"/>
  <c i="3" r="AP1401"/>
  <c i="3" r="AU1397"/>
  <c i="3" r="AP1397"/>
  <c i="3" r="AP1396"/>
  <c i="3" r="AT1395"/>
  <c i="3" r="AN1394"/>
  <c i="3" r="AV1394"/>
  <c i="3" r="AQ1394"/>
  <c i="3" r="AP1393"/>
  <c i="3" r="AU1389"/>
  <c i="3" r="AP1389"/>
  <c i="3" r="AP1388"/>
  <c i="3" r="AT1387"/>
  <c i="3" r="AN1386"/>
  <c i="3" r="AV1386"/>
  <c i="3" r="AQ1386"/>
  <c i="3" r="AP1385"/>
  <c i="3" r="AU1381"/>
  <c i="3" r="AP1381"/>
  <c i="3" r="AP1380"/>
  <c i="3" r="AT1379"/>
  <c i="3" r="AN1378"/>
  <c i="3" r="AV1378"/>
  <c i="3" r="AQ1378"/>
  <c i="3" r="AP1377"/>
  <c i="3" r="AU1373"/>
  <c i="3" r="AP1373"/>
  <c i="3" r="AP1372"/>
  <c i="3" r="AT1371"/>
  <c i="3" r="AN1370"/>
  <c i="3" r="AV1370"/>
  <c i="3" r="AQ1370"/>
  <c i="3" r="AP1369"/>
  <c i="3" r="AU1365"/>
  <c i="3" r="AP1365"/>
  <c i="3" r="AP1364"/>
  <c i="3" r="AT1363"/>
  <c i="3" r="AN1362"/>
  <c i="3" r="AV1362"/>
  <c i="3" r="AQ1362"/>
  <c i="3" r="AP1361"/>
  <c i="3" r="AU1357"/>
  <c i="3" r="AP1357"/>
  <c i="3" r="AP1356"/>
  <c i="3" r="AT1355"/>
  <c i="3" r="AN1354"/>
  <c i="3" r="AV1354"/>
  <c i="3" r="AQ1354"/>
  <c i="3" r="AP1353"/>
  <c i="3" r="AU1349"/>
  <c i="3" r="AP1349"/>
  <c i="3" r="AP1348"/>
  <c i="3" r="AT1347"/>
  <c i="3" r="AS1346"/>
  <c i="3" r="AO1345"/>
  <c i="3" r="AQ1343"/>
  <c i="3" r="AU1342"/>
  <c i="3" r="AQ1340"/>
  <c i="3" r="AR1339"/>
  <c i="3" r="AV1339"/>
  <c i="3" r="AT1338"/>
  <c i="3" r="AP1337"/>
  <c i="3" r="AP1335"/>
  <c i="3" r="AT1334"/>
  <c i="3" r="AV1333"/>
  <c i="3" r="AN1333"/>
  <c i="3" r="AP1333"/>
  <c i="3" r="AQ1333"/>
  <c i="3" r="AU1333"/>
  <c i="3" r="AP1331"/>
  <c i="3" r="AO1331"/>
  <c i="3" r="AV1326"/>
  <c i="3" r="AU1326"/>
  <c i="3" r="AN1326"/>
  <c i="3" r="AP1323"/>
  <c i="3" r="AO1323"/>
  <c i="3" r="AN1321"/>
  <c i="3" r="AV1321"/>
  <c i="3" r="AU1307"/>
  <c i="3" r="AS1303"/>
  <c i="3" r="AU1302"/>
  <c i="3" r="AU1297"/>
  <c i="3" r="AO1294"/>
  <c i="3" r="AQ1293"/>
  <c i="3" r="AP1284"/>
  <c i="3" r="AU1281"/>
  <c i="3" r="AU1279"/>
  <c i="3" r="AV1279"/>
  <c i="3" r="AO1279"/>
  <c i="3" r="AU1261"/>
  <c i="3" r="AN1260"/>
  <c i="3" r="AV1249"/>
  <c i="3" r="AO1249"/>
  <c i="3" r="AR1249"/>
  <c i="3" r="AT1249"/>
  <c i="3" r="AP1249"/>
  <c i="3" r="AV1232"/>
  <c i="3" r="AN1232"/>
  <c i="3" r="AO1232"/>
  <c i="3" r="AR1232"/>
  <c i="3" r="AP1232"/>
  <c i="3" r="AU1232"/>
  <c i="3" r="AS1217"/>
  <c i="3" r="AO1217"/>
  <c i="3" r="AR1217"/>
  <c i="3" r="AV1217"/>
  <c i="3" r="AR1204"/>
  <c i="3" r="AO1204"/>
  <c i="3" r="AU1204"/>
  <c i="3" r="AU1194"/>
  <c i="3" r="AU1149"/>
  <c i="3" r="AQ1149"/>
  <c i="3" r="AS1149"/>
  <c i="3" r="AO1149"/>
  <c i="3" r="AP1149"/>
  <c i="3" r="AQ1346"/>
  <c i="3" r="AR1341"/>
  <c i="3" r="AO1338"/>
  <c i="3" r="AV1336"/>
  <c i="3" r="AN1336"/>
  <c i="3" r="AR1332"/>
  <c i="3" r="AR1331"/>
  <c i="3" r="AQ1329"/>
  <c i="3" r="AR1323"/>
  <c i="3" r="AO1322"/>
  <c i="3" r="AQ1321"/>
  <c i="3" r="AQ1319"/>
  <c i="3" r="AR1315"/>
  <c i="3" r="AO1314"/>
  <c i="3" r="AQ1313"/>
  <c i="3" r="AO1310"/>
  <c i="3" r="AO1307"/>
  <c i="3" r="AN1302"/>
  <c i="3" r="AT1294"/>
  <c i="3" r="AP1292"/>
  <c i="3" r="AQ1291"/>
  <c i="3" r="AV1289"/>
  <c i="3" r="AN1289"/>
  <c i="3" r="AQ1289"/>
  <c i="3" r="AS1289"/>
  <c i="3" r="AT1289"/>
  <c i="3" r="AP1287"/>
  <c i="3" r="AR1285"/>
  <c i="3" r="AT1283"/>
  <c i="3" r="AN1282"/>
  <c i="3" r="AO1281"/>
  <c i="3" r="AP1279"/>
  <c i="3" r="AN1275"/>
  <c i="3" r="AQ1275"/>
  <c i="3" r="AS1275"/>
  <c i="3" r="AU1275"/>
  <c i="3" r="AV1269"/>
  <c i="3" r="AN1269"/>
  <c i="3" r="AO1269"/>
  <c i="3" r="AS1269"/>
  <c i="3" r="AQ1259"/>
  <c i="3" r="AQ1255"/>
  <c i="3" r="AN1255"/>
  <c i="3" r="AU1243"/>
  <c i="3" r="AT1243"/>
  <c i="3" r="AO1237"/>
  <c i="3" r="AP1237"/>
  <c i="3" r="AV1237"/>
  <c i="3" r="AQ1237"/>
  <c i="3" r="AT1237"/>
  <c i="3" r="AS1228"/>
  <c i="3" r="AT1228"/>
  <c i="3" r="AN1228"/>
  <c i="3" r="AO1228"/>
  <c i="3" r="AQ1228"/>
  <c i="3" r="AU1228"/>
  <c i="3" r="AN1213"/>
  <c i="3" r="AS1213"/>
  <c i="3" r="AV1212"/>
  <c i="3" r="AS1212"/>
  <c i="3" r="AT1212"/>
  <c i="3" r="AN1212"/>
  <c i="3" r="AU1212"/>
  <c i="3" r="AP1196"/>
  <c i="3" r="AT1195"/>
  <c i="3" r="AU1190"/>
  <c i="3" r="AO1150"/>
  <c i="3" r="AU1084"/>
  <c i="3" r="AO1084"/>
  <c i="3" r="AR1046"/>
  <c i="3" r="AO1046"/>
  <c i="3" r="AV1046"/>
  <c i="3" r="AU1046"/>
  <c i="3" r="AS1046"/>
  <c i="3" r="AN1342"/>
  <c i="3" r="AR1340"/>
  <c i="3" r="AS1334"/>
  <c i="3" r="AO1330"/>
  <c i="3" r="AV1328"/>
  <c i="3" r="AN1328"/>
  <c i="3" r="AQ1324"/>
  <c i="3" r="AU1322"/>
  <c i="3" r="AR1320"/>
  <c i="3" r="AR1318"/>
  <c i="3" r="AQ1316"/>
  <c i="3" r="AU1314"/>
  <c i="3" r="AR1312"/>
  <c i="3" r="AV1311"/>
  <c i="3" r="AN1306"/>
  <c i="3" r="AR1302"/>
  <c i="3" r="AP1302"/>
  <c i="3" r="AT1298"/>
  <c i="3" r="AQ1296"/>
  <c i="3" r="AN1292"/>
  <c i="3" r="AO1292"/>
  <c i="3" r="AR1292"/>
  <c i="3" r="AU1285"/>
  <c i="3" r="AN1283"/>
  <c i="3" r="AQ1282"/>
  <c i="3" r="AU1277"/>
  <c i="3" r="AT1275"/>
  <c i="3" r="AT1269"/>
  <c i="3" r="AR1263"/>
  <c i="3" r="AT1262"/>
  <c i="3" r="AO1262"/>
  <c i="3" r="AV1262"/>
  <c i="3" r="AO1256"/>
  <c i="3" r="AQ1256"/>
  <c i="3" r="AR1256"/>
  <c i="3" r="AP1255"/>
  <c i="3" r="AV1255"/>
  <c i="3" r="AN1253"/>
  <c i="3" r="AT1253"/>
  <c i="3" r="AU1234"/>
  <c i="3" r="AR1234"/>
  <c i="3" r="AQ1233"/>
  <c i="3" r="AT1206"/>
  <c i="3" r="AS1199"/>
  <c i="3" r="AP1199"/>
  <c i="3" r="AT1199"/>
  <c i="3" r="AN1199"/>
  <c i="3" r="AO1198"/>
  <c i="3" r="AP1198"/>
  <c i="3" r="AS1198"/>
  <c i="3" r="AT1193"/>
  <c i="3" r="AO1186"/>
  <c i="3" r="AS1186"/>
  <c i="3" r="AT1186"/>
  <c i="3" r="AN1185"/>
  <c i="3" r="AP1185"/>
  <c i="3" r="AO1183"/>
  <c i="3" r="AO1182"/>
  <c i="3" r="AP1182"/>
  <c i="3" r="AS1182"/>
  <c i="3" r="AQ1182"/>
  <c i="3" r="AO1180"/>
  <c i="3" r="AS1177"/>
  <c i="3" r="AR1177"/>
  <c i="3" r="AQ1145"/>
  <c i="3" r="AN1145"/>
  <c i="3" r="AO1145"/>
  <c i="3" r="AS1145"/>
  <c i="3" r="AO1341"/>
  <c i="3" r="AS1336"/>
  <c i="3" r="AO1332"/>
  <c i="3" r="AU1328"/>
  <c i="3" r="AT1326"/>
  <c i="3" r="AS1323"/>
  <c i="3" r="AS1321"/>
  <c i="3" r="AV1319"/>
  <c i="3" r="AN1319"/>
  <c i="3" r="AO1319"/>
  <c i="3" r="AS1315"/>
  <c i="3" r="AS1313"/>
  <c i="3" r="AQ1311"/>
  <c i="3" r="AS1308"/>
  <c i="3" r="AT1308"/>
  <c i="3" r="AU1308"/>
  <c i="3" r="AV1308"/>
  <c i="3" r="AT1307"/>
  <c i="3" r="AO1305"/>
  <c i="3" r="AQ1302"/>
  <c i="3" r="AV1302"/>
  <c i="3" r="AR1297"/>
  <c i="3" r="AN1297"/>
  <c i="3" r="AR1295"/>
  <c i="3" r="AS1295"/>
  <c i="3" r="AT1295"/>
  <c i="3" r="AU1295"/>
  <c i="3" r="AS1294"/>
  <c i="3" r="AS1291"/>
  <c i="3" r="AO1290"/>
  <c i="3" r="AO1288"/>
  <c i="3" r="AO1285"/>
  <c i="3" r="AV1282"/>
  <c i="3" r="AP1282"/>
  <c i="3" r="AP1280"/>
  <c i="3" r="AP1276"/>
  <c i="3" r="AN1274"/>
  <c i="3" r="AP1274"/>
  <c i="3" r="AR1274"/>
  <c i="3" r="AT1274"/>
  <c i="3" r="AR1273"/>
  <c i="3" r="AO1273"/>
  <c i="3" r="AP1273"/>
  <c i="3" r="AP1272"/>
  <c i="3" r="AO1267"/>
  <c i="3" r="AQ1267"/>
  <c i="3" r="AV1263"/>
  <c i="3" r="AS1260"/>
  <c i="3" r="AR1259"/>
  <c i="3" r="AP1220"/>
  <c i="3" r="AO1220"/>
  <c i="3" r="AV1213"/>
  <c i="3" r="AO1205"/>
  <c i="3" r="AQ1205"/>
  <c i="3" r="AR1205"/>
  <c i="3" r="AV1205"/>
  <c i="3" r="AU1199"/>
  <c i="3" r="AS1193"/>
  <c i="3" r="AR1193"/>
  <c i="3" r="AS1183"/>
  <c i="3" r="AP1183"/>
  <c i="3" r="AT1183"/>
  <c i="3" r="AV1179"/>
  <c i="3" r="AN1179"/>
  <c i="3" r="AU1160"/>
  <c i="3" r="AN1160"/>
  <c i="3" r="AQ1151"/>
  <c i="3" r="AS1151"/>
  <c i="3" r="AR1151"/>
  <c i="3" r="AU1151"/>
  <c i="3" r="AT1101"/>
  <c i="3" r="AN1101"/>
  <c i="3" r="AP1101"/>
  <c i="3" r="AQ1101"/>
  <c i="3" r="AR1101"/>
  <c i="3" r="AO1101"/>
  <c i="3" r="AU1101"/>
  <c i="3" r="AV1341"/>
  <c i="3" r="AS1337"/>
  <c i="3" r="AQ1335"/>
  <c i="3" r="AQ1334"/>
  <c i="3" r="AO1333"/>
  <c i="3" r="AU1330"/>
  <c i="3" r="AS1326"/>
  <c i="3" r="AO1324"/>
  <c i="3" r="AR1321"/>
  <c i="3" r="AT1320"/>
  <c i="3" r="AT1318"/>
  <c i="3" r="AU1317"/>
  <c i="3" r="AO1316"/>
  <c i="3" r="AR1313"/>
  <c i="3" r="AT1312"/>
  <c i="3" r="AN1312"/>
  <c i="3" r="AV1312"/>
  <c i="3" r="AP1305"/>
  <c i="3" r="AS1305"/>
  <c i="3" r="AT1304"/>
  <c i="3" r="AS1299"/>
  <c i="3" r="AU1299"/>
  <c i="3" r="AV1299"/>
  <c i="3" r="AO1296"/>
  <c i="3" r="AP1296"/>
  <c i="3" r="AR1291"/>
  <c i="3" r="AQ1290"/>
  <c i="3" r="AR1290"/>
  <c i="3" r="AT1290"/>
  <c i="3" r="AR1288"/>
  <c i="3" r="AS1288"/>
  <c i="3" r="AT1288"/>
  <c i="3" r="AV1288"/>
  <c i="3" r="AR1283"/>
  <c i="3" r="AR1281"/>
  <c i="3" r="AN1280"/>
  <c i="3" r="AO1280"/>
  <c i="3" r="AV1280"/>
  <c i="3" r="AN1276"/>
  <c i="3" r="AR1276"/>
  <c i="3" r="AT1276"/>
  <c i="3" r="AV1276"/>
  <c i="3" r="AR1275"/>
  <c i="3" r="AU1268"/>
  <c i="3" r="AO1268"/>
  <c i="3" r="AP1264"/>
  <c i="3" r="AR1264"/>
  <c i="3" r="AS1264"/>
  <c i="3" r="AU1263"/>
  <c i="3" r="AV1257"/>
  <c i="3" r="AS1257"/>
  <c i="3" r="AN1257"/>
  <c i="3" r="AQ1257"/>
  <c i="3" r="AU1257"/>
  <c i="3" r="AT1252"/>
  <c i="3" r="AO1248"/>
  <c i="3" r="AR1248"/>
  <c i="3" r="AN1247"/>
  <c i="3" r="AO1247"/>
  <c i="3" r="AV1247"/>
  <c i="3" r="AO1241"/>
  <c i="3" r="AT1239"/>
  <c i="3" r="AU1239"/>
  <c i="3" r="AV1239"/>
  <c i="3" r="AO1233"/>
  <c i="3" r="AT1230"/>
  <c i="3" r="AQ1230"/>
  <c i="3" r="AO1223"/>
  <c i="3" r="AQ1220"/>
  <c i="3" r="AT1213"/>
  <c i="3" r="AU1210"/>
  <c i="3" r="AQ1198"/>
  <c i="3" r="AU1183"/>
  <c i="3" r="AU1179"/>
  <c i="3" r="AV1175"/>
  <c i="3" r="AN1173"/>
  <c i="3" r="AS1173"/>
  <c i="3" r="AO1172"/>
  <c i="3" r="AR1157"/>
  <c i="3" r="AS1157"/>
  <c i="3" r="AU1157"/>
  <c i="3" r="AR1117"/>
  <c i="3" r="AQ1117"/>
  <c i="3" r="AO1117"/>
  <c i="3" r="AS1310"/>
  <c i="3" r="AU1304"/>
  <c i="3" r="AN1303"/>
  <c i="3" r="AN1298"/>
  <c i="3" r="AO1298"/>
  <c i="3" r="AN1294"/>
  <c i="3" r="AP1293"/>
  <c i="3" r="AT1291"/>
  <c i="3" r="AU1288"/>
  <c i="3" r="AV1285"/>
  <c i="3" r="AN1285"/>
  <c i="3" r="AP1283"/>
  <c i="3" r="AU1278"/>
  <c i="3" r="AP1271"/>
  <c i="3" r="AT1268"/>
  <c i="3" r="AU1267"/>
  <c i="3" r="AP1267"/>
  <c i="3" r="AP1266"/>
  <c i="3" r="AT1265"/>
  <c i="3" r="AN1264"/>
  <c i="3" r="AV1264"/>
  <c i="3" r="AQ1264"/>
  <c i="3" r="AP1263"/>
  <c i="3" r="AT1260"/>
  <c i="3" r="AU1259"/>
  <c i="3" r="AP1259"/>
  <c i="3" r="AP1258"/>
  <c i="3" r="AT1257"/>
  <c i="3" r="AU1256"/>
  <c i="3" r="AS1252"/>
  <c i="3" r="AP1247"/>
  <c i="3" r="AO1243"/>
  <c i="3" r="AR1243"/>
  <c i="3" r="AV1242"/>
  <c i="3" r="AN1242"/>
  <c i="3" r="AO1242"/>
  <c i="3" r="AQ1242"/>
  <c i="3" r="AS1241"/>
  <c i="3" r="AN1238"/>
  <c i="3" r="AP1238"/>
  <c i="3" r="AU1233"/>
  <c i="3" r="AV1233"/>
  <c i="3" r="AU1231"/>
  <c i="3" r="AO1230"/>
  <c i="3" r="AP1230"/>
  <c i="3" r="AR1228"/>
  <c i="3" r="AT1226"/>
  <c i="3" r="AT1219"/>
  <c i="3" r="AO1218"/>
  <c i="3" r="AS1218"/>
  <c i="3" r="AU1207"/>
  <c i="3" r="AS1206"/>
  <c i="3" r="AS1203"/>
  <c i="3" r="AR1203"/>
  <c i="3" r="AU1198"/>
  <c i="3" r="AV1196"/>
  <c i="3" r="AT1196"/>
  <c i="3" r="AN1196"/>
  <c i="3" r="AN1193"/>
  <c i="3" r="AP1193"/>
  <c i="3" r="AN1191"/>
  <c i="3" r="AO1191"/>
  <c i="3" r="AO1189"/>
  <c i="3" r="AQ1189"/>
  <c i="3" r="AR1189"/>
  <c i="3" r="AU1187"/>
  <c i="3" r="AQ1180"/>
  <c i="3" r="AP1180"/>
  <c i="3" r="AU1161"/>
  <c i="3" r="AO1161"/>
  <c i="3" r="AS1161"/>
  <c i="3" r="AQ1160"/>
  <c i="3" r="AS1159"/>
  <c i="3" r="AP1158"/>
  <c i="3" r="AU1145"/>
  <c i="3" r="AQ1143"/>
  <c i="3" r="AR1143"/>
  <c i="3" r="AS1143"/>
  <c i="3" r="AU1143"/>
  <c i="3" r="AS1129"/>
  <c i="3" r="AT1129"/>
  <c i="3" r="AP1129"/>
  <c i="3" r="AU1129"/>
  <c i="3" r="AO1121"/>
  <c i="3" r="AV1121"/>
  <c i="3" r="AV1107"/>
  <c i="3" r="AS1107"/>
  <c i="3" r="AU1107"/>
  <c i="3" r="AO1107"/>
  <c i="3" r="AP1107"/>
  <c i="3" r="AQ1104"/>
  <c i="3" r="AU1097"/>
  <c i="3" r="AN1097"/>
  <c i="3" r="AP1092"/>
  <c i="3" r="AV1092"/>
  <c i="3" r="AO1092"/>
  <c i="3" r="AR1081"/>
  <c i="3" r="AQ1081"/>
  <c i="3" r="AU1016"/>
  <c i="3" r="AP1016"/>
  <c i="3" r="AQ1016"/>
  <c i="3" r="AR1016"/>
  <c i="3" r="AR1011"/>
  <c i="3" r="AQ1011"/>
  <c i="3" r="AO1011"/>
  <c i="3" r="AT1011"/>
  <c i="3" r="AQ1007"/>
  <c i="3" r="AT1007"/>
  <c i="3" r="AO1004"/>
  <c i="3" r="AU1004"/>
  <c i="3" r="AV1004"/>
  <c i="3" r="AQ1004"/>
  <c i="3" r="AT1004"/>
  <c i="3" r="AO1311"/>
  <c i="3" r="AP1311"/>
  <c i="3" r="AN1307"/>
  <c i="3" r="AR1305"/>
  <c i="3" r="AO1302"/>
  <c i="3" r="AO1297"/>
  <c i="3" r="AQ1292"/>
  <c i="3" r="AS1290"/>
  <c i="3" r="AO1282"/>
  <c i="3" r="AV1281"/>
  <c i="3" r="AN1281"/>
  <c i="3" r="AU1280"/>
  <c i="3" r="AS1276"/>
  <c i="3" r="AQ1274"/>
  <c i="3" r="AO1272"/>
  <c i="3" r="AU1270"/>
  <c i="3" r="AR1269"/>
  <c i="3" r="AP1268"/>
  <c i="3" r="AQ1268"/>
  <c i="3" r="AU1262"/>
  <c i="3" r="AR1261"/>
  <c i="3" r="AP1260"/>
  <c i="3" r="AQ1260"/>
  <c i="3" r="AO1259"/>
  <c i="3" r="AS1254"/>
  <c i="3" r="AU1252"/>
  <c i="3" r="AR1251"/>
  <c i="3" r="AV1250"/>
  <c i="3" r="AN1250"/>
  <c i="3" r="AU1250"/>
  <c i="3" r="AO1250"/>
  <c i="3" r="AS1249"/>
  <c i="3" r="AU1247"/>
  <c i="3" r="AR1246"/>
  <c i="3" r="AQ1245"/>
  <c i="3" r="AN1244"/>
  <c i="3" r="AV1243"/>
  <c i="3" r="AO1238"/>
  <c i="3" r="AT1236"/>
  <c i="3" r="AQ1232"/>
  <c i="3" r="AV1230"/>
  <c i="3" r="AS1230"/>
  <c i="3" r="AS1227"/>
  <c i="3" r="AR1227"/>
  <c i="3" r="AS1225"/>
  <c i="3" r="AV1220"/>
  <c i="3" r="AS1220"/>
  <c i="3" r="AT1220"/>
  <c i="3" r="AN1220"/>
  <c i="3" r="AN1217"/>
  <c i="3" r="AP1217"/>
  <c i="3" r="AO1215"/>
  <c i="3" r="AO1213"/>
  <c i="3" r="AQ1213"/>
  <c i="3" r="AR1213"/>
  <c i="3" r="AU1211"/>
  <c i="3" r="AP1204"/>
  <c i="3" r="AU1202"/>
  <c i="3" r="AT1198"/>
  <c i="3" r="AO1193"/>
  <c i="3" r="AS1191"/>
  <c i="3" r="AP1191"/>
  <c i="3" r="AT1191"/>
  <c i="3" r="AO1190"/>
  <c i="3" r="AP1190"/>
  <c i="3" r="AS1190"/>
  <c i="3" r="AR1188"/>
  <c i="3" r="AT1185"/>
  <c i="3" r="AT1179"/>
  <c i="3" r="AO1178"/>
  <c i="3" r="AS1178"/>
  <c i="3" r="AV1171"/>
  <c i="3" r="AO1171"/>
  <c i="3" r="AP1171"/>
  <c i="3" r="AS1171"/>
  <c i="3" r="AR1170"/>
  <c i="3" r="AV1166"/>
  <c i="3" r="AS1166"/>
  <c i="3" r="AP1166"/>
  <c i="3" r="AT1161"/>
  <c i="3" r="AU1152"/>
  <c i="3" r="AT1145"/>
  <c i="3" r="AU1132"/>
  <c i="3" r="AU1131"/>
  <c i="3" r="AN1118"/>
  <c i="3" r="AQ1118"/>
  <c i="3" r="AR1118"/>
  <c i="3" r="AT1118"/>
  <c i="3" r="AO1096"/>
  <c i="3" r="AQ1092"/>
  <c i="3" r="AO1047"/>
  <c i="3" r="AS1047"/>
  <c i="3" r="AU1047"/>
  <c i="3" r="AO1306"/>
  <c i="3" r="AT1299"/>
  <c i="3" r="AV1293"/>
  <c i="3" r="AN1293"/>
  <c i="3" r="AR1289"/>
  <c i="3" r="AT1287"/>
  <c i="3" r="AU1284"/>
  <c i="3" r="AT1279"/>
  <c i="3" r="AS1278"/>
  <c i="3" r="AR1277"/>
  <c i="3" r="AV1267"/>
  <c i="3" r="AN1267"/>
  <c i="3" r="AR1265"/>
  <c i="3" r="AO1264"/>
  <c i="3" r="AQ1263"/>
  <c i="3" r="AV1259"/>
  <c i="3" r="AN1259"/>
  <c i="3" r="AR1257"/>
  <c i="3" r="AO1253"/>
  <c i="3" r="AQ1253"/>
  <c i="3" r="AR1253"/>
  <c i="3" r="AS1253"/>
  <c i="3" r="AU1253"/>
  <c i="3" r="AN1243"/>
  <c i="3" r="AT1242"/>
  <c i="3" r="AT1240"/>
  <c i="3" r="AP1234"/>
  <c i="3" r="AP1228"/>
  <c i="3" r="AT1222"/>
  <c i="3" r="AR1215"/>
  <c i="3" r="AS1215"/>
  <c i="3" r="AP1215"/>
  <c i="3" r="AT1215"/>
  <c i="3" r="AO1214"/>
  <c i="3" r="AP1214"/>
  <c i="3" r="AR1212"/>
  <c i="3" r="AT1203"/>
  <c i="3" r="AO1202"/>
  <c i="3" r="AS1202"/>
  <c i="3" r="AV1195"/>
  <c i="3" r="AN1195"/>
  <c i="3" r="AQ1194"/>
  <c i="3" r="AS1187"/>
  <c i="3" r="AR1187"/>
  <c i="3" r="AS1185"/>
  <c i="3" r="AU1182"/>
  <c i="3" r="AV1180"/>
  <c i="3" r="AT1180"/>
  <c i="3" r="AN1180"/>
  <c i="3" r="AN1177"/>
  <c i="3" r="AP1177"/>
  <c i="3" r="AO1175"/>
  <c i="3" r="AO1173"/>
  <c i="3" r="AR1173"/>
  <c i="3" r="AR1160"/>
  <c i="3" r="AT1160"/>
  <c i="3" r="AV1160"/>
  <c i="3" r="AO1160"/>
  <c i="3" r="AR1146"/>
  <c i="3" r="AP1146"/>
  <c i="3" r="AT1146"/>
  <c i="3" r="AU1130"/>
  <c i="3" r="AQ1130"/>
  <c i="3" r="AP1130"/>
  <c i="3" r="AR1130"/>
  <c i="3" r="AU1112"/>
  <c i="3" r="AN1112"/>
  <c i="3" r="AV1112"/>
  <c i="3" r="AS1104"/>
  <c i="3" r="AT1104"/>
  <c i="3" r="AV1104"/>
  <c i="3" r="AO1104"/>
  <c i="3" r="AR1074"/>
  <c i="3" r="AS1074"/>
  <c i="3" r="AV1306"/>
  <c i="3" r="AQ1300"/>
  <c i="3" r="AU1293"/>
  <c i="3" r="AS1286"/>
  <c i="3" r="AT1281"/>
  <c i="3" r="AQ1276"/>
  <c i="3" r="AP1275"/>
  <c i="3" r="AO1274"/>
  <c i="3" r="AV1273"/>
  <c i="3" r="AN1273"/>
  <c i="3" r="AU1272"/>
  <c i="3" r="AS1270"/>
  <c i="3" r="AP1269"/>
  <c i="3" r="AR1268"/>
  <c i="3" r="AS1266"/>
  <c i="3" r="AS1262"/>
  <c i="3" r="AP1261"/>
  <c i="3" r="AR1260"/>
  <c i="3" r="AS1258"/>
  <c i="3" r="AP1256"/>
  <c i="3" r="AQ1254"/>
  <c i="3" r="AT1251"/>
  <c i="3" r="AV1251"/>
  <c i="3" r="AN1251"/>
  <c i="3" r="AT1250"/>
  <c i="3" r="AQ1249"/>
  <c i="3" r="AP1248"/>
  <c i="3" r="AQ1246"/>
  <c i="3" r="AP1246"/>
  <c i="3" r="AQ1243"/>
  <c i="3" r="AS1240"/>
  <c i="3" r="AN1236"/>
  <c i="3" r="AO1236"/>
  <c i="3" r="AO1234"/>
  <c i="3" r="AT1227"/>
  <c i="3" r="AO1226"/>
  <c i="3" r="AS1226"/>
  <c i="3" r="AU1215"/>
  <c i="3" r="AS1214"/>
  <c i="3" r="AS1211"/>
  <c i="3" r="AR1211"/>
  <c i="3" r="AS1209"/>
  <c i="3" r="AU1206"/>
  <c i="3" r="AV1204"/>
  <c i="3" r="AT1204"/>
  <c i="3" r="AN1204"/>
  <c i="3" r="AR1201"/>
  <c i="3" r="AN1201"/>
  <c i="3" r="AP1201"/>
  <c i="3" r="AO1199"/>
  <c i="3" r="AO1197"/>
  <c i="3" r="AQ1197"/>
  <c i="3" r="AR1197"/>
  <c i="3" r="AU1195"/>
  <c i="3" r="AP1188"/>
  <c i="3" r="AU1186"/>
  <c i="3" r="AT1182"/>
  <c i="3" r="AO1177"/>
  <c i="3" r="AS1175"/>
  <c i="3" r="AP1175"/>
  <c i="3" r="AT1175"/>
  <c i="3" r="AO1174"/>
  <c i="3" r="AP1174"/>
  <c i="3" r="AS1174"/>
  <c i="3" r="AT1170"/>
  <c i="3" r="AV1170"/>
  <c i="3" r="AO1168"/>
  <c i="3" r="AT1166"/>
  <c i="3" r="AP1159"/>
  <c i="3" r="AQ1159"/>
  <c i="3" r="AS1152"/>
  <c i="3" r="AT1148"/>
  <c i="3" r="AN1135"/>
  <c i="3" r="AV1135"/>
  <c i="3" r="AQ1135"/>
  <c i="3" r="AS1135"/>
  <c i="3" r="AS1132"/>
  <c i="3" r="AO1131"/>
  <c i="3" r="AR1255"/>
  <c i="3" r="AT1254"/>
  <c i="3" r="AS1244"/>
  <c i="3" r="AR1244"/>
  <c i="3" r="AS1243"/>
  <c i="3" r="AS1239"/>
  <c i="3" r="AQ1239"/>
  <c i="3" r="AP1236"/>
  <c i="3" r="AV1234"/>
  <c i="3" r="AQ1234"/>
  <c i="3" r="AN1234"/>
  <c i="3" r="AT1233"/>
  <c i="3" r="AT1232"/>
  <c i="3" r="AR1230"/>
  <c i="3" r="AQ1225"/>
  <c i="3" r="AV1224"/>
  <c i="3" r="AN1224"/>
  <c i="3" r="AO1224"/>
  <c i="3" r="AP1224"/>
  <c i="3" r="AR1222"/>
  <c i="3" r="AQ1217"/>
  <c i="3" r="AV1216"/>
  <c i="3" r="AN1216"/>
  <c i="3" r="AO1216"/>
  <c i="3" r="AP1216"/>
  <c i="3" r="AR1214"/>
  <c i="3" r="AQ1209"/>
  <c i="3" r="AV1208"/>
  <c i="3" r="AN1208"/>
  <c i="3" r="AO1208"/>
  <c i="3" r="AP1208"/>
  <c i="3" r="AR1206"/>
  <c i="3" r="AP1205"/>
  <c i="3" r="AQ1201"/>
  <c i="3" r="AV1200"/>
  <c i="3" r="AN1200"/>
  <c i="3" r="AP1200"/>
  <c i="3" r="AR1198"/>
  <c i="3" r="AP1197"/>
  <c i="3" r="AQ1193"/>
  <c i="3" r="AV1192"/>
  <c i="3" r="AN1192"/>
  <c i="3" r="AP1192"/>
  <c i="3" r="AR1190"/>
  <c i="3" r="AP1189"/>
  <c i="3" r="AQ1185"/>
  <c i="3" r="AV1184"/>
  <c i="3" r="AN1184"/>
  <c i="3" r="AP1184"/>
  <c i="3" r="AR1182"/>
  <c i="3" r="AP1181"/>
  <c i="3" r="AQ1177"/>
  <c i="3" r="AV1176"/>
  <c i="3" r="AN1176"/>
  <c i="3" r="AP1176"/>
  <c i="3" r="AR1174"/>
  <c i="3" r="AP1173"/>
  <c i="3" r="AR1172"/>
  <c i="3" r="AS1172"/>
  <c i="3" r="AT1172"/>
  <c i="3" r="AP1172"/>
  <c i="3" r="AO1170"/>
  <c i="3" r="AO1169"/>
  <c i="3" r="AV1169"/>
  <c i="3" r="AU1166"/>
  <c i="3" r="AR1165"/>
  <c i="3" r="AO1162"/>
  <c i="3" r="AT1162"/>
  <c i="3" r="AV1162"/>
  <c i="3" r="AQ1162"/>
  <c i="3" r="AR1155"/>
  <c i="3" r="AO1155"/>
  <c i="3" r="AV1155"/>
  <c i="3" r="AP1151"/>
  <c i="3" r="AV1149"/>
  <c i="3" r="AN1149"/>
  <c i="3" r="AT1144"/>
  <c i="3" r="AO1144"/>
  <c i="3" r="AR1144"/>
  <c i="3" r="AV1142"/>
  <c i="3" r="AR1142"/>
  <c i="3" r="AS1142"/>
  <c i="3" r="AN1142"/>
  <c i="3" r="AR1138"/>
  <c i="3" r="AO1138"/>
  <c i="3" r="AQ1138"/>
  <c i="3" r="AS1134"/>
  <c i="3" r="AT1134"/>
  <c i="3" r="AU1134"/>
  <c i="3" r="AR1134"/>
  <c i="3" r="AN1134"/>
  <c i="3" r="AQ1134"/>
  <c i="3" r="AS1125"/>
  <c i="3" r="AS1118"/>
  <c i="3" r="AQ1108"/>
  <c i="3" r="AP1108"/>
  <c i="3" r="AR1108"/>
  <c i="3" r="AS1108"/>
  <c i="3" r="AT1047"/>
  <c i="3" r="AU1043"/>
  <c i="3" r="AO1043"/>
  <c i="3" r="AQ1043"/>
  <c i="3" r="AO1025"/>
  <c i="3" r="AV1025"/>
  <c i="3" r="AU1025"/>
  <c i="3" r="AP1003"/>
  <c i="3" r="AV1256"/>
  <c i="3" r="AN1256"/>
  <c i="3" r="AO1255"/>
  <c i="3" r="AU1251"/>
  <c i="3" r="AV1248"/>
  <c i="3" r="AN1248"/>
  <c i="3" r="AO1245"/>
  <c i="3" r="AP1244"/>
  <c i="3" r="AP1243"/>
  <c i="3" r="AO1239"/>
  <c i="3" r="AU1238"/>
  <c i="3" r="AS1236"/>
  <c i="3" r="AU1235"/>
  <c i="3" r="AQ1231"/>
  <c i="3" r="AN1230"/>
  <c i="3" r="AP1226"/>
  <c i="3" r="AU1225"/>
  <c i="3" r="AT1224"/>
  <c i="3" r="AN1222"/>
  <c i="3" r="AV1222"/>
  <c i="3" r="AP1218"/>
  <c i="3" r="AU1217"/>
  <c i="3" r="AT1216"/>
  <c i="3" r="AN1214"/>
  <c i="3" r="AV1214"/>
  <c i="3" r="AP1213"/>
  <c i="3" r="AP1210"/>
  <c i="3" r="AU1209"/>
  <c i="3" r="AT1208"/>
  <c i="3" r="AN1206"/>
  <c i="3" r="AV1206"/>
  <c i="3" r="AP1202"/>
  <c i="3" r="AU1201"/>
  <c i="3" r="AT1200"/>
  <c i="3" r="AR1199"/>
  <c i="3" r="AN1198"/>
  <c i="3" r="AV1198"/>
  <c i="3" r="AP1194"/>
  <c i="3" r="AU1193"/>
  <c i="3" r="AT1192"/>
  <c i="3" r="AR1191"/>
  <c i="3" r="AN1190"/>
  <c i="3" r="AV1190"/>
  <c i="3" r="AP1186"/>
  <c i="3" r="AU1185"/>
  <c i="3" r="AT1184"/>
  <c i="3" r="AR1183"/>
  <c i="3" r="AN1182"/>
  <c i="3" r="AV1182"/>
  <c i="3" r="AQ1181"/>
  <c i="3" r="AP1178"/>
  <c i="3" r="AU1177"/>
  <c i="3" r="AT1176"/>
  <c i="3" r="AR1175"/>
  <c i="3" r="AN1174"/>
  <c i="3" r="AV1174"/>
  <c i="3" r="AQ1173"/>
  <c i="3" r="AP1170"/>
  <c i="3" r="AP1165"/>
  <c i="3" r="AQ1163"/>
  <c i="3" r="AS1158"/>
  <c i="3" r="AS1155"/>
  <c i="3" r="AQ1153"/>
  <c i="3" r="AN1153"/>
  <c i="3" r="AO1153"/>
  <c i="3" r="AT1149"/>
  <c i="3" r="AR1148"/>
  <c i="3" r="AO1146"/>
  <c i="3" r="AU1144"/>
  <c i="3" r="AT1142"/>
  <c i="3" r="AO1141"/>
  <c i="3" r="AV1141"/>
  <c i="3" r="AV1139"/>
  <c i="3" r="AN1139"/>
  <c i="3" r="AR1128"/>
  <c i="3" r="AS1119"/>
  <c i="3" r="AT1119"/>
  <c i="3" r="AV1119"/>
  <c i="3" r="AO1119"/>
  <c i="3" r="AQ1119"/>
  <c i="3" r="AR1119"/>
  <c i="3" r="AQ1111"/>
  <c i="3" r="AR1111"/>
  <c i="3" r="AT1108"/>
  <c i="3" r="AN1100"/>
  <c i="3" r="AP1100"/>
  <c i="3" r="AR1100"/>
  <c i="3" r="AU1100"/>
  <c i="3" r="AS1100"/>
  <c i="3" r="AT1100"/>
  <c i="3" r="AV1099"/>
  <c i="3" r="AQ1099"/>
  <c i="3" r="AP1051"/>
  <c i="3" r="AO1049"/>
  <c i="3" r="AT1049"/>
  <c i="3" r="AU1049"/>
  <c i="3" r="AP1242"/>
  <c i="3" r="AQ1241"/>
  <c i="3" r="AR1239"/>
  <c i="3" r="AU1237"/>
  <c i="3" r="AS1233"/>
  <c i="3" r="AU1230"/>
  <c i="3" r="AU1229"/>
  <c i="3" r="AO1227"/>
  <c i="3" r="AT1225"/>
  <c i="3" r="AQ1223"/>
  <c i="3" r="AU1222"/>
  <c i="3" r="AU1221"/>
  <c i="3" r="AO1219"/>
  <c i="3" r="AT1217"/>
  <c i="3" r="AQ1215"/>
  <c i="3" r="AU1214"/>
  <c i="3" r="AU1213"/>
  <c i="3" r="AO1211"/>
  <c i="3" r="AT1209"/>
  <c i="3" r="AQ1207"/>
  <c i="3" r="AU1205"/>
  <c i="3" r="AO1203"/>
  <c i="3" r="AQ1199"/>
  <c i="3" r="AU1197"/>
  <c i="3" r="AO1195"/>
  <c i="3" r="AQ1191"/>
  <c i="3" r="AU1189"/>
  <c i="3" r="AO1187"/>
  <c i="3" r="AQ1183"/>
  <c i="3" r="AU1181"/>
  <c i="3" r="AO1179"/>
  <c i="3" r="AQ1175"/>
  <c i="3" r="AU1173"/>
  <c i="3" r="AQ1171"/>
  <c i="3" r="AR1168"/>
  <c i="3" r="AN1167"/>
  <c i="3" r="AR1167"/>
  <c i="3" r="AS1167"/>
  <c i="3" r="AU1167"/>
  <c i="3" r="AP1167"/>
  <c i="3" r="AV1159"/>
  <c i="3" r="AN1159"/>
  <c i="3" r="AR1159"/>
  <c i="3" r="AU1159"/>
  <c i="3" r="AO1159"/>
  <c i="3" r="AV1157"/>
  <c i="3" r="AN1157"/>
  <c i="3" r="AO1157"/>
  <c i="3" r="AP1157"/>
  <c i="3" r="AQ1157"/>
  <c i="3" r="AR1147"/>
  <c i="3" r="AO1147"/>
  <c i="3" r="AP1145"/>
  <c i="3" r="AP1143"/>
  <c i="3" r="AS1137"/>
  <c i="3" r="AN1128"/>
  <c i="3" r="AP1128"/>
  <c i="3" r="AQ1128"/>
  <c i="3" r="AS1128"/>
  <c i="3" r="AQ1107"/>
  <c i="3" r="AT1077"/>
  <c i="3" r="AU1077"/>
  <c i="3" r="AT1256"/>
  <c i="3" r="AR1252"/>
  <c i="3" r="AS1251"/>
  <c i="3" r="AU1248"/>
  <c i="3" r="AT1248"/>
  <c i="3" r="AV1245"/>
  <c i="3" r="AU1245"/>
  <c i="3" r="AV1240"/>
  <c i="3" r="AN1240"/>
  <c i="3" r="AO1240"/>
  <c i="3" r="AS1235"/>
  <c i="3" r="AR1233"/>
  <c i="3" r="AO1231"/>
  <c i="3" r="AQ1227"/>
  <c i="3" r="AN1227"/>
  <c i="3" r="AV1226"/>
  <c i="3" r="AQ1226"/>
  <c i="3" r="AR1226"/>
  <c i="3" r="AN1226"/>
  <c i="3" r="AU1224"/>
  <c i="3" r="AQ1219"/>
  <c i="3" r="AN1219"/>
  <c i="3" r="AV1218"/>
  <c i="3" r="AQ1218"/>
  <c i="3" r="AR1218"/>
  <c i="3" r="AN1218"/>
  <c i="3" r="AU1216"/>
  <c i="3" r="AQ1211"/>
  <c i="3" r="AN1211"/>
  <c i="3" r="AV1210"/>
  <c i="3" r="AQ1210"/>
  <c i="3" r="AR1210"/>
  <c i="3" r="AN1210"/>
  <c i="3" r="AU1208"/>
  <c i="3" r="AS1204"/>
  <c i="3" r="AQ1203"/>
  <c i="3" r="AV1202"/>
  <c i="3" r="AR1202"/>
  <c i="3" r="AN1202"/>
  <c i="3" r="AU1200"/>
  <c i="3" r="AS1196"/>
  <c i="3" r="AQ1195"/>
  <c i="3" r="AV1194"/>
  <c i="3" r="AR1194"/>
  <c i="3" r="AN1194"/>
  <c i="3" r="AU1192"/>
  <c i="3" r="AS1188"/>
  <c i="3" r="AQ1187"/>
  <c i="3" r="AV1186"/>
  <c i="3" r="AR1186"/>
  <c i="3" r="AN1186"/>
  <c i="3" r="AU1184"/>
  <c i="3" r="AS1180"/>
  <c i="3" r="AQ1179"/>
  <c i="3" r="AV1178"/>
  <c i="3" r="AR1178"/>
  <c i="3" r="AN1178"/>
  <c i="3" r="AU1176"/>
  <c i="3" r="AU1170"/>
  <c i="3" r="AQ1168"/>
  <c i="3" r="AQ1166"/>
  <c i="3" r="AV1165"/>
  <c i="3" r="AS1165"/>
  <c i="3" r="AU1165"/>
  <c i="3" r="AN1163"/>
  <c i="3" r="AS1163"/>
  <c i="3" r="AV1161"/>
  <c i="3" r="AN1161"/>
  <c i="3" r="AQ1161"/>
  <c i="3" r="AQ1156"/>
  <c i="3" r="AN1156"/>
  <c i="3" r="AP1156"/>
  <c i="3" r="AV1156"/>
  <c i="3" r="AN1155"/>
  <c i="3" r="AT1153"/>
  <c i="3" r="AP1152"/>
  <c i="3" r="AT1151"/>
  <c i="3" r="AV1147"/>
  <c i="3" r="AS1144"/>
  <c i="3" r="AU1140"/>
  <c i="3" r="AV1140"/>
  <c i="3" r="AN1140"/>
  <c i="3" r="AS1130"/>
  <c i="3" r="AV1128"/>
  <c i="3" r="AP1115"/>
  <c i="3" r="AV1102"/>
  <c i="3" r="AQ1102"/>
  <c i="3" r="AR1102"/>
  <c i="3" r="AT1102"/>
  <c i="3" r="AR1171"/>
  <c i="3" r="AR1163"/>
  <c i="3" r="AP1161"/>
  <c i="3" r="AT1155"/>
  <c i="3" r="AN1154"/>
  <c i="3" r="AV1154"/>
  <c i="3" r="AQ1150"/>
  <c i="3" r="AU1148"/>
  <c i="3" r="AT1147"/>
  <c i="3" r="AN1146"/>
  <c i="3" r="AV1146"/>
  <c i="3" r="AP1142"/>
  <c i="3" r="AS1141"/>
  <c i="3" r="AU1141"/>
  <c i="3" r="AV1136"/>
  <c i="3" r="AN1136"/>
  <c i="3" r="AS1136"/>
  <c i="3" r="AR1135"/>
  <c i="3" r="AQ1131"/>
  <c i="3" r="AS1127"/>
  <c i="3" r="AU1125"/>
  <c i="3" r="AU1124"/>
  <c i="3" r="AQ1122"/>
  <c i="3" r="AR1122"/>
  <c i="3" r="AS1122"/>
  <c i="3" r="AN1122"/>
  <c i="3" r="AP1122"/>
  <c i="3" r="AU1122"/>
  <c i="3" r="AU1120"/>
  <c i="3" r="AS1112"/>
  <c i="3" r="AO1112"/>
  <c i="3" r="AP1112"/>
  <c i="3" r="AT1112"/>
  <c i="3" r="AP1102"/>
  <c i="3" r="AN1099"/>
  <c i="3" r="AS1091"/>
  <c i="3" r="AO1091"/>
  <c i="3" r="AV1080"/>
  <c i="3" r="AN1080"/>
  <c i="3" r="AT1080"/>
  <c i="3" r="AQ1080"/>
  <c i="3" r="AP1080"/>
  <c i="3" r="AP1056"/>
  <c i="3" r="AR1056"/>
  <c i="3" r="AS1055"/>
  <c i="3" r="AO1055"/>
  <c i="3" r="AR1035"/>
  <c i="3" r="AQ1035"/>
  <c i="3" r="AO1035"/>
  <c i="3" r="AT1035"/>
  <c i="3" r="AR1169"/>
  <c i="3" r="AT1167"/>
  <c i="3" r="AU1164"/>
  <c i="3" r="AU1162"/>
  <c i="3" r="AT1158"/>
  <c i="3" r="AP1155"/>
  <c i="3" r="AU1154"/>
  <c i="3" r="AQ1148"/>
  <c i="3" r="AP1147"/>
  <c i="3" r="AU1146"/>
  <c i="3" r="AR1141"/>
  <c i="3" r="AT1139"/>
  <c i="3" r="AV1137"/>
  <c i="3" r="AR1136"/>
  <c i="3" r="AU1111"/>
  <c i="3" r="AS1109"/>
  <c i="3" r="AU1109"/>
  <c i="3" r="AV1095"/>
  <c i="3" r="AN1095"/>
  <c i="3" r="AR1095"/>
  <c i="3" r="AU1095"/>
  <c i="3" r="AO1095"/>
  <c i="3" r="AP1093"/>
  <c i="3" r="AR1093"/>
  <c i="3" r="AN1076"/>
  <c i="3" r="AQ1076"/>
  <c i="3" r="AT1076"/>
  <c i="3" r="AV1076"/>
  <c i="3" r="AN1061"/>
  <c i="3" r="AS1061"/>
  <c i="3" r="AV1061"/>
  <c i="3" r="AU1061"/>
  <c i="3" r="AT1031"/>
  <c i="3" r="AV1227"/>
  <c i="3" r="AV1219"/>
  <c i="3" r="AV1211"/>
  <c i="3" r="AU1171"/>
  <c i="3" r="AN1170"/>
  <c i="3" r="AS1168"/>
  <c i="3" r="AT1165"/>
  <c i="3" r="AS1160"/>
  <c i="3" r="AR1158"/>
  <c i="3" r="AQ1158"/>
  <c i="3" r="AO1156"/>
  <c i="3" r="AR1153"/>
  <c i="3" r="AQ1152"/>
  <c i="3" r="AV1151"/>
  <c i="3" r="AN1151"/>
  <c i="3" r="AO1151"/>
  <c i="3" r="AR1149"/>
  <c i="3" r="AR1145"/>
  <c i="3" r="AQ1144"/>
  <c i="3" r="AV1143"/>
  <c i="3" r="AN1143"/>
  <c i="3" r="AO1143"/>
  <c i="3" r="AQ1141"/>
  <c i="3" r="AR1140"/>
  <c i="3" r="AN1138"/>
  <c i="3" r="AT1136"/>
  <c i="3" r="AS1133"/>
  <c i="3" r="AQ1133"/>
  <c i="3" r="AV1126"/>
  <c i="3" r="AQ1126"/>
  <c i="3" r="AR1126"/>
  <c i="3" r="AT1126"/>
  <c i="3" r="AO1123"/>
  <c i="3" r="AO1118"/>
  <c i="3" r="AT1114"/>
  <c i="3" r="AN1114"/>
  <c i="3" r="AT1111"/>
  <c i="3" r="AR1109"/>
  <c i="3" r="AU1104"/>
  <c i="3" r="AO1097"/>
  <c i="3" r="AP1094"/>
  <c i="3" r="AT1071"/>
  <c i="3" r="AP1070"/>
  <c i="3" r="AN1070"/>
  <c i="3" r="AN1063"/>
  <c i="3" r="AP1063"/>
  <c i="3" r="AR1063"/>
  <c i="3" r="AU1063"/>
  <c i="3" r="AO1063"/>
  <c i="3" r="AS1063"/>
  <c i="3" r="AT1030"/>
  <c i="3" r="AV1030"/>
  <c i="3" r="AO1030"/>
  <c i="3" r="AP1169"/>
  <c i="3" r="AS1162"/>
  <c i="3" r="AR1161"/>
  <c i="3" r="AS1154"/>
  <c i="3" r="AS1150"/>
  <c i="3" r="AO1148"/>
  <c i="3" r="AP1148"/>
  <c i="3" r="AS1147"/>
  <c i="3" r="AS1146"/>
  <c i="3" r="AP1141"/>
  <c i="3" r="AT1135"/>
  <c i="3" r="AO1134"/>
  <c i="3" r="AS1131"/>
  <c i="3" r="AV1130"/>
  <c i="3" r="AN1130"/>
  <c i="3" r="AQ1129"/>
  <c i="3" r="AU1128"/>
  <c i="3" r="AR1123"/>
  <c i="3" r="AS1123"/>
  <c i="3" r="AN1120"/>
  <c i="3" r="AS1120"/>
  <c i="3" r="AT1120"/>
  <c i="3" r="AV1120"/>
  <c i="3" r="AO1120"/>
  <c i="3" r="AS1117"/>
  <c i="3" r="AU1116"/>
  <c i="3" r="AS1116"/>
  <c i="3" r="AQ1115"/>
  <c i="3" r="AQ1112"/>
  <c i="3" r="AS1111"/>
  <c i="3" r="AS1101"/>
  <c i="3" r="AR1094"/>
  <c i="3" r="AV1094"/>
  <c i="3" r="AN1086"/>
  <c i="3" r="AP1086"/>
  <c i="3" r="AS1086"/>
  <c i="3" r="AV1086"/>
  <c i="3" r="AT1078"/>
  <c i="3" r="AN1078"/>
  <c i="3" r="AS1078"/>
  <c i="3" r="AU1076"/>
  <c i="3" r="AT1074"/>
  <c i="3" r="AP1072"/>
  <c i="3" r="AQ1072"/>
  <c i="3" r="AR1072"/>
  <c i="3" r="AO1070"/>
  <c i="3" r="AO1028"/>
  <c i="3" r="AU1028"/>
  <c i="3" r="AV1028"/>
  <c i="3" r="AT1028"/>
  <c i="3" r="AQ1028"/>
  <c i="3" r="AS1138"/>
  <c i="3" r="AP1134"/>
  <c i="3" r="AV1129"/>
  <c i="3" r="AN1129"/>
  <c i="3" r="AO1127"/>
  <c i="3" r="AP1123"/>
  <c i="3" r="AV1116"/>
  <c i="3" r="AN1116"/>
  <c i="3" r="AO1116"/>
  <c i="3" r="AT1116"/>
  <c i="3" r="AU1114"/>
  <c i="3" r="AO1114"/>
  <c i="3" r="AQ1114"/>
  <c i="3" r="AR1114"/>
  <c i="3" r="AS1114"/>
  <c i="3" r="AP1109"/>
  <c i="3" r="AU1106"/>
  <c i="3" r="AO1106"/>
  <c i="3" r="AS1106"/>
  <c i="3" r="AV1106"/>
  <c i="3" r="AT1103"/>
  <c i="3" r="AV1097"/>
  <c i="3" r="AQ1097"/>
  <c i="3" r="AS1097"/>
  <c i="3" r="AT1097"/>
  <c i="3" r="AS1088"/>
  <c i="3" r="AT1086"/>
  <c i="3" r="AO1080"/>
  <c i="3" r="AS1069"/>
  <c i="3" r="AN1069"/>
  <c i="3" r="AU1069"/>
  <c i="3" r="AT1061"/>
  <c i="3" r="AU1034"/>
  <c i="3" r="AR1034"/>
  <c i="3" r="AR1027"/>
  <c i="3" r="AQ1027"/>
  <c i="3" r="AO1027"/>
  <c i="3" r="AT1027"/>
  <c i="3" r="AT1022"/>
  <c i="3" r="AO1022"/>
  <c i="3" r="AV1022"/>
  <c i="3" r="AT1002"/>
  <c i="3" r="AO1140"/>
  <c i="3" r="AV1138"/>
  <c i="3" r="AU1137"/>
  <c i="3" r="AN1137"/>
  <c i="3" r="AU1135"/>
  <c i="3" r="AR1133"/>
  <c i="3" r="AV1131"/>
  <c i="3" r="AN1131"/>
  <c i="3" r="AT1130"/>
  <c i="3" r="AR1129"/>
  <c i="3" r="AV1124"/>
  <c i="3" r="AN1124"/>
  <c i="3" r="AP1124"/>
  <c i="3" r="AR1124"/>
  <c i="3" r="AT1123"/>
  <c i="3" r="AQ1121"/>
  <c i="3" r="AS1121"/>
  <c i="3" r="AP1118"/>
  <c i="3" r="AO1113"/>
  <c i="3" r="AQ1103"/>
  <c i="3" r="AN1103"/>
  <c i="3" r="AV1103"/>
  <c i="3" r="AP1103"/>
  <c i="3" r="AS1103"/>
  <c i="3" r="AU1102"/>
  <c i="3" r="AO1098"/>
  <c i="3" r="AP1098"/>
  <c i="3" r="AQ1098"/>
  <c i="3" r="AS1098"/>
  <c i="3" r="AV1098"/>
  <c i="3" r="AT1094"/>
  <c i="3" r="AR1088"/>
  <c i="3" r="AP1088"/>
  <c i="3" r="AN1087"/>
  <c i="3" r="AO1087"/>
  <c i="3" r="AQ1087"/>
  <c i="3" r="AP1084"/>
  <c i="3" r="AV1082"/>
  <c i="3" r="AR1082"/>
  <c i="3" r="AV1078"/>
  <c i="3" r="AO1075"/>
  <c i="3" r="AS1075"/>
  <c i="3" r="AT1075"/>
  <c i="3" r="AR1064"/>
  <c i="3" r="AT1064"/>
  <c i="3" r="AO1062"/>
  <c i="3" r="AU1062"/>
  <c i="3" r="AT1050"/>
  <c i="3" r="AN1050"/>
  <c i="3" r="AQ1050"/>
  <c i="3" r="AR1050"/>
  <c i="3" r="AS1050"/>
  <c i="3" r="AV1050"/>
  <c i="3" r="AS1018"/>
  <c i="3" r="AR1018"/>
  <c i="3" r="AT1141"/>
  <c i="3" r="AR1139"/>
  <c i="3" r="AO1128"/>
  <c i="3" r="AU1127"/>
  <c i="3" r="AS1126"/>
  <c i="3" r="AV1118"/>
  <c i="3" r="AU1117"/>
  <c i="3" r="AQ1116"/>
  <c i="3" r="AV1115"/>
  <c i="3" r="AR1115"/>
  <c i="3" r="AS1115"/>
  <c i="3" r="AU1115"/>
  <c i="3" r="AP1113"/>
  <c i="3" r="AQ1113"/>
  <c i="3" r="AS1113"/>
  <c i="3" r="AO1109"/>
  <c i="3" r="AR1106"/>
  <c i="3" r="AV1105"/>
  <c i="3" r="AP1105"/>
  <c i="3" r="AT1105"/>
  <c i="3" r="AO1103"/>
  <c i="3" r="AR1099"/>
  <c i="3" r="AU1094"/>
  <c i="3" r="AQ1093"/>
  <c i="3" r="AS1090"/>
  <c i="3" r="AN1089"/>
  <c i="3" r="AV1089"/>
  <c i="3" r="AQ1089"/>
  <c i="3" r="AU1089"/>
  <c i="3" r="AQ1088"/>
  <c i="3" r="AN1084"/>
  <c i="3" r="AQ1084"/>
  <c i="3" r="AR1083"/>
  <c i="3" r="AU1082"/>
  <c i="3" r="AN1081"/>
  <c i="3" r="AP1081"/>
  <c i="3" r="AO1081"/>
  <c i="3" r="AP1075"/>
  <c i="3" r="AQ1074"/>
  <c i="3" r="AQ1054"/>
  <c i="3" r="AN1054"/>
  <c i="3" r="AO1012"/>
  <c i="3" r="AU1012"/>
  <c i="3" r="AV1012"/>
  <c i="3" r="AQ1012"/>
  <c i="3" r="AS1009"/>
  <c i="3" r="AN1009"/>
  <c i="3" r="AV1009"/>
  <c i="3" r="AQ1142"/>
  <c i="3" r="AT1140"/>
  <c i="3" r="AV1133"/>
  <c i="3" r="AT1131"/>
  <c i="3" r="AO1122"/>
  <c i="3" r="AT1121"/>
  <c i="3" r="AP1119"/>
  <c i="3" r="AR1116"/>
  <c i="3" r="AV1114"/>
  <c i="3" r="AS1110"/>
  <c i="3" r="AQ1106"/>
  <c i="3" r="AU1105"/>
  <c i="3" r="AU1099"/>
  <c i="3" r="AU1098"/>
  <c i="3" r="AV1091"/>
  <c i="3" r="AN1091"/>
  <c i="3" r="AP1091"/>
  <c i="3" r="AR1091"/>
  <c i="3" r="AT1091"/>
  <c i="3" r="AQ1091"/>
  <c i="3" r="AV1084"/>
  <c i="3" r="AR1076"/>
  <c i="3" r="AR1067"/>
  <c i="3" r="AQ1067"/>
  <c i="3" r="AO1067"/>
  <c i="3" r="AT1067"/>
  <c i="3" r="AQ1065"/>
  <c i="3" r="AT1065"/>
  <c i="3" r="AU1065"/>
  <c i="3" r="AN1065"/>
  <c i="3" r="AN1058"/>
  <c i="3" r="AO1058"/>
  <c i="3" r="AS1058"/>
  <c i="3" r="AT1058"/>
  <c i="3" r="AQ1058"/>
  <c i="3" r="AR1058"/>
  <c i="3" r="AV1058"/>
  <c i="3" r="AS1054"/>
  <c i="3" r="AS1030"/>
  <c i="3" r="AO1137"/>
  <c i="3" r="AN1133"/>
  <c i="3" r="AV1132"/>
  <c i="3" r="AN1132"/>
  <c i="3" r="AO1130"/>
  <c i="3" r="AO1129"/>
  <c i="3" r="AU1119"/>
  <c i="3" r="AV1117"/>
  <c i="3" r="AN1117"/>
  <c i="3" r="AT1115"/>
  <c i="3" r="AR1113"/>
  <c i="3" r="AR1112"/>
  <c i="3" r="AV1108"/>
  <c i="3" r="AN1108"/>
  <c i="3" r="AO1108"/>
  <c i="3" r="AR1107"/>
  <c i="3" r="AS1102"/>
  <c i="3" r="AO1099"/>
  <c i="3" r="AN1092"/>
  <c i="3" r="AT1092"/>
  <c i="3" r="AU1092"/>
  <c i="3" r="AT1087"/>
  <c i="3" r="AQ1085"/>
  <c i="3" r="AN1085"/>
  <c i="3" r="AS1077"/>
  <c i="3" r="AT1073"/>
  <c i="3" r="AR1070"/>
  <c i="3" r="AS1070"/>
  <c i="3" r="AV1070"/>
  <c i="3" r="AS1059"/>
  <c i="3" r="AQ1051"/>
  <c i="3" r="AT1051"/>
  <c i="3" r="AO1051"/>
  <c i="3" r="AV1051"/>
  <c i="3" r="AN1048"/>
  <c i="3" r="AP1048"/>
  <c i="3" r="AQ1048"/>
  <c i="3" r="AT1048"/>
  <c i="3" r="AU1048"/>
  <c i="3" r="AO1048"/>
  <c i="3" r="AN1039"/>
  <c i="3" r="AO1039"/>
  <c i="3" r="AR1039"/>
  <c i="3" r="AP1039"/>
  <c i="3" r="AS1039"/>
  <c i="3" r="AN1038"/>
  <c i="3" r="AP1038"/>
  <c i="3" r="AO1038"/>
  <c i="3" r="AP1027"/>
  <c i="3" r="AU1011"/>
  <c i="3" r="AN1010"/>
  <c i="3" r="AV1010"/>
  <c i="3" r="AP1010"/>
  <c i="3" r="AQ1010"/>
  <c i="3" r="AO1010"/>
  <c i="3" r="AS1005"/>
  <c i="3" r="AP1127"/>
  <c i="3" r="AQ1124"/>
  <c i="3" r="AR1121"/>
  <c i="3" r="AN1111"/>
  <c i="3" r="AV1111"/>
  <c i="3" r="AP1111"/>
  <c i="3" r="AP1110"/>
  <c i="3" r="AT1106"/>
  <c i="3" r="AQ1100"/>
  <c i="3" r="AP1099"/>
  <c i="3" r="AS1099"/>
  <c i="3" r="AR1096"/>
  <c i="3" r="AV1096"/>
  <c i="3" r="AT1095"/>
  <c i="3" r="AU1093"/>
  <c i="3" r="AV1090"/>
  <c i="3" r="AR1090"/>
  <c i="3" r="AT1090"/>
  <c i="3" r="AS1089"/>
  <c i="3" r="AR1084"/>
  <c i="3" r="AV1083"/>
  <c i="3" r="AN1083"/>
  <c i="3" r="AR1077"/>
  <c i="3" r="AV1077"/>
  <c i="3" r="AP1076"/>
  <c i="3" r="AO1072"/>
  <c i="3" r="AS1065"/>
  <c i="3" r="AT1062"/>
  <c i="3" r="AS1057"/>
  <c i="3" r="AT1057"/>
  <c i="3" r="AT1054"/>
  <c i="3" r="AO1053"/>
  <c i="3" r="AR1053"/>
  <c i="3" r="AV1053"/>
  <c i="3" r="AP1053"/>
  <c i="3" r="AQ1053"/>
  <c i="3" r="AU1053"/>
  <c i="3" r="AS1049"/>
  <c i="3" r="AN1005"/>
  <c i="3" r="AQ1005"/>
  <c i="3" r="AV1005"/>
  <c i="3" r="AT1138"/>
  <c i="3" r="AN1127"/>
  <c i="3" r="AP1126"/>
  <c i="3" r="AQ1123"/>
  <c i="3" r="AR1120"/>
  <c i="3" r="AO1111"/>
  <c i="3" r="AV1109"/>
  <c i="3" r="AT1109"/>
  <c i="3" r="AN1109"/>
  <c i="3" r="AT1107"/>
  <c i="3" r="AR1105"/>
  <c i="3" r="AR1104"/>
  <c i="3" r="AP1097"/>
  <c i="3" r="AS1095"/>
  <c i="3" r="AQ1094"/>
  <c i="3" r="AO1093"/>
  <c i="3" r="AU1088"/>
  <c i="3" r="AN1088"/>
  <c i="3" r="AR1086"/>
  <c i="3" r="AU1083"/>
  <c i="3" r="AO1078"/>
  <c i="3" r="AP1078"/>
  <c i="3" r="AR1078"/>
  <c i="3" r="AV1073"/>
  <c i="3" r="AQ1073"/>
  <c i="3" r="AV1072"/>
  <c i="3" r="AN1072"/>
  <c i="3" r="AT1072"/>
  <c i="3" r="AO1071"/>
  <c i="3" r="AS1071"/>
  <c i="3" r="AU1070"/>
  <c i="3" r="AU1059"/>
  <c i="3" r="AT1059"/>
  <c i="3" r="AV1056"/>
  <c i="3" r="AN1056"/>
  <c i="3" r="AQ1056"/>
  <c i="3" r="AU1056"/>
  <c i="3" r="AO1056"/>
  <c i="3" r="AS1045"/>
  <c i="3" r="AV1045"/>
  <c i="3" r="AR1045"/>
  <c i="3" r="AT1042"/>
  <c i="3" r="AN1030"/>
  <c i="3" r="AP1030"/>
  <c i="3" r="AN1029"/>
  <c i="3" r="AR1029"/>
  <c i="3" r="AV1029"/>
  <c i="3" r="AS1025"/>
  <c i="3" r="AO1017"/>
  <c i="3" r="AV1017"/>
  <c i="3" r="AU1017"/>
  <c i="3" r="AU1096"/>
  <c i="3" r="AV1093"/>
  <c i="3" r="AN1093"/>
  <c i="3" r="AR1087"/>
  <c i="3" r="AQ1086"/>
  <c i="3" r="AO1085"/>
  <c i="3" r="AT1084"/>
  <c i="3" r="AS1082"/>
  <c i="3" r="AU1078"/>
  <c i="3" r="AP1073"/>
  <c i="3" r="AU1072"/>
  <c i="3" r="AQ1071"/>
  <c i="3" r="AV1067"/>
  <c i="3" r="AQ1066"/>
  <c i="3" r="AO1066"/>
  <c i="3" r="AR1065"/>
  <c i="3" r="AO1064"/>
  <c i="3" r="AN1057"/>
  <c i="3" r="AO1052"/>
  <c i="3" r="AS1052"/>
  <c i="3" r="AV1052"/>
  <c i="3" r="AU1052"/>
  <c i="3" r="AP1046"/>
  <c i="3" r="AU1039"/>
  <c i="3" r="AS1037"/>
  <c i="3" r="AV1037"/>
  <c i="3" r="AO1036"/>
  <c i="3" r="AU1036"/>
  <c i="3" r="AV1036"/>
  <c i="3" r="AQ1023"/>
  <c i="3" r="AN1018"/>
  <c i="3" r="AV1018"/>
  <c i="3" r="AP1018"/>
  <c i="3" r="AQ1018"/>
  <c i="3" r="AO1018"/>
  <c i="3" r="AP1011"/>
  <c i="3" r="AT1010"/>
  <c i="3" r="AU1009"/>
  <c i="3" r="AO1100"/>
  <c i="3" r="AR1097"/>
  <c i="3" r="AS1096"/>
  <c i="3" r="AT1093"/>
  <c i="3" r="AS1092"/>
  <c i="3" r="AP1087"/>
  <c i="3" r="AO1086"/>
  <c i="3" r="AQ1082"/>
  <c i="3" r="AR1080"/>
  <c i="3" r="AV1079"/>
  <c i="3" r="AN1079"/>
  <c i="3" r="AP1079"/>
  <c i="3" r="AS1079"/>
  <c i="3" r="AR1075"/>
  <c i="3" r="AP1074"/>
  <c i="3" r="AN1074"/>
  <c i="3" r="AN1073"/>
  <c i="3" r="AO1069"/>
  <c i="3" r="AR1069"/>
  <c i="3" r="AV1069"/>
  <c i="3" r="AP1069"/>
  <c i="3" r="AQ1069"/>
  <c i="3" r="AS1062"/>
  <c i="3" r="AP1061"/>
  <c i="3" r="AQ1059"/>
  <c i="3" r="AS1042"/>
  <c i="3" r="AU1040"/>
  <c i="3" r="AP1040"/>
  <c i="3" r="AQ1040"/>
  <c i="3" r="AS1038"/>
  <c i="3" r="AS1033"/>
  <c i="3" r="AN1033"/>
  <c i="3" r="AU1033"/>
  <c i="3" r="AV1033"/>
  <c i="3" r="AP1032"/>
  <c i="3" r="AU1026"/>
  <c i="3" r="AT1023"/>
  <c i="3" r="AU1015"/>
  <c i="3" r="AN1013"/>
  <c i="3" r="AR1013"/>
  <c i="3" r="AV1013"/>
  <c i="3" r="AV1100"/>
  <c i="3" r="AS1094"/>
  <c i="3" r="AS1093"/>
  <c i="3" r="AQ1090"/>
  <c i="3" r="AP1082"/>
  <c i="3" r="AV1081"/>
  <c i="3" r="AU1081"/>
  <c i="3" r="AN1077"/>
  <c i="3" r="AQ1077"/>
  <c i="3" r="AS1076"/>
  <c i="3" r="AO1074"/>
  <c i="3" r="AV1071"/>
  <c i="3" r="AN1071"/>
  <c i="3" r="AS1067"/>
  <c i="3" r="AN1067"/>
  <c i="3" r="AO1065"/>
  <c i="3" r="AS1064"/>
  <c i="3" r="AP1059"/>
  <c i="3" r="AN1059"/>
  <c i="3" r="AV1059"/>
  <c i="3" r="AR1057"/>
  <c i="3" r="AO1057"/>
  <c i="3" r="AV1055"/>
  <c i="3" r="AN1055"/>
  <c i="3" r="AR1055"/>
  <c i="3" r="AU1055"/>
  <c i="3" r="AP1055"/>
  <c i="3" r="AT1055"/>
  <c i="3" r="AT1052"/>
  <c i="3" r="AQ1045"/>
  <c i="3" r="AR1041"/>
  <c i="3" r="AU1035"/>
  <c i="3" r="AN1034"/>
  <c i="3" r="AV1034"/>
  <c i="3" r="AP1034"/>
  <c i="3" r="AQ1034"/>
  <c i="3" r="AO1034"/>
  <c i="3" r="AT1026"/>
  <c i="3" r="AV1023"/>
  <c i="3" r="AN1023"/>
  <c i="3" r="AO1023"/>
  <c i="3" r="AR1023"/>
  <c i="3" r="AP1023"/>
  <c i="3" r="AS1023"/>
  <c i="3" r="AT1015"/>
  <c i="3" r="AN1014"/>
  <c i="3" r="AP1014"/>
  <c i="3" r="AQ1008"/>
  <c i="3" r="AT1006"/>
  <c i="3" r="AV1006"/>
  <c i="3" r="AO1088"/>
  <c i="3" r="AS1084"/>
  <c i="3" r="AS1080"/>
  <c i="3" r="AR1079"/>
  <c i="3" r="AT1070"/>
  <c i="3" r="AQ1060"/>
  <c i="3" r="AP1057"/>
  <c i="3" r="AR1051"/>
  <c i="3" r="AV1049"/>
  <c i="3" r="AQ1049"/>
  <c i="3" r="AS1048"/>
  <c i="3" r="AN1045"/>
  <c i="3" r="AO1044"/>
  <c i="3" r="AU1044"/>
  <c i="3" r="AN1037"/>
  <c i="3" r="AP1035"/>
  <c i="3" r="AT1034"/>
  <c i="3" r="AQ1029"/>
  <c i="3" r="AR1025"/>
  <c i="3" r="AN1022"/>
  <c i="3" r="AP1022"/>
  <c i="3" r="AS1017"/>
  <c i="3" r="AQ1015"/>
  <c i="3" r="AS1010"/>
  <c i="3" r="AV1007"/>
  <c i="3" r="AN1007"/>
  <c i="3" r="AO1007"/>
  <c i="3" r="AR1007"/>
  <c i="3" r="AP1007"/>
  <c i="3" r="AS1007"/>
  <c i="3" r="AU1003"/>
  <c i="3" r="AN1002"/>
  <c i="3" r="AV1002"/>
  <c i="3" r="AP1002"/>
  <c i="3" r="AQ1002"/>
  <c i="3" r="AO1002"/>
  <c i="3" r="AT1081"/>
  <c i="3" r="AQ1079"/>
  <c i="3" r="AQ1078"/>
  <c i="3" r="AP1077"/>
  <c i="3" r="AO1076"/>
  <c i="3" r="AV1075"/>
  <c i="3" r="AN1075"/>
  <c i="3" r="AO1068"/>
  <c i="3" r="AS1068"/>
  <c i="3" r="AV1068"/>
  <c i="3" r="AU1067"/>
  <c i="3" r="AV1064"/>
  <c i="3" r="AN1064"/>
  <c i="3" r="AP1064"/>
  <c i="3" r="AQ1064"/>
  <c i="3" r="AO1061"/>
  <c i="3" r="AR1054"/>
  <c i="3" r="AV1054"/>
  <c i="3" r="AO1050"/>
  <c i="3" r="AR1043"/>
  <c i="3" r="AS1041"/>
  <c i="3" r="AQ1039"/>
  <c i="3" r="AS1034"/>
  <c i="3" r="AV1031"/>
  <c i="3" r="AN1031"/>
  <c i="3" r="AO1031"/>
  <c i="3" r="AR1031"/>
  <c i="3" r="AP1031"/>
  <c i="3" r="AS1031"/>
  <c i="3" r="AU1027"/>
  <c i="3" r="AN1026"/>
  <c i="3" r="AV1026"/>
  <c i="3" r="AP1026"/>
  <c i="3" r="AQ1026"/>
  <c i="3" r="AO1026"/>
  <c i="3" r="AS1022"/>
  <c i="3" r="AO1020"/>
  <c i="3" r="AU1020"/>
  <c i="3" r="AV1020"/>
  <c i="3" r="AR1019"/>
  <c i="3" r="AQ1019"/>
  <c i="3" r="AU1018"/>
  <c i="3" r="AT1014"/>
  <c i="3" r="AS1011"/>
  <c i="3" r="AO1009"/>
  <c i="3" r="AU1007"/>
  <c i="3" r="AT1089"/>
  <c i="3" r="AP1085"/>
  <c i="3" r="AS1081"/>
  <c i="3" r="AO1077"/>
  <c i="3" r="AU1075"/>
  <c i="3" r="AU1074"/>
  <c i="3" r="AS1072"/>
  <c i="3" r="AR1071"/>
  <c i="3" r="AT1066"/>
  <c i="3" r="AN1066"/>
  <c i="3" r="AP1062"/>
  <c i="3" r="AQ1061"/>
  <c i="3" r="AV1057"/>
  <c i="3" r="AQ1057"/>
  <c i="3" r="AU1057"/>
  <c i="3" r="AS1056"/>
  <c i="3" r="AT1053"/>
  <c i="3" r="AS1051"/>
  <c i="3" r="AN1051"/>
  <c i="3" r="AV1047"/>
  <c i="3" r="AN1047"/>
  <c i="3" r="AP1047"/>
  <c i="3" r="AR1047"/>
  <c i="3" r="AT1046"/>
  <c i="3" r="AT1043"/>
  <c i="3" r="AP1043"/>
  <c i="3" r="AU1042"/>
  <c i="3" r="AT1038"/>
  <c i="3" r="AO1033"/>
  <c i="3" r="AU1031"/>
  <c i="3" r="AR1026"/>
  <c i="3" r="AQ1024"/>
  <c i="3" r="AN1021"/>
  <c i="3" r="AP1019"/>
  <c i="3" r="AT1018"/>
  <c i="3" r="AQ1013"/>
  <c i="3" r="AR1009"/>
  <c i="3" r="AN1006"/>
  <c i="3" r="AP1006"/>
  <c i="3" r="AP1066"/>
  <c i="3" r="AQ1063"/>
  <c i="3" r="AR1061"/>
  <c i="3" r="AS1060"/>
  <c i="3" r="AR1060"/>
  <c i="3" r="AP1050"/>
  <c i="3" r="AQ1047"/>
  <c i="3" r="AP1044"/>
  <c i="3" r="AS1044"/>
  <c i="3" r="AV1040"/>
  <c i="3" r="AT1040"/>
  <c i="3" r="AN1040"/>
  <c i="3" r="AO1040"/>
  <c i="3" r="AP1036"/>
  <c i="3" r="AS1036"/>
  <c i="3" r="AV1032"/>
  <c i="3" r="AT1032"/>
  <c i="3" r="AN1032"/>
  <c i="3" r="AO1032"/>
  <c i="3" r="AP1028"/>
  <c i="3" r="AS1028"/>
  <c i="3" r="AV1024"/>
  <c i="3" r="AT1024"/>
  <c i="3" r="AN1024"/>
  <c i="3" r="AO1024"/>
  <c i="3" r="AP1020"/>
  <c i="3" r="AS1020"/>
  <c i="3" r="AV1016"/>
  <c i="3" r="AT1016"/>
  <c i="3" r="AN1016"/>
  <c i="3" r="AO1016"/>
  <c i="3" r="AP1012"/>
  <c i="3" r="AS1012"/>
  <c i="3" r="AV1008"/>
  <c i="3" r="AT1008"/>
  <c i="3" r="AN1008"/>
  <c i="3" r="AO1008"/>
  <c i="3" r="AP1004"/>
  <c i="3" r="AS1004"/>
  <c i="3" r="AP1065"/>
  <c i="3" r="AQ1062"/>
  <c i="3" r="AR1059"/>
  <c i="3" r="AP1049"/>
  <c i="3" r="AQ1046"/>
  <c i="3" r="AU1045"/>
  <c i="3" r="AO1045"/>
  <c i="3" r="AP1045"/>
  <c i="3" r="AP1041"/>
  <c i="3" r="AQ1038"/>
  <c i="3" r="AU1037"/>
  <c i="3" r="AO1037"/>
  <c i="3" r="AP1037"/>
  <c i="3" r="AP1033"/>
  <c i="3" r="AQ1030"/>
  <c i="3" r="AU1029"/>
  <c i="3" r="AO1029"/>
  <c i="3" r="AP1029"/>
  <c i="3" r="AP1025"/>
  <c i="3" r="AQ1022"/>
  <c i="3" r="AU1021"/>
  <c i="3" r="AO1021"/>
  <c i="3" r="AP1021"/>
  <c i="3" r="AP1017"/>
  <c i="3" r="AQ1014"/>
  <c i="3" r="AU1013"/>
  <c i="3" r="AO1013"/>
  <c i="3" r="AP1013"/>
  <c i="3" r="AP1009"/>
  <c i="3" r="AQ1006"/>
  <c i="3" r="AU1005"/>
  <c i="3" r="AO1005"/>
  <c i="3" r="AP1005"/>
  <c i="3" r="AQ1041"/>
  <c i="3" r="AT1041"/>
  <c i="3" r="AS1040"/>
  <c i="3" r="AR1038"/>
  <c i="3" r="AU1038"/>
  <c i="3" r="AQ1033"/>
  <c i="3" r="AT1033"/>
  <c i="3" r="AS1032"/>
  <c i="3" r="AR1030"/>
  <c i="3" r="AU1030"/>
  <c i="3" r="AQ1025"/>
  <c i="3" r="AT1025"/>
  <c i="3" r="AS1024"/>
  <c i="3" r="AR1022"/>
  <c i="3" r="AU1022"/>
  <c i="3" r="AQ1017"/>
  <c i="3" r="AT1017"/>
  <c i="3" r="AS1016"/>
  <c i="3" r="AU1014"/>
  <c i="3" r="AQ1009"/>
  <c i="3" r="AT1009"/>
  <c i="3" r="AS1008"/>
  <c i="3" r="AR1006"/>
  <c i="3" r="AU1006"/>
  <c i="3" r="AR1068"/>
  <c i="3" r="AP1058"/>
  <c i="3" r="AQ1055"/>
  <c i="3" r="AR1052"/>
  <c i="3" r="AT1045"/>
  <c i="3" r="AR1044"/>
  <c i="3" r="AS1043"/>
  <c i="3" r="AN1043"/>
  <c i="3" r="AV1043"/>
  <c i="3" r="AT1037"/>
  <c i="3" r="AR1036"/>
  <c i="3" r="AS1035"/>
  <c i="3" r="AN1035"/>
  <c i="3" r="AV1035"/>
  <c i="3" r="AT1029"/>
  <c i="3" r="AR1028"/>
  <c i="3" r="AS1027"/>
  <c i="3" r="AN1027"/>
  <c i="3" r="AV1027"/>
  <c i="3" r="AT1021"/>
  <c i="3" r="AR1020"/>
  <c i="3" r="AS1019"/>
  <c i="3" r="AN1019"/>
  <c i="3" r="AV1019"/>
  <c i="3" r="AR1014"/>
  <c i="3" r="AT1013"/>
  <c i="3" r="AR1012"/>
  <c i="3" r="AN1011"/>
  <c i="3" r="AV1011"/>
  <c i="3" r="AT1005"/>
  <c i="3" r="AR1004"/>
  <c i="3" r="AS1003"/>
  <c i="3" r="AN1003"/>
  <c i="3" r="AV1003"/>
  <c i="2" r="AH20"/>
  <c i="3" l="1" r="AW1689"/>
  <c i="3" r="AW1603"/>
  <c i="3" r="AW1692"/>
  <c i="3" r="AW1889"/>
  <c i="3" r="AW1467"/>
  <c i="3" r="AW1995"/>
  <c i="3" r="AW1104"/>
  <c i="3" r="AW1660"/>
  <c i="3" r="AW1012"/>
  <c i="3" r="AW1969"/>
  <c i="3" r="AW1724"/>
  <c i="3" r="AW1045"/>
  <c i="3" r="AW1706"/>
  <c i="3" r="AW1768"/>
  <c i="3" r="AW1123"/>
  <c i="3" r="AW1169"/>
  <c i="3" r="AW1981"/>
  <c i="3" r="AW1881"/>
  <c i="3" r="AW1307"/>
  <c i="3" r="AW1318"/>
  <c i="3" r="AW1917"/>
  <c i="3" r="AW1885"/>
  <c i="3" r="AW1965"/>
  <c i="3" r="AW1993"/>
  <c i="3" r="AW1669"/>
  <c i="3" r="AW1745"/>
  <c i="3" r="AW1765"/>
  <c i="3" r="AW1777"/>
  <c i="3" r="AW1854"/>
  <c i="3" r="AW1983"/>
  <c i="3" r="AW1949"/>
  <c i="3" r="AW1252"/>
  <c i="3" r="AW1451"/>
  <c i="3" r="AW1531"/>
  <c i="3" r="AW1806"/>
  <c i="3" r="AW1334"/>
  <c i="3" r="AW1289"/>
  <c i="3" r="AW1232"/>
  <c i="3" r="AW1358"/>
  <c i="3" r="AW1471"/>
  <c i="3" r="AW1535"/>
  <c i="3" r="AW1534"/>
  <c i="3" r="AW1656"/>
  <c i="3" r="AW1945"/>
  <c i="3" r="AW1482"/>
  <c i="3" r="AW1514"/>
  <c i="3" r="AW1639"/>
  <c i="3" r="AW1931"/>
  <c i="3" r="AW1113"/>
  <c i="3" r="AW1372"/>
  <c i="3" r="AW1637"/>
  <c i="3" r="AW1263"/>
  <c i="3" r="AW1369"/>
  <c i="3" r="AW1401"/>
  <c i="3" r="AW1404"/>
  <c i="3" r="AW1900"/>
  <c i="3" r="AW1052"/>
  <c i="3" r="AW1181"/>
  <c i="3" r="AW1951"/>
  <c i="3" r="AW1816"/>
  <c i="3" r="AW1877"/>
  <c i="3" r="AW1977"/>
  <c i="3" r="AW1250"/>
  <c i="3" r="AW1004"/>
  <c i="3" r="AW1382"/>
  <c i="3" r="AW1561"/>
  <c i="3" r="AW1984"/>
  <c i="3" r="AW1556"/>
  <c i="3" r="AW1987"/>
  <c i="3" r="AW1916"/>
  <c i="3" r="AW1585"/>
  <c i="3" r="AW1026"/>
  <c i="3" r="AW1075"/>
  <c i="3" r="AW1082"/>
  <c i="3" r="AW1039"/>
  <c i="3" r="AW1154"/>
  <c i="3" r="AW1219"/>
  <c i="3" r="AW1107"/>
  <c i="3" r="AW1147"/>
  <c i="3" r="AW1167"/>
  <c i="3" r="AW1187"/>
  <c i="3" r="AW1237"/>
  <c i="3" r="AW1246"/>
  <c i="3" r="AW1215"/>
  <c i="3" r="AW1271"/>
  <c i="3" r="AW1353"/>
  <c i="3" r="AW1393"/>
  <c i="3" r="AW1221"/>
  <c i="3" r="AW1278"/>
  <c i="3" r="AW1459"/>
  <c i="3" r="AW1464"/>
  <c i="3" r="AW1523"/>
  <c i="3" r="AW1528"/>
  <c i="3" r="AW1491"/>
  <c i="3" r="AW1511"/>
  <c i="3" r="AW1398"/>
  <c i="3" r="AW1494"/>
  <c i="3" r="AW1580"/>
  <c i="3" r="AW1291"/>
  <c i="3" r="AW1831"/>
  <c i="3" r="AW1774"/>
  <c i="3" r="AW1697"/>
  <c i="3" r="AW1636"/>
  <c i="3" r="AW1732"/>
  <c i="3" r="AW1649"/>
  <c i="3" r="AW1602"/>
  <c i="3" r="AW1626"/>
  <c i="3" r="AW1800"/>
  <c i="3" r="AW1929"/>
  <c i="3" r="AW1968"/>
  <c i="3" r="AW1994"/>
  <c i="3" r="AW1933"/>
  <c i="3" r="AW1618"/>
  <c i="3" r="AW1940"/>
  <c i="3" r="AW1989"/>
  <c i="3" r="AW1053"/>
  <c i="3" r="AW1368"/>
  <c i="3" r="AW1345"/>
  <c i="3" r="AW1647"/>
  <c i="3" r="AW1898"/>
  <c i="3" r="AW1972"/>
  <c i="3" r="AW1932"/>
  <c i="3" r="AW1041"/>
  <c i="3" r="AW1469"/>
  <c i="3" r="AW1475"/>
  <c i="3" r="AW1722"/>
  <c i="3" r="AW1730"/>
  <c i="3" r="AW1814"/>
  <c i="3" r="AW1162"/>
  <c i="3" r="AW1342"/>
  <c i="3" r="AW1455"/>
  <c i="3" r="AW1589"/>
  <c i="3" r="AW1601"/>
  <c i="3" r="AW1741"/>
  <c i="3" r="AW1676"/>
  <c i="3" r="AW1711"/>
  <c i="3" r="AW1721"/>
  <c i="3" r="AW1747"/>
  <c i="3" r="AW1807"/>
  <c i="3" r="AW1815"/>
  <c i="3" r="AW1608"/>
  <c i="3" r="AW1901"/>
  <c i="3" r="AW1913"/>
  <c i="3" r="AW1785"/>
  <c i="3" r="AW1892"/>
  <c i="3" r="AW1920"/>
  <c i="3" r="AW1953"/>
  <c i="3" r="AW1803"/>
  <c i="3" r="AW1864"/>
  <c i="3" r="AW1871"/>
  <c i="3" r="AW1986"/>
  <c i="3" r="AW1025"/>
  <c i="3" r="AW1340"/>
  <c i="3" r="AW1593"/>
  <c i="3" r="AW1624"/>
  <c i="3" r="AW1119"/>
  <c i="3" r="AW1239"/>
  <c i="3" r="AW1281"/>
  <c i="3" r="AW1233"/>
  <c i="3" r="AW1228"/>
  <c i="3" r="AW1385"/>
  <c i="3" r="AW1575"/>
  <c i="3" r="AW1822"/>
  <c i="3" r="AW1909"/>
  <c i="3" r="AW1936"/>
  <c i="3" r="AW1873"/>
  <c i="3" r="AW1762"/>
  <c i="3" r="AW1966"/>
  <c i="3" r="AW1020"/>
  <c i="3" r="AW1273"/>
  <c i="3" r="AW1560"/>
  <c i="3" r="AW1519"/>
  <c i="3" r="AW1837"/>
  <c i="3" r="AW1615"/>
  <c i="3" r="AW1944"/>
  <c i="3" r="AW1967"/>
  <c i="3" r="AW1644"/>
  <c i="3" r="AW1258"/>
  <c i="3" r="AW1286"/>
  <c i="3" r="AW1036"/>
  <c i="3" r="AW1153"/>
  <c i="3" r="AW1214"/>
  <c i="3" r="AW1266"/>
  <c i="3" r="AW1172"/>
  <c i="3" r="AW1183"/>
  <c i="3" r="AW1283"/>
  <c i="3" r="AW1249"/>
  <c i="3" r="AW1321"/>
  <c i="3" r="AW1445"/>
  <c i="3" r="AW1300"/>
  <c i="3" r="AW1229"/>
  <c i="3" r="AW1351"/>
  <c i="3" r="AW1254"/>
  <c i="3" r="AW1295"/>
  <c i="3" r="AW1597"/>
  <c i="3" r="AW1391"/>
  <c i="3" r="AW1691"/>
  <c i="3" r="AW1727"/>
  <c i="3" r="AW1683"/>
  <c i="3" r="AW1690"/>
  <c i="3" r="AW1835"/>
  <c i="3" r="AW1739"/>
  <c i="3" r="AW1569"/>
  <c i="3" r="AW1925"/>
  <c i="3" r="AW1663"/>
  <c i="3" r="AW1729"/>
  <c i="3" r="AW1678"/>
  <c i="3" r="AW1583"/>
  <c i="3" r="AW1970"/>
  <c i="3" r="AW1592"/>
  <c i="3" r="AW1106"/>
  <c i="3" r="AW1003"/>
  <c i="3" r="AW1090"/>
  <c i="3" r="AW1094"/>
  <c i="3" r="AW1165"/>
  <c i="3" r="AW1515"/>
  <c i="3" r="AW1470"/>
  <c i="3" r="AW1549"/>
  <c i="3" r="AW1330"/>
  <c i="3" r="AW1776"/>
  <c i="3" r="AW1939"/>
  <c i="3" r="AW1990"/>
  <c i="3" r="AW2000"/>
  <c i="3" r="AW1533"/>
  <c i="3" r="AW1495"/>
  <c i="3" r="AW1553"/>
  <c i="3" r="AW1685"/>
  <c i="3" r="AW1915"/>
  <c i="3" r="AW1833"/>
  <c i="3" r="AW1667"/>
  <c i="3" r="AW2001"/>
  <c i="3" r="AW1499"/>
  <c i="3" r="AW1374"/>
  <c i="3" r="AW1060"/>
  <c i="3" r="AW1046"/>
  <c i="3" r="AW1126"/>
  <c i="3" r="AW1087"/>
  <c i="3" r="AW1098"/>
  <c i="3" r="AW1028"/>
  <c i="3" r="AW1205"/>
  <c i="3" r="AW1224"/>
  <c i="3" r="AW1152"/>
  <c i="3" r="AW1166"/>
  <c i="3" r="AW1287"/>
  <c i="3" r="AW1329"/>
  <c i="3" r="AW1483"/>
  <c i="3" r="AW1503"/>
  <c i="3" r="AW1502"/>
  <c i="3" r="AW1584"/>
  <c i="3" r="AW1704"/>
  <c i="3" r="AW1559"/>
  <c i="3" r="AW1786"/>
  <c i="3" r="AW1839"/>
  <c i="3" r="AW1625"/>
  <c i="3" r="AW1828"/>
  <c i="3" r="AW1588"/>
  <c i="3" r="AW1905"/>
  <c i="3" r="AW1845"/>
  <c i="3" r="AW1893"/>
  <c i="3" r="AW1979"/>
  <c i="3" r="AW1607"/>
  <c i="3" r="AW1948"/>
  <c i="3" r="AW1960"/>
  <c i="3" r="AW1974"/>
  <c i="3" r="AW1487"/>
  <c i="3" r="AW1068"/>
  <c i="3" r="AW1062"/>
  <c i="3" r="AW1115"/>
  <c i="3" r="AW1474"/>
  <c i="3" r="AW1506"/>
  <c i="3" r="AW1759"/>
  <c i="3" r="AW1710"/>
  <c i="3" r="AW1808"/>
  <c i="3" r="AW1923"/>
  <c i="3" r="AW1921"/>
  <c i="3" r="AW1121"/>
  <c i="3" r="AW1377"/>
  <c i="3" r="AW1420"/>
  <c i="3" r="AW1578"/>
  <c i="3" r="AW1666"/>
  <c i="3" r="AW1645"/>
  <c i="3" r="AW1207"/>
  <c i="3" r="AW1992"/>
  <c i="3" r="AW1124"/>
  <c i="3" r="AW1415"/>
  <c i="3" r="AW1270"/>
  <c i="3" r="AW1031"/>
  <c i="3" r="AW1044"/>
  <c i="3" r="AW1074"/>
  <c i="3" r="AW1017"/>
  <c i="3" r="AW1089"/>
  <c i="3" r="AW1105"/>
  <c i="3" r="AW1050"/>
  <c i="3" r="AW1102"/>
  <c i="3" r="AW1203"/>
  <c i="3" r="AW1206"/>
  <c i="3" r="AW1248"/>
  <c i="3" r="AW1299"/>
  <c i="3" r="AW1160"/>
  <c i="3" r="AW1373"/>
  <c i="3" r="AW1405"/>
  <c i="3" r="AW1158"/>
  <c i="3" r="AW1304"/>
  <c i="3" r="AW1479"/>
  <c i="3" r="AW1339"/>
  <c i="3" r="AW1463"/>
  <c i="3" r="AW1507"/>
  <c i="3" r="AW1527"/>
  <c i="3" r="AW1410"/>
  <c i="3" r="AW1441"/>
  <c i="3" r="AW1725"/>
  <c i="3" r="AW1641"/>
  <c i="3" r="AW1646"/>
  <c i="3" r="AW1742"/>
  <c i="3" r="AW1746"/>
  <c i="3" r="AW1763"/>
  <c i="3" r="AW1849"/>
  <c i="3" r="AW1955"/>
  <c i="3" r="AW1964"/>
  <c i="3" r="AW1991"/>
  <c i="3" r="AW1761"/>
  <c i="3" r="AW1997"/>
  <c i="3" r="AW1869"/>
  <c i="3" r="AW1937"/>
  <c i="3" r="AW1862"/>
  <c i="3" r="AW1975"/>
  <c i="3" r="AW1985"/>
  <c i="3" r="AW1736"/>
  <c i="3" r="AW1924"/>
  <c i="3" r="AW1014"/>
  <c i="3" r="AW1065"/>
  <c i="3" r="AW1066"/>
  <c i="3" r="AW1023"/>
  <c i="3" r="AW1055"/>
  <c i="3" r="AW1077"/>
  <c i="3" r="AW1117"/>
  <c i="3" r="AW1137"/>
  <c i="3" r="AW1069"/>
  <c i="3" r="AW1080"/>
  <c i="3" r="AW1049"/>
  <c i="3" r="AW1182"/>
  <c i="3" r="AW1134"/>
  <c i="3" r="AW1142"/>
  <c i="3" r="AW1234"/>
  <c i="3" r="AW1243"/>
  <c i="3" r="AW1118"/>
  <c i="3" r="AW1196"/>
  <c i="3" r="AW1276"/>
  <c i="3" r="AW1145"/>
  <c i="3" r="AW1212"/>
  <c i="3" r="AW1275"/>
  <c i="3" r="AW1427"/>
  <c i="3" r="AW1110"/>
  <c i="3" r="AW1245"/>
  <c i="3" r="AW1305"/>
  <c i="3" r="AW1347"/>
  <c i="3" r="AW1363"/>
  <c i="3" r="AW1379"/>
  <c i="3" r="AW1395"/>
  <c i="3" r="AW1443"/>
  <c i="3" r="AW1272"/>
  <c i="3" r="AW1241"/>
  <c i="3" r="AW1367"/>
  <c i="3" r="AW1512"/>
  <c i="3" r="AW1301"/>
  <c i="3" r="AW1582"/>
  <c i="3" r="AW1478"/>
  <c i="3" r="AW1510"/>
  <c i="3" r="AW1545"/>
  <c i="3" r="AW1262"/>
  <c i="3" r="AW1357"/>
  <c i="3" r="AW1375"/>
  <c i="3" r="AW1573"/>
  <c i="3" r="AW1419"/>
  <c i="3" r="AW1452"/>
  <c i="3" r="AW1389"/>
  <c i="3" r="AW1594"/>
  <c i="3" r="AW1631"/>
  <c i="3" r="AW1426"/>
  <c i="3" r="AW1611"/>
  <c i="3" r="AW1627"/>
  <c i="3" r="AW1738"/>
  <c i="3" r="AW1661"/>
  <c i="3" r="AW1823"/>
  <c i="3" r="AW1802"/>
  <c i="3" r="AW1540"/>
  <c i="3" r="AW1804"/>
  <c i="3" r="AW1820"/>
  <c i="3" r="AW1572"/>
  <c i="3" r="AW1659"/>
  <c i="3" r="AW1740"/>
  <c i="3" r="AW1834"/>
  <c i="3" r="AW1665"/>
  <c i="3" r="AW1781"/>
  <c i="3" r="AW1813"/>
  <c i="3" r="AW1842"/>
  <c i="3" r="AW1906"/>
  <c i="3" r="AW1720"/>
  <c i="3" r="AW1884"/>
  <c i="3" r="AW1708"/>
  <c i="3" r="AW1818"/>
  <c i="3" r="AW1858"/>
  <c i="3" r="AW1866"/>
  <c i="3" r="AW1865"/>
  <c i="3" r="AW1782"/>
  <c i="3" r="AW1612"/>
  <c i="3" r="AW1798"/>
  <c i="3" r="AW1819"/>
  <c i="3" r="AW1934"/>
  <c i="3" r="AW1809"/>
  <c i="3" r="AW1825"/>
  <c i="3" r="AW1973"/>
  <c i="3" r="AW1848"/>
  <c i="3" r="AW1961"/>
  <c i="3" r="AW1996"/>
  <c i="3" r="AW1879"/>
  <c i="3" r="AW1927"/>
  <c i="3" r="AW1027"/>
  <c i="3" r="AW1032"/>
  <c i="3" r="AW1021"/>
  <c i="3" r="AW1022"/>
  <c i="3" r="AW1067"/>
  <c i="3" r="AW1033"/>
  <c i="3" r="AW1073"/>
  <c i="3" r="AW1018"/>
  <c i="3" r="AW1029"/>
  <c i="3" r="AW1005"/>
  <c i="3" r="AW1085"/>
  <c i="3" r="AW1058"/>
  <c i="3" r="AW1091"/>
  <c i="3" r="AW1054"/>
  <c i="3" r="AW1086"/>
  <c i="3" r="AW1120"/>
  <c i="3" r="AW1095"/>
  <c i="3" r="AW1156"/>
  <c i="3" r="AW1202"/>
  <c i="3" r="AW1227"/>
  <c i="3" r="AW1100"/>
  <c i="3" r="AW1141"/>
  <c i="3" r="AW1174"/>
  <c i="3" r="AW1230"/>
  <c i="3" r="AW1192"/>
  <c i="3" r="AW1135"/>
  <c i="3" r="AW1244"/>
  <c i="3" r="AW1274"/>
  <c i="3" r="AW1096"/>
  <c i="3" r="AW1265"/>
  <c i="3" r="AW1310"/>
  <c i="3" r="AW1447"/>
  <c i="3" r="AW1413"/>
  <c i="3" r="AW1327"/>
  <c i="3" r="AW1335"/>
  <c i="3" r="AW1477"/>
  <c i="3" r="AW1509"/>
  <c i="3" r="AW1314"/>
  <c i="3" r="AW1456"/>
  <c i="3" r="AW1520"/>
  <c i="3" r="AW1322"/>
  <c i="3" r="AW1365"/>
  <c i="3" r="AW1414"/>
  <c i="3" r="AW1550"/>
  <c i="3" r="AW1566"/>
  <c i="3" r="AW1460"/>
  <c i="3" r="AW1468"/>
  <c i="3" r="AW1476"/>
  <c i="3" r="AW1484"/>
  <c i="3" r="AW1492"/>
  <c i="3" r="AW1500"/>
  <c i="3" r="AW1508"/>
  <c i="3" r="AW1516"/>
  <c i="3" r="AW1524"/>
  <c i="3" r="AW1532"/>
  <c i="3" r="AW1309"/>
  <c i="3" r="AW1359"/>
  <c i="3" r="AW1428"/>
  <c i="3" r="AW1547"/>
  <c i="3" r="AW1564"/>
  <c i="3" r="AW1587"/>
  <c i="3" r="AW1749"/>
  <c i="3" r="AW1591"/>
  <c i="3" r="AW1616"/>
  <c i="3" r="AW1770"/>
  <c i="3" r="AW1642"/>
  <c i="3" r="AW1709"/>
  <c i="3" r="AW1457"/>
  <c i="3" r="AW1648"/>
  <c i="3" r="AW1836"/>
  <c i="3" r="AW1672"/>
  <c i="3" r="AW1701"/>
  <c i="3" r="AW1799"/>
  <c i="3" r="AW1390"/>
  <c i="3" r="AW1758"/>
  <c i="3" r="AW1670"/>
  <c i="3" r="AW1684"/>
  <c i="3" r="AW1694"/>
  <c i="3" r="AW1751"/>
  <c i="3" r="AW1755"/>
  <c i="3" r="AW1867"/>
  <c i="3" r="AW1954"/>
  <c i="3" r="AW1728"/>
  <c i="3" r="AW1657"/>
  <c i="3" r="AW1830"/>
  <c i="3" r="AW1896"/>
  <c i="3" r="AW1424"/>
  <c i="3" r="AW1620"/>
  <c i="3" r="AW1713"/>
  <c i="3" r="AW1793"/>
  <c i="3" r="AW1843"/>
  <c i="3" r="AW1655"/>
  <c i="3" r="AW1950"/>
  <c i="3" r="AW1380"/>
  <c i="3" r="AW1609"/>
  <c i="3" r="AW1737"/>
  <c i="3" r="AW1821"/>
  <c i="3" r="AW1962"/>
  <c i="3" r="AW1850"/>
  <c i="3" r="AW1956"/>
  <c i="3" r="AW1963"/>
  <c i="3" r="AW1976"/>
  <c i="3" r="AW1138"/>
  <c i="3" r="AW1505"/>
  <c i="3" r="AW1750"/>
  <c i="3" r="AW1826"/>
  <c i="3" r="AW1197"/>
  <c i="3" r="AW1651"/>
  <c i="3" r="AW1700"/>
  <c i="3" r="AW1988"/>
  <c i="3" r="AW1043"/>
  <c i="3" r="AW1007"/>
  <c i="3" r="AW1030"/>
  <c i="3" r="AW1038"/>
  <c i="3" r="AW1108"/>
  <c i="3" r="AW1184"/>
  <c i="3" r="AW1217"/>
  <c i="3" r="AW1238"/>
  <c i="3" r="AW1257"/>
  <c i="3" r="AW1185"/>
  <c i="3" r="AW1282"/>
  <c i="3" r="AW1148"/>
  <c i="3" r="AW1356"/>
  <c i="3" r="AW1472"/>
  <c i="3" r="AW1439"/>
  <c i="3" r="AW1558"/>
  <c i="3" r="AW1446"/>
  <c i="3" r="AW1576"/>
  <c i="3" r="AW1436"/>
  <c i="3" r="AW1571"/>
  <c i="3" r="AW1632"/>
  <c i="3" r="AW1794"/>
  <c i="3" r="AW1766"/>
  <c i="3" r="AW1465"/>
  <c i="3" r="AW1521"/>
  <c i="3" r="AW1788"/>
  <c i="3" r="AW1847"/>
  <c i="3" r="AW1621"/>
  <c i="3" r="AW1888"/>
  <c i="3" r="AW1733"/>
  <c i="3" r="AW1635"/>
  <c i="3" r="AW1019"/>
  <c i="3" r="AW1006"/>
  <c i="3" r="AW1078"/>
  <c i="3" r="AW1159"/>
  <c i="3" r="AW1236"/>
  <c i="3" r="AW1267"/>
  <c i="3" r="AW1294"/>
  <c i="3" r="AW1371"/>
  <c i="3" r="AW1562"/>
  <c i="3" r="AW1466"/>
  <c i="3" r="AW1408"/>
  <c i="3" r="AW1586"/>
  <c i="3" r="AW1417"/>
  <c i="3" r="AW1652"/>
  <c i="3" r="AW1719"/>
  <c i="3" r="AW1658"/>
  <c i="3" r="AW1712"/>
  <c i="3" r="AW1164"/>
  <c i="3" r="AW1688"/>
  <c i="3" r="AW1904"/>
  <c i="3" r="AW1958"/>
  <c i="3" r="AW1016"/>
  <c i="3" r="AW1047"/>
  <c i="3" r="AW1002"/>
  <c i="3" r="AW1059"/>
  <c i="3" r="AW1088"/>
  <c i="3" r="AW1127"/>
  <c i="3" r="AW1111"/>
  <c i="3" r="AW1132"/>
  <c i="3" r="AW1063"/>
  <c i="3" r="AW1122"/>
  <c i="3" r="AW1146"/>
  <c i="3" r="AW1186"/>
  <c i="3" r="AW1226"/>
  <c i="3" r="AW1222"/>
  <c i="3" r="AW1144"/>
  <c i="3" r="AW1176"/>
  <c i="3" r="AW1191"/>
  <c i="3" r="AW1319"/>
  <c i="3" r="AW1253"/>
  <c i="3" r="AW1328"/>
  <c i="3" r="AW1213"/>
  <c i="3" r="AW1255"/>
  <c i="3" r="AW1261"/>
  <c i="3" r="AW1352"/>
  <c i="3" r="AW1388"/>
  <c i="3" r="AW1461"/>
  <c i="3" r="AW1493"/>
  <c i="3" r="AW1525"/>
  <c i="3" r="AW1546"/>
  <c i="3" r="AW1444"/>
  <c i="3" r="AW1488"/>
  <c i="3" r="AW1364"/>
  <c i="3" r="AW1429"/>
  <c i="3" r="AW1563"/>
  <c i="3" r="AW1619"/>
  <c i="3" r="AW1577"/>
  <c i="3" r="AW1279"/>
  <c i="3" r="AW1296"/>
  <c i="3" r="AW1628"/>
  <c i="3" r="AW1653"/>
  <c i="3" r="AW1703"/>
  <c i="3" r="AW1735"/>
  <c i="3" r="AW1693"/>
  <c i="3" r="AW1832"/>
  <c i="3" r="AW1337"/>
  <c i="3" r="AW1548"/>
  <c i="3" r="AW1570"/>
  <c i="3" r="AW1529"/>
  <c i="3" r="AW1715"/>
  <c i="3" r="AW1841"/>
  <c i="3" r="AW1416"/>
  <c i="3" r="AW1705"/>
  <c i="3" r="AW1797"/>
  <c i="3" r="AW1695"/>
  <c i="3" r="AW1744"/>
  <c i="3" r="AW1789"/>
  <c i="3" r="AW1796"/>
  <c i="3" r="AW1714"/>
  <c i="3" r="AW1773"/>
  <c i="3" r="AW1856"/>
  <c i="3" r="AW1450"/>
  <c i="3" r="AW1882"/>
  <c i="3" r="AW1209"/>
  <c i="3" r="AW1851"/>
  <c i="3" r="AW1928"/>
  <c i="3" r="AW1042"/>
  <c i="3" r="AW1702"/>
  <c i="3" r="AW1699"/>
  <c i="3" r="AW1779"/>
  <c i="3" r="AW1872"/>
  <c i="3" r="AW1343"/>
  <c i="3" r="AW1425"/>
  <c i="3" r="AW1698"/>
  <c i="3" r="AW1857"/>
  <c i="3" r="AW1902"/>
  <c i="3" r="AW1918"/>
  <c i="3" r="AW1769"/>
  <c i="3" r="AW1875"/>
  <c i="3" r="AW1731"/>
  <c i="3" r="AW1861"/>
  <c i="3" r="AW1935"/>
  <c i="3" r="AW1980"/>
  <c i="3" r="AW1009"/>
  <c i="3" r="AW1173"/>
  <c i="3" r="AW1268"/>
  <c i="3" r="AW1260"/>
  <c i="3" r="AW1629"/>
  <c i="3" r="AW1277"/>
  <c i="3" r="AW1947"/>
  <c i="3" r="AW1894"/>
  <c i="3" r="AW1883"/>
  <c i="3" r="AW1943"/>
  <c i="3" r="AW1783"/>
  <c i="3" r="AW1083"/>
  <c i="3" r="AW1129"/>
  <c i="3" r="AW1076"/>
  <c i="3" r="AW1194"/>
  <c i="3" r="AW1280"/>
  <c i="3" r="AW1269"/>
  <c i="3" r="AW1326"/>
  <c i="3" r="AW1366"/>
  <c i="3" r="AW1440"/>
  <c i="3" r="AW1541"/>
  <c i="3" r="AW1313"/>
  <c i="3" r="AW1810"/>
  <c i="3" r="AW1662"/>
  <c i="3" r="AW1795"/>
  <c i="3" r="AW1681"/>
  <c i="3" r="AW1361"/>
  <c i="3" r="AW1791"/>
  <c i="3" r="AW1805"/>
  <c i="3" r="AW1787"/>
  <c i="3" r="AW1855"/>
  <c i="3" r="AW1868"/>
  <c i="3" r="AW1863"/>
  <c i="3" r="AW1886"/>
  <c i="3" r="AW1811"/>
  <c i="3" r="AW1971"/>
  <c i="3" r="AW1473"/>
  <c i="3" r="AW1668"/>
  <c i="3" r="AW1072"/>
  <c i="3" r="AW1099"/>
  <c i="3" r="AW1161"/>
  <c i="3" r="AW1198"/>
  <c i="3" r="AW1112"/>
  <c i="3" r="AW1101"/>
  <c i="3" r="AW1336"/>
  <c i="3" r="AW1323"/>
  <c i="3" r="AW1355"/>
  <c i="3" r="AW1403"/>
  <c i="3" r="AW1421"/>
  <c i="3" r="AW1315"/>
  <c i="3" r="AW1480"/>
  <c i="3" r="AW1407"/>
  <c i="3" r="AW1462"/>
  <c i="3" r="AW1526"/>
  <c i="3" r="AW1498"/>
  <c i="3" r="AW1431"/>
  <c i="3" r="AW1598"/>
  <c i="3" r="AW1376"/>
  <c i="3" r="AW1600"/>
  <c i="3" r="AW1757"/>
  <c i="3" r="AW1772"/>
  <c i="3" r="AW1840"/>
  <c i="3" r="AW1775"/>
  <c i="3" r="AW1812"/>
  <c i="3" r="AW1567"/>
  <c i="3" r="AW1890"/>
  <c i="3" r="AW1998"/>
  <c i="3" r="AW1784"/>
  <c i="3" r="AW1605"/>
  <c i="3" r="AW1824"/>
  <c i="3" r="AW1957"/>
  <c i="3" r="AW1999"/>
  <c i="3" r="AW1752"/>
  <c i="3" r="AW1035"/>
  <c i="3" r="AW1037"/>
  <c i="3" r="AW1109"/>
  <c i="3" r="AW1010"/>
  <c i="3" r="AW1048"/>
  <c i="3" r="AW1092"/>
  <c i="3" r="AW1103"/>
  <c i="3" r="AW1130"/>
  <c i="3" r="AW1070"/>
  <c i="3" r="AW1143"/>
  <c i="3" r="AW1170"/>
  <c i="3" r="AW1140"/>
  <c i="3" r="AW1155"/>
  <c i="3" r="AW1218"/>
  <c i="3" r="AW1128"/>
  <c i="3" r="AW1139"/>
  <c i="3" r="AW1190"/>
  <c i="3" r="AW1256"/>
  <c i="3" r="AW1208"/>
  <c i="3" r="AW1204"/>
  <c i="3" r="AW1177"/>
  <c i="3" r="AW1264"/>
  <c i="3" r="AW1298"/>
  <c i="3" r="AW1437"/>
  <c i="3" r="AW1438"/>
  <c i="3" r="AW1188"/>
  <c i="3" r="AW1320"/>
  <c i="3" r="AW1411"/>
  <c i="3" r="AW1449"/>
  <c i="3" r="AW1316"/>
  <c i="3" r="AW1383"/>
  <c i="3" r="AW1496"/>
  <c i="3" r="AW1542"/>
  <c i="3" r="AW1349"/>
  <c i="3" r="AW1454"/>
  <c i="3" r="AW1486"/>
  <c i="3" r="AW1518"/>
  <c i="3" r="AW1458"/>
  <c i="3" r="AW1490"/>
  <c i="3" r="AW1522"/>
  <c i="3" r="AW1231"/>
  <c i="3" r="AW1341"/>
  <c i="3" r="AW1392"/>
  <c i="3" r="AW1448"/>
  <c i="3" r="AW1338"/>
  <c i="3" r="AW1412"/>
  <c i="3" r="AW1497"/>
  <c i="3" r="AW1643"/>
  <c i="3" r="AW1633"/>
  <c i="3" r="AW1554"/>
  <c i="3" r="AW1565"/>
  <c i="3" r="AW1630"/>
  <c i="3" r="AW1671"/>
  <c i="3" r="AW1767"/>
  <c i="3" r="AW1623"/>
  <c i="3" r="AW1350"/>
  <c i="3" r="AW1654"/>
  <c i="3" r="AW1679"/>
  <c i="3" r="AW1596"/>
  <c i="3" r="AW1680"/>
  <c i="3" r="AW1780"/>
  <c i="3" r="AW1764"/>
  <c i="3" r="AW1790"/>
  <c i="3" r="AW1838"/>
  <c i="3" r="AW1874"/>
  <c i="3" r="AW1922"/>
  <c i="3" r="AW1930"/>
  <c i="3" r="AW1938"/>
  <c i="3" r="AW1946"/>
  <c i="3" r="AW1225"/>
  <c i="3" r="AW1223"/>
  <c i="3" r="AW1673"/>
  <c i="3" r="AW1876"/>
  <c i="3" r="AW1175"/>
  <c i="3" r="AW1743"/>
  <c i="3" r="AW1760"/>
  <c i="3" r="AW1792"/>
  <c i="3" r="AW1606"/>
  <c i="3" r="AW1568"/>
  <c i="3" r="AW1910"/>
  <c i="3" r="AW1942"/>
  <c i="3" r="AW1513"/>
  <c i="3" r="AW1718"/>
  <c i="3" r="AW1959"/>
  <c i="3" r="AW1015"/>
  <c i="3" r="AW1696"/>
  <c i="3" r="AW1844"/>
  <c i="3" r="AW1887"/>
  <c i="3" r="AW1911"/>
  <c i="3" r="AW1853"/>
  <c i="3" r="AW1013"/>
  <c i="3" r="AW1097"/>
  <c i="3" r="AW1664"/>
  <c i="3" r="AW1756"/>
  <c i="3" r="AW1801"/>
  <c i="3" r="AW1870"/>
  <c i="3" r="AW1579"/>
  <c i="3" r="AW1903"/>
  <c i="3" r="AW1024"/>
  <c i="3" r="AW1071"/>
  <c i="3" r="AW1084"/>
  <c i="3" r="AW1211"/>
  <c i="3" r="AW1199"/>
  <c i="3" r="AW1333"/>
  <c i="3" r="AW1501"/>
  <c i="3" r="AW1536"/>
  <c i="3" r="AW1308"/>
  <c i="3" r="AW1434"/>
  <c i="3" r="AW1581"/>
  <c i="3" r="AW1599"/>
  <c i="3" r="AW1682"/>
  <c i="3" r="AW1778"/>
  <c i="3" r="AW1827"/>
  <c i="3" r="AW1430"/>
  <c i="3" r="AW1686"/>
  <c i="3" r="AW1125"/>
  <c i="3" r="AW1432"/>
  <c i="3" r="AW1771"/>
  <c i="3" r="AW1878"/>
  <c i="3" r="AW1926"/>
  <c i="3" r="AW1852"/>
  <c i="3" r="AW1919"/>
  <c i="3" r="AW1064"/>
  <c i="3" r="AW1056"/>
  <c i="3" r="AW1131"/>
  <c i="3" r="AW1151"/>
  <c i="3" r="AW1216"/>
  <c i="3" r="AW1201"/>
  <c i="3" r="AW1251"/>
  <c i="3" r="AW1293"/>
  <c i="3" r="AW1171"/>
  <c i="3" r="AW1220"/>
  <c i="3" r="AW1247"/>
  <c i="3" r="AW1179"/>
  <c i="3" r="AW1306"/>
  <c i="3" r="AW1418"/>
  <c i="3" r="AW1311"/>
  <c i="3" r="AW1189"/>
  <c i="3" r="AW1344"/>
  <c i="3" r="AW1387"/>
  <c i="3" r="AW1435"/>
  <c i="3" r="AW1400"/>
  <c i="3" r="AW1544"/>
  <c i="3" r="AW1399"/>
  <c i="3" r="AW1381"/>
  <c i="3" r="AW1422"/>
  <c i="3" r="AW1530"/>
  <c i="3" r="AW1235"/>
  <c i="3" r="AW1150"/>
  <c i="3" r="AW1423"/>
  <c i="3" r="AW1406"/>
  <c i="3" r="AW1638"/>
  <c i="3" r="AW1332"/>
  <c i="3" r="AW1557"/>
  <c i="3" r="AW1650"/>
  <c i="3" r="AW1617"/>
  <c i="3" r="AW1409"/>
  <c i="3" r="AW1614"/>
  <c i="3" r="AW1675"/>
  <c i="3" r="AW1907"/>
  <c i="3" r="AW1941"/>
  <c i="3" r="AW1360"/>
  <c i="3" r="AW1908"/>
  <c i="3" r="AW1899"/>
  <c i="3" r="AW1674"/>
  <c i="3" r="AW1846"/>
  <c i="3" r="AW1895"/>
  <c i="3" r="AW1011"/>
  <c i="3" r="AW1008"/>
  <c i="3" r="AW1040"/>
  <c i="3" r="AW1051"/>
  <c i="3" r="AW1034"/>
  <c i="3" r="AW1079"/>
  <c i="3" r="AW1057"/>
  <c i="3" r="AW1093"/>
  <c i="3" r="AW1133"/>
  <c i="3" r="AW1081"/>
  <c i="3" r="AW1116"/>
  <c i="3" r="AW1114"/>
  <c i="3" r="AW1061"/>
  <c i="3" r="AW1136"/>
  <c i="3" r="AW1163"/>
  <c i="3" r="AW1178"/>
  <c i="3" r="AW1210"/>
  <c i="3" r="AW1240"/>
  <c i="3" r="AW1157"/>
  <c i="3" r="AW1149"/>
  <c i="3" r="AW1200"/>
  <c i="3" r="AW1180"/>
  <c i="3" r="AW1195"/>
  <c i="3" r="AW1259"/>
  <c i="3" r="AW1193"/>
  <c i="3" r="AW1242"/>
  <c i="3" r="AW1285"/>
  <c i="3" r="AW1303"/>
  <c i="3" r="AW1312"/>
  <c i="3" r="AW1288"/>
  <c i="3" r="AW1297"/>
  <c i="3" r="AW1292"/>
  <c i="3" r="AW1302"/>
  <c i="3" r="AW1354"/>
  <c i="3" r="AW1362"/>
  <c i="3" r="AW1370"/>
  <c i="3" r="AW1378"/>
  <c i="3" r="AW1386"/>
  <c i="3" r="AW1394"/>
  <c i="3" r="AW1402"/>
  <c i="3" r="AW1284"/>
  <c i="3" r="AW1317"/>
  <c i="3" r="AW1290"/>
  <c i="3" r="AW1331"/>
  <c i="3" r="AW1346"/>
  <c i="3" r="AW1384"/>
  <c i="3" r="AW1453"/>
  <c i="3" r="AW1485"/>
  <c i="3" r="AW1517"/>
  <c i="3" r="AW1504"/>
  <c i="3" r="AW1397"/>
  <c i="3" r="AW1543"/>
  <c i="3" r="AW1552"/>
  <c i="3" r="AW1324"/>
  <c i="3" r="AW1538"/>
  <c i="3" r="AW1348"/>
  <c i="3" r="AW1574"/>
  <c i="3" r="AW1604"/>
  <c i="3" r="AW1396"/>
  <c i="3" r="AW1489"/>
  <c i="3" r="AW1325"/>
  <c i="3" r="AW1634"/>
  <c i="3" r="AW1717"/>
  <c i="3" r="AW1539"/>
  <c i="3" r="AW1595"/>
  <c i="3" r="AW1613"/>
  <c i="3" r="AW1433"/>
  <c i="3" r="AW1537"/>
  <c i="3" r="AW1555"/>
  <c i="3" r="AW1677"/>
  <c i="3" r="AW1707"/>
  <c i="3" r="AW1817"/>
  <c i="3" r="AW1640"/>
  <c i="3" r="AW1622"/>
  <c i="3" r="AW1687"/>
  <c i="3" r="AW1734"/>
  <c i="3" r="AW1748"/>
  <c i="3" r="AW1754"/>
  <c i="3" r="AW1590"/>
  <c i="3" r="AW1723"/>
  <c i="3" r="AW1442"/>
  <c i="3" r="AW1481"/>
  <c i="3" r="AW1914"/>
  <c i="3" r="AW1753"/>
  <c i="3" r="AW1912"/>
  <c i="3" r="AW1726"/>
  <c i="3" r="AW1716"/>
  <c i="3" r="AW1829"/>
  <c i="3" r="AW1978"/>
  <c i="3" r="AW1880"/>
  <c i="3" r="AW1860"/>
  <c i="3" r="AW1897"/>
  <c i="3" r="AW1952"/>
  <c i="3" r="AW1982"/>
  <c i="3" r="AW1168"/>
  <c i="3" r="AW1551"/>
  <c i="3" r="AW1891"/>
  <c i="3" r="AW1610"/>
  <c i="3" r="AW1859"/>
  <c i="2" r="AF23"/>
  <c i="2" r="AI1024"/>
  <c i="2" r="AI1025"/>
  <c i="2" r="AI1026"/>
  <c i="2" r="AI1027"/>
  <c i="2" r="AI1028"/>
  <c i="2" r="AI1029"/>
  <c i="2" r="AI1030"/>
  <c i="2" r="AI1031"/>
  <c i="2" r="AI1032"/>
  <c i="2" r="AI1033"/>
  <c i="2" r="AI1034"/>
  <c i="2" r="AI1035"/>
  <c i="2" r="AI1036"/>
  <c i="2" r="AI1037"/>
  <c i="2" r="AI1038"/>
  <c i="2" r="AI1039"/>
  <c i="2" r="AI1040"/>
  <c i="2" r="AI1041"/>
  <c i="2" r="AI1042"/>
  <c i="2" r="AI1043"/>
  <c i="2" r="AI1044"/>
  <c i="2" r="AI1045"/>
  <c i="2" r="AI1046"/>
  <c i="2" r="AI1047"/>
  <c i="2" r="AI1048"/>
  <c i="2" r="AI1049"/>
  <c i="2" r="AI1050"/>
  <c i="2" r="AI1051"/>
  <c i="2" r="AI1052"/>
  <c i="2" r="AI1053"/>
  <c i="2" r="AI1054"/>
  <c i="2" r="AI1055"/>
  <c i="2" r="AI1056"/>
  <c i="2" r="AI1057"/>
  <c i="2" r="AI1058"/>
  <c i="2" r="AI1059"/>
  <c i="2" r="AI1060"/>
  <c i="2" r="AI1061"/>
  <c i="2" r="AI1062"/>
  <c i="2" r="AI1063"/>
  <c i="2" r="AI1064"/>
  <c i="2" r="AI1065"/>
  <c i="2" r="AI1066"/>
  <c i="2" r="AI1067"/>
  <c i="2" r="AI1068"/>
  <c i="2" r="AI1069"/>
  <c i="2" r="AI1070"/>
  <c i="2" r="AI1071"/>
  <c i="2" r="AI1072"/>
  <c i="2" r="AI1073"/>
  <c i="2" r="AI1074"/>
  <c i="2" r="AI1075"/>
  <c i="2" r="AI1076"/>
  <c i="2" r="AI1077"/>
  <c i="2" r="AI1078"/>
  <c i="2" r="AI1079"/>
  <c i="2" r="AI1080"/>
  <c i="2" r="AI1081"/>
  <c i="2" r="AI1082"/>
  <c i="2" r="AI1083"/>
  <c i="2" r="AI1084"/>
  <c i="2" r="AI1085"/>
  <c i="2" r="AI1086"/>
  <c i="2" r="AI1087"/>
  <c i="2" r="AI1088"/>
  <c i="2" r="AI1089"/>
  <c i="2" r="AI1090"/>
  <c i="2" r="AI1091"/>
  <c i="2" r="AI1092"/>
  <c i="2" r="AI1093"/>
  <c i="2" r="AI1094"/>
  <c i="2" r="AI1095"/>
  <c i="2" r="AI1096"/>
  <c i="2" r="AI1097"/>
  <c i="2" r="AI1098"/>
  <c i="2" r="AI1099"/>
  <c i="2" r="AI1100"/>
  <c i="2" r="AI1101"/>
  <c i="2" r="AI1102"/>
  <c i="2" r="AI1103"/>
  <c i="2" r="AI1104"/>
  <c i="2" r="AI1105"/>
  <c i="2" r="AI1106"/>
  <c i="2" r="AI1107"/>
  <c i="2" r="AI1108"/>
  <c i="2" r="AI1109"/>
  <c i="2" r="AI1110"/>
  <c i="2" r="AI1111"/>
  <c i="2" r="AI1112"/>
  <c i="2" r="AI1113"/>
  <c i="2" r="AI1114"/>
  <c i="2" r="AI1115"/>
  <c i="2" r="AI1116"/>
  <c i="2" r="AI1117"/>
  <c i="2" r="AI1118"/>
  <c i="2" r="AI1119"/>
  <c i="2" r="AI1120"/>
  <c i="2" r="AI1121"/>
  <c i="2" r="AI1122"/>
  <c i="2" r="AI1123"/>
  <c i="2" r="AI1124"/>
  <c i="2" r="AI1125"/>
  <c i="2" r="AI1126"/>
  <c i="2" r="AI1127"/>
  <c i="2" r="AI1128"/>
  <c i="2" r="AI1129"/>
  <c i="2" r="AI1130"/>
  <c i="2" r="AI1131"/>
  <c i="2" r="AI1132"/>
  <c i="2" r="AI1133"/>
  <c i="2" r="AI1134"/>
  <c i="2" r="AI1135"/>
  <c i="2" r="AI1136"/>
  <c i="2" r="AI1137"/>
  <c i="2" r="AI1138"/>
  <c i="2" r="AI1139"/>
  <c i="2" r="AI1140"/>
  <c i="2" r="AI1141"/>
  <c i="2" r="AI1142"/>
  <c i="2" r="AI1143"/>
  <c i="2" r="AI1144"/>
  <c i="2" r="AI1145"/>
  <c i="2" r="AI1146"/>
  <c i="2" r="AI1147"/>
  <c i="2" r="AI1148"/>
  <c i="2" r="AI1149"/>
  <c i="2" r="AI1150"/>
  <c i="2" r="AI1151"/>
  <c i="2" r="AI1152"/>
  <c i="2" r="AI1153"/>
  <c i="2" r="AI1154"/>
  <c i="2" r="AI1155"/>
  <c i="2" r="AI1156"/>
  <c i="2" r="AI1157"/>
  <c i="2" r="AI1158"/>
  <c i="2" r="AI1159"/>
  <c i="2" r="AI1160"/>
  <c i="2" r="AI1161"/>
  <c i="2" r="AI1162"/>
  <c i="2" r="AI1163"/>
  <c i="2" r="AI1164"/>
  <c i="2" r="AI1165"/>
  <c i="2" r="AI1166"/>
  <c i="2" r="AI1167"/>
  <c i="2" r="AI1168"/>
  <c i="2" r="AI1169"/>
  <c i="2" r="AI1170"/>
  <c i="2" r="AI1171"/>
  <c i="2" r="AI1172"/>
  <c i="2" r="AI1173"/>
  <c i="2" r="AI1174"/>
  <c i="2" r="AI1175"/>
  <c i="2" r="AI1176"/>
  <c i="2" r="AI1177"/>
  <c i="2" r="AI1178"/>
  <c i="2" r="AI1179"/>
  <c i="2" r="AI1180"/>
  <c i="2" r="AI1181"/>
  <c i="2" r="AI1182"/>
  <c i="2" r="AI1183"/>
  <c i="2" r="AI1184"/>
  <c i="2" r="AI1185"/>
  <c i="2" r="AI1186"/>
  <c i="2" r="AI1187"/>
  <c i="2" r="AI1188"/>
  <c i="2" r="AI1189"/>
  <c i="2" r="AI1190"/>
  <c i="2" r="AI1191"/>
  <c i="2" r="AI1192"/>
  <c i="2" r="AI1193"/>
  <c i="2" r="AI1194"/>
  <c i="2" r="AI1195"/>
  <c i="2" r="AI1196"/>
  <c i="2" r="AI1197"/>
  <c i="2" r="AI1198"/>
  <c i="2" r="AI1199"/>
  <c i="2" r="AI1200"/>
  <c i="2" r="AI1201"/>
  <c i="2" r="AI1202"/>
  <c i="2" r="AI1203"/>
  <c i="2" r="AI1204"/>
  <c i="2" r="AI1205"/>
  <c i="2" r="AI1206"/>
  <c i="2" r="AI1207"/>
  <c i="2" r="AI1208"/>
  <c i="2" r="AI1209"/>
  <c i="2" r="AI1210"/>
  <c i="2" r="AI1211"/>
  <c i="2" r="AI1212"/>
  <c i="2" r="AI1213"/>
  <c i="2" r="AI1214"/>
  <c i="2" r="AI1215"/>
  <c i="2" r="AI1216"/>
  <c i="2" r="AI1217"/>
  <c i="2" r="AI1218"/>
  <c i="2" r="AI1219"/>
  <c i="2" r="AI1220"/>
  <c i="2" r="AI1221"/>
  <c i="2" r="AI1222"/>
  <c i="2" r="AI1223"/>
  <c i="2" r="AI1224"/>
  <c i="2" r="AI1225"/>
  <c i="2" r="AI1226"/>
  <c i="2" r="AI1227"/>
  <c i="2" r="AI1228"/>
  <c i="2" r="AI1229"/>
  <c i="2" r="AI1230"/>
  <c i="2" r="AI1231"/>
  <c i="2" r="AI1232"/>
  <c i="2" r="AI1233"/>
  <c i="2" r="AI1234"/>
  <c i="2" r="AI1235"/>
  <c i="2" r="AI1236"/>
  <c i="2" r="AI1237"/>
  <c i="2" r="AI1238"/>
  <c i="2" r="AI1239"/>
  <c i="2" r="AI1240"/>
  <c i="2" r="AI1241"/>
  <c i="2" r="AI1242"/>
  <c i="2" r="AI1243"/>
  <c i="2" r="AI1244"/>
  <c i="2" r="AI1245"/>
  <c i="2" r="AI1246"/>
  <c i="2" r="AI1247"/>
  <c i="2" r="AI1248"/>
  <c i="2" r="AI1249"/>
  <c i="2" r="AI1250"/>
  <c i="2" r="AI1251"/>
  <c i="2" r="AI1252"/>
  <c i="2" r="AI1253"/>
  <c i="2" r="AI1254"/>
  <c i="2" r="AI1255"/>
  <c i="2" r="AI1256"/>
  <c i="2" r="AI1257"/>
  <c i="2" r="AI1258"/>
  <c i="2" r="AI1259"/>
  <c i="2" r="AI1260"/>
  <c i="2" r="AI1261"/>
  <c i="2" r="AI1262"/>
  <c i="2" r="AI1263"/>
  <c i="2" r="AI1264"/>
  <c i="2" r="AI1265"/>
  <c i="2" r="AI1266"/>
  <c i="2" r="AI1267"/>
  <c i="2" r="AI1268"/>
  <c i="2" r="AI1269"/>
  <c i="2" r="AI1270"/>
  <c i="2" r="AI1271"/>
  <c i="2" r="AI1272"/>
  <c i="2" r="AI1273"/>
  <c i="2" r="AI1274"/>
  <c i="2" r="AI1275"/>
  <c i="2" r="AI1276"/>
  <c i="2" r="AI1277"/>
  <c i="2" r="AI1278"/>
  <c i="2" r="AI1279"/>
  <c i="2" r="AI1280"/>
  <c i="2" r="AI1281"/>
  <c i="2" r="AI1282"/>
  <c i="2" r="AI1283"/>
  <c i="2" r="AI1284"/>
  <c i="2" r="AI1285"/>
  <c i="2" r="AI1286"/>
  <c i="2" r="AI1287"/>
  <c i="2" r="AI1288"/>
  <c i="2" r="AI1289"/>
  <c i="2" r="AI1290"/>
  <c i="2" r="AI1291"/>
  <c i="2" r="AI1292"/>
  <c i="2" r="AI1293"/>
  <c i="2" r="AI1294"/>
  <c i="2" r="AI1295"/>
  <c i="2" r="AI1296"/>
  <c i="2" r="AI1297"/>
  <c i="2" r="AI1298"/>
  <c i="2" r="AI1299"/>
  <c i="2" r="AI1300"/>
  <c i="2" r="AI1301"/>
  <c i="2" r="AI1302"/>
  <c i="2" r="AI1303"/>
  <c i="2" r="AI1304"/>
  <c i="2" r="AI1305"/>
  <c i="2" r="AI1306"/>
  <c i="2" r="AI1307"/>
  <c i="2" r="AI1308"/>
  <c i="2" r="AI1309"/>
  <c i="2" r="AI1310"/>
  <c i="2" r="AI1311"/>
  <c i="2" r="AI1312"/>
  <c i="2" r="AI1313"/>
  <c i="2" r="AI1314"/>
  <c i="2" r="AI1315"/>
  <c i="2" r="AI1316"/>
  <c i="2" r="AI1317"/>
  <c i="2" r="AI1318"/>
  <c i="2" r="AI1319"/>
  <c i="2" r="AI1320"/>
  <c i="2" r="AI1321"/>
  <c i="2" r="AI1322"/>
  <c i="2" r="AI1323"/>
  <c i="2" r="AI1324"/>
  <c i="2" r="AI1325"/>
  <c i="2" r="AI1326"/>
  <c i="2" r="AI1327"/>
  <c i="2" r="AI1328"/>
  <c i="2" r="AI1329"/>
  <c i="2" r="AI1330"/>
  <c i="2" r="AI1331"/>
  <c i="2" r="AI1332"/>
  <c i="2" r="AI1333"/>
  <c i="2" r="AI1334"/>
  <c i="2" r="AI1335"/>
  <c i="2" r="AI1336"/>
  <c i="2" r="AI1337"/>
  <c i="2" r="AI1338"/>
  <c i="2" r="AI1339"/>
  <c i="2" r="AI1340"/>
  <c i="2" r="AI1341"/>
  <c i="2" r="AI1342"/>
  <c i="2" r="AI1343"/>
  <c i="2" r="AI1344"/>
  <c i="2" r="AI1345"/>
  <c i="2" r="AI1346"/>
  <c i="2" r="AI1347"/>
  <c i="2" r="AI1348"/>
  <c i="2" r="AI1349"/>
  <c i="2" r="AI1350"/>
  <c i="2" r="AI1351"/>
  <c i="2" r="AI1352"/>
  <c i="2" r="AI1353"/>
  <c i="2" r="AI1354"/>
  <c i="2" r="AI1355"/>
  <c i="2" r="AI1356"/>
  <c i="2" r="AI1357"/>
  <c i="2" r="AI1358"/>
  <c i="2" r="AI1359"/>
  <c i="2" r="AI1360"/>
  <c i="2" r="AI1361"/>
  <c i="2" r="AI1362"/>
  <c i="2" r="AI1363"/>
  <c i="2" r="AI1364"/>
  <c i="2" r="AI1365"/>
  <c i="2" r="AI1366"/>
  <c i="2" r="AI1367"/>
  <c i="2" r="AI1368"/>
  <c i="2" r="AI1369"/>
  <c i="2" r="AI1370"/>
  <c i="2" r="AI1371"/>
  <c i="2" r="AI1372"/>
  <c i="2" r="AI1373"/>
  <c i="2" r="AI1374"/>
  <c i="2" r="AI1375"/>
  <c i="2" r="AI1376"/>
  <c i="2" r="AI1377"/>
  <c i="2" r="AI1378"/>
  <c i="2" r="AI1379"/>
  <c i="2" r="AI1380"/>
  <c i="2" r="AI1381"/>
  <c i="2" r="AI1382"/>
  <c i="2" r="AI1383"/>
  <c i="2" r="AI1384"/>
  <c i="2" r="AI1385"/>
  <c i="2" r="AI1386"/>
  <c i="2" r="AI1387"/>
  <c i="2" r="AI1388"/>
  <c i="2" r="AI1389"/>
  <c i="2" r="AI1390"/>
  <c i="2" r="AI1391"/>
  <c i="2" r="AI1392"/>
  <c i="2" r="AI1393"/>
  <c i="2" r="AI1394"/>
  <c i="2" r="AI1395"/>
  <c i="2" r="AI1396"/>
  <c i="2" r="AI1397"/>
  <c i="2" r="AI1398"/>
  <c i="2" r="AI1399"/>
  <c i="2" r="AI1400"/>
  <c i="2" r="AI1401"/>
  <c i="2" r="AI1402"/>
  <c i="2" r="AI1403"/>
  <c i="2" r="AI1404"/>
  <c i="2" r="AI1405"/>
  <c i="2" r="AI1406"/>
  <c i="2" r="AI1407"/>
  <c i="2" r="AI1408"/>
  <c i="2" r="AI1409"/>
  <c i="2" r="AI1410"/>
  <c i="2" r="AI1411"/>
  <c i="2" r="AI1412"/>
  <c i="2" r="AI1413"/>
  <c i="2" r="AI1414"/>
  <c i="2" r="AI1415"/>
  <c i="2" r="AI1416"/>
  <c i="2" r="AI1417"/>
  <c i="2" r="AI1418"/>
  <c i="2" r="AI1419"/>
  <c i="2" r="AI1420"/>
  <c i="2" r="AI1421"/>
  <c i="2" r="AI1422"/>
  <c i="2" r="AI1423"/>
  <c i="2" r="AI1424"/>
  <c i="2" r="AI1425"/>
  <c i="2" r="AI1426"/>
  <c i="2" r="AI1427"/>
  <c i="2" r="AI1428"/>
  <c i="2" r="AI1429"/>
  <c i="2" r="AI1430"/>
  <c i="2" r="AI1431"/>
  <c i="2" r="AI1432"/>
  <c i="2" r="AI1433"/>
  <c i="2" r="AI1434"/>
  <c i="2" r="AI1435"/>
  <c i="2" r="AI1436"/>
  <c i="2" r="AI1437"/>
  <c i="2" r="AI1438"/>
  <c i="2" r="AI1439"/>
  <c i="2" r="AI1440"/>
  <c i="2" r="AI1441"/>
  <c i="2" r="AI1442"/>
  <c i="2" r="AI1443"/>
  <c i="2" r="AI1444"/>
  <c i="2" r="AI1445"/>
  <c i="2" r="AI1446"/>
  <c i="2" r="AI1447"/>
  <c i="2" r="AI1448"/>
  <c i="2" r="AI1449"/>
  <c i="2" r="AI1450"/>
  <c i="2" r="AI1451"/>
  <c i="2" r="AI1452"/>
  <c i="2" r="AI1453"/>
  <c i="2" r="AI1454"/>
  <c i="2" r="AI1455"/>
  <c i="2" r="AI1456"/>
  <c i="2" r="AI1457"/>
  <c i="2" r="AI1458"/>
  <c i="2" r="AI1459"/>
  <c i="2" r="AI1460"/>
  <c i="2" r="AI1461"/>
  <c i="2" r="AI1462"/>
  <c i="2" r="AI1463"/>
  <c i="2" r="AI1464"/>
  <c i="2" r="AI1465"/>
  <c i="2" r="AI1466"/>
  <c i="2" r="AI1467"/>
  <c i="2" r="AI1468"/>
  <c i="2" r="AI1469"/>
  <c i="2" r="AI1470"/>
  <c i="2" r="AI1471"/>
  <c i="2" r="AI1472"/>
  <c i="2" r="AI1473"/>
  <c i="2" r="AI1474"/>
  <c i="2" r="AI1475"/>
  <c i="2" r="AI1476"/>
  <c i="2" r="AI1477"/>
  <c i="2" r="AI1478"/>
  <c i="2" r="AI1479"/>
  <c i="2" r="AI1480"/>
  <c i="2" r="AI1481"/>
  <c i="2" r="AI1482"/>
  <c i="2" r="AI1483"/>
  <c i="2" r="AI1484"/>
  <c i="2" r="AI1485"/>
  <c i="2" r="AI1486"/>
  <c i="2" r="AI1487"/>
  <c i="2" r="AI1488"/>
  <c i="2" r="AI1489"/>
  <c i="2" r="AI1490"/>
  <c i="2" r="AI1491"/>
  <c i="2" r="AI1492"/>
  <c i="2" r="AI1493"/>
  <c i="2" r="AI1494"/>
  <c i="2" r="AI1495"/>
  <c i="2" r="AI1496"/>
  <c i="2" r="AI1497"/>
  <c i="2" r="AI1498"/>
  <c i="2" r="AI1499"/>
  <c i="2" r="AI1500"/>
  <c i="2" r="AI1501"/>
  <c i="2" r="AI1502"/>
  <c i="2" r="AI1503"/>
  <c i="2" r="AI1504"/>
  <c i="2" r="AI1505"/>
  <c i="2" r="AI1506"/>
  <c i="2" r="AI1507"/>
  <c i="2" r="AI1508"/>
  <c i="2" r="AI1509"/>
  <c i="2" r="AI1510"/>
  <c i="2" r="AI1511"/>
  <c i="2" r="AI1512"/>
  <c i="2" r="AI1513"/>
  <c i="2" r="AI1514"/>
  <c i="2" r="AI1515"/>
  <c i="2" r="AI1516"/>
  <c i="2" r="AI1517"/>
  <c i="2" r="AI1518"/>
  <c i="2" r="AI1519"/>
  <c i="2" r="AI1520"/>
  <c i="2" r="AI1521"/>
  <c i="2" r="AI1522"/>
  <c i="2" r="AI1523"/>
  <c i="2" r="AI1524"/>
  <c i="2" r="AI1525"/>
  <c i="2" r="AI1526"/>
  <c i="2" r="AI1527"/>
  <c i="2" r="AI1528"/>
  <c i="2" r="AI1529"/>
  <c i="2" r="AI1530"/>
  <c i="2" r="AI1531"/>
  <c i="2" r="AI1532"/>
  <c i="2" r="AI1533"/>
  <c i="2" r="AI1534"/>
  <c i="2" r="AI1535"/>
  <c i="2" r="AI1536"/>
  <c i="2" r="AI1537"/>
  <c i="2" r="AI1538"/>
  <c i="2" r="AI1539"/>
  <c i="2" r="AI1540"/>
  <c i="2" r="AI1541"/>
  <c i="2" r="AI1542"/>
  <c i="2" r="AI1543"/>
  <c i="2" r="AI1544"/>
  <c i="2" r="AI1545"/>
  <c i="2" r="AI1546"/>
  <c i="2" r="AI1547"/>
  <c i="2" r="AI1548"/>
  <c i="2" r="AI1549"/>
  <c i="2" r="AI1550"/>
  <c i="2" r="AI1551"/>
  <c i="2" r="AI1552"/>
  <c i="2" r="AI1553"/>
  <c i="2" r="AI1554"/>
  <c i="2" r="AI1555"/>
  <c i="2" r="AI1556"/>
  <c i="2" r="AI1557"/>
  <c i="2" r="AI1558"/>
  <c i="2" r="AI1559"/>
  <c i="2" r="AI1560"/>
  <c i="2" r="AI1561"/>
  <c i="2" r="AI1562"/>
  <c i="2" r="AI1563"/>
  <c i="2" r="AI1564"/>
  <c i="2" r="AI1565"/>
  <c i="2" r="AI1566"/>
  <c i="2" r="AI1567"/>
  <c i="2" r="AI1568"/>
  <c i="2" r="AI1569"/>
  <c i="2" r="AI1570"/>
  <c i="2" r="AI1571"/>
  <c i="2" r="AI1572"/>
  <c i="2" r="AI1573"/>
  <c i="2" r="AI1574"/>
  <c i="2" r="AI1575"/>
  <c i="2" r="AI1576"/>
  <c i="2" r="AI1577"/>
  <c i="2" r="AI1578"/>
  <c i="2" r="AI1579"/>
  <c i="2" r="AI1580"/>
  <c i="2" r="AI1581"/>
  <c i="2" r="AI1582"/>
  <c i="2" r="AI1583"/>
  <c i="2" r="AI1584"/>
  <c i="2" r="AI1585"/>
  <c i="2" r="AI1586"/>
  <c i="2" r="AI1587"/>
  <c i="2" r="AI1588"/>
  <c i="2" r="AI1589"/>
  <c i="2" r="AI1590"/>
  <c i="2" r="AI1591"/>
  <c i="2" r="AI1592"/>
  <c i="2" r="AI1593"/>
  <c i="2" r="AI1594"/>
  <c i="2" r="AI1595"/>
  <c i="2" r="AI1596"/>
  <c i="2" r="AI1597"/>
  <c i="2" r="AI1598"/>
  <c i="2" r="AI1599"/>
  <c i="2" r="AI1600"/>
  <c i="2" r="AI1601"/>
  <c i="2" r="AI1602"/>
  <c i="2" r="AI1603"/>
  <c i="2" r="AI1604"/>
  <c i="2" r="AI1605"/>
  <c i="2" r="AI1606"/>
  <c i="2" r="AI1607"/>
  <c i="2" r="AI1608"/>
  <c i="2" r="AI1609"/>
  <c i="2" r="AI1610"/>
  <c i="2" r="AI1611"/>
  <c i="2" r="AI1612"/>
  <c i="2" r="AI1613"/>
  <c i="2" r="AI1614"/>
  <c i="2" r="AI1615"/>
  <c i="2" r="AI1616"/>
  <c i="2" r="AI1617"/>
  <c i="2" r="AI1618"/>
  <c i="2" r="AI1619"/>
  <c i="2" r="AI1620"/>
  <c i="2" r="AI1621"/>
  <c i="2" r="AI1622"/>
  <c i="2" r="AI1623"/>
  <c i="2" r="AI1624"/>
  <c i="2" r="AI1625"/>
  <c i="2" r="AI1626"/>
  <c i="2" r="AI1627"/>
  <c i="2" r="AI1628"/>
  <c i="2" r="AI1629"/>
  <c i="2" r="AI1630"/>
  <c i="2" r="AI1631"/>
  <c i="2" r="AI1632"/>
  <c i="2" r="AI1633"/>
  <c i="2" r="AI1634"/>
  <c i="2" r="AI1635"/>
  <c i="2" r="AI1636"/>
  <c i="2" r="AI1637"/>
  <c i="2" r="AI1638"/>
  <c i="2" r="AI1639"/>
  <c i="2" r="AI1640"/>
  <c i="2" r="AI1641"/>
  <c i="2" r="AI1642"/>
  <c i="2" r="AI1643"/>
  <c i="2" r="AI1644"/>
  <c i="2" r="AI1645"/>
  <c i="2" r="AI1646"/>
  <c i="2" r="AI1647"/>
  <c i="2" r="AI1648"/>
  <c i="2" r="AI1649"/>
  <c i="2" r="AI1650"/>
  <c i="2" r="AI1651"/>
  <c i="2" r="AI1652"/>
  <c i="2" r="AI1653"/>
  <c i="2" r="AI1654"/>
  <c i="2" r="AI1655"/>
  <c i="2" r="AI1656"/>
  <c i="2" r="AI1657"/>
  <c i="2" r="AI1658"/>
  <c i="2" r="AI1659"/>
  <c i="2" r="AI1660"/>
  <c i="2" r="AI1661"/>
  <c i="2" r="AI1662"/>
  <c i="2" r="AI1663"/>
  <c i="2" r="AI1664"/>
  <c i="2" r="AI1665"/>
  <c i="2" r="AI1666"/>
  <c i="2" r="AI1667"/>
  <c i="2" r="AI1668"/>
  <c i="2" r="AI1669"/>
  <c i="2" r="AI1670"/>
  <c i="2" r="AI1671"/>
  <c i="2" r="AI1672"/>
  <c i="2" r="AI1673"/>
  <c i="2" r="AI1674"/>
  <c i="2" r="AI1675"/>
  <c i="2" r="AI1676"/>
  <c i="2" r="AI1677"/>
  <c i="2" r="AI1678"/>
  <c i="2" r="AI1679"/>
  <c i="2" r="AI1680"/>
  <c i="2" r="AI1681"/>
  <c i="2" r="AI1682"/>
  <c i="2" r="AI1683"/>
  <c i="2" r="AI1684"/>
  <c i="2" r="AI1685"/>
  <c i="2" r="AI1686"/>
  <c i="2" r="AI1687"/>
  <c i="2" r="AI1688"/>
  <c i="2" r="AI1689"/>
  <c i="2" r="AI1690"/>
  <c i="2" r="AI1691"/>
  <c i="2" r="AI1692"/>
  <c i="2" r="AI1693"/>
  <c i="2" r="AI1694"/>
  <c i="2" r="AI1695"/>
  <c i="2" r="AI1696"/>
  <c i="2" r="AI1697"/>
  <c i="2" r="AI1698"/>
  <c i="2" r="AI1699"/>
  <c i="2" r="AI1700"/>
  <c i="2" r="AI1701"/>
  <c i="2" r="AI1702"/>
  <c i="2" r="AI1703"/>
  <c i="2" r="AI1704"/>
  <c i="2" r="AI1705"/>
  <c i="2" r="AI1706"/>
  <c i="2" r="AI1707"/>
  <c i="2" r="AI1708"/>
  <c i="2" r="AI1709"/>
  <c i="2" r="AI1710"/>
  <c i="2" r="AI1711"/>
  <c i="2" r="AI1712"/>
  <c i="2" r="AI1713"/>
  <c i="2" r="AI1714"/>
  <c i="2" r="AI1715"/>
  <c i="2" r="AI1716"/>
  <c i="2" r="AI1717"/>
  <c i="2" r="AI1718"/>
  <c i="2" r="AI1719"/>
  <c i="2" r="AI1720"/>
  <c i="2" r="AI1721"/>
  <c i="2" r="AI1722"/>
  <c i="2" r="AI1723"/>
  <c i="2" r="AI1724"/>
  <c i="2" r="AI1725"/>
  <c i="2" r="AI1726"/>
  <c i="2" r="AI1727"/>
  <c i="2" r="AI1728"/>
  <c i="2" r="AI1729"/>
  <c i="2" r="AI1730"/>
  <c i="2" r="AI1731"/>
  <c i="2" r="AI1732"/>
  <c i="2" r="AI1733"/>
  <c i="2" r="AI1734"/>
  <c i="2" r="AI1735"/>
  <c i="2" r="AI1736"/>
  <c i="2" r="AI1737"/>
  <c i="2" r="AI1738"/>
  <c i="2" r="AI1739"/>
  <c i="2" r="AI1740"/>
  <c i="2" r="AI1741"/>
  <c i="2" r="AI1742"/>
  <c i="2" r="AI1743"/>
  <c i="2" r="AI1744"/>
  <c i="2" r="AI1745"/>
  <c i="2" r="AI1746"/>
  <c i="2" r="AI1747"/>
  <c i="2" r="AI1748"/>
  <c i="2" r="AI1749"/>
  <c i="2" r="AI1750"/>
  <c i="2" r="AI1751"/>
  <c i="2" r="AI1752"/>
  <c i="2" r="AI1753"/>
  <c i="2" r="AI1754"/>
  <c i="2" r="AI1755"/>
  <c i="2" r="AI1756"/>
  <c i="2" r="AI1757"/>
  <c i="2" r="AI1758"/>
  <c i="2" r="AI1759"/>
  <c i="2" r="AI1760"/>
  <c i="2" r="AI1761"/>
  <c i="2" r="AI1762"/>
  <c i="2" r="AI1763"/>
  <c i="2" r="AI1764"/>
  <c i="2" r="AI1765"/>
  <c i="2" r="AI1766"/>
  <c i="2" r="AI1767"/>
  <c i="2" r="AI1768"/>
  <c i="2" r="AI1769"/>
  <c i="2" r="AI1770"/>
  <c i="2" r="AI1771"/>
  <c i="2" r="AI1772"/>
  <c i="2" r="AI1773"/>
  <c i="2" r="AI1774"/>
  <c i="2" r="AI1775"/>
  <c i="2" r="AI1776"/>
  <c i="2" r="AI1777"/>
  <c i="2" r="AI1778"/>
  <c i="2" r="AI1779"/>
  <c i="2" r="AI1780"/>
  <c i="2" r="AI1781"/>
  <c i="2" r="AI1782"/>
  <c i="2" r="AI1783"/>
  <c i="2" r="AI1784"/>
  <c i="2" r="AI1785"/>
  <c i="2" r="AI1786"/>
  <c i="2" r="AI1787"/>
  <c i="2" r="AI1788"/>
  <c i="2" r="AI1789"/>
  <c i="2" r="AI1790"/>
  <c i="2" r="AI1791"/>
  <c i="2" r="AI1792"/>
  <c i="2" r="AI1793"/>
  <c i="2" r="AI1794"/>
  <c i="2" r="AI1795"/>
  <c i="2" r="AI1796"/>
  <c i="2" r="AI1797"/>
  <c i="2" r="AI1798"/>
  <c i="2" r="AI1799"/>
  <c i="2" r="AI1800"/>
  <c i="2" r="AI1801"/>
  <c i="2" r="AI1802"/>
  <c i="2" r="AI1803"/>
  <c i="2" r="AI1804"/>
  <c i="2" r="AI1805"/>
  <c i="2" r="AI1806"/>
  <c i="2" r="AI1807"/>
  <c i="2" r="AI1808"/>
  <c i="2" r="AI1809"/>
  <c i="2" r="AI1810"/>
  <c i="2" r="AI1811"/>
  <c i="2" r="AI1812"/>
  <c i="2" r="AI1813"/>
  <c i="2" r="AI1814"/>
  <c i="2" r="AI1815"/>
  <c i="2" r="AI1816"/>
  <c i="2" r="AI1817"/>
  <c i="2" r="AI1818"/>
  <c i="2" r="AI1819"/>
  <c i="2" r="AI1820"/>
  <c i="2" r="AI1821"/>
  <c i="2" r="AI1822"/>
  <c i="2" r="AI1823"/>
  <c i="2" r="AI1824"/>
  <c i="2" r="AI1825"/>
  <c i="2" r="AI1826"/>
  <c i="2" r="AI1827"/>
  <c i="2" r="AI1828"/>
  <c i="2" r="AI1829"/>
  <c i="2" r="AI1830"/>
  <c i="2" r="AI1831"/>
  <c i="2" r="AI1832"/>
  <c i="2" r="AI1833"/>
  <c i="2" r="AI1834"/>
  <c i="2" r="AI1835"/>
  <c i="2" r="AI1836"/>
  <c i="2" r="AI1837"/>
  <c i="2" r="AI1838"/>
  <c i="2" r="AI1839"/>
  <c i="2" r="AI1840"/>
  <c i="2" r="AI1841"/>
  <c i="2" r="AI1842"/>
  <c i="2" r="AI1843"/>
  <c i="2" r="AI1844"/>
  <c i="2" r="AI1845"/>
  <c i="2" r="AI1846"/>
  <c i="2" r="AI1847"/>
  <c i="2" r="AI1848"/>
  <c i="2" r="AI1849"/>
  <c i="2" r="AI1850"/>
  <c i="2" r="AI1851"/>
  <c i="2" r="AI1852"/>
  <c i="2" r="AI1853"/>
  <c i="2" r="AI1854"/>
  <c i="2" r="AI1855"/>
  <c i="2" r="AI1856"/>
  <c i="2" r="AI1857"/>
  <c i="2" r="AI1858"/>
  <c i="2" r="AI1859"/>
  <c i="2" r="AI1860"/>
  <c i="2" r="AI1861"/>
  <c i="2" r="AI1862"/>
  <c i="2" r="AI1863"/>
  <c i="2" r="AI1864"/>
  <c i="2" r="AI1865"/>
  <c i="2" r="AI1866"/>
  <c i="2" r="AI1867"/>
  <c i="2" r="AI1868"/>
  <c i="2" r="AI1869"/>
  <c i="2" r="AI1870"/>
  <c i="2" r="AI1871"/>
  <c i="2" r="AI1872"/>
  <c i="2" r="AI1873"/>
  <c i="2" r="AI1874"/>
  <c i="2" r="AI1875"/>
  <c i="2" r="AI1876"/>
  <c i="2" r="AI1877"/>
  <c i="2" r="AI1878"/>
  <c i="2" r="AI1879"/>
  <c i="2" r="AI1880"/>
  <c i="2" r="AI1881"/>
  <c i="2" r="AI1882"/>
  <c i="2" r="AI1883"/>
  <c i="2" r="AI1884"/>
  <c i="2" r="AI1885"/>
  <c i="2" r="AI1886"/>
  <c i="2" r="AI1887"/>
  <c i="2" r="AI1888"/>
  <c i="2" r="AI1889"/>
  <c i="2" r="AI1890"/>
  <c i="2" r="AI1891"/>
  <c i="2" r="AI1892"/>
  <c i="2" r="AI1893"/>
  <c i="2" r="AI1894"/>
  <c i="2" r="AI1895"/>
  <c i="2" r="AI1896"/>
  <c i="2" r="AI1897"/>
  <c i="2" r="AI1898"/>
  <c i="2" r="AI1899"/>
  <c i="2" r="AI1900"/>
  <c i="2" r="AI1901"/>
  <c i="2" r="AI1902"/>
  <c i="2" r="AI1903"/>
  <c i="2" r="AI1904"/>
  <c i="2" r="AI1905"/>
  <c i="2" r="AI1906"/>
  <c i="2" r="AI1907"/>
  <c i="2" r="AI1908"/>
  <c i="2" r="AI1909"/>
  <c i="2" r="AI1910"/>
  <c i="2" r="AI1911"/>
  <c i="2" r="AI1912"/>
  <c i="2" r="AI1913"/>
  <c i="2" r="AI1914"/>
  <c i="2" r="AI1915"/>
  <c i="2" r="AI1916"/>
  <c i="2" r="AI1917"/>
  <c i="2" r="AI1918"/>
  <c i="2" r="AI1919"/>
  <c i="2" r="AI1920"/>
  <c i="2" r="AI1921"/>
  <c i="2" r="AI1922"/>
  <c i="2" r="AI1923"/>
  <c i="2" r="AI1924"/>
  <c i="2" r="AI1925"/>
  <c i="2" r="AI1926"/>
  <c i="2" r="AI1927"/>
  <c i="2" r="AI1928"/>
  <c i="2" r="AI1929"/>
  <c i="2" r="AI1930"/>
  <c i="2" r="AI1931"/>
  <c i="2" r="AI1932"/>
  <c i="2" r="AI1933"/>
  <c i="2" r="AI1934"/>
  <c i="2" r="AI1935"/>
  <c i="2" r="AI1936"/>
  <c i="2" r="AI1937"/>
  <c i="2" r="AI1938"/>
  <c i="2" r="AI1939"/>
  <c i="2" r="AI1940"/>
  <c i="2" r="AI1941"/>
  <c i="2" r="AI1942"/>
  <c i="2" r="AI1943"/>
  <c i="2" r="AI1944"/>
  <c i="2" r="AI1945"/>
  <c i="2" r="AI1946"/>
  <c i="2" r="AI1947"/>
  <c i="2" r="AI1948"/>
  <c i="2" r="AI1949"/>
  <c i="2" r="AI1950"/>
  <c i="2" r="AI1951"/>
  <c i="2" r="AI1952"/>
  <c i="2" r="AI1953"/>
  <c i="2" r="AI1954"/>
  <c i="2" r="AI1955"/>
  <c i="2" r="AI1956"/>
  <c i="2" r="AI1957"/>
  <c i="2" r="AI1958"/>
  <c i="2" r="AI1959"/>
  <c i="2" r="AI1960"/>
  <c i="2" r="AI1961"/>
  <c i="2" r="AI1962"/>
  <c i="2" r="AI1963"/>
  <c i="2" r="AI1964"/>
  <c i="2" r="AI1965"/>
  <c i="2" r="AI1966"/>
  <c i="2" r="AI1967"/>
  <c i="2" r="AI1968"/>
  <c i="2" r="AI1969"/>
  <c i="2" r="AI1970"/>
  <c i="2" r="AI1971"/>
  <c i="2" r="AI1972"/>
  <c i="2" r="AI1973"/>
  <c i="2" r="AI1974"/>
  <c i="2" r="AI1975"/>
  <c i="2" r="AI1976"/>
  <c i="2" r="AI1977"/>
  <c i="2" r="AI1978"/>
  <c i="2" r="AI1979"/>
  <c i="2" r="AI1980"/>
  <c i="2" r="AI1981"/>
  <c i="2" r="AI1982"/>
  <c i="2" r="AI1983"/>
  <c i="2" r="AI1984"/>
  <c i="2" r="AI1985"/>
  <c i="2" r="AI1986"/>
  <c i="2" r="AI1987"/>
  <c i="2" r="AI1988"/>
  <c i="2" r="AI1989"/>
  <c i="2" r="AI1990"/>
  <c i="2" r="AI1991"/>
  <c i="2" r="AI1992"/>
  <c i="2" r="AI1993"/>
  <c i="2" r="AI1994"/>
  <c i="2" r="AI1995"/>
  <c i="2" r="AI1996"/>
  <c i="2" r="AI1997"/>
  <c i="2" r="AI1998"/>
  <c i="2" r="AI1999"/>
  <c i="2" r="AI2000"/>
  <c i="2" r="AI2001"/>
  <c i="2" r="AI2002"/>
  <c i="2" r="AI2003"/>
  <c i="2" r="AI2004"/>
  <c i="2" r="AI2005"/>
  <c i="2" r="AI2006"/>
  <c i="2" r="AI2007"/>
  <c i="2" r="AI2008"/>
  <c i="2" r="AI2009"/>
  <c i="2" r="AI2010"/>
  <c i="2" r="AI2011"/>
  <c i="2" r="AI2012"/>
  <c i="2" r="AI2013"/>
  <c i="2" r="AI2014"/>
  <c i="2" r="AI2015"/>
  <c i="2" r="AI2016"/>
  <c i="2" r="AI2017"/>
  <c i="2" r="AI2018"/>
  <c i="2" r="AI2019"/>
  <c i="2" r="AI2020"/>
  <c i="2" r="AI2021"/>
  <c i="2" r="AI2022"/>
  <c i="2" r="AI2023"/>
  <c i="12" l="1" r="Z2"/>
  <c i="12" r="W1" s="1"/>
  <c i="12" r="T3"/>
  <c i="12" r="U3"/>
  <c i="12" r="V3"/>
  <c i="12" r="T4"/>
  <c i="12" r="U4"/>
  <c i="12" r="V4"/>
  <c i="12" r="T5"/>
  <c i="12" r="U5"/>
  <c i="12" r="V5"/>
  <c i="12" r="T6"/>
  <c i="12" r="U6"/>
  <c i="12" r="V6"/>
  <c i="12" r="T7"/>
  <c i="12" r="U7"/>
  <c i="12" r="V7"/>
  <c i="12" r="T8"/>
  <c i="12" r="U8"/>
  <c i="12" r="V8"/>
  <c i="12" r="T9"/>
  <c i="12" r="U9"/>
  <c i="12" r="V9"/>
  <c i="12" r="T10"/>
  <c i="12" r="U10"/>
  <c i="12" r="V10"/>
  <c i="12" r="T11"/>
  <c i="12" r="U11"/>
  <c i="12" r="V11"/>
  <c i="12" r="T12"/>
  <c i="12" r="U12"/>
  <c i="12" r="V12"/>
  <c i="12" r="T13"/>
  <c i="12" r="U13"/>
  <c i="12" r="V13"/>
  <c i="12" r="T14"/>
  <c i="12" r="U14"/>
  <c i="12" r="V14"/>
  <c i="12" r="T15"/>
  <c i="12" r="U15"/>
  <c i="12" r="V15"/>
  <c i="12" r="T16"/>
  <c i="12" r="U16"/>
  <c i="12" r="V16"/>
  <c i="12" r="T17"/>
  <c i="12" r="U17"/>
  <c i="12" r="V17"/>
  <c i="12" r="T18"/>
  <c i="12" r="U18"/>
  <c i="12" r="V18"/>
  <c i="12" r="T19"/>
  <c i="12" r="U19"/>
  <c i="12" r="V19"/>
  <c i="12" r="T20"/>
  <c i="12" r="U20"/>
  <c i="12" r="V20"/>
  <c i="12" r="T21"/>
  <c i="12" r="U21"/>
  <c i="12" r="V21"/>
  <c i="12" r="T22"/>
  <c i="12" r="U22"/>
  <c i="12" r="V22"/>
  <c i="12" r="T23"/>
  <c i="12" r="U23"/>
  <c i="12" r="V23"/>
  <c i="12" r="T24"/>
  <c i="12" r="U24"/>
  <c i="12" r="V24"/>
  <c i="12" r="T25"/>
  <c i="12" r="U25"/>
  <c i="12" r="V25"/>
  <c i="12" r="T26"/>
  <c i="12" r="U26"/>
  <c i="12" r="V26"/>
  <c i="12" r="T27"/>
  <c i="12" r="U27"/>
  <c i="12" r="V27"/>
  <c i="12" r="T28"/>
  <c i="12" r="U28"/>
  <c i="12" r="V28"/>
  <c i="12" r="T29"/>
  <c i="12" r="U29"/>
  <c i="12" r="V29"/>
  <c i="12" r="T30"/>
  <c i="12" r="U30"/>
  <c i="12" r="V30"/>
  <c i="12" r="T31"/>
  <c i="12" r="U31"/>
  <c i="12" r="V31"/>
  <c i="12" r="T32"/>
  <c i="12" r="U32"/>
  <c i="12" r="V32"/>
  <c i="12" r="T33"/>
  <c i="12" r="U33"/>
  <c i="12" r="V33"/>
  <c i="12" r="T34"/>
  <c i="12" r="U34"/>
  <c i="12" r="V34"/>
  <c i="12" r="T35"/>
  <c i="12" r="U35"/>
  <c i="12" r="V35"/>
  <c i="12" r="T36"/>
  <c i="12" r="U36"/>
  <c i="12" r="V36"/>
  <c i="12" r="T2"/>
  <c i="12" r="U2"/>
  <c i="12" r="V2"/>
  <c i="12" r="S3"/>
  <c i="12" r="S4"/>
  <c i="12" r="S5"/>
  <c i="12" r="S6"/>
  <c i="12" r="S7"/>
  <c i="12" r="S8"/>
  <c i="12" r="S9"/>
  <c i="12" r="S10"/>
  <c i="12" r="S11"/>
  <c i="12" r="S12"/>
  <c i="12" r="S13"/>
  <c i="12" r="S14"/>
  <c i="12" r="S15"/>
  <c i="12" r="S16"/>
  <c i="12" r="S17"/>
  <c i="12" r="S18"/>
  <c i="12" r="S19"/>
  <c i="12" r="S20"/>
  <c i="12" r="S21"/>
  <c i="12" r="S22"/>
  <c i="12" r="S23"/>
  <c i="12" r="S24"/>
  <c i="12" r="S25"/>
  <c i="12" r="S26"/>
  <c i="12" r="S27"/>
  <c i="12" r="S28"/>
  <c i="12" r="S29"/>
  <c i="12" r="S30"/>
  <c i="12" r="S31"/>
  <c i="12" r="S32"/>
  <c i="12" r="S33"/>
  <c i="12" r="S34"/>
  <c i="12" r="S35"/>
  <c i="12" r="S36"/>
  <c i="12" r="S2"/>
  <c i="12" l="1" r="W30"/>
  <c i="12" r="X30" s="1"/>
  <c i="12" r="W22"/>
  <c i="12" r="X22" s="1"/>
  <c i="12" r="W31"/>
  <c i="12" r="X31" s="1"/>
  <c i="12" r="W15"/>
  <c i="12" r="X15" s="1"/>
  <c i="12" r="W7"/>
  <c i="12" r="X7" s="1"/>
  <c i="12" r="W18"/>
  <c i="12" r="X18" s="1"/>
  <c i="12" r="W26"/>
  <c i="12" r="X26" s="1"/>
  <c i="12" r="W34"/>
  <c i="12" r="X34" s="1"/>
  <c i="12" r="W36"/>
  <c i="12" r="X36" s="1"/>
  <c i="12" r="W33"/>
  <c i="12" r="X33" s="1"/>
  <c i="12" r="W16"/>
  <c i="12" r="X16" s="1"/>
  <c i="12" r="W8"/>
  <c i="12" r="X8" s="1"/>
  <c i="12" r="W32"/>
  <c i="12" r="X32" s="1"/>
  <c i="12" r="W24"/>
  <c i="12" r="X24" s="1"/>
  <c i="12" r="W23"/>
  <c i="12" r="X23" s="1"/>
  <c i="12" r="W2"/>
  <c i="12" r="X2" s="1"/>
  <c i="12" r="W29"/>
  <c i="12" r="X29" s="1"/>
  <c i="12" r="W21"/>
  <c i="12" r="X21" s="1"/>
  <c i="12" r="W13"/>
  <c i="12" r="X13" s="1"/>
  <c i="12" r="W5"/>
  <c i="12" r="X5" s="1"/>
  <c i="12" r="W28"/>
  <c i="12" r="X28" s="1"/>
  <c i="12" r="W12"/>
  <c i="12" r="X12" s="1"/>
  <c i="12" r="W14"/>
  <c i="12" r="X14" s="1"/>
  <c i="12" r="W20"/>
  <c i="12" r="X20" s="1"/>
  <c i="12" r="W4"/>
  <c i="12" r="X4" s="1"/>
  <c i="12" r="W10"/>
  <c i="12" r="X10" s="1"/>
  <c i="12" r="W35"/>
  <c i="12" r="X35" s="1"/>
  <c i="12" r="W27"/>
  <c i="12" r="X27" s="1"/>
  <c i="12" r="W19"/>
  <c i="12" r="X19" s="1"/>
  <c i="12" r="W11"/>
  <c i="12" r="X11" s="1"/>
  <c i="12" r="W3"/>
  <c i="12" r="X3" s="1"/>
  <c i="12" r="W6"/>
  <c i="12" r="X6" s="1"/>
  <c i="12" r="W25"/>
  <c i="12" r="X25" s="1"/>
  <c i="12" r="W17"/>
  <c i="12" r="X17" s="1"/>
  <c i="12" r="W9"/>
  <c i="12" r="X9" s="1"/>
  <c i="12" r="H3"/>
  <c i="12" r="I3"/>
  <c i="12" r="J3"/>
  <c i="12" r="K3"/>
  <c i="12" r="H4"/>
  <c i="12" r="I4"/>
  <c i="12" r="J4"/>
  <c i="12" r="K4"/>
  <c i="12" r="H5"/>
  <c i="12" r="I5"/>
  <c i="12" r="J5"/>
  <c i="12" r="K5"/>
  <c i="12" r="H6"/>
  <c i="12" r="I6"/>
  <c i="12" r="J6"/>
  <c i="12" r="K6"/>
  <c i="12" r="H7"/>
  <c i="12" r="I7"/>
  <c i="12" r="J7"/>
  <c i="12" r="K7"/>
  <c i="12" r="H8"/>
  <c i="12" r="I8"/>
  <c i="12" r="J8"/>
  <c i="12" r="K8"/>
  <c i="12" r="H9"/>
  <c i="12" r="I9"/>
  <c i="12" r="J9"/>
  <c i="12" r="K9"/>
  <c i="12" r="H10"/>
  <c i="12" r="I10"/>
  <c i="12" r="J10"/>
  <c i="12" r="K10"/>
  <c i="12" r="H11"/>
  <c i="12" r="I11"/>
  <c i="12" r="J11"/>
  <c i="12" r="K11"/>
  <c i="12" r="H12"/>
  <c i="12" r="I12"/>
  <c i="12" r="J12"/>
  <c i="12" r="K12"/>
  <c i="12" r="H13"/>
  <c i="12" r="I13"/>
  <c i="12" r="J13"/>
  <c i="12" r="K13"/>
  <c i="12" r="H14"/>
  <c i="12" r="I14"/>
  <c i="12" r="J14"/>
  <c i="12" r="K14"/>
  <c i="12" r="H15"/>
  <c i="12" r="I15"/>
  <c i="12" r="J15"/>
  <c i="12" r="K15"/>
  <c i="12" r="H16"/>
  <c i="12" r="I16"/>
  <c i="12" r="J16"/>
  <c i="12" r="K16"/>
  <c i="12" r="H17"/>
  <c i="12" r="I17"/>
  <c i="12" r="J17"/>
  <c i="12" r="K17"/>
  <c i="12" r="H18"/>
  <c i="12" r="I18"/>
  <c i="12" r="J18"/>
  <c i="12" r="K18"/>
  <c i="12" r="H19"/>
  <c i="12" r="I19"/>
  <c i="12" r="J19"/>
  <c i="12" r="K19"/>
  <c i="12" r="H20"/>
  <c i="12" r="I20"/>
  <c i="12" r="J20"/>
  <c i="12" r="K20"/>
  <c i="12" r="H21"/>
  <c i="12" r="I21"/>
  <c i="12" r="J21"/>
  <c i="12" r="K21"/>
  <c i="12" r="H22"/>
  <c i="12" r="I22"/>
  <c i="12" r="J22"/>
  <c i="12" r="K22"/>
  <c i="12" r="H23"/>
  <c i="12" r="I23"/>
  <c i="12" r="J23"/>
  <c i="12" r="K23"/>
  <c i="12" r="H24"/>
  <c i="12" r="I24"/>
  <c i="12" r="J24"/>
  <c i="12" r="K24"/>
  <c i="12" r="H25"/>
  <c i="12" r="I25"/>
  <c i="12" r="J25"/>
  <c i="12" r="K25"/>
  <c i="12" r="H26"/>
  <c i="12" r="I26"/>
  <c i="12" r="J26"/>
  <c i="12" r="K26"/>
  <c i="12" r="H27"/>
  <c i="12" r="I27"/>
  <c i="12" r="J27"/>
  <c i="12" r="K27"/>
  <c i="12" r="H28"/>
  <c i="12" r="I28"/>
  <c i="12" r="J28"/>
  <c i="12" r="K28"/>
  <c i="12" r="H29"/>
  <c i="12" r="I29"/>
  <c i="12" r="J29"/>
  <c i="12" r="K29"/>
  <c i="12" r="H30"/>
  <c i="12" r="I30"/>
  <c i="12" r="J30"/>
  <c i="12" r="K30"/>
  <c i="12" r="H31"/>
  <c i="12" r="I31"/>
  <c i="12" r="J31"/>
  <c i="12" r="K31"/>
  <c i="12" r="H32"/>
  <c i="12" r="I32"/>
  <c i="12" r="J32"/>
  <c i="12" r="K32"/>
  <c i="12" r="H33"/>
  <c i="12" r="I33"/>
  <c i="12" r="J33"/>
  <c i="12" r="K33"/>
  <c i="12" r="H34"/>
  <c i="12" r="I34"/>
  <c i="12" r="J34"/>
  <c i="12" r="K34"/>
  <c i="12" r="H35"/>
  <c i="12" r="I35"/>
  <c i="12" r="J35"/>
  <c i="12" r="K35"/>
  <c i="12" r="H36"/>
  <c i="12" r="I36"/>
  <c i="12" r="J36"/>
  <c i="12" r="K36"/>
  <c i="12" r="I2"/>
  <c i="12" r="J2"/>
  <c i="12" r="K2"/>
  <c i="12" r="H2"/>
  <c i="12" l="1" r="M36"/>
  <c i="12" r="M28"/>
  <c i="12" r="O26"/>
  <c i="12" r="O34"/>
  <c i="12" r="M22"/>
  <c i="12" r="M20"/>
  <c i="12" r="O18"/>
  <c i="12" r="M12"/>
  <c i="12" r="O10"/>
  <c i="12" r="M4"/>
  <c i="12" r="L35"/>
  <c i="12" r="P31"/>
  <c i="12" r="L27"/>
  <c i="12" r="P23"/>
  <c i="12" r="L19"/>
  <c i="12" r="P15"/>
  <c i="12" r="L11"/>
  <c i="12" r="P7"/>
  <c i="12" r="L3"/>
  <c i="12" r="P26"/>
  <c i="12" r="L14"/>
  <c i="12" r="O12"/>
  <c i="12" r="N33"/>
  <c i="12" r="N25"/>
  <c i="12" r="N17"/>
  <c i="12" r="N9"/>
  <c i="12" r="N28"/>
  <c i="12" r="N36"/>
  <c i="12" r="P34"/>
  <c i="12" r="L30"/>
  <c i="12" r="L22"/>
  <c i="12" r="O20"/>
  <c i="12" r="P18"/>
  <c i="12" r="P10"/>
  <c i="12" r="M6"/>
  <c i="12" r="O4"/>
  <c i="12" r="L2"/>
  <c i="12" r="N31"/>
  <c i="12" r="O25"/>
  <c i="12" r="O21"/>
  <c i="12" r="N15"/>
  <c i="12" r="O9"/>
  <c i="12" r="P5"/>
  <c i="12" r="O36"/>
  <c i="12" r="N34"/>
  <c i="12" r="L28"/>
  <c i="12" r="P24"/>
  <c i="12" r="L20"/>
  <c i="12" r="N18"/>
  <c i="12" r="P16"/>
  <c i="12" r="L12"/>
  <c i="12" r="N10"/>
  <c i="12" r="P8"/>
  <c i="12" r="L4"/>
  <c i="12" r="M35"/>
  <c i="12" r="L29"/>
  <c i="12" r="O23"/>
  <c i="12" r="O17"/>
  <c i="12" r="M11"/>
  <c i="12" r="M3"/>
  <c i="12" r="L36"/>
  <c i="12" r="P36"/>
  <c i="12" r="L32"/>
  <c i="12" r="P28"/>
  <c i="12" r="L24"/>
  <c i="12" r="P20"/>
  <c i="12" r="L16"/>
  <c i="12" r="P12"/>
  <c i="12" r="L8"/>
  <c i="12" r="N6"/>
  <c i="12" r="M30"/>
  <c i="12" r="L6"/>
  <c i="12" r="M2"/>
  <c i="12" r="O33"/>
  <c i="12" r="M27"/>
  <c i="12" r="M19"/>
  <c i="12" r="L13"/>
  <c i="12" r="M7"/>
  <c i="12" r="N12"/>
  <c i="12" r="P32"/>
  <c i="12" r="N26"/>
  <c i="12" r="L34"/>
  <c i="12" r="N30"/>
  <c i="12" r="L26"/>
  <c i="12" r="N22"/>
  <c i="12" r="L18"/>
  <c i="12" r="N14"/>
  <c i="12" r="L10"/>
  <c i="12" r="P4"/>
  <c i="12" r="N20"/>
  <c i="12" r="O28"/>
  <c i="12" r="M14"/>
  <c i="12" r="N4"/>
  <c i="12" r="M33"/>
  <c i="12" r="O7"/>
  <c i="12" r="P29"/>
  <c i="12" r="N23"/>
  <c i="12" r="L17"/>
  <c i="12" r="N7"/>
  <c i="12" r="P2"/>
  <c i="12" r="M31"/>
  <c i="12" r="M15"/>
  <c i="12" r="O5"/>
  <c i="12" r="O2"/>
  <c i="12" r="P35"/>
  <c i="12" r="M34"/>
  <c i="12" r="O32"/>
  <c i="12" r="L31"/>
  <c i="12" r="N29"/>
  <c i="12" r="P27"/>
  <c i="12" r="M26"/>
  <c i="12" r="O24"/>
  <c i="12" r="L23"/>
  <c i="12" r="N21"/>
  <c i="12" r="P19"/>
  <c i="12" r="M18"/>
  <c i="12" r="O16"/>
  <c i="12" r="L15"/>
  <c i="12" r="N13"/>
  <c i="12" r="P11"/>
  <c i="12" r="M10"/>
  <c i="12" r="O8"/>
  <c i="12" r="L7"/>
  <c i="12" r="N5"/>
  <c i="12" r="P3"/>
  <c i="12" r="M17"/>
  <c i="12" r="M9"/>
  <c i="12" r="L33"/>
  <c i="12" r="P13"/>
  <c i="12" r="O29"/>
  <c i="12" r="M23"/>
  <c i="12" r="O13"/>
  <c i="12" r="N2"/>
  <c i="12" r="O35"/>
  <c i="12" r="N32"/>
  <c i="12" r="P30"/>
  <c i="12" r="M29"/>
  <c i="12" r="O27"/>
  <c i="12" r="N24"/>
  <c i="12" r="P22"/>
  <c i="12" r="M21"/>
  <c i="12" r="O19"/>
  <c i="12" r="N16"/>
  <c i="12" r="P14"/>
  <c i="12" r="M13"/>
  <c i="12" r="O11"/>
  <c i="12" r="N8"/>
  <c i="12" r="P6"/>
  <c i="12" r="M5"/>
  <c i="12" r="O3"/>
  <c i="12" r="O31"/>
  <c i="12" r="M25"/>
  <c i="12" r="O15"/>
  <c i="12" r="P21"/>
  <c i="12" r="L9"/>
  <c i="12" r="N35"/>
  <c i="12" r="P33"/>
  <c i="12" r="M32"/>
  <c i="12" r="O30"/>
  <c i="12" r="N27"/>
  <c i="12" r="P25"/>
  <c i="12" r="M24"/>
  <c i="12" r="O22"/>
  <c i="12" r="L21"/>
  <c i="12" r="N19"/>
  <c i="12" r="P17"/>
  <c i="12" r="M16"/>
  <c i="12" r="O14"/>
  <c i="12" r="N11"/>
  <c i="12" r="P9"/>
  <c i="12" r="M8"/>
  <c i="12" r="O6"/>
  <c i="12" r="L5"/>
  <c i="12" r="N3"/>
  <c i="12" r="L25"/>
  <c i="3" r="AI1001"/>
  <c i="3" r="AJ1001"/>
  <c i="3" r="AK1001"/>
  <c i="3" r="AL1001"/>
  <c i="3" r="AI998"/>
  <c i="3" r="AI999"/>
  <c i="3" r="AI1000"/>
  <c i="3" r="AK999"/>
  <c i="3" r="AE999"/>
  <c i="3" r="AF999"/>
  <c i="3" r="AE1000"/>
  <c i="3" r="AF1000"/>
  <c i="3" r="AE1001"/>
  <c i="3" r="AF1001"/>
  <c i="3" r="AL998"/>
  <c i="3" r="AM998"/>
  <c i="3" r="AE998"/>
  <c i="3" r="AF998"/>
  <c i="3" r="AG998"/>
  <c i="3" r="AL994"/>
  <c i="3" r="AL995"/>
  <c i="3" r="AL996"/>
  <c i="3" r="AL997"/>
  <c i="3" r="AE997"/>
  <c i="3" r="AF997"/>
  <c i="3" r="AG997"/>
  <c i="3" r="AH997"/>
  <c i="3" r="AE996"/>
  <c i="3" r="AF996"/>
  <c i="3" r="AH995"/>
  <c i="3" r="AI995"/>
  <c i="3" r="AJ995"/>
  <c i="3" r="AH996"/>
  <c i="3" r="AI996"/>
  <c i="3" r="AJ996"/>
  <c i="3" r="AI994"/>
  <c i="3" r="AJ994"/>
  <c i="3" r="AI947"/>
  <c i="3" r="AI948"/>
  <c i="3" r="AI949"/>
  <c i="3" r="AI950"/>
  <c i="3" r="AI951"/>
  <c i="3" r="AI952"/>
  <c i="3" r="AI953"/>
  <c i="3" r="AI954"/>
  <c i="3" r="AI955"/>
  <c i="3" r="AI956"/>
  <c i="3" r="AI957"/>
  <c i="3" r="AI958"/>
  <c i="3" r="AI959"/>
  <c i="3" r="AI960"/>
  <c i="3" r="AI961"/>
  <c i="3" r="AI962"/>
  <c i="3" r="AI963"/>
  <c i="3" r="AI964"/>
  <c i="3" r="AI965"/>
  <c i="3" r="AI966"/>
  <c i="3" r="AI967"/>
  <c i="3" r="AI968"/>
  <c i="3" r="AI969"/>
  <c i="3" r="AI970"/>
  <c i="3" r="AI971"/>
  <c i="3" r="AI972"/>
  <c i="3" r="AI973"/>
  <c i="3" r="AI974"/>
  <c i="3" r="AI975"/>
  <c i="3" r="AI976"/>
  <c i="3" r="AI977"/>
  <c i="3" r="AI978"/>
  <c i="3" r="AI979"/>
  <c i="3" r="AI980"/>
  <c i="3" r="AI981"/>
  <c i="3" r="AI982"/>
  <c i="3" r="AI983"/>
  <c i="3" r="AI984"/>
  <c i="3" r="AI985"/>
  <c i="3" r="AI986"/>
  <c i="3" r="AI987"/>
  <c i="3" r="AI988"/>
  <c i="3" r="AI989"/>
  <c i="3" r="AI990"/>
  <c i="3" r="AI991"/>
  <c i="3" r="AI992"/>
  <c i="3" r="AI993"/>
  <c i="3" r="AL992"/>
  <c i="3" r="AM992"/>
  <c i="3" r="AJ992"/>
  <c i="3" r="AE992"/>
  <c i="3" r="AF992"/>
  <c i="3" r="AG992"/>
  <c i="3" r="AE993"/>
  <c i="3" r="AF993"/>
  <c i="3" r="AG993"/>
  <c i="3" r="AE994"/>
  <c i="3" r="AF994"/>
  <c i="3" r="AG994"/>
  <c i="3" r="AE995"/>
  <c i="3" r="AF995"/>
  <c i="3" r="AG995"/>
  <c i="3" r="AL990"/>
  <c i="3" r="AL991"/>
  <c i="3" r="AH990"/>
  <c i="3" r="AH991"/>
  <c i="3" r="AE980"/>
  <c i="3" r="AE981"/>
  <c i="3" r="AE982"/>
  <c i="3" r="AE983"/>
  <c i="3" r="AE984"/>
  <c i="3" r="AE985"/>
  <c i="3" r="AE986"/>
  <c i="3" r="AE987"/>
  <c i="3" r="AE988"/>
  <c i="3" r="AE989"/>
  <c i="3" r="AE990"/>
  <c i="3" r="AE991"/>
  <c i="3" r="AG987"/>
  <c i="3" r="AG988"/>
  <c i="3" r="AG989"/>
  <c i="3" r="AL987"/>
  <c i="3" r="AL988"/>
  <c i="3" r="AH984"/>
  <c i="3" r="AH985"/>
  <c i="3" r="AH986"/>
  <c i="3" r="AH987"/>
  <c i="3" r="AH988"/>
  <c i="3" r="AL984"/>
  <c i="3" r="AL985"/>
  <c i="3" r="AG985"/>
  <c i="3" r="AJ983"/>
  <c i="3" r="AK983"/>
  <c i="3" r="AJ982"/>
  <c i="3" r="AH982"/>
  <c i="3" r="AL976"/>
  <c i="3" r="AL977"/>
  <c i="3" r="AL978"/>
  <c i="3" r="AL979"/>
  <c i="3" r="AL980"/>
  <c i="3" r="AL981"/>
  <c i="3" r="AG980"/>
  <c i="3" r="AG981"/>
  <c i="3" r="AM980"/>
  <c i="3" r="AJ978"/>
  <c i="3" r="AJ979"/>
  <c i="3" r="AJ980"/>
  <c i="3" r="AH979"/>
  <c i="3" r="AF975"/>
  <c i="3" r="AF976"/>
  <c i="3" r="AF977"/>
  <c i="3" r="AF978"/>
  <c i="3" r="AF979"/>
  <c i="3" r="AM978"/>
  <c i="3" r="AG977"/>
  <c i="3" r="AG978"/>
  <c i="3" r="AJ975"/>
  <c i="3" r="AJ976"/>
  <c i="3" r="AK975"/>
  <c i="3" r="AG972"/>
  <c i="3" r="AG973"/>
  <c i="3" r="AG974"/>
  <c i="3" r="AG975"/>
  <c i="3" r="AL974"/>
  <c i="3" r="AL972"/>
  <c i="3" r="AK971"/>
  <c i="3" r="AH971"/>
  <c i="3" r="AL961"/>
  <c i="3" r="AL962"/>
  <c i="3" r="AL963"/>
  <c i="3" r="AL964"/>
  <c i="3" r="AL965"/>
  <c i="3" r="AL966"/>
  <c i="3" r="AL967"/>
  <c i="3" r="AL968"/>
  <c i="3" r="AL969"/>
  <c i="3" r="AL970"/>
  <c i="3" r="AH969"/>
  <c i="3" r="AE969"/>
  <c i="3" r="AF969"/>
  <c i="3" r="AE970"/>
  <c i="3" r="AF970"/>
  <c i="3" r="AE971"/>
  <c i="3" r="AF971"/>
  <c i="3" r="AE972"/>
  <c i="3" r="AF972"/>
  <c i="3" r="AJ968"/>
  <c i="3" r="AK968"/>
  <c i="3" r="AK967"/>
  <c i="3" r="AE967"/>
  <c i="3" r="AF967"/>
  <c i="3" r="AG967"/>
  <c i="3" r="AE968"/>
  <c i="3" r="AF968"/>
  <c i="3" r="AG968"/>
  <c i="3" r="AE966"/>
  <c i="3" r="AF966"/>
  <c i="3" r="AG966"/>
  <c i="3" r="AH966"/>
  <c i="3" r="AJ965"/>
  <c i="3" r="AE965"/>
  <c i="3" r="AF965"/>
  <c i="3" r="AG965"/>
  <c i="3" r="AK964"/>
  <c i="3" r="AE964"/>
  <c i="3" r="AF964"/>
  <c i="3" r="AG964"/>
  <c i="3" r="AH964"/>
  <c i="3" r="AJ961"/>
  <c i="3" r="AH961"/>
  <c i="3" r="AE960"/>
  <c i="3" r="AF960"/>
  <c i="3" r="AE961"/>
  <c i="3" r="AF961"/>
  <c i="3" r="AE962"/>
  <c i="3" r="AF962"/>
  <c i="3" r="AE963"/>
  <c i="3" r="AF963"/>
  <c i="3" r="AL954"/>
  <c i="3" r="AL955"/>
  <c i="3" r="AL956"/>
  <c i="3" r="AL957"/>
  <c i="3" r="AL958"/>
  <c i="3" r="AL959"/>
  <c i="3" r="AE959"/>
  <c i="3" r="AF959"/>
  <c i="3" r="AG959"/>
  <c i="3" r="AJ955"/>
  <c i="3" r="AJ956"/>
  <c i="3" r="AJ957"/>
  <c i="3" r="AJ958"/>
  <c i="3" r="AE932"/>
  <c i="3" r="AE933"/>
  <c i="3" r="AE934"/>
  <c i="3" r="AE935"/>
  <c i="3" r="AE936"/>
  <c i="3" r="AE937"/>
  <c i="3" r="AE938"/>
  <c i="3" r="AE939"/>
  <c i="3" r="AE940"/>
  <c i="3" r="AE941"/>
  <c i="3" r="AE942"/>
  <c i="3" r="AE943"/>
  <c i="3" r="AE944"/>
  <c i="3" r="AE945"/>
  <c i="3" r="AE946"/>
  <c i="3" r="AE947"/>
  <c i="3" r="AE948"/>
  <c i="3" r="AE949"/>
  <c i="3" r="AE950"/>
  <c i="3" r="AE951"/>
  <c i="3" r="AE952"/>
  <c i="3" r="AE953"/>
  <c i="3" r="AE954"/>
  <c i="3" r="AE955"/>
  <c i="3" r="AE956"/>
  <c i="3" r="AE957"/>
  <c i="3" r="AE958"/>
  <c i="3" r="AH957"/>
  <c i="3" r="AG956"/>
  <c i="3" r="AM955"/>
  <c i="3" r="AH954"/>
  <c i="3" r="AK953"/>
  <c i="3" r="AL948"/>
  <c i="3" r="AL949"/>
  <c i="3" r="AL950"/>
  <c i="3" r="AL951"/>
  <c i="3" r="AL952"/>
  <c i="3" r="AJ951"/>
  <c i="3" r="AJ952"/>
  <c i="3" r="AH950"/>
  <c i="3" r="AH951"/>
  <c i="3" r="AK949"/>
  <c i="3" r="AJ948"/>
  <c i="3" r="AH947"/>
  <c i="3" r="AK946"/>
  <c i="3" r="AG937"/>
  <c i="3" r="AG938"/>
  <c i="3" r="AG939"/>
  <c i="3" r="AG940"/>
  <c i="3" r="AG941"/>
  <c i="3" r="AG942"/>
  <c i="3" r="AG943"/>
  <c i="3" r="AG944"/>
  <c i="3" r="AG945"/>
  <c i="3" r="AG946"/>
  <c i="3" r="AL944"/>
  <c i="3" r="AL945"/>
  <c i="3" r="AJ945"/>
  <c i="3" r="AK944"/>
  <c i="3" r="AI933"/>
  <c i="3" r="AI934"/>
  <c i="3" r="AI935"/>
  <c i="3" r="AI936"/>
  <c i="3" r="AI937"/>
  <c i="3" r="AI938"/>
  <c i="3" r="AI939"/>
  <c i="3" r="AI940"/>
  <c i="3" r="AI941"/>
  <c i="3" r="AI942"/>
  <c i="3" r="AI943"/>
  <c i="3" r="AI944"/>
  <c i="3" r="AM943"/>
  <c i="3" r="AL939"/>
  <c i="3" r="AL940"/>
  <c i="3" r="AL941"/>
  <c i="3" r="AL942"/>
  <c i="3" r="AJ942"/>
  <c i="3" r="AH942"/>
  <c i="3" r="AM940"/>
  <c i="3" r="AM941"/>
  <c i="3" r="AH940"/>
  <c i="3" r="AK938"/>
  <c i="3" r="AK939"/>
  <c i="3" r="AM937"/>
  <c i="3" r="AM938"/>
  <c i="3" r="AL937"/>
  <c i="3" r="AJ933"/>
  <c i="3" r="AJ934"/>
  <c i="3" r="AJ935"/>
  <c i="3" r="AJ936"/>
  <c i="3" r="AH936"/>
  <c i="3" r="AL935"/>
  <c i="3" r="AH934"/>
  <c i="3" r="AL930"/>
  <c i="3" r="AL931"/>
  <c i="3" r="AL932"/>
  <c i="3" r="AL933"/>
  <c i="3" r="AG925"/>
  <c i="3" r="AG926"/>
  <c i="3" r="AG927"/>
  <c i="3" r="AG928"/>
  <c i="3" r="AG929"/>
  <c i="3" r="AG930"/>
  <c i="3" r="AG931"/>
  <c i="3" r="AG932"/>
  <c i="3" r="AI807"/>
  <c i="3" r="AI808"/>
  <c i="3" r="AI809"/>
  <c i="3" r="AI810"/>
  <c i="3" r="AI811"/>
  <c i="3" r="AI812"/>
  <c i="3" r="AI813"/>
  <c i="3" r="AI814"/>
  <c i="3" r="AI815"/>
  <c i="3" r="AI816"/>
  <c i="3" r="AI817"/>
  <c i="3" r="AI818"/>
  <c i="3" r="AI819"/>
  <c i="3" r="AI820"/>
  <c i="3" r="AI821"/>
  <c i="3" r="AI822"/>
  <c i="3" r="AI823"/>
  <c i="3" r="AI824"/>
  <c i="3" r="AI825"/>
  <c i="3" r="AI826"/>
  <c i="3" r="AI827"/>
  <c i="3" r="AI828"/>
  <c i="3" r="AI829"/>
  <c i="3" r="AI830"/>
  <c i="3" r="AI831"/>
  <c i="3" r="AI832"/>
  <c i="3" r="AI833"/>
  <c i="3" r="AI834"/>
  <c i="3" r="AI835"/>
  <c i="3" r="AI836"/>
  <c i="3" r="AI837"/>
  <c i="3" r="AI838"/>
  <c i="3" r="AI839"/>
  <c i="3" r="AI840"/>
  <c i="3" r="AI841"/>
  <c i="3" r="AI842"/>
  <c i="3" r="AI843"/>
  <c i="3" r="AI844"/>
  <c i="3" r="AI845"/>
  <c i="3" r="AI846"/>
  <c i="3" r="AI847"/>
  <c i="3" r="AI848"/>
  <c i="3" r="AI849"/>
  <c i="3" r="AI850"/>
  <c i="3" r="AI851"/>
  <c i="3" r="AI852"/>
  <c i="3" r="AI853"/>
  <c i="3" r="AI854"/>
  <c i="3" r="AI855"/>
  <c i="3" r="AI856"/>
  <c i="3" r="AI857"/>
  <c i="3" r="AI858"/>
  <c i="3" r="AI859"/>
  <c i="3" r="AI860"/>
  <c i="3" r="AI861"/>
  <c i="3" r="AI862"/>
  <c i="3" r="AI863"/>
  <c i="3" r="AI864"/>
  <c i="3" r="AI865"/>
  <c i="3" r="AI866"/>
  <c i="3" r="AI867"/>
  <c i="3" r="AI868"/>
  <c i="3" r="AI869"/>
  <c i="3" r="AI870"/>
  <c i="3" r="AI871"/>
  <c i="3" r="AI872"/>
  <c i="3" r="AI873"/>
  <c i="3" r="AI874"/>
  <c i="3" r="AI875"/>
  <c i="3" r="AI876"/>
  <c i="3" r="AI877"/>
  <c i="3" r="AI878"/>
  <c i="3" r="AI879"/>
  <c i="3" r="AI880"/>
  <c i="3" r="AI881"/>
  <c i="3" r="AI882"/>
  <c i="3" r="AI883"/>
  <c i="3" r="AI884"/>
  <c i="3" r="AI885"/>
  <c i="3" r="AI886"/>
  <c i="3" r="AI887"/>
  <c i="3" r="AI888"/>
  <c i="3" r="AI889"/>
  <c i="3" r="AI890"/>
  <c i="3" r="AI891"/>
  <c i="3" r="AI892"/>
  <c i="3" r="AI893"/>
  <c i="3" r="AI894"/>
  <c i="3" r="AI895"/>
  <c i="3" r="AI896"/>
  <c i="3" r="AI897"/>
  <c i="3" r="AI898"/>
  <c i="3" r="AI899"/>
  <c i="3" r="AI900"/>
  <c i="3" r="AI901"/>
  <c i="3" r="AI902"/>
  <c i="3" r="AI903"/>
  <c i="3" r="AI904"/>
  <c i="3" r="AI905"/>
  <c i="3" r="AI906"/>
  <c i="3" r="AI907"/>
  <c i="3" r="AI908"/>
  <c i="3" r="AI909"/>
  <c i="3" r="AI910"/>
  <c i="3" r="AI911"/>
  <c i="3" r="AI912"/>
  <c i="3" r="AI913"/>
  <c i="3" r="AI914"/>
  <c i="3" r="AI915"/>
  <c i="3" r="AI916"/>
  <c i="3" r="AI917"/>
  <c i="3" r="AI918"/>
  <c i="3" r="AI919"/>
  <c i="3" r="AI920"/>
  <c i="3" r="AI921"/>
  <c i="3" r="AI922"/>
  <c i="3" r="AI923"/>
  <c i="3" r="AI924"/>
  <c i="3" r="AI925"/>
  <c i="3" r="AI926"/>
  <c i="3" r="AI927"/>
  <c i="3" r="AI928"/>
  <c i="3" r="AI929"/>
  <c i="3" r="AI930"/>
  <c i="3" r="AI931"/>
  <c i="3" r="AF930"/>
  <c i="3" r="AF931"/>
  <c i="3" r="AJ929"/>
  <c i="3" r="AK929"/>
  <c i="3" r="AJ930"/>
  <c i="3" r="AK930"/>
  <c i="3" r="AL928"/>
  <c i="3" r="AH928"/>
  <c i="3" r="AJ927"/>
  <c i="3" r="AK927"/>
  <c i="3" r="AJ925"/>
  <c i="3" r="AJ926"/>
  <c i="3" r="AE893"/>
  <c i="3" r="AE894"/>
  <c i="3" r="AE895"/>
  <c i="3" r="AE896"/>
  <c i="3" r="AE897"/>
  <c i="3" r="AE898"/>
  <c i="3" r="AE899"/>
  <c i="3" r="AE900"/>
  <c i="3" r="AE901"/>
  <c i="3" r="AE902"/>
  <c i="3" r="AE903"/>
  <c i="3" r="AE904"/>
  <c i="3" r="AE905"/>
  <c i="3" r="AE906"/>
  <c i="3" r="AE907"/>
  <c i="3" r="AE908"/>
  <c i="3" r="AE909"/>
  <c i="3" r="AE910"/>
  <c i="3" r="AE911"/>
  <c i="3" r="AE912"/>
  <c i="3" r="AE913"/>
  <c i="3" r="AE914"/>
  <c i="3" r="AE915"/>
  <c i="3" r="AE916"/>
  <c i="3" r="AE917"/>
  <c i="3" r="AE918"/>
  <c i="3" r="AE919"/>
  <c i="3" r="AE920"/>
  <c i="3" r="AE921"/>
  <c i="3" r="AE922"/>
  <c i="3" r="AE923"/>
  <c i="3" r="AE924"/>
  <c i="3" r="AE925"/>
  <c i="3" r="AE926"/>
  <c i="3" r="AL924"/>
  <c i="3" r="AL925"/>
  <c i="3" r="AF916"/>
  <c i="3" r="AF917"/>
  <c i="3" r="AF918"/>
  <c i="3" r="AF919"/>
  <c i="3" r="AF920"/>
  <c i="3" r="AF921"/>
  <c i="3" r="AF922"/>
  <c i="3" r="AF923"/>
  <c i="3" r="AF924"/>
  <c i="3" r="AM923"/>
  <c i="3" r="AK922"/>
  <c i="3" r="AK923"/>
  <c i="3" r="AG921"/>
  <c i="3" r="AG922"/>
  <c i="3" r="AG923"/>
  <c i="3" r="AH922"/>
  <c i="3" r="AL921"/>
  <c i="3" r="AM921"/>
  <c i="3" r="AL919"/>
  <c i="3" r="AL920"/>
  <c i="3" r="AJ920"/>
  <c i="3" r="AG916"/>
  <c i="3" r="AG917"/>
  <c i="3" r="AG918"/>
  <c i="3" r="AG919"/>
  <c i="3" r="AK917"/>
  <c i="3" r="AK918"/>
  <c i="3" r="AH917"/>
  <c i="3" r="AH918"/>
  <c i="3" r="AL916"/>
  <c i="3" r="AM916"/>
  <c i="3" r="AJ916"/>
  <c i="3" r="AL912"/>
  <c i="3" r="AL913"/>
  <c i="3" r="AL914"/>
  <c i="3" r="AJ913"/>
  <c i="3" r="AJ914"/>
  <c i="3" r="AH914"/>
  <c i="3" r="AM913"/>
  <c i="3" r="AG911"/>
  <c i="3" r="AG912"/>
  <c i="3" r="AG913"/>
  <c i="3" r="AK912"/>
  <c i="3" r="AM911"/>
  <c i="3" r="AJ910"/>
  <c i="3" r="AJ911"/>
  <c i="3" r="AL908"/>
  <c i="3" r="AL909"/>
  <c i="3" r="AL910"/>
  <c i="3" r="AH910"/>
  <c i="3" r="AK907"/>
  <c i="3" r="AL906"/>
  <c i="3" r="AJ906"/>
  <c i="3" r="AK904"/>
  <c i="3" r="AK905"/>
  <c i="3" r="AH904"/>
  <c i="3" r="AH905"/>
  <c i="3" r="AJ904"/>
  <c i="3" r="AK902"/>
  <c i="3" r="AL902"/>
  <c i="3" r="AG897"/>
  <c i="3" r="AG898"/>
  <c i="3" r="AG899"/>
  <c i="3" r="AG900"/>
  <c i="3" r="AG901"/>
  <c i="3" r="AG902"/>
  <c i="3" r="AL893"/>
  <c i="3" r="AL894"/>
  <c i="3" r="AL895"/>
  <c i="3" r="AL896"/>
  <c i="3" r="AL897"/>
  <c i="3" r="AL898"/>
  <c i="3" r="AL899"/>
  <c i="3" r="AL900"/>
  <c i="3" r="AJ899"/>
  <c i="3" r="AK899"/>
  <c i="3" r="AJ895"/>
  <c i="3" r="AG888"/>
  <c i="3" r="AG889"/>
  <c i="3" r="AG890"/>
  <c i="3" r="AG891"/>
  <c i="3" r="AG892"/>
  <c i="3" r="AG893"/>
  <c i="3" r="AG894"/>
  <c i="3" r="AG895"/>
  <c i="3" r="AJ893"/>
  <c i="3" r="AK891"/>
  <c i="3" r="AK892"/>
  <c i="3" r="AF890"/>
  <c i="3" r="AF891"/>
  <c i="3" r="AF892"/>
  <c i="3" r="AL890"/>
  <c i="3" r="AL891"/>
  <c i="3" r="AJ888"/>
  <c i="3" r="AJ889"/>
  <c i="3" r="AJ890"/>
  <c i="3" r="AJ891"/>
  <c i="3" r="AH889"/>
  <c i="3" r="AE858"/>
  <c i="3" r="AE859"/>
  <c i="3" r="AE860"/>
  <c i="3" r="AE861"/>
  <c i="3" r="AE862"/>
  <c i="3" r="AE863"/>
  <c i="3" r="AE864"/>
  <c i="3" r="AE865"/>
  <c i="3" r="AE866"/>
  <c i="3" r="AE867"/>
  <c i="3" r="AE868"/>
  <c i="3" r="AE869"/>
  <c i="3" r="AE870"/>
  <c i="3" r="AE871"/>
  <c i="3" r="AE872"/>
  <c i="3" r="AE873"/>
  <c i="3" r="AE874"/>
  <c i="3" r="AE875"/>
  <c i="3" r="AE876"/>
  <c i="3" r="AE877"/>
  <c i="3" r="AE878"/>
  <c i="3" r="AE879"/>
  <c i="3" r="AE880"/>
  <c i="3" r="AE881"/>
  <c i="3" r="AE882"/>
  <c i="3" r="AE883"/>
  <c i="3" r="AE884"/>
  <c i="3" r="AE885"/>
  <c i="3" r="AE886"/>
  <c i="3" r="AE887"/>
  <c i="3" r="AE888"/>
  <c i="3" r="AL886"/>
  <c i="3" r="AL887"/>
  <c i="3" r="AF875"/>
  <c i="3" r="AF876"/>
  <c i="3" r="AF877"/>
  <c i="3" r="AF878"/>
  <c i="3" r="AF879"/>
  <c i="3" r="AF880"/>
  <c i="3" r="AF881"/>
  <c i="3" r="AF882"/>
  <c i="3" r="AF883"/>
  <c i="3" r="AF884"/>
  <c i="3" r="AF885"/>
  <c i="3" r="AF886"/>
  <c i="3" r="AF887"/>
  <c i="3" r="AH886"/>
  <c i="3" r="AK884"/>
  <c i="3" r="AK885"/>
  <c i="3" r="AG875"/>
  <c i="3" r="AG876"/>
  <c i="3" r="AG877"/>
  <c i="3" r="AG878"/>
  <c i="3" r="AG879"/>
  <c i="3" r="AG880"/>
  <c i="3" r="AG881"/>
  <c i="3" r="AG882"/>
  <c i="3" r="AG883"/>
  <c i="3" r="AG884"/>
  <c i="3" r="AG885"/>
  <c i="3" r="AL883"/>
  <c i="3" r="AL884"/>
  <c i="3" r="AJ883"/>
  <c i="3" r="AK882"/>
  <c i="3" r="AL881"/>
  <c i="3" r="AM881"/>
  <c i="3" r="AH880"/>
  <c i="3" r="AH881"/>
  <c i="3" r="AL878"/>
  <c i="3" r="AL879"/>
  <c i="3" r="AJ878"/>
  <c i="3" r="AK878"/>
  <c i="3" r="AJ877"/>
  <c i="3" r="AJ875"/>
  <c i="3" r="AK875"/>
  <c i="3" r="AL875"/>
  <c i="3" r="AH874"/>
  <c i="3" r="AH875"/>
  <c i="3" r="AJ874"/>
  <c i="3" r="AL873"/>
  <c i="3" r="AK870"/>
  <c i="3" r="AK871"/>
  <c i="3" r="AK872"/>
  <c i="3" r="AG872"/>
  <c i="3" r="AH872"/>
  <c i="3" r="AL869"/>
  <c i="3" r="AL870"/>
  <c i="3" r="AL871"/>
  <c i="3" r="AG871"/>
  <c i="3" r="AM869"/>
  <c i="3" r="AJ869"/>
  <c i="3" r="AG868"/>
  <c i="3" r="AH868"/>
  <c i="3" r="AL859"/>
  <c i="3" r="AL860"/>
  <c i="3" r="AL861"/>
  <c i="3" r="AL862"/>
  <c i="3" r="AL863"/>
  <c i="3" r="AL864"/>
  <c i="3" r="AL865"/>
  <c i="3" r="AL866"/>
  <c i="3" r="AL867"/>
  <c i="3" r="AH867"/>
  <c i="3" r="AM864"/>
  <c i="3" r="AM865"/>
  <c i="3" r="AM866"/>
  <c i="3" r="AJ865"/>
  <c i="3" r="AJ866"/>
  <c i="3" r="AG858"/>
  <c i="3" r="AG859"/>
  <c i="3" r="AG860"/>
  <c i="3" r="AG861"/>
  <c i="3" r="AG862"/>
  <c i="3" r="AG863"/>
  <c i="3" r="AG864"/>
  <c i="3" r="AG865"/>
  <c i="3" r="AG866"/>
  <c i="3" r="AH862"/>
  <c i="3" r="AH863"/>
  <c i="3" r="AM862"/>
  <c i="3" r="AJ861"/>
  <c i="3" r="AK861"/>
  <c i="3" r="AJ860"/>
  <c i="3" r="AM858"/>
  <c i="3" r="AM859"/>
  <c i="3" r="AJ857"/>
  <c i="3" r="AJ858"/>
  <c i="3" r="AF855"/>
  <c i="3" r="AF856"/>
  <c i="3" r="AF857"/>
  <c i="3" r="AG853"/>
  <c i="3" r="AG854"/>
  <c i="3" r="AG855"/>
  <c i="3" r="AG856"/>
  <c i="3" r="AL844"/>
  <c i="3" r="AL845"/>
  <c i="3" r="AL846"/>
  <c i="3" r="AL847"/>
  <c i="3" r="AL848"/>
  <c i="3" r="AL849"/>
  <c i="3" r="AL850"/>
  <c i="3" r="AL851"/>
  <c i="3" r="AL852"/>
  <c i="3" r="AL853"/>
  <c i="3" r="AL854"/>
  <c i="3" r="AJ853"/>
  <c i="3" r="AJ854"/>
  <c i="3" r="AE818"/>
  <c i="3" r="AE819"/>
  <c i="3" r="AE820"/>
  <c i="3" r="AE821"/>
  <c i="3" r="AE822"/>
  <c i="3" r="AE823"/>
  <c i="3" r="AE824"/>
  <c i="3" r="AE825"/>
  <c i="3" r="AE826"/>
  <c i="3" r="AE827"/>
  <c i="3" r="AE828"/>
  <c i="3" r="AE829"/>
  <c i="3" r="AE830"/>
  <c i="3" r="AE831"/>
  <c i="3" r="AE832"/>
  <c i="3" r="AE833"/>
  <c i="3" r="AE834"/>
  <c i="3" r="AE835"/>
  <c i="3" r="AE836"/>
  <c i="3" r="AE837"/>
  <c i="3" r="AE838"/>
  <c i="3" r="AE839"/>
  <c i="3" r="AE840"/>
  <c i="3" r="AE841"/>
  <c i="3" r="AE842"/>
  <c i="3" r="AE843"/>
  <c i="3" r="AE844"/>
  <c i="3" r="AE845"/>
  <c i="3" r="AE846"/>
  <c i="3" r="AE847"/>
  <c i="3" r="AE848"/>
  <c i="3" r="AE849"/>
  <c i="3" r="AE850"/>
  <c i="3" r="AE851"/>
  <c i="3" r="AE852"/>
  <c i="3" r="AE853"/>
  <c i="3" r="AH850"/>
  <c i="3" r="AH851"/>
  <c i="3" r="AH852"/>
  <c i="3" r="AF838"/>
  <c i="3" r="AF839"/>
  <c i="3" r="AF840"/>
  <c i="3" r="AF841"/>
  <c i="3" r="AF842"/>
  <c i="3" r="AF843"/>
  <c i="3" r="AF844"/>
  <c i="3" r="AF845"/>
  <c i="3" r="AF846"/>
  <c i="3" r="AF847"/>
  <c i="3" r="AF848"/>
  <c i="3" r="AF849"/>
  <c i="3" r="AF850"/>
  <c i="3" r="AF851"/>
  <c i="3" r="AF852"/>
  <c i="3" r="AJ849"/>
  <c i="3" r="AJ850"/>
  <c i="3" r="AK849"/>
  <c i="3" r="AH848"/>
  <c i="3" r="AG842"/>
  <c i="3" r="AG843"/>
  <c i="3" r="AG844"/>
  <c i="3" r="AG845"/>
  <c i="3" r="AG846"/>
  <c i="3" r="AG847"/>
  <c i="3" r="AK846"/>
  <c i="3" r="AM845"/>
  <c i="3" r="AJ845"/>
  <c i="3" r="AK844"/>
  <c i="3" r="AM843"/>
  <c i="3" r="AL841"/>
  <c i="3" r="AL842"/>
  <c i="3" r="AH840"/>
  <c i="3" r="AH841"/>
  <c i="3" r="AJ840"/>
  <c i="3" r="AL834"/>
  <c i="3" r="AL835"/>
  <c i="3" r="AL836"/>
  <c i="3" r="AL837"/>
  <c i="3" r="AL838"/>
  <c i="3" r="AL839"/>
  <c i="3" r="AG838"/>
  <c i="3" r="AH838"/>
  <c i="3" r="AJ836"/>
  <c i="3" r="AJ837"/>
  <c i="3" r="AH836"/>
  <c i="3" r="AJ834"/>
  <c i="3" r="AG834"/>
  <c i="3" r="AL823"/>
  <c i="3" r="AL824"/>
  <c i="3" r="AL825"/>
  <c i="3" r="AL826"/>
  <c i="3" r="AL827"/>
  <c i="3" r="AL828"/>
  <c i="3" r="AL829"/>
  <c i="3" r="AL830"/>
  <c i="3" r="AL831"/>
  <c i="3" r="AL832"/>
  <c i="3" r="AJ831"/>
  <c i="3" r="AJ829"/>
  <c i="3" r="AK829"/>
  <c i="3" r="AH828"/>
  <c i="3" r="AH829"/>
  <c i="3" r="AJ826"/>
  <c i="3" r="AJ827"/>
  <c i="3" r="AJ828"/>
  <c i="3" r="AK826"/>
  <c i="3" r="AK827"/>
  <c i="3" r="AG823"/>
  <c i="3" r="AG824"/>
  <c i="3" r="AG825"/>
  <c i="3" r="AG826"/>
  <c i="3" r="AJ824"/>
  <c i="3" r="AH824"/>
  <c i="3" r="AM823"/>
  <c i="3" r="AJ822"/>
  <c i="3" r="AH821"/>
  <c i="3" r="AH822"/>
  <c i="3" r="AG818"/>
  <c i="3" r="AG819"/>
  <c i="3" r="AG820"/>
  <c i="3" r="AG821"/>
  <c i="3" r="AK819"/>
  <c i="3" r="AK820"/>
  <c i="3" r="AL815"/>
  <c i="3" r="AL816"/>
  <c i="3" r="AL817"/>
  <c i="3" r="AL818"/>
  <c i="3" r="AJ814"/>
  <c i="3" r="AJ815"/>
  <c i="3" r="AJ816"/>
  <c i="3" r="AJ817"/>
  <c i="3" r="AJ818"/>
  <c i="3" r="AH817"/>
  <c i="3" r="AF815"/>
  <c i="3" r="AF816"/>
  <c i="3" r="AF817"/>
  <c i="3" r="AG814"/>
  <c i="3" r="AG815"/>
  <c i="3" r="AG816"/>
  <c i="3" r="AK813"/>
  <c i="3" r="AE813"/>
  <c i="3" r="AF813"/>
  <c i="3" r="AL811"/>
  <c i="3" r="AL812"/>
  <c i="3" r="AJ812"/>
  <c i="3" r="AE812"/>
  <c i="3" r="AF812"/>
  <c i="3" r="AG812"/>
  <c i="3" r="AE810"/>
  <c i="3" r="AF810"/>
  <c i="3" r="AG810"/>
  <c i="3" r="AH810"/>
  <c i="3" r="AE811"/>
  <c i="3" r="AF811"/>
  <c i="3" r="AG811"/>
  <c i="3" r="AH811"/>
  <c i="3" r="AM809"/>
  <c i="3" r="AE809"/>
  <c i="3" r="AF809"/>
  <c i="3" r="AG809"/>
  <c i="3" r="AJ808"/>
  <c i="3" r="AK808"/>
  <c i="3" r="AL806"/>
  <c i="3" r="AL807"/>
  <c i="3" r="AJ807"/>
  <c i="3" r="AH807"/>
  <c i="3" r="AE807"/>
  <c i="3" r="AF807"/>
  <c i="3" r="AE808"/>
  <c i="3" r="AF808"/>
  <c i="3" r="AE806"/>
  <c i="3" r="AF806"/>
  <c i="3" r="AG806"/>
  <c i="3" r="AI794"/>
  <c i="3" r="AI795"/>
  <c i="3" r="AI796"/>
  <c i="3" r="AI797"/>
  <c i="3" r="AI798"/>
  <c i="3" r="AI799"/>
  <c i="3" r="AI800"/>
  <c i="3" r="AI801"/>
  <c i="3" r="AI802"/>
  <c i="3" r="AI803"/>
  <c i="3" r="AI804"/>
  <c i="3" r="AI805"/>
  <c i="3" r="AE788"/>
  <c i="3" r="AE789"/>
  <c i="3" r="AE790"/>
  <c i="3" r="AE791"/>
  <c i="3" r="AE792"/>
  <c i="3" r="AE793"/>
  <c i="3" r="AE794"/>
  <c i="3" r="AE795"/>
  <c i="3" r="AE796"/>
  <c i="3" r="AE797"/>
  <c i="3" r="AE798"/>
  <c i="3" r="AE799"/>
  <c i="3" r="AE800"/>
  <c i="3" r="AE801"/>
  <c i="3" r="AE802"/>
  <c i="3" r="AE803"/>
  <c i="3" r="AE804"/>
  <c i="3" r="AE805"/>
  <c i="3" r="AK804"/>
  <c i="3" r="AL804"/>
  <c i="3" r="AG802"/>
  <c i="3" r="AG803"/>
  <c i="3" r="AG804"/>
  <c i="3" r="AL801"/>
  <c i="3" r="AL802"/>
  <c i="3" r="AL803"/>
  <c i="3" r="AJ802"/>
  <c i="3" r="AJ803"/>
  <c i="3" r="AK799"/>
  <c i="3" r="AK800"/>
  <c i="3" r="AK801"/>
  <c i="3" r="AL798"/>
  <c i="3" r="AL799"/>
  <c i="3" r="AH798"/>
  <c i="3" r="AG791"/>
  <c i="3" r="AG792"/>
  <c i="3" r="AG793"/>
  <c i="3" r="AG794"/>
  <c i="3" r="AG795"/>
  <c i="3" r="AG796"/>
  <c i="3" r="AG797"/>
  <c i="3" r="AJ796"/>
  <c i="3" r="AK796"/>
  <c i="3" r="AL796"/>
  <c i="3" r="AL795"/>
  <c i="3" r="AH794"/>
  <c i="3" r="AH795"/>
  <c i="3" r="AJ794"/>
  <c i="3" r="AK794"/>
  <c i="3" r="AK793"/>
  <c i="3" r="AL787"/>
  <c i="3" r="AL788"/>
  <c i="3" r="AL789"/>
  <c i="3" r="AL790"/>
  <c i="3" r="AL791"/>
  <c i="3" r="AL792"/>
  <c i="3" r="AI757"/>
  <c i="3" r="AI758"/>
  <c i="3" r="AI759"/>
  <c i="3" r="AI760"/>
  <c i="3" r="AI761"/>
  <c i="3" r="AI762"/>
  <c i="3" r="AI763"/>
  <c i="3" r="AI764"/>
  <c i="3" r="AI765"/>
  <c i="3" r="AI766"/>
  <c i="3" r="AI767"/>
  <c i="3" r="AI768"/>
  <c i="3" r="AI769"/>
  <c i="3" r="AI770"/>
  <c i="3" r="AI771"/>
  <c i="3" r="AI772"/>
  <c i="3" r="AI773"/>
  <c i="3" r="AI774"/>
  <c i="3" r="AI775"/>
  <c i="3" r="AI776"/>
  <c i="3" r="AI777"/>
  <c i="3" r="AI778"/>
  <c i="3" r="AI779"/>
  <c i="3" r="AI780"/>
  <c i="3" r="AI781"/>
  <c i="3" r="AI782"/>
  <c i="3" r="AI783"/>
  <c i="3" r="AI784"/>
  <c i="3" r="AI785"/>
  <c i="3" r="AI786"/>
  <c i="3" r="AI787"/>
  <c i="3" r="AI788"/>
  <c i="3" r="AI789"/>
  <c i="3" r="AI790"/>
  <c i="3" r="AI791"/>
  <c i="3" r="AI792"/>
  <c i="3" r="AG788"/>
  <c i="3" r="AG789"/>
  <c i="3" r="AK788"/>
  <c i="3" r="AJ786"/>
  <c i="3" r="AJ787"/>
  <c i="3" r="AH787"/>
  <c i="3" r="AF785"/>
  <c i="3" r="AF786"/>
  <c i="3" r="AF787"/>
  <c i="3" r="AK784"/>
  <c i="3" r="AK785"/>
  <c i="3" r="AG785"/>
  <c i="3" r="AH785"/>
  <c i="3" r="AJ784"/>
  <c i="3" r="AG780"/>
  <c i="3" r="AG781"/>
  <c i="3" r="AG782"/>
  <c i="3" r="AG783"/>
  <c i="3" r="AG784"/>
  <c i="3" r="AL782"/>
  <c i="3" r="AJ780"/>
  <c i="3" r="AE753"/>
  <c i="3" r="AE754"/>
  <c i="3" r="AE755"/>
  <c i="3" r="AE756"/>
  <c i="3" r="AE757"/>
  <c i="3" r="AE758"/>
  <c i="3" r="AE759"/>
  <c i="3" r="AE760"/>
  <c i="3" r="AE761"/>
  <c i="3" r="AE762"/>
  <c i="3" r="AE763"/>
  <c i="3" r="AE764"/>
  <c i="3" r="AE765"/>
  <c i="3" r="AE766"/>
  <c i="3" r="AE767"/>
  <c i="3" r="AE768"/>
  <c i="3" r="AE769"/>
  <c i="3" r="AE770"/>
  <c i="3" r="AE771"/>
  <c i="3" r="AE772"/>
  <c i="3" r="AE773"/>
  <c i="3" r="AE774"/>
  <c i="3" r="AE775"/>
  <c i="3" r="AE776"/>
  <c i="3" r="AE777"/>
  <c i="3" r="AE778"/>
  <c i="3" r="AE779"/>
  <c i="3" r="AE780"/>
  <c i="3" r="AK779"/>
  <c i="3" r="AF771"/>
  <c i="3" r="AF772"/>
  <c i="3" r="AF773"/>
  <c i="3" r="AF774"/>
  <c i="3" r="AF775"/>
  <c i="3" r="AF776"/>
  <c i="3" r="AF777"/>
  <c i="3" r="AF778"/>
  <c i="3" r="AF779"/>
  <c i="3" r="AL778"/>
  <c i="3" r="AJ777"/>
  <c i="3" r="AJ778"/>
  <c i="3" r="AH777"/>
  <c i="3" r="AH778"/>
  <c i="3" r="AK777"/>
  <c i="3" r="AM775"/>
  <c i="3" r="AJ775"/>
  <c i="3" r="AK775"/>
  <c i="3" r="AG774"/>
  <c i="3" r="AG775"/>
  <c i="3" r="AL774"/>
  <c i="3" r="AJ774"/>
  <c i="3" r="AH774"/>
  <c i="3" r="AL771"/>
  <c i="3" r="AL772"/>
  <c i="3" r="AJ771"/>
  <c i="3" r="AJ772"/>
  <c i="3" r="AG772"/>
  <c i="3" r="AH772"/>
  <c i="3" r="AG771"/>
  <c i="3" r="AL768"/>
  <c i="3" r="AL769"/>
  <c i="3" r="AH767"/>
  <c i="3" r="AH768"/>
  <c i="3" r="AG767"/>
  <c i="3" r="AK766"/>
  <c i="3" r="AL765"/>
  <c i="3" r="AM765"/>
  <c i="3" r="AJ765"/>
  <c i="3" r="AL764"/>
  <c i="3" r="AH761"/>
  <c i="3" r="AH762"/>
  <c i="3" r="AH763"/>
  <c i="3" r="AH764"/>
  <c i="3" r="AL762"/>
  <c i="3" r="AJ761"/>
  <c i="3" r="AK761"/>
  <c i="3" r="AJ760"/>
  <c i="3" r="AG756"/>
  <c i="3" r="AG757"/>
  <c i="3" r="AG758"/>
  <c i="3" r="AG759"/>
  <c i="3" r="AG760"/>
  <c i="3" r="AL758"/>
  <c i="3" r="AL759"/>
  <c i="3" r="AM757"/>
  <c i="3" r="AM758"/>
  <c i="3" r="AH758"/>
  <c i="3" r="AK756"/>
  <c i="3" r="AL755"/>
  <c i="3" r="AI686"/>
  <c i="3" r="AI687"/>
  <c i="3" r="AI688"/>
  <c i="3" r="AI689"/>
  <c i="3" r="AI690"/>
  <c i="3" r="AI691"/>
  <c i="3" r="AI692"/>
  <c i="3" r="AI693"/>
  <c i="3" r="AI694"/>
  <c i="3" r="AI695"/>
  <c i="3" r="AI696"/>
  <c i="3" r="AI697"/>
  <c i="3" r="AI698"/>
  <c i="3" r="AI699"/>
  <c i="3" r="AI700"/>
  <c i="3" r="AI701"/>
  <c i="3" r="AI702"/>
  <c i="3" r="AI703"/>
  <c i="3" r="AI704"/>
  <c i="3" r="AI705"/>
  <c i="3" r="AI706"/>
  <c i="3" r="AI707"/>
  <c i="3" r="AI708"/>
  <c i="3" r="AI709"/>
  <c i="3" r="AI710"/>
  <c i="3" r="AI711"/>
  <c i="3" r="AI712"/>
  <c i="3" r="AI713"/>
  <c i="3" r="AI714"/>
  <c i="3" r="AI715"/>
  <c i="3" r="AI716"/>
  <c i="3" r="AI717"/>
  <c i="3" r="AI718"/>
  <c i="3" r="AI719"/>
  <c i="3" r="AI720"/>
  <c i="3" r="AI721"/>
  <c i="3" r="AI722"/>
  <c i="3" r="AI723"/>
  <c i="3" r="AI724"/>
  <c i="3" r="AI725"/>
  <c i="3" r="AI726"/>
  <c i="3" r="AI727"/>
  <c i="3" r="AI728"/>
  <c i="3" r="AI729"/>
  <c i="3" r="AI730"/>
  <c i="3" r="AI731"/>
  <c i="3" r="AI732"/>
  <c i="3" r="AI733"/>
  <c i="3" r="AI734"/>
  <c i="3" r="AI735"/>
  <c i="3" r="AI736"/>
  <c i="3" r="AI737"/>
  <c i="3" r="AI738"/>
  <c i="3" r="AI739"/>
  <c i="3" r="AI740"/>
  <c i="3" r="AI741"/>
  <c i="3" r="AI742"/>
  <c i="3" r="AI743"/>
  <c i="3" r="AI744"/>
  <c i="3" r="AI745"/>
  <c i="3" r="AI746"/>
  <c i="3" r="AI747"/>
  <c i="3" r="AI748"/>
  <c i="3" r="AI749"/>
  <c i="3" r="AI750"/>
  <c i="3" r="AI751"/>
  <c i="3" r="AI752"/>
  <c i="3" r="AI753"/>
  <c i="3" r="AI754"/>
  <c i="3" r="AI755"/>
  <c i="3" r="AG743"/>
  <c i="3" r="AG744"/>
  <c i="3" r="AG745"/>
  <c i="3" r="AG746"/>
  <c i="3" r="AG747"/>
  <c i="3" r="AG748"/>
  <c i="3" r="AG749"/>
  <c i="3" r="AG750"/>
  <c i="3" r="AG751"/>
  <c i="3" r="AG752"/>
  <c i="3" r="AG753"/>
  <c i="3" r="AL751"/>
  <c i="3" r="AL752"/>
  <c i="3" r="AJ752"/>
  <c i="3" r="AF752"/>
  <c i="3" r="AH751"/>
  <c i="3" r="AJ748"/>
  <c i="3" r="AJ749"/>
  <c i="3" r="AE729"/>
  <c i="3" r="AE730"/>
  <c i="3" r="AE731"/>
  <c i="3" r="AE732"/>
  <c i="3" r="AE733"/>
  <c i="3" r="AE734"/>
  <c i="3" r="AE735"/>
  <c i="3" r="AE736"/>
  <c i="3" r="AE737"/>
  <c i="3" r="AE738"/>
  <c i="3" r="AE739"/>
  <c i="3" r="AE740"/>
  <c i="3" r="AE741"/>
  <c i="3" r="AE742"/>
  <c i="3" r="AE743"/>
  <c i="3" r="AE744"/>
  <c i="3" r="AE745"/>
  <c i="3" r="AE746"/>
  <c i="3" r="AE747"/>
  <c i="3" r="AE748"/>
  <c i="3" r="AE749"/>
  <c i="3" r="AH747"/>
  <c i="3" r="AH748"/>
  <c i="3" r="AF745"/>
  <c i="3" r="AF746"/>
  <c i="3" r="AF747"/>
  <c i="3" r="AF748"/>
  <c i="3" r="AL744"/>
  <c i="3" r="AL745"/>
  <c i="3" r="AL746"/>
  <c i="3" r="AL747"/>
  <c i="3" r="AK743"/>
  <c i="3" r="AL741"/>
  <c i="3" r="AL742"/>
  <c i="3" r="AJ740"/>
  <c i="3" r="AJ741"/>
  <c i="3" r="AJ742"/>
  <c i="3" r="AM740"/>
  <c i="3" r="AL738"/>
  <c i="3" r="AL739"/>
  <c i="3" r="AK738"/>
  <c i="3" r="AH737"/>
  <c i="3" r="AL733"/>
  <c i="3" r="AL734"/>
  <c i="3" r="AL735"/>
  <c i="3" r="AL736"/>
  <c i="3" r="AG733"/>
  <c i="3" r="AG734"/>
  <c i="3" r="AG735"/>
  <c i="3" r="AG736"/>
  <c i="3" r="AK735"/>
  <c i="3" r="AM734"/>
  <c i="3" r="AJ733"/>
  <c i="3" r="AK733"/>
  <c i="3" r="AH733"/>
  <c i="3" r="AJ730"/>
  <c i="3" r="AJ731"/>
  <c i="3" r="AJ732"/>
  <c i="3" r="AL729"/>
  <c i="3" r="AL730"/>
  <c i="3" r="AL731"/>
  <c i="3" r="AG731"/>
  <c i="3" r="AH731"/>
  <c i="3" r="AG721"/>
  <c i="3" r="AG722"/>
  <c i="3" r="AG723"/>
  <c i="3" r="AG724"/>
  <c i="3" r="AG725"/>
  <c i="3" r="AG726"/>
  <c i="3" r="AG727"/>
  <c i="3" r="AG728"/>
  <c i="3" r="AG729"/>
  <c i="3" r="AG730"/>
  <c i="3" r="AK727"/>
  <c i="3" r="AK728"/>
  <c i="3" r="AF726"/>
  <c i="3" r="AF727"/>
  <c i="3" r="AF728"/>
  <c i="3" r="AJ727"/>
  <c i="3" r="AL726"/>
  <c i="3" r="AH726"/>
  <c i="3" r="AL720"/>
  <c i="3" r="AL721"/>
  <c i="3" r="AL722"/>
  <c i="3" r="AL723"/>
  <c i="3" r="AJ723"/>
  <c i="3" r="AJ721"/>
  <c i="3" r="AE696"/>
  <c i="3" r="AE697"/>
  <c i="3" r="AE698"/>
  <c i="3" r="AE699"/>
  <c i="3" r="AE700"/>
  <c i="3" r="AE701"/>
  <c i="3" r="AE702"/>
  <c i="3" r="AE703"/>
  <c i="3" r="AE704"/>
  <c i="3" r="AE705"/>
  <c i="3" r="AE706"/>
  <c i="3" r="AE707"/>
  <c i="3" r="AE708"/>
  <c i="3" r="AE709"/>
  <c i="3" r="AE710"/>
  <c i="3" r="AE711"/>
  <c i="3" r="AE712"/>
  <c i="3" r="AE713"/>
  <c i="3" r="AE714"/>
  <c i="3" r="AE715"/>
  <c i="3" r="AE716"/>
  <c i="3" r="AE717"/>
  <c i="3" r="AE718"/>
  <c i="3" r="AE719"/>
  <c i="3" r="AE720"/>
  <c i="3" r="AE721"/>
  <c i="3" r="AF712"/>
  <c i="3" r="AF713"/>
  <c i="3" r="AF714"/>
  <c i="3" r="AF715"/>
  <c i="3" r="AF716"/>
  <c i="3" r="AF717"/>
  <c i="3" r="AF718"/>
  <c i="3" r="AF719"/>
  <c i="3" r="AF720"/>
  <c i="3" r="AJ719"/>
  <c i="3" r="AK719"/>
  <c i="3" r="AH719"/>
  <c i="3" r="AL711"/>
  <c i="3" r="AL712"/>
  <c i="3" r="AL713"/>
  <c i="3" r="AL714"/>
  <c i="3" r="AL715"/>
  <c i="3" r="AL716"/>
  <c i="3" r="AL717"/>
  <c i="3" r="AL718"/>
  <c i="3" r="AG714"/>
  <c i="3" r="AG715"/>
  <c i="3" r="AG716"/>
  <c i="3" r="AG717"/>
  <c i="3" r="AG718"/>
  <c i="3" r="AJ716"/>
  <c i="3" r="AJ717"/>
  <c i="3" r="AM716"/>
  <c i="3" r="AK714"/>
  <c i="3" r="AK715"/>
  <c i="3" r="AJ712"/>
  <c i="3" r="AJ713"/>
  <c i="3" r="AJ714"/>
  <c i="3" r="AM712"/>
  <c i="3" r="AG711"/>
  <c i="3" r="AG712"/>
  <c i="3" r="AH710"/>
  <c i="3" r="AL705"/>
  <c i="3" r="AL706"/>
  <c i="3" r="AL707"/>
  <c i="3" r="AL708"/>
  <c i="3" r="AL709"/>
  <c i="3" r="AJ709"/>
  <c i="3" r="AK708"/>
  <c i="3" r="AM706"/>
  <c i="3" r="AM707"/>
  <c i="3" r="AJ707"/>
  <c i="3" r="AG700"/>
  <c i="3" r="AG701"/>
  <c i="3" r="AG702"/>
  <c i="3" r="AG703"/>
  <c i="3" r="AG704"/>
  <c i="3" r="AG705"/>
  <c i="3" r="AG706"/>
  <c i="3" r="AJ704"/>
  <c i="3" r="AJ705"/>
  <c i="3" r="AH704"/>
  <c i="3" r="AH705"/>
  <c i="3" r="AM704"/>
  <c i="3" r="AK704"/>
  <c i="3" r="AL703"/>
  <c i="3" r="AJ702"/>
  <c i="3" r="AK701"/>
  <c i="3" r="AL701"/>
  <c i="3" r="AJ700"/>
  <c i="3" r="AL699"/>
  <c i="3" r="AK698"/>
  <c i="3" r="AG691"/>
  <c i="3" r="AG692"/>
  <c i="3" r="AG693"/>
  <c i="3" r="AG694"/>
  <c i="3" r="AG695"/>
  <c i="3" r="AG696"/>
  <c i="3" r="AG697"/>
  <c i="3" r="AG698"/>
  <c i="3" r="AL694"/>
  <c i="3" r="AL695"/>
  <c i="3" r="AL696"/>
  <c i="3" r="AL697"/>
  <c i="3" r="AJ697"/>
  <c i="3" r="AK695"/>
  <c i="3" r="AF693"/>
  <c i="3" r="AF694"/>
  <c i="3" r="AF695"/>
  <c i="3" r="AH694"/>
  <c i="3" r="AJ693"/>
  <c i="3" r="AK693"/>
  <c i="3" r="AJ692"/>
  <c i="3" r="AH692"/>
  <c i="3" r="AL689"/>
  <c i="3" r="AL690"/>
  <c i="3" r="AL691"/>
  <c i="3" r="AJ690"/>
  <c i="3" r="AJ686"/>
  <c i="3" r="AJ687"/>
  <c i="3" r="AJ688"/>
  <c i="3" r="AH687"/>
  <c i="3" r="AH688"/>
  <c i="3" r="AE687"/>
  <c i="3" r="AF687"/>
  <c i="3" r="AE688"/>
  <c i="3" r="AF688"/>
  <c i="3" r="AE689"/>
  <c i="3" r="AF689"/>
  <c i="3" r="AE690"/>
  <c i="3" r="AF690"/>
  <c i="3" r="AL683"/>
  <c i="3" r="AL684"/>
  <c i="3" r="AL685"/>
  <c i="3" r="AL686"/>
  <c i="3" r="AE685"/>
  <c i="3" r="AF685"/>
  <c i="3" r="AG685"/>
  <c i="3" r="AE686"/>
  <c i="3" r="AF686"/>
  <c i="3" r="AG686"/>
  <c i="3" r="AI650"/>
  <c i="3" r="AI651"/>
  <c i="3" r="AI652"/>
  <c i="3" r="AI653"/>
  <c i="3" r="AI654"/>
  <c i="3" r="AI655"/>
  <c i="3" r="AI656"/>
  <c i="3" r="AI657"/>
  <c i="3" r="AI658"/>
  <c i="3" r="AI659"/>
  <c i="3" r="AI660"/>
  <c i="3" r="AI661"/>
  <c i="3" r="AI662"/>
  <c i="3" r="AI663"/>
  <c i="3" r="AI664"/>
  <c i="3" r="AI665"/>
  <c i="3" r="AI666"/>
  <c i="3" r="AI667"/>
  <c i="3" r="AI668"/>
  <c i="3" r="AI669"/>
  <c i="3" r="AI670"/>
  <c i="3" r="AI671"/>
  <c i="3" r="AI672"/>
  <c i="3" r="AI673"/>
  <c i="3" r="AI674"/>
  <c i="3" r="AI675"/>
  <c i="3" r="AI676"/>
  <c i="3" r="AI677"/>
  <c i="3" r="AI678"/>
  <c i="3" r="AI679"/>
  <c i="3" r="AI680"/>
  <c i="3" r="AI681"/>
  <c i="3" r="AI682"/>
  <c i="3" r="AI683"/>
  <c i="3" r="AI684"/>
  <c i="3" r="AE675"/>
  <c i="3" r="AE676"/>
  <c i="3" r="AE677"/>
  <c i="3" r="AE678"/>
  <c i="3" r="AE679"/>
  <c i="3" r="AE680"/>
  <c i="3" r="AE681"/>
  <c i="3" r="AE682"/>
  <c i="3" r="AE683"/>
  <c i="3" r="AE684"/>
  <c i="3" r="AJ683"/>
  <c i="3" r="AG682"/>
  <c i="3" r="AG683"/>
  <c i="3" r="AH682"/>
  <c i="3" r="AL680"/>
  <c i="3" r="AL681"/>
  <c i="3" r="AJ680"/>
  <c i="3" r="AJ681"/>
  <c i="3" r="AK678"/>
  <c i="3" r="AK679"/>
  <c i="3" r="AH677"/>
  <c i="3" r="AH678"/>
  <c i="3" r="AH679"/>
  <c i="3" r="AL676"/>
  <c i="3" r="AL677"/>
  <c i="3" r="AL678"/>
  <c i="3" r="AJ678"/>
  <c i="3" r="AG675"/>
  <c i="3" r="AG676"/>
  <c i="3" r="AM675"/>
  <c i="3" r="AK675"/>
  <c i="3" r="AJ673"/>
  <c i="3" r="AJ674"/>
  <c i="3" r="AF672"/>
  <c i="3" r="AF673"/>
  <c i="3" r="AF674"/>
  <c i="3" r="AL673"/>
  <c i="3" r="AG669"/>
  <c i="3" r="AG670"/>
  <c i="3" r="AG671"/>
  <c i="3" r="AG672"/>
  <c i="3" r="AJ671"/>
  <c i="3" r="AJ669"/>
  <c i="3" r="AL667"/>
  <c i="3" r="AL668"/>
  <c i="3" r="AH667"/>
  <c i="3" r="AH668"/>
  <c i="3" r="AJ667"/>
  <c i="3" r="AL665"/>
  <c i="3" r="AJ664"/>
  <c i="3" r="AK664"/>
  <c i="3" r="AH664"/>
  <c i="3" r="AE664"/>
  <c i="3" r="AF664"/>
  <c i="3" r="AE665"/>
  <c i="3" r="AF665"/>
  <c i="3" r="AE666"/>
  <c i="3" r="AF666"/>
  <c i="3" r="AE667"/>
  <c i="3" r="AF667"/>
  <c i="3" r="AE668"/>
  <c i="3" r="AF668"/>
  <c i="3" r="AE669"/>
  <c i="3" r="AF669"/>
  <c i="3" r="AK663"/>
  <c i="3" r="AL663"/>
  <c i="3" r="AE663"/>
  <c i="3" r="AF663"/>
  <c i="3" r="AG663"/>
  <c i="3" r="AL662"/>
  <c i="3" r="AJ662"/>
  <c i="3" r="AH662"/>
  <c i="3" r="AJ660"/>
  <c i="3" r="AH660"/>
  <c i="3" r="AE660"/>
  <c i="3" r="AF660"/>
  <c i="3" r="AE661"/>
  <c i="3" r="AF661"/>
  <c i="3" r="AE662"/>
  <c i="3" r="AF662"/>
  <c i="3" r="AK659"/>
  <c i="3" r="AG654"/>
  <c i="3" r="AG655"/>
  <c i="3" r="AG656"/>
  <c i="3" r="AG657"/>
  <c i="3" r="AG658"/>
  <c i="3" r="AG659"/>
  <c i="3" r="AE626"/>
  <c i="3" r="AE627"/>
  <c i="3" r="AE628"/>
  <c i="3" r="AE629"/>
  <c i="3" r="AE630"/>
  <c i="3" r="AE631"/>
  <c i="3" r="AE632"/>
  <c i="3" r="AE633"/>
  <c i="3" r="AE634"/>
  <c i="3" r="AE635"/>
  <c i="3" r="AE636"/>
  <c i="3" r="AE637"/>
  <c i="3" r="AE638"/>
  <c i="3" r="AE639"/>
  <c i="3" r="AE640"/>
  <c i="3" r="AE641"/>
  <c i="3" r="AE642"/>
  <c i="3" r="AE643"/>
  <c i="3" r="AE644"/>
  <c i="3" r="AE645"/>
  <c i="3" r="AE646"/>
  <c i="3" r="AE647"/>
  <c i="3" r="AE648"/>
  <c i="3" r="AE649"/>
  <c i="3" r="AE650"/>
  <c i="3" r="AE651"/>
  <c i="3" r="AE652"/>
  <c i="3" r="AE653"/>
  <c i="3" r="AE654"/>
  <c i="3" r="AE655"/>
  <c i="3" r="AE656"/>
  <c i="3" r="AE657"/>
  <c i="3" r="AE658"/>
  <c i="3" r="AE659"/>
  <c i="3" r="AL658"/>
  <c i="3" r="AM658"/>
  <c i="3" r="AJ658"/>
  <c i="3" r="AL648"/>
  <c i="3" r="AL649"/>
  <c i="3" r="AL650"/>
  <c i="3" r="AL651"/>
  <c i="3" r="AL652"/>
  <c i="3" r="AL653"/>
  <c i="3" r="AL654"/>
  <c i="3" r="AL655"/>
  <c i="3" r="AL656"/>
  <c i="3" r="AL657"/>
  <c i="3" r="AM655"/>
  <c i="3" r="AJ655"/>
  <c i="3" r="AH651"/>
  <c i="3" r="AH652"/>
  <c i="3" r="AH653"/>
  <c i="3" r="AJ652"/>
  <c i="3" r="AK652"/>
  <c i="3" r="AJ647"/>
  <c i="3" r="AJ648"/>
  <c i="3" r="AJ649"/>
  <c i="3" r="AJ650"/>
  <c i="3" r="AJ651"/>
  <c i="3" r="AM650"/>
  <c i="3" r="AK650"/>
  <c i="3" r="AG647"/>
  <c i="3" r="AG648"/>
  <c i="3" r="AG649"/>
  <c i="3" r="AG650"/>
  <c i="3" r="AK648"/>
  <c i="3" r="AI643"/>
  <c i="3" r="AI644"/>
  <c i="3" r="AI645"/>
  <c i="3" r="AI646"/>
  <c i="3" r="AI647"/>
  <c i="3" r="AI648"/>
  <c i="3" r="AL646"/>
  <c i="3" r="AF635"/>
  <c i="3" r="AF636"/>
  <c i="3" r="AF637"/>
  <c i="3" r="AF638"/>
  <c i="3" r="AF639"/>
  <c i="3" r="AF640"/>
  <c i="3" r="AF641"/>
  <c i="3" r="AF642"/>
  <c i="3" r="AF643"/>
  <c i="3" r="AF644"/>
  <c i="3" r="AF645"/>
  <c i="3" r="AF646"/>
  <c i="3" r="AH643"/>
  <c i="3" r="AH644"/>
  <c i="3" r="AH645"/>
  <c i="3" r="AL640"/>
  <c i="3" r="AL641"/>
  <c i="3" r="AL642"/>
  <c i="3" r="AL643"/>
  <c i="3" r="AL644"/>
  <c i="3" r="AJ643"/>
  <c i="3" r="AJ644"/>
  <c i="3" r="AG639"/>
  <c i="3" r="AG640"/>
  <c i="3" r="AG641"/>
  <c i="3" r="AG642"/>
  <c i="3" r="AG643"/>
  <c i="3" r="AG644"/>
  <c i="3" r="AM641"/>
  <c i="3" r="AI640"/>
  <c i="3" r="AI641"/>
  <c i="3" r="AJ640"/>
  <c i="3" r="AK640"/>
  <c i="3" r="AI558"/>
  <c i="3" r="AI559"/>
  <c i="3" r="AI560"/>
  <c i="3" r="AI561"/>
  <c i="3" r="AI562"/>
  <c i="3" r="AI563"/>
  <c i="3" r="AI564"/>
  <c i="3" r="AI565"/>
  <c i="3" r="AI566"/>
  <c i="3" r="AI567"/>
  <c i="3" r="AI568"/>
  <c i="3" r="AI569"/>
  <c i="3" r="AI570"/>
  <c i="3" r="AI571"/>
  <c i="3" r="AI572"/>
  <c i="3" r="AI573"/>
  <c i="3" r="AI574"/>
  <c i="3" r="AI575"/>
  <c i="3" r="AI576"/>
  <c i="3" r="AI577"/>
  <c i="3" r="AI578"/>
  <c i="3" r="AI579"/>
  <c i="3" r="AI580"/>
  <c i="3" r="AI581"/>
  <c i="3" r="AI582"/>
  <c i="3" r="AI583"/>
  <c i="3" r="AI584"/>
  <c i="3" r="AI585"/>
  <c i="3" r="AI586"/>
  <c i="3" r="AI587"/>
  <c i="3" r="AI588"/>
  <c i="3" r="AI589"/>
  <c i="3" r="AI590"/>
  <c i="3" r="AI591"/>
  <c i="3" r="AI592"/>
  <c i="3" r="AI593"/>
  <c i="3" r="AI594"/>
  <c i="3" r="AI595"/>
  <c i="3" r="AI596"/>
  <c i="3" r="AI597"/>
  <c i="3" r="AI598"/>
  <c i="3" r="AI599"/>
  <c i="3" r="AI600"/>
  <c i="3" r="AI601"/>
  <c i="3" r="AI602"/>
  <c i="3" r="AI603"/>
  <c i="3" r="AI604"/>
  <c i="3" r="AI605"/>
  <c i="3" r="AI606"/>
  <c i="3" r="AI607"/>
  <c i="3" r="AI608"/>
  <c i="3" r="AI609"/>
  <c i="3" r="AI610"/>
  <c i="3" r="AI611"/>
  <c i="3" r="AI612"/>
  <c i="3" r="AI613"/>
  <c i="3" r="AI614"/>
  <c i="3" r="AI615"/>
  <c i="3" r="AI616"/>
  <c i="3" r="AI617"/>
  <c i="3" r="AI618"/>
  <c i="3" r="AI619"/>
  <c i="3" r="AI620"/>
  <c i="3" r="AI621"/>
  <c i="3" r="AI622"/>
  <c i="3" r="AI623"/>
  <c i="3" r="AI624"/>
  <c i="3" r="AI625"/>
  <c i="3" r="AI626"/>
  <c i="3" r="AI627"/>
  <c i="3" r="AI628"/>
  <c i="3" r="AI629"/>
  <c i="3" r="AI630"/>
  <c i="3" r="AI631"/>
  <c i="3" r="AI632"/>
  <c i="3" r="AI633"/>
  <c i="3" r="AI634"/>
  <c i="3" r="AI635"/>
  <c i="3" r="AI636"/>
  <c i="3" r="AI637"/>
  <c i="3" r="AI638"/>
  <c i="3" r="AK635"/>
  <c i="3" r="AK636"/>
  <c i="3" r="AK637"/>
  <c i="3" r="AG635"/>
  <c i="3" r="AG636"/>
  <c i="3" r="AG637"/>
  <c i="3" r="AL631"/>
  <c i="3" r="AL632"/>
  <c i="3" r="AL633"/>
  <c i="3" r="AL634"/>
  <c i="3" r="AL635"/>
  <c i="3" r="AG633"/>
  <c i="3" r="AJ632"/>
  <c i="3" r="AH628"/>
  <c i="3" r="AH629"/>
  <c i="3" r="AH630"/>
  <c i="3" r="AL627"/>
  <c i="3" r="AL628"/>
  <c i="3" r="AG622"/>
  <c i="3" r="AG623"/>
  <c i="3" r="AG624"/>
  <c i="3" r="AG625"/>
  <c i="3" r="AG626"/>
  <c i="3" r="AG627"/>
  <c i="3" r="AG628"/>
  <c i="3" r="AM627"/>
  <c i="3" r="AJ627"/>
  <c i="3" r="AH626"/>
  <c i="3" r="AL624"/>
  <c i="3" r="AL625"/>
  <c i="3" r="AF623"/>
  <c i="3" r="AF624"/>
  <c i="3" r="AF625"/>
  <c i="3" r="AL622"/>
  <c i="3" r="AJ622"/>
  <c i="3" r="AH622"/>
  <c i="3" r="AL620"/>
  <c i="3" r="AE620"/>
  <c i="3" r="AF620"/>
  <c i="3" r="AE621"/>
  <c i="3" r="AF621"/>
  <c i="3" r="AM619"/>
  <c i="3" r="AJ619"/>
  <c i="3" r="AL617"/>
  <c i="3" r="AL618"/>
  <c i="3" r="AE618"/>
  <c i="3" r="AF618"/>
  <c i="3" r="AG618"/>
  <c i="3" r="AH618"/>
  <c i="3" r="AE619"/>
  <c i="3" r="AF619"/>
  <c i="3" r="AG619"/>
  <c i="3" r="AH619"/>
  <c i="3" r="AE617"/>
  <c i="3" r="AF617"/>
  <c i="3" r="AG617"/>
  <c i="3" r="AJ613"/>
  <c i="3" r="AJ614"/>
  <c i="3" r="AJ615"/>
  <c i="3" r="AJ616"/>
  <c i="3" r="AE607"/>
  <c i="3" r="AE608"/>
  <c i="3" r="AE609"/>
  <c i="3" r="AE610"/>
  <c i="3" r="AE611"/>
  <c i="3" r="AE612"/>
  <c i="3" r="AE613"/>
  <c i="3" r="AE614"/>
  <c i="3" r="AE615"/>
  <c i="3" r="AE616"/>
  <c i="3" r="AL612"/>
  <c i="3" r="AL613"/>
  <c i="3" r="AL614"/>
  <c i="3" r="AL615"/>
  <c i="3" r="AH613"/>
  <c i="3" r="AH614"/>
  <c i="3" r="AH615"/>
  <c i="3" r="AK613"/>
  <c i="3" r="AK614"/>
  <c i="3" r="AG614"/>
  <c i="3" r="AH611"/>
  <c i="3" r="AL609"/>
  <c i="3" r="AL610"/>
  <c i="3" r="AG603"/>
  <c i="3" r="AG604"/>
  <c i="3" r="AG605"/>
  <c i="3" r="AG606"/>
  <c i="3" r="AG607"/>
  <c i="3" r="AG608"/>
  <c i="3" r="AG609"/>
  <c i="3" r="AG610"/>
  <c i="3" r="AM608"/>
  <c i="3" r="AM609"/>
  <c i="3" r="AJ608"/>
  <c i="3" r="AH608"/>
  <c i="3" r="AK607"/>
  <c i="3" r="AL607"/>
  <c i="3" r="AJ606"/>
  <c i="3" r="AH606"/>
  <c i="3" r="AF606"/>
  <c i="3" r="AL601"/>
  <c i="3" r="AL602"/>
  <c i="3" r="AL603"/>
  <c i="3" r="AL604"/>
  <c i="3" r="AJ603"/>
  <c i="3" r="AK603"/>
  <c i="3" r="AE602"/>
  <c i="3" r="AF602"/>
  <c i="3" r="AE603"/>
  <c i="3" r="AF603"/>
  <c i="3" r="AJ601"/>
  <c i="3" r="AE601"/>
  <c i="3" r="AF601"/>
  <c i="3" r="AG601"/>
  <c i="3" r="AE600"/>
  <c i="3" r="AF600"/>
  <c i="3" r="AG600"/>
  <c i="3" r="AH600"/>
  <c i="3" r="AL598"/>
  <c i="3" r="AL599"/>
  <c i="3" r="AE569"/>
  <c i="3" r="AE570"/>
  <c i="3" r="AE571"/>
  <c i="3" r="AE572"/>
  <c i="3" r="AE573"/>
  <c i="3" r="AE574"/>
  <c i="3" r="AE575"/>
  <c i="3" r="AE576"/>
  <c i="3" r="AE577"/>
  <c i="3" r="AE578"/>
  <c i="3" r="AE579"/>
  <c i="3" r="AE580"/>
  <c i="3" r="AE581"/>
  <c i="3" r="AE582"/>
  <c i="3" r="AE583"/>
  <c i="3" r="AE584"/>
  <c i="3" r="AE585"/>
  <c i="3" r="AE586"/>
  <c i="3" r="AE587"/>
  <c i="3" r="AE588"/>
  <c i="3" r="AE589"/>
  <c i="3" r="AE590"/>
  <c i="3" r="AE591"/>
  <c i="3" r="AE592"/>
  <c i="3" r="AE593"/>
  <c i="3" r="AE594"/>
  <c i="3" r="AE595"/>
  <c i="3" r="AE596"/>
  <c i="3" r="AE597"/>
  <c i="3" r="AE598"/>
  <c i="3" r="AE599"/>
  <c i="3" r="AJ598"/>
  <c i="3" r="AG597"/>
  <c i="3" r="AG598"/>
  <c i="3" r="AK597"/>
  <c i="3" r="AH597"/>
  <c i="3" r="AL595"/>
  <c i="3" r="AL596"/>
  <c i="3" r="AH595"/>
  <c i="3" r="AM594"/>
  <c i="3" r="AK594"/>
  <c i="3" r="AG587"/>
  <c i="3" r="AG588"/>
  <c i="3" r="AG589"/>
  <c i="3" r="AG590"/>
  <c i="3" r="AG591"/>
  <c i="3" r="AG592"/>
  <c i="3" r="AG593"/>
  <c i="3" r="AG594"/>
  <c i="3" r="AL592"/>
  <c i="3" r="AL593"/>
  <c i="3" r="AM592"/>
  <c i="3" r="AJ591"/>
  <c i="3" r="AJ592"/>
  <c i="3" r="AH591"/>
  <c i="3" r="AH592"/>
  <c i="3" r="AL588"/>
  <c i="3" r="AL589"/>
  <c i="3" r="AL590"/>
  <c i="3" r="AJ589"/>
  <c i="3" r="AK587"/>
  <c i="3" r="AH586"/>
  <c i="3" r="AH587"/>
  <c i="3" r="AL586"/>
  <c i="3" r="AF580"/>
  <c i="3" r="AF581"/>
  <c i="3" r="AF582"/>
  <c i="3" r="AF583"/>
  <c i="3" r="AF584"/>
  <c i="3" r="AF585"/>
  <c i="3" r="AF586"/>
  <c i="3" r="AM584"/>
  <c i="3" r="AM585"/>
  <c i="3" r="AG571"/>
  <c i="3" r="AG572"/>
  <c i="3" r="AG573"/>
  <c i="3" r="AG574"/>
  <c i="3" r="AG575"/>
  <c i="3" r="AG576"/>
  <c i="3" r="AG577"/>
  <c i="3" r="AG578"/>
  <c i="3" r="AG579"/>
  <c i="3" r="AG580"/>
  <c i="3" r="AG581"/>
  <c i="3" r="AG582"/>
  <c i="3" r="AG583"/>
  <c i="3" r="AG584"/>
  <c i="3" r="AG585"/>
  <c i="3" r="AL584"/>
  <c i="3" r="AK581"/>
  <c i="3" r="AK582"/>
  <c i="3" r="AK583"/>
  <c i="3" r="AL580"/>
  <c i="3" r="AL581"/>
  <c i="3" r="AJ580"/>
  <c i="3" r="AJ578"/>
  <c i="3" r="AL577"/>
  <c i="3" r="AM576"/>
  <c i="3" r="AH574"/>
  <c i="3" r="AH575"/>
  <c i="3" r="AH576"/>
  <c i="3" r="AL574"/>
  <c i="3" r="AL575"/>
  <c i="3" r="AJ575"/>
  <c i="3" r="AM573"/>
  <c i="3" r="AJ573"/>
  <c i="3" r="AK573"/>
  <c i="3" r="AL570"/>
  <c i="3" r="AL571"/>
  <c i="3" r="AL572"/>
  <c i="3" r="AH572"/>
  <c i="3" r="AJ570"/>
  <c i="3" r="AJ571"/>
  <c i="3" r="AH570"/>
  <c i="3" r="AK569"/>
  <c i="3" r="AG566"/>
  <c i="3" r="AG567"/>
  <c i="3" r="AG568"/>
  <c i="3" r="AG569"/>
  <c i="3" r="AJ568"/>
  <c i="3" r="AL566"/>
  <c i="3" r="AL567"/>
  <c i="3" r="AE567"/>
  <c i="3" r="AF567"/>
  <c i="3" r="AJ565"/>
  <c i="3" r="AJ566"/>
  <c i="3" r="AE552"/>
  <c i="3" r="AE553"/>
  <c i="3" r="AE554"/>
  <c i="3" r="AE555"/>
  <c i="3" r="AE556"/>
  <c i="3" r="AE557"/>
  <c i="3" r="AE558"/>
  <c i="3" r="AE559"/>
  <c i="3" r="AE560"/>
  <c i="3" r="AE561"/>
  <c i="3" r="AE562"/>
  <c i="3" r="AE563"/>
  <c i="3" r="AE564"/>
  <c i="3" r="AE565"/>
  <c i="3" r="AE566"/>
  <c i="3" r="AH565"/>
  <c i="3" r="AF560"/>
  <c i="3" r="AF561"/>
  <c i="3" r="AF562"/>
  <c i="3" r="AF563"/>
  <c i="3" r="AF564"/>
  <c i="3" r="AF565"/>
  <c i="3" r="AL563"/>
  <c i="3" r="AL564"/>
  <c i="3" r="AG563"/>
  <c i="3" r="AG564"/>
  <c i="3" r="AL561"/>
  <c i="3" r="AM561"/>
  <c i="3" r="AJ561"/>
  <c i="3" r="AG560"/>
  <c i="3" r="AG561"/>
  <c i="3" r="AL559"/>
  <c i="3" r="AL560"/>
  <c i="3" r="AH560"/>
  <c i="3" r="AM559"/>
  <c i="3" r="AJ559"/>
  <c i="3" r="AH558"/>
  <c i="3" r="AL556"/>
  <c i="3" r="AL557"/>
  <c i="3" r="AG549"/>
  <c i="3" r="AG550"/>
  <c i="3" r="AG551"/>
  <c i="3" r="AG552"/>
  <c i="3" r="AG553"/>
  <c i="3" r="AG554"/>
  <c i="3" r="AG555"/>
  <c i="3" r="AG556"/>
  <c i="3" r="AG557"/>
  <c i="3" r="AH556"/>
  <c i="3" r="AI556"/>
  <c i="3" r="AJ556"/>
  <c i="3" r="AK556"/>
  <c i="3" r="AK554"/>
  <c i="3" r="AK555"/>
  <c i="3" r="AH555"/>
  <c i="3" r="AI555"/>
  <c i="3" r="AL551"/>
  <c i="3" r="AL552"/>
  <c i="3" r="AL553"/>
  <c i="3" r="AL554"/>
  <c i="3" r="AI539"/>
  <c i="3" r="AI540"/>
  <c i="3" r="AI541"/>
  <c i="3" r="AI542"/>
  <c i="3" r="AI543"/>
  <c i="3" r="AI544"/>
  <c i="3" r="AI545"/>
  <c i="3" r="AI546"/>
  <c i="3" r="AI547"/>
  <c i="3" r="AI548"/>
  <c i="3" r="AI549"/>
  <c i="3" r="AI550"/>
  <c i="3" r="AI551"/>
  <c i="3" r="AI552"/>
  <c i="3" r="AI553"/>
  <c i="3" r="AI554"/>
  <c i="3" r="AH551"/>
  <c i="3" r="AH552"/>
  <c i="3" r="AJ551"/>
  <c i="3" r="AF550"/>
  <c i="3" r="AF551"/>
  <c i="3" r="AK550"/>
  <c i="3" r="AL549"/>
  <c i="3" r="AJ548"/>
  <c i="3" r="AK548"/>
  <c i="3" r="AH548"/>
  <c i="3" r="AL541"/>
  <c i="3" r="AL542"/>
  <c i="3" r="AL543"/>
  <c i="3" r="AL544"/>
  <c i="3" r="AL545"/>
  <c i="3" r="AL546"/>
  <c i="3" r="AL547"/>
  <c i="3" r="AJ545"/>
  <c i="3" r="AE545"/>
  <c i="3" r="AF545"/>
  <c i="3" r="AE546"/>
  <c i="3" r="AF546"/>
  <c i="3" r="AE547"/>
  <c i="3" r="AF547"/>
  <c i="3" r="AE548"/>
  <c i="3" r="AF548"/>
  <c i="3" r="AE544"/>
  <c i="3" r="AF544"/>
  <c i="3" r="AG544"/>
  <c i="3" r="AJ543"/>
  <c i="3" r="AK543"/>
  <c i="3" r="AE543"/>
  <c i="3" r="AF543"/>
  <c i="3" r="AG543"/>
  <c i="3" r="AH543"/>
  <c i="3" r="AE542"/>
  <c i="3" r="AF542"/>
  <c i="3" r="AE533"/>
  <c i="3" r="AE534"/>
  <c i="3" r="AE535"/>
  <c i="3" r="AE536"/>
  <c i="3" r="AE537"/>
  <c i="3" r="AE538"/>
  <c i="3" r="AE539"/>
  <c i="3" r="AE540"/>
  <c i="3" r="AE541"/>
  <c i="3" r="AK540"/>
  <c i="3" r="AL539"/>
  <c i="3" r="AH539"/>
  <c i="3" r="AK538"/>
  <c i="3" r="AG533"/>
  <c i="3" r="AG534"/>
  <c i="3" r="AG535"/>
  <c i="3" r="AG536"/>
  <c i="3" r="AG537"/>
  <c i="3" r="AG538"/>
  <c i="3" r="AI537"/>
  <c i="3" r="AJ537"/>
  <c i="3" r="AK536"/>
  <c i="3" r="AL536"/>
  <c i="3" r="AH536"/>
  <c i="3" r="AI536"/>
  <c i="3" r="AL532"/>
  <c i="3" r="AL533"/>
  <c i="3" r="AL534"/>
  <c i="3" r="AL535"/>
  <c i="3" r="AH535"/>
  <c i="3" r="AM534"/>
  <c i="3" r="AI527"/>
  <c i="3" r="AI528"/>
  <c i="3" r="AI529"/>
  <c i="3" r="AI530"/>
  <c i="3" r="AI531"/>
  <c i="3" r="AI532"/>
  <c i="3" r="AI533"/>
  <c i="3" r="AI534"/>
  <c i="3" r="AJ532"/>
  <c i="3" r="AJ533"/>
  <c i="3" r="AF524"/>
  <c i="3" r="AF525"/>
  <c i="3" r="AF526"/>
  <c i="3" r="AF527"/>
  <c i="3" r="AF528"/>
  <c i="3" r="AF529"/>
  <c i="3" r="AF530"/>
  <c i="3" r="AF531"/>
  <c i="3" r="AF532"/>
  <c i="3" r="AG522"/>
  <c i="3" r="AG523"/>
  <c i="3" r="AG524"/>
  <c i="3" r="AG525"/>
  <c i="3" r="AG526"/>
  <c i="3" r="AG527"/>
  <c i="3" r="AG528"/>
  <c i="3" r="AG529"/>
  <c i="3" r="AG530"/>
  <c i="3" r="AG531"/>
  <c i="3" r="AL529"/>
  <c i="3" r="AJ527"/>
  <c i="3" r="AE515"/>
  <c i="3" r="AE516"/>
  <c i="3" r="AE517"/>
  <c i="3" r="AE518"/>
  <c i="3" r="AE519"/>
  <c i="3" r="AE520"/>
  <c i="3" r="AE521"/>
  <c i="3" r="AE522"/>
  <c i="3" r="AE523"/>
  <c i="3" r="AE524"/>
  <c i="3" r="AE525"/>
  <c i="3" r="AE526"/>
  <c i="3" r="AE527"/>
  <c i="3" r="AL525"/>
  <c i="3" r="AM525"/>
  <c i="3" r="AH525"/>
  <c i="3" r="AI525"/>
  <c i="3" r="AJ525"/>
  <c i="3" r="AL522"/>
  <c i="3" r="AL523"/>
  <c i="3" r="AL524"/>
  <c i="3" r="AI493"/>
  <c i="3" r="AI494"/>
  <c i="3" r="AI495"/>
  <c i="3" r="AI496"/>
  <c i="3" r="AI497"/>
  <c i="3" r="AI498"/>
  <c i="3" r="AI499"/>
  <c i="3" r="AI500"/>
  <c i="3" r="AI501"/>
  <c i="3" r="AI502"/>
  <c i="3" r="AI503"/>
  <c i="3" r="AI504"/>
  <c i="3" r="AI505"/>
  <c i="3" r="AI506"/>
  <c i="3" r="AI507"/>
  <c i="3" r="AI508"/>
  <c i="3" r="AI509"/>
  <c i="3" r="AI510"/>
  <c i="3" r="AI511"/>
  <c i="3" r="AI512"/>
  <c i="3" r="AI513"/>
  <c i="3" r="AI514"/>
  <c i="3" r="AI515"/>
  <c i="3" r="AI516"/>
  <c i="3" r="AI517"/>
  <c i="3" r="AI518"/>
  <c i="3" r="AI519"/>
  <c i="3" r="AI520"/>
  <c i="3" r="AI521"/>
  <c i="3" r="AI522"/>
  <c i="3" r="AI523"/>
  <c i="3" r="AI524"/>
  <c i="3" r="AJ522"/>
  <c i="3" r="AK521"/>
  <c i="3" r="AH521"/>
  <c i="3" r="AL512"/>
  <c i="3" r="AL513"/>
  <c i="3" r="AL514"/>
  <c i="3" r="AL515"/>
  <c i="3" r="AL516"/>
  <c i="3" r="AL517"/>
  <c i="3" r="AL518"/>
  <c i="3" r="AL519"/>
  <c i="3" r="AH519"/>
  <c i="3" r="AJ514"/>
  <c i="3" r="AJ515"/>
  <c i="3" r="AJ516"/>
  <c i="3" r="AJ517"/>
  <c i="3" r="AJ518"/>
  <c i="3" r="AG513"/>
  <c i="3" r="AG514"/>
  <c i="3" r="AG515"/>
  <c i="3" r="AG516"/>
  <c i="3" r="AG517"/>
  <c i="3" r="AG518"/>
  <c i="3" r="AK514"/>
  <c i="3" r="AF514"/>
  <c i="3" r="AE511"/>
  <c i="3" r="AF511"/>
  <c i="3" r="AE512"/>
  <c i="3" r="AF512"/>
  <c i="3" r="AJ510"/>
  <c i="3" r="AL507"/>
  <c i="3" r="AL508"/>
  <c i="3" r="AL509"/>
  <c i="3" r="AE509"/>
  <c i="3" r="AF509"/>
  <c i="3" r="AG509"/>
  <c i="3" r="AE510"/>
  <c i="3" r="AF510"/>
  <c i="3" r="AG510"/>
  <c i="3" r="AE508"/>
  <c i="3" r="AF508"/>
  <c i="3" r="AJ507"/>
  <c i="3" r="AK507"/>
  <c i="3" r="AG507"/>
  <c i="3" r="AE498"/>
  <c i="3" r="AE499"/>
  <c i="3" r="AE500"/>
  <c i="3" r="AE501"/>
  <c i="3" r="AE502"/>
  <c i="3" r="AE503"/>
  <c i="3" r="AE504"/>
  <c i="3" r="AE505"/>
  <c i="3" r="AE506"/>
  <c i="3" r="AE507"/>
  <c i="3" r="AH505"/>
  <c i="3" r="AH506"/>
  <c i="3" r="AK505"/>
  <c i="3" r="AL504"/>
  <c i="3" r="AJ504"/>
  <c i="3" r="AG494"/>
  <c i="3" r="AG495"/>
  <c i="3" r="AG496"/>
  <c i="3" r="AG497"/>
  <c i="3" r="AG498"/>
  <c i="3" r="AG499"/>
  <c i="3" r="AG500"/>
  <c i="3" r="AG501"/>
  <c i="3" r="AG502"/>
  <c i="3" r="AG503"/>
  <c i="3" r="AG504"/>
  <c i="3" r="AM503"/>
  <c i="3" r="AL502"/>
  <c i="3" r="AJ502"/>
  <c i="3" r="AH501"/>
  <c i="3" r="AH502"/>
  <c i="3" r="AK500"/>
  <c i="3" r="AK501"/>
  <c i="3" r="AL499"/>
  <c i="3" r="AL500"/>
  <c i="3" r="AJ499"/>
  <c i="3" r="AF496"/>
  <c i="3" r="AF497"/>
  <c i="3" r="AL494"/>
  <c i="3" r="AL495"/>
  <c i="3" r="AL496"/>
  <c i="3" r="AH495"/>
  <c i="3" r="AH496"/>
  <c i="3" r="AJ494"/>
  <c i="3" r="AJ495"/>
  <c i="3" r="AE481"/>
  <c i="3" r="AE482"/>
  <c i="3" r="AE483"/>
  <c i="3" r="AE484"/>
  <c i="3" r="AE485"/>
  <c i="3" r="AE486"/>
  <c i="3" r="AE487"/>
  <c i="3" r="AE488"/>
  <c i="3" r="AE489"/>
  <c i="3" r="AE490"/>
  <c i="3" r="AE491"/>
  <c i="3" r="AE492"/>
  <c i="3" r="AE493"/>
  <c i="3" r="AE494"/>
  <c i="3" r="AF490"/>
  <c i="3" r="AF491"/>
  <c i="3" r="AF492"/>
  <c i="3" r="AF493"/>
  <c i="3" r="AG490"/>
  <c i="3" r="AG491"/>
  <c i="3" r="AG492"/>
  <c i="3" r="AK491"/>
  <c i="3" r="AL491"/>
  <c i="3" r="AH491"/>
  <c i="3" r="AI491"/>
  <c i="3" r="AL490"/>
  <c i="3" r="AI489"/>
  <c i="3" r="AJ489"/>
  <c i="3" r="AI490"/>
  <c i="3" r="AJ490"/>
  <c i="3" r="AL484"/>
  <c i="3" r="AL485"/>
  <c i="3" r="AL486"/>
  <c i="3" r="AL487"/>
  <c i="3" r="AL488"/>
  <c i="3" r="AI486"/>
  <c i="3" r="AI487"/>
  <c i="3" r="AI488"/>
  <c i="3" r="AG488"/>
  <c i="3" r="AH487"/>
  <c i="3" r="AJ486"/>
  <c i="3" r="AG483"/>
  <c i="3" r="AG484"/>
  <c i="3" r="AG485"/>
  <c i="3" r="AM483"/>
  <c i="3" r="AM484"/>
  <c i="3" r="AI484"/>
  <c i="3" r="AJ484"/>
  <c i="3" r="AI483"/>
  <c i="3" r="AJ483"/>
  <c i="3" r="AK483"/>
  <c i="3" r="AL480"/>
  <c i="3" r="AL481"/>
  <c i="3" r="AL482"/>
  <c i="3" r="AI464"/>
  <c i="3" r="AI465"/>
  <c i="3" r="AI466"/>
  <c i="3" r="AI467"/>
  <c i="3" r="AI468"/>
  <c i="3" r="AI469"/>
  <c i="3" r="AI470"/>
  <c i="3" r="AI471"/>
  <c i="3" r="AI472"/>
  <c i="3" r="AI473"/>
  <c i="3" r="AI474"/>
  <c i="3" r="AI475"/>
  <c i="3" r="AI476"/>
  <c i="3" r="AI477"/>
  <c i="3" r="AI478"/>
  <c i="3" r="AI479"/>
  <c i="3" r="AI480"/>
  <c i="3" r="AI481"/>
  <c i="3" r="AI482"/>
  <c i="3" r="AJ479"/>
  <c i="3" r="AJ480"/>
  <c i="3" r="AJ481"/>
  <c i="3" r="AH481"/>
  <c i="3" r="AF480"/>
  <c i="3" r="AG479"/>
  <c i="3" r="AE474"/>
  <c i="3" r="AE475"/>
  <c i="3" r="AE476"/>
  <c i="3" r="AE477"/>
  <c i="3" r="AE478"/>
  <c i="3" r="AE479"/>
  <c i="3" r="AH478"/>
  <c i="3" r="AF477"/>
  <c i="3" r="AF478"/>
  <c i="3" r="AL477"/>
  <c i="3" r="AK476"/>
  <c i="3" r="AG474"/>
  <c i="3" r="AG475"/>
  <c i="3" r="AG476"/>
  <c i="3" r="AL472"/>
  <c i="3" r="AL473"/>
  <c i="3" r="AL474"/>
  <c i="3" r="AJ473"/>
  <c i="3" r="AF467"/>
  <c i="3" r="AF468"/>
  <c i="3" r="AF469"/>
  <c i="3" r="AF470"/>
  <c i="3" r="AF471"/>
  <c i="3" r="AF472"/>
  <c i="3" r="AF473"/>
  <c i="3" r="AG470"/>
  <c i="3" r="AG471"/>
  <c i="3" r="AG472"/>
  <c i="3" r="AL470"/>
  <c i="3" r="AJ469"/>
  <c i="3" r="AJ470"/>
  <c i="3" r="AE460"/>
  <c i="3" r="AE461"/>
  <c i="3" r="AE462"/>
  <c i="3" r="AE463"/>
  <c i="3" r="AE464"/>
  <c i="3" r="AE465"/>
  <c i="3" r="AE466"/>
  <c i="3" r="AE467"/>
  <c i="3" r="AE468"/>
  <c i="3" r="AE469"/>
  <c i="3" r="AE470"/>
  <c i="3" r="AH468"/>
  <c i="3" r="AH469"/>
  <c i="3" r="AG466"/>
  <c i="3" r="AG467"/>
  <c i="3" r="AG468"/>
  <c i="3" r="AL465"/>
  <c i="3" r="AL466"/>
  <c i="3" r="AL467"/>
  <c i="3" r="AJ465"/>
  <c i="3" r="AJ466"/>
  <c i="3" r="AK465"/>
  <c i="3" r="AM464"/>
  <c i="3" r="AG458"/>
  <c i="3" r="AG459"/>
  <c i="3" r="AG460"/>
  <c i="3" r="AG461"/>
  <c i="3" r="AG462"/>
  <c i="3" r="AG463"/>
  <c i="3" r="AG464"/>
  <c i="3" r="AH463"/>
  <c i="3" r="AL462"/>
  <c i="3" r="AM462"/>
  <c i="3" r="AI347"/>
  <c i="3" r="AI348"/>
  <c i="3" r="AI349"/>
  <c i="3" r="AI350"/>
  <c i="3" r="AI351"/>
  <c i="3" r="AI352"/>
  <c i="3" r="AI353"/>
  <c i="3" r="AI354"/>
  <c i="3" r="AI355"/>
  <c i="3" r="AI356"/>
  <c i="3" r="AI357"/>
  <c i="3" r="AI358"/>
  <c i="3" r="AI359"/>
  <c i="3" r="AI360"/>
  <c i="3" r="AI361"/>
  <c i="3" r="AI362"/>
  <c i="3" r="AI363"/>
  <c i="3" r="AI364"/>
  <c i="3" r="AI365"/>
  <c i="3" r="AI366"/>
  <c i="3" r="AI367"/>
  <c i="3" r="AI368"/>
  <c i="3" r="AI369"/>
  <c i="3" r="AI370"/>
  <c i="3" r="AI371"/>
  <c i="3" r="AI372"/>
  <c i="3" r="AI373"/>
  <c i="3" r="AI374"/>
  <c i="3" r="AI375"/>
  <c i="3" r="AI376"/>
  <c i="3" r="AI377"/>
  <c i="3" r="AI378"/>
  <c i="3" r="AI379"/>
  <c i="3" r="AI380"/>
  <c i="3" r="AI381"/>
  <c i="3" r="AI382"/>
  <c i="3" r="AI383"/>
  <c i="3" r="AI384"/>
  <c i="3" r="AI385"/>
  <c i="3" r="AI386"/>
  <c i="3" r="AI387"/>
  <c i="3" r="AI388"/>
  <c i="3" r="AI389"/>
  <c i="3" r="AI390"/>
  <c i="3" r="AI391"/>
  <c i="3" r="AI392"/>
  <c i="3" r="AI393"/>
  <c i="3" r="AI394"/>
  <c i="3" r="AI395"/>
  <c i="3" r="AI396"/>
  <c i="3" r="AI397"/>
  <c i="3" r="AI398"/>
  <c i="3" r="AI399"/>
  <c i="3" r="AI400"/>
  <c i="3" r="AI401"/>
  <c i="3" r="AI402"/>
  <c i="3" r="AI403"/>
  <c i="3" r="AI404"/>
  <c i="3" r="AI405"/>
  <c i="3" r="AI406"/>
  <c i="3" r="AI407"/>
  <c i="3" r="AI408"/>
  <c i="3" r="AI409"/>
  <c i="3" r="AI410"/>
  <c i="3" r="AI411"/>
  <c i="3" r="AI412"/>
  <c i="3" r="AI413"/>
  <c i="3" r="AI414"/>
  <c i="3" r="AI415"/>
  <c i="3" r="AI416"/>
  <c i="3" r="AI417"/>
  <c i="3" r="AI418"/>
  <c i="3" r="AI419"/>
  <c i="3" r="AI420"/>
  <c i="3" r="AI421"/>
  <c i="3" r="AI422"/>
  <c i="3" r="AI423"/>
  <c i="3" r="AI424"/>
  <c i="3" r="AI425"/>
  <c i="3" r="AI426"/>
  <c i="3" r="AI427"/>
  <c i="3" r="AI428"/>
  <c i="3" r="AI429"/>
  <c i="3" r="AI430"/>
  <c i="3" r="AI431"/>
  <c i="3" r="AI432"/>
  <c i="3" r="AI433"/>
  <c i="3" r="AI434"/>
  <c i="3" r="AI435"/>
  <c i="3" r="AI436"/>
  <c i="3" r="AI437"/>
  <c i="3" r="AI438"/>
  <c i="3" r="AI439"/>
  <c i="3" r="AI440"/>
  <c i="3" r="AI441"/>
  <c i="3" r="AI442"/>
  <c i="3" r="AI443"/>
  <c i="3" r="AI444"/>
  <c i="3" r="AI445"/>
  <c i="3" r="AI446"/>
  <c i="3" r="AI447"/>
  <c i="3" r="AI448"/>
  <c i="3" r="AI449"/>
  <c i="3" r="AI450"/>
  <c i="3" r="AI451"/>
  <c i="3" r="AI452"/>
  <c i="3" r="AI453"/>
  <c i="3" r="AI454"/>
  <c i="3" r="AI455"/>
  <c i="3" r="AI456"/>
  <c i="3" r="AI457"/>
  <c i="3" r="AI458"/>
  <c i="3" r="AI459"/>
  <c i="3" r="AI460"/>
  <c i="3" r="AI461"/>
  <c i="3" r="AI462"/>
  <c i="3" r="AM461"/>
  <c i="3" r="AL459"/>
  <c i="3" r="AL460"/>
  <c i="3" r="AJ458"/>
  <c i="3" r="AJ459"/>
  <c i="3" r="AJ460"/>
  <c i="3" r="AK459"/>
  <c i="3" r="AF459"/>
  <c i="3" r="AH457"/>
  <c i="3" r="AL454"/>
  <c i="3" r="AL455"/>
  <c i="3" r="AL456"/>
  <c i="3" r="AE456"/>
  <c i="3" r="AF456"/>
  <c i="3" r="AE457"/>
  <c i="3" r="AF457"/>
  <c i="3" r="AJ455"/>
  <c i="3" r="AE455"/>
  <c i="3" r="AF455"/>
  <c i="3" r="AG455"/>
  <c i="3" r="AH455"/>
  <c i="3" r="AM453"/>
  <c i="3" r="AJ451"/>
  <c i="3" r="AJ452"/>
  <c i="3" r="AJ453"/>
  <c i="3" r="AE453"/>
  <c i="3" r="AF453"/>
  <c i="3" r="AG453"/>
  <c i="3" r="AE454"/>
  <c i="3" r="AF454"/>
  <c i="3" r="AG454"/>
  <c i="3" r="AH452"/>
  <c i="3" r="AE452"/>
  <c i="3" r="AF452"/>
  <c i="3" r="AL448"/>
  <c i="3" r="AL449"/>
  <c i="3" r="AL450"/>
  <c i="3" r="AL451"/>
  <c i="3" r="AE451"/>
  <c i="3" r="AF451"/>
  <c i="3" r="AG451"/>
  <c i="3" r="AH450"/>
  <c i="3" r="AE447"/>
  <c i="3" r="AE448"/>
  <c i="3" r="AE449"/>
  <c i="3" r="AE450"/>
  <c i="3" r="AJ444"/>
  <c i="3" r="AJ445"/>
  <c i="3" r="AJ446"/>
  <c i="3" r="AJ447"/>
  <c i="3" r="AJ448"/>
  <c i="3" r="AG448"/>
  <c i="3" r="AL446"/>
  <c i="3" r="AF441"/>
  <c i="3" r="AF442"/>
  <c i="3" r="AF443"/>
  <c i="3" r="AF444"/>
  <c i="3" r="AF445"/>
  <c i="3" r="AF446"/>
  <c i="3" r="AG445"/>
  <c i="3" r="AH445"/>
  <c i="3" r="AL443"/>
  <c i="3" r="AL444"/>
  <c i="3" r="AG442"/>
  <c i="3" r="AG443"/>
  <c i="3" r="AG444"/>
  <c i="3" r="AE435"/>
  <c i="3" r="AE436"/>
  <c i="3" r="AE437"/>
  <c i="3" r="AE438"/>
  <c i="3" r="AE439"/>
  <c i="3" r="AE440"/>
  <c i="3" r="AE441"/>
  <c i="3" r="AE442"/>
  <c i="3" r="AE443"/>
  <c i="3" r="AE444"/>
  <c i="3" r="AM443"/>
  <c i="3" r="AJ442"/>
  <c i="3" r="AL441"/>
  <c i="3" r="AJ440"/>
  <c i="3" r="AK439"/>
  <c i="3" r="AG439"/>
  <c i="3" r="AH438"/>
  <c i="3" r="AL437"/>
  <c i="3" r="AJ436"/>
  <c i="3" r="AJ437"/>
  <c i="3" r="AG437"/>
  <c i="3" r="AK435"/>
  <c i="3" r="AG432"/>
  <c i="3" r="AG433"/>
  <c i="3" r="AG434"/>
  <c i="3" r="AG435"/>
  <c i="3" r="AL432"/>
  <c i="3" r="AL433"/>
  <c i="3" r="AL434"/>
  <c i="3" r="AF434"/>
  <c i="3" r="AJ431"/>
  <c i="3" r="AJ432"/>
  <c i="3" r="AE419"/>
  <c i="3" r="AE420"/>
  <c i="3" r="AE421"/>
  <c i="3" r="AE422"/>
  <c i="3" r="AE423"/>
  <c i="3" r="AE424"/>
  <c i="3" r="AE425"/>
  <c i="3" r="AE426"/>
  <c i="3" r="AE427"/>
  <c i="3" r="AE428"/>
  <c i="3" r="AE429"/>
  <c i="3" r="AE430"/>
  <c i="3" r="AE431"/>
  <c i="3" r="AE432"/>
  <c i="3" r="AK431"/>
  <c i="3" r="AF429"/>
  <c i="3" r="AF430"/>
  <c i="3" r="AF431"/>
  <c i="3" r="AL430"/>
  <c i="3" r="AG427"/>
  <c i="3" r="AG428"/>
  <c i="3" r="AG429"/>
  <c i="3" r="AG430"/>
  <c i="3" r="AK429"/>
  <c i="3" r="AL427"/>
  <c i="3" r="AL428"/>
  <c i="3" r="AJ427"/>
  <c i="3" r="AJ428"/>
  <c i="3" r="AK427"/>
  <c i="3" r="AL425"/>
  <c i="3" r="AJ425"/>
  <c i="3" r="AH424"/>
  <c i="3" r="AK423"/>
  <c i="3" r="AL423"/>
  <c i="3" r="AG416"/>
  <c i="3" r="AG417"/>
  <c i="3" r="AG418"/>
  <c i="3" r="AG419"/>
  <c i="3" r="AG420"/>
  <c i="3" r="AG421"/>
  <c i="3" r="AG422"/>
  <c i="3" r="AG423"/>
  <c i="3" r="AL421"/>
  <c i="3" r="AL422"/>
  <c i="3" r="AJ422"/>
  <c i="3" r="AJ420"/>
  <c i="3" r="AK420"/>
  <c i="3" r="AL419"/>
  <c i="3" r="AJ419"/>
  <c i="3" r="AH419"/>
  <c i="3" r="AF418"/>
  <c i="3" r="AL416"/>
  <c i="3" r="AL417"/>
  <c i="3" r="AJ416"/>
  <c i="3" r="AE408"/>
  <c i="3" r="AE409"/>
  <c i="3" r="AE410"/>
  <c i="3" r="AE411"/>
  <c i="3" r="AE412"/>
  <c i="3" r="AE413"/>
  <c i="3" r="AE414"/>
  <c i="3" r="AE415"/>
  <c i="3" r="AE416"/>
  <c i="3" r="AH415"/>
  <c i="3" r="AF413"/>
  <c i="3" r="AF414"/>
  <c i="3" r="AF415"/>
  <c i="3" r="AJ414"/>
  <c i="3" r="AK414"/>
  <c i="3" r="AL411"/>
  <c i="3" r="AL412"/>
  <c i="3" r="AL413"/>
  <c i="3" r="AG413"/>
  <c i="3" r="AJ412"/>
  <c i="3" r="AG407"/>
  <c i="3" r="AG408"/>
  <c i="3" r="AG409"/>
  <c i="3" r="AG410"/>
  <c i="3" r="AG411"/>
  <c i="3" r="AJ410"/>
  <c i="3" r="AK410"/>
  <c i="3" r="AJ409"/>
  <c i="3" r="AK409"/>
  <c i="3" r="AL409"/>
  <c i="3" r="AL407"/>
  <c i="3" r="AL408"/>
  <c i="3" r="AH408"/>
  <c i="3" r="AF402"/>
  <c i="3" r="AF403"/>
  <c i="3" r="AF404"/>
  <c i="3" r="AF405"/>
  <c i="3" r="AF406"/>
  <c i="3" r="AF407"/>
  <c i="3" r="AJ406"/>
  <c i="3" r="AH405"/>
  <c i="3" r="AH406"/>
  <c i="3" r="AE395"/>
  <c i="3" r="AE396"/>
  <c i="3" r="AE397"/>
  <c i="3" r="AE398"/>
  <c i="3" r="AE399"/>
  <c i="3" r="AE400"/>
  <c i="3" r="AE401"/>
  <c i="3" r="AE402"/>
  <c i="3" r="AE403"/>
  <c i="3" r="AE404"/>
  <c i="3" r="AE405"/>
  <c i="3" r="AE406"/>
  <c i="3" r="AL405"/>
  <c i="3" r="AJ404"/>
  <c i="3" r="AG397"/>
  <c i="3" r="AG398"/>
  <c i="3" r="AG399"/>
  <c i="3" r="AG400"/>
  <c i="3" r="AG401"/>
  <c i="3" r="AG402"/>
  <c i="3" r="AG403"/>
  <c i="3" r="AG404"/>
  <c i="3" r="AL398"/>
  <c i="3" r="AL399"/>
  <c i="3" r="AL400"/>
  <c i="3" r="AL401"/>
  <c i="3" r="AL402"/>
  <c i="3" r="AL403"/>
  <c i="3" r="AK402"/>
  <c i="3" r="AH401"/>
  <c i="3" r="AM399"/>
  <c i="3" r="AH399"/>
  <c i="3" r="AH395"/>
  <c i="3" r="AH396"/>
  <c i="3" r="AH397"/>
  <c i="3" r="AL394"/>
  <c i="3" r="AL395"/>
  <c i="3" r="AL396"/>
  <c i="3" r="AJ395"/>
  <c i="3" r="AJ396"/>
  <c i="3" r="AG394"/>
  <c i="3" r="AG395"/>
  <c i="3" r="AF390"/>
  <c i="3" r="AF391"/>
  <c i="3" r="AF392"/>
  <c i="3" r="AF393"/>
  <c i="3" r="AF394"/>
  <c i="3" r="AE386"/>
  <c i="3" r="AE387"/>
  <c i="3" r="AE388"/>
  <c i="3" r="AE389"/>
  <c i="3" r="AE390"/>
  <c i="3" r="AE391"/>
  <c i="3" r="AE392"/>
  <c i="3" r="AE393"/>
  <c i="3" r="AL392"/>
  <c i="3" r="AG390"/>
  <c i="3" r="AG391"/>
  <c i="3" r="AG392"/>
  <c i="3" r="AK390"/>
  <c i="3" r="AL389"/>
  <c i="3" r="AJ388"/>
  <c i="3" r="AJ389"/>
  <c i="3" r="AG385"/>
  <c i="3" r="AG386"/>
  <c i="3" r="AG387"/>
  <c i="3" r="AG388"/>
  <c i="3" r="AK387"/>
  <c i="3" r="AL387"/>
  <c i="3" r="AL385"/>
  <c i="3" r="AL386"/>
  <c i="3" r="AJ385"/>
  <c i="3" r="AJ386"/>
  <c i="3" r="AH385"/>
  <c i="3" r="AL383"/>
  <c i="3" r="AJ382"/>
  <c i="3" r="AJ383"/>
  <c i="3" r="AH383"/>
  <c i="3" r="AE383"/>
  <c i="3" r="AF383"/>
  <c i="3" r="AE384"/>
  <c i="3" r="AF384"/>
  <c i="3" r="AM382"/>
  <c i="3" r="AK381"/>
  <c i="3" r="AL381"/>
  <c i="3" r="AE381"/>
  <c i="3" r="AF381"/>
  <c i="3" r="AG381"/>
  <c i="3" r="AE382"/>
  <c i="3" r="AF382"/>
  <c i="3" r="AG382"/>
  <c i="3" r="AL380"/>
  <c i="3" r="AJ380"/>
  <c i="3" r="AH380"/>
  <c i="3" r="AE355"/>
  <c i="3" r="AE356"/>
  <c i="3" r="AE357"/>
  <c i="3" r="AE358"/>
  <c i="3" r="AE359"/>
  <c i="3" r="AE360"/>
  <c i="3" r="AE361"/>
  <c i="3" r="AE362"/>
  <c i="3" r="AE363"/>
  <c i="3" r="AE364"/>
  <c i="3" r="AE365"/>
  <c i="3" r="AE366"/>
  <c i="3" r="AE367"/>
  <c i="3" r="AE368"/>
  <c i="3" r="AE369"/>
  <c i="3" r="AE370"/>
  <c i="3" r="AE371"/>
  <c i="3" r="AE372"/>
  <c i="3" r="AE373"/>
  <c i="3" r="AE374"/>
  <c i="3" r="AE375"/>
  <c i="3" r="AE376"/>
  <c i="3" r="AE377"/>
  <c i="3" r="AE378"/>
  <c i="3" r="AE379"/>
  <c i="3" r="AE380"/>
  <c i="3" r="AL378"/>
  <c i="3" r="AM378"/>
  <c i="3" r="AJ376"/>
  <c i="3" r="AJ377"/>
  <c i="3" r="AJ378"/>
  <c i="3" r="AG373"/>
  <c i="3" r="AG374"/>
  <c i="3" r="AG375"/>
  <c i="3" r="AG376"/>
  <c i="3" r="AG377"/>
  <c i="3" r="AG378"/>
  <c i="3" r="AL375"/>
  <c i="3" r="AL376"/>
  <c i="3" r="AL377"/>
  <c i="3" r="AH375"/>
  <c i="3" r="AF373"/>
  <c i="3" r="AF374"/>
  <c i="3" r="AF375"/>
  <c i="3" r="AM374"/>
  <c i="3" r="AJ374"/>
  <c i="3" r="AL373"/>
  <c i="3" r="AJ372"/>
  <c i="3" r="AH371"/>
  <c i="3" r="AL370"/>
  <c i="3" r="AM370"/>
  <c i="3" r="AJ368"/>
  <c i="3" r="AJ369"/>
  <c i="3" r="AJ370"/>
  <c i="3" r="AG365"/>
  <c i="3" r="AG366"/>
  <c i="3" r="AG367"/>
  <c i="3" r="AG368"/>
  <c i="3" r="AG369"/>
  <c i="3" r="AG370"/>
  <c i="3" r="AK369"/>
  <c i="3" r="AL369"/>
  <c i="3" r="AH369"/>
  <c i="3" r="AL367"/>
  <c i="3" r="AL368"/>
  <c i="3" r="AK365"/>
  <c i="3" r="AF365"/>
  <c i="3" r="AJ364"/>
  <c i="3" r="AG363"/>
  <c i="3" r="AJ362"/>
  <c i="3" r="AK362"/>
  <c i="3" r="AH361"/>
  <c i="3" r="AH362"/>
  <c i="3" r="AL358"/>
  <c i="3" r="AL359"/>
  <c i="3" r="AL360"/>
  <c i="3" r="AG352"/>
  <c i="3" r="AG353"/>
  <c i="3" r="AG354"/>
  <c i="3" r="AG355"/>
  <c i="3" r="AG356"/>
  <c i="3" r="AG357"/>
  <c i="3" r="AG358"/>
  <c i="3" r="AG359"/>
  <c i="3" r="AJ358"/>
  <c i="3" r="AK355"/>
  <c i="3" r="AK356"/>
  <c i="3" r="AK357"/>
  <c i="3" r="AJ354"/>
  <c i="3" r="AJ355"/>
  <c i="3" r="AJ356"/>
  <c i="3" r="AH356"/>
  <c i="3" r="AL355"/>
  <c i="3" r="AF351"/>
  <c i="3" r="AF352"/>
  <c i="3" r="AF353"/>
  <c i="3" r="AF354"/>
  <c i="3" r="AK353"/>
  <c i="3" r="AL353"/>
  <c i="3" r="AE345"/>
  <c i="3" r="AE346"/>
  <c i="3" r="AE347"/>
  <c i="3" r="AE348"/>
  <c i="3" r="AE349"/>
  <c i="3" r="AE350"/>
  <c i="3" r="AE351"/>
  <c i="3" r="AE352"/>
  <c i="3" r="AE353"/>
  <c i="3" r="AL352"/>
  <c i="3" r="AH352"/>
  <c i="3" r="AJ351"/>
  <c i="3" r="AL349"/>
  <c i="3" r="AL350"/>
  <c i="3" r="AH349"/>
  <c i="3" r="AH350"/>
  <c i="3" r="AJ349"/>
  <c i="3" r="AK347"/>
  <c i="3" r="AK348"/>
  <c i="3" r="AJ347"/>
  <c i="3" r="AG346"/>
  <c i="3" r="AG347"/>
  <c i="3" r="AL342"/>
  <c i="3" r="AL343"/>
  <c i="3" r="AL344"/>
  <c i="3" r="AI344"/>
  <c i="3" r="AJ344"/>
  <c i="3" r="AI345"/>
  <c i="3" r="AJ345"/>
  <c i="3" r="AF340"/>
  <c i="3" r="AF341"/>
  <c i="3" r="AF342"/>
  <c i="3" r="AF343"/>
  <c i="3" r="AF344"/>
  <c i="3" r="AI274"/>
  <c i="3" r="AI275"/>
  <c i="3" r="AI276"/>
  <c i="3" r="AI277"/>
  <c i="3" r="AI278"/>
  <c i="3" r="AI279"/>
  <c i="3" r="AI280"/>
  <c i="3" r="AI281"/>
  <c i="3" r="AI282"/>
  <c i="3" r="AI283"/>
  <c i="3" r="AI284"/>
  <c i="3" r="AI285"/>
  <c i="3" r="AI286"/>
  <c i="3" r="AI287"/>
  <c i="3" r="AI288"/>
  <c i="3" r="AI289"/>
  <c i="3" r="AI290"/>
  <c i="3" r="AI291"/>
  <c i="3" r="AI292"/>
  <c i="3" r="AI293"/>
  <c i="3" r="AI294"/>
  <c i="3" r="AI295"/>
  <c i="3" r="AI296"/>
  <c i="3" r="AI297"/>
  <c i="3" r="AI298"/>
  <c i="3" r="AI299"/>
  <c i="3" r="AI300"/>
  <c i="3" r="AI301"/>
  <c i="3" r="AI302"/>
  <c i="3" r="AI303"/>
  <c i="3" r="AI304"/>
  <c i="3" r="AI305"/>
  <c i="3" r="AI306"/>
  <c i="3" r="AI307"/>
  <c i="3" r="AI308"/>
  <c i="3" r="AI309"/>
  <c i="3" r="AI310"/>
  <c i="3" r="AI311"/>
  <c i="3" r="AI312"/>
  <c i="3" r="AI313"/>
  <c i="3" r="AI314"/>
  <c i="3" r="AI315"/>
  <c i="3" r="AI316"/>
  <c i="3" r="AI317"/>
  <c i="3" r="AI318"/>
  <c i="3" r="AI319"/>
  <c i="3" r="AI320"/>
  <c i="3" r="AI321"/>
  <c i="3" r="AI322"/>
  <c i="3" r="AI323"/>
  <c i="3" r="AI324"/>
  <c i="3" r="AI325"/>
  <c i="3" r="AI326"/>
  <c i="3" r="AI327"/>
  <c i="3" r="AI328"/>
  <c i="3" r="AI329"/>
  <c i="3" r="AI330"/>
  <c i="3" r="AI331"/>
  <c i="3" r="AI332"/>
  <c i="3" r="AI333"/>
  <c i="3" r="AI334"/>
  <c i="3" r="AI335"/>
  <c i="3" r="AI336"/>
  <c i="3" r="AI337"/>
  <c i="3" r="AI338"/>
  <c i="3" r="AI339"/>
  <c i="3" r="AI340"/>
  <c i="3" r="AI341"/>
  <c i="3" r="AI342"/>
  <c i="3" r="AI343"/>
  <c i="3" r="AG343"/>
  <c i="3" r="AE334"/>
  <c i="3" r="AE335"/>
  <c i="3" r="AE336"/>
  <c i="3" r="AE337"/>
  <c i="3" r="AE338"/>
  <c i="3" r="AE339"/>
  <c i="3" r="AE340"/>
  <c i="3" r="AE341"/>
  <c i="3" r="AE342"/>
  <c i="3" r="AM341"/>
  <c i="3" r="AG340"/>
  <c i="3" r="AG341"/>
  <c i="3" r="AJ340"/>
  <c i="3" r="AK340"/>
  <c i="3" r="AL340"/>
  <c i="3" r="AH340"/>
  <c i="3" r="AJ338"/>
  <c i="3" r="AK338"/>
  <c i="3" r="AH336"/>
  <c i="3" r="AH337"/>
  <c i="3" r="AH338"/>
  <c i="3" r="AL335"/>
  <c i="3" r="AL336"/>
  <c i="3" r="AL337"/>
  <c i="3" r="AG323"/>
  <c i="3" r="AG324"/>
  <c i="3" r="AG325"/>
  <c i="3" r="AG326"/>
  <c i="3" r="AG327"/>
  <c i="3" r="AG328"/>
  <c i="3" r="AG329"/>
  <c i="3" r="AG330"/>
  <c i="3" r="AG331"/>
  <c i="3" r="AG332"/>
  <c i="3" r="AG333"/>
  <c i="3" r="AG334"/>
  <c i="3" r="AG335"/>
  <c i="3" r="AG336"/>
  <c i="3" r="AG337"/>
  <c i="3" r="AJ335"/>
  <c i="3" r="AK335"/>
  <c i="3" r="AK333"/>
  <c i="3" r="AF331"/>
  <c i="3" r="AF332"/>
  <c i="3" r="AF333"/>
  <c i="3" r="AL330"/>
  <c i="3" r="AL331"/>
  <c i="3" r="AL332"/>
  <c i="3" r="AJ331"/>
  <c i="3" r="AK331"/>
  <c i="3" r="AE330"/>
  <c i="3" r="AE331"/>
  <c i="3" r="AH330"/>
  <c i="3" r="AJ329"/>
  <c i="3" r="AF324"/>
  <c i="3" r="AF325"/>
  <c i="3" r="AF326"/>
  <c i="3" r="AF327"/>
  <c i="3" r="AF328"/>
  <c i="3" r="AF329"/>
  <c i="3" r="AL328"/>
  <c i="3" r="AM328"/>
  <c i="3" r="AE320"/>
  <c i="3" r="AE321"/>
  <c i="3" r="AE322"/>
  <c i="3" r="AE323"/>
  <c i="3" r="AE324"/>
  <c i="3" r="AE325"/>
  <c i="3" r="AE326"/>
  <c i="3" r="AE327"/>
  <c i="3" r="AE328"/>
  <c i="3" r="AL325"/>
  <c i="3" r="AL326"/>
  <c i="3" r="AL327"/>
  <c i="3" r="AJ325"/>
  <c i="3" r="AL323"/>
  <c i="3" r="AH323"/>
  <c i="3" r="AL321"/>
  <c i="3" r="AM321"/>
  <c i="3" r="AG321"/>
  <c i="3" r="AJ318"/>
  <c i="3" r="AJ319"/>
  <c i="3" r="AJ320"/>
  <c i="3" r="AK319"/>
  <c i="3" r="AF319"/>
  <c i="3" r="AG319"/>
  <c i="3" r="AL314"/>
  <c i="3" r="AL315"/>
  <c i="3" r="AL316"/>
  <c i="3" r="AL317"/>
  <c i="3" r="AL318"/>
  <c i="3" r="AF318"/>
  <c i="3" r="AG318"/>
  <c i="3" r="AH318"/>
  <c i="3" r="AH317"/>
  <c i="3" r="AE312"/>
  <c i="3" r="AE313"/>
  <c i="3" r="AE314"/>
  <c i="3" r="AE315"/>
  <c i="3" r="AE316"/>
  <c i="3" r="AE317"/>
  <c i="3" r="AG313"/>
  <c i="3" r="AG314"/>
  <c i="3" r="AG315"/>
  <c i="3" r="AG316"/>
  <c i="3" r="AK315"/>
  <c i="3" r="AM314"/>
  <c i="3" r="AJ312"/>
  <c i="3" r="AJ313"/>
  <c i="3" r="AJ314"/>
  <c i="3" r="AH314"/>
  <c i="3" r="AK313"/>
  <c i="3" r="AL312"/>
  <c i="3" r="AH312"/>
  <c i="3" r="AF311"/>
  <c i="3" r="AG311"/>
  <c i="3" r="AJ309"/>
  <c i="3" r="AJ310"/>
  <c i="3" r="AG308"/>
  <c i="3" r="AG309"/>
  <c i="3" r="AG310"/>
  <c i="3" r="AL309"/>
  <c i="3" r="AE308"/>
  <c i="3" r="AF308"/>
  <c i="3" r="AE309"/>
  <c i="3" r="AF309"/>
  <c i="3" r="AJ307"/>
  <c i="3" r="AK307"/>
  <c i="3" r="AL307"/>
  <c i="3" r="AE305"/>
  <c i="3" r="AE306"/>
  <c i="3" r="AE307"/>
  <c i="3" r="AL306"/>
  <c i="3" r="AG306"/>
  <c i="3" r="AJ305"/>
  <c i="3" r="AL303"/>
  <c i="3" r="AL304"/>
  <c i="3" r="AF303"/>
  <c i="3" r="AG303"/>
  <c i="3" r="AF304"/>
  <c i="3" r="AG304"/>
  <c i="3" r="AJ300"/>
  <c i="3" r="AJ301"/>
  <c i="3" r="AJ302"/>
  <c i="3" r="AG301"/>
  <c i="3" r="AG302"/>
  <c i="3" r="AL298"/>
  <c i="3" r="AL299"/>
  <c i="3" r="AL300"/>
  <c i="3" r="AL301"/>
  <c i="3" r="AE301"/>
  <c i="3" r="AF301"/>
  <c i="3" r="AK300"/>
  <c i="3" r="AE291"/>
  <c i="3" r="AE292"/>
  <c i="3" r="AE293"/>
  <c i="3" r="AE294"/>
  <c i="3" r="AE295"/>
  <c i="3" r="AE296"/>
  <c i="3" r="AE297"/>
  <c i="3" r="AE298"/>
  <c i="3" r="AE299"/>
  <c i="3" r="AE300"/>
  <c i="3" r="AK297"/>
  <c i="3" r="AK298"/>
  <c i="3" r="AG298"/>
  <c i="3" r="AH298"/>
  <c i="3" r="AG299"/>
  <c i="3" r="AH299"/>
  <c i="3" r="AG295"/>
  <c i="3" r="AG296"/>
  <c i="3" r="AG297"/>
  <c i="3" r="AJ296"/>
  <c i="3" r="AF295"/>
  <c i="3" r="AF296"/>
  <c i="3" r="AK295"/>
  <c i="3" r="AH295"/>
  <c i="3" r="AJ294"/>
  <c i="3" r="AL291"/>
  <c i="3" r="AL292"/>
  <c i="3" r="AL293"/>
  <c i="3" r="AH293"/>
  <c i="3" r="AJ292"/>
  <c i="3" r="AG289"/>
  <c i="3" r="AG290"/>
  <c i="3" r="AG291"/>
  <c i="3" r="AG292"/>
  <c i="3" r="AK289"/>
  <c i="3" r="AK290"/>
  <c i="3" r="AK291"/>
  <c i="3" r="AJ288"/>
  <c i="3" r="AJ289"/>
  <c i="3" r="AJ290"/>
  <c i="3" r="AH290"/>
  <c i="3" r="AF287"/>
  <c i="3" r="AF288"/>
  <c i="3" r="AF289"/>
  <c i="3" r="AF290"/>
  <c i="3" r="AL284"/>
  <c i="3" r="AL285"/>
  <c i="3" r="AL286"/>
  <c i="3" r="AL287"/>
  <c i="3" r="AL288"/>
  <c i="3" r="AE254"/>
  <c i="3" r="AE255"/>
  <c i="3" r="AE256"/>
  <c i="3" r="AE257"/>
  <c i="3" r="AE258"/>
  <c i="3" r="AE259"/>
  <c i="3" r="AE260"/>
  <c i="3" r="AE261"/>
  <c i="3" r="AE262"/>
  <c i="3" r="AE263"/>
  <c i="3" r="AE264"/>
  <c i="3" r="AE265"/>
  <c i="3" r="AE266"/>
  <c i="3" r="AE267"/>
  <c i="3" r="AE268"/>
  <c i="3" r="AE269"/>
  <c i="3" r="AE270"/>
  <c i="3" r="AE271"/>
  <c i="3" r="AE272"/>
  <c i="3" r="AE273"/>
  <c i="3" r="AE274"/>
  <c i="3" r="AE275"/>
  <c i="3" r="AE276"/>
  <c i="3" r="AE277"/>
  <c i="3" r="AE278"/>
  <c i="3" r="AE279"/>
  <c i="3" r="AE280"/>
  <c i="3" r="AE281"/>
  <c i="3" r="AE282"/>
  <c i="3" r="AE283"/>
  <c i="3" r="AE284"/>
  <c i="3" r="AE285"/>
  <c i="3" r="AE286"/>
  <c i="3" r="AE287"/>
  <c i="3" r="AE288"/>
  <c i="3" r="AK287"/>
  <c i="3" r="AG276"/>
  <c i="3" r="AG277"/>
  <c i="3" r="AG278"/>
  <c i="3" r="AG279"/>
  <c i="3" r="AG280"/>
  <c i="3" r="AG281"/>
  <c i="3" r="AG282"/>
  <c i="3" r="AG283"/>
  <c i="3" r="AG284"/>
  <c i="3" r="AG285"/>
  <c i="3" r="AG286"/>
  <c i="3" r="AG287"/>
  <c i="3" r="AH286"/>
  <c i="3" r="AM285"/>
  <c i="3" r="AM283"/>
  <c i="3" r="AJ283"/>
  <c i="3" r="AK283"/>
  <c i="3" r="AL280"/>
  <c i="3" r="AL281"/>
  <c i="3" r="AL282"/>
  <c i="3" r="AJ282"/>
  <c i="3" r="AF278"/>
  <c i="3" r="AF279"/>
  <c i="3" r="AL272"/>
  <c i="3" r="AL273"/>
  <c i="3" r="AL274"/>
  <c i="3" r="AL275"/>
  <c i="3" r="AL276"/>
  <c i="3" r="AL277"/>
  <c i="3" r="AL278"/>
  <c i="3" r="AJ277"/>
  <c i="3" r="AJ278"/>
  <c i="3" r="AH274"/>
  <c i="3" r="AH275"/>
  <c i="3" r="AH276"/>
  <c i="3" r="AH277"/>
  <c i="3" r="AF271"/>
  <c i="3" r="AF272"/>
  <c i="3" r="AF273"/>
  <c i="3" r="AF274"/>
  <c i="3" r="AF275"/>
  <c i="3" r="AJ274"/>
  <c i="3" r="AG270"/>
  <c i="3" r="AG271"/>
  <c i="3" r="AG272"/>
  <c i="3" r="AG273"/>
  <c i="3" r="AH272"/>
  <c i="3" r="AI272"/>
  <c i="3" r="AK270"/>
  <c i="3" r="AK271"/>
  <c i="3" r="AI268"/>
  <c i="3" r="AI269"/>
  <c i="3" r="AI270"/>
  <c i="3" r="AI271"/>
  <c i="3" r="AJ270"/>
  <c i="3" r="AH269"/>
  <c i="3" r="AH270"/>
  <c i="3" r="AL264"/>
  <c i="3" r="AL265"/>
  <c i="3" r="AL266"/>
  <c i="3" r="AL267"/>
  <c i="3" r="AL268"/>
  <c i="3" r="AJ268"/>
  <c i="3" r="AF266"/>
  <c i="3" r="AF267"/>
  <c i="3" r="AF268"/>
  <c i="3" r="AG265"/>
  <c i="3" r="AG266"/>
  <c i="3" r="AG267"/>
  <c i="3" r="AI265"/>
  <c i="3" r="AJ265"/>
  <c i="3" r="AI266"/>
  <c i="3" r="AJ266"/>
  <c i="3" r="AH265"/>
  <c i="3" r="AI239"/>
  <c i="3" r="AI240"/>
  <c i="3" r="AI241"/>
  <c i="3" r="AI242"/>
  <c i="3" r="AI243"/>
  <c i="3" r="AI244"/>
  <c i="3" r="AI245"/>
  <c i="3" r="AI246"/>
  <c i="3" r="AI247"/>
  <c i="3" r="AI248"/>
  <c i="3" r="AI249"/>
  <c i="3" r="AI250"/>
  <c i="3" r="AI251"/>
  <c i="3" r="AI252"/>
  <c i="3" r="AI253"/>
  <c i="3" r="AI254"/>
  <c i="3" r="AI255"/>
  <c i="3" r="AI256"/>
  <c i="3" r="AI257"/>
  <c i="3" r="AI258"/>
  <c i="3" r="AI259"/>
  <c i="3" r="AI260"/>
  <c i="3" r="AI261"/>
  <c i="3" r="AI262"/>
  <c i="3" r="AI263"/>
  <c i="3" r="AI264"/>
  <c i="3" r="AF263"/>
  <c i="3" r="AF264"/>
  <c i="3" r="AK262"/>
  <c i="3" r="AK263"/>
  <c i="3" r="AG262"/>
  <c i="3" r="AG263"/>
  <c i="3" r="AL260"/>
  <c i="3" r="AM260"/>
  <c i="3" r="AJ260"/>
  <c i="3" r="AG259"/>
  <c i="3" r="AG260"/>
  <c i="3" r="AK259"/>
  <c i="3" r="AJ257"/>
  <c i="3" r="AJ258"/>
  <c i="3" r="AH257"/>
  <c i="3" r="AH258"/>
  <c i="3" r="AF258"/>
  <c i="3" r="AL257"/>
  <c i="3" r="AL255"/>
  <c i="3" r="AJ255"/>
  <c i="3" r="AG251"/>
  <c i="3" r="AG252"/>
  <c i="3" r="AG253"/>
  <c i="3" r="AG254"/>
  <c i="3" r="AG255"/>
  <c i="3" r="AK254"/>
  <c i="3" r="AL247"/>
  <c i="3" r="AL248"/>
  <c i="3" r="AL249"/>
  <c i="3" r="AL250"/>
  <c i="3" r="AL251"/>
  <c i="3" r="AL252"/>
  <c i="3" r="AL253"/>
  <c i="3" r="AJ252"/>
  <c i="3" r="AJ253"/>
  <c i="3" r="AF252"/>
  <c i="3" r="AF253"/>
  <c i="3" r="AE247"/>
  <c i="3" r="AE248"/>
  <c i="3" r="AE249"/>
  <c i="3" r="AE250"/>
  <c i="3" r="AE251"/>
  <c i="3" r="AJ250"/>
  <c i="3" r="AK250"/>
  <c i="3" r="AJ248"/>
  <c i="3" r="AH248"/>
  <c i="3" r="AG243"/>
  <c i="3" r="AG244"/>
  <c i="3" r="AG245"/>
  <c i="3" r="AG246"/>
  <c i="3" r="AG247"/>
  <c i="3" r="AH246"/>
  <c i="3" r="AF246"/>
  <c i="3" r="AJ243"/>
  <c i="3" r="AJ244"/>
  <c i="3" r="AJ245"/>
  <c i="3" r="AL239"/>
  <c i="3" r="AL240"/>
  <c i="3" r="AL241"/>
  <c i="3" r="AL242"/>
  <c i="3" r="AL243"/>
  <c i="3" r="AL244"/>
  <c i="3" r="AE243"/>
  <c i="3" r="AF243"/>
  <c i="3" r="AE244"/>
  <c i="3" r="AF244"/>
  <c i="3" r="AE238"/>
  <c i="3" r="AE239"/>
  <c i="3" r="AE240"/>
  <c i="3" r="AE241"/>
  <c i="3" r="AE242"/>
  <c i="3" r="AJ241"/>
  <c i="3" r="AG237"/>
  <c i="3" r="AG238"/>
  <c i="3" r="AG239"/>
  <c i="3" r="AG240"/>
  <c i="3" r="AG241"/>
  <c i="3" r="AK240"/>
  <c i="3" r="AL234"/>
  <c i="3" r="AL235"/>
  <c i="3" r="AL236"/>
  <c i="3" r="AL237"/>
  <c i="3" r="AI162"/>
  <c i="3" r="AI163"/>
  <c i="3" r="AI164"/>
  <c i="3" r="AI165"/>
  <c i="3" r="AI166"/>
  <c i="3" r="AI167"/>
  <c i="3" r="AI168"/>
  <c i="3" r="AI169"/>
  <c i="3" r="AI170"/>
  <c i="3" r="AI171"/>
  <c i="3" r="AI172"/>
  <c i="3" r="AI173"/>
  <c i="3" r="AI174"/>
  <c i="3" r="AI175"/>
  <c i="3" r="AI176"/>
  <c i="3" r="AI177"/>
  <c i="3" r="AI178"/>
  <c i="3" r="AI179"/>
  <c i="3" r="AI180"/>
  <c i="3" r="AI181"/>
  <c i="3" r="AI182"/>
  <c i="3" r="AI183"/>
  <c i="3" r="AI184"/>
  <c i="3" r="AI185"/>
  <c i="3" r="AI186"/>
  <c i="3" r="AI187"/>
  <c i="3" r="AI188"/>
  <c i="3" r="AI189"/>
  <c i="3" r="AI190"/>
  <c i="3" r="AI191"/>
  <c i="3" r="AI192"/>
  <c i="3" r="AI193"/>
  <c i="3" r="AI194"/>
  <c i="3" r="AI195"/>
  <c i="3" r="AI196"/>
  <c i="3" r="AI197"/>
  <c i="3" r="AI198"/>
  <c i="3" r="AI199"/>
  <c i="3" r="AI200"/>
  <c i="3" r="AI201"/>
  <c i="3" r="AI202"/>
  <c i="3" r="AI203"/>
  <c i="3" r="AI204"/>
  <c i="3" r="AI205"/>
  <c i="3" r="AI206"/>
  <c i="3" r="AI207"/>
  <c i="3" r="AI208"/>
  <c i="3" r="AI209"/>
  <c i="3" r="AI210"/>
  <c i="3" r="AI211"/>
  <c i="3" r="AI212"/>
  <c i="3" r="AI213"/>
  <c i="3" r="AI214"/>
  <c i="3" r="AI215"/>
  <c i="3" r="AI216"/>
  <c i="3" r="AI217"/>
  <c i="3" r="AI218"/>
  <c i="3" r="AI219"/>
  <c i="3" r="AI220"/>
  <c i="3" r="AI221"/>
  <c i="3" r="AI222"/>
  <c i="3" r="AI223"/>
  <c i="3" r="AI224"/>
  <c i="3" r="AI225"/>
  <c i="3" r="AI226"/>
  <c i="3" r="AI227"/>
  <c i="3" r="AI228"/>
  <c i="3" r="AI229"/>
  <c i="3" r="AI230"/>
  <c i="3" r="AI231"/>
  <c i="3" r="AI232"/>
  <c i="3" r="AI233"/>
  <c i="3" r="AI234"/>
  <c i="3" r="AI235"/>
  <c i="3" r="AI236"/>
  <c i="3" r="AI237"/>
  <c i="3" r="AF236"/>
  <c i="3" r="AF237"/>
  <c i="3" r="AH236"/>
  <c i="3" r="AE225"/>
  <c i="3" r="AE226"/>
  <c i="3" r="AE227"/>
  <c i="3" r="AE228"/>
  <c i="3" r="AE229"/>
  <c i="3" r="AE230"/>
  <c i="3" r="AE231"/>
  <c i="3" r="AE232"/>
  <c i="3" r="AE233"/>
  <c i="3" r="AE234"/>
  <c i="3" r="AE235"/>
  <c i="3" r="AE236"/>
  <c i="3" r="AG235"/>
  <c i="3" r="AK233"/>
  <c i="3" r="AL232"/>
  <c i="3" r="AJ231"/>
  <c i="3" r="AJ232"/>
  <c i="3" r="AG229"/>
  <c i="3" r="AG230"/>
  <c i="3" r="AG231"/>
  <c i="3" r="AG232"/>
  <c i="3" r="AM231"/>
  <c i="3" r="AK230"/>
  <c i="3" r="AK231"/>
  <c i="3" r="AL230"/>
  <c i="3" r="AH230"/>
  <c i="3" r="AM229"/>
  <c i="3" r="AL228"/>
  <c i="3" r="AH227"/>
  <c i="3" r="AH228"/>
  <c i="3" r="AF227"/>
  <c i="3" r="AF228"/>
  <c i="3" r="AK226"/>
  <c i="3" r="AK227"/>
  <c i="3" r="AG221"/>
  <c i="3" r="AG222"/>
  <c i="3" r="AG223"/>
  <c i="3" r="AG224"/>
  <c i="3" r="AG225"/>
  <c i="3" r="AG226"/>
  <c i="3" r="AG227"/>
  <c i="3" r="AL218"/>
  <c i="3" r="AL219"/>
  <c i="3" r="AL220"/>
  <c i="3" r="AL221"/>
  <c i="3" r="AL222"/>
  <c i="3" r="AL223"/>
  <c i="3" r="AL224"/>
  <c i="3" r="AL225"/>
  <c i="3" r="AL226"/>
  <c i="3" r="AJ226"/>
  <c i="3" r="AH224"/>
  <c i="3" r="AF222"/>
  <c i="3" r="AF223"/>
  <c i="3" r="AF224"/>
  <c i="3" r="AE219"/>
  <c i="3" r="AE220"/>
  <c i="3" r="AE221"/>
  <c i="3" r="AE222"/>
  <c i="3" r="AE223"/>
  <c i="3" r="AH222"/>
  <c i="3" r="AJ221"/>
  <c i="3" r="AK221"/>
  <c i="3" r="AH220"/>
  <c i="3" r="AJ219"/>
  <c i="3" r="AK219"/>
  <c i="3" r="AG217"/>
  <c i="3" r="AG218"/>
  <c i="3" r="AG219"/>
  <c i="3" r="AF214"/>
  <c i="3" r="AF215"/>
  <c i="3" r="AF216"/>
  <c i="3" r="AF217"/>
  <c i="3" r="AF218"/>
  <c i="3" r="AE198"/>
  <c i="3" r="AE199"/>
  <c i="3" r="AE200"/>
  <c i="3" r="AE201"/>
  <c i="3" r="AE202"/>
  <c i="3" r="AE203"/>
  <c i="3" r="AE204"/>
  <c i="3" r="AE205"/>
  <c i="3" r="AE206"/>
  <c i="3" r="AE207"/>
  <c i="3" r="AE208"/>
  <c i="3" r="AE209"/>
  <c i="3" r="AE210"/>
  <c i="3" r="AE211"/>
  <c i="3" r="AE212"/>
  <c i="3" r="AE213"/>
  <c i="3" r="AE214"/>
  <c i="3" r="AE215"/>
  <c i="3" r="AE216"/>
  <c i="3" r="AJ215"/>
  <c i="3" r="AK215"/>
  <c i="3" r="AJ216"/>
  <c i="3" r="AK216"/>
  <c i="3" r="AG214"/>
  <c i="3" r="AL212"/>
  <c i="3" r="AL213"/>
  <c i="3" r="AG212"/>
  <c i="3" r="AF207"/>
  <c i="3" r="AF208"/>
  <c i="3" r="AF209"/>
  <c i="3" r="AF210"/>
  <c i="3" r="AF211"/>
  <c i="3" r="AJ210"/>
  <c i="3" r="AK210"/>
  <c i="3" r="AL208"/>
  <c i="3" r="AL209"/>
  <c i="3" r="AJ208"/>
  <c i="3" r="AJ209"/>
  <c i="3" r="AG207"/>
  <c i="3" r="AG208"/>
  <c i="3" r="AG209"/>
  <c i="3" r="AH207"/>
  <c i="3" r="AH208"/>
  <c i="3" r="AK206"/>
  <c i="3" r="AK207"/>
  <c i="3" r="AL205"/>
  <c i="3" r="AJ205"/>
  <c i="3" r="AG204"/>
  <c i="3" r="AG205"/>
  <c i="3" r="AK203"/>
  <c i="3" r="AL199"/>
  <c i="3" r="AL200"/>
  <c i="3" r="AL201"/>
  <c i="3" r="AL202"/>
  <c i="3" r="AJ201"/>
  <c i="3" r="AK201"/>
  <c i="3" r="AK198"/>
  <c i="3" r="AG197"/>
  <c i="3" r="AG198"/>
  <c i="3" r="AL196"/>
  <c i="3" r="AL197"/>
  <c i="3" r="AJ195"/>
  <c i="3" r="AJ196"/>
  <c i="3" r="AJ197"/>
  <c i="3" r="AH195"/>
  <c i="3" r="AH196"/>
  <c i="3" r="AE193"/>
  <c i="3" r="AE194"/>
  <c i="3" r="AE195"/>
  <c i="3" r="AE196"/>
  <c i="3" r="AK195"/>
  <c i="3" r="AL194"/>
  <c i="3" r="AG192"/>
  <c i="3" r="AG193"/>
  <c i="3" r="AG194"/>
  <c i="3" r="AM193"/>
  <c i="3" r="AJ192"/>
  <c i="3" r="AJ193"/>
  <c i="3" r="AH193"/>
  <c i="3" r="AF190"/>
  <c i="3" r="AF191"/>
  <c i="3" r="AF192"/>
  <c i="3" r="AE186"/>
  <c i="3" r="AE187"/>
  <c i="3" r="AE188"/>
  <c i="3" r="AE189"/>
  <c i="3" r="AE190"/>
  <c i="3" r="AE191"/>
  <c i="3" r="AJ189"/>
  <c i="3" r="AK189"/>
  <c i="3" r="AL189"/>
  <c i="3" r="AG185"/>
  <c i="3" r="AG186"/>
  <c i="3" r="AG187"/>
  <c i="3" r="AG188"/>
  <c i="3" r="AG189"/>
  <c i="3" r="AL186"/>
  <c i="3" r="AL187"/>
  <c i="3" r="AL188"/>
  <c i="3" r="AF187"/>
  <c i="3" r="AF188"/>
  <c i="3" r="AH187"/>
  <c i="3" r="AJ186"/>
  <c i="3" r="AK186"/>
  <c i="3" r="AJ184"/>
  <c i="3" r="AJ185"/>
  <c i="3" r="AL182"/>
  <c i="3" r="AL183"/>
  <c i="3" r="AL184"/>
  <c i="3" r="AH184"/>
  <c i="3" r="AE184"/>
  <c i="3" r="AF184"/>
  <c i="3" r="AE183"/>
  <c i="3" r="AF183"/>
  <c i="3" r="AG183"/>
  <c i="3" r="AJ182"/>
  <c i="3" r="AH181"/>
  <c i="3" r="AH182"/>
  <c i="3" r="AE175"/>
  <c i="3" r="AE176"/>
  <c i="3" r="AE177"/>
  <c i="3" r="AE178"/>
  <c i="3" r="AE179"/>
  <c i="3" r="AE180"/>
  <c i="3" r="AE181"/>
  <c i="3" r="AE182"/>
  <c i="3" r="AG181"/>
  <c i="3" r="AJ180"/>
  <c i="3" r="AK180"/>
  <c i="3" r="AF179"/>
  <c i="3" r="AF180"/>
  <c i="3" r="AL179"/>
  <c i="3" r="AJ179"/>
  <c i="3" r="AG178"/>
  <c i="3" r="AG179"/>
  <c i="3" r="AK178"/>
  <c i="3" r="AL176"/>
  <c i="3" r="AL177"/>
  <c i="3" r="AH175"/>
  <c i="3" r="AH176"/>
  <c i="3" r="AH177"/>
  <c i="3" r="AJ173"/>
  <c i="3" r="AJ174"/>
  <c i="3" r="AJ175"/>
  <c i="3" r="AG174"/>
  <c i="3" r="AG175"/>
  <c i="3" r="AL174"/>
  <c i="3" r="AF171"/>
  <c i="3" r="AF172"/>
  <c i="3" r="AF173"/>
  <c i="3" r="AF174"/>
  <c i="3" r="AH173"/>
  <c i="3" r="AE161"/>
  <c i="3" r="AE162"/>
  <c i="3" r="AE163"/>
  <c i="3" r="AE164"/>
  <c i="3" r="AE165"/>
  <c i="3" r="AE166"/>
  <c i="3" r="AE167"/>
  <c i="3" r="AE168"/>
  <c i="3" r="AE169"/>
  <c i="3" r="AE170"/>
  <c i="3" r="AE171"/>
  <c i="3" r="AE172"/>
  <c i="3" r="AE173"/>
  <c i="3" r="AL171"/>
  <c i="3" r="AL172"/>
  <c i="3" r="AK171"/>
  <c i="3" r="AG168"/>
  <c i="3" r="AG169"/>
  <c i="3" r="AG170"/>
  <c i="3" r="AG171"/>
  <c i="3" r="AM170"/>
  <c i="3" r="AL164"/>
  <c i="3" r="AL165"/>
  <c i="3" r="AL166"/>
  <c i="3" r="AL167"/>
  <c i="3" r="AL168"/>
  <c i="3" r="AL169"/>
  <c i="3" r="AJ166"/>
  <c i="3" r="AJ167"/>
  <c i="3" r="AH167"/>
  <c i="3" r="AF163"/>
  <c i="3" r="AF164"/>
  <c i="3" r="AF165"/>
  <c i="3" r="AF166"/>
  <c i="3" r="AF167"/>
  <c i="3" r="AG154"/>
  <c i="3" r="AG155"/>
  <c i="3" r="AG156"/>
  <c i="3" r="AG157"/>
  <c i="3" r="AG158"/>
  <c i="3" r="AG159"/>
  <c i="3" r="AG160"/>
  <c i="3" r="AG161"/>
  <c i="3" r="AG162"/>
  <c i="3" r="AG163"/>
  <c i="3" r="AG164"/>
  <c i="3" r="AG165"/>
  <c i="3" r="AK163"/>
  <c i="3" r="AL161"/>
  <c i="3" r="AL162"/>
  <c i="3" r="AH161"/>
  <c i="3" r="AI160"/>
  <c i="3" r="AJ160"/>
  <c i="3" r="AK160"/>
  <c i="3" r="AF159"/>
  <c i="3" r="AF160"/>
  <c i="3" r="AM159"/>
  <c i="3" r="AI159"/>
  <c i="3" r="AJ159"/>
  <c i="3" r="AE157"/>
  <c i="3" r="AE158"/>
  <c i="3" r="AE159"/>
  <c i="3" r="AH158"/>
  <c i="3" r="AI158"/>
  <c i="3" r="AH157"/>
  <c i="3" r="AI157"/>
  <c i="3" r="AJ157"/>
  <c i="3" r="AL154"/>
  <c i="3" r="AL155"/>
  <c i="3" r="AL156"/>
  <c i="3" r="AM155"/>
  <c i="3" r="AI154"/>
  <c i="3" r="AJ154"/>
  <c i="3" r="AI155"/>
  <c i="3" r="AJ155"/>
  <c i="3" r="AI156"/>
  <c i="3" r="AJ156"/>
  <c i="3" r="AE154"/>
  <c i="3" r="AF154"/>
  <c i="3" r="AE155"/>
  <c i="3" r="AF155"/>
  <c i="3" r="AK153"/>
  <c i="3" r="AI128"/>
  <c i="3" r="AI129"/>
  <c i="3" r="AI130"/>
  <c i="3" r="AI131"/>
  <c i="3" r="AI132"/>
  <c i="3" r="AI133"/>
  <c i="3" r="AI134"/>
  <c i="3" r="AI135"/>
  <c i="3" r="AI136"/>
  <c i="3" r="AI137"/>
  <c i="3" r="AI138"/>
  <c i="3" r="AI139"/>
  <c i="3" r="AI140"/>
  <c i="3" r="AI141"/>
  <c i="3" r="AI142"/>
  <c i="3" r="AI143"/>
  <c i="3" r="AI144"/>
  <c i="3" r="AI145"/>
  <c i="3" r="AI146"/>
  <c i="3" r="AI147"/>
  <c i="3" r="AI148"/>
  <c i="3" r="AI149"/>
  <c i="3" r="AI150"/>
  <c i="3" r="AI151"/>
  <c i="3" r="AI152"/>
  <c i="3" r="AI153"/>
  <c i="3" r="AE153"/>
  <c i="3" r="AL151"/>
  <c i="3" r="AL152"/>
  <c i="3" r="AF152"/>
  <c i="3" r="AG152"/>
  <c i="3" r="AK150"/>
  <c i="3" r="AK151"/>
  <c i="3" r="AG150"/>
  <c i="3" r="AG151"/>
  <c i="3" r="AE144"/>
  <c i="3" r="AE145"/>
  <c i="3" r="AE146"/>
  <c i="3" r="AE147"/>
  <c i="3" r="AE148"/>
  <c i="3" r="AE149"/>
  <c i="3" r="AE150"/>
  <c i="3" r="AE151"/>
  <c i="3" r="AF150"/>
  <c i="3" r="AL141"/>
  <c i="3" r="AL142"/>
  <c i="3" r="AL143"/>
  <c i="3" r="AL144"/>
  <c i="3" r="AL145"/>
  <c i="3" r="AL146"/>
  <c i="3" r="AL147"/>
  <c i="3" r="AL148"/>
  <c i="3" r="AL149"/>
  <c i="3" r="AJ148"/>
  <c i="3" r="AK148"/>
  <c i="3" r="AG148"/>
  <c i="3" r="AH146"/>
  <c i="3" r="AH147"/>
  <c i="3" r="AM144"/>
  <c i="3" r="AG140"/>
  <c i="3" r="AG141"/>
  <c i="3" r="AG142"/>
  <c i="3" r="AG143"/>
  <c i="3" r="AG144"/>
  <c i="3" r="AJ141"/>
  <c i="3" r="AJ142"/>
  <c i="3" r="AJ143"/>
  <c i="3" r="AE141"/>
  <c i="3" r="AF141"/>
  <c i="3" r="AE142"/>
  <c i="3" r="AF142"/>
  <c i="3" r="AH140"/>
  <c i="3" r="AE138"/>
  <c i="3" r="AE139"/>
  <c i="3" r="AE140"/>
  <c i="3" r="AG138"/>
  <c i="3" r="AH138"/>
  <c i="3" r="AL137"/>
  <c i="3" r="AJ135"/>
  <c i="3" r="AJ136"/>
  <c i="3" r="AJ137"/>
  <c i="3" r="AK136"/>
  <c i="3" r="AF136"/>
  <c i="3" r="AG136"/>
  <c i="3" r="AF137"/>
  <c i="3" r="AG137"/>
  <c i="3" r="AL135"/>
  <c i="3" r="AF134"/>
  <c i="3" r="AG134"/>
  <c i="3" r="AH134"/>
  <c i="3" r="AF135"/>
  <c i="3" r="AG135"/>
  <c i="3" r="AH135"/>
  <c i="3" r="AE129"/>
  <c i="3" r="AE130"/>
  <c i="3" r="AE131"/>
  <c i="3" r="AE132"/>
  <c i="3" r="AE133"/>
  <c i="3" r="AE134"/>
  <c i="3" r="AM133"/>
  <c i="3" r="AG131"/>
  <c i="3" r="AG132"/>
  <c i="3" r="AG133"/>
  <c i="3" r="AL131"/>
  <c i="3" r="AL132"/>
  <c i="3" r="AH132"/>
  <c i="3" r="AF130"/>
  <c i="3" r="AL129"/>
  <c i="3" r="AG124"/>
  <c i="3" r="AG125"/>
  <c i="3" r="AG126"/>
  <c i="3" r="AG127"/>
  <c i="3" r="AG128"/>
  <c i="3" r="AG129"/>
  <c i="3" r="AF128"/>
  <c i="3" r="AL124"/>
  <c i="3" r="AL125"/>
  <c i="3" r="AL126"/>
  <c i="3" r="AL127"/>
  <c i="3" r="AE126"/>
  <c i="3" r="AE127"/>
  <c i="3" r="AH126"/>
  <c i="3" r="AI126"/>
  <c i="3" r="AI124"/>
  <c i="3" r="AJ124"/>
  <c i="3" r="AI125"/>
  <c i="3" r="AJ125"/>
  <c i="3" r="AH124"/>
  <c i="3" r="AE124"/>
  <c i="3" r="AF124"/>
  <c i="3" r="AI122"/>
  <c i="3" r="AI123"/>
  <c i="3" r="AE93"/>
  <c i="3" r="AE94"/>
  <c i="3" r="AE95"/>
  <c i="3" r="AE96"/>
  <c i="3" r="AE97"/>
  <c i="3" r="AE98"/>
  <c i="3" r="AE99"/>
  <c i="3" r="AE100"/>
  <c i="3" r="AE101"/>
  <c i="3" r="AE102"/>
  <c i="3" r="AE103"/>
  <c i="3" r="AE104"/>
  <c i="3" r="AE105"/>
  <c i="3" r="AE106"/>
  <c i="3" r="AE107"/>
  <c i="3" r="AE108"/>
  <c i="3" r="AE109"/>
  <c i="3" r="AE110"/>
  <c i="3" r="AE111"/>
  <c i="3" r="AE112"/>
  <c i="3" r="AE113"/>
  <c i="3" r="AE114"/>
  <c i="3" r="AE115"/>
  <c i="3" r="AE116"/>
  <c i="3" r="AE117"/>
  <c i="3" r="AE118"/>
  <c i="3" r="AE119"/>
  <c i="3" r="AE120"/>
  <c i="3" r="AE121"/>
  <c i="3" r="AE122"/>
  <c i="3" r="AE123"/>
  <c i="3" r="AJ122"/>
  <c i="3" r="AH122"/>
  <c i="3" r="AG120"/>
  <c i="3" r="AG121"/>
  <c i="3" r="AL117"/>
  <c i="3" r="AL118"/>
  <c i="3" r="AL119"/>
  <c i="3" r="AL120"/>
  <c i="3" r="AH120"/>
  <c i="3" r="AI120"/>
  <c i="3" r="AH119"/>
  <c i="3" r="AI119"/>
  <c i="3" r="AJ119"/>
  <c i="3" r="AK118"/>
  <c i="3" r="AI75"/>
  <c i="3" r="AI76"/>
  <c i="3" r="AI77"/>
  <c i="3" r="AI78"/>
  <c i="3" r="AI79"/>
  <c i="3" r="AI80"/>
  <c i="3" r="AI81"/>
  <c i="3" r="AI82"/>
  <c i="3" r="AI83"/>
  <c i="3" r="AI84"/>
  <c i="3" r="AI85"/>
  <c i="3" r="AI86"/>
  <c i="3" r="AI87"/>
  <c i="3" r="AI88"/>
  <c i="3" r="AI89"/>
  <c i="3" r="AI90"/>
  <c i="3" r="AI91"/>
  <c i="3" r="AI92"/>
  <c i="3" r="AI93"/>
  <c i="3" r="AI94"/>
  <c i="3" r="AI95"/>
  <c i="3" r="AI96"/>
  <c i="3" r="AI97"/>
  <c i="3" r="AI98"/>
  <c i="3" r="AI99"/>
  <c i="3" r="AI100"/>
  <c i="3" r="AI101"/>
  <c i="3" r="AI102"/>
  <c i="3" r="AI103"/>
  <c i="3" r="AI104"/>
  <c i="3" r="AI105"/>
  <c i="3" r="AI106"/>
  <c i="3" r="AI107"/>
  <c i="3" r="AI108"/>
  <c i="3" r="AI109"/>
  <c i="3" r="AI110"/>
  <c i="3" r="AI111"/>
  <c i="3" r="AI112"/>
  <c i="3" r="AI113"/>
  <c i="3" r="AI114"/>
  <c i="3" r="AI115"/>
  <c i="3" r="AI116"/>
  <c i="3" r="AI117"/>
  <c i="3" r="AI118"/>
  <c i="3" r="AG118"/>
  <c i="3" r="AH115"/>
  <c i="3" r="AH116"/>
  <c i="3" r="AH117"/>
  <c i="3" r="AJ116"/>
  <c i="3" r="AK116"/>
  <c i="3" r="AK115"/>
  <c i="3" r="AG115"/>
  <c i="3" r="AL114"/>
  <c i="3" r="AF113"/>
  <c i="3" r="AF114"/>
  <c i="3" r="AK112"/>
  <c i="3" r="AK113"/>
  <c i="3" r="AG113"/>
  <c i="3" r="AJ111"/>
  <c i="3" r="AJ112"/>
  <c i="3" r="AH112"/>
  <c i="3" r="AM111"/>
  <c i="3" r="AG111"/>
  <c i="3" r="AL109"/>
  <c i="3" r="AL110"/>
  <c i="3" r="AG109"/>
  <c i="3" r="AH109"/>
  <c i="3" r="AF108"/>
  <c i="3" r="AG108"/>
  <c i="3" r="AJ107"/>
  <c i="3" r="AH107"/>
  <c i="3" r="AL100"/>
  <c i="3" r="AL101"/>
  <c i="3" r="AL102"/>
  <c i="3" r="AL103"/>
  <c i="3" r="AL104"/>
  <c i="3" r="AL105"/>
  <c i="3" r="AL106"/>
  <c i="3" r="AF106"/>
  <c i="3" r="AG105"/>
  <c i="3" r="AJ104"/>
  <c i="3" r="AH104"/>
  <c i="3" r="AF104"/>
  <c i="3" r="AM103"/>
  <c i="3" r="AG103"/>
  <c i="3" r="AJ101"/>
  <c i="3" r="AJ102"/>
  <c i="3" r="AF101"/>
  <c i="3" r="AF102"/>
  <c i="3" r="AM101"/>
  <c i="3" r="AG101"/>
  <c i="3" r="AK99"/>
  <c i="3" r="AG97"/>
  <c i="3" r="AG98"/>
  <c i="3" r="AG99"/>
  <c i="3" r="AL98"/>
  <c i="3" r="AF98"/>
  <c i="3" r="AK95"/>
  <c i="3" r="AK96"/>
  <c i="3" r="AK97"/>
  <c i="3" r="AG95"/>
  <c i="3" r="AJ94"/>
  <c i="3" r="AH93"/>
  <c i="3" r="AH94"/>
  <c i="3" r="AF94"/>
  <c i="3" r="AL91"/>
  <c i="3" r="AL92"/>
  <c i="3" r="AF91"/>
  <c i="3" r="AG91"/>
  <c i="3" r="AF92"/>
  <c i="3" r="AG92"/>
  <c i="3" r="AE83"/>
  <c i="3" r="AE84"/>
  <c i="3" r="AE85"/>
  <c i="3" r="AE86"/>
  <c i="3" r="AE87"/>
  <c i="3" r="AE88"/>
  <c i="3" r="AE89"/>
  <c i="3" r="AE90"/>
  <c i="3" r="AE91"/>
  <c i="3" r="AL87"/>
  <c i="3" r="AL88"/>
  <c i="3" r="AL89"/>
  <c i="3" r="AF85"/>
  <c i="3" r="AF86"/>
  <c i="3" r="AF87"/>
  <c i="3" r="AF88"/>
  <c i="3" r="AF89"/>
  <c i="3" r="AJ87"/>
  <c i="3" r="AJ88"/>
  <c i="3" r="AG71"/>
  <c i="3" r="AG72"/>
  <c i="3" r="AG73"/>
  <c i="3" r="AG74"/>
  <c i="3" r="AG75"/>
  <c i="3" r="AG76"/>
  <c i="3" r="AG77"/>
  <c i="3" r="AG78"/>
  <c i="3" r="AG79"/>
  <c i="3" r="AG80"/>
  <c i="3" r="AG81"/>
  <c i="3" r="AG82"/>
  <c i="3" r="AG83"/>
  <c i="3" r="AG84"/>
  <c i="3" r="AG85"/>
  <c i="3" r="AG86"/>
  <c i="3" r="AG87"/>
  <c i="3" r="AG88"/>
  <c i="3" r="AM87"/>
  <c i="3" r="AH86"/>
  <c i="3" r="AL83"/>
  <c i="3" r="AL84"/>
  <c i="3" r="AL85"/>
  <c i="3" r="AM83"/>
  <c i="3" r="AF82"/>
  <c i="3" r="AK81"/>
  <c i="3" r="AE54"/>
  <c i="3" r="AE55"/>
  <c i="3" r="AE56"/>
  <c i="3" r="AE57"/>
  <c i="3" r="AE58"/>
  <c i="3" r="AE59"/>
  <c i="3" r="AE60"/>
  <c i="3" r="AE61"/>
  <c i="3" r="AE62"/>
  <c i="3" r="AE63"/>
  <c i="3" r="AE64"/>
  <c i="3" r="AE65"/>
  <c i="3" r="AE66"/>
  <c i="3" r="AE67"/>
  <c i="3" r="AE68"/>
  <c i="3" r="AE69"/>
  <c i="3" r="AE70"/>
  <c i="3" r="AE71"/>
  <c i="3" r="AE72"/>
  <c i="3" r="AE73"/>
  <c i="3" r="AE74"/>
  <c i="3" r="AE75"/>
  <c i="3" r="AE76"/>
  <c i="3" r="AE77"/>
  <c i="3" r="AE78"/>
  <c i="3" r="AE79"/>
  <c i="3" r="AE80"/>
  <c i="3" r="AE81"/>
  <c i="3" r="AL77"/>
  <c i="3" r="AL78"/>
  <c i="3" r="AL79"/>
  <c i="3" r="AL80"/>
  <c i="3" r="AM78"/>
  <c i="3" r="AM79"/>
  <c i="3" r="AJ78"/>
  <c i="3" r="AF77"/>
  <c i="3" r="AF78"/>
  <c i="3" r="AK76"/>
  <c i="3" r="AK77"/>
  <c i="3" r="AH76"/>
  <c i="3" r="AL75"/>
  <c i="3" r="AF75"/>
  <c i="3" r="AL71"/>
  <c i="3" r="AL72"/>
  <c i="3" r="AH72"/>
  <c i="3" r="AI72"/>
  <c i="3" r="AH73"/>
  <c i="3" r="AI73"/>
  <c i="3" r="AI50"/>
  <c i="3" r="AI51"/>
  <c i="3" r="AI52"/>
  <c i="3" r="AI53"/>
  <c i="3" r="AI54"/>
  <c i="3" r="AI55"/>
  <c i="3" r="AI56"/>
  <c i="3" r="AI57"/>
  <c i="3" r="AI58"/>
  <c i="3" r="AI59"/>
  <c i="3" r="AI60"/>
  <c i="3" r="AI61"/>
  <c i="3" r="AI62"/>
  <c i="3" r="AI63"/>
  <c i="3" r="AI64"/>
  <c i="3" r="AI65"/>
  <c i="3" r="AI66"/>
  <c i="3" r="AI67"/>
  <c i="3" r="AI68"/>
  <c i="3" r="AI69"/>
  <c i="3" r="AI70"/>
  <c i="3" r="AI71"/>
  <c i="3" r="AJ70"/>
  <c i="3" r="AF69"/>
  <c i="3" r="AF70"/>
  <c i="3" r="AK69"/>
  <c i="3" r="AL69"/>
  <c i="3" r="AG69"/>
  <c i="3" r="AJ68"/>
  <c i="3" r="AK68"/>
  <c i="3" r="AH68"/>
  <c i="3" r="AK67"/>
  <c i="3" r="AG66"/>
  <c i="3" r="AG67"/>
  <c i="3" r="AL66"/>
  <c i="3" r="AJ66"/>
  <c i="3" r="AF66"/>
  <c i="3" r="AM64"/>
  <c i="3" r="AJ62"/>
  <c i="3" r="AJ63"/>
  <c i="3" r="AJ64"/>
  <c i="3" r="AG63"/>
  <c i="3" r="AG64"/>
  <c i="3" r="AK63"/>
  <c i="3" r="AL63"/>
  <c i="3" r="AH62"/>
  <c i="3" r="AH63"/>
  <c i="3" r="AF63"/>
  <c i="3" r="AL62"/>
  <c i="3" r="AF61"/>
  <c i="3" r="AL60"/>
  <c i="3" r="AJ59"/>
  <c i="3" r="AJ60"/>
  <c i="3" r="AG60"/>
  <c i="3" r="AH60"/>
  <c i="3" r="AH59"/>
  <c i="3" r="AF59"/>
  <c i="3" r="AG57"/>
  <c i="3" r="AG58"/>
  <c i="3" r="AK57"/>
  <c i="3" r="AL57"/>
  <c i="3" r="AK58"/>
  <c i="3" r="AL58"/>
  <c i="3" r="AL56"/>
  <c i="3" r="AF55"/>
  <c i="3" r="AF56"/>
  <c i="3" r="AJ55"/>
  <c i="3" r="AH51"/>
  <c i="3" r="AH52"/>
  <c i="3" r="AH53"/>
  <c i="3" r="AH54"/>
  <c i="3" r="AJ53"/>
  <c i="3" r="AF53"/>
  <c i="3" r="AG53"/>
  <c i="3" r="AE38"/>
  <c i="3" r="AE39"/>
  <c i="3" r="AE40"/>
  <c i="3" r="AE41"/>
  <c i="3" r="AE42"/>
  <c i="3" r="AE43"/>
  <c i="3" r="AE44"/>
  <c i="3" r="AE45"/>
  <c i="3" r="AE46"/>
  <c i="3" r="AE47"/>
  <c i="3" r="AE48"/>
  <c i="3" r="AE49"/>
  <c i="3" r="AE50"/>
  <c i="3" r="AE51"/>
  <c i="3" r="AE52"/>
  <c i="3" r="AL51"/>
  <c i="3" r="AM51"/>
  <c i="3" r="AJ51"/>
  <c i="3" r="AG48"/>
  <c i="3" r="AG49"/>
  <c i="3" r="AG50"/>
  <c i="3" r="AG51"/>
  <c i="3" r="AK50"/>
  <c i="3" r="AL48"/>
  <c i="3" r="AL49"/>
  <c i="3" r="AI2"/>
  <c i="3" r="AI3"/>
  <c i="3" r="AI4"/>
  <c i="3" r="AI5"/>
  <c i="3" r="AI6"/>
  <c i="3" r="AI7"/>
  <c i="3" r="AI8"/>
  <c i="3" r="AI9"/>
  <c i="3" r="AI10"/>
  <c i="3" r="AI11"/>
  <c i="3" r="AI12"/>
  <c i="3" r="AI13"/>
  <c i="3" r="AI14"/>
  <c i="3" r="AI15"/>
  <c i="3" r="AI16"/>
  <c i="3" r="AI17"/>
  <c i="3" r="AI18"/>
  <c i="3" r="AI19"/>
  <c i="3" r="AI20"/>
  <c i="3" r="AI21"/>
  <c i="3" r="AI22"/>
  <c i="3" r="AI23"/>
  <c i="3" r="AI24"/>
  <c i="3" r="AI25"/>
  <c i="3" r="AI26"/>
  <c i="3" r="AI27"/>
  <c i="3" r="AI28"/>
  <c i="3" r="AI29"/>
  <c i="3" r="AI30"/>
  <c i="3" r="AI31"/>
  <c i="3" r="AI32"/>
  <c i="3" r="AI33"/>
  <c i="3" r="AI34"/>
  <c i="3" r="AI35"/>
  <c i="3" r="AI36"/>
  <c i="3" r="AI37"/>
  <c i="3" r="AI38"/>
  <c i="3" r="AI39"/>
  <c i="3" r="AI40"/>
  <c i="3" r="AI41"/>
  <c i="3" r="AI42"/>
  <c i="3" r="AI43"/>
  <c i="3" r="AI44"/>
  <c i="3" r="AI45"/>
  <c i="3" r="AI46"/>
  <c i="3" r="AI47"/>
  <c i="3" r="AI48"/>
  <c i="3" r="AH47"/>
  <c i="3" r="AL46"/>
  <c i="3" r="AJ46"/>
  <c i="3" r="AG45"/>
  <c i="3" r="AH45"/>
  <c i="3" r="AL44"/>
  <c i="3" r="AF43"/>
  <c i="3" r="AF44"/>
  <c i="3" r="AG43"/>
  <c i="3" r="AJ42"/>
  <c i="3" r="AK42"/>
  <c i="3" r="AL41"/>
  <c i="3" r="AG40"/>
  <c i="3" r="AG41"/>
  <c i="3" r="AK40"/>
  <c i="3" r="AF37"/>
  <c i="3" r="AF38"/>
  <c i="3" r="AF39"/>
  <c i="3" r="AF40"/>
  <c i="3" r="AJ39"/>
  <c i="3" r="AG29"/>
  <c i="3" r="AG30"/>
  <c i="3" r="AG31"/>
  <c i="3" r="AG32"/>
  <c i="3" r="AG33"/>
  <c i="3" r="AG34"/>
  <c i="3" r="AG35"/>
  <c i="3" r="AG36"/>
  <c i="3" r="AG37"/>
  <c i="3" r="AG38"/>
  <c i="3" r="AL36"/>
  <c i="3" r="AL37"/>
  <c i="3" r="AE36"/>
  <c i="3" r="AF31"/>
  <c i="3" r="AF32"/>
  <c i="3" r="AF33"/>
  <c i="3" r="AF34"/>
  <c i="3" r="AF35"/>
  <c i="3" r="AJ33"/>
  <c i="3" r="AJ34"/>
  <c i="3" r="AK32"/>
  <c i="3" r="AE30"/>
  <c i="3" r="AE31"/>
  <c i="3" r="AE32"/>
  <c i="3" r="AL31"/>
  <c i="3" r="AM30"/>
  <c i="3" r="AJ30"/>
  <c i="3" r="AL28"/>
  <c i="3" r="AL29"/>
  <c i="3" r="AF28"/>
  <c i="3" r="AF29"/>
  <c i="3" r="AJ28"/>
  <c i="3" r="AH28"/>
  <c i="3" r="AE21"/>
  <c i="3" r="AE22"/>
  <c i="3" r="AE23"/>
  <c i="3" r="AE24"/>
  <c i="3" r="AE25"/>
  <c i="3" r="AE26"/>
  <c i="3" r="AE27"/>
  <c i="3" r="AE28"/>
  <c i="3" r="AK26"/>
  <c i="3" r="AL26"/>
  <c i="3" r="AG26"/>
  <c i="3" r="AH26"/>
  <c i="3" r="AL14"/>
  <c i="3" r="AL15"/>
  <c i="3" r="AL16"/>
  <c i="3" r="AL17"/>
  <c i="3" r="AL18"/>
  <c i="3" r="AL19"/>
  <c i="3" r="AL20"/>
  <c i="3" r="AL21"/>
  <c i="3" r="AL22"/>
  <c i="3" r="AL23"/>
  <c i="3" r="AL24"/>
  <c i="3" r="AL25"/>
  <c i="3" r="AG2"/>
  <c i="3" r="AG3"/>
  <c i="3" r="AG4"/>
  <c i="3" r="AG5"/>
  <c i="3" r="AG6"/>
  <c i="3" r="AG7"/>
  <c i="3" r="AG8"/>
  <c i="3" r="AG9"/>
  <c i="3" r="AG10"/>
  <c i="3" r="AG11"/>
  <c i="3" r="AG12"/>
  <c i="3" r="AG13"/>
  <c i="3" r="AG14"/>
  <c i="3" r="AG15"/>
  <c i="3" r="AG16"/>
  <c i="3" r="AG17"/>
  <c i="3" r="AG18"/>
  <c i="3" r="AG19"/>
  <c i="3" r="AG20"/>
  <c i="3" r="AG21"/>
  <c i="3" r="AG22"/>
  <c i="3" r="AG23"/>
  <c i="3" r="AG24"/>
  <c i="3" r="AG25"/>
  <c i="3" r="AH24"/>
  <c i="3" r="AF13"/>
  <c i="3" r="AF14"/>
  <c i="3" r="AF15"/>
  <c i="3" r="AF16"/>
  <c i="3" r="AF17"/>
  <c i="3" r="AF18"/>
  <c i="3" r="AF19"/>
  <c i="3" r="AF20"/>
  <c i="3" r="AF21"/>
  <c i="3" r="AF22"/>
  <c i="3" r="AF23"/>
  <c i="3" r="AF24"/>
  <c i="3" r="AH21"/>
  <c i="3" r="AH22"/>
  <c i="3" r="AJ19"/>
  <c i="3" r="AK19"/>
  <c i="3" r="AE16"/>
  <c i="3" r="AE17"/>
  <c i="3" r="AE18"/>
  <c i="3" r="AE19"/>
  <c i="3" r="AJ14"/>
  <c i="3" r="AJ15"/>
  <c i="3" r="AJ16"/>
  <c i="3" r="AJ17"/>
  <c i="3" r="AJ18"/>
  <c i="3" r="AH17"/>
  <c i="3" r="AH15"/>
  <c i="3" r="AK14"/>
  <c i="3" r="AE10"/>
  <c i="3" r="AE11"/>
  <c i="3" r="AE12"/>
  <c i="3" r="AE13"/>
  <c i="3" r="AE14"/>
  <c i="3" r="AL12"/>
  <c i="3" r="AK11"/>
  <c i="3" r="AH11"/>
  <c i="3" r="AF11"/>
  <c i="3" r="AL10"/>
  <c i="3" r="AJ8"/>
  <c i="3" r="AJ9"/>
  <c i="3" r="AF2"/>
  <c i="3" r="AF3"/>
  <c i="3" r="AF4"/>
  <c i="3" r="AF5"/>
  <c i="3" r="AF6"/>
  <c i="3" r="AF7"/>
  <c i="3" r="AF8"/>
  <c i="3" r="AF9"/>
  <c i="3" r="AK8"/>
  <c i="3" r="AH8"/>
  <c i="3" r="AE2"/>
  <c i="3" r="AE3"/>
  <c i="3" r="AE4"/>
  <c i="3" r="AE5"/>
  <c i="3" r="AE6"/>
  <c i="3" r="AE7"/>
  <c i="3" r="AE8"/>
  <c i="3" r="AL6"/>
  <c i="3" r="AL7"/>
  <c i="3" r="AH5"/>
  <c i="3" r="AK3"/>
  <c i="3" r="AK4"/>
  <c i="3" r="AH2"/>
  <c i="8" r="A2"/>
  <c i="8" r="B2"/>
  <c i="8" r="A3"/>
  <c i="8" r="B3"/>
  <c i="8" r="A4"/>
  <c i="8" r="B4"/>
  <c i="8" r="A5"/>
  <c i="8" r="B5"/>
  <c i="8" r="A6"/>
  <c i="8" r="B6"/>
  <c i="8" r="A7"/>
  <c i="8" r="B7"/>
  <c i="8" r="A8"/>
  <c i="8" r="B8"/>
  <c i="8" r="A9"/>
  <c i="8" r="B9"/>
  <c i="8" r="A10"/>
  <c i="8" r="B10"/>
  <c i="8" r="A11"/>
  <c i="8" r="B11"/>
  <c i="8" r="A12"/>
  <c i="8" r="B12"/>
  <c i="8" r="A13"/>
  <c i="8" r="B13"/>
  <c i="8" r="A14"/>
  <c i="8" r="B14"/>
  <c i="8" r="A15"/>
  <c i="8" r="B15"/>
  <c i="8" r="A16"/>
  <c i="8" r="B16"/>
  <c i="8" r="A17"/>
  <c i="8" r="B17"/>
  <c i="8" r="A18"/>
  <c i="8" r="B18"/>
  <c i="8" r="A19"/>
  <c i="8" r="B19"/>
  <c i="8" r="A20"/>
  <c i="8" r="B20"/>
  <c i="8" r="A21"/>
  <c i="8" r="B21"/>
  <c i="8" r="A22"/>
  <c i="8" r="B22"/>
  <c i="8" r="A23"/>
  <c i="8" r="B23"/>
  <c i="8" r="A24"/>
  <c i="8" r="B24"/>
  <c i="8" r="A25"/>
  <c i="8" r="B25"/>
  <c i="8" r="A26"/>
  <c i="8" r="B26"/>
  <c i="8" r="A27"/>
  <c i="8" r="B27"/>
  <c i="8" r="A28"/>
  <c i="8" r="B28"/>
  <c i="8" r="A29"/>
  <c i="8" r="B29"/>
  <c i="8" r="A30"/>
  <c i="8" r="B30"/>
  <c i="8" r="A31"/>
  <c i="8" r="B31"/>
  <c i="8" r="A32"/>
  <c i="8" r="B32"/>
  <c i="8" r="A33"/>
  <c i="8" r="B33"/>
  <c i="8" r="A34"/>
  <c i="8" r="B34"/>
  <c i="8" r="A35"/>
  <c i="8" r="B35"/>
  <c i="8" r="A36"/>
  <c i="8" r="B36"/>
  <c i="8" r="A37"/>
  <c i="8" r="B37"/>
  <c i="8" r="A38"/>
  <c i="8" r="B38"/>
  <c i="8" r="A39"/>
  <c i="8" r="B39"/>
  <c i="8" r="A40"/>
  <c i="8" r="B40"/>
  <c i="8" r="A41"/>
  <c i="8" r="B41"/>
  <c i="8" r="A42"/>
  <c i="8" r="B42"/>
  <c i="8" r="A43"/>
  <c i="8" r="B43"/>
  <c i="8" r="A44"/>
  <c i="8" r="B44"/>
  <c i="8" r="A45"/>
  <c i="8" r="B45"/>
  <c i="8" r="A46"/>
  <c i="8" r="B46"/>
  <c i="8" r="A47"/>
  <c i="8" r="B47"/>
  <c i="8" r="A48"/>
  <c i="8" r="B48"/>
  <c i="8" r="A49"/>
  <c i="8" r="B49"/>
  <c i="8" r="A50"/>
  <c i="8" r="B50"/>
  <c i="8" r="A51"/>
  <c i="8" r="B51"/>
  <c i="8" r="A52"/>
  <c i="8" r="B52"/>
  <c i="8" r="A53"/>
  <c i="8" r="B53"/>
  <c i="8" r="A54"/>
  <c i="8" r="B54"/>
  <c i="8" r="A55"/>
  <c i="8" r="B55"/>
  <c i="8" r="A56"/>
  <c i="8" r="B56"/>
  <c i="8" r="A57"/>
  <c i="8" r="B57"/>
  <c i="8" r="A58"/>
  <c i="8" r="B58"/>
  <c i="8" r="A59"/>
  <c i="8" r="B59"/>
  <c i="8" r="A60"/>
  <c i="8" r="B60"/>
  <c i="8" r="A61"/>
  <c i="8" r="B61"/>
  <c i="8" r="A62"/>
  <c i="8" r="B62"/>
  <c i="8" r="A63"/>
  <c i="8" r="B63"/>
  <c i="8" r="A64"/>
  <c i="8" r="B64"/>
  <c i="8" r="A65"/>
  <c i="8" r="B65"/>
  <c i="8" r="A66"/>
  <c i="8" r="B66"/>
  <c i="8" r="A67"/>
  <c i="8" r="B67"/>
  <c i="8" r="A68"/>
  <c i="8" r="B68"/>
  <c i="8" r="A69"/>
  <c i="8" r="B69"/>
  <c i="8" r="A70"/>
  <c i="8" r="B70"/>
  <c i="8" r="A71"/>
  <c i="8" r="B71"/>
  <c i="8" r="A72"/>
  <c i="8" r="B72"/>
  <c i="8" r="A73"/>
  <c i="8" r="B73"/>
  <c i="8" r="A74"/>
  <c i="8" r="B74"/>
  <c i="8" r="A75"/>
  <c i="8" r="B75"/>
  <c i="8" r="A76"/>
  <c i="8" r="B76"/>
  <c i="8" r="A77"/>
  <c i="8" r="B77"/>
  <c i="8" r="A78"/>
  <c i="8" r="B78"/>
  <c i="8" r="A79"/>
  <c i="8" r="B79"/>
  <c i="8" r="A80"/>
  <c i="8" r="B80"/>
  <c i="8" r="A81"/>
  <c i="8" r="B81"/>
  <c i="8" r="A82"/>
  <c i="8" r="B82"/>
  <c i="8" r="A83"/>
  <c i="8" r="B83"/>
  <c i="8" r="A84"/>
  <c i="8" r="B84"/>
  <c i="8" r="A85"/>
  <c i="8" r="B85"/>
  <c i="8" r="A86"/>
  <c i="8" r="B86"/>
  <c i="8" r="A87"/>
  <c i="8" r="B87"/>
  <c i="8" r="A88"/>
  <c i="8" r="B88"/>
  <c i="8" r="A89"/>
  <c i="8" r="B89"/>
  <c i="8" r="A90"/>
  <c i="8" r="B90"/>
  <c i="8" r="A91"/>
  <c i="8" r="B91"/>
  <c i="8" r="A92"/>
  <c i="8" r="B92"/>
  <c i="8" r="A93"/>
  <c i="8" r="B93"/>
  <c i="8" r="A94"/>
  <c i="8" r="B94"/>
  <c i="8" r="A95"/>
  <c i="8" r="B95"/>
  <c i="8" r="A96"/>
  <c i="8" r="B96"/>
  <c i="8" r="A97"/>
  <c i="8" r="B97"/>
  <c i="8" r="A98"/>
  <c i="8" r="B98"/>
  <c i="8" r="A99"/>
  <c i="8" r="B99"/>
  <c i="8" r="A100"/>
  <c i="8" r="B100"/>
  <c i="8" r="A101"/>
  <c i="8" r="B101"/>
  <c i="8" r="A102"/>
  <c i="8" r="B102"/>
  <c i="8" r="A103"/>
  <c i="8" r="B103"/>
  <c i="8" r="A104"/>
  <c i="8" r="B104"/>
  <c i="8" r="A105"/>
  <c i="8" r="B105"/>
  <c i="8" r="A106"/>
  <c i="8" r="B106"/>
  <c i="8" r="A107"/>
  <c i="8" r="B107"/>
  <c i="8" r="A108"/>
  <c i="8" r="B108"/>
  <c i="8" r="A109"/>
  <c i="8" r="B109"/>
  <c i="8" r="A110"/>
  <c i="8" r="B110"/>
  <c i="8" r="A111"/>
  <c i="8" r="B111"/>
  <c i="8" r="A112"/>
  <c i="8" r="B112"/>
  <c i="8" r="A113"/>
  <c i="8" r="B113"/>
  <c i="8" r="A114"/>
  <c i="8" r="B114"/>
  <c i="8" r="A115"/>
  <c i="8" r="B115"/>
  <c i="8" r="A116"/>
  <c i="8" r="B116"/>
  <c i="8" r="A117"/>
  <c i="8" r="B117"/>
  <c i="8" r="A118"/>
  <c i="8" r="B118"/>
  <c i="8" r="A119"/>
  <c i="8" r="B119"/>
  <c i="8" r="A120"/>
  <c i="8" r="B120"/>
  <c i="8" r="A121"/>
  <c i="8" r="B121"/>
  <c i="8" r="A122"/>
  <c i="8" r="B122"/>
  <c i="8" r="A123"/>
  <c i="8" r="B123"/>
  <c i="8" r="A124"/>
  <c i="8" r="B124"/>
  <c i="8" r="A125"/>
  <c i="8" r="B125"/>
  <c i="8" r="A126"/>
  <c i="8" r="B126"/>
  <c i="8" r="A127"/>
  <c i="8" r="B127"/>
  <c i="8" r="A128"/>
  <c i="8" r="B128"/>
  <c i="8" r="A129"/>
  <c i="8" r="B129"/>
  <c i="8" r="A130"/>
  <c i="8" r="B130"/>
  <c i="8" r="A131"/>
  <c i="8" r="B131"/>
  <c i="8" r="A132"/>
  <c i="8" r="B132"/>
  <c i="8" r="A133"/>
  <c i="8" r="B133"/>
  <c i="8" r="A134"/>
  <c i="8" r="B134"/>
  <c i="8" r="A135"/>
  <c i="8" r="B135"/>
  <c i="8" r="A136"/>
  <c i="8" r="B136"/>
  <c i="8" r="A137"/>
  <c i="8" r="B137"/>
  <c i="8" r="A138"/>
  <c i="8" r="B138"/>
  <c i="8" r="A139"/>
  <c i="8" r="B139"/>
  <c i="8" r="A140"/>
  <c i="8" r="B140"/>
  <c i="8" r="A141"/>
  <c i="8" r="B141"/>
  <c i="8" r="A142"/>
  <c i="8" r="B142"/>
  <c i="8" r="A143"/>
  <c i="8" r="B143"/>
  <c i="8" r="A144"/>
  <c i="8" r="B144"/>
  <c i="8" r="A145"/>
  <c i="8" r="B145"/>
  <c i="8" r="A146"/>
  <c i="8" r="B146"/>
  <c i="8" r="A147"/>
  <c i="8" r="B147"/>
  <c i="8" r="A148"/>
  <c i="8" r="B148"/>
  <c i="8" r="A149"/>
  <c i="8" r="B149"/>
  <c i="8" r="A150"/>
  <c i="8" r="B150"/>
  <c i="8" r="A151"/>
  <c i="8" r="B151"/>
  <c i="8" r="A152"/>
  <c i="8" r="B152"/>
  <c i="8" r="A153"/>
  <c i="8" r="B153"/>
  <c i="8" r="A154"/>
  <c i="8" r="B154"/>
  <c i="8" r="A155"/>
  <c i="8" r="B155"/>
  <c i="8" r="A156"/>
  <c i="8" r="B156"/>
  <c i="8" r="A157"/>
  <c i="8" r="B157"/>
  <c i="8" r="A158"/>
  <c i="8" r="B158"/>
  <c i="8" r="A159"/>
  <c i="8" r="B159"/>
  <c i="8" r="A160"/>
  <c i="8" r="B160"/>
  <c i="8" r="A161"/>
  <c i="8" r="B161"/>
  <c i="8" r="A162"/>
  <c i="8" r="B162"/>
  <c i="8" r="A163"/>
  <c i="8" r="B163"/>
  <c i="8" r="A164"/>
  <c i="8" r="B164"/>
  <c i="8" r="A165"/>
  <c i="8" r="B165"/>
  <c i="8" r="A166"/>
  <c i="8" r="B166"/>
  <c i="8" r="A167"/>
  <c i="8" r="B167"/>
  <c i="8" r="A168"/>
  <c i="8" r="B168"/>
  <c i="8" r="A169"/>
  <c i="8" r="B169"/>
  <c i="8" r="A170"/>
  <c i="8" r="B170"/>
  <c i="8" r="A171"/>
  <c i="8" r="B171"/>
  <c i="8" r="A172"/>
  <c i="8" r="B172"/>
  <c i="8" r="A173"/>
  <c i="8" r="B173"/>
  <c i="8" r="A174"/>
  <c i="8" r="B174"/>
  <c i="8" r="A175"/>
  <c i="8" r="B175"/>
  <c i="8" r="A176"/>
  <c i="8" r="B176"/>
  <c i="8" r="A177"/>
  <c i="8" r="B177"/>
  <c i="8" r="A178"/>
  <c i="8" r="B178"/>
  <c i="8" r="A179"/>
  <c i="8" r="B179"/>
  <c i="8" r="A180"/>
  <c i="8" r="B180"/>
  <c i="8" r="A181"/>
  <c i="8" r="B181"/>
  <c i="8" r="A182"/>
  <c i="8" r="B182"/>
  <c i="8" r="A183"/>
  <c i="8" r="B183"/>
  <c i="8" r="A184"/>
  <c i="8" r="B184"/>
  <c i="8" r="A185"/>
  <c i="8" r="B185"/>
  <c i="8" r="A186"/>
  <c i="8" r="B186"/>
  <c i="8" r="A187"/>
  <c i="8" r="B187"/>
  <c i="8" r="A188"/>
  <c i="8" r="B188"/>
  <c i="8" r="A189"/>
  <c i="8" r="B189"/>
  <c i="8" r="A190"/>
  <c i="8" r="B190"/>
  <c i="8" r="A191"/>
  <c i="8" r="B191"/>
  <c i="8" r="A192"/>
  <c i="8" r="B192"/>
  <c i="8" r="A193"/>
  <c i="8" r="B193"/>
  <c i="8" r="A194"/>
  <c i="8" r="B194"/>
  <c i="8" r="A195"/>
  <c i="8" r="B195"/>
  <c i="8" r="A196"/>
  <c i="8" r="B196"/>
  <c i="8" r="A197"/>
  <c i="8" r="B197"/>
  <c i="8" r="A198"/>
  <c i="8" r="B198"/>
  <c i="8" r="A199"/>
  <c i="8" r="B199"/>
  <c i="8" r="A200"/>
  <c i="8" r="B200"/>
  <c i="8" r="A201"/>
  <c i="8" r="B201"/>
  <c i="8" r="A202"/>
  <c i="8" r="B202"/>
  <c i="8" r="A203"/>
  <c i="8" r="B203"/>
  <c i="8" r="A204"/>
  <c i="8" r="B204"/>
  <c i="8" r="A205"/>
  <c i="8" r="B205"/>
  <c i="8" r="A206"/>
  <c i="8" r="B206"/>
  <c i="8" r="A207"/>
  <c i="8" r="B207"/>
  <c i="8" r="A208"/>
  <c i="8" r="B208"/>
  <c i="8" r="A209"/>
  <c i="8" r="B209"/>
  <c i="8" r="A210"/>
  <c i="8" r="B210"/>
  <c i="8" r="A211"/>
  <c i="8" r="B211"/>
  <c i="8" r="A212"/>
  <c i="8" r="B212"/>
  <c i="8" r="A213"/>
  <c i="8" r="B213"/>
  <c i="8" r="A214"/>
  <c i="8" r="B214"/>
  <c i="8" r="A215"/>
  <c i="8" r="B215"/>
  <c i="8" r="A216"/>
  <c i="8" r="B216"/>
  <c i="8" r="A217"/>
  <c i="8" r="B217"/>
  <c i="8" r="A218"/>
  <c i="8" r="B218"/>
  <c i="8" r="A219"/>
  <c i="8" r="B219"/>
  <c i="8" r="A220"/>
  <c i="8" r="B220"/>
  <c i="8" r="A221"/>
  <c i="8" r="B221"/>
  <c i="8" r="A222"/>
  <c i="8" r="B222"/>
  <c i="8" r="A223"/>
  <c i="8" r="B223"/>
  <c i="8" r="A224"/>
  <c i="8" r="B224"/>
  <c i="8" r="A225"/>
  <c i="8" r="B225"/>
  <c i="8" r="A226"/>
  <c i="8" r="B226"/>
  <c i="8" r="A227"/>
  <c i="8" r="B227"/>
  <c i="8" r="A228"/>
  <c i="8" r="B228"/>
  <c i="8" r="A229"/>
  <c i="8" r="B229"/>
  <c i="8" r="A230"/>
  <c i="8" r="B230"/>
  <c i="8" r="A231"/>
  <c i="8" r="B231"/>
  <c i="8" r="A232"/>
  <c i="8" r="B232"/>
  <c i="8" r="A233"/>
  <c i="8" r="B233"/>
  <c i="8" r="A234"/>
  <c i="8" r="B234"/>
  <c i="8" r="A235"/>
  <c i="8" r="B235"/>
  <c i="8" r="A236"/>
  <c i="8" r="B236"/>
  <c i="8" r="A237"/>
  <c i="8" r="B237"/>
  <c i="8" r="A238"/>
  <c i="8" r="B238"/>
  <c i="8" r="A239"/>
  <c i="8" r="B239"/>
  <c i="8" r="A240"/>
  <c i="8" r="B240"/>
  <c i="8" r="A241"/>
  <c i="8" r="B241"/>
  <c i="8" r="A242"/>
  <c i="8" r="B242"/>
  <c i="8" r="A243"/>
  <c i="8" r="B243"/>
  <c i="8" r="A244"/>
  <c i="8" r="B244"/>
  <c i="8" r="A245"/>
  <c i="8" r="B245"/>
  <c i="8" r="A246"/>
  <c i="8" r="B246"/>
  <c i="8" r="A247"/>
  <c i="8" r="B247"/>
  <c i="9" r="E4"/>
  <c i="9" r="F4"/>
  <c i="9" r="G4"/>
  <c i="9" r="H4"/>
  <c i="9" r="I4"/>
  <c i="9" r="J4"/>
  <c i="9" r="K4"/>
  <c i="9" r="L4"/>
  <c i="9" r="M4"/>
  <c i="9" r="N4"/>
  <c i="9" r="O4"/>
  <c i="9" r="P4"/>
  <c i="9" r="Q4"/>
  <c i="9" r="R4"/>
  <c i="9" r="S4"/>
  <c i="9" r="T4"/>
  <c i="9" r="U4"/>
  <c i="9" r="V4"/>
  <c i="9" r="W4"/>
  <c i="9" r="X4"/>
  <c i="9" r="Y4"/>
  <c i="9" r="Z4"/>
  <c i="9" r="AA4"/>
  <c i="9" r="AB4"/>
  <c i="9" r="AC4"/>
  <c i="9" r="AD4"/>
  <c i="9" r="AE4"/>
  <c i="9" r="AF4"/>
  <c i="9" r="AG4"/>
  <c i="9" r="AH4"/>
  <c i="9" r="AI4"/>
  <c i="9" r="AJ4"/>
  <c i="9" r="AK4"/>
  <c i="9" r="AL4"/>
  <c i="9" r="AM4"/>
  <c i="9" r="AN4"/>
  <c i="9" r="AO4"/>
  <c i="9" r="AP4"/>
  <c i="9" r="AQ4"/>
  <c i="9" r="AR4"/>
  <c i="9" r="AS4"/>
  <c i="9" r="AT4"/>
  <c i="9" r="AU4"/>
  <c i="9" r="AV4"/>
  <c i="9" r="AW4"/>
  <c i="9" r="AX4"/>
  <c i="9" r="AY4"/>
  <c i="9" r="AZ4"/>
  <c i="9" r="BA4"/>
  <c i="9" r="BB4"/>
  <c i="9" r="BC4"/>
  <c i="9" r="BD4"/>
  <c i="9" r="BE4"/>
  <c i="9" r="D4"/>
  <c i="9" r="C6"/>
  <c i="9" r="C7"/>
  <c i="9" r="C8"/>
  <c i="9" r="C9"/>
  <c i="9" r="C10"/>
  <c i="9" r="C11"/>
  <c i="9" r="C12"/>
  <c i="9" r="C13"/>
  <c i="9" r="C14"/>
  <c i="9" r="C15"/>
  <c i="9" r="C16"/>
  <c i="9" r="C17"/>
  <c i="9" r="C18"/>
  <c i="9" r="C19"/>
  <c i="9" r="C20"/>
  <c i="9" r="C21"/>
  <c i="9" r="C22"/>
  <c i="9" r="C23"/>
  <c i="9" r="C24"/>
  <c i="9" r="C25"/>
  <c i="9" r="C26"/>
  <c i="9" r="C27"/>
  <c i="9" r="C28"/>
  <c i="9" r="C29"/>
  <c i="9" r="C30"/>
  <c i="9" r="C31"/>
  <c i="9" r="C32"/>
  <c i="9" r="C33"/>
  <c i="9" r="C34"/>
  <c i="9" r="C35"/>
  <c i="9" r="C36"/>
  <c i="9" r="C37"/>
  <c i="9" r="C38"/>
  <c i="9" r="C39"/>
  <c i="9" r="C40"/>
  <c i="9" r="C41"/>
  <c i="9" r="C42"/>
  <c i="9" r="C43"/>
  <c i="9" r="C44"/>
  <c i="9" r="C45"/>
  <c i="9" r="C46"/>
  <c i="9" r="C47"/>
  <c i="9" r="C48"/>
  <c i="9" r="C49"/>
  <c i="9" r="C50"/>
  <c i="9" r="C51"/>
  <c i="9" r="C52"/>
  <c i="9" r="C53"/>
  <c i="9" r="C54"/>
  <c i="9" r="C55"/>
  <c i="9" r="C56"/>
  <c i="9" r="C57"/>
  <c i="9" r="C58"/>
  <c i="9" r="C5"/>
  <c i="3" r="AH3"/>
  <c i="3" r="AJ3"/>
  <c i="3" r="AL3"/>
  <c i="3" r="AM3"/>
  <c i="3" r="AH4"/>
  <c i="3" r="AJ4"/>
  <c i="3" r="AL4"/>
  <c i="3" r="AM4"/>
  <c i="3" r="AJ5"/>
  <c i="3" r="AK5"/>
  <c i="3" r="AL5"/>
  <c i="3" r="AM5"/>
  <c i="3" r="AH6"/>
  <c i="3" r="AJ6"/>
  <c i="3" r="AK6"/>
  <c i="3" r="AM6"/>
  <c i="3" r="AH7"/>
  <c i="3" r="AJ7"/>
  <c i="3" r="AK7"/>
  <c i="3" r="AM7"/>
  <c i="3" r="AL8"/>
  <c i="3" r="AM8"/>
  <c i="3" r="AE9"/>
  <c i="3" r="AH9"/>
  <c i="3" r="AK9"/>
  <c i="3" r="AL9"/>
  <c i="3" r="AM9"/>
  <c i="3" r="AF10"/>
  <c i="3" r="AH10"/>
  <c i="3" r="AJ10"/>
  <c i="3" r="AK10"/>
  <c i="3" r="AM10"/>
  <c i="3" r="AJ11"/>
  <c i="3" r="AL11"/>
  <c i="3" r="AM11"/>
  <c i="3" r="AF12"/>
  <c i="3" r="AH12"/>
  <c i="3" r="AJ12"/>
  <c i="3" r="AK12"/>
  <c i="3" r="AM12"/>
  <c i="3" r="AH13"/>
  <c i="3" r="AJ13"/>
  <c i="3" r="AK13"/>
  <c i="3" r="AL13"/>
  <c i="3" r="AM13"/>
  <c i="3" r="AH14"/>
  <c i="3" r="AM14"/>
  <c i="3" r="AE15"/>
  <c i="3" r="AK15"/>
  <c i="3" r="AM15"/>
  <c i="3" r="AH16"/>
  <c i="3" r="AK16"/>
  <c i="3" r="AM16"/>
  <c i="3" r="AK17"/>
  <c i="3" r="AM17"/>
  <c i="3" r="AH18"/>
  <c i="3" r="AK18"/>
  <c i="3" r="AM18"/>
  <c i="3" r="AH19"/>
  <c i="3" r="AM19"/>
  <c i="3" r="AE20"/>
  <c i="3" r="AH20"/>
  <c i="3" r="AJ20"/>
  <c i="3" r="AK20"/>
  <c i="3" r="AM20"/>
  <c i="3" r="AJ21"/>
  <c i="3" r="AK21"/>
  <c i="3" r="AM21"/>
  <c i="3" r="AJ22"/>
  <c i="3" r="AK22"/>
  <c i="3" r="AM22"/>
  <c i="3" r="AH23"/>
  <c i="3" r="AJ23"/>
  <c i="3" r="AK23"/>
  <c i="3" r="AM23"/>
  <c i="3" r="AJ24"/>
  <c i="3" r="AK24"/>
  <c i="3" r="AM24"/>
  <c i="3" r="AF25"/>
  <c i="3" r="AH25"/>
  <c i="3" r="AJ25"/>
  <c i="3" r="AK25"/>
  <c i="3" r="AM25"/>
  <c i="3" r="AF26"/>
  <c i="3" r="AJ26"/>
  <c i="3" r="AM26"/>
  <c i="3" r="AF27"/>
  <c i="3" r="AG27"/>
  <c i="3" r="AH27"/>
  <c i="3" r="AJ27"/>
  <c i="3" r="AK27"/>
  <c i="3" r="AL27"/>
  <c i="3" r="AM27"/>
  <c i="3" r="AG28"/>
  <c i="3" r="AK28"/>
  <c i="3" r="AM28"/>
  <c i="3" r="AE29"/>
  <c i="3" r="AH29"/>
  <c i="3" r="AJ29"/>
  <c i="3" r="AK29"/>
  <c i="3" r="AM29"/>
  <c i="3" r="AF30"/>
  <c i="3" r="AH30"/>
  <c i="3" r="AK30"/>
  <c i="3" r="AL30"/>
  <c i="3" r="AH31"/>
  <c i="3" r="AJ31"/>
  <c i="3" r="AK31"/>
  <c i="3" r="AM31"/>
  <c i="3" r="AH32"/>
  <c i="3" r="AJ32"/>
  <c i="3" r="AL32"/>
  <c i="3" r="AM32"/>
  <c i="3" r="AE33"/>
  <c i="3" r="AH33"/>
  <c i="3" r="AK33"/>
  <c i="3" r="AL33"/>
  <c i="3" r="AM33"/>
  <c i="3" r="AE34"/>
  <c i="3" r="AH34"/>
  <c i="3" r="AK34"/>
  <c i="3" r="AL34"/>
  <c i="3" r="AM34"/>
  <c i="3" r="AE35"/>
  <c i="3" r="AH35"/>
  <c i="3" r="AJ35"/>
  <c i="3" r="AK35"/>
  <c i="3" r="AL35"/>
  <c i="3" r="AM35"/>
  <c i="3" r="AF36"/>
  <c i="3" r="AH36"/>
  <c i="3" r="AJ36"/>
  <c i="3" r="AK36"/>
  <c i="3" r="AM36"/>
  <c i="3" r="AE37"/>
  <c i="3" r="AH37"/>
  <c i="3" r="AJ37"/>
  <c i="3" r="AK37"/>
  <c i="3" r="AM37"/>
  <c i="3" r="AH38"/>
  <c i="3" r="AJ38"/>
  <c i="3" r="AK38"/>
  <c i="3" r="AL38"/>
  <c i="3" r="AM38"/>
  <c i="3" r="AG39"/>
  <c i="3" r="AH39"/>
  <c i="3" r="AK39"/>
  <c i="3" r="AL39"/>
  <c i="3" r="AM39"/>
  <c i="3" r="AH40"/>
  <c i="3" r="AJ40"/>
  <c i="3" r="AL40"/>
  <c i="3" r="AM40"/>
  <c i="3" r="AF41"/>
  <c i="3" r="AH41"/>
  <c i="3" r="AJ41"/>
  <c i="3" r="AK41"/>
  <c i="3" r="AM41"/>
  <c i="3" r="AF42"/>
  <c i="3" r="AG42"/>
  <c i="3" r="AH42"/>
  <c i="3" r="AL42"/>
  <c i="3" r="AM42"/>
  <c i="3" r="AH43"/>
  <c i="3" r="AJ43"/>
  <c i="3" r="AK43"/>
  <c i="3" r="AL43"/>
  <c i="3" r="AM43"/>
  <c i="3" r="AG44"/>
  <c i="3" r="AH44"/>
  <c i="3" r="AJ44"/>
  <c i="3" r="AK44"/>
  <c i="3" r="AM44"/>
  <c i="3" r="AF45"/>
  <c i="3" r="AJ45"/>
  <c i="3" r="AK45"/>
  <c i="3" r="AL45"/>
  <c i="3" r="AM45"/>
  <c i="3" r="AF46"/>
  <c i="3" r="AG46"/>
  <c i="3" r="AH46"/>
  <c i="3" r="AK46"/>
  <c i="3" r="AM46"/>
  <c i="3" r="AF47"/>
  <c i="3" r="AG47"/>
  <c i="3" r="AJ47"/>
  <c i="3" r="AK47"/>
  <c i="3" r="AL47"/>
  <c i="3" r="AM47"/>
  <c i="3" r="AF48"/>
  <c i="3" r="AH48"/>
  <c i="3" r="AJ48"/>
  <c i="3" r="AK48"/>
  <c i="3" r="AM48"/>
  <c i="3" r="AF49"/>
  <c i="3" r="AH49"/>
  <c i="3" r="AI49"/>
  <c i="3" r="AJ49"/>
  <c i="3" r="AK49"/>
  <c i="3" r="AM49"/>
  <c i="3" r="AF50"/>
  <c i="3" r="AH50"/>
  <c i="3" r="AJ50"/>
  <c i="3" r="AL50"/>
  <c i="3" r="AM50"/>
  <c i="3" r="AF51"/>
  <c i="3" r="AK51"/>
  <c i="3" r="AF52"/>
  <c i="3" r="AG52"/>
  <c i="3" r="AJ52"/>
  <c i="3" r="AK52"/>
  <c i="3" r="AL52"/>
  <c i="3" r="AM52"/>
  <c i="3" r="AE53"/>
  <c i="3" r="AK53"/>
  <c i="3" r="AL53"/>
  <c i="3" r="AM53"/>
  <c i="3" r="AF54"/>
  <c i="3" r="AG54"/>
  <c i="3" r="AJ54"/>
  <c i="3" r="AK54"/>
  <c i="3" r="AL54"/>
  <c i="3" r="AM54"/>
  <c i="3" r="AG55"/>
  <c i="3" r="AH55"/>
  <c i="3" r="AK55"/>
  <c i="3" r="AL55"/>
  <c i="3" r="AM55"/>
  <c i="3" r="AG56"/>
  <c i="3" r="AH56"/>
  <c i="3" r="AJ56"/>
  <c i="3" r="AK56"/>
  <c i="3" r="AM56"/>
  <c i="3" r="AF57"/>
  <c i="3" r="AH57"/>
  <c i="3" r="AJ57"/>
  <c i="3" r="AM57"/>
  <c i="3" r="AF58"/>
  <c i="3" r="AH58"/>
  <c i="3" r="AJ58"/>
  <c i="3" r="AM58"/>
  <c i="3" r="AG59"/>
  <c i="3" r="AK59"/>
  <c i="3" r="AL59"/>
  <c i="3" r="AM59"/>
  <c i="3" r="AF60"/>
  <c i="3" r="AK60"/>
  <c i="3" r="AM60"/>
  <c i="3" r="AG61"/>
  <c i="3" r="AH61"/>
  <c i="3" r="AJ61"/>
  <c i="3" r="AK61"/>
  <c i="3" r="AL61"/>
  <c i="3" r="AM61"/>
  <c i="3" r="AF62"/>
  <c i="3" r="AG62"/>
  <c i="3" r="AK62"/>
  <c i="3" r="AM62"/>
  <c i="3" r="AM63"/>
  <c i="3" r="AF64"/>
  <c i="3" r="AH64"/>
  <c i="3" r="AK64"/>
  <c i="3" r="AL64"/>
  <c i="3" r="AF65"/>
  <c i="3" r="AG65"/>
  <c i="3" r="AH65"/>
  <c i="3" r="AJ65"/>
  <c i="3" r="AK65"/>
  <c i="3" r="AL65"/>
  <c i="3" r="AM65"/>
  <c i="3" r="AH66"/>
  <c i="3" r="AK66"/>
  <c i="3" r="AM66"/>
  <c i="3" r="AF67"/>
  <c i="3" r="AH67"/>
  <c i="3" r="AJ67"/>
  <c i="3" r="AL67"/>
  <c i="3" r="AM67"/>
  <c i="3" r="AF68"/>
  <c i="3" r="AG68"/>
  <c i="3" r="AL68"/>
  <c i="3" r="AM68"/>
  <c i="3" r="AH69"/>
  <c i="3" r="AJ69"/>
  <c i="3" r="AM69"/>
  <c i="3" r="AG70"/>
  <c i="3" r="AH70"/>
  <c i="3" r="AK70"/>
  <c i="3" r="AL70"/>
  <c i="3" r="AM70"/>
  <c i="3" r="AF71"/>
  <c i="3" r="AH71"/>
  <c i="3" r="AJ71"/>
  <c i="3" r="AK71"/>
  <c i="3" r="AM71"/>
  <c i="3" r="AF72"/>
  <c i="3" r="AJ72"/>
  <c i="3" r="AK72"/>
  <c i="3" r="AM72"/>
  <c i="3" r="AF73"/>
  <c i="3" r="AJ73"/>
  <c i="3" r="AK73"/>
  <c i="3" r="AL73"/>
  <c i="3" r="AM73"/>
  <c i="3" r="AF74"/>
  <c i="3" r="AH74"/>
  <c i="3" r="AI74"/>
  <c i="3" r="AJ74"/>
  <c i="3" r="AK74"/>
  <c i="3" r="AL74"/>
  <c i="3" r="AM74"/>
  <c i="3" r="AH75"/>
  <c i="3" r="AJ75"/>
  <c i="3" r="AK75"/>
  <c i="3" r="AM75"/>
  <c i="3" r="AF76"/>
  <c i="3" r="AJ76"/>
  <c i="3" r="AL76"/>
  <c i="3" r="AM76"/>
  <c i="3" r="AH77"/>
  <c i="3" r="AJ77"/>
  <c i="3" r="AM77"/>
  <c i="3" r="AH78"/>
  <c i="3" r="AK78"/>
  <c i="3" r="AF79"/>
  <c i="3" r="AH79"/>
  <c i="3" r="AJ79"/>
  <c i="3" r="AK79"/>
  <c i="3" r="AF80"/>
  <c i="3" r="AH80"/>
  <c i="3" r="AJ80"/>
  <c i="3" r="AK80"/>
  <c i="3" r="AM80"/>
  <c i="3" r="AF81"/>
  <c i="3" r="AH81"/>
  <c i="3" r="AJ81"/>
  <c i="3" r="AL81"/>
  <c i="3" r="AM81"/>
  <c i="3" r="AE82"/>
  <c i="3" r="AH82"/>
  <c i="3" r="AJ82"/>
  <c i="3" r="AK82"/>
  <c i="3" r="AL82"/>
  <c i="3" r="AM82"/>
  <c i="3" r="AF83"/>
  <c i="3" r="AH83"/>
  <c i="3" r="AJ83"/>
  <c i="3" r="AK83"/>
  <c i="3" r="AF84"/>
  <c i="3" r="AH84"/>
  <c i="3" r="AJ84"/>
  <c i="3" r="AK84"/>
  <c i="3" r="AM84"/>
  <c i="3" r="AH85"/>
  <c i="3" r="AJ85"/>
  <c i="3" r="AK85"/>
  <c i="3" r="AM85"/>
  <c i="3" r="AJ86"/>
  <c i="3" r="AK86"/>
  <c i="3" r="AL86"/>
  <c i="3" r="AM86"/>
  <c i="3" r="AH87"/>
  <c i="3" r="AK87"/>
  <c i="3" r="AH88"/>
  <c i="3" r="AK88"/>
  <c i="3" r="AM88"/>
  <c i="3" r="AG89"/>
  <c i="3" r="AH89"/>
  <c i="3" r="AJ89"/>
  <c i="3" r="AK89"/>
  <c i="3" r="AM89"/>
  <c i="3" r="AF90"/>
  <c i="3" r="AG90"/>
  <c i="3" r="AH90"/>
  <c i="3" r="AJ90"/>
  <c i="3" r="AK90"/>
  <c i="3" r="AL90"/>
  <c i="3" r="AM90"/>
  <c i="3" r="AH91"/>
  <c i="3" r="AJ91"/>
  <c i="3" r="AK91"/>
  <c i="3" r="AM91"/>
  <c i="3" r="AE92"/>
  <c i="3" r="AH92"/>
  <c i="3" r="AJ92"/>
  <c i="3" r="AK92"/>
  <c i="3" r="AM92"/>
  <c i="3" r="AF93"/>
  <c i="3" r="AG93"/>
  <c i="3" r="AJ93"/>
  <c i="3" r="AK93"/>
  <c i="3" r="AL93"/>
  <c i="3" r="AM93"/>
  <c i="3" r="AG94"/>
  <c i="3" r="AK94"/>
  <c i="3" r="AL94"/>
  <c i="3" r="AM94"/>
  <c i="3" r="AF95"/>
  <c i="3" r="AH95"/>
  <c i="3" r="AJ95"/>
  <c i="3" r="AL95"/>
  <c i="3" r="AM95"/>
  <c i="3" r="AF96"/>
  <c i="3" r="AG96"/>
  <c i="3" r="AH96"/>
  <c i="3" r="AJ96"/>
  <c i="3" r="AL96"/>
  <c i="3" r="AM96"/>
  <c i="3" r="AF97"/>
  <c i="3" r="AH97"/>
  <c i="3" r="AJ97"/>
  <c i="3" r="AL97"/>
  <c i="3" r="AM97"/>
  <c i="3" r="AH98"/>
  <c i="3" r="AJ98"/>
  <c i="3" r="AK98"/>
  <c i="3" r="AM98"/>
  <c i="3" r="AF99"/>
  <c i="3" r="AH99"/>
  <c i="3" r="AJ99"/>
  <c i="3" r="AL99"/>
  <c i="3" r="AM99"/>
  <c i="3" r="AF100"/>
  <c i="3" r="AG100"/>
  <c i="3" r="AH100"/>
  <c i="3" r="AJ100"/>
  <c i="3" r="AK100"/>
  <c i="3" r="AM100"/>
  <c i="3" r="AH101"/>
  <c i="3" r="AK101"/>
  <c i="3" r="AG102"/>
  <c i="3" r="AH102"/>
  <c i="3" r="AK102"/>
  <c i="3" r="AM102"/>
  <c i="3" r="AF103"/>
  <c i="3" r="AH103"/>
  <c i="3" r="AJ103"/>
  <c i="3" r="AK103"/>
  <c i="3" r="AG104"/>
  <c i="3" r="AK104"/>
  <c i="3" r="AM104"/>
  <c i="3" r="AF105"/>
  <c i="3" r="AH105"/>
  <c i="3" r="AJ105"/>
  <c i="3" r="AK105"/>
  <c i="3" r="AM105"/>
  <c i="3" r="AG106"/>
  <c i="3" r="AH106"/>
  <c i="3" r="AJ106"/>
  <c i="3" r="AK106"/>
  <c i="3" r="AM106"/>
  <c i="3" r="AF107"/>
  <c i="3" r="AG107"/>
  <c i="3" r="AK107"/>
  <c i="3" r="AL107"/>
  <c i="3" r="AM107"/>
  <c i="3" r="AH108"/>
  <c i="3" r="AJ108"/>
  <c i="3" r="AK108"/>
  <c i="3" r="AL108"/>
  <c i="3" r="AM108"/>
  <c i="3" r="AF109"/>
  <c i="3" r="AJ109"/>
  <c i="3" r="AK109"/>
  <c i="3" r="AM109"/>
  <c i="3" r="AF110"/>
  <c i="3" r="AG110"/>
  <c i="3" r="AH110"/>
  <c i="3" r="AJ110"/>
  <c i="3" r="AK110"/>
  <c i="3" r="AM110"/>
  <c i="3" r="AF111"/>
  <c i="3" r="AH111"/>
  <c i="3" r="AK111"/>
  <c i="3" r="AL111"/>
  <c i="3" r="AF112"/>
  <c i="3" r="AG112"/>
  <c i="3" r="AL112"/>
  <c i="3" r="AM112"/>
  <c i="3" r="AH113"/>
  <c i="3" r="AJ113"/>
  <c i="3" r="AL113"/>
  <c i="3" r="AM113"/>
  <c i="3" r="AG114"/>
  <c i="3" r="AH114"/>
  <c i="3" r="AJ114"/>
  <c i="3" r="AK114"/>
  <c i="3" r="AM114"/>
  <c i="3" r="AF115"/>
  <c i="3" r="AJ115"/>
  <c i="3" r="AL115"/>
  <c i="3" r="AM115"/>
  <c i="3" r="AF116"/>
  <c i="3" r="AG116"/>
  <c i="3" r="AL116"/>
  <c i="3" r="AM116"/>
  <c i="3" r="AF117"/>
  <c i="3" r="AG117"/>
  <c i="3" r="AJ117"/>
  <c i="3" r="AK117"/>
  <c i="3" r="AM117"/>
  <c i="3" r="AF118"/>
  <c i="3" r="AH118"/>
  <c i="3" r="AJ118"/>
  <c i="3" r="AM118"/>
  <c i="3" r="AF119"/>
  <c i="3" r="AG119"/>
  <c i="3" r="AK119"/>
  <c i="3" r="AM119"/>
  <c i="3" r="AF120"/>
  <c i="3" r="AJ120"/>
  <c i="3" r="AK120"/>
  <c i="3" r="AM120"/>
  <c i="3" r="AF121"/>
  <c i="3" r="AH121"/>
  <c i="3" r="AI121"/>
  <c i="3" r="AJ121"/>
  <c i="3" r="AK121"/>
  <c i="3" r="AL121"/>
  <c i="3" r="AM121"/>
  <c i="3" r="AF122"/>
  <c i="3" r="AG122"/>
  <c i="3" r="AK122"/>
  <c i="3" r="AL122"/>
  <c i="3" r="AM122"/>
  <c i="3" r="AF123"/>
  <c i="3" r="AG123"/>
  <c i="3" r="AH123"/>
  <c i="3" r="AJ123"/>
  <c i="3" r="AK123"/>
  <c i="3" r="AL123"/>
  <c i="3" r="AM123"/>
  <c i="3" r="AK124"/>
  <c i="3" r="AM124"/>
  <c i="3" r="AE125"/>
  <c i="3" r="AF125"/>
  <c i="3" r="AH125"/>
  <c i="3" r="AK125"/>
  <c i="3" r="AM125"/>
  <c i="3" r="AF126"/>
  <c i="3" r="AJ126"/>
  <c i="3" r="AK126"/>
  <c i="3" r="AM126"/>
  <c i="3" r="AF127"/>
  <c i="3" r="AH127"/>
  <c i="3" r="AI127"/>
  <c i="3" r="AJ127"/>
  <c i="3" r="AK127"/>
  <c i="3" r="AM127"/>
  <c i="3" r="AE128"/>
  <c i="3" r="AH128"/>
  <c i="3" r="AJ128"/>
  <c i="3" r="AK128"/>
  <c i="3" r="AL128"/>
  <c i="3" r="AM128"/>
  <c i="3" r="AF129"/>
  <c i="3" r="AH129"/>
  <c i="3" r="AJ129"/>
  <c i="3" r="AK129"/>
  <c i="3" r="AM129"/>
  <c i="3" r="AG130"/>
  <c i="3" r="AH130"/>
  <c i="3" r="AJ130"/>
  <c i="3" r="AK130"/>
  <c i="3" r="AL130"/>
  <c i="3" r="AM130"/>
  <c i="3" r="AF131"/>
  <c i="3" r="AH131"/>
  <c i="3" r="AJ131"/>
  <c i="3" r="AK131"/>
  <c i="3" r="AM131"/>
  <c i="3" r="AF132"/>
  <c i="3" r="AJ132"/>
  <c i="3" r="AK132"/>
  <c i="3" r="AM132"/>
  <c i="3" r="AF133"/>
  <c i="3" r="AH133"/>
  <c i="3" r="AJ133"/>
  <c i="3" r="AK133"/>
  <c i="3" r="AL133"/>
  <c i="3" r="AJ134"/>
  <c i="3" r="AK134"/>
  <c i="3" r="AL134"/>
  <c i="3" r="AM134"/>
  <c i="3" r="AE135"/>
  <c i="3" r="AK135"/>
  <c i="3" r="AM135"/>
  <c i="3" r="AE136"/>
  <c i="3" r="AH136"/>
  <c i="3" r="AL136"/>
  <c i="3" r="AM136"/>
  <c i="3" r="AE137"/>
  <c i="3" r="AH137"/>
  <c i="3" r="AK137"/>
  <c i="3" r="AM137"/>
  <c i="3" r="AF138"/>
  <c i="3" r="AJ138"/>
  <c i="3" r="AK138"/>
  <c i="3" r="AL138"/>
  <c i="3" r="AM138"/>
  <c i="3" r="AF139"/>
  <c i="3" r="AG139"/>
  <c i="3" r="AH139"/>
  <c i="3" r="AJ139"/>
  <c i="3" r="AK139"/>
  <c i="3" r="AL139"/>
  <c i="3" r="AM139"/>
  <c i="3" r="AF140"/>
  <c i="3" r="AJ140"/>
  <c i="3" r="AK140"/>
  <c i="3" r="AL140"/>
  <c i="3" r="AM140"/>
  <c i="3" r="AH141"/>
  <c i="3" r="AK141"/>
  <c i="3" r="AM141"/>
  <c i="3" r="AH142"/>
  <c i="3" r="AK142"/>
  <c i="3" r="AM142"/>
  <c i="3" r="AE143"/>
  <c i="3" r="AF143"/>
  <c i="3" r="AH143"/>
  <c i="3" r="AK143"/>
  <c i="3" r="AM143"/>
  <c i="3" r="AF144"/>
  <c i="3" r="AH144"/>
  <c i="3" r="AJ144"/>
  <c i="3" r="AK144"/>
  <c i="3" r="AF145"/>
  <c i="3" r="AG145"/>
  <c i="3" r="AH145"/>
  <c i="3" r="AJ145"/>
  <c i="3" r="AK145"/>
  <c i="3" r="AM145"/>
  <c i="3" r="AF146"/>
  <c i="3" r="AG146"/>
  <c i="3" r="AJ146"/>
  <c i="3" r="AK146"/>
  <c i="3" r="AM146"/>
  <c i="3" r="AF147"/>
  <c i="3" r="AG147"/>
  <c i="3" r="AJ147"/>
  <c i="3" r="AK147"/>
  <c i="3" r="AM147"/>
  <c i="3" r="AF148"/>
  <c i="3" r="AH148"/>
  <c i="3" r="AM148"/>
  <c i="3" r="AF149"/>
  <c i="3" r="AG149"/>
  <c i="3" r="AH149"/>
  <c i="3" r="AJ149"/>
  <c i="3" r="AK149"/>
  <c i="3" r="AM149"/>
  <c i="3" r="AH150"/>
  <c i="3" r="AJ150"/>
  <c i="3" r="AL150"/>
  <c i="3" r="AM150"/>
  <c i="3" r="AF151"/>
  <c i="3" r="AH151"/>
  <c i="3" r="AJ151"/>
  <c i="3" r="AM151"/>
  <c i="3" r="AE152"/>
  <c i="3" r="AH152"/>
  <c i="3" r="AJ152"/>
  <c i="3" r="AK152"/>
  <c i="3" r="AM152"/>
  <c i="3" r="AF153"/>
  <c i="3" r="AG153"/>
  <c i="3" r="AH153"/>
  <c i="3" r="AJ153"/>
  <c i="3" r="AL153"/>
  <c i="3" r="AM153"/>
  <c i="3" r="AH154"/>
  <c i="3" r="AK154"/>
  <c i="3" r="AM154"/>
  <c i="3" r="AH155"/>
  <c i="3" r="AK155"/>
  <c i="3" r="AE156"/>
  <c i="3" r="AF156"/>
  <c i="3" r="AH156"/>
  <c i="3" r="AK156"/>
  <c i="3" r="AM156"/>
  <c i="3" r="AF157"/>
  <c i="3" r="AK157"/>
  <c i="3" r="AL157"/>
  <c i="3" r="AM157"/>
  <c i="3" r="AF158"/>
  <c i="3" r="AJ158"/>
  <c i="3" r="AK158"/>
  <c i="3" r="AL158"/>
  <c i="3" r="AM158"/>
  <c i="3" r="AH159"/>
  <c i="3" r="AK159"/>
  <c i="3" r="AL159"/>
  <c i="3" r="AE160"/>
  <c i="3" r="AH160"/>
  <c i="3" r="AL160"/>
  <c i="3" r="AM160"/>
  <c i="3" r="AF161"/>
  <c i="3" r="AI161"/>
  <c i="3" r="AJ161"/>
  <c i="3" r="AK161"/>
  <c i="3" r="AM161"/>
  <c i="3" r="AF162"/>
  <c i="3" r="AH162"/>
  <c i="3" r="AJ162"/>
  <c i="3" r="AK162"/>
  <c i="3" r="AM162"/>
  <c i="3" r="AH163"/>
  <c i="3" r="AJ163"/>
  <c i="3" r="AL163"/>
  <c i="3" r="AM163"/>
  <c i="3" r="AH164"/>
  <c i="3" r="AJ164"/>
  <c i="3" r="AK164"/>
  <c i="3" r="AM164"/>
  <c i="3" r="AH165"/>
  <c i="3" r="AJ165"/>
  <c i="3" r="AK165"/>
  <c i="3" r="AM165"/>
  <c i="3" r="AG166"/>
  <c i="3" r="AH166"/>
  <c i="3" r="AK166"/>
  <c i="3" r="AM166"/>
  <c i="3" r="AG167"/>
  <c i="3" r="AK167"/>
  <c i="3" r="AM167"/>
  <c i="3" r="AF168"/>
  <c i="3" r="AH168"/>
  <c i="3" r="AJ168"/>
  <c i="3" r="AK168"/>
  <c i="3" r="AM168"/>
  <c i="3" r="AF169"/>
  <c i="3" r="AH169"/>
  <c i="3" r="AJ169"/>
  <c i="3" r="AK169"/>
  <c i="3" r="AM169"/>
  <c i="3" r="AF170"/>
  <c i="3" r="AH170"/>
  <c i="3" r="AJ170"/>
  <c i="3" r="AK170"/>
  <c i="3" r="AL170"/>
  <c i="3" r="AH171"/>
  <c i="3" r="AJ171"/>
  <c i="3" r="AM171"/>
  <c i="3" r="AG172"/>
  <c i="3" r="AH172"/>
  <c i="3" r="AJ172"/>
  <c i="3" r="AK172"/>
  <c i="3" r="AM172"/>
  <c i="3" r="AG173"/>
  <c i="3" r="AK173"/>
  <c i="3" r="AL173"/>
  <c i="3" r="AM173"/>
  <c i="3" r="AE174"/>
  <c i="3" r="AH174"/>
  <c i="3" r="AK174"/>
  <c i="3" r="AM174"/>
  <c i="3" r="AF175"/>
  <c i="3" r="AK175"/>
  <c i="3" r="AL175"/>
  <c i="3" r="AM175"/>
  <c i="3" r="AF176"/>
  <c i="3" r="AG176"/>
  <c i="3" r="AJ176"/>
  <c i="3" r="AK176"/>
  <c i="3" r="AM176"/>
  <c i="3" r="AF177"/>
  <c i="3" r="AG177"/>
  <c i="3" r="AJ177"/>
  <c i="3" r="AK177"/>
  <c i="3" r="AM177"/>
  <c i="3" r="AF178"/>
  <c i="3" r="AH178"/>
  <c i="3" r="AJ178"/>
  <c i="3" r="AL178"/>
  <c i="3" r="AM178"/>
  <c i="3" r="AH179"/>
  <c i="3" r="AK179"/>
  <c i="3" r="AM179"/>
  <c i="3" r="AG180"/>
  <c i="3" r="AH180"/>
  <c i="3" r="AL180"/>
  <c i="3" r="AM180"/>
  <c i="3" r="AF181"/>
  <c i="3" r="AJ181"/>
  <c i="3" r="AK181"/>
  <c i="3" r="AL181"/>
  <c i="3" r="AM181"/>
  <c i="3" r="AF182"/>
  <c i="3" r="AG182"/>
  <c i="3" r="AK182"/>
  <c i="3" r="AM182"/>
  <c i="3" r="AH183"/>
  <c i="3" r="AJ183"/>
  <c i="3" r="AK183"/>
  <c i="3" r="AM183"/>
  <c i="3" r="AG184"/>
  <c i="3" r="AK184"/>
  <c i="3" r="AM184"/>
  <c i="3" r="AE185"/>
  <c i="3" r="AF185"/>
  <c i="3" r="AH185"/>
  <c i="3" r="AK185"/>
  <c i="3" r="AL185"/>
  <c i="3" r="AM185"/>
  <c i="3" r="AF186"/>
  <c i="3" r="AH186"/>
  <c i="3" r="AM186"/>
  <c i="3" r="AJ187"/>
  <c i="3" r="AK187"/>
  <c i="3" r="AM187"/>
  <c i="3" r="AH188"/>
  <c i="3" r="AJ188"/>
  <c i="3" r="AK188"/>
  <c i="3" r="AM188"/>
  <c i="3" r="AF189"/>
  <c i="3" r="AH189"/>
  <c i="3" r="AM189"/>
  <c i="3" r="AG190"/>
  <c i="3" r="AH190"/>
  <c i="3" r="AJ190"/>
  <c i="3" r="AK190"/>
  <c i="3" r="AL190"/>
  <c i="3" r="AM190"/>
  <c i="3" r="AG191"/>
  <c i="3" r="AH191"/>
  <c i="3" r="AJ191"/>
  <c i="3" r="AK191"/>
  <c i="3" r="AL191"/>
  <c i="3" r="AM191"/>
  <c i="3" r="AE192"/>
  <c i="3" r="AH192"/>
  <c i="3" r="AK192"/>
  <c i="3" r="AL192"/>
  <c i="3" r="AM192"/>
  <c i="3" r="AF193"/>
  <c i="3" r="AK193"/>
  <c i="3" r="AL193"/>
  <c i="3" r="AF194"/>
  <c i="3" r="AH194"/>
  <c i="3" r="AJ194"/>
  <c i="3" r="AK194"/>
  <c i="3" r="AM194"/>
  <c i="3" r="AF195"/>
  <c i="3" r="AG195"/>
  <c i="3" r="AL195"/>
  <c i="3" r="AM195"/>
  <c i="3" r="AF196"/>
  <c i="3" r="AG196"/>
  <c i="3" r="AK196"/>
  <c i="3" r="AM196"/>
  <c i="3" r="AE197"/>
  <c i="3" r="AF197"/>
  <c i="3" r="AH197"/>
  <c i="3" r="AK197"/>
  <c i="3" r="AM197"/>
  <c i="3" r="AF198"/>
  <c i="3" r="AH198"/>
  <c i="3" r="AJ198"/>
  <c i="3" r="AL198"/>
  <c i="3" r="AM198"/>
  <c i="3" r="AF199"/>
  <c i="3" r="AG199"/>
  <c i="3" r="AH199"/>
  <c i="3" r="AJ199"/>
  <c i="3" r="AK199"/>
  <c i="3" r="AM199"/>
  <c i="3" r="AF200"/>
  <c i="3" r="AG200"/>
  <c i="3" r="AH200"/>
  <c i="3" r="AJ200"/>
  <c i="3" r="AK200"/>
  <c i="3" r="AM200"/>
  <c i="3" r="AF201"/>
  <c i="3" r="AG201"/>
  <c i="3" r="AH201"/>
  <c i="3" r="AM201"/>
  <c i="3" r="AF202"/>
  <c i="3" r="AG202"/>
  <c i="3" r="AH202"/>
  <c i="3" r="AJ202"/>
  <c i="3" r="AK202"/>
  <c i="3" r="AM202"/>
  <c i="3" r="AF203"/>
  <c i="3" r="AG203"/>
  <c i="3" r="AH203"/>
  <c i="3" r="AJ203"/>
  <c i="3" r="AL203"/>
  <c i="3" r="AM203"/>
  <c i="3" r="AF204"/>
  <c i="3" r="AH204"/>
  <c i="3" r="AJ204"/>
  <c i="3" r="AK204"/>
  <c i="3" r="AL204"/>
  <c i="3" r="AM204"/>
  <c i="3" r="AF205"/>
  <c i="3" r="AH205"/>
  <c i="3" r="AK205"/>
  <c i="3" r="AM205"/>
  <c i="3" r="AF206"/>
  <c i="3" r="AG206"/>
  <c i="3" r="AH206"/>
  <c i="3" r="AJ206"/>
  <c i="3" r="AL206"/>
  <c i="3" r="AM206"/>
  <c i="3" r="AJ207"/>
  <c i="3" r="AL207"/>
  <c i="3" r="AM207"/>
  <c i="3" r="AK208"/>
  <c i="3" r="AM208"/>
  <c i="3" r="AH209"/>
  <c i="3" r="AK209"/>
  <c i="3" r="AM209"/>
  <c i="3" r="AG210"/>
  <c i="3" r="AH210"/>
  <c i="3" r="AL210"/>
  <c i="3" r="AM210"/>
  <c i="3" r="AG211"/>
  <c i="3" r="AH211"/>
  <c i="3" r="AJ211"/>
  <c i="3" r="AK211"/>
  <c i="3" r="AL211"/>
  <c i="3" r="AM211"/>
  <c i="3" r="AF212"/>
  <c i="3" r="AH212"/>
  <c i="3" r="AJ212"/>
  <c i="3" r="AK212"/>
  <c i="3" r="AM212"/>
  <c i="3" r="AF213"/>
  <c i="3" r="AG213"/>
  <c i="3" r="AH213"/>
  <c i="3" r="AJ213"/>
  <c i="3" r="AK213"/>
  <c i="3" r="AM213"/>
  <c i="3" r="AH214"/>
  <c i="3" r="AJ214"/>
  <c i="3" r="AK214"/>
  <c i="3" r="AL214"/>
  <c i="3" r="AM214"/>
  <c i="3" r="AG215"/>
  <c i="3" r="AH215"/>
  <c i="3" r="AL215"/>
  <c i="3" r="AM215"/>
  <c i="3" r="AG216"/>
  <c i="3" r="AH216"/>
  <c i="3" r="AL216"/>
  <c i="3" r="AM216"/>
  <c i="3" r="AE217"/>
  <c i="3" r="AH217"/>
  <c i="3" r="AJ217"/>
  <c i="3" r="AK217"/>
  <c i="3" r="AL217"/>
  <c i="3" r="AM217"/>
  <c i="3" r="AE218"/>
  <c i="3" r="AH218"/>
  <c i="3" r="AJ218"/>
  <c i="3" r="AK218"/>
  <c i="3" r="AM218"/>
  <c i="3" r="AF219"/>
  <c i="3" r="AH219"/>
  <c i="3" r="AM219"/>
  <c i="3" r="AF220"/>
  <c i="3" r="AG220"/>
  <c i="3" r="AJ220"/>
  <c i="3" r="AK220"/>
  <c i="3" r="AM220"/>
  <c i="3" r="AF221"/>
  <c i="3" r="AH221"/>
  <c i="3" r="AM221"/>
  <c i="3" r="AJ222"/>
  <c i="3" r="AK222"/>
  <c i="3" r="AM222"/>
  <c i="3" r="AH223"/>
  <c i="3" r="AJ223"/>
  <c i="3" r="AK223"/>
  <c i="3" r="AM223"/>
  <c i="3" r="AE224"/>
  <c i="3" r="AJ224"/>
  <c i="3" r="AK224"/>
  <c i="3" r="AM224"/>
  <c i="3" r="AF225"/>
  <c i="3" r="AH225"/>
  <c i="3" r="AJ225"/>
  <c i="3" r="AK225"/>
  <c i="3" r="AM225"/>
  <c i="3" r="AF226"/>
  <c i="3" r="AH226"/>
  <c i="3" r="AM226"/>
  <c i="3" r="AJ227"/>
  <c i="3" r="AL227"/>
  <c i="3" r="AM227"/>
  <c i="3" r="AG228"/>
  <c i="3" r="AJ228"/>
  <c i="3" r="AK228"/>
  <c i="3" r="AM228"/>
  <c i="3" r="AF229"/>
  <c i="3" r="AH229"/>
  <c i="3" r="AJ229"/>
  <c i="3" r="AK229"/>
  <c i="3" r="AL229"/>
  <c i="3" r="AF230"/>
  <c i="3" r="AJ230"/>
  <c i="3" r="AM230"/>
  <c i="3" r="AF231"/>
  <c i="3" r="AH231"/>
  <c i="3" r="AL231"/>
  <c i="3" r="AF232"/>
  <c i="3" r="AH232"/>
  <c i="3" r="AK232"/>
  <c i="3" r="AM232"/>
  <c i="3" r="AF233"/>
  <c i="3" r="AG233"/>
  <c i="3" r="AH233"/>
  <c i="3" r="AJ233"/>
  <c i="3" r="AL233"/>
  <c i="3" r="AM233"/>
  <c i="3" r="AF234"/>
  <c i="3" r="AG234"/>
  <c i="3" r="AH234"/>
  <c i="3" r="AJ234"/>
  <c i="3" r="AK234"/>
  <c i="3" r="AM234"/>
  <c i="3" r="AF235"/>
  <c i="3" r="AH235"/>
  <c i="3" r="AJ235"/>
  <c i="3" r="AK235"/>
  <c i="3" r="AM235"/>
  <c i="3" r="AG236"/>
  <c i="3" r="AJ236"/>
  <c i="3" r="AK236"/>
  <c i="3" r="AM236"/>
  <c i="3" r="AE237"/>
  <c i="3" r="AH237"/>
  <c i="3" r="AJ237"/>
  <c i="3" r="AK237"/>
  <c i="3" r="AM237"/>
  <c i="3" r="AF238"/>
  <c i="3" r="AH238"/>
  <c i="3" r="AI238"/>
  <c i="3" r="AJ238"/>
  <c i="3" r="AK238"/>
  <c i="3" r="AL238"/>
  <c i="3" r="AM238"/>
  <c i="3" r="AF239"/>
  <c i="3" r="AH239"/>
  <c i="3" r="AJ239"/>
  <c i="3" r="AK239"/>
  <c i="3" r="AM239"/>
  <c i="3" r="AF240"/>
  <c i="3" r="AH240"/>
  <c i="3" r="AJ240"/>
  <c i="3" r="AM240"/>
  <c i="3" r="AF241"/>
  <c i="3" r="AH241"/>
  <c i="3" r="AK241"/>
  <c i="3" r="AM241"/>
  <c i="3" r="AF242"/>
  <c i="3" r="AG242"/>
  <c i="3" r="AH242"/>
  <c i="3" r="AJ242"/>
  <c i="3" r="AK242"/>
  <c i="3" r="AM242"/>
  <c i="3" r="AH243"/>
  <c i="3" r="AK243"/>
  <c i="3" r="AM243"/>
  <c i="3" r="AH244"/>
  <c i="3" r="AK244"/>
  <c i="3" r="AM244"/>
  <c i="3" r="AE245"/>
  <c i="3" r="AF245"/>
  <c i="3" r="AH245"/>
  <c i="3" r="AK245"/>
  <c i="3" r="AL245"/>
  <c i="3" r="AM245"/>
  <c i="3" r="AE246"/>
  <c i="3" r="AJ246"/>
  <c i="3" r="AK246"/>
  <c i="3" r="AL246"/>
  <c i="3" r="AM246"/>
  <c i="3" r="AF247"/>
  <c i="3" r="AH247"/>
  <c i="3" r="AJ247"/>
  <c i="3" r="AK247"/>
  <c i="3" r="AM247"/>
  <c i="3" r="AF248"/>
  <c i="3" r="AG248"/>
  <c i="3" r="AK248"/>
  <c i="3" r="AM248"/>
  <c i="3" r="AF249"/>
  <c i="3" r="AG249"/>
  <c i="3" r="AH249"/>
  <c i="3" r="AJ249"/>
  <c i="3" r="AK249"/>
  <c i="3" r="AM249"/>
  <c i="3" r="AF250"/>
  <c i="3" r="AG250"/>
  <c i="3" r="AH250"/>
  <c i="3" r="AM250"/>
  <c i="3" r="AF251"/>
  <c i="3" r="AH251"/>
  <c i="3" r="AJ251"/>
  <c i="3" r="AK251"/>
  <c i="3" r="AM251"/>
  <c i="3" r="AE252"/>
  <c i="3" r="AH252"/>
  <c i="3" r="AK252"/>
  <c i="3" r="AM252"/>
  <c i="3" r="AE253"/>
  <c i="3" r="AH253"/>
  <c i="3" r="AK253"/>
  <c i="3" r="AM253"/>
  <c i="3" r="AF254"/>
  <c i="3" r="AH254"/>
  <c i="3" r="AJ254"/>
  <c i="3" r="AL254"/>
  <c i="3" r="AM254"/>
  <c i="3" r="AF255"/>
  <c i="3" r="AH255"/>
  <c i="3" r="AK255"/>
  <c i="3" r="AM255"/>
  <c i="3" r="AF256"/>
  <c i="3" r="AG256"/>
  <c i="3" r="AH256"/>
  <c i="3" r="AJ256"/>
  <c i="3" r="AK256"/>
  <c i="3" r="AL256"/>
  <c i="3" r="AM256"/>
  <c i="3" r="AF257"/>
  <c i="3" r="AG257"/>
  <c i="3" r="AK257"/>
  <c i="3" r="AM257"/>
  <c i="3" r="AG258"/>
  <c i="3" r="AK258"/>
  <c i="3" r="AL258"/>
  <c i="3" r="AM258"/>
  <c i="3" r="AF259"/>
  <c i="3" r="AH259"/>
  <c i="3" r="AJ259"/>
  <c i="3" r="AL259"/>
  <c i="3" r="AM259"/>
  <c i="3" r="AF260"/>
  <c i="3" r="AH260"/>
  <c i="3" r="AK260"/>
  <c i="3" r="AF261"/>
  <c i="3" r="AG261"/>
  <c i="3" r="AH261"/>
  <c i="3" r="AJ261"/>
  <c i="3" r="AK261"/>
  <c i="3" r="AL261"/>
  <c i="3" r="AM261"/>
  <c i="3" r="AF262"/>
  <c i="3" r="AH262"/>
  <c i="3" r="AJ262"/>
  <c i="3" r="AL262"/>
  <c i="3" r="AM262"/>
  <c i="3" r="AH263"/>
  <c i="3" r="AJ263"/>
  <c i="3" r="AL263"/>
  <c i="3" r="AM263"/>
  <c i="3" r="AG264"/>
  <c i="3" r="AH264"/>
  <c i="3" r="AJ264"/>
  <c i="3" r="AK264"/>
  <c i="3" r="AM264"/>
  <c i="3" r="AF265"/>
  <c i="3" r="AK265"/>
  <c i="3" r="AM265"/>
  <c i="3" r="AH266"/>
  <c i="3" r="AK266"/>
  <c i="3" r="AM266"/>
  <c i="3" r="AH267"/>
  <c i="3" r="AI267"/>
  <c i="3" r="AJ267"/>
  <c i="3" r="AK267"/>
  <c i="3" r="AM267"/>
  <c i="3" r="AG268"/>
  <c i="3" r="AH268"/>
  <c i="3" r="AK268"/>
  <c i="3" r="AM268"/>
  <c i="3" r="AF269"/>
  <c i="3" r="AG269"/>
  <c i="3" r="AJ269"/>
  <c i="3" r="AK269"/>
  <c i="3" r="AL269"/>
  <c i="3" r="AM269"/>
  <c i="3" r="AF270"/>
  <c i="3" r="AL270"/>
  <c i="3" r="AM270"/>
  <c i="3" r="AH271"/>
  <c i="3" r="AJ271"/>
  <c i="3" r="AL271"/>
  <c i="3" r="AM271"/>
  <c i="3" r="AJ272"/>
  <c i="3" r="AK272"/>
  <c i="3" r="AM272"/>
  <c i="3" r="AH273"/>
  <c i="3" r="AI273"/>
  <c i="3" r="AJ273"/>
  <c i="3" r="AK273"/>
  <c i="3" r="AM273"/>
  <c i="3" r="AG274"/>
  <c i="3" r="AK274"/>
  <c i="3" r="AM274"/>
  <c i="3" r="AG275"/>
  <c i="3" r="AJ275"/>
  <c i="3" r="AK275"/>
  <c i="3" r="AM275"/>
  <c i="3" r="AF276"/>
  <c i="3" r="AJ276"/>
  <c i="3" r="AK276"/>
  <c i="3" r="AM276"/>
  <c i="3" r="AF277"/>
  <c i="3" r="AK277"/>
  <c i="3" r="AM277"/>
  <c i="3" r="AH278"/>
  <c i="3" r="AK278"/>
  <c i="3" r="AM278"/>
  <c i="3" r="AH279"/>
  <c i="3" r="AJ279"/>
  <c i="3" r="AK279"/>
  <c i="3" r="AL279"/>
  <c i="3" r="AM279"/>
  <c i="3" r="AF280"/>
  <c i="3" r="AH280"/>
  <c i="3" r="AJ280"/>
  <c i="3" r="AK280"/>
  <c i="3" r="AM280"/>
  <c i="3" r="AF281"/>
  <c i="3" r="AH281"/>
  <c i="3" r="AJ281"/>
  <c i="3" r="AK281"/>
  <c i="3" r="AM281"/>
  <c i="3" r="AF282"/>
  <c i="3" r="AH282"/>
  <c i="3" r="AK282"/>
  <c i="3" r="AM282"/>
  <c i="3" r="AF283"/>
  <c i="3" r="AH283"/>
  <c i="3" r="AL283"/>
  <c i="3" r="AF284"/>
  <c i="3" r="AH284"/>
  <c i="3" r="AJ284"/>
  <c i="3" r="AK284"/>
  <c i="3" r="AM284"/>
  <c i="3" r="AF285"/>
  <c i="3" r="AH285"/>
  <c i="3" r="AJ285"/>
  <c i="3" r="AK285"/>
  <c i="3" r="AF286"/>
  <c i="3" r="AJ286"/>
  <c i="3" r="AK286"/>
  <c i="3" r="AM286"/>
  <c i="3" r="AH287"/>
  <c i="3" r="AJ287"/>
  <c i="3" r="AM287"/>
  <c i="3" r="AG288"/>
  <c i="3" r="AH288"/>
  <c i="3" r="AK288"/>
  <c i="3" r="AM288"/>
  <c i="3" r="AE289"/>
  <c i="3" r="AH289"/>
  <c i="3" r="AL289"/>
  <c i="3" r="AM289"/>
  <c i="3" r="AE290"/>
  <c i="3" r="AL290"/>
  <c i="3" r="AM290"/>
  <c i="3" r="AF291"/>
  <c i="3" r="AH291"/>
  <c i="3" r="AJ291"/>
  <c i="3" r="AM291"/>
  <c i="3" r="AF292"/>
  <c i="3" r="AH292"/>
  <c i="3" r="AK292"/>
  <c i="3" r="AM292"/>
  <c i="3" r="AF293"/>
  <c i="3" r="AG293"/>
  <c i="3" r="AJ293"/>
  <c i="3" r="AK293"/>
  <c i="3" r="AM293"/>
  <c i="3" r="AF294"/>
  <c i="3" r="AG294"/>
  <c i="3" r="AH294"/>
  <c i="3" r="AK294"/>
  <c i="3" r="AL294"/>
  <c i="3" r="AM294"/>
  <c i="3" r="AJ295"/>
  <c i="3" r="AL295"/>
  <c i="3" r="AM295"/>
  <c i="3" r="AH296"/>
  <c i="3" r="AK296"/>
  <c i="3" r="AL296"/>
  <c i="3" r="AM296"/>
  <c i="3" r="AF297"/>
  <c i="3" r="AH297"/>
  <c i="3" r="AJ297"/>
  <c i="3" r="AL297"/>
  <c i="3" r="AM297"/>
  <c i="3" r="AF298"/>
  <c i="3" r="AJ298"/>
  <c i="3" r="AM298"/>
  <c i="3" r="AF299"/>
  <c i="3" r="AJ299"/>
  <c i="3" r="AK299"/>
  <c i="3" r="AM299"/>
  <c i="3" r="AF300"/>
  <c i="3" r="AG300"/>
  <c i="3" r="AH300"/>
  <c i="3" r="AM300"/>
  <c i="3" r="AH301"/>
  <c i="3" r="AK301"/>
  <c i="3" r="AM301"/>
  <c i="3" r="AE302"/>
  <c i="3" r="AF302"/>
  <c i="3" r="AH302"/>
  <c i="3" r="AK302"/>
  <c i="3" r="AL302"/>
  <c i="3" r="AM302"/>
  <c i="3" r="AE303"/>
  <c i="3" r="AH303"/>
  <c i="3" r="AJ303"/>
  <c i="3" r="AK303"/>
  <c i="3" r="AM303"/>
  <c i="3" r="AE304"/>
  <c i="3" r="AH304"/>
  <c i="3" r="AJ304"/>
  <c i="3" r="AK304"/>
  <c i="3" r="AM304"/>
  <c i="3" r="AF305"/>
  <c i="3" r="AG305"/>
  <c i="3" r="AH305"/>
  <c i="3" r="AK305"/>
  <c i="3" r="AL305"/>
  <c i="3" r="AM305"/>
  <c i="3" r="AF306"/>
  <c i="3" r="AH306"/>
  <c i="3" r="AJ306"/>
  <c i="3" r="AK306"/>
  <c i="3" r="AM306"/>
  <c i="3" r="AF307"/>
  <c i="3" r="AG307"/>
  <c i="3" r="AH307"/>
  <c i="3" r="AM307"/>
  <c i="3" r="AH308"/>
  <c i="3" r="AJ308"/>
  <c i="3" r="AK308"/>
  <c i="3" r="AL308"/>
  <c i="3" r="AM308"/>
  <c i="3" r="AH309"/>
  <c i="3" r="AK309"/>
  <c i="3" r="AM309"/>
  <c i="3" r="AE310"/>
  <c i="3" r="AF310"/>
  <c i="3" r="AH310"/>
  <c i="3" r="AK310"/>
  <c i="3" r="AL310"/>
  <c i="3" r="AM310"/>
  <c i="3" r="AE311"/>
  <c i="3" r="AH311"/>
  <c i="3" r="AJ311"/>
  <c i="3" r="AK311"/>
  <c i="3" r="AL311"/>
  <c i="3" r="AM311"/>
  <c i="3" r="AF312"/>
  <c i="3" r="AG312"/>
  <c i="3" r="AK312"/>
  <c i="3" r="AM312"/>
  <c i="3" r="AF313"/>
  <c i="3" r="AH313"/>
  <c i="3" r="AL313"/>
  <c i="3" r="AM313"/>
  <c i="3" r="AF314"/>
  <c i="3" r="AK314"/>
  <c i="3" r="AF315"/>
  <c i="3" r="AH315"/>
  <c i="3" r="AJ315"/>
  <c i="3" r="AM315"/>
  <c i="3" r="AF316"/>
  <c i="3" r="AH316"/>
  <c i="3" r="AJ316"/>
  <c i="3" r="AK316"/>
  <c i="3" r="AM316"/>
  <c i="3" r="AF317"/>
  <c i="3" r="AG317"/>
  <c i="3" r="AJ317"/>
  <c i="3" r="AK317"/>
  <c i="3" r="AM317"/>
  <c i="3" r="AE318"/>
  <c i="3" r="AK318"/>
  <c i="3" r="AM318"/>
  <c i="3" r="AE319"/>
  <c i="3" r="AH319"/>
  <c i="3" r="AL319"/>
  <c i="3" r="AM319"/>
  <c i="3" r="AF320"/>
  <c i="3" r="AG320"/>
  <c i="3" r="AH320"/>
  <c i="3" r="AK320"/>
  <c i="3" r="AL320"/>
  <c i="3" r="AM320"/>
  <c i="3" r="AF321"/>
  <c i="3" r="AH321"/>
  <c i="3" r="AJ321"/>
  <c i="3" r="AK321"/>
  <c i="3" r="AF322"/>
  <c i="3" r="AG322"/>
  <c i="3" r="AH322"/>
  <c i="3" r="AJ322"/>
  <c i="3" r="AK322"/>
  <c i="3" r="AL322"/>
  <c i="3" r="AM322"/>
  <c i="3" r="AF323"/>
  <c i="3" r="AJ323"/>
  <c i="3" r="AK323"/>
  <c i="3" r="AM323"/>
  <c i="3" r="AH324"/>
  <c i="3" r="AJ324"/>
  <c i="3" r="AK324"/>
  <c i="3" r="AL324"/>
  <c i="3" r="AM324"/>
  <c i="3" r="AH325"/>
  <c i="3" r="AK325"/>
  <c i="3" r="AM325"/>
  <c i="3" r="AH326"/>
  <c i="3" r="AJ326"/>
  <c i="3" r="AK326"/>
  <c i="3" r="AM326"/>
  <c i="3" r="AH327"/>
  <c i="3" r="AJ327"/>
  <c i="3" r="AK327"/>
  <c i="3" r="AM327"/>
  <c i="3" r="AH328"/>
  <c i="3" r="AJ328"/>
  <c i="3" r="AK328"/>
  <c i="3" r="AE329"/>
  <c i="3" r="AH329"/>
  <c i="3" r="AK329"/>
  <c i="3" r="AL329"/>
  <c i="3" r="AM329"/>
  <c i="3" r="AF330"/>
  <c i="3" r="AJ330"/>
  <c i="3" r="AK330"/>
  <c i="3" r="AM330"/>
  <c i="3" r="AH331"/>
  <c i="3" r="AM331"/>
  <c i="3" r="AE332"/>
  <c i="3" r="AH332"/>
  <c i="3" r="AJ332"/>
  <c i="3" r="AK332"/>
  <c i="3" r="AM332"/>
  <c i="3" r="AE333"/>
  <c i="3" r="AH333"/>
  <c i="3" r="AJ333"/>
  <c i="3" r="AL333"/>
  <c i="3" r="AM333"/>
  <c i="3" r="AF334"/>
  <c i="3" r="AH334"/>
  <c i="3" r="AJ334"/>
  <c i="3" r="AK334"/>
  <c i="3" r="AL334"/>
  <c i="3" r="AM334"/>
  <c i="3" r="AF335"/>
  <c i="3" r="AH335"/>
  <c i="3" r="AM335"/>
  <c i="3" r="AF336"/>
  <c i="3" r="AJ336"/>
  <c i="3" r="AK336"/>
  <c i="3" r="AM336"/>
  <c i="3" r="AF337"/>
  <c i="3" r="AJ337"/>
  <c i="3" r="AK337"/>
  <c i="3" r="AM337"/>
  <c i="3" r="AF338"/>
  <c i="3" r="AG338"/>
  <c i="3" r="AL338"/>
  <c i="3" r="AM338"/>
  <c i="3" r="AF339"/>
  <c i="3" r="AG339"/>
  <c i="3" r="AH339"/>
  <c i="3" r="AJ339"/>
  <c i="3" r="AK339"/>
  <c i="3" r="AL339"/>
  <c i="3" r="AM339"/>
  <c i="3" r="AM340"/>
  <c i="3" r="AH341"/>
  <c i="3" r="AJ341"/>
  <c i="3" r="AK341"/>
  <c i="3" r="AL341"/>
  <c i="3" r="AG342"/>
  <c i="3" r="AH342"/>
  <c i="3" r="AJ342"/>
  <c i="3" r="AK342"/>
  <c i="3" r="AM342"/>
  <c i="3" r="AE343"/>
  <c i="3" r="AH343"/>
  <c i="3" r="AJ343"/>
  <c i="3" r="AK343"/>
  <c i="3" r="AM343"/>
  <c i="3" r="AE344"/>
  <c i="3" r="AG344"/>
  <c i="3" r="AH344"/>
  <c i="3" r="AK344"/>
  <c i="3" r="AM344"/>
  <c i="3" r="AF345"/>
  <c i="3" r="AG345"/>
  <c i="3" r="AH345"/>
  <c i="3" r="AK345"/>
  <c i="3" r="AL345"/>
  <c i="3" r="AM345"/>
  <c i="3" r="AF346"/>
  <c i="3" r="AH346"/>
  <c i="3" r="AI346"/>
  <c i="3" r="AJ346"/>
  <c i="3" r="AK346"/>
  <c i="3" r="AL346"/>
  <c i="3" r="AM346"/>
  <c i="3" r="AF347"/>
  <c i="3" r="AH347"/>
  <c i="3" r="AL347"/>
  <c i="3" r="AM347"/>
  <c i="3" r="AF348"/>
  <c i="3" r="AG348"/>
  <c i="3" r="AH348"/>
  <c i="3" r="AJ348"/>
  <c i="3" r="AL348"/>
  <c i="3" r="AM348"/>
  <c i="3" r="AF349"/>
  <c i="3" r="AG349"/>
  <c i="3" r="AK349"/>
  <c i="3" r="AM349"/>
  <c i="3" r="AF350"/>
  <c i="3" r="AG350"/>
  <c i="3" r="AJ350"/>
  <c i="3" r="AK350"/>
  <c i="3" r="AM350"/>
  <c i="3" r="AG351"/>
  <c i="3" r="AH351"/>
  <c i="3" r="AK351"/>
  <c i="3" r="AL351"/>
  <c i="3" r="AM351"/>
  <c i="3" r="AJ352"/>
  <c i="3" r="AK352"/>
  <c i="3" r="AM352"/>
  <c i="3" r="AH353"/>
  <c i="3" r="AJ353"/>
  <c i="3" r="AM353"/>
  <c i="3" r="AE354"/>
  <c i="3" r="AH354"/>
  <c i="3" r="AK354"/>
  <c i="3" r="AL354"/>
  <c i="3" r="AM354"/>
  <c i="3" r="AF355"/>
  <c i="3" r="AH355"/>
  <c i="3" r="AM355"/>
  <c i="3" r="AF356"/>
  <c i="3" r="AL356"/>
  <c i="3" r="AM356"/>
  <c i="3" r="AF357"/>
  <c i="3" r="AH357"/>
  <c i="3" r="AJ357"/>
  <c i="3" r="AL357"/>
  <c i="3" r="AM357"/>
  <c i="3" r="AF358"/>
  <c i="3" r="AH358"/>
  <c i="3" r="AK358"/>
  <c i="3" r="AM358"/>
  <c i="3" r="AF359"/>
  <c i="3" r="AH359"/>
  <c i="3" r="AJ359"/>
  <c i="3" r="AK359"/>
  <c i="3" r="AM359"/>
  <c i="3" r="AF360"/>
  <c i="3" r="AG360"/>
  <c i="3" r="AH360"/>
  <c i="3" r="AJ360"/>
  <c i="3" r="AK360"/>
  <c i="3" r="AM360"/>
  <c i="3" r="AF361"/>
  <c i="3" r="AG361"/>
  <c i="3" r="AJ361"/>
  <c i="3" r="AK361"/>
  <c i="3" r="AL361"/>
  <c i="3" r="AM361"/>
  <c i="3" r="AF362"/>
  <c i="3" r="AG362"/>
  <c i="3" r="AL362"/>
  <c i="3" r="AM362"/>
  <c i="3" r="AF363"/>
  <c i="3" r="AH363"/>
  <c i="3" r="AJ363"/>
  <c i="3" r="AK363"/>
  <c i="3" r="AL363"/>
  <c i="3" r="AM363"/>
  <c i="3" r="AF364"/>
  <c i="3" r="AG364"/>
  <c i="3" r="AH364"/>
  <c i="3" r="AK364"/>
  <c i="3" r="AL364"/>
  <c i="3" r="AM364"/>
  <c i="3" r="AH365"/>
  <c i="3" r="AJ365"/>
  <c i="3" r="AL365"/>
  <c i="3" r="AM365"/>
  <c i="3" r="AF366"/>
  <c i="3" r="AH366"/>
  <c i="3" r="AJ366"/>
  <c i="3" r="AK366"/>
  <c i="3" r="AL366"/>
  <c i="3" r="AM366"/>
  <c i="3" r="AF367"/>
  <c i="3" r="AH367"/>
  <c i="3" r="AJ367"/>
  <c i="3" r="AK367"/>
  <c i="3" r="AM367"/>
  <c i="3" r="AF368"/>
  <c i="3" r="AH368"/>
  <c i="3" r="AK368"/>
  <c i="3" r="AM368"/>
  <c i="3" r="AF369"/>
  <c i="3" r="AM369"/>
  <c i="3" r="AF370"/>
  <c i="3" r="AH370"/>
  <c i="3" r="AK370"/>
  <c i="3" r="AF371"/>
  <c i="3" r="AG371"/>
  <c i="3" r="AJ371"/>
  <c i="3" r="AK371"/>
  <c i="3" r="AL371"/>
  <c i="3" r="AM371"/>
  <c i="3" r="AF372"/>
  <c i="3" r="AG372"/>
  <c i="3" r="AH372"/>
  <c i="3" r="AK372"/>
  <c i="3" r="AL372"/>
  <c i="3" r="AM372"/>
  <c i="3" r="AH373"/>
  <c i="3" r="AJ373"/>
  <c i="3" r="AK373"/>
  <c i="3" r="AM373"/>
  <c i="3" r="AH374"/>
  <c i="3" r="AK374"/>
  <c i="3" r="AL374"/>
  <c i="3" r="AJ375"/>
  <c i="3" r="AK375"/>
  <c i="3" r="AM375"/>
  <c i="3" r="AF376"/>
  <c i="3" r="AH376"/>
  <c i="3" r="AK376"/>
  <c i="3" r="AM376"/>
  <c i="3" r="AF377"/>
  <c i="3" r="AH377"/>
  <c i="3" r="AK377"/>
  <c i="3" r="AM377"/>
  <c i="3" r="AF378"/>
  <c i="3" r="AH378"/>
  <c i="3" r="AK378"/>
  <c i="3" r="AF379"/>
  <c i="3" r="AG379"/>
  <c i="3" r="AH379"/>
  <c i="3" r="AJ379"/>
  <c i="3" r="AK379"/>
  <c i="3" r="AL379"/>
  <c i="3" r="AM379"/>
  <c i="3" r="AF380"/>
  <c i="3" r="AG380"/>
  <c i="3" r="AK380"/>
  <c i="3" r="AM380"/>
  <c i="3" r="AH381"/>
  <c i="3" r="AJ381"/>
  <c i="3" r="AM381"/>
  <c i="3" r="AH382"/>
  <c i="3" r="AK382"/>
  <c i="3" r="AL382"/>
  <c i="3" r="AG383"/>
  <c i="3" r="AK383"/>
  <c i="3" r="AM383"/>
  <c i="3" r="AG384"/>
  <c i="3" r="AH384"/>
  <c i="3" r="AJ384"/>
  <c i="3" r="AK384"/>
  <c i="3" r="AL384"/>
  <c i="3" r="AM384"/>
  <c i="3" r="AE385"/>
  <c i="3" r="AF385"/>
  <c i="3" r="AK385"/>
  <c i="3" r="AM385"/>
  <c i="3" r="AF386"/>
  <c i="3" r="AH386"/>
  <c i="3" r="AK386"/>
  <c i="3" r="AM386"/>
  <c i="3" r="AF387"/>
  <c i="3" r="AH387"/>
  <c i="3" r="AJ387"/>
  <c i="3" r="AM387"/>
  <c i="3" r="AF388"/>
  <c i="3" r="AH388"/>
  <c i="3" r="AK388"/>
  <c i="3" r="AL388"/>
  <c i="3" r="AM388"/>
  <c i="3" r="AF389"/>
  <c i="3" r="AG389"/>
  <c i="3" r="AH389"/>
  <c i="3" r="AK389"/>
  <c i="3" r="AM389"/>
  <c i="3" r="AH390"/>
  <c i="3" r="AJ390"/>
  <c i="3" r="AL390"/>
  <c i="3" r="AM390"/>
  <c i="3" r="AH391"/>
  <c i="3" r="AJ391"/>
  <c i="3" r="AK391"/>
  <c i="3" r="AL391"/>
  <c i="3" r="AM391"/>
  <c i="3" r="AH392"/>
  <c i="3" r="AJ392"/>
  <c i="3" r="AK392"/>
  <c i="3" r="AM392"/>
  <c i="3" r="AG393"/>
  <c i="3" r="AH393"/>
  <c i="3" r="AJ393"/>
  <c i="3" r="AK393"/>
  <c i="3" r="AL393"/>
  <c i="3" r="AM393"/>
  <c i="3" r="AE394"/>
  <c i="3" r="AH394"/>
  <c i="3" r="AJ394"/>
  <c i="3" r="AK394"/>
  <c i="3" r="AM394"/>
  <c i="3" r="AF395"/>
  <c i="3" r="AK395"/>
  <c i="3" r="AM395"/>
  <c i="3" r="AF396"/>
  <c i="3" r="AG396"/>
  <c i="3" r="AK396"/>
  <c i="3" r="AM396"/>
  <c i="3" r="AF397"/>
  <c i="3" r="AJ397"/>
  <c i="3" r="AK397"/>
  <c i="3" r="AL397"/>
  <c i="3" r="AM397"/>
  <c i="3" r="AF398"/>
  <c i="3" r="AH398"/>
  <c i="3" r="AJ398"/>
  <c i="3" r="AK398"/>
  <c i="3" r="AM398"/>
  <c i="3" r="AF399"/>
  <c i="3" r="AJ399"/>
  <c i="3" r="AK399"/>
  <c i="3" r="AF400"/>
  <c i="3" r="AH400"/>
  <c i="3" r="AJ400"/>
  <c i="3" r="AK400"/>
  <c i="3" r="AM400"/>
  <c i="3" r="AF401"/>
  <c i="3" r="AJ401"/>
  <c i="3" r="AK401"/>
  <c i="3" r="AM401"/>
  <c i="3" r="AH402"/>
  <c i="3" r="AJ402"/>
  <c i="3" r="AM402"/>
  <c i="3" r="AH403"/>
  <c i="3" r="AJ403"/>
  <c i="3" r="AK403"/>
  <c i="3" r="AM403"/>
  <c i="3" r="AH404"/>
  <c i="3" r="AK404"/>
  <c i="3" r="AL404"/>
  <c i="3" r="AM404"/>
  <c i="3" r="AG405"/>
  <c i="3" r="AJ405"/>
  <c i="3" r="AK405"/>
  <c i="3" r="AM405"/>
  <c i="3" r="AG406"/>
  <c i="3" r="AK406"/>
  <c i="3" r="AL406"/>
  <c i="3" r="AM406"/>
  <c i="3" r="AE407"/>
  <c i="3" r="AH407"/>
  <c i="3" r="AJ407"/>
  <c i="3" r="AK407"/>
  <c i="3" r="AM407"/>
  <c i="3" r="AF408"/>
  <c i="3" r="AJ408"/>
  <c i="3" r="AK408"/>
  <c i="3" r="AM408"/>
  <c i="3" r="AF409"/>
  <c i="3" r="AH409"/>
  <c i="3" r="AM409"/>
  <c i="3" r="AF410"/>
  <c i="3" r="AH410"/>
  <c i="3" r="AL410"/>
  <c i="3" r="AM410"/>
  <c i="3" r="AF411"/>
  <c i="3" r="AH411"/>
  <c i="3" r="AJ411"/>
  <c i="3" r="AK411"/>
  <c i="3" r="AM411"/>
  <c i="3" r="AF412"/>
  <c i="3" r="AG412"/>
  <c i="3" r="AH412"/>
  <c i="3" r="AK412"/>
  <c i="3" r="AM412"/>
  <c i="3" r="AH413"/>
  <c i="3" r="AJ413"/>
  <c i="3" r="AK413"/>
  <c i="3" r="AM413"/>
  <c i="3" r="AG414"/>
  <c i="3" r="AH414"/>
  <c i="3" r="AL414"/>
  <c i="3" r="AM414"/>
  <c i="3" r="AG415"/>
  <c i="3" r="AJ415"/>
  <c i="3" r="AK415"/>
  <c i="3" r="AL415"/>
  <c i="3" r="AM415"/>
  <c i="3" r="AF416"/>
  <c i="3" r="AH416"/>
  <c i="3" r="AK416"/>
  <c i="3" r="AM416"/>
  <c i="3" r="AE417"/>
  <c i="3" r="AF417"/>
  <c i="3" r="AH417"/>
  <c i="3" r="AJ417"/>
  <c i="3" r="AK417"/>
  <c i="3" r="AM417"/>
  <c i="3" r="AE418"/>
  <c i="3" r="AH418"/>
  <c i="3" r="AJ418"/>
  <c i="3" r="AK418"/>
  <c i="3" r="AL418"/>
  <c i="3" r="AM418"/>
  <c i="3" r="AF419"/>
  <c i="3" r="AK419"/>
  <c i="3" r="AM419"/>
  <c i="3" r="AF420"/>
  <c i="3" r="AH420"/>
  <c i="3" r="AL420"/>
  <c i="3" r="AM420"/>
  <c i="3" r="AF421"/>
  <c i="3" r="AH421"/>
  <c i="3" r="AJ421"/>
  <c i="3" r="AK421"/>
  <c i="3" r="AM421"/>
  <c i="3" r="AF422"/>
  <c i="3" r="AH422"/>
  <c i="3" r="AK422"/>
  <c i="3" r="AM422"/>
  <c i="3" r="AF423"/>
  <c i="3" r="AH423"/>
  <c i="3" r="AJ423"/>
  <c i="3" r="AM423"/>
  <c i="3" r="AF424"/>
  <c i="3" r="AG424"/>
  <c i="3" r="AJ424"/>
  <c i="3" r="AK424"/>
  <c i="3" r="AL424"/>
  <c i="3" r="AM424"/>
  <c i="3" r="AF425"/>
  <c i="3" r="AG425"/>
  <c i="3" r="AH425"/>
  <c i="3" r="AK425"/>
  <c i="3" r="AM425"/>
  <c i="3" r="AF426"/>
  <c i="3" r="AG426"/>
  <c i="3" r="AH426"/>
  <c i="3" r="AJ426"/>
  <c i="3" r="AK426"/>
  <c i="3" r="AL426"/>
  <c i="3" r="AM426"/>
  <c i="3" r="AF427"/>
  <c i="3" r="AH427"/>
  <c i="3" r="AM427"/>
  <c i="3" r="AF428"/>
  <c i="3" r="AH428"/>
  <c i="3" r="AK428"/>
  <c i="3" r="AM428"/>
  <c i="3" r="AH429"/>
  <c i="3" r="AJ429"/>
  <c i="3" r="AL429"/>
  <c i="3" r="AM429"/>
  <c i="3" r="AH430"/>
  <c i="3" r="AJ430"/>
  <c i="3" r="AK430"/>
  <c i="3" r="AM430"/>
  <c i="3" r="AG431"/>
  <c i="3" r="AH431"/>
  <c i="3" r="AL431"/>
  <c i="3" r="AM431"/>
  <c i="3" r="AF432"/>
  <c i="3" r="AH432"/>
  <c i="3" r="AK432"/>
  <c i="3" r="AM432"/>
  <c i="3" r="AE433"/>
  <c i="3" r="AF433"/>
  <c i="3" r="AH433"/>
  <c i="3" r="AJ433"/>
  <c i="3" r="AK433"/>
  <c i="3" r="AM433"/>
  <c i="3" r="AE434"/>
  <c i="3" r="AH434"/>
  <c i="3" r="AJ434"/>
  <c i="3" r="AK434"/>
  <c i="3" r="AM434"/>
  <c i="3" r="AF435"/>
  <c i="3" r="AH435"/>
  <c i="3" r="AJ435"/>
  <c i="3" r="AL435"/>
  <c i="3" r="AM435"/>
  <c i="3" r="AF436"/>
  <c i="3" r="AG436"/>
  <c i="3" r="AH436"/>
  <c i="3" r="AK436"/>
  <c i="3" r="AL436"/>
  <c i="3" r="AM436"/>
  <c i="3" r="AF437"/>
  <c i="3" r="AH437"/>
  <c i="3" r="AK437"/>
  <c i="3" r="AM437"/>
  <c i="3" r="AF438"/>
  <c i="3" r="AG438"/>
  <c i="3" r="AJ438"/>
  <c i="3" r="AK438"/>
  <c i="3" r="AL438"/>
  <c i="3" r="AM438"/>
  <c i="3" r="AF439"/>
  <c i="3" r="AH439"/>
  <c i="3" r="AJ439"/>
  <c i="3" r="AL439"/>
  <c i="3" r="AM439"/>
  <c i="3" r="AF440"/>
  <c i="3" r="AG440"/>
  <c i="3" r="AH440"/>
  <c i="3" r="AK440"/>
  <c i="3" r="AL440"/>
  <c i="3" r="AM440"/>
  <c i="3" r="AG441"/>
  <c i="3" r="AH441"/>
  <c i="3" r="AJ441"/>
  <c i="3" r="AK441"/>
  <c i="3" r="AM441"/>
  <c i="3" r="AH442"/>
  <c i="3" r="AK442"/>
  <c i="3" r="AL442"/>
  <c i="3" r="AM442"/>
  <c i="3" r="AH443"/>
  <c i="3" r="AJ443"/>
  <c i="3" r="AK443"/>
  <c i="3" r="AH444"/>
  <c i="3" r="AK444"/>
  <c i="3" r="AM444"/>
  <c i="3" r="AE445"/>
  <c i="3" r="AK445"/>
  <c i="3" r="AL445"/>
  <c i="3" r="AM445"/>
  <c i="3" r="AE446"/>
  <c i="3" r="AG446"/>
  <c i="3" r="AH446"/>
  <c i="3" r="AK446"/>
  <c i="3" r="AM446"/>
  <c i="3" r="AF447"/>
  <c i="3" r="AG447"/>
  <c i="3" r="AH447"/>
  <c i="3" r="AK447"/>
  <c i="3" r="AL447"/>
  <c i="3" r="AM447"/>
  <c i="3" r="AF448"/>
  <c i="3" r="AH448"/>
  <c i="3" r="AK448"/>
  <c i="3" r="AM448"/>
  <c i="3" r="AF449"/>
  <c i="3" r="AG449"/>
  <c i="3" r="AH449"/>
  <c i="3" r="AJ449"/>
  <c i="3" r="AK449"/>
  <c i="3" r="AM449"/>
  <c i="3" r="AF450"/>
  <c i="3" r="AG450"/>
  <c i="3" r="AJ450"/>
  <c i="3" r="AK450"/>
  <c i="3" r="AM450"/>
  <c i="3" r="AH451"/>
  <c i="3" r="AK451"/>
  <c i="3" r="AM451"/>
  <c i="3" r="AG452"/>
  <c i="3" r="AK452"/>
  <c i="3" r="AL452"/>
  <c i="3" r="AM452"/>
  <c i="3" r="AH453"/>
  <c i="3" r="AK453"/>
  <c i="3" r="AL453"/>
  <c i="3" r="AH454"/>
  <c i="3" r="AJ454"/>
  <c i="3" r="AK454"/>
  <c i="3" r="AM454"/>
  <c i="3" r="AK455"/>
  <c i="3" r="AM455"/>
  <c i="3" r="AG456"/>
  <c i="3" r="AH456"/>
  <c i="3" r="AJ456"/>
  <c i="3" r="AK456"/>
  <c i="3" r="AM456"/>
  <c i="3" r="AG457"/>
  <c i="3" r="AJ457"/>
  <c i="3" r="AK457"/>
  <c i="3" r="AL457"/>
  <c i="3" r="AM457"/>
  <c i="3" r="AE458"/>
  <c i="3" r="AF458"/>
  <c i="3" r="AH458"/>
  <c i="3" r="AK458"/>
  <c i="3" r="AL458"/>
  <c i="3" r="AM458"/>
  <c i="3" r="AE459"/>
  <c i="3" r="AH459"/>
  <c i="3" r="AM459"/>
  <c i="3" r="AF460"/>
  <c i="3" r="AH460"/>
  <c i="3" r="AK460"/>
  <c i="3" r="AM460"/>
  <c i="3" r="AF461"/>
  <c i="3" r="AH461"/>
  <c i="3" r="AJ461"/>
  <c i="3" r="AK461"/>
  <c i="3" r="AL461"/>
  <c i="3" r="AF462"/>
  <c i="3" r="AH462"/>
  <c i="3" r="AJ462"/>
  <c i="3" r="AK462"/>
  <c i="3" r="AF463"/>
  <c i="3" r="AI463"/>
  <c i="3" r="AJ463"/>
  <c i="3" r="AK463"/>
  <c i="3" r="AL463"/>
  <c i="3" r="AM463"/>
  <c i="3" r="AF464"/>
  <c i="3" r="AH464"/>
  <c i="3" r="AJ464"/>
  <c i="3" r="AK464"/>
  <c i="3" r="AL464"/>
  <c i="3" r="AF465"/>
  <c i="3" r="AG465"/>
  <c i="3" r="AH465"/>
  <c i="3" r="AM465"/>
  <c i="3" r="AF466"/>
  <c i="3" r="AH466"/>
  <c i="3" r="AK466"/>
  <c i="3" r="AM466"/>
  <c i="3" r="AH467"/>
  <c i="3" r="AJ467"/>
  <c i="3" r="AK467"/>
  <c i="3" r="AM467"/>
  <c i="3" r="AJ468"/>
  <c i="3" r="AK468"/>
  <c i="3" r="AL468"/>
  <c i="3" r="AM468"/>
  <c i="3" r="AG469"/>
  <c i="3" r="AK469"/>
  <c i="3" r="AL469"/>
  <c i="3" r="AM469"/>
  <c i="3" r="AH470"/>
  <c i="3" r="AK470"/>
  <c i="3" r="AM470"/>
  <c i="3" r="AE471"/>
  <c i="3" r="AH471"/>
  <c i="3" r="AJ471"/>
  <c i="3" r="AK471"/>
  <c i="3" r="AL471"/>
  <c i="3" r="AM471"/>
  <c i="3" r="AE472"/>
  <c i="3" r="AH472"/>
  <c i="3" r="AJ472"/>
  <c i="3" r="AK472"/>
  <c i="3" r="AM472"/>
  <c i="3" r="AE473"/>
  <c i="3" r="AG473"/>
  <c i="3" r="AH473"/>
  <c i="3" r="AK473"/>
  <c i="3" r="AM473"/>
  <c i="3" r="AF474"/>
  <c i="3" r="AH474"/>
  <c i="3" r="AJ474"/>
  <c i="3" r="AK474"/>
  <c i="3" r="AM474"/>
  <c i="3" r="AF475"/>
  <c i="3" r="AH475"/>
  <c i="3" r="AJ475"/>
  <c i="3" r="AK475"/>
  <c i="3" r="AL475"/>
  <c i="3" r="AM475"/>
  <c i="3" r="AF476"/>
  <c i="3" r="AH476"/>
  <c i="3" r="AJ476"/>
  <c i="3" r="AL476"/>
  <c i="3" r="AM476"/>
  <c i="3" r="AG477"/>
  <c i="3" r="AH477"/>
  <c i="3" r="AJ477"/>
  <c i="3" r="AK477"/>
  <c i="3" r="AM477"/>
  <c i="3" r="AG478"/>
  <c i="3" r="AJ478"/>
  <c i="3" r="AK478"/>
  <c i="3" r="AL478"/>
  <c i="3" r="AM478"/>
  <c i="3" r="AF479"/>
  <c i="3" r="AH479"/>
  <c i="3" r="AK479"/>
  <c i="3" r="AL479"/>
  <c i="3" r="AM479"/>
  <c i="3" r="AE480"/>
  <c i="3" r="AG480"/>
  <c i="3" r="AH480"/>
  <c i="3" r="AK480"/>
  <c i="3" r="AM480"/>
  <c i="3" r="AF481"/>
  <c i="3" r="AG481"/>
  <c i="3" r="AK481"/>
  <c i="3" r="AM481"/>
  <c i="3" r="AF482"/>
  <c i="3" r="AG482"/>
  <c i="3" r="AH482"/>
  <c i="3" r="AJ482"/>
  <c i="3" r="AK482"/>
  <c i="3" r="AM482"/>
  <c i="3" r="AF483"/>
  <c i="3" r="AH483"/>
  <c i="3" r="AL483"/>
  <c i="3" r="AF484"/>
  <c i="3" r="AH484"/>
  <c i="3" r="AK484"/>
  <c i="3" r="AF485"/>
  <c i="3" r="AH485"/>
  <c i="3" r="AI485"/>
  <c i="3" r="AJ485"/>
  <c i="3" r="AK485"/>
  <c i="3" r="AM485"/>
  <c i="3" r="AF486"/>
  <c i="3" r="AG486"/>
  <c i="3" r="AH486"/>
  <c i="3" r="AK486"/>
  <c i="3" r="AM486"/>
  <c i="3" r="AF487"/>
  <c i="3" r="AG487"/>
  <c i="3" r="AJ487"/>
  <c i="3" r="AK487"/>
  <c i="3" r="AM487"/>
  <c i="3" r="AF488"/>
  <c i="3" r="AH488"/>
  <c i="3" r="AJ488"/>
  <c i="3" r="AK488"/>
  <c i="3" r="AM488"/>
  <c i="3" r="AF489"/>
  <c i="3" r="AG489"/>
  <c i="3" r="AH489"/>
  <c i="3" r="AK489"/>
  <c i="3" r="AL489"/>
  <c i="3" r="AM489"/>
  <c i="3" r="AH490"/>
  <c i="3" r="AK490"/>
  <c i="3" r="AM490"/>
  <c i="3" r="AJ491"/>
  <c i="3" r="AM491"/>
  <c i="3" r="AH492"/>
  <c i="3" r="AI492"/>
  <c i="3" r="AJ492"/>
  <c i="3" r="AK492"/>
  <c i="3" r="AL492"/>
  <c i="3" r="AM492"/>
  <c i="3" r="AG493"/>
  <c i="3" r="AH493"/>
  <c i="3" r="AJ493"/>
  <c i="3" r="AK493"/>
  <c i="3" r="AL493"/>
  <c i="3" r="AM493"/>
  <c i="3" r="AF494"/>
  <c i="3" r="AH494"/>
  <c i="3" r="AK494"/>
  <c i="3" r="AM494"/>
  <c i="3" r="AE495"/>
  <c i="3" r="AF495"/>
  <c i="3" r="AK495"/>
  <c i="3" r="AM495"/>
  <c i="3" r="AE496"/>
  <c i="3" r="AJ496"/>
  <c i="3" r="AK496"/>
  <c i="3" r="AM496"/>
  <c i="3" r="AE497"/>
  <c i="3" r="AH497"/>
  <c i="3" r="AJ497"/>
  <c i="3" r="AK497"/>
  <c i="3" r="AL497"/>
  <c i="3" r="AM497"/>
  <c i="3" r="AF498"/>
  <c i="3" r="AH498"/>
  <c i="3" r="AJ498"/>
  <c i="3" r="AK498"/>
  <c i="3" r="AL498"/>
  <c i="3" r="AM498"/>
  <c i="3" r="AF499"/>
  <c i="3" r="AH499"/>
  <c i="3" r="AK499"/>
  <c i="3" r="AM499"/>
  <c i="3" r="AF500"/>
  <c i="3" r="AH500"/>
  <c i="3" r="AJ500"/>
  <c i="3" r="AM500"/>
  <c i="3" r="AF501"/>
  <c i="3" r="AJ501"/>
  <c i="3" r="AL501"/>
  <c i="3" r="AM501"/>
  <c i="3" r="AF502"/>
  <c i="3" r="AK502"/>
  <c i="3" r="AM502"/>
  <c i="3" r="AF503"/>
  <c i="3" r="AH503"/>
  <c i="3" r="AJ503"/>
  <c i="3" r="AK503"/>
  <c i="3" r="AL503"/>
  <c i="3" r="AF504"/>
  <c i="3" r="AH504"/>
  <c i="3" r="AK504"/>
  <c i="3" r="AM504"/>
  <c i="3" r="AF505"/>
  <c i="3" r="AG505"/>
  <c i="3" r="AJ505"/>
  <c i="3" r="AL505"/>
  <c i="3" r="AM505"/>
  <c i="3" r="AF506"/>
  <c i="3" r="AG506"/>
  <c i="3" r="AJ506"/>
  <c i="3" r="AK506"/>
  <c i="3" r="AL506"/>
  <c i="3" r="AM506"/>
  <c i="3" r="AF507"/>
  <c i="3" r="AH507"/>
  <c i="3" r="AM507"/>
  <c i="3" r="AG508"/>
  <c i="3" r="AH508"/>
  <c i="3" r="AJ508"/>
  <c i="3" r="AK508"/>
  <c i="3" r="AM508"/>
  <c i="3" r="AH509"/>
  <c i="3" r="AJ509"/>
  <c i="3" r="AK509"/>
  <c i="3" r="AM509"/>
  <c i="3" r="AH510"/>
  <c i="3" r="AK510"/>
  <c i="3" r="AL510"/>
  <c i="3" r="AM510"/>
  <c i="3" r="AG511"/>
  <c i="3" r="AH511"/>
  <c i="3" r="AJ511"/>
  <c i="3" r="AK511"/>
  <c i="3" r="AL511"/>
  <c i="3" r="AM511"/>
  <c i="3" r="AG512"/>
  <c i="3" r="AH512"/>
  <c i="3" r="AJ512"/>
  <c i="3" r="AK512"/>
  <c i="3" r="AM512"/>
  <c i="3" r="AE513"/>
  <c i="3" r="AF513"/>
  <c i="3" r="AH513"/>
  <c i="3" r="AJ513"/>
  <c i="3" r="AK513"/>
  <c i="3" r="AM513"/>
  <c i="3" r="AE514"/>
  <c i="3" r="AH514"/>
  <c i="3" r="AM514"/>
  <c i="3" r="AF515"/>
  <c i="3" r="AH515"/>
  <c i="3" r="AK515"/>
  <c i="3" r="AM515"/>
  <c i="3" r="AF516"/>
  <c i="3" r="AH516"/>
  <c i="3" r="AK516"/>
  <c i="3" r="AM516"/>
  <c i="3" r="AF517"/>
  <c i="3" r="AH517"/>
  <c i="3" r="AK517"/>
  <c i="3" r="AM517"/>
  <c i="3" r="AF518"/>
  <c i="3" r="AH518"/>
  <c i="3" r="AK518"/>
  <c i="3" r="AM518"/>
  <c i="3" r="AF519"/>
  <c i="3" r="AG519"/>
  <c i="3" r="AJ519"/>
  <c i="3" r="AK519"/>
  <c i="3" r="AM519"/>
  <c i="3" r="AF520"/>
  <c i="3" r="AG520"/>
  <c i="3" r="AH520"/>
  <c i="3" r="AJ520"/>
  <c i="3" r="AK520"/>
  <c i="3" r="AL520"/>
  <c i="3" r="AM520"/>
  <c i="3" r="AF521"/>
  <c i="3" r="AG521"/>
  <c i="3" r="AJ521"/>
  <c i="3" r="AL521"/>
  <c i="3" r="AM521"/>
  <c i="3" r="AF522"/>
  <c i="3" r="AH522"/>
  <c i="3" r="AK522"/>
  <c i="3" r="AM522"/>
  <c i="3" r="AF523"/>
  <c i="3" r="AH523"/>
  <c i="3" r="AJ523"/>
  <c i="3" r="AK523"/>
  <c i="3" r="AM523"/>
  <c i="3" r="AH524"/>
  <c i="3" r="AJ524"/>
  <c i="3" r="AK524"/>
  <c i="3" r="AM524"/>
  <c i="3" r="AK525"/>
  <c i="3" r="AH526"/>
  <c i="3" r="AI526"/>
  <c i="3" r="AJ526"/>
  <c i="3" r="AK526"/>
  <c i="3" r="AL526"/>
  <c i="3" r="AM526"/>
  <c i="3" r="AH527"/>
  <c i="3" r="AK527"/>
  <c i="3" r="AL527"/>
  <c i="3" r="AM527"/>
  <c i="3" r="AE528"/>
  <c i="3" r="AH528"/>
  <c i="3" r="AJ528"/>
  <c i="3" r="AK528"/>
  <c i="3" r="AL528"/>
  <c i="3" r="AM528"/>
  <c i="3" r="AE529"/>
  <c i="3" r="AH529"/>
  <c i="3" r="AJ529"/>
  <c i="3" r="AK529"/>
  <c i="3" r="AM529"/>
  <c i="3" r="AE530"/>
  <c i="3" r="AH530"/>
  <c i="3" r="AJ530"/>
  <c i="3" r="AK530"/>
  <c i="3" r="AL530"/>
  <c i="3" r="AM530"/>
  <c i="3" r="AE531"/>
  <c i="3" r="AH531"/>
  <c i="3" r="AJ531"/>
  <c i="3" r="AK531"/>
  <c i="3" r="AL531"/>
  <c i="3" r="AM531"/>
  <c i="3" r="AE532"/>
  <c i="3" r="AG532"/>
  <c i="3" r="AH532"/>
  <c i="3" r="AK532"/>
  <c i="3" r="AM532"/>
  <c i="3" r="AF533"/>
  <c i="3" r="AH533"/>
  <c i="3" r="AK533"/>
  <c i="3" r="AM533"/>
  <c i="3" r="AF534"/>
  <c i="3" r="AH534"/>
  <c i="3" r="AJ534"/>
  <c i="3" r="AK534"/>
  <c i="3" r="AF535"/>
  <c i="3" r="AI535"/>
  <c i="3" r="AJ535"/>
  <c i="3" r="AK535"/>
  <c i="3" r="AM535"/>
  <c i="3" r="AF536"/>
  <c i="3" r="AJ536"/>
  <c i="3" r="AM536"/>
  <c i="3" r="AF537"/>
  <c i="3" r="AH537"/>
  <c i="3" r="AK537"/>
  <c i="3" r="AL537"/>
  <c i="3" r="AM537"/>
  <c i="3" r="AF538"/>
  <c i="3" r="AH538"/>
  <c i="3" r="AI538"/>
  <c i="3" r="AJ538"/>
  <c i="3" r="AL538"/>
  <c i="3" r="AM538"/>
  <c i="3" r="AF539"/>
  <c i="3" r="AG539"/>
  <c i="3" r="AJ539"/>
  <c i="3" r="AK539"/>
  <c i="3" r="AM539"/>
  <c i="3" r="AF540"/>
  <c i="3" r="AG540"/>
  <c i="3" r="AH540"/>
  <c i="3" r="AJ540"/>
  <c i="3" r="AL540"/>
  <c i="3" r="AM540"/>
  <c i="3" r="AF541"/>
  <c i="3" r="AG541"/>
  <c i="3" r="AH541"/>
  <c i="3" r="AJ541"/>
  <c i="3" r="AK541"/>
  <c i="3" r="AM541"/>
  <c i="3" r="AG542"/>
  <c i="3" r="AH542"/>
  <c i="3" r="AJ542"/>
  <c i="3" r="AK542"/>
  <c i="3" r="AM542"/>
  <c i="3" r="AM543"/>
  <c i="3" r="AH544"/>
  <c i="3" r="AJ544"/>
  <c i="3" r="AK544"/>
  <c i="3" r="AM544"/>
  <c i="3" r="AG545"/>
  <c i="3" r="AH545"/>
  <c i="3" r="AK545"/>
  <c i="3" r="AM545"/>
  <c i="3" r="AG546"/>
  <c i="3" r="AH546"/>
  <c i="3" r="AJ546"/>
  <c i="3" r="AK546"/>
  <c i="3" r="AM546"/>
  <c i="3" r="AG547"/>
  <c i="3" r="AH547"/>
  <c i="3" r="AJ547"/>
  <c i="3" r="AK547"/>
  <c i="3" r="AM547"/>
  <c i="3" r="AG548"/>
  <c i="3" r="AL548"/>
  <c i="3" r="AM548"/>
  <c i="3" r="AE549"/>
  <c i="3" r="AF549"/>
  <c i="3" r="AH549"/>
  <c i="3" r="AJ549"/>
  <c i="3" r="AK549"/>
  <c i="3" r="AM549"/>
  <c i="3" r="AE550"/>
  <c i="3" r="AH550"/>
  <c i="3" r="AJ550"/>
  <c i="3" r="AL550"/>
  <c i="3" r="AM550"/>
  <c i="3" r="AE551"/>
  <c i="3" r="AK551"/>
  <c i="3" r="AM551"/>
  <c i="3" r="AF552"/>
  <c i="3" r="AJ552"/>
  <c i="3" r="AK552"/>
  <c i="3" r="AM552"/>
  <c i="3" r="AF553"/>
  <c i="3" r="AH553"/>
  <c i="3" r="AJ553"/>
  <c i="3" r="AK553"/>
  <c i="3" r="AM553"/>
  <c i="3" r="AF554"/>
  <c i="3" r="AH554"/>
  <c i="3" r="AJ554"/>
  <c i="3" r="AM554"/>
  <c i="3" r="AF555"/>
  <c i="3" r="AJ555"/>
  <c i="3" r="AL555"/>
  <c i="3" r="AM555"/>
  <c i="3" r="AF556"/>
  <c i="3" r="AM556"/>
  <c i="3" r="AF557"/>
  <c i="3" r="AH557"/>
  <c i="3" r="AI557"/>
  <c i="3" r="AJ557"/>
  <c i="3" r="AK557"/>
  <c i="3" r="AM557"/>
  <c i="3" r="AF558"/>
  <c i="3" r="AG558"/>
  <c i="3" r="AJ558"/>
  <c i="3" r="AK558"/>
  <c i="3" r="AL558"/>
  <c i="3" r="AM558"/>
  <c i="3" r="AF559"/>
  <c i="3" r="AG559"/>
  <c i="3" r="AH559"/>
  <c i="3" r="AK559"/>
  <c i="3" r="AJ560"/>
  <c i="3" r="AK560"/>
  <c i="3" r="AM560"/>
  <c i="3" r="AH561"/>
  <c i="3" r="AK561"/>
  <c i="3" r="AG562"/>
  <c i="3" r="AH562"/>
  <c i="3" r="AJ562"/>
  <c i="3" r="AK562"/>
  <c i="3" r="AL562"/>
  <c i="3" r="AM562"/>
  <c i="3" r="AH563"/>
  <c i="3" r="AJ563"/>
  <c i="3" r="AK563"/>
  <c i="3" r="AM563"/>
  <c i="3" r="AH564"/>
  <c i="3" r="AJ564"/>
  <c i="3" r="AK564"/>
  <c i="3" r="AM564"/>
  <c i="3" r="AG565"/>
  <c i="3" r="AK565"/>
  <c i="3" r="AL565"/>
  <c i="3" r="AM565"/>
  <c i="3" r="AF566"/>
  <c i="3" r="AH566"/>
  <c i="3" r="AK566"/>
  <c i="3" r="AM566"/>
  <c i="3" r="AH567"/>
  <c i="3" r="AJ567"/>
  <c i="3" r="AK567"/>
  <c i="3" r="AM567"/>
  <c i="3" r="AE568"/>
  <c i="3" r="AF568"/>
  <c i="3" r="AH568"/>
  <c i="3" r="AK568"/>
  <c i="3" r="AL568"/>
  <c i="3" r="AM568"/>
  <c i="3" r="AF569"/>
  <c i="3" r="AH569"/>
  <c i="3" r="AJ569"/>
  <c i="3" r="AL569"/>
  <c i="3" r="AM569"/>
  <c i="3" r="AF570"/>
  <c i="3" r="AG570"/>
  <c i="3" r="AK570"/>
  <c i="3" r="AM570"/>
  <c i="3" r="AF571"/>
  <c i="3" r="AH571"/>
  <c i="3" r="AK571"/>
  <c i="3" r="AM571"/>
  <c i="3" r="AF572"/>
  <c i="3" r="AJ572"/>
  <c i="3" r="AK572"/>
  <c i="3" r="AM572"/>
  <c i="3" r="AF573"/>
  <c i="3" r="AH573"/>
  <c i="3" r="AL573"/>
  <c i="3" r="AF574"/>
  <c i="3" r="AJ574"/>
  <c i="3" r="AK574"/>
  <c i="3" r="AM574"/>
  <c i="3" r="AF575"/>
  <c i="3" r="AK575"/>
  <c i="3" r="AM575"/>
  <c i="3" r="AF576"/>
  <c i="3" r="AJ576"/>
  <c i="3" r="AK576"/>
  <c i="3" r="AL576"/>
  <c i="3" r="AF577"/>
  <c i="3" r="AH577"/>
  <c i="3" r="AJ577"/>
  <c i="3" r="AK577"/>
  <c i="3" r="AM577"/>
  <c i="3" r="AF578"/>
  <c i="3" r="AH578"/>
  <c i="3" r="AK578"/>
  <c i="3" r="AL578"/>
  <c i="3" r="AM578"/>
  <c i="3" r="AF579"/>
  <c i="3" r="AH579"/>
  <c i="3" r="AJ579"/>
  <c i="3" r="AK579"/>
  <c i="3" r="AL579"/>
  <c i="3" r="AM579"/>
  <c i="3" r="AH580"/>
  <c i="3" r="AK580"/>
  <c i="3" r="AM580"/>
  <c i="3" r="AH581"/>
  <c i="3" r="AJ581"/>
  <c i="3" r="AM581"/>
  <c i="3" r="AH582"/>
  <c i="3" r="AJ582"/>
  <c i="3" r="AL582"/>
  <c i="3" r="AM582"/>
  <c i="3" r="AH583"/>
  <c i="3" r="AJ583"/>
  <c i="3" r="AL583"/>
  <c i="3" r="AM583"/>
  <c i="3" r="AH584"/>
  <c i="3" r="AJ584"/>
  <c i="3" r="AK584"/>
  <c i="3" r="AH585"/>
  <c i="3" r="AJ585"/>
  <c i="3" r="AK585"/>
  <c i="3" r="AL585"/>
  <c i="3" r="AG586"/>
  <c i="3" r="AJ586"/>
  <c i="3" r="AK586"/>
  <c i="3" r="AM586"/>
  <c i="3" r="AF587"/>
  <c i="3" r="AJ587"/>
  <c i="3" r="AL587"/>
  <c i="3" r="AM587"/>
  <c i="3" r="AF588"/>
  <c i="3" r="AH588"/>
  <c i="3" r="AJ588"/>
  <c i="3" r="AK588"/>
  <c i="3" r="AM588"/>
  <c i="3" r="AF589"/>
  <c i="3" r="AH589"/>
  <c i="3" r="AK589"/>
  <c i="3" r="AM589"/>
  <c i="3" r="AF590"/>
  <c i="3" r="AH590"/>
  <c i="3" r="AJ590"/>
  <c i="3" r="AK590"/>
  <c i="3" r="AM590"/>
  <c i="3" r="AF591"/>
  <c i="3" r="AK591"/>
  <c i="3" r="AL591"/>
  <c i="3" r="AM591"/>
  <c i="3" r="AF592"/>
  <c i="3" r="AK592"/>
  <c i="3" r="AF593"/>
  <c i="3" r="AH593"/>
  <c i="3" r="AJ593"/>
  <c i="3" r="AK593"/>
  <c i="3" r="AM593"/>
  <c i="3" r="AF594"/>
  <c i="3" r="AH594"/>
  <c i="3" r="AJ594"/>
  <c i="3" r="AL594"/>
  <c i="3" r="AF595"/>
  <c i="3" r="AG595"/>
  <c i="3" r="AJ595"/>
  <c i="3" r="AK595"/>
  <c i="3" r="AM595"/>
  <c i="3" r="AF596"/>
  <c i="3" r="AG596"/>
  <c i="3" r="AH596"/>
  <c i="3" r="AJ596"/>
  <c i="3" r="AK596"/>
  <c i="3" r="AM596"/>
  <c i="3" r="AF597"/>
  <c i="3" r="AJ597"/>
  <c i="3" r="AL597"/>
  <c i="3" r="AM597"/>
  <c i="3" r="AF598"/>
  <c i="3" r="AH598"/>
  <c i="3" r="AK598"/>
  <c i="3" r="AM598"/>
  <c i="3" r="AF599"/>
  <c i="3" r="AG599"/>
  <c i="3" r="AH599"/>
  <c i="3" r="AJ599"/>
  <c i="3" r="AK599"/>
  <c i="3" r="AM599"/>
  <c i="3" r="AJ600"/>
  <c i="3" r="AK600"/>
  <c i="3" r="AL600"/>
  <c i="3" r="AM600"/>
  <c i="3" r="AH601"/>
  <c i="3" r="AK601"/>
  <c i="3" r="AM601"/>
  <c i="3" r="AG602"/>
  <c i="3" r="AH602"/>
  <c i="3" r="AJ602"/>
  <c i="3" r="AK602"/>
  <c i="3" r="AM602"/>
  <c i="3" r="AH603"/>
  <c i="3" r="AM603"/>
  <c i="3" r="AE604"/>
  <c i="3" r="AF604"/>
  <c i="3" r="AH604"/>
  <c i="3" r="AJ604"/>
  <c i="3" r="AK604"/>
  <c i="3" r="AM604"/>
  <c i="3" r="AE605"/>
  <c i="3" r="AF605"/>
  <c i="3" r="AH605"/>
  <c i="3" r="AJ605"/>
  <c i="3" r="AK605"/>
  <c i="3" r="AL605"/>
  <c i="3" r="AM605"/>
  <c i="3" r="AE606"/>
  <c i="3" r="AK606"/>
  <c i="3" r="AL606"/>
  <c i="3" r="AM606"/>
  <c i="3" r="AF607"/>
  <c i="3" r="AH607"/>
  <c i="3" r="AJ607"/>
  <c i="3" r="AM607"/>
  <c i="3" r="AF608"/>
  <c i="3" r="AK608"/>
  <c i="3" r="AL608"/>
  <c i="3" r="AF609"/>
  <c i="3" r="AH609"/>
  <c i="3" r="AJ609"/>
  <c i="3" r="AK609"/>
  <c i="3" r="AF610"/>
  <c i="3" r="AH610"/>
  <c i="3" r="AJ610"/>
  <c i="3" r="AK610"/>
  <c i="3" r="AM610"/>
  <c i="3" r="AF611"/>
  <c i="3" r="AG611"/>
  <c i="3" r="AJ611"/>
  <c i="3" r="AK611"/>
  <c i="3" r="AL611"/>
  <c i="3" r="AM611"/>
  <c i="3" r="AF612"/>
  <c i="3" r="AG612"/>
  <c i="3" r="AH612"/>
  <c i="3" r="AJ612"/>
  <c i="3" r="AK612"/>
  <c i="3" r="AM612"/>
  <c i="3" r="AF613"/>
  <c i="3" r="AG613"/>
  <c i="3" r="AM613"/>
  <c i="3" r="AF614"/>
  <c i="3" r="AM614"/>
  <c i="3" r="AF615"/>
  <c i="3" r="AG615"/>
  <c i="3" r="AK615"/>
  <c i="3" r="AM615"/>
  <c i="3" r="AF616"/>
  <c i="3" r="AG616"/>
  <c i="3" r="AH616"/>
  <c i="3" r="AK616"/>
  <c i="3" r="AL616"/>
  <c i="3" r="AM616"/>
  <c i="3" r="AH617"/>
  <c i="3" r="AJ617"/>
  <c i="3" r="AK617"/>
  <c i="3" r="AM617"/>
  <c i="3" r="AJ618"/>
  <c i="3" r="AK618"/>
  <c i="3" r="AM618"/>
  <c i="3" r="AK619"/>
  <c i="3" r="AL619"/>
  <c i="3" r="AG620"/>
  <c i="3" r="AH620"/>
  <c i="3" r="AJ620"/>
  <c i="3" r="AK620"/>
  <c i="3" r="AM620"/>
  <c i="3" r="AG621"/>
  <c i="3" r="AH621"/>
  <c i="3" r="AJ621"/>
  <c i="3" r="AK621"/>
  <c i="3" r="AL621"/>
  <c i="3" r="AM621"/>
  <c i="3" r="AE622"/>
  <c i="3" r="AF622"/>
  <c i="3" r="AK622"/>
  <c i="3" r="AM622"/>
  <c i="3" r="AE623"/>
  <c i="3" r="AH623"/>
  <c i="3" r="AJ623"/>
  <c i="3" r="AK623"/>
  <c i="3" r="AL623"/>
  <c i="3" r="AM623"/>
  <c i="3" r="AE624"/>
  <c i="3" r="AH624"/>
  <c i="3" r="AJ624"/>
  <c i="3" r="AK624"/>
  <c i="3" r="AM624"/>
  <c i="3" r="AE625"/>
  <c i="3" r="AH625"/>
  <c i="3" r="AJ625"/>
  <c i="3" r="AK625"/>
  <c i="3" r="AM625"/>
  <c i="3" r="AF626"/>
  <c i="3" r="AJ626"/>
  <c i="3" r="AK626"/>
  <c i="3" r="AL626"/>
  <c i="3" r="AM626"/>
  <c i="3" r="AF627"/>
  <c i="3" r="AH627"/>
  <c i="3" r="AK627"/>
  <c i="3" r="AF628"/>
  <c i="3" r="AJ628"/>
  <c i="3" r="AK628"/>
  <c i="3" r="AM628"/>
  <c i="3" r="AF629"/>
  <c i="3" r="AG629"/>
  <c i="3" r="AJ629"/>
  <c i="3" r="AK629"/>
  <c i="3" r="AL629"/>
  <c i="3" r="AM629"/>
  <c i="3" r="AF630"/>
  <c i="3" r="AG630"/>
  <c i="3" r="AJ630"/>
  <c i="3" r="AK630"/>
  <c i="3" r="AL630"/>
  <c i="3" r="AM630"/>
  <c i="3" r="AF631"/>
  <c i="3" r="AG631"/>
  <c i="3" r="AH631"/>
  <c i="3" r="AJ631"/>
  <c i="3" r="AK631"/>
  <c i="3" r="AM631"/>
  <c i="3" r="AF632"/>
  <c i="3" r="AG632"/>
  <c i="3" r="AH632"/>
  <c i="3" r="AK632"/>
  <c i="3" r="AM632"/>
  <c i="3" r="AF633"/>
  <c i="3" r="AH633"/>
  <c i="3" r="AJ633"/>
  <c i="3" r="AK633"/>
  <c i="3" r="AM633"/>
  <c i="3" r="AF634"/>
  <c i="3" r="AG634"/>
  <c i="3" r="AH634"/>
  <c i="3" r="AJ634"/>
  <c i="3" r="AK634"/>
  <c i="3" r="AM634"/>
  <c i="3" r="AH635"/>
  <c i="3" r="AJ635"/>
  <c i="3" r="AM635"/>
  <c i="3" r="AH636"/>
  <c i="3" r="AJ636"/>
  <c i="3" r="AL636"/>
  <c i="3" r="AM636"/>
  <c i="3" r="AH637"/>
  <c i="3" r="AJ637"/>
  <c i="3" r="AL637"/>
  <c i="3" r="AM637"/>
  <c i="3" r="AG638"/>
  <c i="3" r="AH638"/>
  <c i="3" r="AJ638"/>
  <c i="3" r="AK638"/>
  <c i="3" r="AL638"/>
  <c i="3" r="AM638"/>
  <c i="3" r="AH639"/>
  <c i="3" r="AI639"/>
  <c i="3" r="AJ639"/>
  <c i="3" r="AK639"/>
  <c i="3" r="AL639"/>
  <c i="3" r="AM639"/>
  <c i="3" r="AH640"/>
  <c i="3" r="AM640"/>
  <c i="3" r="AH641"/>
  <c i="3" r="AJ641"/>
  <c i="3" r="AK641"/>
  <c i="3" r="AH642"/>
  <c i="3" r="AI642"/>
  <c i="3" r="AJ642"/>
  <c i="3" r="AK642"/>
  <c i="3" r="AM642"/>
  <c i="3" r="AK643"/>
  <c i="3" r="AM643"/>
  <c i="3" r="AK644"/>
  <c i="3" r="AM644"/>
  <c i="3" r="AG645"/>
  <c i="3" r="AJ645"/>
  <c i="3" r="AK645"/>
  <c i="3" r="AL645"/>
  <c i="3" r="AM645"/>
  <c i="3" r="AG646"/>
  <c i="3" r="AH646"/>
  <c i="3" r="AJ646"/>
  <c i="3" r="AK646"/>
  <c i="3" r="AM646"/>
  <c i="3" r="AF647"/>
  <c i="3" r="AH647"/>
  <c i="3" r="AK647"/>
  <c i="3" r="AL647"/>
  <c i="3" r="AM647"/>
  <c i="3" r="AF648"/>
  <c i="3" r="AH648"/>
  <c i="3" r="AM648"/>
  <c i="3" r="AF649"/>
  <c i="3" r="AH649"/>
  <c i="3" r="AI649"/>
  <c i="3" r="AK649"/>
  <c i="3" r="AM649"/>
  <c i="3" r="AF650"/>
  <c i="3" r="AH650"/>
  <c i="3" r="AF651"/>
  <c i="3" r="AG651"/>
  <c i="3" r="AK651"/>
  <c i="3" r="AM651"/>
  <c i="3" r="AF652"/>
  <c i="3" r="AG652"/>
  <c i="3" r="AM652"/>
  <c i="3" r="AF653"/>
  <c i="3" r="AG653"/>
  <c i="3" r="AJ653"/>
  <c i="3" r="AK653"/>
  <c i="3" r="AM653"/>
  <c i="3" r="AF654"/>
  <c i="3" r="AH654"/>
  <c i="3" r="AJ654"/>
  <c i="3" r="AK654"/>
  <c i="3" r="AM654"/>
  <c i="3" r="AF655"/>
  <c i="3" r="AH655"/>
  <c i="3" r="AK655"/>
  <c i="3" r="AF656"/>
  <c i="3" r="AH656"/>
  <c i="3" r="AJ656"/>
  <c i="3" r="AK656"/>
  <c i="3" r="AM656"/>
  <c i="3" r="AF657"/>
  <c i="3" r="AH657"/>
  <c i="3" r="AJ657"/>
  <c i="3" r="AK657"/>
  <c i="3" r="AM657"/>
  <c i="3" r="AF658"/>
  <c i="3" r="AH658"/>
  <c i="3" r="AK658"/>
  <c i="3" r="AF659"/>
  <c i="3" r="AH659"/>
  <c i="3" r="AJ659"/>
  <c i="3" r="AL659"/>
  <c i="3" r="AM659"/>
  <c i="3" r="AG660"/>
  <c i="3" r="AK660"/>
  <c i="3" r="AL660"/>
  <c i="3" r="AM660"/>
  <c i="3" r="AG661"/>
  <c i="3" r="AH661"/>
  <c i="3" r="AJ661"/>
  <c i="3" r="AK661"/>
  <c i="3" r="AL661"/>
  <c i="3" r="AM661"/>
  <c i="3" r="AG662"/>
  <c i="3" r="AK662"/>
  <c i="3" r="AM662"/>
  <c i="3" r="AH663"/>
  <c i="3" r="AJ663"/>
  <c i="3" r="AM663"/>
  <c i="3" r="AG664"/>
  <c i="3" r="AL664"/>
  <c i="3" r="AM664"/>
  <c i="3" r="AG665"/>
  <c i="3" r="AH665"/>
  <c i="3" r="AJ665"/>
  <c i="3" r="AK665"/>
  <c i="3" r="AM665"/>
  <c i="3" r="AG666"/>
  <c i="3" r="AH666"/>
  <c i="3" r="AJ666"/>
  <c i="3" r="AK666"/>
  <c i="3" r="AL666"/>
  <c i="3" r="AM666"/>
  <c i="3" r="AG667"/>
  <c i="3" r="AK667"/>
  <c i="3" r="AM667"/>
  <c i="3" r="AG668"/>
  <c i="3" r="AJ668"/>
  <c i="3" r="AK668"/>
  <c i="3" r="AM668"/>
  <c i="3" r="AH669"/>
  <c i="3" r="AK669"/>
  <c i="3" r="AL669"/>
  <c i="3" r="AM669"/>
  <c i="3" r="AE670"/>
  <c i="3" r="AF670"/>
  <c i="3" r="AH670"/>
  <c i="3" r="AJ670"/>
  <c i="3" r="AK670"/>
  <c i="3" r="AL670"/>
  <c i="3" r="AM670"/>
  <c i="3" r="AE671"/>
  <c i="3" r="AF671"/>
  <c i="3" r="AH671"/>
  <c i="3" r="AK671"/>
  <c i="3" r="AL671"/>
  <c i="3" r="AM671"/>
  <c i="3" r="AE672"/>
  <c i="3" r="AH672"/>
  <c i="3" r="AJ672"/>
  <c i="3" r="AK672"/>
  <c i="3" r="AL672"/>
  <c i="3" r="AM672"/>
  <c i="3" r="AE673"/>
  <c i="3" r="AG673"/>
  <c i="3" r="AH673"/>
  <c i="3" r="AK673"/>
  <c i="3" r="AM673"/>
  <c i="3" r="AE674"/>
  <c i="3" r="AG674"/>
  <c i="3" r="AH674"/>
  <c i="3" r="AK674"/>
  <c i="3" r="AL674"/>
  <c i="3" r="AM674"/>
  <c i="3" r="AF675"/>
  <c i="3" r="AH675"/>
  <c i="3" r="AJ675"/>
  <c i="3" r="AL675"/>
  <c i="3" r="AF676"/>
  <c i="3" r="AH676"/>
  <c i="3" r="AJ676"/>
  <c i="3" r="AK676"/>
  <c i="3" r="AM676"/>
  <c i="3" r="AF677"/>
  <c i="3" r="AG677"/>
  <c i="3" r="AJ677"/>
  <c i="3" r="AK677"/>
  <c i="3" r="AM677"/>
  <c i="3" r="AF678"/>
  <c i="3" r="AG678"/>
  <c i="3" r="AM678"/>
  <c i="3" r="AF679"/>
  <c i="3" r="AG679"/>
  <c i="3" r="AJ679"/>
  <c i="3" r="AL679"/>
  <c i="3" r="AM679"/>
  <c i="3" r="AF680"/>
  <c i="3" r="AG680"/>
  <c i="3" r="AH680"/>
  <c i="3" r="AK680"/>
  <c i="3" r="AM680"/>
  <c i="3" r="AF681"/>
  <c i="3" r="AG681"/>
  <c i="3" r="AH681"/>
  <c i="3" r="AK681"/>
  <c i="3" r="AM681"/>
  <c i="3" r="AF682"/>
  <c i="3" r="AJ682"/>
  <c i="3" r="AK682"/>
  <c i="3" r="AL682"/>
  <c i="3" r="AM682"/>
  <c i="3" r="AF683"/>
  <c i="3" r="AH683"/>
  <c i="3" r="AK683"/>
  <c i="3" r="AM683"/>
  <c i="3" r="AF684"/>
  <c i="3" r="AG684"/>
  <c i="3" r="AH684"/>
  <c i="3" r="AJ684"/>
  <c i="3" r="AK684"/>
  <c i="3" r="AM684"/>
  <c i="3" r="AH685"/>
  <c i="3" r="AI685"/>
  <c i="3" r="AJ685"/>
  <c i="3" r="AK685"/>
  <c i="3" r="AM685"/>
  <c i="3" r="AH686"/>
  <c i="3" r="AK686"/>
  <c i="3" r="AM686"/>
  <c i="3" r="AG687"/>
  <c i="3" r="AK687"/>
  <c i="3" r="AL687"/>
  <c i="3" r="AM687"/>
  <c i="3" r="AG688"/>
  <c i="3" r="AK688"/>
  <c i="3" r="AL688"/>
  <c i="3" r="AM688"/>
  <c i="3" r="AG689"/>
  <c i="3" r="AH689"/>
  <c i="3" r="AJ689"/>
  <c i="3" r="AK689"/>
  <c i="3" r="AM689"/>
  <c i="3" r="AG690"/>
  <c i="3" r="AH690"/>
  <c i="3" r="AK690"/>
  <c i="3" r="AM690"/>
  <c i="3" r="AE691"/>
  <c i="3" r="AF691"/>
  <c i="3" r="AH691"/>
  <c i="3" r="AJ691"/>
  <c i="3" r="AK691"/>
  <c i="3" r="AM691"/>
  <c i="3" r="AE692"/>
  <c i="3" r="AF692"/>
  <c i="3" r="AK692"/>
  <c i="3" r="AL692"/>
  <c i="3" r="AM692"/>
  <c i="3" r="AE693"/>
  <c i="3" r="AH693"/>
  <c i="3" r="AL693"/>
  <c i="3" r="AM693"/>
  <c i="3" r="AE694"/>
  <c i="3" r="AJ694"/>
  <c i="3" r="AK694"/>
  <c i="3" r="AM694"/>
  <c i="3" r="AE695"/>
  <c i="3" r="AH695"/>
  <c i="3" r="AJ695"/>
  <c i="3" r="AM695"/>
  <c i="3" r="AF696"/>
  <c i="3" r="AH696"/>
  <c i="3" r="AJ696"/>
  <c i="3" r="AK696"/>
  <c i="3" r="AM696"/>
  <c i="3" r="AF697"/>
  <c i="3" r="AH697"/>
  <c i="3" r="AK697"/>
  <c i="3" r="AM697"/>
  <c i="3" r="AF698"/>
  <c i="3" r="AH698"/>
  <c i="3" r="AJ698"/>
  <c i="3" r="AL698"/>
  <c i="3" r="AM698"/>
  <c i="3" r="AF699"/>
  <c i="3" r="AG699"/>
  <c i="3" r="AH699"/>
  <c i="3" r="AJ699"/>
  <c i="3" r="AK699"/>
  <c i="3" r="AM699"/>
  <c i="3" r="AF700"/>
  <c i="3" r="AH700"/>
  <c i="3" r="AK700"/>
  <c i="3" r="AL700"/>
  <c i="3" r="AM700"/>
  <c i="3" r="AF701"/>
  <c i="3" r="AH701"/>
  <c i="3" r="AJ701"/>
  <c i="3" r="AM701"/>
  <c i="3" r="AF702"/>
  <c i="3" r="AH702"/>
  <c i="3" r="AK702"/>
  <c i="3" r="AL702"/>
  <c i="3" r="AM702"/>
  <c i="3" r="AF703"/>
  <c i="3" r="AH703"/>
  <c i="3" r="AJ703"/>
  <c i="3" r="AK703"/>
  <c i="3" r="AM703"/>
  <c i="3" r="AF704"/>
  <c i="3" r="AL704"/>
  <c i="3" r="AF705"/>
  <c i="3" r="AK705"/>
  <c i="3" r="AM705"/>
  <c i="3" r="AF706"/>
  <c i="3" r="AH706"/>
  <c i="3" r="AJ706"/>
  <c i="3" r="AK706"/>
  <c i="3" r="AF707"/>
  <c i="3" r="AG707"/>
  <c i="3" r="AH707"/>
  <c i="3" r="AK707"/>
  <c i="3" r="AF708"/>
  <c i="3" r="AG708"/>
  <c i="3" r="AH708"/>
  <c i="3" r="AJ708"/>
  <c i="3" r="AM708"/>
  <c i="3" r="AF709"/>
  <c i="3" r="AG709"/>
  <c i="3" r="AH709"/>
  <c i="3" r="AK709"/>
  <c i="3" r="AM709"/>
  <c i="3" r="AF710"/>
  <c i="3" r="AG710"/>
  <c i="3" r="AJ710"/>
  <c i="3" r="AK710"/>
  <c i="3" r="AL710"/>
  <c i="3" r="AM710"/>
  <c i="3" r="AF711"/>
  <c i="3" r="AH711"/>
  <c i="3" r="AJ711"/>
  <c i="3" r="AK711"/>
  <c i="3" r="AM711"/>
  <c i="3" r="AH712"/>
  <c i="3" r="AK712"/>
  <c i="3" r="AG713"/>
  <c i="3" r="AH713"/>
  <c i="3" r="AK713"/>
  <c i="3" r="AM713"/>
  <c i="3" r="AH714"/>
  <c i="3" r="AM714"/>
  <c i="3" r="AH715"/>
  <c i="3" r="AJ715"/>
  <c i="3" r="AM715"/>
  <c i="3" r="AH716"/>
  <c i="3" r="AK716"/>
  <c i="3" r="AH717"/>
  <c i="3" r="AK717"/>
  <c i="3" r="AM717"/>
  <c i="3" r="AH718"/>
  <c i="3" r="AJ718"/>
  <c i="3" r="AK718"/>
  <c i="3" r="AM718"/>
  <c i="3" r="AG719"/>
  <c i="3" r="AL719"/>
  <c i="3" r="AM719"/>
  <c i="3" r="AG720"/>
  <c i="3" r="AH720"/>
  <c i="3" r="AJ720"/>
  <c i="3" r="AK720"/>
  <c i="3" r="AM720"/>
  <c i="3" r="AF721"/>
  <c i="3" r="AH721"/>
  <c i="3" r="AK721"/>
  <c i="3" r="AM721"/>
  <c i="3" r="AE722"/>
  <c i="3" r="AF722"/>
  <c i="3" r="AH722"/>
  <c i="3" r="AJ722"/>
  <c i="3" r="AK722"/>
  <c i="3" r="AM722"/>
  <c i="3" r="AE723"/>
  <c i="3" r="AF723"/>
  <c i="3" r="AH723"/>
  <c i="3" r="AK723"/>
  <c i="3" r="AM723"/>
  <c i="3" r="AE724"/>
  <c i="3" r="AF724"/>
  <c i="3" r="AH724"/>
  <c i="3" r="AJ724"/>
  <c i="3" r="AK724"/>
  <c i="3" r="AL724"/>
  <c i="3" r="AM724"/>
  <c i="3" r="AE725"/>
  <c i="3" r="AF725"/>
  <c i="3" r="AH725"/>
  <c i="3" r="AJ725"/>
  <c i="3" r="AK725"/>
  <c i="3" r="AL725"/>
  <c i="3" r="AM725"/>
  <c i="3" r="AE726"/>
  <c i="3" r="AJ726"/>
  <c i="3" r="AK726"/>
  <c i="3" r="AM726"/>
  <c i="3" r="AE727"/>
  <c i="3" r="AH727"/>
  <c i="3" r="AL727"/>
  <c i="3" r="AM727"/>
  <c i="3" r="AE728"/>
  <c i="3" r="AH728"/>
  <c i="3" r="AJ728"/>
  <c i="3" r="AL728"/>
  <c i="3" r="AM728"/>
  <c i="3" r="AF729"/>
  <c i="3" r="AH729"/>
  <c i="3" r="AJ729"/>
  <c i="3" r="AK729"/>
  <c i="3" r="AM729"/>
  <c i="3" r="AF730"/>
  <c i="3" r="AH730"/>
  <c i="3" r="AK730"/>
  <c i="3" r="AM730"/>
  <c i="3" r="AF731"/>
  <c i="3" r="AK731"/>
  <c i="3" r="AM731"/>
  <c i="3" r="AF732"/>
  <c i="3" r="AG732"/>
  <c i="3" r="AH732"/>
  <c i="3" r="AK732"/>
  <c i="3" r="AL732"/>
  <c i="3" r="AM732"/>
  <c i="3" r="AF733"/>
  <c i="3" r="AM733"/>
  <c i="3" r="AF734"/>
  <c i="3" r="AH734"/>
  <c i="3" r="AJ734"/>
  <c i="3" r="AK734"/>
  <c i="3" r="AF735"/>
  <c i="3" r="AH735"/>
  <c i="3" r="AJ735"/>
  <c i="3" r="AM735"/>
  <c i="3" r="AF736"/>
  <c i="3" r="AH736"/>
  <c i="3" r="AJ736"/>
  <c i="3" r="AK736"/>
  <c i="3" r="AM736"/>
  <c i="3" r="AF737"/>
  <c i="3" r="AG737"/>
  <c i="3" r="AJ737"/>
  <c i="3" r="AK737"/>
  <c i="3" r="AL737"/>
  <c i="3" r="AM737"/>
  <c i="3" r="AF738"/>
  <c i="3" r="AG738"/>
  <c i="3" r="AH738"/>
  <c i="3" r="AJ738"/>
  <c i="3" r="AM738"/>
  <c i="3" r="AF739"/>
  <c i="3" r="AG739"/>
  <c i="3" r="AH739"/>
  <c i="3" r="AJ739"/>
  <c i="3" r="AK739"/>
  <c i="3" r="AM739"/>
  <c i="3" r="AF740"/>
  <c i="3" r="AG740"/>
  <c i="3" r="AH740"/>
  <c i="3" r="AK740"/>
  <c i="3" r="AL740"/>
  <c i="3" r="AF741"/>
  <c i="3" r="AG741"/>
  <c i="3" r="AH741"/>
  <c i="3" r="AK741"/>
  <c i="3" r="AM741"/>
  <c i="3" r="AF742"/>
  <c i="3" r="AG742"/>
  <c i="3" r="AH742"/>
  <c i="3" r="AK742"/>
  <c i="3" r="AM742"/>
  <c i="3" r="AF743"/>
  <c i="3" r="AH743"/>
  <c i="3" r="AJ743"/>
  <c i="3" r="AL743"/>
  <c i="3" r="AM743"/>
  <c i="3" r="AF744"/>
  <c i="3" r="AH744"/>
  <c i="3" r="AJ744"/>
  <c i="3" r="AK744"/>
  <c i="3" r="AM744"/>
  <c i="3" r="AH745"/>
  <c i="3" r="AJ745"/>
  <c i="3" r="AK745"/>
  <c i="3" r="AM745"/>
  <c i="3" r="AH746"/>
  <c i="3" r="AJ746"/>
  <c i="3" r="AK746"/>
  <c i="3" r="AM746"/>
  <c i="3" r="AJ747"/>
  <c i="3" r="AK747"/>
  <c i="3" r="AM747"/>
  <c i="3" r="AK748"/>
  <c i="3" r="AL748"/>
  <c i="3" r="AM748"/>
  <c i="3" r="AF749"/>
  <c i="3" r="AH749"/>
  <c i="3" r="AK749"/>
  <c i="3" r="AL749"/>
  <c i="3" r="AM749"/>
  <c i="3" r="AE750"/>
  <c i="3" r="AF750"/>
  <c i="3" r="AH750"/>
  <c i="3" r="AJ750"/>
  <c i="3" r="AK750"/>
  <c i="3" r="AL750"/>
  <c i="3" r="AM750"/>
  <c i="3" r="AE751"/>
  <c i="3" r="AF751"/>
  <c i="3" r="AJ751"/>
  <c i="3" r="AK751"/>
  <c i="3" r="AM751"/>
  <c i="3" r="AE752"/>
  <c i="3" r="AH752"/>
  <c i="3" r="AK752"/>
  <c i="3" r="AM752"/>
  <c i="3" r="AF753"/>
  <c i="3" r="AH753"/>
  <c i="3" r="AJ753"/>
  <c i="3" r="AK753"/>
  <c i="3" r="AL753"/>
  <c i="3" r="AM753"/>
  <c i="3" r="AF754"/>
  <c i="3" r="AG754"/>
  <c i="3" r="AH754"/>
  <c i="3" r="AJ754"/>
  <c i="3" r="AK754"/>
  <c i="3" r="AL754"/>
  <c i="3" r="AM754"/>
  <c i="3" r="AF755"/>
  <c i="3" r="AG755"/>
  <c i="3" r="AH755"/>
  <c i="3" r="AJ755"/>
  <c i="3" r="AK755"/>
  <c i="3" r="AM755"/>
  <c i="3" r="AF756"/>
  <c i="3" r="AH756"/>
  <c i="3" r="AI756"/>
  <c i="3" r="AJ756"/>
  <c i="3" r="AL756"/>
  <c i="3" r="AM756"/>
  <c i="3" r="AF757"/>
  <c i="3" r="AH757"/>
  <c i="3" r="AJ757"/>
  <c i="3" r="AK757"/>
  <c i="3" r="AL757"/>
  <c i="3" r="AF758"/>
  <c i="3" r="AJ758"/>
  <c i="3" r="AK758"/>
  <c i="3" r="AF759"/>
  <c i="3" r="AH759"/>
  <c i="3" r="AJ759"/>
  <c i="3" r="AK759"/>
  <c i="3" r="AM759"/>
  <c i="3" r="AF760"/>
  <c i="3" r="AH760"/>
  <c i="3" r="AK760"/>
  <c i="3" r="AL760"/>
  <c i="3" r="AM760"/>
  <c i="3" r="AF761"/>
  <c i="3" r="AG761"/>
  <c i="3" r="AL761"/>
  <c i="3" r="AM761"/>
  <c i="3" r="AF762"/>
  <c i="3" r="AG762"/>
  <c i="3" r="AJ762"/>
  <c i="3" r="AK762"/>
  <c i="3" r="AM762"/>
  <c i="3" r="AF763"/>
  <c i="3" r="AG763"/>
  <c i="3" r="AJ763"/>
  <c i="3" r="AK763"/>
  <c i="3" r="AL763"/>
  <c i="3" r="AM763"/>
  <c i="3" r="AF764"/>
  <c i="3" r="AG764"/>
  <c i="3" r="AJ764"/>
  <c i="3" r="AK764"/>
  <c i="3" r="AM764"/>
  <c i="3" r="AF765"/>
  <c i="3" r="AG765"/>
  <c i="3" r="AH765"/>
  <c i="3" r="AK765"/>
  <c i="3" r="AF766"/>
  <c i="3" r="AG766"/>
  <c i="3" r="AH766"/>
  <c i="3" r="AJ766"/>
  <c i="3" r="AL766"/>
  <c i="3" r="AM766"/>
  <c i="3" r="AF767"/>
  <c i="3" r="AJ767"/>
  <c i="3" r="AK767"/>
  <c i="3" r="AL767"/>
  <c i="3" r="AM767"/>
  <c i="3" r="AF768"/>
  <c i="3" r="AG768"/>
  <c i="3" r="AJ768"/>
  <c i="3" r="AK768"/>
  <c i="3" r="AM768"/>
  <c i="3" r="AF769"/>
  <c i="3" r="AG769"/>
  <c i="3" r="AH769"/>
  <c i="3" r="AJ769"/>
  <c i="3" r="AK769"/>
  <c i="3" r="AM769"/>
  <c i="3" r="AF770"/>
  <c i="3" r="AG770"/>
  <c i="3" r="AH770"/>
  <c i="3" r="AJ770"/>
  <c i="3" r="AK770"/>
  <c i="3" r="AL770"/>
  <c i="3" r="AM770"/>
  <c i="3" r="AH771"/>
  <c i="3" r="AK771"/>
  <c i="3" r="AM771"/>
  <c i="3" r="AK772"/>
  <c i="3" r="AM772"/>
  <c i="3" r="AG773"/>
  <c i="3" r="AH773"/>
  <c i="3" r="AJ773"/>
  <c i="3" r="AK773"/>
  <c i="3" r="AL773"/>
  <c i="3" r="AM773"/>
  <c i="3" r="AK774"/>
  <c i="3" r="AM774"/>
  <c i="3" r="AH775"/>
  <c i="3" r="AL775"/>
  <c i="3" r="AG776"/>
  <c i="3" r="AH776"/>
  <c i="3" r="AJ776"/>
  <c i="3" r="AK776"/>
  <c i="3" r="AL776"/>
  <c i="3" r="AM776"/>
  <c i="3" r="AG777"/>
  <c i="3" r="AL777"/>
  <c i="3" r="AM777"/>
  <c i="3" r="AG778"/>
  <c i="3" r="AK778"/>
  <c i="3" r="AM778"/>
  <c i="3" r="AG779"/>
  <c i="3" r="AH779"/>
  <c i="3" r="AJ779"/>
  <c i="3" r="AL779"/>
  <c i="3" r="AM779"/>
  <c i="3" r="AF780"/>
  <c i="3" r="AH780"/>
  <c i="3" r="AK780"/>
  <c i="3" r="AL780"/>
  <c i="3" r="AM780"/>
  <c i="3" r="AE781"/>
  <c i="3" r="AF781"/>
  <c i="3" r="AH781"/>
  <c i="3" r="AJ781"/>
  <c i="3" r="AK781"/>
  <c i="3" r="AL781"/>
  <c i="3" r="AM781"/>
  <c i="3" r="AE782"/>
  <c i="3" r="AF782"/>
  <c i="3" r="AH782"/>
  <c i="3" r="AJ782"/>
  <c i="3" r="AK782"/>
  <c i="3" r="AM782"/>
  <c i="3" r="AE783"/>
  <c i="3" r="AF783"/>
  <c i="3" r="AH783"/>
  <c i="3" r="AJ783"/>
  <c i="3" r="AK783"/>
  <c i="3" r="AL783"/>
  <c i="3" r="AM783"/>
  <c i="3" r="AE784"/>
  <c i="3" r="AF784"/>
  <c i="3" r="AH784"/>
  <c i="3" r="AL784"/>
  <c i="3" r="AM784"/>
  <c i="3" r="AE785"/>
  <c i="3" r="AJ785"/>
  <c i="3" r="AL785"/>
  <c i="3" r="AM785"/>
  <c i="3" r="AE786"/>
  <c i="3" r="AG786"/>
  <c i="3" r="AH786"/>
  <c i="3" r="AK786"/>
  <c i="3" r="AL786"/>
  <c i="3" r="AM786"/>
  <c i="3" r="AE787"/>
  <c i="3" r="AG787"/>
  <c i="3" r="AK787"/>
  <c i="3" r="AM787"/>
  <c i="3" r="AF788"/>
  <c i="3" r="AH788"/>
  <c i="3" r="AJ788"/>
  <c i="3" r="AM788"/>
  <c i="3" r="AF789"/>
  <c i="3" r="AH789"/>
  <c i="3" r="AJ789"/>
  <c i="3" r="AK789"/>
  <c i="3" r="AM789"/>
  <c i="3" r="AF790"/>
  <c i="3" r="AG790"/>
  <c i="3" r="AH790"/>
  <c i="3" r="AJ790"/>
  <c i="3" r="AK790"/>
  <c i="3" r="AM790"/>
  <c i="3" r="AF791"/>
  <c i="3" r="AH791"/>
  <c i="3" r="AJ791"/>
  <c i="3" r="AK791"/>
  <c i="3" r="AM791"/>
  <c i="3" r="AF792"/>
  <c i="3" r="AH792"/>
  <c i="3" r="AJ792"/>
  <c i="3" r="AK792"/>
  <c i="3" r="AM792"/>
  <c i="3" r="AF793"/>
  <c i="3" r="AH793"/>
  <c i="3" r="AI793"/>
  <c i="3" r="AJ793"/>
  <c i="3" r="AL793"/>
  <c i="3" r="AM793"/>
  <c i="3" r="AF794"/>
  <c i="3" r="AL794"/>
  <c i="3" r="AM794"/>
  <c i="3" r="AF795"/>
  <c i="3" r="AJ795"/>
  <c i="3" r="AK795"/>
  <c i="3" r="AM795"/>
  <c i="3" r="AF796"/>
  <c i="3" r="AH796"/>
  <c i="3" r="AM796"/>
  <c i="3" r="AF797"/>
  <c i="3" r="AH797"/>
  <c i="3" r="AJ797"/>
  <c i="3" r="AK797"/>
  <c i="3" r="AL797"/>
  <c i="3" r="AM797"/>
  <c i="3" r="AF798"/>
  <c i="3" r="AG798"/>
  <c i="3" r="AJ798"/>
  <c i="3" r="AK798"/>
  <c i="3" r="AM798"/>
  <c i="3" r="AF799"/>
  <c i="3" r="AG799"/>
  <c i="3" r="AH799"/>
  <c i="3" r="AJ799"/>
  <c i="3" r="AM799"/>
  <c i="3" r="AF800"/>
  <c i="3" r="AG800"/>
  <c i="3" r="AH800"/>
  <c i="3" r="AJ800"/>
  <c i="3" r="AL800"/>
  <c i="3" r="AM800"/>
  <c i="3" r="AF801"/>
  <c i="3" r="AG801"/>
  <c i="3" r="AH801"/>
  <c i="3" r="AJ801"/>
  <c i="3" r="AM801"/>
  <c i="3" r="AF802"/>
  <c i="3" r="AH802"/>
  <c i="3" r="AK802"/>
  <c i="3" r="AM802"/>
  <c i="3" r="AF803"/>
  <c i="3" r="AH803"/>
  <c i="3" r="AK803"/>
  <c i="3" r="AM803"/>
  <c i="3" r="AF804"/>
  <c i="3" r="AH804"/>
  <c i="3" r="AJ804"/>
  <c i="3" r="AM804"/>
  <c i="3" r="AF805"/>
  <c i="3" r="AG805"/>
  <c i="3" r="AH805"/>
  <c i="3" r="AJ805"/>
  <c i="3" r="AK805"/>
  <c i="3" r="AL805"/>
  <c i="3" r="AM805"/>
  <c i="3" r="AH806"/>
  <c i="3" r="AI806"/>
  <c i="3" r="AJ806"/>
  <c i="3" r="AK806"/>
  <c i="3" r="AM806"/>
  <c i="3" r="AG807"/>
  <c i="3" r="AK807"/>
  <c i="3" r="AM807"/>
  <c i="3" r="AG808"/>
  <c i="3" r="AH808"/>
  <c i="3" r="AL808"/>
  <c i="3" r="AM808"/>
  <c i="3" r="AH809"/>
  <c i="3" r="AJ809"/>
  <c i="3" r="AK809"/>
  <c i="3" r="AL809"/>
  <c i="3" r="AJ810"/>
  <c i="3" r="AK810"/>
  <c i="3" r="AL810"/>
  <c i="3" r="AM810"/>
  <c i="3" r="AJ811"/>
  <c i="3" r="AK811"/>
  <c i="3" r="AM811"/>
  <c i="3" r="AH812"/>
  <c i="3" r="AK812"/>
  <c i="3" r="AM812"/>
  <c i="3" r="AG813"/>
  <c i="3" r="AH813"/>
  <c i="3" r="AJ813"/>
  <c i="3" r="AL813"/>
  <c i="3" r="AM813"/>
  <c i="3" r="AE814"/>
  <c i="3" r="AF814"/>
  <c i="3" r="AH814"/>
  <c i="3" r="AK814"/>
  <c i="3" r="AL814"/>
  <c i="3" r="AM814"/>
  <c i="3" r="AE815"/>
  <c i="3" r="AH815"/>
  <c i="3" r="AK815"/>
  <c i="3" r="AM815"/>
  <c i="3" r="AE816"/>
  <c i="3" r="AH816"/>
  <c i="3" r="AK816"/>
  <c i="3" r="AM816"/>
  <c i="3" r="AE817"/>
  <c i="3" r="AG817"/>
  <c i="3" r="AK817"/>
  <c i="3" r="AM817"/>
  <c i="3" r="AF818"/>
  <c i="3" r="AH818"/>
  <c i="3" r="AK818"/>
  <c i="3" r="AM818"/>
  <c i="3" r="AF819"/>
  <c i="3" r="AH819"/>
  <c i="3" r="AJ819"/>
  <c i="3" r="AL819"/>
  <c i="3" r="AM819"/>
  <c i="3" r="AF820"/>
  <c i="3" r="AH820"/>
  <c i="3" r="AJ820"/>
  <c i="3" r="AL820"/>
  <c i="3" r="AM820"/>
  <c i="3" r="AF821"/>
  <c i="3" r="AJ821"/>
  <c i="3" r="AK821"/>
  <c i="3" r="AL821"/>
  <c i="3" r="AM821"/>
  <c i="3" r="AF822"/>
  <c i="3" r="AG822"/>
  <c i="3" r="AK822"/>
  <c i="3" r="AL822"/>
  <c i="3" r="AM822"/>
  <c i="3" r="AF823"/>
  <c i="3" r="AH823"/>
  <c i="3" r="AJ823"/>
  <c i="3" r="AK823"/>
  <c i="3" r="AF824"/>
  <c i="3" r="AK824"/>
  <c i="3" r="AM824"/>
  <c i="3" r="AF825"/>
  <c i="3" r="AH825"/>
  <c i="3" r="AJ825"/>
  <c i="3" r="AK825"/>
  <c i="3" r="AM825"/>
  <c i="3" r="AF826"/>
  <c i="3" r="AH826"/>
  <c i="3" r="AM826"/>
  <c i="3" r="AF827"/>
  <c i="3" r="AG827"/>
  <c i="3" r="AH827"/>
  <c i="3" r="AM827"/>
  <c i="3" r="AF828"/>
  <c i="3" r="AG828"/>
  <c i="3" r="AK828"/>
  <c i="3" r="AM828"/>
  <c i="3" r="AF829"/>
  <c i="3" r="AG829"/>
  <c i="3" r="AM829"/>
  <c i="3" r="AF830"/>
  <c i="3" r="AG830"/>
  <c i="3" r="AH830"/>
  <c i="3" r="AJ830"/>
  <c i="3" r="AK830"/>
  <c i="3" r="AM830"/>
  <c i="3" r="AF831"/>
  <c i="3" r="AG831"/>
  <c i="3" r="AH831"/>
  <c i="3" r="AK831"/>
  <c i="3" r="AM831"/>
  <c i="3" r="AF832"/>
  <c i="3" r="AG832"/>
  <c i="3" r="AH832"/>
  <c i="3" r="AJ832"/>
  <c i="3" r="AK832"/>
  <c i="3" r="AM832"/>
  <c i="3" r="AF833"/>
  <c i="3" r="AG833"/>
  <c i="3" r="AH833"/>
  <c i="3" r="AJ833"/>
  <c i="3" r="AK833"/>
  <c i="3" r="AL833"/>
  <c i="3" r="AM833"/>
  <c i="3" r="AF834"/>
  <c i="3" r="AH834"/>
  <c i="3" r="AK834"/>
  <c i="3" r="AM834"/>
  <c i="3" r="AF835"/>
  <c i="3" r="AG835"/>
  <c i="3" r="AH835"/>
  <c i="3" r="AJ835"/>
  <c i="3" r="AK835"/>
  <c i="3" r="AM835"/>
  <c i="3" r="AF836"/>
  <c i="3" r="AG836"/>
  <c i="3" r="AK836"/>
  <c i="3" r="AM836"/>
  <c i="3" r="AF837"/>
  <c i="3" r="AG837"/>
  <c i="3" r="AH837"/>
  <c i="3" r="AK837"/>
  <c i="3" r="AM837"/>
  <c i="3" r="AJ838"/>
  <c i="3" r="AK838"/>
  <c i="3" r="AM838"/>
  <c i="3" r="AG839"/>
  <c i="3" r="AH839"/>
  <c i="3" r="AJ839"/>
  <c i="3" r="AK839"/>
  <c i="3" r="AM839"/>
  <c i="3" r="AG840"/>
  <c i="3" r="AK840"/>
  <c i="3" r="AL840"/>
  <c i="3" r="AM840"/>
  <c i="3" r="AG841"/>
  <c i="3" r="AJ841"/>
  <c i="3" r="AK841"/>
  <c i="3" r="AM841"/>
  <c i="3" r="AH842"/>
  <c i="3" r="AJ842"/>
  <c i="3" r="AK842"/>
  <c i="3" r="AM842"/>
  <c i="3" r="AH843"/>
  <c i="3" r="AJ843"/>
  <c i="3" r="AK843"/>
  <c i="3" r="AL843"/>
  <c i="3" r="AH844"/>
  <c i="3" r="AJ844"/>
  <c i="3" r="AM844"/>
  <c i="3" r="AH845"/>
  <c i="3" r="AK845"/>
  <c i="3" r="AH846"/>
  <c i="3" r="AJ846"/>
  <c i="3" r="AM846"/>
  <c i="3" r="AH847"/>
  <c i="3" r="AJ847"/>
  <c i="3" r="AK847"/>
  <c i="3" r="AM847"/>
  <c i="3" r="AG848"/>
  <c i="3" r="AJ848"/>
  <c i="3" r="AK848"/>
  <c i="3" r="AM848"/>
  <c i="3" r="AG849"/>
  <c i="3" r="AH849"/>
  <c i="3" r="AM849"/>
  <c i="3" r="AG850"/>
  <c i="3" r="AK850"/>
  <c i="3" r="AM850"/>
  <c i="3" r="AG851"/>
  <c i="3" r="AJ851"/>
  <c i="3" r="AK851"/>
  <c i="3" r="AM851"/>
  <c i="3" r="AG852"/>
  <c i="3" r="AJ852"/>
  <c i="3" r="AK852"/>
  <c i="3" r="AM852"/>
  <c i="3" r="AF853"/>
  <c i="3" r="AH853"/>
  <c i="3" r="AK853"/>
  <c i="3" r="AM853"/>
  <c i="3" r="AE854"/>
  <c i="3" r="AF854"/>
  <c i="3" r="AH854"/>
  <c i="3" r="AK854"/>
  <c i="3" r="AM854"/>
  <c i="3" r="AE855"/>
  <c i="3" r="AH855"/>
  <c i="3" r="AJ855"/>
  <c i="3" r="AK855"/>
  <c i="3" r="AL855"/>
  <c i="3" r="AM855"/>
  <c i="3" r="AE856"/>
  <c i="3" r="AH856"/>
  <c i="3" r="AJ856"/>
  <c i="3" r="AK856"/>
  <c i="3" r="AL856"/>
  <c i="3" r="AM856"/>
  <c i="3" r="AE857"/>
  <c i="3" r="AG857"/>
  <c i="3" r="AH857"/>
  <c i="3" r="AK857"/>
  <c i="3" r="AL857"/>
  <c i="3" r="AM857"/>
  <c i="3" r="AF858"/>
  <c i="3" r="AH858"/>
  <c i="3" r="AK858"/>
  <c i="3" r="AL858"/>
  <c i="3" r="AF859"/>
  <c i="3" r="AH859"/>
  <c i="3" r="AJ859"/>
  <c i="3" r="AK859"/>
  <c i="3" r="AF860"/>
  <c i="3" r="AH860"/>
  <c i="3" r="AK860"/>
  <c i="3" r="AM860"/>
  <c i="3" r="AF861"/>
  <c i="3" r="AH861"/>
  <c i="3" r="AM861"/>
  <c i="3" r="AF862"/>
  <c i="3" r="AJ862"/>
  <c i="3" r="AK862"/>
  <c i="3" r="AF863"/>
  <c i="3" r="AJ863"/>
  <c i="3" r="AK863"/>
  <c i="3" r="AM863"/>
  <c i="3" r="AF864"/>
  <c i="3" r="AH864"/>
  <c i="3" r="AJ864"/>
  <c i="3" r="AK864"/>
  <c i="3" r="AF865"/>
  <c i="3" r="AH865"/>
  <c i="3" r="AK865"/>
  <c i="3" r="AF866"/>
  <c i="3" r="AH866"/>
  <c i="3" r="AK866"/>
  <c i="3" r="AF867"/>
  <c i="3" r="AG867"/>
  <c i="3" r="AJ867"/>
  <c i="3" r="AK867"/>
  <c i="3" r="AM867"/>
  <c i="3" r="AF868"/>
  <c i="3" r="AJ868"/>
  <c i="3" r="AK868"/>
  <c i="3" r="AL868"/>
  <c i="3" r="AM868"/>
  <c i="3" r="AF869"/>
  <c i="3" r="AG869"/>
  <c i="3" r="AH869"/>
  <c i="3" r="AK869"/>
  <c i="3" r="AF870"/>
  <c i="3" r="AG870"/>
  <c i="3" r="AH870"/>
  <c i="3" r="AJ870"/>
  <c i="3" r="AM870"/>
  <c i="3" r="AF871"/>
  <c i="3" r="AH871"/>
  <c i="3" r="AJ871"/>
  <c i="3" r="AM871"/>
  <c i="3" r="AF872"/>
  <c i="3" r="AJ872"/>
  <c i="3" r="AL872"/>
  <c i="3" r="AM872"/>
  <c i="3" r="AF873"/>
  <c i="3" r="AG873"/>
  <c i="3" r="AH873"/>
  <c i="3" r="AJ873"/>
  <c i="3" r="AK873"/>
  <c i="3" r="AM873"/>
  <c i="3" r="AF874"/>
  <c i="3" r="AG874"/>
  <c i="3" r="AK874"/>
  <c i="3" r="AL874"/>
  <c i="3" r="AM874"/>
  <c i="3" r="AM875"/>
  <c i="3" r="AH876"/>
  <c i="3" r="AJ876"/>
  <c i="3" r="AK876"/>
  <c i="3" r="AL876"/>
  <c i="3" r="AM876"/>
  <c i="3" r="AH877"/>
  <c i="3" r="AK877"/>
  <c i="3" r="AL877"/>
  <c i="3" r="AM877"/>
  <c i="3" r="AH878"/>
  <c i="3" r="AM878"/>
  <c i="3" r="AH879"/>
  <c i="3" r="AJ879"/>
  <c i="3" r="AK879"/>
  <c i="3" r="AM879"/>
  <c i="3" r="AJ880"/>
  <c i="3" r="AK880"/>
  <c i="3" r="AL880"/>
  <c i="3" r="AM880"/>
  <c i="3" r="AJ881"/>
  <c i="3" r="AK881"/>
  <c i="3" r="AH882"/>
  <c i="3" r="AJ882"/>
  <c i="3" r="AL882"/>
  <c i="3" r="AM882"/>
  <c i="3" r="AH883"/>
  <c i="3" r="AK883"/>
  <c i="3" r="AM883"/>
  <c i="3" r="AH884"/>
  <c i="3" r="AJ884"/>
  <c i="3" r="AM884"/>
  <c i="3" r="AH885"/>
  <c i="3" r="AJ885"/>
  <c i="3" r="AL885"/>
  <c i="3" r="AM885"/>
  <c i="3" r="AG886"/>
  <c i="3" r="AJ886"/>
  <c i="3" r="AK886"/>
  <c i="3" r="AM886"/>
  <c i="3" r="AG887"/>
  <c i="3" r="AH887"/>
  <c i="3" r="AJ887"/>
  <c i="3" r="AK887"/>
  <c i="3" r="AM887"/>
  <c i="3" r="AF888"/>
  <c i="3" r="AH888"/>
  <c i="3" r="AK888"/>
  <c i="3" r="AL888"/>
  <c i="3" r="AM888"/>
  <c i="3" r="AE889"/>
  <c i="3" r="AF889"/>
  <c i="3" r="AK889"/>
  <c i="3" r="AL889"/>
  <c i="3" r="AM889"/>
  <c i="3" r="AE890"/>
  <c i="3" r="AH890"/>
  <c i="3" r="AK890"/>
  <c i="3" r="AM890"/>
  <c i="3" r="AE891"/>
  <c i="3" r="AH891"/>
  <c i="3" r="AM891"/>
  <c i="3" r="AE892"/>
  <c i="3" r="AH892"/>
  <c i="3" r="AJ892"/>
  <c i="3" r="AL892"/>
  <c i="3" r="AM892"/>
  <c i="3" r="AF893"/>
  <c i="3" r="AH893"/>
  <c i="3" r="AK893"/>
  <c i="3" r="AM893"/>
  <c i="3" r="AF894"/>
  <c i="3" r="AH894"/>
  <c i="3" r="AJ894"/>
  <c i="3" r="AK894"/>
  <c i="3" r="AM894"/>
  <c i="3" r="AF895"/>
  <c i="3" r="AH895"/>
  <c i="3" r="AK895"/>
  <c i="3" r="AM895"/>
  <c i="3" r="AF896"/>
  <c i="3" r="AG896"/>
  <c i="3" r="AH896"/>
  <c i="3" r="AJ896"/>
  <c i="3" r="AK896"/>
  <c i="3" r="AM896"/>
  <c i="3" r="AF897"/>
  <c i="3" r="AH897"/>
  <c i="3" r="AJ897"/>
  <c i="3" r="AK897"/>
  <c i="3" r="AM897"/>
  <c i="3" r="AF898"/>
  <c i="3" r="AH898"/>
  <c i="3" r="AJ898"/>
  <c i="3" r="AK898"/>
  <c i="3" r="AM898"/>
  <c i="3" r="AF899"/>
  <c i="3" r="AH899"/>
  <c i="3" r="AM899"/>
  <c i="3" r="AF900"/>
  <c i="3" r="AH900"/>
  <c i="3" r="AJ900"/>
  <c i="3" r="AK900"/>
  <c i="3" r="AM900"/>
  <c i="3" r="AF901"/>
  <c i="3" r="AH901"/>
  <c i="3" r="AJ901"/>
  <c i="3" r="AK901"/>
  <c i="3" r="AL901"/>
  <c i="3" r="AM901"/>
  <c i="3" r="AF902"/>
  <c i="3" r="AH902"/>
  <c i="3" r="AJ902"/>
  <c i="3" r="AM902"/>
  <c i="3" r="AF903"/>
  <c i="3" r="AG903"/>
  <c i="3" r="AH903"/>
  <c i="3" r="AJ903"/>
  <c i="3" r="AK903"/>
  <c i="3" r="AL903"/>
  <c i="3" r="AM903"/>
  <c i="3" r="AF904"/>
  <c i="3" r="AG904"/>
  <c i="3" r="AL904"/>
  <c i="3" r="AM904"/>
  <c i="3" r="AF905"/>
  <c i="3" r="AG905"/>
  <c i="3" r="AJ905"/>
  <c i="3" r="AL905"/>
  <c i="3" r="AM905"/>
  <c i="3" r="AF906"/>
  <c i="3" r="AG906"/>
  <c i="3" r="AH906"/>
  <c i="3" r="AK906"/>
  <c i="3" r="AM906"/>
  <c i="3" r="AF907"/>
  <c i="3" r="AG907"/>
  <c i="3" r="AH907"/>
  <c i="3" r="AJ907"/>
  <c i="3" r="AL907"/>
  <c i="3" r="AM907"/>
  <c i="3" r="AF908"/>
  <c i="3" r="AG908"/>
  <c i="3" r="AH908"/>
  <c i="3" r="AJ908"/>
  <c i="3" r="AK908"/>
  <c i="3" r="AM908"/>
  <c i="3" r="AF909"/>
  <c i="3" r="AG909"/>
  <c i="3" r="AH909"/>
  <c i="3" r="AJ909"/>
  <c i="3" r="AK909"/>
  <c i="3" r="AM909"/>
  <c i="3" r="AF910"/>
  <c i="3" r="AG910"/>
  <c i="3" r="AK910"/>
  <c i="3" r="AM910"/>
  <c i="3" r="AF911"/>
  <c i="3" r="AH911"/>
  <c i="3" r="AK911"/>
  <c i="3" r="AL911"/>
  <c i="3" r="AF912"/>
  <c i="3" r="AH912"/>
  <c i="3" r="AJ912"/>
  <c i="3" r="AM912"/>
  <c i="3" r="AF913"/>
  <c i="3" r="AH913"/>
  <c i="3" r="AK913"/>
  <c i="3" r="AF914"/>
  <c i="3" r="AG914"/>
  <c i="3" r="AK914"/>
  <c i="3" r="AM914"/>
  <c i="3" r="AF915"/>
  <c i="3" r="AG915"/>
  <c i="3" r="AH915"/>
  <c i="3" r="AJ915"/>
  <c i="3" r="AK915"/>
  <c i="3" r="AL915"/>
  <c i="3" r="AM915"/>
  <c i="3" r="AH916"/>
  <c i="3" r="AK916"/>
  <c i="3" r="AJ917"/>
  <c i="3" r="AL917"/>
  <c i="3" r="AM917"/>
  <c i="3" r="AJ918"/>
  <c i="3" r="AL918"/>
  <c i="3" r="AM918"/>
  <c i="3" r="AH919"/>
  <c i="3" r="AJ919"/>
  <c i="3" r="AK919"/>
  <c i="3" r="AM919"/>
  <c i="3" r="AG920"/>
  <c i="3" r="AH920"/>
  <c i="3" r="AK920"/>
  <c i="3" r="AM920"/>
  <c i="3" r="AH921"/>
  <c i="3" r="AJ921"/>
  <c i="3" r="AK921"/>
  <c i="3" r="AJ922"/>
  <c i="3" r="AL922"/>
  <c i="3" r="AM922"/>
  <c i="3" r="AH923"/>
  <c i="3" r="AJ923"/>
  <c i="3" r="AL923"/>
  <c i="3" r="AG924"/>
  <c i="3" r="AH924"/>
  <c i="3" r="AJ924"/>
  <c i="3" r="AK924"/>
  <c i="3" r="AM924"/>
  <c i="3" r="AF925"/>
  <c i="3" r="AH925"/>
  <c i="3" r="AK925"/>
  <c i="3" r="AM925"/>
  <c i="3" r="AF926"/>
  <c i="3" r="AH926"/>
  <c i="3" r="AK926"/>
  <c i="3" r="AL926"/>
  <c i="3" r="AM926"/>
  <c i="3" r="AE927"/>
  <c i="3" r="AF927"/>
  <c i="3" r="AH927"/>
  <c i="3" r="AL927"/>
  <c i="3" r="AM927"/>
  <c i="3" r="AE928"/>
  <c i="3" r="AF928"/>
  <c i="3" r="AJ928"/>
  <c i="3" r="AK928"/>
  <c i="3" r="AM928"/>
  <c i="3" r="AE929"/>
  <c i="3" r="AF929"/>
  <c i="3" r="AH929"/>
  <c i="3" r="AL929"/>
  <c i="3" r="AM929"/>
  <c i="3" r="AE930"/>
  <c i="3" r="AH930"/>
  <c i="3" r="AM930"/>
  <c i="3" r="AE931"/>
  <c i="3" r="AH931"/>
  <c i="3" r="AJ931"/>
  <c i="3" r="AK931"/>
  <c i="3" r="AM931"/>
  <c i="3" r="AF932"/>
  <c i="3" r="AH932"/>
  <c i="3" r="AI932"/>
  <c i="3" r="AJ932"/>
  <c i="3" r="AK932"/>
  <c i="3" r="AM932"/>
  <c i="3" r="AF933"/>
  <c i="3" r="AG933"/>
  <c i="3" r="AH933"/>
  <c i="3" r="AK933"/>
  <c i="3" r="AM933"/>
  <c i="3" r="AF934"/>
  <c i="3" r="AG934"/>
  <c i="3" r="AK934"/>
  <c i="3" r="AL934"/>
  <c i="3" r="AM934"/>
  <c i="3" r="AF935"/>
  <c i="3" r="AG935"/>
  <c i="3" r="AH935"/>
  <c i="3" r="AK935"/>
  <c i="3" r="AM935"/>
  <c i="3" r="AF936"/>
  <c i="3" r="AG936"/>
  <c i="3" r="AK936"/>
  <c i="3" r="AL936"/>
  <c i="3" r="AM936"/>
  <c i="3" r="AF937"/>
  <c i="3" r="AH937"/>
  <c i="3" r="AJ937"/>
  <c i="3" r="AK937"/>
  <c i="3" r="AF938"/>
  <c i="3" r="AH938"/>
  <c i="3" r="AJ938"/>
  <c i="3" r="AL938"/>
  <c i="3" r="AF939"/>
  <c i="3" r="AH939"/>
  <c i="3" r="AJ939"/>
  <c i="3" r="AM939"/>
  <c i="3" r="AF940"/>
  <c i="3" r="AJ940"/>
  <c i="3" r="AK940"/>
  <c i="3" r="AF941"/>
  <c i="3" r="AH941"/>
  <c i="3" r="AJ941"/>
  <c i="3" r="AK941"/>
  <c i="3" r="AF942"/>
  <c i="3" r="AK942"/>
  <c i="3" r="AM942"/>
  <c i="3" r="AF943"/>
  <c i="3" r="AH943"/>
  <c i="3" r="AJ943"/>
  <c i="3" r="AK943"/>
  <c i="3" r="AL943"/>
  <c i="3" r="AF944"/>
  <c i="3" r="AH944"/>
  <c i="3" r="AJ944"/>
  <c i="3" r="AM944"/>
  <c i="3" r="AF945"/>
  <c i="3" r="AH945"/>
  <c i="3" r="AI945"/>
  <c i="3" r="AK945"/>
  <c i="3" r="AM945"/>
  <c i="3" r="AF946"/>
  <c i="3" r="AH946"/>
  <c i="3" r="AI946"/>
  <c i="3" r="AJ946"/>
  <c i="3" r="AL946"/>
  <c i="3" r="AM946"/>
  <c i="3" r="AF947"/>
  <c i="3" r="AG947"/>
  <c i="3" r="AJ947"/>
  <c i="3" r="AK947"/>
  <c i="3" r="AL947"/>
  <c i="3" r="AM947"/>
  <c i="3" r="AF948"/>
  <c i="3" r="AG948"/>
  <c i="3" r="AH948"/>
  <c i="3" r="AK948"/>
  <c i="3" r="AM948"/>
  <c i="3" r="AF949"/>
  <c i="3" r="AG949"/>
  <c i="3" r="AH949"/>
  <c i="3" r="AJ949"/>
  <c i="3" r="AM949"/>
  <c i="3" r="AF950"/>
  <c i="3" r="AG950"/>
  <c i="3" r="AJ950"/>
  <c i="3" r="AK950"/>
  <c i="3" r="AM950"/>
  <c i="3" r="AF951"/>
  <c i="3" r="AG951"/>
  <c i="3" r="AK951"/>
  <c i="3" r="AM951"/>
  <c i="3" r="AF952"/>
  <c i="3" r="AG952"/>
  <c i="3" r="AH952"/>
  <c i="3" r="AK952"/>
  <c i="3" r="AM952"/>
  <c i="3" r="AF953"/>
  <c i="3" r="AG953"/>
  <c i="3" r="AH953"/>
  <c i="3" r="AJ953"/>
  <c i="3" r="AL953"/>
  <c i="3" r="AM953"/>
  <c i="3" r="AF954"/>
  <c i="3" r="AG954"/>
  <c i="3" r="AJ954"/>
  <c i="3" r="AK954"/>
  <c i="3" r="AM954"/>
  <c i="3" r="AF955"/>
  <c i="3" r="AG955"/>
  <c i="3" r="AH955"/>
  <c i="3" r="AK955"/>
  <c i="3" r="AF956"/>
  <c i="3" r="AH956"/>
  <c i="3" r="AK956"/>
  <c i="3" r="AM956"/>
  <c i="3" r="AF957"/>
  <c i="3" r="AG957"/>
  <c i="3" r="AK957"/>
  <c i="3" r="AM957"/>
  <c i="3" r="AF958"/>
  <c i="3" r="AG958"/>
  <c i="3" r="AH958"/>
  <c i="3" r="AK958"/>
  <c i="3" r="AM958"/>
  <c i="3" r="AH959"/>
  <c i="3" r="AJ959"/>
  <c i="3" r="AK959"/>
  <c i="3" r="AM959"/>
  <c i="3" r="AG960"/>
  <c i="3" r="AH960"/>
  <c i="3" r="AJ960"/>
  <c i="3" r="AK960"/>
  <c i="3" r="AL960"/>
  <c i="3" r="AM960"/>
  <c i="3" r="AG961"/>
  <c i="3" r="AK961"/>
  <c i="3" r="AM961"/>
  <c i="3" r="AG962"/>
  <c i="3" r="AH962"/>
  <c i="3" r="AJ962"/>
  <c i="3" r="AK962"/>
  <c i="3" r="AM962"/>
  <c i="3" r="AG963"/>
  <c i="3" r="AH963"/>
  <c i="3" r="AJ963"/>
  <c i="3" r="AK963"/>
  <c i="3" r="AM963"/>
  <c i="3" r="AJ964"/>
  <c i="3" r="AM964"/>
  <c i="3" r="AH965"/>
  <c i="3" r="AK965"/>
  <c i="3" r="AM965"/>
  <c i="3" r="AJ966"/>
  <c i="3" r="AK966"/>
  <c i="3" r="AM966"/>
  <c i="3" r="AH967"/>
  <c i="3" r="AJ967"/>
  <c i="3" r="AM967"/>
  <c i="3" r="AH968"/>
  <c i="3" r="AM968"/>
  <c i="3" r="AG969"/>
  <c i="3" r="AJ969"/>
  <c i="3" r="AK969"/>
  <c i="3" r="AM969"/>
  <c i="3" r="AG970"/>
  <c i="3" r="AH970"/>
  <c i="3" r="AJ970"/>
  <c i="3" r="AK970"/>
  <c i="3" r="AM970"/>
  <c i="3" r="AG971"/>
  <c i="3" r="AJ971"/>
  <c i="3" r="AL971"/>
  <c i="3" r="AM971"/>
  <c i="3" r="AH972"/>
  <c i="3" r="AJ972"/>
  <c i="3" r="AK972"/>
  <c i="3" r="AM972"/>
  <c i="3" r="AE973"/>
  <c i="3" r="AF973"/>
  <c i="3" r="AH973"/>
  <c i="3" r="AJ973"/>
  <c i="3" r="AK973"/>
  <c i="3" r="AL973"/>
  <c i="3" r="AM973"/>
  <c i="3" r="AE974"/>
  <c i="3" r="AF974"/>
  <c i="3" r="AH974"/>
  <c i="3" r="AJ974"/>
  <c i="3" r="AK974"/>
  <c i="3" r="AM974"/>
  <c i="3" r="AE975"/>
  <c i="3" r="AH975"/>
  <c i="3" r="AL975"/>
  <c i="3" r="AM975"/>
  <c i="3" r="AE976"/>
  <c i="3" r="AG976"/>
  <c i="3" r="AH976"/>
  <c i="3" r="AK976"/>
  <c i="3" r="AM976"/>
  <c i="3" r="AE977"/>
  <c i="3" r="AH977"/>
  <c i="3" r="AJ977"/>
  <c i="3" r="AK977"/>
  <c i="3" r="AM977"/>
  <c i="3" r="AE978"/>
  <c i="3" r="AH978"/>
  <c i="3" r="AK978"/>
  <c i="3" r="AE979"/>
  <c i="3" r="AG979"/>
  <c i="3" r="AK979"/>
  <c i="3" r="AM979"/>
  <c i="3" r="AF980"/>
  <c i="3" r="AH980"/>
  <c i="3" r="AK980"/>
  <c i="3" r="AF981"/>
  <c i="3" r="AH981"/>
  <c i="3" r="AJ981"/>
  <c i="3" r="AK981"/>
  <c i="3" r="AM981"/>
  <c i="3" r="AF982"/>
  <c i="3" r="AG982"/>
  <c i="3" r="AK982"/>
  <c i="3" r="AL982"/>
  <c i="3" r="AM982"/>
  <c i="3" r="AF983"/>
  <c i="3" r="AG983"/>
  <c i="3" r="AH983"/>
  <c i="3" r="AL983"/>
  <c i="3" r="AM983"/>
  <c i="3" r="AF984"/>
  <c i="3" r="AG984"/>
  <c i="3" r="AJ984"/>
  <c i="3" r="AK984"/>
  <c i="3" r="AM984"/>
  <c i="3" r="AF985"/>
  <c i="3" r="AJ985"/>
  <c i="3" r="AK985"/>
  <c i="3" r="AM985"/>
  <c i="3" r="AF986"/>
  <c i="3" r="AG986"/>
  <c i="3" r="AJ986"/>
  <c i="3" r="AK986"/>
  <c i="3" r="AL986"/>
  <c i="3" r="AM986"/>
  <c i="3" r="AF987"/>
  <c i="3" r="AJ987"/>
  <c i="3" r="AK987"/>
  <c i="3" r="AM987"/>
  <c i="3" r="AF988"/>
  <c i="3" r="AJ988"/>
  <c i="3" r="AK988"/>
  <c i="3" r="AM988"/>
  <c i="3" r="AF989"/>
  <c i="3" r="AH989"/>
  <c i="3" r="AJ989"/>
  <c i="3" r="AK989"/>
  <c i="3" r="AL989"/>
  <c i="3" r="AM989"/>
  <c i="3" r="AF990"/>
  <c i="3" r="AG990"/>
  <c i="3" r="AJ990"/>
  <c i="3" r="AK990"/>
  <c i="3" r="AM990"/>
  <c i="3" r="AF991"/>
  <c i="3" r="AG991"/>
  <c i="3" r="AJ991"/>
  <c i="3" r="AK991"/>
  <c i="3" r="AM991"/>
  <c i="3" r="AH992"/>
  <c i="3" r="AK992"/>
  <c i="3" r="AH993"/>
  <c i="3" r="AJ993"/>
  <c i="3" r="AK993"/>
  <c i="3" r="AL993"/>
  <c i="3" r="AM993"/>
  <c i="3" r="AH994"/>
  <c i="3" r="AK994"/>
  <c i="3" r="AM994"/>
  <c i="3" r="AK995"/>
  <c i="3" r="AM995"/>
  <c i="3" r="AG996"/>
  <c i="3" r="AK996"/>
  <c i="3" r="AM996"/>
  <c i="3" r="AI997"/>
  <c i="3" r="AJ997"/>
  <c i="3" r="AK997"/>
  <c i="3" r="AM997"/>
  <c i="3" r="AH998"/>
  <c i="3" r="AJ998"/>
  <c i="3" r="AK998"/>
  <c i="3" r="AG999"/>
  <c i="3" r="AH999"/>
  <c i="3" r="AJ999"/>
  <c i="3" r="AL999"/>
  <c i="3" r="AM999"/>
  <c i="3" r="AG1000"/>
  <c i="3" r="AH1000"/>
  <c i="3" r="AJ1000"/>
  <c i="3" r="AK1000"/>
  <c i="3" r="AL1000"/>
  <c i="3" r="AM1000"/>
  <c i="3" r="AG1001"/>
  <c i="3" r="AH1001"/>
  <c i="3" r="AM1001"/>
  <c i="3" r="AJ2"/>
  <c i="3" r="AK2"/>
  <c i="3" r="AL2"/>
  <c i="3" r="AM2"/>
  <c i="2" r="AI25"/>
  <c i="7" r="C2" s="1"/>
  <c i="2" r="AI26"/>
  <c i="7" r="D4" s="1"/>
  <c i="2" r="AI27"/>
  <c i="2" r="AI28"/>
  <c i="2" r="AI29"/>
  <c i="2" r="AI30"/>
  <c i="2" r="AI31"/>
  <c i="2" r="AI32"/>
  <c i="2" r="AI33"/>
  <c i="2" r="AI34"/>
  <c i="2" r="AI35"/>
  <c i="2" r="AI36"/>
  <c i="2" r="AI37"/>
  <c i="2" r="AI38"/>
  <c i="2" r="AI39"/>
  <c i="2" r="AI40"/>
  <c i="2" r="AI41"/>
  <c i="2" r="AI42"/>
  <c i="2" r="AI43"/>
  <c i="2" r="AI44"/>
  <c i="2" r="AI45"/>
  <c i="2" r="AI46"/>
  <c i="2" r="AI47"/>
  <c i="2" r="AI48"/>
  <c i="2" r="AI49"/>
  <c i="2" r="AI50"/>
  <c i="2" r="AI51"/>
  <c i="2" r="AI52"/>
  <c i="2" r="AI53"/>
  <c i="2" r="AI54"/>
  <c i="2" r="AI55"/>
  <c i="2" r="AI56"/>
  <c i="2" r="AI57"/>
  <c i="2" r="AI58"/>
  <c i="2" r="AI59"/>
  <c i="2" r="AI60"/>
  <c i="2" r="AI61"/>
  <c i="2" r="AI62"/>
  <c i="2" r="AI63"/>
  <c i="2" r="AI64"/>
  <c i="2" r="AI65"/>
  <c i="2" r="AI66"/>
  <c i="2" r="AI67"/>
  <c i="2" r="AI68"/>
  <c i="2" r="AI69"/>
  <c i="2" r="AI70"/>
  <c i="2" r="AI71"/>
  <c i="2" r="AI72"/>
  <c i="2" r="AI73"/>
  <c i="2" r="AI74"/>
  <c i="2" r="AI75"/>
  <c i="2" r="AI76"/>
  <c i="2" r="AI77"/>
  <c i="2" r="AI78"/>
  <c i="2" r="AI79"/>
  <c i="2" r="AI80"/>
  <c i="2" r="AI81"/>
  <c i="2" r="AI82"/>
  <c i="2" r="AI83"/>
  <c i="2" r="AI84"/>
  <c i="2" r="AI85"/>
  <c i="2" r="AI86"/>
  <c i="2" r="AI87"/>
  <c i="2" r="AI88"/>
  <c i="2" r="AI89"/>
  <c i="2" r="AI90"/>
  <c i="2" r="AI91"/>
  <c i="2" r="AI92"/>
  <c i="2" r="AI93"/>
  <c i="2" r="AI94"/>
  <c i="2" r="AI95"/>
  <c i="2" r="AI96"/>
  <c i="2" r="AI97"/>
  <c i="2" r="AI98"/>
  <c i="2" r="AI99"/>
  <c i="2" r="AI100"/>
  <c i="2" r="AI101"/>
  <c i="2" r="AI102"/>
  <c i="2" r="AI103"/>
  <c i="2" r="AI104"/>
  <c i="2" r="AI105"/>
  <c i="2" r="AI106"/>
  <c i="2" r="AI107"/>
  <c i="2" r="AI108"/>
  <c i="2" r="AI109"/>
  <c i="2" r="AI110"/>
  <c i="2" r="AI111"/>
  <c i="2" r="AI112"/>
  <c i="2" r="AI113"/>
  <c i="2" r="AI114"/>
  <c i="2" r="AI115"/>
  <c i="2" r="AI116"/>
  <c i="2" r="AI117"/>
  <c i="2" r="AI118"/>
  <c i="2" r="AI119"/>
  <c i="2" r="AI120"/>
  <c i="2" r="AI121"/>
  <c i="2" r="AI122"/>
  <c i="2" r="AI123"/>
  <c i="2" r="AI124"/>
  <c i="2" r="AI125"/>
  <c i="2" r="AI126"/>
  <c i="2" r="AI127"/>
  <c i="2" r="AI128"/>
  <c i="2" r="AI129"/>
  <c i="2" r="AI130"/>
  <c i="2" r="AI131"/>
  <c i="2" r="AI132"/>
  <c i="2" r="AI133"/>
  <c i="2" r="AI134"/>
  <c i="2" r="AI135"/>
  <c i="2" r="AI136"/>
  <c i="2" r="AI137"/>
  <c i="2" r="AI138"/>
  <c i="2" r="AI139"/>
  <c i="2" r="AI140"/>
  <c i="2" r="AI141"/>
  <c i="2" r="AI142"/>
  <c i="2" r="AI143"/>
  <c i="2" r="AI144"/>
  <c i="2" r="AI145"/>
  <c i="2" r="AI146"/>
  <c i="2" r="AI147"/>
  <c i="2" r="AI148"/>
  <c i="2" r="AI149"/>
  <c i="2" r="AI150"/>
  <c i="2" r="AI151"/>
  <c i="2" r="AI152"/>
  <c i="2" r="AI153"/>
  <c i="2" r="AI154"/>
  <c i="2" r="AI155"/>
  <c i="2" r="AI156"/>
  <c i="2" r="AI157"/>
  <c i="2" r="AI158"/>
  <c i="2" r="AI159"/>
  <c i="2" r="AI160"/>
  <c i="2" r="AI161"/>
  <c i="2" r="AI162"/>
  <c i="2" r="AI163"/>
  <c i="2" r="AI164"/>
  <c i="2" r="AI165"/>
  <c i="2" r="AI166"/>
  <c i="2" r="AI167"/>
  <c i="2" r="AI168"/>
  <c i="2" r="AI169"/>
  <c i="2" r="AI170"/>
  <c i="2" r="AI171"/>
  <c i="2" r="AI172"/>
  <c i="2" r="AI173"/>
  <c i="2" r="AI174"/>
  <c i="2" r="AI175"/>
  <c i="2" r="AI176"/>
  <c i="2" r="AI177"/>
  <c i="2" r="AI178"/>
  <c i="2" r="AI179"/>
  <c i="2" r="AI180"/>
  <c i="2" r="AI181"/>
  <c i="2" r="AI182"/>
  <c i="2" r="AI183"/>
  <c i="2" r="AI184"/>
  <c i="2" r="AI185"/>
  <c i="2" r="AI186"/>
  <c i="2" r="AI187"/>
  <c i="2" r="AI188"/>
  <c i="2" r="AI189"/>
  <c i="2" r="AI190"/>
  <c i="2" r="AI191"/>
  <c i="2" r="AI192"/>
  <c i="2" r="AI193"/>
  <c i="2" r="AI194"/>
  <c i="2" r="AI195"/>
  <c i="2" r="AI196"/>
  <c i="2" r="AI197"/>
  <c i="2" r="AI198"/>
  <c i="2" r="AI199"/>
  <c i="2" r="AI200"/>
  <c i="2" r="AI201"/>
  <c i="2" r="AI202"/>
  <c i="2" r="AI203"/>
  <c i="2" r="AI204"/>
  <c i="2" r="AI205"/>
  <c i="2" r="AI206"/>
  <c i="2" r="AI207"/>
  <c i="2" r="AI208"/>
  <c i="2" r="AI209"/>
  <c i="2" r="AI210"/>
  <c i="2" r="AI211"/>
  <c i="2" r="AI212"/>
  <c i="2" r="AI213"/>
  <c i="2" r="AI214"/>
  <c i="2" r="AI215"/>
  <c i="2" r="AI216"/>
  <c i="2" r="AI217"/>
  <c i="2" r="AI218"/>
  <c i="2" r="AI219"/>
  <c i="2" r="AI220"/>
  <c i="2" r="AI221"/>
  <c i="2" r="AI222"/>
  <c i="2" r="AI223"/>
  <c i="2" r="AI224"/>
  <c i="2" r="AI225"/>
  <c i="2" r="AI226"/>
  <c i="2" r="AI227"/>
  <c i="2" r="AI228"/>
  <c i="2" r="AI229"/>
  <c i="2" r="AI230"/>
  <c i="2" r="AI231"/>
  <c i="2" r="AI232"/>
  <c i="2" r="AI233"/>
  <c i="2" r="AI234"/>
  <c i="2" r="AI235"/>
  <c i="2" r="AI236"/>
  <c i="2" r="AI237"/>
  <c i="2" r="AI238"/>
  <c i="2" r="AI239"/>
  <c i="2" r="AI240"/>
  <c i="2" r="AI241"/>
  <c i="2" r="AI242"/>
  <c i="2" r="AI243"/>
  <c i="2" r="AI244"/>
  <c i="2" r="AI245"/>
  <c i="2" r="AI246"/>
  <c i="2" r="AI247"/>
  <c i="2" r="AI248"/>
  <c i="2" r="AI249"/>
  <c i="2" r="AI250"/>
  <c i="2" r="AI251"/>
  <c i="2" r="AI252"/>
  <c i="2" r="AI253"/>
  <c i="2" r="AI254"/>
  <c i="2" r="AI255"/>
  <c i="2" r="AI256"/>
  <c i="2" r="AI257"/>
  <c i="2" r="AI258"/>
  <c i="2" r="AI259"/>
  <c i="2" r="AI260"/>
  <c i="2" r="AI261"/>
  <c i="2" r="AI262"/>
  <c i="2" r="AI263"/>
  <c i="2" r="AI264"/>
  <c i="2" r="AI265"/>
  <c i="2" r="AI266"/>
  <c i="2" r="AI267"/>
  <c i="2" r="AI268"/>
  <c i="2" r="AI269"/>
  <c i="2" r="AI270"/>
  <c i="2" r="AI271"/>
  <c i="2" r="AI272"/>
  <c i="2" r="AI273"/>
  <c i="2" r="AI274"/>
  <c i="2" r="AI275"/>
  <c i="2" r="AI276"/>
  <c i="2" r="AI277"/>
  <c i="2" r="AI278"/>
  <c i="2" r="AI279"/>
  <c i="2" r="AI280"/>
  <c i="2" r="AI281"/>
  <c i="2" r="AI282"/>
  <c i="2" r="AI283"/>
  <c i="2" r="AI284"/>
  <c i="2" r="AI285"/>
  <c i="2" r="AI286"/>
  <c i="2" r="AI287"/>
  <c i="2" r="AI288"/>
  <c i="2" r="AI289"/>
  <c i="2" r="AI290"/>
  <c i="2" r="AI291"/>
  <c i="2" r="AI292"/>
  <c i="2" r="AI293"/>
  <c i="2" r="AI294"/>
  <c i="2" r="AI295"/>
  <c i="2" r="AI296"/>
  <c i="2" r="AI297"/>
  <c i="2" r="AI298"/>
  <c i="2" r="AI299"/>
  <c i="2" r="AI300"/>
  <c i="2" r="AI301"/>
  <c i="2" r="AI302"/>
  <c i="2" r="AI303"/>
  <c i="2" r="AI304"/>
  <c i="2" r="AI305"/>
  <c i="2" r="AI306"/>
  <c i="2" r="AI307"/>
  <c i="2" r="AI308"/>
  <c i="2" r="AI309"/>
  <c i="2" r="AI310"/>
  <c i="2" r="AI311"/>
  <c i="2" r="AI312"/>
  <c i="2" r="AI313"/>
  <c i="2" r="AI314"/>
  <c i="2" r="AI315"/>
  <c i="2" r="AI316"/>
  <c i="2" r="AI317"/>
  <c i="2" r="AI318"/>
  <c i="2" r="AI319"/>
  <c i="2" r="AI320"/>
  <c i="2" r="AI321"/>
  <c i="2" r="AI322"/>
  <c i="2" r="AI323"/>
  <c i="2" r="AI324"/>
  <c i="2" r="AI325"/>
  <c i="2" r="AI326"/>
  <c i="2" r="AI327"/>
  <c i="2" r="AI328"/>
  <c i="2" r="AI329"/>
  <c i="2" r="AI330"/>
  <c i="2" r="AI331"/>
  <c i="2" r="AI332"/>
  <c i="2" r="AI333"/>
  <c i="2" r="AI334"/>
  <c i="2" r="AI335"/>
  <c i="2" r="AI336"/>
  <c i="2" r="AI337"/>
  <c i="2" r="AI338"/>
  <c i="2" r="AI339"/>
  <c i="2" r="AI340"/>
  <c i="2" r="AI341"/>
  <c i="2" r="AI342"/>
  <c i="2" r="AI343"/>
  <c i="2" r="AI344"/>
  <c i="2" r="AI345"/>
  <c i="2" r="AI346"/>
  <c i="2" r="AI347"/>
  <c i="2" r="AI348"/>
  <c i="2" r="AI349"/>
  <c i="2" r="AI350"/>
  <c i="2" r="AI351"/>
  <c i="2" r="AI352"/>
  <c i="2" r="AI353"/>
  <c i="2" r="AI354"/>
  <c i="2" r="AI355"/>
  <c i="2" r="AI356"/>
  <c i="2" r="AI357"/>
  <c i="2" r="AI358"/>
  <c i="2" r="AI359"/>
  <c i="2" r="AI360"/>
  <c i="2" r="AI361"/>
  <c i="2" r="AI362"/>
  <c i="2" r="AI363"/>
  <c i="2" r="AI364"/>
  <c i="2" r="AI365"/>
  <c i="2" r="AI366"/>
  <c i="2" r="AI367"/>
  <c i="2" r="AI368"/>
  <c i="2" r="AI369"/>
  <c i="2" r="AI370"/>
  <c i="2" r="AI371"/>
  <c i="2" r="AI372"/>
  <c i="2" r="AI373"/>
  <c i="2" r="AI374"/>
  <c i="2" r="AI375"/>
  <c i="2" r="AI376"/>
  <c i="2" r="AI377"/>
  <c i="2" r="AI378"/>
  <c i="2" r="AI379"/>
  <c i="2" r="AI380"/>
  <c i="2" r="AI381"/>
  <c i="2" r="AI382"/>
  <c i="2" r="AI383"/>
  <c i="2" r="AI384"/>
  <c i="2" r="AI385"/>
  <c i="2" r="AI386"/>
  <c i="2" r="AI387"/>
  <c i="2" r="AI388"/>
  <c i="2" r="AI389"/>
  <c i="2" r="AI390"/>
  <c i="2" r="AI391"/>
  <c i="2" r="AI392"/>
  <c i="2" r="AI393"/>
  <c i="2" r="AI394"/>
  <c i="2" r="AI395"/>
  <c i="2" r="AI396"/>
  <c i="2" r="AI397"/>
  <c i="2" r="AI398"/>
  <c i="2" r="AI399"/>
  <c i="2" r="AI400"/>
  <c i="2" r="AI401"/>
  <c i="2" r="AI402"/>
  <c i="2" r="AI403"/>
  <c i="2" r="AI404"/>
  <c i="2" r="AI405"/>
  <c i="2" r="AI406"/>
  <c i="2" r="AI407"/>
  <c i="2" r="AI408"/>
  <c i="2" r="AI409"/>
  <c i="2" r="AI410"/>
  <c i="2" r="AI411"/>
  <c i="2" r="AI412"/>
  <c i="2" r="AI413"/>
  <c i="2" r="AI414"/>
  <c i="2" r="AI415"/>
  <c i="2" r="AI416"/>
  <c i="2" r="AI417"/>
  <c i="2" r="AI418"/>
  <c i="2" r="AI419"/>
  <c i="2" r="AI420"/>
  <c i="2" r="AI421"/>
  <c i="2" r="AI422"/>
  <c i="2" r="AI423"/>
  <c i="2" r="AI424"/>
  <c i="2" r="AI425"/>
  <c i="2" r="AI426"/>
  <c i="2" r="AI427"/>
  <c i="2" r="AI428"/>
  <c i="2" r="AI429"/>
  <c i="2" r="AI430"/>
  <c i="2" r="AI431"/>
  <c i="2" r="AI432"/>
  <c i="2" r="AI433"/>
  <c i="2" r="AI434"/>
  <c i="2" r="AI435"/>
  <c i="2" r="AI436"/>
  <c i="2" r="AI437"/>
  <c i="2" r="AI438"/>
  <c i="2" r="AI439"/>
  <c i="2" r="AI440"/>
  <c i="2" r="AI441"/>
  <c i="2" r="AI442"/>
  <c i="2" r="AI443"/>
  <c i="2" r="AI444"/>
  <c i="2" r="AI445"/>
  <c i="2" r="AI446"/>
  <c i="2" r="AI447"/>
  <c i="2" r="AI448"/>
  <c i="2" r="AI449"/>
  <c i="2" r="AI450"/>
  <c i="2" r="AI451"/>
  <c i="2" r="AI452"/>
  <c i="2" r="AI453"/>
  <c i="2" r="AI454"/>
  <c i="2" r="AI455"/>
  <c i="2" r="AI456"/>
  <c i="2" r="AI457"/>
  <c i="2" r="AI458"/>
  <c i="2" r="AI459"/>
  <c i="2" r="AI460"/>
  <c i="2" r="AI461"/>
  <c i="2" r="AI462"/>
  <c i="2" r="AI463"/>
  <c i="2" r="AI464"/>
  <c i="2" r="AI465"/>
  <c i="2" r="AI466"/>
  <c i="2" r="AI467"/>
  <c i="2" r="AI468"/>
  <c i="2" r="AI469"/>
  <c i="2" r="AI470"/>
  <c i="2" r="AI471"/>
  <c i="2" r="AI472"/>
  <c i="2" r="AI473"/>
  <c i="2" r="AI474"/>
  <c i="2" r="AI475"/>
  <c i="2" r="AI476"/>
  <c i="2" r="AI477"/>
  <c i="2" r="AI478"/>
  <c i="2" r="AI479"/>
  <c i="2" r="AI480"/>
  <c i="2" r="AI481"/>
  <c i="2" r="AI482"/>
  <c i="2" r="AI483"/>
  <c i="2" r="AI484"/>
  <c i="2" r="AI485"/>
  <c i="2" r="AI486"/>
  <c i="2" r="AI487"/>
  <c i="2" r="AI488"/>
  <c i="2" r="AI489"/>
  <c i="2" r="AI490"/>
  <c i="2" r="AI491"/>
  <c i="2" r="AI492"/>
  <c i="2" r="AI493"/>
  <c i="2" r="AI494"/>
  <c i="2" r="AI495"/>
  <c i="2" r="AI496"/>
  <c i="2" r="AI497"/>
  <c i="2" r="AI498"/>
  <c i="2" r="AI499"/>
  <c i="2" r="AI500"/>
  <c i="2" r="AI501"/>
  <c i="2" r="AI502"/>
  <c i="2" r="AI503"/>
  <c i="2" r="AI504"/>
  <c i="2" r="AI505"/>
  <c i="2" r="AI506"/>
  <c i="2" r="AI507"/>
  <c i="2" r="AI508"/>
  <c i="2" r="AI509"/>
  <c i="2" r="AI510"/>
  <c i="2" r="AI511"/>
  <c i="2" r="AI512"/>
  <c i="2" r="AI513"/>
  <c i="2" r="AI514"/>
  <c i="2" r="AI515"/>
  <c i="2" r="AI516"/>
  <c i="2" r="AI517"/>
  <c i="2" r="AI518"/>
  <c i="2" r="AI519"/>
  <c i="2" r="AI520"/>
  <c i="2" r="AI521"/>
  <c i="2" r="AI522"/>
  <c i="2" r="AI523"/>
  <c i="2" r="AI524"/>
  <c i="2" r="AI525"/>
  <c i="2" r="AI526"/>
  <c i="2" r="AI527"/>
  <c i="2" r="AI528"/>
  <c i="2" r="AI529"/>
  <c i="2" r="AI530"/>
  <c i="2" r="AI531"/>
  <c i="2" r="AI532"/>
  <c i="2" r="AI533"/>
  <c i="2" r="AI534"/>
  <c i="2" r="AI535"/>
  <c i="2" r="AI536"/>
  <c i="2" r="AI537"/>
  <c i="2" r="AI538"/>
  <c i="2" r="AI539"/>
  <c i="2" r="AI540"/>
  <c i="2" r="AI541"/>
  <c i="2" r="AI542"/>
  <c i="2" r="AI543"/>
  <c i="2" r="AI544"/>
  <c i="2" r="AI545"/>
  <c i="2" r="AI546"/>
  <c i="2" r="AI547"/>
  <c i="2" r="AI548"/>
  <c i="2" r="AI549"/>
  <c i="2" r="AI550"/>
  <c i="2" r="AI551"/>
  <c i="2" r="AI552"/>
  <c i="2" r="AI553"/>
  <c i="2" r="AI554"/>
  <c i="2" r="AI555"/>
  <c i="2" r="AI556"/>
  <c i="2" r="AI557"/>
  <c i="2" r="AI558"/>
  <c i="2" r="AI559"/>
  <c i="2" r="AI560"/>
  <c i="2" r="AI561"/>
  <c i="2" r="AI562"/>
  <c i="2" r="AI563"/>
  <c i="2" r="AI564"/>
  <c i="2" r="AI565"/>
  <c i="2" r="AI566"/>
  <c i="2" r="AI567"/>
  <c i="2" r="AI568"/>
  <c i="2" r="AI569"/>
  <c i="2" r="AI570"/>
  <c i="2" r="AI571"/>
  <c i="2" r="AI572"/>
  <c i="2" r="AI573"/>
  <c i="2" r="AI574"/>
  <c i="2" r="AI575"/>
  <c i="2" r="AI576"/>
  <c i="2" r="AI577"/>
  <c i="2" r="AI578"/>
  <c i="2" r="AI579"/>
  <c i="2" r="AI580"/>
  <c i="2" r="AI581"/>
  <c i="2" r="AI582"/>
  <c i="2" r="AI583"/>
  <c i="2" r="AI584"/>
  <c i="2" r="AI585"/>
  <c i="2" r="AI586"/>
  <c i="2" r="AI587"/>
  <c i="2" r="AI588"/>
  <c i="2" r="AI589"/>
  <c i="2" r="AI590"/>
  <c i="2" r="AI591"/>
  <c i="2" r="AI592"/>
  <c i="2" r="AI593"/>
  <c i="2" r="AI594"/>
  <c i="2" r="AI595"/>
  <c i="2" r="AI596"/>
  <c i="2" r="AI597"/>
  <c i="2" r="AI598"/>
  <c i="2" r="AI599"/>
  <c i="2" r="AI600"/>
  <c i="2" r="AI601"/>
  <c i="2" r="AI602"/>
  <c i="2" r="AI603"/>
  <c i="2" r="AI604"/>
  <c i="2" r="AI605"/>
  <c i="2" r="AI606"/>
  <c i="2" r="AI607"/>
  <c i="2" r="AI608"/>
  <c i="2" r="AI609"/>
  <c i="2" r="AI610"/>
  <c i="2" r="AI611"/>
  <c i="2" r="AI612"/>
  <c i="2" r="AI613"/>
  <c i="2" r="AI614"/>
  <c i="2" r="AI615"/>
  <c i="2" r="AI616"/>
  <c i="2" r="AI617"/>
  <c i="2" r="AI618"/>
  <c i="2" r="AI619"/>
  <c i="2" r="AI620"/>
  <c i="2" r="AI621"/>
  <c i="2" r="AI622"/>
  <c i="2" r="AI623"/>
  <c i="2" r="AI624"/>
  <c i="2" r="AI625"/>
  <c i="2" r="AI626"/>
  <c i="2" r="AI627"/>
  <c i="2" r="AI628"/>
  <c i="2" r="AI629"/>
  <c i="2" r="AI630"/>
  <c i="2" r="AI631"/>
  <c i="2" r="AI632"/>
  <c i="2" r="AI633"/>
  <c i="2" r="AI634"/>
  <c i="2" r="AI635"/>
  <c i="2" r="AI636"/>
  <c i="2" r="AI637"/>
  <c i="2" r="AI638"/>
  <c i="2" r="AI639"/>
  <c i="2" r="AI640"/>
  <c i="2" r="AI641"/>
  <c i="2" r="AI642"/>
  <c i="2" r="AI643"/>
  <c i="2" r="AI644"/>
  <c i="2" r="AI645"/>
  <c i="2" r="AI646"/>
  <c i="2" r="AI647"/>
  <c i="2" r="AI648"/>
  <c i="2" r="AI649"/>
  <c i="2" r="AI650"/>
  <c i="2" r="AI651"/>
  <c i="2" r="AI652"/>
  <c i="2" r="AI653"/>
  <c i="2" r="AI654"/>
  <c i="2" r="AI655"/>
  <c i="2" r="AI656"/>
  <c i="2" r="AI657"/>
  <c i="2" r="AI658"/>
  <c i="2" r="AI659"/>
  <c i="2" r="AI660"/>
  <c i="2" r="AI661"/>
  <c i="2" r="AI662"/>
  <c i="2" r="AI663"/>
  <c i="2" r="AI664"/>
  <c i="2" r="AI665"/>
  <c i="2" r="AI666"/>
  <c i="2" r="AI667"/>
  <c i="2" r="AI668"/>
  <c i="2" r="AI669"/>
  <c i="2" r="AI670"/>
  <c i="2" r="AI671"/>
  <c i="2" r="AI672"/>
  <c i="2" r="AI673"/>
  <c i="2" r="AI674"/>
  <c i="2" r="AI675"/>
  <c i="2" r="AI676"/>
  <c i="2" r="AI677"/>
  <c i="2" r="AI678"/>
  <c i="2" r="AI679"/>
  <c i="2" r="AI680"/>
  <c i="2" r="AI681"/>
  <c i="2" r="AI682"/>
  <c i="2" r="AI683"/>
  <c i="2" r="AI684"/>
  <c i="2" r="AI685"/>
  <c i="2" r="AI686"/>
  <c i="2" r="AI687"/>
  <c i="2" r="AI688"/>
  <c i="2" r="AI689"/>
  <c i="2" r="AI690"/>
  <c i="2" r="AI691"/>
  <c i="2" r="AI692"/>
  <c i="2" r="AI693"/>
  <c i="2" r="AI694"/>
  <c i="2" r="AI695"/>
  <c i="2" r="AI696"/>
  <c i="2" r="AI697"/>
  <c i="2" r="AI698"/>
  <c i="2" r="AI699"/>
  <c i="2" r="AI700"/>
  <c i="2" r="AI701"/>
  <c i="2" r="AI702"/>
  <c i="2" r="AI703"/>
  <c i="2" r="AI704"/>
  <c i="2" r="AI705"/>
  <c i="2" r="AI706"/>
  <c i="2" r="AI707"/>
  <c i="2" r="AI708"/>
  <c i="2" r="AI709"/>
  <c i="2" r="AI710"/>
  <c i="2" r="AI711"/>
  <c i="2" r="AI712"/>
  <c i="2" r="AI713"/>
  <c i="2" r="AI714"/>
  <c i="2" r="AI715"/>
  <c i="2" r="AI716"/>
  <c i="2" r="AI717"/>
  <c i="2" r="AI718"/>
  <c i="2" r="AI719"/>
  <c i="2" r="AI720"/>
  <c i="2" r="AI721"/>
  <c i="2" r="AI722"/>
  <c i="2" r="AI723"/>
  <c i="2" r="AI724"/>
  <c i="2" r="AI725"/>
  <c i="2" r="AI726"/>
  <c i="2" r="AI727"/>
  <c i="2" r="AI728"/>
  <c i="2" r="AI729"/>
  <c i="2" r="AI730"/>
  <c i="2" r="AI731"/>
  <c i="2" r="AI732"/>
  <c i="2" r="AI733"/>
  <c i="2" r="AI734"/>
  <c i="2" r="AI735"/>
  <c i="2" r="AI736"/>
  <c i="2" r="AI737"/>
  <c i="2" r="AI738"/>
  <c i="2" r="AI739"/>
  <c i="2" r="AI740"/>
  <c i="2" r="AI741"/>
  <c i="2" r="AI742"/>
  <c i="2" r="AI743"/>
  <c i="2" r="AI744"/>
  <c i="2" r="AI745"/>
  <c i="2" r="AI746"/>
  <c i="2" r="AI747"/>
  <c i="2" r="AI748"/>
  <c i="2" r="AI749"/>
  <c i="2" r="AI750"/>
  <c i="2" r="AI751"/>
  <c i="2" r="AI752"/>
  <c i="2" r="AI753"/>
  <c i="2" r="AI754"/>
  <c i="2" r="AI755"/>
  <c i="2" r="AI756"/>
  <c i="2" r="AI757"/>
  <c i="2" r="AI758"/>
  <c i="2" r="AI759"/>
  <c i="2" r="AI760"/>
  <c i="2" r="AI761"/>
  <c i="2" r="AI762"/>
  <c i="2" r="AI763"/>
  <c i="2" r="AI764"/>
  <c i="2" r="AI765"/>
  <c i="2" r="AI766"/>
  <c i="2" r="AI767"/>
  <c i="2" r="AI768"/>
  <c i="2" r="AI769"/>
  <c i="2" r="AI770"/>
  <c i="2" r="AI771"/>
  <c i="2" r="AI772"/>
  <c i="2" r="AI773"/>
  <c i="2" r="AI774"/>
  <c i="2" r="AI775"/>
  <c i="2" r="AI776"/>
  <c i="2" r="AI777"/>
  <c i="2" r="AI778"/>
  <c i="2" r="AI779"/>
  <c i="2" r="AI780"/>
  <c i="2" r="AI781"/>
  <c i="2" r="AI782"/>
  <c i="2" r="AI783"/>
  <c i="2" r="AI784"/>
  <c i="2" r="AI785"/>
  <c i="2" r="AI786"/>
  <c i="2" r="AI787"/>
  <c i="2" r="AI788"/>
  <c i="2" r="AI789"/>
  <c i="2" r="AI790"/>
  <c i="2" r="AI791"/>
  <c i="2" r="AI792"/>
  <c i="2" r="AI793"/>
  <c i="2" r="AI794"/>
  <c i="2" r="AI795"/>
  <c i="2" r="AI796"/>
  <c i="2" r="AI797"/>
  <c i="2" r="AI798"/>
  <c i="2" r="AI799"/>
  <c i="2" r="AI800"/>
  <c i="2" r="AI801"/>
  <c i="2" r="AI802"/>
  <c i="2" r="AI803"/>
  <c i="2" r="AI804"/>
  <c i="2" r="AI805"/>
  <c i="2" r="AI806"/>
  <c i="2" r="AI807"/>
  <c i="2" r="AI808"/>
  <c i="2" r="AI809"/>
  <c i="2" r="AI810"/>
  <c i="2" r="AI811"/>
  <c i="2" r="AI812"/>
  <c i="2" r="AI813"/>
  <c i="2" r="AI814"/>
  <c i="2" r="AI815"/>
  <c i="2" r="AI816"/>
  <c i="2" r="AI817"/>
  <c i="2" r="AI818"/>
  <c i="2" r="AI819"/>
  <c i="2" r="AI820"/>
  <c i="2" r="AI821"/>
  <c i="2" r="AI822"/>
  <c i="2" r="AI823"/>
  <c i="2" r="AI824"/>
  <c i="2" r="AI825"/>
  <c i="2" r="AI826"/>
  <c i="2" r="AI827"/>
  <c i="2" r="AI828"/>
  <c i="2" r="AI829"/>
  <c i="2" r="AI830"/>
  <c i="2" r="AI831"/>
  <c i="2" r="AI832"/>
  <c i="2" r="AI833"/>
  <c i="2" r="AI834"/>
  <c i="2" r="AI835"/>
  <c i="2" r="AI836"/>
  <c i="2" r="AI837"/>
  <c i="2" r="AI838"/>
  <c i="2" r="AI839"/>
  <c i="2" r="AI840"/>
  <c i="2" r="AI841"/>
  <c i="2" r="AI842"/>
  <c i="2" r="AI843"/>
  <c i="2" r="AI844"/>
  <c i="2" r="AI845"/>
  <c i="2" r="AI846"/>
  <c i="2" r="AI847"/>
  <c i="2" r="AI848"/>
  <c i="2" r="AI849"/>
  <c i="2" r="AI850"/>
  <c i="2" r="AI851"/>
  <c i="2" r="AI852"/>
  <c i="2" r="AI853"/>
  <c i="2" r="AI854"/>
  <c i="2" r="AI855"/>
  <c i="2" r="AI856"/>
  <c i="2" r="AI857"/>
  <c i="2" r="AI858"/>
  <c i="2" r="AI859"/>
  <c i="2" r="AI860"/>
  <c i="2" r="AI861"/>
  <c i="2" r="AI862"/>
  <c i="2" r="AI863"/>
  <c i="2" r="AI864"/>
  <c i="2" r="AI865"/>
  <c i="2" r="AI866"/>
  <c i="2" r="AI867"/>
  <c i="2" r="AI868"/>
  <c i="2" r="AI869"/>
  <c i="2" r="AI870"/>
  <c i="2" r="AI871"/>
  <c i="2" r="AI872"/>
  <c i="2" r="AI873"/>
  <c i="2" r="AI874"/>
  <c i="2" r="AI875"/>
  <c i="2" r="AI876"/>
  <c i="2" r="AI877"/>
  <c i="2" r="AI878"/>
  <c i="2" r="AI879"/>
  <c i="2" r="AI880"/>
  <c i="2" r="AI881"/>
  <c i="2" r="AI882"/>
  <c i="2" r="AI883"/>
  <c i="2" r="AI884"/>
  <c i="2" r="AI885"/>
  <c i="2" r="AI886"/>
  <c i="2" r="AI887"/>
  <c i="2" r="AI888"/>
  <c i="2" r="AI889"/>
  <c i="2" r="AI890"/>
  <c i="2" r="AI891"/>
  <c i="2" r="AI892"/>
  <c i="2" r="AI893"/>
  <c i="2" r="AI894"/>
  <c i="2" r="AI895"/>
  <c i="2" r="AI896"/>
  <c i="2" r="AI897"/>
  <c i="2" r="AI898"/>
  <c i="2" r="AI899"/>
  <c i="2" r="AI900"/>
  <c i="2" r="AI901"/>
  <c i="2" r="AI902"/>
  <c i="2" r="AI903"/>
  <c i="2" r="AI904"/>
  <c i="2" r="AI905"/>
  <c i="2" r="AI906"/>
  <c i="2" r="AI907"/>
  <c i="2" r="AI908"/>
  <c i="2" r="AI909"/>
  <c i="2" r="AI910"/>
  <c i="2" r="AI911"/>
  <c i="2" r="AI912"/>
  <c i="2" r="AI913"/>
  <c i="2" r="AI914"/>
  <c i="2" r="AI915"/>
  <c i="2" r="AI916"/>
  <c i="2" r="AI917"/>
  <c i="2" r="AI918"/>
  <c i="2" r="AI919"/>
  <c i="2" r="AI920"/>
  <c i="2" r="AI921"/>
  <c i="2" r="AI922"/>
  <c i="2" r="AI923"/>
  <c i="2" r="AI924"/>
  <c i="2" r="AI925"/>
  <c i="2" r="AI926"/>
  <c i="2" r="AI927"/>
  <c i="2" r="AI928"/>
  <c i="2" r="AI929"/>
  <c i="2" r="AI930"/>
  <c i="2" r="AI931"/>
  <c i="2" r="AI932"/>
  <c i="2" r="AI933"/>
  <c i="2" r="AI934"/>
  <c i="2" r="AI935"/>
  <c i="2" r="AI936"/>
  <c i="2" r="AI937"/>
  <c i="2" r="AI938"/>
  <c i="2" r="AI939"/>
  <c i="2" r="AI940"/>
  <c i="2" r="AI941"/>
  <c i="2" r="AI942"/>
  <c i="2" r="AI943"/>
  <c i="2" r="AI944"/>
  <c i="2" r="AI945"/>
  <c i="2" r="AI946"/>
  <c i="2" r="AI947"/>
  <c i="2" r="AI948"/>
  <c i="2" r="AI949"/>
  <c i="2" r="AI950"/>
  <c i="2" r="AI951"/>
  <c i="2" r="AI952"/>
  <c i="2" r="AI953"/>
  <c i="2" r="AI954"/>
  <c i="2" r="AI955"/>
  <c i="2" r="AI956"/>
  <c i="2" r="AI957"/>
  <c i="2" r="AI958"/>
  <c i="2" r="AI959"/>
  <c i="2" r="AI960"/>
  <c i="2" r="AI961"/>
  <c i="2" r="AI962"/>
  <c i="2" r="AI963"/>
  <c i="2" r="AI964"/>
  <c i="2" r="AI965"/>
  <c i="2" r="AI966"/>
  <c i="2" r="AI967"/>
  <c i="2" r="AI968"/>
  <c i="2" r="AI969"/>
  <c i="2" r="AI970"/>
  <c i="2" r="AI971"/>
  <c i="2" r="AI972"/>
  <c i="2" r="AI973"/>
  <c i="2" r="AI974"/>
  <c i="2" r="AI975"/>
  <c i="2" r="AI976"/>
  <c i="2" r="AI977"/>
  <c i="2" r="AI978"/>
  <c i="2" r="AI979"/>
  <c i="2" r="AI980"/>
  <c i="2" r="AI981"/>
  <c i="2" r="AI982"/>
  <c i="2" r="AI983"/>
  <c i="2" r="AI984"/>
  <c i="2" r="AI985"/>
  <c i="2" r="AI986"/>
  <c i="2" r="AI987"/>
  <c i="2" r="AI988"/>
  <c i="2" r="AI989"/>
  <c i="2" r="AI990"/>
  <c i="2" r="AI991"/>
  <c i="2" r="AI992"/>
  <c i="2" r="AI993"/>
  <c i="2" r="AI994"/>
  <c i="2" r="AI995"/>
  <c i="2" r="AI996"/>
  <c i="2" r="AI997"/>
  <c i="2" r="AI998"/>
  <c i="2" r="AI999"/>
  <c i="2" r="AI1000"/>
  <c i="2" r="AI1001"/>
  <c i="2" r="AI1002"/>
  <c i="2" r="AI1003"/>
  <c i="2" r="AI1004"/>
  <c i="2" r="AI1005"/>
  <c i="2" r="AI1006"/>
  <c i="2" r="AI1007"/>
  <c i="2" r="AI1008"/>
  <c i="2" r="AI1009"/>
  <c i="2" r="AI1010"/>
  <c i="2" r="AI1011"/>
  <c i="2" r="AI1012"/>
  <c i="2" r="AI1013"/>
  <c i="2" r="AI1014"/>
  <c i="2" r="AI1015"/>
  <c i="2" r="AI1016"/>
  <c i="2" r="AI1017"/>
  <c i="2" r="AI1018"/>
  <c i="2" r="AI1019"/>
  <c i="2" r="AI1020"/>
  <c i="2" r="AI1021"/>
  <c i="2" r="AI1022"/>
  <c i="2" r="AI1023"/>
  <c i="2" r="AI24"/>
  <c i="7" r="B2" s="1"/>
  <c i="2" r="M1"/>
  <c i="9" r="A2" s="1"/>
  <c i="11" r="A83"/>
  <c i="11" r="B83" s="1"/>
  <c i="11" r="A84"/>
  <c i="11" r="B84" s="1"/>
  <c i="11" r="A85"/>
  <c i="11" r="B85" s="1"/>
  <c i="11" r="A86"/>
  <c i="11" r="B86" s="1"/>
  <c i="11" r="A87"/>
  <c i="11" r="B87" s="1"/>
  <c i="11" r="A88"/>
  <c i="11" r="B88" s="1"/>
  <c i="11" r="A89"/>
  <c i="11" r="B89" s="1"/>
  <c i="11" r="A90"/>
  <c i="11" r="B90" s="1"/>
  <c i="11" r="A91"/>
  <c i="11" r="A92"/>
  <c i="11" r="B92" s="1"/>
  <c i="11" r="A93"/>
  <c i="11" r="B93" s="1"/>
  <c i="11" r="A94"/>
  <c i="11" r="B94" s="1"/>
  <c i="11" r="A95"/>
  <c i="11" r="B95" s="1"/>
  <c i="11" r="A96"/>
  <c i="11" r="B96" s="1"/>
  <c i="11" r="A97"/>
  <c i="11" r="B97" s="1"/>
  <c i="11" r="A98"/>
  <c i="11" r="B98" s="1"/>
  <c i="11" r="A99"/>
  <c i="11" r="B99" s="1"/>
  <c i="11" r="A100"/>
  <c i="11" r="B100" s="1"/>
  <c i="11" r="A101"/>
  <c i="11" r="B101" s="1"/>
  <c i="11" r="A82"/>
  <c i="11" r="B82" s="1"/>
  <c i="11" r="A63"/>
  <c i="11" r="B63" s="1"/>
  <c i="11" r="A64"/>
  <c i="11" r="A65"/>
  <c i="11" r="B65" s="1"/>
  <c i="11" r="A66"/>
  <c i="11" r="B66" s="1"/>
  <c i="11" r="A67"/>
  <c i="11" r="B67" s="1"/>
  <c i="11" r="A68"/>
  <c i="11" r="B68" s="1"/>
  <c i="11" r="A69"/>
  <c i="11" r="B69" s="1"/>
  <c i="11" r="A70"/>
  <c i="11" r="B70" s="1"/>
  <c i="11" r="A71"/>
  <c i="11" r="B71" s="1"/>
  <c i="11" r="A72"/>
  <c i="11" r="B72" s="1"/>
  <c i="11" r="A73"/>
  <c i="11" r="B73" s="1"/>
  <c i="11" r="A74"/>
  <c i="11" r="B74" s="1"/>
  <c i="11" r="A75"/>
  <c i="11" r="B75" s="1"/>
  <c i="11" r="A76"/>
  <c i="11" r="B76" s="1"/>
  <c i="11" r="A77"/>
  <c i="11" r="B77" s="1"/>
  <c i="11" r="A78"/>
  <c i="11" r="B78" s="1"/>
  <c i="11" r="A79"/>
  <c i="11" r="B79" s="1"/>
  <c i="11" r="A80"/>
  <c i="11" r="B80" s="1"/>
  <c i="11" r="A81"/>
  <c i="11" r="A62"/>
  <c i="11" r="B62" s="1"/>
  <c i="11" r="A43"/>
  <c i="11" r="B43" s="1"/>
  <c i="11" r="A44"/>
  <c i="11" r="B44" s="1"/>
  <c i="11" r="A45"/>
  <c i="11" r="A46"/>
  <c i="11" r="A47"/>
  <c i="11" r="B47" s="1"/>
  <c i="11" r="A48"/>
  <c i="11" r="B48" s="1"/>
  <c i="11" r="A49"/>
  <c i="11" r="B49" s="1"/>
  <c i="11" r="A50"/>
  <c i="11" r="B50" s="1"/>
  <c i="11" r="A51"/>
  <c i="11" r="A52"/>
  <c i="11" r="B52" s="1"/>
  <c i="11" r="A53"/>
  <c i="11" r="B53" s="1"/>
  <c i="11" r="A54"/>
  <c i="11" r="B54" s="1"/>
  <c i="11" r="A55"/>
  <c i="11" r="B55" s="1"/>
  <c i="11" r="A56"/>
  <c i="11" r="B56" s="1"/>
  <c i="11" r="A57"/>
  <c i="11" r="A58"/>
  <c i="11" r="B58" s="1"/>
  <c i="11" r="A59"/>
  <c i="11" r="B59" s="1"/>
  <c i="11" r="A60"/>
  <c i="11" r="B60" s="1"/>
  <c i="11" r="A61"/>
  <c i="11" r="B61" s="1"/>
  <c i="11" r="A42"/>
  <c i="11" r="B42" s="1"/>
  <c i="11" r="A23"/>
  <c i="11" r="B23" s="1"/>
  <c i="11" r="A24"/>
  <c i="11" r="B24" s="1"/>
  <c i="11" r="A25"/>
  <c i="11" r="B25" s="1"/>
  <c i="11" r="A26"/>
  <c i="11" r="B26" s="1"/>
  <c i="11" r="A27"/>
  <c i="11" r="B27" s="1"/>
  <c i="11" r="A28"/>
  <c i="11" r="B28" s="1"/>
  <c i="11" r="A29"/>
  <c i="11" r="B29" s="1"/>
  <c i="11" r="A30"/>
  <c i="11" r="B30" s="1"/>
  <c i="11" r="A31"/>
  <c i="11" r="B31" s="1"/>
  <c i="11" r="A32"/>
  <c i="11" r="B32" s="1"/>
  <c i="11" r="A33"/>
  <c i="11" r="B33" s="1"/>
  <c i="11" r="A34"/>
  <c i="11" r="B34" s="1"/>
  <c i="11" r="A35"/>
  <c i="11" r="A36"/>
  <c i="11" r="B36" s="1"/>
  <c i="11" r="A37"/>
  <c i="11" r="B37" s="1"/>
  <c i="11" r="A38"/>
  <c i="11" r="B38" s="1"/>
  <c i="11" r="A39"/>
  <c i="11" r="B39" s="1"/>
  <c i="11" r="A40"/>
  <c i="11" r="B40" s="1"/>
  <c i="11" r="A41"/>
  <c i="11" r="B41" s="1"/>
  <c i="11" r="A22"/>
  <c i="11" r="B22" s="1"/>
  <c i="11" r="A3"/>
  <c i="11" r="B3" s="1"/>
  <c i="11" r="A4"/>
  <c i="11" r="B4" s="1"/>
  <c i="11" r="A5"/>
  <c i="11" r="B5" s="1"/>
  <c i="11" r="A6"/>
  <c i="11" r="B6" s="1"/>
  <c i="11" r="A7"/>
  <c i="11" r="B7" s="1"/>
  <c i="11" r="A8"/>
  <c i="11" r="A9"/>
  <c i="11" r="B9" s="1"/>
  <c i="11" r="A10"/>
  <c i="11" r="B10" s="1"/>
  <c i="11" r="A11"/>
  <c i="11" r="B11" s="1"/>
  <c i="11" r="A12"/>
  <c i="11" r="B12" s="1"/>
  <c i="11" r="A13"/>
  <c i="11" r="B13" s="1"/>
  <c i="11" r="A14"/>
  <c i="11" r="B14" s="1"/>
  <c i="11" r="A15"/>
  <c i="11" r="B15" s="1"/>
  <c i="11" r="A16"/>
  <c i="11" r="B16" s="1"/>
  <c i="11" r="A17"/>
  <c i="11" r="B17" s="1"/>
  <c i="11" r="A18"/>
  <c i="11" r="B18" s="1"/>
  <c i="11" r="A19"/>
  <c i="11" r="B19" s="1"/>
  <c i="11" r="A20"/>
  <c i="11" r="B20" s="1"/>
  <c i="11" r="A21"/>
  <c i="11" r="B21" s="1"/>
  <c i="11" r="A2"/>
  <c i="11" r="B2" s="1"/>
  <c i="2" l="1" r="AU25"/>
  <c i="2" r="AU33"/>
  <c i="2" r="AU41"/>
  <c i="2" r="AU49"/>
  <c i="2" r="AU57"/>
  <c i="2" r="AU65"/>
  <c i="2" r="AU73"/>
  <c i="2" r="AU81"/>
  <c i="2" r="N81" s="1"/>
  <c i="2" r="AU89"/>
  <c i="2" r="AU97"/>
  <c i="2" r="AU105"/>
  <c i="2" r="AU113"/>
  <c i="2" r="AU121"/>
  <c i="2" r="AU129"/>
  <c i="2" r="AU137"/>
  <c i="2" r="AU145"/>
  <c i="2" r="N145" s="1"/>
  <c i="2" r="AU153"/>
  <c i="2" r="AU161"/>
  <c i="2" r="AU169"/>
  <c i="2" r="AU177"/>
  <c i="2" r="AU185"/>
  <c i="2" r="AU193"/>
  <c i="2" r="AU201"/>
  <c i="2" r="AU209"/>
  <c i="2" r="N209" s="1"/>
  <c i="2" r="AU217"/>
  <c i="2" r="AU225"/>
  <c i="2" r="AU233"/>
  <c i="2" r="AU241"/>
  <c i="2" r="AU249"/>
  <c i="2" r="AU257"/>
  <c i="2" r="AU265"/>
  <c i="2" r="AU273"/>
  <c i="2" r="N273" s="1"/>
  <c i="2" r="AU281"/>
  <c i="2" r="AU289"/>
  <c i="2" r="AU297"/>
  <c i="2" r="AU305"/>
  <c i="2" r="N305" s="1"/>
  <c i="2" r="AU313"/>
  <c i="2" r="N313" s="1"/>
  <c i="2" r="AU321"/>
  <c i="2" r="N321" s="1"/>
  <c i="2" r="AU329"/>
  <c i="2" r="AU337"/>
  <c i="2" r="N337" s="1"/>
  <c i="2" r="AU345"/>
  <c i="2" r="AU353"/>
  <c i="2" r="AU361"/>
  <c i="2" r="AU369"/>
  <c i="2" r="N369" s="1"/>
  <c i="2" r="AU377"/>
  <c i="2" r="N377" s="1"/>
  <c i="2" r="AU385"/>
  <c i="2" r="N385" s="1"/>
  <c i="2" r="AU393"/>
  <c i="2" r="AU401"/>
  <c i="2" r="N401" s="1"/>
  <c i="2" r="AU409"/>
  <c i="2" r="AU417"/>
  <c i="2" r="AU425"/>
  <c i="2" r="AU433"/>
  <c i="2" r="N433" s="1"/>
  <c i="2" r="AU441"/>
  <c i="2" r="N441" s="1"/>
  <c i="2" r="AU449"/>
  <c i="2" r="N449" s="1"/>
  <c i="2" r="AU457"/>
  <c i="2" r="N457" s="1"/>
  <c i="2" r="AU465"/>
  <c i="2" r="N465" s="1"/>
  <c i="2" r="AU473"/>
  <c i="2" r="AU481"/>
  <c i="2" r="AU489"/>
  <c i="2" r="AU497"/>
  <c i="2" r="N497" s="1"/>
  <c i="2" r="AU505"/>
  <c i="2" r="N505" s="1"/>
  <c i="2" r="AU513"/>
  <c i="2" r="N513" s="1"/>
  <c i="2" r="AU521"/>
  <c i="2" r="N521" s="1"/>
  <c i="2" r="AU529"/>
  <c i="2" r="N529" s="1"/>
  <c i="2" r="AU537"/>
  <c i="2" r="AU545"/>
  <c i="2" r="AU553"/>
  <c i="2" r="AU561"/>
  <c i="2" r="N561" s="1"/>
  <c i="2" r="AU569"/>
  <c i="2" r="N569" s="1"/>
  <c i="2" r="AU577"/>
  <c i="2" r="N577" s="1"/>
  <c i="2" r="AU585"/>
  <c i="2" r="AU593"/>
  <c i="2" r="N593" s="1"/>
  <c i="2" r="AU601"/>
  <c i="2" r="AU609"/>
  <c i="2" r="AU617"/>
  <c i="2" r="AU625"/>
  <c i="2" r="N625" s="1"/>
  <c i="2" r="AU633"/>
  <c i="2" r="N633" s="1"/>
  <c i="2" r="AU641"/>
  <c i="2" r="N641" s="1"/>
  <c i="2" r="AU649"/>
  <c i="2" r="N649" s="1"/>
  <c i="2" r="AU657"/>
  <c i="2" r="N657" s="1"/>
  <c i="2" r="AU665"/>
  <c i="2" r="AU673"/>
  <c i="2" r="AU681"/>
  <c i="2" r="N681" s="1"/>
  <c i="2" r="AU689"/>
  <c i="2" r="N689" s="1"/>
  <c i="2" r="AU697"/>
  <c i="2" r="N697" s="1"/>
  <c i="2" r="AU27"/>
  <c i="2" r="N27" s="1"/>
  <c i="2" r="AU35"/>
  <c i="2" r="N35" s="1"/>
  <c i="2" r="AU43"/>
  <c i="2" r="N43" s="1"/>
  <c i="2" r="AU51"/>
  <c i="2" r="AU59"/>
  <c i="2" r="AU67"/>
  <c i="2" r="N67" s="1"/>
  <c i="2" r="AU75"/>
  <c i="2" r="N75" s="1"/>
  <c i="2" r="AU83"/>
  <c i="2" r="N83" s="1"/>
  <c i="2" r="AU91"/>
  <c i="2" r="N91" s="1"/>
  <c i="2" r="AU99"/>
  <c i="2" r="N99" s="1"/>
  <c i="2" r="AU107"/>
  <c i="2" r="N107" s="1"/>
  <c i="2" r="AU115"/>
  <c i="2" r="AU123"/>
  <c i="2" r="AU131"/>
  <c i="2" r="N131" s="1"/>
  <c i="2" r="AU139"/>
  <c i="2" r="N139" s="1"/>
  <c i="2" r="AU147"/>
  <c i="2" r="N147" s="1"/>
  <c i="2" r="AU155"/>
  <c i="2" r="N155" s="1"/>
  <c i="2" r="AU163"/>
  <c i="2" r="N163" s="1"/>
  <c i="2" r="AU171"/>
  <c i="2" r="N171" s="1"/>
  <c i="2" r="AU179"/>
  <c i="2" r="AU187"/>
  <c i="2" r="AU195"/>
  <c i="2" r="N195" s="1"/>
  <c i="2" r="AU203"/>
  <c i="2" r="N203" s="1"/>
  <c i="2" r="AU211"/>
  <c i="2" r="N211" s="1"/>
  <c i="2" r="AU219"/>
  <c i="2" r="N219" s="1"/>
  <c i="2" r="AU227"/>
  <c i="2" r="N227" s="1"/>
  <c i="2" r="AU235"/>
  <c i="2" r="N235" s="1"/>
  <c i="2" r="AU243"/>
  <c i="2" r="N243" s="1"/>
  <c i="2" r="AU251"/>
  <c i="2" r="AU259"/>
  <c i="2" r="AU267"/>
  <c i="2" r="N267" s="1"/>
  <c i="2" r="AU275"/>
  <c i="2" r="N275" s="1"/>
  <c i="2" r="AU283"/>
  <c i="2" r="N283" s="1"/>
  <c i="2" r="AU291"/>
  <c i="2" r="N291" s="1"/>
  <c i="2" r="AU299"/>
  <c i="2" r="N299" s="1"/>
  <c i="2" r="AU307"/>
  <c i="2" r="AU315"/>
  <c i="2" r="AU323"/>
  <c i="2" r="N323" s="1"/>
  <c i="2" r="AU331"/>
  <c i="2" r="N331" s="1"/>
  <c i="2" r="AU339"/>
  <c i="2" r="N339" s="1"/>
  <c i="2" r="AU347"/>
  <c i="2" r="N347" s="1"/>
  <c i="2" r="AU355"/>
  <c i="2" r="N355" s="1"/>
  <c i="2" r="AU363"/>
  <c i="2" r="N363" s="1"/>
  <c i="2" r="AU371"/>
  <c i="2" r="AU379"/>
  <c i="2" r="AU387"/>
  <c i="2" r="AU395"/>
  <c i="2" r="N395" s="1"/>
  <c i="2" r="AU403"/>
  <c i="2" r="N403" s="1"/>
  <c i="2" r="AU411"/>
  <c i="2" r="N411" s="1"/>
  <c i="2" r="AU419"/>
  <c i="2" r="N419" s="1"/>
  <c i="2" r="AU427"/>
  <c i="2" r="N427" s="1"/>
  <c i="2" r="AU435"/>
  <c i="2" r="AU443"/>
  <c i="2" r="AU451"/>
  <c i="2" r="AU459"/>
  <c i="2" r="N459" s="1"/>
  <c i="2" r="AU467"/>
  <c i="2" r="N467" s="1"/>
  <c i="2" r="AU475"/>
  <c i="2" r="N475" s="1"/>
  <c i="2" r="AU483"/>
  <c i="2" r="N483" s="1"/>
  <c i="2" r="AU491"/>
  <c i="2" r="N491" s="1"/>
  <c i="2" r="AU499"/>
  <c i="2" r="N499" s="1"/>
  <c i="2" r="AU507"/>
  <c i="2" r="AU515"/>
  <c i="2" r="AU523"/>
  <c i="2" r="N523" s="1"/>
  <c i="2" r="AU531"/>
  <c i="2" r="N531" s="1"/>
  <c i="2" r="AU539"/>
  <c i="2" r="N539" s="1"/>
  <c i="2" r="AU547"/>
  <c i="2" r="N547" s="1"/>
  <c i="2" r="AU555"/>
  <c i="2" r="N555" s="1"/>
  <c i="2" r="AU563"/>
  <c i="2" r="AU571"/>
  <c i="2" r="AU579"/>
  <c i="2" r="AU587"/>
  <c i="2" r="N587" s="1"/>
  <c i="2" r="AU595"/>
  <c i="2" r="N595" s="1"/>
  <c i="2" r="AU603"/>
  <c i="2" r="N603" s="1"/>
  <c i="2" r="AU611"/>
  <c i="2" r="N611" s="1"/>
  <c i="2" r="AU619"/>
  <c i="2" r="N619" s="1"/>
  <c i="2" r="AU627"/>
  <c i="2" r="AU635"/>
  <c i="2" r="N635" s="1"/>
  <c i="2" r="AU643"/>
  <c i="2" r="AU28"/>
  <c i="2" r="N28" s="1"/>
  <c i="2" r="AU36"/>
  <c i="2" r="N36" s="1"/>
  <c i="2" r="AU44"/>
  <c i="2" r="N44" s="1"/>
  <c i="2" r="AU52"/>
  <c i="2" r="N52" s="1"/>
  <c i="2" r="AU60"/>
  <c i="2" r="N60" s="1"/>
  <c i="2" r="AU68"/>
  <c i="2" r="AU76"/>
  <c i="2" r="N76" s="1"/>
  <c i="2" r="AU84"/>
  <c i="2" r="AU92"/>
  <c i="2" r="N92" s="1"/>
  <c i="2" r="AU100"/>
  <c i="2" r="N100" s="1"/>
  <c i="2" r="AU108"/>
  <c i="2" r="N108" s="1"/>
  <c i="2" r="AU116"/>
  <c i="2" r="N116" s="1"/>
  <c i="2" r="AU124"/>
  <c i="2" r="N124" s="1"/>
  <c i="2" r="AU132"/>
  <c i="2" r="N132" s="1"/>
  <c i="2" r="AU140"/>
  <c i="2" r="AU148"/>
  <c i="2" r="AU156"/>
  <c i="2" r="N156" s="1"/>
  <c i="2" r="AU164"/>
  <c i="2" r="N164" s="1"/>
  <c i="2" r="AU172"/>
  <c i="2" r="N172" s="1"/>
  <c i="2" r="AU180"/>
  <c i="2" r="N180" s="1"/>
  <c i="2" r="AU188"/>
  <c i="2" r="N188" s="1"/>
  <c i="2" r="AU196"/>
  <c i="2" r="AU204"/>
  <c i="2" r="N204" s="1"/>
  <c i="2" r="AU212"/>
  <c i="2" r="AU220"/>
  <c i="2" r="N220" s="1"/>
  <c i="2" r="AU228"/>
  <c i="2" r="N228" s="1"/>
  <c i="2" r="AU236"/>
  <c i="2" r="N236" s="1"/>
  <c i="2" r="AU244"/>
  <c i="2" r="N244" s="1"/>
  <c i="2" r="AU252"/>
  <c i="2" r="N252" s="1"/>
  <c i="2" r="AU260"/>
  <c i="2" r="AU268"/>
  <c i="2" r="AU276"/>
  <c i="2" r="AU284"/>
  <c i="2" r="N284" s="1"/>
  <c i="2" r="AU292"/>
  <c i="2" r="N292" s="1"/>
  <c i="2" r="AU300"/>
  <c i="2" r="N300" s="1"/>
  <c i="2" r="AU308"/>
  <c i="2" r="N308" s="1"/>
  <c i="2" r="AU316"/>
  <c i="2" r="N316" s="1"/>
  <c i="2" r="AU324"/>
  <c i="2" r="N324" s="1"/>
  <c i="2" r="AU332"/>
  <c i="2" r="AU340"/>
  <c i="2" r="N340" s="1"/>
  <c i="2" r="AU348"/>
  <c i="2" r="N348" s="1"/>
  <c i="2" r="AU356"/>
  <c i="2" r="N356" s="1"/>
  <c i="2" r="AU364"/>
  <c i="2" r="N364" s="1"/>
  <c i="2" r="AU372"/>
  <c i="2" r="N372" s="1"/>
  <c i="2" r="AU380"/>
  <c i="2" r="N380" s="1"/>
  <c i="2" r="AU388"/>
  <c i="2" r="AU396"/>
  <c i="2" r="N396" s="1"/>
  <c i="2" r="AU404"/>
  <c i="2" r="N404" s="1"/>
  <c i="2" r="AU412"/>
  <c i="2" r="N412" s="1"/>
  <c i="2" r="AU420"/>
  <c i="2" r="N420" s="1"/>
  <c i="2" r="AU428"/>
  <c i="2" r="N428" s="1"/>
  <c i="2" r="AU436"/>
  <c i="2" r="N436" s="1"/>
  <c i="2" r="AU444"/>
  <c i="2" r="N444" s="1"/>
  <c i="2" r="AU452"/>
  <c i="2" r="AU460"/>
  <c i="2" r="AU468"/>
  <c i="2" r="AU476"/>
  <c i="2" r="N476" s="1"/>
  <c i="2" r="AU484"/>
  <c i="2" r="N484" s="1"/>
  <c i="2" r="AU492"/>
  <c i="2" r="N492" s="1"/>
  <c i="2" r="AU500"/>
  <c i="2" r="N500" s="1"/>
  <c i="2" r="AU508"/>
  <c i="2" r="N508" s="1"/>
  <c i="2" r="AU516"/>
  <c i="2" r="AU524"/>
  <c i="2" r="AU532"/>
  <c i="2" r="AU540"/>
  <c i="2" r="N540" s="1"/>
  <c i="2" r="AU548"/>
  <c i="2" r="N548" s="1"/>
  <c i="2" r="AU556"/>
  <c i="2" r="N556" s="1"/>
  <c i="2" r="AU564"/>
  <c i="2" r="N564" s="1"/>
  <c i="2" r="AU572"/>
  <c i="2" r="N572" s="1"/>
  <c i="2" r="AU580"/>
  <c i="2" r="AU588"/>
  <c i="2" r="AU596"/>
  <c i="2" r="AU604"/>
  <c i="2" r="N604" s="1"/>
  <c i="2" r="AU612"/>
  <c i="2" r="N612" s="1"/>
  <c i="2" r="AU620"/>
  <c i="2" r="N620" s="1"/>
  <c i="2" r="AU628"/>
  <c i="2" r="N628" s="1"/>
  <c i="2" r="AU636"/>
  <c i="2" r="N636" s="1"/>
  <c i="2" r="AU644"/>
  <c i="2" r="AU652"/>
  <c i="2" r="N652" s="1"/>
  <c i="2" r="AU660"/>
  <c i="2" r="N660" s="1"/>
  <c i="2" r="AU668"/>
  <c i="2" r="N668" s="1"/>
  <c i="2" r="AU676"/>
  <c i="2" r="N676" s="1"/>
  <c i="2" r="AU684"/>
  <c i="2" r="N684" s="1"/>
  <c i="2" r="AU692"/>
  <c i="2" r="N692" s="1"/>
  <c i="2" r="AU700"/>
  <c i="2" r="N700" s="1"/>
  <c i="2" r="AU29"/>
  <c i="2" r="AU37"/>
  <c i="2" r="AU45"/>
  <c i="2" r="AU53"/>
  <c i="2" r="N53" s="1"/>
  <c i="2" r="AU61"/>
  <c i="2" r="N61" s="1"/>
  <c i="2" r="AU69"/>
  <c i="2" r="N69" s="1"/>
  <c i="2" r="AU77"/>
  <c i="2" r="N77" s="1"/>
  <c i="2" r="AU85"/>
  <c i="2" r="N85" s="1"/>
  <c i="2" r="AU93"/>
  <c i="2" r="N93" s="1"/>
  <c i="2" r="AU101"/>
  <c i="2" r="N101" s="1"/>
  <c i="2" r="AU109"/>
  <c i="2" r="AU117"/>
  <c i="2" r="N117" s="1"/>
  <c i="2" r="AU125"/>
  <c i="2" r="N125" s="1"/>
  <c i="2" r="AU133"/>
  <c i="2" r="N133" s="1"/>
  <c i="2" r="AU141"/>
  <c i="2" r="N141" s="1"/>
  <c i="2" r="AU149"/>
  <c i="2" r="N149" s="1"/>
  <c i="2" r="AU157"/>
  <c i="2" r="AU165"/>
  <c i="2" r="AU173"/>
  <c i="2" r="AU181"/>
  <c i="2" r="N181" s="1"/>
  <c i="2" r="AU189"/>
  <c i="2" r="N189" s="1"/>
  <c i="2" r="AU197"/>
  <c i="2" r="N197" s="1"/>
  <c i="2" r="AU205"/>
  <c i="2" r="N205" s="1"/>
  <c i="2" r="AU213"/>
  <c i="2" r="N213" s="1"/>
  <c i="2" r="AU221"/>
  <c i="2" r="AU229"/>
  <c i="2" r="N229" s="1"/>
  <c i="2" r="AU237"/>
  <c i="2" r="AU245"/>
  <c i="2" r="N245" s="1"/>
  <c i="2" r="AU253"/>
  <c i="2" r="N253" s="1"/>
  <c i="2" r="AU261"/>
  <c i="2" r="N261" s="1"/>
  <c i="2" r="AU269"/>
  <c i="2" r="N269" s="1"/>
  <c i="2" r="AU277"/>
  <c i="2" r="N277" s="1"/>
  <c i="2" r="AU285"/>
  <c i="2" r="AU293"/>
  <c i="2" r="N293" s="1"/>
  <c i="2" r="AU301"/>
  <c i="2" r="AU309"/>
  <c i="2" r="N309" s="1"/>
  <c i="2" r="AU317"/>
  <c i="2" r="N317" s="1"/>
  <c i="2" r="AU325"/>
  <c i="2" r="N325" s="1"/>
  <c i="2" r="AU333"/>
  <c i="2" r="N333" s="1"/>
  <c i="2" r="AU341"/>
  <c i="2" r="N341" s="1"/>
  <c i="2" r="AU349"/>
  <c i="2" r="N349" s="1"/>
  <c i="2" r="AU357"/>
  <c i="2" r="N357" s="1"/>
  <c i="2" r="AU365"/>
  <c i="2" r="AU373"/>
  <c i="2" r="N373" s="1"/>
  <c i="2" r="AU381"/>
  <c i="2" r="N381" s="1"/>
  <c i="2" r="AU389"/>
  <c i="2" r="N389" s="1"/>
  <c i="2" r="AU397"/>
  <c i="2" r="N397" s="1"/>
  <c i="2" r="AU405"/>
  <c i="2" r="N405" s="1"/>
  <c i="2" r="AU413"/>
  <c i="2" r="N413" s="1"/>
  <c i="2" r="AU421"/>
  <c i="2" r="AU429"/>
  <c i="2" r="N429" s="1"/>
  <c i="2" r="AU437"/>
  <c i="2" r="N437" s="1"/>
  <c i="2" r="AU445"/>
  <c i="2" r="N445" s="1"/>
  <c i="2" r="AU453"/>
  <c i="2" r="N453" s="1"/>
  <c i="2" r="AU461"/>
  <c i="2" r="N461" s="1"/>
  <c i="2" r="AU469"/>
  <c i="2" r="N469" s="1"/>
  <c i="2" r="AU477"/>
  <c i="2" r="AU485"/>
  <c i="2" r="N485" s="1"/>
  <c i="2" r="AU493"/>
  <c i="2" r="AU501"/>
  <c i="2" r="N501" s="1"/>
  <c i="2" r="AU509"/>
  <c i="2" r="N509" s="1"/>
  <c i="2" r="AU517"/>
  <c i="2" r="N517" s="1"/>
  <c i="2" r="AU525"/>
  <c i="2" r="N525" s="1"/>
  <c i="2" r="AU533"/>
  <c i="2" r="N533" s="1"/>
  <c i="2" r="AU541"/>
  <c i="2" r="AU549"/>
  <c i="2" r="AU557"/>
  <c i="2" r="AU565"/>
  <c i="2" r="N565" s="1"/>
  <c i="2" r="AU573"/>
  <c i="2" r="N573" s="1"/>
  <c i="2" r="AU581"/>
  <c i="2" r="N581" s="1"/>
  <c i="2" r="AU589"/>
  <c i="2" r="N589" s="1"/>
  <c i="2" r="AU597"/>
  <c i="2" r="N597" s="1"/>
  <c i="2" r="AU605"/>
  <c i="2" r="N605" s="1"/>
  <c i="2" r="AU613"/>
  <c i="2" r="AU621"/>
  <c i="2" r="N621" s="1"/>
  <c i="2" r="AU629"/>
  <c i="2" r="N629" s="1"/>
  <c i="2" r="AU637"/>
  <c i="2" r="N637" s="1"/>
  <c i="2" r="AU645"/>
  <c i="2" r="N645" s="1"/>
  <c i="2" r="AU653"/>
  <c i="2" r="N653" s="1"/>
  <c i="2" r="AU661"/>
  <c i="2" r="N661" s="1"/>
  <c i="2" r="AU669"/>
  <c i="2" r="AU677"/>
  <c i="2" r="AU685"/>
  <c i="2" r="AU693"/>
  <c i="2" r="N693" s="1"/>
  <c i="2" r="AU701"/>
  <c i="2" r="N701" s="1"/>
  <c i="2" r="AU26"/>
  <c i="2" r="N26" s="1"/>
  <c i="2" r="AU42"/>
  <c i="2" r="N42" s="1"/>
  <c i="2" r="AU58"/>
  <c i="2" r="N58" s="1"/>
  <c i="2" r="AU74"/>
  <c i="2" r="N74" s="1"/>
  <c i="2" r="AU90"/>
  <c i="2" r="AU106"/>
  <c i="2" r="N106" s="1"/>
  <c i="2" r="AU122"/>
  <c i="2" r="N122" s="1"/>
  <c i="2" r="AU138"/>
  <c i="2" r="N138" s="1"/>
  <c i="2" r="AU154"/>
  <c i="2" r="N154" s="1"/>
  <c i="2" r="AU170"/>
  <c i="2" r="N170" s="1"/>
  <c i="2" r="AU186"/>
  <c i="2" r="N186" s="1"/>
  <c i="2" r="AU202"/>
  <c i="2" r="AU218"/>
  <c i="2" r="AU234"/>
  <c i="2" r="N234" s="1"/>
  <c i="2" r="AU250"/>
  <c i="2" r="N250" s="1"/>
  <c i="2" r="AU266"/>
  <c i="2" r="N266" s="1"/>
  <c i="2" r="AU282"/>
  <c i="2" r="N282" s="1"/>
  <c i="2" r="AU298"/>
  <c i="2" r="N298" s="1"/>
  <c i="2" r="AU314"/>
  <c i="2" r="N314" s="1"/>
  <c i="2" r="AU330"/>
  <c i="2" r="AU346"/>
  <c i="2" r="N346" s="1"/>
  <c i="2" r="AU362"/>
  <c i="2" r="AU378"/>
  <c i="2" r="N378" s="1"/>
  <c i="2" r="AU394"/>
  <c i="2" r="N394" s="1"/>
  <c i="2" r="AU410"/>
  <c i="2" r="N410" s="1"/>
  <c i="2" r="AU426"/>
  <c i="2" r="N426" s="1"/>
  <c i="2" r="AU442"/>
  <c i="2" r="N442" s="1"/>
  <c i="2" r="AU458"/>
  <c i="2" r="N458" s="1"/>
  <c i="2" r="AU474"/>
  <c i="2" r="AU490"/>
  <c i="2" r="N490" s="1"/>
  <c i="2" r="AU506"/>
  <c i="2" r="N506" s="1"/>
  <c i="2" r="AU522"/>
  <c i="2" r="N522" s="1"/>
  <c i="2" r="AU538"/>
  <c i="2" r="N538" s="1"/>
  <c i="2" r="AU554"/>
  <c i="2" r="N554" s="1"/>
  <c i="2" r="AU570"/>
  <c i="2" r="N570" s="1"/>
  <c i="2" r="AU586"/>
  <c i="2" r="AU602"/>
  <c i="2" r="N602" s="1"/>
  <c i="2" r="AU618"/>
  <c i="2" r="N618" s="1"/>
  <c i="2" r="AU634"/>
  <c i="2" r="N634" s="1"/>
  <c i="2" r="AU650"/>
  <c i="2" r="N650" s="1"/>
  <c i="2" r="AU663"/>
  <c i="2" r="N663" s="1"/>
  <c i="2" r="AU675"/>
  <c i="2" r="N675" s="1"/>
  <c i="2" r="AU688"/>
  <c i="2" r="N688" s="1"/>
  <c i="2" r="AU702"/>
  <c i="2" r="N702" s="1"/>
  <c i="2" r="AU710"/>
  <c i="2" r="AU718"/>
  <c i="2" r="N718" s="1"/>
  <c i="2" r="AU726"/>
  <c i="2" r="N726" s="1"/>
  <c i="2" r="AU734"/>
  <c i="2" r="N734" s="1"/>
  <c i="2" r="AU742"/>
  <c i="2" r="N742" s="1"/>
  <c i="2" r="AU750"/>
  <c i="2" r="N750" s="1"/>
  <c i="2" r="AU758"/>
  <c i="2" r="N758" s="1"/>
  <c i="2" r="AU766"/>
  <c i="2" r="N766" s="1"/>
  <c i="2" r="AU774"/>
  <c i="2" r="N774" s="1"/>
  <c i="2" r="AU782"/>
  <c i="2" r="AU790"/>
  <c i="2" r="N790" s="1"/>
  <c i="2" r="AU798"/>
  <c i="2" r="N798" s="1"/>
  <c i="2" r="AU806"/>
  <c i="2" r="N806" s="1"/>
  <c i="2" r="AU814"/>
  <c i="2" r="N814" s="1"/>
  <c i="2" r="AU822"/>
  <c i="2" r="N822" s="1"/>
  <c i="2" r="AU830"/>
  <c i="2" r="N830" s="1"/>
  <c i="2" r="AU838"/>
  <c i="2" r="AU846"/>
  <c i="2" r="N846" s="1"/>
  <c i="2" r="AU854"/>
  <c i="2" r="N854" s="1"/>
  <c i="2" r="AU862"/>
  <c i="2" r="N862" s="1"/>
  <c i="2" r="AU870"/>
  <c i="2" r="N870" s="1"/>
  <c i="2" r="AU878"/>
  <c i="2" r="N878" s="1"/>
  <c i="2" r="AU886"/>
  <c i="2" r="N886" s="1"/>
  <c i="2" r="AU894"/>
  <c i="2" r="AU902"/>
  <c i="2" r="AU910"/>
  <c i="2" r="AU918"/>
  <c i="2" r="N918" s="1"/>
  <c i="2" r="AU926"/>
  <c i="2" r="N926" s="1"/>
  <c i="2" r="AU934"/>
  <c i="2" r="N934" s="1"/>
  <c i="2" r="AU942"/>
  <c i="2" r="N942" s="1"/>
  <c i="2" r="AU950"/>
  <c i="2" r="N950" s="1"/>
  <c i="2" r="AU958"/>
  <c i="2" r="N958" s="1"/>
  <c i="2" r="AU966"/>
  <c i="2" r="N966" s="1"/>
  <c i="2" r="AU974"/>
  <c i="2" r="N974" s="1"/>
  <c i="2" r="AU982"/>
  <c i="2" r="N982" s="1"/>
  <c i="2" r="AU990"/>
  <c i="2" r="N990" s="1"/>
  <c i="2" r="AU998"/>
  <c i="2" r="N998" s="1"/>
  <c i="2" r="AU1006"/>
  <c i="2" r="N1006" s="1"/>
  <c i="2" r="AU1014"/>
  <c i="2" r="N1014" s="1"/>
  <c i="2" r="AU1022"/>
  <c i="2" r="N1022" s="1"/>
  <c i="2" r="AU1030"/>
  <c i="2" r="N1030" s="1"/>
  <c i="2" r="AU1038"/>
  <c i="2" r="AU31"/>
  <c i="2" r="N31" s="1"/>
  <c i="2" r="AU47"/>
  <c i="2" r="N47" s="1"/>
  <c i="2" r="AU63"/>
  <c i="2" r="N63" s="1"/>
  <c i="2" r="AU79"/>
  <c i="2" r="N79" s="1"/>
  <c i="2" r="AU95"/>
  <c i="2" r="N95" s="1"/>
  <c i="2" r="AU111"/>
  <c i="2" r="AU127"/>
  <c i="2" r="N127" s="1"/>
  <c i="2" r="AU143"/>
  <c i="2" r="N143" s="1"/>
  <c i="2" r="AU159"/>
  <c i="2" r="N159" s="1"/>
  <c i="2" r="AU175"/>
  <c i="2" r="N175" s="1"/>
  <c i="2" r="AU191"/>
  <c i="2" r="N191" s="1"/>
  <c i="2" r="AU207"/>
  <c i="2" r="N207" s="1"/>
  <c i="2" r="AU223"/>
  <c i="2" r="N223" s="1"/>
  <c i="2" r="AU239"/>
  <c i="2" r="N239" s="1"/>
  <c i="2" r="AU255"/>
  <c i="2" r="N255" s="1"/>
  <c i="2" r="AU271"/>
  <c i="2" r="AU287"/>
  <c i="2" r="N287" s="1"/>
  <c i="2" r="AU303"/>
  <c i="2" r="N303" s="1"/>
  <c i="2" r="AU319"/>
  <c i="2" r="N319" s="1"/>
  <c i="2" r="AU335"/>
  <c i="2" r="N335" s="1"/>
  <c i="2" r="AU351"/>
  <c i="2" r="N351" s="1"/>
  <c i="2" r="AU367"/>
  <c i="2" r="N367" s="1"/>
  <c i="2" r="AU383"/>
  <c i="2" r="AU399"/>
  <c i="2" r="N399" s="1"/>
  <c i="2" r="AU415"/>
  <c i="2" r="N415" s="1"/>
  <c i="2" r="AU431"/>
  <c i="2" r="N431" s="1"/>
  <c i="2" r="AU447"/>
  <c i="2" r="N447" s="1"/>
  <c i="2" r="AU463"/>
  <c i="2" r="N463" s="1"/>
  <c i="2" r="AU479"/>
  <c i="2" r="N479" s="1"/>
  <c i="2" r="AU495"/>
  <c i="2" r="AU511"/>
  <c i="2" r="N511" s="1"/>
  <c i="2" r="AU527"/>
  <c i="2" r="N527" s="1"/>
  <c i="2" r="AU543"/>
  <c i="2" r="N543" s="1"/>
  <c i="2" r="AU559"/>
  <c i="2" r="N559" s="1"/>
  <c i="2" r="AU575"/>
  <c i="2" r="N575" s="1"/>
  <c i="2" r="AU591"/>
  <c i="2" r="N591" s="1"/>
  <c i="2" r="AU607"/>
  <c i="2" r="N607" s="1"/>
  <c i="2" r="AU623"/>
  <c i="2" r="N623" s="1"/>
  <c i="2" r="AU639"/>
  <c i="2" r="N639" s="1"/>
  <c i="2" r="AU654"/>
  <c i="2" r="N654" s="1"/>
  <c i="2" r="AU666"/>
  <c i="2" r="N666" s="1"/>
  <c i="2" r="AU679"/>
  <c i="2" r="N679" s="1"/>
  <c i="2" r="AU691"/>
  <c i="2" r="N691" s="1"/>
  <c i="2" r="AU704"/>
  <c i="2" r="N704" s="1"/>
  <c i="2" r="AU712"/>
  <c i="2" r="N712" s="1"/>
  <c i="2" r="AU720"/>
  <c i="2" r="AU728"/>
  <c i="2" r="N728" s="1"/>
  <c i="2" r="AU736"/>
  <c i="2" r="N736" s="1"/>
  <c i="2" r="AU744"/>
  <c i="2" r="N744" s="1"/>
  <c i="2" r="AU752"/>
  <c i="2" r="N752" s="1"/>
  <c i="2" r="AU760"/>
  <c i="2" r="N760" s="1"/>
  <c i="2" r="AU768"/>
  <c i="2" r="N768" s="1"/>
  <c i="2" r="AU776"/>
  <c i="2" r="N776" s="1"/>
  <c i="2" r="AU784"/>
  <c i="2" r="N784" s="1"/>
  <c i="2" r="AU792"/>
  <c i="2" r="N792" s="1"/>
  <c i="2" r="AU800"/>
  <c i="2" r="N800" s="1"/>
  <c i="2" r="AU808"/>
  <c i="2" r="N808" s="1"/>
  <c i="2" r="AU816"/>
  <c i="2" r="N816" s="1"/>
  <c i="2" r="AU824"/>
  <c i="2" r="N824" s="1"/>
  <c i="2" r="AU832"/>
  <c i="2" r="N832" s="1"/>
  <c i="2" r="AU840"/>
  <c i="2" r="N840" s="1"/>
  <c i="2" r="AU848"/>
  <c i="2" r="N848" s="1"/>
  <c i="2" r="AU856"/>
  <c i="2" r="N856" s="1"/>
  <c i="2" r="AU864"/>
  <c i="2" r="N864" s="1"/>
  <c i="2" r="AU872"/>
  <c i="2" r="N872" s="1"/>
  <c i="2" r="AU880"/>
  <c i="2" r="N880" s="1"/>
  <c i="2" r="AU888"/>
  <c i="2" r="N888" s="1"/>
  <c i="2" r="AU896"/>
  <c i="2" r="N896" s="1"/>
  <c i="2" r="AU904"/>
  <c i="2" r="N904" s="1"/>
  <c i="2" r="AU912"/>
  <c i="2" r="N912" s="1"/>
  <c i="2" r="AU920"/>
  <c i="2" r="N920" s="1"/>
  <c i="2" r="AU928"/>
  <c i="2" r="N928" s="1"/>
  <c i="2" r="AU936"/>
  <c i="2" r="N936" s="1"/>
  <c i="2" r="AU944"/>
  <c i="2" r="N944" s="1"/>
  <c i="2" r="AU952"/>
  <c i="2" r="N952" s="1"/>
  <c i="2" r="AU960"/>
  <c i="2" r="N960" s="1"/>
  <c i="2" r="AU968"/>
  <c i="2" r="N968" s="1"/>
  <c i="2" r="AU976"/>
  <c i="2" r="N976" s="1"/>
  <c i="2" r="AU984"/>
  <c i="2" r="N984" s="1"/>
  <c i="2" r="AU992"/>
  <c i="2" r="AU1000"/>
  <c i="2" r="N1000" s="1"/>
  <c i="2" r="AU1008"/>
  <c i="2" r="N1008" s="1"/>
  <c i="2" r="AU1016"/>
  <c i="2" r="N1016" s="1"/>
  <c i="2" r="AU1024"/>
  <c i="2" r="N1024" s="1"/>
  <c i="2" r="AU34"/>
  <c i="2" r="N34" s="1"/>
  <c i="2" r="AU50"/>
  <c i="2" r="N50" s="1"/>
  <c i="2" r="AU66"/>
  <c i="2" r="N66" s="1"/>
  <c i="2" r="AU82"/>
  <c i="2" r="N82" s="1"/>
  <c i="2" r="AU98"/>
  <c i="2" r="N98" s="1"/>
  <c i="2" r="AU114"/>
  <c i="2" r="N114" s="1"/>
  <c i="2" r="AU130"/>
  <c i="2" r="N130" s="1"/>
  <c i="2" r="AU146"/>
  <c i="2" r="N146" s="1"/>
  <c i="2" r="AU162"/>
  <c i="2" r="N162" s="1"/>
  <c i="2" r="AU178"/>
  <c i="2" r="N178" s="1"/>
  <c i="2" r="AU194"/>
  <c i="2" r="N194" s="1"/>
  <c i="2" r="AU210"/>
  <c i="2" r="N210" s="1"/>
  <c i="2" r="AU226"/>
  <c i="2" r="N226" s="1"/>
  <c i="2" r="AU242"/>
  <c i="2" r="N242" s="1"/>
  <c i="2" r="AU258"/>
  <c i="2" r="N258" s="1"/>
  <c i="2" r="AU274"/>
  <c i="2" r="N274" s="1"/>
  <c i="2" r="AU290"/>
  <c i="2" r="N290" s="1"/>
  <c i="2" r="AU306"/>
  <c i="2" r="N306" s="1"/>
  <c i="2" r="AU322"/>
  <c i="2" r="N322" s="1"/>
  <c i="2" r="AU338"/>
  <c i="2" r="N338" s="1"/>
  <c i="2" r="AU354"/>
  <c i="2" r="N354" s="1"/>
  <c i="2" r="AU370"/>
  <c i="2" r="N370" s="1"/>
  <c i="2" r="AU386"/>
  <c i="2" r="N386" s="1"/>
  <c i="2" r="AU402"/>
  <c i="2" r="N402" s="1"/>
  <c i="2" r="AU418"/>
  <c i="2" r="N418" s="1"/>
  <c i="2" r="AU434"/>
  <c i="2" r="AU450"/>
  <c i="2" r="N450" s="1"/>
  <c i="2" r="AU466"/>
  <c i="2" r="N466" s="1"/>
  <c i="2" r="AU482"/>
  <c i="2" r="N482" s="1"/>
  <c i="2" r="AU498"/>
  <c i="2" r="N498" s="1"/>
  <c i="2" r="AU514"/>
  <c i="2" r="N514" s="1"/>
  <c i="2" r="AU530"/>
  <c i="2" r="N530" s="1"/>
  <c i="2" r="AU546"/>
  <c i="2" r="N546" s="1"/>
  <c i="2" r="AU562"/>
  <c i="2" r="AU578"/>
  <c i="2" r="N578" s="1"/>
  <c i="2" r="AU594"/>
  <c i="2" r="N594" s="1"/>
  <c i="2" r="AU610"/>
  <c i="2" r="N610" s="1"/>
  <c i="2" r="AU626"/>
  <c i="2" r="N626" s="1"/>
  <c i="2" r="AU642"/>
  <c i="2" r="N642" s="1"/>
  <c i="2" r="AU656"/>
  <c i="2" r="N656" s="1"/>
  <c i="2" r="AU670"/>
  <c i="2" r="N670" s="1"/>
  <c i="2" r="AU682"/>
  <c i="2" r="N682" s="1"/>
  <c i="2" r="AU695"/>
  <c i="2" r="N695" s="1"/>
  <c i="2" r="AU706"/>
  <c i="2" r="N706" s="1"/>
  <c i="2" r="AU714"/>
  <c i="2" r="N714" s="1"/>
  <c i="2" r="AU722"/>
  <c i="2" r="N722" s="1"/>
  <c i="2" r="AU730"/>
  <c i="2" r="N730" s="1"/>
  <c i="2" r="AU738"/>
  <c i="2" r="N738" s="1"/>
  <c i="2" r="AU746"/>
  <c i="2" r="N746" s="1"/>
  <c i="2" r="AU754"/>
  <c i="2" r="AU762"/>
  <c i="2" r="N762" s="1"/>
  <c i="2" r="AU770"/>
  <c i="2" r="AU778"/>
  <c i="2" r="N778" s="1"/>
  <c i="2" r="AU786"/>
  <c i="2" r="N786" s="1"/>
  <c i="2" r="AU794"/>
  <c i="2" r="N794" s="1"/>
  <c i="2" r="AU802"/>
  <c i="2" r="N802" s="1"/>
  <c i="2" r="AU810"/>
  <c i="2" r="N810" s="1"/>
  <c i="2" r="AU818"/>
  <c i="2" r="N818" s="1"/>
  <c i="2" r="AU826"/>
  <c i="2" r="N826" s="1"/>
  <c i="2" r="AU834"/>
  <c i="2" r="N834" s="1"/>
  <c i="2" r="AU842"/>
  <c i="2" r="N842" s="1"/>
  <c i="2" r="AU850"/>
  <c i="2" r="N850" s="1"/>
  <c i="2" r="AU858"/>
  <c i="2" r="N858" s="1"/>
  <c i="2" r="AU866"/>
  <c i="2" r="N866" s="1"/>
  <c i="2" r="AU874"/>
  <c i="2" r="N874" s="1"/>
  <c i="2" r="AU882"/>
  <c i="2" r="N882" s="1"/>
  <c i="2" r="AU890"/>
  <c i="2" r="N890" s="1"/>
  <c i="2" r="AU898"/>
  <c i="2" r="N898" s="1"/>
  <c i="2" r="AU906"/>
  <c i="2" r="N906" s="1"/>
  <c i="2" r="AU914"/>
  <c i="2" r="N914" s="1"/>
  <c i="2" r="AU922"/>
  <c i="2" r="N922" s="1"/>
  <c i="2" r="AU930"/>
  <c i="2" r="N930" s="1"/>
  <c i="2" r="AU938"/>
  <c i="2" r="N938" s="1"/>
  <c i="2" r="AU946"/>
  <c i="2" r="N946" s="1"/>
  <c i="2" r="AU954"/>
  <c i="2" r="N954" s="1"/>
  <c i="2" r="AU962"/>
  <c i="2" r="N962" s="1"/>
  <c i="2" r="AU970"/>
  <c i="2" r="N970" s="1"/>
  <c i="2" r="AU978"/>
  <c i="2" r="N978" s="1"/>
  <c i="2" r="AU986"/>
  <c i="2" r="N986" s="1"/>
  <c i="2" r="AU994"/>
  <c i="2" r="N994" s="1"/>
  <c i="2" r="AU1002"/>
  <c i="2" r="N1002" s="1"/>
  <c i="2" r="AU1010"/>
  <c i="2" r="N1010" s="1"/>
  <c i="2" r="AU1018"/>
  <c i="2" r="N1018" s="1"/>
  <c i="2" r="AU1026"/>
  <c i="2" r="N1026" s="1"/>
  <c i="2" r="AU1034"/>
  <c i="2" r="N1034" s="1"/>
  <c i="2" r="AU40"/>
  <c i="2" r="N40" s="1"/>
  <c i="2" r="AU56"/>
  <c i="2" r="N56" s="1"/>
  <c i="2" r="AU72"/>
  <c i="2" r="N72" s="1"/>
  <c i="2" r="AU88"/>
  <c i="2" r="N88" s="1"/>
  <c i="2" r="AU104"/>
  <c i="2" r="N104" s="1"/>
  <c i="2" r="AU120"/>
  <c i="2" r="N120" s="1"/>
  <c i="2" r="AU136"/>
  <c i="2" r="AU152"/>
  <c i="2" r="N152" s="1"/>
  <c i="2" r="AU168"/>
  <c i="2" r="N168" s="1"/>
  <c i="2" r="AU184"/>
  <c i="2" r="N184" s="1"/>
  <c i="2" r="AU200"/>
  <c i="2" r="N200" s="1"/>
  <c i="2" r="AU216"/>
  <c i="2" r="N216" s="1"/>
  <c i="2" r="AU232"/>
  <c i="2" r="N232" s="1"/>
  <c i="2" r="AU248"/>
  <c i="2" r="N248" s="1"/>
  <c i="2" r="AU264"/>
  <c i="2" r="N264" s="1"/>
  <c i="2" r="AU280"/>
  <c i="2" r="N280" s="1"/>
  <c i="2" r="AU296"/>
  <c i="2" r="N296" s="1"/>
  <c i="2" r="AU312"/>
  <c i="2" r="N312" s="1"/>
  <c i="2" r="AU328"/>
  <c i="2" r="N328" s="1"/>
  <c i="2" r="AU344"/>
  <c i="2" r="N344" s="1"/>
  <c i="2" r="AU360"/>
  <c i="2" r="N360" s="1"/>
  <c i="2" r="AU376"/>
  <c i="2" r="N376" s="1"/>
  <c i="2" r="AU392"/>
  <c i="2" r="AU408"/>
  <c i="2" r="N408" s="1"/>
  <c i="2" r="AU424"/>
  <c i="2" r="N424" s="1"/>
  <c i="2" r="AU440"/>
  <c i="2" r="N440" s="1"/>
  <c i="2" r="AU456"/>
  <c i="2" r="N456" s="1"/>
  <c i="2" r="AU472"/>
  <c i="2" r="N472" s="1"/>
  <c i="2" r="AU488"/>
  <c i="2" r="AU504"/>
  <c i="2" r="N504" s="1"/>
  <c i="2" r="AU520"/>
  <c i="2" r="N520" s="1"/>
  <c i="2" r="AU536"/>
  <c i="2" r="N536" s="1"/>
  <c i="2" r="AU552"/>
  <c i="2" r="N552" s="1"/>
  <c i="2" r="AU568"/>
  <c i="2" r="N568" s="1"/>
  <c i="2" r="AU584"/>
  <c i="2" r="N584" s="1"/>
  <c i="2" r="AU600"/>
  <c i="2" r="N600" s="1"/>
  <c i="2" r="AU616"/>
  <c i="2" r="N616" s="1"/>
  <c i="2" r="AU632"/>
  <c i="2" r="N632" s="1"/>
  <c i="2" r="AU648"/>
  <c i="2" r="AU662"/>
  <c i="2" r="N662" s="1"/>
  <c i="2" r="AU674"/>
  <c i="2" r="N674" s="1"/>
  <c i="2" r="AU687"/>
  <c i="2" r="N687" s="1"/>
  <c i="2" r="AU699"/>
  <c i="2" r="N699" s="1"/>
  <c i="2" r="AU709"/>
  <c i="2" r="N709" s="1"/>
  <c i="2" r="AU717"/>
  <c i="2" r="N717" s="1"/>
  <c i="2" r="AU725"/>
  <c i="2" r="N725" s="1"/>
  <c i="2" r="AU733"/>
  <c i="2" r="N733" s="1"/>
  <c i="2" r="AU741"/>
  <c i="2" r="N741" s="1"/>
  <c i="2" r="AU749"/>
  <c i="2" r="N749" s="1"/>
  <c i="2" r="AU757"/>
  <c i="2" r="N757" s="1"/>
  <c i="2" r="AU765"/>
  <c i="2" r="N765" s="1"/>
  <c i="2" r="AU773"/>
  <c i="2" r="N773" s="1"/>
  <c i="2" r="AU781"/>
  <c i="2" r="N781" s="1"/>
  <c i="2" r="AU789"/>
  <c i="2" r="N789" s="1"/>
  <c i="2" r="AU797"/>
  <c i="2" r="AU805"/>
  <c i="2" r="N805" s="1"/>
  <c i="2" r="AU813"/>
  <c i="2" r="N813" s="1"/>
  <c i="2" r="AU821"/>
  <c i="2" r="N821" s="1"/>
  <c i="2" r="AU829"/>
  <c i="2" r="N829" s="1"/>
  <c i="2" r="AU837"/>
  <c i="2" r="N837" s="1"/>
  <c i="2" r="AU845"/>
  <c i="2" r="N845" s="1"/>
  <c i="2" r="AU853"/>
  <c i="2" r="N853" s="1"/>
  <c i="2" r="AU861"/>
  <c i="2" r="N861" s="1"/>
  <c i="2" r="AU869"/>
  <c i="2" r="N869" s="1"/>
  <c i="2" r="AU877"/>
  <c i="2" r="N877" s="1"/>
  <c i="2" r="AU885"/>
  <c i="2" r="N885" s="1"/>
  <c i="2" r="AU893"/>
  <c i="2" r="N893" s="1"/>
  <c i="2" r="AU901"/>
  <c i="2" r="N901" s="1"/>
  <c i="2" r="AU909"/>
  <c i="2" r="N909" s="1"/>
  <c i="2" r="AU917"/>
  <c i="2" r="N917" s="1"/>
  <c i="2" r="AU925"/>
  <c i="2" r="N925" s="1"/>
  <c i="2" r="AU933"/>
  <c i="2" r="N933" s="1"/>
  <c i="2" r="AU941"/>
  <c i="2" r="N941" s="1"/>
  <c i="2" r="AU949"/>
  <c i="2" r="N949" s="1"/>
  <c i="2" r="AU957"/>
  <c i="2" r="N957" s="1"/>
  <c i="2" r="AU965"/>
  <c i="2" r="N965" s="1"/>
  <c i="2" r="AU973"/>
  <c i="2" r="AU981"/>
  <c i="2" r="N981" s="1"/>
  <c i="2" r="AU989"/>
  <c i="2" r="N989" s="1"/>
  <c i="2" r="AU997"/>
  <c i="2" r="N997" s="1"/>
  <c i="2" r="AU1005"/>
  <c i="2" r="N1005" s="1"/>
  <c i="2" r="AU1013"/>
  <c i="2" r="N1013" s="1"/>
  <c i="2" r="AU1021"/>
  <c i="2" r="N1021" s="1"/>
  <c i="2" r="AU1029"/>
  <c i="2" r="N1029" s="1"/>
  <c i="2" r="AU1037"/>
  <c i="2" r="N1037" s="1"/>
  <c i="2" r="AU30"/>
  <c i="2" r="N30" s="1"/>
  <c i="2" r="AU62"/>
  <c i="2" r="N62" s="1"/>
  <c i="2" r="AU94"/>
  <c i="2" r="N94" s="1"/>
  <c i="2" r="AU126"/>
  <c i="2" r="N126" s="1"/>
  <c i="2" r="AU158"/>
  <c i="2" r="N158" s="1"/>
  <c i="2" r="AU190"/>
  <c i="2" r="N190" s="1"/>
  <c i="2" r="AU222"/>
  <c i="2" r="N222" s="1"/>
  <c i="2" r="AU254"/>
  <c i="2" r="N254" s="1"/>
  <c i="2" r="AU286"/>
  <c i="2" r="N286" s="1"/>
  <c i="2" r="AU318"/>
  <c i="2" r="N318" s="1"/>
  <c i="2" r="AU350"/>
  <c i="2" r="N350" s="1"/>
  <c i="2" r="AU382"/>
  <c i="2" r="N382" s="1"/>
  <c i="2" r="AU414"/>
  <c i="2" r="N414" s="1"/>
  <c i="2" r="AU446"/>
  <c i="2" r="N446" s="1"/>
  <c i="2" r="AU478"/>
  <c i="2" r="N478" s="1"/>
  <c i="2" r="AU510"/>
  <c i="2" r="N510" s="1"/>
  <c i="2" r="AU542"/>
  <c i="2" r="N542" s="1"/>
  <c i="2" r="AU574"/>
  <c i="2" r="N574" s="1"/>
  <c i="2" r="AU606"/>
  <c i="2" r="N606" s="1"/>
  <c i="2" r="AU638"/>
  <c i="2" r="N638" s="1"/>
  <c i="2" r="AU664"/>
  <c i="2" r="N664" s="1"/>
  <c i="2" r="AU690"/>
  <c i="2" r="N690" s="1"/>
  <c i="2" r="AU711"/>
  <c i="2" r="N711" s="1"/>
  <c i="2" r="AU727"/>
  <c i="2" r="N727" s="1"/>
  <c i="2" r="AU743"/>
  <c i="2" r="N743" s="1"/>
  <c i="2" r="AU759"/>
  <c i="2" r="N759" s="1"/>
  <c i="2" r="AU775"/>
  <c i="2" r="N775" s="1"/>
  <c i="2" r="AU791"/>
  <c i="2" r="N791" s="1"/>
  <c i="2" r="AU807"/>
  <c i="2" r="N807" s="1"/>
  <c i="2" r="AU823"/>
  <c i="2" r="N823" s="1"/>
  <c i="2" r="AU839"/>
  <c i="2" r="N839" s="1"/>
  <c i="2" r="AU855"/>
  <c i="2" r="N855" s="1"/>
  <c i="2" r="AU871"/>
  <c i="2" r="N871" s="1"/>
  <c i="2" r="AU887"/>
  <c i="2" r="N887" s="1"/>
  <c i="2" r="AU903"/>
  <c i="2" r="N903" s="1"/>
  <c i="2" r="AU919"/>
  <c i="2" r="N919" s="1"/>
  <c i="2" r="AU935"/>
  <c i="2" r="N935" s="1"/>
  <c i="2" r="AU951"/>
  <c i="2" r="N951" s="1"/>
  <c i="2" r="AU967"/>
  <c i="2" r="N967" s="1"/>
  <c i="2" r="AU983"/>
  <c i="2" r="N983" s="1"/>
  <c i="2" r="AU999"/>
  <c i="2" r="N999" s="1"/>
  <c i="2" r="AU1015"/>
  <c i="2" r="N1015" s="1"/>
  <c i="2" r="AU1031"/>
  <c i="2" r="N1031" s="1"/>
  <c i="2" r="AU1042"/>
  <c i="2" r="N1042" s="1"/>
  <c i="2" r="AU1050"/>
  <c i="2" r="N1050" s="1"/>
  <c i="2" r="AU1058"/>
  <c i="2" r="N1058" s="1"/>
  <c i="2" r="AU1066"/>
  <c i="2" r="N1066" s="1"/>
  <c i="2" r="AU1074"/>
  <c i="2" r="N1074" s="1"/>
  <c i="2" r="AU1082"/>
  <c i="2" r="N1082" s="1"/>
  <c i="2" r="AU1090"/>
  <c i="2" r="N1090" s="1"/>
  <c i="2" r="AU1098"/>
  <c i="2" r="N1098" s="1"/>
  <c i="2" r="AU1106"/>
  <c i="2" r="N1106" s="1"/>
  <c i="2" r="AU1114"/>
  <c i="2" r="N1114" s="1"/>
  <c i="2" r="AU1122"/>
  <c i="2" r="N1122" s="1"/>
  <c i="2" r="AU1130"/>
  <c i="2" r="N1130" s="1"/>
  <c i="2" r="AU1138"/>
  <c i="2" r="AU1146"/>
  <c i="2" r="N1146" s="1"/>
  <c i="2" r="AU1154"/>
  <c i="2" r="N1154" s="1"/>
  <c i="2" r="AU1162"/>
  <c i="2" r="AU1170"/>
  <c i="2" r="N1170" s="1"/>
  <c i="2" r="AU1178"/>
  <c i="2" r="N1178" s="1"/>
  <c i="2" r="AU1186"/>
  <c i="2" r="N1186" s="1"/>
  <c i="2" r="AU1194"/>
  <c i="2" r="N1194" s="1"/>
  <c i="2" r="AU1202"/>
  <c i="2" r="N1202" s="1"/>
  <c i="2" r="AU1210"/>
  <c i="2" r="N1210" s="1"/>
  <c i="2" r="AU1218"/>
  <c i="2" r="N1218" s="1"/>
  <c i="2" r="AU1226"/>
  <c i="2" r="N1226" s="1"/>
  <c i="2" r="AU1234"/>
  <c i="2" r="N1234" s="1"/>
  <c i="2" r="AU1242"/>
  <c i="2" r="N1242" s="1"/>
  <c i="2" r="AU1250"/>
  <c i="2" r="N1250" s="1"/>
  <c i="2" r="AU1258"/>
  <c i="2" r="N1258" s="1"/>
  <c i="2" r="AU1266"/>
  <c i="2" r="N1266" s="1"/>
  <c i="2" r="AU1274"/>
  <c i="2" r="N1274" s="1"/>
  <c i="2" r="AU1282"/>
  <c i="2" r="N1282" s="1"/>
  <c i="2" r="AU1290"/>
  <c i="2" r="N1290" s="1"/>
  <c i="2" r="AU1298"/>
  <c i="2" r="N1298" s="1"/>
  <c i="2" r="AU1306"/>
  <c i="2" r="N1306" s="1"/>
  <c i="2" r="AU1314"/>
  <c i="2" r="N1314" s="1"/>
  <c i="2" r="AU1322"/>
  <c i="2" r="N1322" s="1"/>
  <c i="2" r="AU1330"/>
  <c i="2" r="N1330" s="1"/>
  <c i="2" r="AU1338"/>
  <c i="2" r="N1338" s="1"/>
  <c i="2" r="AU1346"/>
  <c i="2" r="N1346" s="1"/>
  <c i="2" r="AU1354"/>
  <c i="2" r="N1354" s="1"/>
  <c i="2" r="AU1362"/>
  <c i="2" r="N1362" s="1"/>
  <c i="2" r="AU1370"/>
  <c i="2" r="N1370" s="1"/>
  <c i="2" r="AU1378"/>
  <c i="2" r="N1378" s="1"/>
  <c i="2" r="AU38"/>
  <c i="2" r="N38" s="1"/>
  <c i="2" r="AU70"/>
  <c i="2" r="N70" s="1"/>
  <c i="2" r="AU102"/>
  <c i="2" r="N102" s="1"/>
  <c i="2" r="AU134"/>
  <c i="2" r="N134" s="1"/>
  <c i="2" r="AU166"/>
  <c i="2" r="N166" s="1"/>
  <c i="2" r="AU198"/>
  <c i="2" r="N198" s="1"/>
  <c i="2" r="AU230"/>
  <c i="2" r="N230" s="1"/>
  <c i="2" r="AU262"/>
  <c i="2" r="N262" s="1"/>
  <c i="2" r="AU294"/>
  <c i="2" r="N294" s="1"/>
  <c i="2" r="AU326"/>
  <c i="2" r="N326" s="1"/>
  <c i="2" r="AU358"/>
  <c i="2" r="N358" s="1"/>
  <c i="2" r="AU390"/>
  <c i="2" r="N390" s="1"/>
  <c i="2" r="AU422"/>
  <c i="2" r="N422" s="1"/>
  <c i="2" r="AU454"/>
  <c i="2" r="N454" s="1"/>
  <c i="2" r="AU486"/>
  <c i="2" r="N486" s="1"/>
  <c i="2" r="AU518"/>
  <c i="2" r="N518" s="1"/>
  <c i="2" r="AU550"/>
  <c i="2" r="N550" s="1"/>
  <c i="2" r="AU582"/>
  <c i="2" r="AU614"/>
  <c i="2" r="N614" s="1"/>
  <c i="2" r="AU646"/>
  <c i="2" r="N646" s="1"/>
  <c i="2" r="AU671"/>
  <c i="2" r="N671" s="1"/>
  <c i="2" r="AU696"/>
  <c i="2" r="N696" s="1"/>
  <c i="2" r="AU715"/>
  <c i="2" r="N715" s="1"/>
  <c i="2" r="AU731"/>
  <c i="2" r="N731" s="1"/>
  <c i="2" r="AU747"/>
  <c i="2" r="N747" s="1"/>
  <c i="2" r="AU763"/>
  <c i="2" r="N763" s="1"/>
  <c i="2" r="AU779"/>
  <c i="2" r="N779" s="1"/>
  <c i="2" r="AU795"/>
  <c i="2" r="N795" s="1"/>
  <c i="2" r="AU811"/>
  <c i="2" r="N811" s="1"/>
  <c i="2" r="AU827"/>
  <c i="2" r="N827" s="1"/>
  <c i="2" r="AU843"/>
  <c i="2" r="N843" s="1"/>
  <c i="2" r="AU859"/>
  <c i="2" r="N859" s="1"/>
  <c i="2" r="AU875"/>
  <c i="2" r="N875" s="1"/>
  <c i="2" r="AU891"/>
  <c i="2" r="AU907"/>
  <c i="2" r="N907" s="1"/>
  <c i="2" r="AU923"/>
  <c i="2" r="N923" s="1"/>
  <c i="2" r="AU939"/>
  <c i="2" r="N939" s="1"/>
  <c i="2" r="AU955"/>
  <c i="2" r="N955" s="1"/>
  <c i="2" r="AU971"/>
  <c i="2" r="N971" s="1"/>
  <c i="2" r="AU987"/>
  <c i="2" r="N987" s="1"/>
  <c i="2" r="AU1003"/>
  <c i="2" r="N1003" s="1"/>
  <c i="2" r="AU1019"/>
  <c i="2" r="AU1033"/>
  <c i="2" r="N1033" s="1"/>
  <c i="2" r="AU1044"/>
  <c i="2" r="N1044" s="1"/>
  <c i="2" r="AU1052"/>
  <c i="2" r="N1052" s="1"/>
  <c i="2" r="AU1060"/>
  <c i="2" r="N1060" s="1"/>
  <c i="2" r="AU1068"/>
  <c i="2" r="N1068" s="1"/>
  <c i="2" r="AU1076"/>
  <c i="2" r="N1076" s="1"/>
  <c i="2" r="AU1084"/>
  <c i="2" r="N1084" s="1"/>
  <c i="2" r="AU1092"/>
  <c i="2" r="N1092" s="1"/>
  <c i="2" r="AU1100"/>
  <c i="2" r="N1100" s="1"/>
  <c i="2" r="AU1108"/>
  <c i="2" r="N1108" s="1"/>
  <c i="2" r="AU1116"/>
  <c i="2" r="N1116" s="1"/>
  <c i="2" r="AU1124"/>
  <c i="2" r="N1124" s="1"/>
  <c i="2" r="AU1132"/>
  <c i="2" r="N1132" s="1"/>
  <c i="2" r="AU1140"/>
  <c i="2" r="N1140" s="1"/>
  <c i="2" r="AU1148"/>
  <c i="2" r="N1148" s="1"/>
  <c i="2" r="AU1156"/>
  <c i="2" r="N1156" s="1"/>
  <c i="2" r="AU1164"/>
  <c i="2" r="N1164" s="1"/>
  <c i="2" r="AU1172"/>
  <c i="2" r="AU1180"/>
  <c i="2" r="N1180" s="1"/>
  <c i="2" r="AU1188"/>
  <c i="2" r="N1188" s="1"/>
  <c i="2" r="AU1196"/>
  <c i="2" r="N1196" s="1"/>
  <c i="2" r="AU1204"/>
  <c i="2" r="N1204" s="1"/>
  <c i="2" r="AU1212"/>
  <c i="2" r="N1212" s="1"/>
  <c i="2" r="AU1220"/>
  <c i="2" r="N1220" s="1"/>
  <c i="2" r="AU1228"/>
  <c i="2" r="N1228" s="1"/>
  <c i="2" r="AU1236"/>
  <c i="2" r="N1236" s="1"/>
  <c i="2" r="AU1244"/>
  <c i="2" r="N1244" s="1"/>
  <c i="2" r="AU1252"/>
  <c i="2" r="N1252" s="1"/>
  <c i="2" r="AU1260"/>
  <c i="2" r="N1260" s="1"/>
  <c i="2" r="AU1268"/>
  <c i="2" r="N1268" s="1"/>
  <c i="2" r="AU1276"/>
  <c i="2" r="N1276" s="1"/>
  <c i="2" r="AU1284"/>
  <c i="2" r="N1284" s="1"/>
  <c i="2" r="AU1292"/>
  <c i="2" r="N1292" s="1"/>
  <c i="2" r="AU1300"/>
  <c i="2" r="N1300" s="1"/>
  <c i="2" r="AU1308"/>
  <c i="2" r="N1308" s="1"/>
  <c i="2" r="AU1316"/>
  <c i="2" r="N1316" s="1"/>
  <c i="2" r="AU1324"/>
  <c i="2" r="N1324" s="1"/>
  <c i="2" r="AU1332"/>
  <c i="2" r="N1332" s="1"/>
  <c i="2" r="AU1340"/>
  <c i="2" r="N1340" s="1"/>
  <c i="2" r="AU1348"/>
  <c i="2" r="AU1356"/>
  <c i="2" r="AU1364"/>
  <c i="2" r="N1364" s="1"/>
  <c i="2" r="AU1372"/>
  <c i="2" r="N1372" s="1"/>
  <c i="2" r="AU46"/>
  <c i="2" r="N46" s="1"/>
  <c i="2" r="AU78"/>
  <c i="2" r="N78" s="1"/>
  <c i="2" r="AU110"/>
  <c i="2" r="N110" s="1"/>
  <c i="2" r="AU142"/>
  <c i="2" r="N142" s="1"/>
  <c i="2" r="AU174"/>
  <c i="2" r="AU206"/>
  <c i="2" r="N206" s="1"/>
  <c i="2" r="AU238"/>
  <c i="2" r="N238" s="1"/>
  <c i="2" r="AU270"/>
  <c i="2" r="N270" s="1"/>
  <c i="2" r="AU302"/>
  <c i="2" r="N302" s="1"/>
  <c i="2" r="AU334"/>
  <c i="2" r="N334" s="1"/>
  <c i="2" r="AU366"/>
  <c i="2" r="N366" s="1"/>
  <c i="2" r="AU398"/>
  <c i="2" r="N398" s="1"/>
  <c i="2" r="AU430"/>
  <c i="2" r="N430" s="1"/>
  <c i="2" r="AU462"/>
  <c i="2" r="N462" s="1"/>
  <c i="2" r="AU494"/>
  <c i="2" r="N494" s="1"/>
  <c i="2" r="AU526"/>
  <c i="2" r="N526" s="1"/>
  <c i="2" r="AU558"/>
  <c i="2" r="N558" s="1"/>
  <c i="2" r="AU590"/>
  <c i="2" r="N590" s="1"/>
  <c i="2" r="AU622"/>
  <c i="2" r="N622" s="1"/>
  <c i="2" r="AU651"/>
  <c i="2" r="N651" s="1"/>
  <c i="2" r="AU678"/>
  <c i="2" r="N678" s="1"/>
  <c i="2" r="AU703"/>
  <c i="2" r="N703" s="1"/>
  <c i="2" r="AU719"/>
  <c i="2" r="N719" s="1"/>
  <c i="2" r="AU735"/>
  <c i="2" r="N735" s="1"/>
  <c i="2" r="AU751"/>
  <c i="2" r="N751" s="1"/>
  <c i="2" r="AU767"/>
  <c i="2" r="N767" s="1"/>
  <c i="2" r="AU783"/>
  <c i="2" r="N783" s="1"/>
  <c i="2" r="AU799"/>
  <c i="2" r="N799" s="1"/>
  <c i="2" r="AU815"/>
  <c i="2" r="N815" s="1"/>
  <c i="2" r="AU831"/>
  <c i="2" r="N831" s="1"/>
  <c i="2" r="AU847"/>
  <c i="2" r="N847" s="1"/>
  <c i="2" r="AU863"/>
  <c i="2" r="N863" s="1"/>
  <c i="2" r="AU879"/>
  <c i="2" r="N879" s="1"/>
  <c i="2" r="AU895"/>
  <c i="2" r="N895" s="1"/>
  <c i="2" r="AU911"/>
  <c i="2" r="N911" s="1"/>
  <c i="2" r="AU927"/>
  <c i="2" r="N927" s="1"/>
  <c i="2" r="AU943"/>
  <c i="2" r="N943" s="1"/>
  <c i="2" r="AU959"/>
  <c i="2" r="N959" s="1"/>
  <c i="2" r="AU975"/>
  <c i="2" r="N975" s="1"/>
  <c i="2" r="AU991"/>
  <c i="2" r="N991" s="1"/>
  <c i="2" r="AU1007"/>
  <c i="2" r="N1007" s="1"/>
  <c i="2" r="AU1023"/>
  <c i="2" r="N1023" s="1"/>
  <c i="2" r="AU1036"/>
  <c i="2" r="N1036" s="1"/>
  <c i="2" r="AU1046"/>
  <c i="2" r="N1046" s="1"/>
  <c i="2" r="AU1054"/>
  <c i="2" r="N1054" s="1"/>
  <c i="2" r="AU1062"/>
  <c i="2" r="AU1070"/>
  <c i="2" r="N1070" s="1"/>
  <c i="2" r="AU1078"/>
  <c i="2" r="N1078" s="1"/>
  <c i="2" r="AU1086"/>
  <c i="2" r="N1086" s="1"/>
  <c i="2" r="AU1094"/>
  <c i="2" r="N1094" s="1"/>
  <c i="2" r="AU1102"/>
  <c i="2" r="N1102" s="1"/>
  <c i="2" r="AU1110"/>
  <c i="2" r="N1110" s="1"/>
  <c i="2" r="AU1118"/>
  <c i="2" r="N1118" s="1"/>
  <c i="2" r="AU1126"/>
  <c i="2" r="N1126" s="1"/>
  <c i="2" r="AU1134"/>
  <c i="2" r="N1134" s="1"/>
  <c i="2" r="AU1142"/>
  <c i="2" r="N1142" s="1"/>
  <c i="2" r="AU1150"/>
  <c i="2" r="N1150" s="1"/>
  <c i="2" r="AU1158"/>
  <c i="2" r="N1158" s="1"/>
  <c i="2" r="AU1166"/>
  <c i="2" r="N1166" s="1"/>
  <c i="2" r="AU1174"/>
  <c i="2" r="N1174" s="1"/>
  <c i="2" r="AU1182"/>
  <c i="2" r="N1182" s="1"/>
  <c i="2" r="AU1190"/>
  <c i="2" r="N1190" s="1"/>
  <c i="2" r="AU1198"/>
  <c i="2" r="N1198" s="1"/>
  <c i="2" r="AU1206"/>
  <c i="2" r="N1206" s="1"/>
  <c i="2" r="AU1214"/>
  <c i="2" r="N1214" s="1"/>
  <c i="2" r="AU1222"/>
  <c i="2" r="N1222" s="1"/>
  <c i="2" r="AU1230"/>
  <c i="2" r="N1230" s="1"/>
  <c i="2" r="AU1238"/>
  <c i="2" r="N1238" s="1"/>
  <c i="2" r="AU1246"/>
  <c i="2" r="N1246" s="1"/>
  <c i="2" r="AU1254"/>
  <c i="2" r="N1254" s="1"/>
  <c i="2" r="AU1262"/>
  <c i="2" r="N1262" s="1"/>
  <c i="2" r="AU1270"/>
  <c i="2" r="N1270" s="1"/>
  <c i="2" r="AU1278"/>
  <c i="2" r="N1278" s="1"/>
  <c i="2" r="AU1286"/>
  <c i="2" r="N1286" s="1"/>
  <c i="2" r="AU1294"/>
  <c i="2" r="N1294" s="1"/>
  <c i="2" r="AU1302"/>
  <c i="2" r="N1302" s="1"/>
  <c i="2" r="AU1310"/>
  <c i="2" r="N1310" s="1"/>
  <c i="2" r="AU1318"/>
  <c i="2" r="N1318" s="1"/>
  <c i="2" r="AU1326"/>
  <c i="2" r="N1326" s="1"/>
  <c i="2" r="AU1334"/>
  <c i="2" r="N1334" s="1"/>
  <c i="2" r="AU1342"/>
  <c i="2" r="N1342" s="1"/>
  <c i="2" r="AU1350"/>
  <c i="2" r="N1350" s="1"/>
  <c i="2" r="AU1358"/>
  <c i="2" r="N1358" s="1"/>
  <c i="2" r="AU1366"/>
  <c i="2" r="N1366" s="1"/>
  <c i="2" r="AU1374"/>
  <c i="2" r="N1374" s="1"/>
  <c i="2" r="AU48"/>
  <c i="2" r="N48" s="1"/>
  <c i="2" r="AU80"/>
  <c i="2" r="N80" s="1"/>
  <c i="2" r="AU112"/>
  <c i="2" r="N112" s="1"/>
  <c i="2" r="AU144"/>
  <c i="2" r="N144" s="1"/>
  <c i="2" r="AU176"/>
  <c i="2" r="N176" s="1"/>
  <c i="2" r="AU208"/>
  <c i="2" r="N208" s="1"/>
  <c i="2" r="AU240"/>
  <c i="2" r="N240" s="1"/>
  <c i="2" r="AU272"/>
  <c i="2" r="N272" s="1"/>
  <c i="2" r="AU304"/>
  <c i="2" r="N304" s="1"/>
  <c i="2" r="AU336"/>
  <c i="2" r="N336" s="1"/>
  <c i="2" r="AU368"/>
  <c i="2" r="N368" s="1"/>
  <c i="2" r="AU400"/>
  <c i="2" r="N400" s="1"/>
  <c i="2" r="AU432"/>
  <c i="2" r="N432" s="1"/>
  <c i="2" r="AU464"/>
  <c i="2" r="N464" s="1"/>
  <c i="2" r="AU496"/>
  <c i="2" r="N496" s="1"/>
  <c i="2" r="AU528"/>
  <c i="2" r="N528" s="1"/>
  <c i="2" r="AU560"/>
  <c i="2" r="N560" s="1"/>
  <c i="2" r="AU592"/>
  <c i="2" r="N592" s="1"/>
  <c i="2" r="AU624"/>
  <c i="2" r="N624" s="1"/>
  <c i="2" r="AU655"/>
  <c i="2" r="N655" s="1"/>
  <c i="2" r="AU680"/>
  <c i="2" r="N680" s="1"/>
  <c i="2" r="AU705"/>
  <c i="2" r="N705" s="1"/>
  <c i="2" r="AU721"/>
  <c i="2" r="N721" s="1"/>
  <c i="2" r="AU737"/>
  <c i="2" r="N737" s="1"/>
  <c i="2" r="AU753"/>
  <c i="2" r="N753" s="1"/>
  <c i="2" r="AU769"/>
  <c i="2" r="N769" s="1"/>
  <c i="2" r="AU785"/>
  <c i="2" r="N785" s="1"/>
  <c i="2" r="AU801"/>
  <c i="2" r="N801" s="1"/>
  <c i="2" r="AU817"/>
  <c i="2" r="N817" s="1"/>
  <c i="2" r="AU833"/>
  <c i="2" r="N833" s="1"/>
  <c i="2" r="AU849"/>
  <c i="2" r="N849" s="1"/>
  <c i="2" r="AU865"/>
  <c i="2" r="N865" s="1"/>
  <c i="2" r="AU881"/>
  <c i="2" r="N881" s="1"/>
  <c i="2" r="AU897"/>
  <c i="2" r="N897" s="1"/>
  <c i="2" r="AU913"/>
  <c i="2" r="N913" s="1"/>
  <c i="2" r="AU929"/>
  <c i="2" r="N929" s="1"/>
  <c i="2" r="AU945"/>
  <c i="2" r="N945" s="1"/>
  <c i="2" r="AU961"/>
  <c i="2" r="N961" s="1"/>
  <c i="2" r="AU977"/>
  <c i="2" r="N977" s="1"/>
  <c i="2" r="AU993"/>
  <c i="2" r="N993" s="1"/>
  <c i="2" r="AU1009"/>
  <c i="2" r="N1009" s="1"/>
  <c i="2" r="AU1025"/>
  <c i="2" r="N1025" s="1"/>
  <c i="2" r="AU1039"/>
  <c i="2" r="N1039" s="1"/>
  <c i="2" r="AU1047"/>
  <c i="2" r="N1047" s="1"/>
  <c i="2" r="AU1055"/>
  <c i="2" r="N1055" s="1"/>
  <c i="2" r="AU1063"/>
  <c i="2" r="N1063" s="1"/>
  <c i="2" r="AU1071"/>
  <c i="2" r="N1071" s="1"/>
  <c i="2" r="AU1079"/>
  <c i="2" r="N1079" s="1"/>
  <c i="2" r="AU1087"/>
  <c i="2" r="N1087" s="1"/>
  <c i="2" r="AU1095"/>
  <c i="2" r="N1095" s="1"/>
  <c i="2" r="AU1103"/>
  <c i="2" r="N1103" s="1"/>
  <c i="2" r="AU1111"/>
  <c i="2" r="N1111" s="1"/>
  <c i="2" r="AU1119"/>
  <c i="2" r="N1119" s="1"/>
  <c i="2" r="AU1127"/>
  <c i="2" r="N1127" s="1"/>
  <c i="2" r="AU1135"/>
  <c i="2" r="N1135" s="1"/>
  <c i="2" r="AU1143"/>
  <c i="2" r="N1143" s="1"/>
  <c i="2" r="AU1151"/>
  <c i="2" r="N1151" s="1"/>
  <c i="2" r="AU1159"/>
  <c i="2" r="N1159" s="1"/>
  <c i="2" r="AU1167"/>
  <c i="2" r="N1167" s="1"/>
  <c i="2" r="AU1175"/>
  <c i="2" r="N1175" s="1"/>
  <c i="2" r="AU1183"/>
  <c i="2" r="N1183" s="1"/>
  <c i="2" r="AU1191"/>
  <c i="2" r="N1191" s="1"/>
  <c i="2" r="AU1199"/>
  <c i="2" r="N1199" s="1"/>
  <c i="2" r="AU1207"/>
  <c i="2" r="N1207" s="1"/>
  <c i="2" r="AU1215"/>
  <c i="2" r="N1215" s="1"/>
  <c i="2" r="AU1223"/>
  <c i="2" r="N1223" s="1"/>
  <c i="2" r="AU1231"/>
  <c i="2" r="N1231" s="1"/>
  <c i="2" r="AU1239"/>
  <c i="2" r="N1239" s="1"/>
  <c i="2" r="AU1247"/>
  <c i="2" r="N1247" s="1"/>
  <c i="2" r="AU1255"/>
  <c i="2" r="N1255" s="1"/>
  <c i="2" r="AU1263"/>
  <c i="2" r="N1263" s="1"/>
  <c i="2" r="AU1271"/>
  <c i="2" r="N1271" s="1"/>
  <c i="2" r="AU1279"/>
  <c i="2" r="N1279" s="1"/>
  <c i="2" r="AU1287"/>
  <c i="2" r="N1287" s="1"/>
  <c i="2" r="AU1295"/>
  <c i="2" r="N1295" s="1"/>
  <c i="2" r="AU1303"/>
  <c i="2" r="N1303" s="1"/>
  <c i="2" r="AU1311"/>
  <c i="2" r="N1311" s="1"/>
  <c i="2" r="AU1319"/>
  <c i="2" r="N1319" s="1"/>
  <c i="2" r="AU1327"/>
  <c i="2" r="N1327" s="1"/>
  <c i="2" r="AU1335"/>
  <c i="2" r="N1335" s="1"/>
  <c i="2" r="AU1343"/>
  <c i="2" r="N1343" s="1"/>
  <c i="2" r="AU1351"/>
  <c i="2" r="N1351" s="1"/>
  <c i="2" r="AU1359"/>
  <c i="2" r="N1359" s="1"/>
  <c i="2" r="AU1367"/>
  <c i="2" r="N1367" s="1"/>
  <c i="2" r="AU1375"/>
  <c i="2" r="N1375" s="1"/>
  <c i="2" r="AU32"/>
  <c i="2" r="N32" s="1"/>
  <c i="2" r="AU96"/>
  <c i="2" r="N96" s="1"/>
  <c i="2" r="AU160"/>
  <c i="2" r="N160" s="1"/>
  <c i="2" r="AU224"/>
  <c i="2" r="N224" s="1"/>
  <c i="2" r="AU288"/>
  <c i="2" r="N288" s="1"/>
  <c i="2" r="AU352"/>
  <c i="2" r="N352" s="1"/>
  <c i="2" r="AU416"/>
  <c i="2" r="N416" s="1"/>
  <c i="2" r="AU480"/>
  <c i="2" r="N480" s="1"/>
  <c i="2" r="AU544"/>
  <c i="2" r="N544" s="1"/>
  <c i="2" r="AU608"/>
  <c i="2" r="N608" s="1"/>
  <c i="2" r="AU667"/>
  <c i="2" r="N667" s="1"/>
  <c i="2" r="AU713"/>
  <c i="2" r="N713" s="1"/>
  <c i="2" r="AU745"/>
  <c i="2" r="N745" s="1"/>
  <c i="2" r="AU777"/>
  <c i="2" r="N777" s="1"/>
  <c i="2" r="AU809"/>
  <c i="2" r="N809" s="1"/>
  <c i="2" r="AU841"/>
  <c i="2" r="N841" s="1"/>
  <c i="2" r="AU873"/>
  <c i="2" r="N873" s="1"/>
  <c i="2" r="AU905"/>
  <c i="2" r="N905" s="1"/>
  <c i="2" r="AU937"/>
  <c i="2" r="N937" s="1"/>
  <c i="2" r="AU969"/>
  <c i="2" r="N969" s="1"/>
  <c i="2" r="AU1001"/>
  <c i="2" r="N1001" s="1"/>
  <c i="2" r="AU1032"/>
  <c i="2" r="N1032" s="1"/>
  <c i="2" r="AU1051"/>
  <c i="2" r="N1051" s="1"/>
  <c i="2" r="AU1067"/>
  <c i="2" r="N1067" s="1"/>
  <c i="2" r="AU1083"/>
  <c i="2" r="N1083" s="1"/>
  <c i="2" r="AU1099"/>
  <c i="2" r="N1099" s="1"/>
  <c i="2" r="AU1115"/>
  <c i="2" r="N1115" s="1"/>
  <c i="2" r="AU1131"/>
  <c i="2" r="N1131" s="1"/>
  <c i="2" r="AU1147"/>
  <c i="2" r="N1147" s="1"/>
  <c i="2" r="AU1163"/>
  <c i="2" r="N1163" s="1"/>
  <c i="2" r="AU1179"/>
  <c i="2" r="N1179" s="1"/>
  <c i="2" r="AU1195"/>
  <c i="2" r="N1195" s="1"/>
  <c i="2" r="AU1211"/>
  <c i="2" r="N1211" s="1"/>
  <c i="2" r="AU1227"/>
  <c i="2" r="N1227" s="1"/>
  <c i="2" r="AU1243"/>
  <c i="2" r="N1243" s="1"/>
  <c i="2" r="AU1259"/>
  <c i="2" r="N1259" s="1"/>
  <c i="2" r="AU1275"/>
  <c i="2" r="N1275" s="1"/>
  <c i="2" r="AU1291"/>
  <c i="2" r="N1291" s="1"/>
  <c i="2" r="AU1307"/>
  <c i="2" r="N1307" s="1"/>
  <c i="2" r="AU1323"/>
  <c i="2" r="N1323" s="1"/>
  <c i="2" r="AU1339"/>
  <c i="2" r="N1339" s="1"/>
  <c i="2" r="AU1355"/>
  <c i="2" r="N1355" s="1"/>
  <c i="2" r="AU1371"/>
  <c i="2" r="AU1383"/>
  <c i="2" r="N1383" s="1"/>
  <c i="2" r="AU1391"/>
  <c i="2" r="N1391" s="1"/>
  <c i="2" r="AU1399"/>
  <c i="2" r="N1399" s="1"/>
  <c i="2" r="AU1407"/>
  <c i="2" r="N1407" s="1"/>
  <c i="2" r="AU1415"/>
  <c i="2" r="N1415" s="1"/>
  <c i="2" r="AU1423"/>
  <c i="2" r="N1423" s="1"/>
  <c i="2" r="AU1431"/>
  <c i="2" r="N1431" s="1"/>
  <c i="2" r="AU1439"/>
  <c i="2" r="N1439" s="1"/>
  <c i="2" r="AU1447"/>
  <c i="2" r="N1447" s="1"/>
  <c i="2" r="AU1455"/>
  <c i="2" r="N1455" s="1"/>
  <c i="2" r="AU1463"/>
  <c i="2" r="N1463" s="1"/>
  <c i="2" r="AU1471"/>
  <c i="2" r="N1471" s="1"/>
  <c i="2" r="AU1479"/>
  <c i="2" r="N1479" s="1"/>
  <c i="2" r="AU1487"/>
  <c i="2" r="N1487" s="1"/>
  <c i="2" r="AU1495"/>
  <c i="2" r="N1495" s="1"/>
  <c i="2" r="AU1503"/>
  <c i="2" r="N1503" s="1"/>
  <c i="2" r="AU1511"/>
  <c i="2" r="N1511" s="1"/>
  <c i="2" r="AU1519"/>
  <c i="2" r="N1519" s="1"/>
  <c i="2" r="AU1527"/>
  <c i="2" r="N1527" s="1"/>
  <c i="2" r="AU1535"/>
  <c i="2" r="N1535" s="1"/>
  <c i="2" r="AU1543"/>
  <c i="2" r="N1543" s="1"/>
  <c i="2" r="AU1551"/>
  <c i="2" r="N1551" s="1"/>
  <c i="2" r="AU1559"/>
  <c i="2" r="N1559" s="1"/>
  <c i="2" r="AU1567"/>
  <c i="2" r="N1567" s="1"/>
  <c i="2" r="AU1575"/>
  <c i="2" r="N1575" s="1"/>
  <c i="2" r="AU1583"/>
  <c i="2" r="N1583" s="1"/>
  <c i="2" r="AU1591"/>
  <c i="2" r="N1591" s="1"/>
  <c i="2" r="AU1599"/>
  <c i="2" r="N1599" s="1"/>
  <c i="2" r="AU1607"/>
  <c i="2" r="N1607" s="1"/>
  <c i="2" r="AU1615"/>
  <c i="2" r="N1615" s="1"/>
  <c i="2" r="AU1623"/>
  <c i="2" r="N1623" s="1"/>
  <c i="2" r="AU1631"/>
  <c i="2" r="N1631" s="1"/>
  <c i="2" r="AU1639"/>
  <c i="2" r="N1639" s="1"/>
  <c i="2" r="AU1647"/>
  <c i="2" r="N1647" s="1"/>
  <c i="2" r="AU1655"/>
  <c i="2" r="N1655" s="1"/>
  <c i="2" r="AU1663"/>
  <c i="2" r="N1663" s="1"/>
  <c i="2" r="AU1671"/>
  <c i="2" r="N1671" s="1"/>
  <c i="2" r="AU1679"/>
  <c i="2" r="N1679" s="1"/>
  <c i="2" r="AU1687"/>
  <c i="2" r="N1687" s="1"/>
  <c i="2" r="AU1695"/>
  <c i="2" r="N1695" s="1"/>
  <c i="2" r="AU1703"/>
  <c i="2" r="N1703" s="1"/>
  <c i="2" r="AU1711"/>
  <c i="2" r="N1711" s="1"/>
  <c i="2" r="AU1719"/>
  <c i="2" r="N1719" s="1"/>
  <c i="2" r="AU1727"/>
  <c i="2" r="N1727" s="1"/>
  <c i="2" r="AU1735"/>
  <c i="2" r="N1735" s="1"/>
  <c i="2" r="AU1743"/>
  <c i="2" r="N1743" s="1"/>
  <c i="2" r="AU1751"/>
  <c i="2" r="N1751" s="1"/>
  <c i="2" r="AU1759"/>
  <c i="2" r="N1759" s="1"/>
  <c i="2" r="AU1767"/>
  <c i="2" r="N1767" s="1"/>
  <c i="2" r="AU1775"/>
  <c i="2" r="N1775" s="1"/>
  <c i="2" r="AU1783"/>
  <c i="2" r="N1783" s="1"/>
  <c i="2" r="AU1791"/>
  <c i="2" r="N1791" s="1"/>
  <c i="2" r="AU1799"/>
  <c i="2" r="N1799" s="1"/>
  <c i="2" r="AU1807"/>
  <c i="2" r="N1807" s="1"/>
  <c i="2" r="AU1815"/>
  <c i="2" r="N1815" s="1"/>
  <c i="2" r="AU1823"/>
  <c i="2" r="N1823" s="1"/>
  <c i="2" r="AU1831"/>
  <c i="2" r="N1831" s="1"/>
  <c i="2" r="AU1839"/>
  <c i="2" r="N1839" s="1"/>
  <c i="2" r="AU1847"/>
  <c i="2" r="N1847" s="1"/>
  <c i="2" r="AU1855"/>
  <c i="2" r="N1855" s="1"/>
  <c i="2" r="AU1863"/>
  <c i="2" r="N1863" s="1"/>
  <c i="2" r="AU1871"/>
  <c i="2" r="N1871" s="1"/>
  <c i="2" r="AU1879"/>
  <c i="2" r="N1879" s="1"/>
  <c i="2" r="AU1887"/>
  <c i="2" r="N1887" s="1"/>
  <c i="2" r="AU1895"/>
  <c i="2" r="N1895" s="1"/>
  <c i="2" r="AU1903"/>
  <c i="2" r="N1903" s="1"/>
  <c i="2" r="AU1911"/>
  <c i="2" r="N1911" s="1"/>
  <c i="2" r="AU1919"/>
  <c i="2" r="N1919" s="1"/>
  <c i="2" r="AU1927"/>
  <c i="2" r="N1927" s="1"/>
  <c i="2" r="AU1935"/>
  <c i="2" r="N1935" s="1"/>
  <c i="2" r="AU1943"/>
  <c i="2" r="N1943" s="1"/>
  <c i="2" r="AU1951"/>
  <c i="2" r="N1951" s="1"/>
  <c i="2" r="AU1959"/>
  <c i="2" r="N1959" s="1"/>
  <c i="2" r="AU1967"/>
  <c i="2" r="N1967" s="1"/>
  <c i="2" r="AU1975"/>
  <c i="2" r="N1975" s="1"/>
  <c i="2" r="AU1983"/>
  <c i="2" r="N1983" s="1"/>
  <c i="2" r="AU1991"/>
  <c i="2" r="N1991" s="1"/>
  <c i="2" r="AU1999"/>
  <c i="2" r="N1999" s="1"/>
  <c i="2" r="AU2007"/>
  <c i="2" r="N2007" s="1"/>
  <c i="2" r="AU2015"/>
  <c i="2" r="N2015" s="1"/>
  <c i="2" r="AU2023"/>
  <c i="2" r="N2023" s="1"/>
  <c i="2" r="AU39"/>
  <c i="2" r="N39" s="1"/>
  <c i="2" r="AU103"/>
  <c i="2" r="N103" s="1"/>
  <c i="2" r="AU167"/>
  <c i="2" r="N167" s="1"/>
  <c i="2" r="AU231"/>
  <c i="2" r="N231" s="1"/>
  <c i="2" r="AU295"/>
  <c i="2" r="N295" s="1"/>
  <c i="2" r="AU359"/>
  <c i="2" r="N359" s="1"/>
  <c i="2" r="AU423"/>
  <c i="2" r="N423" s="1"/>
  <c i="2" r="AU487"/>
  <c i="2" r="N487" s="1"/>
  <c i="2" r="AU551"/>
  <c i="2" r="N551" s="1"/>
  <c i="2" r="AU615"/>
  <c i="2" r="N615" s="1"/>
  <c i="2" r="AU672"/>
  <c i="2" r="N672" s="1"/>
  <c i="2" r="AU716"/>
  <c i="2" r="N716" s="1"/>
  <c i="2" r="AU748"/>
  <c i="2" r="N748" s="1"/>
  <c i="2" r="AU780"/>
  <c i="2" r="N780" s="1"/>
  <c i="2" r="AU812"/>
  <c i="2" r="N812" s="1"/>
  <c i="2" r="AU844"/>
  <c i="2" r="AU876"/>
  <c i="2" r="N876" s="1"/>
  <c i="2" r="AU908"/>
  <c i="2" r="N908" s="1"/>
  <c i="2" r="AU940"/>
  <c i="2" r="N940" s="1"/>
  <c i="2" r="AU972"/>
  <c i="2" r="N972" s="1"/>
  <c i="2" r="AU1004"/>
  <c i="2" r="N1004" s="1"/>
  <c i="2" r="AU1035"/>
  <c i="2" r="N1035" s="1"/>
  <c i="2" r="AU54"/>
  <c i="2" r="N54" s="1"/>
  <c i="2" r="AU118"/>
  <c i="2" r="N118" s="1"/>
  <c i="2" r="AU182"/>
  <c i="2" r="N182" s="1"/>
  <c i="2" r="AU246"/>
  <c i="2" r="N246" s="1"/>
  <c i="2" r="AU310"/>
  <c i="2" r="N310" s="1"/>
  <c i="2" r="AU374"/>
  <c i="2" r="N374" s="1"/>
  <c i="2" r="AU438"/>
  <c i="2" r="N438" s="1"/>
  <c i="2" r="AU502"/>
  <c i="2" r="N502" s="1"/>
  <c i="2" r="AU566"/>
  <c i="2" r="N566" s="1"/>
  <c i="2" r="AU630"/>
  <c i="2" r="N630" s="1"/>
  <c i="2" r="AU683"/>
  <c i="2" r="N683" s="1"/>
  <c i="2" r="AU723"/>
  <c i="2" r="N723" s="1"/>
  <c i="2" r="AU755"/>
  <c i="2" r="N755" s="1"/>
  <c i="2" r="AU787"/>
  <c i="2" r="N787" s="1"/>
  <c i="2" r="AU819"/>
  <c i="2" r="N819" s="1"/>
  <c i="2" r="AU851"/>
  <c i="2" r="N851" s="1"/>
  <c i="2" r="AU883"/>
  <c i="2" r="N883" s="1"/>
  <c i="2" r="AU915"/>
  <c i="2" r="N915" s="1"/>
  <c i="2" r="AU947"/>
  <c i="2" r="N947" s="1"/>
  <c i="2" r="AU979"/>
  <c i="2" r="N979" s="1"/>
  <c i="2" r="AU1011"/>
  <c i="2" r="N1011" s="1"/>
  <c i="2" r="AU1040"/>
  <c i="2" r="N1040" s="1"/>
  <c i="2" r="AU1056"/>
  <c i="2" r="N1056" s="1"/>
  <c i="2" r="AU1072"/>
  <c i="2" r="N1072" s="1"/>
  <c i="2" r="AU1088"/>
  <c i="2" r="N1088" s="1"/>
  <c i="2" r="AU1104"/>
  <c i="2" r="N1104" s="1"/>
  <c i="2" r="AU1120"/>
  <c i="2" r="N1120" s="1"/>
  <c i="2" r="AU1136"/>
  <c i="2" r="N1136" s="1"/>
  <c i="2" r="AU1152"/>
  <c i="2" r="N1152" s="1"/>
  <c i="2" r="AU1168"/>
  <c i="2" r="N1168" s="1"/>
  <c i="2" r="AU1184"/>
  <c i="2" r="N1184" s="1"/>
  <c i="2" r="AU1200"/>
  <c i="2" r="N1200" s="1"/>
  <c i="2" r="AU1216"/>
  <c i="2" r="N1216" s="1"/>
  <c i="2" r="AU1232"/>
  <c i="2" r="N1232" s="1"/>
  <c i="2" r="AU1248"/>
  <c i="2" r="N1248" s="1"/>
  <c i="2" r="AU1264"/>
  <c i="2" r="N1264" s="1"/>
  <c i="2" r="AU1280"/>
  <c i="2" r="N1280" s="1"/>
  <c i="2" r="AU1296"/>
  <c i="2" r="N1296" s="1"/>
  <c i="2" r="AU1312"/>
  <c i="2" r="N1312" s="1"/>
  <c i="2" r="AU1328"/>
  <c i="2" r="N1328" s="1"/>
  <c i="2" r="AU1344"/>
  <c i="2" r="N1344" s="1"/>
  <c i="2" r="AU1360"/>
  <c i="2" r="N1360" s="1"/>
  <c i="2" r="AU1376"/>
  <c i="2" r="N1376" s="1"/>
  <c i="2" r="AU1385"/>
  <c i="2" r="N1385" s="1"/>
  <c i="2" r="AU1393"/>
  <c i="2" r="N1393" s="1"/>
  <c i="2" r="AU1401"/>
  <c i="2" r="N1401" s="1"/>
  <c i="2" r="AU1409"/>
  <c i="2" r="N1409" s="1"/>
  <c i="2" r="AU1417"/>
  <c i="2" r="N1417" s="1"/>
  <c i="2" r="AU1425"/>
  <c i="2" r="N1425" s="1"/>
  <c i="2" r="AU1433"/>
  <c i="2" r="N1433" s="1"/>
  <c i="2" r="AU1441"/>
  <c i="2" r="N1441" s="1"/>
  <c i="2" r="AU1449"/>
  <c i="2" r="N1449" s="1"/>
  <c i="2" r="AU1457"/>
  <c i="2" r="N1457" s="1"/>
  <c i="2" r="AU1465"/>
  <c i="2" r="N1465" s="1"/>
  <c i="2" r="AU1473"/>
  <c i="2" r="N1473" s="1"/>
  <c i="2" r="AU1481"/>
  <c i="2" r="N1481" s="1"/>
  <c i="2" r="AU1489"/>
  <c i="2" r="N1489" s="1"/>
  <c i="2" r="AU1497"/>
  <c i="2" r="AU1505"/>
  <c i="2" r="N1505" s="1"/>
  <c i="2" r="AU1513"/>
  <c i="2" r="N1513" s="1"/>
  <c i="2" r="AU1521"/>
  <c i="2" r="N1521" s="1"/>
  <c i="2" r="AU1529"/>
  <c i="2" r="N1529" s="1"/>
  <c i="2" r="AU1537"/>
  <c i="2" r="N1537" s="1"/>
  <c i="2" r="AU1545"/>
  <c i="2" r="N1545" s="1"/>
  <c i="2" r="AU1553"/>
  <c i="2" r="N1553" s="1"/>
  <c i="2" r="AU1561"/>
  <c i="2" r="N1561" s="1"/>
  <c i="2" r="AU1569"/>
  <c i="2" r="N1569" s="1"/>
  <c i="2" r="AU1577"/>
  <c i="2" r="N1577" s="1"/>
  <c i="2" r="AU1585"/>
  <c i="2" r="N1585" s="1"/>
  <c i="2" r="AU1593"/>
  <c i="2" r="N1593" s="1"/>
  <c i="2" r="AU1601"/>
  <c i="2" r="N1601" s="1"/>
  <c i="2" r="AU1609"/>
  <c i="2" r="N1609" s="1"/>
  <c i="2" r="AU1617"/>
  <c i="2" r="N1617" s="1"/>
  <c i="2" r="AU1625"/>
  <c i="2" r="N1625" s="1"/>
  <c i="2" r="AU1633"/>
  <c i="2" r="N1633" s="1"/>
  <c i="2" r="AU1641"/>
  <c i="2" r="N1641" s="1"/>
  <c i="2" r="AU1649"/>
  <c i="2" r="N1649" s="1"/>
  <c i="2" r="AU1657"/>
  <c i="2" r="N1657" s="1"/>
  <c i="2" r="AU1665"/>
  <c i="2" r="N1665" s="1"/>
  <c i="2" r="AU1673"/>
  <c i="2" r="N1673" s="1"/>
  <c i="2" r="AU1681"/>
  <c i="2" r="N1681" s="1"/>
  <c i="2" r="AU1689"/>
  <c i="2" r="N1689" s="1"/>
  <c i="2" r="AU1697"/>
  <c i="2" r="N1697" s="1"/>
  <c i="2" r="AU1705"/>
  <c i="2" r="N1705" s="1"/>
  <c i="2" r="AU1713"/>
  <c i="2" r="N1713" s="1"/>
  <c i="2" r="AU1721"/>
  <c i="2" r="N1721" s="1"/>
  <c i="2" r="AU1729"/>
  <c i="2" r="N1729" s="1"/>
  <c i="2" r="AU1737"/>
  <c i="2" r="N1737" s="1"/>
  <c i="2" r="AU1745"/>
  <c i="2" r="N1745" s="1"/>
  <c i="2" r="AU1753"/>
  <c i="2" r="N1753" s="1"/>
  <c i="2" r="AU1761"/>
  <c i="2" r="N1761" s="1"/>
  <c i="2" r="AU1769"/>
  <c i="2" r="N1769" s="1"/>
  <c i="2" r="AU1777"/>
  <c i="2" r="N1777" s="1"/>
  <c i="2" r="AU1785"/>
  <c i="2" r="N1785" s="1"/>
  <c i="2" r="AU1793"/>
  <c i="2" r="N1793" s="1"/>
  <c i="2" r="AU1801"/>
  <c i="2" r="N1801" s="1"/>
  <c i="2" r="AU1809"/>
  <c i="2" r="N1809" s="1"/>
  <c i="2" r="AU1817"/>
  <c i="2" r="N1817" s="1"/>
  <c i="2" r="AU1825"/>
  <c i="2" r="N1825" s="1"/>
  <c i="2" r="AU1833"/>
  <c i="2" r="N1833" s="1"/>
  <c i="2" r="AU1841"/>
  <c i="2" r="N1841" s="1"/>
  <c i="2" r="AU1849"/>
  <c i="2" r="N1849" s="1"/>
  <c i="2" r="AU1857"/>
  <c i="2" r="N1857" s="1"/>
  <c i="2" r="AU1865"/>
  <c i="2" r="N1865" s="1"/>
  <c i="2" r="AU1873"/>
  <c i="2" r="N1873" s="1"/>
  <c i="2" r="AU1881"/>
  <c i="2" r="N1881" s="1"/>
  <c i="2" r="AU1889"/>
  <c i="2" r="N1889" s="1"/>
  <c i="2" r="AU1897"/>
  <c i="2" r="N1897" s="1"/>
  <c i="2" r="AU1905"/>
  <c i="2" r="N1905" s="1"/>
  <c i="2" r="AU1913"/>
  <c i="2" r="N1913" s="1"/>
  <c i="2" r="AU1921"/>
  <c i="2" r="N1921" s="1"/>
  <c i="2" r="AU1929"/>
  <c i="2" r="N1929" s="1"/>
  <c i="2" r="AU1937"/>
  <c i="2" r="N1937" s="1"/>
  <c i="2" r="AU1945"/>
  <c i="2" r="N1945" s="1"/>
  <c i="2" r="AU1953"/>
  <c i="2" r="N1953" s="1"/>
  <c i="2" r="AU1961"/>
  <c i="2" r="N1961" s="1"/>
  <c i="2" r="AU1969"/>
  <c i="2" r="N1969" s="1"/>
  <c i="2" r="AU1977"/>
  <c i="2" r="N1977" s="1"/>
  <c i="2" r="AU1985"/>
  <c i="2" r="N1985" s="1"/>
  <c i="2" r="AU1993"/>
  <c i="2" r="N1993" s="1"/>
  <c i="2" r="AU2001"/>
  <c i="2" r="N2001" s="1"/>
  <c i="2" r="AU2009"/>
  <c i="2" r="N2009" s="1"/>
  <c i="2" r="AU2017"/>
  <c i="2" r="N2017" s="1"/>
  <c i="2" r="AU55"/>
  <c i="2" r="N55" s="1"/>
  <c i="2" r="AU119"/>
  <c i="2" r="N119" s="1"/>
  <c i="2" r="AU183"/>
  <c i="2" r="N183" s="1"/>
  <c i="2" r="AU247"/>
  <c i="2" r="N247" s="1"/>
  <c i="2" r="AU311"/>
  <c i="2" r="N311" s="1"/>
  <c i="2" r="AU375"/>
  <c i="2" r="N375" s="1"/>
  <c i="2" r="AU439"/>
  <c i="2" r="N439" s="1"/>
  <c i="2" r="AU503"/>
  <c i="2" r="N503" s="1"/>
  <c i="2" r="AU567"/>
  <c i="2" r="N567" s="1"/>
  <c i="2" r="AU631"/>
  <c i="2" r="N631" s="1"/>
  <c i="2" r="AU686"/>
  <c i="2" r="N686" s="1"/>
  <c i="2" r="AU724"/>
  <c i="2" r="N724" s="1"/>
  <c i="2" r="AU756"/>
  <c i="2" r="N756" s="1"/>
  <c i="2" r="AU788"/>
  <c i="2" r="N788" s="1"/>
  <c i="2" r="AU820"/>
  <c i="2" r="N820" s="1"/>
  <c i="2" r="AU852"/>
  <c i="2" r="N852" s="1"/>
  <c i="2" r="AU884"/>
  <c i="2" r="N884" s="1"/>
  <c i="2" r="AU916"/>
  <c i="2" r="N916" s="1"/>
  <c i="2" r="AU948"/>
  <c i="2" r="N948" s="1"/>
  <c i="2" r="AU980"/>
  <c i="2" r="N980" s="1"/>
  <c i="2" r="AU1012"/>
  <c i="2" r="N1012" s="1"/>
  <c i="2" r="AU1041"/>
  <c i="2" r="N1041" s="1"/>
  <c i="2" r="AU1057"/>
  <c i="2" r="N1057" s="1"/>
  <c i="2" r="AU1073"/>
  <c i="2" r="N1073" s="1"/>
  <c i="2" r="AU1089"/>
  <c i="2" r="N1089" s="1"/>
  <c i="2" r="AU1105"/>
  <c i="2" r="N1105" s="1"/>
  <c i="2" r="AU1121"/>
  <c i="2" r="N1121" s="1"/>
  <c i="2" r="AU1137"/>
  <c i="2" r="N1137" s="1"/>
  <c i="2" r="AU1153"/>
  <c i="2" r="N1153" s="1"/>
  <c i="2" r="AU1169"/>
  <c i="2" r="N1169" s="1"/>
  <c i="2" r="AU1185"/>
  <c i="2" r="N1185" s="1"/>
  <c i="2" r="AU1201"/>
  <c i="2" r="N1201" s="1"/>
  <c i="2" r="AU1217"/>
  <c i="2" r="N1217" s="1"/>
  <c i="2" r="AU1233"/>
  <c i="2" r="N1233" s="1"/>
  <c i="2" r="AU1249"/>
  <c i="2" r="N1249" s="1"/>
  <c i="2" r="AU1265"/>
  <c i="2" r="N1265" s="1"/>
  <c i="2" r="AU1281"/>
  <c i="2" r="N1281" s="1"/>
  <c i="2" r="AU1297"/>
  <c i="2" r="N1297" s="1"/>
  <c i="2" r="AU1313"/>
  <c i="2" r="N1313" s="1"/>
  <c i="2" r="AU1329"/>
  <c i="2" r="N1329" s="1"/>
  <c i="2" r="AU1345"/>
  <c i="2" r="N1345" s="1"/>
  <c i="2" r="AU1361"/>
  <c i="2" r="N1361" s="1"/>
  <c i="2" r="AU1377"/>
  <c i="2" r="N1377" s="1"/>
  <c i="2" r="AU1386"/>
  <c i="2" r="N1386" s="1"/>
  <c i="2" r="AU1394"/>
  <c i="2" r="N1394" s="1"/>
  <c i="2" r="AU1402"/>
  <c i="2" r="N1402" s="1"/>
  <c i="2" r="AU1410"/>
  <c i="2" r="N1410" s="1"/>
  <c i="2" r="AU64"/>
  <c i="2" r="N64" s="1"/>
  <c i="2" r="AU128"/>
  <c i="2" r="N128" s="1"/>
  <c i="2" r="AU192"/>
  <c i="2" r="N192" s="1"/>
  <c i="2" r="AU256"/>
  <c i="2" r="N256" s="1"/>
  <c i="2" r="AU320"/>
  <c i="2" r="N320" s="1"/>
  <c i="2" r="AU384"/>
  <c i="2" r="N384" s="1"/>
  <c i="2" r="AU448"/>
  <c i="2" r="N448" s="1"/>
  <c i="2" r="AU512"/>
  <c i="2" r="N512" s="1"/>
  <c i="2" r="AU576"/>
  <c i="2" r="N576" s="1"/>
  <c i="2" r="AU640"/>
  <c i="2" r="N640" s="1"/>
  <c i="2" r="AU694"/>
  <c i="2" r="N694" s="1"/>
  <c i="2" r="AU729"/>
  <c i="2" r="N729" s="1"/>
  <c i="2" r="AU761"/>
  <c i="2" r="N761" s="1"/>
  <c i="2" r="AU793"/>
  <c i="2" r="N793" s="1"/>
  <c i="2" r="AU825"/>
  <c i="2" r="N825" s="1"/>
  <c i="2" r="AU857"/>
  <c i="2" r="N857" s="1"/>
  <c i="2" r="AU889"/>
  <c i="2" r="N889" s="1"/>
  <c i="2" r="AU921"/>
  <c i="2" r="N921" s="1"/>
  <c i="2" r="AU953"/>
  <c i="2" r="N953" s="1"/>
  <c i="2" r="AU985"/>
  <c i="2" r="N985" s="1"/>
  <c i="2" r="AU1017"/>
  <c i="2" r="N1017" s="1"/>
  <c i="2" r="AU1043"/>
  <c i="2" r="N1043" s="1"/>
  <c i="2" r="AU1059"/>
  <c i="2" r="N1059" s="1"/>
  <c i="2" r="AU1075"/>
  <c i="2" r="N1075" s="1"/>
  <c i="2" r="AU1091"/>
  <c i="2" r="N1091" s="1"/>
  <c i="2" r="AU1107"/>
  <c i="2" r="N1107" s="1"/>
  <c i="2" r="AU1123"/>
  <c i="2" r="N1123" s="1"/>
  <c i="2" r="AU1139"/>
  <c i="2" r="N1139" s="1"/>
  <c i="2" r="AU1155"/>
  <c i="2" r="N1155" s="1"/>
  <c i="2" r="AU1171"/>
  <c i="2" r="N1171" s="1"/>
  <c i="2" r="AU1187"/>
  <c i="2" r="N1187" s="1"/>
  <c i="2" r="AU1203"/>
  <c i="2" r="N1203" s="1"/>
  <c i="2" r="AU1219"/>
  <c i="2" r="N1219" s="1"/>
  <c i="2" r="AU1235"/>
  <c i="2" r="N1235" s="1"/>
  <c i="2" r="AU1251"/>
  <c i="2" r="N1251" s="1"/>
  <c i="2" r="AU1267"/>
  <c i="2" r="N1267" s="1"/>
  <c i="2" r="AU1283"/>
  <c i="2" r="N1283" s="1"/>
  <c i="2" r="AU1299"/>
  <c i="2" r="N1299" s="1"/>
  <c i="2" r="AU1315"/>
  <c i="2" r="AU1331"/>
  <c i="2" r="N1331" s="1"/>
  <c i="2" r="AU1347"/>
  <c i="2" r="N1347" s="1"/>
  <c i="2" r="AU1363"/>
  <c i="2" r="N1363" s="1"/>
  <c i="2" r="AU1379"/>
  <c i="2" r="N1379" s="1"/>
  <c i="2" r="AU1387"/>
  <c i="2" r="N1387" s="1"/>
  <c i="2" r="AU1395"/>
  <c i="2" r="N1395" s="1"/>
  <c i="2" r="AU1403"/>
  <c i="2" r="N1403" s="1"/>
  <c i="2" r="AU1411"/>
  <c i="2" r="N1411" s="1"/>
  <c i="2" r="AU1419"/>
  <c i="2" r="N1419" s="1"/>
  <c i="2" r="AU1427"/>
  <c i="2" r="N1427" s="1"/>
  <c i="2" r="AU1435"/>
  <c i="2" r="N1435" s="1"/>
  <c i="2" r="AU1443"/>
  <c i="2" r="N1443" s="1"/>
  <c i="2" r="AU1451"/>
  <c i="2" r="N1451" s="1"/>
  <c i="2" r="AU1459"/>
  <c i="2" r="N1459" s="1"/>
  <c i="2" r="AU1467"/>
  <c i="2" r="N1467" s="1"/>
  <c i="2" r="AU1475"/>
  <c i="2" r="N1475" s="1"/>
  <c i="2" r="AU1483"/>
  <c i="2" r="N1483" s="1"/>
  <c i="2" r="AU1491"/>
  <c i="2" r="N1491" s="1"/>
  <c i="2" r="AU1499"/>
  <c i="2" r="N1499" s="1"/>
  <c i="2" r="AU1507"/>
  <c i="2" r="N1507" s="1"/>
  <c i="2" r="AU1515"/>
  <c i="2" r="N1515" s="1"/>
  <c i="2" r="AU1523"/>
  <c i="2" r="N1523" s="1"/>
  <c i="2" r="AU1531"/>
  <c i="2" r="N1531" s="1"/>
  <c i="2" r="AU1539"/>
  <c i="2" r="N1539" s="1"/>
  <c i="2" r="AU1547"/>
  <c i="2" r="N1547" s="1"/>
  <c i="2" r="AU1555"/>
  <c i="2" r="N1555" s="1"/>
  <c i="2" r="AU1563"/>
  <c i="2" r="N1563" s="1"/>
  <c i="2" r="AU1571"/>
  <c i="2" r="N1571" s="1"/>
  <c i="2" r="AU1579"/>
  <c i="2" r="N1579" s="1"/>
  <c i="2" r="AU1587"/>
  <c i="2" r="N1587" s="1"/>
  <c i="2" r="AU1595"/>
  <c i="2" r="N1595" s="1"/>
  <c i="2" r="AU1603"/>
  <c i="2" r="N1603" s="1"/>
  <c i="2" r="AU1611"/>
  <c i="2" r="N1611" s="1"/>
  <c i="2" r="AU1619"/>
  <c i="2" r="N1619" s="1"/>
  <c i="2" r="AU1627"/>
  <c i="2" r="N1627" s="1"/>
  <c i="2" r="AU1635"/>
  <c i="2" r="N1635" s="1"/>
  <c i="2" r="AU1643"/>
  <c i="2" r="N1643" s="1"/>
  <c i="2" r="AU1651"/>
  <c i="2" r="N1651" s="1"/>
  <c i="2" r="AU1659"/>
  <c i="2" r="N1659" s="1"/>
  <c i="2" r="AU1667"/>
  <c i="2" r="N1667" s="1"/>
  <c i="2" r="AU1675"/>
  <c i="2" r="N1675" s="1"/>
  <c i="2" r="AU1683"/>
  <c i="2" r="N1683" s="1"/>
  <c i="2" r="AU1691"/>
  <c i="2" r="N1691" s="1"/>
  <c i="2" r="AU1699"/>
  <c i="2" r="N1699" s="1"/>
  <c i="2" r="AU1707"/>
  <c i="2" r="N1707" s="1"/>
  <c i="2" r="AU1715"/>
  <c i="2" r="N1715" s="1"/>
  <c i="2" r="AU1723"/>
  <c i="2" r="N1723" s="1"/>
  <c i="2" r="AU1731"/>
  <c i="2" r="N1731" s="1"/>
  <c i="2" r="AU1739"/>
  <c i="2" r="N1739" s="1"/>
  <c i="2" r="AU1747"/>
  <c i="2" r="N1747" s="1"/>
  <c i="2" r="AU1755"/>
  <c i="2" r="N1755" s="1"/>
  <c i="2" r="AU1763"/>
  <c i="2" r="N1763" s="1"/>
  <c i="2" r="AU1771"/>
  <c i="2" r="N1771" s="1"/>
  <c i="2" r="AU1779"/>
  <c i="2" r="N1779" s="1"/>
  <c i="2" r="AU1787"/>
  <c i="2" r="N1787" s="1"/>
  <c i="2" r="AU1795"/>
  <c i="2" r="N1795" s="1"/>
  <c i="2" r="AU1803"/>
  <c i="2" r="N1803" s="1"/>
  <c i="2" r="AU1811"/>
  <c i="2" r="N1811" s="1"/>
  <c i="2" r="AU1819"/>
  <c i="2" r="N1819" s="1"/>
  <c i="2" r="AU1827"/>
  <c i="2" r="N1827" s="1"/>
  <c i="2" r="AU1835"/>
  <c i="2" r="N1835" s="1"/>
  <c i="2" r="AU1843"/>
  <c i="2" r="N1843" s="1"/>
  <c i="2" r="AU1851"/>
  <c i="2" r="N1851" s="1"/>
  <c i="2" r="AU1859"/>
  <c i="2" r="N1859" s="1"/>
  <c i="2" r="AU1867"/>
  <c i="2" r="N1867" s="1"/>
  <c i="2" r="AU1875"/>
  <c i="2" r="N1875" s="1"/>
  <c i="2" r="AU1883"/>
  <c i="2" r="N1883" s="1"/>
  <c i="2" r="AU1891"/>
  <c i="2" r="N1891" s="1"/>
  <c i="2" r="AU1899"/>
  <c i="2" r="N1899" s="1"/>
  <c i="2" r="AU1907"/>
  <c i="2" r="N1907" s="1"/>
  <c i="2" r="AU1915"/>
  <c i="2" r="N1915" s="1"/>
  <c i="2" r="AU1923"/>
  <c i="2" r="N1923" s="1"/>
  <c i="2" r="AU1931"/>
  <c i="2" r="N1931" s="1"/>
  <c i="2" r="AU1939"/>
  <c i="2" r="N1939" s="1"/>
  <c i="2" r="AU1947"/>
  <c i="2" r="N1947" s="1"/>
  <c i="2" r="AU1955"/>
  <c i="2" r="N1955" s="1"/>
  <c i="2" r="AU1963"/>
  <c i="2" r="N1963" s="1"/>
  <c i="2" r="AU1971"/>
  <c i="2" r="N1971" s="1"/>
  <c i="2" r="AU1979"/>
  <c i="2" r="N1979" s="1"/>
  <c i="2" r="AU1987"/>
  <c i="2" r="N1987" s="1"/>
  <c i="2" r="AU1995"/>
  <c i="2" r="N1995" s="1"/>
  <c i="2" r="AU2003"/>
  <c i="2" r="N2003" s="1"/>
  <c i="2" r="AU2011"/>
  <c i="2" r="N2011" s="1"/>
  <c i="2" r="AU2019"/>
  <c i="2" r="N2019" s="1"/>
  <c i="2" r="AU1684"/>
  <c i="2" r="N1684" s="1"/>
  <c i="2" r="AU1692"/>
  <c i="2" r="N1692" s="1"/>
  <c i="2" r="AU1700"/>
  <c i="2" r="N1700" s="1"/>
  <c i="2" r="AU1708"/>
  <c i="2" r="N1708" s="1"/>
  <c i="2" r="AU1716"/>
  <c i="2" r="N1716" s="1"/>
  <c i="2" r="AU1724"/>
  <c i="2" r="N1724" s="1"/>
  <c i="2" r="AU1732"/>
  <c i="2" r="N1732" s="1"/>
  <c i="2" r="AU1740"/>
  <c i="2" r="N1740" s="1"/>
  <c i="2" r="AU1748"/>
  <c i="2" r="N1748" s="1"/>
  <c i="2" r="AU1756"/>
  <c i="2" r="N1756" s="1"/>
  <c i="2" r="AU1764"/>
  <c i="2" r="N1764" s="1"/>
  <c i="2" r="AU1772"/>
  <c i="2" r="N1772" s="1"/>
  <c i="2" r="AU1780"/>
  <c i="2" r="N1780" s="1"/>
  <c i="2" r="AU1788"/>
  <c i="2" r="N1788" s="1"/>
  <c i="2" r="AU1796"/>
  <c i="2" r="N1796" s="1"/>
  <c i="2" r="AU1804"/>
  <c i="2" r="N1804" s="1"/>
  <c i="2" r="AU1812"/>
  <c i="2" r="N1812" s="1"/>
  <c i="2" r="AU1820"/>
  <c i="2" r="N1820" s="1"/>
  <c i="2" r="AU1828"/>
  <c i="2" r="N1828" s="1"/>
  <c i="2" r="AU1836"/>
  <c i="2" r="N1836" s="1"/>
  <c i="2" r="AU1844"/>
  <c i="2" r="N1844" s="1"/>
  <c i="2" r="AU1852"/>
  <c i="2" r="N1852" s="1"/>
  <c i="2" r="AU1860"/>
  <c i="2" r="N1860" s="1"/>
  <c i="2" r="AU1868"/>
  <c i="2" r="N1868" s="1"/>
  <c i="2" r="AU1876"/>
  <c i="2" r="N1876" s="1"/>
  <c i="2" r="AU1884"/>
  <c i="2" r="N1884" s="1"/>
  <c i="2" r="AU1892"/>
  <c i="2" r="N1892" s="1"/>
  <c i="2" r="AU1900"/>
  <c i="2" r="N1900" s="1"/>
  <c i="2" r="AU1908"/>
  <c i="2" r="N1908" s="1"/>
  <c i="2" r="AU1916"/>
  <c i="2" r="N1916" s="1"/>
  <c i="2" r="AU1924"/>
  <c i="2" r="N1924" s="1"/>
  <c i="2" r="AU1932"/>
  <c i="2" r="N1932" s="1"/>
  <c i="2" r="AU1940"/>
  <c i="2" r="N1940" s="1"/>
  <c i="2" r="AU1948"/>
  <c i="2" r="N1948" s="1"/>
  <c i="2" r="AU1956"/>
  <c i="2" r="N1956" s="1"/>
  <c i="2" r="AU1964"/>
  <c i="2" r="N1964" s="1"/>
  <c i="2" r="AU1972"/>
  <c i="2" r="N1972" s="1"/>
  <c i="2" r="AU1980"/>
  <c i="2" r="N1980" s="1"/>
  <c i="2" r="AU1988"/>
  <c i="2" r="N1988" s="1"/>
  <c i="2" r="AU1996"/>
  <c i="2" r="N1996" s="1"/>
  <c i="2" r="AU2004"/>
  <c i="2" r="N2004" s="1"/>
  <c i="2" r="AU2012"/>
  <c i="2" r="N2012" s="1"/>
  <c i="2" r="AU2020"/>
  <c i="2" r="N2020" s="1"/>
  <c i="2" r="AU71"/>
  <c i="2" r="N71" s="1"/>
  <c i="2" r="AU135"/>
  <c i="2" r="N135" s="1"/>
  <c i="2" r="AU199"/>
  <c i="2" r="N199" s="1"/>
  <c i="2" r="AU263"/>
  <c i="2" r="N263" s="1"/>
  <c i="2" r="AU327"/>
  <c i="2" r="N327" s="1"/>
  <c i="2" r="AU391"/>
  <c i="2" r="N391" s="1"/>
  <c i="2" r="AU455"/>
  <c i="2" r="N455" s="1"/>
  <c i="2" r="AU519"/>
  <c i="2" r="N519" s="1"/>
  <c i="2" r="AU583"/>
  <c i="2" r="N583" s="1"/>
  <c i="2" r="AU647"/>
  <c i="2" r="N647" s="1"/>
  <c i="2" r="AU698"/>
  <c i="2" r="N698" s="1"/>
  <c i="2" r="AU732"/>
  <c i="2" r="N732" s="1"/>
  <c i="2" r="AU764"/>
  <c i="2" r="N764" s="1"/>
  <c i="2" r="AU796"/>
  <c i="2" r="N796" s="1"/>
  <c i="2" r="AU828"/>
  <c i="2" r="N828" s="1"/>
  <c i="2" r="AU860"/>
  <c i="2" r="N860" s="1"/>
  <c i="2" r="AU892"/>
  <c i="2" r="N892" s="1"/>
  <c i="2" r="AU924"/>
  <c i="2" r="N924" s="1"/>
  <c i="2" r="AU956"/>
  <c i="2" r="N956" s="1"/>
  <c i="2" r="AU988"/>
  <c i="2" r="N988" s="1"/>
  <c i="2" r="AU1020"/>
  <c i="2" r="N1020" s="1"/>
  <c i="2" r="AU1045"/>
  <c i="2" r="N1045" s="1"/>
  <c i="2" r="AU1061"/>
  <c i="2" r="N1061" s="1"/>
  <c i="2" r="AU1077"/>
  <c i="2" r="N1077" s="1"/>
  <c i="2" r="AU1093"/>
  <c i="2" r="N1093" s="1"/>
  <c i="2" r="AU1109"/>
  <c i="2" r="N1109" s="1"/>
  <c i="2" r="AU1125"/>
  <c i="2" r="N1125" s="1"/>
  <c i="2" r="AU1141"/>
  <c i="2" r="N1141" s="1"/>
  <c i="2" r="AU1157"/>
  <c i="2" r="N1157" s="1"/>
  <c i="2" r="AU1173"/>
  <c i="2" r="N1173" s="1"/>
  <c i="2" r="AU1189"/>
  <c i="2" r="N1189" s="1"/>
  <c i="2" r="AU1205"/>
  <c i="2" r="N1205" s="1"/>
  <c i="2" r="AU1221"/>
  <c i="2" r="N1221" s="1"/>
  <c i="2" r="AU1237"/>
  <c i="2" r="N1237" s="1"/>
  <c i="2" r="AU1253"/>
  <c i="2" r="N1253" s="1"/>
  <c i="2" r="AU1269"/>
  <c i="2" r="N1269" s="1"/>
  <c i="2" r="AU1285"/>
  <c i="2" r="N1285" s="1"/>
  <c i="2" r="AU1301"/>
  <c i="2" r="N1301" s="1"/>
  <c i="2" r="AU1317"/>
  <c i="2" r="N1317" s="1"/>
  <c i="2" r="AU1333"/>
  <c i="2" r="N1333" s="1"/>
  <c i="2" r="AU1349"/>
  <c i="2" r="N1349" s="1"/>
  <c i="2" r="AU1365"/>
  <c i="2" r="N1365" s="1"/>
  <c i="2" r="AU1380"/>
  <c i="2" r="N1380" s="1"/>
  <c i="2" r="AU1388"/>
  <c i="2" r="N1388" s="1"/>
  <c i="2" r="AU1396"/>
  <c i="2" r="N1396" s="1"/>
  <c i="2" r="AU1404"/>
  <c i="2" r="N1404" s="1"/>
  <c i="2" r="AU1412"/>
  <c i="2" r="N1412" s="1"/>
  <c i="2" r="AU1420"/>
  <c i="2" r="N1420" s="1"/>
  <c i="2" r="AU1428"/>
  <c i="2" r="N1428" s="1"/>
  <c i="2" r="AU1436"/>
  <c i="2" r="N1436" s="1"/>
  <c i="2" r="AU1444"/>
  <c i="2" r="N1444" s="1"/>
  <c i="2" r="AU1452"/>
  <c i="2" r="N1452" s="1"/>
  <c i="2" r="AU1460"/>
  <c i="2" r="N1460" s="1"/>
  <c i="2" r="AU1468"/>
  <c i="2" r="N1468" s="1"/>
  <c i="2" r="AU1476"/>
  <c i="2" r="N1476" s="1"/>
  <c i="2" r="AU1484"/>
  <c i="2" r="N1484" s="1"/>
  <c i="2" r="AU1492"/>
  <c i="2" r="N1492" s="1"/>
  <c i="2" r="AU1500"/>
  <c i="2" r="N1500" s="1"/>
  <c i="2" r="AU1508"/>
  <c i="2" r="N1508" s="1"/>
  <c i="2" r="AU1516"/>
  <c i="2" r="N1516" s="1"/>
  <c i="2" r="AU1524"/>
  <c i="2" r="N1524" s="1"/>
  <c i="2" r="AU1532"/>
  <c i="2" r="N1532" s="1"/>
  <c i="2" r="AU1540"/>
  <c i="2" r="N1540" s="1"/>
  <c i="2" r="AU1548"/>
  <c i="2" r="N1548" s="1"/>
  <c i="2" r="AU1556"/>
  <c i="2" r="N1556" s="1"/>
  <c i="2" r="AU1564"/>
  <c i="2" r="N1564" s="1"/>
  <c i="2" r="AU1572"/>
  <c i="2" r="N1572" s="1"/>
  <c i="2" r="AU1580"/>
  <c i="2" r="N1580" s="1"/>
  <c i="2" r="AU1588"/>
  <c i="2" r="N1588" s="1"/>
  <c i="2" r="AU1596"/>
  <c i="2" r="N1596" s="1"/>
  <c i="2" r="AU1604"/>
  <c i="2" r="N1604" s="1"/>
  <c i="2" r="AU1612"/>
  <c i="2" r="N1612" s="1"/>
  <c i="2" r="AU1620"/>
  <c i="2" r="N1620" s="1"/>
  <c i="2" r="AU1628"/>
  <c i="2" r="N1628" s="1"/>
  <c i="2" r="AU1636"/>
  <c i="2" r="N1636" s="1"/>
  <c i="2" r="AU1644"/>
  <c i="2" r="N1644" s="1"/>
  <c i="2" r="AU1652"/>
  <c i="2" r="N1652" s="1"/>
  <c i="2" r="AU1660"/>
  <c i="2" r="N1660" s="1"/>
  <c i="2" r="AU1668"/>
  <c i="2" r="N1668" s="1"/>
  <c i="2" r="AU1676"/>
  <c i="2" r="N1676" s="1"/>
  <c i="2" r="AU86"/>
  <c i="2" r="N86" s="1"/>
  <c i="2" r="AU342"/>
  <c i="2" r="N342" s="1"/>
  <c i="2" r="AU598"/>
  <c i="2" r="N598" s="1"/>
  <c i="2" r="AU771"/>
  <c i="2" r="N771" s="1"/>
  <c i="2" r="AU899"/>
  <c i="2" r="N899" s="1"/>
  <c i="2" r="AU1027"/>
  <c i="2" r="N1027" s="1"/>
  <c i="2" r="AU1080"/>
  <c i="2" r="N1080" s="1"/>
  <c i="2" r="AU1117"/>
  <c i="2" r="N1117" s="1"/>
  <c i="2" r="AU1161"/>
  <c i="2" r="N1161" s="1"/>
  <c i="2" r="AU1208"/>
  <c i="2" r="N1208" s="1"/>
  <c i="2" r="AU1245"/>
  <c i="2" r="N1245" s="1"/>
  <c i="2" r="AU1289"/>
  <c i="2" r="N1289" s="1"/>
  <c i="2" r="AU1336"/>
  <c i="2" r="N1336" s="1"/>
  <c i="2" r="AU1373"/>
  <c i="2" r="N1373" s="1"/>
  <c i="2" r="AU1398"/>
  <c i="2" r="N1398" s="1"/>
  <c i="2" r="AU1418"/>
  <c i="2" r="N1418" s="1"/>
  <c i="2" r="AU1434"/>
  <c i="2" r="N1434" s="1"/>
  <c i="2" r="AU1450"/>
  <c i="2" r="N1450" s="1"/>
  <c i="2" r="AU1466"/>
  <c i="2" r="N1466" s="1"/>
  <c i="2" r="AU1482"/>
  <c i="2" r="N1482" s="1"/>
  <c i="2" r="AU1498"/>
  <c i="2" r="N1498" s="1"/>
  <c i="2" r="AU1514"/>
  <c i="2" r="N1514" s="1"/>
  <c i="2" r="AU1530"/>
  <c i="2" r="N1530" s="1"/>
  <c i="2" r="AU1546"/>
  <c i="2" r="N1546" s="1"/>
  <c i="2" r="AU1562"/>
  <c i="2" r="N1562" s="1"/>
  <c i="2" r="AU1578"/>
  <c i="2" r="N1578" s="1"/>
  <c i="2" r="AU1594"/>
  <c i="2" r="N1594" s="1"/>
  <c i="2" r="AU1610"/>
  <c i="2" r="N1610" s="1"/>
  <c i="2" r="AU1626"/>
  <c i="2" r="N1626" s="1"/>
  <c i="2" r="AU1642"/>
  <c i="2" r="N1642" s="1"/>
  <c i="2" r="AU1658"/>
  <c i="2" r="N1658" s="1"/>
  <c i="2" r="AU1674"/>
  <c i="2" r="N1674" s="1"/>
  <c i="2" r="AU1690"/>
  <c i="2" r="N1690" s="1"/>
  <c i="2" r="AU1706"/>
  <c i="2" r="N1706" s="1"/>
  <c i="2" r="AU1722"/>
  <c i="2" r="N1722" s="1"/>
  <c i="2" r="AU1738"/>
  <c i="2" r="N1738" s="1"/>
  <c i="2" r="AU1754"/>
  <c i="2" r="N1754" s="1"/>
  <c i="2" r="AU1770"/>
  <c i="2" r="N1770" s="1"/>
  <c i="2" r="AU1786"/>
  <c i="2" r="N1786" s="1"/>
  <c i="2" r="AU1802"/>
  <c i="2" r="N1802" s="1"/>
  <c i="2" r="AU1818"/>
  <c i="2" r="N1818" s="1"/>
  <c i="2" r="AU1834"/>
  <c i="2" r="N1834" s="1"/>
  <c i="2" r="AU1850"/>
  <c i="2" r="N1850" s="1"/>
  <c i="2" r="AU1866"/>
  <c i="2" r="N1866" s="1"/>
  <c i="2" r="AU1882"/>
  <c i="2" r="N1882" s="1"/>
  <c i="2" r="AU1898"/>
  <c i="2" r="N1898" s="1"/>
  <c i="2" r="AU1914"/>
  <c i="2" r="N1914" s="1"/>
  <c i="2" r="AU1930"/>
  <c i="2" r="N1930" s="1"/>
  <c i="2" r="AU1946"/>
  <c i="2" r="N1946" s="1"/>
  <c i="2" r="AU1962"/>
  <c i="2" r="N1962" s="1"/>
  <c i="2" r="AU1978"/>
  <c i="2" r="N1978" s="1"/>
  <c i="2" r="AU1994"/>
  <c i="2" r="N1994" s="1"/>
  <c i="2" r="AU2010"/>
  <c i="2" r="N2010" s="1"/>
  <c i="2" r="AU1901"/>
  <c i="2" r="N1901" s="1"/>
  <c i="2" r="AU1933"/>
  <c i="2" r="N1933" s="1"/>
  <c i="2" r="AU1965"/>
  <c i="2" r="N1965" s="1"/>
  <c i="2" r="AU1997"/>
  <c i="2" r="N1997" s="1"/>
  <c i="2" r="AU150"/>
  <c i="2" r="N150" s="1"/>
  <c i="2" r="AU658"/>
  <c i="2" r="N658" s="1"/>
  <c i="2" r="AU931"/>
  <c i="2" r="N931" s="1"/>
  <c i="2" r="AU1085"/>
  <c i="2" r="N1085" s="1"/>
  <c i="2" r="AU1176"/>
  <c i="2" r="N1176" s="1"/>
  <c i="2" r="AU1257"/>
  <c i="2" r="N1257" s="1"/>
  <c i="2" r="AU1341"/>
  <c i="2" r="N1341" s="1"/>
  <c i="2" r="AU1405"/>
  <c i="2" r="N1405" s="1"/>
  <c i="2" r="AU1438"/>
  <c i="2" r="N1438" s="1"/>
  <c i="2" r="AU1470"/>
  <c i="2" r="N1470" s="1"/>
  <c i="2" r="AU1502"/>
  <c i="2" r="N1502" s="1"/>
  <c i="2" r="AU1534"/>
  <c i="2" r="N1534" s="1"/>
  <c i="2" r="AU1566"/>
  <c i="2" r="N1566" s="1"/>
  <c i="2" r="AU1598"/>
  <c i="2" r="N1598" s="1"/>
  <c i="2" r="AU1630"/>
  <c i="2" r="N1630" s="1"/>
  <c i="2" r="AU87"/>
  <c i="2" r="N87" s="1"/>
  <c i="2" r="AU343"/>
  <c i="2" r="N343" s="1"/>
  <c i="2" r="AU599"/>
  <c i="2" r="N599" s="1"/>
  <c i="2" r="AU772"/>
  <c i="2" r="N772" s="1"/>
  <c i="2" r="AU900"/>
  <c i="2" r="N900" s="1"/>
  <c i="2" r="AU1028"/>
  <c i="2" r="N1028" s="1"/>
  <c i="2" r="AU1081"/>
  <c i="2" r="N1081" s="1"/>
  <c i="2" r="AU1128"/>
  <c i="2" r="N1128" s="1"/>
  <c i="2" r="AU1165"/>
  <c i="2" r="N1165" s="1"/>
  <c i="2" r="AU1209"/>
  <c i="2" r="N1209" s="1"/>
  <c i="2" r="AU1256"/>
  <c i="2" r="N1256" s="1"/>
  <c i="2" r="AU1293"/>
  <c i="2" r="N1293" s="1"/>
  <c i="2" r="AU1337"/>
  <c i="2" r="N1337" s="1"/>
  <c i="2" r="AU1381"/>
  <c i="2" r="N1381" s="1"/>
  <c i="2" r="AU1400"/>
  <c i="2" r="N1400" s="1"/>
  <c i="2" r="AU1421"/>
  <c i="2" r="N1421" s="1"/>
  <c i="2" r="AU1437"/>
  <c i="2" r="N1437" s="1"/>
  <c i="2" r="AU1453"/>
  <c i="2" r="N1453" s="1"/>
  <c i="2" r="AU1469"/>
  <c i="2" r="N1469" s="1"/>
  <c i="2" r="AU1485"/>
  <c i="2" r="N1485" s="1"/>
  <c i="2" r="AU1501"/>
  <c i="2" r="N1501" s="1"/>
  <c i="2" r="AU1517"/>
  <c i="2" r="N1517" s="1"/>
  <c i="2" r="AU1533"/>
  <c i="2" r="N1533" s="1"/>
  <c i="2" r="AU1549"/>
  <c i="2" r="N1549" s="1"/>
  <c i="2" r="AU1565"/>
  <c i="2" r="N1565" s="1"/>
  <c i="2" r="AU1581"/>
  <c i="2" r="N1581" s="1"/>
  <c i="2" r="AU1597"/>
  <c i="2" r="N1597" s="1"/>
  <c i="2" r="AU1613"/>
  <c i="2" r="N1613" s="1"/>
  <c i="2" r="AU1629"/>
  <c i="2" r="N1629" s="1"/>
  <c i="2" r="AU1645"/>
  <c i="2" r="N1645" s="1"/>
  <c i="2" r="AU1661"/>
  <c i="2" r="N1661" s="1"/>
  <c i="2" r="AU1677"/>
  <c i="2" r="N1677" s="1"/>
  <c i="2" r="AU1693"/>
  <c i="2" r="N1693" s="1"/>
  <c i="2" r="AU1709"/>
  <c i="2" r="N1709" s="1"/>
  <c i="2" r="AU1725"/>
  <c i="2" r="N1725" s="1"/>
  <c i="2" r="AU1741"/>
  <c i="2" r="N1741" s="1"/>
  <c i="2" r="AU1757"/>
  <c i="2" r="N1757" s="1"/>
  <c i="2" r="AU1773"/>
  <c i="2" r="N1773" s="1"/>
  <c i="2" r="AU1789"/>
  <c i="2" r="N1789" s="1"/>
  <c i="2" r="AU1805"/>
  <c i="2" r="N1805" s="1"/>
  <c i="2" r="AU1821"/>
  <c i="2" r="N1821" s="1"/>
  <c i="2" r="AU1837"/>
  <c i="2" r="N1837" s="1"/>
  <c i="2" r="AU1853"/>
  <c i="2" r="N1853" s="1"/>
  <c i="2" r="AU1869"/>
  <c i="2" r="N1869" s="1"/>
  <c i="2" r="AU1885"/>
  <c i="2" r="N1885" s="1"/>
  <c i="2" r="AU1917"/>
  <c i="2" r="N1917" s="1"/>
  <c i="2" r="AU1949"/>
  <c i="2" r="N1949" s="1"/>
  <c i="2" r="AU1981"/>
  <c i="2" r="N1981" s="1"/>
  <c i="2" r="AU2013"/>
  <c i="2" r="N2013" s="1"/>
  <c i="2" r="AU406"/>
  <c i="2" r="N406" s="1"/>
  <c i="2" r="AU803"/>
  <c i="2" r="N803" s="1"/>
  <c i="2" r="AU1048"/>
  <c i="2" r="N1048" s="1"/>
  <c i="2" r="AU1129"/>
  <c i="2" r="N1129" s="1"/>
  <c i="2" r="AU1213"/>
  <c i="2" r="N1213" s="1"/>
  <c i="2" r="AU1304"/>
  <c i="2" r="N1304" s="1"/>
  <c i="2" r="AU1382"/>
  <c i="2" r="N1382" s="1"/>
  <c i="2" r="AU1422"/>
  <c i="2" r="N1422" s="1"/>
  <c i="2" r="AU1454"/>
  <c i="2" r="N1454" s="1"/>
  <c i="2" r="AU1486"/>
  <c i="2" r="N1486" s="1"/>
  <c i="2" r="AU1518"/>
  <c i="2" r="N1518" s="1"/>
  <c i="2" r="AU1550"/>
  <c i="2" r="N1550" s="1"/>
  <c i="2" r="AU1582"/>
  <c i="2" r="N1582" s="1"/>
  <c i="2" r="AU1614"/>
  <c i="2" r="N1614" s="1"/>
  <c i="2" r="AU151"/>
  <c i="2" r="N151" s="1"/>
  <c i="2" r="AU407"/>
  <c i="2" r="N407" s="1"/>
  <c i="2" r="AU659"/>
  <c i="2" r="N659" s="1"/>
  <c i="2" r="AU804"/>
  <c i="2" r="N804" s="1"/>
  <c i="2" r="AU932"/>
  <c i="2" r="N932" s="1"/>
  <c i="2" r="AU1049"/>
  <c i="2" r="N1049" s="1"/>
  <c i="2" r="AU1096"/>
  <c i="2" r="N1096" s="1"/>
  <c i="2" r="AU1133"/>
  <c i="2" r="N1133" s="1"/>
  <c i="2" r="AU1177"/>
  <c i="2" r="N1177" s="1"/>
  <c i="2" r="AU1224"/>
  <c i="2" r="N1224" s="1"/>
  <c i="2" r="AU1261"/>
  <c i="2" r="N1261" s="1"/>
  <c i="2" r="AU1305"/>
  <c i="2" r="N1305" s="1"/>
  <c i="2" r="AU1352"/>
  <c i="2" r="N1352" s="1"/>
  <c i="2" r="AU1384"/>
  <c i="2" r="N1384" s="1"/>
  <c i="2" r="AU1406"/>
  <c i="2" r="N1406" s="1"/>
  <c i="2" r="AU1424"/>
  <c i="2" r="N1424" s="1"/>
  <c i="2" r="AU1440"/>
  <c i="2" r="N1440" s="1"/>
  <c i="2" r="AU1456"/>
  <c i="2" r="N1456" s="1"/>
  <c i="2" r="AU1472"/>
  <c i="2" r="N1472" s="1"/>
  <c i="2" r="AU1488"/>
  <c i="2" r="N1488" s="1"/>
  <c i="2" r="AU1504"/>
  <c i="2" r="N1504" s="1"/>
  <c i="2" r="AU1520"/>
  <c i="2" r="N1520" s="1"/>
  <c i="2" r="AU1536"/>
  <c i="2" r="N1536" s="1"/>
  <c i="2" r="AU1552"/>
  <c i="2" r="N1552" s="1"/>
  <c i="2" r="AU1568"/>
  <c i="2" r="N1568" s="1"/>
  <c i="2" r="AU1584"/>
  <c i="2" r="N1584" s="1"/>
  <c i="2" r="AU1600"/>
  <c i="2" r="N1600" s="1"/>
  <c i="2" r="AU1616"/>
  <c i="2" r="N1616" s="1"/>
  <c i="2" r="AU1632"/>
  <c i="2" r="N1632" s="1"/>
  <c i="2" r="AU1648"/>
  <c i="2" r="N1648" s="1"/>
  <c i="2" r="AU1664"/>
  <c i="2" r="N1664" s="1"/>
  <c i="2" r="AU1680"/>
  <c i="2" r="N1680" s="1"/>
  <c i="2" r="AU1696"/>
  <c i="2" r="N1696" s="1"/>
  <c i="2" r="AU1712"/>
  <c i="2" r="N1712" s="1"/>
  <c i="2" r="AU1728"/>
  <c i="2" r="N1728" s="1"/>
  <c i="2" r="AU1744"/>
  <c i="2" r="N1744" s="1"/>
  <c i="2" r="AU1760"/>
  <c i="2" r="N1760" s="1"/>
  <c i="2" r="AU1776"/>
  <c i="2" r="N1776" s="1"/>
  <c i="2" r="AU1792"/>
  <c i="2" r="N1792" s="1"/>
  <c i="2" r="AU1808"/>
  <c i="2" r="N1808" s="1"/>
  <c i="2" r="AU1824"/>
  <c i="2" r="N1824" s="1"/>
  <c i="2" r="AU1840"/>
  <c i="2" r="N1840" s="1"/>
  <c i="2" r="AU1856"/>
  <c i="2" r="N1856" s="1"/>
  <c i="2" r="AU1872"/>
  <c i="2" r="N1872" s="1"/>
  <c i="2" r="AU1888"/>
  <c i="2" r="N1888" s="1"/>
  <c i="2" r="AU1904"/>
  <c i="2" r="N1904" s="1"/>
  <c i="2" r="AU1920"/>
  <c i="2" r="N1920" s="1"/>
  <c i="2" r="AU1936"/>
  <c i="2" r="N1936" s="1"/>
  <c i="2" r="AU1952"/>
  <c i="2" r="N1952" s="1"/>
  <c i="2" r="AU1968"/>
  <c i="2" r="N1968" s="1"/>
  <c i="2" r="AU1984"/>
  <c i="2" r="N1984" s="1"/>
  <c i="2" r="AU2000"/>
  <c i="2" r="N2000" s="1"/>
  <c i="2" r="AU2016"/>
  <c i="2" r="N2016" s="1"/>
  <c i="2" r="AU214"/>
  <c i="2" r="N214" s="1"/>
  <c i="2" r="AU470"/>
  <c i="2" r="N470" s="1"/>
  <c i="2" r="AU707"/>
  <c i="2" r="N707" s="1"/>
  <c i="2" r="AU835"/>
  <c i="2" r="N835" s="1"/>
  <c i="2" r="AU963"/>
  <c i="2" r="N963" s="1"/>
  <c i="2" r="AU1053"/>
  <c i="2" r="N1053" s="1"/>
  <c i="2" r="AU1097"/>
  <c i="2" r="N1097" s="1"/>
  <c i="2" r="AU1144"/>
  <c i="2" r="N1144" s="1"/>
  <c i="2" r="AU1181"/>
  <c i="2" r="N1181" s="1"/>
  <c i="2" r="AU1225"/>
  <c i="2" r="N1225" s="1"/>
  <c i="2" r="AU1272"/>
  <c i="2" r="N1272" s="1"/>
  <c i="2" r="AU1309"/>
  <c i="2" r="N1309" s="1"/>
  <c i="2" r="AU1353"/>
  <c i="2" r="N1353" s="1"/>
  <c i="2" r="AU1389"/>
  <c i="2" r="N1389" s="1"/>
  <c i="2" r="AU1408"/>
  <c i="2" r="N1408" s="1"/>
  <c i="2" r="AU1426"/>
  <c i="2" r="N1426" s="1"/>
  <c i="2" r="AU1442"/>
  <c i="2" r="N1442" s="1"/>
  <c i="2" r="AU1458"/>
  <c i="2" r="N1458" s="1"/>
  <c i="2" r="AU1474"/>
  <c i="2" r="N1474" s="1"/>
  <c i="2" r="AU1490"/>
  <c i="2" r="N1490" s="1"/>
  <c i="2" r="AU1506"/>
  <c i="2" r="N1506" s="1"/>
  <c i="2" r="AU1522"/>
  <c i="2" r="N1522" s="1"/>
  <c i="2" r="AU1538"/>
  <c i="2" r="N1538" s="1"/>
  <c i="2" r="AU1554"/>
  <c i="2" r="N1554" s="1"/>
  <c i="2" r="AU1570"/>
  <c i="2" r="N1570" s="1"/>
  <c i="2" r="AU1586"/>
  <c i="2" r="N1586" s="1"/>
  <c i="2" r="AU1602"/>
  <c i="2" r="N1602" s="1"/>
  <c i="2" r="AU1618"/>
  <c i="2" r="N1618" s="1"/>
  <c i="2" r="AU1634"/>
  <c i="2" r="N1634" s="1"/>
  <c i="2" r="AU1650"/>
  <c i="2" r="N1650" s="1"/>
  <c i="2" r="AU1666"/>
  <c i="2" r="N1666" s="1"/>
  <c i="2" r="AU1682"/>
  <c i="2" r="N1682" s="1"/>
  <c i="2" r="AU215"/>
  <c i="2" r="N215" s="1"/>
  <c i="2" r="AU740"/>
  <c i="2" r="N740" s="1"/>
  <c i="2" r="AU1065"/>
  <c i="2" r="N1065" s="1"/>
  <c i="2" r="AU1192"/>
  <c i="2" r="N1192" s="1"/>
  <c i="2" r="AU1288"/>
  <c i="2" r="N1288" s="1"/>
  <c i="2" r="AU1392"/>
  <c i="2" r="N1392" s="1"/>
  <c i="2" r="AU1445"/>
  <c i="2" r="N1445" s="1"/>
  <c i="2" r="AU1480"/>
  <c i="2" r="N1480" s="1"/>
  <c i="2" r="AU1526"/>
  <c i="2" r="N1526" s="1"/>
  <c i="2" r="AU1573"/>
  <c i="2" r="N1573" s="1"/>
  <c i="2" r="AU1608"/>
  <c i="2" r="N1608" s="1"/>
  <c i="2" r="AU1653"/>
  <c i="2" r="N1653" s="1"/>
  <c i="2" r="AU1685"/>
  <c i="2" r="N1685" s="1"/>
  <c i="2" r="AU1710"/>
  <c i="2" r="N1710" s="1"/>
  <c i="2" r="AU1734"/>
  <c i="2" r="N1734" s="1"/>
  <c i="2" r="AU1762"/>
  <c i="2" r="N1762" s="1"/>
  <c i="2" r="AU1784"/>
  <c i="2" r="N1784" s="1"/>
  <c i="2" r="AU1813"/>
  <c i="2" r="N1813" s="1"/>
  <c i="2" r="AU1838"/>
  <c i="2" r="N1838" s="1"/>
  <c i="2" r="AU1862"/>
  <c i="2" r="N1862" s="1"/>
  <c i="2" r="AU1890"/>
  <c i="2" r="N1890" s="1"/>
  <c i="2" r="AU1912"/>
  <c i="2" r="N1912" s="1"/>
  <c i="2" r="AU1941"/>
  <c i="2" r="N1941" s="1"/>
  <c i="2" r="AU1966"/>
  <c i="2" r="N1966" s="1"/>
  <c i="2" r="AU1990"/>
  <c i="2" r="N1990" s="1"/>
  <c i="2" r="AU2018"/>
  <c i="2" r="N2018" s="1"/>
  <c i="2" r="AU1448"/>
  <c i="2" r="N1448" s="1"/>
  <c i="2" r="AU1576"/>
  <c i="2" r="N1576" s="1"/>
  <c i="2" r="AU1656"/>
  <c i="2" r="N1656" s="1"/>
  <c i="2" r="AU1717"/>
  <c i="2" r="N1717" s="1"/>
  <c i="2" r="AU1766"/>
  <c i="2" r="N1766" s="1"/>
  <c i="2" r="AU1816"/>
  <c i="2" r="N1816" s="1"/>
  <c i="2" r="AU1870"/>
  <c i="2" r="N1870" s="1"/>
  <c i="2" r="AU1922"/>
  <c i="2" r="N1922" s="1"/>
  <c i="2" r="AU1973"/>
  <c i="2" r="N1973" s="1"/>
  <c i="2" r="AU2022"/>
  <c i="2" r="N2022" s="1"/>
  <c i="2" r="AU1826"/>
  <c i="2" r="N1826" s="1"/>
  <c i="2" r="AU1877"/>
  <c i="2" r="N1877" s="1"/>
  <c i="2" r="AU1926"/>
  <c i="2" r="N1926" s="1"/>
  <c i="2" r="AU1976"/>
  <c i="2" r="N1976" s="1"/>
  <c i="2" r="AU535"/>
  <c i="2" r="N535" s="1"/>
  <c i="2" r="AU1145"/>
  <c i="2" r="N1145" s="1"/>
  <c i="2" r="AU1429"/>
  <c i="2" r="N1429" s="1"/>
  <c i="2" r="AU1510"/>
  <c i="2" r="N1510" s="1"/>
  <c i="2" r="AU1638"/>
  <c i="2" r="N1638" s="1"/>
  <c i="2" r="AU1726"/>
  <c i="2" r="N1726" s="1"/>
  <c i="2" r="AU1800"/>
  <c i="2" r="N1800" s="1"/>
  <c i="2" r="AU1878"/>
  <c i="2" r="N1878" s="1"/>
  <c i="2" r="AU1957"/>
  <c i="2" r="N1957" s="1"/>
  <c i="2" r="AU996"/>
  <c i="2" r="N996" s="1"/>
  <c i="2" r="AU1273"/>
  <c i="2" r="N1273" s="1"/>
  <c i="2" r="AU1477"/>
  <c i="2" r="N1477" s="1"/>
  <c i="2" r="AU1605"/>
  <c i="2" r="N1605" s="1"/>
  <c i="2" r="AU1702"/>
  <c i="2" r="N1702" s="1"/>
  <c i="2" r="AU1781"/>
  <c i="2" r="N1781" s="1"/>
  <c i="2" r="AU1830"/>
  <c i="2" r="N1830" s="1"/>
  <c i="2" r="AU1880"/>
  <c i="2" r="N1880" s="1"/>
  <c i="2" r="AU1934"/>
  <c i="2" r="N1934" s="1"/>
  <c i="2" r="AU1986"/>
  <c i="2" r="N1986" s="1"/>
  <c i="2" r="AU739"/>
  <c i="2" r="N739" s="1"/>
  <c i="2" r="AU1277"/>
  <c i="2" r="N1277" s="1"/>
  <c i="2" r="AU1432"/>
  <c i="2" r="N1432" s="1"/>
  <c i="2" r="AU1560"/>
  <c i="2" r="N1560" s="1"/>
  <c i="2" r="AU1678"/>
  <c i="2" r="N1678" s="1"/>
  <c i="2" r="AU1733"/>
  <c i="2" r="N1733" s="1"/>
  <c i="2" r="AU1810"/>
  <c i="2" r="N1810" s="1"/>
  <c i="2" r="AU1910"/>
  <c i="2" r="N1910" s="1"/>
  <c i="2" r="AU1989"/>
  <c i="2" r="N1989" s="1"/>
  <c i="2" r="AU278"/>
  <c i="2" r="N278" s="1"/>
  <c i="2" r="AU836"/>
  <c i="2" r="N836" s="1"/>
  <c i="2" r="AU1069"/>
  <c i="2" r="N1069" s="1"/>
  <c i="2" r="AU1193"/>
  <c i="2" r="N1193" s="1"/>
  <c i="2" r="AU1320"/>
  <c i="2" r="N1320" s="1"/>
  <c i="2" r="AU1397"/>
  <c i="2" r="N1397" s="1"/>
  <c i="2" r="AU1446"/>
  <c i="2" r="N1446" s="1"/>
  <c i="2" r="AU1493"/>
  <c i="2" r="N1493" s="1"/>
  <c i="2" r="AU1528"/>
  <c i="2" r="N1528" s="1"/>
  <c i="2" r="AU1574"/>
  <c i="2" r="N1574" s="1"/>
  <c i="2" r="AU1621"/>
  <c i="2" r="N1621" s="1"/>
  <c i="2" r="AU1654"/>
  <c i="2" r="N1654" s="1"/>
  <c i="2" r="AU1686"/>
  <c i="2" r="N1686" s="1"/>
  <c i="2" r="AU1714"/>
  <c i="2" r="N1714" s="1"/>
  <c i="2" r="AU1736"/>
  <c i="2" r="N1736" s="1"/>
  <c i="2" r="AU1765"/>
  <c i="2" r="N1765" s="1"/>
  <c i="2" r="AU1790"/>
  <c i="2" r="N1790" s="1"/>
  <c i="2" r="AU1814"/>
  <c i="2" r="N1814" s="1"/>
  <c i="2" r="AU1842"/>
  <c i="2" r="N1842" s="1"/>
  <c i="2" r="AU1864"/>
  <c i="2" r="N1864" s="1"/>
  <c i="2" r="AU1893"/>
  <c i="2" r="N1893" s="1"/>
  <c i="2" r="AU1918"/>
  <c i="2" r="N1918" s="1"/>
  <c i="2" r="AU1942"/>
  <c i="2" r="N1942" s="1"/>
  <c i="2" r="AU1970"/>
  <c i="2" r="N1970" s="1"/>
  <c i="2" r="AU1992"/>
  <c i="2" r="N1992" s="1"/>
  <c i="2" r="AU2021"/>
  <c i="2" r="N2021" s="1"/>
  <c i="2" r="AU279"/>
  <c i="2" r="N279" s="1"/>
  <c i="2" r="AU867"/>
  <c i="2" r="N867" s="1"/>
  <c i="2" r="AU1101"/>
  <c i="2" r="N1101" s="1"/>
  <c i="2" r="AU1197"/>
  <c i="2" r="N1197" s="1"/>
  <c i="2" r="AU1321"/>
  <c i="2" r="N1321" s="1"/>
  <c i="2" r="AU1413"/>
  <c i="2" r="N1413" s="1"/>
  <c i="2" r="AU1494"/>
  <c i="2" r="N1494" s="1"/>
  <c i="2" r="AU1541"/>
  <c i="2" r="N1541" s="1"/>
  <c i="2" r="AU1622"/>
  <c i="2" r="N1622" s="1"/>
  <c i="2" r="AU1688"/>
  <c i="2" r="N1688" s="1"/>
  <c i="2" r="AU1742"/>
  <c i="2" r="N1742" s="1"/>
  <c i="2" r="AU1794"/>
  <c i="2" r="N1794" s="1"/>
  <c i="2" r="AU1845"/>
  <c i="2" r="N1845" s="1"/>
  <c i="2" r="AU1894"/>
  <c i="2" r="N1894" s="1"/>
  <c i="2" r="AU1944"/>
  <c i="2" r="N1944" s="1"/>
  <c i="2" r="AU1998"/>
  <c i="2" r="N1998" s="1"/>
  <c i="2" r="AU1798"/>
  <c i="2" r="N1798" s="1"/>
  <c i="2" r="AU1848"/>
  <c i="2" r="N1848" s="1"/>
  <c i="2" r="AU1902"/>
  <c i="2" r="N1902" s="1"/>
  <c i="2" r="AU1954"/>
  <c i="2" r="N1954" s="1"/>
  <c i="2" r="AU2005"/>
  <c i="2" r="N2005" s="1"/>
  <c i="2" r="AU995"/>
  <c i="2" r="N995" s="1"/>
  <c i="2" r="AU1368"/>
  <c i="2" r="N1368" s="1"/>
  <c i="2" r="AU1464"/>
  <c i="2" r="N1464" s="1"/>
  <c i="2" r="AU1592"/>
  <c i="2" r="N1592" s="1"/>
  <c i="2" r="AU1670"/>
  <c i="2" r="N1670" s="1"/>
  <c i="2" r="AU1750"/>
  <c i="2" r="N1750" s="1"/>
  <c i="2" r="AU1854"/>
  <c i="2" r="N1854" s="1"/>
  <c i="2" r="AU1928"/>
  <c i="2" r="N1928" s="1"/>
  <c i="2" r="AU2006"/>
  <c i="2" r="N2006" s="1"/>
  <c i="2" r="AU1149"/>
  <c i="2" r="N1149" s="1"/>
  <c i="2" r="AU1430"/>
  <c i="2" r="N1430" s="1"/>
  <c i="2" r="AU1512"/>
  <c i="2" r="N1512" s="1"/>
  <c i="2" r="AU1640"/>
  <c i="2" r="N1640" s="1"/>
  <c i="2" r="AU1730"/>
  <c i="2" r="N1730" s="1"/>
  <c i="2" r="AU1806"/>
  <c i="2" r="N1806" s="1"/>
  <c i="2" r="AU1858"/>
  <c i="2" r="N1858" s="1"/>
  <c i="2" r="AU1909"/>
  <c i="2" r="N1909" s="1"/>
  <c i="2" r="AU1958"/>
  <c i="2" r="N1958" s="1"/>
  <c i="2" r="AU2008"/>
  <c i="2" r="N2008" s="1"/>
  <c i="2" r="AU1064"/>
  <c i="2" r="N1064" s="1"/>
  <c i="2" r="AU1390"/>
  <c i="2" r="N1390" s="1"/>
  <c i="2" r="AU1478"/>
  <c i="2" r="N1478" s="1"/>
  <c i="2" r="AU1606"/>
  <c i="2" r="N1606" s="1"/>
  <c i="2" r="AU1704"/>
  <c i="2" r="N1704" s="1"/>
  <c i="2" r="AU1782"/>
  <c i="2" r="N1782" s="1"/>
  <c i="2" r="AU1861"/>
  <c i="2" r="N1861" s="1"/>
  <c i="2" r="AU1938"/>
  <c i="2" r="N1938" s="1"/>
  <c i="2" r="AU2014"/>
  <c i="2" r="N2014" s="1"/>
  <c i="2" r="AU471"/>
  <c i="2" r="N471" s="1"/>
  <c i="2" r="AU868"/>
  <c i="2" r="N868" s="1"/>
  <c i="2" r="AU1112"/>
  <c i="2" r="N1112" s="1"/>
  <c i="2" r="AU1229"/>
  <c i="2" r="N1229" s="1"/>
  <c i="2" r="AU1325"/>
  <c i="2" r="N1325" s="1"/>
  <c i="2" r="AU1414"/>
  <c i="2" r="N1414" s="1"/>
  <c i="2" r="AU1461"/>
  <c i="2" r="N1461" s="1"/>
  <c i="2" r="AU1496"/>
  <c i="2" r="N1496" s="1"/>
  <c i="2" r="AU1542"/>
  <c i="2" r="N1542" s="1"/>
  <c i="2" r="AU1589"/>
  <c i="2" r="N1589" s="1"/>
  <c i="2" r="AU1624"/>
  <c i="2" r="N1624" s="1"/>
  <c i="2" r="AU1662"/>
  <c i="2" r="N1662" s="1"/>
  <c i="2" r="AU1694"/>
  <c i="2" r="N1694" s="1"/>
  <c i="2" r="AU1718"/>
  <c i="2" r="N1718" s="1"/>
  <c i="2" r="AU1746"/>
  <c i="2" r="N1746" s="1"/>
  <c i="2" r="AU1768"/>
  <c i="2" r="N1768" s="1"/>
  <c i="2" r="AU1797"/>
  <c i="2" r="N1797" s="1"/>
  <c i="2" r="AU1822"/>
  <c i="2" r="N1822" s="1"/>
  <c i="2" r="AU1846"/>
  <c i="2" r="N1846" s="1"/>
  <c i="2" r="AU1874"/>
  <c i="2" r="N1874" s="1"/>
  <c i="2" r="AU1896"/>
  <c i="2" r="N1896" s="1"/>
  <c i="2" r="AU1925"/>
  <c i="2" r="N1925" s="1"/>
  <c i="2" r="AU1950"/>
  <c i="2" r="N1950" s="1"/>
  <c i="2" r="AU1974"/>
  <c i="2" r="N1974" s="1"/>
  <c i="2" r="AU2002"/>
  <c i="2" r="N2002" s="1"/>
  <c i="2" r="AU24"/>
  <c i="2" r="N24" s="1"/>
  <c i="2" r="AU534"/>
  <c i="2" r="N534" s="1"/>
  <c i="2" r="AU964"/>
  <c i="2" r="N964" s="1"/>
  <c i="2" r="AU1113"/>
  <c i="2" r="N1113" s="1"/>
  <c i="2" r="AU1240"/>
  <c i="2" r="N1240" s="1"/>
  <c i="2" r="AU1357"/>
  <c i="2" r="N1357" s="1"/>
  <c i="2" r="AU1416"/>
  <c i="2" r="N1416" s="1"/>
  <c i="2" r="AU1462"/>
  <c i="2" r="N1462" s="1"/>
  <c i="2" r="AU1509"/>
  <c i="2" r="N1509" s="1"/>
  <c i="2" r="AU1544"/>
  <c i="2" r="N1544" s="1"/>
  <c i="2" r="AU1590"/>
  <c i="2" r="N1590" s="1"/>
  <c i="2" r="AU1637"/>
  <c i="2" r="N1637" s="1"/>
  <c i="2" r="AU1669"/>
  <c i="2" r="N1669" s="1"/>
  <c i="2" r="AU1698"/>
  <c i="2" r="N1698" s="1"/>
  <c i="2" r="AU1720"/>
  <c i="2" r="N1720" s="1"/>
  <c i="2" r="AU1749"/>
  <c i="2" r="N1749" s="1"/>
  <c i="2" r="AU1774"/>
  <c i="2" r="N1774" s="1"/>
  <c i="2" r="AU1241"/>
  <c i="2" r="N1241" s="1"/>
  <c i="2" r="AU1557"/>
  <c i="2" r="N1557" s="1"/>
  <c i="2" r="AU1701"/>
  <c i="2" r="N1701" s="1"/>
  <c i="2" r="AU1778"/>
  <c i="2" r="N1778" s="1"/>
  <c i="2" r="AU1829"/>
  <c i="2" r="N1829" s="1"/>
  <c i="2" r="AU1906"/>
  <c i="2" r="N1906" s="1"/>
  <c i="2" r="AU1982"/>
  <c i="2" r="N1982" s="1"/>
  <c i="2" r="AU708"/>
  <c i="2" r="N708" s="1"/>
  <c i="2" r="AU1369"/>
  <c i="2" r="N1369" s="1"/>
  <c i="2" r="AU1558"/>
  <c i="2" r="N1558" s="1"/>
  <c i="2" r="AU1672"/>
  <c i="2" r="N1672" s="1"/>
  <c i="2" r="AU1752"/>
  <c i="2" r="N1752" s="1"/>
  <c i="2" r="AU1160"/>
  <c i="2" r="N1160" s="1"/>
  <c i="2" r="AU1525"/>
  <c i="2" r="N1525" s="1"/>
  <c i="2" r="AU1646"/>
  <c i="2" r="N1646" s="1"/>
  <c i="2" r="AU1758"/>
  <c i="2" r="N1758" s="1"/>
  <c i="2" r="AU1832"/>
  <c i="2" r="N1832" s="1"/>
  <c i="2" r="AU1886"/>
  <c i="2" r="N1886" s="1"/>
  <c i="2" r="AU1960"/>
  <c i="2" r="N1960" s="1"/>
  <c i="2" r="AJ25"/>
  <c i="2" r="AR25"/>
  <c i="2" r="AQ26"/>
  <c i="2" r="AP27"/>
  <c i="2" r="AO28"/>
  <c i="2" r="AN29"/>
  <c i="2" r="AM30"/>
  <c i="2" r="AL31"/>
  <c i="2" r="AK32"/>
  <c i="2" r="AJ33"/>
  <c i="2" r="AR33"/>
  <c i="2" r="AQ34"/>
  <c i="2" r="AP35"/>
  <c i="2" r="AO36"/>
  <c i="2" r="AN37"/>
  <c i="2" r="AM38"/>
  <c i="2" r="AL39"/>
  <c i="2" r="AK40"/>
  <c i="2" r="AJ41"/>
  <c i="2" r="AR41"/>
  <c i="2" r="AQ42"/>
  <c i="2" r="AP43"/>
  <c i="2" r="AO44"/>
  <c i="2" r="AN45"/>
  <c i="2" r="AM46"/>
  <c i="2" r="AL47"/>
  <c i="2" r="AK48"/>
  <c i="2" r="AJ49"/>
  <c i="2" r="AR49"/>
  <c i="2" r="AQ50"/>
  <c i="2" r="AP51"/>
  <c i="2" r="AO52"/>
  <c i="2" r="AN53"/>
  <c i="2" r="AM54"/>
  <c i="2" r="AL55"/>
  <c i="2" r="AK56"/>
  <c i="2" r="AJ57"/>
  <c i="2" r="AR57"/>
  <c i="2" r="AQ58"/>
  <c i="2" r="AP59"/>
  <c i="2" r="AO60"/>
  <c i="2" r="AN61"/>
  <c i="2" r="AM62"/>
  <c i="2" r="AL63"/>
  <c i="2" r="AK64"/>
  <c i="2" r="AJ65"/>
  <c i="2" r="AR65"/>
  <c i="2" r="AQ66"/>
  <c i="2" r="AP67"/>
  <c i="2" r="AO68"/>
  <c i="2" r="AN69"/>
  <c i="2" r="AM70"/>
  <c i="2" r="AL71"/>
  <c i="2" r="AK72"/>
  <c i="2" r="AJ73"/>
  <c i="2" r="AR73"/>
  <c i="2" r="AQ74"/>
  <c i="2" r="AP75"/>
  <c i="2" r="AO76"/>
  <c i="2" r="AN77"/>
  <c i="2" r="AM78"/>
  <c i="2" r="AL79"/>
  <c i="2" r="AK80"/>
  <c i="2" r="AJ81"/>
  <c i="2" r="AR81"/>
  <c i="2" r="AQ82"/>
  <c i="2" r="AP83"/>
  <c i="2" r="AO84"/>
  <c i="2" r="AN85"/>
  <c i="2" r="AM86"/>
  <c i="2" r="AL87"/>
  <c i="2" r="AK88"/>
  <c i="2" r="AK25"/>
  <c i="2" r="AJ26"/>
  <c i="2" r="AR26"/>
  <c i="2" r="AQ27"/>
  <c i="2" r="AP28"/>
  <c i="2" r="AO29"/>
  <c i="2" r="AN30"/>
  <c i="2" r="AM31"/>
  <c i="2" r="AL32"/>
  <c i="2" r="AK33"/>
  <c i="2" r="AJ34"/>
  <c i="2" r="AR34"/>
  <c i="2" r="AQ35"/>
  <c i="2" r="AP36"/>
  <c i="2" r="AO37"/>
  <c i="2" r="AN38"/>
  <c i="2" r="AM39"/>
  <c i="2" r="AL40"/>
  <c i="2" r="AK41"/>
  <c i="2" r="AJ42"/>
  <c i="2" r="AR42"/>
  <c i="2" r="AQ43"/>
  <c i="2" r="AP44"/>
  <c i="2" r="AO45"/>
  <c i="2" r="AN46"/>
  <c i="2" r="AM47"/>
  <c i="2" r="AL48"/>
  <c i="2" r="AK49"/>
  <c i="2" r="AJ50"/>
  <c i="2" r="AR50"/>
  <c i="2" r="AQ51"/>
  <c i="2" r="AP52"/>
  <c i="2" r="AO53"/>
  <c i="2" r="AN54"/>
  <c i="2" r="AM55"/>
  <c i="2" r="AL56"/>
  <c i="2" r="AK57"/>
  <c i="2" r="AJ58"/>
  <c i="2" r="AR58"/>
  <c i="2" r="AQ59"/>
  <c i="2" r="AP60"/>
  <c i="2" r="AO61"/>
  <c i="2" r="AN62"/>
  <c i="2" r="AM63"/>
  <c i="2" r="AL64"/>
  <c i="2" r="AK65"/>
  <c i="2" r="AJ66"/>
  <c i="2" r="AR66"/>
  <c i="2" r="AQ67"/>
  <c i="2" r="AP68"/>
  <c i="2" r="AO69"/>
  <c i="2" r="AN70"/>
  <c i="2" r="AM71"/>
  <c i="2" r="AL72"/>
  <c i="2" r="AK73"/>
  <c i="2" r="AJ74"/>
  <c i="2" r="AR74"/>
  <c i="2" r="AQ75"/>
  <c i="2" r="AP76"/>
  <c i="2" r="AL25"/>
  <c i="2" r="AK26"/>
  <c i="2" r="AJ27"/>
  <c i="2" r="AR27"/>
  <c i="2" r="AQ28"/>
  <c i="2" r="AP29"/>
  <c i="2" r="AO30"/>
  <c i="2" r="AN31"/>
  <c i="2" r="AM32"/>
  <c i="2" r="AL33"/>
  <c i="2" r="AK34"/>
  <c i="2" r="AJ35"/>
  <c i="2" r="AR35"/>
  <c i="2" r="AQ36"/>
  <c i="2" r="AP37"/>
  <c i="2" r="AO38"/>
  <c i="2" r="AN39"/>
  <c i="2" r="AM40"/>
  <c i="2" r="AL41"/>
  <c i="2" r="AK42"/>
  <c i="2" r="AJ43"/>
  <c i="2" r="AR43"/>
  <c i="2" r="AQ44"/>
  <c i="2" r="AP45"/>
  <c i="2" r="AO46"/>
  <c i="2" r="AN47"/>
  <c i="2" r="AM48"/>
  <c i="2" r="AL49"/>
  <c i="2" r="AK50"/>
  <c i="2" r="AJ51"/>
  <c i="2" r="AR51"/>
  <c i="2" r="AQ52"/>
  <c i="2" r="AP53"/>
  <c i="2" r="AO54"/>
  <c i="2" r="AN55"/>
  <c i="2" r="AM56"/>
  <c i="2" r="AL57"/>
  <c i="2" r="AK58"/>
  <c i="2" r="AJ59"/>
  <c i="2" r="AR59"/>
  <c i="2" r="AQ60"/>
  <c i="2" r="AP61"/>
  <c i="2" r="AO62"/>
  <c i="2" r="AN63"/>
  <c i="2" r="AM64"/>
  <c i="2" r="AL65"/>
  <c i="2" r="AK66"/>
  <c i="2" r="AJ67"/>
  <c i="2" r="AR67"/>
  <c i="2" r="AQ68"/>
  <c i="2" r="AP69"/>
  <c i="2" r="AO70"/>
  <c i="2" r="AN71"/>
  <c i="2" r="AM72"/>
  <c i="2" r="AL73"/>
  <c i="2" r="AK74"/>
  <c i="2" r="AJ75"/>
  <c i="2" r="AR75"/>
  <c i="2" r="AQ76"/>
  <c i="2" r="AP77"/>
  <c i="2" r="AO78"/>
  <c i="2" r="AN79"/>
  <c i="2" r="AM80"/>
  <c i="2" r="AL81"/>
  <c i="2" r="AK82"/>
  <c i="2" r="AJ83"/>
  <c i="2" r="AR83"/>
  <c i="2" r="AQ84"/>
  <c i="2" r="AP85"/>
  <c i="2" r="AM25"/>
  <c i="2" r="AL26"/>
  <c i="2" r="AK27"/>
  <c i="2" r="AJ28"/>
  <c i="2" r="AR28"/>
  <c i="2" r="AQ29"/>
  <c i="2" r="AP30"/>
  <c i="2" r="AO31"/>
  <c i="2" r="AN32"/>
  <c i="2" r="AM33"/>
  <c i="2" r="AL34"/>
  <c i="2" r="AK35"/>
  <c i="2" r="AJ36"/>
  <c i="2" r="AR36"/>
  <c i="2" r="AQ37"/>
  <c i="2" r="AP38"/>
  <c i="2" r="AO39"/>
  <c i="2" r="AN40"/>
  <c i="2" r="AM41"/>
  <c i="2" r="AL42"/>
  <c i="2" r="AK43"/>
  <c i="2" r="AJ44"/>
  <c i="2" r="AR44"/>
  <c i="2" r="AQ45"/>
  <c i="2" r="AP46"/>
  <c i="2" r="AO47"/>
  <c i="2" r="AN48"/>
  <c i="2" r="AM49"/>
  <c i="2" r="AL50"/>
  <c i="2" r="AK51"/>
  <c i="2" r="AJ52"/>
  <c i="2" r="AR52"/>
  <c i="2" r="AQ53"/>
  <c i="2" r="AP54"/>
  <c i="2" r="AO55"/>
  <c i="2" r="AN56"/>
  <c i="2" r="AM57"/>
  <c i="2" r="AL58"/>
  <c i="2" r="AK59"/>
  <c i="2" r="AJ60"/>
  <c i="2" r="AR60"/>
  <c i="2" r="AQ61"/>
  <c i="2" r="AP62"/>
  <c i="2" r="AO63"/>
  <c i="2" r="AN64"/>
  <c i="2" r="AM65"/>
  <c i="2" r="AL66"/>
  <c i="2" r="AK67"/>
  <c i="2" r="AJ68"/>
  <c i="2" r="AR68"/>
  <c i="2" r="AQ69"/>
  <c i="2" r="AP70"/>
  <c i="2" r="AO71"/>
  <c i="2" r="AN72"/>
  <c i="2" r="AM73"/>
  <c i="2" r="AL74"/>
  <c i="2" r="AK75"/>
  <c i="2" r="AJ76"/>
  <c i="2" r="AR76"/>
  <c i="2" r="AQ77"/>
  <c i="2" r="AP78"/>
  <c i="2" r="AO79"/>
  <c i="2" r="AN80"/>
  <c i="2" r="AM81"/>
  <c i="2" r="AL82"/>
  <c i="2" r="AK83"/>
  <c i="2" r="AJ84"/>
  <c i="2" r="AR84"/>
  <c i="2" r="AQ85"/>
  <c i="2" r="AP86"/>
  <c i="2" r="AO87"/>
  <c i="2" r="AN88"/>
  <c i="2" r="AM89"/>
  <c i="2" r="AL90"/>
  <c i="2" r="AK91"/>
  <c i="2" r="AJ92"/>
  <c i="2" r="AR92"/>
  <c i="2" r="AQ93"/>
  <c i="2" r="AP94"/>
  <c i="2" r="AO95"/>
  <c i="2" r="AN96"/>
  <c i="2" r="AM97"/>
  <c i="2" r="AL98"/>
  <c i="2" r="AK99"/>
  <c i="2" r="AJ100"/>
  <c i="2" r="AN25"/>
  <c i="2" r="AL27"/>
  <c i="2" r="AJ29"/>
  <c i="2" r="AQ30"/>
  <c i="2" r="AO32"/>
  <c i="2" r="AM34"/>
  <c i="2" r="AK36"/>
  <c i="2" r="AR37"/>
  <c i="2" r="AP39"/>
  <c i="2" r="AN41"/>
  <c i="2" r="AL43"/>
  <c i="2" r="AJ45"/>
  <c i="2" r="AQ46"/>
  <c i="2" r="AO48"/>
  <c i="2" r="AM50"/>
  <c i="2" r="AK52"/>
  <c i="2" r="AR53"/>
  <c i="2" r="AP55"/>
  <c i="2" r="AN57"/>
  <c i="2" r="AL59"/>
  <c i="2" r="AJ61"/>
  <c i="2" r="AQ62"/>
  <c i="2" r="AO64"/>
  <c i="2" r="AM66"/>
  <c i="2" r="AK68"/>
  <c i="2" r="AR69"/>
  <c i="2" r="AP71"/>
  <c i="2" r="AN73"/>
  <c i="2" r="AL75"/>
  <c i="2" r="AJ77"/>
  <c i="2" r="AL78"/>
  <c i="2" r="AQ79"/>
  <c i="2" r="AK81"/>
  <c i="2" r="AO82"/>
  <c i="2" r="AK84"/>
  <c i="2" r="AM85"/>
  <c i="2" r="AQ86"/>
  <c i="2" r="AR87"/>
  <c i="2" r="AJ89"/>
  <c i="2" r="AJ90"/>
  <c i="2" r="AJ91"/>
  <c i="2" r="AK92"/>
  <c i="2" r="AK93"/>
  <c i="2" r="AK94"/>
  <c i="2" r="AK95"/>
  <c i="2" r="AK96"/>
  <c i="2" r="AK97"/>
  <c i="2" r="AK98"/>
  <c i="2" r="AL99"/>
  <c i="2" r="AL100"/>
  <c i="2" r="AK101"/>
  <c i="2" r="AJ102"/>
  <c i="2" r="AR102"/>
  <c i="2" r="AQ103"/>
  <c i="2" r="AP104"/>
  <c i="2" r="AO105"/>
  <c i="2" r="AN106"/>
  <c i="2" r="AM107"/>
  <c i="2" r="AL108"/>
  <c i="2" r="AK109"/>
  <c i="2" r="AJ110"/>
  <c i="2" r="AR110"/>
  <c i="2" r="AQ111"/>
  <c i="2" r="AP112"/>
  <c i="2" r="AO113"/>
  <c i="2" r="AN114"/>
  <c i="2" r="AM115"/>
  <c i="2" r="AL116"/>
  <c i="2" r="AK117"/>
  <c i="2" r="AJ118"/>
  <c i="2" r="AR118"/>
  <c i="2" r="AQ119"/>
  <c i="2" r="AP120"/>
  <c i="2" r="AO121"/>
  <c i="2" r="AN122"/>
  <c i="2" r="AM123"/>
  <c i="2" r="AL124"/>
  <c i="2" r="AK125"/>
  <c i="2" r="AJ126"/>
  <c i="2" r="AR126"/>
  <c i="2" r="AQ127"/>
  <c i="2" r="AP128"/>
  <c i="2" r="AO129"/>
  <c i="2" r="AN130"/>
  <c i="2" r="AM131"/>
  <c i="2" r="AO25"/>
  <c i="2" r="AM27"/>
  <c i="2" r="AK29"/>
  <c i="2" r="AR30"/>
  <c i="2" r="AP32"/>
  <c i="2" r="AN34"/>
  <c i="2" r="AL36"/>
  <c i="2" r="AJ38"/>
  <c i="2" r="AQ39"/>
  <c i="2" r="AO41"/>
  <c i="2" r="AM43"/>
  <c i="2" r="AK45"/>
  <c i="2" r="AR46"/>
  <c i="2" r="AP48"/>
  <c i="2" r="AN50"/>
  <c i="2" r="AL52"/>
  <c i="2" r="AJ54"/>
  <c i="2" r="AQ55"/>
  <c i="2" r="AO57"/>
  <c i="2" r="AM59"/>
  <c i="2" r="AK61"/>
  <c i="2" r="AR62"/>
  <c i="2" r="AP64"/>
  <c i="2" r="AN66"/>
  <c i="2" r="AL68"/>
  <c i="2" r="AJ70"/>
  <c i="2" r="AQ71"/>
  <c i="2" r="AO73"/>
  <c i="2" r="AM75"/>
  <c i="2" r="AK77"/>
  <c i="2" r="AN78"/>
  <c i="2" r="AR79"/>
  <c i="2" r="AN81"/>
  <c i="2" r="AP82"/>
  <c i="2" r="AL84"/>
  <c i="2" r="AO85"/>
  <c i="2" r="AR86"/>
  <c i="2" r="AJ88"/>
  <c i="2" r="AK89"/>
  <c i="2" r="AK90"/>
  <c i="2" r="AL91"/>
  <c i="2" r="AL92"/>
  <c i="2" r="AL93"/>
  <c i="2" r="AL94"/>
  <c i="2" r="AL95"/>
  <c i="2" r="AL96"/>
  <c i="2" r="AL97"/>
  <c i="2" r="AM98"/>
  <c i="2" r="AM99"/>
  <c i="2" r="AM100"/>
  <c i="2" r="AL101"/>
  <c i="2" r="AK102"/>
  <c i="2" r="AJ103"/>
  <c i="2" r="AR103"/>
  <c i="2" r="AQ104"/>
  <c i="2" r="AP105"/>
  <c i="2" r="AO106"/>
  <c i="2" r="AN107"/>
  <c i="2" r="AM108"/>
  <c i="2" r="AL109"/>
  <c i="2" r="AK110"/>
  <c i="2" r="AJ111"/>
  <c i="2" r="AR111"/>
  <c i="2" r="AQ112"/>
  <c i="2" r="AP113"/>
  <c i="2" r="AO114"/>
  <c i="2" r="AP25"/>
  <c i="2" r="AN27"/>
  <c i="2" r="AL29"/>
  <c i="2" r="AJ31"/>
  <c i="2" r="AQ32"/>
  <c i="2" r="AO34"/>
  <c i="2" r="AM36"/>
  <c i="2" r="AK38"/>
  <c i="2" r="AR39"/>
  <c i="2" r="AP41"/>
  <c i="2" r="AN43"/>
  <c i="2" r="AL45"/>
  <c i="2" r="AJ47"/>
  <c i="2" r="AQ48"/>
  <c i="2" r="AO50"/>
  <c i="2" r="AM52"/>
  <c i="2" r="AK54"/>
  <c i="2" r="AR55"/>
  <c i="2" r="AP57"/>
  <c i="2" r="AN59"/>
  <c i="2" r="AL61"/>
  <c i="2" r="AJ63"/>
  <c i="2" r="AQ64"/>
  <c i="2" r="AO66"/>
  <c i="2" r="AM68"/>
  <c i="2" r="AK70"/>
  <c i="2" r="AR71"/>
  <c i="2" r="AP73"/>
  <c i="2" r="AN75"/>
  <c i="2" r="AL77"/>
  <c i="2" r="AQ78"/>
  <c i="2" r="AJ80"/>
  <c i="2" r="AO81"/>
  <c i="2" r="AR82"/>
  <c i="2" r="AM84"/>
  <c i="2" r="AR85"/>
  <c i="2" r="AJ87"/>
  <c i="2" r="AL88"/>
  <c i="2" r="AL89"/>
  <c i="2" r="AM90"/>
  <c i="2" r="AM91"/>
  <c i="2" r="AM92"/>
  <c i="2" r="AM93"/>
  <c i="2" r="AM94"/>
  <c i="2" r="AM95"/>
  <c i="2" r="AM96"/>
  <c i="2" r="AN97"/>
  <c i="2" r="AN98"/>
  <c i="2" r="AN99"/>
  <c i="2" r="AN100"/>
  <c i="2" r="AM101"/>
  <c i="2" r="AL102"/>
  <c i="2" r="AK103"/>
  <c i="2" r="AJ104"/>
  <c i="2" r="AR104"/>
  <c i="2" r="AQ105"/>
  <c i="2" r="AP106"/>
  <c i="2" r="AO107"/>
  <c i="2" r="AN108"/>
  <c i="2" r="AM109"/>
  <c i="2" r="AL110"/>
  <c i="2" r="AK111"/>
  <c i="2" r="AJ112"/>
  <c i="2" r="AR112"/>
  <c i="2" r="AQ113"/>
  <c i="2" r="AP114"/>
  <c i="2" r="AO115"/>
  <c i="2" r="AN116"/>
  <c i="2" r="AM117"/>
  <c i="2" r="AL118"/>
  <c i="2" r="AK119"/>
  <c i="2" r="AJ120"/>
  <c i="2" r="AR120"/>
  <c i="2" r="AQ121"/>
  <c i="2" r="AP122"/>
  <c i="2" r="AO123"/>
  <c i="2" r="AN124"/>
  <c i="2" r="AQ25"/>
  <c i="2" r="AO27"/>
  <c i="2" r="AM29"/>
  <c i="2" r="AK31"/>
  <c i="2" r="AR32"/>
  <c i="2" r="AP34"/>
  <c i="2" r="AN36"/>
  <c i="2" r="AL38"/>
  <c i="2" r="AJ40"/>
  <c i="2" r="AQ41"/>
  <c i="2" r="AO43"/>
  <c i="2" r="AM45"/>
  <c i="2" r="AK47"/>
  <c i="2" r="AR48"/>
  <c i="2" r="AP50"/>
  <c i="2" r="AN52"/>
  <c i="2" r="AL54"/>
  <c i="2" r="AJ56"/>
  <c i="2" r="AQ57"/>
  <c i="2" r="AO59"/>
  <c i="2" r="AM61"/>
  <c i="2" r="AK63"/>
  <c i="2" r="AR64"/>
  <c i="2" r="AP66"/>
  <c i="2" r="AN68"/>
  <c i="2" r="AL70"/>
  <c i="2" r="AJ72"/>
  <c i="2" r="AQ73"/>
  <c i="2" r="AO75"/>
  <c i="2" r="AM77"/>
  <c i="2" r="AR78"/>
  <c i="2" r="AL80"/>
  <c i="2" r="AP81"/>
  <c i="2" r="AL83"/>
  <c i="2" r="AN84"/>
  <c i="2" r="AJ86"/>
  <c i="2" r="AK87"/>
  <c i="2" r="AM88"/>
  <c i="2" r="AN89"/>
  <c i="2" r="AN90"/>
  <c i="2" r="AN91"/>
  <c i="2" r="AN92"/>
  <c i="2" r="AN93"/>
  <c i="2" r="AN94"/>
  <c i="2" r="AN95"/>
  <c i="2" r="AO96"/>
  <c i="2" r="AO97"/>
  <c i="2" r="AO98"/>
  <c i="2" r="AO99"/>
  <c i="2" r="AO100"/>
  <c i="2" r="AN101"/>
  <c i="2" r="AM102"/>
  <c i="2" r="AL103"/>
  <c i="2" r="AK104"/>
  <c i="2" r="AJ105"/>
  <c i="2" r="AR105"/>
  <c i="2" r="AQ106"/>
  <c i="2" r="AP107"/>
  <c i="2" r="AO108"/>
  <c i="2" r="AN109"/>
  <c i="2" r="AM110"/>
  <c i="2" r="AL111"/>
  <c i="2" r="AK112"/>
  <c i="2" r="AJ113"/>
  <c i="2" r="AR113"/>
  <c i="2" r="AQ114"/>
  <c i="2" r="AP115"/>
  <c i="2" r="AO116"/>
  <c i="2" r="AN117"/>
  <c i="2" r="AM118"/>
  <c i="2" r="AL119"/>
  <c i="2" r="AK120"/>
  <c i="2" r="AJ121"/>
  <c i="2" r="AR121"/>
  <c i="2" r="AQ122"/>
  <c i="2" r="AP123"/>
  <c i="2" r="AO124"/>
  <c i="2" r="AN125"/>
  <c i="2" r="AM126"/>
  <c i="2" r="AL127"/>
  <c i="2" r="AK128"/>
  <c i="2" r="AJ129"/>
  <c i="2" r="AR129"/>
  <c i="2" r="AQ130"/>
  <c i="2" r="AP131"/>
  <c i="2" r="AO132"/>
  <c i="2" r="AN133"/>
  <c i="2" r="AM134"/>
  <c i="2" r="AL135"/>
  <c i="2" r="AK136"/>
  <c i="2" r="AJ137"/>
  <c i="2" r="AR137"/>
  <c i="2" r="AQ138"/>
  <c i="2" r="AP139"/>
  <c i="2" r="AO140"/>
  <c i="2" r="AN141"/>
  <c i="2" r="AM142"/>
  <c i="2" r="AL143"/>
  <c i="2" r="AK144"/>
  <c i="2" r="AJ145"/>
  <c i="2" r="AR145"/>
  <c i="2" r="AQ146"/>
  <c i="2" r="AP147"/>
  <c i="2" r="AO148"/>
  <c i="2" r="AN149"/>
  <c i="2" r="AM150"/>
  <c i="2" r="AL151"/>
  <c i="2" r="AK152"/>
  <c i="2" r="AJ153"/>
  <c i="2" r="AR153"/>
  <c i="2" r="AQ154"/>
  <c i="2" r="AM26"/>
  <c i="2" r="AR29"/>
  <c i="2" r="AN33"/>
  <c i="2" r="AJ37"/>
  <c i="2" r="AO40"/>
  <c i="2" r="AK44"/>
  <c i="2" r="AP47"/>
  <c i="2" r="AL51"/>
  <c i="2" r="AQ54"/>
  <c i="2" r="AM58"/>
  <c i="2" r="AR61"/>
  <c i="2" r="AN65"/>
  <c i="2" r="AJ69"/>
  <c i="2" r="AO72"/>
  <c i="2" r="AK76"/>
  <c i="2" r="AJ79"/>
  <c i="2" r="AQ81"/>
  <c i="2" r="AP84"/>
  <c i="2" r="AM87"/>
  <c i="2" r="AO89"/>
  <c i="2" r="AO91"/>
  <c i="2" r="AO93"/>
  <c i="2" r="AP95"/>
  <c i="2" r="AP97"/>
  <c i="2" r="AP99"/>
  <c i="2" r="AO101"/>
  <c i="2" r="AM103"/>
  <c i="2" r="AK105"/>
  <c i="2" r="AR106"/>
  <c i="2" r="AP108"/>
  <c i="2" r="AN110"/>
  <c i="2" r="AL112"/>
  <c i="2" r="AJ114"/>
  <c i="2" r="AN115"/>
  <c i="2" r="AR116"/>
  <c i="2" r="AN118"/>
  <c i="2" r="AP119"/>
  <c i="2" r="AL121"/>
  <c i="2" r="AO122"/>
  <c i="2" r="AJ124"/>
  <c i="2" r="AM125"/>
  <c i="2" r="AO126"/>
  <c i="2" r="AP127"/>
  <c i="2" r="AR128"/>
  <c i="2" r="AK130"/>
  <c i="2" r="AL131"/>
  <c i="2" r="AM132"/>
  <c i="2" r="AM133"/>
  <c i="2" r="AN134"/>
  <c i="2" r="AN135"/>
  <c i="2" r="AN136"/>
  <c i="2" r="AN137"/>
  <c i="2" r="AN138"/>
  <c i="2" r="AN139"/>
  <c i="2" r="AN140"/>
  <c i="2" r="AO141"/>
  <c i="2" r="AO142"/>
  <c i="2" r="AO143"/>
  <c i="2" r="AO144"/>
  <c i="2" r="AO145"/>
  <c i="2" r="AO146"/>
  <c i="2" r="AO147"/>
  <c i="2" r="AP148"/>
  <c i="2" r="AP149"/>
  <c i="2" r="AP150"/>
  <c i="2" r="AP151"/>
  <c i="2" r="AP152"/>
  <c i="2" r="AP153"/>
  <c i="2" r="AP154"/>
  <c i="2" r="AP155"/>
  <c i="2" r="AO156"/>
  <c i="2" r="AN157"/>
  <c i="2" r="AM158"/>
  <c i="2" r="AL159"/>
  <c i="2" r="AK160"/>
  <c i="2" r="AJ161"/>
  <c i="2" r="AR161"/>
  <c i="2" r="AQ162"/>
  <c i="2" r="AP163"/>
  <c i="2" r="AO164"/>
  <c i="2" r="AN165"/>
  <c i="2" r="AM166"/>
  <c i="2" r="AL167"/>
  <c i="2" r="AK168"/>
  <c i="2" r="AJ169"/>
  <c i="2" r="AR169"/>
  <c i="2" r="AQ170"/>
  <c i="2" r="AP171"/>
  <c i="2" r="AO172"/>
  <c i="2" r="AN173"/>
  <c i="2" r="AM174"/>
  <c i="2" r="AL175"/>
  <c i="2" r="AN26"/>
  <c i="2" r="AJ30"/>
  <c i="2" r="AO33"/>
  <c i="2" r="AK37"/>
  <c i="2" r="AP40"/>
  <c i="2" r="AL44"/>
  <c i="2" r="AQ47"/>
  <c i="2" r="AM51"/>
  <c i="2" r="AR54"/>
  <c i="2" r="AN58"/>
  <c i="2" r="AJ62"/>
  <c i="2" r="AO65"/>
  <c i="2" r="AK69"/>
  <c i="2" r="AP72"/>
  <c i="2" r="AL76"/>
  <c i="2" r="AK79"/>
  <c i="2" r="AJ82"/>
  <c i="2" r="AJ85"/>
  <c i="2" r="AN87"/>
  <c i="2" r="AP89"/>
  <c i="2" r="AP91"/>
  <c i="2" r="AP93"/>
  <c i="2" r="AQ95"/>
  <c i="2" r="AQ97"/>
  <c i="2" r="AQ99"/>
  <c i="2" r="AP101"/>
  <c i="2" r="AN103"/>
  <c i="2" r="AL105"/>
  <c i="2" r="AJ107"/>
  <c i="2" r="AQ108"/>
  <c i="2" r="AO110"/>
  <c i="2" r="AM112"/>
  <c i="2" r="AK114"/>
  <c i="2" r="AQ115"/>
  <c i="2" r="AJ117"/>
  <c i="2" r="AO118"/>
  <c i="2" r="AR119"/>
  <c i="2" r="AM121"/>
  <c i="2" r="AR122"/>
  <c i="2" r="AK124"/>
  <c i="2" r="AO125"/>
  <c i="2" r="AP126"/>
  <c i="2" r="AR127"/>
  <c i="2" r="AK129"/>
  <c i="2" r="AL130"/>
  <c i="2" r="AN131"/>
  <c i="2" r="AN132"/>
  <c i="2" r="AO133"/>
  <c i="2" r="AO134"/>
  <c i="2" r="AO135"/>
  <c i="2" r="AO136"/>
  <c i="2" r="AO137"/>
  <c i="2" r="AO138"/>
  <c i="2" r="AO139"/>
  <c i="2" r="AP140"/>
  <c i="2" r="AP141"/>
  <c i="2" r="AP142"/>
  <c i="2" r="AP143"/>
  <c i="2" r="AP144"/>
  <c i="2" r="AP145"/>
  <c i="2" r="AP146"/>
  <c i="2" r="AQ147"/>
  <c i="2" r="AQ148"/>
  <c i="2" r="AQ149"/>
  <c i="2" r="AQ150"/>
  <c i="2" r="AQ151"/>
  <c i="2" r="AQ152"/>
  <c i="2" r="AQ153"/>
  <c i="2" r="AR154"/>
  <c i="2" r="AQ155"/>
  <c i="2" r="AP156"/>
  <c i="2" r="AO157"/>
  <c i="2" r="AN158"/>
  <c i="2" r="AM159"/>
  <c i="2" r="AO26"/>
  <c i="2" r="AK30"/>
  <c i="2" r="AP33"/>
  <c i="2" r="AL37"/>
  <c i="2" r="AQ40"/>
  <c i="2" r="AM44"/>
  <c i="2" r="AR47"/>
  <c i="2" r="AN51"/>
  <c i="2" r="AJ55"/>
  <c i="2" r="AO58"/>
  <c i="2" r="AK62"/>
  <c i="2" r="AP65"/>
  <c i="2" r="AL69"/>
  <c i="2" r="AQ72"/>
  <c i="2" r="AM76"/>
  <c i="2" r="AM79"/>
  <c i="2" r="AM82"/>
  <c i="2" r="AK85"/>
  <c i="2" r="AP87"/>
  <c i="2" r="AQ89"/>
  <c i="2" r="AQ91"/>
  <c i="2" r="AR93"/>
  <c i="2" r="AR95"/>
  <c i="2" r="AR97"/>
  <c i="2" r="AR99"/>
  <c i="2" r="AQ101"/>
  <c i="2" r="AO103"/>
  <c i="2" r="AM105"/>
  <c i="2" r="AK107"/>
  <c i="2" r="AR108"/>
  <c i="2" r="AP110"/>
  <c i="2" r="AN112"/>
  <c i="2" r="AL114"/>
  <c i="2" r="AR115"/>
  <c i="2" r="AL117"/>
  <c i="2" r="AP118"/>
  <c i="2" r="AL120"/>
  <c i="2" r="AN121"/>
  <c i="2" r="AJ123"/>
  <c i="2" r="AM124"/>
  <c i="2" r="AP125"/>
  <c i="2" r="AQ126"/>
  <c i="2" r="AJ128"/>
  <c i="2" r="AL129"/>
  <c i="2" r="AM130"/>
  <c i="2" r="AO131"/>
  <c i="2" r="AP132"/>
  <c i="2" r="AP133"/>
  <c i="2" r="AP134"/>
  <c i="2" r="AP135"/>
  <c i="2" r="AP136"/>
  <c i="2" r="AP137"/>
  <c i="2" r="AP138"/>
  <c i="2" r="AQ139"/>
  <c i="2" r="AQ140"/>
  <c i="2" r="AQ141"/>
  <c i="2" r="AQ142"/>
  <c i="2" r="AQ143"/>
  <c i="2" r="AQ144"/>
  <c i="2" r="AQ145"/>
  <c i="2" r="AR146"/>
  <c i="2" r="AR147"/>
  <c i="2" r="AR148"/>
  <c i="2" r="AR149"/>
  <c i="2" r="AR150"/>
  <c i="2" r="AR151"/>
  <c i="2" r="AR152"/>
  <c i="2" r="AJ154"/>
  <c i="2" r="AJ155"/>
  <c i="2" r="AR155"/>
  <c i="2" r="AQ156"/>
  <c i="2" r="AP157"/>
  <c i="2" r="AO158"/>
  <c i="2" r="AN159"/>
  <c i="2" r="AM160"/>
  <c i="2" r="AL161"/>
  <c i="2" r="AK162"/>
  <c i="2" r="AJ163"/>
  <c i="2" r="AR163"/>
  <c i="2" r="AQ164"/>
  <c i="2" r="AP165"/>
  <c i="2" r="AO166"/>
  <c i="2" r="AN167"/>
  <c i="2" r="AM168"/>
  <c i="2" r="AL169"/>
  <c i="2" r="AP26"/>
  <c i="2" r="AL30"/>
  <c i="2" r="AQ33"/>
  <c i="2" r="AM37"/>
  <c i="2" r="AR40"/>
  <c i="2" r="AN44"/>
  <c i="2" r="AJ48"/>
  <c i="2" r="AO51"/>
  <c i="2" r="AK55"/>
  <c i="2" r="AP58"/>
  <c i="2" r="AL62"/>
  <c i="2" r="AQ65"/>
  <c i="2" r="AM69"/>
  <c i="2" r="AR72"/>
  <c i="2" r="AN76"/>
  <c i="2" r="AP79"/>
  <c i="2" r="AN82"/>
  <c i="2" r="AL85"/>
  <c i="2" r="AQ87"/>
  <c i="2" r="AR89"/>
  <c i="2" r="AR91"/>
  <c i="2" r="AJ94"/>
  <c i="2" r="AJ96"/>
  <c i="2" r="AJ98"/>
  <c i="2" r="AK100"/>
  <c i="2" r="AR101"/>
  <c i="2" r="AP103"/>
  <c i="2" r="AN105"/>
  <c i="2" r="AL107"/>
  <c i="2" r="AJ109"/>
  <c i="2" r="AQ110"/>
  <c i="2" r="AO112"/>
  <c i="2" r="AM114"/>
  <c i="2" r="AJ116"/>
  <c i="2" r="AO117"/>
  <c i="2" r="AQ118"/>
  <c i="2" r="AM120"/>
  <c i="2" r="AP121"/>
  <c i="2" r="AK123"/>
  <c i="2" r="AP124"/>
  <c i="2" r="AQ125"/>
  <c i="2" r="AJ127"/>
  <c i="2" r="AL128"/>
  <c i="2" r="AM129"/>
  <c i="2" r="AO130"/>
  <c i="2" r="AQ131"/>
  <c i="2" r="AQ132"/>
  <c i="2" r="AQ133"/>
  <c i="2" r="AQ134"/>
  <c i="2" r="AQ135"/>
  <c i="2" r="AQ136"/>
  <c i="2" r="AQ137"/>
  <c i="2" r="AR138"/>
  <c i="2" r="AR139"/>
  <c i="2" r="AR140"/>
  <c i="2" r="AR141"/>
  <c i="2" r="AR142"/>
  <c i="2" r="AR143"/>
  <c i="2" r="AR144"/>
  <c i="2" r="AJ146"/>
  <c i="2" r="AJ147"/>
  <c i="2" r="AJ148"/>
  <c i="2" r="AJ149"/>
  <c i="2" r="AJ150"/>
  <c i="2" r="AJ151"/>
  <c i="2" r="AJ152"/>
  <c i="2" r="AK153"/>
  <c i="2" r="AK154"/>
  <c i="2" r="AK155"/>
  <c i="2" r="AJ156"/>
  <c i="2" r="AR156"/>
  <c i="2" r="AQ157"/>
  <c i="2" r="AP158"/>
  <c i="2" r="AO159"/>
  <c i="2" r="AN160"/>
  <c i="2" r="AM161"/>
  <c i="2" r="AL162"/>
  <c i="2" r="AK163"/>
  <c i="2" r="AJ164"/>
  <c i="2" r="AR164"/>
  <c i="2" r="AQ165"/>
  <c i="2" r="AP166"/>
  <c i="2" r="AO167"/>
  <c i="2" r="AN168"/>
  <c i="2" r="AM169"/>
  <c i="2" r="AL170"/>
  <c i="2" r="AK171"/>
  <c i="2" r="AJ172"/>
  <c i="2" r="AR172"/>
  <c i="2" r="AQ173"/>
  <c i="2" r="AP174"/>
  <c i="2" r="AO175"/>
  <c i="2" r="AN176"/>
  <c i="2" r="AM177"/>
  <c i="2" r="AL178"/>
  <c i="2" r="AK179"/>
  <c i="2" r="AJ180"/>
  <c i="2" r="AR180"/>
  <c i="2" r="AQ181"/>
  <c i="2" r="AP182"/>
  <c i="2" r="AO183"/>
  <c i="2" r="AN184"/>
  <c i="2" r="AM185"/>
  <c i="2" r="AL186"/>
  <c i="2" r="AK187"/>
  <c i="2" r="AJ188"/>
  <c i="2" r="AR188"/>
  <c i="2" r="AQ189"/>
  <c i="2" r="AP190"/>
  <c i="2" r="AO191"/>
  <c i="2" r="AN192"/>
  <c i="2" r="AM193"/>
  <c i="2" r="AL194"/>
  <c i="2" r="AK195"/>
  <c i="2" r="AJ196"/>
  <c i="2" r="AR196"/>
  <c i="2" r="AQ197"/>
  <c i="2" r="AP198"/>
  <c i="2" r="AO199"/>
  <c i="2" r="AN200"/>
  <c i="2" r="AM201"/>
  <c i="2" r="AL202"/>
  <c i="2" r="AK28"/>
  <c i="2" r="AL35"/>
  <c i="2" r="AM42"/>
  <c i="2" r="AN49"/>
  <c i="2" r="AO56"/>
  <c i="2" r="AP63"/>
  <c i="2" r="AQ70"/>
  <c i="2" r="AO77"/>
  <c i="2" r="AM83"/>
  <c i="2" r="AO88"/>
  <c i="2" r="AO92"/>
  <c i="2" r="AP96"/>
  <c i="2" r="AP100"/>
  <c i="2" r="AL104"/>
  <c i="2" r="AQ107"/>
  <c i="2" r="AM111"/>
  <c i="2" r="AR114"/>
  <c i="2" r="AP117"/>
  <c i="2" r="AN120"/>
  <c i="2" r="AL123"/>
  <c i="2" r="AR125"/>
  <c i="2" r="AM128"/>
  <c i="2" r="AP130"/>
  <c i="2" r="AR132"/>
  <c i="2" r="AR134"/>
  <c i="2" r="AR136"/>
  <c i="2" r="AJ139"/>
  <c i="2" r="AJ141"/>
  <c i="2" r="AJ143"/>
  <c i="2" r="AK145"/>
  <c i="2" r="AK147"/>
  <c i="2" r="AK149"/>
  <c i="2" r="AK151"/>
  <c i="2" r="AL153"/>
  <c i="2" r="AL155"/>
  <c i="2" r="AJ157"/>
  <c i="2" r="AQ158"/>
  <c i="2" r="AL160"/>
  <c i="2" r="AP161"/>
  <c i="2" r="AL163"/>
  <c i="2" r="AN164"/>
  <c i="2" r="AJ166"/>
  <c i="2" r="AM167"/>
  <c i="2" r="AQ168"/>
  <c i="2" r="AK170"/>
  <c i="2" r="AM171"/>
  <c i="2" r="AN172"/>
  <c i="2" r="AP173"/>
  <c i="2" r="AR174"/>
  <c i="2" r="AJ176"/>
  <c i="2" r="AJ177"/>
  <c i="2" r="AJ178"/>
  <c i="2" r="AJ179"/>
  <c i="2" r="AK180"/>
  <c i="2" r="AK181"/>
  <c i="2" r="AK182"/>
  <c i="2" r="AK183"/>
  <c i="2" r="AK184"/>
  <c i="2" r="AK185"/>
  <c i="2" r="AK186"/>
  <c i="2" r="AL187"/>
  <c i="2" r="AL188"/>
  <c i="2" r="AL189"/>
  <c i="2" r="AL190"/>
  <c i="2" r="AL191"/>
  <c i="2" r="AL192"/>
  <c i="2" r="AL193"/>
  <c i="2" r="AM194"/>
  <c i="2" r="AM195"/>
  <c i="2" r="AM196"/>
  <c i="2" r="AM197"/>
  <c i="2" r="AM198"/>
  <c i="2" r="AM199"/>
  <c i="2" r="AM200"/>
  <c i="2" r="AN201"/>
  <c i="2" r="AN202"/>
  <c i="2" r="AM203"/>
  <c i="2" r="AL204"/>
  <c i="2" r="AK205"/>
  <c i="2" r="AJ206"/>
  <c i="2" r="AR206"/>
  <c i="2" r="AQ207"/>
  <c i="2" r="AP208"/>
  <c i="2" r="AO209"/>
  <c i="2" r="AN210"/>
  <c i="2" r="AM211"/>
  <c i="2" r="AL212"/>
  <c i="2" r="AK213"/>
  <c i="2" r="AJ214"/>
  <c i="2" r="AR214"/>
  <c i="2" r="AQ215"/>
  <c i="2" r="AP216"/>
  <c i="2" r="AO217"/>
  <c i="2" r="AN218"/>
  <c i="2" r="AM219"/>
  <c i="2" r="AL220"/>
  <c i="2" r="AK221"/>
  <c i="2" r="AJ222"/>
  <c i="2" r="AR222"/>
  <c i="2" r="AQ223"/>
  <c i="2" r="AP224"/>
  <c i="2" r="AO225"/>
  <c i="2" r="AN226"/>
  <c i="2" r="AL28"/>
  <c i="2" r="AM35"/>
  <c i="2" r="AN42"/>
  <c i="2" r="AO49"/>
  <c i="2" r="AP56"/>
  <c i="2" r="AQ63"/>
  <c i="2" r="AR70"/>
  <c i="2" r="AR77"/>
  <c i="2" r="AN83"/>
  <c i="2" r="AP88"/>
  <c i="2" r="AP92"/>
  <c i="2" r="AQ96"/>
  <c i="2" r="AQ100"/>
  <c i="2" r="AM104"/>
  <c i="2" r="AR107"/>
  <c i="2" r="AN111"/>
  <c i="2" r="AJ115"/>
  <c i="2" r="AQ117"/>
  <c i="2" r="AO120"/>
  <c i="2" r="AN123"/>
  <c i="2" r="AK126"/>
  <c i="2" r="AN128"/>
  <c i="2" r="AR130"/>
  <c i="2" r="AJ133"/>
  <c i="2" r="AJ135"/>
  <c i="2" r="AK137"/>
  <c i="2" r="AK139"/>
  <c i="2" r="AK141"/>
  <c i="2" r="AK143"/>
  <c i="2" r="AL145"/>
  <c i="2" r="AL147"/>
  <c i="2" r="AL149"/>
  <c i="2" r="AM151"/>
  <c i="2" r="AM153"/>
  <c i="2" r="AM155"/>
  <c i="2" r="AK157"/>
  <c i="2" r="AR158"/>
  <c i="2" r="AO160"/>
  <c i="2" r="AQ161"/>
  <c i="2" r="AM163"/>
  <c i="2" r="AP164"/>
  <c i="2" r="AK166"/>
  <c i="2" r="AP167"/>
  <c i="2" r="AR168"/>
  <c i="2" r="AM170"/>
  <c i="2" r="AN171"/>
  <c i="2" r="AP172"/>
  <c i="2" r="AR173"/>
  <c i="2" r="AJ175"/>
  <c i="2" r="AK176"/>
  <c i="2" r="AK177"/>
  <c i="2" r="AK178"/>
  <c i="2" r="AL179"/>
  <c i="2" r="AL180"/>
  <c i="2" r="AL181"/>
  <c i="2" r="AL182"/>
  <c i="2" r="AL183"/>
  <c i="2" r="AL184"/>
  <c i="2" r="AL185"/>
  <c i="2" r="AM186"/>
  <c i="2" r="AM187"/>
  <c i="2" r="AM188"/>
  <c i="2" r="AM189"/>
  <c i="2" r="AM190"/>
  <c i="2" r="AM191"/>
  <c i="2" r="AM192"/>
  <c i="2" r="AN193"/>
  <c i="2" r="AN194"/>
  <c i="2" r="AN195"/>
  <c i="2" r="AN196"/>
  <c i="2" r="AN197"/>
  <c i="2" r="AN198"/>
  <c i="2" r="AN199"/>
  <c i="2" r="AO200"/>
  <c i="2" r="AO201"/>
  <c i="2" r="AO202"/>
  <c i="2" r="AN203"/>
  <c i="2" r="AM204"/>
  <c i="2" r="AL205"/>
  <c i="2" r="AK206"/>
  <c i="2" r="AJ207"/>
  <c i="2" r="AR207"/>
  <c i="2" r="AQ208"/>
  <c i="2" r="AP209"/>
  <c i="2" r="AO210"/>
  <c i="2" r="AM28"/>
  <c i="2" r="AN35"/>
  <c i="2" r="AO42"/>
  <c i="2" r="AP49"/>
  <c i="2" r="AQ56"/>
  <c i="2" r="AR63"/>
  <c i="2" r="AJ71"/>
  <c i="2" r="AJ78"/>
  <c i="2" r="AO83"/>
  <c i="2" r="AQ88"/>
  <c i="2" r="AQ92"/>
  <c i="2" r="AR96"/>
  <c i="2" r="AR100"/>
  <c i="2" r="AN104"/>
  <c i="2" r="AJ108"/>
  <c i="2" r="AO111"/>
  <c i="2" r="AK115"/>
  <c i="2" r="AR117"/>
  <c i="2" r="AQ120"/>
  <c i="2" r="AQ123"/>
  <c i="2" r="AL126"/>
  <c i="2" r="AO128"/>
  <c i="2" r="AJ131"/>
  <c i="2" r="AK133"/>
  <c i="2" r="AK135"/>
  <c i="2" r="AL137"/>
  <c i="2" r="AL139"/>
  <c i="2" r="AL141"/>
  <c i="2" r="AM143"/>
  <c i="2" r="AM145"/>
  <c i="2" r="AM147"/>
  <c i="2" r="AM149"/>
  <c i="2" r="AN151"/>
  <c i="2" r="AN153"/>
  <c i="2" r="AN155"/>
  <c i="2" r="AL157"/>
  <c i="2" r="AJ159"/>
  <c i="2" r="AP160"/>
  <c i="2" r="AJ162"/>
  <c i="2" r="AN163"/>
  <c i="2" r="AJ165"/>
  <c i="2" r="AL166"/>
  <c i="2" r="AQ167"/>
  <c i="2" r="AK169"/>
  <c i="2" r="AN170"/>
  <c i="2" r="AO171"/>
  <c i="2" r="AQ172"/>
  <c i="2" r="AJ174"/>
  <c i="2" r="AK175"/>
  <c i="2" r="AL176"/>
  <c i="2" r="AL177"/>
  <c i="2" r="AM178"/>
  <c i="2" r="AM179"/>
  <c i="2" r="AM180"/>
  <c i="2" r="AM181"/>
  <c i="2" r="AM182"/>
  <c i="2" r="AM183"/>
  <c i="2" r="AM184"/>
  <c i="2" r="AN185"/>
  <c i="2" r="AN186"/>
  <c i="2" r="AN187"/>
  <c i="2" r="AN188"/>
  <c i="2" r="AN189"/>
  <c i="2" r="AN190"/>
  <c i="2" r="AN191"/>
  <c i="2" r="AO192"/>
  <c i="2" r="AO193"/>
  <c i="2" r="AO194"/>
  <c i="2" r="AO195"/>
  <c i="2" r="AO196"/>
  <c i="2" r="AO197"/>
  <c i="2" r="AO198"/>
  <c i="2" r="AP199"/>
  <c i="2" r="AP200"/>
  <c i="2" r="AP201"/>
  <c i="2" r="AP202"/>
  <c i="2" r="AO203"/>
  <c i="2" r="AN204"/>
  <c i="2" r="AM205"/>
  <c i="2" r="AL206"/>
  <c i="2" r="AK207"/>
  <c i="2" r="AJ208"/>
  <c i="2" r="AR208"/>
  <c i="2" r="AQ209"/>
  <c i="2" r="AP210"/>
  <c i="2" r="AO211"/>
  <c i="2" r="AN212"/>
  <c i="2" r="AM213"/>
  <c i="2" r="AL214"/>
  <c i="2" r="AK215"/>
  <c i="2" r="AJ216"/>
  <c i="2" r="AR216"/>
  <c i="2" r="AQ217"/>
  <c i="2" r="AP218"/>
  <c i="2" r="AO219"/>
  <c i="2" r="AN28"/>
  <c i="2" r="AO35"/>
  <c i="2" r="AP42"/>
  <c i="2" r="AQ49"/>
  <c i="2" r="AR56"/>
  <c i="2" r="AJ64"/>
  <c i="2" r="AK71"/>
  <c i="2" r="AK78"/>
  <c i="2" r="AQ83"/>
  <c i="2" r="AR88"/>
  <c i="2" r="AJ93"/>
  <c i="2" r="AJ97"/>
  <c i="2" r="AJ101"/>
  <c i="2" r="AO104"/>
  <c i="2" r="AK108"/>
  <c i="2" r="AP111"/>
  <c i="2" r="AL115"/>
  <c i="2" r="AK118"/>
  <c i="2" r="AK121"/>
  <c i="2" r="AR123"/>
  <c i="2" r="AN126"/>
  <c i="2" r="AQ128"/>
  <c i="2" r="AK131"/>
  <c i="2" r="AL133"/>
  <c i="2" r="AM135"/>
  <c i="2" r="AM137"/>
  <c i="2" r="AM139"/>
  <c i="2" r="AM141"/>
  <c i="2" r="AN143"/>
  <c i="2" r="AN145"/>
  <c i="2" r="AN147"/>
  <c i="2" r="AO149"/>
  <c i="2" r="AO151"/>
  <c i="2" r="AO153"/>
  <c i="2" r="AO155"/>
  <c i="2" r="AM157"/>
  <c i="2" r="AK159"/>
  <c i="2" r="AQ160"/>
  <c i="2" r="AM162"/>
  <c i="2" r="AO163"/>
  <c i="2" r="AK165"/>
  <c i="2" r="AN166"/>
  <c i="2" r="AR167"/>
  <c i="2" r="AN169"/>
  <c i="2" r="AO170"/>
  <c i="2" r="AQ171"/>
  <c i="2" r="AJ173"/>
  <c i="2" r="AK174"/>
  <c i="2" r="AM175"/>
  <c i="2" r="AM176"/>
  <c i="2" r="AN177"/>
  <c i="2" r="AN178"/>
  <c i="2" r="AN179"/>
  <c i="2" r="AN180"/>
  <c i="2" r="AN181"/>
  <c i="2" r="AN182"/>
  <c i="2" r="AN183"/>
  <c i="2" r="AO184"/>
  <c i="2" r="AO185"/>
  <c i="2" r="AO186"/>
  <c i="2" r="AO187"/>
  <c i="2" r="AO188"/>
  <c i="2" r="AO189"/>
  <c i="2" r="AO190"/>
  <c i="2" r="AP191"/>
  <c i="2" r="AP192"/>
  <c i="2" r="AP193"/>
  <c i="2" r="AP194"/>
  <c i="2" r="AP195"/>
  <c i="2" r="AP196"/>
  <c i="2" r="AP197"/>
  <c i="2" r="AQ198"/>
  <c i="2" r="AQ199"/>
  <c i="2" r="AQ200"/>
  <c i="2" r="AQ201"/>
  <c i="2" r="AQ202"/>
  <c i="2" r="AP203"/>
  <c i="2" r="AO204"/>
  <c i="2" r="AN205"/>
  <c i="2" r="AM206"/>
  <c i="2" r="AL207"/>
  <c i="2" r="AK208"/>
  <c i="2" r="AJ209"/>
  <c i="2" r="AR209"/>
  <c i="2" r="AQ210"/>
  <c i="2" r="AP211"/>
  <c i="2" r="AO212"/>
  <c i="2" r="AN213"/>
  <c i="2" r="AM214"/>
  <c i="2" r="AL215"/>
  <c i="2" r="AK216"/>
  <c i="2" r="AJ217"/>
  <c i="2" r="AR217"/>
  <c i="2" r="AQ218"/>
  <c i="2" r="AP219"/>
  <c i="2" r="AO220"/>
  <c i="2" r="AN221"/>
  <c i="2" r="AM222"/>
  <c i="2" r="AL223"/>
  <c i="2" r="AK224"/>
  <c i="2" r="AJ225"/>
  <c i="2" r="AR225"/>
  <c i="2" r="AQ226"/>
  <c i="2" r="AP227"/>
  <c i="2" r="AO228"/>
  <c i="2" r="AN229"/>
  <c i="2" r="AM230"/>
  <c i="2" r="AL231"/>
  <c i="2" r="AK232"/>
  <c i="2" r="AJ233"/>
  <c i="2" r="AR233"/>
  <c i="2" r="AQ234"/>
  <c i="2" r="AP235"/>
  <c i="2" r="AO236"/>
  <c i="2" r="AN237"/>
  <c i="2" r="AM238"/>
  <c i="2" r="AL239"/>
  <c i="2" r="AK240"/>
  <c i="2" r="AJ241"/>
  <c i="2" r="AR241"/>
  <c i="2" r="AQ242"/>
  <c i="2" r="AP243"/>
  <c i="2" r="AO244"/>
  <c i="2" r="AN245"/>
  <c i="2" r="AM246"/>
  <c i="2" r="AL247"/>
  <c i="2" r="AK248"/>
  <c i="2" r="AJ249"/>
  <c i="2" r="AR249"/>
  <c i="2" r="AQ250"/>
  <c i="2" r="AP251"/>
  <c i="2" r="AO252"/>
  <c i="2" r="AN253"/>
  <c i="2" r="AM254"/>
  <c i="2" r="AL255"/>
  <c i="2" r="AK256"/>
  <c i="2" r="AJ257"/>
  <c i="2" r="AR257"/>
  <c i="2" r="AQ258"/>
  <c i="2" r="AP259"/>
  <c i="2" r="AO260"/>
  <c i="2" r="AN261"/>
  <c i="2" r="AM262"/>
  <c i="2" r="AL263"/>
  <c i="2" r="AK264"/>
  <c i="2" r="AJ265"/>
  <c i="2" r="AR265"/>
  <c i="2" r="AQ266"/>
  <c i="2" r="AP267"/>
  <c i="2" r="AO268"/>
  <c i="2" r="AN269"/>
  <c i="2" r="AM270"/>
  <c i="2" r="AP31"/>
  <c i="2" r="AR45"/>
  <c i="2" r="AK60"/>
  <c i="2" r="AM74"/>
  <c i="2" r="AK86"/>
  <c i="2" r="AO94"/>
  <c i="2" r="AN102"/>
  <c i="2" r="AO109"/>
  <c i="2" r="AK116"/>
  <c i="2" r="AJ122"/>
  <c i="2" r="AK127"/>
  <c i="2" r="AR131"/>
  <c i="2" r="AR135"/>
  <c i="2" r="AJ140"/>
  <c i="2" r="AJ144"/>
  <c i="2" r="AK148"/>
  <c i="2" r="AL152"/>
  <c i="2" r="AK156"/>
  <c i="2" r="AP159"/>
  <c i="2" r="AN162"/>
  <c i="2" r="AL165"/>
  <c i="2" r="AJ168"/>
  <c i="2" r="AP170"/>
  <c i="2" r="AK173"/>
  <c i="2" r="AN175"/>
  <c i="2" r="AO177"/>
  <c i="2" r="AO179"/>
  <c i="2" r="AO181"/>
  <c i="2" r="AP183"/>
  <c i="2" r="AP185"/>
  <c i="2" r="AP187"/>
  <c i="2" r="AP189"/>
  <c i="2" r="AQ191"/>
  <c i="2" r="AQ193"/>
  <c i="2" r="AQ195"/>
  <c i="2" r="AR197"/>
  <c i="2" r="AR199"/>
  <c i="2" r="AR201"/>
  <c i="2" r="AQ203"/>
  <c i="2" r="AO205"/>
  <c i="2" r="AM207"/>
  <c i="2" r="AK209"/>
  <c i="2" r="AR210"/>
  <c i="2" r="AK212"/>
  <c i="2" r="AP213"/>
  <c i="2" r="AJ215"/>
  <c i="2" r="AN216"/>
  <c i="2" r="AJ218"/>
  <c i="2" r="AL219"/>
  <c i="2" r="AP220"/>
  <c i="2" r="AQ221"/>
  <c i="2" r="AJ223"/>
  <c i="2" r="AL224"/>
  <c i="2" r="AM225"/>
  <c i="2" r="AO226"/>
  <c i="2" r="AO227"/>
  <c i="2" r="AP228"/>
  <c i="2" r="AP229"/>
  <c i="2" r="AP230"/>
  <c i="2" r="AP231"/>
  <c i="2" r="AP232"/>
  <c i="2" r="AP233"/>
  <c i="2" r="AP234"/>
  <c i="2" r="AQ235"/>
  <c i="2" r="AQ236"/>
  <c i="2" r="AQ237"/>
  <c i="2" r="AQ238"/>
  <c i="2" r="AQ239"/>
  <c i="2" r="AQ240"/>
  <c i="2" r="AQ241"/>
  <c i="2" r="AR242"/>
  <c i="2" r="AR243"/>
  <c i="2" r="AR244"/>
  <c i="2" r="AR245"/>
  <c i="2" r="AR246"/>
  <c i="2" r="AR247"/>
  <c i="2" r="AR248"/>
  <c i="2" r="AJ250"/>
  <c i="2" r="AJ251"/>
  <c i="2" r="AJ252"/>
  <c i="2" r="AJ253"/>
  <c i="2" r="AJ254"/>
  <c i="2" r="AJ255"/>
  <c i="2" r="AJ256"/>
  <c i="2" r="AK257"/>
  <c i="2" r="AK258"/>
  <c i="2" r="AK259"/>
  <c i="2" r="AK260"/>
  <c i="2" r="AK261"/>
  <c i="2" r="AK262"/>
  <c i="2" r="AK263"/>
  <c i="2" r="AL264"/>
  <c i="2" r="AL265"/>
  <c i="2" r="AL266"/>
  <c i="2" r="AL267"/>
  <c i="2" r="AL268"/>
  <c i="2" r="AL269"/>
  <c i="2" r="AL270"/>
  <c i="2" r="AL271"/>
  <c i="2" r="AK272"/>
  <c i="2" r="AJ273"/>
  <c i="2" r="AR273"/>
  <c i="2" r="AQ274"/>
  <c i="2" r="AP275"/>
  <c i="2" r="AO276"/>
  <c i="2" r="AN277"/>
  <c i="2" r="AM278"/>
  <c i="2" r="AL279"/>
  <c i="2" r="AK280"/>
  <c i="2" r="AJ281"/>
  <c i="2" r="AR281"/>
  <c i="2" r="AQ282"/>
  <c i="2" r="AP283"/>
  <c i="2" r="AO284"/>
  <c i="2" r="AN285"/>
  <c i="2" r="AM286"/>
  <c i="2" r="AL287"/>
  <c i="2" r="AK288"/>
  <c i="2" r="AJ289"/>
  <c i="2" r="AQ31"/>
  <c i="2" r="AJ46"/>
  <c i="2" r="AL60"/>
  <c i="2" r="AN74"/>
  <c i="2" r="AL86"/>
  <c i="2" r="AQ94"/>
  <c i="2" r="AO102"/>
  <c i="2" r="AP109"/>
  <c i="2" r="AM116"/>
  <c i="2" r="AK122"/>
  <c i="2" r="AM127"/>
  <c i="2" r="AJ132"/>
  <c i="2" r="AJ136"/>
  <c i="2" r="AK140"/>
  <c i="2" r="AL144"/>
  <c i="2" r="AL148"/>
  <c i="2" r="AM152"/>
  <c i="2" r="AL156"/>
  <c i="2" r="AQ159"/>
  <c i="2" r="AO162"/>
  <c i="2" r="AM165"/>
  <c i="2" r="AL168"/>
  <c i="2" r="AR170"/>
  <c i="2" r="AL173"/>
  <c i="2" r="AP175"/>
  <c i="2" r="AP177"/>
  <c i="2" r="AP179"/>
  <c i="2" r="AP181"/>
  <c i="2" r="AQ183"/>
  <c i="2" r="AQ185"/>
  <c i="2" r="AQ187"/>
  <c i="2" r="AR189"/>
  <c i="2" r="AR191"/>
  <c i="2" r="AR193"/>
  <c i="2" r="AR195"/>
  <c i="2" r="AJ198"/>
  <c i="2" r="AJ200"/>
  <c i="2" r="AJ202"/>
  <c i="2" r="AR203"/>
  <c i="2" r="AP205"/>
  <c i="2" r="AN207"/>
  <c i="2" r="AL209"/>
  <c i="2" r="AJ211"/>
  <c i="2" r="AM212"/>
  <c i="2" r="AQ213"/>
  <c i="2" r="AM215"/>
  <c i="2" r="AO216"/>
  <c i="2" r="AK218"/>
  <c i="2" r="AN219"/>
  <c i="2" r="AQ220"/>
  <c i="2" r="AR221"/>
  <c i="2" r="AK223"/>
  <c i="2" r="AM224"/>
  <c i="2" r="AN225"/>
  <c i="2" r="AP226"/>
  <c i="2" r="AQ227"/>
  <c i="2" r="AQ228"/>
  <c i="2" r="AQ229"/>
  <c i="2" r="AQ230"/>
  <c i="2" r="AQ231"/>
  <c i="2" r="AQ232"/>
  <c i="2" r="AQ233"/>
  <c i="2" r="AR234"/>
  <c i="2" r="AR235"/>
  <c i="2" r="AR236"/>
  <c i="2" r="AR237"/>
  <c i="2" r="AR238"/>
  <c i="2" r="AR239"/>
  <c i="2" r="AR240"/>
  <c i="2" r="AJ242"/>
  <c i="2" r="AJ243"/>
  <c i="2" r="AJ244"/>
  <c i="2" r="AJ245"/>
  <c i="2" r="AJ246"/>
  <c i="2" r="AJ247"/>
  <c i="2" r="AJ248"/>
  <c i="2" r="AK249"/>
  <c i="2" r="AK250"/>
  <c i="2" r="AK251"/>
  <c i="2" r="AK252"/>
  <c i="2" r="AK253"/>
  <c i="2" r="AK254"/>
  <c i="2" r="AK255"/>
  <c i="2" r="AL256"/>
  <c i="2" r="AL257"/>
  <c i="2" r="AL258"/>
  <c i="2" r="AL259"/>
  <c i="2" r="AL260"/>
  <c i="2" r="AL261"/>
  <c i="2" r="AL262"/>
  <c i="2" r="AM263"/>
  <c i="2" r="AM264"/>
  <c i="2" r="AM265"/>
  <c i="2" r="AM266"/>
  <c i="2" r="AM267"/>
  <c i="2" r="AM268"/>
  <c i="2" r="AM269"/>
  <c i="2" r="AR31"/>
  <c i="2" r="AK46"/>
  <c i="2" r="AM60"/>
  <c i="2" r="AO74"/>
  <c i="2" r="AN86"/>
  <c i="2" r="AR94"/>
  <c i="2" r="AP102"/>
  <c i="2" r="AQ109"/>
  <c i="2" r="AP116"/>
  <c i="2" r="AL122"/>
  <c i="2" r="AN127"/>
  <c i="2" r="AK132"/>
  <c i="2" r="AL136"/>
  <c i="2" r="AL140"/>
  <c i="2" r="AM144"/>
  <c i="2" r="AM148"/>
  <c i="2" r="AN152"/>
  <c i="2" r="AM156"/>
  <c i="2" r="AR159"/>
  <c i="2" r="AP162"/>
  <c i="2" r="AO165"/>
  <c i="2" r="AO168"/>
  <c i="2" r="AJ171"/>
  <c i="2" r="AM173"/>
  <c i="2" r="AQ175"/>
  <c i="2" r="AQ177"/>
  <c i="2" r="AQ179"/>
  <c i="2" r="AR181"/>
  <c i="2" r="AR183"/>
  <c i="2" r="AR185"/>
  <c i="2" r="AR187"/>
  <c i="2" r="AJ190"/>
  <c i="2" r="AJ192"/>
  <c i="2" r="AJ194"/>
  <c i="2" r="AK196"/>
  <c i="2" r="AK198"/>
  <c i="2" r="AK200"/>
  <c i="2" r="AK202"/>
  <c i="2" r="AJ204"/>
  <c i="2" r="AQ205"/>
  <c i="2" r="AO207"/>
  <c i="2" r="AM209"/>
  <c i="2" r="AK211"/>
  <c i="2" r="AP212"/>
  <c i="2" r="AR213"/>
  <c i="2" r="AN215"/>
  <c i="2" r="AQ216"/>
  <c i="2" r="AL218"/>
  <c i="2" r="AQ219"/>
  <c i="2" r="AR220"/>
  <c i="2" r="AK222"/>
  <c i="2" r="AM223"/>
  <c i="2" r="AN224"/>
  <c i="2" r="AP225"/>
  <c i="2" r="AR226"/>
  <c i="2" r="AR227"/>
  <c i="2" r="AR228"/>
  <c i="2" r="AR229"/>
  <c i="2" r="AR230"/>
  <c i="2" r="AR231"/>
  <c i="2" r="AR232"/>
  <c i="2" r="AJ234"/>
  <c i="2" r="AJ235"/>
  <c i="2" r="AJ236"/>
  <c i="2" r="AJ237"/>
  <c i="2" r="AJ238"/>
  <c i="2" r="AJ239"/>
  <c i="2" r="AJ240"/>
  <c i="2" r="AK241"/>
  <c i="2" r="AK242"/>
  <c i="2" r="AK243"/>
  <c i="2" r="AK244"/>
  <c i="2" r="AK245"/>
  <c i="2" r="AK246"/>
  <c i="2" r="AK247"/>
  <c i="2" r="AL248"/>
  <c i="2" r="AL249"/>
  <c i="2" r="AL250"/>
  <c i="2" r="AL251"/>
  <c i="2" r="AL252"/>
  <c i="2" r="AL253"/>
  <c i="2" r="AL254"/>
  <c i="2" r="AM255"/>
  <c i="2" r="AM256"/>
  <c i="2" r="AM257"/>
  <c i="2" r="AM258"/>
  <c i="2" r="AM259"/>
  <c i="2" r="AM260"/>
  <c i="2" r="AM261"/>
  <c i="2" r="AN262"/>
  <c i="2" r="AN263"/>
  <c i="2" r="AN264"/>
  <c i="2" r="AN265"/>
  <c i="2" r="AN266"/>
  <c i="2" r="AN267"/>
  <c i="2" r="AN268"/>
  <c i="2" r="AO269"/>
  <c i="2" r="AO270"/>
  <c i="2" r="AN271"/>
  <c i="2" r="AM272"/>
  <c i="2" r="AL273"/>
  <c i="2" r="AK274"/>
  <c i="2" r="AJ275"/>
  <c i="2" r="AR275"/>
  <c i="2" r="AQ276"/>
  <c i="2" r="AP277"/>
  <c i="2" r="AO278"/>
  <c i="2" r="AN279"/>
  <c i="2" r="AM280"/>
  <c i="2" r="AL281"/>
  <c i="2" r="AK282"/>
  <c i="2" r="AJ283"/>
  <c i="2" r="AR283"/>
  <c i="2" r="AJ32"/>
  <c i="2" r="AL46"/>
  <c i="2" r="AN60"/>
  <c i="2" r="AP74"/>
  <c i="2" r="AO86"/>
  <c i="2" r="AJ95"/>
  <c i="2" r="AQ102"/>
  <c i="2" r="AR109"/>
  <c i="2" r="AQ116"/>
  <c i="2" r="AM122"/>
  <c i="2" r="AO127"/>
  <c i="2" r="AL132"/>
  <c i="2" r="AM136"/>
  <c i="2" r="AM140"/>
  <c i="2" r="AN144"/>
  <c i="2" r="AN148"/>
  <c i="2" r="AO152"/>
  <c i="2" r="AN156"/>
  <c i="2" r="AJ160"/>
  <c i="2" r="AR162"/>
  <c i="2" r="AR165"/>
  <c i="2" r="AP168"/>
  <c i="2" r="AL171"/>
  <c i="2" r="AO173"/>
  <c i="2" r="AR175"/>
  <c i="2" r="AR177"/>
  <c i="2" r="AR179"/>
  <c i="2" r="AJ182"/>
  <c i="2" r="AJ184"/>
  <c i="2" r="AJ186"/>
  <c i="2" r="AK188"/>
  <c i="2" r="AK190"/>
  <c i="2" r="AK192"/>
  <c i="2" r="AK194"/>
  <c i="2" r="AL196"/>
  <c i="2" r="AL198"/>
  <c i="2" r="AL200"/>
  <c i="2" r="AM202"/>
  <c i="2" r="AK204"/>
  <c i="2" r="AR205"/>
  <c i="2" r="AP207"/>
  <c i="2" r="AN209"/>
  <c i="2" r="AL211"/>
  <c i="2" r="AQ212"/>
  <c i="2" r="AK214"/>
  <c i="2" r="AO215"/>
  <c i="2" r="AK217"/>
  <c i="2" r="AM218"/>
  <c i="2" r="AR219"/>
  <c i="2" r="AJ221"/>
  <c i="2" r="AL222"/>
  <c i="2" r="AN223"/>
  <c i="2" r="AO224"/>
  <c i="2" r="AQ225"/>
  <c i="2" r="AJ227"/>
  <c i="2" r="AJ228"/>
  <c i="2" r="AJ229"/>
  <c i="2" r="AJ230"/>
  <c i="2" r="AJ231"/>
  <c i="2" r="AJ232"/>
  <c i="2" r="AK233"/>
  <c i="2" r="AK234"/>
  <c i="2" r="AK235"/>
  <c i="2" r="AK236"/>
  <c i="2" r="AK237"/>
  <c i="2" r="AK238"/>
  <c i="2" r="AK239"/>
  <c i="2" r="AL240"/>
  <c i="2" r="AL241"/>
  <c i="2" r="AL242"/>
  <c i="2" r="AL243"/>
  <c i="2" r="AL244"/>
  <c i="2" r="AL245"/>
  <c i="2" r="AL246"/>
  <c i="2" r="AM247"/>
  <c i="2" r="AM248"/>
  <c i="2" r="AM249"/>
  <c i="2" r="AM250"/>
  <c i="2" r="AM251"/>
  <c i="2" r="AM252"/>
  <c i="2" r="AM253"/>
  <c i="2" r="AN254"/>
  <c i="2" r="AN255"/>
  <c i="2" r="AN256"/>
  <c i="2" r="AN257"/>
  <c i="2" r="AN258"/>
  <c i="2" r="AN259"/>
  <c i="2" r="AN260"/>
  <c i="2" r="AO261"/>
  <c i="2" r="AO262"/>
  <c i="2" r="AO263"/>
  <c i="2" r="AO264"/>
  <c i="2" r="AO265"/>
  <c i="2" r="AO266"/>
  <c i="2" r="AO267"/>
  <c i="2" r="AP268"/>
  <c i="2" r="AP269"/>
  <c i="2" r="AP270"/>
  <c i="2" r="AO271"/>
  <c i="2" r="AN272"/>
  <c i="2" r="AM273"/>
  <c i="2" r="AL274"/>
  <c i="2" r="AK275"/>
  <c i="2" r="AJ276"/>
  <c i="2" r="AR276"/>
  <c i="2" r="AQ277"/>
  <c i="2" r="AP278"/>
  <c i="2" r="AO279"/>
  <c i="2" r="AN280"/>
  <c i="2" r="AM281"/>
  <c i="2" r="AL282"/>
  <c i="2" r="AK283"/>
  <c i="2" r="AJ284"/>
  <c i="2" r="AR284"/>
  <c i="2" r="AQ285"/>
  <c i="2" r="AP286"/>
  <c i="2" r="AO287"/>
  <c i="2" r="AN288"/>
  <c i="2" r="AM289"/>
  <c i="2" r="AL290"/>
  <c i="2" r="AK291"/>
  <c i="2" r="AJ292"/>
  <c i="2" r="AR292"/>
  <c i="2" r="AQ293"/>
  <c i="2" r="AP294"/>
  <c i="2" r="AO295"/>
  <c i="2" r="AN296"/>
  <c i="2" r="AM297"/>
  <c i="2" r="AL298"/>
  <c i="2" r="AK299"/>
  <c i="2" r="AJ300"/>
  <c i="2" r="AR300"/>
  <c i="2" r="AQ301"/>
  <c i="2" r="AP302"/>
  <c i="2" r="AO303"/>
  <c i="2" r="AN304"/>
  <c i="2" r="AM305"/>
  <c i="2" r="AL306"/>
  <c i="2" r="AK307"/>
  <c i="2" r="AJ308"/>
  <c i="2" r="AR308"/>
  <c i="2" r="AQ309"/>
  <c i="2" r="AP310"/>
  <c i="2" r="AO311"/>
  <c i="2" r="AN312"/>
  <c i="2" r="AM313"/>
  <c i="2" r="AL314"/>
  <c i="2" r="AK315"/>
  <c i="2" r="AJ316"/>
  <c i="2" r="AR316"/>
  <c i="2" r="AQ317"/>
  <c i="2" r="AP318"/>
  <c i="2" r="AO319"/>
  <c i="2" r="AN320"/>
  <c i="2" r="AM321"/>
  <c i="2" r="AL322"/>
  <c i="2" r="AK323"/>
  <c i="2" r="AJ324"/>
  <c i="2" r="AR324"/>
  <c i="2" r="AQ325"/>
  <c i="2" r="AP326"/>
  <c i="2" r="AO327"/>
  <c i="2" r="AN328"/>
  <c i="2" r="AM329"/>
  <c i="2" r="AL330"/>
  <c i="2" r="AK331"/>
  <c i="2" r="AJ332"/>
  <c i="2" r="AR332"/>
  <c i="2" r="AQ333"/>
  <c i="2" r="AP334"/>
  <c i="2" r="AQ38"/>
  <c i="2" r="AL67"/>
  <c i="2" r="AO90"/>
  <c i="2" r="AJ106"/>
  <c i="2" r="AJ119"/>
  <c i="2" r="AN129"/>
  <c i="2" r="AJ138"/>
  <c i="2" r="AK146"/>
  <c i="2" r="AL154"/>
  <c i="2" r="AR160"/>
  <c i="2" r="AQ166"/>
  <c i="2" r="AR171"/>
  <c i="2" r="AO176"/>
  <c i="2" r="AO180"/>
  <c i="2" r="AP184"/>
  <c i="2" r="AP188"/>
  <c i="2" r="AQ192"/>
  <c i="2" r="AQ196"/>
  <c i="2" r="AR200"/>
  <c i="2" r="AP204"/>
  <c i="2" r="AL208"/>
  <c i="2" r="AN211"/>
  <c i="2" r="AN214"/>
  <c i="2" r="AL217"/>
  <c i="2" r="AJ220"/>
  <c i="2" r="AN222"/>
  <c i="2" r="AQ224"/>
  <c i="2" r="AK227"/>
  <c i="2" r="AK229"/>
  <c i="2" r="AK231"/>
  <c i="2" r="AL233"/>
  <c i="2" r="AL235"/>
  <c i="2" r="AL237"/>
  <c i="2" r="AM239"/>
  <c i="2" r="AM241"/>
  <c i="2" r="AM243"/>
  <c i="2" r="AM245"/>
  <c i="2" r="AN247"/>
  <c i="2" r="AN249"/>
  <c i="2" r="AN251"/>
  <c i="2" r="AO253"/>
  <c i="2" r="AO255"/>
  <c i="2" r="AO257"/>
  <c i="2" r="AO259"/>
  <c i="2" r="AP261"/>
  <c i="2" r="AP263"/>
  <c i="2" r="AP265"/>
  <c i="2" r="AQ267"/>
  <c i="2" r="AQ269"/>
  <c i="2" r="AK271"/>
  <c i="2" r="AP272"/>
  <c i="2" r="AJ274"/>
  <c i="2" r="AN275"/>
  <c i="2" r="AJ277"/>
  <c i="2" r="AL278"/>
  <c i="2" r="AQ279"/>
  <c i="2" r="AK281"/>
  <c i="2" r="AO282"/>
  <c i="2" r="AK284"/>
  <c i="2" r="AL285"/>
  <c i="2" r="AN286"/>
  <c i="2" r="AP287"/>
  <c i="2" r="AQ288"/>
  <c i="2" r="AR289"/>
  <c i="2" r="AR290"/>
  <c i="2" r="AR291"/>
  <c i="2" r="AJ293"/>
  <c i="2" r="AJ294"/>
  <c i="2" r="AJ295"/>
  <c i="2" r="AJ296"/>
  <c i="2" r="AJ297"/>
  <c i="2" r="AJ298"/>
  <c i="2" r="AJ299"/>
  <c i="2" r="AK300"/>
  <c i="2" r="AK301"/>
  <c i="2" r="AK302"/>
  <c i="2" r="AK303"/>
  <c i="2" r="AK304"/>
  <c i="2" r="AK305"/>
  <c i="2" r="AK306"/>
  <c i="2" r="AL307"/>
  <c i="2" r="AL308"/>
  <c i="2" r="AL309"/>
  <c i="2" r="AL310"/>
  <c i="2" r="AL311"/>
  <c i="2" r="AL312"/>
  <c i="2" r="AL313"/>
  <c i="2" r="AM314"/>
  <c i="2" r="AM315"/>
  <c i="2" r="AM316"/>
  <c i="2" r="AM317"/>
  <c i="2" r="AM318"/>
  <c i="2" r="AM319"/>
  <c i="2" r="AM320"/>
  <c i="2" r="AN321"/>
  <c i="2" r="AN322"/>
  <c i="2" r="AN323"/>
  <c i="2" r="AN324"/>
  <c i="2" r="AN325"/>
  <c i="2" r="AN326"/>
  <c i="2" r="AN327"/>
  <c i="2" r="AO328"/>
  <c i="2" r="AO329"/>
  <c i="2" r="AO330"/>
  <c i="2" r="AO331"/>
  <c i="2" r="AO332"/>
  <c i="2" r="AO333"/>
  <c i="2" r="AO334"/>
  <c i="2" r="AO335"/>
  <c i="2" r="AN336"/>
  <c i="2" r="AM337"/>
  <c i="2" r="AL338"/>
  <c i="2" r="AK339"/>
  <c i="2" r="AJ340"/>
  <c i="2" r="AR340"/>
  <c i="2" r="AQ341"/>
  <c i="2" r="AP342"/>
  <c i="2" r="AO343"/>
  <c i="2" r="AN344"/>
  <c i="2" r="AM345"/>
  <c i="2" r="AL346"/>
  <c i="2" r="AK347"/>
  <c i="2" r="AJ348"/>
  <c i="2" r="AR348"/>
  <c i="2" r="AQ349"/>
  <c i="2" r="AP350"/>
  <c i="2" r="AO351"/>
  <c i="2" r="AN352"/>
  <c i="2" r="AM353"/>
  <c i="2" r="AL354"/>
  <c i="2" r="AK355"/>
  <c i="2" r="AJ356"/>
  <c i="2" r="AR356"/>
  <c i="2" r="AQ357"/>
  <c i="2" r="AP358"/>
  <c i="2" r="AO359"/>
  <c i="2" r="AN360"/>
  <c i="2" r="AM361"/>
  <c i="2" r="AL362"/>
  <c i="2" r="AK363"/>
  <c i="2" r="AJ364"/>
  <c i="2" r="AR364"/>
  <c i="2" r="AQ365"/>
  <c i="2" r="AP366"/>
  <c i="2" r="AO367"/>
  <c i="2" r="AN368"/>
  <c i="2" r="AM369"/>
  <c i="2" r="AL370"/>
  <c i="2" r="AK371"/>
  <c i="2" r="AJ372"/>
  <c i="2" r="AR372"/>
  <c i="2" r="AQ373"/>
  <c i="2" r="AP374"/>
  <c i="2" r="AO375"/>
  <c i="2" r="AN376"/>
  <c i="2" r="AM377"/>
  <c i="2" r="AL378"/>
  <c i="2" r="AK379"/>
  <c i="2" r="AJ380"/>
  <c i="2" r="AR380"/>
  <c i="2" r="AQ381"/>
  <c i="2" r="AP382"/>
  <c i="2" r="AO383"/>
  <c i="2" r="AN384"/>
  <c i="2" r="AM385"/>
  <c i="2" r="AL386"/>
  <c i="2" r="AK387"/>
  <c i="2" r="AJ388"/>
  <c i="2" r="AR388"/>
  <c i="2" r="AQ389"/>
  <c i="2" r="AR38"/>
  <c i="2" r="AM67"/>
  <c i="2" r="AP90"/>
  <c i="2" r="AK106"/>
  <c i="2" r="AM119"/>
  <c i="2" r="AP129"/>
  <c i="2" r="AK138"/>
  <c i="2" r="AL146"/>
  <c i="2" r="AM154"/>
  <c i="2" r="AK161"/>
  <c i="2" r="AR166"/>
  <c i="2" r="AK172"/>
  <c i="2" r="AP176"/>
  <c i="2" r="AP180"/>
  <c i="2" r="AQ184"/>
  <c i="2" r="AQ188"/>
  <c i="2" r="AR192"/>
  <c i="2" r="AJ197"/>
  <c i="2" r="AJ201"/>
  <c i="2" r="AQ204"/>
  <c i="2" r="AM208"/>
  <c i="2" r="AQ211"/>
  <c i="2" r="AO214"/>
  <c i="2" r="AM217"/>
  <c i="2" r="AK220"/>
  <c i="2" r="AO222"/>
  <c i="2" r="AR224"/>
  <c i="2" r="AL227"/>
  <c i="2" r="AL229"/>
  <c i="2" r="AM231"/>
  <c i="2" r="AM233"/>
  <c i="2" r="AM235"/>
  <c i="2" r="AM237"/>
  <c i="2" r="AN239"/>
  <c i="2" r="AN241"/>
  <c i="2" r="AN243"/>
  <c i="2" r="AO245"/>
  <c i="2" r="AO247"/>
  <c i="2" r="AO249"/>
  <c i="2" r="AO251"/>
  <c i="2" r="AP253"/>
  <c i="2" r="AP255"/>
  <c i="2" r="AP257"/>
  <c i="2" r="AQ259"/>
  <c i="2" r="AQ261"/>
  <c i="2" r="AQ263"/>
  <c i="2" r="AQ265"/>
  <c i="2" r="AR267"/>
  <c i="2" r="AR269"/>
  <c i="2" r="AM271"/>
  <c i="2" r="AQ272"/>
  <c i="2" r="AM274"/>
  <c i="2" r="AO275"/>
  <c i="2" r="AK277"/>
  <c i="2" r="AN278"/>
  <c i="2" r="AR279"/>
  <c i="2" r="AN281"/>
  <c i="2" r="AP282"/>
  <c i="2" r="AL284"/>
  <c i="2" r="AM285"/>
  <c i="2" r="AO286"/>
  <c i="2" r="AQ287"/>
  <c i="2" r="AR288"/>
  <c i="2" r="AJ290"/>
  <c i="2" r="AJ291"/>
  <c i="2" r="AK292"/>
  <c i="2" r="AK293"/>
  <c i="2" r="AK294"/>
  <c i="2" r="AK295"/>
  <c i="2" r="AK296"/>
  <c i="2" r="AK297"/>
  <c i="2" r="AK298"/>
  <c i="2" r="AL299"/>
  <c i="2" r="AL300"/>
  <c i="2" r="AL301"/>
  <c i="2" r="AL302"/>
  <c i="2" r="AL303"/>
  <c i="2" r="AL304"/>
  <c i="2" r="AL305"/>
  <c i="2" r="AM306"/>
  <c i="2" r="AM307"/>
  <c i="2" r="AM308"/>
  <c i="2" r="AM309"/>
  <c i="2" r="AM310"/>
  <c i="2" r="AM311"/>
  <c i="2" r="AM312"/>
  <c i="2" r="AN313"/>
  <c i="2" r="AN314"/>
  <c i="2" r="AN315"/>
  <c i="2" r="AN316"/>
  <c i="2" r="AN317"/>
  <c i="2" r="AN318"/>
  <c i="2" r="AN319"/>
  <c i="2" r="AO320"/>
  <c i="2" r="AO321"/>
  <c i="2" r="AO322"/>
  <c i="2" r="AO323"/>
  <c i="2" r="AO324"/>
  <c i="2" r="AO325"/>
  <c i="2" r="AO326"/>
  <c i="2" r="AP327"/>
  <c i="2" r="AP328"/>
  <c i="2" r="AP329"/>
  <c i="2" r="AP330"/>
  <c i="2" r="AP331"/>
  <c i="2" r="AP332"/>
  <c i="2" r="AP333"/>
  <c i="2" r="AQ334"/>
  <c i="2" r="AP335"/>
  <c i="2" r="AO336"/>
  <c i="2" r="AN337"/>
  <c i="2" r="AM338"/>
  <c i="2" r="AL339"/>
  <c i="2" r="AK340"/>
  <c i="2" r="AJ341"/>
  <c i="2" r="AR341"/>
  <c i="2" r="AQ342"/>
  <c i="2" r="AP343"/>
  <c i="2" r="AO344"/>
  <c i="2" r="AN345"/>
  <c i="2" r="AM346"/>
  <c i="2" r="AL347"/>
  <c i="2" r="AK348"/>
  <c i="2" r="AJ349"/>
  <c i="2" r="AR349"/>
  <c i="2" r="AQ350"/>
  <c i="2" r="AP351"/>
  <c i="2" r="AO352"/>
  <c i="2" r="AN353"/>
  <c i="2" r="AM354"/>
  <c i="2" r="AL355"/>
  <c i="2" r="AK356"/>
  <c i="2" r="AJ357"/>
  <c i="2" r="AR357"/>
  <c i="2" r="AQ358"/>
  <c i="2" r="AP359"/>
  <c i="2" r="AO360"/>
  <c i="2" r="AN361"/>
  <c i="2" r="AM362"/>
  <c i="2" r="AL363"/>
  <c i="2" r="AK364"/>
  <c i="2" r="AJ39"/>
  <c i="2" r="AN67"/>
  <c i="2" r="AQ90"/>
  <c i="2" r="AL106"/>
  <c i="2" r="AN119"/>
  <c i="2" r="AQ129"/>
  <c i="2" r="AL138"/>
  <c i="2" r="AM146"/>
  <c i="2" r="AN154"/>
  <c i="2" r="AN161"/>
  <c i="2" r="AJ167"/>
  <c i="2" r="AL172"/>
  <c i="2" r="AQ176"/>
  <c i="2" r="AQ180"/>
  <c i="2" r="AR184"/>
  <c i="2" r="AJ189"/>
  <c i="2" r="AJ193"/>
  <c i="2" r="AK197"/>
  <c i="2" r="AK201"/>
  <c i="2" r="AR204"/>
  <c i="2" r="AN208"/>
  <c i="2" r="AR211"/>
  <c i="2" r="AP214"/>
  <c i="2" r="AN217"/>
  <c i="2" r="AM220"/>
  <c i="2" r="AP222"/>
  <c i="2" r="AK225"/>
  <c i="2" r="AM227"/>
  <c i="2" r="AM229"/>
  <c i="2" r="AN231"/>
  <c i="2" r="AN233"/>
  <c i="2" r="AN235"/>
  <c i="2" r="AO237"/>
  <c i="2" r="AO239"/>
  <c i="2" r="AO241"/>
  <c i="2" r="AO243"/>
  <c i="2" r="AP245"/>
  <c i="2" r="AP247"/>
  <c i="2" r="AP249"/>
  <c i="2" r="AQ251"/>
  <c i="2" r="AQ253"/>
  <c i="2" r="AQ255"/>
  <c i="2" r="AQ257"/>
  <c i="2" r="AR259"/>
  <c i="2" r="AR261"/>
  <c i="2" r="AR263"/>
  <c i="2" r="AJ266"/>
  <c i="2" r="AJ268"/>
  <c i="2" r="AJ270"/>
  <c i="2" r="AP271"/>
  <c i="2" r="AR272"/>
  <c i="2" r="AN274"/>
  <c i="2" r="AQ275"/>
  <c i="2" r="AL277"/>
  <c i="2" r="AQ278"/>
  <c i="2" r="AJ280"/>
  <c i="2" r="AO281"/>
  <c i="2" r="AR282"/>
  <c i="2" r="AM284"/>
  <c i="2" r="AO285"/>
  <c i="2" r="AQ286"/>
  <c i="2" r="AR287"/>
  <c i="2" r="AK289"/>
  <c i="2" r="AK290"/>
  <c i="2" r="AL291"/>
  <c i="2" r="AL292"/>
  <c i="2" r="AL293"/>
  <c i="2" r="AL294"/>
  <c i="2" r="AL295"/>
  <c i="2" r="AL296"/>
  <c i="2" r="AL297"/>
  <c i="2" r="AM298"/>
  <c i="2" r="AM299"/>
  <c i="2" r="AM300"/>
  <c i="2" r="AM301"/>
  <c i="2" r="AM302"/>
  <c i="2" r="AM303"/>
  <c i="2" r="AM304"/>
  <c i="2" r="AN305"/>
  <c i="2" r="AN306"/>
  <c i="2" r="AN307"/>
  <c i="2" r="AN308"/>
  <c i="2" r="AN309"/>
  <c i="2" r="AN310"/>
  <c i="2" r="AN311"/>
  <c i="2" r="AO312"/>
  <c i="2" r="AO313"/>
  <c i="2" r="AO314"/>
  <c i="2" r="AO315"/>
  <c i="2" r="AO316"/>
  <c i="2" r="AO317"/>
  <c i="2" r="AO318"/>
  <c i="2" r="AP319"/>
  <c i="2" r="AP320"/>
  <c i="2" r="AP321"/>
  <c i="2" r="AP322"/>
  <c i="2" r="AP323"/>
  <c i="2" r="AP324"/>
  <c i="2" r="AP325"/>
  <c i="2" r="AQ326"/>
  <c i="2" r="AQ327"/>
  <c i="2" r="AQ328"/>
  <c i="2" r="AQ329"/>
  <c i="2" r="AQ330"/>
  <c i="2" r="AQ331"/>
  <c i="2" r="AQ332"/>
  <c i="2" r="AR333"/>
  <c i="2" r="AR334"/>
  <c i="2" r="AQ335"/>
  <c i="2" r="AP336"/>
  <c i="2" r="AO337"/>
  <c i="2" r="AN338"/>
  <c i="2" r="AM339"/>
  <c i="2" r="AL340"/>
  <c i="2" r="AK341"/>
  <c i="2" r="AJ342"/>
  <c i="2" r="AR342"/>
  <c i="2" r="AQ343"/>
  <c i="2" r="AP344"/>
  <c i="2" r="AO345"/>
  <c i="2" r="AN346"/>
  <c i="2" r="AM347"/>
  <c i="2" r="AL348"/>
  <c i="2" r="AK349"/>
  <c i="2" r="AJ350"/>
  <c i="2" r="AR350"/>
  <c i="2" r="AQ351"/>
  <c i="2" r="AP352"/>
  <c i="2" r="AO353"/>
  <c i="2" r="AN354"/>
  <c i="2" r="AM355"/>
  <c i="2" r="AL356"/>
  <c i="2" r="AK357"/>
  <c i="2" r="AJ358"/>
  <c i="2" r="AR358"/>
  <c i="2" r="AQ359"/>
  <c i="2" r="AP360"/>
  <c i="2" r="AO361"/>
  <c i="2" r="AN362"/>
  <c i="2" r="AM363"/>
  <c i="2" r="AL364"/>
  <c i="2" r="AK365"/>
  <c i="2" r="AJ366"/>
  <c i="2" r="AR366"/>
  <c i="2" r="AQ367"/>
  <c i="2" r="AP368"/>
  <c i="2" r="AO369"/>
  <c i="2" r="AN370"/>
  <c i="2" r="AM371"/>
  <c i="2" r="AL372"/>
  <c i="2" r="AK373"/>
  <c i="2" r="AJ374"/>
  <c i="2" r="AR374"/>
  <c i="2" r="AQ375"/>
  <c i="2" r="AP376"/>
  <c i="2" r="AO377"/>
  <c i="2" r="AN378"/>
  <c i="2" r="AM379"/>
  <c i="2" r="AL380"/>
  <c i="2" r="AK381"/>
  <c i="2" r="AJ382"/>
  <c i="2" r="AR382"/>
  <c i="2" r="AQ383"/>
  <c i="2" r="AP384"/>
  <c i="2" r="AO385"/>
  <c i="2" r="AN386"/>
  <c i="2" r="AK39"/>
  <c i="2" r="AO67"/>
  <c i="2" r="AR90"/>
  <c i="2" r="AM106"/>
  <c i="2" r="AO119"/>
  <c i="2" r="AJ130"/>
  <c i="2" r="AM138"/>
  <c i="2" r="AN146"/>
  <c i="2" r="AO154"/>
  <c i="2" r="AO161"/>
  <c i="2" r="AK167"/>
  <c i="2" r="AM172"/>
  <c i="2" r="AR176"/>
  <c i="2" r="AJ181"/>
  <c i="2" r="AJ185"/>
  <c i="2" r="AK189"/>
  <c i="2" r="AK193"/>
  <c i="2" r="AL197"/>
  <c i="2" r="AL201"/>
  <c i="2" r="AJ205"/>
  <c i="2" r="AO208"/>
  <c i="2" r="AJ212"/>
  <c i="2" r="AQ214"/>
  <c i="2" r="AP217"/>
  <c i="2" r="AN220"/>
  <c i="2" r="AQ222"/>
  <c i="2" r="AL225"/>
  <c i="2" r="AN227"/>
  <c i="2" r="AO229"/>
  <c i="2" r="AO231"/>
  <c i="2" r="AO233"/>
  <c i="2" r="AO235"/>
  <c i="2" r="AP237"/>
  <c i="2" r="AP239"/>
  <c i="2" r="AP241"/>
  <c i="2" r="AQ243"/>
  <c i="2" r="AQ245"/>
  <c i="2" r="AQ247"/>
  <c i="2" r="AQ249"/>
  <c i="2" r="AR251"/>
  <c i="2" r="AR253"/>
  <c i="2" r="AR255"/>
  <c i="2" r="AJ258"/>
  <c i="2" r="AJ260"/>
  <c i="2" r="AJ262"/>
  <c i="2" r="AJ264"/>
  <c i="2" r="AK266"/>
  <c i="2" r="AK268"/>
  <c i="2" r="AK270"/>
  <c i="2" r="AQ271"/>
  <c i="2" r="AK273"/>
  <c i="2" r="AO274"/>
  <c i="2" r="AK276"/>
  <c i="2" r="AM277"/>
  <c i="2" r="AR278"/>
  <c i="2" r="AL280"/>
  <c i="2" r="AP281"/>
  <c i="2" r="AL283"/>
  <c i="2" r="AN284"/>
  <c i="2" r="AP285"/>
  <c i="2" r="AR286"/>
  <c i="2" r="AJ288"/>
  <c i="2" r="AL289"/>
  <c i="2" r="AM290"/>
  <c i="2" r="AM291"/>
  <c i="2" r="AM292"/>
  <c i="2" r="AM293"/>
  <c i="2" r="AM294"/>
  <c i="2" r="AM295"/>
  <c i="2" r="AM296"/>
  <c i="2" r="AN297"/>
  <c i="2" r="AN298"/>
  <c i="2" r="AN299"/>
  <c i="2" r="AN300"/>
  <c i="2" r="AN301"/>
  <c i="2" r="AN302"/>
  <c i="2" r="AN303"/>
  <c i="2" r="AO304"/>
  <c i="2" r="AO305"/>
  <c i="2" r="AO306"/>
  <c i="2" r="AO307"/>
  <c i="2" r="AO308"/>
  <c i="2" r="AO309"/>
  <c i="2" r="AO310"/>
  <c i="2" r="AP311"/>
  <c i="2" r="AP312"/>
  <c i="2" r="AP313"/>
  <c i="2" r="AP314"/>
  <c i="2" r="AP315"/>
  <c i="2" r="AP316"/>
  <c i="2" r="AP317"/>
  <c i="2" r="AQ318"/>
  <c i="2" r="AQ319"/>
  <c i="2" r="AQ320"/>
  <c i="2" r="AQ321"/>
  <c i="2" r="AQ322"/>
  <c i="2" r="AQ323"/>
  <c i="2" r="AQ324"/>
  <c i="2" r="AR325"/>
  <c i="2" r="AR326"/>
  <c i="2" r="AR327"/>
  <c i="2" r="AR328"/>
  <c i="2" r="AR329"/>
  <c i="2" r="AR330"/>
  <c i="2" r="AR331"/>
  <c i="2" r="AJ333"/>
  <c i="2" r="AJ334"/>
  <c i="2" r="AJ335"/>
  <c i="2" r="AR335"/>
  <c i="2" r="AQ336"/>
  <c i="2" r="AP337"/>
  <c i="2" r="AO338"/>
  <c i="2" r="AN339"/>
  <c i="2" r="AM340"/>
  <c i="2" r="AL341"/>
  <c i="2" r="AK342"/>
  <c i="2" r="AJ343"/>
  <c i="2" r="AR343"/>
  <c i="2" r="AQ344"/>
  <c i="2" r="AP345"/>
  <c i="2" r="AO346"/>
  <c i="2" r="AN347"/>
  <c i="2" r="AM348"/>
  <c i="2" r="AL349"/>
  <c i="2" r="AK350"/>
  <c i="2" r="AJ351"/>
  <c i="2" r="AR351"/>
  <c i="2" r="AQ352"/>
  <c i="2" r="AP353"/>
  <c i="2" r="AO354"/>
  <c i="2" r="AN355"/>
  <c i="2" r="AM356"/>
  <c i="2" r="AL357"/>
  <c i="2" r="AK358"/>
  <c i="2" r="AJ359"/>
  <c i="2" r="AR359"/>
  <c i="2" r="AQ360"/>
  <c i="2" r="AP361"/>
  <c i="2" r="AO362"/>
  <c i="2" r="AN363"/>
  <c i="2" r="AM364"/>
  <c i="2" r="AL365"/>
  <c i="2" r="AK366"/>
  <c i="2" r="AJ367"/>
  <c i="2" r="AR367"/>
  <c i="2" r="AQ368"/>
  <c i="2" r="AP369"/>
  <c i="2" r="AO370"/>
  <c i="2" r="AN371"/>
  <c i="2" r="AM372"/>
  <c i="2" r="AL373"/>
  <c i="2" r="AK374"/>
  <c i="2" r="AJ375"/>
  <c i="2" r="AR375"/>
  <c i="2" r="AQ376"/>
  <c i="2" r="AP377"/>
  <c i="2" r="AO378"/>
  <c i="2" r="AN379"/>
  <c i="2" r="AM380"/>
  <c i="2" r="AL381"/>
  <c i="2" r="AK382"/>
  <c i="2" r="AJ383"/>
  <c i="2" r="AR383"/>
  <c i="2" r="AQ384"/>
  <c i="2" r="AP385"/>
  <c i="2" r="AO386"/>
  <c i="2" r="AN387"/>
  <c i="2" r="AM388"/>
  <c i="2" r="AL389"/>
  <c i="2" r="AK390"/>
  <c i="2" r="AJ391"/>
  <c i="2" r="AR391"/>
  <c i="2" r="AQ392"/>
  <c i="2" r="AP393"/>
  <c i="2" r="AO394"/>
  <c i="2" r="AN395"/>
  <c i="2" r="AM396"/>
  <c i="2" r="AL397"/>
  <c i="2" r="AK398"/>
  <c i="2" r="AJ399"/>
  <c i="2" r="AR399"/>
  <c i="2" r="AQ400"/>
  <c i="2" r="AP401"/>
  <c i="2" r="AO402"/>
  <c i="2" r="AN403"/>
  <c i="2" r="AM404"/>
  <c i="2" r="AL405"/>
  <c i="2" r="AK406"/>
  <c i="2" r="AJ407"/>
  <c i="2" r="AR407"/>
  <c i="2" r="AQ408"/>
  <c i="2" r="AP409"/>
  <c i="2" r="AO410"/>
  <c i="2" r="AN411"/>
  <c i="2" r="AM412"/>
  <c i="2" r="AL413"/>
  <c i="2" r="AK414"/>
  <c i="2" r="AJ415"/>
  <c i="2" r="AR415"/>
  <c i="2" r="AQ416"/>
  <c i="2" r="AP417"/>
  <c i="2" r="AO418"/>
  <c i="2" r="AN419"/>
  <c i="2" r="AM420"/>
  <c i="2" r="AL421"/>
  <c i="2" r="AK422"/>
  <c i="2" r="AJ423"/>
  <c i="2" r="AR423"/>
  <c i="2" r="AQ424"/>
  <c i="2" r="AP425"/>
  <c i="2" r="AO426"/>
  <c i="2" r="AN427"/>
  <c i="2" r="AM428"/>
  <c i="2" r="AL429"/>
  <c i="2" r="AK430"/>
  <c i="2" r="AJ431"/>
  <c i="2" r="AR431"/>
  <c i="2" r="AQ432"/>
  <c i="2" r="AP433"/>
  <c i="2" r="AO434"/>
  <c i="2" r="AN435"/>
  <c i="2" r="AM436"/>
  <c i="2" r="AL437"/>
  <c i="2" r="AK438"/>
  <c i="2" r="AJ439"/>
  <c i="2" r="AR439"/>
  <c i="2" r="AQ440"/>
  <c i="2" r="AP441"/>
  <c i="2" r="AO442"/>
  <c i="2" r="AN443"/>
  <c i="2" r="AM444"/>
  <c i="2" r="AL445"/>
  <c i="2" r="AK446"/>
  <c i="2" r="AJ447"/>
  <c i="2" r="AR447"/>
  <c i="2" r="AQ448"/>
  <c i="2" r="AP449"/>
  <c i="2" r="AO450"/>
  <c i="2" r="AN451"/>
  <c i="2" r="AM452"/>
  <c i="2" r="AJ53"/>
  <c i="2" r="AP98"/>
  <c i="2" r="AQ124"/>
  <c i="2" r="AJ142"/>
  <c i="2" r="AR157"/>
  <c i="2" r="AO169"/>
  <c i="2" r="AO178"/>
  <c i="2" r="AP186"/>
  <c i="2" r="AQ194"/>
  <c i="2" r="AR202"/>
  <c i="2" r="AJ210"/>
  <c i="2" r="AP215"/>
  <c i="2" r="AL221"/>
  <c i="2" r="AJ226"/>
  <c i="2" r="AK230"/>
  <c i="2" r="AL234"/>
  <c i="2" r="AL238"/>
  <c i="2" r="AM242"/>
  <c i="2" r="AN246"/>
  <c i="2" r="AN250"/>
  <c i="2" r="AO254"/>
  <c i="2" r="AO258"/>
  <c i="2" r="AP262"/>
  <c i="2" r="AP266"/>
  <c i="2" r="AN270"/>
  <c i="2" r="AN273"/>
  <c i="2" r="AL276"/>
  <c i="2" r="AJ279"/>
  <c i="2" r="AQ281"/>
  <c i="2" r="AP284"/>
  <c i="2" r="AJ287"/>
  <c i="2" r="AN289"/>
  <c i="2" r="AN291"/>
  <c i="2" r="AN293"/>
  <c i="2" r="AN295"/>
  <c i="2" r="AO297"/>
  <c i="2" r="AO299"/>
  <c i="2" r="AO301"/>
  <c i="2" r="AP303"/>
  <c i="2" r="AP305"/>
  <c i="2" r="AP307"/>
  <c i="2" r="AP309"/>
  <c i="2" r="AQ311"/>
  <c i="2" r="AQ313"/>
  <c i="2" r="AQ315"/>
  <c i="2" r="AR317"/>
  <c i="2" r="AR319"/>
  <c i="2" r="AR321"/>
  <c i="2" r="AR323"/>
  <c i="2" r="AJ326"/>
  <c i="2" r="AJ328"/>
  <c i="2" r="AJ330"/>
  <c i="2" r="AK332"/>
  <c i="2" r="AK334"/>
  <c i="2" r="AJ336"/>
  <c i="2" r="AQ337"/>
  <c i="2" r="AO339"/>
  <c i="2" r="AM341"/>
  <c i="2" r="AK343"/>
  <c i="2" r="AR344"/>
  <c i="2" r="AP346"/>
  <c i="2" r="AN348"/>
  <c i="2" r="AL350"/>
  <c i="2" r="AJ352"/>
  <c i="2" r="AQ353"/>
  <c i="2" r="AO355"/>
  <c i="2" r="AM357"/>
  <c i="2" r="AK359"/>
  <c i="2" r="AR360"/>
  <c i="2" r="AP362"/>
  <c i="2" r="AN364"/>
  <c i="2" r="AP365"/>
  <c i="2" r="AL367"/>
  <c i="2" r="AO368"/>
  <c i="2" r="AJ370"/>
  <c i="2" r="AO371"/>
  <c i="2" r="AQ372"/>
  <c i="2" r="AM374"/>
  <c i="2" r="AP375"/>
  <c i="2" r="AK377"/>
  <c i="2" r="AP378"/>
  <c i="2" r="AR379"/>
  <c i="2" r="AN381"/>
  <c i="2" r="AQ382"/>
  <c i="2" r="AL384"/>
  <c i="2" r="AQ385"/>
  <c i="2" r="AJ387"/>
  <c i="2" r="AL388"/>
  <c i="2" r="AN389"/>
  <c i="2" r="AO390"/>
  <c i="2" r="AO391"/>
  <c i="2" r="AO392"/>
  <c i="2" r="AO393"/>
  <c i="2" r="AP394"/>
  <c i="2" r="AP395"/>
  <c i="2" r="AP396"/>
  <c i="2" r="AP397"/>
  <c i="2" r="AP398"/>
  <c i="2" r="AP399"/>
  <c i="2" r="AP400"/>
  <c i="2" r="AQ401"/>
  <c i="2" r="AQ402"/>
  <c i="2" r="AQ403"/>
  <c i="2" r="AQ404"/>
  <c i="2" r="AQ405"/>
  <c i="2" r="AQ406"/>
  <c i="2" r="AQ407"/>
  <c i="2" r="AR408"/>
  <c i="2" r="AR409"/>
  <c i="2" r="AR410"/>
  <c i="2" r="AR411"/>
  <c i="2" r="AR412"/>
  <c i="2" r="AR413"/>
  <c i="2" r="AR414"/>
  <c i="2" r="AJ416"/>
  <c i="2" r="AJ417"/>
  <c i="2" r="AJ418"/>
  <c i="2" r="AJ419"/>
  <c i="2" r="AJ420"/>
  <c i="2" r="AJ421"/>
  <c i="2" r="AJ422"/>
  <c i="2" r="AK423"/>
  <c i="2" r="AK424"/>
  <c i="2" r="AK425"/>
  <c i="2" r="AK426"/>
  <c i="2" r="AK427"/>
  <c i="2" r="AK428"/>
  <c i="2" r="AK429"/>
  <c i="2" r="AL430"/>
  <c i="2" r="AL431"/>
  <c i="2" r="AL432"/>
  <c i="2" r="AL433"/>
  <c i="2" r="AL434"/>
  <c i="2" r="AL435"/>
  <c i="2" r="AL436"/>
  <c i="2" r="AM437"/>
  <c i="2" r="AM438"/>
  <c i="2" r="AM439"/>
  <c i="2" r="AM440"/>
  <c i="2" r="AM441"/>
  <c i="2" r="AM442"/>
  <c i="2" r="AM443"/>
  <c i="2" r="AN444"/>
  <c i="2" r="AN445"/>
  <c i="2" r="AN446"/>
  <c i="2" r="AN447"/>
  <c i="2" r="AN448"/>
  <c i="2" r="AN449"/>
  <c i="2" r="AN450"/>
  <c i="2" r="AO451"/>
  <c i="2" r="AO452"/>
  <c i="2" r="AN453"/>
  <c i="2" r="AM454"/>
  <c i="2" r="AL455"/>
  <c i="2" r="AK456"/>
  <c i="2" r="AJ457"/>
  <c i="2" r="AR457"/>
  <c i="2" r="AQ458"/>
  <c i="2" r="AP459"/>
  <c i="2" r="AO460"/>
  <c i="2" r="AN461"/>
  <c i="2" r="AM462"/>
  <c i="2" r="AL463"/>
  <c i="2" r="AK464"/>
  <c i="2" r="AJ465"/>
  <c i="2" r="AR465"/>
  <c i="2" r="AQ466"/>
  <c i="2" r="AP467"/>
  <c i="2" r="AO468"/>
  <c i="2" r="AN469"/>
  <c i="2" r="AM470"/>
  <c i="2" r="AL471"/>
  <c i="2" r="AK472"/>
  <c i="2" r="AK53"/>
  <c i="2" r="AQ98"/>
  <c i="2" r="AR124"/>
  <c i="2" r="AK142"/>
  <c i="2" r="AJ158"/>
  <c i="2" r="AP169"/>
  <c i="2" r="AP178"/>
  <c i="2" r="AQ186"/>
  <c i="2" r="AR194"/>
  <c i="2" r="AJ203"/>
  <c i="2" r="AK210"/>
  <c i="2" r="AR215"/>
  <c i="2" r="AM221"/>
  <c i="2" r="AK226"/>
  <c i="2" r="AL230"/>
  <c i="2" r="AM234"/>
  <c i="2" r="AN238"/>
  <c i="2" r="AN242"/>
  <c i="2" r="AO246"/>
  <c i="2" r="AO250"/>
  <c i="2" r="AP254"/>
  <c i="2" r="AP258"/>
  <c i="2" r="AQ262"/>
  <c i="2" r="AR266"/>
  <c i="2" r="AQ270"/>
  <c i="2" r="AO273"/>
  <c i="2" r="AM276"/>
  <c i="2" r="AK279"/>
  <c i="2" r="AJ282"/>
  <c i="2" r="AQ284"/>
  <c i="2" r="AK287"/>
  <c i="2" r="AO289"/>
  <c i="2" r="AO291"/>
  <c i="2" r="AO293"/>
  <c i="2" r="AP295"/>
  <c i="2" r="AP297"/>
  <c i="2" r="AP299"/>
  <c i="2" r="AP301"/>
  <c i="2" r="AQ303"/>
  <c i="2" r="AQ305"/>
  <c i="2" r="AQ307"/>
  <c i="2" r="AR309"/>
  <c i="2" r="AR311"/>
  <c i="2" r="AR313"/>
  <c i="2" r="AR315"/>
  <c i="2" r="AJ318"/>
  <c i="2" r="AJ320"/>
  <c i="2" r="AJ322"/>
  <c i="2" r="AK324"/>
  <c i="2" r="AK326"/>
  <c i="2" r="AK328"/>
  <c i="2" r="AK330"/>
  <c i="2" r="AL332"/>
  <c i="2" r="AL334"/>
  <c i="2" r="AK336"/>
  <c i="2" r="AR337"/>
  <c i="2" r="AP339"/>
  <c i="2" r="AN341"/>
  <c i="2" r="AL343"/>
  <c i="2" r="AJ345"/>
  <c i="2" r="AQ346"/>
  <c i="2" r="AO348"/>
  <c i="2" r="AM350"/>
  <c i="2" r="AK352"/>
  <c i="2" r="AR353"/>
  <c i="2" r="AP355"/>
  <c i="2" r="AN357"/>
  <c i="2" r="AL359"/>
  <c i="2" r="AJ361"/>
  <c i="2" r="AQ362"/>
  <c i="2" r="AO364"/>
  <c i="2" r="AR365"/>
  <c i="2" r="AM367"/>
  <c i="2" r="AR368"/>
  <c i="2" r="AK370"/>
  <c i="2" r="AP371"/>
  <c i="2" r="AJ373"/>
  <c i="2" r="AN374"/>
  <c i="2" r="AJ376"/>
  <c i="2" r="AL377"/>
  <c i="2" r="AQ378"/>
  <c i="2" r="AK380"/>
  <c i="2" r="AO381"/>
  <c i="2" r="AK383"/>
  <c i="2" r="AM384"/>
  <c i="2" r="AR385"/>
  <c i="2" r="AL387"/>
  <c i="2" r="AN388"/>
  <c i="2" r="AO389"/>
  <c i="2" r="AP390"/>
  <c i="2" r="AP391"/>
  <c i="2" r="AP392"/>
  <c i="2" r="AQ393"/>
  <c i="2" r="AQ394"/>
  <c i="2" r="AQ395"/>
  <c i="2" r="AQ396"/>
  <c i="2" r="AQ397"/>
  <c i="2" r="AQ398"/>
  <c i="2" r="AQ399"/>
  <c i="2" r="AR400"/>
  <c i="2" r="AR401"/>
  <c i="2" r="AR402"/>
  <c i="2" r="AR403"/>
  <c i="2" r="AR404"/>
  <c i="2" r="AR405"/>
  <c i="2" r="AR406"/>
  <c i="2" r="AJ408"/>
  <c i="2" r="AJ409"/>
  <c i="2" r="AJ410"/>
  <c i="2" r="AJ411"/>
  <c i="2" r="AJ412"/>
  <c i="2" r="AJ413"/>
  <c i="2" r="AJ414"/>
  <c i="2" r="AK415"/>
  <c i="2" r="AK416"/>
  <c i="2" r="AK417"/>
  <c i="2" r="AK418"/>
  <c i="2" r="AK419"/>
  <c i="2" r="AK420"/>
  <c i="2" r="AK421"/>
  <c i="2" r="AL422"/>
  <c i="2" r="AL423"/>
  <c i="2" r="AL424"/>
  <c i="2" r="AL425"/>
  <c i="2" r="AL426"/>
  <c i="2" r="AL427"/>
  <c i="2" r="AL428"/>
  <c i="2" r="AM429"/>
  <c i="2" r="AM430"/>
  <c i="2" r="AM431"/>
  <c i="2" r="AM432"/>
  <c i="2" r="AM433"/>
  <c i="2" r="AM434"/>
  <c i="2" r="AM435"/>
  <c i="2" r="AN436"/>
  <c i="2" r="AN437"/>
  <c i="2" r="AN438"/>
  <c i="2" r="AN439"/>
  <c i="2" r="AN440"/>
  <c i="2" r="AN441"/>
  <c i="2" r="AL53"/>
  <c i="2" r="AR98"/>
  <c i="2" r="AJ125"/>
  <c i="2" r="AL142"/>
  <c i="2" r="AK158"/>
  <c i="2" r="AQ169"/>
  <c i="2" r="AQ178"/>
  <c i="2" r="AR186"/>
  <c i="2" r="AJ195"/>
  <c i="2" r="AK203"/>
  <c i="2" r="AL210"/>
  <c i="2" r="AL216"/>
  <c i="2" r="AO221"/>
  <c i="2" r="AL226"/>
  <c i="2" r="AN230"/>
  <c i="2" r="AN234"/>
  <c i="2" r="AO238"/>
  <c i="2" r="AO242"/>
  <c i="2" r="AP246"/>
  <c i="2" r="AP250"/>
  <c i="2" r="AQ254"/>
  <c i="2" r="AR258"/>
  <c i="2" r="AR262"/>
  <c i="2" r="AJ267"/>
  <c i="2" r="AR270"/>
  <c i="2" r="AP273"/>
  <c i="2" r="AN276"/>
  <c i="2" r="AM279"/>
  <c i="2" r="AM282"/>
  <c i="2" r="AJ285"/>
  <c i="2" r="AM287"/>
  <c i="2" r="AP289"/>
  <c i="2" r="AP291"/>
  <c i="2" r="AP293"/>
  <c i="2" r="AQ295"/>
  <c i="2" r="AQ297"/>
  <c i="2" r="AQ299"/>
  <c i="2" r="AR301"/>
  <c i="2" r="AR303"/>
  <c i="2" r="AR305"/>
  <c i="2" r="AR307"/>
  <c i="2" r="AJ310"/>
  <c i="2" r="AJ312"/>
  <c i="2" r="AJ314"/>
  <c i="2" r="AK316"/>
  <c i="2" r="AK318"/>
  <c i="2" r="AK320"/>
  <c i="2" r="AK322"/>
  <c i="2" r="AL324"/>
  <c i="2" r="AL326"/>
  <c i="2" r="AL328"/>
  <c i="2" r="AM330"/>
  <c i="2" r="AM332"/>
  <c i="2" r="AM334"/>
  <c i="2" r="AL336"/>
  <c i="2" r="AJ338"/>
  <c i="2" r="AQ339"/>
  <c i="2" r="AO341"/>
  <c i="2" r="AM343"/>
  <c i="2" r="AK345"/>
  <c i="2" r="AR346"/>
  <c i="2" r="AP348"/>
  <c i="2" r="AN350"/>
  <c i="2" r="AL352"/>
  <c i="2" r="AJ354"/>
  <c i="2" r="AQ355"/>
  <c i="2" r="AO357"/>
  <c i="2" r="AM359"/>
  <c i="2" r="AK361"/>
  <c i="2" r="AR362"/>
  <c i="2" r="AP364"/>
  <c i="2" r="AL366"/>
  <c i="2" r="AN367"/>
  <c i="2" r="AJ369"/>
  <c i="2" r="AM370"/>
  <c i="2" r="AQ371"/>
  <c i="2" r="AM373"/>
  <c i="2" r="AO374"/>
  <c i="2" r="AK376"/>
  <c i="2" r="AN377"/>
  <c i="2" r="AR378"/>
  <c i="2" r="AN380"/>
  <c i="2" r="AP381"/>
  <c i="2" r="AL383"/>
  <c i="2" r="AO384"/>
  <c i="2" r="AJ386"/>
  <c i="2" r="AM387"/>
  <c i="2" r="AO388"/>
  <c i="2" r="AP389"/>
  <c i="2" r="AQ390"/>
  <c i="2" r="AQ391"/>
  <c i="2" r="AR392"/>
  <c i="2" r="AR393"/>
  <c i="2" r="AR394"/>
  <c i="2" r="AR395"/>
  <c i="2" r="AR396"/>
  <c i="2" r="AR397"/>
  <c i="2" r="AR398"/>
  <c i="2" r="AJ400"/>
  <c i="2" r="AJ401"/>
  <c i="2" r="AJ402"/>
  <c i="2" r="AJ403"/>
  <c i="2" r="AJ404"/>
  <c i="2" r="AJ405"/>
  <c i="2" r="AJ406"/>
  <c i="2" r="AK407"/>
  <c i="2" r="AK408"/>
  <c i="2" r="AK409"/>
  <c i="2" r="AK410"/>
  <c i="2" r="AK411"/>
  <c i="2" r="AK412"/>
  <c i="2" r="AK413"/>
  <c i="2" r="AL414"/>
  <c i="2" r="AL415"/>
  <c i="2" r="AL416"/>
  <c i="2" r="AL417"/>
  <c i="2" r="AL418"/>
  <c i="2" r="AL419"/>
  <c i="2" r="AL420"/>
  <c i="2" r="AM421"/>
  <c i="2" r="AM422"/>
  <c i="2" r="AM423"/>
  <c i="2" r="AM424"/>
  <c i="2" r="AM425"/>
  <c i="2" r="AM426"/>
  <c i="2" r="AM427"/>
  <c i="2" r="AN428"/>
  <c i="2" r="AN429"/>
  <c i="2" r="AN430"/>
  <c i="2" r="AN431"/>
  <c i="2" r="AN432"/>
  <c i="2" r="AN433"/>
  <c i="2" r="AN434"/>
  <c i="2" r="AO435"/>
  <c i="2" r="AO436"/>
  <c i="2" r="AO437"/>
  <c i="2" r="AO438"/>
  <c i="2" r="AO439"/>
  <c i="2" r="AO440"/>
  <c i="2" r="AO441"/>
  <c i="2" r="AP442"/>
  <c i="2" r="AP443"/>
  <c i="2" r="AP444"/>
  <c i="2" r="AP445"/>
  <c i="2" r="AP446"/>
  <c i="2" r="AP447"/>
  <c i="2" r="AP448"/>
  <c i="2" r="AQ449"/>
  <c i="2" r="AQ450"/>
  <c i="2" r="AQ451"/>
  <c i="2" r="AQ452"/>
  <c i="2" r="AP453"/>
  <c i="2" r="AO454"/>
  <c i="2" r="AN455"/>
  <c i="2" r="AM456"/>
  <c i="2" r="AL457"/>
  <c i="2" r="AK458"/>
  <c i="2" r="AJ459"/>
  <c i="2" r="AR459"/>
  <c i="2" r="AQ460"/>
  <c i="2" r="AP461"/>
  <c i="2" r="AO462"/>
  <c i="2" r="AN463"/>
  <c i="2" r="AM464"/>
  <c i="2" r="AL465"/>
  <c i="2" r="AK466"/>
  <c i="2" r="AJ467"/>
  <c i="2" r="AR467"/>
  <c i="2" r="AQ468"/>
  <c i="2" r="AP469"/>
  <c i="2" r="AM53"/>
  <c i="2" r="AJ99"/>
  <c i="2" r="AL125"/>
  <c i="2" r="AN142"/>
  <c i="2" r="AL158"/>
  <c i="2" r="AJ170"/>
  <c i="2" r="AR178"/>
  <c i="2" r="AJ187"/>
  <c i="2" r="AL195"/>
  <c i="2" r="AL203"/>
  <c i="2" r="AM210"/>
  <c i="2" r="AM216"/>
  <c i="2" r="AP221"/>
  <c i="2" r="AM226"/>
  <c i="2" r="AO230"/>
  <c i="2" r="AO234"/>
  <c i="2" r="AP238"/>
  <c i="2" r="AP242"/>
  <c i="2" r="AQ246"/>
  <c i="2" r="AR250"/>
  <c i="2" r="AR254"/>
  <c i="2" r="AJ259"/>
  <c i="2" r="AJ263"/>
  <c i="2" r="AK267"/>
  <c i="2" r="AJ271"/>
  <c i="2" r="AQ273"/>
  <c i="2" r="AP276"/>
  <c i="2" r="AP279"/>
  <c i="2" r="AN282"/>
  <c i="2" r="AK285"/>
  <c i="2" r="AN287"/>
  <c i="2" r="AQ289"/>
  <c i="2" r="AQ291"/>
  <c i="2" r="AR293"/>
  <c i="2" r="AR295"/>
  <c i="2" r="AR297"/>
  <c i="2" r="AR299"/>
  <c i="2" r="AJ302"/>
  <c i="2" r="AJ304"/>
  <c i="2" r="AJ306"/>
  <c i="2" r="AK308"/>
  <c i="2" r="AK310"/>
  <c i="2" r="AK312"/>
  <c i="2" r="AK314"/>
  <c i="2" r="AL316"/>
  <c i="2" r="AL318"/>
  <c i="2" r="AL320"/>
  <c i="2" r="AM322"/>
  <c i="2" r="AM324"/>
  <c i="2" r="AM326"/>
  <c i="2" r="AM328"/>
  <c i="2" r="AN330"/>
  <c i="2" r="AN332"/>
  <c i="2" r="AN334"/>
  <c i="2" r="AM336"/>
  <c i="2" r="AK338"/>
  <c i="2" r="AR339"/>
  <c i="2" r="AP341"/>
  <c i="2" r="AN343"/>
  <c i="2" r="AL345"/>
  <c i="2" r="AJ347"/>
  <c i="2" r="AQ348"/>
  <c i="2" r="AO350"/>
  <c i="2" r="AM352"/>
  <c i="2" r="AK354"/>
  <c i="2" r="AR355"/>
  <c i="2" r="AP357"/>
  <c i="2" r="AN359"/>
  <c i="2" r="AL361"/>
  <c i="2" r="AJ363"/>
  <c i="2" r="AQ364"/>
  <c i="2" r="AM366"/>
  <c i="2" r="AP367"/>
  <c i="2" r="AK369"/>
  <c i="2" r="AP370"/>
  <c i="2" r="AR371"/>
  <c i="2" r="AN373"/>
  <c i="2" r="AQ374"/>
  <c i="2" r="AL376"/>
  <c i="2" r="AQ377"/>
  <c i="2" r="AJ379"/>
  <c i="2" r="AO380"/>
  <c i="2" r="AR381"/>
  <c i="2" r="AM383"/>
  <c i="2" r="AR384"/>
  <c i="2" r="AK386"/>
  <c i="2" r="AO387"/>
  <c i="2" r="AP388"/>
  <c i="2" r="AR389"/>
  <c i="2" r="AR390"/>
  <c i="2" r="AJ392"/>
  <c i="2" r="AJ393"/>
  <c i="2" r="AJ394"/>
  <c i="2" r="AJ395"/>
  <c i="2" r="AJ396"/>
  <c i="2" r="AJ397"/>
  <c i="2" r="AJ398"/>
  <c i="2" r="AK399"/>
  <c i="2" r="AK400"/>
  <c i="2" r="AK401"/>
  <c i="2" r="AK402"/>
  <c i="2" r="AK403"/>
  <c i="2" r="AK404"/>
  <c i="2" r="AK405"/>
  <c i="2" r="AL406"/>
  <c i="2" r="AL407"/>
  <c i="2" r="AL408"/>
  <c i="2" r="AL409"/>
  <c i="2" r="AL410"/>
  <c i="2" r="AL411"/>
  <c i="2" r="AL412"/>
  <c i="2" r="AM413"/>
  <c i="2" r="AM414"/>
  <c i="2" r="AM415"/>
  <c i="2" r="AM416"/>
  <c i="2" r="AM417"/>
  <c i="2" r="AM418"/>
  <c i="2" r="AM419"/>
  <c i="2" r="AN420"/>
  <c i="2" r="AN421"/>
  <c i="2" r="AN422"/>
  <c i="2" r="AN423"/>
  <c i="2" r="AN424"/>
  <c i="2" r="AN425"/>
  <c i="2" r="AN426"/>
  <c i="2" r="AO427"/>
  <c i="2" r="AO428"/>
  <c i="2" r="AO429"/>
  <c i="2" r="AO430"/>
  <c i="2" r="AO431"/>
  <c i="2" r="AO432"/>
  <c i="2" r="AO433"/>
  <c i="2" r="AP434"/>
  <c i="2" r="AP435"/>
  <c i="2" r="AP436"/>
  <c i="2" r="AP437"/>
  <c i="2" r="AP438"/>
  <c i="2" r="AP439"/>
  <c i="2" r="AP440"/>
  <c i="2" r="AQ441"/>
  <c i="2" r="AQ442"/>
  <c i="2" r="AQ443"/>
  <c i="2" r="AQ444"/>
  <c i="2" r="AQ445"/>
  <c i="2" r="AQ446"/>
  <c i="2" r="AQ447"/>
  <c i="2" r="AR448"/>
  <c i="2" r="AR449"/>
  <c i="2" r="AR450"/>
  <c i="2" r="AR451"/>
  <c i="2" r="AR452"/>
  <c i="2" r="AQ453"/>
  <c i="2" r="AP454"/>
  <c i="2" r="AO455"/>
  <c i="2" r="AN456"/>
  <c i="2" r="AM457"/>
  <c i="2" r="AL458"/>
  <c i="2" r="AK459"/>
  <c i="2" r="AJ460"/>
  <c i="2" r="AR460"/>
  <c i="2" r="AQ461"/>
  <c i="2" r="AP462"/>
  <c i="2" r="AO463"/>
  <c i="2" r="AN464"/>
  <c i="2" r="AM465"/>
  <c i="2" r="AL466"/>
  <c i="2" r="AK467"/>
  <c i="2" r="AJ468"/>
  <c i="2" r="AR468"/>
  <c i="2" r="AQ469"/>
  <c i="2" r="AP470"/>
  <c i="2" r="AO471"/>
  <c i="2" r="AN472"/>
  <c i="2" r="AM473"/>
  <c i="2" r="AL474"/>
  <c i="2" r="AK475"/>
  <c i="2" r="AJ476"/>
  <c i="2" r="AR476"/>
  <c i="2" r="AQ477"/>
  <c i="2" r="AP478"/>
  <c i="2" r="AO479"/>
  <c i="2" r="AN480"/>
  <c i="2" r="AM481"/>
  <c i="2" r="AL482"/>
  <c i="2" r="AK483"/>
  <c i="2" r="AJ484"/>
  <c i="2" r="AR484"/>
  <c i="2" r="AQ485"/>
  <c i="2" r="AP486"/>
  <c i="2" r="AO487"/>
  <c i="2" r="AN488"/>
  <c i="2" r="AM489"/>
  <c i="2" r="AL490"/>
  <c i="2" r="AK491"/>
  <c i="2" r="AJ492"/>
  <c i="2" r="AR492"/>
  <c i="2" r="AQ493"/>
  <c i="2" r="AP494"/>
  <c i="2" r="AO495"/>
  <c i="2" r="AN496"/>
  <c i="2" r="AM497"/>
  <c i="2" r="AL498"/>
  <c i="2" r="AK499"/>
  <c i="2" r="AJ500"/>
  <c i="2" r="AR500"/>
  <c i="2" r="AQ501"/>
  <c i="2" r="AP502"/>
  <c i="2" r="AO503"/>
  <c i="2" r="AN504"/>
  <c i="2" r="AM505"/>
  <c i="2" r="AL506"/>
  <c i="2" r="AK507"/>
  <c i="2" r="AJ508"/>
  <c i="2" r="AR508"/>
  <c i="2" r="AQ509"/>
  <c i="2" r="AP510"/>
  <c i="2" r="AO511"/>
  <c i="2" r="AN512"/>
  <c i="2" r="AM513"/>
  <c i="2" r="AL514"/>
  <c i="2" r="AK515"/>
  <c i="2" r="AJ516"/>
  <c i="2" r="AR516"/>
  <c i="2" r="AQ517"/>
  <c i="2" r="AP518"/>
  <c i="2" r="AO519"/>
  <c i="2" r="AN520"/>
  <c i="2" r="AM521"/>
  <c i="2" r="AL522"/>
  <c i="2" r="AK523"/>
  <c i="2" r="AJ524"/>
  <c i="2" r="AR524"/>
  <c i="2" r="AQ525"/>
  <c i="2" r="AP526"/>
  <c i="2" r="AO527"/>
  <c i="2" r="AN528"/>
  <c i="2" r="AM529"/>
  <c i="2" r="AL530"/>
  <c i="2" r="AK531"/>
  <c i="2" r="AJ532"/>
  <c i="2" r="AR532"/>
  <c i="2" r="AQ533"/>
  <c i="2" r="AP534"/>
  <c i="2" r="AO535"/>
  <c i="2" r="AN536"/>
  <c i="2" r="AM537"/>
  <c i="2" r="AL538"/>
  <c i="2" r="AK539"/>
  <c i="2" r="AJ540"/>
  <c i="2" r="AR540"/>
  <c i="2" r="AO80"/>
  <c i="2" r="AR133"/>
  <c i="2" r="AQ163"/>
  <c i="2" r="AO182"/>
  <c i="2" r="AR198"/>
  <c i="2" r="AR212"/>
  <c i="2" r="AO223"/>
  <c i="2" r="AL232"/>
  <c i="2" r="AM240"/>
  <c i="2" r="AN248"/>
  <c i="2" r="AO256"/>
  <c i="2" r="AP264"/>
  <c i="2" r="AR271"/>
  <c i="2" r="AO277"/>
  <c i="2" r="AM283"/>
  <c i="2" r="AL288"/>
  <c i="2" r="AN292"/>
  <c i="2" r="AO296"/>
  <c i="2" r="AO300"/>
  <c i="2" r="AP304"/>
  <c i="2" r="AP308"/>
  <c i="2" r="AQ312"/>
  <c i="2" r="AQ316"/>
  <c i="2" r="AR320"/>
  <c i="2" r="AJ325"/>
  <c i="2" r="AJ329"/>
  <c i="2" r="AK333"/>
  <c i="2" r="AR336"/>
  <c i="2" r="AN340"/>
  <c i="2" r="AJ344"/>
  <c i="2" r="AO347"/>
  <c i="2" r="AK351"/>
  <c i="2" r="AP354"/>
  <c i="2" r="AL358"/>
  <c i="2" r="AQ361"/>
  <c i="2" r="AJ365"/>
  <c i="2" r="AJ368"/>
  <c i="2" r="AQ370"/>
  <c i="2" r="AO373"/>
  <c i="2" r="AM376"/>
  <c i="2" r="AL379"/>
  <c i="2" r="AL382"/>
  <c i="2" r="AJ385"/>
  <c i="2" r="AP387"/>
  <c i="2" r="AJ390"/>
  <c i="2" r="AK392"/>
  <c i="2" r="AK394"/>
  <c i="2" r="AK396"/>
  <c i="2" r="AL398"/>
  <c i="2" r="AL400"/>
  <c i="2" r="AL402"/>
  <c i="2" r="AL404"/>
  <c i="2" r="AM406"/>
  <c i="2" r="AM408"/>
  <c i="2" r="AM410"/>
  <c i="2" r="AN412"/>
  <c i="2" r="AN414"/>
  <c i="2" r="AN416"/>
  <c i="2" r="AN418"/>
  <c i="2" r="AO420"/>
  <c i="2" r="AO422"/>
  <c i="2" r="AO424"/>
  <c i="2" r="AP426"/>
  <c i="2" r="AP428"/>
  <c i="2" r="AP430"/>
  <c i="2" r="AP432"/>
  <c i="2" r="AQ434"/>
  <c i="2" r="AQ436"/>
  <c i="2" r="AQ438"/>
  <c i="2" r="AR440"/>
  <c i="2" r="AN442"/>
  <c i="2" r="AK444"/>
  <c i="2" r="AR445"/>
  <c i="2" r="AM447"/>
  <c i="2" r="AK449"/>
  <c i="2" r="AP450"/>
  <c i="2" r="AL452"/>
  <c i="2" r="AR453"/>
  <c i="2" r="AK455"/>
  <c i="2" r="AP456"/>
  <c i="2" r="AJ458"/>
  <c i="2" r="AN459"/>
  <c i="2" r="AJ461"/>
  <c i="2" r="AL462"/>
  <c i="2" r="AQ463"/>
  <c i="2" r="AK465"/>
  <c i="2" r="AO466"/>
  <c i="2" r="AK468"/>
  <c i="2" r="AM469"/>
  <c i="2" r="AQ470"/>
  <c i="2" r="AR471"/>
  <c i="2" r="AJ473"/>
  <c i="2" r="AJ474"/>
  <c i="2" r="AJ475"/>
  <c i="2" r="AK476"/>
  <c i="2" r="AK477"/>
  <c i="2" r="AK478"/>
  <c i="2" r="AK479"/>
  <c i="2" r="AK480"/>
  <c i="2" r="AK481"/>
  <c i="2" r="AK482"/>
  <c i="2" r="AL483"/>
  <c i="2" r="AL484"/>
  <c i="2" r="AL485"/>
  <c i="2" r="AL486"/>
  <c i="2" r="AL487"/>
  <c i="2" r="AL488"/>
  <c i="2" r="AL489"/>
  <c i="2" r="AM490"/>
  <c i="2" r="AM491"/>
  <c i="2" r="AM492"/>
  <c i="2" r="AM493"/>
  <c i="2" r="AM494"/>
  <c i="2" r="AM495"/>
  <c i="2" r="AM496"/>
  <c i="2" r="AN497"/>
  <c i="2" r="AN498"/>
  <c i="2" r="AN499"/>
  <c i="2" r="AN500"/>
  <c i="2" r="AN501"/>
  <c i="2" r="AN502"/>
  <c i="2" r="AN503"/>
  <c i="2" r="AO504"/>
  <c i="2" r="AO505"/>
  <c i="2" r="AO506"/>
  <c i="2" r="AO507"/>
  <c i="2" r="AO508"/>
  <c i="2" r="AO509"/>
  <c i="2" r="AO510"/>
  <c i="2" r="AP511"/>
  <c i="2" r="AP512"/>
  <c i="2" r="AP513"/>
  <c i="2" r="AP514"/>
  <c i="2" r="AP515"/>
  <c i="2" r="AP516"/>
  <c i="2" r="AP517"/>
  <c i="2" r="AQ518"/>
  <c i="2" r="AQ519"/>
  <c i="2" r="AQ520"/>
  <c i="2" r="AQ521"/>
  <c i="2" r="AQ522"/>
  <c i="2" r="AQ523"/>
  <c i="2" r="AQ524"/>
  <c i="2" r="AR525"/>
  <c i="2" r="AR526"/>
  <c i="2" r="AR527"/>
  <c i="2" r="AR528"/>
  <c i="2" r="AR529"/>
  <c i="2" r="AR530"/>
  <c i="2" r="AR531"/>
  <c i="2" r="AJ533"/>
  <c i="2" r="AJ534"/>
  <c i="2" r="AJ535"/>
  <c i="2" r="AJ536"/>
  <c i="2" r="AJ537"/>
  <c i="2" r="AJ538"/>
  <c i="2" r="AJ539"/>
  <c i="2" r="AK540"/>
  <c i="2" r="AK541"/>
  <c i="2" r="AJ542"/>
  <c i="2" r="AR542"/>
  <c i="2" r="AQ543"/>
  <c i="2" r="AP544"/>
  <c i="2" r="AO545"/>
  <c i="2" r="AN546"/>
  <c i="2" r="AM547"/>
  <c i="2" r="AL548"/>
  <c i="2" r="AK549"/>
  <c i="2" r="AJ550"/>
  <c i="2" r="AR550"/>
  <c i="2" r="AQ551"/>
  <c i="2" r="AP552"/>
  <c i="2" r="AO553"/>
  <c i="2" r="AN554"/>
  <c i="2" r="AM555"/>
  <c i="2" r="AL556"/>
  <c i="2" r="AK557"/>
  <c i="2" r="AJ558"/>
  <c i="2" r="AR558"/>
  <c i="2" r="AQ559"/>
  <c i="2" r="AP560"/>
  <c i="2" r="AO561"/>
  <c i="2" r="AN562"/>
  <c i="2" r="AM563"/>
  <c i="2" r="AL564"/>
  <c i="2" r="AK565"/>
  <c i="2" r="AJ566"/>
  <c i="2" r="AR566"/>
  <c i="2" r="AQ567"/>
  <c i="2" r="AP568"/>
  <c i="2" r="AO569"/>
  <c i="2" r="AN570"/>
  <c i="2" r="AM571"/>
  <c i="2" r="AL572"/>
  <c i="2" r="AK573"/>
  <c i="2" r="AJ574"/>
  <c i="2" r="AR574"/>
  <c i="2" r="AQ575"/>
  <c i="2" r="AP576"/>
  <c i="2" r="AO577"/>
  <c i="2" r="AN578"/>
  <c i="2" r="AM579"/>
  <c i="2" r="AL580"/>
  <c i="2" r="AP80"/>
  <c i="2" r="AJ134"/>
  <c i="2" r="AK164"/>
  <c i="2" r="AQ182"/>
  <c i="2" r="AJ199"/>
  <c i="2" r="AJ213"/>
  <c i="2" r="AP223"/>
  <c i="2" r="AM232"/>
  <c i="2" r="AN240"/>
  <c i="2" r="AO248"/>
  <c i="2" r="AP256"/>
  <c i="2" r="AQ264"/>
  <c i="2" r="AJ272"/>
  <c i="2" r="AR277"/>
  <c i="2" r="AN283"/>
  <c i="2" r="AM288"/>
  <c i="2" r="AO292"/>
  <c i="2" r="AP296"/>
  <c i="2" r="AP300"/>
  <c i="2" r="AQ304"/>
  <c i="2" r="AQ308"/>
  <c i="2" r="AR312"/>
  <c i="2" r="AJ317"/>
  <c i="2" r="AJ321"/>
  <c i="2" r="AK325"/>
  <c i="2" r="AK329"/>
  <c i="2" r="AL333"/>
  <c i="2" r="AJ337"/>
  <c i="2" r="AO340"/>
  <c i="2" r="AK344"/>
  <c i="2" r="AP347"/>
  <c i="2" r="AL351"/>
  <c i="2" r="AQ354"/>
  <c i="2" r="AM358"/>
  <c i="2" r="AR361"/>
  <c i="2" r="AM365"/>
  <c i="2" r="AK368"/>
  <c i="2" r="AR370"/>
  <c i="2" r="AP373"/>
  <c i="2" r="AO376"/>
  <c i="2" r="AO379"/>
  <c i="2" r="AM382"/>
  <c i="2" r="AK385"/>
  <c i="2" r="AQ387"/>
  <c i="2" r="AL390"/>
  <c i="2" r="AL392"/>
  <c i="2" r="AL394"/>
  <c i="2" r="AL396"/>
  <c i="2" r="AM398"/>
  <c i="2" r="AM400"/>
  <c i="2" r="AM402"/>
  <c i="2" r="AN404"/>
  <c i="2" r="AN406"/>
  <c i="2" r="AN408"/>
  <c i="2" r="AN410"/>
  <c i="2" r="AO412"/>
  <c i="2" r="AO414"/>
  <c i="2" r="AO416"/>
  <c i="2" r="AP418"/>
  <c i="2" r="AP420"/>
  <c i="2" r="AP422"/>
  <c i="2" r="AP424"/>
  <c i="2" r="AQ426"/>
  <c i="2" r="AQ428"/>
  <c i="2" r="AQ430"/>
  <c i="2" r="AR432"/>
  <c i="2" r="AR434"/>
  <c i="2" r="AR436"/>
  <c i="2" r="AR438"/>
  <c i="2" r="AJ441"/>
  <c i="2" r="AR442"/>
  <c i="2" r="AL444"/>
  <c i="2" r="AJ446"/>
  <c i="2" r="AO447"/>
  <c i="2" r="AL449"/>
  <c i="2" r="AJ451"/>
  <c i="2" r="AN452"/>
  <c i="2" r="AJ454"/>
  <c i="2" r="AM455"/>
  <c i="2" r="AQ456"/>
  <c i="2" r="AM458"/>
  <c i="2" r="AO459"/>
  <c i="2" r="AK461"/>
  <c i="2" r="AN462"/>
  <c i="2" r="AR463"/>
  <c i="2" r="AN465"/>
  <c i="2" r="AP466"/>
  <c i="2" r="AL468"/>
  <c i="2" r="AO469"/>
  <c i="2" r="AR470"/>
  <c i="2" r="AJ472"/>
  <c i="2" r="AK473"/>
  <c i="2" r="AK474"/>
  <c i="2" r="AL475"/>
  <c i="2" r="AL476"/>
  <c i="2" r="AL477"/>
  <c i="2" r="AL478"/>
  <c i="2" r="AL479"/>
  <c i="2" r="AL480"/>
  <c i="2" r="AL481"/>
  <c i="2" r="AM482"/>
  <c i="2" r="AM483"/>
  <c i="2" r="AM484"/>
  <c i="2" r="AM485"/>
  <c i="2" r="AM486"/>
  <c i="2" r="AM487"/>
  <c i="2" r="AM488"/>
  <c i="2" r="AN489"/>
  <c i="2" r="AN490"/>
  <c i="2" r="AN491"/>
  <c i="2" r="AN492"/>
  <c i="2" r="AN493"/>
  <c i="2" r="AN494"/>
  <c i="2" r="AN495"/>
  <c i="2" r="AO496"/>
  <c i="2" r="AO497"/>
  <c i="2" r="AO498"/>
  <c i="2" r="AO499"/>
  <c i="2" r="AO500"/>
  <c i="2" r="AO501"/>
  <c i="2" r="AO502"/>
  <c i="2" r="AP503"/>
  <c i="2" r="AP504"/>
  <c i="2" r="AP505"/>
  <c i="2" r="AP506"/>
  <c i="2" r="AP507"/>
  <c i="2" r="AP508"/>
  <c i="2" r="AP509"/>
  <c i="2" r="AQ510"/>
  <c i="2" r="AQ511"/>
  <c i="2" r="AQ512"/>
  <c i="2" r="AQ513"/>
  <c i="2" r="AQ514"/>
  <c i="2" r="AQ515"/>
  <c i="2" r="AQ516"/>
  <c i="2" r="AR517"/>
  <c i="2" r="AR518"/>
  <c i="2" r="AR519"/>
  <c i="2" r="AR520"/>
  <c i="2" r="AR521"/>
  <c i="2" r="AR522"/>
  <c i="2" r="AR523"/>
  <c i="2" r="AJ525"/>
  <c i="2" r="AJ526"/>
  <c i="2" r="AJ527"/>
  <c i="2" r="AJ528"/>
  <c i="2" r="AJ529"/>
  <c i="2" r="AJ530"/>
  <c i="2" r="AJ531"/>
  <c i="2" r="AK532"/>
  <c i="2" r="AK533"/>
  <c i="2" r="AK534"/>
  <c i="2" r="AK535"/>
  <c i="2" r="AK536"/>
  <c i="2" r="AK537"/>
  <c i="2" r="AK538"/>
  <c i="2" r="AL539"/>
  <c i="2" r="AL540"/>
  <c i="2" r="AL541"/>
  <c i="2" r="AK542"/>
  <c i="2" r="AJ543"/>
  <c i="2" r="AR543"/>
  <c i="2" r="AQ544"/>
  <c i="2" r="AP545"/>
  <c i="2" r="AO546"/>
  <c i="2" r="AN547"/>
  <c i="2" r="AM548"/>
  <c i="2" r="AL549"/>
  <c i="2" r="AK550"/>
  <c i="2" r="AJ551"/>
  <c i="2" r="AQ80"/>
  <c i="2" r="AK134"/>
  <c i="2" r="AL164"/>
  <c i="2" r="AR182"/>
  <c i="2" r="AK199"/>
  <c i="2" r="AL213"/>
  <c i="2" r="AR223"/>
  <c i="2" r="AN232"/>
  <c i="2" r="AO240"/>
  <c i="2" r="AP248"/>
  <c i="2" r="AQ256"/>
  <c i="2" r="AR264"/>
  <c i="2" r="AL272"/>
  <c i="2" r="AJ278"/>
  <c i="2" r="AO283"/>
  <c i="2" r="AO288"/>
  <c i="2" r="AP292"/>
  <c i="2" r="AQ296"/>
  <c i="2" r="AQ300"/>
  <c i="2" r="AR304"/>
  <c i="2" r="AJ309"/>
  <c i="2" r="AJ313"/>
  <c i="2" r="AK317"/>
  <c i="2" r="AK321"/>
  <c i="2" r="AL325"/>
  <c i="2" r="AL329"/>
  <c i="2" r="AM333"/>
  <c i="2" r="AK337"/>
  <c i="2" r="AP340"/>
  <c i="2" r="AL344"/>
  <c i="2" r="AQ347"/>
  <c i="2" r="AM351"/>
  <c i="2" r="AR354"/>
  <c i="2" r="AN358"/>
  <c i="2" r="AJ362"/>
  <c i="2" r="AN365"/>
  <c i="2" r="AL368"/>
  <c i="2" r="AJ371"/>
  <c i="2" r="AR373"/>
  <c i="2" r="AR376"/>
  <c i="2" r="AP379"/>
  <c i="2" r="AN382"/>
  <c i="2" r="AL385"/>
  <c i="2" r="AR387"/>
  <c i="2" r="AM390"/>
  <c i="2" r="AM392"/>
  <c i="2" r="AM394"/>
  <c i="2" r="AN396"/>
  <c i="2" r="AN398"/>
  <c i="2" r="AN400"/>
  <c i="2" r="AN402"/>
  <c i="2" r="AO404"/>
  <c i="2" r="AO406"/>
  <c i="2" r="AO408"/>
  <c i="2" r="AP410"/>
  <c i="2" r="AP412"/>
  <c i="2" r="AP414"/>
  <c i="2" r="AP416"/>
  <c i="2" r="AQ418"/>
  <c i="2" r="AQ420"/>
  <c i="2" r="AQ422"/>
  <c i="2" r="AR424"/>
  <c i="2" r="AR426"/>
  <c i="2" r="AR428"/>
  <c i="2" r="AR430"/>
  <c i="2" r="AJ433"/>
  <c i="2" r="AJ435"/>
  <c i="2" r="AJ437"/>
  <c i="2" r="AK439"/>
  <c i="2" r="AK441"/>
  <c i="2" r="AJ443"/>
  <c i="2" r="AO444"/>
  <c i="2" r="AL446"/>
  <c i="2" r="AJ448"/>
  <c i="2" r="AM449"/>
  <c i="2" r="AK451"/>
  <c i="2" r="AP452"/>
  <c i="2" r="AK454"/>
  <c i="2" r="AP455"/>
  <c i="2" r="AR456"/>
  <c i="2" r="AN458"/>
  <c i="2" r="AQ459"/>
  <c i="2" r="AL461"/>
  <c i="2" r="AQ462"/>
  <c i="2" r="AJ464"/>
  <c i="2" r="AO465"/>
  <c i="2" r="AR466"/>
  <c i="2" r="AM468"/>
  <c i="2" r="AR469"/>
  <c i="2" r="AJ471"/>
  <c i="2" r="AL472"/>
  <c i="2" r="AL473"/>
  <c i="2" r="AM474"/>
  <c i="2" r="AM475"/>
  <c i="2" r="AM476"/>
  <c i="2" r="AM477"/>
  <c i="2" r="AM478"/>
  <c i="2" r="AM479"/>
  <c i="2" r="AM480"/>
  <c i="2" r="AN481"/>
  <c i="2" r="AN482"/>
  <c i="2" r="AN483"/>
  <c i="2" r="AN484"/>
  <c i="2" r="AN485"/>
  <c i="2" r="AN486"/>
  <c i="2" r="AN487"/>
  <c i="2" r="AO488"/>
  <c i="2" r="AO489"/>
  <c i="2" r="AO490"/>
  <c i="2" r="AO491"/>
  <c i="2" r="AO492"/>
  <c i="2" r="AO493"/>
  <c i="2" r="AO494"/>
  <c i="2" r="AP495"/>
  <c i="2" r="AP496"/>
  <c i="2" r="AP497"/>
  <c i="2" r="AP498"/>
  <c i="2" r="AP499"/>
  <c i="2" r="AP500"/>
  <c i="2" r="AP501"/>
  <c i="2" r="AQ502"/>
  <c i="2" r="AQ503"/>
  <c i="2" r="AQ504"/>
  <c i="2" r="AQ505"/>
  <c i="2" r="AQ506"/>
  <c i="2" r="AQ507"/>
  <c i="2" r="AQ508"/>
  <c i="2" r="AR509"/>
  <c i="2" r="AR510"/>
  <c i="2" r="AR511"/>
  <c i="2" r="AR512"/>
  <c i="2" r="AR513"/>
  <c i="2" r="AR514"/>
  <c i="2" r="AR515"/>
  <c i="2" r="AJ517"/>
  <c i="2" r="AJ518"/>
  <c i="2" r="AJ519"/>
  <c i="2" r="AJ520"/>
  <c i="2" r="AJ521"/>
  <c i="2" r="AJ522"/>
  <c i="2" r="AJ523"/>
  <c i="2" r="AK524"/>
  <c i="2" r="AK525"/>
  <c i="2" r="AK526"/>
  <c i="2" r="AK527"/>
  <c i="2" r="AK528"/>
  <c i="2" r="AK529"/>
  <c i="2" r="AK530"/>
  <c i="2" r="AL531"/>
  <c i="2" r="AL532"/>
  <c i="2" r="AL533"/>
  <c i="2" r="AL534"/>
  <c i="2" r="AL535"/>
  <c i="2" r="AL536"/>
  <c i="2" r="AL537"/>
  <c i="2" r="AM538"/>
  <c i="2" r="AM539"/>
  <c i="2" r="AM540"/>
  <c i="2" r="AM541"/>
  <c i="2" r="AL542"/>
  <c i="2" r="AK543"/>
  <c i="2" r="AJ544"/>
  <c i="2" r="AR544"/>
  <c i="2" r="AQ545"/>
  <c i="2" r="AP546"/>
  <c i="2" r="AO547"/>
  <c i="2" r="AN548"/>
  <c i="2" r="AM549"/>
  <c i="2" r="AL550"/>
  <c i="2" r="AK551"/>
  <c i="2" r="AJ552"/>
  <c i="2" r="AR552"/>
  <c i="2" r="AQ553"/>
  <c i="2" r="AP554"/>
  <c i="2" r="AO555"/>
  <c i="2" r="AN556"/>
  <c i="2" r="AM557"/>
  <c i="2" r="AL558"/>
  <c i="2" r="AK559"/>
  <c i="2" r="AJ560"/>
  <c i="2" r="AR560"/>
  <c i="2" r="AQ561"/>
  <c i="2" r="AP562"/>
  <c i="2" r="AO563"/>
  <c i="2" r="AN564"/>
  <c i="2" r="AM565"/>
  <c i="2" r="AL566"/>
  <c i="2" r="AK567"/>
  <c i="2" r="AJ568"/>
  <c i="2" r="AR568"/>
  <c i="2" r="AQ569"/>
  <c i="2" r="AP570"/>
  <c i="2" r="AO571"/>
  <c i="2" r="AN572"/>
  <c i="2" r="AM573"/>
  <c i="2" r="AL574"/>
  <c i="2" r="AR80"/>
  <c i="2" r="AL134"/>
  <c i="2" r="AM164"/>
  <c i="2" r="AJ183"/>
  <c i="2" r="AL199"/>
  <c i="2" r="AO213"/>
  <c i="2" r="AJ224"/>
  <c i="2" r="AO232"/>
  <c i="2" r="AP240"/>
  <c i="2" r="AQ248"/>
  <c i="2" r="AR256"/>
  <c i="2" r="AK265"/>
  <c i="2" r="AO272"/>
  <c i="2" r="AK278"/>
  <c i="2" r="AQ283"/>
  <c i="2" r="AP288"/>
  <c i="2" r="AQ292"/>
  <c i="2" r="AR296"/>
  <c i="2" r="AJ301"/>
  <c i="2" r="AJ305"/>
  <c i="2" r="AK309"/>
  <c i="2" r="AK313"/>
  <c i="2" r="AL317"/>
  <c i="2" r="AL321"/>
  <c i="2" r="AM325"/>
  <c i="2" r="AN329"/>
  <c i="2" r="AN333"/>
  <c i="2" r="AL337"/>
  <c i="2" r="AQ340"/>
  <c i="2" r="AM344"/>
  <c i="2" r="AR347"/>
  <c i="2" r="AN351"/>
  <c i="2" r="AJ355"/>
  <c i="2" r="AO358"/>
  <c i="2" r="AK362"/>
  <c i="2" r="AO365"/>
  <c i="2" r="AM368"/>
  <c i="2" r="AL371"/>
  <c i="2" r="AL374"/>
  <c i="2" r="AJ377"/>
  <c i="2" r="AQ379"/>
  <c i="2" r="AO382"/>
  <c i="2" r="AN385"/>
  <c i="2" r="AK388"/>
  <c i="2" r="AN390"/>
  <c i="2" r="AN392"/>
  <c i="2" r="AN394"/>
  <c i="2" r="AO396"/>
  <c i="2" r="AO398"/>
  <c i="2" r="AO400"/>
  <c i="2" r="AP402"/>
  <c i="2" r="AP404"/>
  <c i="2" r="AP406"/>
  <c i="2" r="AP408"/>
  <c i="2" r="AQ410"/>
  <c i="2" r="AQ412"/>
  <c i="2" r="AQ414"/>
  <c i="2" r="AR416"/>
  <c i="2" r="AR418"/>
  <c i="2" r="AR420"/>
  <c i="2" r="AR422"/>
  <c i="2" r="AJ425"/>
  <c i="2" r="AJ427"/>
  <c i="2" r="AJ429"/>
  <c i="2" r="AK431"/>
  <c i="2" r="AK433"/>
  <c i="2" r="AK435"/>
  <c i="2" r="AK437"/>
  <c i="2" r="AL439"/>
  <c i="2" r="AL441"/>
  <c i="2" r="AK443"/>
  <c i="2" r="AR444"/>
  <c i="2" r="AM446"/>
  <c i="2" r="AK448"/>
  <c i="2" r="AO449"/>
  <c i="2" r="AL451"/>
  <c i="2" r="AJ453"/>
  <c i="2" r="AL454"/>
  <c i="2" r="AQ455"/>
  <c i="2" r="AK457"/>
  <c i="2" r="AO458"/>
  <c i="2" r="AK460"/>
  <c i="2" r="AM461"/>
  <c i="2" r="AR462"/>
  <c i="2" r="AL464"/>
  <c i="2" r="AP465"/>
  <c i="2" r="AL467"/>
  <c i="2" r="AN468"/>
  <c i="2" r="AJ470"/>
  <c i="2" r="AK471"/>
  <c i="2" r="AM472"/>
  <c i="2" r="AN473"/>
  <c i="2" r="AN474"/>
  <c i="2" r="AN475"/>
  <c i="2" r="AN476"/>
  <c i="2" r="AN477"/>
  <c i="2" r="AN478"/>
  <c i="2" r="AN479"/>
  <c i="2" r="AO480"/>
  <c i="2" r="AO481"/>
  <c i="2" r="AO482"/>
  <c i="2" r="AO483"/>
  <c i="2" r="AO484"/>
  <c i="2" r="AO485"/>
  <c i="2" r="AO486"/>
  <c i="2" r="AP487"/>
  <c i="2" r="AP488"/>
  <c i="2" r="AP489"/>
  <c i="2" r="AP490"/>
  <c i="2" r="AP491"/>
  <c i="2" r="AP492"/>
  <c i="2" r="AP493"/>
  <c i="2" r="AQ494"/>
  <c i="2" r="AQ495"/>
  <c i="2" r="AQ496"/>
  <c i="2" r="AQ497"/>
  <c i="2" r="AQ498"/>
  <c i="2" r="AQ499"/>
  <c i="2" r="AQ500"/>
  <c i="2" r="AR501"/>
  <c i="2" r="AR502"/>
  <c i="2" r="AR503"/>
  <c i="2" r="AR504"/>
  <c i="2" r="AR505"/>
  <c i="2" r="AR506"/>
  <c i="2" r="AR507"/>
  <c i="2" r="AJ509"/>
  <c i="2" r="AJ510"/>
  <c i="2" r="AJ511"/>
  <c i="2" r="AJ512"/>
  <c i="2" r="AJ513"/>
  <c i="2" r="AJ514"/>
  <c i="2" r="AJ515"/>
  <c i="2" r="AK516"/>
  <c i="2" r="AK517"/>
  <c i="2" r="AK518"/>
  <c i="2" r="AK519"/>
  <c i="2" r="AK520"/>
  <c i="2" r="AK521"/>
  <c i="2" r="AK522"/>
  <c i="2" r="AL523"/>
  <c i="2" r="AL524"/>
  <c i="2" r="AL525"/>
  <c i="2" r="AL526"/>
  <c i="2" r="AL527"/>
  <c i="2" r="AL528"/>
  <c i="2" r="AL529"/>
  <c i="2" r="AM530"/>
  <c i="2" r="AM531"/>
  <c i="2" r="AM532"/>
  <c i="2" r="AM533"/>
  <c i="2" r="AM534"/>
  <c i="2" r="AM535"/>
  <c i="2" r="AM536"/>
  <c i="2" r="AN537"/>
  <c i="2" r="AN538"/>
  <c i="2" r="AN539"/>
  <c i="2" r="AN540"/>
  <c i="2" r="AN541"/>
  <c i="2" r="AM542"/>
  <c i="2" r="AL543"/>
  <c i="2" r="AK544"/>
  <c i="2" r="AJ545"/>
  <c i="2" r="AR545"/>
  <c i="2" r="AQ546"/>
  <c i="2" r="AP547"/>
  <c i="2" r="AO548"/>
  <c i="2" r="AN549"/>
  <c i="2" r="AM550"/>
  <c i="2" r="AL551"/>
  <c i="2" r="AK552"/>
  <c i="2" r="AJ553"/>
  <c i="2" r="AR553"/>
  <c i="2" r="AQ554"/>
  <c i="2" r="AP555"/>
  <c i="2" r="AO556"/>
  <c i="2" r="AN557"/>
  <c i="2" r="AM558"/>
  <c i="2" r="AL559"/>
  <c i="2" r="AK560"/>
  <c i="2" r="AJ561"/>
  <c i="2" r="AR561"/>
  <c i="2" r="AQ562"/>
  <c i="2" r="AP563"/>
  <c i="2" r="AO564"/>
  <c i="2" r="AN565"/>
  <c i="2" r="AM566"/>
  <c i="2" r="AL567"/>
  <c i="2" r="AK568"/>
  <c i="2" r="AJ569"/>
  <c i="2" r="AR569"/>
  <c i="2" r="AQ570"/>
  <c i="2" r="AP571"/>
  <c i="2" r="AO572"/>
  <c i="2" r="AN573"/>
  <c i="2" r="AM574"/>
  <c i="2" r="AL575"/>
  <c i="2" r="AK576"/>
  <c i="2" r="AJ577"/>
  <c i="2" r="AR577"/>
  <c i="2" r="AQ578"/>
  <c i="2" r="AP579"/>
  <c i="2" r="AO580"/>
  <c i="2" r="AN581"/>
  <c i="2" r="AM582"/>
  <c i="2" r="AL583"/>
  <c i="2" r="AK584"/>
  <c i="2" r="AJ585"/>
  <c i="2" r="AR585"/>
  <c i="2" r="AQ586"/>
  <c i="2" r="AP587"/>
  <c i="2" r="AO588"/>
  <c i="2" r="AN589"/>
  <c i="2" r="AM590"/>
  <c i="2" r="AL591"/>
  <c i="2" r="AK592"/>
  <c i="2" r="AJ593"/>
  <c i="2" r="AR593"/>
  <c i="2" r="AQ594"/>
  <c i="2" r="AP595"/>
  <c i="2" r="AO596"/>
  <c i="2" r="AN597"/>
  <c i="2" r="AM598"/>
  <c i="2" r="AL599"/>
  <c i="2" r="AK600"/>
  <c i="2" r="AJ601"/>
  <c i="2" r="AR601"/>
  <c i="2" r="AQ602"/>
  <c i="2" r="AP603"/>
  <c i="2" r="AO604"/>
  <c i="2" r="AN605"/>
  <c i="2" r="AM606"/>
  <c i="2" r="AL607"/>
  <c i="2" r="AK608"/>
  <c i="2" r="AJ609"/>
  <c i="2" r="AR609"/>
  <c i="2" r="AQ610"/>
  <c i="2" r="AP611"/>
  <c i="2" r="AO612"/>
  <c i="2" r="AN613"/>
  <c i="2" r="AM614"/>
  <c i="2" r="AL615"/>
  <c i="2" r="AK616"/>
  <c i="2" r="AJ617"/>
  <c i="2" r="AR617"/>
  <c i="2" r="AQ618"/>
  <c i="2" r="AP619"/>
  <c i="2" r="AO620"/>
  <c i="2" r="AN621"/>
  <c i="2" r="AM622"/>
  <c i="2" r="AL623"/>
  <c i="2" r="AK624"/>
  <c i="2" r="AJ625"/>
  <c i="2" r="AR625"/>
  <c i="2" r="AQ626"/>
  <c i="2" r="AP627"/>
  <c i="2" r="AO628"/>
  <c i="2" r="AN629"/>
  <c i="2" r="AM630"/>
  <c i="2" r="AL631"/>
  <c i="2" r="AK632"/>
  <c i="2" r="AJ633"/>
  <c i="2" r="AR633"/>
  <c i="2" r="AQ634"/>
  <c i="2" r="AP635"/>
  <c i="2" r="AO636"/>
  <c i="2" r="AN637"/>
  <c i="2" r="AM638"/>
  <c i="2" r="AL639"/>
  <c i="2" r="AK640"/>
  <c i="2" r="AJ641"/>
  <c i="2" r="AR641"/>
  <c i="2" r="AQ642"/>
  <c i="2" r="AP643"/>
  <c i="2" r="AO644"/>
  <c i="2" r="AN645"/>
  <c i="2" r="AM646"/>
  <c i="2" r="AL647"/>
  <c i="2" r="AK648"/>
  <c i="2" r="AJ649"/>
  <c i="2" r="AR649"/>
  <c i="2" r="AQ650"/>
  <c i="2" r="AP651"/>
  <c i="2" r="AO652"/>
  <c i="2" r="AN653"/>
  <c i="2" r="AM654"/>
  <c i="2" r="AL655"/>
  <c i="2" r="AK656"/>
  <c i="2" r="AJ657"/>
  <c i="2" r="AR657"/>
  <c i="2" r="AQ658"/>
  <c i="2" r="AP659"/>
  <c i="2" r="AK113"/>
  <c i="2" r="AL174"/>
  <c i="2" r="AN206"/>
  <c i="2" r="AK228"/>
  <c i="2" r="AM244"/>
  <c i="2" r="AP260"/>
  <c i="2" r="AP274"/>
  <c i="2" r="AR285"/>
  <c i="2" r="AN294"/>
  <c i="2" r="AO302"/>
  <c i="2" r="AQ310"/>
  <c i="2" r="AR318"/>
  <c i="2" r="AJ327"/>
  <c i="2" r="AK335"/>
  <c i="2" r="AL342"/>
  <c i="2" r="AM349"/>
  <c i="2" r="AN356"/>
  <c i="2" r="AO363"/>
  <c i="2" r="AL369"/>
  <c i="2" r="AK375"/>
  <c i="2" r="AP380"/>
  <c i="2" r="AM386"/>
  <c i="2" r="AK391"/>
  <c i="2" r="AK395"/>
  <c i="2" r="AL399"/>
  <c i="2" r="AL403"/>
  <c i="2" r="AM407"/>
  <c i="2" r="AM411"/>
  <c i="2" r="AN415"/>
  <c i="2" r="AO419"/>
  <c i="2" r="AO423"/>
  <c i="2" r="AP427"/>
  <c i="2" r="AP431"/>
  <c i="2" r="AQ435"/>
  <c i="2" r="AQ439"/>
  <c i="2" r="AL443"/>
  <c i="2" r="AO446"/>
  <c i="2" r="AJ450"/>
  <c i="2" r="AK453"/>
  <c i="2" r="AR455"/>
  <c i="2" r="AP458"/>
  <c i="2" r="AO461"/>
  <c i="2" r="AO464"/>
  <c i="2" r="AM467"/>
  <c i="2" r="AK470"/>
  <c i="2" r="AO472"/>
  <c i="2" r="AO474"/>
  <c i="2" r="AO476"/>
  <c i="2" r="AO478"/>
  <c i="2" r="AP480"/>
  <c i="2" r="AP482"/>
  <c i="2" r="AP484"/>
  <c i="2" r="AQ486"/>
  <c i="2" r="AQ488"/>
  <c i="2" r="AQ490"/>
  <c i="2" r="AQ492"/>
  <c i="2" r="AR494"/>
  <c i="2" r="AR496"/>
  <c i="2" r="AR498"/>
  <c i="2" r="AJ501"/>
  <c i="2" r="AJ503"/>
  <c i="2" r="AJ505"/>
  <c i="2" r="AJ507"/>
  <c i="2" r="AK509"/>
  <c i="2" r="AK511"/>
  <c i="2" r="AK513"/>
  <c i="2" r="AL515"/>
  <c i="2" r="AL517"/>
  <c i="2" r="AL519"/>
  <c i="2" r="AL521"/>
  <c i="2" r="AM523"/>
  <c i="2" r="AM525"/>
  <c i="2" r="AM527"/>
  <c i="2" r="AN529"/>
  <c i="2" r="AN531"/>
  <c i="2" r="AN533"/>
  <c i="2" r="AN535"/>
  <c i="2" r="AO537"/>
  <c i="2" r="AO539"/>
  <c i="2" r="AO541"/>
  <c i="2" r="AM543"/>
  <c i="2" r="AK545"/>
  <c i="2" r="AR546"/>
  <c i="2" r="AP548"/>
  <c i="2" r="AN550"/>
  <c i="2" r="AR551"/>
  <c i="2" r="AM553"/>
  <c i="2" r="AR554"/>
  <c i="2" r="AK556"/>
  <c i="2" r="AP557"/>
  <c i="2" r="AJ559"/>
  <c i="2" r="AN560"/>
  <c i="2" r="AJ562"/>
  <c i="2" r="AL563"/>
  <c i="2" r="AQ564"/>
  <c i="2" r="AK566"/>
  <c i="2" r="AO567"/>
  <c i="2" r="AK569"/>
  <c i="2" r="AM570"/>
  <c i="2" r="AR571"/>
  <c i="2" r="AL573"/>
  <c i="2" r="AP574"/>
  <c i="2" r="AR575"/>
  <c i="2" r="AK577"/>
  <c i="2" r="AL578"/>
  <c i="2" r="AN579"/>
  <c i="2" r="AP580"/>
  <c i="2" r="AP581"/>
  <c i="2" r="AP582"/>
  <c i="2" r="AP583"/>
  <c i="2" r="AP584"/>
  <c i="2" r="AP585"/>
  <c i="2" r="AP586"/>
  <c i="2" r="AQ587"/>
  <c i="2" r="AQ588"/>
  <c i="2" r="AQ589"/>
  <c i="2" r="AQ590"/>
  <c i="2" r="AQ591"/>
  <c i="2" r="AQ592"/>
  <c i="2" r="AQ593"/>
  <c i="2" r="AR594"/>
  <c i="2" r="AR595"/>
  <c i="2" r="AR596"/>
  <c i="2" r="AR597"/>
  <c i="2" r="AR598"/>
  <c i="2" r="AR599"/>
  <c i="2" r="AR600"/>
  <c i="2" r="AJ602"/>
  <c i="2" r="AJ603"/>
  <c i="2" r="AJ604"/>
  <c i="2" r="AJ605"/>
  <c i="2" r="AJ606"/>
  <c i="2" r="AJ607"/>
  <c i="2" r="AJ608"/>
  <c i="2" r="AK609"/>
  <c i="2" r="AK610"/>
  <c i="2" r="AK611"/>
  <c i="2" r="AK612"/>
  <c i="2" r="AK613"/>
  <c i="2" r="AK614"/>
  <c i="2" r="AK615"/>
  <c i="2" r="AL616"/>
  <c i="2" r="AL617"/>
  <c i="2" r="AL618"/>
  <c i="2" r="AL619"/>
  <c i="2" r="AL620"/>
  <c i="2" r="AL621"/>
  <c i="2" r="AL622"/>
  <c i="2" r="AM623"/>
  <c i="2" r="AM624"/>
  <c i="2" r="AM625"/>
  <c i="2" r="AM626"/>
  <c i="2" r="AM627"/>
  <c i="2" r="AM628"/>
  <c i="2" r="AM629"/>
  <c i="2" r="AN630"/>
  <c i="2" r="AN631"/>
  <c i="2" r="AN632"/>
  <c i="2" r="AN633"/>
  <c i="2" r="AN634"/>
  <c i="2" r="AN635"/>
  <c i="2" r="AN636"/>
  <c i="2" r="AO637"/>
  <c i="2" r="AO638"/>
  <c i="2" r="AO639"/>
  <c i="2" r="AO640"/>
  <c i="2" r="AO641"/>
  <c i="2" r="AO642"/>
  <c i="2" r="AO643"/>
  <c i="2" r="AP644"/>
  <c i="2" r="AP645"/>
  <c i="2" r="AP646"/>
  <c i="2" r="AP647"/>
  <c i="2" r="AP648"/>
  <c i="2" r="AP649"/>
  <c i="2" r="AP650"/>
  <c i="2" r="AQ651"/>
  <c i="2" r="AQ652"/>
  <c i="2" r="AQ653"/>
  <c i="2" r="AQ654"/>
  <c i="2" r="AQ655"/>
  <c i="2" r="AQ656"/>
  <c i="2" r="AQ657"/>
  <c i="2" r="AR658"/>
  <c i="2" r="AR659"/>
  <c i="2" r="AQ660"/>
  <c i="2" r="AP661"/>
  <c i="2" r="AO662"/>
  <c i="2" r="AN663"/>
  <c i="2" r="AM664"/>
  <c i="2" r="AL665"/>
  <c i="2" r="AK666"/>
  <c i="2" r="AJ667"/>
  <c i="2" r="AR667"/>
  <c i="2" r="AQ668"/>
  <c i="2" r="AP669"/>
  <c i="2" r="AO670"/>
  <c i="2" r="AN671"/>
  <c i="2" r="AM672"/>
  <c i="2" r="AL673"/>
  <c i="2" r="AK674"/>
  <c i="2" r="AJ675"/>
  <c i="2" r="AR675"/>
  <c i="2" r="AQ676"/>
  <c i="2" r="AP677"/>
  <c i="2" r="AO678"/>
  <c i="2" r="AN679"/>
  <c i="2" r="AM680"/>
  <c i="2" r="AL681"/>
  <c i="2" r="AK682"/>
  <c i="2" r="AJ683"/>
  <c i="2" r="AR683"/>
  <c i="2" r="AQ684"/>
  <c i="2" r="AP685"/>
  <c i="2" r="AO686"/>
  <c i="2" r="AN687"/>
  <c i="2" r="AM688"/>
  <c i="2" r="AL689"/>
  <c i="2" r="AK690"/>
  <c i="2" r="AJ691"/>
  <c i="2" r="AR691"/>
  <c i="2" r="AQ692"/>
  <c i="2" r="AP693"/>
  <c i="2" r="AO694"/>
  <c i="2" r="AN695"/>
  <c i="2" r="AM696"/>
  <c i="2" r="AL697"/>
  <c i="2" r="AK698"/>
  <c i="2" r="AJ699"/>
  <c i="2" r="AR699"/>
  <c i="2" r="AQ700"/>
  <c i="2" r="AP701"/>
  <c i="2" r="AO702"/>
  <c i="2" r="AN703"/>
  <c i="2" r="AM704"/>
  <c i="2" r="AL705"/>
  <c i="2" r="AK706"/>
  <c i="2" r="AL113"/>
  <c i="2" r="AN174"/>
  <c i="2" r="AO206"/>
  <c i="2" r="AL228"/>
  <c i="2" r="AN244"/>
  <c i="2" r="AQ260"/>
  <c i="2" r="AR274"/>
  <c i="2" r="AJ286"/>
  <c i="2" r="AO294"/>
  <c i="2" r="AQ302"/>
  <c i="2" r="AR310"/>
  <c i="2" r="AJ319"/>
  <c i="2" r="AK327"/>
  <c i="2" r="AL335"/>
  <c i="2" r="AM342"/>
  <c i="2" r="AN349"/>
  <c i="2" r="AO356"/>
  <c i="2" r="AP363"/>
  <c i="2" r="AN369"/>
  <c i="2" r="AL375"/>
  <c i="2" r="AQ380"/>
  <c i="2" r="AP386"/>
  <c i="2" r="AL391"/>
  <c i="2" r="AL395"/>
  <c i="2" r="AM399"/>
  <c i="2" r="AM403"/>
  <c i="2" r="AN407"/>
  <c i="2" r="AO411"/>
  <c i="2" r="AO415"/>
  <c i="2" r="AP419"/>
  <c i="2" r="AP423"/>
  <c i="2" r="AQ427"/>
  <c i="2" r="AQ431"/>
  <c i="2" r="AR435"/>
  <c i="2" r="AJ440"/>
  <c i="2" r="AO443"/>
  <c i="2" r="AR446"/>
  <c i="2" r="AK450"/>
  <c i="2" r="AL453"/>
  <c i="2" r="AJ456"/>
  <c i="2" r="AR458"/>
  <c i="2" r="AR461"/>
  <c i="2" r="AP464"/>
  <c i="2" r="AN467"/>
  <c i="2" r="AL470"/>
  <c i="2" r="AP472"/>
  <c i="2" r="AP474"/>
  <c i="2" r="AP476"/>
  <c i="2" r="AQ478"/>
  <c i="2" r="AQ480"/>
  <c i="2" r="AQ482"/>
  <c i="2" r="AQ484"/>
  <c i="2" r="AR486"/>
  <c i="2" r="AR488"/>
  <c i="2" r="AR490"/>
  <c i="2" r="AJ493"/>
  <c i="2" r="AJ495"/>
  <c i="2" r="AJ497"/>
  <c i="2" r="AJ499"/>
  <c i="2" r="AK501"/>
  <c i="2" r="AK503"/>
  <c i="2" r="AK505"/>
  <c i="2" r="AL507"/>
  <c i="2" r="AL509"/>
  <c i="2" r="AL511"/>
  <c i="2" r="AL513"/>
  <c i="2" r="AM515"/>
  <c i="2" r="AM517"/>
  <c i="2" r="AM519"/>
  <c i="2" r="AN521"/>
  <c i="2" r="AN523"/>
  <c i="2" r="AN525"/>
  <c i="2" r="AN527"/>
  <c i="2" r="AO529"/>
  <c i="2" r="AO531"/>
  <c i="2" r="AO533"/>
  <c i="2" r="AP535"/>
  <c i="2" r="AP537"/>
  <c i="2" r="AP539"/>
  <c i="2" r="AP541"/>
  <c i="2" r="AN543"/>
  <c i="2" r="AL545"/>
  <c i="2" r="AJ547"/>
  <c i="2" r="AQ548"/>
  <c i="2" r="AO550"/>
  <c i="2" r="AL552"/>
  <c i="2" r="AN553"/>
  <c i="2" r="AJ555"/>
  <c i="2" r="AM556"/>
  <c i="2" r="AQ557"/>
  <c i="2" r="AM559"/>
  <c i="2" r="AO560"/>
  <c i="2" r="AK562"/>
  <c i="2" r="AN563"/>
  <c i="2" r="AR564"/>
  <c i="2" r="AN566"/>
  <c i="2" r="AP567"/>
  <c i="2" r="AL569"/>
  <c i="2" r="AO570"/>
  <c i="2" r="AJ572"/>
  <c i="2" r="AO573"/>
  <c i="2" r="AQ574"/>
  <c i="2" r="AJ576"/>
  <c i="2" r="AL577"/>
  <c i="2" r="AM578"/>
  <c i="2" r="AO579"/>
  <c i="2" r="AQ580"/>
  <c i="2" r="AQ581"/>
  <c i="2" r="AQ582"/>
  <c i="2" r="AQ583"/>
  <c i="2" r="AQ584"/>
  <c i="2" r="AQ585"/>
  <c i="2" r="AR586"/>
  <c i="2" r="AR587"/>
  <c i="2" r="AR588"/>
  <c i="2" r="AR589"/>
  <c i="2" r="AR590"/>
  <c i="2" r="AR591"/>
  <c i="2" r="AR592"/>
  <c i="2" r="AJ594"/>
  <c i="2" r="AJ595"/>
  <c i="2" r="AJ596"/>
  <c i="2" r="AJ597"/>
  <c i="2" r="AJ598"/>
  <c i="2" r="AJ599"/>
  <c i="2" r="AJ600"/>
  <c i="2" r="AK601"/>
  <c i="2" r="AK602"/>
  <c i="2" r="AK603"/>
  <c i="2" r="AK604"/>
  <c i="2" r="AK605"/>
  <c i="2" r="AK606"/>
  <c i="2" r="AK607"/>
  <c i="2" r="AL608"/>
  <c i="2" r="AL609"/>
  <c i="2" r="AL610"/>
  <c i="2" r="AL611"/>
  <c i="2" r="AL612"/>
  <c i="2" r="AL613"/>
  <c i="2" r="AL614"/>
  <c i="2" r="AM615"/>
  <c i="2" r="AM616"/>
  <c i="2" r="AM617"/>
  <c i="2" r="AM618"/>
  <c i="2" r="AM619"/>
  <c i="2" r="AM620"/>
  <c i="2" r="AM621"/>
  <c i="2" r="AN622"/>
  <c i="2" r="AN623"/>
  <c i="2" r="AN624"/>
  <c i="2" r="AN625"/>
  <c i="2" r="AN626"/>
  <c i="2" r="AN627"/>
  <c i="2" r="AN628"/>
  <c i="2" r="AO629"/>
  <c i="2" r="AO630"/>
  <c i="2" r="AO631"/>
  <c i="2" r="AO632"/>
  <c i="2" r="AO633"/>
  <c i="2" r="AO634"/>
  <c i="2" r="AO635"/>
  <c i="2" r="AP636"/>
  <c i="2" r="AP637"/>
  <c i="2" r="AP638"/>
  <c i="2" r="AP639"/>
  <c i="2" r="AP640"/>
  <c i="2" r="AP641"/>
  <c i="2" r="AP642"/>
  <c i="2" r="AQ643"/>
  <c i="2" r="AQ644"/>
  <c i="2" r="AQ645"/>
  <c i="2" r="AQ646"/>
  <c i="2" r="AQ647"/>
  <c i="2" r="AQ648"/>
  <c i="2" r="AQ649"/>
  <c i="2" r="AR650"/>
  <c i="2" r="AR651"/>
  <c i="2" r="AR652"/>
  <c i="2" r="AR653"/>
  <c i="2" r="AR654"/>
  <c i="2" r="AR655"/>
  <c i="2" r="AR656"/>
  <c i="2" r="AJ658"/>
  <c i="2" r="AJ659"/>
  <c i="2" r="AJ660"/>
  <c i="2" r="AR660"/>
  <c i="2" r="AQ661"/>
  <c i="2" r="AP662"/>
  <c i="2" r="AO663"/>
  <c i="2" r="AN664"/>
  <c i="2" r="AM665"/>
  <c i="2" r="AL666"/>
  <c i="2" r="AK667"/>
  <c i="2" r="AJ668"/>
  <c i="2" r="AR668"/>
  <c i="2" r="AQ669"/>
  <c i="2" r="AP670"/>
  <c i="2" r="AO671"/>
  <c i="2" r="AN672"/>
  <c i="2" r="AM673"/>
  <c i="2" r="AM113"/>
  <c i="2" r="AO174"/>
  <c i="2" r="AP206"/>
  <c i="2" r="AM228"/>
  <c i="2" r="AP244"/>
  <c i="2" r="AR260"/>
  <c i="2" r="AL275"/>
  <c i="2" r="AK286"/>
  <c i="2" r="AQ294"/>
  <c i="2" r="AR302"/>
  <c i="2" r="AJ311"/>
  <c i="2" r="AK319"/>
  <c i="2" r="AL327"/>
  <c i="2" r="AM335"/>
  <c i="2" r="AN342"/>
  <c i="2" r="AO349"/>
  <c i="2" r="AP356"/>
  <c i="2" r="AQ363"/>
  <c i="2" r="AQ369"/>
  <c i="2" r="AM375"/>
  <c i="2" r="AJ381"/>
  <c i="2" r="AQ386"/>
  <c i="2" r="AM391"/>
  <c i="2" r="AM395"/>
  <c i="2" r="AN399"/>
  <c i="2" r="AO403"/>
  <c i="2" r="AO407"/>
  <c i="2" r="AP411"/>
  <c i="2" r="AP415"/>
  <c i="2" r="AQ419"/>
  <c i="2" r="AQ423"/>
  <c i="2" r="AR427"/>
  <c i="2" r="AJ432"/>
  <c i="2" r="AJ436"/>
  <c i="2" r="AK440"/>
  <c i="2" r="AR443"/>
  <c i="2" r="AK447"/>
  <c i="2" r="AL450"/>
  <c i="2" r="AM453"/>
  <c i="2" r="AL456"/>
  <c i="2" r="AL459"/>
  <c i="2" r="AJ462"/>
  <c i="2" r="AQ464"/>
  <c i="2" r="AO467"/>
  <c i="2" r="AN470"/>
  <c i="2" r="AQ472"/>
  <c i="2" r="AQ474"/>
  <c i="2" r="AQ476"/>
  <c i="2" r="AR478"/>
  <c i="2" r="AR480"/>
  <c i="2" r="AR482"/>
  <c i="2" r="AJ485"/>
  <c i="2" r="AJ487"/>
  <c i="2" r="AJ489"/>
  <c i="2" r="AJ491"/>
  <c i="2" r="AK493"/>
  <c i="2" r="AK495"/>
  <c i="2" r="AK497"/>
  <c i="2" r="AL499"/>
  <c i="2" r="AL501"/>
  <c i="2" r="AL503"/>
  <c i="2" r="AL505"/>
  <c i="2" r="AM507"/>
  <c i="2" r="AM509"/>
  <c i="2" r="AM511"/>
  <c i="2" r="AN513"/>
  <c i="2" r="AN515"/>
  <c i="2" r="AN517"/>
  <c i="2" r="AN519"/>
  <c i="2" r="AO521"/>
  <c i="2" r="AO523"/>
  <c i="2" r="AO525"/>
  <c i="2" r="AP527"/>
  <c i="2" r="AP529"/>
  <c i="2" r="AP531"/>
  <c i="2" r="AP533"/>
  <c i="2" r="AQ535"/>
  <c i="2" r="AQ537"/>
  <c i="2" r="AQ539"/>
  <c i="2" r="AQ541"/>
  <c i="2" r="AO543"/>
  <c i="2" r="AM545"/>
  <c i="2" r="AK547"/>
  <c i="2" r="AR548"/>
  <c i="2" r="AP550"/>
  <c i="2" r="AM552"/>
  <c i="2" r="AP553"/>
  <c i="2" r="AK555"/>
  <c i="2" r="AP556"/>
  <c i="2" r="AR557"/>
  <c i="2" r="AN559"/>
  <c i="2" r="AQ560"/>
  <c i="2" r="AL562"/>
  <c i="2" r="AQ563"/>
  <c i="2" r="AJ565"/>
  <c i="2" r="AO566"/>
  <c i="2" r="AR567"/>
  <c i="2" r="AM569"/>
  <c i="2" r="AR570"/>
  <c i="2" r="AK572"/>
  <c i="2" r="AP573"/>
  <c i="2" r="AJ575"/>
  <c i="2" r="AL576"/>
  <c i="2" r="AM577"/>
  <c i="2" r="AO578"/>
  <c i="2" r="AQ579"/>
  <c i="2" r="AR580"/>
  <c i="2" r="AR581"/>
  <c i="2" r="AR582"/>
  <c i="2" r="AR583"/>
  <c i="2" r="AR584"/>
  <c i="2" r="AJ586"/>
  <c i="2" r="AJ587"/>
  <c i="2" r="AJ588"/>
  <c i="2" r="AJ589"/>
  <c i="2" r="AJ590"/>
  <c i="2" r="AJ591"/>
  <c i="2" r="AJ592"/>
  <c i="2" r="AK593"/>
  <c i="2" r="AK594"/>
  <c i="2" r="AK595"/>
  <c i="2" r="AK596"/>
  <c i="2" r="AK597"/>
  <c i="2" r="AK598"/>
  <c i="2" r="AK599"/>
  <c i="2" r="AL600"/>
  <c i="2" r="AL601"/>
  <c i="2" r="AL602"/>
  <c i="2" r="AL603"/>
  <c i="2" r="AL604"/>
  <c i="2" r="AL605"/>
  <c i="2" r="AL606"/>
  <c i="2" r="AM607"/>
  <c i="2" r="AM608"/>
  <c i="2" r="AM609"/>
  <c i="2" r="AM610"/>
  <c i="2" r="AM611"/>
  <c i="2" r="AM612"/>
  <c i="2" r="AM613"/>
  <c i="2" r="AN614"/>
  <c i="2" r="AN615"/>
  <c i="2" r="AN616"/>
  <c i="2" r="AN617"/>
  <c i="2" r="AN618"/>
  <c i="2" r="AN619"/>
  <c i="2" r="AN620"/>
  <c i="2" r="AO621"/>
  <c i="2" r="AO622"/>
  <c i="2" r="AO623"/>
  <c i="2" r="AO624"/>
  <c i="2" r="AO625"/>
  <c i="2" r="AO626"/>
  <c i="2" r="AO627"/>
  <c i="2" r="AP628"/>
  <c i="2" r="AP629"/>
  <c i="2" r="AP630"/>
  <c i="2" r="AP631"/>
  <c i="2" r="AP632"/>
  <c i="2" r="AP633"/>
  <c i="2" r="AP634"/>
  <c i="2" r="AQ635"/>
  <c i="2" r="AQ636"/>
  <c i="2" r="AQ637"/>
  <c i="2" r="AQ638"/>
  <c i="2" r="AQ639"/>
  <c i="2" r="AQ640"/>
  <c i="2" r="AQ641"/>
  <c i="2" r="AR642"/>
  <c i="2" r="AR643"/>
  <c i="2" r="AR644"/>
  <c i="2" r="AR645"/>
  <c i="2" r="AR646"/>
  <c i="2" r="AR647"/>
  <c i="2" r="AR648"/>
  <c i="2" r="AJ650"/>
  <c i="2" r="AJ651"/>
  <c i="2" r="AJ652"/>
  <c i="2" r="AJ653"/>
  <c i="2" r="AJ654"/>
  <c i="2" r="AJ655"/>
  <c i="2" r="AJ656"/>
  <c i="2" r="AK657"/>
  <c i="2" r="AK658"/>
  <c i="2" r="AK659"/>
  <c i="2" r="AK660"/>
  <c i="2" r="AJ661"/>
  <c i="2" r="AR661"/>
  <c i="2" r="AQ662"/>
  <c i="2" r="AP663"/>
  <c i="2" r="AO664"/>
  <c i="2" r="AN665"/>
  <c i="2" r="AM666"/>
  <c i="2" r="AL667"/>
  <c i="2" r="AK668"/>
  <c i="2" r="AJ669"/>
  <c i="2" r="AR669"/>
  <c i="2" r="AQ670"/>
  <c i="2" r="AP671"/>
  <c i="2" r="AO672"/>
  <c i="2" r="AN673"/>
  <c i="2" r="AM674"/>
  <c i="2" r="AL675"/>
  <c i="2" r="AK676"/>
  <c i="2" r="AJ677"/>
  <c i="2" r="AR677"/>
  <c i="2" r="AQ678"/>
  <c i="2" r="AP679"/>
  <c i="2" r="AO680"/>
  <c i="2" r="AN681"/>
  <c i="2" r="AM682"/>
  <c i="2" r="AL683"/>
  <c i="2" r="AK684"/>
  <c i="2" r="AJ685"/>
  <c i="2" r="AR685"/>
  <c i="2" r="AQ686"/>
  <c i="2" r="AP687"/>
  <c i="2" r="AO688"/>
  <c i="2" r="AN689"/>
  <c i="2" r="AM690"/>
  <c i="2" r="AL691"/>
  <c i="2" r="AK692"/>
  <c i="2" r="AJ693"/>
  <c i="2" r="AR693"/>
  <c i="2" r="AQ694"/>
  <c i="2" r="AP695"/>
  <c i="2" r="AO696"/>
  <c i="2" r="AN697"/>
  <c i="2" r="AM698"/>
  <c i="2" r="AL699"/>
  <c i="2" r="AK700"/>
  <c i="2" r="AJ701"/>
  <c i="2" r="AR701"/>
  <c i="2" r="AQ702"/>
  <c i="2" r="AP703"/>
  <c i="2" r="AO704"/>
  <c i="2" r="AN113"/>
  <c i="2" r="AQ174"/>
  <c i="2" r="AQ206"/>
  <c i="2" r="AN228"/>
  <c i="2" r="AQ244"/>
  <c i="2" r="AJ261"/>
  <c i="2" r="AM275"/>
  <c i="2" r="AL286"/>
  <c i="2" r="AR294"/>
  <c i="2" r="AJ303"/>
  <c i="2" r="AK311"/>
  <c i="2" r="AL319"/>
  <c i="2" r="AM327"/>
  <c i="2" r="AN335"/>
  <c i="2" r="AO342"/>
  <c i="2" r="AP349"/>
  <c i="2" r="AQ356"/>
  <c i="2" r="AR363"/>
  <c i="2" r="AR369"/>
  <c i="2" r="AN375"/>
  <c i="2" r="AM381"/>
  <c i="2" r="AR386"/>
  <c i="2" r="AN391"/>
  <c i="2" r="AO395"/>
  <c i="2" r="AO399"/>
  <c i="2" r="AP403"/>
  <c i="2" r="AP407"/>
  <c i="2" r="AQ411"/>
  <c i="2" r="AQ415"/>
  <c i="2" r="AR419"/>
  <c i="2" r="AJ424"/>
  <c i="2" r="AJ428"/>
  <c i="2" r="AK432"/>
  <c i="2" r="AK436"/>
  <c i="2" r="AL440"/>
  <c i="2" r="AJ444"/>
  <c i="2" r="AL447"/>
  <c i="2" r="AM450"/>
  <c i="2" r="AO453"/>
  <c i="2" r="AO456"/>
  <c i="2" r="AM459"/>
  <c i="2" r="AK462"/>
  <c i="2" r="AR464"/>
  <c i="2" r="AQ467"/>
  <c i="2" r="AO470"/>
  <c i="2" r="AR472"/>
  <c i="2" r="AR474"/>
  <c i="2" r="AJ477"/>
  <c i="2" r="AJ479"/>
  <c i="2" r="AJ481"/>
  <c i="2" r="AJ483"/>
  <c i="2" r="AK485"/>
  <c i="2" r="AK487"/>
  <c i="2" r="AK489"/>
  <c i="2" r="AL491"/>
  <c i="2" r="AL493"/>
  <c i="2" r="AL495"/>
  <c i="2" r="AL497"/>
  <c i="2" r="AM499"/>
  <c i="2" r="AM501"/>
  <c i="2" r="AM503"/>
  <c i="2" r="AN505"/>
  <c i="2" r="AN507"/>
  <c i="2" r="AN509"/>
  <c i="2" r="AN511"/>
  <c i="2" r="AO513"/>
  <c i="2" r="AO515"/>
  <c i="2" r="AO517"/>
  <c i="2" r="AP519"/>
  <c i="2" r="AP521"/>
  <c i="2" r="AP523"/>
  <c i="2" r="AP525"/>
  <c i="2" r="AQ527"/>
  <c i="2" r="AQ529"/>
  <c i="2" r="AQ531"/>
  <c i="2" r="AR533"/>
  <c i="2" r="AR535"/>
  <c i="2" r="AR537"/>
  <c i="2" r="AR539"/>
  <c i="2" r="AR541"/>
  <c i="2" r="AP543"/>
  <c i="2" r="AN545"/>
  <c i="2" r="AL547"/>
  <c i="2" r="AJ549"/>
  <c i="2" r="AQ550"/>
  <c i="2" r="AN552"/>
  <c i="2" r="AJ554"/>
  <c i="2" r="AL555"/>
  <c i="2" r="AQ556"/>
  <c i="2" r="AK558"/>
  <c i="2" r="AO559"/>
  <c i="2" r="AK561"/>
  <c i="2" r="AM562"/>
  <c i="2" r="AR563"/>
  <c i="2" r="AL565"/>
  <c i="2" r="AP566"/>
  <c i="2" r="AL568"/>
  <c i="2" r="AN569"/>
  <c i="2" r="AJ571"/>
  <c i="2" r="AM572"/>
  <c i="2" r="AQ573"/>
  <c i="2" r="AK575"/>
  <c i="2" r="AM576"/>
  <c i="2" r="AN577"/>
  <c i="2" r="AP578"/>
  <c i="2" r="AR579"/>
  <c i="2" r="AJ581"/>
  <c i="2" r="AJ582"/>
  <c i="2" r="AJ583"/>
  <c i="2" r="AJ584"/>
  <c i="2" r="AK585"/>
  <c i="2" r="AK586"/>
  <c i="2" r="AK587"/>
  <c i="2" r="AK588"/>
  <c i="2" r="AK589"/>
  <c i="2" r="AK590"/>
  <c i="2" r="AK591"/>
  <c i="2" r="AL592"/>
  <c i="2" r="AL593"/>
  <c i="2" r="AL594"/>
  <c i="2" r="AL595"/>
  <c i="2" r="AL596"/>
  <c i="2" r="AL597"/>
  <c i="2" r="AL598"/>
  <c i="2" r="AM599"/>
  <c i="2" r="AM600"/>
  <c i="2" r="AM601"/>
  <c i="2" r="AM602"/>
  <c i="2" r="AM603"/>
  <c i="2" r="AM604"/>
  <c i="2" r="AM605"/>
  <c i="2" r="AN606"/>
  <c i="2" r="AN607"/>
  <c i="2" r="AN608"/>
  <c i="2" r="AN609"/>
  <c i="2" r="AN610"/>
  <c i="2" r="AN611"/>
  <c i="2" r="AN612"/>
  <c i="2" r="AO613"/>
  <c i="2" r="AO614"/>
  <c i="2" r="AO615"/>
  <c i="2" r="AO616"/>
  <c i="2" r="AO617"/>
  <c i="2" r="AO618"/>
  <c i="2" r="AO619"/>
  <c i="2" r="AP620"/>
  <c i="2" r="AP621"/>
  <c i="2" r="AP622"/>
  <c i="2" r="AP623"/>
  <c i="2" r="AP624"/>
  <c i="2" r="AP625"/>
  <c i="2" r="AP626"/>
  <c i="2" r="AQ627"/>
  <c i="2" r="AQ628"/>
  <c i="2" r="AQ629"/>
  <c i="2" r="AQ630"/>
  <c i="2" r="AQ631"/>
  <c i="2" r="AQ632"/>
  <c i="2" r="AQ633"/>
  <c i="2" r="AR634"/>
  <c i="2" r="AR635"/>
  <c i="2" r="AR636"/>
  <c i="2" r="AR637"/>
  <c i="2" r="AR638"/>
  <c i="2" r="AR639"/>
  <c i="2" r="AR640"/>
  <c i="2" r="AJ642"/>
  <c i="2" r="AJ643"/>
  <c i="2" r="AJ644"/>
  <c i="2" r="AJ645"/>
  <c i="2" r="AJ646"/>
  <c i="2" r="AJ647"/>
  <c i="2" r="AJ648"/>
  <c i="2" r="AK649"/>
  <c i="2" r="AK650"/>
  <c i="2" r="AK651"/>
  <c i="2" r="AK652"/>
  <c i="2" r="AK653"/>
  <c i="2" r="AK654"/>
  <c i="2" r="AK655"/>
  <c i="2" r="AL656"/>
  <c i="2" r="AL657"/>
  <c i="2" r="AL658"/>
  <c i="2" r="AL659"/>
  <c i="2" r="AL660"/>
  <c i="2" r="AK661"/>
  <c i="2" r="AJ662"/>
  <c i="2" r="AR662"/>
  <c i="2" r="AQ663"/>
  <c i="2" r="AP664"/>
  <c i="2" r="AO665"/>
  <c i="2" r="AN666"/>
  <c i="2" r="AM667"/>
  <c i="2" r="AL668"/>
  <c i="2" r="AK669"/>
  <c i="2" r="AJ670"/>
  <c i="2" r="AR670"/>
  <c i="2" r="AQ671"/>
  <c i="2" r="AP672"/>
  <c i="2" r="AO673"/>
  <c i="2" r="AN674"/>
  <c i="2" r="AM675"/>
  <c i="2" r="AL676"/>
  <c i="2" r="AK677"/>
  <c i="2" r="AJ678"/>
  <c i="2" r="AR678"/>
  <c i="2" r="AQ679"/>
  <c i="2" r="AP680"/>
  <c i="2" r="AO681"/>
  <c i="2" r="AN682"/>
  <c i="2" r="AM683"/>
  <c i="2" r="AL684"/>
  <c i="2" r="AK685"/>
  <c i="2" r="AJ686"/>
  <c i="2" r="AR686"/>
  <c i="2" r="AQ687"/>
  <c i="2" r="AP688"/>
  <c i="2" r="AO689"/>
  <c i="2" r="AN690"/>
  <c i="2" r="AM691"/>
  <c i="2" r="AL692"/>
  <c i="2" r="AK693"/>
  <c i="2" r="AJ694"/>
  <c i="2" r="AR694"/>
  <c i="2" r="AQ695"/>
  <c i="2" r="AP696"/>
  <c i="2" r="AO697"/>
  <c i="2" r="AN698"/>
  <c i="2" r="AM699"/>
  <c i="2" r="AL700"/>
  <c i="2" r="AK701"/>
  <c i="2" r="AJ702"/>
  <c i="2" r="AR702"/>
  <c i="2" r="AQ703"/>
  <c i="2" r="AP704"/>
  <c i="2" r="AO705"/>
  <c i="2" r="AN706"/>
  <c i="2" r="AM707"/>
  <c i="2" r="AL708"/>
  <c i="2" r="AK709"/>
  <c i="2" r="AJ710"/>
  <c i="2" r="AR710"/>
  <c i="2" r="AQ711"/>
  <c i="2" r="AP712"/>
  <c i="2" r="AO713"/>
  <c i="2" r="AN714"/>
  <c i="2" r="AM715"/>
  <c i="2" r="AL716"/>
  <c i="2" r="AK717"/>
  <c i="2" r="AJ718"/>
  <c i="2" r="AR718"/>
  <c i="2" r="AQ719"/>
  <c i="2" r="AP720"/>
  <c i="2" r="AO721"/>
  <c i="2" r="AN722"/>
  <c i="2" r="AM723"/>
  <c i="2" r="AL724"/>
  <c i="2" r="AK725"/>
  <c i="2" r="AJ726"/>
  <c i="2" r="AR726"/>
  <c i="2" r="AQ727"/>
  <c i="2" r="AP728"/>
  <c i="2" r="AO729"/>
  <c i="2" r="AN730"/>
  <c i="2" r="AM731"/>
  <c i="2" r="AL732"/>
  <c i="2" r="AK733"/>
  <c i="2" r="AJ734"/>
  <c i="2" r="AR734"/>
  <c i="2" r="AQ735"/>
  <c i="2" r="AP736"/>
  <c i="2" r="AO737"/>
  <c i="2" r="AN738"/>
  <c i="2" r="AM739"/>
  <c i="2" r="AL740"/>
  <c i="2" r="AK741"/>
  <c i="2" r="AJ742"/>
  <c i="2" r="AR742"/>
  <c i="2" r="AQ743"/>
  <c i="2" r="AP744"/>
  <c i="2" r="AO745"/>
  <c i="2" r="AN746"/>
  <c i="2" r="AM747"/>
  <c i="2" r="AL748"/>
  <c i="2" r="AK749"/>
  <c i="2" r="AJ750"/>
  <c i="2" r="AR750"/>
  <c i="2" r="AQ751"/>
  <c i="2" r="AP752"/>
  <c i="2" r="AO753"/>
  <c i="2" r="AN754"/>
  <c i="2" r="AM755"/>
  <c i="2" r="AL756"/>
  <c i="2" r="AK757"/>
  <c i="2" r="AJ758"/>
  <c i="2" r="AR758"/>
  <c i="2" r="AQ759"/>
  <c i="2" r="AP760"/>
  <c i="2" r="AO761"/>
  <c i="2" r="AN762"/>
  <c i="2" r="AM763"/>
  <c i="2" r="AL764"/>
  <c i="2" r="AK765"/>
  <c i="2" r="AJ766"/>
  <c i="2" r="AR766"/>
  <c i="2" r="AQ767"/>
  <c i="2" r="AP768"/>
  <c i="2" r="AO769"/>
  <c i="2" r="AN770"/>
  <c i="2" r="AM771"/>
  <c i="2" r="AL772"/>
  <c i="2" r="AK773"/>
  <c i="2" r="AJ774"/>
  <c i="2" r="AR774"/>
  <c i="2" r="AQ775"/>
  <c i="2" r="AP776"/>
  <c i="2" r="AO777"/>
  <c i="2" r="AN778"/>
  <c i="2" r="AM779"/>
  <c i="2" r="AL780"/>
  <c i="2" r="AK781"/>
  <c i="2" r="AJ782"/>
  <c i="2" r="AR782"/>
  <c i="2" r="AQ783"/>
  <c i="2" r="AP784"/>
  <c i="2" r="AO785"/>
  <c i="2" r="AN786"/>
  <c i="2" r="AM787"/>
  <c i="2" r="AL788"/>
  <c i="2" r="AK789"/>
  <c i="2" r="AJ790"/>
  <c i="2" r="AR790"/>
  <c i="2" r="AQ791"/>
  <c i="2" r="AP792"/>
  <c i="2" r="AO793"/>
  <c i="2" r="AN794"/>
  <c i="2" r="AM795"/>
  <c i="2" r="AL796"/>
  <c i="2" r="AK797"/>
  <c i="2" r="AJ798"/>
  <c i="2" r="AR798"/>
  <c i="2" r="AK150"/>
  <c i="2" r="AO218"/>
  <c i="2" r="AN252"/>
  <c i="2" r="AO280"/>
  <c i="2" r="AO298"/>
  <c i="2" r="AQ314"/>
  <c i="2" r="AJ331"/>
  <c i="2" r="AQ345"/>
  <c i="2" r="AJ360"/>
  <c i="2" r="AK372"/>
  <c i="2" r="AN383"/>
  <c i="2" r="AK393"/>
  <c i="2" r="AL401"/>
  <c i="2" r="AM409"/>
  <c i="2" r="AN417"/>
  <c i="2" r="AO425"/>
  <c i="2" r="AQ433"/>
  <c i="2" r="AR441"/>
  <c i="2" r="AL448"/>
  <c i="2" r="AN454"/>
  <c i="2" r="AL460"/>
  <c i="2" r="AQ465"/>
  <c i="2" r="AM471"/>
  <c i="2" r="AO475"/>
  <c i="2" r="AP479"/>
  <c i="2" r="AP483"/>
  <c i="2" r="AQ487"/>
  <c i="2" r="AQ491"/>
  <c i="2" r="AR495"/>
  <c i="2" r="AR499"/>
  <c i="2" r="AJ504"/>
  <c i="2" r="AK508"/>
  <c i="2" r="AK512"/>
  <c i="2" r="AL516"/>
  <c i="2" r="AL520"/>
  <c i="2" r="AM524"/>
  <c i="2" r="AM528"/>
  <c i="2" r="AN532"/>
  <c i="2" r="AO536"/>
  <c i="2" r="AO540"/>
  <c i="2" r="AL544"/>
  <c i="2" r="AQ547"/>
  <c i="2" r="AM551"/>
  <c i="2" r="AK554"/>
  <c i="2" r="AR556"/>
  <c i="2" r="AP559"/>
  <c i="2" r="AO562"/>
  <c i="2" r="AO565"/>
  <c i="2" r="AM568"/>
  <c i="2" r="AK571"/>
  <c i="2" r="AR573"/>
  <c i="2" r="AN576"/>
  <c i="2" r="AR578"/>
  <c i="2" r="AK581"/>
  <c i="2" r="AK583"/>
  <c i="2" r="AL585"/>
  <c i="2" r="AL587"/>
  <c i="2" r="AL589"/>
  <c i="2" r="AM591"/>
  <c i="2" r="AM593"/>
  <c i="2" r="AM595"/>
  <c i="2" r="AM597"/>
  <c i="2" r="AN599"/>
  <c i="2" r="AN601"/>
  <c i="2" r="AN603"/>
  <c i="2" r="AO605"/>
  <c i="2" r="AO607"/>
  <c i="2" r="AO609"/>
  <c i="2" r="AO611"/>
  <c i="2" r="AP613"/>
  <c i="2" r="AP615"/>
  <c i="2" r="AP617"/>
  <c i="2" r="AQ619"/>
  <c i="2" r="AQ621"/>
  <c i="2" r="AQ623"/>
  <c i="2" r="AQ625"/>
  <c i="2" r="AR627"/>
  <c i="2" r="AR629"/>
  <c i="2" r="AR631"/>
  <c i="2" r="AJ634"/>
  <c i="2" r="AJ636"/>
  <c i="2" r="AJ638"/>
  <c i="2" r="AJ640"/>
  <c i="2" r="AK642"/>
  <c i="2" r="AK644"/>
  <c i="2" r="AK646"/>
  <c i="2" r="AL648"/>
  <c i="2" r="AL650"/>
  <c i="2" r="AL652"/>
  <c i="2" r="AL654"/>
  <c i="2" r="AM656"/>
  <c i="2" r="AM658"/>
  <c i="2" r="AM660"/>
  <c i="2" r="AK662"/>
  <c i="2" r="AR663"/>
  <c i="2" r="AP665"/>
  <c i="2" r="AN667"/>
  <c i="2" r="AL669"/>
  <c i="2" r="AJ671"/>
  <c i="2" r="AQ672"/>
  <c i="2" r="AL674"/>
  <c i="2" r="AP675"/>
  <c i="2" r="AL677"/>
  <c i="2" r="AN678"/>
  <c i="2" r="AJ680"/>
  <c i="2" r="AM681"/>
  <c i="2" r="AQ682"/>
  <c i="2" r="AM684"/>
  <c i="2" r="AO685"/>
  <c i="2" r="AK687"/>
  <c i="2" r="AN688"/>
  <c i="2" r="AR689"/>
  <c i="2" r="AN691"/>
  <c i="2" r="AP692"/>
  <c i="2" r="AL694"/>
  <c i="2" r="AO695"/>
  <c i="2" r="AJ697"/>
  <c i="2" r="AO698"/>
  <c i="2" r="AQ699"/>
  <c i="2" r="AM701"/>
  <c i="2" r="AP702"/>
  <c i="2" r="AK704"/>
  <c i="2" r="AN705"/>
  <c i="2" r="AP706"/>
  <c i="2" r="AP707"/>
  <c i="2" r="AP708"/>
  <c i="2" r="AP709"/>
  <c i="2" r="AP710"/>
  <c i="2" r="AP711"/>
  <c i="2" r="AQ712"/>
  <c i="2" r="AQ713"/>
  <c i="2" r="AQ714"/>
  <c i="2" r="AQ715"/>
  <c i="2" r="AQ716"/>
  <c i="2" r="AQ717"/>
  <c i="2" r="AQ718"/>
  <c i="2" r="AR719"/>
  <c i="2" r="AR720"/>
  <c i="2" r="AR721"/>
  <c i="2" r="AR722"/>
  <c i="2" r="AR723"/>
  <c i="2" r="AR724"/>
  <c i="2" r="AR725"/>
  <c i="2" r="AJ727"/>
  <c i="2" r="AJ728"/>
  <c i="2" r="AJ729"/>
  <c i="2" r="AJ730"/>
  <c i="2" r="AJ731"/>
  <c i="2" r="AJ732"/>
  <c i="2" r="AJ733"/>
  <c i="2" r="AK734"/>
  <c i="2" r="AK735"/>
  <c i="2" r="AK736"/>
  <c i="2" r="AK737"/>
  <c i="2" r="AK738"/>
  <c i="2" r="AK739"/>
  <c i="2" r="AK740"/>
  <c i="2" r="AL741"/>
  <c i="2" r="AL742"/>
  <c i="2" r="AL743"/>
  <c i="2" r="AL744"/>
  <c i="2" r="AL745"/>
  <c i="2" r="AL746"/>
  <c i="2" r="AL747"/>
  <c i="2" r="AM748"/>
  <c i="2" r="AM749"/>
  <c i="2" r="AM750"/>
  <c i="2" r="AM751"/>
  <c i="2" r="AM752"/>
  <c i="2" r="AM753"/>
  <c i="2" r="AM754"/>
  <c i="2" r="AN755"/>
  <c i="2" r="AN756"/>
  <c i="2" r="AN757"/>
  <c i="2" r="AN758"/>
  <c i="2" r="AN759"/>
  <c i="2" r="AN760"/>
  <c i="2" r="AN761"/>
  <c i="2" r="AO762"/>
  <c i="2" r="AO763"/>
  <c i="2" r="AO764"/>
  <c i="2" r="AO765"/>
  <c i="2" r="AO766"/>
  <c i="2" r="AO767"/>
  <c i="2" r="AO768"/>
  <c i="2" r="AP769"/>
  <c i="2" r="AP770"/>
  <c i="2" r="AP771"/>
  <c i="2" r="AP772"/>
  <c i="2" r="AP773"/>
  <c i="2" r="AP774"/>
  <c i="2" r="AP775"/>
  <c i="2" r="AQ776"/>
  <c i="2" r="AQ777"/>
  <c i="2" r="AQ778"/>
  <c i="2" r="AQ779"/>
  <c i="2" r="AQ780"/>
  <c i="2" r="AQ781"/>
  <c i="2" r="AQ782"/>
  <c i="2" r="AR783"/>
  <c i="2" r="AR784"/>
  <c i="2" r="AR785"/>
  <c i="2" r="AR786"/>
  <c i="2" r="AR787"/>
  <c i="2" r="AR788"/>
  <c i="2" r="AR789"/>
  <c i="2" r="AJ791"/>
  <c i="2" r="AJ792"/>
  <c i="2" r="AJ793"/>
  <c i="2" r="AJ794"/>
  <c i="2" r="AJ795"/>
  <c i="2" r="AJ796"/>
  <c i="2" r="AJ797"/>
  <c i="2" r="AK798"/>
  <c i="2" r="AK799"/>
  <c i="2" r="AJ800"/>
  <c i="2" r="AR800"/>
  <c i="2" r="AQ801"/>
  <c i="2" r="AP802"/>
  <c i="2" r="AO803"/>
  <c i="2" r="AN804"/>
  <c i="2" r="AM805"/>
  <c i="2" r="AL806"/>
  <c i="2" r="AK807"/>
  <c i="2" r="AJ808"/>
  <c i="2" r="AR808"/>
  <c i="2" r="AQ809"/>
  <c i="2" r="AP810"/>
  <c i="2" r="AO811"/>
  <c i="2" r="AN812"/>
  <c i="2" r="AM813"/>
  <c i="2" r="AL814"/>
  <c i="2" r="AK815"/>
  <c i="2" r="AJ816"/>
  <c i="2" r="AR816"/>
  <c i="2" r="AQ817"/>
  <c i="2" r="AP818"/>
  <c i="2" r="AO819"/>
  <c i="2" r="AN820"/>
  <c i="2" r="AM821"/>
  <c i="2" r="AL822"/>
  <c i="2" r="AK823"/>
  <c i="2" r="AJ824"/>
  <c i="2" r="AR824"/>
  <c i="2" r="AQ825"/>
  <c i="2" r="AP826"/>
  <c i="2" r="AO827"/>
  <c i="2" r="AN828"/>
  <c i="2" r="AM829"/>
  <c i="2" r="AL830"/>
  <c i="2" r="AK831"/>
  <c i="2" r="AJ832"/>
  <c i="2" r="AR832"/>
  <c i="2" r="AQ833"/>
  <c i="2" r="AP834"/>
  <c i="2" r="AO835"/>
  <c i="2" r="AN836"/>
  <c i="2" r="AM837"/>
  <c i="2" r="AL838"/>
  <c i="2" r="AK839"/>
  <c i="2" r="AJ840"/>
  <c i="2" r="AR840"/>
  <c i="2" r="AQ841"/>
  <c i="2" r="AP842"/>
  <c i="2" r="AO843"/>
  <c i="2" r="AN844"/>
  <c i="2" r="AM845"/>
  <c i="2" r="AL846"/>
  <c i="2" r="AK847"/>
  <c i="2" r="AJ848"/>
  <c i="2" r="AR848"/>
  <c i="2" r="AQ849"/>
  <c i="2" r="AP850"/>
  <c i="2" r="AO851"/>
  <c i="2" r="AN852"/>
  <c i="2" r="AM853"/>
  <c i="2" r="AL854"/>
  <c i="2" r="AK855"/>
  <c i="2" r="AJ856"/>
  <c i="2" r="AR856"/>
  <c i="2" r="AQ857"/>
  <c i="2" r="AP858"/>
  <c i="2" r="AO859"/>
  <c i="2" r="AN860"/>
  <c i="2" r="AM861"/>
  <c i="2" r="AL862"/>
  <c i="2" r="AK863"/>
  <c i="2" r="AJ864"/>
  <c i="2" r="AR864"/>
  <c i="2" r="AQ865"/>
  <c i="2" r="AP866"/>
  <c i="2" r="AO867"/>
  <c i="2" r="AN868"/>
  <c i="2" r="AM869"/>
  <c i="2" r="AL870"/>
  <c i="2" r="AK871"/>
  <c i="2" r="AJ872"/>
  <c i="2" r="AR872"/>
  <c i="2" r="AQ873"/>
  <c i="2" r="AP874"/>
  <c i="2" r="AO875"/>
  <c i="2" r="AN876"/>
  <c i="2" r="AM877"/>
  <c i="2" r="AL878"/>
  <c i="2" r="AK879"/>
  <c i="2" r="AJ880"/>
  <c i="2" r="AR880"/>
  <c i="2" r="AQ881"/>
  <c i="2" r="AP882"/>
  <c i="2" r="AO883"/>
  <c i="2" r="AN884"/>
  <c i="2" r="AM885"/>
  <c i="2" r="AL886"/>
  <c i="2" r="AK887"/>
  <c i="2" r="AJ888"/>
  <c i="2" r="AR888"/>
  <c i="2" r="AQ889"/>
  <c i="2" r="AP890"/>
  <c i="2" r="AO891"/>
  <c i="2" r="AN892"/>
  <c i="2" r="AM893"/>
  <c i="2" r="AL894"/>
  <c i="2" r="AK895"/>
  <c i="2" r="AJ896"/>
  <c i="2" r="AR896"/>
  <c i="2" r="AQ897"/>
  <c i="2" r="AP898"/>
  <c i="2" r="AO899"/>
  <c i="2" r="AN900"/>
  <c i="2" r="AM901"/>
  <c i="2" r="AL902"/>
  <c i="2" r="AK903"/>
  <c i="2" r="AJ904"/>
  <c i="2" r="AR904"/>
  <c i="2" r="AQ905"/>
  <c i="2" r="AP906"/>
  <c i="2" r="AO907"/>
  <c i="2" r="AN908"/>
  <c i="2" r="AM909"/>
  <c i="2" r="AL910"/>
  <c i="2" r="AK911"/>
  <c i="2" r="AL150"/>
  <c i="2" r="AR218"/>
  <c i="2" r="AP252"/>
  <c i="2" r="AP280"/>
  <c i="2" r="AP298"/>
  <c i="2" r="AR314"/>
  <c i="2" r="AL331"/>
  <c i="2" r="AR345"/>
  <c i="2" r="AK360"/>
  <c i="2" r="AN372"/>
  <c i="2" r="AP383"/>
  <c i="2" r="AL393"/>
  <c i="2" r="AM401"/>
  <c i="2" r="AN409"/>
  <c i="2" r="AO417"/>
  <c i="2" r="AQ425"/>
  <c i="2" r="AR433"/>
  <c i="2" r="AJ442"/>
  <c i="2" r="AM448"/>
  <c i="2" r="AQ454"/>
  <c i="2" r="AM460"/>
  <c i="2" r="AJ466"/>
  <c i="2" r="AN471"/>
  <c i="2" r="AP475"/>
  <c i="2" r="AQ479"/>
  <c i="2" r="AQ483"/>
  <c i="2" r="AR487"/>
  <c i="2" r="AR491"/>
  <c i="2" r="AJ496"/>
  <c i="2" r="AK500"/>
  <c i="2" r="AK504"/>
  <c i="2" r="AL508"/>
  <c i="2" r="AL512"/>
  <c i="2" r="AM516"/>
  <c i="2" r="AM520"/>
  <c i="2" r="AN524"/>
  <c i="2" r="AO528"/>
  <c i="2" r="AO532"/>
  <c i="2" r="AP536"/>
  <c i="2" r="AP540"/>
  <c i="2" r="AM544"/>
  <c i="2" r="AR547"/>
  <c i="2" r="AN551"/>
  <c i="2" r="AL554"/>
  <c i="2" r="AJ557"/>
  <c i="2" r="AR559"/>
  <c i="2" r="AR562"/>
  <c i="2" r="AP565"/>
  <c i="2" r="AN568"/>
  <c i="2" r="AL571"/>
  <c i="2" r="AK574"/>
  <c i="2" r="AO576"/>
  <c i="2" r="AJ579"/>
  <c i="2" r="AL581"/>
  <c i="2" r="AM583"/>
  <c i="2" r="AM585"/>
  <c i="2" r="AM587"/>
  <c i="2" r="AM589"/>
  <c i="2" r="AN591"/>
  <c i="2" r="AN593"/>
  <c i="2" r="AN595"/>
  <c i="2" r="AO597"/>
  <c i="2" r="AO599"/>
  <c i="2" r="AO601"/>
  <c i="2" r="AO603"/>
  <c i="2" r="AP605"/>
  <c i="2" r="AP607"/>
  <c i="2" r="AP609"/>
  <c i="2" r="AQ611"/>
  <c i="2" r="AQ613"/>
  <c i="2" r="AQ615"/>
  <c i="2" r="AQ617"/>
  <c i="2" r="AR619"/>
  <c i="2" r="AR621"/>
  <c i="2" r="AR623"/>
  <c i="2" r="AJ626"/>
  <c i="2" r="AJ628"/>
  <c i="2" r="AJ630"/>
  <c i="2" r="AJ632"/>
  <c i="2" r="AK634"/>
  <c i="2" r="AK636"/>
  <c i="2" r="AK638"/>
  <c i="2" r="AL640"/>
  <c i="2" r="AL642"/>
  <c i="2" r="AL644"/>
  <c i="2" r="AL646"/>
  <c i="2" r="AM648"/>
  <c i="2" r="AM650"/>
  <c i="2" r="AM652"/>
  <c i="2" r="AN654"/>
  <c i="2" r="AN656"/>
  <c i="2" r="AN658"/>
  <c i="2" r="AN660"/>
  <c i="2" r="AL662"/>
  <c i="2" r="AJ664"/>
  <c i="2" r="AQ665"/>
  <c i="2" r="AO667"/>
  <c i="2" r="AM669"/>
  <c i="2" r="AK671"/>
  <c i="2" r="AR672"/>
  <c i="2" r="AO674"/>
  <c i="2" r="AQ675"/>
  <c i="2" r="AM677"/>
  <c i="2" r="AP678"/>
  <c i="2" r="AK680"/>
  <c i="2" r="AP681"/>
  <c i="2" r="AR682"/>
  <c i="2" r="AN684"/>
  <c i="2" r="AQ685"/>
  <c i="2" r="AL687"/>
  <c i="2" r="AQ688"/>
  <c i="2" r="AJ690"/>
  <c i="2" r="AO691"/>
  <c i="2" r="AR692"/>
  <c i="2" r="AM694"/>
  <c i="2" r="AR695"/>
  <c i="2" r="AK697"/>
  <c i="2" r="AP698"/>
  <c i="2" r="AJ700"/>
  <c i="2" r="AN701"/>
  <c i="2" r="AJ703"/>
  <c i="2" r="AL704"/>
  <c i="2" r="AP705"/>
  <c i="2" r="AQ706"/>
  <c i="2" r="AQ707"/>
  <c i="2" r="AQ708"/>
  <c i="2" r="AQ709"/>
  <c i="2" r="AQ710"/>
  <c i="2" r="AR711"/>
  <c i="2" r="AR712"/>
  <c i="2" r="AR713"/>
  <c i="2" r="AR714"/>
  <c i="2" r="AR715"/>
  <c i="2" r="AR716"/>
  <c i="2" r="AR717"/>
  <c i="2" r="AJ719"/>
  <c i="2" r="AJ720"/>
  <c i="2" r="AJ721"/>
  <c i="2" r="AJ722"/>
  <c i="2" r="AJ723"/>
  <c i="2" r="AJ724"/>
  <c i="2" r="AJ725"/>
  <c i="2" r="AK726"/>
  <c i="2" r="AK727"/>
  <c i="2" r="AK728"/>
  <c i="2" r="AK729"/>
  <c i="2" r="AK730"/>
  <c i="2" r="AK731"/>
  <c i="2" r="AK732"/>
  <c i="2" r="AL733"/>
  <c i="2" r="AL734"/>
  <c i="2" r="AL735"/>
  <c i="2" r="AL736"/>
  <c i="2" r="AL737"/>
  <c i="2" r="AL738"/>
  <c i="2" r="AL739"/>
  <c i="2" r="AM740"/>
  <c i="2" r="AM741"/>
  <c i="2" r="AM742"/>
  <c i="2" r="AM743"/>
  <c i="2" r="AM744"/>
  <c i="2" r="AM745"/>
  <c i="2" r="AM746"/>
  <c i="2" r="AN747"/>
  <c i="2" r="AN748"/>
  <c i="2" r="AN749"/>
  <c i="2" r="AN750"/>
  <c i="2" r="AN751"/>
  <c i="2" r="AN752"/>
  <c i="2" r="AN753"/>
  <c i="2" r="AO754"/>
  <c i="2" r="AO755"/>
  <c i="2" r="AO756"/>
  <c i="2" r="AO757"/>
  <c i="2" r="AO758"/>
  <c i="2" r="AO759"/>
  <c i="2" r="AO760"/>
  <c i="2" r="AP761"/>
  <c i="2" r="AP762"/>
  <c i="2" r="AP763"/>
  <c i="2" r="AP764"/>
  <c i="2" r="AP765"/>
  <c i="2" r="AP766"/>
  <c i="2" r="AP767"/>
  <c i="2" r="AQ768"/>
  <c i="2" r="AQ769"/>
  <c i="2" r="AQ770"/>
  <c i="2" r="AQ771"/>
  <c i="2" r="AQ772"/>
  <c i="2" r="AQ773"/>
  <c i="2" r="AQ774"/>
  <c i="2" r="AR775"/>
  <c i="2" r="AR776"/>
  <c i="2" r="AR777"/>
  <c i="2" r="AR778"/>
  <c i="2" r="AR779"/>
  <c i="2" r="AR780"/>
  <c i="2" r="AR781"/>
  <c i="2" r="AJ783"/>
  <c i="2" r="AJ784"/>
  <c i="2" r="AJ785"/>
  <c i="2" r="AJ786"/>
  <c i="2" r="AJ787"/>
  <c i="2" r="AJ788"/>
  <c i="2" r="AJ789"/>
  <c i="2" r="AK790"/>
  <c i="2" r="AK791"/>
  <c i="2" r="AK792"/>
  <c i="2" r="AK793"/>
  <c i="2" r="AK794"/>
  <c i="2" r="AK795"/>
  <c i="2" r="AK796"/>
  <c i="2" r="AL797"/>
  <c i="2" r="AL798"/>
  <c i="2" r="AL799"/>
  <c i="2" r="AK800"/>
  <c i="2" r="AJ801"/>
  <c i="2" r="AR801"/>
  <c i="2" r="AQ802"/>
  <c i="2" r="AP803"/>
  <c i="2" r="AO804"/>
  <c i="2" r="AN805"/>
  <c i="2" r="AM806"/>
  <c i="2" r="AL807"/>
  <c i="2" r="AK808"/>
  <c i="2" r="AJ809"/>
  <c i="2" r="AR809"/>
  <c i="2" r="AQ810"/>
  <c i="2" r="AP811"/>
  <c i="2" r="AO812"/>
  <c i="2" r="AN813"/>
  <c i="2" r="AM814"/>
  <c i="2" r="AL815"/>
  <c i="2" r="AK816"/>
  <c i="2" r="AJ817"/>
  <c i="2" r="AR817"/>
  <c i="2" r="AQ818"/>
  <c i="2" r="AP819"/>
  <c i="2" r="AO820"/>
  <c i="2" r="AN821"/>
  <c i="2" r="AM822"/>
  <c i="2" r="AL823"/>
  <c i="2" r="AK824"/>
  <c i="2" r="AJ825"/>
  <c i="2" r="AR825"/>
  <c i="2" r="AQ826"/>
  <c i="2" r="AP827"/>
  <c i="2" r="AO828"/>
  <c i="2" r="AN829"/>
  <c i="2" r="AM830"/>
  <c i="2" r="AL831"/>
  <c i="2" r="AK832"/>
  <c i="2" r="AJ833"/>
  <c i="2" r="AR833"/>
  <c i="2" r="AQ834"/>
  <c i="2" r="AP835"/>
  <c i="2" r="AO836"/>
  <c i="2" r="AN837"/>
  <c i="2" r="AM838"/>
  <c i="2" r="AL839"/>
  <c i="2" r="AK840"/>
  <c i="2" r="AJ841"/>
  <c i="2" r="AR841"/>
  <c i="2" r="AQ842"/>
  <c i="2" r="AP843"/>
  <c i="2" r="AO844"/>
  <c i="2" r="AN845"/>
  <c i="2" r="AM846"/>
  <c i="2" r="AL847"/>
  <c i="2" r="AK848"/>
  <c i="2" r="AJ849"/>
  <c i="2" r="AR849"/>
  <c i="2" r="AQ850"/>
  <c i="2" r="AP851"/>
  <c i="2" r="AO852"/>
  <c i="2" r="AN853"/>
  <c i="2" r="AM854"/>
  <c i="2" r="AL855"/>
  <c i="2" r="AK856"/>
  <c i="2" r="AJ857"/>
  <c i="2" r="AR857"/>
  <c i="2" r="AQ858"/>
  <c i="2" r="AP859"/>
  <c i="2" r="AO860"/>
  <c i="2" r="AN150"/>
  <c i="2" r="AJ219"/>
  <c i="2" r="AQ252"/>
  <c i="2" r="AQ280"/>
  <c i="2" r="AQ298"/>
  <c i="2" r="AJ315"/>
  <c i="2" r="AM331"/>
  <c i="2" r="AJ346"/>
  <c i="2" r="AL360"/>
  <c i="2" r="AO372"/>
  <c i="2" r="AJ384"/>
  <c i="2" r="AM393"/>
  <c i="2" r="AN401"/>
  <c i="2" r="AO409"/>
  <c i="2" r="AQ417"/>
  <c i="2" r="AR425"/>
  <c i="2" r="AJ434"/>
  <c i="2" r="AK442"/>
  <c i="2" r="AO448"/>
  <c i="2" r="AR454"/>
  <c i="2" r="AN460"/>
  <c i="2" r="AM466"/>
  <c i="2" r="AP471"/>
  <c i="2" r="AQ475"/>
  <c i="2" r="AR479"/>
  <c i="2" r="AR483"/>
  <c i="2" r="AJ488"/>
  <c i="2" r="AK492"/>
  <c i="2" r="AK496"/>
  <c i="2" r="AL500"/>
  <c i="2" r="AL504"/>
  <c i="2" r="AM508"/>
  <c i="2" r="AM512"/>
  <c i="2" r="AN516"/>
  <c i="2" r="AO520"/>
  <c i="2" r="AO524"/>
  <c i="2" r="AP528"/>
  <c i="2" r="AP532"/>
  <c i="2" r="AQ536"/>
  <c i="2" r="AQ540"/>
  <c i="2" r="AN544"/>
  <c i="2" r="AJ548"/>
  <c i="2" r="AO551"/>
  <c i="2" r="AM554"/>
  <c i="2" r="AL557"/>
  <c i="2" r="AL560"/>
  <c i="2" r="AJ563"/>
  <c i="2" r="AQ565"/>
  <c i="2" r="AO568"/>
  <c i="2" r="AN571"/>
  <c i="2" r="AN574"/>
  <c i="2" r="AQ576"/>
  <c i="2" r="AK579"/>
  <c i="2" r="AM581"/>
  <c i="2" r="AN583"/>
  <c i="2" r="AN585"/>
  <c i="2" r="AN587"/>
  <c i="2" r="AO589"/>
  <c i="2" r="AO591"/>
  <c i="2" r="AO593"/>
  <c i="2" r="AO595"/>
  <c i="2" r="AP597"/>
  <c i="2" r="AP599"/>
  <c i="2" r="AP601"/>
  <c i="2" r="AQ603"/>
  <c i="2" r="AQ605"/>
  <c i="2" r="AQ607"/>
  <c i="2" r="AQ609"/>
  <c i="2" r="AR611"/>
  <c i="2" r="AR613"/>
  <c i="2" r="AR615"/>
  <c i="2" r="AJ618"/>
  <c i="2" r="AJ620"/>
  <c i="2" r="AJ622"/>
  <c i="2" r="AJ624"/>
  <c i="2" r="AK626"/>
  <c i="2" r="AK628"/>
  <c i="2" r="AK630"/>
  <c i="2" r="AL632"/>
  <c i="2" r="AL634"/>
  <c i="2" r="AL636"/>
  <c i="2" r="AL638"/>
  <c i="2" r="AM640"/>
  <c i="2" r="AM642"/>
  <c i="2" r="AM644"/>
  <c i="2" r="AN646"/>
  <c i="2" r="AN648"/>
  <c i="2" r="AN650"/>
  <c i="2" r="AN652"/>
  <c i="2" r="AO654"/>
  <c i="2" r="AO656"/>
  <c i="2" r="AO658"/>
  <c i="2" r="AO660"/>
  <c i="2" r="AM662"/>
  <c i="2" r="AK664"/>
  <c i="2" r="AR665"/>
  <c i="2" r="AP667"/>
  <c i="2" r="AN669"/>
  <c i="2" r="AL671"/>
  <c i="2" r="AJ673"/>
  <c i="2" r="AP674"/>
  <c i="2" r="AJ676"/>
  <c i="2" r="AN677"/>
  <c i="2" r="AJ679"/>
  <c i="2" r="AL680"/>
  <c i="2" r="AQ681"/>
  <c i="2" r="AK683"/>
  <c i="2" r="AO684"/>
  <c i="2" r="AK686"/>
  <c i="2" r="AM687"/>
  <c i="2" r="AR688"/>
  <c i="2" r="AL690"/>
  <c i="2" r="AP691"/>
  <c i="2" r="AL693"/>
  <c i="2" r="AN694"/>
  <c i="2" r="AJ696"/>
  <c i="2" r="AM697"/>
  <c i="2" r="AQ698"/>
  <c i="2" r="AM700"/>
  <c i="2" r="AO701"/>
  <c i="2" r="AK703"/>
  <c i="2" r="AN704"/>
  <c i="2" r="AQ705"/>
  <c i="2" r="AR706"/>
  <c i="2" r="AR707"/>
  <c i="2" r="AR708"/>
  <c i="2" r="AR709"/>
  <c i="2" r="AJ711"/>
  <c i="2" r="AJ712"/>
  <c i="2" r="AJ713"/>
  <c i="2" r="AJ714"/>
  <c i="2" r="AJ715"/>
  <c i="2" r="AJ716"/>
  <c i="2" r="AJ717"/>
  <c i="2" r="AK718"/>
  <c i="2" r="AK719"/>
  <c i="2" r="AK720"/>
  <c i="2" r="AK721"/>
  <c i="2" r="AK722"/>
  <c i="2" r="AK723"/>
  <c i="2" r="AK724"/>
  <c i="2" r="AL725"/>
  <c i="2" r="AL726"/>
  <c i="2" r="AL727"/>
  <c i="2" r="AL728"/>
  <c i="2" r="AL729"/>
  <c i="2" r="AL730"/>
  <c i="2" r="AL731"/>
  <c i="2" r="AM732"/>
  <c i="2" r="AM733"/>
  <c i="2" r="AM734"/>
  <c i="2" r="AM735"/>
  <c i="2" r="AM736"/>
  <c i="2" r="AM737"/>
  <c i="2" r="AM738"/>
  <c i="2" r="AN739"/>
  <c i="2" r="AN740"/>
  <c i="2" r="AN741"/>
  <c i="2" r="AN742"/>
  <c i="2" r="AN743"/>
  <c i="2" r="AN744"/>
  <c i="2" r="AN745"/>
  <c i="2" r="AO746"/>
  <c i="2" r="AO747"/>
  <c i="2" r="AO748"/>
  <c i="2" r="AO749"/>
  <c i="2" r="AO750"/>
  <c i="2" r="AO751"/>
  <c i="2" r="AO752"/>
  <c i="2" r="AP753"/>
  <c i="2" r="AP754"/>
  <c i="2" r="AP755"/>
  <c i="2" r="AP756"/>
  <c i="2" r="AP757"/>
  <c i="2" r="AP758"/>
  <c i="2" r="AP759"/>
  <c i="2" r="AQ760"/>
  <c i="2" r="AQ761"/>
  <c i="2" r="AQ762"/>
  <c i="2" r="AQ763"/>
  <c i="2" r="AQ764"/>
  <c i="2" r="AQ765"/>
  <c i="2" r="AQ766"/>
  <c i="2" r="AR767"/>
  <c i="2" r="AR768"/>
  <c i="2" r="AR769"/>
  <c i="2" r="AR770"/>
  <c i="2" r="AR771"/>
  <c i="2" r="AR772"/>
  <c i="2" r="AR773"/>
  <c i="2" r="AJ775"/>
  <c i="2" r="AJ776"/>
  <c i="2" r="AJ777"/>
  <c i="2" r="AJ778"/>
  <c i="2" r="AJ779"/>
  <c i="2" r="AJ780"/>
  <c i="2" r="AJ781"/>
  <c i="2" r="AK782"/>
  <c i="2" r="AK783"/>
  <c i="2" r="AK784"/>
  <c i="2" r="AK785"/>
  <c i="2" r="AK786"/>
  <c i="2" r="AK787"/>
  <c i="2" r="AK788"/>
  <c i="2" r="AL789"/>
  <c i="2" r="AL790"/>
  <c i="2" r="AL791"/>
  <c i="2" r="AL792"/>
  <c i="2" r="AL793"/>
  <c i="2" r="AL794"/>
  <c i="2" r="AL795"/>
  <c i="2" r="AM796"/>
  <c i="2" r="AM797"/>
  <c i="2" r="AM798"/>
  <c i="2" r="AM799"/>
  <c i="2" r="AL800"/>
  <c i="2" r="AK801"/>
  <c i="2" r="AJ802"/>
  <c i="2" r="AR802"/>
  <c i="2" r="AQ803"/>
  <c i="2" r="AP804"/>
  <c i="2" r="AO805"/>
  <c i="2" r="AN806"/>
  <c i="2" r="AM807"/>
  <c i="2" r="AL808"/>
  <c i="2" r="AK809"/>
  <c i="2" r="AJ810"/>
  <c i="2" r="AR810"/>
  <c i="2" r="AQ811"/>
  <c i="2" r="AP812"/>
  <c i="2" r="AO813"/>
  <c i="2" r="AN814"/>
  <c i="2" r="AM815"/>
  <c i="2" r="AL816"/>
  <c i="2" r="AK817"/>
  <c i="2" r="AJ818"/>
  <c i="2" r="AR818"/>
  <c i="2" r="AQ819"/>
  <c i="2" r="AP820"/>
  <c i="2" r="AO821"/>
  <c i="2" r="AN822"/>
  <c i="2" r="AM823"/>
  <c i="2" r="AL824"/>
  <c i="2" r="AK825"/>
  <c i="2" r="AJ826"/>
  <c i="2" r="AR826"/>
  <c i="2" r="AQ827"/>
  <c i="2" r="AP828"/>
  <c i="2" r="AO829"/>
  <c i="2" r="AN830"/>
  <c i="2" r="AM831"/>
  <c i="2" r="AL832"/>
  <c i="2" r="AK833"/>
  <c i="2" r="AJ834"/>
  <c i="2" r="AR834"/>
  <c i="2" r="AQ835"/>
  <c i="2" r="AP836"/>
  <c i="2" r="AO837"/>
  <c i="2" r="AN838"/>
  <c i="2" r="AM839"/>
  <c i="2" r="AL840"/>
  <c i="2" r="AK841"/>
  <c i="2" r="AJ842"/>
  <c i="2" r="AR842"/>
  <c i="2" r="AQ843"/>
  <c i="2" r="AP844"/>
  <c i="2" r="AO845"/>
  <c i="2" r="AN846"/>
  <c i="2" r="AM847"/>
  <c i="2" r="AL848"/>
  <c i="2" r="AK849"/>
  <c i="2" r="AJ850"/>
  <c i="2" r="AR850"/>
  <c i="2" r="AQ851"/>
  <c i="2" r="AP852"/>
  <c i="2" r="AO853"/>
  <c i="2" r="AN854"/>
  <c i="2" r="AM855"/>
  <c i="2" r="AL856"/>
  <c i="2" r="AK857"/>
  <c i="2" r="AJ858"/>
  <c i="2" r="AR858"/>
  <c i="2" r="AQ859"/>
  <c i="2" r="AP860"/>
  <c i="2" r="AO861"/>
  <c i="2" r="AN862"/>
  <c i="2" r="AM863"/>
  <c i="2" r="AL864"/>
  <c i="2" r="AK865"/>
  <c i="2" r="AJ866"/>
  <c i="2" r="AR866"/>
  <c i="2" r="AQ867"/>
  <c i="2" r="AP868"/>
  <c i="2" r="AO869"/>
  <c i="2" r="AN870"/>
  <c i="2" r="AM871"/>
  <c i="2" r="AL872"/>
  <c i="2" r="AK873"/>
  <c i="2" r="AJ874"/>
  <c i="2" r="AR874"/>
  <c i="2" r="AQ875"/>
  <c i="2" r="AP876"/>
  <c i="2" r="AO877"/>
  <c i="2" r="AN878"/>
  <c i="2" r="AM879"/>
  <c i="2" r="AL880"/>
  <c i="2" r="AK881"/>
  <c i="2" r="AJ882"/>
  <c i="2" r="AR882"/>
  <c i="2" r="AQ883"/>
  <c i="2" r="AP884"/>
  <c i="2" r="AO885"/>
  <c i="2" r="AN886"/>
  <c i="2" r="AM887"/>
  <c i="2" r="AL888"/>
  <c i="2" r="AK889"/>
  <c i="2" r="AJ890"/>
  <c i="2" r="AR890"/>
  <c i="2" r="AQ891"/>
  <c i="2" r="AP892"/>
  <c i="2" r="AO893"/>
  <c i="2" r="AN894"/>
  <c i="2" r="AM895"/>
  <c i="2" r="AL896"/>
  <c i="2" r="AK897"/>
  <c i="2" r="AJ898"/>
  <c i="2" r="AR898"/>
  <c i="2" r="AO150"/>
  <c i="2" r="AK219"/>
  <c i="2" r="AR252"/>
  <c i="2" r="AR280"/>
  <c i="2" r="AR298"/>
  <c i="2" r="AL315"/>
  <c i="2" r="AN331"/>
  <c i="2" r="AK346"/>
  <c i="2" r="AM360"/>
  <c i="2" r="AP372"/>
  <c i="2" r="AK384"/>
  <c i="2" r="AN393"/>
  <c i="2" r="AO401"/>
  <c i="2" r="AQ409"/>
  <c i="2" r="AR417"/>
  <c i="2" r="AJ426"/>
  <c i="2" r="AK434"/>
  <c i="2" r="AL442"/>
  <c i="2" r="AJ449"/>
  <c i="2" r="AJ455"/>
  <c i="2" r="AP460"/>
  <c i="2" r="AN466"/>
  <c i="2" r="AQ471"/>
  <c i="2" r="AR475"/>
  <c i="2" r="AJ480"/>
  <c i="2" r="AK484"/>
  <c i="2" r="AK488"/>
  <c i="2" r="AL492"/>
  <c i="2" r="AL496"/>
  <c i="2" r="AM500"/>
  <c i="2" r="AM504"/>
  <c i="2" r="AN508"/>
  <c i="2" r="AO512"/>
  <c i="2" r="AO516"/>
  <c i="2" r="AP520"/>
  <c i="2" r="AP524"/>
  <c i="2" r="AQ528"/>
  <c i="2" r="AQ532"/>
  <c i="2" r="AR536"/>
  <c i="2" r="AJ541"/>
  <c i="2" r="AO544"/>
  <c i="2" r="AK548"/>
  <c i="2" r="AP551"/>
  <c i="2" r="AO554"/>
  <c i="2" r="AO557"/>
  <c i="2" r="AM560"/>
  <c i="2" r="AK563"/>
  <c i="2" r="AR565"/>
  <c i="2" r="AQ568"/>
  <c i="2" r="AQ571"/>
  <c i="2" r="AO574"/>
  <c i="2" r="AR576"/>
  <c i="2" r="AL579"/>
  <c i="2" r="AO581"/>
  <c i="2" r="AO583"/>
  <c i="2" r="AO585"/>
  <c i="2" r="AO587"/>
  <c i="2" r="AP589"/>
  <c i="2" r="AP591"/>
  <c i="2" r="AP593"/>
  <c i="2" r="AQ595"/>
  <c i="2" r="AQ597"/>
  <c i="2" r="AQ599"/>
  <c i="2" r="AQ601"/>
  <c i="2" r="AR603"/>
  <c i="2" r="AR605"/>
  <c i="2" r="AR607"/>
  <c i="2" r="AJ610"/>
  <c i="2" r="AJ612"/>
  <c i="2" r="AJ614"/>
  <c i="2" r="AJ616"/>
  <c i="2" r="AK618"/>
  <c i="2" r="AK620"/>
  <c i="2" r="AK622"/>
  <c i="2" r="AL624"/>
  <c i="2" r="AL626"/>
  <c i="2" r="AL628"/>
  <c i="2" r="AL630"/>
  <c i="2" r="AM632"/>
  <c i="2" r="AM634"/>
  <c i="2" r="AM636"/>
  <c i="2" r="AN638"/>
  <c i="2" r="AN640"/>
  <c i="2" r="AN642"/>
  <c i="2" r="AN644"/>
  <c i="2" r="AO646"/>
  <c i="2" r="AO648"/>
  <c i="2" r="AO650"/>
  <c i="2" r="AP652"/>
  <c i="2" r="AP654"/>
  <c i="2" r="AP656"/>
  <c i="2" r="AP658"/>
  <c i="2" r="AP660"/>
  <c i="2" r="AN662"/>
  <c i="2" r="AL664"/>
  <c i="2" r="AJ666"/>
  <c i="2" r="AQ667"/>
  <c i="2" r="AO669"/>
  <c i="2" r="AM671"/>
  <c i="2" r="AK673"/>
  <c i="2" r="AQ674"/>
  <c i="2" r="AM676"/>
  <c i="2" r="AO677"/>
  <c i="2" r="AK679"/>
  <c i="2" r="AN680"/>
  <c i="2" r="AR681"/>
  <c i="2" r="AN683"/>
  <c i="2" r="AP684"/>
  <c i="2" r="AL686"/>
  <c i="2" r="AO687"/>
  <c i="2" r="AJ689"/>
  <c i="2" r="AO690"/>
  <c i="2" r="AQ691"/>
  <c i="2" r="AM693"/>
  <c i="2" r="AP694"/>
  <c i="2" r="AK696"/>
  <c i="2" r="AP697"/>
  <c i="2" r="AR698"/>
  <c i="2" r="AN700"/>
  <c i="2" r="AQ701"/>
  <c i="2" r="AL703"/>
  <c i="2" r="AQ704"/>
  <c i="2" r="AR705"/>
  <c i="2" r="AJ707"/>
  <c i="2" r="AJ708"/>
  <c i="2" r="AJ709"/>
  <c i="2" r="AK710"/>
  <c i="2" r="AK711"/>
  <c i="2" r="AK712"/>
  <c i="2" r="AK713"/>
  <c i="2" r="AK714"/>
  <c i="2" r="AK715"/>
  <c i="2" r="AK716"/>
  <c i="2" r="AL717"/>
  <c i="2" r="AL718"/>
  <c i="2" r="AL719"/>
  <c i="2" r="AL720"/>
  <c i="2" r="AL721"/>
  <c i="2" r="AL722"/>
  <c i="2" r="AL723"/>
  <c i="2" r="AM724"/>
  <c i="2" r="AM725"/>
  <c i="2" r="AM726"/>
  <c i="2" r="AM727"/>
  <c i="2" r="AM728"/>
  <c i="2" r="AM729"/>
  <c i="2" r="AM730"/>
  <c i="2" r="AN731"/>
  <c i="2" r="AN732"/>
  <c i="2" r="AN733"/>
  <c i="2" r="AN734"/>
  <c i="2" r="AN735"/>
  <c i="2" r="AN736"/>
  <c i="2" r="AN737"/>
  <c i="2" r="AO738"/>
  <c i="2" r="AO739"/>
  <c i="2" r="AO740"/>
  <c i="2" r="AO741"/>
  <c i="2" r="AO742"/>
  <c i="2" r="AO743"/>
  <c i="2" r="AO744"/>
  <c i="2" r="AP745"/>
  <c i="2" r="AP746"/>
  <c i="2" r="AP747"/>
  <c i="2" r="AP748"/>
  <c i="2" r="AP749"/>
  <c i="2" r="AP750"/>
  <c i="2" r="AP751"/>
  <c i="2" r="AQ752"/>
  <c i="2" r="AQ753"/>
  <c i="2" r="AQ754"/>
  <c i="2" r="AQ755"/>
  <c i="2" r="AQ756"/>
  <c i="2" r="AQ757"/>
  <c i="2" r="AQ758"/>
  <c i="2" r="AR759"/>
  <c i="2" r="AR760"/>
  <c i="2" r="AR761"/>
  <c i="2" r="AR762"/>
  <c i="2" r="AR763"/>
  <c i="2" r="AR764"/>
  <c i="2" r="AR765"/>
  <c i="2" r="AJ767"/>
  <c i="2" r="AJ768"/>
  <c i="2" r="AJ769"/>
  <c i="2" r="AJ770"/>
  <c i="2" r="AJ771"/>
  <c i="2" r="AJ772"/>
  <c i="2" r="AJ773"/>
  <c i="2" r="AK774"/>
  <c i="2" r="AK775"/>
  <c i="2" r="AK776"/>
  <c i="2" r="AK777"/>
  <c i="2" r="AK778"/>
  <c i="2" r="AK779"/>
  <c i="2" r="AK780"/>
  <c i="2" r="AL781"/>
  <c i="2" r="AL782"/>
  <c i="2" r="AL783"/>
  <c i="2" r="AL784"/>
  <c i="2" r="AL785"/>
  <c i="2" r="AL786"/>
  <c i="2" r="AL787"/>
  <c i="2" r="AM788"/>
  <c i="2" r="AM789"/>
  <c i="2" r="AM790"/>
  <c i="2" r="AM791"/>
  <c i="2" r="AM792"/>
  <c i="2" r="AM793"/>
  <c i="2" r="AM794"/>
  <c i="2" r="AN795"/>
  <c i="2" r="AN796"/>
  <c i="2" r="AN797"/>
  <c i="2" r="AN798"/>
  <c i="2" r="AN799"/>
  <c i="2" r="AM800"/>
  <c i="2" r="AL801"/>
  <c i="2" r="AK802"/>
  <c i="2" r="AJ803"/>
  <c i="2" r="AR803"/>
  <c i="2" r="AQ804"/>
  <c i="2" r="AP805"/>
  <c i="2" r="AO806"/>
  <c i="2" r="AN807"/>
  <c i="2" r="AM808"/>
  <c i="2" r="AL809"/>
  <c i="2" r="AK810"/>
  <c i="2" r="AJ811"/>
  <c i="2" r="AR811"/>
  <c i="2" r="AQ812"/>
  <c i="2" r="AP813"/>
  <c i="2" r="AO814"/>
  <c i="2" r="AN815"/>
  <c i="2" r="AM816"/>
  <c i="2" r="AL817"/>
  <c i="2" r="AK818"/>
  <c i="2" r="AJ819"/>
  <c i="2" r="AR819"/>
  <c i="2" r="AQ820"/>
  <c i="2" r="AP821"/>
  <c i="2" r="AO822"/>
  <c i="2" r="AN823"/>
  <c i="2" r="AM824"/>
  <c i="2" r="AL825"/>
  <c i="2" r="AK826"/>
  <c i="2" r="AJ827"/>
  <c i="2" r="AR827"/>
  <c i="2" r="AQ828"/>
  <c i="2" r="AP829"/>
  <c i="2" r="AO830"/>
  <c i="2" r="AN831"/>
  <c i="2" r="AM832"/>
  <c i="2" r="AL833"/>
  <c i="2" r="AK834"/>
  <c i="2" r="AJ835"/>
  <c i="2" r="AR835"/>
  <c i="2" r="AQ836"/>
  <c i="2" r="AP837"/>
  <c i="2" r="AO838"/>
  <c i="2" r="AN839"/>
  <c i="2" r="AM840"/>
  <c i="2" r="AL841"/>
  <c i="2" r="AK842"/>
  <c i="2" r="AJ843"/>
  <c i="2" r="AR843"/>
  <c i="2" r="AQ844"/>
  <c i="2" r="AP845"/>
  <c i="2" r="AO846"/>
  <c i="2" r="AN847"/>
  <c i="2" r="AM848"/>
  <c i="2" r="AL849"/>
  <c i="2" r="AK850"/>
  <c i="2" r="AJ851"/>
  <c i="2" r="AR851"/>
  <c i="2" r="AQ852"/>
  <c i="2" r="AP853"/>
  <c i="2" r="AO854"/>
  <c i="2" r="AN855"/>
  <c i="2" r="AM856"/>
  <c i="2" r="AL857"/>
  <c i="2" r="AK858"/>
  <c i="2" r="AJ859"/>
  <c i="2" r="AR859"/>
  <c i="2" r="AQ860"/>
  <c i="2" r="AP861"/>
  <c i="2" r="AO862"/>
  <c i="2" r="AN863"/>
  <c i="2" r="AM864"/>
  <c i="2" r="AL865"/>
  <c i="2" r="AK866"/>
  <c i="2" r="AJ867"/>
  <c i="2" r="AR867"/>
  <c i="2" r="AQ868"/>
  <c i="2" r="AP869"/>
  <c i="2" r="AO870"/>
  <c i="2" r="AN871"/>
  <c i="2" r="AM872"/>
  <c i="2" r="AL873"/>
  <c i="2" r="AK874"/>
  <c i="2" r="AJ875"/>
  <c i="2" r="AR875"/>
  <c i="2" r="AQ876"/>
  <c i="2" r="AP877"/>
  <c i="2" r="AO878"/>
  <c i="2" r="AN879"/>
  <c i="2" r="AM880"/>
  <c i="2" r="AL881"/>
  <c i="2" r="AK882"/>
  <c i="2" r="AJ883"/>
  <c i="2" r="AR883"/>
  <c i="2" r="AQ884"/>
  <c i="2" r="AP885"/>
  <c i="2" r="AO886"/>
  <c i="2" r="AN887"/>
  <c i="2" r="AM888"/>
  <c i="2" r="AL889"/>
  <c i="2" r="AK890"/>
  <c i="2" r="AJ891"/>
  <c i="2" r="AR891"/>
  <c i="2" r="AQ892"/>
  <c i="2" r="AP893"/>
  <c i="2" r="AO894"/>
  <c i="2" r="AN895"/>
  <c i="2" r="AM896"/>
  <c i="2" r="AL897"/>
  <c i="2" r="AK898"/>
  <c i="2" r="AJ899"/>
  <c i="2" r="AR899"/>
  <c i="2" r="AQ900"/>
  <c i="2" r="AP901"/>
  <c i="2" r="AO902"/>
  <c i="2" r="AN903"/>
  <c i="2" r="AM904"/>
  <c i="2" r="AL905"/>
  <c i="2" r="AK906"/>
  <c i="2" r="AJ907"/>
  <c i="2" r="AR907"/>
  <c i="2" r="AQ908"/>
  <c i="2" r="AP909"/>
  <c i="2" r="AO910"/>
  <c i="2" r="AN911"/>
  <c i="2" r="AM912"/>
  <c i="2" r="AL913"/>
  <c i="2" r="AK914"/>
  <c i="2" r="AJ915"/>
  <c i="2" r="AR915"/>
  <c i="2" r="AQ916"/>
  <c i="2" r="AP917"/>
  <c i="2" r="AO918"/>
  <c i="2" r="AN919"/>
  <c i="2" r="AM920"/>
  <c i="2" r="AL921"/>
  <c i="2" r="AK922"/>
  <c i="2" r="AJ923"/>
  <c i="2" r="AR923"/>
  <c i="2" r="AQ924"/>
  <c i="2" r="AP925"/>
  <c i="2" r="AO926"/>
  <c i="2" r="AN927"/>
  <c i="2" r="AM928"/>
  <c i="2" r="AL929"/>
  <c i="2" r="AK930"/>
  <c i="2" r="AJ931"/>
  <c i="2" r="AR931"/>
  <c i="2" r="AQ932"/>
  <c i="2" r="AP933"/>
  <c i="2" r="AO934"/>
  <c i="2" r="AN935"/>
  <c i="2" r="AM936"/>
  <c i="2" r="AL937"/>
  <c i="2" r="AK938"/>
  <c i="2" r="AJ939"/>
  <c i="2" r="AR939"/>
  <c i="2" r="AQ940"/>
  <c i="2" r="AP941"/>
  <c i="2" r="AO942"/>
  <c i="2" r="AN943"/>
  <c i="2" r="AM944"/>
  <c i="2" r="AL945"/>
  <c i="2" r="AK946"/>
  <c i="2" r="AJ947"/>
  <c i="2" r="AR947"/>
  <c i="2" r="AQ948"/>
  <c i="2" r="AP949"/>
  <c i="2" r="AO950"/>
  <c i="2" r="AN951"/>
  <c i="2" r="AM952"/>
  <c i="2" r="AL953"/>
  <c i="2" r="AK954"/>
  <c i="2" r="AJ955"/>
  <c i="2" r="AR955"/>
  <c i="2" r="AQ956"/>
  <c i="2" r="AP957"/>
  <c i="2" r="AO958"/>
  <c i="2" r="AN959"/>
  <c i="2" r="AM960"/>
  <c i="2" r="AL961"/>
  <c i="2" r="AK962"/>
  <c i="2" r="AJ963"/>
  <c i="2" r="AR963"/>
  <c i="2" r="AQ964"/>
  <c i="2" r="AP965"/>
  <c i="2" r="AO966"/>
  <c i="2" r="AN967"/>
  <c i="2" r="AM968"/>
  <c i="2" r="AL969"/>
  <c i="2" r="AK970"/>
  <c i="2" r="AJ971"/>
  <c i="2" r="AR971"/>
  <c i="2" r="AQ972"/>
  <c i="2" r="AP973"/>
  <c i="2" r="AO974"/>
  <c i="2" r="AN975"/>
  <c i="2" r="AM976"/>
  <c i="2" r="AL977"/>
  <c i="2" r="AK978"/>
  <c i="2" r="AJ979"/>
  <c i="2" r="AR979"/>
  <c i="2" r="AQ980"/>
  <c i="2" r="AP981"/>
  <c i="2" r="AO982"/>
  <c i="2" r="AN983"/>
  <c i="2" r="AM984"/>
  <c i="2" r="AL985"/>
  <c i="2" r="AK986"/>
  <c i="2" r="AJ987"/>
  <c i="2" r="AR987"/>
  <c i="2" r="AQ988"/>
  <c i="2" r="AP989"/>
  <c i="2" r="AO990"/>
  <c i="2" r="AN991"/>
  <c i="2" r="AM992"/>
  <c i="2" r="AL993"/>
  <c i="2" r="AK994"/>
  <c i="2" r="AJ995"/>
  <c i="2" r="AR995"/>
  <c i="2" r="AQ996"/>
  <c i="2" r="AP997"/>
  <c i="2" r="AO998"/>
  <c i="2" r="AN999"/>
  <c i="2" r="AM1000"/>
  <c i="2" r="AL1001"/>
  <c i="2" r="AK1002"/>
  <c i="2" r="AJ1003"/>
  <c i="2" r="AR1003"/>
  <c i="2" r="AQ1004"/>
  <c i="2" r="AP1005"/>
  <c i="2" r="AO1006"/>
  <c i="2" r="AN1007"/>
  <c i="2" r="AM1008"/>
  <c i="2" r="AL1009"/>
  <c i="2" r="AK1010"/>
  <c i="2" r="AJ1011"/>
  <c i="2" r="AR1011"/>
  <c i="2" r="AQ1012"/>
  <c i="2" r="AP1013"/>
  <c i="2" r="AO1014"/>
  <c i="2" r="AN1015"/>
  <c i="2" r="AM1016"/>
  <c i="2" r="AL1017"/>
  <c i="2" r="AK1018"/>
  <c i="2" r="AJ1019"/>
  <c i="2" r="AR1019"/>
  <c i="2" r="AQ1020"/>
  <c i="2" r="AP1021"/>
  <c i="2" r="AO1022"/>
  <c i="2" r="AN1023"/>
  <c i="2" r="AM1024"/>
  <c i="2" r="AL1025"/>
  <c i="2" r="AK1026"/>
  <c i="2" r="AJ1027"/>
  <c i="2" r="AR1027"/>
  <c i="2" r="AQ1028"/>
  <c i="2" r="AP1029"/>
  <c i="2" r="AQ190"/>
  <c i="2" r="AQ268"/>
  <c i="2" r="AP306"/>
  <c i="2" r="AP338"/>
  <c i="2" r="AN366"/>
  <c i="2" r="AQ388"/>
  <c i="2" r="AM405"/>
  <c i="2" r="AO421"/>
  <c i="2" r="AQ437"/>
  <c i="2" r="AM451"/>
  <c i="2" r="AJ463"/>
  <c i="2" r="AO473"/>
  <c i="2" r="AP481"/>
  <c i="2" r="AQ489"/>
  <c i="2" r="AR497"/>
  <c i="2" r="AJ506"/>
  <c i="2" r="AK514"/>
  <c i="2" r="AM522"/>
  <c i="2" r="AN530"/>
  <c i="2" r="AO538"/>
  <c i="2" r="AJ546"/>
  <c i="2" r="AO552"/>
  <c i="2" r="AN558"/>
  <c i="2" r="AJ564"/>
  <c i="2" r="AP569"/>
  <c i="2" r="AM575"/>
  <c i="2" r="AJ580"/>
  <c i="2" r="AL584"/>
  <c i="2" r="AL588"/>
  <c i="2" r="AM592"/>
  <c i="2" r="AM596"/>
  <c i="2" r="AN600"/>
  <c i="2" r="AN604"/>
  <c i="2" r="AO608"/>
  <c i="2" r="AP612"/>
  <c i="2" r="AP616"/>
  <c i="2" r="AQ620"/>
  <c i="2" r="AQ624"/>
  <c i="2" r="AR628"/>
  <c i="2" r="AR632"/>
  <c i="2" r="AJ637"/>
  <c i="2" r="AK641"/>
  <c i="2" r="AK645"/>
  <c i="2" r="AL649"/>
  <c i="2" r="AL653"/>
  <c i="2" r="AM657"/>
  <c i="2" r="AL661"/>
  <c i="2" r="AQ664"/>
  <c i="2" r="AM668"/>
  <c i="2" r="AR671"/>
  <c i="2" r="AR674"/>
  <c i="2" r="AQ677"/>
  <c i="2" r="AQ680"/>
  <c i="2" r="AO683"/>
  <c i="2" r="AM686"/>
  <c i="2" r="AK689"/>
  <c i="2" r="AJ692"/>
  <c i="2" r="AJ695"/>
  <c i="2" r="AQ697"/>
  <c i="2" r="AO700"/>
  <c i="2" r="AM703"/>
  <c i="2" r="AJ706"/>
  <c i="2" r="AK708"/>
  <c i="2" r="AL710"/>
  <c i="2" r="AL712"/>
  <c i="2" r="AL714"/>
  <c i="2" r="AM716"/>
  <c i="2" r="AM718"/>
  <c i="2" r="AM720"/>
  <c i="2" r="AM722"/>
  <c i="2" r="AN724"/>
  <c i="2" r="AN726"/>
  <c i="2" r="AN728"/>
  <c i="2" r="AO730"/>
  <c i="2" r="AO732"/>
  <c i="2" r="AO734"/>
  <c i="2" r="AO736"/>
  <c i="2" r="AP738"/>
  <c i="2" r="AP740"/>
  <c i="2" r="AP742"/>
  <c i="2" r="AQ744"/>
  <c i="2" r="AQ746"/>
  <c i="2" r="AQ748"/>
  <c i="2" r="AQ750"/>
  <c i="2" r="AR752"/>
  <c i="2" r="AR754"/>
  <c i="2" r="AR756"/>
  <c i="2" r="AJ759"/>
  <c i="2" r="AJ761"/>
  <c i="2" r="AJ763"/>
  <c i="2" r="AJ765"/>
  <c i="2" r="AK767"/>
  <c i="2" r="AK769"/>
  <c i="2" r="AK771"/>
  <c i="2" r="AL773"/>
  <c i="2" r="AL775"/>
  <c i="2" r="AL777"/>
  <c i="2" r="AL779"/>
  <c i="2" r="AM781"/>
  <c i="2" r="AM783"/>
  <c i="2" r="AM785"/>
  <c i="2" r="AN787"/>
  <c i="2" r="AN789"/>
  <c i="2" r="AN791"/>
  <c i="2" r="AN793"/>
  <c i="2" r="AO795"/>
  <c i="2" r="AO797"/>
  <c i="2" r="AO799"/>
  <c i="2" r="AM801"/>
  <c i="2" r="AK803"/>
  <c i="2" r="AR804"/>
  <c i="2" r="AP806"/>
  <c i="2" r="AN808"/>
  <c i="2" r="AL810"/>
  <c i="2" r="AJ812"/>
  <c i="2" r="AQ813"/>
  <c i="2" r="AO815"/>
  <c i="2" r="AM817"/>
  <c i="2" r="AK819"/>
  <c i="2" r="AR820"/>
  <c i="2" r="AP822"/>
  <c i="2" r="AN824"/>
  <c i="2" r="AL826"/>
  <c i="2" r="AJ828"/>
  <c i="2" r="AQ829"/>
  <c i="2" r="AO831"/>
  <c i="2" r="AM833"/>
  <c i="2" r="AK835"/>
  <c i="2" r="AR836"/>
  <c i="2" r="AP838"/>
  <c i="2" r="AN840"/>
  <c i="2" r="AL842"/>
  <c i="2" r="AJ844"/>
  <c i="2" r="AQ845"/>
  <c i="2" r="AO847"/>
  <c i="2" r="AM849"/>
  <c i="2" r="AK851"/>
  <c i="2" r="AR852"/>
  <c i="2" r="AP854"/>
  <c i="2" r="AN856"/>
  <c i="2" r="AL858"/>
  <c i="2" r="AJ860"/>
  <c i="2" r="AN861"/>
  <c i="2" r="AR862"/>
  <c i="2" r="AN864"/>
  <c i="2" r="AP865"/>
  <c i="2" r="AL867"/>
  <c i="2" r="AO868"/>
  <c i="2" r="AJ870"/>
  <c i="2" r="AO871"/>
  <c i="2" r="AQ872"/>
  <c i="2" r="AM874"/>
  <c i="2" r="AP875"/>
  <c i="2" r="AK877"/>
  <c i="2" r="AP878"/>
  <c i="2" r="AR879"/>
  <c i="2" r="AN881"/>
  <c i="2" r="AQ882"/>
  <c i="2" r="AL884"/>
  <c i="2" r="AQ885"/>
  <c i="2" r="AJ887"/>
  <c i="2" r="AO888"/>
  <c i="2" r="AR889"/>
  <c i="2" r="AM891"/>
  <c i="2" r="AR892"/>
  <c i="2" r="AK894"/>
  <c i="2" r="AP895"/>
  <c i="2" r="AJ897"/>
  <c i="2" r="AN898"/>
  <c i="2" r="AQ899"/>
  <c i="2" r="AJ901"/>
  <c i="2" r="AK902"/>
  <c i="2" r="AM903"/>
  <c i="2" r="AO904"/>
  <c i="2" r="AP905"/>
  <c i="2" r="AR906"/>
  <c i="2" r="AK908"/>
  <c i="2" r="AL909"/>
  <c i="2" r="AN910"/>
  <c i="2" r="AP911"/>
  <c i="2" r="AP912"/>
  <c i="2" r="AP913"/>
  <c i="2" r="AP914"/>
  <c i="2" r="AP915"/>
  <c i="2" r="AP916"/>
  <c i="2" r="AQ917"/>
  <c i="2" r="AQ918"/>
  <c i="2" r="AQ919"/>
  <c i="2" r="AQ920"/>
  <c i="2" r="AQ921"/>
  <c i="2" r="AQ922"/>
  <c i="2" r="AQ923"/>
  <c i="2" r="AR924"/>
  <c i="2" r="AR925"/>
  <c i="2" r="AR926"/>
  <c i="2" r="AR927"/>
  <c i="2" r="AR928"/>
  <c i="2" r="AR929"/>
  <c i="2" r="AR930"/>
  <c i="2" r="AJ932"/>
  <c i="2" r="AJ933"/>
  <c i="2" r="AJ934"/>
  <c i="2" r="AJ935"/>
  <c i="2" r="AJ936"/>
  <c i="2" r="AJ937"/>
  <c i="2" r="AJ938"/>
  <c i="2" r="AK939"/>
  <c i="2" r="AK940"/>
  <c i="2" r="AK941"/>
  <c i="2" r="AK942"/>
  <c i="2" r="AK943"/>
  <c i="2" r="AK944"/>
  <c i="2" r="AK945"/>
  <c i="2" r="AL946"/>
  <c i="2" r="AL947"/>
  <c i="2" r="AL948"/>
  <c i="2" r="AL949"/>
  <c i="2" r="AL950"/>
  <c i="2" r="AL951"/>
  <c i="2" r="AL952"/>
  <c i="2" r="AM953"/>
  <c i="2" r="AM954"/>
  <c i="2" r="AM955"/>
  <c i="2" r="AM956"/>
  <c i="2" r="AM957"/>
  <c i="2" r="AM958"/>
  <c i="2" r="AM959"/>
  <c i="2" r="AN960"/>
  <c i="2" r="AN961"/>
  <c i="2" r="AN962"/>
  <c i="2" r="AN963"/>
  <c i="2" r="AN964"/>
  <c i="2" r="AN965"/>
  <c i="2" r="AN966"/>
  <c i="2" r="AO967"/>
  <c i="2" r="AO968"/>
  <c i="2" r="AO969"/>
  <c i="2" r="AO970"/>
  <c i="2" r="AO971"/>
  <c i="2" r="AO972"/>
  <c i="2" r="AO973"/>
  <c i="2" r="AP974"/>
  <c i="2" r="AP975"/>
  <c i="2" r="AP976"/>
  <c i="2" r="AP977"/>
  <c i="2" r="AP978"/>
  <c i="2" r="AP979"/>
  <c i="2" r="AP980"/>
  <c i="2" r="AQ981"/>
  <c i="2" r="AQ982"/>
  <c i="2" r="AQ983"/>
  <c i="2" r="AQ984"/>
  <c i="2" r="AQ985"/>
  <c i="2" r="AQ986"/>
  <c i="2" r="AQ987"/>
  <c i="2" r="AR988"/>
  <c i="2" r="AR989"/>
  <c i="2" r="AR990"/>
  <c i="2" r="AR991"/>
  <c i="2" r="AR992"/>
  <c i="2" r="AR993"/>
  <c i="2" r="AR994"/>
  <c i="2" r="AJ996"/>
  <c i="2" r="AJ997"/>
  <c i="2" r="AJ998"/>
  <c i="2" r="AJ999"/>
  <c i="2" r="AJ1000"/>
  <c i="2" r="AJ1001"/>
  <c i="2" r="AJ1002"/>
  <c i="2" r="AK1003"/>
  <c i="2" r="AK1004"/>
  <c i="2" r="AK1005"/>
  <c i="2" r="AK1006"/>
  <c i="2" r="AK1007"/>
  <c i="2" r="AK1008"/>
  <c i="2" r="AK1009"/>
  <c i="2" r="AL1010"/>
  <c i="2" r="AL1011"/>
  <c i="2" r="AL1012"/>
  <c i="2" r="AL1013"/>
  <c i="2" r="AL1014"/>
  <c i="2" r="AL1015"/>
  <c i="2" r="AL1016"/>
  <c i="2" r="AM1017"/>
  <c i="2" r="AM1018"/>
  <c i="2" r="AM1019"/>
  <c i="2" r="AM1020"/>
  <c i="2" r="AM1021"/>
  <c i="2" r="AM1022"/>
  <c i="2" r="AM1023"/>
  <c i="2" r="AN1024"/>
  <c i="2" r="AN1025"/>
  <c i="2" r="AN1026"/>
  <c i="2" r="AN1027"/>
  <c i="2" r="AN1028"/>
  <c i="2" r="AN1029"/>
  <c i="2" r="AN1030"/>
  <c i="2" r="AM1031"/>
  <c i="2" r="AL1032"/>
  <c i="2" r="AK1033"/>
  <c i="2" r="AJ1034"/>
  <c i="2" r="AR1034"/>
  <c i="2" r="AQ1035"/>
  <c i="2" r="AP1036"/>
  <c i="2" r="AO1037"/>
  <c i="2" r="AN1038"/>
  <c i="2" r="AM1039"/>
  <c i="2" r="AL1040"/>
  <c i="2" r="AK1041"/>
  <c i="2" r="AJ1042"/>
  <c i="2" r="AR1042"/>
  <c i="2" r="AQ1043"/>
  <c i="2" r="AP1044"/>
  <c i="2" r="AO1045"/>
  <c i="2" r="AN1046"/>
  <c i="2" r="AM1047"/>
  <c i="2" r="AL1048"/>
  <c i="2" r="AK1049"/>
  <c i="2" r="AJ1050"/>
  <c i="2" r="AR1050"/>
  <c i="2" r="AQ1051"/>
  <c i="2" r="AP1052"/>
  <c i="2" r="AO1053"/>
  <c i="2" r="AN1054"/>
  <c i="2" r="AM1055"/>
  <c i="2" r="AL1056"/>
  <c i="2" r="AK1057"/>
  <c i="2" r="AJ1058"/>
  <c i="2" r="AR1058"/>
  <c i="2" r="AQ1059"/>
  <c i="2" r="AP1060"/>
  <c i="2" r="AO1061"/>
  <c i="2" r="AN1062"/>
  <c i="2" r="AM1063"/>
  <c i="2" r="AL1064"/>
  <c i="2" r="AK1065"/>
  <c i="2" r="AJ1066"/>
  <c i="2" r="AR1066"/>
  <c i="2" r="AQ1067"/>
  <c i="2" r="AP1068"/>
  <c i="2" r="AO1069"/>
  <c i="2" r="AN1070"/>
  <c i="2" r="AM1071"/>
  <c i="2" r="AL1072"/>
  <c i="2" r="AK1073"/>
  <c i="2" r="AJ1074"/>
  <c i="2" r="AR190"/>
  <c i="2" r="AR268"/>
  <c i="2" r="AQ306"/>
  <c i="2" r="AQ338"/>
  <c i="2" r="AO366"/>
  <c i="2" r="AJ389"/>
  <c i="2" r="AN405"/>
  <c i="2" r="AP421"/>
  <c i="2" r="AR437"/>
  <c i="2" r="AP451"/>
  <c i="2" r="AK463"/>
  <c i="2" r="AP473"/>
  <c i="2" r="AQ481"/>
  <c i="2" r="AR489"/>
  <c i="2" r="AJ498"/>
  <c i="2" r="AK506"/>
  <c i="2" r="AM514"/>
  <c i="2" r="AN522"/>
  <c i="2" r="AO530"/>
  <c i="2" r="AP538"/>
  <c i="2" r="AK546"/>
  <c i="2" r="AQ552"/>
  <c i="2" r="AO558"/>
  <c i="2" r="AK564"/>
  <c i="2" r="AJ570"/>
  <c i="2" r="AN575"/>
  <c i="2" r="AK580"/>
  <c i="2" r="AM584"/>
  <c i="2" r="AM588"/>
  <c i="2" r="AN592"/>
  <c i="2" r="AN596"/>
  <c i="2" r="AO600"/>
  <c i="2" r="AP604"/>
  <c i="2" r="AP608"/>
  <c i="2" r="AQ612"/>
  <c i="2" r="AQ616"/>
  <c i="2" r="AR620"/>
  <c i="2" r="AR624"/>
  <c i="2" r="AJ629"/>
  <c i="2" r="AK633"/>
  <c i="2" r="AK637"/>
  <c i="2" r="AL641"/>
  <c i="2" r="AL645"/>
  <c i="2" r="AM649"/>
  <c i="2" r="AM653"/>
  <c i="2" r="AN657"/>
  <c i="2" r="AM661"/>
  <c i="2" r="AR664"/>
  <c i="2" r="AN668"/>
  <c i="2" r="AJ672"/>
  <c i="2" r="AK675"/>
  <c i="2" r="AK678"/>
  <c i="2" r="AR680"/>
  <c i="2" r="AP683"/>
  <c i="2" r="AN686"/>
  <c i="2" r="AM689"/>
  <c i="2" r="AM692"/>
  <c i="2" r="AK695"/>
  <c i="2" r="AR697"/>
  <c i="2" r="AP700"/>
  <c i="2" r="AO703"/>
  <c i="2" r="AL706"/>
  <c i="2" r="AM708"/>
  <c i="2" r="AM710"/>
  <c i="2" r="AM712"/>
  <c i="2" r="AM714"/>
  <c i="2" r="AN716"/>
  <c i="2" r="AN718"/>
  <c i="2" r="AN720"/>
  <c i="2" r="AO722"/>
  <c i="2" r="AO724"/>
  <c i="2" r="AO726"/>
  <c i="2" r="AO728"/>
  <c i="2" r="AP730"/>
  <c i="2" r="AP732"/>
  <c i="2" r="AP734"/>
  <c i="2" r="AQ736"/>
  <c i="2" r="AQ738"/>
  <c i="2" r="AQ740"/>
  <c i="2" r="AQ742"/>
  <c i="2" r="AR744"/>
  <c i="2" r="AR746"/>
  <c i="2" r="AR748"/>
  <c i="2" r="AJ751"/>
  <c i="2" r="AJ753"/>
  <c i="2" r="AJ755"/>
  <c i="2" r="AJ757"/>
  <c i="2" r="AK759"/>
  <c i="2" r="AK761"/>
  <c i="2" r="AK763"/>
  <c i="2" r="AL765"/>
  <c i="2" r="AL767"/>
  <c i="2" r="AL769"/>
  <c i="2" r="AL771"/>
  <c i="2" r="AM773"/>
  <c i="2" r="AM775"/>
  <c i="2" r="AM777"/>
  <c i="2" r="AN779"/>
  <c i="2" r="AN781"/>
  <c i="2" r="AN783"/>
  <c i="2" r="AN785"/>
  <c i="2" r="AO787"/>
  <c i="2" r="AO789"/>
  <c i="2" r="AO791"/>
  <c i="2" r="AP793"/>
  <c i="2" r="AP795"/>
  <c i="2" r="AP797"/>
  <c i="2" r="AP799"/>
  <c i="2" r="AN801"/>
  <c i="2" r="AL803"/>
  <c i="2" r="AJ805"/>
  <c i="2" r="AQ806"/>
  <c i="2" r="AO808"/>
  <c i="2" r="AM810"/>
  <c i="2" r="AK812"/>
  <c i="2" r="AR813"/>
  <c i="2" r="AP815"/>
  <c i="2" r="AN817"/>
  <c i="2" r="AL819"/>
  <c i="2" r="AJ821"/>
  <c i="2" r="AQ822"/>
  <c i="2" r="AO824"/>
  <c i="2" r="AM826"/>
  <c i="2" r="AK828"/>
  <c i="2" r="AR829"/>
  <c i="2" r="AP831"/>
  <c i="2" r="AN833"/>
  <c i="2" r="AL835"/>
  <c i="2" r="AJ837"/>
  <c i="2" r="AQ838"/>
  <c i="2" r="AO840"/>
  <c i="2" r="AM842"/>
  <c i="2" r="AK844"/>
  <c i="2" r="AR845"/>
  <c i="2" r="AP847"/>
  <c i="2" r="AN849"/>
  <c i="2" r="AL851"/>
  <c i="2" r="AJ853"/>
  <c i="2" r="AQ854"/>
  <c i="2" r="AO856"/>
  <c i="2" r="AM858"/>
  <c i="2" r="AK860"/>
  <c i="2" r="AQ861"/>
  <c i="2" r="AJ863"/>
  <c i="2" r="AO864"/>
  <c i="2" r="AR865"/>
  <c i="2" r="AM867"/>
  <c i="2" r="AR868"/>
  <c i="2" r="AK870"/>
  <c i="2" r="AP871"/>
  <c i="2" r="AJ873"/>
  <c i="2" r="AN874"/>
  <c i="2" r="AJ876"/>
  <c i="2" r="AL877"/>
  <c i="2" r="AQ878"/>
  <c i="2" r="AK880"/>
  <c i="2" r="AO881"/>
  <c i="2" r="AK883"/>
  <c i="2" r="AM884"/>
  <c i="2" r="AR885"/>
  <c i="2" r="AL887"/>
  <c i="2" r="AP888"/>
  <c i="2" r="AL890"/>
  <c i="2" r="AN891"/>
  <c i="2" r="AJ893"/>
  <c i="2" r="AM894"/>
  <c i="2" r="AQ895"/>
  <c i="2" r="AM897"/>
  <c i="2" r="AO898"/>
  <c i="2" r="AJ900"/>
  <c i="2" r="AK901"/>
  <c i="2" r="AM902"/>
  <c i="2" r="AO903"/>
  <c i="2" r="AP904"/>
  <c i="2" r="AR905"/>
  <c i="2" r="AK907"/>
  <c i="2" r="AL908"/>
  <c i="2" r="AN909"/>
  <c i="2" r="AP910"/>
  <c i="2" r="AQ911"/>
  <c i="2" r="AQ912"/>
  <c i="2" r="AQ913"/>
  <c i="2" r="AQ914"/>
  <c i="2" r="AQ915"/>
  <c i="2" r="AR916"/>
  <c i="2" r="AR917"/>
  <c i="2" r="AR918"/>
  <c i="2" r="AR919"/>
  <c i="2" r="AR920"/>
  <c i="2" r="AR921"/>
  <c i="2" r="AR922"/>
  <c i="2" r="AJ924"/>
  <c i="2" r="AJ925"/>
  <c i="2" r="AJ926"/>
  <c i="2" r="AJ927"/>
  <c i="2" r="AJ928"/>
  <c i="2" r="AJ929"/>
  <c i="2" r="AJ930"/>
  <c i="2" r="AK931"/>
  <c i="2" r="AK932"/>
  <c i="2" r="AK933"/>
  <c i="2" r="AK934"/>
  <c i="2" r="AK935"/>
  <c i="2" r="AK936"/>
  <c i="2" r="AK937"/>
  <c i="2" r="AL938"/>
  <c i="2" r="AL939"/>
  <c i="2" r="AL940"/>
  <c i="2" r="AL941"/>
  <c i="2" r="AL942"/>
  <c i="2" r="AL943"/>
  <c i="2" r="AL944"/>
  <c i="2" r="AM945"/>
  <c i="2" r="AM946"/>
  <c i="2" r="AM947"/>
  <c i="2" r="AM948"/>
  <c i="2" r="AM949"/>
  <c i="2" r="AM950"/>
  <c i="2" r="AM951"/>
  <c i="2" r="AN952"/>
  <c i="2" r="AN953"/>
  <c i="2" r="AN954"/>
  <c i="2" r="AN955"/>
  <c i="2" r="AN956"/>
  <c i="2" r="AN957"/>
  <c i="2" r="AN958"/>
  <c i="2" r="AO959"/>
  <c i="2" r="AO960"/>
  <c i="2" r="AO961"/>
  <c i="2" r="AO962"/>
  <c i="2" r="AO963"/>
  <c i="2" r="AO964"/>
  <c i="2" r="AO965"/>
  <c i="2" r="AP966"/>
  <c i="2" r="AP967"/>
  <c i="2" r="AP968"/>
  <c i="2" r="AP969"/>
  <c i="2" r="AP970"/>
  <c i="2" r="AP971"/>
  <c i="2" r="AP972"/>
  <c i="2" r="AQ973"/>
  <c i="2" r="AQ974"/>
  <c i="2" r="AQ975"/>
  <c i="2" r="AQ976"/>
  <c i="2" r="AQ977"/>
  <c i="2" r="AQ978"/>
  <c i="2" r="AQ979"/>
  <c i="2" r="AR980"/>
  <c i="2" r="AR981"/>
  <c i="2" r="AR982"/>
  <c i="2" r="AR983"/>
  <c i="2" r="AR984"/>
  <c i="2" r="AR985"/>
  <c i="2" r="AR986"/>
  <c i="2" r="AJ988"/>
  <c i="2" r="AJ989"/>
  <c i="2" r="AJ990"/>
  <c i="2" r="AJ991"/>
  <c i="2" r="AJ992"/>
  <c i="2" r="AJ993"/>
  <c i="2" r="AJ994"/>
  <c i="2" r="AK995"/>
  <c i="2" r="AK996"/>
  <c i="2" r="AK997"/>
  <c i="2" r="AK998"/>
  <c i="2" r="AK999"/>
  <c i="2" r="AK1000"/>
  <c i="2" r="AK1001"/>
  <c i="2" r="AL1002"/>
  <c i="2" r="AL1003"/>
  <c i="2" r="AL1004"/>
  <c i="2" r="AL1005"/>
  <c i="2" r="AL1006"/>
  <c i="2" r="AL1007"/>
  <c i="2" r="AL1008"/>
  <c i="2" r="AM1009"/>
  <c i="2" r="AM1010"/>
  <c i="2" r="AM1011"/>
  <c i="2" r="AM1012"/>
  <c i="2" r="AM1013"/>
  <c i="2" r="AM1014"/>
  <c i="2" r="AM1015"/>
  <c i="2" r="AN1016"/>
  <c i="2" r="AJ191"/>
  <c i="2" r="AJ269"/>
  <c i="2" r="AR306"/>
  <c i="2" r="AR338"/>
  <c i="2" r="AQ366"/>
  <c i="2" r="AK389"/>
  <c i="2" r="AO405"/>
  <c i="2" r="AQ421"/>
  <c i="2" r="AJ438"/>
  <c i="2" r="AJ452"/>
  <c i="2" r="AM463"/>
  <c i="2" r="AQ473"/>
  <c i="2" r="AR481"/>
  <c i="2" r="AJ490"/>
  <c i="2" r="AK498"/>
  <c i="2" r="AM506"/>
  <c i="2" r="AN514"/>
  <c i="2" r="AO522"/>
  <c i="2" r="AP530"/>
  <c i="2" r="AQ538"/>
  <c i="2" r="AL546"/>
  <c i="2" r="AK553"/>
  <c i="2" r="AP558"/>
  <c i="2" r="AM564"/>
  <c i="2" r="AK570"/>
  <c i="2" r="AO575"/>
  <c i="2" r="AM580"/>
  <c i="2" r="AN584"/>
  <c i="2" r="AN588"/>
  <c i="2" r="AO592"/>
  <c i="2" r="AP596"/>
  <c i="2" r="AP600"/>
  <c i="2" r="AQ604"/>
  <c i="2" r="AQ608"/>
  <c i="2" r="AR612"/>
  <c i="2" r="AR616"/>
  <c i="2" r="AJ621"/>
  <c i="2" r="AK625"/>
  <c i="2" r="AK629"/>
  <c i="2" r="AL633"/>
  <c i="2" r="AL637"/>
  <c i="2" r="AM641"/>
  <c i="2" r="AM645"/>
  <c i="2" r="AN649"/>
  <c i="2" r="AO653"/>
  <c i="2" r="AO657"/>
  <c i="2" r="AN661"/>
  <c i="2" r="AJ665"/>
  <c i="2" r="AO668"/>
  <c i="2" r="AK672"/>
  <c i="2" r="AN675"/>
  <c i="2" r="AL678"/>
  <c i="2" r="AJ681"/>
  <c i="2" r="AQ683"/>
  <c i="2" r="AP686"/>
  <c i="2" r="AP689"/>
  <c i="2" r="AN692"/>
  <c i="2" r="AL695"/>
  <c i="2" r="AJ698"/>
  <c i="2" r="AR700"/>
  <c i="2" r="AR703"/>
  <c i="2" r="AM706"/>
  <c i="2" r="AN708"/>
  <c i="2" r="AN710"/>
  <c i="2" r="AN712"/>
  <c i="2" r="AO714"/>
  <c i="2" r="AO716"/>
  <c i="2" r="AO718"/>
  <c i="2" r="AO720"/>
  <c i="2" r="AP722"/>
  <c i="2" r="AP724"/>
  <c i="2" r="AP726"/>
  <c i="2" r="AQ728"/>
  <c i="2" r="AQ730"/>
  <c i="2" r="AQ732"/>
  <c i="2" r="AQ734"/>
  <c i="2" r="AR736"/>
  <c i="2" r="AR738"/>
  <c i="2" r="AR740"/>
  <c i="2" r="AJ743"/>
  <c i="2" r="AJ745"/>
  <c i="2" r="AJ747"/>
  <c i="2" r="AJ749"/>
  <c i="2" r="AK751"/>
  <c i="2" r="AK753"/>
  <c i="2" r="AK755"/>
  <c i="2" r="AL757"/>
  <c i="2" r="AL759"/>
  <c i="2" r="AL761"/>
  <c i="2" r="AL763"/>
  <c i="2" r="AM765"/>
  <c i="2" r="AM767"/>
  <c i="2" r="AM769"/>
  <c i="2" r="AN771"/>
  <c i="2" r="AN773"/>
  <c i="2" r="AN775"/>
  <c i="2" r="AN777"/>
  <c i="2" r="AO779"/>
  <c i="2" r="AO781"/>
  <c i="2" r="AO783"/>
  <c i="2" r="AP785"/>
  <c i="2" r="AP787"/>
  <c i="2" r="AP789"/>
  <c i="2" r="AP791"/>
  <c i="2" r="AQ793"/>
  <c i="2" r="AQ795"/>
  <c i="2" r="AQ797"/>
  <c i="2" r="AQ799"/>
  <c i="2" r="AO801"/>
  <c i="2" r="AM803"/>
  <c i="2" r="AK805"/>
  <c i="2" r="AR806"/>
  <c i="2" r="AP808"/>
  <c i="2" r="AN810"/>
  <c i="2" r="AL812"/>
  <c i="2" r="AJ814"/>
  <c i="2" r="AQ815"/>
  <c i="2" r="AO817"/>
  <c i="2" r="AM819"/>
  <c i="2" r="AK821"/>
  <c i="2" r="AR822"/>
  <c i="2" r="AP824"/>
  <c i="2" r="AN826"/>
  <c i="2" r="AL828"/>
  <c i="2" r="AJ830"/>
  <c i="2" r="AQ831"/>
  <c i="2" r="AO833"/>
  <c i="2" r="AM835"/>
  <c i="2" r="AK837"/>
  <c i="2" r="AR838"/>
  <c i="2" r="AP840"/>
  <c i="2" r="AN842"/>
  <c i="2" r="AL844"/>
  <c i="2" r="AJ846"/>
  <c i="2" r="AQ847"/>
  <c i="2" r="AO849"/>
  <c i="2" r="AM851"/>
  <c i="2" r="AK853"/>
  <c i="2" r="AR854"/>
  <c i="2" r="AP856"/>
  <c i="2" r="AN858"/>
  <c i="2" r="AL860"/>
  <c i="2" r="AR861"/>
  <c i="2" r="AL863"/>
  <c i="2" r="AP864"/>
  <c i="2" r="AL866"/>
  <c i="2" r="AN867"/>
  <c i="2" r="AJ869"/>
  <c i="2" r="AM870"/>
  <c i="2" r="AQ871"/>
  <c i="2" r="AM873"/>
  <c i="2" r="AO874"/>
  <c i="2" r="AK876"/>
  <c i="2" r="AN877"/>
  <c i="2" r="AR878"/>
  <c i="2" r="AN880"/>
  <c i="2" r="AP881"/>
  <c i="2" r="AL883"/>
  <c i="2" r="AO884"/>
  <c i="2" r="AJ886"/>
  <c i="2" r="AO887"/>
  <c i="2" r="AQ888"/>
  <c i="2" r="AM890"/>
  <c i="2" r="AP891"/>
  <c i="2" r="AK893"/>
  <c i="2" r="AP894"/>
  <c i="2" r="AR895"/>
  <c i="2" r="AN897"/>
  <c i="2" r="AQ898"/>
  <c i="2" r="AK900"/>
  <c i="2" r="AL901"/>
  <c i="2" r="AN902"/>
  <c i="2" r="AP903"/>
  <c i="2" r="AQ904"/>
  <c i="2" r="AJ906"/>
  <c i="2" r="AL907"/>
  <c i="2" r="AM908"/>
  <c i="2" r="AO909"/>
  <c i="2" r="AQ910"/>
  <c i="2" r="AR911"/>
  <c i="2" r="AR912"/>
  <c i="2" r="AR913"/>
  <c i="2" r="AR914"/>
  <c i="2" r="AJ916"/>
  <c i="2" r="AJ917"/>
  <c i="2" r="AJ918"/>
  <c i="2" r="AJ919"/>
  <c i="2" r="AJ920"/>
  <c i="2" r="AJ921"/>
  <c i="2" r="AJ922"/>
  <c i="2" r="AK923"/>
  <c i="2" r="AK924"/>
  <c i="2" r="AK925"/>
  <c i="2" r="AK926"/>
  <c i="2" r="AK927"/>
  <c i="2" r="AK928"/>
  <c i="2" r="AK929"/>
  <c i="2" r="AL930"/>
  <c i="2" r="AL931"/>
  <c i="2" r="AL932"/>
  <c i="2" r="AL933"/>
  <c i="2" r="AL934"/>
  <c i="2" r="AL935"/>
  <c i="2" r="AL936"/>
  <c i="2" r="AM937"/>
  <c i="2" r="AM938"/>
  <c i="2" r="AM939"/>
  <c i="2" r="AM940"/>
  <c i="2" r="AM941"/>
  <c i="2" r="AM942"/>
  <c i="2" r="AM943"/>
  <c i="2" r="AN944"/>
  <c i="2" r="AN945"/>
  <c i="2" r="AN946"/>
  <c i="2" r="AN947"/>
  <c i="2" r="AN948"/>
  <c i="2" r="AN949"/>
  <c i="2" r="AN950"/>
  <c i="2" r="AO951"/>
  <c i="2" r="AO952"/>
  <c i="2" r="AO953"/>
  <c i="2" r="AO954"/>
  <c i="2" r="AO955"/>
  <c i="2" r="AO956"/>
  <c i="2" r="AO957"/>
  <c i="2" r="AP958"/>
  <c i="2" r="AP959"/>
  <c i="2" r="AP960"/>
  <c i="2" r="AP961"/>
  <c i="2" r="AP962"/>
  <c i="2" r="AP963"/>
  <c i="2" r="AP964"/>
  <c i="2" r="AQ965"/>
  <c i="2" r="AQ966"/>
  <c i="2" r="AQ967"/>
  <c i="2" r="AQ968"/>
  <c i="2" r="AQ969"/>
  <c i="2" r="AQ970"/>
  <c i="2" r="AQ971"/>
  <c i="2" r="AR972"/>
  <c i="2" r="AR973"/>
  <c i="2" r="AR974"/>
  <c i="2" r="AR975"/>
  <c i="2" r="AR976"/>
  <c i="2" r="AR977"/>
  <c i="2" r="AR978"/>
  <c i="2" r="AJ980"/>
  <c i="2" r="AJ981"/>
  <c i="2" r="AJ982"/>
  <c i="2" r="AJ983"/>
  <c i="2" r="AJ984"/>
  <c i="2" r="AJ985"/>
  <c i="2" r="AJ986"/>
  <c i="2" r="AK987"/>
  <c i="2" r="AK988"/>
  <c i="2" r="AK989"/>
  <c i="2" r="AK990"/>
  <c i="2" r="AK991"/>
  <c i="2" r="AK992"/>
  <c i="2" r="AK993"/>
  <c i="2" r="AL994"/>
  <c i="2" r="AL995"/>
  <c i="2" r="AL996"/>
  <c i="2" r="AL997"/>
  <c i="2" r="AL998"/>
  <c i="2" r="AL999"/>
  <c i="2" r="AL1000"/>
  <c i="2" r="AM1001"/>
  <c i="2" r="AM1002"/>
  <c i="2" r="AM1003"/>
  <c i="2" r="AM1004"/>
  <c i="2" r="AM1005"/>
  <c i="2" r="AM1006"/>
  <c i="2" r="AM1007"/>
  <c i="2" r="AN1008"/>
  <c i="2" r="AN1009"/>
  <c i="2" r="AN1010"/>
  <c i="2" r="AN1011"/>
  <c i="2" r="AN1012"/>
  <c i="2" r="AN1013"/>
  <c i="2" r="AN1014"/>
  <c i="2" r="AO1015"/>
  <c i="2" r="AO1016"/>
  <c i="2" r="AO1017"/>
  <c i="2" r="AO1018"/>
  <c i="2" r="AO1019"/>
  <c i="2" r="AO1020"/>
  <c i="2" r="AO1021"/>
  <c i="2" r="AP1022"/>
  <c i="2" r="AP1023"/>
  <c i="2" r="AP1024"/>
  <c i="2" r="AP1025"/>
  <c i="2" r="AP1026"/>
  <c i="2" r="AP1027"/>
  <c i="2" r="AP1028"/>
  <c i="2" r="AQ1029"/>
  <c i="2" r="AP1030"/>
  <c i="2" r="AO1031"/>
  <c i="2" r="AN1032"/>
  <c i="2" r="AM1033"/>
  <c i="2" r="AL1034"/>
  <c i="2" r="AK1035"/>
  <c i="2" r="AJ1036"/>
  <c i="2" r="AR1036"/>
  <c i="2" r="AQ1037"/>
  <c i="2" r="AP1038"/>
  <c i="2" r="AO1039"/>
  <c i="2" r="AN1040"/>
  <c i="2" r="AM1041"/>
  <c i="2" r="AL1042"/>
  <c i="2" r="AK1043"/>
  <c i="2" r="AJ1044"/>
  <c i="2" r="AR1044"/>
  <c i="2" r="AQ1045"/>
  <c i="2" r="AP1046"/>
  <c i="2" r="AO1047"/>
  <c i="2" r="AN1048"/>
  <c i="2" r="AM1049"/>
  <c i="2" r="AL1050"/>
  <c i="2" r="AK1051"/>
  <c i="2" r="AJ1052"/>
  <c i="2" r="AR1052"/>
  <c i="2" r="AQ1053"/>
  <c i="2" r="AP1054"/>
  <c i="2" r="AO1055"/>
  <c i="2" r="AN1056"/>
  <c i="2" r="AM1057"/>
  <c i="2" r="AL1058"/>
  <c i="2" r="AK1059"/>
  <c i="2" r="AJ1060"/>
  <c i="2" r="AR1060"/>
  <c i="2" r="AQ1061"/>
  <c i="2" r="AP1062"/>
  <c i="2" r="AO1063"/>
  <c i="2" r="AN1064"/>
  <c i="2" r="AM1065"/>
  <c i="2" r="AL1066"/>
  <c i="2" r="AK1067"/>
  <c i="2" r="AJ1068"/>
  <c i="2" r="AR1068"/>
  <c i="2" r="AQ1069"/>
  <c i="2" r="AK191"/>
  <c i="2" r="AK269"/>
  <c i="2" r="AJ307"/>
  <c i="2" r="AJ339"/>
  <c i="2" r="AK367"/>
  <c i="2" r="AM389"/>
  <c i="2" r="AP405"/>
  <c i="2" r="AR421"/>
  <c i="2" r="AL438"/>
  <c i="2" r="AK452"/>
  <c i="2" r="AP463"/>
  <c i="2" r="AR473"/>
  <c i="2" r="AJ482"/>
  <c i="2" r="AK490"/>
  <c i="2" r="AM498"/>
  <c i="2" r="AN506"/>
  <c i="2" r="AO514"/>
  <c i="2" r="AP522"/>
  <c i="2" r="AQ530"/>
  <c i="2" r="AR538"/>
  <c i="2" r="AM546"/>
  <c i="2" r="AL553"/>
  <c i="2" r="AQ558"/>
  <c i="2" r="AP564"/>
  <c i="2" r="AL570"/>
  <c i="2" r="AP575"/>
  <c i="2" r="AN580"/>
  <c i="2" r="AO584"/>
  <c i="2" r="AP588"/>
  <c i="2" r="AP592"/>
  <c i="2" r="AQ596"/>
  <c i="2" r="AQ600"/>
  <c i="2" r="AR604"/>
  <c i="2" r="AR608"/>
  <c i="2" r="AJ613"/>
  <c i="2" r="AK617"/>
  <c i="2" r="AK621"/>
  <c i="2" r="AL625"/>
  <c i="2" r="AL629"/>
  <c i="2" r="AM633"/>
  <c i="2" r="AM637"/>
  <c i="2" r="AN641"/>
  <c i="2" r="AO645"/>
  <c i="2" r="AO649"/>
  <c i="2" r="AP653"/>
  <c i="2" r="AP657"/>
  <c i="2" r="AO661"/>
  <c i="2" r="AK665"/>
  <c i="2" r="AP668"/>
  <c i="2" r="AL672"/>
  <c i="2" r="AO675"/>
  <c i="2" r="AM678"/>
  <c i="2" r="AK681"/>
  <c i="2" r="AJ684"/>
  <c i="2" r="AJ687"/>
  <c i="2" r="AQ689"/>
  <c i="2" r="AO692"/>
  <c i="2" r="AM695"/>
  <c i="2" r="AL698"/>
  <c i="2" r="AL701"/>
  <c i="2" r="AJ704"/>
  <c i="2" r="AO706"/>
  <c i="2" r="AO708"/>
  <c i="2" r="AO710"/>
  <c i="2" r="AO712"/>
  <c i="2" r="AP714"/>
  <c i="2" r="AP716"/>
  <c i="2" r="AP718"/>
  <c i="2" r="AQ720"/>
  <c i="2" r="AQ722"/>
  <c i="2" r="AQ724"/>
  <c i="2" r="AQ726"/>
  <c i="2" r="AR728"/>
  <c i="2" r="AR730"/>
  <c i="2" r="AR732"/>
  <c i="2" r="AJ735"/>
  <c i="2" r="AJ737"/>
  <c i="2" r="AJ739"/>
  <c i="2" r="AJ741"/>
  <c i="2" r="AK743"/>
  <c i="2" r="AK745"/>
  <c i="2" r="AK747"/>
  <c i="2" r="AL749"/>
  <c i="2" r="AL751"/>
  <c i="2" r="AL753"/>
  <c i="2" r="AL755"/>
  <c i="2" r="AM757"/>
  <c i="2" r="AM759"/>
  <c i="2" r="AM761"/>
  <c i="2" r="AN763"/>
  <c i="2" r="AN765"/>
  <c i="2" r="AN767"/>
  <c i="2" r="AN769"/>
  <c i="2" r="AO771"/>
  <c i="2" r="AO773"/>
  <c i="2" r="AO775"/>
  <c i="2" r="AP777"/>
  <c i="2" r="AP779"/>
  <c i="2" r="AP781"/>
  <c i="2" r="AP783"/>
  <c i="2" r="AQ785"/>
  <c i="2" r="AQ787"/>
  <c i="2" r="AQ789"/>
  <c i="2" r="AR791"/>
  <c i="2" r="AR793"/>
  <c i="2" r="AR795"/>
  <c i="2" r="AR797"/>
  <c i="2" r="AR799"/>
  <c i="2" r="AP801"/>
  <c i="2" r="AN803"/>
  <c i="2" r="AL805"/>
  <c i="2" r="AJ807"/>
  <c i="2" r="AQ808"/>
  <c i="2" r="AO810"/>
  <c i="2" r="AM812"/>
  <c i="2" r="AK814"/>
  <c i="2" r="AR815"/>
  <c i="2" r="AP817"/>
  <c i="2" r="AN819"/>
  <c i="2" r="AL821"/>
  <c i="2" r="AJ823"/>
  <c i="2" r="AQ824"/>
  <c i="2" r="AO826"/>
  <c i="2" r="AM828"/>
  <c i="2" r="AK830"/>
  <c i="2" r="AR831"/>
  <c i="2" r="AP833"/>
  <c i="2" r="AN835"/>
  <c i="2" r="AL837"/>
  <c i="2" r="AJ839"/>
  <c i="2" r="AQ840"/>
  <c i="2" r="AO842"/>
  <c i="2" r="AM844"/>
  <c i="2" r="AK846"/>
  <c i="2" r="AR847"/>
  <c i="2" r="AP849"/>
  <c i="2" r="AN851"/>
  <c i="2" r="AL853"/>
  <c i="2" r="AJ855"/>
  <c i="2" r="AQ856"/>
  <c i="2" r="AO858"/>
  <c i="2" r="AM860"/>
  <c i="2" r="AJ862"/>
  <c i="2" r="AO863"/>
  <c i="2" r="AQ864"/>
  <c i="2" r="AM866"/>
  <c i="2" r="AP867"/>
  <c i="2" r="AK869"/>
  <c i="2" r="AP870"/>
  <c i="2" r="AR871"/>
  <c i="2" r="AN873"/>
  <c i="2" r="AQ874"/>
  <c i="2" r="AL876"/>
  <c i="2" r="AQ877"/>
  <c i="2" r="AJ879"/>
  <c i="2" r="AO880"/>
  <c i="2" r="AR881"/>
  <c i="2" r="AM883"/>
  <c i="2" r="AR884"/>
  <c i="2" r="AK886"/>
  <c i="2" r="AP887"/>
  <c i="2" r="AJ889"/>
  <c i="2" r="AN890"/>
  <c i="2" r="AJ892"/>
  <c i="2" r="AL893"/>
  <c i="2" r="AQ894"/>
  <c i="2" r="AK896"/>
  <c i="2" r="AO897"/>
  <c i="2" r="AK899"/>
  <c i="2" r="AL900"/>
  <c i="2" r="AN901"/>
  <c i="2" r="AP902"/>
  <c i="2" r="AQ903"/>
  <c i="2" r="AJ905"/>
  <c i="2" r="AL906"/>
  <c i="2" r="AM907"/>
  <c i="2" r="AO908"/>
  <c i="2" r="AQ909"/>
  <c i="2" r="AR910"/>
  <c i="2" r="AJ912"/>
  <c i="2" r="AJ913"/>
  <c i="2" r="AJ914"/>
  <c i="2" r="AK915"/>
  <c i="2" r="AK916"/>
  <c i="2" r="AK917"/>
  <c i="2" r="AK918"/>
  <c i="2" r="AK919"/>
  <c i="2" r="AK920"/>
  <c i="2" r="AK921"/>
  <c i="2" r="AL922"/>
  <c i="2" r="AL923"/>
  <c i="2" r="AL924"/>
  <c i="2" r="AL925"/>
  <c i="2" r="AL926"/>
  <c i="2" r="AL927"/>
  <c i="2" r="AL928"/>
  <c i="2" r="AM929"/>
  <c i="2" r="AM930"/>
  <c i="2" r="AM931"/>
  <c i="2" r="AM932"/>
  <c i="2" r="AM933"/>
  <c i="2" r="AM934"/>
  <c i="2" r="AM935"/>
  <c i="2" r="AN936"/>
  <c i="2" r="AN937"/>
  <c i="2" r="AN938"/>
  <c i="2" r="AN939"/>
  <c i="2" r="AN940"/>
  <c i="2" r="AN941"/>
  <c i="2" r="AN942"/>
  <c i="2" r="AO943"/>
  <c i="2" r="AO944"/>
  <c i="2" r="AO945"/>
  <c i="2" r="AO946"/>
  <c i="2" r="AO947"/>
  <c i="2" r="AO948"/>
  <c i="2" r="AO949"/>
  <c i="2" r="AP950"/>
  <c i="2" r="AP951"/>
  <c i="2" r="AP952"/>
  <c i="2" r="AP953"/>
  <c i="2" r="AP954"/>
  <c i="2" r="AP955"/>
  <c i="2" r="AP956"/>
  <c i="2" r="AQ957"/>
  <c i="2" r="AQ958"/>
  <c i="2" r="AQ959"/>
  <c i="2" r="AQ960"/>
  <c i="2" r="AQ961"/>
  <c i="2" r="AQ962"/>
  <c i="2" r="AQ963"/>
  <c i="2" r="AR964"/>
  <c i="2" r="AR965"/>
  <c i="2" r="AR966"/>
  <c i="2" r="AR967"/>
  <c i="2" r="AR968"/>
  <c i="2" r="AR969"/>
  <c i="2" r="AR970"/>
  <c i="2" r="AJ972"/>
  <c i="2" r="AJ973"/>
  <c i="2" r="AJ974"/>
  <c i="2" r="AJ975"/>
  <c i="2" r="AJ976"/>
  <c i="2" r="AJ977"/>
  <c i="2" r="AJ978"/>
  <c i="2" r="AK979"/>
  <c i="2" r="AK980"/>
  <c i="2" r="AK981"/>
  <c i="2" r="AK982"/>
  <c i="2" r="AK983"/>
  <c i="2" r="AK984"/>
  <c i="2" r="AK985"/>
  <c i="2" r="AL986"/>
  <c i="2" r="AL987"/>
  <c i="2" r="AL988"/>
  <c i="2" r="AL989"/>
  <c i="2" r="AL990"/>
  <c i="2" r="AL991"/>
  <c i="2" r="AL992"/>
  <c i="2" r="AM993"/>
  <c i="2" r="AM994"/>
  <c i="2" r="AM995"/>
  <c i="2" r="AM996"/>
  <c i="2" r="AM997"/>
  <c i="2" r="AM998"/>
  <c i="2" r="AM999"/>
  <c i="2" r="AN1000"/>
  <c i="2" r="AN1001"/>
  <c i="2" r="AN1002"/>
  <c i="2" r="AN1003"/>
  <c i="2" r="AN1004"/>
  <c i="2" r="AN1005"/>
  <c i="2" r="AN1006"/>
  <c i="2" r="AO1007"/>
  <c i="2" r="AO1008"/>
  <c i="2" r="AO1009"/>
  <c i="2" r="AO1010"/>
  <c i="2" r="AO1011"/>
  <c i="2" r="AO1012"/>
  <c i="2" r="AO1013"/>
  <c i="2" r="AP1014"/>
  <c i="2" r="AP1015"/>
  <c i="2" r="AP1016"/>
  <c i="2" r="AP1017"/>
  <c i="2" r="AP1018"/>
  <c i="2" r="AP1019"/>
  <c i="2" r="AP1020"/>
  <c i="2" r="AQ1021"/>
  <c i="2" r="AQ1022"/>
  <c i="2" r="AQ1023"/>
  <c i="2" r="AQ1024"/>
  <c i="2" r="AQ1025"/>
  <c i="2" r="AQ1026"/>
  <c i="2" r="AQ1027"/>
  <c i="2" r="AR1028"/>
  <c i="2" r="AR1029"/>
  <c i="2" r="AQ1030"/>
  <c i="2" r="AP1031"/>
  <c i="2" r="AO1032"/>
  <c i="2" r="AN1033"/>
  <c i="2" r="AM1034"/>
  <c i="2" r="AL1035"/>
  <c i="2" r="AK1036"/>
  <c i="2" r="AJ1037"/>
  <c i="2" r="AR1037"/>
  <c i="2" r="AQ1038"/>
  <c i="2" r="AP1039"/>
  <c i="2" r="AO1040"/>
  <c i="2" r="AN1041"/>
  <c i="2" r="AM1042"/>
  <c i="2" r="AL1043"/>
  <c i="2" r="AK1044"/>
  <c i="2" r="AJ1045"/>
  <c i="2" r="AR1045"/>
  <c i="2" r="AQ1046"/>
  <c i="2" r="AP1047"/>
  <c i="2" r="AO1048"/>
  <c i="2" r="AN1049"/>
  <c i="2" r="AM1050"/>
  <c i="2" r="AL1051"/>
  <c i="2" r="AK1052"/>
  <c i="2" r="AJ1053"/>
  <c i="2" r="AR1053"/>
  <c i="2" r="AQ1054"/>
  <c i="2" r="AP1055"/>
  <c i="2" r="AO1056"/>
  <c i="2" r="AN1057"/>
  <c i="2" r="AM1058"/>
  <c i="2" r="AL1059"/>
  <c i="2" r="AK1060"/>
  <c i="2" r="AJ1061"/>
  <c i="2" r="AR1061"/>
  <c i="2" r="AQ1062"/>
  <c i="2" r="AP1063"/>
  <c i="2" r="AO1064"/>
  <c i="2" r="AN1065"/>
  <c i="2" r="AM1066"/>
  <c i="2" r="AL1067"/>
  <c i="2" r="AK1068"/>
  <c i="2" r="AJ1069"/>
  <c i="2" r="AR1069"/>
  <c i="2" r="AQ1070"/>
  <c i="2" r="AP1071"/>
  <c i="2" r="AO1072"/>
  <c i="2" r="AN1073"/>
  <c i="2" r="AM1074"/>
  <c i="2" r="AL1075"/>
  <c i="2" r="AK1076"/>
  <c i="2" r="AJ1077"/>
  <c i="2" r="AR1077"/>
  <c i="2" r="AQ1078"/>
  <c i="2" r="AP1079"/>
  <c i="2" r="AO1080"/>
  <c i="2" r="AN1081"/>
  <c i="2" r="AM1082"/>
  <c i="2" r="AL1083"/>
  <c i="2" r="AK1084"/>
  <c i="2" r="AJ1085"/>
  <c i="2" r="AR1085"/>
  <c i="2" r="AQ1086"/>
  <c i="2" r="AP1087"/>
  <c i="2" r="AO1088"/>
  <c i="2" r="AN1089"/>
  <c i="2" r="AM1090"/>
  <c i="2" r="AL1091"/>
  <c i="2" r="AK1092"/>
  <c i="2" r="AJ1093"/>
  <c i="2" r="AR1093"/>
  <c i="2" r="AQ1094"/>
  <c i="2" r="AP1095"/>
  <c i="2" r="AO1096"/>
  <c i="2" r="AN1097"/>
  <c i="2" r="AM1098"/>
  <c i="2" r="AL1099"/>
  <c i="2" r="AK1100"/>
  <c i="2" r="AJ1101"/>
  <c i="2" r="AR1101"/>
  <c i="2" r="AQ1102"/>
  <c i="2" r="AP1103"/>
  <c i="2" r="AO1104"/>
  <c i="2" r="AN1105"/>
  <c i="2" r="AM1106"/>
  <c i="2" r="AL1107"/>
  <c i="2" r="AK1108"/>
  <c i="2" r="AJ1109"/>
  <c i="2" r="AR1109"/>
  <c i="2" r="AQ1110"/>
  <c i="2" r="AP1111"/>
  <c i="2" r="AO1112"/>
  <c i="2" r="AN1113"/>
  <c i="2" r="AM1114"/>
  <c i="2" r="AL1115"/>
  <c i="2" r="AK1116"/>
  <c i="2" r="AJ1117"/>
  <c i="2" r="AR1117"/>
  <c i="2" r="AQ1118"/>
  <c i="2" r="AP1119"/>
  <c i="2" r="AO1120"/>
  <c i="2" r="AN1121"/>
  <c i="2" r="AM1122"/>
  <c i="2" r="AL1123"/>
  <c i="2" r="AK1124"/>
  <c i="2" r="AJ1125"/>
  <c i="2" r="AR1125"/>
  <c i="2" r="AQ1126"/>
  <c i="2" r="AP1127"/>
  <c i="2" r="AO1128"/>
  <c i="2" r="AN1129"/>
  <c i="2" r="AM1130"/>
  <c i="2" r="AL1131"/>
  <c i="2" r="AK1132"/>
  <c i="2" r="AJ1133"/>
  <c i="2" r="AR1133"/>
  <c i="2" r="AQ1134"/>
  <c i="2" r="AP1135"/>
  <c i="2" r="AO1136"/>
  <c i="2" r="AN1137"/>
  <c i="2" r="AM1138"/>
  <c i="2" r="AL1139"/>
  <c i="2" r="AK1140"/>
  <c i="2" r="AJ1141"/>
  <c i="2" r="AR1141"/>
  <c i="2" r="AQ1142"/>
  <c i="2" r="AP1143"/>
  <c i="2" r="AO1144"/>
  <c i="2" r="AN1145"/>
  <c i="2" r="AM1146"/>
  <c i="2" r="AL1147"/>
  <c i="2" r="AK1148"/>
  <c i="2" r="AJ1149"/>
  <c i="2" r="AR1149"/>
  <c i="2" r="AQ1150"/>
  <c i="2" r="AP1151"/>
  <c i="2" r="AO1152"/>
  <c i="2" r="AN1153"/>
  <c i="2" r="AM1154"/>
  <c i="2" r="AL1155"/>
  <c i="2" r="AK1156"/>
  <c i="2" r="AJ1157"/>
  <c i="2" r="AR1157"/>
  <c i="2" r="AQ1158"/>
  <c i="2" r="AP1159"/>
  <c i="2" r="AO1160"/>
  <c i="2" r="AN1161"/>
  <c i="2" r="AM1162"/>
  <c i="2" r="AL1163"/>
  <c i="2" r="AK1164"/>
  <c i="2" r="AJ1165"/>
  <c i="2" r="AR1165"/>
  <c i="2" r="AQ1166"/>
  <c i="2" r="AP1167"/>
  <c i="2" r="AO1168"/>
  <c i="2" r="AN1169"/>
  <c i="2" r="AM1170"/>
  <c i="2" r="AL1171"/>
  <c i="2" r="AK1172"/>
  <c i="2" r="AJ1173"/>
  <c i="2" r="AR1173"/>
  <c i="2" r="AQ1174"/>
  <c i="2" r="AP1175"/>
  <c i="2" r="AO1176"/>
  <c i="2" r="AN1177"/>
  <c i="2" r="AM1178"/>
  <c i="2" r="AL1179"/>
  <c i="2" r="AK1180"/>
  <c i="2" r="AJ1181"/>
  <c i="2" r="AR1181"/>
  <c i="2" r="AQ1182"/>
  <c i="2" r="AP1183"/>
  <c i="2" r="AO1184"/>
  <c i="2" r="AN1185"/>
  <c i="2" r="AM1186"/>
  <c i="2" r="AL1187"/>
  <c i="2" r="AK1188"/>
  <c i="2" r="AJ1189"/>
  <c i="2" r="AR1189"/>
  <c i="2" r="AQ1190"/>
  <c i="2" r="AL236"/>
  <c i="2" r="AR322"/>
  <c i="2" r="AR377"/>
  <c i="2" r="AN413"/>
  <c i="2" r="AJ445"/>
  <c i="2" r="AP468"/>
  <c i="2" r="AP485"/>
  <c i="2" r="AJ502"/>
  <c i="2" r="AL518"/>
  <c i="2" r="AN534"/>
  <c i="2" r="AO549"/>
  <c i="2" r="AL561"/>
  <c i="2" r="AP572"/>
  <c i="2" r="AK582"/>
  <c i="2" r="AL590"/>
  <c i="2" r="AN598"/>
  <c i="2" r="AO606"/>
  <c i="2" r="AP614"/>
  <c i="2" r="AQ622"/>
  <c i="2" r="AR630"/>
  <c i="2" r="AJ639"/>
  <c i="2" r="AK647"/>
  <c i="2" r="AM655"/>
  <c i="2" r="AJ663"/>
  <c i="2" r="AK670"/>
  <c i="2" r="AN676"/>
  <c i="2" r="AJ682"/>
  <c i="2" r="AR687"/>
  <c i="2" r="AN693"/>
  <c i="2" r="AK699"/>
  <c i="2" r="AR704"/>
  <c i="2" r="AL709"/>
  <c i="2" r="AL713"/>
  <c i="2" r="AM717"/>
  <c i="2" r="AM721"/>
  <c i="2" r="AN725"/>
  <c i="2" r="AN729"/>
  <c i="2" r="AO733"/>
  <c i="2" r="AP737"/>
  <c i="2" r="AP741"/>
  <c i="2" r="AQ745"/>
  <c i="2" r="AQ749"/>
  <c i="2" r="AR753"/>
  <c i="2" r="AR757"/>
  <c i="2" r="AJ762"/>
  <c i="2" r="AK766"/>
  <c i="2" r="AK770"/>
  <c i="2" r="AL774"/>
  <c i="2" r="AL778"/>
  <c i="2" r="AM782"/>
  <c i="2" r="AM786"/>
  <c i="2" r="AN790"/>
  <c i="2" r="AO794"/>
  <c i="2" r="AO798"/>
  <c i="2" r="AL802"/>
  <c i="2" r="AQ805"/>
  <c i="2" r="AM809"/>
  <c i="2" r="AR812"/>
  <c i="2" r="AN816"/>
  <c i="2" r="AJ820"/>
  <c i="2" r="AO823"/>
  <c i="2" r="AK827"/>
  <c i="2" r="AP830"/>
  <c i="2" r="AL834"/>
  <c i="2" r="AQ837"/>
  <c i="2" r="AM841"/>
  <c i="2" r="AR844"/>
  <c i="2" r="AN848"/>
  <c i="2" r="AJ852"/>
  <c i="2" r="AO855"/>
  <c i="2" r="AK859"/>
  <c i="2" r="AK862"/>
  <c i="2" r="AJ865"/>
  <c i="2" r="AJ868"/>
  <c i="2" r="AQ870"/>
  <c i="2" r="AO873"/>
  <c i="2" r="AM876"/>
  <c i="2" r="AL879"/>
  <c i="2" r="AL882"/>
  <c i="2" r="AJ885"/>
  <c i="2" r="AQ887"/>
  <c i="2" r="AO890"/>
  <c i="2" r="AN893"/>
  <c i="2" r="AN896"/>
  <c i="2" r="AL899"/>
  <c i="2" r="AO901"/>
  <c i="2" r="AR903"/>
  <c i="2" r="AM906"/>
  <c i="2" r="AP908"/>
  <c i="2" r="AJ911"/>
  <c i="2" r="AK913"/>
  <c i="2" r="AL915"/>
  <c i="2" r="AL917"/>
  <c i="2" r="AL919"/>
  <c i="2" r="AM921"/>
  <c i="2" r="AM923"/>
  <c i="2" r="AM925"/>
  <c i="2" r="AM927"/>
  <c i="2" r="AN929"/>
  <c i="2" r="AN931"/>
  <c i="2" r="AN933"/>
  <c i="2" r="AO935"/>
  <c i="2" r="AO937"/>
  <c i="2" r="AO939"/>
  <c i="2" r="AO941"/>
  <c i="2" r="AP943"/>
  <c i="2" r="AP945"/>
  <c i="2" r="AP947"/>
  <c i="2" r="AQ949"/>
  <c i="2" r="AQ951"/>
  <c i="2" r="AQ953"/>
  <c i="2" r="AQ955"/>
  <c i="2" r="AR957"/>
  <c i="2" r="AR959"/>
  <c i="2" r="AR961"/>
  <c i="2" r="AJ964"/>
  <c i="2" r="AJ966"/>
  <c i="2" r="AJ968"/>
  <c i="2" r="AJ970"/>
  <c i="2" r="AK972"/>
  <c i="2" r="AK974"/>
  <c i="2" r="AK976"/>
  <c i="2" r="AL978"/>
  <c i="2" r="AL980"/>
  <c i="2" r="AL982"/>
  <c i="2" r="AL984"/>
  <c i="2" r="AM986"/>
  <c i="2" r="AM988"/>
  <c i="2" r="AM990"/>
  <c i="2" r="AN992"/>
  <c i="2" r="AN994"/>
  <c i="2" r="AN996"/>
  <c i="2" r="AN998"/>
  <c i="2" r="AO1000"/>
  <c i="2" r="AO1002"/>
  <c i="2" r="AO1004"/>
  <c i="2" r="AP1006"/>
  <c i="2" r="AP1008"/>
  <c i="2" r="AP1010"/>
  <c i="2" r="AP1012"/>
  <c i="2" r="AQ1014"/>
  <c i="2" r="AQ1016"/>
  <c i="2" r="AL1018"/>
  <c i="2" r="AJ1020"/>
  <c i="2" r="AN1021"/>
  <c i="2" r="AK1023"/>
  <c i="2" r="AR1024"/>
  <c i="2" r="AM1026"/>
  <c i="2" r="AK1028"/>
  <c i="2" r="AO1029"/>
  <c i="2" r="AK1031"/>
  <c i="2" r="AP1032"/>
  <c i="2" r="AR1033"/>
  <c i="2" r="AN1035"/>
  <c i="2" r="AQ1036"/>
  <c i="2" r="AL1038"/>
  <c i="2" r="AQ1039"/>
  <c i="2" r="AJ1041"/>
  <c i="2" r="AO1042"/>
  <c i="2" r="AR1043"/>
  <c i="2" r="AM1045"/>
  <c i="2" r="AR1046"/>
  <c i="2" r="AK1048"/>
  <c i="2" r="AP1049"/>
  <c i="2" r="AJ1051"/>
  <c i="2" r="AN1052"/>
  <c i="2" r="AJ1054"/>
  <c i="2" r="AL1055"/>
  <c i="2" r="AQ1056"/>
  <c i="2" r="AK1058"/>
  <c i="2" r="AO1059"/>
  <c i="2" r="AK1061"/>
  <c i="2" r="AM1062"/>
  <c i="2" r="AR1063"/>
  <c i="2" r="AL1065"/>
  <c i="2" r="AP1066"/>
  <c i="2" r="AL1068"/>
  <c i="2" r="AN1069"/>
  <c i="2" r="AR1070"/>
  <c i="2" r="AJ1072"/>
  <c i="2" r="AL1073"/>
  <c i="2" r="AN1074"/>
  <c i="2" r="AN1075"/>
  <c i="2" r="AN1076"/>
  <c i="2" r="AN1077"/>
  <c i="2" r="AN1078"/>
  <c i="2" r="AN1079"/>
  <c i="2" r="AN1080"/>
  <c i="2" r="AO1081"/>
  <c i="2" r="AO1082"/>
  <c i="2" r="AO1083"/>
  <c i="2" r="AO1084"/>
  <c i="2" r="AO1085"/>
  <c i="2" r="AO1086"/>
  <c i="2" r="AO1087"/>
  <c i="2" r="AP1088"/>
  <c i="2" r="AP1089"/>
  <c i="2" r="AP1090"/>
  <c i="2" r="AP1091"/>
  <c i="2" r="AP1092"/>
  <c i="2" r="AP1093"/>
  <c i="2" r="AP1094"/>
  <c i="2" r="AQ1095"/>
  <c i="2" r="AQ1096"/>
  <c i="2" r="AQ1097"/>
  <c i="2" r="AQ1098"/>
  <c i="2" r="AQ1099"/>
  <c i="2" r="AQ1100"/>
  <c i="2" r="AQ1101"/>
  <c i="2" r="AR1102"/>
  <c i="2" r="AR1103"/>
  <c i="2" r="AR1104"/>
  <c i="2" r="AR1105"/>
  <c i="2" r="AR1106"/>
  <c i="2" r="AR1107"/>
  <c i="2" r="AR1108"/>
  <c i="2" r="AJ1110"/>
  <c i="2" r="AJ1111"/>
  <c i="2" r="AJ1112"/>
  <c i="2" r="AJ1113"/>
  <c i="2" r="AJ1114"/>
  <c i="2" r="AJ1115"/>
  <c i="2" r="AJ1116"/>
  <c i="2" r="AK1117"/>
  <c i="2" r="AK1118"/>
  <c i="2" r="AK1119"/>
  <c i="2" r="AK1120"/>
  <c i="2" r="AK1121"/>
  <c i="2" r="AK1122"/>
  <c i="2" r="AK1123"/>
  <c i="2" r="AL1124"/>
  <c i="2" r="AL1125"/>
  <c i="2" r="AL1126"/>
  <c i="2" r="AL1127"/>
  <c i="2" r="AL1128"/>
  <c i="2" r="AL1129"/>
  <c i="2" r="AL1130"/>
  <c i="2" r="AM1131"/>
  <c i="2" r="AM1132"/>
  <c i="2" r="AM1133"/>
  <c i="2" r="AM1134"/>
  <c i="2" r="AM1135"/>
  <c i="2" r="AM1136"/>
  <c i="2" r="AM1137"/>
  <c i="2" r="AN1138"/>
  <c i="2" r="AN1139"/>
  <c i="2" r="AN1140"/>
  <c i="2" r="AN1141"/>
  <c i="2" r="AN1142"/>
  <c i="2" r="AN1143"/>
  <c i="2" r="AN1144"/>
  <c i="2" r="AO1145"/>
  <c i="2" r="AO1146"/>
  <c i="2" r="AO1147"/>
  <c i="2" r="AO1148"/>
  <c i="2" r="AO1149"/>
  <c i="2" r="AO1150"/>
  <c i="2" r="AO1151"/>
  <c i="2" r="AP1152"/>
  <c i="2" r="AP1153"/>
  <c i="2" r="AP1154"/>
  <c i="2" r="AP1155"/>
  <c i="2" r="AP1156"/>
  <c i="2" r="AP1157"/>
  <c i="2" r="AP1158"/>
  <c i="2" r="AQ1159"/>
  <c i="2" r="AQ1160"/>
  <c i="2" r="AQ1161"/>
  <c i="2" r="AQ1162"/>
  <c i="2" r="AQ1163"/>
  <c i="2" r="AQ1164"/>
  <c i="2" r="AQ1165"/>
  <c i="2" r="AR1166"/>
  <c i="2" r="AR1167"/>
  <c i="2" r="AR1168"/>
  <c i="2" r="AR1169"/>
  <c i="2" r="AR1170"/>
  <c i="2" r="AR1171"/>
  <c i="2" r="AR1172"/>
  <c i="2" r="AJ1174"/>
  <c i="2" r="AJ1175"/>
  <c i="2" r="AJ1176"/>
  <c i="2" r="AJ1177"/>
  <c i="2" r="AJ1178"/>
  <c i="2" r="AJ1179"/>
  <c i="2" r="AJ1180"/>
  <c i="2" r="AK1181"/>
  <c i="2" r="AK1182"/>
  <c i="2" r="AK1183"/>
  <c i="2" r="AK1184"/>
  <c i="2" r="AK1185"/>
  <c i="2" r="AK1186"/>
  <c i="2" r="AK1187"/>
  <c i="2" r="AL1188"/>
  <c i="2" r="AL1189"/>
  <c i="2" r="AL1190"/>
  <c i="2" r="AL1191"/>
  <c i="2" r="AK1192"/>
  <c i="2" r="AJ1193"/>
  <c i="2" r="AR1193"/>
  <c i="2" r="AQ1194"/>
  <c i="2" r="AP1195"/>
  <c i="2" r="AO1196"/>
  <c i="2" r="AN1197"/>
  <c i="2" r="AM1198"/>
  <c i="2" r="AL1199"/>
  <c i="2" r="AK1200"/>
  <c i="2" r="AJ1201"/>
  <c i="2" r="AR1201"/>
  <c i="2" r="AQ1202"/>
  <c i="2" r="AP1203"/>
  <c i="2" r="AO1204"/>
  <c i="2" r="AN1205"/>
  <c i="2" r="AM1206"/>
  <c i="2" r="AL1207"/>
  <c i="2" r="AK1208"/>
  <c i="2" r="AJ1209"/>
  <c i="2" r="AR1209"/>
  <c i="2" r="AQ1210"/>
  <c i="2" r="AP1211"/>
  <c i="2" r="AO1212"/>
  <c i="2" r="AN1213"/>
  <c i="2" r="AM1214"/>
  <c i="2" r="AL1215"/>
  <c i="2" r="AK1216"/>
  <c i="2" r="AJ1217"/>
  <c i="2" r="AR1217"/>
  <c i="2" r="AQ1218"/>
  <c i="2" r="AP1219"/>
  <c i="2" r="AO1220"/>
  <c i="2" r="AN1221"/>
  <c i="2" r="AM1222"/>
  <c i="2" r="AL1223"/>
  <c i="2" r="AK1224"/>
  <c i="2" r="AJ1225"/>
  <c i="2" r="AR1225"/>
  <c i="2" r="AQ1226"/>
  <c i="2" r="AP1227"/>
  <c i="2" r="AO1228"/>
  <c i="2" r="AN1229"/>
  <c i="2" r="AM1230"/>
  <c i="2" r="AL1231"/>
  <c i="2" r="AK1232"/>
  <c i="2" r="AJ1233"/>
  <c i="2" r="AR1233"/>
  <c i="2" r="AQ1234"/>
  <c i="2" r="AP1235"/>
  <c i="2" r="AO1236"/>
  <c i="2" r="AN1237"/>
  <c i="2" r="AM1238"/>
  <c i="2" r="AL1239"/>
  <c i="2" r="AK1240"/>
  <c i="2" r="AJ1241"/>
  <c i="2" r="AR1241"/>
  <c i="2" r="AQ1242"/>
  <c i="2" r="AP1243"/>
  <c i="2" r="AO1244"/>
  <c i="2" r="AN1245"/>
  <c i="2" r="AM1246"/>
  <c i="2" r="AL1247"/>
  <c i="2" r="AK1248"/>
  <c i="2" r="AJ1249"/>
  <c i="2" r="AR1249"/>
  <c i="2" r="AQ1250"/>
  <c i="2" r="AP1251"/>
  <c i="2" r="AO1252"/>
  <c i="2" r="AN1253"/>
  <c i="2" r="AM1254"/>
  <c i="2" r="AL1255"/>
  <c i="2" r="AK1256"/>
  <c i="2" r="AJ1257"/>
  <c i="2" r="AR1257"/>
  <c i="2" r="AQ1258"/>
  <c i="2" r="AP1259"/>
  <c i="2" r="AO1260"/>
  <c i="2" r="AN1261"/>
  <c i="2" r="AM1262"/>
  <c i="2" r="AL1263"/>
  <c i="2" r="AK1264"/>
  <c i="2" r="AJ1265"/>
  <c i="2" r="AR1265"/>
  <c i="2" r="AQ1266"/>
  <c i="2" r="AP1267"/>
  <c i="2" r="AO1268"/>
  <c i="2" r="AN1269"/>
  <c i="2" r="AM1270"/>
  <c i="2" r="AL1271"/>
  <c i="2" r="AK1272"/>
  <c i="2" r="AJ1273"/>
  <c i="2" r="AR1273"/>
  <c i="2" r="AQ1274"/>
  <c i="2" r="AP1275"/>
  <c i="2" r="AO1276"/>
  <c i="2" r="AN1277"/>
  <c i="2" r="AM1278"/>
  <c i="2" r="AL1279"/>
  <c i="2" r="AK1280"/>
  <c i="2" r="AJ1281"/>
  <c i="2" r="AR1281"/>
  <c i="2" r="AQ1282"/>
  <c i="2" r="AP1283"/>
  <c i="2" r="AO1284"/>
  <c i="2" r="AN1285"/>
  <c i="2" r="AM1286"/>
  <c i="2" r="AL1287"/>
  <c i="2" r="AK1288"/>
  <c i="2" r="AJ1289"/>
  <c i="2" r="AR1289"/>
  <c i="2" r="AQ1290"/>
  <c i="2" r="AM236"/>
  <c i="2" r="AJ323"/>
  <c i="2" r="AJ378"/>
  <c i="2" r="AO413"/>
  <c i="2" r="AK445"/>
  <c i="2" r="AJ469"/>
  <c i="2" r="AR485"/>
  <c i="2" r="AK502"/>
  <c i="2" r="AM518"/>
  <c i="2" r="AO534"/>
  <c i="2" r="AP549"/>
  <c i="2" r="AM561"/>
  <c i="2" r="AQ572"/>
  <c i="2" r="AL582"/>
  <c i="2" r="AN590"/>
  <c i="2" r="AO598"/>
  <c i="2" r="AP606"/>
  <c i="2" r="AQ614"/>
  <c i="2" r="AR622"/>
  <c i="2" r="AJ631"/>
  <c i="2" r="AK639"/>
  <c i="2" r="AM647"/>
  <c i="2" r="AN655"/>
  <c i="2" r="AK663"/>
  <c i="2" r="AL670"/>
  <c i="2" r="AO676"/>
  <c i="2" r="AL682"/>
  <c i="2" r="AJ688"/>
  <c i="2" r="AO693"/>
  <c i="2" r="AN699"/>
  <c i="2" r="AJ705"/>
  <c i="2" r="AM709"/>
  <c i="2" r="AM713"/>
  <c i="2" r="AN717"/>
  <c i="2" r="AN721"/>
  <c i="2" r="AO725"/>
  <c i="2" r="AP729"/>
  <c i="2" r="AP733"/>
  <c i="2" r="AQ737"/>
  <c i="2" r="AQ741"/>
  <c i="2" r="AR745"/>
  <c i="2" r="AR749"/>
  <c i="2" r="AJ754"/>
  <c i="2" r="AK758"/>
  <c i="2" r="AK762"/>
  <c i="2" r="AL766"/>
  <c i="2" r="AL770"/>
  <c i="2" r="AM774"/>
  <c i="2" r="AM778"/>
  <c i="2" r="AN782"/>
  <c i="2" r="AO786"/>
  <c i="2" r="AO790"/>
  <c i="2" r="AP794"/>
  <c i="2" r="AP798"/>
  <c i="2" r="AM802"/>
  <c i="2" r="AR805"/>
  <c i="2" r="AN809"/>
  <c i="2" r="AJ813"/>
  <c i="2" r="AO816"/>
  <c i="2" r="AK820"/>
  <c i="2" r="AP823"/>
  <c i="2" r="AL827"/>
  <c i="2" r="AQ830"/>
  <c i="2" r="AM834"/>
  <c i="2" r="AR837"/>
  <c i="2" r="AN841"/>
  <c i="2" r="AJ845"/>
  <c i="2" r="AO848"/>
  <c i="2" r="AK852"/>
  <c i="2" r="AP855"/>
  <c i="2" r="AL859"/>
  <c i="2" r="AM862"/>
  <c i="2" r="AM865"/>
  <c i="2" r="AK868"/>
  <c i="2" r="AR870"/>
  <c i="2" r="AP873"/>
  <c i="2" r="AO876"/>
  <c i="2" r="AO879"/>
  <c i="2" r="AM882"/>
  <c i="2" r="AK885"/>
  <c i="2" r="AR887"/>
  <c i="2" r="AQ890"/>
  <c i="2" r="AQ893"/>
  <c i="2" r="AO896"/>
  <c i="2" r="AM899"/>
  <c i="2" r="AQ901"/>
  <c i="2" r="AK904"/>
  <c i="2" r="AN906"/>
  <c i="2" r="AR908"/>
  <c i="2" r="AL911"/>
  <c i="2" r="AM913"/>
  <c i="2" r="AM915"/>
  <c i="2" r="AM917"/>
  <c i="2" r="AM919"/>
  <c i="2" r="AN921"/>
  <c i="2" r="AN923"/>
  <c i="2" r="AN925"/>
  <c i="2" r="AO927"/>
  <c i="2" r="AO929"/>
  <c i="2" r="AO931"/>
  <c i="2" r="AO933"/>
  <c i="2" r="AP935"/>
  <c i="2" r="AP937"/>
  <c i="2" r="AP939"/>
  <c i="2" r="AQ941"/>
  <c i="2" r="AQ943"/>
  <c i="2" r="AQ945"/>
  <c i="2" r="AQ947"/>
  <c i="2" r="AR949"/>
  <c i="2" r="AR951"/>
  <c i="2" r="AR953"/>
  <c i="2" r="AJ956"/>
  <c i="2" r="AJ958"/>
  <c i="2" r="AJ960"/>
  <c i="2" r="AJ962"/>
  <c i="2" r="AK964"/>
  <c i="2" r="AK966"/>
  <c i="2" r="AK968"/>
  <c i="2" r="AL970"/>
  <c i="2" r="AL972"/>
  <c i="2" r="AL974"/>
  <c i="2" r="AL976"/>
  <c i="2" r="AM978"/>
  <c i="2" r="AM980"/>
  <c i="2" r="AM982"/>
  <c i="2" r="AN984"/>
  <c i="2" r="AN986"/>
  <c i="2" r="AN988"/>
  <c i="2" r="AN990"/>
  <c i="2" r="AO992"/>
  <c i="2" r="AO994"/>
  <c i="2" r="AO996"/>
  <c i="2" r="AP998"/>
  <c i="2" r="AP1000"/>
  <c i="2" r="AP1002"/>
  <c i="2" r="AP1004"/>
  <c i="2" r="AQ1006"/>
  <c i="2" r="AQ1008"/>
  <c i="2" r="AQ1010"/>
  <c i="2" r="AR1012"/>
  <c i="2" r="AR1014"/>
  <c i="2" r="AR1016"/>
  <c i="2" r="AN1018"/>
  <c i="2" r="AK1020"/>
  <c i="2" r="AR1021"/>
  <c i="2" r="AL1023"/>
  <c i="2" r="AJ1025"/>
  <c i="2" r="AO1026"/>
  <c i="2" r="AL1028"/>
  <c i="2" r="AJ1030"/>
  <c i="2" r="AL1031"/>
  <c i="2" r="AQ1032"/>
  <c i="2" r="AK1034"/>
  <c i="2" r="AO1035"/>
  <c i="2" r="AK1037"/>
  <c i="2" r="AM1038"/>
  <c i="2" r="AR1039"/>
  <c i="2" r="AL1041"/>
  <c i="2" r="AP1042"/>
  <c i="2" r="AL1044"/>
  <c i="2" r="AN1045"/>
  <c i="2" r="AJ1047"/>
  <c i="2" r="AM1048"/>
  <c i="2" r="AQ1049"/>
  <c i="2" r="AM1051"/>
  <c i="2" r="AO1052"/>
  <c i="2" r="AK1054"/>
  <c i="2" r="AN1055"/>
  <c i="2" r="AR1056"/>
  <c i="2" r="AN1058"/>
  <c i="2" r="AP1059"/>
  <c i="2" r="AL1061"/>
  <c i="2" r="AO1062"/>
  <c i="2" r="AJ1064"/>
  <c i="2" r="AO1065"/>
  <c i="2" r="AQ1066"/>
  <c i="2" r="AM1068"/>
  <c i="2" r="AP1069"/>
  <c i="2" r="AJ1071"/>
  <c i="2" r="AK1072"/>
  <c i="2" r="AM1073"/>
  <c i="2" r="AO1074"/>
  <c i="2" r="AO1075"/>
  <c i="2" r="AO1076"/>
  <c i="2" r="AO1077"/>
  <c i="2" r="AO1078"/>
  <c i="2" r="AO1079"/>
  <c i="2" r="AP1080"/>
  <c i="2" r="AP1081"/>
  <c i="2" r="AP1082"/>
  <c i="2" r="AP1083"/>
  <c i="2" r="AP1084"/>
  <c i="2" r="AP1085"/>
  <c i="2" r="AP1086"/>
  <c i="2" r="AQ1087"/>
  <c i="2" r="AQ1088"/>
  <c i="2" r="AQ1089"/>
  <c i="2" r="AQ1090"/>
  <c i="2" r="AQ1091"/>
  <c i="2" r="AQ1092"/>
  <c i="2" r="AQ1093"/>
  <c i="2" r="AR1094"/>
  <c i="2" r="AR1095"/>
  <c i="2" r="AR1096"/>
  <c i="2" r="AR1097"/>
  <c i="2" r="AR1098"/>
  <c i="2" r="AR1099"/>
  <c i="2" r="AR1100"/>
  <c i="2" r="AJ1102"/>
  <c i="2" r="AJ1103"/>
  <c i="2" r="AJ1104"/>
  <c i="2" r="AJ1105"/>
  <c i="2" r="AJ1106"/>
  <c i="2" r="AJ1107"/>
  <c i="2" r="AJ1108"/>
  <c i="2" r="AK1109"/>
  <c i="2" r="AK1110"/>
  <c i="2" r="AK1111"/>
  <c i="2" r="AK1112"/>
  <c i="2" r="AK1113"/>
  <c i="2" r="AK1114"/>
  <c i="2" r="AK1115"/>
  <c i="2" r="AL1116"/>
  <c i="2" r="AL1117"/>
  <c i="2" r="AL1118"/>
  <c i="2" r="AL1119"/>
  <c i="2" r="AL1120"/>
  <c i="2" r="AL1121"/>
  <c i="2" r="AL1122"/>
  <c i="2" r="AM1123"/>
  <c i="2" r="AM1124"/>
  <c i="2" r="AM1125"/>
  <c i="2" r="AM1126"/>
  <c i="2" r="AM1127"/>
  <c i="2" r="AM1128"/>
  <c i="2" r="AM1129"/>
  <c i="2" r="AN1130"/>
  <c i="2" r="AN1131"/>
  <c i="2" r="AN1132"/>
  <c i="2" r="AN1133"/>
  <c i="2" r="AN1134"/>
  <c i="2" r="AN1135"/>
  <c i="2" r="AN1136"/>
  <c i="2" r="AO1137"/>
  <c i="2" r="AO1138"/>
  <c i="2" r="AO1139"/>
  <c i="2" r="AO1140"/>
  <c i="2" r="AO1141"/>
  <c i="2" r="AO1142"/>
  <c i="2" r="AO1143"/>
  <c i="2" r="AP1144"/>
  <c i="2" r="AP1145"/>
  <c i="2" r="AP1146"/>
  <c i="2" r="AP1147"/>
  <c i="2" r="AP1148"/>
  <c i="2" r="AP1149"/>
  <c i="2" r="AP1150"/>
  <c i="2" r="AQ1151"/>
  <c i="2" r="AQ1152"/>
  <c i="2" r="AQ1153"/>
  <c i="2" r="AQ1154"/>
  <c i="2" r="AQ1155"/>
  <c i="2" r="AQ1156"/>
  <c i="2" r="AQ1157"/>
  <c i="2" r="AR1158"/>
  <c i="2" r="AR1159"/>
  <c i="2" r="AR1160"/>
  <c i="2" r="AR1161"/>
  <c i="2" r="AR1162"/>
  <c i="2" r="AR1163"/>
  <c i="2" r="AR1164"/>
  <c i="2" r="AJ1166"/>
  <c i="2" r="AJ1167"/>
  <c i="2" r="AJ1168"/>
  <c i="2" r="AJ1169"/>
  <c i="2" r="AJ1170"/>
  <c i="2" r="AJ1171"/>
  <c i="2" r="AJ1172"/>
  <c i="2" r="AK1173"/>
  <c i="2" r="AK1174"/>
  <c i="2" r="AK1175"/>
  <c i="2" r="AK1176"/>
  <c i="2" r="AK1177"/>
  <c i="2" r="AK1178"/>
  <c i="2" r="AK1179"/>
  <c i="2" r="AL1180"/>
  <c i="2" r="AL1181"/>
  <c i="2" r="AL1182"/>
  <c i="2" r="AL1183"/>
  <c i="2" r="AL1184"/>
  <c i="2" r="AL1185"/>
  <c i="2" r="AL1186"/>
  <c i="2" r="AM1187"/>
  <c i="2" r="AM1188"/>
  <c i="2" r="AM1189"/>
  <c i="2" r="AM1190"/>
  <c i="2" r="AM1191"/>
  <c i="2" r="AL1192"/>
  <c i="2" r="AK1193"/>
  <c i="2" r="AJ1194"/>
  <c i="2" r="AR1194"/>
  <c i="2" r="AQ1195"/>
  <c i="2" r="AP1196"/>
  <c i="2" r="AO1197"/>
  <c i="2" r="AN1198"/>
  <c i="2" r="AM1199"/>
  <c i="2" r="AL1200"/>
  <c i="2" r="AK1201"/>
  <c i="2" r="AJ1202"/>
  <c i="2" r="AR1202"/>
  <c i="2" r="AQ1203"/>
  <c i="2" r="AP1204"/>
  <c i="2" r="AO1205"/>
  <c i="2" r="AN1206"/>
  <c i="2" r="AM1207"/>
  <c i="2" r="AL1208"/>
  <c i="2" r="AK1209"/>
  <c i="2" r="AJ1210"/>
  <c i="2" r="AR1210"/>
  <c i="2" r="AQ1211"/>
  <c i="2" r="AP1212"/>
  <c i="2" r="AO1213"/>
  <c i="2" r="AN1214"/>
  <c i="2" r="AM1215"/>
  <c i="2" r="AL1216"/>
  <c i="2" r="AK1217"/>
  <c i="2" r="AJ1218"/>
  <c i="2" r="AR1218"/>
  <c i="2" r="AQ1219"/>
  <c i="2" r="AP1220"/>
  <c i="2" r="AO1221"/>
  <c i="2" r="AN1222"/>
  <c i="2" r="AM1223"/>
  <c i="2" r="AL1224"/>
  <c i="2" r="AK1225"/>
  <c i="2" r="AJ1226"/>
  <c i="2" r="AR1226"/>
  <c i="2" r="AQ1227"/>
  <c i="2" r="AP1228"/>
  <c i="2" r="AO1229"/>
  <c i="2" r="AN1230"/>
  <c i="2" r="AN236"/>
  <c i="2" r="AL323"/>
  <c i="2" r="AK378"/>
  <c i="2" r="AP413"/>
  <c i="2" r="AM445"/>
  <c i="2" r="AK469"/>
  <c i="2" r="AJ486"/>
  <c i="2" r="AL502"/>
  <c i="2" r="AN518"/>
  <c i="2" r="AQ534"/>
  <c i="2" r="AQ549"/>
  <c i="2" r="AN561"/>
  <c i="2" r="AR572"/>
  <c i="2" r="AN582"/>
  <c i="2" r="AO590"/>
  <c i="2" r="AP598"/>
  <c i="2" r="AQ606"/>
  <c i="2" r="AR614"/>
  <c i="2" r="AJ623"/>
  <c i="2" r="AK631"/>
  <c i="2" r="AM639"/>
  <c i="2" r="AN647"/>
  <c i="2" r="AO655"/>
  <c i="2" r="AL663"/>
  <c i="2" r="AM670"/>
  <c i="2" r="AP676"/>
  <c i="2" r="AO682"/>
  <c i="2" r="AK688"/>
  <c i="2" r="AQ693"/>
  <c i="2" r="AO699"/>
  <c i="2" r="AK705"/>
  <c i="2" r="AN709"/>
  <c i="2" r="AN713"/>
  <c i="2" r="AO717"/>
  <c i="2" r="AP721"/>
  <c i="2" r="AP725"/>
  <c i="2" r="AQ729"/>
  <c i="2" r="AQ733"/>
  <c i="2" r="AR737"/>
  <c i="2" r="AR741"/>
  <c i="2" r="AJ746"/>
  <c i="2" r="AK750"/>
  <c i="2" r="AK754"/>
  <c i="2" r="AL758"/>
  <c i="2" r="AL762"/>
  <c i="2" r="AM766"/>
  <c i="2" r="AM770"/>
  <c i="2" r="AN774"/>
  <c i="2" r="AO778"/>
  <c i="2" r="AO782"/>
  <c i="2" r="AP786"/>
  <c i="2" r="AP790"/>
  <c i="2" r="AQ794"/>
  <c i="2" r="AQ798"/>
  <c i="2" r="AN802"/>
  <c i="2" r="AJ806"/>
  <c i="2" r="AO809"/>
  <c i="2" r="AK813"/>
  <c i="2" r="AP816"/>
  <c i="2" r="AL820"/>
  <c i="2" r="AQ823"/>
  <c i="2" r="AM827"/>
  <c i="2" r="AR830"/>
  <c i="2" r="AN834"/>
  <c i="2" r="AJ838"/>
  <c i="2" r="AO841"/>
  <c i="2" r="AK845"/>
  <c i="2" r="AP848"/>
  <c i="2" r="AL852"/>
  <c i="2" r="AQ855"/>
  <c i="2" r="AM859"/>
  <c i="2" r="AP862"/>
  <c i="2" r="AN865"/>
  <c i="2" r="AL868"/>
  <c i="2" r="AJ871"/>
  <c i="2" r="AR873"/>
  <c i="2" r="AR876"/>
  <c i="2" r="AP879"/>
  <c i="2" r="AN882"/>
  <c i="2" r="AL885"/>
  <c i="2" r="AK888"/>
  <c i="2" r="AK891"/>
  <c i="2" r="AR893"/>
  <c i="2" r="AP896"/>
  <c i="2" r="AN899"/>
  <c i="2" r="AR901"/>
  <c i="2" r="AL904"/>
  <c i="2" r="AO906"/>
  <c i="2" r="AJ909"/>
  <c i="2" r="AM911"/>
  <c i="2" r="AN913"/>
  <c i="2" r="AN915"/>
  <c i="2" r="AN917"/>
  <c i="2" r="AO919"/>
  <c i="2" r="AO921"/>
  <c i="2" r="AO923"/>
  <c i="2" r="AO925"/>
  <c i="2" r="AP927"/>
  <c i="2" r="AP929"/>
  <c i="2" r="AP931"/>
  <c i="2" r="AQ933"/>
  <c i="2" r="AQ935"/>
  <c i="2" r="AQ937"/>
  <c i="2" r="AQ939"/>
  <c i="2" r="AR941"/>
  <c i="2" r="AR943"/>
  <c i="2" r="AR945"/>
  <c i="2" r="AJ948"/>
  <c i="2" r="AJ950"/>
  <c i="2" r="AJ952"/>
  <c i="2" r="AJ954"/>
  <c i="2" r="AK956"/>
  <c i="2" r="AK958"/>
  <c i="2" r="AK960"/>
  <c i="2" r="AL962"/>
  <c i="2" r="AL964"/>
  <c i="2" r="AL966"/>
  <c i="2" r="AL968"/>
  <c i="2" r="AM970"/>
  <c i="2" r="AM972"/>
  <c i="2" r="AM974"/>
  <c i="2" r="AN976"/>
  <c i="2" r="AN978"/>
  <c i="2" r="AN980"/>
  <c i="2" r="AN982"/>
  <c i="2" r="AO984"/>
  <c i="2" r="AO986"/>
  <c i="2" r="AO988"/>
  <c i="2" r="AP990"/>
  <c i="2" r="AP992"/>
  <c i="2" r="AP994"/>
  <c i="2" r="AP996"/>
  <c i="2" r="AQ998"/>
  <c i="2" r="AQ1000"/>
  <c i="2" r="AQ1002"/>
  <c i="2" r="AR1004"/>
  <c i="2" r="AR1006"/>
  <c i="2" r="AR1008"/>
  <c i="2" r="AR1010"/>
  <c i="2" r="AJ1013"/>
  <c i="2" r="AJ1015"/>
  <c i="2" r="AJ1017"/>
  <c i="2" r="AQ1018"/>
  <c i="2" r="AL1020"/>
  <c i="2" r="AJ1022"/>
  <c i="2" r="AO1023"/>
  <c i="2" r="AK1025"/>
  <c i="2" r="AR1026"/>
  <c i="2" r="AM1028"/>
  <c i="2" r="AK1030"/>
  <c i="2" r="AN1031"/>
  <c i="2" r="AR1032"/>
  <c i="2" r="AN1034"/>
  <c i="2" r="AP1035"/>
  <c i="2" r="AL1037"/>
  <c i="2" r="AO1038"/>
  <c i="2" r="AJ1040"/>
  <c i="2" r="AO1041"/>
  <c i="2" r="AQ1042"/>
  <c i="2" r="AM1044"/>
  <c i="2" r="AP1045"/>
  <c i="2" r="AK1047"/>
  <c i="2" r="AP1048"/>
  <c i="2" r="AR1049"/>
  <c i="2" r="AN1051"/>
  <c i="2" r="AQ1052"/>
  <c i="2" r="AL1054"/>
  <c i="2" r="AQ1055"/>
  <c i="2" r="AJ1057"/>
  <c i="2" r="AO1058"/>
  <c i="2" r="AR1059"/>
  <c i="2" r="AM1061"/>
  <c i="2" r="AR1062"/>
  <c i="2" r="AK1064"/>
  <c i="2" r="AP1065"/>
  <c i="2" r="AJ1067"/>
  <c i="2" r="AN1068"/>
  <c i="2" r="AJ1070"/>
  <c i="2" r="AK1071"/>
  <c i="2" r="AM1072"/>
  <c i="2" r="AO1073"/>
  <c i="2" r="AP1074"/>
  <c i="2" r="AP1075"/>
  <c i="2" r="AP1076"/>
  <c i="2" r="AP1077"/>
  <c i="2" r="AP1078"/>
  <c i="2" r="AQ1079"/>
  <c i="2" r="AQ1080"/>
  <c i="2" r="AQ1081"/>
  <c i="2" r="AQ1082"/>
  <c i="2" r="AQ1083"/>
  <c i="2" r="AQ1084"/>
  <c i="2" r="AQ1085"/>
  <c i="2" r="AR1086"/>
  <c i="2" r="AR1087"/>
  <c i="2" r="AR1088"/>
  <c i="2" r="AR1089"/>
  <c i="2" r="AR1090"/>
  <c i="2" r="AR1091"/>
  <c i="2" r="AR1092"/>
  <c i="2" r="AJ1094"/>
  <c i="2" r="AJ1095"/>
  <c i="2" r="AJ1096"/>
  <c i="2" r="AJ1097"/>
  <c i="2" r="AJ1098"/>
  <c i="2" r="AJ1099"/>
  <c i="2" r="AJ1100"/>
  <c i="2" r="AK1101"/>
  <c i="2" r="AK1102"/>
  <c i="2" r="AK1103"/>
  <c i="2" r="AK1104"/>
  <c i="2" r="AK1105"/>
  <c i="2" r="AK1106"/>
  <c i="2" r="AK1107"/>
  <c i="2" r="AL1108"/>
  <c i="2" r="AL1109"/>
  <c i="2" r="AL1110"/>
  <c i="2" r="AL1111"/>
  <c i="2" r="AL1112"/>
  <c i="2" r="AL1113"/>
  <c i="2" r="AL1114"/>
  <c i="2" r="AM1115"/>
  <c i="2" r="AM1116"/>
  <c i="2" r="AM1117"/>
  <c i="2" r="AM1118"/>
  <c i="2" r="AM1119"/>
  <c i="2" r="AM1120"/>
  <c i="2" r="AM1121"/>
  <c i="2" r="AN1122"/>
  <c i="2" r="AN1123"/>
  <c i="2" r="AN1124"/>
  <c i="2" r="AN1125"/>
  <c i="2" r="AN1126"/>
  <c i="2" r="AN1127"/>
  <c i="2" r="AN1128"/>
  <c i="2" r="AO1129"/>
  <c i="2" r="AO1130"/>
  <c i="2" r="AO1131"/>
  <c i="2" r="AO1132"/>
  <c i="2" r="AO1133"/>
  <c i="2" r="AO1134"/>
  <c i="2" r="AO1135"/>
  <c i="2" r="AP1136"/>
  <c i="2" r="AP1137"/>
  <c i="2" r="AP1138"/>
  <c i="2" r="AP1139"/>
  <c i="2" r="AP1140"/>
  <c i="2" r="AP1141"/>
  <c i="2" r="AP1142"/>
  <c i="2" r="AQ1143"/>
  <c i="2" r="AQ1144"/>
  <c i="2" r="AQ1145"/>
  <c i="2" r="AQ1146"/>
  <c i="2" r="AQ1147"/>
  <c i="2" r="AQ1148"/>
  <c i="2" r="AQ1149"/>
  <c i="2" r="AR1150"/>
  <c i="2" r="AR1151"/>
  <c i="2" r="AR1152"/>
  <c i="2" r="AR1153"/>
  <c i="2" r="AR1154"/>
  <c i="2" r="AR1155"/>
  <c i="2" r="AR1156"/>
  <c i="2" r="AJ1158"/>
  <c i="2" r="AJ1159"/>
  <c i="2" r="AJ1160"/>
  <c i="2" r="AJ1161"/>
  <c i="2" r="AJ1162"/>
  <c i="2" r="AJ1163"/>
  <c i="2" r="AJ1164"/>
  <c i="2" r="AK1165"/>
  <c i="2" r="AK1166"/>
  <c i="2" r="AK1167"/>
  <c i="2" r="AK1168"/>
  <c i="2" r="AK1169"/>
  <c i="2" r="AK1170"/>
  <c i="2" r="AK1171"/>
  <c i="2" r="AL1172"/>
  <c i="2" r="AL1173"/>
  <c i="2" r="AL1174"/>
  <c i="2" r="AL1175"/>
  <c i="2" r="AL1176"/>
  <c i="2" r="AL1177"/>
  <c i="2" r="AL1178"/>
  <c i="2" r="AM1179"/>
  <c i="2" r="AM1180"/>
  <c i="2" r="AM1181"/>
  <c i="2" r="AM1182"/>
  <c i="2" r="AM1183"/>
  <c i="2" r="AM1184"/>
  <c i="2" r="AM1185"/>
  <c i="2" r="AN1186"/>
  <c i="2" r="AN1187"/>
  <c i="2" r="AN1188"/>
  <c i="2" r="AN1189"/>
  <c i="2" r="AN1190"/>
  <c i="2" r="AN1191"/>
  <c i="2" r="AM1192"/>
  <c i="2" r="AL1193"/>
  <c i="2" r="AK1194"/>
  <c i="2" r="AJ1195"/>
  <c i="2" r="AR1195"/>
  <c i="2" r="AQ1196"/>
  <c i="2" r="AP1197"/>
  <c i="2" r="AO1198"/>
  <c i="2" r="AN1199"/>
  <c i="2" r="AM1200"/>
  <c i="2" r="AL1201"/>
  <c i="2" r="AK1202"/>
  <c i="2" r="AJ1203"/>
  <c i="2" r="AR1203"/>
  <c i="2" r="AQ1204"/>
  <c i="2" r="AP1205"/>
  <c i="2" r="AO1206"/>
  <c i="2" r="AN1207"/>
  <c i="2" r="AM1208"/>
  <c i="2" r="AL1209"/>
  <c i="2" r="AK1210"/>
  <c i="2" r="AJ1211"/>
  <c i="2" r="AR1211"/>
  <c i="2" r="AQ1212"/>
  <c i="2" r="AP1213"/>
  <c i="2" r="AO1214"/>
  <c i="2" r="AN1215"/>
  <c i="2" r="AM1216"/>
  <c i="2" r="AL1217"/>
  <c i="2" r="AK1218"/>
  <c i="2" r="AJ1219"/>
  <c i="2" r="AR1219"/>
  <c i="2" r="AQ1220"/>
  <c i="2" r="AP1221"/>
  <c i="2" r="AO1222"/>
  <c i="2" r="AN1223"/>
  <c i="2" r="AM1224"/>
  <c i="2" r="AL1225"/>
  <c i="2" r="AK1226"/>
  <c i="2" r="AJ1227"/>
  <c i="2" r="AR1227"/>
  <c i="2" r="AQ1228"/>
  <c i="2" r="AP1229"/>
  <c i="2" r="AO1230"/>
  <c i="2" r="AN1231"/>
  <c i="2" r="AM1232"/>
  <c i="2" r="AL1233"/>
  <c i="2" r="AK1234"/>
  <c i="2" r="AJ1235"/>
  <c i="2" r="AR1235"/>
  <c i="2" r="AQ1236"/>
  <c i="2" r="AP1237"/>
  <c i="2" r="AO1238"/>
  <c i="2" r="AN1239"/>
  <c i="2" r="AM1240"/>
  <c i="2" r="AL1241"/>
  <c i="2" r="AK1242"/>
  <c i="2" r="AJ1243"/>
  <c i="2" r="AR1243"/>
  <c i="2" r="AQ1244"/>
  <c i="2" r="AP1245"/>
  <c i="2" r="AO1246"/>
  <c i="2" r="AN1247"/>
  <c i="2" r="AM1248"/>
  <c i="2" r="AL1249"/>
  <c i="2" r="AK1250"/>
  <c i="2" r="AJ1251"/>
  <c i="2" r="AR1251"/>
  <c i="2" r="AQ1252"/>
  <c i="2" r="AP1253"/>
  <c i="2" r="AO1254"/>
  <c i="2" r="AN1255"/>
  <c i="2" r="AM1256"/>
  <c i="2" r="AL1257"/>
  <c i="2" r="AK1258"/>
  <c i="2" r="AJ1259"/>
  <c i="2" r="AR1259"/>
  <c i="2" r="AQ1260"/>
  <c i="2" r="AP1261"/>
  <c i="2" r="AO1262"/>
  <c i="2" r="AN1263"/>
  <c i="2" r="AM1264"/>
  <c i="2" r="AL1265"/>
  <c i="2" r="AK1266"/>
  <c i="2" r="AJ1267"/>
  <c i="2" r="AR1267"/>
  <c i="2" r="AQ1268"/>
  <c i="2" r="AP1269"/>
  <c i="2" r="AO1270"/>
  <c i="2" r="AN1271"/>
  <c i="2" r="AM1272"/>
  <c i="2" r="AL1273"/>
  <c i="2" r="AK1274"/>
  <c i="2" r="AJ1275"/>
  <c i="2" r="AR1275"/>
  <c i="2" r="AQ1276"/>
  <c i="2" r="AP1277"/>
  <c i="2" r="AO1278"/>
  <c i="2" r="AN1279"/>
  <c i="2" r="AM1280"/>
  <c i="2" r="AL1281"/>
  <c i="2" r="AK1282"/>
  <c i="2" r="AJ1283"/>
  <c i="2" r="AR1283"/>
  <c i="2" r="AP236"/>
  <c i="2" r="AM323"/>
  <c i="2" r="AM378"/>
  <c i="2" r="AQ413"/>
  <c i="2" r="AO445"/>
  <c i="2" r="AL469"/>
  <c i="2" r="AK486"/>
  <c i="2" r="AM502"/>
  <c i="2" r="AO518"/>
  <c i="2" r="AR534"/>
  <c i="2" r="AR549"/>
  <c i="2" r="AP561"/>
  <c i="2" r="AJ573"/>
  <c i="2" r="AO582"/>
  <c i="2" r="AP590"/>
  <c i="2" r="AQ598"/>
  <c i="2" r="AR606"/>
  <c i="2" r="AJ615"/>
  <c i="2" r="AK623"/>
  <c i="2" r="AM631"/>
  <c i="2" r="AN639"/>
  <c i="2" r="AO647"/>
  <c i="2" r="AP655"/>
  <c i="2" r="AM663"/>
  <c i="2" r="AN670"/>
  <c i="2" r="AR676"/>
  <c i="2" r="AP682"/>
  <c i="2" r="AL688"/>
  <c i="2" r="AK694"/>
  <c i="2" r="AP699"/>
  <c i="2" r="AM705"/>
  <c i="2" r="AO709"/>
  <c i="2" r="AP713"/>
  <c i="2" r="AP717"/>
  <c i="2" r="AQ721"/>
  <c i="2" r="AQ725"/>
  <c i="2" r="AR729"/>
  <c i="2" r="AR733"/>
  <c i="2" r="AJ738"/>
  <c i="2" r="AK742"/>
  <c i="2" r="AK746"/>
  <c i="2" r="AL750"/>
  <c i="2" r="AL754"/>
  <c i="2" r="AM758"/>
  <c i="2" r="AM762"/>
  <c i="2" r="AN766"/>
  <c i="2" r="AO770"/>
  <c i="2" r="AO774"/>
  <c i="2" r="AP778"/>
  <c i="2" r="AP782"/>
  <c i="2" r="AQ786"/>
  <c i="2" r="AQ790"/>
  <c i="2" r="AR794"/>
  <c i="2" r="AJ799"/>
  <c i="2" r="AO802"/>
  <c i="2" r="AK806"/>
  <c i="2" r="AP809"/>
  <c i="2" r="AL813"/>
  <c i="2" r="AQ816"/>
  <c i="2" r="AM820"/>
  <c i="2" r="AR823"/>
  <c i="2" r="AN827"/>
  <c i="2" r="AJ831"/>
  <c i="2" r="AO834"/>
  <c i="2" r="AK838"/>
  <c i="2" r="AP841"/>
  <c i="2" r="AL845"/>
  <c i="2" r="AQ848"/>
  <c i="2" r="AM852"/>
  <c i="2" r="AR855"/>
  <c i="2" r="AN859"/>
  <c i="2" r="AQ862"/>
  <c i="2" r="AO865"/>
  <c i="2" r="AM868"/>
  <c i="2" r="AL871"/>
  <c i="2" r="AL874"/>
  <c i="2" r="AJ877"/>
  <c i="2" r="AQ879"/>
  <c i="2" r="AO882"/>
  <c i="2" r="AN885"/>
  <c i="2" r="AN888"/>
  <c i="2" r="AL891"/>
  <c i="2" r="AJ894"/>
  <c i="2" r="AQ896"/>
  <c i="2" r="AP899"/>
  <c i="2" r="AJ902"/>
  <c i="2" r="AN904"/>
  <c i="2" r="AQ906"/>
  <c i="2" r="AK909"/>
  <c i="2" r="AO911"/>
  <c i="2" r="AO913"/>
  <c i="2" r="AO915"/>
  <c i="2" r="AO917"/>
  <c i="2" r="AP919"/>
  <c i="2" r="AP921"/>
  <c i="2" r="AP923"/>
  <c i="2" r="AQ925"/>
  <c i="2" r="AQ927"/>
  <c i="2" r="AQ929"/>
  <c i="2" r="AQ931"/>
  <c i="2" r="AR933"/>
  <c i="2" r="AR935"/>
  <c i="2" r="AR937"/>
  <c i="2" r="AJ940"/>
  <c i="2" r="AJ942"/>
  <c i="2" r="AJ944"/>
  <c i="2" r="AJ946"/>
  <c i="2" r="AK948"/>
  <c i="2" r="AK950"/>
  <c i="2" r="AK952"/>
  <c i="2" r="AL954"/>
  <c i="2" r="AL956"/>
  <c i="2" r="AL958"/>
  <c i="2" r="AL960"/>
  <c i="2" r="AM962"/>
  <c i="2" r="AM964"/>
  <c i="2" r="AM966"/>
  <c i="2" r="AN968"/>
  <c i="2" r="AN970"/>
  <c i="2" r="AN972"/>
  <c i="2" r="AN974"/>
  <c i="2" r="AO976"/>
  <c i="2" r="AO978"/>
  <c i="2" r="AO980"/>
  <c i="2" r="AP982"/>
  <c i="2" r="AP984"/>
  <c i="2" r="AP986"/>
  <c i="2" r="AP988"/>
  <c i="2" r="AQ990"/>
  <c i="2" r="AQ992"/>
  <c i="2" r="AQ994"/>
  <c i="2" r="AR996"/>
  <c i="2" r="AR998"/>
  <c i="2" r="AR1000"/>
  <c i="2" r="AR1002"/>
  <c i="2" r="AJ1005"/>
  <c i="2" r="AJ1007"/>
  <c i="2" r="AJ1009"/>
  <c i="2" r="AK1011"/>
  <c i="2" r="AK1013"/>
  <c i="2" r="AK1015"/>
  <c i="2" r="AK1017"/>
  <c i="2" r="AR1018"/>
  <c i="2" r="AN1020"/>
  <c i="2" r="AK1022"/>
  <c i="2" r="AR1023"/>
  <c i="2" r="AM1025"/>
  <c i="2" r="AK1027"/>
  <c i="2" r="AO1028"/>
  <c i="2" r="AL1030"/>
  <c i="2" r="AQ1031"/>
  <c i="2" r="AJ1033"/>
  <c i="2" r="AO1034"/>
  <c i="2" r="AR1035"/>
  <c i="2" r="AM1037"/>
  <c i="2" r="AR1038"/>
  <c i="2" r="AK1040"/>
  <c i="2" r="AP1041"/>
  <c i="2" r="AJ1043"/>
  <c i="2" r="AN1044"/>
  <c i="2" r="AJ1046"/>
  <c i="2" r="AL1047"/>
  <c i="2" r="AQ1048"/>
  <c i="2" r="AK1050"/>
  <c i="2" r="AO1051"/>
  <c i="2" r="AK1053"/>
  <c i="2" r="AM1054"/>
  <c i="2" r="AR1055"/>
  <c i="2" r="AL1057"/>
  <c i="2" r="AP1058"/>
  <c i="2" r="AL1060"/>
  <c i="2" r="AN1061"/>
  <c i="2" r="AJ1063"/>
  <c i="2" r="AM1064"/>
  <c i="2" r="AQ1065"/>
  <c i="2" r="AM1067"/>
  <c i="2" r="AO1068"/>
  <c i="2" r="AK1070"/>
  <c i="2" r="AL1071"/>
  <c i="2" r="AN1072"/>
  <c i="2" r="AP1073"/>
  <c i="2" r="AQ1074"/>
  <c i="2" r="AQ1075"/>
  <c i="2" r="AQ1076"/>
  <c i="2" r="AQ1077"/>
  <c i="2" r="AR1078"/>
  <c i="2" r="AR1079"/>
  <c i="2" r="AR1080"/>
  <c i="2" r="AR1081"/>
  <c i="2" r="AR1082"/>
  <c i="2" r="AR1083"/>
  <c i="2" r="AR1084"/>
  <c i="2" r="AJ1086"/>
  <c i="2" r="AJ1087"/>
  <c i="2" r="AJ1088"/>
  <c i="2" r="AJ1089"/>
  <c i="2" r="AJ1090"/>
  <c i="2" r="AJ1091"/>
  <c i="2" r="AJ1092"/>
  <c i="2" r="AK1093"/>
  <c i="2" r="AK1094"/>
  <c i="2" r="AK1095"/>
  <c i="2" r="AK1096"/>
  <c i="2" r="AK1097"/>
  <c i="2" r="AK1098"/>
  <c i="2" r="AK1099"/>
  <c i="2" r="AL1100"/>
  <c i="2" r="AL1101"/>
  <c i="2" r="AL1102"/>
  <c i="2" r="AL1103"/>
  <c i="2" r="AL1104"/>
  <c i="2" r="AL1105"/>
  <c i="2" r="AL1106"/>
  <c i="2" r="AM1107"/>
  <c i="2" r="AM1108"/>
  <c i="2" r="AM1109"/>
  <c i="2" r="AM1110"/>
  <c i="2" r="AM1111"/>
  <c i="2" r="AM1112"/>
  <c i="2" r="AM1113"/>
  <c i="2" r="AN1114"/>
  <c i="2" r="AN1115"/>
  <c i="2" r="AN1116"/>
  <c i="2" r="AN1117"/>
  <c i="2" r="AN1118"/>
  <c i="2" r="AN1119"/>
  <c i="2" r="AN1120"/>
  <c i="2" r="AO1121"/>
  <c i="2" r="AO1122"/>
  <c i="2" r="AO1123"/>
  <c i="2" r="AO1124"/>
  <c i="2" r="AO1125"/>
  <c i="2" r="AO1126"/>
  <c i="2" r="AO1127"/>
  <c i="2" r="AP1128"/>
  <c i="2" r="AP1129"/>
  <c i="2" r="AP1130"/>
  <c i="2" r="AP1131"/>
  <c i="2" r="AP1132"/>
  <c i="2" r="AP1133"/>
  <c i="2" r="AP1134"/>
  <c i="2" r="AQ1135"/>
  <c i="2" r="AQ1136"/>
  <c i="2" r="AQ1137"/>
  <c i="2" r="AQ1138"/>
  <c i="2" r="AQ1139"/>
  <c i="2" r="AQ1140"/>
  <c i="2" r="AQ1141"/>
  <c i="2" r="AR1142"/>
  <c i="2" r="AR1143"/>
  <c i="2" r="AR1144"/>
  <c i="2" r="AR1145"/>
  <c i="2" r="AR1146"/>
  <c i="2" r="AR1147"/>
  <c i="2" r="AR1148"/>
  <c i="2" r="AJ1150"/>
  <c i="2" r="AJ1151"/>
  <c i="2" r="AJ1152"/>
  <c i="2" r="AJ1153"/>
  <c i="2" r="AJ1154"/>
  <c i="2" r="AJ1155"/>
  <c i="2" r="AJ1156"/>
  <c i="2" r="AK1157"/>
  <c i="2" r="AK1158"/>
  <c i="2" r="AK1159"/>
  <c i="2" r="AK1160"/>
  <c i="2" r="AK1161"/>
  <c i="2" r="AK1162"/>
  <c i="2" r="AK1163"/>
  <c i="2" r="AL1164"/>
  <c i="2" r="AL1165"/>
  <c i="2" r="AL1166"/>
  <c i="2" r="AL1167"/>
  <c i="2" r="AL1168"/>
  <c i="2" r="AL1169"/>
  <c i="2" r="AL1170"/>
  <c i="2" r="AM1171"/>
  <c i="2" r="AM1172"/>
  <c i="2" r="AM1173"/>
  <c i="2" r="AM1174"/>
  <c i="2" r="AM1175"/>
  <c i="2" r="AM1176"/>
  <c i="2" r="AM1177"/>
  <c i="2" r="AN1178"/>
  <c i="2" r="AN1179"/>
  <c i="2" r="AN1180"/>
  <c i="2" r="AN1181"/>
  <c i="2" r="AN1182"/>
  <c i="2" r="AN1183"/>
  <c i="2" r="AN1184"/>
  <c i="2" r="AO1185"/>
  <c i="2" r="AO1186"/>
  <c i="2" r="AO1187"/>
  <c i="2" r="AO1188"/>
  <c i="2" r="AO1189"/>
  <c i="2" r="AO1190"/>
  <c i="2" r="AO1191"/>
  <c i="2" r="AN1192"/>
  <c i="2" r="AM1193"/>
  <c i="2" r="AL1194"/>
  <c i="2" r="AK1195"/>
  <c i="2" r="AJ1196"/>
  <c i="2" r="AR1196"/>
  <c i="2" r="AQ1197"/>
  <c i="2" r="AP1198"/>
  <c i="2" r="AO1199"/>
  <c i="2" r="AN1200"/>
  <c i="2" r="AM1201"/>
  <c i="2" r="AL1202"/>
  <c i="2" r="AK1203"/>
  <c i="2" r="AJ1204"/>
  <c i="2" r="AR1204"/>
  <c i="2" r="AQ1205"/>
  <c i="2" r="AP1206"/>
  <c i="2" r="AO1207"/>
  <c i="2" r="AN1208"/>
  <c i="2" r="AM1209"/>
  <c i="2" r="AL1210"/>
  <c i="2" r="AK1211"/>
  <c i="2" r="AJ1212"/>
  <c i="2" r="AR1212"/>
  <c i="2" r="AQ1213"/>
  <c i="2" r="AP1214"/>
  <c i="2" r="AO1215"/>
  <c i="2" r="AN1216"/>
  <c i="2" r="AM1217"/>
  <c i="2" r="AL1218"/>
  <c i="2" r="AK1219"/>
  <c i="2" r="AJ1220"/>
  <c i="2" r="AR1220"/>
  <c i="2" r="AQ1221"/>
  <c i="2" r="AP1222"/>
  <c i="2" r="AO1223"/>
  <c i="2" r="AN1224"/>
  <c i="2" r="AM1225"/>
  <c i="2" r="AL1226"/>
  <c i="2" r="AK1227"/>
  <c i="2" r="AJ1228"/>
  <c i="2" r="AR1228"/>
  <c i="2" r="AQ1229"/>
  <c i="2" r="AP1230"/>
  <c i="2" r="AO1231"/>
  <c i="2" r="AN1232"/>
  <c i="2" r="AM1233"/>
  <c i="2" r="AL1234"/>
  <c i="2" r="AK1235"/>
  <c i="2" r="AJ1236"/>
  <c i="2" r="AR1236"/>
  <c i="2" r="AQ1237"/>
  <c i="2" r="AP1238"/>
  <c i="2" r="AO1239"/>
  <c i="2" r="AN1240"/>
  <c i="2" r="AM1241"/>
  <c i="2" r="AL1242"/>
  <c i="2" r="AK1243"/>
  <c i="2" r="AJ1244"/>
  <c i="2" r="AR1244"/>
  <c i="2" r="AQ1245"/>
  <c i="2" r="AP1246"/>
  <c i="2" r="AO1247"/>
  <c i="2" r="AN1248"/>
  <c i="2" r="AM1249"/>
  <c i="2" r="AL1250"/>
  <c i="2" r="AK1251"/>
  <c i="2" r="AJ1252"/>
  <c i="2" r="AR1252"/>
  <c i="2" r="AQ1253"/>
  <c i="2" r="AP1254"/>
  <c i="2" r="AO1255"/>
  <c i="2" r="AN1256"/>
  <c i="2" r="AM1257"/>
  <c i="2" r="AL1258"/>
  <c i="2" r="AK1259"/>
  <c i="2" r="AJ1260"/>
  <c i="2" r="AR1260"/>
  <c i="2" r="AQ1261"/>
  <c i="2" r="AP1262"/>
  <c i="2" r="AO1263"/>
  <c i="2" r="AN1264"/>
  <c i="2" r="AM1265"/>
  <c i="2" r="AL1266"/>
  <c i="2" r="AK1267"/>
  <c i="2" r="AJ1268"/>
  <c i="2" r="AR1268"/>
  <c i="2" r="AQ1269"/>
  <c i="2" r="AP1270"/>
  <c i="2" r="AO1271"/>
  <c i="2" r="AN1272"/>
  <c i="2" r="AM1273"/>
  <c i="2" r="AL1274"/>
  <c i="2" r="AK1275"/>
  <c i="2" r="AJ1276"/>
  <c i="2" r="AR1276"/>
  <c i="2" r="AQ1277"/>
  <c i="2" r="AP1278"/>
  <c i="2" r="AO1279"/>
  <c i="2" r="AN1280"/>
  <c i="2" r="AM1281"/>
  <c i="2" r="AL1282"/>
  <c i="2" r="AK1283"/>
  <c i="2" r="AJ1284"/>
  <c i="2" r="AR1284"/>
  <c i="2" r="AQ1285"/>
  <c i="2" r="AP1286"/>
  <c i="2" r="AO1287"/>
  <c i="2" r="AN1288"/>
  <c i="2" r="AM1289"/>
  <c i="2" r="AL1290"/>
  <c i="2" r="AK1291"/>
  <c i="2" r="AJ1292"/>
  <c i="2" r="AR1292"/>
  <c i="2" r="AQ1293"/>
  <c i="2" r="AP1294"/>
  <c i="2" r="AO1295"/>
  <c i="2" r="AN1296"/>
  <c i="2" r="AM1297"/>
  <c i="2" r="AL1298"/>
  <c i="2" r="AK1299"/>
  <c i="2" r="AJ1300"/>
  <c i="2" r="AR1300"/>
  <c i="2" r="AQ1301"/>
  <c i="2" r="AP1302"/>
  <c i="2" r="AO1303"/>
  <c i="2" r="AN1304"/>
  <c i="2" r="AM1305"/>
  <c i="2" r="AL1306"/>
  <c i="2" r="AK1307"/>
  <c i="2" r="AJ1308"/>
  <c i="2" r="AR1308"/>
  <c i="2" r="AQ1309"/>
  <c i="2" r="AP1310"/>
  <c i="2" r="AO1311"/>
  <c i="2" r="AN1312"/>
  <c i="2" r="AM1313"/>
  <c i="2" r="AL1314"/>
  <c i="2" r="AK1315"/>
  <c i="2" r="AJ1316"/>
  <c i="2" r="AR1316"/>
  <c i="2" r="AQ1317"/>
  <c i="2" r="AP1318"/>
  <c i="2" r="AO1319"/>
  <c i="2" r="AN1320"/>
  <c i="2" r="AM1321"/>
  <c i="2" r="AL1322"/>
  <c i="2" r="AK1323"/>
  <c i="2" r="AJ1324"/>
  <c i="2" r="AR1324"/>
  <c i="2" r="AQ1325"/>
  <c i="2" r="AP1326"/>
  <c i="2" r="AO1327"/>
  <c i="2" r="AN1328"/>
  <c i="2" r="AM1329"/>
  <c i="2" r="AL1330"/>
  <c i="2" r="AK1331"/>
  <c i="2" r="AJ1332"/>
  <c i="2" r="AR1332"/>
  <c i="2" r="AQ1333"/>
  <c i="2" r="AP1334"/>
  <c i="2" r="AO1335"/>
  <c i="2" r="AN1336"/>
  <c i="2" r="AM1337"/>
  <c i="2" r="AL1338"/>
  <c i="2" r="AK1339"/>
  <c i="2" r="AJ1340"/>
  <c i="2" r="AR1340"/>
  <c i="2" r="AQ1341"/>
  <c i="2" r="AP1342"/>
  <c i="2" r="AO1343"/>
  <c i="2" r="AN1344"/>
  <c i="2" r="AM1345"/>
  <c i="2" r="AL1346"/>
  <c i="2" r="AK1347"/>
  <c i="2" r="AJ1348"/>
  <c i="2" r="AR1348"/>
  <c i="2" r="AQ1349"/>
  <c i="2" r="AP1350"/>
  <c i="2" r="AO1351"/>
  <c i="2" r="AN1352"/>
  <c i="2" r="AM1353"/>
  <c i="2" r="AL1354"/>
  <c i="2" r="AK1355"/>
  <c i="2" r="AJ1356"/>
  <c i="2" r="AR1356"/>
  <c i="2" r="AQ1357"/>
  <c i="2" r="AP1358"/>
  <c i="2" r="AO1359"/>
  <c i="2" r="AN1360"/>
  <c i="2" r="AM1361"/>
  <c i="2" r="AL1362"/>
  <c i="2" r="AK1363"/>
  <c i="2" r="AJ1364"/>
  <c i="2" r="AR1364"/>
  <c i="2" r="AQ1365"/>
  <c i="2" r="AP1366"/>
  <c i="2" r="AO1367"/>
  <c i="2" r="AN1368"/>
  <c i="2" r="AM1369"/>
  <c i="2" r="AL1370"/>
  <c i="2" r="AK1371"/>
  <c i="2" r="AJ1372"/>
  <c i="2" r="AR1372"/>
  <c i="2" r="AQ1373"/>
  <c i="2" r="AP1374"/>
  <c i="2" r="AO1375"/>
  <c i="2" r="AN1376"/>
  <c i="2" r="AM1377"/>
  <c i="2" r="AL1378"/>
  <c i="2" r="AK1379"/>
  <c i="2" r="AJ1380"/>
  <c i="2" r="AR1380"/>
  <c i="2" r="AQ1381"/>
  <c i="2" r="AP1382"/>
  <c i="2" r="AO1383"/>
  <c i="2" r="AN1384"/>
  <c i="2" r="AM1385"/>
  <c i="2" r="AL1386"/>
  <c i="2" r="AK1387"/>
  <c i="2" r="AJ1388"/>
  <c i="2" r="AR1388"/>
  <c i="2" r="AQ1389"/>
  <c i="2" r="AP1390"/>
  <c i="2" r="AO1391"/>
  <c i="2" r="AN1392"/>
  <c i="2" r="AM1393"/>
  <c i="2" r="AL1394"/>
  <c i="2" r="AK1395"/>
  <c i="2" r="AJ1396"/>
  <c i="2" r="AR1396"/>
  <c i="2" r="AQ1397"/>
  <c i="2" r="AP1398"/>
  <c i="2" r="AO1399"/>
  <c i="2" r="AN1400"/>
  <c i="2" r="AM1401"/>
  <c i="2" r="AL1402"/>
  <c i="2" r="AK1403"/>
  <c i="2" r="AJ1404"/>
  <c i="2" r="AR1404"/>
  <c i="2" r="AQ1405"/>
  <c i="2" r="AP1406"/>
  <c i="2" r="AO1407"/>
  <c i="2" r="AN1408"/>
  <c i="2" r="AM1409"/>
  <c i="2" r="AL1410"/>
  <c i="2" r="AK1411"/>
  <c i="2" r="AJ1412"/>
  <c i="2" r="AR1412"/>
  <c i="2" r="AQ1413"/>
  <c i="2" r="AP1414"/>
  <c i="2" r="AO1415"/>
  <c i="2" r="AN1416"/>
  <c i="2" r="AM1417"/>
  <c i="2" r="AL1418"/>
  <c i="2" r="AK1419"/>
  <c i="2" r="AJ1420"/>
  <c i="2" r="AR1420"/>
  <c i="2" r="AQ1421"/>
  <c i="2" r="AP1422"/>
  <c i="2" r="AO1423"/>
  <c i="2" r="AN1424"/>
  <c i="2" r="AM1425"/>
  <c i="2" r="AL1426"/>
  <c i="2" r="AK1427"/>
  <c i="2" r="AJ1428"/>
  <c i="2" r="AR1428"/>
  <c i="2" r="AQ1429"/>
  <c i="2" r="AP1430"/>
  <c i="2" r="AO1431"/>
  <c i="2" r="AN1432"/>
  <c i="2" r="AM1433"/>
  <c i="2" r="AL1434"/>
  <c i="2" r="AN290"/>
  <c i="2" r="AK397"/>
  <c i="2" r="AN457"/>
  <c i="2" r="AR493"/>
  <c i="2" r="AM526"/>
  <c i="2" r="AN555"/>
  <c i="2" r="AP577"/>
  <c i="2" r="AM594"/>
  <c i="2" r="AO610"/>
  <c i="2" r="AR626"/>
  <c i="2" r="AK643"/>
  <c i="2" r="AM659"/>
  <c i="2" r="AP673"/>
  <c i="2" r="AR684"/>
  <c i="2" r="AL696"/>
  <c i="2" r="AK707"/>
  <c i="2" r="AL715"/>
  <c i="2" r="AN723"/>
  <c i="2" r="AO731"/>
  <c i="2" r="AP739"/>
  <c i="2" r="AQ747"/>
  <c i="2" r="AR755"/>
  <c i="2" r="AJ764"/>
  <c i="2" r="AK772"/>
  <c i="2" r="AM780"/>
  <c i="2" r="AN788"/>
  <c i="2" r="AO796"/>
  <c i="2" r="AJ804"/>
  <c i="2" r="AK811"/>
  <c i="2" r="AL818"/>
  <c i="2" r="AM825"/>
  <c i="2" r="AN832"/>
  <c i="2" r="AO839"/>
  <c i="2" r="AP846"/>
  <c i="2" r="AQ853"/>
  <c i="2" r="AR860"/>
  <c i="2" r="AN866"/>
  <c i="2" r="AK872"/>
  <c i="2" r="AR877"/>
  <c i="2" r="AN883"/>
  <c i="2" r="AM889"/>
  <c i="2" r="AR894"/>
  <c i="2" r="AM900"/>
  <c i="2" r="AK905"/>
  <c i="2" r="AR909"/>
  <c i="2" r="AL914"/>
  <c i="2" r="AL918"/>
  <c i="2" r="AM922"/>
  <c i="2" r="AM926"/>
  <c i="2" r="AN930"/>
  <c i="2" r="AN934"/>
  <c i="2" r="AO938"/>
  <c i="2" r="AP942"/>
  <c i="2" r="AP946"/>
  <c i="2" r="AQ950"/>
  <c i="2" r="AQ954"/>
  <c i="2" r="AR958"/>
  <c i="2" r="AR962"/>
  <c i="2" r="AJ967"/>
  <c i="2" r="AK971"/>
  <c i="2" r="AK975"/>
  <c i="2" r="AL979"/>
  <c i="2" r="AL983"/>
  <c i="2" r="AM987"/>
  <c i="2" r="AM991"/>
  <c i="2" r="AN995"/>
  <c i="2" r="AO999"/>
  <c i="2" r="AO1003"/>
  <c i="2" r="AP1007"/>
  <c i="2" r="AP1011"/>
  <c i="2" r="AQ1015"/>
  <c i="2" r="AK1019"/>
  <c i="2" r="AL1022"/>
  <c i="2" r="AO1025"/>
  <c i="2" r="AJ1029"/>
  <c i="2" r="AR1031"/>
  <c i="2" r="AP1034"/>
  <c i="2" r="AN1037"/>
  <c i="2" r="AM1040"/>
  <c i="2" r="AM1043"/>
  <c i="2" r="AK1046"/>
  <c i="2" r="AR1048"/>
  <c i="2" r="AP1051"/>
  <c i="2" r="AO1054"/>
  <c i="2" r="AO1057"/>
  <c i="2" r="AM1060"/>
  <c i="2" r="AK1063"/>
  <c i="2" r="AR1065"/>
  <c i="2" r="AQ1068"/>
  <c i="2" r="AN1071"/>
  <c i="2" r="AQ1073"/>
  <c i="2" r="AR1075"/>
  <c i="2" r="AJ1078"/>
  <c i="2" r="AJ1080"/>
  <c i="2" r="AJ1082"/>
  <c i="2" r="AJ1084"/>
  <c i="2" r="AK1086"/>
  <c i="2" r="AK1088"/>
  <c i="2" r="AK1090"/>
  <c i="2" r="AL1092"/>
  <c i="2" r="AL1094"/>
  <c i="2" r="AL1096"/>
  <c i="2" r="AL1098"/>
  <c i="2" r="AM1100"/>
  <c i="2" r="AM1102"/>
  <c i="2" r="AM1104"/>
  <c i="2" r="AN1106"/>
  <c i="2" r="AN1108"/>
  <c i="2" r="AN1110"/>
  <c i="2" r="AN1112"/>
  <c i="2" r="AO1114"/>
  <c i="2" r="AO1116"/>
  <c i="2" r="AO1118"/>
  <c i="2" r="AP1120"/>
  <c i="2" r="AP1122"/>
  <c i="2" r="AP1124"/>
  <c i="2" r="AP1126"/>
  <c i="2" r="AQ1128"/>
  <c i="2" r="AQ1130"/>
  <c i="2" r="AQ1132"/>
  <c i="2" r="AR1134"/>
  <c i="2" r="AR1136"/>
  <c i="2" r="AR1138"/>
  <c i="2" r="AR1140"/>
  <c i="2" r="AJ1143"/>
  <c i="2" r="AJ1145"/>
  <c i="2" r="AJ1147"/>
  <c i="2" r="AK1149"/>
  <c i="2" r="AK1151"/>
  <c i="2" r="AK1153"/>
  <c i="2" r="AK1155"/>
  <c i="2" r="AL1157"/>
  <c i="2" r="AL1159"/>
  <c i="2" r="AL1161"/>
  <c i="2" r="AM1163"/>
  <c i="2" r="AM1165"/>
  <c i="2" r="AM1167"/>
  <c i="2" r="AM1169"/>
  <c i="2" r="AN1171"/>
  <c i="2" r="AN1173"/>
  <c i="2" r="AN1175"/>
  <c i="2" r="AO1177"/>
  <c i="2" r="AO1179"/>
  <c i="2" r="AO1181"/>
  <c i="2" r="AO1183"/>
  <c i="2" r="AP1185"/>
  <c i="2" r="AP1187"/>
  <c i="2" r="AP1189"/>
  <c i="2" r="AP1191"/>
  <c i="2" r="AN1193"/>
  <c i="2" r="AL1195"/>
  <c i="2" r="AJ1197"/>
  <c i="2" r="AQ1198"/>
  <c i="2" r="AO1200"/>
  <c i="2" r="AM1202"/>
  <c i="2" r="AK1204"/>
  <c i="2" r="AR1205"/>
  <c i="2" r="AP1207"/>
  <c i="2" r="AN1209"/>
  <c i="2" r="AL1211"/>
  <c i="2" r="AJ1213"/>
  <c i="2" r="AQ1214"/>
  <c i="2" r="AO1216"/>
  <c i="2" r="AM1218"/>
  <c i="2" r="AK1220"/>
  <c i="2" r="AR1221"/>
  <c i="2" r="AP1223"/>
  <c i="2" r="AN1225"/>
  <c i="2" r="AL1227"/>
  <c i="2" r="AJ1229"/>
  <c i="2" r="AQ1230"/>
  <c i="2" r="AJ1232"/>
  <c i="2" r="AO1233"/>
  <c i="2" r="AR1234"/>
  <c i="2" r="AM1236"/>
  <c i="2" r="AR1237"/>
  <c i="2" r="AK1239"/>
  <c i="2" r="AP1240"/>
  <c i="2" r="AJ1242"/>
  <c i="2" r="AN1243"/>
  <c i="2" r="AJ1245"/>
  <c i="2" r="AL1246"/>
  <c i="2" r="AQ1247"/>
  <c i="2" r="AK1249"/>
  <c i="2" r="AO1250"/>
  <c i="2" r="AK1252"/>
  <c i="2" r="AM1253"/>
  <c i="2" r="AR1254"/>
  <c i="2" r="AL1256"/>
  <c i="2" r="AP1257"/>
  <c i="2" r="AL1259"/>
  <c i="2" r="AN1260"/>
  <c i="2" r="AJ1262"/>
  <c i="2" r="AM1263"/>
  <c i="2" r="AQ1264"/>
  <c i="2" r="AM1266"/>
  <c i="2" r="AO1267"/>
  <c i="2" r="AK1269"/>
  <c i="2" r="AN1270"/>
  <c i="2" r="AR1271"/>
  <c i="2" r="AN1273"/>
  <c i="2" r="AP1274"/>
  <c i="2" r="AL1276"/>
  <c i="2" r="AO1277"/>
  <c i="2" r="AJ1279"/>
  <c i="2" r="AO1280"/>
  <c i="2" r="AQ1281"/>
  <c i="2" r="AM1283"/>
  <c i="2" r="AP1284"/>
  <c i="2" r="AR1285"/>
  <c i="2" r="AJ1287"/>
  <c i="2" r="AL1288"/>
  <c i="2" r="AN1289"/>
  <c i="2" r="AO1290"/>
  <c i="2" r="AP1291"/>
  <c i="2" r="AP1292"/>
  <c i="2" r="AP1293"/>
  <c i="2" r="AQ1294"/>
  <c i="2" r="AQ1295"/>
  <c i="2" r="AQ1296"/>
  <c i="2" r="AQ1297"/>
  <c i="2" r="AQ1298"/>
  <c i="2" r="AQ1299"/>
  <c i="2" r="AQ1300"/>
  <c i="2" r="AR1301"/>
  <c i="2" r="AR1302"/>
  <c i="2" r="AR1303"/>
  <c i="2" r="AR1304"/>
  <c i="2" r="AR1305"/>
  <c i="2" r="AR1306"/>
  <c i="2" r="AR1307"/>
  <c i="2" r="AJ1309"/>
  <c i="2" r="AJ1310"/>
  <c i="2" r="AJ1311"/>
  <c i="2" r="AJ1312"/>
  <c i="2" r="AJ1313"/>
  <c i="2" r="AJ1314"/>
  <c i="2" r="AJ1315"/>
  <c i="2" r="AK1316"/>
  <c i="2" r="AK1317"/>
  <c i="2" r="AK1318"/>
  <c i="2" r="AK1319"/>
  <c i="2" r="AK1320"/>
  <c i="2" r="AK1321"/>
  <c i="2" r="AK1322"/>
  <c i="2" r="AL1323"/>
  <c i="2" r="AL1324"/>
  <c i="2" r="AL1325"/>
  <c i="2" r="AL1326"/>
  <c i="2" r="AL1327"/>
  <c i="2" r="AL1328"/>
  <c i="2" r="AL1329"/>
  <c i="2" r="AM1330"/>
  <c i="2" r="AM1331"/>
  <c i="2" r="AM1332"/>
  <c i="2" r="AM1333"/>
  <c i="2" r="AM1334"/>
  <c i="2" r="AM1335"/>
  <c i="2" r="AM1336"/>
  <c i="2" r="AN1337"/>
  <c i="2" r="AN1338"/>
  <c i="2" r="AN1339"/>
  <c i="2" r="AN1340"/>
  <c i="2" r="AN1341"/>
  <c i="2" r="AN1342"/>
  <c i="2" r="AN1343"/>
  <c i="2" r="AO1344"/>
  <c i="2" r="AO1345"/>
  <c i="2" r="AO1346"/>
  <c i="2" r="AO1347"/>
  <c i="2" r="AO1348"/>
  <c i="2" r="AO1349"/>
  <c i="2" r="AO1350"/>
  <c i="2" r="AP1351"/>
  <c i="2" r="AP1352"/>
  <c i="2" r="AP1353"/>
  <c i="2" r="AP1354"/>
  <c i="2" r="AP1355"/>
  <c i="2" r="AP1356"/>
  <c i="2" r="AP1357"/>
  <c i="2" r="AQ1358"/>
  <c i="2" r="AQ1359"/>
  <c i="2" r="AQ1360"/>
  <c i="2" r="AQ1361"/>
  <c i="2" r="AQ1362"/>
  <c i="2" r="AQ1363"/>
  <c i="2" r="AQ1364"/>
  <c i="2" r="AR1365"/>
  <c i="2" r="AR1366"/>
  <c i="2" r="AR1367"/>
  <c i="2" r="AR1368"/>
  <c i="2" r="AR1369"/>
  <c i="2" r="AR1370"/>
  <c i="2" r="AR1371"/>
  <c i="2" r="AJ1373"/>
  <c i="2" r="AJ1374"/>
  <c i="2" r="AJ1375"/>
  <c i="2" r="AJ1376"/>
  <c i="2" r="AJ1377"/>
  <c i="2" r="AJ1378"/>
  <c i="2" r="AJ1379"/>
  <c i="2" r="AK1380"/>
  <c i="2" r="AK1381"/>
  <c i="2" r="AK1382"/>
  <c i="2" r="AK1383"/>
  <c i="2" r="AK1384"/>
  <c i="2" r="AK1385"/>
  <c i="2" r="AK1386"/>
  <c i="2" r="AL1387"/>
  <c i="2" r="AL1388"/>
  <c i="2" r="AL1389"/>
  <c i="2" r="AL1390"/>
  <c i="2" r="AL1391"/>
  <c i="2" r="AL1392"/>
  <c i="2" r="AL1393"/>
  <c i="2" r="AM1394"/>
  <c i="2" r="AM1395"/>
  <c i="2" r="AM1396"/>
  <c i="2" r="AM1397"/>
  <c i="2" r="AM1398"/>
  <c i="2" r="AM1399"/>
  <c i="2" r="AM1400"/>
  <c i="2" r="AN1401"/>
  <c i="2" r="AN1402"/>
  <c i="2" r="AN1403"/>
  <c i="2" r="AN1404"/>
  <c i="2" r="AN1405"/>
  <c i="2" r="AN1406"/>
  <c i="2" r="AN1407"/>
  <c i="2" r="AO1408"/>
  <c i="2" r="AO1409"/>
  <c i="2" r="AO1410"/>
  <c i="2" r="AO1411"/>
  <c i="2" r="AO1412"/>
  <c i="2" r="AO1413"/>
  <c i="2" r="AO1414"/>
  <c i="2" r="AP1415"/>
  <c i="2" r="AP1416"/>
  <c i="2" r="AP1417"/>
  <c i="2" r="AP1418"/>
  <c i="2" r="AP1419"/>
  <c i="2" r="AP1420"/>
  <c i="2" r="AP1421"/>
  <c i="2" r="AQ1422"/>
  <c i="2" r="AQ1423"/>
  <c i="2" r="AQ1424"/>
  <c i="2" r="AQ1425"/>
  <c i="2" r="AQ1426"/>
  <c i="2" r="AQ1427"/>
  <c i="2" r="AQ1428"/>
  <c i="2" r="AR1429"/>
  <c i="2" r="AR1430"/>
  <c i="2" r="AR1431"/>
  <c i="2" r="AR1432"/>
  <c i="2" r="AR1433"/>
  <c i="2" r="AR1434"/>
  <c i="2" r="AQ1435"/>
  <c i="2" r="AP1436"/>
  <c i="2" r="AO1437"/>
  <c i="2" r="AN1438"/>
  <c i="2" r="AM1439"/>
  <c i="2" r="AL1440"/>
  <c i="2" r="AK1441"/>
  <c i="2" r="AJ1442"/>
  <c i="2" r="AR1442"/>
  <c i="2" r="AQ1443"/>
  <c i="2" r="AP1444"/>
  <c i="2" r="AO1445"/>
  <c i="2" r="AN1446"/>
  <c i="2" r="AM1447"/>
  <c i="2" r="AL1448"/>
  <c i="2" r="AK1449"/>
  <c i="2" r="AJ1450"/>
  <c i="2" r="AR1450"/>
  <c i="2" r="AQ1451"/>
  <c i="2" r="AP1452"/>
  <c i="2" r="AO1453"/>
  <c i="2" r="AN1454"/>
  <c i="2" r="AM1455"/>
  <c i="2" r="AL1456"/>
  <c i="2" r="AK1457"/>
  <c i="2" r="AJ1458"/>
  <c i="2" r="AR1458"/>
  <c i="2" r="AQ1459"/>
  <c i="2" r="AP1460"/>
  <c i="2" r="AO1461"/>
  <c i="2" r="AN1462"/>
  <c i="2" r="AM1463"/>
  <c i="2" r="AL1464"/>
  <c i="2" r="AK1465"/>
  <c i="2" r="AJ1466"/>
  <c i="2" r="AR1466"/>
  <c i="2" r="AQ1467"/>
  <c i="2" r="AP1468"/>
  <c i="2" r="AO1469"/>
  <c i="2" r="AN1470"/>
  <c i="2" r="AM1471"/>
  <c i="2" r="AL1472"/>
  <c i="2" r="AK1473"/>
  <c i="2" r="AJ1474"/>
  <c i="2" r="AR1474"/>
  <c i="2" r="AQ1475"/>
  <c i="2" r="AP1476"/>
  <c i="2" r="AO1477"/>
  <c i="2" r="AN1478"/>
  <c i="2" r="AM1479"/>
  <c i="2" r="AL1480"/>
  <c i="2" r="AK1481"/>
  <c i="2" r="AJ1482"/>
  <c i="2" r="AR1482"/>
  <c i="2" r="AQ1483"/>
  <c i="2" r="AP1484"/>
  <c i="2" r="AO1485"/>
  <c i="2" r="AN1486"/>
  <c i="2" r="AM1487"/>
  <c i="2" r="AL1488"/>
  <c i="2" r="AK1489"/>
  <c i="2" r="AJ1490"/>
  <c i="2" r="AR1490"/>
  <c i="2" r="AQ1491"/>
  <c i="2" r="AP1492"/>
  <c i="2" r="AO1493"/>
  <c i="2" r="AN1494"/>
  <c i="2" r="AM1495"/>
  <c i="2" r="AL1496"/>
  <c i="2" r="AK1497"/>
  <c i="2" r="AJ1498"/>
  <c i="2" r="AR1498"/>
  <c i="2" r="AQ1499"/>
  <c i="2" r="AP1500"/>
  <c i="2" r="AO1501"/>
  <c i="2" r="AN1502"/>
  <c i="2" r="AM1503"/>
  <c i="2" r="AL1504"/>
  <c i="2" r="AK1505"/>
  <c i="2" r="AJ1506"/>
  <c i="2" r="AR1506"/>
  <c i="2" r="AQ1507"/>
  <c i="2" r="AP1508"/>
  <c i="2" r="AO1509"/>
  <c i="2" r="AN1510"/>
  <c i="2" r="AM1511"/>
  <c i="2" r="AL1512"/>
  <c i="2" r="AK1513"/>
  <c i="2" r="AJ1514"/>
  <c i="2" r="AR1514"/>
  <c i="2" r="AQ1515"/>
  <c i="2" r="AP1516"/>
  <c i="2" r="AO1517"/>
  <c i="2" r="AN1518"/>
  <c i="2" r="AM1519"/>
  <c i="2" r="AL1520"/>
  <c i="2" r="AK1521"/>
  <c i="2" r="AJ1522"/>
  <c i="2" r="AR1522"/>
  <c i="2" r="AQ1523"/>
  <c i="2" r="AP1524"/>
  <c i="2" r="AO1525"/>
  <c i="2" r="AN1526"/>
  <c i="2" r="AM1527"/>
  <c i="2" r="AL1528"/>
  <c i="2" r="AK1529"/>
  <c i="2" r="AJ1530"/>
  <c i="2" r="AR1530"/>
  <c i="2" r="AQ1531"/>
  <c i="2" r="AP1532"/>
  <c i="2" r="AO1533"/>
  <c i="2" r="AN1534"/>
  <c i="2" r="AM1535"/>
  <c i="2" r="AL1536"/>
  <c i="2" r="AK1537"/>
  <c i="2" r="AJ1538"/>
  <c i="2" r="AR1538"/>
  <c i="2" r="AQ1539"/>
  <c i="2" r="AP1540"/>
  <c i="2" r="AO1541"/>
  <c i="2" r="AN1542"/>
  <c i="2" r="AM1543"/>
  <c i="2" r="AL1544"/>
  <c i="2" r="AK1545"/>
  <c i="2" r="AJ1546"/>
  <c i="2" r="AR1546"/>
  <c i="2" r="AQ1547"/>
  <c i="2" r="AP1548"/>
  <c i="2" r="AO1549"/>
  <c i="2" r="AN1550"/>
  <c i="2" r="AM1551"/>
  <c i="2" r="AL1552"/>
  <c i="2" r="AK1553"/>
  <c i="2" r="AJ1554"/>
  <c i="2" r="AR1554"/>
  <c i="2" r="AQ1555"/>
  <c i="2" r="AP1556"/>
  <c i="2" r="AO1557"/>
  <c i="2" r="AN1558"/>
  <c i="2" r="AM1559"/>
  <c i="2" r="AL1560"/>
  <c i="2" r="AO290"/>
  <c i="2" r="AM397"/>
  <c i="2" r="AO457"/>
  <c i="2" r="AJ494"/>
  <c i="2" r="AN526"/>
  <c i="2" r="AQ555"/>
  <c i="2" r="AQ577"/>
  <c i="2" r="AN594"/>
  <c i="2" r="AP610"/>
  <c i="2" r="AJ627"/>
  <c i="2" r="AL643"/>
  <c i="2" r="AN659"/>
  <c i="2" r="AQ673"/>
  <c i="2" r="AL685"/>
  <c i="2" r="AN696"/>
  <c i="2" r="AL707"/>
  <c i="2" r="AN715"/>
  <c i="2" r="AO723"/>
  <c i="2" r="AP731"/>
  <c i="2" r="AQ739"/>
  <c i="2" r="AR747"/>
  <c i="2" r="AJ756"/>
  <c i="2" r="AK764"/>
  <c i="2" r="AM772"/>
  <c i="2" r="AN780"/>
  <c i="2" r="AO788"/>
  <c i="2" r="AP796"/>
  <c i="2" r="AK804"/>
  <c i="2" r="AL811"/>
  <c i="2" r="AM818"/>
  <c i="2" r="AN825"/>
  <c i="2" r="AO832"/>
  <c i="2" r="AP839"/>
  <c i="2" r="AQ846"/>
  <c i="2" r="AR853"/>
  <c i="2" r="AJ861"/>
  <c i="2" r="AO866"/>
  <c i="2" r="AN872"/>
  <c i="2" r="AJ878"/>
  <c i="2" r="AP883"/>
  <c i="2" r="AN889"/>
  <c i="2" r="AJ895"/>
  <c i="2" r="AO900"/>
  <c i="2" r="AM905"/>
  <c i="2" r="AJ910"/>
  <c i="2" r="AM914"/>
  <c i="2" r="AM918"/>
  <c i="2" r="AN922"/>
  <c i="2" r="AN926"/>
  <c i="2" r="AO930"/>
  <c i="2" r="AP934"/>
  <c i="2" r="AP938"/>
  <c i="2" r="AQ942"/>
  <c i="2" r="AQ946"/>
  <c i="2" r="AR950"/>
  <c i="2" r="AR954"/>
  <c i="2" r="AJ959"/>
  <c i="2" r="AK963"/>
  <c i="2" r="AK967"/>
  <c i="2" r="AL971"/>
  <c i="2" r="AL975"/>
  <c i="2" r="AM979"/>
  <c i="2" r="AM983"/>
  <c i="2" r="AN987"/>
  <c i="2" r="AO991"/>
  <c i="2" r="AO995"/>
  <c i="2" r="AP999"/>
  <c i="2" r="AP1003"/>
  <c i="2" r="AQ1007"/>
  <c i="2" r="AQ1011"/>
  <c i="2" r="AR1015"/>
  <c i="2" r="AL1019"/>
  <c i="2" r="AN1022"/>
  <c i="2" r="AR1025"/>
  <c i="2" r="AK1029"/>
  <c i="2" r="AJ1032"/>
  <c i="2" r="AQ1034"/>
  <c i="2" r="AP1037"/>
  <c i="2" r="AP1040"/>
  <c i="2" r="AN1043"/>
  <c i="2" r="AL1046"/>
  <c i="2" r="AJ1049"/>
  <c i="2" r="AR1051"/>
  <c i="2" r="AR1054"/>
  <c i="2" r="AP1057"/>
  <c i="2" r="AN1060"/>
  <c i="2" r="AL1063"/>
  <c i="2" r="AK1066"/>
  <c i="2" r="AK1069"/>
  <c i="2" r="AO1071"/>
  <c i="2" r="AR1073"/>
  <c i="2" r="AJ1076"/>
  <c i="2" r="AK1078"/>
  <c i="2" r="AK1080"/>
  <c i="2" r="AK1082"/>
  <c i="2" r="AL1084"/>
  <c i="2" r="AL1086"/>
  <c i="2" r="AL1088"/>
  <c i="2" r="AL1090"/>
  <c i="2" r="AM1092"/>
  <c i="2" r="AM1094"/>
  <c i="2" r="AM1096"/>
  <c i="2" r="AN1098"/>
  <c i="2" r="AN1100"/>
  <c i="2" r="AN1102"/>
  <c i="2" r="AN1104"/>
  <c i="2" r="AO1106"/>
  <c i="2" r="AO1108"/>
  <c i="2" r="AO1110"/>
  <c i="2" r="AP1112"/>
  <c i="2" r="AP1114"/>
  <c i="2" r="AP1116"/>
  <c i="2" r="AP1118"/>
  <c i="2" r="AQ1120"/>
  <c i="2" r="AQ1122"/>
  <c i="2" r="AQ1124"/>
  <c i="2" r="AR1126"/>
  <c i="2" r="AR1128"/>
  <c i="2" r="AR1130"/>
  <c i="2" r="AR1132"/>
  <c i="2" r="AJ1135"/>
  <c i="2" r="AJ1137"/>
  <c i="2" r="AJ1139"/>
  <c i="2" r="AK1141"/>
  <c i="2" r="AK1143"/>
  <c i="2" r="AK1145"/>
  <c i="2" r="AK1147"/>
  <c i="2" r="AL1149"/>
  <c i="2" r="AL1151"/>
  <c i="2" r="AL1153"/>
  <c i="2" r="AM1155"/>
  <c i="2" r="AM1157"/>
  <c i="2" r="AM1159"/>
  <c i="2" r="AM1161"/>
  <c i="2" r="AN1163"/>
  <c i="2" r="AN1165"/>
  <c i="2" r="AN1167"/>
  <c i="2" r="AO1169"/>
  <c i="2" r="AO1171"/>
  <c i="2" r="AO1173"/>
  <c i="2" r="AO1175"/>
  <c i="2" r="AP1177"/>
  <c i="2" r="AP1179"/>
  <c i="2" r="AP1181"/>
  <c i="2" r="AQ1183"/>
  <c i="2" r="AQ1185"/>
  <c i="2" r="AQ1187"/>
  <c i="2" r="AQ1189"/>
  <c i="2" r="AQ1191"/>
  <c i="2" r="AO1193"/>
  <c i="2" r="AM1195"/>
  <c i="2" r="AK1197"/>
  <c i="2" r="AR1198"/>
  <c i="2" r="AP1200"/>
  <c i="2" r="AN1202"/>
  <c i="2" r="AL1204"/>
  <c i="2" r="AJ1206"/>
  <c i="2" r="AQ1207"/>
  <c i="2" r="AO1209"/>
  <c i="2" r="AM1211"/>
  <c i="2" r="AK1213"/>
  <c i="2" r="AR1214"/>
  <c i="2" r="AP1216"/>
  <c i="2" r="AN1218"/>
  <c i="2" r="AL1220"/>
  <c i="2" r="AJ1222"/>
  <c i="2" r="AQ1223"/>
  <c i="2" r="AO1225"/>
  <c i="2" r="AM1227"/>
  <c i="2" r="AK1229"/>
  <c i="2" r="AR1230"/>
  <c i="2" r="AL1232"/>
  <c i="2" r="AP1233"/>
  <c i="2" r="AL1235"/>
  <c i="2" r="AN1236"/>
  <c i="2" r="AJ1238"/>
  <c i="2" r="AM1239"/>
  <c i="2" r="AQ1240"/>
  <c i="2" r="AM1242"/>
  <c i="2" r="AO1243"/>
  <c i="2" r="AK1245"/>
  <c i="2" r="AN1246"/>
  <c i="2" r="AR1247"/>
  <c i="2" r="AN1249"/>
  <c i="2" r="AP1250"/>
  <c i="2" r="AL1252"/>
  <c i="2" r="AO1253"/>
  <c i="2" r="AJ1255"/>
  <c i="2" r="AO1256"/>
  <c i="2" r="AQ1257"/>
  <c i="2" r="AM1259"/>
  <c i="2" r="AP1260"/>
  <c i="2" r="AK1262"/>
  <c i="2" r="AP1263"/>
  <c i="2" r="AR1264"/>
  <c i="2" r="AN1266"/>
  <c i="2" r="AQ1267"/>
  <c i="2" r="AL1269"/>
  <c i="2" r="AQ1270"/>
  <c i="2" r="AJ1272"/>
  <c i="2" r="AO1273"/>
  <c i="2" r="AR1274"/>
  <c i="2" r="AM1276"/>
  <c i="2" r="AR1277"/>
  <c i="2" r="AK1279"/>
  <c i="2" r="AP1280"/>
  <c i="2" r="AJ1282"/>
  <c i="2" r="AN1283"/>
  <c i="2" r="AQ1284"/>
  <c i="2" r="AJ1286"/>
  <c i="2" r="AK1287"/>
  <c i="2" r="AM1288"/>
  <c i="2" r="AO1289"/>
  <c i="2" r="AP1290"/>
  <c i="2" r="AQ1291"/>
  <c i="2" r="AQ1292"/>
  <c i="2" r="AR1293"/>
  <c i="2" r="AR1294"/>
  <c i="2" r="AR1295"/>
  <c i="2" r="AR1296"/>
  <c i="2" r="AR1297"/>
  <c i="2" r="AR1298"/>
  <c i="2" r="AR1299"/>
  <c i="2" r="AJ1301"/>
  <c i="2" r="AJ1302"/>
  <c i="2" r="AJ1303"/>
  <c i="2" r="AJ1304"/>
  <c i="2" r="AJ1305"/>
  <c i="2" r="AJ1306"/>
  <c i="2" r="AJ1307"/>
  <c i="2" r="AK1308"/>
  <c i="2" r="AK1309"/>
  <c i="2" r="AK1310"/>
  <c i="2" r="AK1311"/>
  <c i="2" r="AK1312"/>
  <c i="2" r="AK1313"/>
  <c i="2" r="AK1314"/>
  <c i="2" r="AL1315"/>
  <c i="2" r="AL1316"/>
  <c i="2" r="AL1317"/>
  <c i="2" r="AL1318"/>
  <c i="2" r="AL1319"/>
  <c i="2" r="AL1320"/>
  <c i="2" r="AL1321"/>
  <c i="2" r="AM1322"/>
  <c i="2" r="AM1323"/>
  <c i="2" r="AM1324"/>
  <c i="2" r="AM1325"/>
  <c i="2" r="AM1326"/>
  <c i="2" r="AM1327"/>
  <c i="2" r="AM1328"/>
  <c i="2" r="AN1329"/>
  <c i="2" r="AN1330"/>
  <c i="2" r="AN1331"/>
  <c i="2" r="AN1332"/>
  <c i="2" r="AN1333"/>
  <c i="2" r="AN1334"/>
  <c i="2" r="AN1335"/>
  <c i="2" r="AO1336"/>
  <c i="2" r="AO1337"/>
  <c i="2" r="AO1338"/>
  <c i="2" r="AO1339"/>
  <c i="2" r="AO1340"/>
  <c i="2" r="AO1341"/>
  <c i="2" r="AO1342"/>
  <c i="2" r="AP1343"/>
  <c i="2" r="AP1344"/>
  <c i="2" r="AP1345"/>
  <c i="2" r="AP1346"/>
  <c i="2" r="AP1347"/>
  <c i="2" r="AP1348"/>
  <c i="2" r="AP1349"/>
  <c i="2" r="AQ1350"/>
  <c i="2" r="AQ1351"/>
  <c i="2" r="AQ1352"/>
  <c i="2" r="AQ1353"/>
  <c i="2" r="AQ1354"/>
  <c i="2" r="AQ1355"/>
  <c i="2" r="AQ1356"/>
  <c i="2" r="AR1357"/>
  <c i="2" r="AR1358"/>
  <c i="2" r="AR1359"/>
  <c i="2" r="AR1360"/>
  <c i="2" r="AR1361"/>
  <c i="2" r="AR1362"/>
  <c i="2" r="AR1363"/>
  <c i="2" r="AJ1365"/>
  <c i="2" r="AJ1366"/>
  <c i="2" r="AJ1367"/>
  <c i="2" r="AJ1368"/>
  <c i="2" r="AJ1369"/>
  <c i="2" r="AJ1370"/>
  <c i="2" r="AJ1371"/>
  <c i="2" r="AK1372"/>
  <c i="2" r="AK1373"/>
  <c i="2" r="AK1374"/>
  <c i="2" r="AK1375"/>
  <c i="2" r="AK1376"/>
  <c i="2" r="AK1377"/>
  <c i="2" r="AK1378"/>
  <c i="2" r="AL1379"/>
  <c i="2" r="AL1380"/>
  <c i="2" r="AL1381"/>
  <c i="2" r="AL1382"/>
  <c i="2" r="AL1383"/>
  <c i="2" r="AL1384"/>
  <c i="2" r="AL1385"/>
  <c i="2" r="AM1386"/>
  <c i="2" r="AM1387"/>
  <c i="2" r="AM1388"/>
  <c i="2" r="AM1389"/>
  <c i="2" r="AM1390"/>
  <c i="2" r="AM1391"/>
  <c i="2" r="AM1392"/>
  <c i="2" r="AN1393"/>
  <c i="2" r="AN1394"/>
  <c i="2" r="AN1395"/>
  <c i="2" r="AN1396"/>
  <c i="2" r="AN1397"/>
  <c i="2" r="AN1398"/>
  <c i="2" r="AN1399"/>
  <c i="2" r="AO1400"/>
  <c i="2" r="AO1401"/>
  <c i="2" r="AO1402"/>
  <c i="2" r="AO1403"/>
  <c i="2" r="AO1404"/>
  <c i="2" r="AO1405"/>
  <c i="2" r="AO1406"/>
  <c i="2" r="AP1407"/>
  <c i="2" r="AP1408"/>
  <c i="2" r="AP1409"/>
  <c i="2" r="AP1410"/>
  <c i="2" r="AP1411"/>
  <c i="2" r="AP1412"/>
  <c i="2" r="AP1413"/>
  <c i="2" r="AQ1414"/>
  <c i="2" r="AQ1415"/>
  <c i="2" r="AQ1416"/>
  <c i="2" r="AQ1417"/>
  <c i="2" r="AQ1418"/>
  <c i="2" r="AQ1419"/>
  <c i="2" r="AQ1420"/>
  <c i="2" r="AR1421"/>
  <c i="2" r="AR1422"/>
  <c i="2" r="AR1423"/>
  <c i="2" r="AR1424"/>
  <c i="2" r="AR1425"/>
  <c i="2" r="AR1426"/>
  <c i="2" r="AR1427"/>
  <c i="2" r="AJ1429"/>
  <c i="2" r="AJ1430"/>
  <c i="2" r="AJ1431"/>
  <c i="2" r="AJ1432"/>
  <c i="2" r="AJ1433"/>
  <c i="2" r="AJ1434"/>
  <c i="2" r="AJ1435"/>
  <c i="2" r="AR1435"/>
  <c i="2" r="AQ1436"/>
  <c i="2" r="AP1437"/>
  <c i="2" r="AO1438"/>
  <c i="2" r="AN1439"/>
  <c i="2" r="AM1440"/>
  <c i="2" r="AL1441"/>
  <c i="2" r="AK1442"/>
  <c i="2" r="AJ1443"/>
  <c i="2" r="AR1443"/>
  <c i="2" r="AQ1444"/>
  <c i="2" r="AP1445"/>
  <c i="2" r="AO1446"/>
  <c i="2" r="AN1447"/>
  <c i="2" r="AM1448"/>
  <c i="2" r="AL1449"/>
  <c i="2" r="AK1450"/>
  <c i="2" r="AJ1451"/>
  <c i="2" r="AR1451"/>
  <c i="2" r="AQ1452"/>
  <c i="2" r="AP1453"/>
  <c i="2" r="AO1454"/>
  <c i="2" r="AN1455"/>
  <c i="2" r="AM1456"/>
  <c i="2" r="AL1457"/>
  <c i="2" r="AK1458"/>
  <c i="2" r="AJ1459"/>
  <c i="2" r="AR1459"/>
  <c i="2" r="AQ1460"/>
  <c i="2" r="AP1461"/>
  <c i="2" r="AO1462"/>
  <c i="2" r="AN1463"/>
  <c i="2" r="AM1464"/>
  <c i="2" r="AL1465"/>
  <c i="2" r="AK1466"/>
  <c i="2" r="AJ1467"/>
  <c i="2" r="AR1467"/>
  <c i="2" r="AQ1468"/>
  <c i="2" r="AP1469"/>
  <c i="2" r="AO1470"/>
  <c i="2" r="AN1471"/>
  <c i="2" r="AM1472"/>
  <c i="2" r="AL1473"/>
  <c i="2" r="AK1474"/>
  <c i="2" r="AP290"/>
  <c i="2" r="AN397"/>
  <c i="2" r="AP457"/>
  <c i="2" r="AK494"/>
  <c i="2" r="AO526"/>
  <c i="2" r="AR555"/>
  <c i="2" r="AJ578"/>
  <c i="2" r="AO594"/>
  <c i="2" r="AR610"/>
  <c i="2" r="AK627"/>
  <c i="2" r="AM643"/>
  <c i="2" r="AO659"/>
  <c i="2" r="AR673"/>
  <c i="2" r="AM685"/>
  <c i="2" r="AQ696"/>
  <c i="2" r="AN707"/>
  <c i="2" r="AO715"/>
  <c i="2" r="AP723"/>
  <c i="2" r="AQ731"/>
  <c i="2" r="AR739"/>
  <c i="2" r="AJ748"/>
  <c i="2" r="AK756"/>
  <c i="2" r="AM764"/>
  <c i="2" r="AN772"/>
  <c i="2" r="AO780"/>
  <c i="2" r="AP788"/>
  <c i="2" r="AQ796"/>
  <c i="2" r="AL804"/>
  <c i="2" r="AM811"/>
  <c i="2" r="AN818"/>
  <c i="2" r="AO825"/>
  <c i="2" r="AP832"/>
  <c i="2" r="AQ839"/>
  <c i="2" r="AR846"/>
  <c i="2" r="AJ854"/>
  <c i="2" r="AK861"/>
  <c i="2" r="AQ866"/>
  <c i="2" r="AO872"/>
  <c i="2" r="AK878"/>
  <c i="2" r="AJ884"/>
  <c i="2" r="AO889"/>
  <c i="2" r="AL895"/>
  <c i="2" r="AP900"/>
  <c i="2" r="AN905"/>
  <c i="2" r="AK910"/>
  <c i="2" r="AN914"/>
  <c i="2" r="AN918"/>
  <c i="2" r="AO922"/>
  <c i="2" r="AP926"/>
  <c i="2" r="AP930"/>
  <c i="2" r="AQ934"/>
  <c i="2" r="AQ938"/>
  <c i="2" r="AR942"/>
  <c i="2" r="AR946"/>
  <c i="2" r="AJ951"/>
  <c i="2" r="AK955"/>
  <c i="2" r="AK959"/>
  <c i="2" r="AL963"/>
  <c i="2" r="AL967"/>
  <c i="2" r="AM971"/>
  <c i="2" r="AM975"/>
  <c i="2" r="AN979"/>
  <c i="2" r="AO983"/>
  <c i="2" r="AO987"/>
  <c i="2" r="AP991"/>
  <c i="2" r="AP995"/>
  <c i="2" r="AQ999"/>
  <c i="2" r="AQ1003"/>
  <c i="2" r="AR1007"/>
  <c i="2" r="AJ1012"/>
  <c i="2" r="AJ1016"/>
  <c i="2" r="AN1019"/>
  <c i="2" r="AR1022"/>
  <c i="2" r="AJ1026"/>
  <c i="2" r="AL1029"/>
  <c i="2" r="AK1032"/>
  <c i="2" r="AJ1035"/>
  <c i="2" r="AJ1038"/>
  <c i="2" r="AQ1040"/>
  <c i="2" r="AO1043"/>
  <c i="2" r="AM1046"/>
  <c i="2" r="AL1049"/>
  <c i="2" r="AL1052"/>
  <c i="2" r="AJ1055"/>
  <c i="2" r="AQ1057"/>
  <c i="2" r="AO1060"/>
  <c i="2" r="AN1063"/>
  <c i="2" r="AN1066"/>
  <c i="2" r="AL1069"/>
  <c i="2" r="AQ1071"/>
  <c i="2" r="AK1074"/>
  <c i="2" r="AL1076"/>
  <c i="2" r="AL1078"/>
  <c i="2" r="AL1080"/>
  <c i="2" r="AL1082"/>
  <c i="2" r="AM1084"/>
  <c i="2" r="AM1086"/>
  <c i="2" r="AM1088"/>
  <c i="2" r="AN1090"/>
  <c i="2" r="AN1092"/>
  <c i="2" r="AN1094"/>
  <c i="2" r="AN1096"/>
  <c i="2" r="AO1098"/>
  <c i="2" r="AO1100"/>
  <c i="2" r="AO1102"/>
  <c i="2" r="AP1104"/>
  <c i="2" r="AP1106"/>
  <c i="2" r="AP1108"/>
  <c i="2" r="AP1110"/>
  <c i="2" r="AQ1112"/>
  <c i="2" r="AQ1114"/>
  <c i="2" r="AQ1116"/>
  <c i="2" r="AR1118"/>
  <c i="2" r="AR1120"/>
  <c i="2" r="AR1122"/>
  <c i="2" r="AR1124"/>
  <c i="2" r="AJ1127"/>
  <c i="2" r="AJ1129"/>
  <c i="2" r="AJ1131"/>
  <c i="2" r="AK1133"/>
  <c i="2" r="AK1135"/>
  <c i="2" r="AK1137"/>
  <c i="2" r="AK1139"/>
  <c i="2" r="AL1141"/>
  <c i="2" r="AL1143"/>
  <c i="2" r="AL1145"/>
  <c i="2" r="AM1147"/>
  <c i="2" r="AM1149"/>
  <c i="2" r="AM1151"/>
  <c i="2" r="AM1153"/>
  <c i="2" r="AN1155"/>
  <c i="2" r="AN1157"/>
  <c i="2" r="AN1159"/>
  <c i="2" r="AO1161"/>
  <c i="2" r="AO1163"/>
  <c i="2" r="AO1165"/>
  <c i="2" r="AO1167"/>
  <c i="2" r="AP1169"/>
  <c i="2" r="AP1171"/>
  <c i="2" r="AP1173"/>
  <c i="2" r="AQ1175"/>
  <c i="2" r="AQ1177"/>
  <c i="2" r="AQ1179"/>
  <c i="2" r="AQ1181"/>
  <c i="2" r="AR1183"/>
  <c i="2" r="AR1185"/>
  <c i="2" r="AR1187"/>
  <c i="2" r="AJ1190"/>
  <c i="2" r="AR1191"/>
  <c i="2" r="AP1193"/>
  <c i="2" r="AN1195"/>
  <c i="2" r="AL1197"/>
  <c i="2" r="AJ1199"/>
  <c i="2" r="AQ1200"/>
  <c i="2" r="AO1202"/>
  <c i="2" r="AM1204"/>
  <c i="2" r="AK1206"/>
  <c i="2" r="AR1207"/>
  <c i="2" r="AP1209"/>
  <c i="2" r="AN1211"/>
  <c i="2" r="AL1213"/>
  <c i="2" r="AJ1215"/>
  <c i="2" r="AQ1216"/>
  <c i="2" r="AO1218"/>
  <c i="2" r="AM1220"/>
  <c i="2" r="AK1222"/>
  <c i="2" r="AR1223"/>
  <c i="2" r="AP1225"/>
  <c i="2" r="AN1227"/>
  <c i="2" r="AL1229"/>
  <c i="2" r="AJ1231"/>
  <c i="2" r="AO1232"/>
  <c i="2" r="AQ1233"/>
  <c i="2" r="AM1235"/>
  <c i="2" r="AP1236"/>
  <c i="2" r="AK1238"/>
  <c i="2" r="AP1239"/>
  <c i="2" r="AR1240"/>
  <c i="2" r="AN1242"/>
  <c i="2" r="AQ1243"/>
  <c i="2" r="AL1245"/>
  <c i="2" r="AQ1246"/>
  <c i="2" r="AJ1248"/>
  <c i="2" r="AO1249"/>
  <c i="2" r="AR1250"/>
  <c i="2" r="AM1252"/>
  <c i="2" r="AR1253"/>
  <c i="2" r="AK1255"/>
  <c i="2" r="AP1256"/>
  <c i="2" r="AJ1258"/>
  <c i="2" r="AN1259"/>
  <c i="2" r="AJ1261"/>
  <c i="2" r="AL1262"/>
  <c i="2" r="AQ1263"/>
  <c i="2" r="AK1265"/>
  <c i="2" r="AO1266"/>
  <c i="2" r="AK1268"/>
  <c i="2" r="AM1269"/>
  <c i="2" r="AR1270"/>
  <c i="2" r="AL1272"/>
  <c i="2" r="AP1273"/>
  <c i="2" r="AL1275"/>
  <c i="2" r="AN1276"/>
  <c i="2" r="AJ1278"/>
  <c i="2" r="AM1279"/>
  <c i="2" r="AQ1280"/>
  <c i="2" r="AM1282"/>
  <c i="2" r="AO1283"/>
  <c i="2" r="AJ1285"/>
  <c i="2" r="AK1286"/>
  <c i="2" r="AM1287"/>
  <c i="2" r="AO1288"/>
  <c i="2" r="AP1289"/>
  <c i="2" r="AR1290"/>
  <c i="2" r="AR1291"/>
  <c i="2" r="AJ1293"/>
  <c i="2" r="AJ1294"/>
  <c i="2" r="AJ1295"/>
  <c i="2" r="AJ1296"/>
  <c i="2" r="AJ1297"/>
  <c i="2" r="AJ1298"/>
  <c i="2" r="AJ1299"/>
  <c i="2" r="AK1300"/>
  <c i="2" r="AK1301"/>
  <c i="2" r="AK1302"/>
  <c i="2" r="AK1303"/>
  <c i="2" r="AK1304"/>
  <c i="2" r="AK1305"/>
  <c i="2" r="AK1306"/>
  <c i="2" r="AL1307"/>
  <c i="2" r="AL1308"/>
  <c i="2" r="AL1309"/>
  <c i="2" r="AL1310"/>
  <c i="2" r="AL1311"/>
  <c i="2" r="AL1312"/>
  <c i="2" r="AL1313"/>
  <c i="2" r="AM1314"/>
  <c i="2" r="AM1315"/>
  <c i="2" r="AM1316"/>
  <c i="2" r="AM1317"/>
  <c i="2" r="AM1318"/>
  <c i="2" r="AM1319"/>
  <c i="2" r="AM1320"/>
  <c i="2" r="AN1321"/>
  <c i="2" r="AN1322"/>
  <c i="2" r="AN1323"/>
  <c i="2" r="AN1324"/>
  <c i="2" r="AN1325"/>
  <c i="2" r="AN1326"/>
  <c i="2" r="AN1327"/>
  <c i="2" r="AO1328"/>
  <c i="2" r="AO1329"/>
  <c i="2" r="AO1330"/>
  <c i="2" r="AO1331"/>
  <c i="2" r="AO1332"/>
  <c i="2" r="AO1333"/>
  <c i="2" r="AO1334"/>
  <c i="2" r="AP1335"/>
  <c i="2" r="AP1336"/>
  <c i="2" r="AP1337"/>
  <c i="2" r="AP1338"/>
  <c i="2" r="AP1339"/>
  <c i="2" r="AP1340"/>
  <c i="2" r="AP1341"/>
  <c i="2" r="AQ1342"/>
  <c i="2" r="AQ1343"/>
  <c i="2" r="AQ1344"/>
  <c i="2" r="AQ1345"/>
  <c i="2" r="AQ1346"/>
  <c i="2" r="AQ1347"/>
  <c i="2" r="AQ1348"/>
  <c i="2" r="AR1349"/>
  <c i="2" r="AR1350"/>
  <c i="2" r="AR1351"/>
  <c i="2" r="AR1352"/>
  <c i="2" r="AR1353"/>
  <c i="2" r="AR1354"/>
  <c i="2" r="AR1355"/>
  <c i="2" r="AJ1357"/>
  <c i="2" r="AJ1358"/>
  <c i="2" r="AJ1359"/>
  <c i="2" r="AJ1360"/>
  <c i="2" r="AJ1361"/>
  <c i="2" r="AJ1362"/>
  <c i="2" r="AJ1363"/>
  <c i="2" r="AK1364"/>
  <c i="2" r="AK1365"/>
  <c i="2" r="AK1366"/>
  <c i="2" r="AK1367"/>
  <c i="2" r="AK1368"/>
  <c i="2" r="AK1369"/>
  <c i="2" r="AK1370"/>
  <c i="2" r="AL1371"/>
  <c i="2" r="AL1372"/>
  <c i="2" r="AL1373"/>
  <c i="2" r="AL1374"/>
  <c i="2" r="AL1375"/>
  <c i="2" r="AL1376"/>
  <c i="2" r="AL1377"/>
  <c i="2" r="AM1378"/>
  <c i="2" r="AM1379"/>
  <c i="2" r="AM1380"/>
  <c i="2" r="AM1381"/>
  <c i="2" r="AM1382"/>
  <c i="2" r="AM1383"/>
  <c i="2" r="AM1384"/>
  <c i="2" r="AN1385"/>
  <c i="2" r="AN1386"/>
  <c i="2" r="AN1387"/>
  <c i="2" r="AN1388"/>
  <c i="2" r="AN1389"/>
  <c i="2" r="AN1390"/>
  <c i="2" r="AN1391"/>
  <c i="2" r="AO1392"/>
  <c i="2" r="AO1393"/>
  <c i="2" r="AO1394"/>
  <c i="2" r="AO1395"/>
  <c i="2" r="AO1396"/>
  <c i="2" r="AO1397"/>
  <c i="2" r="AO1398"/>
  <c i="2" r="AP1399"/>
  <c i="2" r="AP1400"/>
  <c i="2" r="AP1401"/>
  <c i="2" r="AP1402"/>
  <c i="2" r="AP1403"/>
  <c i="2" r="AP1404"/>
  <c i="2" r="AP1405"/>
  <c i="2" r="AQ1406"/>
  <c i="2" r="AQ1407"/>
  <c i="2" r="AQ1408"/>
  <c i="2" r="AQ1409"/>
  <c i="2" r="AQ1410"/>
  <c i="2" r="AQ1411"/>
  <c i="2" r="AQ1412"/>
  <c i="2" r="AR1413"/>
  <c i="2" r="AR1414"/>
  <c i="2" r="AR1415"/>
  <c i="2" r="AR1416"/>
  <c i="2" r="AR1417"/>
  <c i="2" r="AR1418"/>
  <c i="2" r="AR1419"/>
  <c i="2" r="AJ1421"/>
  <c i="2" r="AJ1422"/>
  <c i="2" r="AJ1423"/>
  <c i="2" r="AJ1424"/>
  <c i="2" r="AJ1425"/>
  <c i="2" r="AJ1426"/>
  <c i="2" r="AJ1427"/>
  <c i="2" r="AK1428"/>
  <c i="2" r="AK1429"/>
  <c i="2" r="AK1430"/>
  <c i="2" r="AK1431"/>
  <c i="2" r="AK1432"/>
  <c i="2" r="AK1433"/>
  <c i="2" r="AK1434"/>
  <c i="2" r="AK1435"/>
  <c i="2" r="AJ1436"/>
  <c i="2" r="AR1436"/>
  <c i="2" r="AQ1437"/>
  <c i="2" r="AP1438"/>
  <c i="2" r="AO1439"/>
  <c i="2" r="AN1440"/>
  <c i="2" r="AM1441"/>
  <c i="2" r="AL1442"/>
  <c i="2" r="AK1443"/>
  <c i="2" r="AJ1444"/>
  <c i="2" r="AR1444"/>
  <c i="2" r="AQ1445"/>
  <c i="2" r="AP1446"/>
  <c i="2" r="AO1447"/>
  <c i="2" r="AN1448"/>
  <c i="2" r="AM1449"/>
  <c i="2" r="AL1450"/>
  <c i="2" r="AK1451"/>
  <c i="2" r="AJ1452"/>
  <c i="2" r="AR1452"/>
  <c i="2" r="AQ1453"/>
  <c i="2" r="AP1454"/>
  <c i="2" r="AO1455"/>
  <c i="2" r="AN1456"/>
  <c i="2" r="AM1457"/>
  <c i="2" r="AL1458"/>
  <c i="2" r="AK1459"/>
  <c i="2" r="AJ1460"/>
  <c i="2" r="AR1460"/>
  <c i="2" r="AQ1461"/>
  <c i="2" r="AP1462"/>
  <c i="2" r="AO1463"/>
  <c i="2" r="AN1464"/>
  <c i="2" r="AM1465"/>
  <c i="2" r="AL1466"/>
  <c i="2" r="AK1467"/>
  <c i="2" r="AJ1468"/>
  <c i="2" r="AR1468"/>
  <c i="2" r="AQ1469"/>
  <c i="2" r="AP1470"/>
  <c i="2" r="AO1471"/>
  <c i="2" r="AN1472"/>
  <c i="2" r="AM1473"/>
  <c i="2" r="AL1474"/>
  <c i="2" r="AK1475"/>
  <c i="2" r="AJ1476"/>
  <c i="2" r="AR1476"/>
  <c i="2" r="AQ1477"/>
  <c i="2" r="AP1478"/>
  <c i="2" r="AO1479"/>
  <c i="2" r="AN1480"/>
  <c i="2" r="AM1481"/>
  <c i="2" r="AL1482"/>
  <c i="2" r="AK1483"/>
  <c i="2" r="AJ1484"/>
  <c i="2" r="AR1484"/>
  <c i="2" r="AQ1485"/>
  <c i="2" r="AP1486"/>
  <c i="2" r="AO1487"/>
  <c i="2" r="AN1488"/>
  <c i="2" r="AM1489"/>
  <c i="2" r="AL1490"/>
  <c i="2" r="AK1491"/>
  <c i="2" r="AJ1492"/>
  <c i="2" r="AR1492"/>
  <c i="2" r="AQ1493"/>
  <c i="2" r="AP1494"/>
  <c i="2" r="AO1495"/>
  <c i="2" r="AN1496"/>
  <c i="2" r="AM1497"/>
  <c i="2" r="AL1498"/>
  <c i="2" r="AK1499"/>
  <c i="2" r="AJ1500"/>
  <c i="2" r="AR1500"/>
  <c i="2" r="AQ1501"/>
  <c i="2" r="AP1502"/>
  <c i="2" r="AO1503"/>
  <c i="2" r="AN1504"/>
  <c i="2" r="AM1505"/>
  <c i="2" r="AL1506"/>
  <c i="2" r="AK1507"/>
  <c i="2" r="AJ1508"/>
  <c i="2" r="AR1508"/>
  <c i="2" r="AQ1509"/>
  <c i="2" r="AP1510"/>
  <c i="2" r="AO1511"/>
  <c i="2" r="AN1512"/>
  <c i="2" r="AM1513"/>
  <c i="2" r="AL1514"/>
  <c i="2" r="AK1515"/>
  <c i="2" r="AJ1516"/>
  <c i="2" r="AR1516"/>
  <c i="2" r="AQ1517"/>
  <c i="2" r="AP1518"/>
  <c i="2" r="AO1519"/>
  <c i="2" r="AN1520"/>
  <c i="2" r="AM1521"/>
  <c i="2" r="AL1522"/>
  <c i="2" r="AK1523"/>
  <c i="2" r="AJ1524"/>
  <c i="2" r="AR1524"/>
  <c i="2" r="AQ1525"/>
  <c i="2" r="AP1526"/>
  <c i="2" r="AO1527"/>
  <c i="2" r="AN1528"/>
  <c i="2" r="AM1529"/>
  <c i="2" r="AL1530"/>
  <c i="2" r="AK1531"/>
  <c i="2" r="AJ1532"/>
  <c i="2" r="AR1532"/>
  <c i="2" r="AQ1533"/>
  <c i="2" r="AP1534"/>
  <c i="2" r="AO1535"/>
  <c i="2" r="AN1536"/>
  <c i="2" r="AM1537"/>
  <c i="2" r="AL1538"/>
  <c i="2" r="AK1539"/>
  <c i="2" r="AJ1540"/>
  <c i="2" r="AR1540"/>
  <c i="2" r="AQ1541"/>
  <c i="2" r="AP1542"/>
  <c i="2" r="AO1543"/>
  <c i="2" r="AN1544"/>
  <c i="2" r="AM1545"/>
  <c i="2" r="AQ290"/>
  <c i="2" r="AO397"/>
  <c i="2" r="AQ457"/>
  <c i="2" r="AL494"/>
  <c i="2" r="AQ526"/>
  <c i="2" r="AJ556"/>
  <c i="2" r="AK578"/>
  <c i="2" r="AP594"/>
  <c i="2" r="AJ611"/>
  <c i="2" r="AL627"/>
  <c i="2" r="AN643"/>
  <c i="2" r="AQ659"/>
  <c i="2" r="AJ674"/>
  <c i="2" r="AN685"/>
  <c i="2" r="AR696"/>
  <c i="2" r="AO707"/>
  <c i="2" r="AP715"/>
  <c i="2" r="AQ723"/>
  <c i="2" r="AR731"/>
  <c i="2" r="AJ740"/>
  <c i="2" r="AK748"/>
  <c i="2" r="AM756"/>
  <c i="2" r="AN764"/>
  <c i="2" r="AO772"/>
  <c i="2" r="AP780"/>
  <c i="2" r="AQ788"/>
  <c i="2" r="AR796"/>
  <c i="2" r="AM804"/>
  <c i="2" r="AN811"/>
  <c i="2" r="AO818"/>
  <c i="2" r="AP825"/>
  <c i="2" r="AQ832"/>
  <c i="2" r="AR839"/>
  <c i="2" r="AJ847"/>
  <c i="2" r="AK854"/>
  <c i="2" r="AL861"/>
  <c i="2" r="AK867"/>
  <c i="2" r="AP872"/>
  <c i="2" r="AM878"/>
  <c i="2" r="AK884"/>
  <c i="2" r="AP889"/>
  <c i="2" r="AO895"/>
  <c i="2" r="AR900"/>
  <c i="2" r="AO905"/>
  <c i="2" r="AM910"/>
  <c i="2" r="AO914"/>
  <c i="2" r="AP918"/>
  <c i="2" r="AP922"/>
  <c i="2" r="AQ926"/>
  <c i="2" r="AQ930"/>
  <c i="2" r="AR934"/>
  <c i="2" r="AR938"/>
  <c i="2" r="AJ943"/>
  <c i="2" r="AK947"/>
  <c i="2" r="AK951"/>
  <c i="2" r="AL955"/>
  <c i="2" r="AL959"/>
  <c i="2" r="AM963"/>
  <c i="2" r="AM967"/>
  <c i="2" r="AN971"/>
  <c i="2" r="AO975"/>
  <c i="2" r="AO979"/>
  <c i="2" r="AP983"/>
  <c i="2" r="AP987"/>
  <c i="2" r="AQ991"/>
  <c i="2" r="AQ995"/>
  <c i="2" r="AR999"/>
  <c i="2" r="AJ1004"/>
  <c i="2" r="AJ1008"/>
  <c i="2" r="AK1012"/>
  <c i="2" r="AK1016"/>
  <c i="2" r="AQ1019"/>
  <c i="2" r="AJ1023"/>
  <c i="2" r="AL1026"/>
  <c i="2" r="AM1029"/>
  <c i="2" r="AM1032"/>
  <c i="2" r="AM1035"/>
  <c i="2" r="AK1038"/>
  <c i="2" r="AR1040"/>
  <c i="2" r="AP1043"/>
  <c i="2" r="AO1046"/>
  <c i="2" r="AO1049"/>
  <c i="2" r="AM1052"/>
  <c i="2" r="AK1055"/>
  <c i="2" r="AR1057"/>
  <c i="2" r="AQ1060"/>
  <c i="2" r="AQ1063"/>
  <c i="2" r="AO1066"/>
  <c i="2" r="AM1069"/>
  <c i="2" r="AR1071"/>
  <c i="2" r="AL1074"/>
  <c i="2" r="AM1076"/>
  <c i="2" r="AM1078"/>
  <c i="2" r="AM1080"/>
  <c i="2" r="AN1082"/>
  <c i="2" r="AN1084"/>
  <c i="2" r="AN1086"/>
  <c i="2" r="AN1088"/>
  <c i="2" r="AO1090"/>
  <c i="2" r="AO1092"/>
  <c i="2" r="AO1094"/>
  <c i="2" r="AP1096"/>
  <c i="2" r="AP1098"/>
  <c i="2" r="AP1100"/>
  <c i="2" r="AP1102"/>
  <c i="2" r="AQ1104"/>
  <c i="2" r="AQ1106"/>
  <c i="2" r="AQ1108"/>
  <c i="2" r="AR1110"/>
  <c i="2" r="AR1112"/>
  <c i="2" r="AR1114"/>
  <c i="2" r="AR1116"/>
  <c i="2" r="AJ1119"/>
  <c i="2" r="AJ1121"/>
  <c i="2" r="AJ1123"/>
  <c i="2" r="AK1125"/>
  <c i="2" r="AK1127"/>
  <c i="2" r="AK1129"/>
  <c i="2" r="AK1131"/>
  <c i="2" r="AL1133"/>
  <c i="2" r="AL1135"/>
  <c i="2" r="AL1137"/>
  <c i="2" r="AM1139"/>
  <c i="2" r="AM1141"/>
  <c i="2" r="AM1143"/>
  <c i="2" r="AM1145"/>
  <c i="2" r="AN1147"/>
  <c i="2" r="AN1149"/>
  <c i="2" r="AN1151"/>
  <c i="2" r="AO1153"/>
  <c i="2" r="AO1155"/>
  <c i="2" r="AO1157"/>
  <c i="2" r="AO1159"/>
  <c i="2" r="AP1161"/>
  <c i="2" r="AP1163"/>
  <c i="2" r="AP1165"/>
  <c i="2" r="AQ1167"/>
  <c i="2" r="AQ1169"/>
  <c i="2" r="AQ1171"/>
  <c i="2" r="AQ1173"/>
  <c i="2" r="AR1175"/>
  <c i="2" r="AR1177"/>
  <c i="2" r="AR1179"/>
  <c i="2" r="AJ1182"/>
  <c i="2" r="AJ1184"/>
  <c i="2" r="AJ1186"/>
  <c i="2" r="AJ1188"/>
  <c i="2" r="AK1190"/>
  <c i="2" r="AJ1192"/>
  <c i="2" r="AQ1193"/>
  <c i="2" r="AO1195"/>
  <c i="2" r="AM1197"/>
  <c i="2" r="AK1199"/>
  <c i="2" r="AR1200"/>
  <c i="2" r="AP1202"/>
  <c i="2" r="AN1204"/>
  <c i="2" r="AL1206"/>
  <c i="2" r="AJ1208"/>
  <c i="2" r="AQ1209"/>
  <c i="2" r="AO1211"/>
  <c i="2" r="AM1213"/>
  <c i="2" r="AK1215"/>
  <c i="2" r="AR1216"/>
  <c i="2" r="AP1218"/>
  <c i="2" r="AN1220"/>
  <c i="2" r="AL1222"/>
  <c i="2" r="AJ1224"/>
  <c i="2" r="AQ1225"/>
  <c i="2" r="AO1227"/>
  <c i="2" r="AM1229"/>
  <c i="2" r="AK1231"/>
  <c i="2" r="AP1232"/>
  <c i="2" r="AJ1234"/>
  <c i="2" r="AN1235"/>
  <c i="2" r="AJ1237"/>
  <c i="2" r="AL1238"/>
  <c i="2" r="AQ1239"/>
  <c i="2" r="AK1241"/>
  <c i="2" r="AO1242"/>
  <c i="2" r="AK1244"/>
  <c i="2" r="AM1245"/>
  <c i="2" r="AR1246"/>
  <c i="2" r="AL1248"/>
  <c i="2" r="AP1249"/>
  <c i="2" r="AL1251"/>
  <c i="2" r="AN1252"/>
  <c i="2" r="AJ1254"/>
  <c i="2" r="AM1255"/>
  <c i="2" r="AQ1256"/>
  <c i="2" r="AM1258"/>
  <c i="2" r="AO1259"/>
  <c i="2" r="AK1261"/>
  <c i="2" r="AN1262"/>
  <c i="2" r="AR1263"/>
  <c i="2" r="AN1265"/>
  <c i="2" r="AP1266"/>
  <c i="2" r="AL1268"/>
  <c i="2" r="AO1269"/>
  <c i="2" r="AJ1271"/>
  <c i="2" r="AO1272"/>
  <c i="2" r="AQ1273"/>
  <c i="2" r="AM1275"/>
  <c i="2" r="AP1276"/>
  <c i="2" r="AK1278"/>
  <c i="2" r="AP1279"/>
  <c i="2" r="AR1280"/>
  <c i="2" r="AN1282"/>
  <c i="2" r="AQ1283"/>
  <c i="2" r="AK1285"/>
  <c i="2" r="AL1286"/>
  <c i="2" r="AN1287"/>
  <c i="2" r="AP1288"/>
  <c i="2" r="AQ1289"/>
  <c i="2" r="AJ1291"/>
  <c i="2" r="AK1292"/>
  <c i="2" r="AK1293"/>
  <c i="2" r="AK1294"/>
  <c i="2" r="AK1295"/>
  <c i="2" r="AK1296"/>
  <c i="2" r="AK1297"/>
  <c i="2" r="AK1298"/>
  <c i="2" r="AL1299"/>
  <c i="2" r="AL1300"/>
  <c i="2" r="AL1301"/>
  <c i="2" r="AL1302"/>
  <c i="2" r="AL1303"/>
  <c i="2" r="AL1304"/>
  <c i="2" r="AL1305"/>
  <c i="2" r="AM1306"/>
  <c i="2" r="AM1307"/>
  <c i="2" r="AM1308"/>
  <c i="2" r="AM1309"/>
  <c i="2" r="AM1310"/>
  <c i="2" r="AM1311"/>
  <c i="2" r="AM1312"/>
  <c i="2" r="AN1313"/>
  <c i="2" r="AN1314"/>
  <c i="2" r="AN1315"/>
  <c i="2" r="AN1316"/>
  <c i="2" r="AN1317"/>
  <c i="2" r="AN1318"/>
  <c i="2" r="AN1319"/>
  <c i="2" r="AO1320"/>
  <c i="2" r="AO1321"/>
  <c i="2" r="AO1322"/>
  <c i="2" r="AO1323"/>
  <c i="2" r="AO1324"/>
  <c i="2" r="AO1325"/>
  <c i="2" r="AO1326"/>
  <c i="2" r="AP1327"/>
  <c i="2" r="AP1328"/>
  <c i="2" r="AP1329"/>
  <c i="2" r="AP1330"/>
  <c i="2" r="AP1331"/>
  <c i="2" r="AP1332"/>
  <c i="2" r="AP1333"/>
  <c i="2" r="AQ1334"/>
  <c i="2" r="AQ1335"/>
  <c i="2" r="AQ1336"/>
  <c i="2" r="AQ1337"/>
  <c i="2" r="AQ1338"/>
  <c i="2" r="AQ1339"/>
  <c i="2" r="AQ1340"/>
  <c i="2" r="AR1341"/>
  <c i="2" r="AR1342"/>
  <c i="2" r="AR1343"/>
  <c i="2" r="AR1344"/>
  <c i="2" r="AR1345"/>
  <c i="2" r="AR1346"/>
  <c i="2" r="AR1347"/>
  <c i="2" r="AJ1349"/>
  <c i="2" r="AJ1350"/>
  <c i="2" r="AJ1351"/>
  <c i="2" r="AJ1352"/>
  <c i="2" r="AJ1353"/>
  <c i="2" r="AJ1354"/>
  <c i="2" r="AJ1355"/>
  <c i="2" r="AK1356"/>
  <c i="2" r="AK1357"/>
  <c i="2" r="AK1358"/>
  <c i="2" r="AK1359"/>
  <c i="2" r="AK1360"/>
  <c i="2" r="AK1361"/>
  <c i="2" r="AK1362"/>
  <c i="2" r="AL1363"/>
  <c i="2" r="AL1364"/>
  <c i="2" r="AL1365"/>
  <c i="2" r="AL1366"/>
  <c i="2" r="AL1367"/>
  <c i="2" r="AL1368"/>
  <c i="2" r="AL1369"/>
  <c i="2" r="AM1370"/>
  <c i="2" r="AM1371"/>
  <c i="2" r="AM1372"/>
  <c i="2" r="AM1373"/>
  <c i="2" r="AM1374"/>
  <c i="2" r="AM1375"/>
  <c i="2" r="AM1376"/>
  <c i="2" r="AN1377"/>
  <c i="2" r="AN1378"/>
  <c i="2" r="AN1379"/>
  <c i="2" r="AN1380"/>
  <c i="2" r="AN1381"/>
  <c i="2" r="AN1382"/>
  <c i="2" r="AN1383"/>
  <c i="2" r="AO1384"/>
  <c i="2" r="AO1385"/>
  <c i="2" r="AO1386"/>
  <c i="2" r="AO1387"/>
  <c i="2" r="AO1388"/>
  <c i="2" r="AO1389"/>
  <c i="2" r="AO1390"/>
  <c i="2" r="AP1391"/>
  <c i="2" r="AP1392"/>
  <c i="2" r="AP1393"/>
  <c i="2" r="AP1394"/>
  <c i="2" r="AP1395"/>
  <c i="2" r="AP1396"/>
  <c i="2" r="AP1397"/>
  <c i="2" r="AQ1398"/>
  <c i="2" r="AQ1399"/>
  <c i="2" r="AQ1400"/>
  <c i="2" r="AQ1401"/>
  <c i="2" r="AQ1402"/>
  <c i="2" r="AQ1403"/>
  <c i="2" r="AQ1404"/>
  <c i="2" r="AR1405"/>
  <c i="2" r="AR1406"/>
  <c i="2" r="AR1407"/>
  <c i="2" r="AR1408"/>
  <c i="2" r="AR1409"/>
  <c i="2" r="AR1410"/>
  <c i="2" r="AR1411"/>
  <c i="2" r="AJ1413"/>
  <c i="2" r="AJ1414"/>
  <c i="2" r="AJ1415"/>
  <c i="2" r="AJ1416"/>
  <c i="2" r="AJ1417"/>
  <c i="2" r="AJ1418"/>
  <c i="2" r="AJ1419"/>
  <c i="2" r="AK1420"/>
  <c i="2" r="AK1421"/>
  <c i="2" r="AK1422"/>
  <c i="2" r="AK1423"/>
  <c i="2" r="AK1424"/>
  <c i="2" r="AK1425"/>
  <c i="2" r="AK1426"/>
  <c i="2" r="AL1427"/>
  <c i="2" r="AL1428"/>
  <c i="2" r="AL1429"/>
  <c i="2" r="AL1430"/>
  <c i="2" r="AL1431"/>
  <c i="2" r="AL1432"/>
  <c i="2" r="AL1433"/>
  <c i="2" r="AM1434"/>
  <c i="2" r="AL1435"/>
  <c i="2" r="AK1436"/>
  <c i="2" r="AJ1437"/>
  <c i="2" r="AR1437"/>
  <c i="2" r="AQ1438"/>
  <c i="2" r="AP1439"/>
  <c i="2" r="AO1440"/>
  <c i="2" r="AN1441"/>
  <c i="2" r="AM1442"/>
  <c i="2" r="AL1443"/>
  <c i="2" r="AK1444"/>
  <c i="2" r="AJ1445"/>
  <c i="2" r="AR1445"/>
  <c i="2" r="AQ1446"/>
  <c i="2" r="AP1447"/>
  <c i="2" r="AO1448"/>
  <c i="2" r="AN1449"/>
  <c i="2" r="AM1450"/>
  <c i="2" r="AL1451"/>
  <c i="2" r="AK1452"/>
  <c i="2" r="AJ1453"/>
  <c i="2" r="AR1453"/>
  <c i="2" r="AQ1454"/>
  <c i="2" r="AP1455"/>
  <c i="2" r="AO1456"/>
  <c i="2" r="AN1457"/>
  <c i="2" r="AM1458"/>
  <c i="2" r="AL1459"/>
  <c i="2" r="AK1460"/>
  <c i="2" r="AJ1461"/>
  <c i="2" r="AR1461"/>
  <c i="2" r="AQ1462"/>
  <c i="2" r="AP1463"/>
  <c i="2" r="AO1464"/>
  <c i="2" r="AN1465"/>
  <c i="2" r="AM1466"/>
  <c i="2" r="AL1467"/>
  <c i="2" r="AK1468"/>
  <c i="2" r="AJ1469"/>
  <c i="2" r="AR1469"/>
  <c i="2" r="AQ1470"/>
  <c i="2" r="AP1471"/>
  <c i="2" r="AO1472"/>
  <c i="2" r="AN1473"/>
  <c i="2" r="AM1474"/>
  <c i="2" r="AL1475"/>
  <c i="2" r="AK1476"/>
  <c i="2" r="AJ1477"/>
  <c i="2" r="AR1477"/>
  <c i="2" r="AQ1478"/>
  <c i="2" r="AP1479"/>
  <c i="2" r="AO1480"/>
  <c i="2" r="AN1481"/>
  <c i="2" r="AM1482"/>
  <c i="2" r="AL1483"/>
  <c i="2" r="AK1484"/>
  <c i="2" r="AJ1485"/>
  <c i="2" r="AR1485"/>
  <c i="2" r="AQ1486"/>
  <c i="2" r="AP1487"/>
  <c i="2" r="AO1488"/>
  <c i="2" r="AN1489"/>
  <c i="2" r="AM1490"/>
  <c i="2" r="AL1491"/>
  <c i="2" r="AK1492"/>
  <c i="2" r="AJ1493"/>
  <c i="2" r="AR1493"/>
  <c i="2" r="AQ1494"/>
  <c i="2" r="AP1495"/>
  <c i="2" r="AO1496"/>
  <c i="2" r="AN1497"/>
  <c i="2" r="AM1498"/>
  <c i="2" r="AL1499"/>
  <c i="2" r="AK1500"/>
  <c i="2" r="AJ1501"/>
  <c i="2" r="AR1501"/>
  <c i="2" r="AQ1502"/>
  <c i="2" r="AP1503"/>
  <c i="2" r="AO1504"/>
  <c i="2" r="AN1505"/>
  <c i="2" r="AM1506"/>
  <c i="2" r="AL1507"/>
  <c i="2" r="AK1508"/>
  <c i="2" r="AJ1509"/>
  <c i="2" r="AR1509"/>
  <c i="2" r="AQ1510"/>
  <c i="2" r="AP1511"/>
  <c i="2" r="AO1512"/>
  <c i="2" r="AN1513"/>
  <c i="2" r="AM1514"/>
  <c i="2" r="AL1515"/>
  <c i="2" r="AK1516"/>
  <c i="2" r="AJ1517"/>
  <c i="2" r="AR1517"/>
  <c i="2" r="AQ1518"/>
  <c i="2" r="AP1519"/>
  <c i="2" r="AO1520"/>
  <c i="2" r="AN1521"/>
  <c i="2" r="AM1522"/>
  <c i="2" r="AL1523"/>
  <c i="2" r="AK1524"/>
  <c i="2" r="AJ1525"/>
  <c i="2" r="AR1525"/>
  <c i="2" r="AQ1526"/>
  <c i="2" r="AP1527"/>
  <c i="2" r="AO1528"/>
  <c i="2" r="AN1529"/>
  <c i="2" r="AM1530"/>
  <c i="2" r="AL1531"/>
  <c i="2" r="AK1532"/>
  <c i="2" r="AJ1533"/>
  <c i="2" r="AR1533"/>
  <c i="2" r="AQ1534"/>
  <c i="2" r="AP1535"/>
  <c i="2" r="AO1536"/>
  <c i="2" r="AN1537"/>
  <c i="2" r="AM1538"/>
  <c i="2" r="AL1539"/>
  <c i="2" r="AK1540"/>
  <c i="2" r="AJ1541"/>
  <c i="2" r="AR1541"/>
  <c i="2" r="AQ1542"/>
  <c i="2" r="AP1543"/>
  <c i="2" r="AO1544"/>
  <c i="2" r="AN1545"/>
  <c i="2" r="AM1546"/>
  <c i="2" r="AL1547"/>
  <c i="2" r="AK1548"/>
  <c i="2" r="AJ1549"/>
  <c i="2" r="AR1549"/>
  <c i="2" r="AQ1550"/>
  <c i="2" r="AP1551"/>
  <c i="2" r="AO1552"/>
  <c i="2" r="AN1553"/>
  <c i="2" r="AM1554"/>
  <c i="2" r="AL1555"/>
  <c i="2" r="AK1556"/>
  <c i="2" r="AJ1557"/>
  <c i="2" r="AR1557"/>
  <c i="2" r="AQ1558"/>
  <c i="2" r="AP1559"/>
  <c i="2" r="AO1560"/>
  <c i="2" r="AN1561"/>
  <c i="2" r="AM1562"/>
  <c i="2" r="AL1563"/>
  <c i="2" r="AK1564"/>
  <c i="2" r="AJ1565"/>
  <c i="2" r="AR1565"/>
  <c i="2" r="AQ1566"/>
  <c i="2" r="AP1567"/>
  <c i="2" r="AO1568"/>
  <c i="2" r="AN1569"/>
  <c i="2" r="AM1570"/>
  <c i="2" r="AL1571"/>
  <c i="2" r="AK1572"/>
  <c i="2" r="AJ1573"/>
  <c i="2" r="AR1573"/>
  <c i="2" r="AQ1574"/>
  <c i="2" r="AP1575"/>
  <c i="2" r="AO1576"/>
  <c i="2" r="AN1577"/>
  <c i="2" r="AM1578"/>
  <c i="2" r="AL1579"/>
  <c i="2" r="AK1580"/>
  <c i="2" r="AJ1581"/>
  <c i="2" r="AR1581"/>
  <c i="2" r="AQ1582"/>
  <c i="2" r="AP1583"/>
  <c i="2" r="AO1584"/>
  <c i="2" r="AN1585"/>
  <c i="2" r="AM1586"/>
  <c i="2" r="AL1587"/>
  <c i="2" r="AK1588"/>
  <c i="2" r="AJ1589"/>
  <c i="2" r="AR1589"/>
  <c i="2" r="AQ1590"/>
  <c i="2" r="AP1591"/>
  <c i="2" r="AO1592"/>
  <c i="2" r="AN1593"/>
  <c i="2" r="AM1594"/>
  <c i="2" r="AL1595"/>
  <c i="2" r="AK1596"/>
  <c i="2" r="AJ1597"/>
  <c i="2" r="AR1597"/>
  <c i="2" r="AQ1598"/>
  <c i="2" r="AP1599"/>
  <c i="2" r="AO1600"/>
  <c i="2" r="AN1601"/>
  <c i="2" r="AM1602"/>
  <c i="2" r="AL1603"/>
  <c i="2" r="AK1604"/>
  <c i="2" r="AJ1605"/>
  <c i="2" r="AR1605"/>
  <c i="2" r="AQ1606"/>
  <c i="2" r="AP1607"/>
  <c i="2" r="AO1608"/>
  <c i="2" r="AN1609"/>
  <c i="2" r="AM1610"/>
  <c i="2" r="AL1611"/>
  <c i="2" r="AK1612"/>
  <c i="2" r="AJ1613"/>
  <c i="2" r="AR1613"/>
  <c i="2" r="AQ1614"/>
  <c i="2" r="AP1615"/>
  <c i="2" r="AO1616"/>
  <c i="2" r="AN1617"/>
  <c i="2" r="AM1618"/>
  <c i="2" r="AL1619"/>
  <c i="2" r="AK1620"/>
  <c i="2" r="AJ1621"/>
  <c i="2" r="AR1621"/>
  <c i="2" r="AQ1622"/>
  <c i="2" r="AP1623"/>
  <c i="2" r="AO1624"/>
  <c i="2" r="AN1625"/>
  <c i="2" r="AM1626"/>
  <c i="2" r="AL1627"/>
  <c i="2" r="AK1628"/>
  <c i="2" r="AJ1629"/>
  <c i="2" r="AR1629"/>
  <c i="2" r="AQ1630"/>
  <c i="2" r="AP1631"/>
  <c i="2" r="AO1632"/>
  <c i="2" r="AN1633"/>
  <c i="2" r="AM1634"/>
  <c i="2" r="AL1635"/>
  <c i="2" r="AK1636"/>
  <c i="2" r="AJ1637"/>
  <c i="2" r="AR1637"/>
  <c i="2" r="AQ1638"/>
  <c i="2" r="AP1639"/>
  <c i="2" r="AO1640"/>
  <c i="2" r="AN1641"/>
  <c i="2" r="AM1642"/>
  <c i="2" r="AL1643"/>
  <c i="2" r="AK1644"/>
  <c i="2" r="AJ1645"/>
  <c i="2" r="AR1645"/>
  <c i="2" r="AQ1646"/>
  <c i="2" r="AP1647"/>
  <c i="2" r="AO1648"/>
  <c i="2" r="AN1649"/>
  <c i="2" r="AM1650"/>
  <c i="2" r="AL1651"/>
  <c i="2" r="AK1652"/>
  <c i="2" r="AJ1653"/>
  <c i="2" r="AR1653"/>
  <c i="2" r="AQ1654"/>
  <c i="2" r="AP1655"/>
  <c i="2" r="AO1656"/>
  <c i="2" r="AN1657"/>
  <c i="2" r="AM1658"/>
  <c i="2" r="AL1659"/>
  <c i="2" r="AK1660"/>
  <c i="2" r="AJ1661"/>
  <c i="2" r="AR1661"/>
  <c i="2" r="AQ1662"/>
  <c i="2" r="AP1663"/>
  <c i="2" r="AO1664"/>
  <c i="2" r="AN1665"/>
  <c i="2" r="AM1666"/>
  <c i="2" r="AL1667"/>
  <c i="2" r="AK1668"/>
  <c i="2" r="AJ1669"/>
  <c i="2" r="AR1669"/>
  <c i="2" r="AQ1670"/>
  <c i="2" r="AP1671"/>
  <c i="2" r="AO1672"/>
  <c i="2" r="AN1673"/>
  <c i="2" r="AM1674"/>
  <c i="2" r="AL1675"/>
  <c i="2" r="AK1676"/>
  <c i="2" r="AJ1677"/>
  <c i="2" r="AR1677"/>
  <c i="2" r="AQ1678"/>
  <c i="2" r="AP1679"/>
  <c i="2" r="AO1680"/>
  <c i="2" r="AN1681"/>
  <c i="2" r="AM1682"/>
  <c i="2" r="AL1683"/>
  <c i="2" r="AK1684"/>
  <c i="2" r="AJ1685"/>
  <c i="2" r="AR1685"/>
  <c i="2" r="AQ1686"/>
  <c i="2" r="AP1687"/>
  <c i="2" r="AO1688"/>
  <c i="2" r="AN1689"/>
  <c i="2" r="AM1690"/>
  <c i="2" r="AL1691"/>
  <c i="2" r="AK1692"/>
  <c i="2" r="AJ1693"/>
  <c i="2" r="AR1693"/>
  <c i="2" r="AQ1694"/>
  <c i="2" r="AP1695"/>
  <c i="2" r="AO1696"/>
  <c i="2" r="AN1697"/>
  <c i="2" r="AM1698"/>
  <c i="2" r="AL1699"/>
  <c i="2" r="AK1700"/>
  <c i="2" r="AJ1701"/>
  <c i="2" r="AR1701"/>
  <c i="2" r="AQ1702"/>
  <c i="2" r="AP1703"/>
  <c i="2" r="AO1704"/>
  <c i="2" r="AN1705"/>
  <c i="2" r="AM1706"/>
  <c i="2" r="AL1707"/>
  <c i="2" r="AK1708"/>
  <c i="2" r="AJ1709"/>
  <c i="2" r="AR1709"/>
  <c i="2" r="AQ1710"/>
  <c i="2" r="AP1711"/>
  <c i="2" r="AO1712"/>
  <c i="2" r="AN1713"/>
  <c i="2" r="AM1714"/>
  <c i="2" r="AL1715"/>
  <c i="2" r="AK1716"/>
  <c i="2" r="AJ1717"/>
  <c i="2" r="AR1717"/>
  <c i="2" r="AQ1718"/>
  <c i="2" r="AP1719"/>
  <c i="2" r="AO1720"/>
  <c i="2" r="AN1721"/>
  <c i="2" r="AM1722"/>
  <c i="2" r="AL1723"/>
  <c i="2" r="AK1724"/>
  <c i="2" r="AJ1725"/>
  <c i="2" r="AR352"/>
  <c i="2" r="AO477"/>
  <c i="2" r="AN542"/>
  <c i="2" r="AL586"/>
  <c i="2" r="AP618"/>
  <c i="2" r="AL651"/>
  <c i="2" r="AL679"/>
  <c i="2" r="AK702"/>
  <c i="2" r="AM719"/>
  <c i="2" r="AO735"/>
  <c i="2" r="AR751"/>
  <c i="2" r="AK768"/>
  <c i="2" r="AM784"/>
  <c i="2" r="AN800"/>
  <c i="2" r="AP814"/>
  <c i="2" r="AR828"/>
  <c i="2" r="AK843"/>
  <c i="2" r="AM857"/>
  <c i="2" r="AL869"/>
  <c i="2" r="AP880"/>
  <c i="2" r="AK892"/>
  <c i="2" r="AQ902"/>
  <c i="2" r="AK912"/>
  <c i="2" r="AL920"/>
  <c i="2" r="AN928"/>
  <c i="2" r="AO936"/>
  <c i="2" r="AP944"/>
  <c i="2" r="AQ952"/>
  <c i="2" r="AR960"/>
  <c i="2" r="AJ969"/>
  <c i="2" r="AK977"/>
  <c i="2" r="AM985"/>
  <c i="2" r="AN993"/>
  <c i="2" r="AO1001"/>
  <c i="2" r="AP1009"/>
  <c i="2" r="AN1017"/>
  <c i="2" r="AJ1024"/>
  <c i="2" r="AM1030"/>
  <c i="2" r="AL1036"/>
  <c i="2" r="AQ1041"/>
  <c i="2" r="AN1047"/>
  <c i="2" r="AL1053"/>
  <c i="2" r="AQ1058"/>
  <c i="2" r="AP1064"/>
  <c i="2" r="AL1070"/>
  <c i="2" r="AR1074"/>
  <c i="2" r="AJ1079"/>
  <c i="2" r="AJ1083"/>
  <c i="2" r="AK1087"/>
  <c i="2" r="AK1091"/>
  <c i="2" r="AL1095"/>
  <c i="2" r="AM1099"/>
  <c i="2" r="AM1103"/>
  <c i="2" r="AN1107"/>
  <c i="2" r="AN1111"/>
  <c i="2" r="AO1115"/>
  <c i="2" r="AO1119"/>
  <c i="2" r="AP1123"/>
  <c i="2" r="AQ1127"/>
  <c i="2" r="AQ1131"/>
  <c i="2" r="AR1135"/>
  <c i="2" r="AR1139"/>
  <c i="2" r="AJ1144"/>
  <c i="2" r="AJ1148"/>
  <c i="2" r="AK1152"/>
  <c i="2" r="AL1156"/>
  <c i="2" r="AL1160"/>
  <c i="2" r="AM1164"/>
  <c i="2" r="AM1168"/>
  <c i="2" r="AN1172"/>
  <c i="2" r="AN1176"/>
  <c i="2" r="AO1180"/>
  <c i="2" r="AP1184"/>
  <c i="2" r="AP1188"/>
  <c i="2" r="AO1192"/>
  <c i="2" r="AK1196"/>
  <c i="2" r="AP1199"/>
  <c i="2" r="AL1203"/>
  <c i="2" r="AQ1206"/>
  <c i="2" r="AM1210"/>
  <c i="2" r="AR1213"/>
  <c i="2" r="AN1217"/>
  <c i="2" r="AJ1221"/>
  <c i="2" r="AO1224"/>
  <c i="2" r="AK1228"/>
  <c i="2" r="AM1231"/>
  <c i="2" r="AM1234"/>
  <c i="2" r="AK1237"/>
  <c i="2" r="AR1239"/>
  <c i="2" r="AP1242"/>
  <c i="2" r="AO1245"/>
  <c i="2" r="AO1248"/>
  <c i="2" r="AM1251"/>
  <c i="2" r="AK1254"/>
  <c i="2" r="AR1256"/>
  <c i="2" r="AQ1259"/>
  <c i="2" r="AQ1262"/>
  <c i="2" r="AO1265"/>
  <c i="2" r="AM1268"/>
  <c i="2" r="AK1271"/>
  <c i="2" r="AJ1274"/>
  <c i="2" r="AJ1277"/>
  <c i="2" r="AQ1279"/>
  <c i="2" r="AO1282"/>
  <c i="2" r="AL1285"/>
  <c i="2" r="AP1287"/>
  <c i="2" r="AJ1290"/>
  <c i="2" r="AL1292"/>
  <c i="2" r="AL1294"/>
  <c i="2" r="AL1296"/>
  <c i="2" r="AM1298"/>
  <c i="2" r="AM1300"/>
  <c i="2" r="AM1302"/>
  <c i="2" r="AM1304"/>
  <c i="2" r="AN1306"/>
  <c i="2" r="AN1308"/>
  <c i="2" r="AN1310"/>
  <c i="2" r="AO1312"/>
  <c i="2" r="AO1314"/>
  <c i="2" r="AO1316"/>
  <c i="2" r="AO1318"/>
  <c i="2" r="AP1320"/>
  <c i="2" r="AP1322"/>
  <c i="2" r="AP1324"/>
  <c i="2" r="AQ1326"/>
  <c i="2" r="AQ1328"/>
  <c i="2" r="AQ1330"/>
  <c i="2" r="AQ1332"/>
  <c i="2" r="AR1334"/>
  <c i="2" r="AR1336"/>
  <c i="2" r="AR1338"/>
  <c i="2" r="AJ1341"/>
  <c i="2" r="AJ1343"/>
  <c i="2" r="AJ1345"/>
  <c i="2" r="AJ1347"/>
  <c i="2" r="AK1349"/>
  <c i="2" r="AK1351"/>
  <c i="2" r="AK1353"/>
  <c i="2" r="AL1355"/>
  <c i="2" r="AL1357"/>
  <c i="2" r="AL1359"/>
  <c i="2" r="AL1361"/>
  <c i="2" r="AM1363"/>
  <c i="2" r="AM1365"/>
  <c i="2" r="AM1367"/>
  <c i="2" r="AN1369"/>
  <c i="2" r="AN1371"/>
  <c i="2" r="AN1373"/>
  <c i="2" r="AN1375"/>
  <c i="2" r="AO1377"/>
  <c i="2" r="AO1379"/>
  <c i="2" r="AO1381"/>
  <c i="2" r="AP1383"/>
  <c i="2" r="AP1385"/>
  <c i="2" r="AP1387"/>
  <c i="2" r="AP1389"/>
  <c i="2" r="AQ1391"/>
  <c i="2" r="AQ1393"/>
  <c i="2" r="AQ1395"/>
  <c i="2" r="AR1397"/>
  <c i="2" r="AR1399"/>
  <c i="2" r="AR1401"/>
  <c i="2" r="AR1403"/>
  <c i="2" r="AJ1406"/>
  <c i="2" r="AJ1408"/>
  <c i="2" r="AJ1410"/>
  <c i="2" r="AK1412"/>
  <c i="2" r="AK1414"/>
  <c i="2" r="AK1416"/>
  <c i="2" r="AK1418"/>
  <c i="2" r="AL1420"/>
  <c i="2" r="AL1422"/>
  <c i="2" r="AL1424"/>
  <c i="2" r="AM1426"/>
  <c i="2" r="AM1428"/>
  <c i="2" r="AM1430"/>
  <c i="2" r="AM1432"/>
  <c i="2" r="AN1434"/>
  <c i="2" r="AL1436"/>
  <c i="2" r="AJ1438"/>
  <c i="2" r="AQ1439"/>
  <c i="2" r="AO1441"/>
  <c i="2" r="AM1443"/>
  <c i="2" r="AK1445"/>
  <c i="2" r="AR1446"/>
  <c i="2" r="AP1448"/>
  <c i="2" r="AN1450"/>
  <c i="2" r="AL1452"/>
  <c i="2" r="AJ1454"/>
  <c i="2" r="AQ1455"/>
  <c i="2" r="AO1457"/>
  <c i="2" r="AM1459"/>
  <c i="2" r="AK1461"/>
  <c i="2" r="AR1462"/>
  <c i="2" r="AP1464"/>
  <c i="2" r="AN1466"/>
  <c i="2" r="AL1468"/>
  <c i="2" r="AJ1470"/>
  <c i="2" r="AQ1471"/>
  <c i="2" r="AO1473"/>
  <c i="2" r="AJ1475"/>
  <c i="2" r="AN1476"/>
  <c i="2" r="AJ1478"/>
  <c i="2" r="AL1479"/>
  <c i="2" r="AQ1480"/>
  <c i="2" r="AK1482"/>
  <c i="2" r="AO1483"/>
  <c i="2" r="AK1485"/>
  <c i="2" r="AM1486"/>
  <c i="2" r="AR1487"/>
  <c i="2" r="AL1489"/>
  <c i="2" r="AP1490"/>
  <c i="2" r="AL1492"/>
  <c i="2" r="AN1493"/>
  <c i="2" r="AJ1495"/>
  <c i="2" r="AM1496"/>
  <c i="2" r="AQ1497"/>
  <c i="2" r="AM1499"/>
  <c i="2" r="AO1500"/>
  <c i="2" r="AK1502"/>
  <c i="2" r="AN1503"/>
  <c i="2" r="AR1504"/>
  <c i="2" r="AN1506"/>
  <c i="2" r="AP1507"/>
  <c i="2" r="AL1509"/>
  <c i="2" r="AO1510"/>
  <c i="2" r="AJ1512"/>
  <c i="2" r="AO1513"/>
  <c i="2" r="AQ1514"/>
  <c i="2" r="AM1516"/>
  <c i="2" r="AP1517"/>
  <c i="2" r="AK1519"/>
  <c i="2" r="AP1520"/>
  <c i="2" r="AR1521"/>
  <c i="2" r="AN1523"/>
  <c i="2" r="AQ1524"/>
  <c i="2" r="AL1526"/>
  <c i="2" r="AQ1527"/>
  <c i="2" r="AJ1529"/>
  <c i="2" r="AO1530"/>
  <c i="2" r="AR1531"/>
  <c i="2" r="AM1533"/>
  <c i="2" r="AR1534"/>
  <c i="2" r="AK1536"/>
  <c i="2" r="AP1537"/>
  <c i="2" r="AJ1539"/>
  <c i="2" r="AN1540"/>
  <c i="2" r="AJ1542"/>
  <c i="2" r="AL1543"/>
  <c i="2" r="AQ1544"/>
  <c i="2" r="AK1546"/>
  <c i="2" r="AM1547"/>
  <c i="2" r="AN1548"/>
  <c i="2" r="AP1549"/>
  <c i="2" r="AR1550"/>
  <c i="2" r="AJ1552"/>
  <c i="2" r="AL1553"/>
  <c i="2" r="AN1554"/>
  <c i="2" r="AO1555"/>
  <c i="2" r="AQ1556"/>
  <c i="2" r="AJ1558"/>
  <c i="2" r="AK1559"/>
  <c i="2" r="AM1560"/>
  <c i="2" r="AM1561"/>
  <c i="2" r="AN1562"/>
  <c i="2" r="AN1563"/>
  <c i="2" r="AN1564"/>
  <c i="2" r="AN1565"/>
  <c i="2" r="AN1566"/>
  <c i="2" r="AN1567"/>
  <c i="2" r="AN1568"/>
  <c i="2" r="AO1569"/>
  <c i="2" r="AO1570"/>
  <c i="2" r="AO1571"/>
  <c i="2" r="AO1572"/>
  <c i="2" r="AO1573"/>
  <c i="2" r="AO1574"/>
  <c i="2" r="AO1575"/>
  <c i="2" r="AP1576"/>
  <c i="2" r="AP1577"/>
  <c i="2" r="AP1578"/>
  <c i="2" r="AP1579"/>
  <c i="2" r="AP1580"/>
  <c i="2" r="AP1581"/>
  <c i="2" r="AP1582"/>
  <c i="2" r="AQ1583"/>
  <c i="2" r="AQ1584"/>
  <c i="2" r="AQ1585"/>
  <c i="2" r="AQ1586"/>
  <c i="2" r="AQ1587"/>
  <c i="2" r="AQ1588"/>
  <c i="2" r="AQ1589"/>
  <c i="2" r="AR1590"/>
  <c i="2" r="AR1591"/>
  <c i="2" r="AR1592"/>
  <c i="2" r="AR1593"/>
  <c i="2" r="AR1594"/>
  <c i="2" r="AR1595"/>
  <c i="2" r="AR1596"/>
  <c i="2" r="AJ1598"/>
  <c i="2" r="AJ1599"/>
  <c i="2" r="AJ1600"/>
  <c i="2" r="AJ1601"/>
  <c i="2" r="AJ1602"/>
  <c i="2" r="AJ1603"/>
  <c i="2" r="AJ1604"/>
  <c i="2" r="AK1605"/>
  <c i="2" r="AK1606"/>
  <c i="2" r="AK1607"/>
  <c i="2" r="AK1608"/>
  <c i="2" r="AK1609"/>
  <c i="2" r="AK1610"/>
  <c i="2" r="AK1611"/>
  <c i="2" r="AL1612"/>
  <c i="2" r="AL1613"/>
  <c i="2" r="AL1614"/>
  <c i="2" r="AL1615"/>
  <c i="2" r="AL1616"/>
  <c i="2" r="AL1617"/>
  <c i="2" r="AL1618"/>
  <c i="2" r="AM1619"/>
  <c i="2" r="AM1620"/>
  <c i="2" r="AM1621"/>
  <c i="2" r="AM1622"/>
  <c i="2" r="AM1623"/>
  <c i="2" r="AM1624"/>
  <c i="2" r="AM1625"/>
  <c i="2" r="AN1626"/>
  <c i="2" r="AN1627"/>
  <c i="2" r="AN1628"/>
  <c i="2" r="AN1629"/>
  <c i="2" r="AN1630"/>
  <c i="2" r="AN1631"/>
  <c i="2" r="AN1632"/>
  <c i="2" r="AO1633"/>
  <c i="2" r="AO1634"/>
  <c i="2" r="AO1635"/>
  <c i="2" r="AO1636"/>
  <c i="2" r="AO1637"/>
  <c i="2" r="AO1638"/>
  <c i="2" r="AO1639"/>
  <c i="2" r="AP1640"/>
  <c i="2" r="AP1641"/>
  <c i="2" r="AP1642"/>
  <c i="2" r="AP1643"/>
  <c i="2" r="AP1644"/>
  <c i="2" r="AP1645"/>
  <c i="2" r="AP1646"/>
  <c i="2" r="AQ1647"/>
  <c i="2" r="AQ1648"/>
  <c i="2" r="AQ1649"/>
  <c i="2" r="AQ1650"/>
  <c i="2" r="AQ1651"/>
  <c i="2" r="AQ1652"/>
  <c i="2" r="AQ1653"/>
  <c i="2" r="AR1654"/>
  <c i="2" r="AR1655"/>
  <c i="2" r="AR1656"/>
  <c i="2" r="AR1657"/>
  <c i="2" r="AR1658"/>
  <c i="2" r="AR1659"/>
  <c i="2" r="AR1660"/>
  <c i="2" r="AJ1662"/>
  <c i="2" r="AJ1663"/>
  <c i="2" r="AJ1664"/>
  <c i="2" r="AJ1665"/>
  <c i="2" r="AJ1666"/>
  <c i="2" r="AJ1667"/>
  <c i="2" r="AJ1668"/>
  <c i="2" r="AK1669"/>
  <c i="2" r="AK1670"/>
  <c i="2" r="AK1671"/>
  <c i="2" r="AK1672"/>
  <c i="2" r="AK1673"/>
  <c i="2" r="AK1674"/>
  <c i="2" r="AK1675"/>
  <c i="2" r="AL1676"/>
  <c i="2" r="AL1677"/>
  <c i="2" r="AL1678"/>
  <c i="2" r="AL1679"/>
  <c i="2" r="AL1680"/>
  <c i="2" r="AL1681"/>
  <c i="2" r="AL1682"/>
  <c i="2" r="AM1683"/>
  <c i="2" r="AM1684"/>
  <c i="2" r="AM1685"/>
  <c i="2" r="AM1686"/>
  <c i="2" r="AM1687"/>
  <c i="2" r="AM1688"/>
  <c i="2" r="AM1689"/>
  <c i="2" r="AN1690"/>
  <c i="2" r="AN1691"/>
  <c i="2" r="AN1692"/>
  <c i="2" r="AN1693"/>
  <c i="2" r="AN1694"/>
  <c i="2" r="AN1695"/>
  <c i="2" r="AN1696"/>
  <c i="2" r="AO1697"/>
  <c i="2" r="AO1698"/>
  <c i="2" r="AO1699"/>
  <c i="2" r="AO1700"/>
  <c i="2" r="AO1701"/>
  <c i="2" r="AO1702"/>
  <c i="2" r="AO1703"/>
  <c i="2" r="AP1704"/>
  <c i="2" r="AP1705"/>
  <c i="2" r="AP1706"/>
  <c i="2" r="AP1707"/>
  <c i="2" r="AP1708"/>
  <c i="2" r="AP1709"/>
  <c i="2" r="AP1710"/>
  <c i="2" r="AQ1711"/>
  <c i="2" r="AQ1712"/>
  <c i="2" r="AQ1713"/>
  <c i="2" r="AQ1714"/>
  <c i="2" r="AQ1715"/>
  <c i="2" r="AQ1716"/>
  <c i="2" r="AQ1717"/>
  <c i="2" r="AR1718"/>
  <c i="2" r="AR1719"/>
  <c i="2" r="AR1720"/>
  <c i="2" r="AR1721"/>
  <c i="2" r="AR1722"/>
  <c i="2" r="AR1723"/>
  <c i="2" r="AR1724"/>
  <c i="2" r="AR1725"/>
  <c i="2" r="AQ1726"/>
  <c i="2" r="AP1727"/>
  <c i="2" r="AO1728"/>
  <c i="2" r="AN1729"/>
  <c i="2" r="AM1730"/>
  <c i="2" r="AL1731"/>
  <c i="2" r="AK1732"/>
  <c i="2" r="AJ1733"/>
  <c i="2" r="AR1733"/>
  <c i="2" r="AQ1734"/>
  <c i="2" r="AP1735"/>
  <c i="2" r="AO1736"/>
  <c i="2" r="AN1737"/>
  <c i="2" r="AM1738"/>
  <c i="2" r="AL1739"/>
  <c i="2" r="AK1740"/>
  <c i="2" r="AJ1741"/>
  <c i="2" r="AR1741"/>
  <c i="2" r="AQ1742"/>
  <c i="2" r="AP1743"/>
  <c i="2" r="AO1744"/>
  <c i="2" r="AN1745"/>
  <c i="2" r="AM1746"/>
  <c i="2" r="AL1747"/>
  <c i="2" r="AK1748"/>
  <c i="2" r="AJ1749"/>
  <c i="2" r="AR1749"/>
  <c i="2" r="AQ1750"/>
  <c i="2" r="AP1751"/>
  <c i="2" r="AO1752"/>
  <c i="2" r="AN1753"/>
  <c i="2" r="AM1754"/>
  <c i="2" r="AL1755"/>
  <c i="2" r="AK1756"/>
  <c i="2" r="AJ1757"/>
  <c i="2" r="AR1757"/>
  <c i="2" r="AQ1758"/>
  <c i="2" r="AP1759"/>
  <c i="2" r="AO1760"/>
  <c i="2" r="AN1761"/>
  <c i="2" r="AM1762"/>
  <c i="2" r="AL1763"/>
  <c i="2" r="AK1764"/>
  <c i="2" r="AJ1765"/>
  <c i="2" r="AR1765"/>
  <c i="2" r="AQ1766"/>
  <c i="2" r="AP1767"/>
  <c i="2" r="AO1768"/>
  <c i="2" r="AN1769"/>
  <c i="2" r="AM1770"/>
  <c i="2" r="AL1771"/>
  <c i="2" r="AK1772"/>
  <c i="2" r="AJ1773"/>
  <c i="2" r="AR1773"/>
  <c i="2" r="AQ1774"/>
  <c i="2" r="AP1775"/>
  <c i="2" r="AO1776"/>
  <c i="2" r="AN1777"/>
  <c i="2" r="AM1778"/>
  <c i="2" r="AL1779"/>
  <c i="2" r="AK1780"/>
  <c i="2" r="AJ1781"/>
  <c i="2" r="AR1781"/>
  <c i="2" r="AQ1782"/>
  <c i="2" r="AP1783"/>
  <c i="2" r="AO1784"/>
  <c i="2" r="AN1785"/>
  <c i="2" r="AM1786"/>
  <c i="2" r="AL1787"/>
  <c i="2" r="AK1788"/>
  <c i="2" r="AJ1789"/>
  <c i="2" r="AR1789"/>
  <c i="2" r="AQ1790"/>
  <c i="2" r="AP1791"/>
  <c i="2" r="AO1792"/>
  <c i="2" r="AN1793"/>
  <c i="2" r="AM1794"/>
  <c i="2" r="AL1795"/>
  <c i="2" r="AK1796"/>
  <c i="2" r="AJ1797"/>
  <c i="2" r="AR1797"/>
  <c i="2" r="AQ1798"/>
  <c i="2" r="AP1799"/>
  <c i="2" r="AO1800"/>
  <c i="2" r="AN1801"/>
  <c i="2" r="AM1802"/>
  <c i="2" r="AL1803"/>
  <c i="2" r="AK1804"/>
  <c i="2" r="AJ1805"/>
  <c i="2" r="AR1805"/>
  <c i="2" r="AQ1806"/>
  <c i="2" r="AP1807"/>
  <c i="2" r="AO1808"/>
  <c i="2" r="AN1809"/>
  <c i="2" r="AM1810"/>
  <c i="2" r="AL1811"/>
  <c i="2" r="AK1812"/>
  <c i="2" r="AJ1813"/>
  <c i="2" r="AR1813"/>
  <c i="2" r="AQ1814"/>
  <c i="2" r="AP1815"/>
  <c i="2" r="AO1816"/>
  <c i="2" r="AN1817"/>
  <c i="2" r="AM1818"/>
  <c i="2" r="AL1819"/>
  <c i="2" r="AK1820"/>
  <c i="2" r="AJ1821"/>
  <c i="2" r="AR1821"/>
  <c i="2" r="AQ1822"/>
  <c i="2" r="AP1823"/>
  <c i="2" r="AO1824"/>
  <c i="2" r="AN1825"/>
  <c i="2" r="AM1826"/>
  <c i="2" r="AL1827"/>
  <c i="2" r="AK1828"/>
  <c i="2" r="AJ1829"/>
  <c i="2" r="AR1829"/>
  <c i="2" r="AQ1830"/>
  <c i="2" r="AP1831"/>
  <c i="2" r="AO1832"/>
  <c i="2" r="AN1833"/>
  <c i="2" r="AM1834"/>
  <c i="2" r="AL1835"/>
  <c i="2" r="AK1836"/>
  <c i="2" r="AJ1837"/>
  <c i="2" r="AR1837"/>
  <c i="2" r="AQ1838"/>
  <c i="2" r="AP1839"/>
  <c i="2" r="AO1840"/>
  <c i="2" r="AN1841"/>
  <c i="2" r="AM1842"/>
  <c i="2" r="AL1843"/>
  <c i="2" r="AK1844"/>
  <c i="2" r="AJ1845"/>
  <c i="2" r="AR1845"/>
  <c i="2" r="AQ1846"/>
  <c i="2" r="AP1847"/>
  <c i="2" r="AO1848"/>
  <c i="2" r="AN1849"/>
  <c i="2" r="AM1850"/>
  <c i="2" r="AL1851"/>
  <c i="2" r="AK1852"/>
  <c i="2" r="AJ1853"/>
  <c i="2" r="AR1853"/>
  <c i="2" r="AQ1854"/>
  <c i="2" r="AP1855"/>
  <c i="2" r="AO1856"/>
  <c i="2" r="AN1857"/>
  <c i="2" r="AM1858"/>
  <c i="2" r="AL1859"/>
  <c i="2" r="AK1860"/>
  <c i="2" r="AJ1861"/>
  <c i="2" r="AR1861"/>
  <c i="2" r="AQ1862"/>
  <c i="2" r="AP1863"/>
  <c i="2" r="AO1864"/>
  <c i="2" r="AN1865"/>
  <c i="2" r="AM1866"/>
  <c i="2" r="AL1867"/>
  <c i="2" r="AK1868"/>
  <c i="2" r="AJ1869"/>
  <c i="2" r="AR1869"/>
  <c i="2" r="AQ1870"/>
  <c i="2" r="AP1871"/>
  <c i="2" r="AO1872"/>
  <c i="2" r="AN1873"/>
  <c i="2" r="AM1874"/>
  <c i="2" r="AL1875"/>
  <c i="2" r="AK1876"/>
  <c i="2" r="AJ1877"/>
  <c i="2" r="AR1877"/>
  <c i="2" r="AQ1878"/>
  <c i="2" r="AP1879"/>
  <c i="2" r="AO1880"/>
  <c i="2" r="AN1881"/>
  <c i="2" r="AM1882"/>
  <c i="2" r="AL1883"/>
  <c i="2" r="AK1884"/>
  <c i="2" r="AJ1885"/>
  <c i="2" r="AR1885"/>
  <c i="2" r="AQ1886"/>
  <c i="2" r="AP1887"/>
  <c i="2" r="AO1888"/>
  <c i="2" r="AN1889"/>
  <c i="2" r="AM1890"/>
  <c i="2" r="AL1891"/>
  <c i="2" r="AK1892"/>
  <c i="2" r="AJ1893"/>
  <c i="2" r="AR1893"/>
  <c i="2" r="AQ1894"/>
  <c i="2" r="AP1895"/>
  <c i="2" r="AO1896"/>
  <c i="2" r="AN1897"/>
  <c i="2" r="AM1898"/>
  <c i="2" r="AL1899"/>
  <c i="2" r="AK1900"/>
  <c i="2" r="AJ1901"/>
  <c i="2" r="AR1901"/>
  <c i="2" r="AQ1902"/>
  <c i="2" r="AP1903"/>
  <c i="2" r="AO1904"/>
  <c i="2" r="AN1905"/>
  <c i="2" r="AM1906"/>
  <c i="2" r="AL1907"/>
  <c i="2" r="AK1908"/>
  <c i="2" r="AJ1909"/>
  <c i="2" r="AR1909"/>
  <c i="2" r="AQ1910"/>
  <c i="2" r="AP1911"/>
  <c i="2" r="AO1912"/>
  <c i="2" r="AN1913"/>
  <c i="2" r="AM1914"/>
  <c i="2" r="AL1915"/>
  <c i="2" r="AK1916"/>
  <c i="2" r="AJ1917"/>
  <c i="2" r="AR1917"/>
  <c i="2" r="AQ1918"/>
  <c i="2" r="AP1919"/>
  <c i="2" r="AO1920"/>
  <c i="2" r="AN1921"/>
  <c i="2" r="AM1922"/>
  <c i="2" r="AL1923"/>
  <c i="2" r="AK1924"/>
  <c i="2" r="AJ1925"/>
  <c i="2" r="AR1925"/>
  <c i="2" r="AQ1926"/>
  <c i="2" r="AP1927"/>
  <c i="2" r="AO1928"/>
  <c i="2" r="AN1929"/>
  <c i="2" r="AM1930"/>
  <c i="2" r="AL1931"/>
  <c i="2" r="AK1932"/>
  <c i="2" r="AJ1933"/>
  <c i="2" r="AR1933"/>
  <c i="2" r="AQ1934"/>
  <c i="2" r="AP1935"/>
  <c i="2" r="AO1936"/>
  <c i="2" r="AN1937"/>
  <c i="2" r="AM1938"/>
  <c i="2" r="AL1939"/>
  <c i="2" r="AK1940"/>
  <c i="2" r="AJ1941"/>
  <c i="2" r="AR1941"/>
  <c i="2" r="AQ1942"/>
  <c i="2" r="AP1943"/>
  <c i="2" r="AO1944"/>
  <c i="2" r="AN1945"/>
  <c i="2" r="AM1946"/>
  <c i="2" r="AL1947"/>
  <c i="2" r="AK1948"/>
  <c i="2" r="AJ1949"/>
  <c i="2" r="AR1949"/>
  <c i="2" r="AQ1950"/>
  <c i="2" r="AP1951"/>
  <c i="2" r="AO1952"/>
  <c i="2" r="AN1953"/>
  <c i="2" r="AJ353"/>
  <c i="2" r="AP477"/>
  <c i="2" r="AO542"/>
  <c i="2" r="AM586"/>
  <c i="2" r="AR618"/>
  <c i="2" r="AM651"/>
  <c i="2" r="AM679"/>
  <c i="2" r="AL702"/>
  <c i="2" r="AN719"/>
  <c i="2" r="AP735"/>
  <c i="2" r="AJ752"/>
  <c i="2" r="AL768"/>
  <c i="2" r="AN784"/>
  <c i="2" r="AO800"/>
  <c i="2" r="AQ814"/>
  <c i="2" r="AJ829"/>
  <c i="2" r="AL843"/>
  <c i="2" r="AN857"/>
  <c i="2" r="AN869"/>
  <c i="2" r="AQ880"/>
  <c i="2" r="AL892"/>
  <c i="2" r="AR902"/>
  <c i="2" r="AL912"/>
  <c i="2" r="AN920"/>
  <c i="2" r="AO928"/>
  <c i="2" r="AP936"/>
  <c i="2" r="AQ944"/>
  <c i="2" r="AR952"/>
  <c i="2" r="AJ961"/>
  <c i="2" r="AK969"/>
  <c i="2" r="AM977"/>
  <c i="2" r="AN985"/>
  <c i="2" r="AO993"/>
  <c i="2" r="AP1001"/>
  <c i="2" r="AQ1009"/>
  <c i="2" r="AQ1017"/>
  <c i="2" r="AK1024"/>
  <c i="2" r="AO1030"/>
  <c i="2" r="AM1036"/>
  <c i="2" r="AR1041"/>
  <c i="2" r="AQ1047"/>
  <c i="2" r="AM1053"/>
  <c i="2" r="AJ1059"/>
  <c i="2" r="AQ1064"/>
  <c i="2" r="AM1070"/>
  <c i="2" r="AJ1075"/>
  <c i="2" r="AK1079"/>
  <c i="2" r="AK1083"/>
  <c i="2" r="AL1087"/>
  <c i="2" r="AM1091"/>
  <c i="2" r="AM1095"/>
  <c i="2" r="AN1099"/>
  <c i="2" r="AN1103"/>
  <c i="2" r="AO1107"/>
  <c i="2" r="AO1111"/>
  <c i="2" r="AP1115"/>
  <c i="2" r="AQ1119"/>
  <c i="2" r="AQ1123"/>
  <c i="2" r="AR1127"/>
  <c i="2" r="AR1131"/>
  <c i="2" r="AJ1136"/>
  <c i="2" r="AJ1140"/>
  <c i="2" r="AK1144"/>
  <c i="2" r="AL1148"/>
  <c i="2" r="AL1152"/>
  <c i="2" r="AM1156"/>
  <c i="2" r="AM1160"/>
  <c i="2" r="AN1164"/>
  <c i="2" r="AN1168"/>
  <c i="2" r="AO1172"/>
  <c i="2" r="AP1176"/>
  <c i="2" r="AP1180"/>
  <c i="2" r="AQ1184"/>
  <c i="2" r="AQ1188"/>
  <c i="2" r="AP1192"/>
  <c i="2" r="AL1196"/>
  <c i="2" r="AQ1199"/>
  <c i="2" r="AM1203"/>
  <c i="2" r="AR1206"/>
  <c i="2" r="AN1210"/>
  <c i="2" r="AJ1214"/>
  <c i="2" r="AO1217"/>
  <c i="2" r="AK1221"/>
  <c i="2" r="AP1224"/>
  <c i="2" r="AL1228"/>
  <c i="2" r="AP1231"/>
  <c i="2" r="AN1234"/>
  <c i="2" r="AL1237"/>
  <c i="2" r="AJ1240"/>
  <c i="2" r="AR1242"/>
  <c i="2" r="AR1245"/>
  <c i="2" r="AP1248"/>
  <c i="2" r="AN1251"/>
  <c i="2" r="AL1254"/>
  <c i="2" r="AK1257"/>
  <c i="2" r="AK1260"/>
  <c i="2" r="AR1262"/>
  <c i="2" r="AP1265"/>
  <c i="2" r="AN1268"/>
  <c i="2" r="AM1271"/>
  <c i="2" r="AM1274"/>
  <c i="2" r="AK1277"/>
  <c i="2" r="AR1279"/>
  <c i="2" r="AP1282"/>
  <c i="2" r="AM1285"/>
  <c i="2" r="AQ1287"/>
  <c i="2" r="AK1290"/>
  <c i="2" r="AM1292"/>
  <c i="2" r="AM1294"/>
  <c i="2" r="AM1296"/>
  <c i="2" r="AN1298"/>
  <c i="2" r="AN1300"/>
  <c i="2" r="AN1302"/>
  <c i="2" r="AO1304"/>
  <c i="2" r="AO1306"/>
  <c i="2" r="AO1308"/>
  <c i="2" r="AO1310"/>
  <c i="2" r="AP1312"/>
  <c i="2" r="AP1314"/>
  <c i="2" r="AP1316"/>
  <c i="2" r="AQ1318"/>
  <c i="2" r="AQ1320"/>
  <c i="2" r="AQ1322"/>
  <c i="2" r="AQ1324"/>
  <c i="2" r="AR1326"/>
  <c i="2" r="AR1328"/>
  <c i="2" r="AR1330"/>
  <c i="2" r="AJ1333"/>
  <c i="2" r="AJ1335"/>
  <c i="2" r="AJ1337"/>
  <c i="2" r="AJ1339"/>
  <c i="2" r="AK1341"/>
  <c i="2" r="AK1343"/>
  <c i="2" r="AK1345"/>
  <c i="2" r="AL1347"/>
  <c i="2" r="AL1349"/>
  <c i="2" r="AL1351"/>
  <c i="2" r="AL1353"/>
  <c i="2" r="AM1355"/>
  <c i="2" r="AM1357"/>
  <c i="2" r="AM1359"/>
  <c i="2" r="AN1361"/>
  <c i="2" r="AN1363"/>
  <c i="2" r="AN1365"/>
  <c i="2" r="AN1367"/>
  <c i="2" r="AO1369"/>
  <c i="2" r="AO1371"/>
  <c i="2" r="AO1373"/>
  <c i="2" r="AP1375"/>
  <c i="2" r="AP1377"/>
  <c i="2" r="AP1379"/>
  <c i="2" r="AP1381"/>
  <c i="2" r="AQ1383"/>
  <c i="2" r="AQ1385"/>
  <c i="2" r="AQ1387"/>
  <c i="2" r="AR1389"/>
  <c i="2" r="AR1391"/>
  <c i="2" r="AR1393"/>
  <c i="2" r="AR1395"/>
  <c i="2" r="AJ1398"/>
  <c i="2" r="AJ1400"/>
  <c i="2" r="AJ1402"/>
  <c i="2" r="AK1404"/>
  <c i="2" r="AK1406"/>
  <c i="2" r="AK1408"/>
  <c i="2" r="AK1410"/>
  <c i="2" r="AL1412"/>
  <c i="2" r="AL1414"/>
  <c i="2" r="AL1416"/>
  <c i="2" r="AM1418"/>
  <c i="2" r="AM1420"/>
  <c i="2" r="AM1422"/>
  <c i="2" r="AM1424"/>
  <c i="2" r="AN1426"/>
  <c i="2" r="AN1428"/>
  <c i="2" r="AN1430"/>
  <c i="2" r="AO1432"/>
  <c i="2" r="AO1434"/>
  <c i="2" r="AM1436"/>
  <c i="2" r="AK1438"/>
  <c i="2" r="AR1439"/>
  <c i="2" r="AP1441"/>
  <c i="2" r="AN1443"/>
  <c i="2" r="AL1445"/>
  <c i="2" r="AJ1447"/>
  <c i="2" r="AQ1448"/>
  <c i="2" r="AO1450"/>
  <c i="2" r="AM1452"/>
  <c i="2" r="AK1454"/>
  <c i="2" r="AR1455"/>
  <c i="2" r="AP1457"/>
  <c i="2" r="AN1459"/>
  <c i="2" r="AL1461"/>
  <c i="2" r="AJ1463"/>
  <c i="2" r="AQ1464"/>
  <c i="2" r="AO1466"/>
  <c i="2" r="AM1468"/>
  <c i="2" r="AK1470"/>
  <c i="2" r="AR1471"/>
  <c i="2" r="AP1473"/>
  <c i="2" r="AM1475"/>
  <c i="2" r="AO1476"/>
  <c i="2" r="AK1478"/>
  <c i="2" r="AN1479"/>
  <c i="2" r="AR1480"/>
  <c i="2" r="AN1482"/>
  <c i="2" r="AP1483"/>
  <c i="2" r="AL1485"/>
  <c i="2" r="AO1486"/>
  <c i="2" r="AJ1488"/>
  <c i="2" r="AO1489"/>
  <c i="2" r="AQ1490"/>
  <c i="2" r="AM1492"/>
  <c i="2" r="AP1493"/>
  <c i="2" r="AK1495"/>
  <c i="2" r="AP1496"/>
  <c i="2" r="AR1497"/>
  <c i="2" r="AN1499"/>
  <c i="2" r="AQ1500"/>
  <c i="2" r="AL1502"/>
  <c i="2" r="AQ1503"/>
  <c i="2" r="AJ1505"/>
  <c i="2" r="AO1506"/>
  <c i="2" r="AR1507"/>
  <c i="2" r="AM1509"/>
  <c i="2" r="AR1510"/>
  <c i="2" r="AK1512"/>
  <c i="2" r="AP1513"/>
  <c i="2" r="AJ1515"/>
  <c i="2" r="AN1516"/>
  <c i="2" r="AJ1518"/>
  <c i="2" r="AL1519"/>
  <c i="2" r="AQ1520"/>
  <c i="2" r="AK1522"/>
  <c i="2" r="AO1523"/>
  <c i="2" r="AK1525"/>
  <c i="2" r="AM1526"/>
  <c i="2" r="AR1527"/>
  <c i="2" r="AL1529"/>
  <c i="2" r="AP1530"/>
  <c i="2" r="AL1532"/>
  <c i="2" r="AN1533"/>
  <c i="2" r="AJ1535"/>
  <c i="2" r="AM1536"/>
  <c i="2" r="AQ1537"/>
  <c i="2" r="AM1539"/>
  <c i="2" r="AO1540"/>
  <c i="2" r="AK1542"/>
  <c i="2" r="AN1543"/>
  <c i="2" r="AR1544"/>
  <c i="2" r="AL1546"/>
  <c i="2" r="AN1547"/>
  <c i="2" r="AO1548"/>
  <c i="2" r="AQ1549"/>
  <c i="2" r="AJ1551"/>
  <c i="2" r="AK1552"/>
  <c i="2" r="AM1553"/>
  <c i="2" r="AO1554"/>
  <c i="2" r="AP1555"/>
  <c i="2" r="AR1556"/>
  <c i="2" r="AK1558"/>
  <c i="2" r="AL1559"/>
  <c i="2" r="AN1560"/>
  <c i="2" r="AO1561"/>
  <c i="2" r="AO1562"/>
  <c i="2" r="AO1563"/>
  <c i="2" r="AO1564"/>
  <c i="2" r="AO1565"/>
  <c i="2" r="AO1566"/>
  <c i="2" r="AO1567"/>
  <c i="2" r="AP1568"/>
  <c i="2" r="AP1569"/>
  <c i="2" r="AP1570"/>
  <c i="2" r="AP1571"/>
  <c i="2" r="AP1572"/>
  <c i="2" r="AP1573"/>
  <c i="2" r="AP1574"/>
  <c i="2" r="AQ1575"/>
  <c i="2" r="AQ1576"/>
  <c i="2" r="AQ1577"/>
  <c i="2" r="AQ1578"/>
  <c i="2" r="AQ1579"/>
  <c i="2" r="AQ1580"/>
  <c i="2" r="AQ1581"/>
  <c i="2" r="AR1582"/>
  <c i="2" r="AR1583"/>
  <c i="2" r="AR1584"/>
  <c i="2" r="AR1585"/>
  <c i="2" r="AR1586"/>
  <c i="2" r="AR1587"/>
  <c i="2" r="AR1588"/>
  <c i="2" r="AJ1590"/>
  <c i="2" r="AJ1591"/>
  <c i="2" r="AJ1592"/>
  <c i="2" r="AJ1593"/>
  <c i="2" r="AJ1594"/>
  <c i="2" r="AJ1595"/>
  <c i="2" r="AJ1596"/>
  <c i="2" r="AK1597"/>
  <c i="2" r="AK1598"/>
  <c i="2" r="AK1599"/>
  <c i="2" r="AK1600"/>
  <c i="2" r="AK1601"/>
  <c i="2" r="AK1602"/>
  <c i="2" r="AK1603"/>
  <c i="2" r="AL1604"/>
  <c i="2" r="AL1605"/>
  <c i="2" r="AL1606"/>
  <c i="2" r="AL1607"/>
  <c i="2" r="AL1608"/>
  <c i="2" r="AL1609"/>
  <c i="2" r="AL1610"/>
  <c i="2" r="AM1611"/>
  <c i="2" r="AM1612"/>
  <c i="2" r="AM1613"/>
  <c i="2" r="AM1614"/>
  <c i="2" r="AM1615"/>
  <c i="2" r="AM1616"/>
  <c i="2" r="AM1617"/>
  <c i="2" r="AN1618"/>
  <c i="2" r="AN1619"/>
  <c i="2" r="AN1620"/>
  <c i="2" r="AN1621"/>
  <c i="2" r="AN1622"/>
  <c i="2" r="AN1623"/>
  <c i="2" r="AN1624"/>
  <c i="2" r="AO1625"/>
  <c i="2" r="AO1626"/>
  <c i="2" r="AO1627"/>
  <c i="2" r="AO1628"/>
  <c i="2" r="AO1629"/>
  <c i="2" r="AO1630"/>
  <c i="2" r="AO1631"/>
  <c i="2" r="AP1632"/>
  <c i="2" r="AP1633"/>
  <c i="2" r="AP1634"/>
  <c i="2" r="AP1635"/>
  <c i="2" r="AP1636"/>
  <c i="2" r="AP1637"/>
  <c i="2" r="AP1638"/>
  <c i="2" r="AQ1639"/>
  <c i="2" r="AQ1640"/>
  <c i="2" r="AQ1641"/>
  <c i="2" r="AQ1642"/>
  <c i="2" r="AQ1643"/>
  <c i="2" r="AQ1644"/>
  <c i="2" r="AQ1645"/>
  <c i="2" r="AR1646"/>
  <c i="2" r="AR1647"/>
  <c i="2" r="AR1648"/>
  <c i="2" r="AR1649"/>
  <c i="2" r="AR1650"/>
  <c i="2" r="AR1651"/>
  <c i="2" r="AR1652"/>
  <c i="2" r="AJ1654"/>
  <c i="2" r="AJ1655"/>
  <c i="2" r="AJ1656"/>
  <c i="2" r="AJ1657"/>
  <c i="2" r="AJ1658"/>
  <c i="2" r="AJ1659"/>
  <c i="2" r="AJ1660"/>
  <c i="2" r="AK1661"/>
  <c i="2" r="AK1662"/>
  <c i="2" r="AK1663"/>
  <c i="2" r="AK1664"/>
  <c i="2" r="AK1665"/>
  <c i="2" r="AK1666"/>
  <c i="2" r="AK1667"/>
  <c i="2" r="AL1668"/>
  <c i="2" r="AL1669"/>
  <c i="2" r="AL1670"/>
  <c i="2" r="AL1671"/>
  <c i="2" r="AL1672"/>
  <c i="2" r="AL1673"/>
  <c i="2" r="AL1674"/>
  <c i="2" r="AM1675"/>
  <c i="2" r="AM1676"/>
  <c i="2" r="AM1677"/>
  <c i="2" r="AM1678"/>
  <c i="2" r="AM1679"/>
  <c i="2" r="AM1680"/>
  <c i="2" r="AM1681"/>
  <c i="2" r="AN1682"/>
  <c i="2" r="AN1683"/>
  <c i="2" r="AN1684"/>
  <c i="2" r="AN1685"/>
  <c i="2" r="AN1686"/>
  <c i="2" r="AN1687"/>
  <c i="2" r="AN1688"/>
  <c i="2" r="AO1689"/>
  <c i="2" r="AO1690"/>
  <c i="2" r="AO1691"/>
  <c i="2" r="AO1692"/>
  <c i="2" r="AO1693"/>
  <c i="2" r="AO1694"/>
  <c i="2" r="AO1695"/>
  <c i="2" r="AP1696"/>
  <c i="2" r="AP1697"/>
  <c i="2" r="AP1698"/>
  <c i="2" r="AP1699"/>
  <c i="2" r="AP1700"/>
  <c i="2" r="AP1701"/>
  <c i="2" r="AP1702"/>
  <c i="2" r="AQ1703"/>
  <c i="2" r="AQ1704"/>
  <c i="2" r="AQ1705"/>
  <c i="2" r="AQ1706"/>
  <c i="2" r="AQ1707"/>
  <c i="2" r="AQ1708"/>
  <c i="2" r="AQ1709"/>
  <c i="2" r="AR1710"/>
  <c i="2" r="AR1711"/>
  <c i="2" r="AR1712"/>
  <c i="2" r="AR1713"/>
  <c i="2" r="AR1714"/>
  <c i="2" r="AR1715"/>
  <c i="2" r="AR1716"/>
  <c i="2" r="AJ1718"/>
  <c i="2" r="AJ1719"/>
  <c i="2" r="AJ1720"/>
  <c i="2" r="AJ1721"/>
  <c i="2" r="AJ1722"/>
  <c i="2" r="AJ1723"/>
  <c i="2" r="AJ1724"/>
  <c i="2" r="AK1725"/>
  <c i="2" r="AJ1726"/>
  <c i="2" r="AR1726"/>
  <c i="2" r="AQ1727"/>
  <c i="2" r="AP1728"/>
  <c i="2" r="AO1729"/>
  <c i="2" r="AN1730"/>
  <c i="2" r="AM1731"/>
  <c i="2" r="AL1732"/>
  <c i="2" r="AK1733"/>
  <c i="2" r="AJ1734"/>
  <c i="2" r="AR1734"/>
  <c i="2" r="AQ1735"/>
  <c i="2" r="AP1736"/>
  <c i="2" r="AO1737"/>
  <c i="2" r="AN1738"/>
  <c i="2" r="AM1739"/>
  <c i="2" r="AL1740"/>
  <c i="2" r="AK1741"/>
  <c i="2" r="AJ1742"/>
  <c i="2" r="AR1742"/>
  <c i="2" r="AQ1743"/>
  <c i="2" r="AP1744"/>
  <c i="2" r="AO1745"/>
  <c i="2" r="AN1746"/>
  <c i="2" r="AM1747"/>
  <c i="2" r="AL1748"/>
  <c i="2" r="AK1749"/>
  <c i="2" r="AJ1750"/>
  <c i="2" r="AR1750"/>
  <c i="2" r="AQ1751"/>
  <c i="2" r="AP1752"/>
  <c i="2" r="AO1753"/>
  <c i="2" r="AN1754"/>
  <c i="2" r="AM1755"/>
  <c i="2" r="AL1756"/>
  <c i="2" r="AK1757"/>
  <c i="2" r="AJ1758"/>
  <c i="2" r="AR1758"/>
  <c i="2" r="AQ1759"/>
  <c i="2" r="AP1760"/>
  <c i="2" r="AO1761"/>
  <c i="2" r="AN1762"/>
  <c i="2" r="AM1763"/>
  <c i="2" r="AL1764"/>
  <c i="2" r="AK1765"/>
  <c i="2" r="AJ1766"/>
  <c i="2" r="AR1766"/>
  <c i="2" r="AQ1767"/>
  <c i="2" r="AP1768"/>
  <c i="2" r="AO1769"/>
  <c i="2" r="AN1770"/>
  <c i="2" r="AM1771"/>
  <c i="2" r="AL1772"/>
  <c i="2" r="AK1773"/>
  <c i="2" r="AJ1774"/>
  <c i="2" r="AR1774"/>
  <c i="2" r="AQ1775"/>
  <c i="2" r="AP1776"/>
  <c i="2" r="AO1777"/>
  <c i="2" r="AN1778"/>
  <c i="2" r="AM1779"/>
  <c i="2" r="AL1780"/>
  <c i="2" r="AK1781"/>
  <c i="2" r="AJ1782"/>
  <c i="2" r="AR1782"/>
  <c i="2" r="AQ1783"/>
  <c i="2" r="AP1784"/>
  <c i="2" r="AO1785"/>
  <c i="2" r="AN1786"/>
  <c i="2" r="AM1787"/>
  <c i="2" r="AL1788"/>
  <c i="2" r="AK1789"/>
  <c i="2" r="AJ1790"/>
  <c i="2" r="AR1790"/>
  <c i="2" r="AQ1791"/>
  <c i="2" r="AP1792"/>
  <c i="2" r="AO1793"/>
  <c i="2" r="AN1794"/>
  <c i="2" r="AM1795"/>
  <c i="2" r="AL1796"/>
  <c i="2" r="AK1797"/>
  <c i="2" r="AJ1798"/>
  <c i="2" r="AR1798"/>
  <c i="2" r="AQ1799"/>
  <c i="2" r="AP1800"/>
  <c i="2" r="AO1801"/>
  <c i="2" r="AN1802"/>
  <c i="2" r="AM1803"/>
  <c i="2" r="AL1804"/>
  <c i="2" r="AK1805"/>
  <c i="2" r="AJ1806"/>
  <c i="2" r="AR1806"/>
  <c i="2" r="AQ1807"/>
  <c i="2" r="AP1808"/>
  <c i="2" r="AO1809"/>
  <c i="2" r="AN1810"/>
  <c i="2" r="AM1811"/>
  <c i="2" r="AL1812"/>
  <c i="2" r="AK1813"/>
  <c i="2" r="AJ1814"/>
  <c i="2" r="AR1814"/>
  <c i="2" r="AQ1815"/>
  <c i="2" r="AP1816"/>
  <c i="2" r="AO1817"/>
  <c i="2" r="AN1818"/>
  <c i="2" r="AM1819"/>
  <c i="2" r="AL1820"/>
  <c i="2" r="AK1821"/>
  <c i="2" r="AJ1822"/>
  <c i="2" r="AR1822"/>
  <c i="2" r="AQ1823"/>
  <c i="2" r="AP1824"/>
  <c i="2" r="AO1825"/>
  <c i="2" r="AN1826"/>
  <c i="2" r="AM1827"/>
  <c i="2" r="AL1828"/>
  <c i="2" r="AK1829"/>
  <c i="2" r="AJ1830"/>
  <c i="2" r="AR1830"/>
  <c i="2" r="AQ1831"/>
  <c i="2" r="AP1832"/>
  <c i="2" r="AO1833"/>
  <c i="2" r="AN1834"/>
  <c i="2" r="AM1835"/>
  <c i="2" r="AK353"/>
  <c i="2" r="AR477"/>
  <c i="2" r="AP542"/>
  <c i="2" r="AN586"/>
  <c i="2" r="AJ619"/>
  <c i="2" r="AN651"/>
  <c i="2" r="AO679"/>
  <c i="2" r="AM702"/>
  <c i="2" r="AO719"/>
  <c i="2" r="AR735"/>
  <c i="2" r="AK752"/>
  <c i="2" r="AM768"/>
  <c i="2" r="AO784"/>
  <c i="2" r="AP800"/>
  <c i="2" r="AR814"/>
  <c i="2" r="AK829"/>
  <c i="2" r="AM843"/>
  <c i="2" r="AO857"/>
  <c i="2" r="AQ869"/>
  <c i="2" r="AJ881"/>
  <c i="2" r="AM892"/>
  <c i="2" r="AJ903"/>
  <c i="2" r="AN912"/>
  <c i="2" r="AO920"/>
  <c i="2" r="AP928"/>
  <c i="2" r="AQ936"/>
  <c i="2" r="AR944"/>
  <c i="2" r="AJ953"/>
  <c i="2" r="AK961"/>
  <c i="2" r="AM969"/>
  <c i="2" r="AN977"/>
  <c i="2" r="AO985"/>
  <c i="2" r="AP993"/>
  <c i="2" r="AQ1001"/>
  <c i="2" r="AR1009"/>
  <c i="2" r="AR1017"/>
  <c i="2" r="AL1024"/>
  <c i="2" r="AR1030"/>
  <c i="2" r="AN1036"/>
  <c i="2" r="AK1042"/>
  <c i="2" r="AR1047"/>
  <c i="2" r="AN1053"/>
  <c i="2" r="AM1059"/>
  <c i="2" r="AR1064"/>
  <c i="2" r="AO1070"/>
  <c i="2" r="AK1075"/>
  <c i="2" r="AL1079"/>
  <c i="2" r="AM1083"/>
  <c i="2" r="AM1087"/>
  <c i="2" r="AN1091"/>
  <c i="2" r="AN1095"/>
  <c i="2" r="AO1099"/>
  <c i="2" r="AO1103"/>
  <c i="2" r="AP1107"/>
  <c i="2" r="AQ1111"/>
  <c i="2" r="AQ1115"/>
  <c i="2" r="AR1119"/>
  <c i="2" r="AR1123"/>
  <c i="2" r="AJ1128"/>
  <c i="2" r="AJ1132"/>
  <c i="2" r="AK1136"/>
  <c i="2" r="AL1140"/>
  <c i="2" r="AL1144"/>
  <c i="2" r="AM1148"/>
  <c i="2" r="AM1152"/>
  <c i="2" r="AN1156"/>
  <c i="2" r="AN1160"/>
  <c i="2" r="AO1164"/>
  <c i="2" r="AP1168"/>
  <c i="2" r="AP1172"/>
  <c i="2" r="AQ1176"/>
  <c i="2" r="AQ1180"/>
  <c i="2" r="AR1184"/>
  <c i="2" r="AR1188"/>
  <c i="2" r="AQ1192"/>
  <c i="2" r="AM1196"/>
  <c i="2" r="AR1199"/>
  <c i="2" r="AN1203"/>
  <c i="2" r="AJ1207"/>
  <c i="2" r="AO1210"/>
  <c i="2" r="AK1214"/>
  <c i="2" r="AP1217"/>
  <c i="2" r="AL1221"/>
  <c i="2" r="AQ1224"/>
  <c i="2" r="AM1228"/>
  <c i="2" r="AQ1231"/>
  <c i="2" r="AO1234"/>
  <c i="2" r="AM1237"/>
  <c i="2" r="AL1240"/>
  <c i="2" r="AL1243"/>
  <c i="2" r="AJ1246"/>
  <c i="2" r="AQ1248"/>
  <c i="2" r="AO1251"/>
  <c i="2" r="AN1254"/>
  <c i="2" r="AN1257"/>
  <c i="2" r="AL1260"/>
  <c i="2" r="AJ1263"/>
  <c i="2" r="AQ1265"/>
  <c i="2" r="AP1268"/>
  <c i="2" r="AP1271"/>
  <c i="2" r="AN1274"/>
  <c i="2" r="AL1277"/>
  <c i="2" r="AJ1280"/>
  <c i="2" r="AR1282"/>
  <c i="2" r="AO1285"/>
  <c i="2" r="AR1287"/>
  <c i="2" r="AM1290"/>
  <c i="2" r="AN1292"/>
  <c i="2" r="AN1294"/>
  <c i="2" r="AO1296"/>
  <c i="2" r="AO1298"/>
  <c i="2" r="AO1300"/>
  <c i="2" r="AO1302"/>
  <c i="2" r="AP1304"/>
  <c i="2" r="AP1306"/>
  <c i="2" r="AP1308"/>
  <c i="2" r="AQ1310"/>
  <c i="2" r="AQ1312"/>
  <c i="2" r="AQ1314"/>
  <c i="2" r="AQ1316"/>
  <c i="2" r="AR1318"/>
  <c i="2" r="AR1320"/>
  <c i="2" r="AR1322"/>
  <c i="2" r="AJ1325"/>
  <c i="2" r="AJ1327"/>
  <c i="2" r="AJ1329"/>
  <c i="2" r="AJ1331"/>
  <c i="2" r="AK1333"/>
  <c i="2" r="AK1335"/>
  <c i="2" r="AK1337"/>
  <c i="2" r="AL1339"/>
  <c i="2" r="AL1341"/>
  <c i="2" r="AL1343"/>
  <c i="2" r="AL1345"/>
  <c i="2" r="AM1347"/>
  <c i="2" r="AM1349"/>
  <c i="2" r="AM1351"/>
  <c i="2" r="AN1353"/>
  <c i="2" r="AN1355"/>
  <c i="2" r="AN1357"/>
  <c i="2" r="AN1359"/>
  <c i="2" r="AO1361"/>
  <c i="2" r="AO1363"/>
  <c i="2" r="AO1365"/>
  <c i="2" r="AP1367"/>
  <c i="2" r="AP1369"/>
  <c i="2" r="AP1371"/>
  <c i="2" r="AP1373"/>
  <c i="2" r="AQ1375"/>
  <c i="2" r="AQ1377"/>
  <c i="2" r="AQ1379"/>
  <c i="2" r="AR1381"/>
  <c i="2" r="AR1383"/>
  <c i="2" r="AR1385"/>
  <c i="2" r="AR1387"/>
  <c i="2" r="AJ1390"/>
  <c i="2" r="AJ1392"/>
  <c i="2" r="AJ1394"/>
  <c i="2" r="AK1396"/>
  <c i="2" r="AK1398"/>
  <c i="2" r="AK1400"/>
  <c i="2" r="AK1402"/>
  <c i="2" r="AL1404"/>
  <c i="2" r="AL1406"/>
  <c i="2" r="AL1408"/>
  <c i="2" r="AM1410"/>
  <c i="2" r="AM1412"/>
  <c i="2" r="AM1414"/>
  <c i="2" r="AM1416"/>
  <c i="2" r="AN1418"/>
  <c i="2" r="AN1420"/>
  <c i="2" r="AN1422"/>
  <c i="2" r="AO1424"/>
  <c i="2" r="AO1426"/>
  <c i="2" r="AO1428"/>
  <c i="2" r="AO1430"/>
  <c i="2" r="AP1432"/>
  <c i="2" r="AP1434"/>
  <c i="2" r="AN1436"/>
  <c i="2" r="AL1438"/>
  <c i="2" r="AJ1440"/>
  <c i="2" r="AQ1441"/>
  <c i="2" r="AO1443"/>
  <c i="2" r="AM1445"/>
  <c i="2" r="AK1447"/>
  <c i="2" r="AR1448"/>
  <c i="2" r="AP1450"/>
  <c i="2" r="AN1452"/>
  <c i="2" r="AL1454"/>
  <c i="2" r="AJ1456"/>
  <c i="2" r="AQ1457"/>
  <c i="2" r="AO1459"/>
  <c i="2" r="AM1461"/>
  <c i="2" r="AK1463"/>
  <c i="2" r="AR1464"/>
  <c i="2" r="AP1466"/>
  <c i="2" r="AN1468"/>
  <c i="2" r="AL1470"/>
  <c i="2" r="AJ1472"/>
  <c i="2" r="AQ1473"/>
  <c i="2" r="AN1475"/>
  <c i="2" r="AQ1476"/>
  <c i="2" r="AL1478"/>
  <c i="2" r="AQ1479"/>
  <c i="2" r="AJ1481"/>
  <c i="2" r="AO1482"/>
  <c i="2" r="AR1483"/>
  <c i="2" r="AM1485"/>
  <c i="2" r="AR1486"/>
  <c i="2" r="AK1488"/>
  <c i="2" r="AP1489"/>
  <c i="2" r="AJ1491"/>
  <c i="2" r="AN1492"/>
  <c i="2" r="AJ1494"/>
  <c i="2" r="AL1495"/>
  <c i="2" r="AQ1496"/>
  <c i="2" r="AK1498"/>
  <c i="2" r="AO1499"/>
  <c i="2" r="AK1501"/>
  <c i="2" r="AM1502"/>
  <c i="2" r="AR1503"/>
  <c i="2" r="AL1505"/>
  <c i="2" r="AP1506"/>
  <c i="2" r="AL1508"/>
  <c i="2" r="AN1509"/>
  <c i="2" r="AJ1511"/>
  <c i="2" r="AM1512"/>
  <c i="2" r="AQ1513"/>
  <c i="2" r="AM1515"/>
  <c i="2" r="AO1516"/>
  <c i="2" r="AK1518"/>
  <c i="2" r="AN1519"/>
  <c i="2" r="AR1520"/>
  <c i="2" r="AN1522"/>
  <c i="2" r="AP1523"/>
  <c i="2" r="AL1525"/>
  <c i="2" r="AO1526"/>
  <c i="2" r="AJ1528"/>
  <c i="2" r="AO1529"/>
  <c i="2" r="AQ1530"/>
  <c i="2" r="AM1532"/>
  <c i="2" r="AP1533"/>
  <c i="2" r="AK1535"/>
  <c i="2" r="AP1536"/>
  <c i="2" r="AR1537"/>
  <c i="2" r="AN1539"/>
  <c i="2" r="AQ1540"/>
  <c i="2" r="AL1542"/>
  <c i="2" r="AQ1543"/>
  <c i="2" r="AJ1545"/>
  <c i="2" r="AN1546"/>
  <c i="2" r="AO1547"/>
  <c i="2" r="AQ1548"/>
  <c i="2" r="AJ1550"/>
  <c i="2" r="AK1551"/>
  <c i="2" r="AM1552"/>
  <c i="2" r="AO1553"/>
  <c i="2" r="AP1554"/>
  <c i="2" r="AR1555"/>
  <c i="2" r="AK1557"/>
  <c i="2" r="AL1558"/>
  <c i="2" r="AN1559"/>
  <c i="2" r="AP1560"/>
  <c i="2" r="AP1561"/>
  <c i="2" r="AP1562"/>
  <c i="2" r="AP1563"/>
  <c i="2" r="AP1564"/>
  <c i="2" r="AP1565"/>
  <c i="2" r="AP1566"/>
  <c i="2" r="AQ1567"/>
  <c i="2" r="AQ1568"/>
  <c i="2" r="AQ1569"/>
  <c i="2" r="AQ1570"/>
  <c i="2" r="AQ1571"/>
  <c i="2" r="AQ1572"/>
  <c i="2" r="AQ1573"/>
  <c i="2" r="AR1574"/>
  <c i="2" r="AR1575"/>
  <c i="2" r="AR1576"/>
  <c i="2" r="AR1577"/>
  <c i="2" r="AR1578"/>
  <c i="2" r="AR1579"/>
  <c i="2" r="AR1580"/>
  <c i="2" r="AJ1582"/>
  <c i="2" r="AJ1583"/>
  <c i="2" r="AJ1584"/>
  <c i="2" r="AJ1585"/>
  <c i="2" r="AJ1586"/>
  <c i="2" r="AJ1587"/>
  <c i="2" r="AJ1588"/>
  <c i="2" r="AK1589"/>
  <c i="2" r="AK1590"/>
  <c i="2" r="AK1591"/>
  <c i="2" r="AK1592"/>
  <c i="2" r="AK1593"/>
  <c i="2" r="AK1594"/>
  <c i="2" r="AK1595"/>
  <c i="2" r="AL1596"/>
  <c i="2" r="AL1597"/>
  <c i="2" r="AL1598"/>
  <c i="2" r="AL1599"/>
  <c i="2" r="AL1600"/>
  <c i="2" r="AL1601"/>
  <c i="2" r="AL1602"/>
  <c i="2" r="AM1603"/>
  <c i="2" r="AM1604"/>
  <c i="2" r="AM1605"/>
  <c i="2" r="AM1606"/>
  <c i="2" r="AM1607"/>
  <c i="2" r="AM1608"/>
  <c i="2" r="AM1609"/>
  <c i="2" r="AN1610"/>
  <c i="2" r="AN1611"/>
  <c i="2" r="AN1612"/>
  <c i="2" r="AN1613"/>
  <c i="2" r="AN1614"/>
  <c i="2" r="AN1615"/>
  <c i="2" r="AN1616"/>
  <c i="2" r="AO1617"/>
  <c i="2" r="AO1618"/>
  <c i="2" r="AO1619"/>
  <c i="2" r="AO1620"/>
  <c i="2" r="AO1621"/>
  <c i="2" r="AO1622"/>
  <c i="2" r="AO1623"/>
  <c i="2" r="AP1624"/>
  <c i="2" r="AP1625"/>
  <c i="2" r="AP1626"/>
  <c i="2" r="AP1627"/>
  <c i="2" r="AP1628"/>
  <c i="2" r="AP1629"/>
  <c i="2" r="AP1630"/>
  <c i="2" r="AQ1631"/>
  <c i="2" r="AQ1632"/>
  <c i="2" r="AQ1633"/>
  <c i="2" r="AQ1634"/>
  <c i="2" r="AQ1635"/>
  <c i="2" r="AQ1636"/>
  <c i="2" r="AQ1637"/>
  <c i="2" r="AR1638"/>
  <c i="2" r="AR1639"/>
  <c i="2" r="AR1640"/>
  <c i="2" r="AR1641"/>
  <c i="2" r="AR1642"/>
  <c i="2" r="AR1643"/>
  <c i="2" r="AR1644"/>
  <c i="2" r="AJ1646"/>
  <c i="2" r="AJ1647"/>
  <c i="2" r="AJ1648"/>
  <c i="2" r="AJ1649"/>
  <c i="2" r="AJ1650"/>
  <c i="2" r="AJ1651"/>
  <c i="2" r="AJ1652"/>
  <c i="2" r="AK1653"/>
  <c i="2" r="AK1654"/>
  <c i="2" r="AK1655"/>
  <c i="2" r="AK1656"/>
  <c i="2" r="AK1657"/>
  <c i="2" r="AK1658"/>
  <c i="2" r="AK1659"/>
  <c i="2" r="AL1660"/>
  <c i="2" r="AL1661"/>
  <c i="2" r="AL1662"/>
  <c i="2" r="AL1663"/>
  <c i="2" r="AL1664"/>
  <c i="2" r="AL1665"/>
  <c i="2" r="AL1666"/>
  <c i="2" r="AM1667"/>
  <c i="2" r="AM1668"/>
  <c i="2" r="AM1669"/>
  <c i="2" r="AM1670"/>
  <c i="2" r="AM1671"/>
  <c i="2" r="AM1672"/>
  <c i="2" r="AM1673"/>
  <c i="2" r="AN1674"/>
  <c i="2" r="AN1675"/>
  <c i="2" r="AN1676"/>
  <c i="2" r="AN1677"/>
  <c i="2" r="AN1678"/>
  <c i="2" r="AN1679"/>
  <c i="2" r="AN1680"/>
  <c i="2" r="AO1681"/>
  <c i="2" r="AO1682"/>
  <c i="2" r="AO1683"/>
  <c i="2" r="AO1684"/>
  <c i="2" r="AO1685"/>
  <c i="2" r="AO1686"/>
  <c i="2" r="AO1687"/>
  <c i="2" r="AP1688"/>
  <c i="2" r="AP1689"/>
  <c i="2" r="AP1690"/>
  <c i="2" r="AP1691"/>
  <c i="2" r="AP1692"/>
  <c i="2" r="AP1693"/>
  <c i="2" r="AP1694"/>
  <c i="2" r="AQ1695"/>
  <c i="2" r="AQ1696"/>
  <c i="2" r="AQ1697"/>
  <c i="2" r="AQ1698"/>
  <c i="2" r="AQ1699"/>
  <c i="2" r="AQ1700"/>
  <c i="2" r="AQ1701"/>
  <c i="2" r="AR1702"/>
  <c i="2" r="AR1703"/>
  <c i="2" r="AR1704"/>
  <c i="2" r="AR1705"/>
  <c i="2" r="AR1706"/>
  <c i="2" r="AR1707"/>
  <c i="2" r="AR1708"/>
  <c i="2" r="AJ1710"/>
  <c i="2" r="AJ1711"/>
  <c i="2" r="AJ1712"/>
  <c i="2" r="AJ1713"/>
  <c i="2" r="AJ1714"/>
  <c i="2" r="AJ1715"/>
  <c i="2" r="AJ1716"/>
  <c i="2" r="AK1717"/>
  <c i="2" r="AK1718"/>
  <c i="2" r="AK1719"/>
  <c i="2" r="AK1720"/>
  <c i="2" r="AK1721"/>
  <c i="2" r="AK1722"/>
  <c i="2" r="AK1723"/>
  <c i="2" r="AL1724"/>
  <c i="2" r="AL1725"/>
  <c i="2" r="AK1726"/>
  <c i="2" r="AJ1727"/>
  <c i="2" r="AR1727"/>
  <c i="2" r="AQ1728"/>
  <c i="2" r="AP1729"/>
  <c i="2" r="AO1730"/>
  <c i="2" r="AN1731"/>
  <c i="2" r="AM1732"/>
  <c i="2" r="AL1733"/>
  <c i="2" r="AK1734"/>
  <c i="2" r="AJ1735"/>
  <c i="2" r="AR1735"/>
  <c i="2" r="AQ1736"/>
  <c i="2" r="AP1737"/>
  <c i="2" r="AO1738"/>
  <c i="2" r="AN1739"/>
  <c i="2" r="AM1740"/>
  <c i="2" r="AL1741"/>
  <c i="2" r="AK1742"/>
  <c i="2" r="AJ1743"/>
  <c i="2" r="AR1743"/>
  <c i="2" r="AQ1744"/>
  <c i="2" r="AP1745"/>
  <c i="2" r="AO1746"/>
  <c i="2" r="AN1747"/>
  <c i="2" r="AM1748"/>
  <c i="2" r="AL1749"/>
  <c i="2" r="AK1750"/>
  <c i="2" r="AJ1751"/>
  <c i="2" r="AR1751"/>
  <c i="2" r="AQ1752"/>
  <c i="2" r="AP1753"/>
  <c i="2" r="AO1754"/>
  <c i="2" r="AN1755"/>
  <c i="2" r="AM1756"/>
  <c i="2" r="AL1757"/>
  <c i="2" r="AK1758"/>
  <c i="2" r="AJ1759"/>
  <c i="2" r="AR1759"/>
  <c i="2" r="AQ1760"/>
  <c i="2" r="AP1761"/>
  <c i="2" r="AO1762"/>
  <c i="2" r="AN1763"/>
  <c i="2" r="AM1764"/>
  <c i="2" r="AL1765"/>
  <c i="2" r="AK1766"/>
  <c i="2" r="AJ1767"/>
  <c i="2" r="AR1767"/>
  <c i="2" r="AQ1768"/>
  <c i="2" r="AP1769"/>
  <c i="2" r="AO1770"/>
  <c i="2" r="AN1771"/>
  <c i="2" r="AM1772"/>
  <c i="2" r="AL1773"/>
  <c i="2" r="AK1774"/>
  <c i="2" r="AJ1775"/>
  <c i="2" r="AR1775"/>
  <c i="2" r="AQ1776"/>
  <c i="2" r="AP1777"/>
  <c i="2" r="AO1778"/>
  <c i="2" r="AN1779"/>
  <c i="2" r="AM1780"/>
  <c i="2" r="AL1781"/>
  <c i="2" r="AK1782"/>
  <c i="2" r="AJ1783"/>
  <c i="2" r="AR1783"/>
  <c i="2" r="AQ1784"/>
  <c i="2" r="AP1785"/>
  <c i="2" r="AO1786"/>
  <c i="2" r="AN1787"/>
  <c i="2" r="AM1788"/>
  <c i="2" r="AL1789"/>
  <c i="2" r="AK1790"/>
  <c i="2" r="AJ1791"/>
  <c i="2" r="AR1791"/>
  <c i="2" r="AQ1792"/>
  <c i="2" r="AP1793"/>
  <c i="2" r="AO1794"/>
  <c i="2" r="AN1795"/>
  <c i="2" r="AM1796"/>
  <c i="2" r="AL1797"/>
  <c i="2" r="AK1798"/>
  <c i="2" r="AJ1799"/>
  <c i="2" r="AR1799"/>
  <c i="2" r="AQ1800"/>
  <c i="2" r="AP1801"/>
  <c i="2" r="AO1802"/>
  <c i="2" r="AN1803"/>
  <c i="2" r="AM1804"/>
  <c i="2" r="AL1805"/>
  <c i="2" r="AK1806"/>
  <c i="2" r="AJ1807"/>
  <c i="2" r="AR1807"/>
  <c i="2" r="AQ1808"/>
  <c i="2" r="AP1809"/>
  <c i="2" r="AO1810"/>
  <c i="2" r="AN1811"/>
  <c i="2" r="AM1812"/>
  <c i="2" r="AL1813"/>
  <c i="2" r="AK1814"/>
  <c i="2" r="AJ1815"/>
  <c i="2" r="AR1815"/>
  <c i="2" r="AQ1816"/>
  <c i="2" r="AP1817"/>
  <c i="2" r="AO1818"/>
  <c i="2" r="AN1819"/>
  <c i="2" r="AM1820"/>
  <c i="2" r="AL1821"/>
  <c i="2" r="AK1822"/>
  <c i="2" r="AJ1823"/>
  <c i="2" r="AR1823"/>
  <c i="2" r="AQ1824"/>
  <c i="2" r="AP1825"/>
  <c i="2" r="AO1826"/>
  <c i="2" r="AN1827"/>
  <c i="2" r="AM1828"/>
  <c i="2" r="AL1829"/>
  <c i="2" r="AK1830"/>
  <c i="2" r="AJ1831"/>
  <c i="2" r="AR1831"/>
  <c i="2" r="AQ1832"/>
  <c i="2" r="AP1833"/>
  <c i="2" r="AO1834"/>
  <c i="2" r="AN1835"/>
  <c i="2" r="AM1836"/>
  <c i="2" r="AL1837"/>
  <c i="2" r="AK1838"/>
  <c i="2" r="AJ1839"/>
  <c i="2" r="AR1839"/>
  <c i="2" r="AQ1840"/>
  <c i="2" r="AP1841"/>
  <c i="2" r="AO1842"/>
  <c i="2" r="AN1843"/>
  <c i="2" r="AM1844"/>
  <c i="2" r="AL1845"/>
  <c i="2" r="AK1846"/>
  <c i="2" r="AJ1847"/>
  <c i="2" r="AR1847"/>
  <c i="2" r="AQ1848"/>
  <c i="2" r="AP1849"/>
  <c i="2" r="AO1850"/>
  <c i="2" r="AN1851"/>
  <c i="2" r="AM1852"/>
  <c i="2" r="AL1853"/>
  <c i="2" r="AK1854"/>
  <c i="2" r="AJ1855"/>
  <c i="2" r="AR1855"/>
  <c i="2" r="AQ1856"/>
  <c i="2" r="AP1857"/>
  <c i="2" r="AO1858"/>
  <c i="2" r="AN1859"/>
  <c i="2" r="AM1860"/>
  <c i="2" r="AL1861"/>
  <c i="2" r="AK1862"/>
  <c i="2" r="AJ1863"/>
  <c i="2" r="AR1863"/>
  <c i="2" r="AQ1864"/>
  <c i="2" r="AP1865"/>
  <c i="2" r="AO1866"/>
  <c i="2" r="AN1867"/>
  <c i="2" r="AM1868"/>
  <c i="2" r="AL1869"/>
  <c i="2" r="AK1870"/>
  <c i="2" r="AJ1871"/>
  <c i="2" r="AR1871"/>
  <c i="2" r="AQ1872"/>
  <c i="2" r="AP1873"/>
  <c i="2" r="AO1874"/>
  <c i="2" r="AN1875"/>
  <c i="2" r="AM1876"/>
  <c i="2" r="AL1877"/>
  <c i="2" r="AK1878"/>
  <c i="2" r="AJ1879"/>
  <c i="2" r="AR1879"/>
  <c i="2" r="AQ1880"/>
  <c i="2" r="AP1881"/>
  <c i="2" r="AO1882"/>
  <c i="2" r="AN1883"/>
  <c i="2" r="AM1884"/>
  <c i="2" r="AL1885"/>
  <c i="2" r="AK1886"/>
  <c i="2" r="AJ1887"/>
  <c i="2" r="AR1887"/>
  <c i="2" r="AQ1888"/>
  <c i="2" r="AP1889"/>
  <c i="2" r="AO1890"/>
  <c i="2" r="AN1891"/>
  <c i="2" r="AM1892"/>
  <c i="2" r="AL1893"/>
  <c i="2" r="AK1894"/>
  <c i="2" r="AJ1895"/>
  <c i="2" r="AR1895"/>
  <c i="2" r="AQ1896"/>
  <c i="2" r="AP1897"/>
  <c i="2" r="AO1898"/>
  <c i="2" r="AN1899"/>
  <c i="2" r="AM1900"/>
  <c i="2" r="AL1901"/>
  <c i="2" r="AK1902"/>
  <c i="2" r="AJ1903"/>
  <c i="2" r="AR1903"/>
  <c i="2" r="AQ1904"/>
  <c i="2" r="AP1905"/>
  <c i="2" r="AO1906"/>
  <c i="2" r="AN1907"/>
  <c i="2" r="AM1908"/>
  <c i="2" r="AL1909"/>
  <c i="2" r="AK1910"/>
  <c i="2" r="AJ1911"/>
  <c i="2" r="AR1911"/>
  <c i="2" r="AQ1912"/>
  <c i="2" r="AP1913"/>
  <c i="2" r="AO1914"/>
  <c i="2" r="AN1915"/>
  <c i="2" r="AM1916"/>
  <c i="2" r="AL1917"/>
  <c i="2" r="AK1918"/>
  <c i="2" r="AJ1919"/>
  <c i="2" r="AR1919"/>
  <c i="2" r="AQ1920"/>
  <c i="2" r="AP1921"/>
  <c i="2" r="AO1922"/>
  <c i="2" r="AN1923"/>
  <c i="2" r="AM1924"/>
  <c i="2" r="AL1925"/>
  <c i="2" r="AK1926"/>
  <c i="2" r="AJ1927"/>
  <c i="2" r="AR1927"/>
  <c i="2" r="AQ1928"/>
  <c i="2" r="AP1929"/>
  <c i="2" r="AO1930"/>
  <c i="2" r="AN1931"/>
  <c i="2" r="AM1932"/>
  <c i="2" r="AL1933"/>
  <c i="2" r="AK1934"/>
  <c i="2" r="AL353"/>
  <c i="2" r="AJ478"/>
  <c i="2" r="AQ542"/>
  <c i="2" r="AO586"/>
  <c i="2" r="AK619"/>
  <c i="2" r="AO651"/>
  <c i="2" r="AR679"/>
  <c i="2" r="AN702"/>
  <c i="2" r="AP719"/>
  <c i="2" r="AJ736"/>
  <c i="2" r="AL752"/>
  <c i="2" r="AN768"/>
  <c i="2" r="AQ784"/>
  <c i="2" r="AQ800"/>
  <c i="2" r="AJ815"/>
  <c i="2" r="AL829"/>
  <c i="2" r="AN843"/>
  <c i="2" r="AP857"/>
  <c i="2" r="AR869"/>
  <c i="2" r="AM881"/>
  <c i="2" r="AO892"/>
  <c i="2" r="AL903"/>
  <c i="2" r="AO912"/>
  <c i="2" r="AP920"/>
  <c i="2" r="AQ928"/>
  <c i="2" r="AR936"/>
  <c i="2" r="AJ945"/>
  <c i="2" r="AK953"/>
  <c i="2" r="AM961"/>
  <c i="2" r="AN969"/>
  <c i="2" r="AO977"/>
  <c i="2" r="AP985"/>
  <c i="2" r="AQ993"/>
  <c i="2" r="AR1001"/>
  <c i="2" r="AJ1010"/>
  <c i="2" r="AJ1018"/>
  <c i="2" r="AO1024"/>
  <c i="2" r="AJ1031"/>
  <c i="2" r="AO1036"/>
  <c i="2" r="AN1042"/>
  <c i="2" r="AJ1048"/>
  <c i="2" r="AP1053"/>
  <c i="2" r="AN1059"/>
  <c i="2" r="AJ1065"/>
  <c i="2" r="AP1070"/>
  <c i="2" r="AM1075"/>
  <c i="2" r="AM1079"/>
  <c i="2" r="AN1083"/>
  <c i="2" r="AN1087"/>
  <c i="2" r="AO1091"/>
  <c i="2" r="AO1095"/>
  <c i="2" r="AP1099"/>
  <c i="2" r="AQ1103"/>
  <c i="2" r="AQ1107"/>
  <c i="2" r="AR1111"/>
  <c i="2" r="AR1115"/>
  <c i="2" r="AJ1120"/>
  <c i="2" r="AJ1124"/>
  <c i="2" r="AK1128"/>
  <c i="2" r="AL1132"/>
  <c i="2" r="AL1136"/>
  <c i="2" r="AM1140"/>
  <c i="2" r="AM1144"/>
  <c i="2" r="AN1148"/>
  <c i="2" r="AN1152"/>
  <c i="2" r="AO1156"/>
  <c i="2" r="AP1160"/>
  <c i="2" r="AP1164"/>
  <c i="2" r="AQ1168"/>
  <c i="2" r="AQ1172"/>
  <c i="2" r="AR1176"/>
  <c i="2" r="AR1180"/>
  <c i="2" r="AJ1185"/>
  <c i="2" r="AK1189"/>
  <c i="2" r="AR1192"/>
  <c i="2" r="AN1196"/>
  <c i="2" r="AJ1200"/>
  <c i="2" r="AO1203"/>
  <c i="2" r="AK1207"/>
  <c i="2" r="AP1210"/>
  <c i="2" r="AL1214"/>
  <c i="2" r="AQ1217"/>
  <c i="2" r="AM1221"/>
  <c i="2" r="AR1224"/>
  <c i="2" r="AN1228"/>
  <c i="2" r="AR1231"/>
  <c i="2" r="AP1234"/>
  <c i="2" r="AO1237"/>
  <c i="2" r="AO1240"/>
  <c i="2" r="AM1243"/>
  <c i="2" r="AK1246"/>
  <c i="2" r="AR1248"/>
  <c i="2" r="AQ1251"/>
  <c i="2" r="AQ1254"/>
  <c i="2" r="AO1257"/>
  <c i="2" r="AM1260"/>
  <c i="2" r="AK1263"/>
  <c i="2" r="AJ1266"/>
  <c i="2" r="AJ1269"/>
  <c i="2" r="AQ1271"/>
  <c i="2" r="AO1274"/>
  <c i="2" r="AM1277"/>
  <c i="2" r="AL1280"/>
  <c i="2" r="AL1283"/>
  <c i="2" r="AP1285"/>
  <c i="2" r="AJ1288"/>
  <c i="2" r="AN1290"/>
  <c i="2" r="AO1292"/>
  <c i="2" r="AO1294"/>
  <c i="2" r="AP1296"/>
  <c i="2" r="AP1298"/>
  <c i="2" r="AP1300"/>
  <c i="2" r="AQ1302"/>
  <c i="2" r="AQ1304"/>
  <c i="2" r="AQ1306"/>
  <c i="2" r="AQ1308"/>
  <c i="2" r="AR1310"/>
  <c i="2" r="AR1312"/>
  <c i="2" r="AR1314"/>
  <c i="2" r="AJ1317"/>
  <c i="2" r="AJ1319"/>
  <c i="2" r="AJ1321"/>
  <c i="2" r="AJ1323"/>
  <c i="2" r="AK1325"/>
  <c i="2" r="AK1327"/>
  <c i="2" r="AK1329"/>
  <c i="2" r="AL1331"/>
  <c i="2" r="AL1333"/>
  <c i="2" r="AL1335"/>
  <c i="2" r="AL1337"/>
  <c i="2" r="AM1339"/>
  <c i="2" r="AM1341"/>
  <c i="2" r="AM1343"/>
  <c i="2" r="AN1345"/>
  <c i="2" r="AN1347"/>
  <c i="2" r="AN1349"/>
  <c i="2" r="AN1351"/>
  <c i="2" r="AO1353"/>
  <c i="2" r="AO1355"/>
  <c i="2" r="AO1357"/>
  <c i="2" r="AP1359"/>
  <c i="2" r="AP1361"/>
  <c i="2" r="AP1363"/>
  <c i="2" r="AP1365"/>
  <c i="2" r="AQ1367"/>
  <c i="2" r="AQ1369"/>
  <c i="2" r="AQ1371"/>
  <c i="2" r="AR1373"/>
  <c i="2" r="AR1375"/>
  <c i="2" r="AR1377"/>
  <c i="2" r="AR1379"/>
  <c i="2" r="AJ1382"/>
  <c i="2" r="AJ1384"/>
  <c i="2" r="AJ1386"/>
  <c i="2" r="AK1388"/>
  <c i="2" r="AK1390"/>
  <c i="2" r="AK1392"/>
  <c i="2" r="AK1394"/>
  <c i="2" r="AL1396"/>
  <c i="2" r="AL1398"/>
  <c i="2" r="AL1400"/>
  <c i="2" r="AM1402"/>
  <c i="2" r="AM1404"/>
  <c i="2" r="AM1406"/>
  <c i="2" r="AM1408"/>
  <c i="2" r="AN1410"/>
  <c i="2" r="AN1412"/>
  <c i="2" r="AN1414"/>
  <c i="2" r="AO1416"/>
  <c i="2" r="AO1418"/>
  <c i="2" r="AO1420"/>
  <c i="2" r="AO1422"/>
  <c i="2" r="AP1424"/>
  <c i="2" r="AP1426"/>
  <c i="2" r="AP1428"/>
  <c i="2" r="AQ1430"/>
  <c i="2" r="AQ1432"/>
  <c i="2" r="AQ1434"/>
  <c i="2" r="AO1436"/>
  <c i="2" r="AM1438"/>
  <c i="2" r="AK1440"/>
  <c i="2" r="AR1441"/>
  <c i="2" r="AP1443"/>
  <c i="2" r="AN1445"/>
  <c i="2" r="AL1447"/>
  <c i="2" r="AJ1449"/>
  <c i="2" r="AQ1450"/>
  <c i="2" r="AO1452"/>
  <c i="2" r="AM1454"/>
  <c i="2" r="AK1456"/>
  <c i="2" r="AR1457"/>
  <c i="2" r="AP1459"/>
  <c i="2" r="AN1461"/>
  <c i="2" r="AL1463"/>
  <c i="2" r="AJ1465"/>
  <c i="2" r="AQ1466"/>
  <c i="2" r="AO1468"/>
  <c i="2" r="AM1470"/>
  <c i="2" r="AK1472"/>
  <c i="2" r="AR1473"/>
  <c i="2" r="AO1475"/>
  <c i="2" r="AK1477"/>
  <c i="2" r="AM1478"/>
  <c i="2" r="AR1479"/>
  <c i="2" r="AL1481"/>
  <c i="2" r="AP1482"/>
  <c i="2" r="AL1484"/>
  <c i="2" r="AN1485"/>
  <c i="2" r="AJ1487"/>
  <c i="2" r="AM1488"/>
  <c i="2" r="AQ1489"/>
  <c i="2" r="AM1491"/>
  <c i="2" r="AO1492"/>
  <c i="2" r="AK1494"/>
  <c i="2" r="AN1495"/>
  <c i="2" r="AR1496"/>
  <c i="2" r="AN1498"/>
  <c i="2" r="AP1499"/>
  <c i="2" r="AL1501"/>
  <c i="2" r="AO1502"/>
  <c i="2" r="AJ1504"/>
  <c i="2" r="AO1505"/>
  <c i="2" r="AQ1506"/>
  <c i="2" r="AM1508"/>
  <c i="2" r="AP1509"/>
  <c i="2" r="AK1511"/>
  <c i="2" r="AP1512"/>
  <c i="2" r="AR1513"/>
  <c i="2" r="AN1515"/>
  <c i="2" r="AQ1516"/>
  <c i="2" r="AL1518"/>
  <c i="2" r="AQ1519"/>
  <c i="2" r="AJ1521"/>
  <c i="2" r="AO1522"/>
  <c i="2" r="AR1523"/>
  <c i="2" r="AM1525"/>
  <c i="2" r="AR1526"/>
  <c i="2" r="AK1528"/>
  <c i="2" r="AP1529"/>
  <c i="2" r="AJ1531"/>
  <c i="2" r="AN1532"/>
  <c i="2" r="AJ1534"/>
  <c i="2" r="AL1535"/>
  <c i="2" r="AQ1536"/>
  <c i="2" r="AK1538"/>
  <c i="2" r="AO1539"/>
  <c i="2" r="AK1541"/>
  <c i="2" r="AM1542"/>
  <c i="2" r="AR1543"/>
  <c i="2" r="AL1545"/>
  <c i="2" r="AO1546"/>
  <c i="2" r="AP1547"/>
  <c i="2" r="AR1548"/>
  <c i="2" r="AK1550"/>
  <c i="2" r="AL1551"/>
  <c i="2" r="AN1552"/>
  <c i="2" r="AP1553"/>
  <c i="2" r="AQ1554"/>
  <c i="2" r="AJ1556"/>
  <c i="2" r="AL1557"/>
  <c i="2" r="AM1558"/>
  <c i="2" r="AO1559"/>
  <c i="2" r="AQ1560"/>
  <c i="2" r="AQ1561"/>
  <c i="2" r="AQ1562"/>
  <c i="2" r="AQ1563"/>
  <c i="2" r="AQ1564"/>
  <c i="2" r="AQ1565"/>
  <c i="2" r="AR1566"/>
  <c i="2" r="AR1567"/>
  <c i="2" r="AR1568"/>
  <c i="2" r="AR1569"/>
  <c i="2" r="AR1570"/>
  <c i="2" r="AR1571"/>
  <c i="2" r="AR1572"/>
  <c i="2" r="AJ1574"/>
  <c i="2" r="AJ1575"/>
  <c i="2" r="AJ1576"/>
  <c i="2" r="AJ1577"/>
  <c i="2" r="AJ1578"/>
  <c i="2" r="AJ1579"/>
  <c i="2" r="AJ1580"/>
  <c i="2" r="AK1581"/>
  <c i="2" r="AK1582"/>
  <c i="2" r="AK1583"/>
  <c i="2" r="AK1584"/>
  <c i="2" r="AK1585"/>
  <c i="2" r="AK1586"/>
  <c i="2" r="AK1587"/>
  <c i="2" r="AL1588"/>
  <c i="2" r="AL1589"/>
  <c i="2" r="AL1590"/>
  <c i="2" r="AL1591"/>
  <c i="2" r="AL1592"/>
  <c i="2" r="AL1593"/>
  <c i="2" r="AL1594"/>
  <c i="2" r="AM1595"/>
  <c i="2" r="AM1596"/>
  <c i="2" r="AM1597"/>
  <c i="2" r="AM1598"/>
  <c i="2" r="AM1599"/>
  <c i="2" r="AM1600"/>
  <c i="2" r="AM1601"/>
  <c i="2" r="AN1602"/>
  <c i="2" r="AN1603"/>
  <c i="2" r="AN1604"/>
  <c i="2" r="AN1605"/>
  <c i="2" r="AN1606"/>
  <c i="2" r="AN1607"/>
  <c i="2" r="AN1608"/>
  <c i="2" r="AO1609"/>
  <c i="2" r="AO1610"/>
  <c i="2" r="AO1611"/>
  <c i="2" r="AO1612"/>
  <c i="2" r="AO1613"/>
  <c i="2" r="AO1614"/>
  <c i="2" r="AO1615"/>
  <c i="2" r="AP1616"/>
  <c i="2" r="AP1617"/>
  <c i="2" r="AP1618"/>
  <c i="2" r="AP1619"/>
  <c i="2" r="AP1620"/>
  <c i="2" r="AP1621"/>
  <c i="2" r="AP1622"/>
  <c i="2" r="AQ1623"/>
  <c i="2" r="AQ1624"/>
  <c i="2" r="AQ1625"/>
  <c i="2" r="AQ1626"/>
  <c i="2" r="AQ1627"/>
  <c i="2" r="AQ1628"/>
  <c i="2" r="AQ1629"/>
  <c i="2" r="AR1630"/>
  <c i="2" r="AR1631"/>
  <c i="2" r="AR1632"/>
  <c i="2" r="AR1633"/>
  <c i="2" r="AR1634"/>
  <c i="2" r="AR1635"/>
  <c i="2" r="AR1636"/>
  <c i="2" r="AJ1638"/>
  <c i="2" r="AJ1639"/>
  <c i="2" r="AJ1640"/>
  <c i="2" r="AJ1641"/>
  <c i="2" r="AJ1642"/>
  <c i="2" r="AJ1643"/>
  <c i="2" r="AJ1644"/>
  <c i="2" r="AK1645"/>
  <c i="2" r="AK1646"/>
  <c i="2" r="AK1647"/>
  <c i="2" r="AK1648"/>
  <c i="2" r="AK1649"/>
  <c i="2" r="AK1650"/>
  <c i="2" r="AK1651"/>
  <c i="2" r="AL1652"/>
  <c i="2" r="AL1653"/>
  <c i="2" r="AL1654"/>
  <c i="2" r="AL1655"/>
  <c i="2" r="AL1656"/>
  <c i="2" r="AL1657"/>
  <c i="2" r="AL1658"/>
  <c i="2" r="AM1659"/>
  <c i="2" r="AM1660"/>
  <c i="2" r="AM1661"/>
  <c i="2" r="AM1662"/>
  <c i="2" r="AM1663"/>
  <c i="2" r="AM1664"/>
  <c i="2" r="AM1665"/>
  <c i="2" r="AN1666"/>
  <c i="2" r="AN1667"/>
  <c i="2" r="AN1668"/>
  <c i="2" r="AN1669"/>
  <c i="2" r="AN1670"/>
  <c i="2" r="AN1671"/>
  <c i="2" r="AN1672"/>
  <c i="2" r="AO1673"/>
  <c i="2" r="AO1674"/>
  <c i="2" r="AO1675"/>
  <c i="2" r="AO1676"/>
  <c i="2" r="AO1677"/>
  <c i="2" r="AO1678"/>
  <c i="2" r="AO1679"/>
  <c i="2" r="AP1680"/>
  <c i="2" r="AP1681"/>
  <c i="2" r="AP1682"/>
  <c i="2" r="AP1683"/>
  <c i="2" r="AP1684"/>
  <c i="2" r="AP1685"/>
  <c i="2" r="AP1686"/>
  <c i="2" r="AQ1687"/>
  <c i="2" r="AQ1688"/>
  <c i="2" r="AQ1689"/>
  <c i="2" r="AQ1690"/>
  <c i="2" r="AQ1691"/>
  <c i="2" r="AQ1692"/>
  <c i="2" r="AQ1693"/>
  <c i="2" r="AR1694"/>
  <c i="2" r="AR1695"/>
  <c i="2" r="AR1696"/>
  <c i="2" r="AR1697"/>
  <c i="2" r="AR1698"/>
  <c i="2" r="AR1699"/>
  <c i="2" r="AR1700"/>
  <c i="2" r="AJ1702"/>
  <c i="2" r="AJ1703"/>
  <c i="2" r="AJ1704"/>
  <c i="2" r="AJ1705"/>
  <c i="2" r="AJ1706"/>
  <c i="2" r="AJ1707"/>
  <c i="2" r="AJ1708"/>
  <c i="2" r="AK1709"/>
  <c i="2" r="AK1710"/>
  <c i="2" r="AK1711"/>
  <c i="2" r="AK1712"/>
  <c i="2" r="AK1713"/>
  <c i="2" r="AK1714"/>
  <c i="2" r="AK1715"/>
  <c i="2" r="AL1716"/>
  <c i="2" r="AL1717"/>
  <c i="2" r="AL1718"/>
  <c i="2" r="AL1719"/>
  <c i="2" r="AL1720"/>
  <c i="2" r="AL1721"/>
  <c i="2" r="AL1722"/>
  <c i="2" r="AM1723"/>
  <c i="2" r="AM1724"/>
  <c i="2" r="AM1725"/>
  <c i="2" r="AL1726"/>
  <c i="2" r="AK1727"/>
  <c i="2" r="AJ1728"/>
  <c i="2" r="AR1728"/>
  <c i="2" r="AQ1729"/>
  <c i="2" r="AP1730"/>
  <c i="2" r="AO1731"/>
  <c i="2" r="AN1732"/>
  <c i="2" r="AM1733"/>
  <c i="2" r="AL1734"/>
  <c i="2" r="AK1735"/>
  <c i="2" r="AJ1736"/>
  <c i="2" r="AR1736"/>
  <c i="2" r="AQ1737"/>
  <c i="2" r="AP1738"/>
  <c i="2" r="AO1739"/>
  <c i="2" r="AN1740"/>
  <c i="2" r="AM1741"/>
  <c i="2" r="AL1742"/>
  <c i="2" r="AK1743"/>
  <c i="2" r="AJ1744"/>
  <c i="2" r="AR1744"/>
  <c i="2" r="AQ1745"/>
  <c i="2" r="AP1746"/>
  <c i="2" r="AO1747"/>
  <c i="2" r="AN1748"/>
  <c i="2" r="AM1749"/>
  <c i="2" r="AL1750"/>
  <c i="2" r="AK1751"/>
  <c i="2" r="AJ1752"/>
  <c i="2" r="AR1752"/>
  <c i="2" r="AQ1753"/>
  <c i="2" r="AP1754"/>
  <c i="2" r="AO1755"/>
  <c i="2" r="AN1756"/>
  <c i="2" r="AM1757"/>
  <c i="2" r="AL1758"/>
  <c i="2" r="AK1759"/>
  <c i="2" r="AJ1760"/>
  <c i="2" r="AR1760"/>
  <c i="2" r="AQ1761"/>
  <c i="2" r="AP1762"/>
  <c i="2" r="AO1763"/>
  <c i="2" r="AN1764"/>
  <c i="2" r="AM1765"/>
  <c i="2" r="AL1766"/>
  <c i="2" r="AK1767"/>
  <c i="2" r="AJ1768"/>
  <c i="2" r="AR1768"/>
  <c i="2" r="AQ1769"/>
  <c i="2" r="AP1770"/>
  <c i="2" r="AO1771"/>
  <c i="2" r="AN1772"/>
  <c i="2" r="AM1773"/>
  <c i="2" r="AL1774"/>
  <c i="2" r="AK1775"/>
  <c i="2" r="AJ1776"/>
  <c i="2" r="AR1776"/>
  <c i="2" r="AQ1777"/>
  <c i="2" r="AP1778"/>
  <c i="2" r="AO1779"/>
  <c i="2" r="AN1780"/>
  <c i="2" r="AM1781"/>
  <c i="2" r="AL1782"/>
  <c i="2" r="AK1783"/>
  <c i="2" r="AJ1784"/>
  <c i="2" r="AR1784"/>
  <c i="2" r="AQ1785"/>
  <c i="2" r="AP1786"/>
  <c i="2" r="AO1787"/>
  <c i="2" r="AN1788"/>
  <c i="2" r="AM1789"/>
  <c i="2" r="AL1790"/>
  <c i="2" r="AK1791"/>
  <c i="2" r="AJ1792"/>
  <c i="2" r="AR1792"/>
  <c i="2" r="AQ1793"/>
  <c i="2" r="AP1794"/>
  <c i="2" r="AO1795"/>
  <c i="2" r="AN1796"/>
  <c i="2" r="AM1797"/>
  <c i="2" r="AL1798"/>
  <c i="2" r="AK1799"/>
  <c i="2" r="AJ1800"/>
  <c i="2" r="AR1800"/>
  <c i="2" r="AQ1801"/>
  <c i="2" r="AP1802"/>
  <c i="2" r="AO1803"/>
  <c i="2" r="AN1804"/>
  <c i="2" r="AM1805"/>
  <c i="2" r="AL1806"/>
  <c i="2" r="AK1807"/>
  <c i="2" r="AJ1808"/>
  <c i="2" r="AR1808"/>
  <c i="2" r="AQ1809"/>
  <c i="2" r="AP1810"/>
  <c i="2" r="AO1811"/>
  <c i="2" r="AN1812"/>
  <c i="2" r="AM1813"/>
  <c i="2" r="AL1814"/>
  <c i="2" r="AK1815"/>
  <c i="2" r="AJ1816"/>
  <c i="2" r="AR1816"/>
  <c i="2" r="AQ1817"/>
  <c i="2" r="AP1818"/>
  <c i="2" r="AO1819"/>
  <c i="2" r="AN1820"/>
  <c i="2" r="AM1821"/>
  <c i="2" r="AL1822"/>
  <c i="2" r="AK1823"/>
  <c i="2" r="AJ1824"/>
  <c i="2" r="AR1824"/>
  <c i="2" r="AQ1825"/>
  <c i="2" r="AP1826"/>
  <c i="2" r="AO1827"/>
  <c i="2" r="AN1828"/>
  <c i="2" r="AM1829"/>
  <c i="2" r="AL1830"/>
  <c i="2" r="AK1831"/>
  <c i="2" r="AJ1832"/>
  <c i="2" r="AR1832"/>
  <c i="2" r="AQ1833"/>
  <c i="2" r="AP1834"/>
  <c i="2" r="AO1835"/>
  <c i="2" r="AN1836"/>
  <c i="2" r="AM1837"/>
  <c i="2" r="AL1838"/>
  <c i="2" r="AK1839"/>
  <c i="2" r="AJ1840"/>
  <c i="2" r="AR1840"/>
  <c i="2" r="AQ1841"/>
  <c i="2" r="AP1842"/>
  <c i="2" r="AO1843"/>
  <c i="2" r="AN1844"/>
  <c i="2" r="AM1845"/>
  <c i="2" r="AL1846"/>
  <c i="2" r="AK1847"/>
  <c i="2" r="AJ1848"/>
  <c i="2" r="AR1848"/>
  <c i="2" r="AQ1849"/>
  <c i="2" r="AP1850"/>
  <c i="2" r="AO1851"/>
  <c i="2" r="AN1852"/>
  <c i="2" r="AM1853"/>
  <c i="2" r="AL1854"/>
  <c i="2" r="AK1855"/>
  <c i="2" r="AJ1856"/>
  <c i="2" r="AR1856"/>
  <c i="2" r="AQ1857"/>
  <c i="2" r="AP1858"/>
  <c i="2" r="AO1859"/>
  <c i="2" r="AN1860"/>
  <c i="2" r="AM1861"/>
  <c i="2" r="AL1862"/>
  <c i="2" r="AK1863"/>
  <c i="2" r="AJ1864"/>
  <c i="2" r="AR1864"/>
  <c i="2" r="AQ1865"/>
  <c i="2" r="AP1866"/>
  <c i="2" r="AO1867"/>
  <c i="2" r="AN1868"/>
  <c i="2" r="AM1869"/>
  <c i="2" r="AL1870"/>
  <c i="2" r="AK1871"/>
  <c i="2" r="AJ1872"/>
  <c i="2" r="AR1872"/>
  <c i="2" r="AQ1873"/>
  <c i="2" r="AP1874"/>
  <c i="2" r="AO1875"/>
  <c i="2" r="AN1876"/>
  <c i="2" r="AM1877"/>
  <c i="2" r="AL1878"/>
  <c i="2" r="AK1879"/>
  <c i="2" r="AJ1880"/>
  <c i="2" r="AR1880"/>
  <c i="2" r="AQ1881"/>
  <c i="2" r="AP1882"/>
  <c i="2" r="AO1883"/>
  <c i="2" r="AN1884"/>
  <c i="2" r="AM1885"/>
  <c i="2" r="AL1886"/>
  <c i="2" r="AK1887"/>
  <c i="2" r="AJ1888"/>
  <c i="2" r="AR1888"/>
  <c i="2" r="AQ1889"/>
  <c i="2" r="AP1890"/>
  <c i="2" r="AO1891"/>
  <c i="2" r="AN1892"/>
  <c i="2" r="AM1893"/>
  <c i="2" r="AL1894"/>
  <c i="2" r="AK1895"/>
  <c i="2" r="AJ1896"/>
  <c i="2" r="AR1896"/>
  <c i="2" r="AQ1897"/>
  <c i="2" r="AP1898"/>
  <c i="2" r="AO1899"/>
  <c i="2" r="AN1900"/>
  <c i="2" r="AM1901"/>
  <c i="2" r="AL1902"/>
  <c i="2" r="AK1903"/>
  <c i="2" r="AJ1904"/>
  <c i="2" r="AR1904"/>
  <c i="2" r="AQ1905"/>
  <c i="2" r="AP1906"/>
  <c i="2" r="AO1907"/>
  <c i="2" r="AN1908"/>
  <c i="2" r="AM1909"/>
  <c i="2" r="AL1910"/>
  <c i="2" r="AK1911"/>
  <c i="2" r="AJ1912"/>
  <c i="2" r="AR1912"/>
  <c i="2" r="AQ1913"/>
  <c i="2" r="AP1914"/>
  <c i="2" r="AO1915"/>
  <c i="2" r="AN1916"/>
  <c i="2" r="AM1917"/>
  <c i="2" r="AL1918"/>
  <c i="2" r="AK1919"/>
  <c i="2" r="AJ1920"/>
  <c i="2" r="AR1920"/>
  <c i="2" r="AQ1921"/>
  <c i="2" r="AP1922"/>
  <c i="2" r="AO1923"/>
  <c i="2" r="AN1924"/>
  <c i="2" r="AM1925"/>
  <c i="2" r="AL1926"/>
  <c i="2" r="AK1927"/>
  <c i="2" r="AJ1928"/>
  <c i="2" r="AR1928"/>
  <c i="2" r="AQ1929"/>
  <c i="2" r="AP1930"/>
  <c i="2" r="AO1931"/>
  <c i="2" r="AN1932"/>
  <c i="2" r="AM1933"/>
  <c i="2" r="AL1934"/>
  <c i="2" r="AK1935"/>
  <c i="2" r="AJ1936"/>
  <c i="2" r="AR1936"/>
  <c i="2" r="AQ1937"/>
  <c i="2" r="AP1938"/>
  <c i="2" r="AO1939"/>
  <c i="2" r="AN1940"/>
  <c i="2" r="AM1941"/>
  <c i="2" r="AL1942"/>
  <c i="2" r="AK1943"/>
  <c i="2" r="AJ1944"/>
  <c i="2" r="AR1944"/>
  <c i="2" r="AQ1945"/>
  <c i="2" r="AP1946"/>
  <c i="2" r="AO1947"/>
  <c i="2" r="AN1948"/>
  <c i="2" r="AM1949"/>
  <c i="2" r="AL1950"/>
  <c i="2" r="AK1951"/>
  <c i="2" r="AJ1952"/>
  <c i="2" r="AR1952"/>
  <c i="2" r="AQ1953"/>
  <c i="2" r="AP1954"/>
  <c i="2" r="AO1955"/>
  <c i="2" r="AN1956"/>
  <c i="2" r="AM1957"/>
  <c i="2" r="AL1958"/>
  <c i="2" r="AK1959"/>
  <c i="2" r="AJ1960"/>
  <c i="2" r="AR1960"/>
  <c i="2" r="AQ1961"/>
  <c i="2" r="AP1962"/>
  <c i="2" r="AO1963"/>
  <c i="2" r="AN1964"/>
  <c i="2" r="AM1965"/>
  <c i="2" r="AL1966"/>
  <c i="2" r="AK1967"/>
  <c i="2" r="AJ1968"/>
  <c i="2" r="AR1968"/>
  <c i="2" r="AQ1969"/>
  <c i="2" r="AP1970"/>
  <c i="2" r="AO1971"/>
  <c i="2" r="AN1972"/>
  <c i="2" r="AM1973"/>
  <c i="2" r="AL1974"/>
  <c i="2" r="AK1975"/>
  <c i="2" r="AJ1976"/>
  <c i="2" r="AR1976"/>
  <c i="2" r="AQ1977"/>
  <c i="2" r="AP1978"/>
  <c i="2" r="AO1979"/>
  <c i="2" r="AN1980"/>
  <c i="2" r="AM1981"/>
  <c i="2" r="AL1982"/>
  <c i="2" r="AK1983"/>
  <c i="2" r="AJ1984"/>
  <c i="2" r="AR1984"/>
  <c i="2" r="AQ1985"/>
  <c i="2" r="AP1986"/>
  <c i="2" r="AO1987"/>
  <c i="2" r="AN1988"/>
  <c i="2" r="AM1989"/>
  <c i="2" r="AL1990"/>
  <c i="2" r="AK1991"/>
  <c i="2" r="AJ1992"/>
  <c i="2" r="AR1992"/>
  <c i="2" r="AQ1993"/>
  <c i="2" r="AP1994"/>
  <c i="2" r="AO1995"/>
  <c i="2" r="AN1996"/>
  <c i="2" r="AM1997"/>
  <c i="2" r="AL1998"/>
  <c i="2" r="AK1999"/>
  <c i="2" r="AJ2000"/>
  <c i="2" r="AR2000"/>
  <c i="2" r="AQ2001"/>
  <c i="2" r="AP2002"/>
  <c i="2" r="AO2003"/>
  <c i="2" r="AN2004"/>
  <c i="2" r="AM2005"/>
  <c i="2" r="AL2006"/>
  <c i="2" r="AK2007"/>
  <c i="2" r="AJ2008"/>
  <c i="2" r="AR2008"/>
  <c i="2" r="AQ2009"/>
  <c i="2" r="AP2010"/>
  <c i="2" r="AO2011"/>
  <c i="2" r="AN2012"/>
  <c i="2" r="AM2013"/>
  <c i="2" r="AL2014"/>
  <c i="2" r="AK2015"/>
  <c i="2" r="AJ2016"/>
  <c i="2" r="AR2016"/>
  <c i="2" r="AQ2017"/>
  <c i="2" r="AP2018"/>
  <c i="2" r="AO2019"/>
  <c i="2" r="AN2020"/>
  <c i="2" r="AM2021"/>
  <c i="2" r="AL2022"/>
  <c i="2" r="AK2023"/>
  <c i="2" r="AK24"/>
  <c i="2" r="AJ24"/>
  <c i="2" r="AP429"/>
  <c i="2" r="AQ566"/>
  <c i="2" r="AJ635"/>
  <c i="2" r="AP690"/>
  <c i="2" r="AN727"/>
  <c i="2" r="AJ760"/>
  <c i="2" r="AN792"/>
  <c i="2" r="AQ821"/>
  <c i="2" r="AL850"/>
  <c i="2" r="AK875"/>
  <c i="2" r="AP897"/>
  <c i="2" r="AL916"/>
  <c i="2" r="AN932"/>
  <c i="2" r="AP948"/>
  <c i="2" r="AJ965"/>
  <c i="2" r="AL981"/>
  <c i="2" r="AN997"/>
  <c i="2" r="AQ1013"/>
  <c i="2" r="AL1027"/>
  <c i="2" r="AJ1039"/>
  <c i="2" r="AN1050"/>
  <c i="2" r="AP1061"/>
  <c i="2" r="AP1072"/>
  <c i="2" r="AJ1081"/>
  <c i="2" r="AK1089"/>
  <c i="2" r="AL1097"/>
  <c i="2" r="AM1105"/>
  <c i="2" r="AO1113"/>
  <c i="2" r="AP1121"/>
  <c i="2" r="AQ1129"/>
  <c i="2" r="AR1137"/>
  <c i="2" r="AJ1146"/>
  <c i="2" r="AK1154"/>
  <c i="2" r="AL1162"/>
  <c i="2" r="AN1170"/>
  <c i="2" r="AO1178"/>
  <c i="2" r="AP1186"/>
  <c i="2" r="AM1194"/>
  <c i="2" r="AN1201"/>
  <c i="2" r="AO1208"/>
  <c i="2" r="AP1215"/>
  <c i="2" r="AQ1222"/>
  <c i="2" r="AR1229"/>
  <c i="2" r="AO1235"/>
  <c i="2" r="AN1241"/>
  <c i="2" r="AJ1247"/>
  <c i="2" r="AP1252"/>
  <c i="2" r="AN1258"/>
  <c i="2" r="AJ1264"/>
  <c i="2" r="AR1269"/>
  <c i="2" r="AN1275"/>
  <c i="2" r="AK1281"/>
  <c i="2" r="AN1286"/>
  <c i="2" r="AL1291"/>
  <c i="2" r="AL1295"/>
  <c i="2" r="AM1299"/>
  <c i="2" r="AM1303"/>
  <c i="2" r="AN1307"/>
  <c i="2" r="AN1311"/>
  <c i="2" r="AO1315"/>
  <c i="2" r="AP1319"/>
  <c i="2" r="AP1323"/>
  <c i="2" r="AQ1327"/>
  <c i="2" r="AQ1331"/>
  <c i="2" r="AR1335"/>
  <c i="2" r="AR1339"/>
  <c i="2" r="AJ1344"/>
  <c i="2" r="AK1348"/>
  <c i="2" r="AK1352"/>
  <c i="2" r="AL1356"/>
  <c i="2" r="AL1360"/>
  <c i="2" r="AM1364"/>
  <c i="2" r="AM1368"/>
  <c i="2" r="AN1372"/>
  <c i="2" r="AO1376"/>
  <c i="2" r="AO1380"/>
  <c i="2" r="AP1384"/>
  <c i="2" r="AP1388"/>
  <c i="2" r="AQ1392"/>
  <c i="2" r="AQ1396"/>
  <c i="2" r="AR1400"/>
  <c i="2" r="AJ1405"/>
  <c i="2" r="AJ1409"/>
  <c i="2" r="AQ429"/>
  <c i="2" r="AJ567"/>
  <c i="2" r="AK635"/>
  <c i="2" r="AQ690"/>
  <c i="2" r="AO727"/>
  <c i="2" r="AK760"/>
  <c i="2" r="AO792"/>
  <c i="2" r="AR821"/>
  <c i="2" r="AM850"/>
  <c i="2" r="AL875"/>
  <c i="2" r="AR897"/>
  <c i="2" r="AM916"/>
  <c i="2" r="AO932"/>
  <c i="2" r="AR948"/>
  <c i="2" r="AK965"/>
  <c i="2" r="AM981"/>
  <c i="2" r="AO997"/>
  <c i="2" r="AR1013"/>
  <c i="2" r="AM1027"/>
  <c i="2" r="AK1039"/>
  <c i="2" r="AO1050"/>
  <c i="2" r="AJ1062"/>
  <c i="2" r="AQ1072"/>
  <c i="2" r="AK1081"/>
  <c i="2" r="AL1089"/>
  <c i="2" r="AM1097"/>
  <c i="2" r="AO1105"/>
  <c i="2" r="AP1113"/>
  <c i="2" r="AQ1121"/>
  <c i="2" r="AR1129"/>
  <c i="2" r="AJ1138"/>
  <c i="2" r="AK1146"/>
  <c i="2" r="AL1154"/>
  <c i="2" r="AN1162"/>
  <c i="2" r="AO1170"/>
  <c i="2" r="AP1178"/>
  <c i="2" r="AQ1186"/>
  <c i="2" r="AN1194"/>
  <c i="2" r="AO1201"/>
  <c i="2" r="AP1208"/>
  <c i="2" r="AQ1215"/>
  <c i="2" r="AR1222"/>
  <c i="2" r="AJ1230"/>
  <c i="2" r="AQ1235"/>
  <c i="2" r="AO1241"/>
  <c i="2" r="AK1247"/>
  <c i="2" r="AJ1253"/>
  <c i="2" r="AO1258"/>
  <c i="2" r="AL1264"/>
  <c i="2" r="AJ1270"/>
  <c i="2" r="AO1275"/>
  <c i="2" r="AN1281"/>
  <c i="2" r="AO1286"/>
  <c i="2" r="AM1291"/>
  <c i="2" r="AM1295"/>
  <c i="2" r="AN1299"/>
  <c i="2" r="AN1303"/>
  <c i="2" r="AO1307"/>
  <c i="2" r="AP1311"/>
  <c i="2" r="AP1315"/>
  <c i="2" r="AQ1319"/>
  <c i="2" r="AQ1323"/>
  <c i="2" r="AR1327"/>
  <c i="2" r="AR1331"/>
  <c i="2" r="AJ1336"/>
  <c i="2" r="AK1340"/>
  <c i="2" r="AK1344"/>
  <c i="2" r="AL1348"/>
  <c i="2" r="AL1352"/>
  <c i="2" r="AM1356"/>
  <c i="2" r="AM1360"/>
  <c i="2" r="AN1364"/>
  <c i="2" r="AO1368"/>
  <c i="2" r="AR429"/>
  <c i="2" r="AM567"/>
  <c i="2" r="AL635"/>
  <c i="2" r="AR690"/>
  <c i="2" r="AP727"/>
  <c i="2" r="AL760"/>
  <c i="2" r="AQ792"/>
  <c i="2" r="AJ822"/>
  <c i="2" r="AN850"/>
  <c i="2" r="AM875"/>
  <c i="2" r="AL898"/>
  <c i="2" r="AN916"/>
  <c i="2" r="AP932"/>
  <c i="2" r="AJ949"/>
  <c i="2" r="AL965"/>
  <c i="2" r="AN981"/>
  <c i="2" r="AQ997"/>
  <c i="2" r="AJ1014"/>
  <c i="2" r="AO1027"/>
  <c i="2" r="AL1039"/>
  <c i="2" r="AP1050"/>
  <c i="2" r="AK1062"/>
  <c i="2" r="AR1072"/>
  <c i="2" r="AL1081"/>
  <c i="2" r="AM1089"/>
  <c i="2" r="AO1097"/>
  <c i="2" r="AP1105"/>
  <c i="2" r="AQ1113"/>
  <c i="2" r="AR1121"/>
  <c i="2" r="AJ1130"/>
  <c i="2" r="AK1138"/>
  <c i="2" r="AL1146"/>
  <c i="2" r="AN1154"/>
  <c i="2" r="AO1162"/>
  <c i="2" r="AP1170"/>
  <c i="2" r="AQ1178"/>
  <c i="2" r="AR1186"/>
  <c i="2" r="AO1194"/>
  <c i="2" r="AP1201"/>
  <c i="2" r="AQ1208"/>
  <c i="2" r="AR1215"/>
  <c i="2" r="AJ1223"/>
  <c i="2" r="AK1230"/>
  <c i="2" r="AK1236"/>
  <c i="2" r="AP1241"/>
  <c i="2" r="AM1247"/>
  <c i="2" r="AK1253"/>
  <c i="2" r="AP1258"/>
  <c i="2" r="AO1264"/>
  <c i="2" r="AK1270"/>
  <c i="2" r="AQ1275"/>
  <c i="2" r="AO1281"/>
  <c i="2" r="AQ1286"/>
  <c i="2" r="AN1291"/>
  <c i="2" r="AN1295"/>
  <c i="2" r="AO1299"/>
  <c i="2" r="AP1303"/>
  <c i="2" r="AP1307"/>
  <c i="2" r="AQ1311"/>
  <c i="2" r="AQ1315"/>
  <c i="2" r="AR1319"/>
  <c i="2" r="AR1323"/>
  <c i="2" r="AJ1328"/>
  <c i="2" r="AK1332"/>
  <c i="2" r="AK1336"/>
  <c i="2" r="AL1340"/>
  <c i="2" r="AL1344"/>
  <c i="2" r="AM1348"/>
  <c i="2" r="AM1352"/>
  <c i="2" r="AN1356"/>
  <c i="2" r="AO1360"/>
  <c i="2" r="AO1364"/>
  <c i="2" r="AP1368"/>
  <c i="2" r="AP1372"/>
  <c i="2" r="AQ1376"/>
  <c i="2" r="AQ1380"/>
  <c i="2" r="AR1384"/>
  <c i="2" r="AJ1389"/>
  <c i="2" r="AJ1393"/>
  <c i="2" r="AL510"/>
  <c i="2" r="AO602"/>
  <c i="2" r="AP666"/>
  <c i="2" r="AM711"/>
  <c i="2" r="AR743"/>
  <c i="2" r="AM776"/>
  <c i="2" r="AP807"/>
  <c i="2" r="AK836"/>
  <c i="2" r="AQ863"/>
  <c i="2" r="AP886"/>
  <c i="2" r="AP907"/>
  <c i="2" r="AN924"/>
  <c i="2" r="AP940"/>
  <c i="2" r="AJ957"/>
  <c i="2" r="AL973"/>
  <c i="2" r="AN989"/>
  <c i="2" r="AQ1005"/>
  <c i="2" r="AJ1021"/>
  <c i="2" r="AO1033"/>
  <c i="2" r="AQ1044"/>
  <c i="2" r="AK1056"/>
  <c i="2" r="AO1067"/>
  <c i="2" r="AK1077"/>
  <c i="2" r="AL1085"/>
  <c i="2" r="AM1093"/>
  <c i="2" r="AN1101"/>
  <c i="2" r="AO1109"/>
  <c i="2" r="AP1117"/>
  <c i="2" r="AQ1125"/>
  <c i="2" r="AJ1134"/>
  <c i="2" r="AK1142"/>
  <c i="2" r="AL1150"/>
  <c i="2" r="AM1158"/>
  <c i="2" r="AN1166"/>
  <c i="2" r="AO1174"/>
  <c i="2" r="AP1182"/>
  <c i="2" r="AR1190"/>
  <c i="2" r="AJ1198"/>
  <c i="2" r="AK1205"/>
  <c i="2" r="AL1212"/>
  <c i="2" r="AM1219"/>
  <c i="2" r="AN1226"/>
  <c i="2" r="AR1232"/>
  <c i="2" r="AQ1238"/>
  <c i="2" r="AM1244"/>
  <c i="2" r="AJ1250"/>
  <c i="2" r="AQ1255"/>
  <c i="2" r="AM1261"/>
  <c i="2" r="AL1267"/>
  <c i="2" r="AQ1272"/>
  <c i="2" r="AN1278"/>
  <c i="2" r="AL1284"/>
  <c i="2" r="AR1288"/>
  <c i="2" r="AM1293"/>
  <c i="2" r="AN1297"/>
  <c i="2" r="AN1301"/>
  <c i="2" r="AO1305"/>
  <c i="2" r="AO1309"/>
  <c i="2" r="AP1313"/>
  <c i="2" r="AP1317"/>
  <c i="2" r="AQ1321"/>
  <c i="2" r="AR1325"/>
  <c i="2" r="AR1329"/>
  <c i="2" r="AJ1334"/>
  <c i="2" r="AJ1338"/>
  <c i="2" r="AK1342"/>
  <c i="2" r="AK1346"/>
  <c i="2" r="AL1350"/>
  <c i="2" r="AM1354"/>
  <c i="2" r="AM1358"/>
  <c i="2" r="AN1362"/>
  <c i="2" r="AN1366"/>
  <c i="2" r="AO1370"/>
  <c i="2" r="AO1374"/>
  <c i="2" r="AP1378"/>
  <c i="2" r="AQ1382"/>
  <c i="2" r="AQ1386"/>
  <c i="2" r="AR1390"/>
  <c i="2" r="AR1394"/>
  <c i="2" r="AJ1399"/>
  <c i="2" r="AJ1403"/>
  <c i="2" r="AK1407"/>
  <c i="2" r="AL1411"/>
  <c i="2" r="AL1415"/>
  <c i="2" r="AM1419"/>
  <c i="2" r="AJ430"/>
  <c i="2" r="AM635"/>
  <c i="2" r="AR727"/>
  <c i="2" r="AR792"/>
  <c i="2" r="AO850"/>
  <c i="2" r="AM898"/>
  <c i="2" r="AR932"/>
  <c i="2" r="AM965"/>
  <c i="2" r="AR997"/>
  <c i="2" r="AJ1028"/>
  <c i="2" r="AQ1050"/>
  <c i="2" r="AJ1073"/>
  <c i="2" r="AO1089"/>
  <c i="2" r="AQ1105"/>
  <c i="2" r="AJ1122"/>
  <c i="2" r="AL1138"/>
  <c i="2" r="AO1154"/>
  <c i="2" r="AQ1170"/>
  <c i="2" r="AJ1187"/>
  <c i="2" r="AQ1201"/>
  <c i="2" r="AJ1216"/>
  <c i="2" r="AL1230"/>
  <c i="2" r="AQ1241"/>
  <c i="2" r="AL1253"/>
  <c i="2" r="AP1264"/>
  <c i="2" r="AK1276"/>
  <c i="2" r="AR1286"/>
  <c i="2" r="AP1295"/>
  <c i="2" r="AQ1303"/>
  <c i="2" r="AR1311"/>
  <c i="2" r="AJ1320"/>
  <c i="2" r="AK1328"/>
  <c i="2" r="AL1336"/>
  <c i="2" r="AM1344"/>
  <c i="2" r="AO1352"/>
  <c i="2" r="AP1360"/>
  <c i="2" r="AQ1368"/>
  <c i="2" r="AR1374"/>
  <c i="2" r="AO1382"/>
  <c i="2" r="AQ1388"/>
  <c i="2" r="AJ1395"/>
  <c i="2" r="AJ1401"/>
  <c i="2" r="AM1405"/>
  <c i="2" r="AM1411"/>
  <c i="2" r="AN1415"/>
  <c i="2" r="AL1421"/>
  <c i="2" r="AL1425"/>
  <c i="2" r="AM1429"/>
  <c i="2" r="AN1433"/>
  <c i="2" r="AK1437"/>
  <c i="2" r="AP1440"/>
  <c i="2" r="AL1444"/>
  <c i="2" r="AQ1447"/>
  <c i="2" r="AM1451"/>
  <c i="2" r="AR1454"/>
  <c i="2" r="AN1458"/>
  <c i="2" r="AJ1462"/>
  <c i="2" r="AO1465"/>
  <c i="2" r="AK1469"/>
  <c i="2" r="AP1472"/>
  <c i="2" r="AP1475"/>
  <c i="2" r="AO1478"/>
  <c i="2" r="AO1481"/>
  <c i="2" r="AM1484"/>
  <c i="2" r="AK1487"/>
  <c i="2" r="AR1489"/>
  <c i="2" r="AQ1492"/>
  <c i="2" r="AQ1495"/>
  <c i="2" r="AO1498"/>
  <c i="2" r="AM1501"/>
  <c i="2" r="AK1504"/>
  <c i="2" r="AJ1507"/>
  <c i="2" r="AJ1510"/>
  <c i="2" r="AQ1512"/>
  <c i="2" r="AO1515"/>
  <c i="2" r="AM1518"/>
  <c i="2" r="AL1521"/>
  <c i="2" r="AL1524"/>
  <c i="2" r="AJ1527"/>
  <c i="2" r="AQ1529"/>
  <c i="2" r="AO1532"/>
  <c i="2" r="AN1535"/>
  <c i="2" r="AN1538"/>
  <c i="2" r="AL1541"/>
  <c i="2" r="AJ1544"/>
  <c i="2" r="AP1546"/>
  <c i="2" r="AK1549"/>
  <c i="2" r="AN1551"/>
  <c i="2" r="AQ1553"/>
  <c i="2" r="AL1556"/>
  <c i="2" r="AO1558"/>
  <c i="2" r="AR1560"/>
  <c i="2" r="AR1562"/>
  <c i="2" r="AR1564"/>
  <c i="2" r="AJ1567"/>
  <c i="2" r="AJ1569"/>
  <c i="2" r="AJ1571"/>
  <c i="2" r="AK1573"/>
  <c i="2" r="AK1575"/>
  <c i="2" r="AK1577"/>
  <c i="2" r="AK1579"/>
  <c i="2" r="AK510"/>
  <c i="2" r="AO666"/>
  <c i="2" r="AP743"/>
  <c i="2" r="AO807"/>
  <c i="2" r="AP863"/>
  <c i="2" r="AN907"/>
  <c i="2" r="AO940"/>
  <c i="2" r="AK973"/>
  <c i="2" r="AO1005"/>
  <c i="2" r="AL1033"/>
  <c i="2" r="AJ1056"/>
  <c i="2" r="AR1076"/>
  <c i="2" r="AL1093"/>
  <c i="2" r="AN1109"/>
  <c i="2" r="AP1125"/>
  <c i="2" r="AJ1142"/>
  <c i="2" r="AL1158"/>
  <c i="2" r="AN1174"/>
  <c i="2" r="AP1190"/>
  <c i="2" r="AJ1205"/>
  <c i="2" r="AL1219"/>
  <c i="2" r="AQ1232"/>
  <c i="2" r="AL1244"/>
  <c i="2" r="AP1255"/>
  <c i="2" r="AR1266"/>
  <c i="2" r="AL1278"/>
  <c i="2" r="AQ1288"/>
  <c i="2" r="AL1297"/>
  <c i="2" r="AN1305"/>
  <c i="2" r="AO1313"/>
  <c i="2" r="AP1321"/>
  <c i="2" r="AQ1329"/>
  <c i="2" r="AR1337"/>
  <c i="2" r="AJ1346"/>
  <c i="2" r="AK1354"/>
  <c i="2" r="AM1362"/>
  <c i="2" r="AN1370"/>
  <c i="2" r="AP1376"/>
  <c i="2" r="AR1382"/>
  <c i="2" r="AK1389"/>
  <c i="2" r="AL1395"/>
  <c i="2" r="AK1401"/>
  <c i="2" r="AJ1407"/>
  <c i="2" r="AN1411"/>
  <c i="2" r="AK1417"/>
  <c i="2" r="AM1421"/>
  <c i="2" r="AN1425"/>
  <c i="2" r="AN1429"/>
  <c i="2" r="AO1433"/>
  <c i="2" r="AL1437"/>
  <c i="2" r="AQ1440"/>
  <c i="2" r="AM1444"/>
  <c i="2" r="AR1447"/>
  <c i="2" r="AN1451"/>
  <c i="2" r="AJ1455"/>
  <c i="2" r="AO1458"/>
  <c i="2" r="AK1462"/>
  <c i="2" r="AP1465"/>
  <c i="2" r="AL1469"/>
  <c i="2" r="AQ1472"/>
  <c i="2" r="AR1475"/>
  <c i="2" r="AR1478"/>
  <c i="2" r="AP1481"/>
  <c i="2" r="AN1484"/>
  <c i="2" r="AL1487"/>
  <c i="2" r="AK1490"/>
  <c i="2" r="AK1493"/>
  <c i="2" r="AR1495"/>
  <c i="2" r="AP1498"/>
  <c i="2" r="AN1501"/>
  <c i="2" r="AM1504"/>
  <c i="2" r="AM1507"/>
  <c i="2" r="AK1510"/>
  <c i="2" r="AR1512"/>
  <c i="2" r="AP1515"/>
  <c i="2" r="AO1518"/>
  <c i="2" r="AO1521"/>
  <c i="2" r="AM1524"/>
  <c i="2" r="AK1527"/>
  <c i="2" r="AR1529"/>
  <c i="2" r="AQ1532"/>
  <c i="2" r="AQ1535"/>
  <c i="2" r="AO1538"/>
  <c i="2" r="AM1541"/>
  <c i="2" r="AK1544"/>
  <c i="2" r="AQ1546"/>
  <c i="2" r="AL1549"/>
  <c i="2" r="AO1551"/>
  <c i="2" r="AR1553"/>
  <c i="2" r="AM1556"/>
  <c i="2" r="AP1558"/>
  <c i="2" r="AJ1561"/>
  <c i="2" r="AJ1563"/>
  <c i="2" r="AK1565"/>
  <c i="2" r="AM510"/>
  <c i="2" r="AQ666"/>
  <c i="2" r="AJ744"/>
  <c i="2" r="AQ807"/>
  <c i="2" r="AR863"/>
  <c i="2" r="AQ907"/>
  <c i="2" r="AR940"/>
  <c i="2" r="AM973"/>
  <c i="2" r="AR1005"/>
  <c i="2" r="AP1033"/>
  <c i="2" r="AM1056"/>
  <c i="2" r="AL1077"/>
  <c i="2" r="AN1093"/>
  <c i="2" r="AP1109"/>
  <c i="2" r="AJ1126"/>
  <c i="2" r="AL1142"/>
  <c i="2" r="AN1158"/>
  <c i="2" r="AP1174"/>
  <c i="2" r="AJ1191"/>
  <c i="2" r="AL1205"/>
  <c i="2" r="AN1219"/>
  <c i="2" r="AK1233"/>
  <c i="2" r="AN1244"/>
  <c i="2" r="AR1255"/>
  <c i="2" r="AM1267"/>
  <c i="2" r="AQ1278"/>
  <c i="2" r="AK1289"/>
  <c i="2" r="AO1297"/>
  <c i="2" r="AP1305"/>
  <c i="2" r="AQ1313"/>
  <c i="2" r="AR1321"/>
  <c i="2" r="AJ1330"/>
  <c i="2" r="AK1338"/>
  <c i="2" r="AM1346"/>
  <c i="2" r="AN1354"/>
  <c i="2" r="AO1362"/>
  <c i="2" r="AP1370"/>
  <c i="2" r="AR1376"/>
  <c i="2" r="AJ1383"/>
  <c i="2" r="AQ1390"/>
  <c i="2" r="AJ1397"/>
  <c i="2" r="AL1401"/>
  <c i="2" r="AL1407"/>
  <c i="2" r="AK1413"/>
  <c i="2" r="AL1417"/>
  <c i="2" r="AN1421"/>
  <c i="2" r="AO1425"/>
  <c i="2" r="AO1429"/>
  <c i="2" r="AP1433"/>
  <c i="2" r="AM1437"/>
  <c i="2" r="AR1440"/>
  <c i="2" r="AN1444"/>
  <c i="2" r="AJ1448"/>
  <c i="2" r="AO1451"/>
  <c i="2" r="AK1455"/>
  <c i="2" r="AP1458"/>
  <c i="2" r="AL1462"/>
  <c i="2" r="AQ1465"/>
  <c i="2" r="AM1469"/>
  <c i="2" r="AR1472"/>
  <c i="2" r="AL1476"/>
  <c i="2" r="AJ1479"/>
  <c i="2" r="AQ1481"/>
  <c i="2" r="AO1484"/>
  <c i="2" r="AN1487"/>
  <c i="2" r="AN1490"/>
  <c i="2" r="AL1493"/>
  <c i="2" r="AJ1496"/>
  <c i="2" r="AQ1498"/>
  <c i="2" r="AP1501"/>
  <c i="2" r="AP1504"/>
  <c i="2" r="AN1507"/>
  <c i="2" r="AL1510"/>
  <c i="2" r="AJ1513"/>
  <c i="2" r="AR1515"/>
  <c i="2" r="AR1518"/>
  <c i="2" r="AP1521"/>
  <c i="2" r="AN1524"/>
  <c i="2" r="AL1527"/>
  <c i="2" r="AK1530"/>
  <c i="2" r="AK1533"/>
  <c i="2" r="AR1535"/>
  <c i="2" r="AP1538"/>
  <c i="2" r="AN1541"/>
  <c i="2" r="AM1544"/>
  <c i="2" r="AJ1547"/>
  <c i="2" r="AM1549"/>
  <c i="2" r="AQ1551"/>
  <c i="2" r="AK1554"/>
  <c i="2" r="AN1556"/>
  <c i="2" r="AR1558"/>
  <c i="2" r="AK1561"/>
  <c i="2" r="AK1563"/>
  <c i="2" r="AL1565"/>
  <c i="2" r="AL1567"/>
  <c i="2" r="AL1569"/>
  <c i="2" r="AM1571"/>
  <c i="2" r="AM1573"/>
  <c i="2" r="AM1575"/>
  <c i="2" r="AM1577"/>
  <c i="2" r="AN602"/>
  <c i="2" r="AL711"/>
  <c i="2" r="AL776"/>
  <c i="2" r="AJ836"/>
  <c i="2" r="AM886"/>
  <c i="2" r="AM924"/>
  <c i="2" r="AR956"/>
  <c i="2" r="AM989"/>
  <c i="2" r="AR1020"/>
  <c i="2" r="AO1044"/>
  <c i="2" r="AN1067"/>
  <c i="2" r="AK1085"/>
  <c i="2" r="AM1101"/>
  <c i="2" r="AO1117"/>
  <c i="2" r="AQ1133"/>
  <c i="2" r="AK1150"/>
  <c i="2" r="AM1166"/>
  <c i="2" r="AO1182"/>
  <c i="2" r="AR1197"/>
  <c i="2" r="AK1212"/>
  <c i="2" r="AM1226"/>
  <c i="2" r="AN1238"/>
  <c i="2" r="AQ1249"/>
  <c i="2" r="AL1261"/>
  <c i="2" r="AP1272"/>
  <c i="2" r="AK1284"/>
  <c i="2" r="AL1293"/>
  <c i="2" r="AM1301"/>
  <c i="2" r="AN1309"/>
  <c i="2" r="AO1317"/>
  <c i="2" r="AP1325"/>
  <c i="2" r="AR1333"/>
  <c i="2" r="AJ1342"/>
  <c i="2" r="AK1350"/>
  <c i="2" r="AL1358"/>
  <c i="2" r="AM1366"/>
  <c i="2" r="AQ1372"/>
  <c i="2" r="AR1378"/>
  <c i="2" r="AP1386"/>
  <c i="2" r="AR1392"/>
  <c i="2" r="AR1398"/>
  <c i="2" r="AM1403"/>
  <c i="2" r="AL1409"/>
  <c i="2" r="AN1413"/>
  <c i="2" r="AL1419"/>
  <c i="2" r="AM1423"/>
  <c i="2" r="AN1427"/>
  <c i="2" r="AN1431"/>
  <c i="2" r="AN1435"/>
  <c i="2" r="AJ1439"/>
  <c i="2" r="AO1442"/>
  <c i="2" r="AK1446"/>
  <c i="2" r="AP1449"/>
  <c i="2" r="AL1453"/>
  <c i="2" r="AQ1456"/>
  <c i="2" r="AM1460"/>
  <c i="2" r="AR1463"/>
  <c i="2" r="AN1467"/>
  <c i="2" r="AJ1471"/>
  <c i="2" r="AO1474"/>
  <c i="2" r="AM1477"/>
  <c i="2" r="AK1480"/>
  <c i="2" r="AJ1483"/>
  <c i="2" r="AJ1486"/>
  <c i="2" r="AQ1488"/>
  <c i="2" r="AO1491"/>
  <c i="2" r="AM1494"/>
  <c i="2" r="AL1497"/>
  <c i="2" r="AL1500"/>
  <c i="2" r="AJ1503"/>
  <c i="2" r="AQ1505"/>
  <c i="2" r="AO1508"/>
  <c i="2" r="AN1511"/>
  <c i="2" r="AN1514"/>
  <c i="2" r="AL1517"/>
  <c i="2" r="AJ1520"/>
  <c i="2" r="AQ1522"/>
  <c i="2" r="AP1525"/>
  <c i="2" r="AP1528"/>
  <c i="2" r="AN1531"/>
  <c i="2" r="AL1534"/>
  <c i="2" r="AJ1537"/>
  <c i="2" r="AR1539"/>
  <c i="2" r="AR1542"/>
  <c i="2" r="AP1545"/>
  <c i="2" r="AJ1548"/>
  <c i="2" r="AM1550"/>
  <c i="2" r="AQ1552"/>
  <c i="2" r="AK1555"/>
  <c i="2" r="AN1557"/>
  <c i="2" r="AR1559"/>
  <c i="2" r="AJ1562"/>
  <c i="2" r="AJ1564"/>
  <c i="2" r="AK1566"/>
  <c i="2" r="AK1568"/>
  <c i="2" r="AK1570"/>
  <c i="2" r="AL1572"/>
  <c i="2" r="AL1574"/>
  <c i="2" r="AL1576"/>
  <c i="2" r="AL1578"/>
  <c i="2" r="AM1580"/>
  <c i="2" r="AM1582"/>
  <c i="2" r="AM1584"/>
  <c i="2" r="AN1586"/>
  <c i="2" r="AN1588"/>
  <c i="2" r="AN1590"/>
  <c i="2" r="AN1592"/>
  <c i="2" r="AO1594"/>
  <c i="2" r="AO1596"/>
  <c i="2" r="AO1598"/>
  <c i="2" r="AP1600"/>
  <c i="2" r="AP1602"/>
  <c i="2" r="AP1604"/>
  <c i="2" r="AP1606"/>
  <c i="2" r="AQ1608"/>
  <c i="2" r="AQ1610"/>
  <c i="2" r="AQ1612"/>
  <c i="2" r="AR1614"/>
  <c i="2" r="AR1616"/>
  <c i="2" r="AR1618"/>
  <c i="2" r="AR1620"/>
  <c i="2" r="AJ1623"/>
  <c i="2" r="AJ1625"/>
  <c i="2" r="AJ1627"/>
  <c i="2" r="AK1629"/>
  <c i="2" r="AK1631"/>
  <c i="2" r="AK1633"/>
  <c i="2" r="AK1635"/>
  <c i="2" r="AL1637"/>
  <c i="2" r="AL1639"/>
  <c i="2" r="AL1641"/>
  <c i="2" r="AM1643"/>
  <c i="2" r="AM1645"/>
  <c i="2" r="AM1647"/>
  <c i="2" r="AM1649"/>
  <c i="2" r="AN1651"/>
  <c i="2" r="AN1653"/>
  <c i="2" r="AN1655"/>
  <c i="2" r="AO1657"/>
  <c i="2" r="AO1659"/>
  <c i="2" r="AO1661"/>
  <c i="2" r="AO1663"/>
  <c i="2" r="AP1665"/>
  <c i="2" r="AP1667"/>
  <c i="2" r="AP1669"/>
  <c i="2" r="AQ1671"/>
  <c i="2" r="AQ1673"/>
  <c i="2" r="AQ1675"/>
  <c i="2" r="AQ1677"/>
  <c i="2" r="AR1679"/>
  <c i="2" r="AR1681"/>
  <c i="2" r="AR1683"/>
  <c i="2" r="AJ1686"/>
  <c i="2" r="AJ1688"/>
  <c i="2" r="AJ1690"/>
  <c i="2" r="AJ1692"/>
  <c i="2" r="AK1694"/>
  <c i="2" r="AK1696"/>
  <c i="2" r="AK1698"/>
  <c i="2" r="AL1700"/>
  <c i="2" r="AL1702"/>
  <c i="2" r="AL1704"/>
  <c i="2" r="AL1706"/>
  <c i="2" r="AM1708"/>
  <c i="2" r="AM1710"/>
  <c i="2" r="AM1712"/>
  <c i="2" r="AN1714"/>
  <c i="2" r="AN1716"/>
  <c i="2" r="AN1718"/>
  <c i="2" r="AN1720"/>
  <c i="2" r="AN510"/>
  <c i="2" r="AK744"/>
  <c i="2" r="AK864"/>
  <c i="2" r="AJ941"/>
  <c i="2" r="AJ1006"/>
  <c i="2" r="AP1056"/>
  <c i="2" r="AO1093"/>
  <c i="2" r="AK1126"/>
  <c i="2" r="AO1158"/>
  <c i="2" r="AK1191"/>
  <c i="2" r="AO1219"/>
  <c i="2" r="AP1244"/>
  <c i="2" r="AN1267"/>
  <c i="2" r="AL1289"/>
  <c i="2" r="AQ1305"/>
  <c i="2" r="AJ1322"/>
  <c i="2" r="AM1338"/>
  <c i="2" r="AO1354"/>
  <c i="2" r="AQ1370"/>
  <c i="2" r="AQ1384"/>
  <c i="2" r="AK1397"/>
  <c i="2" r="AM1407"/>
  <c i="2" r="AN1417"/>
  <c i="2" r="AP1425"/>
  <c i="2" r="AQ1433"/>
  <c i="2" r="AJ1441"/>
  <c i="2" r="AK1448"/>
  <c i="2" r="AL1455"/>
  <c i="2" r="AM1462"/>
  <c i="2" r="AN1469"/>
  <c i="2" r="AM1476"/>
  <c i="2" r="AR1481"/>
  <c i="2" r="AQ1487"/>
  <c i="2" r="AM1493"/>
  <c i="2" r="AJ1499"/>
  <c i="2" r="AQ1504"/>
  <c i="2" r="AM1510"/>
  <c i="2" r="AL1516"/>
  <c i="2" r="AQ1521"/>
  <c i="2" r="AN1527"/>
  <c i="2" r="AL1533"/>
  <c i="2" r="AQ1538"/>
  <c i="2" r="AP1544"/>
  <c i="2" r="AN1549"/>
  <c i="2" r="AL1554"/>
  <c i="2" r="AJ1559"/>
  <c i="2" r="AM1563"/>
  <c i="2" r="AK1567"/>
  <c i="2" r="AL1570"/>
  <c i="2" r="AN1573"/>
  <c i="2" r="AN1576"/>
  <c i="2" r="AO1579"/>
  <c i="2" r="AL1582"/>
  <c i="2" r="AN1584"/>
  <c i="2" r="AP1586"/>
  <c i="2" r="AM1589"/>
  <c i="2" r="AN1591"/>
  <c i="2" r="AP1593"/>
  <c i="2" r="AQ1595"/>
  <c i="2" r="AN1598"/>
  <c i="2" r="AQ1600"/>
  <c i="2" r="AR1602"/>
  <c i="2" r="AO1605"/>
  <c i="2" r="AQ1607"/>
  <c i="2" r="AR1609"/>
  <c i="2" r="AJ1612"/>
  <c i="2" r="AP1614"/>
  <c i="2" r="AJ1617"/>
  <c i="2" r="AK1619"/>
  <c i="2" r="AQ1621"/>
  <c i="2" r="AJ1624"/>
  <c i="2" r="AK1626"/>
  <c i="2" r="AM1628"/>
  <c i="2" r="AJ1631"/>
  <c i="2" r="AL1633"/>
  <c i="2" r="AN1635"/>
  <c i="2" r="AK1638"/>
  <c i="2" r="AL1640"/>
  <c i="2" r="AN1642"/>
  <c i="2" r="AO1644"/>
  <c i="2" r="AL1647"/>
  <c i="2" r="AO1649"/>
  <c i="2" r="AP1651"/>
  <c i="2" r="AM1654"/>
  <c i="2" r="AN1656"/>
  <c i="2" r="AP1658"/>
  <c i="2" r="AQ1660"/>
  <c i="2" r="AN1663"/>
  <c i="2" r="AQ1665"/>
  <c i="2" r="AR1667"/>
  <c i="2" r="AO1670"/>
  <c i="2" r="AQ1672"/>
  <c i="2" r="AR1674"/>
  <c i="2" r="AK1677"/>
  <c i="2" r="AQ1679"/>
  <c i="2" r="AJ1682"/>
  <c i="2" r="AL1684"/>
  <c i="2" r="AR1686"/>
  <c i="2" r="AJ1689"/>
  <c i="2" r="AK1691"/>
  <c i="2" r="AM1693"/>
  <c i="2" r="AJ1696"/>
  <c i="2" r="AL1698"/>
  <c i="2" r="AN1700"/>
  <c i="2" r="AK1703"/>
  <c i="2" r="AL1705"/>
  <c i="2" r="AN1707"/>
  <c i="2" r="AO1709"/>
  <c i="2" r="AL1712"/>
  <c i="2" r="AO1714"/>
  <c i="2" r="AP1716"/>
  <c i="2" r="AM1719"/>
  <c i="2" r="AO1721"/>
  <c i="2" r="AO1723"/>
  <c i="2" r="AO1725"/>
  <c i="2" r="AM1727"/>
  <c i="2" r="AK1729"/>
  <c i="2" r="AR1730"/>
  <c i="2" r="AP1732"/>
  <c i="2" r="AN1734"/>
  <c i="2" r="AL1736"/>
  <c i="2" r="AJ1738"/>
  <c i="2" r="AQ1739"/>
  <c i="2" r="AO1741"/>
  <c i="2" r="AM1743"/>
  <c i="2" r="AK1745"/>
  <c i="2" r="AR1746"/>
  <c i="2" r="AP1748"/>
  <c i="2" r="AN1750"/>
  <c i="2" r="AL1752"/>
  <c i="2" r="AJ1754"/>
  <c i="2" r="AQ1755"/>
  <c i="2" r="AO1757"/>
  <c i="2" r="AM1759"/>
  <c i="2" r="AK1761"/>
  <c i="2" r="AR1762"/>
  <c i="2" r="AP1764"/>
  <c i="2" r="AN1766"/>
  <c i="2" r="AL1768"/>
  <c i="2" r="AJ1770"/>
  <c i="2" r="AQ1771"/>
  <c i="2" r="AO1773"/>
  <c i="2" r="AM1775"/>
  <c i="2" r="AK1777"/>
  <c i="2" r="AR1778"/>
  <c i="2" r="AP1780"/>
  <c i="2" r="AN1782"/>
  <c i="2" r="AL1784"/>
  <c i="2" r="AJ1786"/>
  <c i="2" r="AQ1787"/>
  <c i="2" r="AO1789"/>
  <c i="2" r="AM1791"/>
  <c i="2" r="AK1793"/>
  <c i="2" r="AR1794"/>
  <c i="2" r="AP1796"/>
  <c i="2" r="AN1798"/>
  <c i="2" r="AL1800"/>
  <c i="2" r="AJ1802"/>
  <c i="2" r="AQ1803"/>
  <c i="2" r="AO1805"/>
  <c i="2" r="AM1807"/>
  <c i="2" r="AK1809"/>
  <c i="2" r="AR1810"/>
  <c i="2" r="AP1812"/>
  <c i="2" r="AN1814"/>
  <c i="2" r="AL1816"/>
  <c i="2" r="AJ1818"/>
  <c i="2" r="AQ1819"/>
  <c i="2" r="AO1821"/>
  <c i="2" r="AM1823"/>
  <c i="2" r="AK1825"/>
  <c i="2" r="AR1826"/>
  <c i="2" r="AP1828"/>
  <c i="2" r="AN1830"/>
  <c i="2" r="AL1832"/>
  <c i="2" r="AJ1834"/>
  <c i="2" r="AQ1835"/>
  <c i="2" r="AK1837"/>
  <c i="2" r="AO1838"/>
  <c i="2" r="AK1840"/>
  <c i="2" r="AM1841"/>
  <c i="2" r="AR1842"/>
  <c i="2" r="AL1844"/>
  <c i="2" r="AP1845"/>
  <c i="2" r="AL1847"/>
  <c i="2" r="AN1848"/>
  <c i="2" r="AJ1850"/>
  <c i="2" r="AM1851"/>
  <c i="2" r="AQ1852"/>
  <c i="2" r="AM1854"/>
  <c i="2" r="AO1855"/>
  <c i="2" r="AK1857"/>
  <c i="2" r="AN1858"/>
  <c i="2" r="AR1859"/>
  <c i="2" r="AN1861"/>
  <c i="2" r="AP1862"/>
  <c i="2" r="AL1864"/>
  <c i="2" r="AO1865"/>
  <c i="2" r="AJ1867"/>
  <c i="2" r="AO1868"/>
  <c i="2" r="AQ1869"/>
  <c i="2" r="AM1871"/>
  <c i="2" r="AP1872"/>
  <c i="2" r="AK1874"/>
  <c i="2" r="AP1875"/>
  <c i="2" r="AR1876"/>
  <c i="2" r="AN1878"/>
  <c i="2" r="AQ1879"/>
  <c i="2" r="AL1881"/>
  <c i="2" r="AQ1882"/>
  <c i="2" r="AJ1884"/>
  <c i="2" r="AO1885"/>
  <c i="2" r="AR1886"/>
  <c i="2" r="AM1888"/>
  <c i="2" r="AR1889"/>
  <c i="2" r="AK1891"/>
  <c i="2" r="AP1892"/>
  <c i="2" r="AJ1894"/>
  <c i="2" r="AN1895"/>
  <c i="2" r="AJ1897"/>
  <c i="2" r="AL1898"/>
  <c i="2" r="AQ1899"/>
  <c i="2" r="AK1901"/>
  <c i="2" r="AO1902"/>
  <c i="2" r="AK1904"/>
  <c i="2" r="AM1905"/>
  <c i="2" r="AR1906"/>
  <c i="2" r="AL1908"/>
  <c i="2" r="AP1909"/>
  <c i="2" r="AL1911"/>
  <c i="2" r="AN1912"/>
  <c i="2" r="AJ1914"/>
  <c i="2" r="AM1915"/>
  <c i="2" r="AQ1916"/>
  <c i="2" r="AM1918"/>
  <c i="2" r="AO1919"/>
  <c i="2" r="AK1921"/>
  <c i="2" r="AN1922"/>
  <c i="2" r="AR1923"/>
  <c i="2" r="AN1925"/>
  <c i="2" r="AP1926"/>
  <c i="2" r="AL1928"/>
  <c i="2" r="AO1929"/>
  <c i="2" r="AJ1931"/>
  <c i="2" r="AO1932"/>
  <c i="2" r="AQ1933"/>
  <c i="2" r="AL1935"/>
  <c i="2" r="AM1936"/>
  <c i="2" r="AO1937"/>
  <c i="2" r="AQ1938"/>
  <c i="2" r="AR1939"/>
  <c i="2" r="AK1941"/>
  <c i="2" r="AM1942"/>
  <c i="2" r="AN1943"/>
  <c i="2" r="AP1944"/>
  <c i="2" r="AR1945"/>
  <c i="2" r="AJ1947"/>
  <c i="2" r="AL1948"/>
  <c i="2" r="AN1949"/>
  <c i="2" r="AO1950"/>
  <c i="2" r="AQ1951"/>
  <c i="2" r="AJ1953"/>
  <c i="2" r="AK1954"/>
  <c i="2" r="AK1955"/>
  <c i="2" r="AK1956"/>
  <c i="2" r="AK1957"/>
  <c i="2" r="AK1958"/>
  <c i="2" r="AL1959"/>
  <c i="2" r="AL1960"/>
  <c i="2" r="AL1961"/>
  <c i="2" r="AL1962"/>
  <c i="2" r="AL1963"/>
  <c i="2" r="AL1964"/>
  <c i="2" r="AL1965"/>
  <c i="2" r="AM1966"/>
  <c i="2" r="AM1967"/>
  <c i="2" r="AM1968"/>
  <c i="2" r="AM1969"/>
  <c i="2" r="AM1970"/>
  <c i="2" r="AM1971"/>
  <c i="2" r="AM1972"/>
  <c i="2" r="AN1973"/>
  <c i="2" r="AN1974"/>
  <c i="2" r="AN1975"/>
  <c i="2" r="AN567"/>
  <c i="2" r="AM760"/>
  <c i="2" r="AN875"/>
  <c i="2" r="AK949"/>
  <c i="2" r="AK1014"/>
  <c i="2" r="AL1062"/>
  <c i="2" r="AP1097"/>
  <c i="2" r="AK1130"/>
  <c i="2" r="AP1162"/>
  <c i="2" r="AP1194"/>
  <c i="2" r="AK1223"/>
  <c i="2" r="AP1247"/>
  <c i="2" r="AL1270"/>
  <c i="2" r="AO1291"/>
  <c i="2" r="AQ1307"/>
  <c i="2" r="AK1324"/>
  <c i="2" r="AM1340"/>
  <c i="2" r="AO1356"/>
  <c i="2" r="AO1372"/>
  <c i="2" r="AJ1385"/>
  <c i="2" r="AL1397"/>
  <c i="2" r="AK1409"/>
  <c i="2" r="AO1417"/>
  <c i="2" r="AM1427"/>
  <c i="2" r="AM1435"/>
  <c i="2" r="AN1442"/>
  <c i="2" r="AO1449"/>
  <c i="2" r="AP1456"/>
  <c i="2" r="AQ1463"/>
  <c i="2" r="AR1470"/>
  <c i="2" r="AL1477"/>
  <c i="2" r="AQ1482"/>
  <c i="2" r="AP1488"/>
  <c i="2" r="AL1494"/>
  <c i="2" r="AR1499"/>
  <c i="2" r="AP1505"/>
  <c i="2" r="AL1511"/>
  <c i="2" r="AK1517"/>
  <c i="2" r="AP1522"/>
  <c i="2" r="AM1528"/>
  <c i="2" r="AK1534"/>
  <c i="2" r="AP1539"/>
  <c i="2" r="AO1545"/>
  <c i="2" r="AL1550"/>
  <c i="2" r="AJ1555"/>
  <c i="2" r="AQ1559"/>
  <c i="2" r="AR1563"/>
  <c i="2" r="AM1567"/>
  <c i="2" r="AN1570"/>
  <c i="2" r="AK1574"/>
  <c i="2" r="AL1577"/>
  <c i="2" r="AL1580"/>
  <c i="2" r="AN1582"/>
  <c i="2" r="AP1584"/>
  <c i="2" r="AM1587"/>
  <c i="2" r="AN1589"/>
  <c i="2" r="AO1591"/>
  <c i="2" r="AQ1593"/>
  <c i="2" r="AN1596"/>
  <c i="2" r="AP1598"/>
  <c i="2" r="AR1600"/>
  <c i="2" r="AO1603"/>
  <c i="2" r="AP1605"/>
  <c i="2" r="AR1607"/>
  <c i="2" r="AJ1610"/>
  <c i="2" r="AP1612"/>
  <c i="2" r="AJ1615"/>
  <c i="2" r="AK1617"/>
  <c i="2" r="AQ1619"/>
  <c i="2" r="AJ1622"/>
  <c i="2" r="AK1624"/>
  <c i="2" r="AL1626"/>
  <c i="2" r="AR1628"/>
  <c i="2" r="AL1631"/>
  <c i="2" r="AM1633"/>
  <c i="2" r="AJ1636"/>
  <c i="2" r="AL1638"/>
  <c i="2" r="AM1640"/>
  <c i="2" r="AO1642"/>
  <c i="2" r="AL1645"/>
  <c i="2" r="AN1647"/>
  <c i="2" r="AP1649"/>
  <c i="2" r="AM1652"/>
  <c i="2" r="AN1654"/>
  <c i="2" r="AP1656"/>
  <c i="2" r="AQ1658"/>
  <c i="2" r="AN1661"/>
  <c i="2" r="AQ1663"/>
  <c i="2" r="AR1665"/>
  <c i="2" r="AO1668"/>
  <c i="2" r="AP1670"/>
  <c i="2" r="AR1672"/>
  <c i="2" r="AJ1675"/>
  <c i="2" r="AP1677"/>
  <c i="2" r="AJ1680"/>
  <c i="2" r="AK1682"/>
  <c i="2" r="AQ1684"/>
  <c i="2" r="AJ1687"/>
  <c i="2" r="AK1689"/>
  <c i="2" r="AM1691"/>
  <c i="2" r="AJ1694"/>
  <c i="2" r="AL1696"/>
  <c i="2" r="AN1698"/>
  <c i="2" r="AK1701"/>
  <c i="2" r="AL1703"/>
  <c i="2" r="AM1705"/>
  <c i="2" r="AO1707"/>
  <c i="2" r="AL1710"/>
  <c i="2" r="AN1712"/>
  <c i="2" r="AP1714"/>
  <c i="2" r="AM1717"/>
  <c i="2" r="AN1719"/>
  <c i="2" r="AP1721"/>
  <c i="2" r="AP1723"/>
  <c i="2" r="AP1725"/>
  <c i="2" r="AN1727"/>
  <c i="2" r="AL1729"/>
  <c i="2" r="AJ1731"/>
  <c i="2" r="AQ1732"/>
  <c i="2" r="AO1734"/>
  <c i="2" r="AM1736"/>
  <c i="2" r="AK1738"/>
  <c i="2" r="AR1739"/>
  <c i="2" r="AP1741"/>
  <c i="2" r="AN1743"/>
  <c i="2" r="AL1745"/>
  <c i="2" r="AJ1747"/>
  <c i="2" r="AQ1748"/>
  <c i="2" r="AO1750"/>
  <c i="2" r="AM1752"/>
  <c i="2" r="AK1754"/>
  <c i="2" r="AR1755"/>
  <c i="2" r="AP1757"/>
  <c i="2" r="AN1759"/>
  <c i="2" r="AL1761"/>
  <c i="2" r="AJ1763"/>
  <c i="2" r="AQ1764"/>
  <c i="2" r="AO1766"/>
  <c i="2" r="AM1768"/>
  <c i="2" r="AK1770"/>
  <c i="2" r="AR1771"/>
  <c i="2" r="AP1773"/>
  <c i="2" r="AN1775"/>
  <c i="2" r="AL1777"/>
  <c i="2" r="AJ1779"/>
  <c i="2" r="AQ1780"/>
  <c i="2" r="AO1782"/>
  <c i="2" r="AM1784"/>
  <c i="2" r="AK1786"/>
  <c i="2" r="AR1787"/>
  <c i="2" r="AP1789"/>
  <c i="2" r="AN1791"/>
  <c i="2" r="AL1793"/>
  <c i="2" r="AJ1795"/>
  <c i="2" r="AQ1796"/>
  <c i="2" r="AO1798"/>
  <c i="2" r="AM1800"/>
  <c i="2" r="AK1802"/>
  <c i="2" r="AR1803"/>
  <c i="2" r="AP1805"/>
  <c i="2" r="AN1807"/>
  <c i="2" r="AL1809"/>
  <c i="2" r="AJ1811"/>
  <c i="2" r="AQ1812"/>
  <c i="2" r="AO1814"/>
  <c i="2" r="AM1816"/>
  <c i="2" r="AK1818"/>
  <c i="2" r="AR1819"/>
  <c i="2" r="AP1821"/>
  <c i="2" r="AN1823"/>
  <c i="2" r="AL1825"/>
  <c i="2" r="AJ1827"/>
  <c i="2" r="AQ1828"/>
  <c i="2" r="AO1830"/>
  <c i="2" r="AM1832"/>
  <c i="2" r="AK1834"/>
  <c i="2" r="AR1835"/>
  <c i="2" r="AN1837"/>
  <c i="2" r="AP1838"/>
  <c i="2" r="AL1840"/>
  <c i="2" r="AO1841"/>
  <c i="2" r="AJ1843"/>
  <c i="2" r="AO1844"/>
  <c i="2" r="AQ1845"/>
  <c i="2" r="AM1847"/>
  <c i="2" r="AP1848"/>
  <c i="2" r="AK1850"/>
  <c i="2" r="AP1851"/>
  <c i="2" r="AR1852"/>
  <c i="2" r="AN1854"/>
  <c i="2" r="AQ1855"/>
  <c i="2" r="AL1857"/>
  <c i="2" r="AQ1858"/>
  <c i="2" r="AJ1860"/>
  <c i="2" r="AO1861"/>
  <c i="2" r="AR1862"/>
  <c i="2" r="AM1864"/>
  <c i="2" r="AR1865"/>
  <c i="2" r="AK1867"/>
  <c i="2" r="AP1868"/>
  <c i="2" r="AJ1870"/>
  <c i="2" r="AN1871"/>
  <c i="2" r="AJ1873"/>
  <c i="2" r="AL1874"/>
  <c i="2" r="AQ1875"/>
  <c i="2" r="AK1877"/>
  <c i="2" r="AO1878"/>
  <c i="2" r="AK1880"/>
  <c i="2" r="AM1881"/>
  <c i="2" r="AR1882"/>
  <c i="2" r="AL1884"/>
  <c i="2" r="AP1885"/>
  <c i="2" r="AL1887"/>
  <c i="2" r="AN1888"/>
  <c i="2" r="AJ1890"/>
  <c i="2" r="AM1891"/>
  <c i="2" r="AQ1892"/>
  <c i="2" r="AM1894"/>
  <c i="2" r="AO1895"/>
  <c i="2" r="AK1897"/>
  <c i="2" r="AN1898"/>
  <c i="2" r="AR1899"/>
  <c i="2" r="AN1901"/>
  <c i="2" r="AP1902"/>
  <c i="2" r="AL1904"/>
  <c i="2" r="AO1905"/>
  <c i="2" r="AJ1907"/>
  <c i="2" r="AO1908"/>
  <c i="2" r="AQ1909"/>
  <c i="2" r="AM1911"/>
  <c i="2" r="AP1912"/>
  <c i="2" r="AK1914"/>
  <c i="2" r="AP1915"/>
  <c i="2" r="AR1916"/>
  <c i="2" r="AN1918"/>
  <c i="2" r="AQ1919"/>
  <c i="2" r="AL1921"/>
  <c i="2" r="AQ1922"/>
  <c i="2" r="AJ1924"/>
  <c i="2" r="AO1925"/>
  <c i="2" r="AR1926"/>
  <c i="2" r="AM1928"/>
  <c i="2" r="AR1929"/>
  <c i="2" r="AK1931"/>
  <c i="2" r="AP1932"/>
  <c i="2" r="AJ1934"/>
  <c i="2" r="AM1935"/>
  <c i="2" r="AN1936"/>
  <c i="2" r="AP1937"/>
  <c i="2" r="AR1938"/>
  <c i="2" r="AJ1940"/>
  <c i="2" r="AL1941"/>
  <c i="2" r="AP602"/>
  <c i="2" r="AN776"/>
  <c i="2" r="AQ886"/>
  <c i="2" r="AK957"/>
  <c i="2" r="AK1021"/>
  <c i="2" r="AP1067"/>
  <c i="2" r="AO1101"/>
  <c i="2" r="AK1134"/>
  <c i="2" r="AO1166"/>
  <c i="2" r="AK1198"/>
  <c i="2" r="AO1226"/>
  <c i="2" r="AM1250"/>
  <c i="2" r="AR1272"/>
  <c i="2" r="AN1293"/>
  <c i="2" r="AP1309"/>
  <c i="2" r="AJ1326"/>
  <c i="2" r="AL1342"/>
  <c i="2" r="AN1358"/>
  <c i="2" r="AN1374"/>
  <c i="2" r="AR1386"/>
  <c i="2" r="AK1399"/>
  <c i="2" r="AN1409"/>
  <c i="2" r="AN1419"/>
  <c i="2" r="AO1427"/>
  <c i="2" r="AO1435"/>
  <c i="2" r="AP1442"/>
  <c i="2" r="AQ1449"/>
  <c i="2" r="AR1456"/>
  <c i="2" r="AJ1464"/>
  <c i="2" r="AK1471"/>
  <c i="2" r="AN1477"/>
  <c i="2" r="AM1483"/>
  <c i="2" r="AR1488"/>
  <c i="2" r="AO1494"/>
  <c i="2" r="AM1500"/>
  <c i="2" r="AR1505"/>
  <c i="2" r="AQ1511"/>
  <c i="2" r="AM1517"/>
  <c i="2" r="AJ1523"/>
  <c i="2" r="AQ1528"/>
  <c i="2" r="AM1534"/>
  <c i="2" r="AL1540"/>
  <c i="2" r="AQ1545"/>
  <c i="2" r="AO1550"/>
  <c i="2" r="AM1555"/>
  <c i="2" r="AJ1560"/>
  <c i="2" r="AL1564"/>
  <c i="2" r="AJ1568"/>
  <c i="2" r="AK1571"/>
  <c i="2" r="AM1574"/>
  <c i="2" r="AO1577"/>
  <c i="2" r="AN1580"/>
  <c i="2" r="AO1582"/>
  <c i="2" r="AL1585"/>
  <c i="2" r="AN1587"/>
  <c i="2" r="AO1589"/>
  <c i="2" r="AQ1591"/>
  <c i="2" r="AN1594"/>
  <c i="2" r="AP1596"/>
  <c i="2" r="AR1598"/>
  <c i="2" r="AO1601"/>
  <c i="2" r="AP1603"/>
  <c i="2" r="AQ1605"/>
  <c i="2" r="AJ1608"/>
  <c i="2" r="AP1610"/>
  <c i="2" r="AR1612"/>
  <c i="2" r="AK1615"/>
  <c i="2" r="AQ1617"/>
  <c i="2" r="AR1619"/>
  <c i="2" r="AK1622"/>
  <c i="2" r="AL1624"/>
  <c i="2" r="AR1626"/>
  <c i="2" r="AL1629"/>
  <c i="2" r="AM1631"/>
  <c i="2" r="AJ1634"/>
  <c i="2" r="AL1636"/>
  <c i="2" r="AM1638"/>
  <c i="2" r="AN1640"/>
  <c i="2" r="AK1643"/>
  <c i="2" r="AN1645"/>
  <c i="2" r="AO1647"/>
  <c i="2" r="AL1650"/>
  <c i="2" r="AN1652"/>
  <c i="2" r="AO1654"/>
  <c i="2" r="AQ1656"/>
  <c i="2" r="AN1659"/>
  <c i="2" r="AP1661"/>
  <c i="2" r="AR1663"/>
  <c i="2" r="AO1666"/>
  <c i="2" r="AP1668"/>
  <c i="2" r="AR1670"/>
  <c i="2" r="AJ1673"/>
  <c i="2" r="AP1675"/>
  <c i="2" r="AJ1678"/>
  <c i="2" r="AK1680"/>
  <c i="2" r="AQ1682"/>
  <c i="2" r="AR1684"/>
  <c i="2" r="AK1687"/>
  <c i="2" r="AL1689"/>
  <c i="2" r="AR1691"/>
  <c i="2" r="AL1694"/>
  <c i="2" r="AM1696"/>
  <c i="2" r="AJ1699"/>
  <c i="2" r="AL1701"/>
  <c i="2" r="AM1703"/>
  <c i="2" r="AO1705"/>
  <c i="2" r="AL1708"/>
  <c i="2" r="AN1710"/>
  <c i="2" r="AP1712"/>
  <c i="2" r="AM1715"/>
  <c i="2" r="AN1717"/>
  <c i="2" r="AO1719"/>
  <c i="2" r="AQ1721"/>
  <c i="2" r="AQ1723"/>
  <c i="2" r="AQ1725"/>
  <c i="2" r="AO1727"/>
  <c i="2" r="AM1729"/>
  <c i="2" r="AK1731"/>
  <c i="2" r="AR1732"/>
  <c i="2" r="AP1734"/>
  <c i="2" r="AN1736"/>
  <c i="2" r="AL1738"/>
  <c i="2" r="AJ1740"/>
  <c i="2" r="AQ1741"/>
  <c i="2" r="AO1743"/>
  <c i="2" r="AM1745"/>
  <c i="2" r="AK1747"/>
  <c i="2" r="AR1748"/>
  <c i="2" r="AP1750"/>
  <c i="2" r="AN1752"/>
  <c i="2" r="AL1754"/>
  <c i="2" r="AJ1756"/>
  <c i="2" r="AQ1757"/>
  <c i="2" r="AO1759"/>
  <c i="2" r="AM1761"/>
  <c i="2" r="AK1763"/>
  <c i="2" r="AR1764"/>
  <c i="2" r="AP1766"/>
  <c i="2" r="AN1768"/>
  <c i="2" r="AL1770"/>
  <c i="2" r="AJ1772"/>
  <c i="2" r="AQ1773"/>
  <c i="2" r="AO1775"/>
  <c i="2" r="AM1777"/>
  <c i="2" r="AK1779"/>
  <c i="2" r="AR1780"/>
  <c i="2" r="AP1782"/>
  <c i="2" r="AN1784"/>
  <c i="2" r="AL1786"/>
  <c i="2" r="AJ1788"/>
  <c i="2" r="AQ1789"/>
  <c i="2" r="AO1791"/>
  <c i="2" r="AM1793"/>
  <c i="2" r="AK1795"/>
  <c i="2" r="AR1796"/>
  <c i="2" r="AP1798"/>
  <c i="2" r="AN1800"/>
  <c i="2" r="AL1802"/>
  <c i="2" r="AJ1804"/>
  <c i="2" r="AQ1805"/>
  <c i="2" r="AO1807"/>
  <c i="2" r="AM1809"/>
  <c i="2" r="AK1811"/>
  <c i="2" r="AR1812"/>
  <c i="2" r="AP1814"/>
  <c i="2" r="AN1816"/>
  <c i="2" r="AL1818"/>
  <c i="2" r="AJ1820"/>
  <c i="2" r="AQ1821"/>
  <c i="2" r="AO1823"/>
  <c i="2" r="AM1825"/>
  <c i="2" r="AK1827"/>
  <c i="2" r="AR1828"/>
  <c i="2" r="AP1830"/>
  <c i="2" r="AN1832"/>
  <c i="2" r="AL1834"/>
  <c i="2" r="AJ1836"/>
  <c i="2" r="AO1837"/>
  <c i="2" r="AR1838"/>
  <c i="2" r="AM1840"/>
  <c i="2" r="AR1841"/>
  <c i="2" r="AK1843"/>
  <c i="2" r="AP1844"/>
  <c i="2" r="AJ1846"/>
  <c i="2" r="AN1847"/>
  <c i="2" r="AJ1849"/>
  <c i="2" r="AL1850"/>
  <c i="2" r="AQ1851"/>
  <c i="2" r="AK1853"/>
  <c i="2" r="AO1854"/>
  <c i="2" r="AK1856"/>
  <c i="2" r="AM1857"/>
  <c i="2" r="AR1858"/>
  <c i="2" r="AL1860"/>
  <c i="2" r="AP1861"/>
  <c i="2" r="AL1863"/>
  <c i="2" r="AN1864"/>
  <c i="2" r="AJ1866"/>
  <c i="2" r="AM1867"/>
  <c i="2" r="AQ1868"/>
  <c i="2" r="AM1870"/>
  <c i="2" r="AO1871"/>
  <c i="2" r="AK1873"/>
  <c i="2" r="AN1874"/>
  <c i="2" r="AR1875"/>
  <c i="2" r="AN1877"/>
  <c i="2" r="AP1878"/>
  <c i="2" r="AL1880"/>
  <c i="2" r="AO1881"/>
  <c i="2" r="AJ1883"/>
  <c i="2" r="AO1884"/>
  <c i="2" r="AQ1885"/>
  <c i="2" r="AM1887"/>
  <c i="2" r="AP1888"/>
  <c i="2" r="AK1890"/>
  <c i="2" r="AP1891"/>
  <c i="2" r="AR1892"/>
  <c i="2" r="AN1894"/>
  <c i="2" r="AQ1895"/>
  <c i="2" r="AL1897"/>
  <c i="2" r="AQ1898"/>
  <c i="2" r="AJ1900"/>
  <c i="2" r="AO1901"/>
  <c i="2" r="AR1902"/>
  <c i="2" r="AM1904"/>
  <c i="2" r="AR1905"/>
  <c i="2" r="AK1907"/>
  <c i="2" r="AP1908"/>
  <c i="2" r="AJ1910"/>
  <c i="2" r="AN1911"/>
  <c i="2" r="AJ1913"/>
  <c i="2" r="AL1914"/>
  <c i="2" r="AQ1915"/>
  <c i="2" r="AK1917"/>
  <c i="2" r="AO1918"/>
  <c i="2" r="AK1920"/>
  <c i="2" r="AM1921"/>
  <c i="2" r="AR1922"/>
  <c i="2" r="AL1924"/>
  <c i="2" r="AP1925"/>
  <c i="2" r="AL1927"/>
  <c i="2" r="AN1928"/>
  <c i="2" r="AJ1930"/>
  <c i="2" r="AM1931"/>
  <c i="2" r="AQ1932"/>
  <c i="2" r="AM1934"/>
  <c i="2" r="AN1935"/>
  <c i="2" r="AP1936"/>
  <c i="2" r="AR1937"/>
  <c i="2" r="AJ1939"/>
  <c i="2" r="AL1940"/>
  <c i="2" r="AN1941"/>
  <c i="2" r="AO1942"/>
  <c i="2" r="AQ1943"/>
  <c i="2" r="AJ1945"/>
  <c i="2" r="AK1946"/>
  <c i="2" r="AM1947"/>
  <c i="2" r="AO1948"/>
  <c i="2" r="AP1949"/>
  <c i="2" r="AR1950"/>
  <c i="2" r="AK1952"/>
  <c i="2" r="AL1953"/>
  <c i="2" r="AM1954"/>
  <c i="2" r="AM1955"/>
  <c i="2" r="AM1956"/>
  <c i="2" r="AN1957"/>
  <c i="2" r="AN1958"/>
  <c i="2" r="AN1959"/>
  <c i="2" r="AN1960"/>
  <c i="2" r="AN1961"/>
  <c i="2" r="AN1962"/>
  <c i="2" r="AN1963"/>
  <c i="2" r="AO1964"/>
  <c i="2" r="AO1965"/>
  <c i="2" r="AO1966"/>
  <c i="2" r="AO1967"/>
  <c i="2" r="AO1968"/>
  <c i="2" r="AO1969"/>
  <c i="2" r="AO1970"/>
  <c i="2" r="AP1971"/>
  <c i="2" r="AP1972"/>
  <c i="2" r="AK691"/>
  <c i="2" r="AK822"/>
  <c i="2" r="AO916"/>
  <c i="2" r="AO981"/>
  <c i="2" r="AN1039"/>
  <c i="2" r="AM1081"/>
  <c i="2" r="AR1113"/>
  <c i="2" r="AN1146"/>
  <c i="2" r="AR1178"/>
  <c i="2" r="AR1208"/>
  <c i="2" r="AL1236"/>
  <c i="2" r="AR1258"/>
  <c i="2" r="AP1281"/>
  <c i="2" r="AP1299"/>
  <c i="2" r="AR1315"/>
  <c i="2" r="AL1332"/>
  <c i="2" r="AN1348"/>
  <c i="2" r="AP1364"/>
  <c i="2" r="AQ1378"/>
  <c i="2" r="AK1391"/>
  <c i="2" r="AL1403"/>
  <c i="2" r="AM1413"/>
  <c i="2" r="AL1423"/>
  <c i="2" r="AM1431"/>
  <c i="2" r="AR1438"/>
  <c i="2" r="AJ1446"/>
  <c i="2" r="AK1453"/>
  <c i="2" r="AL1460"/>
  <c i="2" r="AM1467"/>
  <c i="2" r="AN1474"/>
  <c i="2" r="AJ1480"/>
  <c i="2" r="AP1485"/>
  <c i="2" r="AN1491"/>
  <c i="2" r="AJ1497"/>
  <c i="2" r="AR1502"/>
  <c i="2" r="AN1508"/>
  <c i="2" r="AK1514"/>
  <c i="2" r="AR1519"/>
  <c i="2" r="AN1525"/>
  <c i="2" r="AM1531"/>
  <c i="2" r="AR1536"/>
  <c i="2" r="AO1542"/>
  <c i="2" r="AR1547"/>
  <c i="2" r="AP1552"/>
  <c i="2" r="AM1557"/>
  <c i="2" r="AR1561"/>
  <c i="2" r="AJ1566"/>
  <c i="2" r="AK1569"/>
  <c i="2" r="AM1572"/>
  <c i="2" r="AN1575"/>
  <c i="2" r="AO1578"/>
  <c i="2" r="AM1581"/>
  <c i="2" r="AN1583"/>
  <c i="2" r="AP1585"/>
  <c i="2" r="AM1588"/>
  <c i="2" r="AO1590"/>
  <c i="2" r="AQ1592"/>
  <c i="2" r="AN1595"/>
  <c i="2" r="AO1597"/>
  <c i="2" r="AQ1599"/>
  <c i="2" r="AR1601"/>
  <c i="2" r="AO1604"/>
  <c i="2" r="AR1606"/>
  <c i="2" r="AJ1609"/>
  <c i="2" r="AP1611"/>
  <c i="2" r="AQ1613"/>
  <c i="2" r="AJ1616"/>
  <c i="2" r="AK1618"/>
  <c i="2" r="AQ1620"/>
  <c i="2" r="AK1623"/>
  <c i="2" r="AL1625"/>
  <c i="2" r="AR1627"/>
  <c i="2" r="AK1630"/>
  <c i="2" r="AL1632"/>
  <c i="2" r="AN1634"/>
  <c i="2" r="AK1637"/>
  <c i="2" r="AM1639"/>
  <c i="2" r="AO1641"/>
  <c i="2" r="AL1644"/>
  <c i="2" r="AM1646"/>
  <c i="2" r="AN1648"/>
  <c i="2" r="AP1650"/>
  <c i="2" r="AM1653"/>
  <c i="2" r="AO1655"/>
  <c i="2" r="AQ1657"/>
  <c i="2" r="AN1660"/>
  <c i="2" r="AO1662"/>
  <c i="2" r="AQ1664"/>
  <c i="2" r="AR1666"/>
  <c i="2" r="AO1669"/>
  <c i="2" r="AR1671"/>
  <c i="2" r="AJ1674"/>
  <c i="2" r="AP1676"/>
  <c i="2" r="AR1678"/>
  <c i="2" r="AJ1681"/>
  <c i="2" r="AK1683"/>
  <c i="2" r="AQ1685"/>
  <c i="2" r="AK1688"/>
  <c i="2" r="AL1690"/>
  <c i="2" r="AR1692"/>
  <c i="2" r="AK1695"/>
  <c i="2" r="AL1697"/>
  <c i="2" r="AN1699"/>
  <c i="2" r="AK1702"/>
  <c i="2" r="AM1704"/>
  <c i="2" r="AO1706"/>
  <c i="2" r="AL1709"/>
  <c i="2" r="AM1711"/>
  <c i="2" r="AO1713"/>
  <c i="2" r="AP1715"/>
  <c i="2" r="AM1718"/>
  <c i="2" r="AP1720"/>
  <c i="2" r="AP1722"/>
  <c i="2" r="AP1724"/>
  <c i="2" r="AO1726"/>
  <c i="2" r="AM1728"/>
  <c i="2" r="AK1730"/>
  <c i="2" r="AR1731"/>
  <c i="2" r="AP1733"/>
  <c i="2" r="AN1735"/>
  <c i="2" r="AL1737"/>
  <c i="2" r="AJ1739"/>
  <c i="2" r="AQ1740"/>
  <c i="2" r="AO1742"/>
  <c i="2" r="AM1744"/>
  <c i="2" r="AK1746"/>
  <c i="2" r="AR1747"/>
  <c i="2" r="AP1749"/>
  <c i="2" r="AN1751"/>
  <c i="2" r="AL1753"/>
  <c i="2" r="AJ1755"/>
  <c i="2" r="AQ1756"/>
  <c i="2" r="AO1758"/>
  <c i="2" r="AM1760"/>
  <c i="2" r="AK1762"/>
  <c i="2" r="AR1763"/>
  <c i="2" r="AP1765"/>
  <c i="2" r="AN1767"/>
  <c i="2" r="AL1769"/>
  <c i="2" r="AJ1771"/>
  <c i="2" r="AQ1772"/>
  <c i="2" r="AO1774"/>
  <c i="2" r="AM1776"/>
  <c i="2" r="AK1778"/>
  <c i="2" r="AR1779"/>
  <c i="2" r="AP1781"/>
  <c i="2" r="AN1783"/>
  <c i="2" r="AL1785"/>
  <c i="2" r="AJ1787"/>
  <c i="2" r="AQ1788"/>
  <c i="2" r="AO1790"/>
  <c i="2" r="AM1792"/>
  <c i="2" r="AK1794"/>
  <c i="2" r="AR1795"/>
  <c i="2" r="AP1797"/>
  <c i="2" r="AN1799"/>
  <c i="2" r="AL1801"/>
  <c i="2" r="AJ1803"/>
  <c i="2" r="AQ1804"/>
  <c i="2" r="AO1806"/>
  <c i="2" r="AM1808"/>
  <c i="2" r="AK1810"/>
  <c i="2" r="AR1811"/>
  <c i="2" r="AP1813"/>
  <c i="2" r="AN1815"/>
  <c i="2" r="AL1817"/>
  <c i="2" r="AJ1819"/>
  <c i="2" r="AQ1820"/>
  <c i="2" r="AO1822"/>
  <c i="2" r="AM1824"/>
  <c i="2" r="AK1826"/>
  <c i="2" r="AR1827"/>
  <c i="2" r="AP1829"/>
  <c i="2" r="AN1831"/>
  <c i="2" r="AL1833"/>
  <c i="2" r="AJ1835"/>
  <c i="2" r="AP1836"/>
  <c i="2" r="AJ1838"/>
  <c i="2" r="AN1839"/>
  <c i="2" r="AJ1841"/>
  <c i="2" r="AL1842"/>
  <c i="2" r="AQ1843"/>
  <c i="2" r="AK1845"/>
  <c i="2" r="AO1846"/>
  <c i="2" r="AK1848"/>
  <c i="2" r="AM1849"/>
  <c i="2" r="AR1850"/>
  <c i="2" r="AL1852"/>
  <c i="2" r="AP1853"/>
  <c i="2" r="AL1855"/>
  <c i="2" r="AN1856"/>
  <c i="2" r="AJ1858"/>
  <c i="2" r="AM1859"/>
  <c i="2" r="AQ1860"/>
  <c i="2" r="AM1862"/>
  <c i="2" r="AO1863"/>
  <c i="2" r="AK1865"/>
  <c i="2" r="AN1866"/>
  <c i="2" r="AR1867"/>
  <c i="2" r="AN1869"/>
  <c i="2" r="AP1870"/>
  <c i="2" r="AL1872"/>
  <c i="2" r="AO1873"/>
  <c i="2" r="AJ1875"/>
  <c i="2" r="AO1876"/>
  <c i="2" r="AQ1877"/>
  <c i="2" r="AM1879"/>
  <c i="2" r="AP1880"/>
  <c i="2" r="AK1882"/>
  <c i="2" r="AP1883"/>
  <c i="2" r="AR1884"/>
  <c i="2" r="AN1886"/>
  <c i="2" r="AQ1887"/>
  <c i="2" r="AL1889"/>
  <c i="2" r="AQ1890"/>
  <c i="2" r="AJ1892"/>
  <c i="2" r="AO1893"/>
  <c i="2" r="AR1894"/>
  <c i="2" r="AM1896"/>
  <c i="2" r="AR1897"/>
  <c i="2" r="AK1899"/>
  <c i="2" r="AP1900"/>
  <c i="2" r="AJ1902"/>
  <c i="2" r="AN1903"/>
  <c i="2" r="AJ1905"/>
  <c i="2" r="AL1906"/>
  <c i="2" r="AQ1907"/>
  <c i="2" r="AK1909"/>
  <c i="2" r="AO1910"/>
  <c i="2" r="AK1912"/>
  <c i="2" r="AM1913"/>
  <c i="2" r="AR1914"/>
  <c i="2" r="AL1916"/>
  <c i="2" r="AP1917"/>
  <c i="2" r="AL1919"/>
  <c i="2" r="AN1920"/>
  <c i="2" r="AJ1922"/>
  <c i="2" r="AM1923"/>
  <c i="2" r="AQ1924"/>
  <c i="2" r="AM1926"/>
  <c i="2" r="AO1927"/>
  <c i="2" r="AK1929"/>
  <c i="2" r="AN1930"/>
  <c i="2" r="AR1931"/>
  <c i="2" r="AN1933"/>
  <c i="2" r="AP1934"/>
  <c i="2" r="AR1935"/>
  <c i="2" r="AK1937"/>
  <c i="2" r="AL1938"/>
  <c i="2" r="AN1939"/>
  <c i="2" r="AP1940"/>
  <c i="2" r="AQ1941"/>
  <c i="2" r="AJ1943"/>
  <c i="2" r="AL1944"/>
  <c i="2" r="AM1945"/>
  <c i="2" r="AO1946"/>
  <c i="2" r="AQ1947"/>
  <c i="2" r="AR1948"/>
  <c i="2" r="AK1950"/>
  <c i="2" r="AM1951"/>
  <c i="2" r="AN1952"/>
  <c i="2" r="AP1953"/>
  <c i="2" r="AQ1954"/>
  <c i="2" r="AQ1955"/>
  <c i="2" r="AQ1956"/>
  <c i="2" r="AQ1957"/>
  <c i="2" r="AQ1958"/>
  <c i="2" r="AQ1959"/>
  <c i="2" r="AQ1960"/>
  <c i="2" r="AR1961"/>
  <c i="2" r="AR1962"/>
  <c i="2" r="AR1963"/>
  <c i="2" r="AR1964"/>
  <c i="2" r="AR1965"/>
  <c i="2" r="AR1966"/>
  <c i="2" r="AR1967"/>
  <c i="2" r="AJ1969"/>
  <c i="2" r="AJ1970"/>
  <c i="2" r="AJ1971"/>
  <c i="2" r="AJ1972"/>
  <c i="2" r="AJ1973"/>
  <c i="2" r="AJ1974"/>
  <c i="2" r="AJ1975"/>
  <c i="2" r="AK1976"/>
  <c i="2" r="AK1977"/>
  <c i="2" r="AK1978"/>
  <c i="2" r="AK1979"/>
  <c i="2" r="AK1980"/>
  <c i="2" r="AK1981"/>
  <c i="2" r="AK1982"/>
  <c i="2" r="AL1983"/>
  <c i="2" r="AL1984"/>
  <c i="2" r="AL1985"/>
  <c i="2" r="AL1986"/>
  <c i="2" r="AL1987"/>
  <c i="2" r="AL1988"/>
  <c i="2" r="AL1989"/>
  <c i="2" r="AM1990"/>
  <c i="2" r="AM1991"/>
  <c i="2" r="AM1992"/>
  <c i="2" r="AM1993"/>
  <c i="2" r="AM1994"/>
  <c i="2" r="AM1995"/>
  <c i="2" r="AM1996"/>
  <c i="2" r="AN1997"/>
  <c i="2" r="AN1998"/>
  <c i="2" r="AN1999"/>
  <c i="2" r="AN2000"/>
  <c i="2" r="AN2001"/>
  <c i="2" r="AN2002"/>
  <c i="2" r="AN2003"/>
  <c i="2" r="AO2004"/>
  <c i="2" r="AO2005"/>
  <c i="2" r="AO2006"/>
  <c i="2" r="AO2007"/>
  <c i="2" r="AO2008"/>
  <c i="2" r="AO2009"/>
  <c i="2" r="AO2010"/>
  <c i="2" r="AP2011"/>
  <c i="2" r="AP2012"/>
  <c i="2" r="AP2013"/>
  <c i="2" r="AP2014"/>
  <c i="2" r="AP2015"/>
  <c i="2" r="AP2016"/>
  <c i="2" r="AP2017"/>
  <c i="2" r="AQ2018"/>
  <c i="2" r="AQ2019"/>
  <c i="2" r="AQ2020"/>
  <c i="2" r="AQ2021"/>
  <c i="2" r="AQ2022"/>
  <c i="2" r="AQ2023"/>
  <c i="2" r="AR24"/>
  <c i="2" r="AN711"/>
  <c i="2" r="AL836"/>
  <c i="2" r="AO924"/>
  <c i="2" r="AO989"/>
  <c i="2" r="AK1045"/>
  <c i="2" r="AM1085"/>
  <c i="2" r="AQ1117"/>
  <c i="2" r="AM1150"/>
  <c i="2" r="AR1182"/>
  <c i="2" r="AR602"/>
  <c i="2" r="AP924"/>
  <c i="2" r="AM1077"/>
  <c i="2" r="AP1166"/>
  <c i="2" r="AN1233"/>
  <c i="2" r="AR1278"/>
  <c i="2" r="AR1313"/>
  <c i="2" r="AN1346"/>
  <c i="2" r="AO1378"/>
  <c i="2" r="AR1402"/>
  <c i="2" r="AO1421"/>
  <c i="2" r="AN1437"/>
  <c i="2" r="AP1451"/>
  <c i="2" r="AR1465"/>
  <c i="2" r="AK1479"/>
  <c i="2" r="AO1490"/>
  <c i="2" r="AJ1502"/>
  <c i="2" r="AL1513"/>
  <c i="2" r="AO1524"/>
  <c i="2" r="AJ1536"/>
  <c i="2" r="AK1547"/>
  <c i="2" r="AO1556"/>
  <c i="2" r="AM1565"/>
  <c i="2" r="AJ1572"/>
  <c i="2" r="AN1578"/>
  <c i="2" r="AM1583"/>
  <c i="2" r="AP1587"/>
  <c i="2" r="AP1592"/>
  <c i="2" r="AN1597"/>
  <c i="2" r="AQ1601"/>
  <c i="2" r="AO1606"/>
  <c i="2" r="AJ1611"/>
  <c i="2" r="AR1615"/>
  <c i="2" r="AL1620"/>
  <c i="2" r="AK1625"/>
  <c i="2" r="AJ1630"/>
  <c i="2" r="AL1634"/>
  <c i="2" r="AK1639"/>
  <c i="2" r="AO1643"/>
  <c i="2" r="AM1648"/>
  <c i="2" r="AP1652"/>
  <c i="2" r="AP1657"/>
  <c i="2" r="AN1662"/>
  <c i="2" r="AQ1666"/>
  <c i="2" r="AO1671"/>
  <c i="2" r="AJ1676"/>
  <c i="2" r="AR1680"/>
  <c i="2" r="AL1685"/>
  <c i="2" r="AK1690"/>
  <c i="2" r="AJ1695"/>
  <c i="2" r="AM1699"/>
  <c i="2" r="AK1704"/>
  <c i="2" r="AO1708"/>
  <c i="2" r="AM1713"/>
  <c i="2" r="AP1717"/>
  <c i="2" r="AO1722"/>
  <c i="2" r="AN1726"/>
  <c i="2" r="AJ1730"/>
  <c i="2" r="AO1733"/>
  <c i="2" r="AK1737"/>
  <c i="2" r="AP1740"/>
  <c i="2" r="AL1744"/>
  <c i="2" r="AQ1747"/>
  <c i="2" r="AM1751"/>
  <c i="2" r="AR1754"/>
  <c i="2" r="AN1758"/>
  <c i="2" r="AJ1762"/>
  <c i="2" r="AO1765"/>
  <c i="2" r="AK1769"/>
  <c i="2" r="AP1772"/>
  <c i="2" r="AL1776"/>
  <c i="2" r="AQ1779"/>
  <c i="2" r="AM1783"/>
  <c i="2" r="AR1786"/>
  <c i="2" r="AN1790"/>
  <c i="2" r="AJ1794"/>
  <c i="2" r="AO1797"/>
  <c i="2" r="AK1801"/>
  <c i="2" r="AP1804"/>
  <c i="2" r="AL1808"/>
  <c i="2" r="AQ1811"/>
  <c i="2" r="AM1815"/>
  <c i="2" r="AR1818"/>
  <c i="2" r="AN1822"/>
  <c i="2" r="AJ1826"/>
  <c i="2" r="AO1829"/>
  <c i="2" r="AK1833"/>
  <c i="2" r="AO1836"/>
  <c i="2" r="AM1839"/>
  <c i="2" r="AK1842"/>
  <c i="2" r="AR1844"/>
  <c i="2" r="AQ1847"/>
  <c i="2" r="AQ1850"/>
  <c i="2" r="AO1853"/>
  <c i="2" r="AM1856"/>
  <c i="2" r="AK1859"/>
  <c i="2" r="AJ1862"/>
  <c i="2" r="AJ1865"/>
  <c i="2" r="AQ1867"/>
  <c i="2" r="AO1870"/>
  <c i="2" r="AM1873"/>
  <c i="2" r="AL1876"/>
  <c i="2" r="AL1879"/>
  <c i="2" r="AJ1882"/>
  <c i="2" r="AQ1884"/>
  <c i="2" r="AO1887"/>
  <c i="2" r="AN1890"/>
  <c i="2" r="AN1893"/>
  <c i="2" r="AL1896"/>
  <c i="2" r="AJ1899"/>
  <c i="2" r="AQ1901"/>
  <c i="2" r="AP1904"/>
  <c i="2" r="AP1907"/>
  <c i="2" r="AN1910"/>
  <c i="2" r="AL1913"/>
  <c i="2" r="AJ1916"/>
  <c i="2" r="AR1918"/>
  <c i="2" r="AR1921"/>
  <c i="2" r="AP1924"/>
  <c i="2" r="AN1927"/>
  <c i="2" r="AL1930"/>
  <c i="2" r="AK1933"/>
  <c i="2" r="AQ1935"/>
  <c i="2" r="AK1938"/>
  <c i="2" r="AO1940"/>
  <c i="2" r="AP1942"/>
  <c i="2" r="AN1944"/>
  <c i="2" r="AN1946"/>
  <c i="2" r="AM1948"/>
  <c i="2" r="AM1950"/>
  <c i="2" r="AL1952"/>
  <c i="2" r="AJ1954"/>
  <c i="2" r="AP1955"/>
  <c i="2" r="AL1957"/>
  <c i="2" r="AR1958"/>
  <c i="2" r="AO1960"/>
  <c i="2" r="AK1962"/>
  <c i="2" r="AQ1963"/>
  <c i="2" r="AN1965"/>
  <c i="2" r="AJ1967"/>
  <c i="2" r="AP1968"/>
  <c i="2" r="AL1970"/>
  <c i="2" r="AR1971"/>
  <c i="2" r="AO1973"/>
  <c i="2" r="AQ1974"/>
  <c i="2" r="AL1976"/>
  <c i="2" r="AM1977"/>
  <c i="2" r="AN1978"/>
  <c i="2" r="AP1979"/>
  <c i="2" r="AQ1980"/>
  <c i="2" r="AR1981"/>
  <c i="2" r="AJ1983"/>
  <c i="2" r="AM1984"/>
  <c i="2" r="AN1985"/>
  <c i="2" r="AO1986"/>
  <c i="2" r="AQ1987"/>
  <c i="2" r="AR1988"/>
  <c i="2" r="AJ1990"/>
  <c i="2" r="AL1991"/>
  <c i="2" r="AN1992"/>
  <c i="2" r="AO1993"/>
  <c i="2" r="AQ1994"/>
  <c i="2" r="AR1995"/>
  <c i="2" r="AJ1997"/>
  <c i="2" r="AK1998"/>
  <c i="2" r="AM1999"/>
  <c i="2" r="AO2000"/>
  <c i="2" r="AP2001"/>
  <c i="2" r="AR2002"/>
  <c i="2" r="AJ2004"/>
  <c i="2" r="AK2005"/>
  <c i="2" r="AM2006"/>
  <c i="2" r="AN2007"/>
  <c i="2" r="AP2008"/>
  <c i="2" r="AR2009"/>
  <c i="2" r="AJ2011"/>
  <c i="2" r="AK2012"/>
  <c i="2" r="AL2013"/>
  <c i="2" r="AN2014"/>
  <c i="2" r="AO2015"/>
  <c i="2" r="AQ2016"/>
  <c i="2" r="AJ2018"/>
  <c i="2" r="AK2019"/>
  <c i="2" r="AL2020"/>
  <c i="2" r="AN2021"/>
  <c i="2" r="AO2022"/>
  <c i="2" r="AP2023"/>
  <c i="2" r="AL2012"/>
  <c i="2" r="AO2014"/>
  <c i="2" r="AJ2017"/>
  <c i="2" r="AL2019"/>
  <c i="2" r="AM2020"/>
  <c i="2" r="AP2022"/>
  <c i="2" r="AQ989"/>
  <c i="2" r="AO1358"/>
  <c i="2" r="AJ1411"/>
  <c i="2" r="AJ1457"/>
  <c i="2" r="AN1483"/>
  <c i="2" r="AN1517"/>
  <c i="2" r="AP1550"/>
  <c i="2" r="AN1574"/>
  <c i="2" r="AP1589"/>
  <c i="2" r="AQ1603"/>
  <c i="2" r="AR1617"/>
  <c i="2" r="AJ1632"/>
  <c i="2" r="AO1645"/>
  <c i="2" r="AP1659"/>
  <c i="2" r="AP1673"/>
  <c i="2" r="AL1687"/>
  <c i="2" r="AM1701"/>
  <c i="2" r="AN1715"/>
  <c i="2" r="AN1724"/>
  <c i="2" r="AL1735"/>
  <c i="2" r="AR1745"/>
  <c i="2" r="AO1756"/>
  <c i="2" r="AP1763"/>
  <c i="2" r="AM1774"/>
  <c i="2" r="AJ1785"/>
  <c i="2" r="AP1795"/>
  <c i="2" r="AM1806"/>
  <c i="2" r="AJ1817"/>
  <c i="2" r="AP1827"/>
  <c i="2" r="AP1837"/>
  <c i="2" r="AM1846"/>
  <c i="2" r="AP1854"/>
  <c i="2" r="AM1863"/>
  <c i="2" r="AR1868"/>
  <c i="2" r="AO1877"/>
  <c i="2" r="AJ1886"/>
  <c i="2" r="AQ1891"/>
  <c i="2" r="AL1900"/>
  <c i="2" r="AQ1908"/>
  <c i="2" r="AN1917"/>
  <c i="2" r="AQ1925"/>
  <c i="2" r="AN1934"/>
  <c i="2" r="AO1941"/>
  <c i="2" r="AK1947"/>
  <c i="2" r="AQ1952"/>
  <c i="2" r="AR1957"/>
  <c i="2" r="AQ1962"/>
  <c i="2" r="AP1967"/>
  <c i="2" r="AO1972"/>
  <c i="2" r="AO1976"/>
  <c i="2" r="AJ1980"/>
  <c i="2" r="AO1983"/>
  <c i="2" r="AR1985"/>
  <c i="2" r="AN1989"/>
  <c i="2" r="AQ1992"/>
  <c i="2" r="AK1995"/>
  <c i="2" r="AP1998"/>
  <c i="2" r="AK2002"/>
  <c i="2" r="AP2005"/>
  <c i="2" r="AK2009"/>
  <c i="2" r="AO2012"/>
  <c i="2" r="AK2016"/>
  <c i="2" r="AM2018"/>
  <c i="2" r="AR2021"/>
  <c i="2" r="AR807"/>
  <c i="2" r="AJ1256"/>
  <c i="2" r="AP1362"/>
  <c i="2" r="AP1429"/>
  <c i="2" r="AQ1458"/>
  <c i="2" r="AK1496"/>
  <c i="2" r="AN1530"/>
  <c i="2" r="AL1561"/>
  <c i="2" r="AL1581"/>
  <c i="2" r="AQ1594"/>
  <c i="2" r="AR1608"/>
  <c i="2" r="AJ1618"/>
  <c i="2" r="AK1632"/>
  <c i="2" r="AL1646"/>
  <c i="2" r="AQ1659"/>
  <c i="2" r="AR1673"/>
  <c i="2" r="AR1687"/>
  <c i="2" r="AN1701"/>
  <c i="2" r="AO1715"/>
  <c i="2" r="AL1728"/>
  <c i="2" r="AR1738"/>
  <c i="2" r="AO1749"/>
  <c i="2" r="AP1756"/>
  <c i="2" r="AM1767"/>
  <c i="2" r="AJ1778"/>
  <c i="2" r="AP1788"/>
  <c i="2" r="AM1799"/>
  <c i="2" r="AJ1810"/>
  <c i="2" r="AP1820"/>
  <c i="2" r="AM1831"/>
  <c i="2" r="AP1840"/>
  <c i="2" r="AN1846"/>
  <c i="2" r="AR1854"/>
  <c i="2" r="AN1863"/>
  <c i="2" r="AK1872"/>
  <c i="2" r="AN1880"/>
  <c i="2" r="AK1889"/>
  <c i="2" r="AO1897"/>
  <c i="2" r="AM1903"/>
  <c i="2" r="AQ1911"/>
  <c i="2" r="AM1920"/>
  <c i="2" r="AJ1929"/>
  <c i="2" r="AJ1937"/>
  <c i="2" r="AO1943"/>
  <c i="2" r="AL1949"/>
  <c i="2" r="AR1954"/>
  <c i="2" r="AP1959"/>
  <c i="2" r="AP1964"/>
  <c i="2" r="AN1969"/>
  <c i="2" r="AQ1972"/>
  <c i="2" r="AP1976"/>
  <c i="2" r="AL1980"/>
  <c i="2" r="AP1983"/>
  <c i="2" r="AK1987"/>
  <c i="2" r="AP1990"/>
  <c i="2" r="AJ1993"/>
  <c i="2" r="AO1996"/>
  <c i="2" r="AR1999"/>
  <c i="2" r="AM2003"/>
  <c i="2" r="AR2006"/>
  <c i="2" r="AM2010"/>
  <c i="2" r="AQ2012"/>
  <c i="2" r="AL2016"/>
  <c i="2" r="AP2019"/>
  <c i="2" r="AL2023"/>
  <c i="2" r="AL1999"/>
  <c i="2" r="AJ2005"/>
  <c i="2" r="AN2008"/>
  <c i="2" r="AK2013"/>
  <c i="2" r="AR2017"/>
  <c i="2" r="AN2022"/>
  <c i="2" r="AR666"/>
  <c i="2" r="AL957"/>
  <c i="2" r="AN1085"/>
  <c i="2" r="AR1174"/>
  <c i="2" r="AR1238"/>
  <c i="2" r="AM1284"/>
  <c i="2" r="AR1317"/>
  <c i="2" r="AM1350"/>
  <c i="2" r="AP1380"/>
  <c i="2" r="AK1405"/>
  <c i="2" r="AN1423"/>
  <c i="2" r="AK1439"/>
  <c i="2" r="AM1453"/>
  <c i="2" r="AO1467"/>
  <c i="2" r="AM1480"/>
  <c i="2" r="AP1491"/>
  <c i="2" r="AK1503"/>
  <c i="2" r="AO1514"/>
  <c i="2" r="AJ1526"/>
  <c i="2" r="AL1537"/>
  <c i="2" r="AL1548"/>
  <c i="2" r="AP1557"/>
  <c i="2" r="AL1566"/>
  <c i="2" r="AN1572"/>
  <c i="2" r="AM1579"/>
  <c i="2" r="AO1583"/>
  <c i="2" r="AO1588"/>
  <c i="2" r="AM1593"/>
  <c i="2" r="AP1597"/>
  <c i="2" r="AO1602"/>
  <c i="2" r="AJ1607"/>
  <c i="2" r="AQ1611"/>
  <c i="2" r="AK1616"/>
  <c i="2" r="AK1621"/>
  <c i="2" r="AR1625"/>
  <c i="2" r="AL1630"/>
  <c i="2" r="AJ1635"/>
  <c i="2" r="AN1639"/>
  <c i="2" r="AM1644"/>
  <c i="2" r="AP1648"/>
  <c i="2" r="AO1653"/>
  <c i="2" r="AN1658"/>
  <c i="2" r="AP1662"/>
  <c i="2" r="AO1667"/>
  <c i="2" r="AJ1672"/>
  <c i="2" r="AQ1676"/>
  <c i="2" r="AK1681"/>
  <c i="2" r="AK1686"/>
  <c i="2" r="AR1690"/>
  <c i="2" r="AL1695"/>
  <c i="2" r="AJ1700"/>
  <c i="2" r="AN1704"/>
  <c i="2" r="AM1709"/>
  <c i="2" r="AP1713"/>
  <c i="2" r="AO1718"/>
  <c i="2" r="AQ1722"/>
  <c i="2" r="AP1726"/>
  <c i="2" r="AL1730"/>
  <c i="2" r="AQ1733"/>
  <c i="2" r="AM1737"/>
  <c i="2" r="AR1740"/>
  <c i="2" r="AN1744"/>
  <c i="2" r="AJ1748"/>
  <c i="2" r="AO1751"/>
  <c i="2" r="AK1755"/>
  <c i="2" r="AP1758"/>
  <c i="2" r="AL1762"/>
  <c i="2" r="AQ1765"/>
  <c i="2" r="AM1769"/>
  <c i="2" r="AR1772"/>
  <c i="2" r="AN1776"/>
  <c i="2" r="AJ1780"/>
  <c i="2" r="AO1783"/>
  <c i="2" r="AK1787"/>
  <c i="2" r="AP1790"/>
  <c i="2" r="AL1794"/>
  <c i="2" r="AQ1797"/>
  <c i="2" r="AM1801"/>
  <c i="2" r="AR1804"/>
  <c i="2" r="AN1808"/>
  <c i="2" r="AJ1812"/>
  <c i="2" r="AO1815"/>
  <c i="2" r="AK1819"/>
  <c i="2" r="AP1822"/>
  <c i="2" r="AL1826"/>
  <c i="2" r="AQ1829"/>
  <c i="2" r="AM1833"/>
  <c i="2" r="AQ1836"/>
  <c i="2" r="AO1839"/>
  <c i="2" r="AN1842"/>
  <c i="2" r="AN1845"/>
  <c i="2" r="AL1848"/>
  <c i="2" r="AJ1851"/>
  <c i="2" r="AQ1853"/>
  <c i="2" r="AP1856"/>
  <c i="2" r="AP1859"/>
  <c i="2" r="AN1862"/>
  <c i="2" r="AL1865"/>
  <c i="2" r="AJ1868"/>
  <c i="2" r="AR1870"/>
  <c i="2" r="AR1873"/>
  <c i="2" r="AP1876"/>
  <c i="2" r="AN1879"/>
  <c i="2" r="AL1882"/>
  <c i="2" r="AK1885"/>
  <c i="2" r="AK1888"/>
  <c i="2" r="AR1890"/>
  <c i="2" r="AP1893"/>
  <c i="2" r="AN1896"/>
  <c i="2" r="AM1899"/>
  <c i="2" r="AM1902"/>
  <c i="2" r="AK1905"/>
  <c i="2" r="AR1907"/>
  <c i="2" r="AP1910"/>
  <c i="2" r="AO1913"/>
  <c i="2" r="AO1916"/>
  <c i="2" r="AM1919"/>
  <c i="2" r="AK1922"/>
  <c i="2" r="AR1924"/>
  <c i="2" r="AQ1927"/>
  <c i="2" r="AQ1930"/>
  <c i="2" r="AO1933"/>
  <c i="2" r="AK1936"/>
  <c i="2" r="AN1938"/>
  <c i="2" r="AQ1940"/>
  <c i="2" r="AR1942"/>
  <c i="2" r="AQ1944"/>
  <c i="2" r="AQ1946"/>
  <c i="2" r="AP1948"/>
  <c i="2" r="AN1950"/>
  <c i="2" r="AM1952"/>
  <c i="2" r="AL1954"/>
  <c i="2" r="AR1955"/>
  <c i="2" r="AO1957"/>
  <c i="2" r="AJ1959"/>
  <c i="2" r="AP1960"/>
  <c i="2" r="AM1962"/>
  <c i="2" r="AJ1964"/>
  <c i="2" r="AP1965"/>
  <c i="2" r="AL1967"/>
  <c i="2" r="AQ1968"/>
  <c i="2" r="AN1970"/>
  <c i="2" r="AK1972"/>
  <c i="2" r="AP1973"/>
  <c i="2" r="AR1974"/>
  <c i="2" r="AM1976"/>
  <c i="2" r="AN1977"/>
  <c i="2" r="AO1978"/>
  <c i="2" r="AQ1979"/>
  <c i="2" r="AR1980"/>
  <c i="2" r="AJ1982"/>
  <c i="2" r="AM1983"/>
  <c i="2" r="AN1984"/>
  <c i="2" r="AO1985"/>
  <c i="2" r="AQ1986"/>
  <c i="2" r="AR1987"/>
  <c i="2" r="AJ1989"/>
  <c i="2" r="AK1990"/>
  <c i="2" r="AN1991"/>
  <c i="2" r="AO1992"/>
  <c i="2" r="AP1993"/>
  <c i="2" r="AR1994"/>
  <c i="2" r="AJ1996"/>
  <c i="2" r="AK1997"/>
  <c i="2" r="AM1998"/>
  <c i="2" r="AO1999"/>
  <c i="2" r="AP2000"/>
  <c i="2" r="AR2001"/>
  <c i="2" r="AJ2003"/>
  <c i="2" r="AK2004"/>
  <c i="2" r="AL2005"/>
  <c i="2" r="AN2006"/>
  <c i="2" r="AP2007"/>
  <c i="2" r="AQ2008"/>
  <c i="2" r="AJ2010"/>
  <c i="2" r="AK2011"/>
  <c i="2" r="AN2013"/>
  <c i="2" r="AQ2015"/>
  <c i="2" r="AK2018"/>
  <c i="2" r="AO2021"/>
  <c i="2" r="AR2023"/>
  <c i="2" r="AQ1109"/>
  <c i="2" r="AQ1442"/>
  <c i="2" r="AR1494"/>
  <c i="2" r="AM1540"/>
  <c i="2" r="AL1568"/>
  <c i="2" r="AM1585"/>
  <c i="2" r="AN1599"/>
  <c i="2" r="AK1613"/>
  <c i="2" r="AK1627"/>
  <c i="2" r="AK1641"/>
  <c i="2" r="AP1654"/>
  <c i="2" r="AQ1668"/>
  <c i="2" r="AR1682"/>
  <c i="2" r="AJ1697"/>
  <c i="2" r="AO1710"/>
  <c i="2" r="AK1728"/>
  <c i="2" r="AQ1738"/>
  <c i="2" r="AN1749"/>
  <c i="2" r="AK1760"/>
  <c i="2" r="AQ1770"/>
  <c i="2" r="AN1781"/>
  <c i="2" r="AK1792"/>
  <c i="2" r="AQ1802"/>
  <c i="2" r="AN1813"/>
  <c i="2" r="AK1824"/>
  <c i="2" r="AQ1834"/>
  <c i="2" r="AM1843"/>
  <c i="2" r="AR1851"/>
  <c i="2" r="AO1860"/>
  <c i="2" r="AQ1871"/>
  <c i="2" r="AM1880"/>
  <c i="2" r="AJ1889"/>
  <c i="2" r="AM1897"/>
  <c i="2" r="AJ1906"/>
  <c i="2" r="AN1914"/>
  <c i="2" r="AJ1923"/>
  <c i="2" r="AP1931"/>
  <c i="2" r="AK1939"/>
  <c i="2" r="AL1945"/>
  <c i="2" r="AJ1951"/>
  <c i="2" r="AL1956"/>
  <c i="2" r="AK1961"/>
  <c i="2" r="AJ1966"/>
  <c i="2" r="AR1970"/>
  <c i="2" r="AM1975"/>
  <c i="2" r="AR1978"/>
  <c i="2" r="AN1982"/>
  <c i="2" r="AJ1987"/>
  <c i="2" r="AP1991"/>
  <c i="2" r="AL1996"/>
  <c i="2" r="AQ1999"/>
  <c i="2" r="AL2003"/>
  <c i="2" r="AQ2006"/>
  <c i="2" r="AL2010"/>
  <c i="2" r="AR2014"/>
  <c i="2" r="AN2019"/>
  <c i="2" r="AJ2023"/>
  <c i="2" r="AL1021"/>
  <c i="2" r="AM1205"/>
  <c i="2" r="AK1330"/>
  <c i="2" r="AL1413"/>
  <c i="2" r="AJ1473"/>
  <c i="2" r="AO1507"/>
  <c i="2" r="AP1541"/>
  <c i="2" r="AM1568"/>
  <c i="2" r="AO1585"/>
  <c i="2" r="AR1603"/>
  <c i="2" r="AR1622"/>
  <c i="2" r="AN1636"/>
  <c i="2" r="AO1650"/>
  <c i="2" r="AP1664"/>
  <c i="2" r="AP1678"/>
  <c i="2" r="AM1692"/>
  <c i="2" r="AN1706"/>
  <c i="2" r="AM1720"/>
  <c i="2" r="AQ1731"/>
  <c i="2" r="AJ1746"/>
  <c i="2" r="AL1760"/>
  <c i="2" r="AR1770"/>
  <c i="2" r="AO1781"/>
  <c i="2" r="AL1792"/>
  <c i="2" r="AR1802"/>
  <c i="2" r="AO1813"/>
  <c i="2" r="AL1824"/>
  <c i="2" r="AR1834"/>
  <c i="2" r="AP1843"/>
  <c i="2" r="AJ1852"/>
  <c i="2" r="AP1860"/>
  <c i="2" r="AK1869"/>
  <c i="2" r="AP1877"/>
  <c i="2" r="AM1886"/>
  <c i="2" r="AP1894"/>
  <c i="2" r="AK1906"/>
  <c i="2" r="AQ1914"/>
  <c i="2" r="AJ1926"/>
  <c i="2" r="AO1934"/>
  <c i="2" r="AP1941"/>
  <c i="2" r="AN1947"/>
  <c i="2" r="AK1953"/>
  <c i="2" r="AJ1958"/>
  <c i="2" r="AJ1963"/>
  <c i="2" r="AQ1967"/>
  <c i="2" r="AK1974"/>
  <c i="2" r="AR1977"/>
  <c i="2" r="AN1981"/>
  <c i="2" r="AQ1984"/>
  <c i="2" r="AO1989"/>
  <c i="2" r="AK1994"/>
  <c i="2" r="AP1997"/>
  <c i="2" r="AK2001"/>
  <c i="2" r="AP2004"/>
  <c i="2" r="AK2008"/>
  <c i="2" r="AR2013"/>
  <c i="2" r="AM2017"/>
  <c i="2" r="AR2020"/>
  <c i="2" r="AN24"/>
  <c i="2" r="AQ2002"/>
  <c i="2" r="AP2009"/>
  <c i="2" r="AO2016"/>
  <c i="2" r="AL2021"/>
  <c i="2" r="AQ24"/>
  <c i="2" r="AO711"/>
  <c i="2" r="AN973"/>
  <c i="2" r="AP1101"/>
  <c i="2" r="AJ1183"/>
  <c i="2" r="AJ1239"/>
  <c i="2" r="AN1284"/>
  <c i="2" r="AJ1318"/>
  <c i="2" r="AN1350"/>
  <c i="2" r="AJ1381"/>
  <c i="2" r="AL1405"/>
  <c i="2" r="AP1423"/>
  <c i="2" r="AL1439"/>
  <c i="2" r="AN1453"/>
  <c i="2" r="AP1467"/>
  <c i="2" r="AP1480"/>
  <c i="2" r="AR1491"/>
  <c i="2" r="AL1503"/>
  <c i="2" r="AP1514"/>
  <c i="2" r="AK1526"/>
  <c i="2" r="AO1537"/>
  <c i="2" r="AM1548"/>
  <c i="2" r="AQ1557"/>
  <c i="2" r="AM1566"/>
  <c i="2" r="AL1573"/>
  <c i="2" r="AN1579"/>
  <c i="2" r="AL1584"/>
  <c i="2" r="AP1588"/>
  <c i="2" r="AO1593"/>
  <c i="2" r="AQ1597"/>
  <c i="2" r="AQ1602"/>
  <c i="2" r="AO1607"/>
  <c i="2" r="AR1611"/>
  <c i="2" r="AQ1616"/>
  <c i="2" r="AL1621"/>
  <c i="2" r="AJ1626"/>
  <c i="2" r="AM1630"/>
  <c i="2" r="AM1635"/>
  <c i="2" r="AK1640"/>
  <c i="2" r="AN1644"/>
  <c i="2" r="AL1649"/>
  <c i="2" r="AP1653"/>
  <c i="2" r="AO1658"/>
  <c i="2" r="AR1662"/>
  <c i="2" r="AQ1667"/>
  <c i="2" r="AP1672"/>
  <c i="2" r="AR1676"/>
  <c i="2" r="AQ1681"/>
  <c i="2" r="AL1686"/>
  <c i="2" r="AJ1691"/>
  <c i="2" r="AM1695"/>
  <c i="2" r="AM1700"/>
  <c i="2" r="AK1705"/>
  <c i="2" r="AN1709"/>
  <c i="2" r="AL1714"/>
  <c i="2" r="AP1718"/>
  <c i="2" r="AN1723"/>
  <c i="2" r="AL1727"/>
  <c i="2" r="AQ1730"/>
  <c i="2" r="AM1734"/>
  <c i="2" r="AR1737"/>
  <c i="2" r="AN1741"/>
  <c i="2" r="AJ1745"/>
  <c i="2" r="AO1748"/>
  <c i="2" r="AK1752"/>
  <c i="2" r="AP1755"/>
  <c i="2" r="AL1759"/>
  <c i="2" r="AQ1762"/>
  <c i="2" r="AM1766"/>
  <c i="2" r="AR1769"/>
  <c i="2" r="AN1773"/>
  <c i="2" r="AJ1777"/>
  <c i="2" r="AO1780"/>
  <c i="2" r="AK1784"/>
  <c i="2" r="AP1787"/>
  <c i="2" r="AL1791"/>
  <c i="2" r="AQ1794"/>
  <c i="2" r="AM1798"/>
  <c i="2" r="AR1801"/>
  <c i="2" r="AN1805"/>
  <c i="2" r="AJ1809"/>
  <c i="2" r="AO1812"/>
  <c i="2" r="AK1816"/>
  <c i="2" r="AP1819"/>
  <c i="2" r="AL1823"/>
  <c i="2" r="AQ1826"/>
  <c i="2" r="AM1830"/>
  <c i="2" r="AR1833"/>
  <c i="2" r="AR1836"/>
  <c i="2" r="AQ1839"/>
  <c i="2" r="AQ1842"/>
  <c i="2" r="AO1845"/>
  <c i="2" r="AM1848"/>
  <c i="2" r="AK1851"/>
  <c i="2" r="AJ1854"/>
  <c i="2" r="AJ1857"/>
  <c i="2" r="AQ1859"/>
  <c i="2" r="AO1862"/>
  <c i="2" r="AM1865"/>
  <c i="2" r="AL1868"/>
  <c i="2" r="AL1871"/>
  <c i="2" r="AJ1874"/>
  <c i="2" r="AQ1876"/>
  <c i="2" r="AO1879"/>
  <c i="2" r="AN1882"/>
  <c i="2" r="AN1885"/>
  <c i="2" r="AL1888"/>
  <c i="2" r="AJ1891"/>
  <c i="2" r="AQ1893"/>
  <c i="2" r="AP1896"/>
  <c i="2" r="AP1899"/>
  <c i="2" r="AN1902"/>
  <c i="2" r="AL1905"/>
  <c i="2" r="AJ1908"/>
  <c i="2" r="AR1910"/>
  <c i="2" r="AR1913"/>
  <c i="2" r="AP1916"/>
  <c i="2" r="AN1919"/>
  <c i="2" r="AL1922"/>
  <c i="2" r="AK1925"/>
  <c i="2" r="AK1928"/>
  <c i="2" r="AR1930"/>
  <c i="2" r="AP1933"/>
  <c i="2" r="AL1936"/>
  <c i="2" r="AO1938"/>
  <c i="2" r="AR1940"/>
  <c i="2" r="AL1943"/>
  <c i="2" r="AK1945"/>
  <c i="2" r="AR1946"/>
  <c i="2" r="AQ1948"/>
  <c i="2" r="AP1950"/>
  <c i="2" r="AP1952"/>
  <c i="2" r="AN1954"/>
  <c i="2" r="AJ1956"/>
  <c i="2" r="AP1957"/>
  <c i="2" r="AM1959"/>
  <c i="2" r="AJ1961"/>
  <c i="2" r="AO1962"/>
  <c i="2" r="AK1964"/>
  <c i="2" r="AQ1965"/>
  <c i="2" r="AN1967"/>
  <c i="2" r="AK1969"/>
  <c i="2" r="AQ1970"/>
  <c i="2" r="AL1972"/>
  <c i="2" r="AQ1973"/>
  <c i="2" r="AL1975"/>
  <c i="2" r="AN1976"/>
  <c i="2" r="AO1977"/>
  <c i="2" r="AQ1978"/>
  <c i="2" r="AR1979"/>
  <c i="2" r="AJ1981"/>
  <c i="2" r="AM1982"/>
  <c i="2" r="AN1983"/>
  <c i="2" r="AO1984"/>
  <c i="2" r="AP1985"/>
  <c i="2" r="AR1986"/>
  <c i="2" r="AJ1988"/>
  <c i="2" r="AK1989"/>
  <c i="2" r="AN1990"/>
  <c i="2" r="AO1991"/>
  <c i="2" r="AP1992"/>
  <c i="2" r="AR1993"/>
  <c i="2" r="AJ1995"/>
  <c i="2" r="AK1996"/>
  <c i="2" r="AL1997"/>
  <c i="2" r="AO1998"/>
  <c i="2" r="AP1999"/>
  <c i="2" r="AQ2000"/>
  <c i="2" r="AJ2002"/>
  <c i="2" r="AK2003"/>
  <c i="2" r="AL2004"/>
  <c i="2" r="AN2005"/>
  <c i="2" r="AP2006"/>
  <c i="2" r="AQ2007"/>
  <c i="2" r="AJ2009"/>
  <c i="2" r="AK2010"/>
  <c i="2" r="AL2011"/>
  <c i="2" r="AM2012"/>
  <c i="2" r="AO2013"/>
  <c i="2" r="AQ2014"/>
  <c i="2" r="AR2015"/>
  <c i="2" r="AK2017"/>
  <c i="2" r="AL2018"/>
  <c i="2" r="AM2019"/>
  <c i="2" r="AO2020"/>
  <c i="2" r="AP2021"/>
  <c i="2" r="AR2022"/>
  <c i="2" r="AL24"/>
  <c i="2" r="AO776"/>
  <c i="2" r="AL1198"/>
  <c i="2" r="AN1250"/>
  <c i="2" r="AO1293"/>
  <c i="2" r="AK1326"/>
  <c i="2" r="AJ1387"/>
  <c i="2" r="AP1427"/>
  <c i="2" r="AL1471"/>
  <c i="2" r="AK1506"/>
  <c i="2" r="AR1528"/>
  <c i="2" r="AK1560"/>
  <c i="2" r="AO1580"/>
  <c i="2" r="AP1594"/>
  <c i="2" r="AP1608"/>
  <c i="2" r="AL1622"/>
  <c i="2" r="AM1636"/>
  <c i="2" r="AN1650"/>
  <c i="2" r="AN1664"/>
  <c i="2" r="AK1678"/>
  <c i="2" r="AL1692"/>
  <c i="2" r="AK1706"/>
  <c i="2" r="AQ1719"/>
  <c i="2" r="AP1731"/>
  <c i="2" r="AM1742"/>
  <c i="2" r="AJ1753"/>
  <c i="2" r="AL1767"/>
  <c i="2" r="AR1777"/>
  <c i="2" r="AO1788"/>
  <c i="2" r="AL1799"/>
  <c i="2" r="AR1809"/>
  <c i="2" r="AO1820"/>
  <c i="2" r="AL1831"/>
  <c i="2" r="AN1840"/>
  <c i="2" r="AK1849"/>
  <c i="2" r="AO1857"/>
  <c i="2" r="AK1866"/>
  <c i="2" r="AQ1874"/>
  <c i="2" r="AK1883"/>
  <c i="2" r="AO1894"/>
  <c i="2" r="AL1903"/>
  <c i="2" r="AO1911"/>
  <c i="2" r="AL1920"/>
  <c i="2" r="AP1928"/>
  <c i="2" r="AQ1936"/>
  <c i="2" r="AM1943"/>
  <c i="2" r="AK1949"/>
  <c i="2" r="AO1954"/>
  <c i="2" r="AO1959"/>
  <c i="2" r="AM1964"/>
  <c i="2" r="AL1969"/>
  <c i="2" r="AR1973"/>
  <c i="2" r="AP1977"/>
  <c i="2" r="AL1981"/>
  <c i="2" r="AP1984"/>
  <c i="2" r="AK1988"/>
  <c i="2" r="AO1990"/>
  <c i="2" r="AJ1994"/>
  <c i="2" r="AO1997"/>
  <c i="2" r="AJ2001"/>
  <c i="2" r="AM2004"/>
  <c i="2" r="AR2007"/>
  <c i="2" r="AM2011"/>
  <c i="2" r="AQ2013"/>
  <c i="2" r="AL2017"/>
  <c i="2" r="AP2020"/>
  <c i="2" r="AM24"/>
  <c i="2" r="AJ1118"/>
  <c i="2" r="AP1297"/>
  <c i="2" r="AJ1391"/>
  <c i="2" r="AO1444"/>
  <c i="2" r="AQ1484"/>
  <c i="2" r="AJ1519"/>
  <c i="2" r="AR1551"/>
  <c i="2" r="AL1575"/>
  <c i="2" r="AM1590"/>
  <c i="2" r="AO1599"/>
  <c i="2" r="AP1613"/>
  <c i="2" r="AM1627"/>
  <c i="2" r="AM1641"/>
  <c i="2" r="AM1655"/>
  <c i="2" r="AR1668"/>
  <c i="2" r="AJ1683"/>
  <c i="2" r="AK1697"/>
  <c i="2" r="AL1711"/>
  <c i="2" r="AO1724"/>
  <c i="2" r="AM1735"/>
  <c i="2" r="AN1742"/>
  <c i="2" r="AK1753"/>
  <c i="2" r="AQ1763"/>
  <c i="2" r="AN1774"/>
  <c i="2" r="AK1785"/>
  <c i="2" r="AQ1795"/>
  <c i="2" r="AN1806"/>
  <c i="2" r="AK1817"/>
  <c i="2" r="AQ1827"/>
  <c i="2" r="AQ1837"/>
  <c i="2" r="AL1849"/>
  <c i="2" r="AR1857"/>
  <c i="2" r="AL1866"/>
  <c i="2" r="AR1874"/>
  <c i="2" r="AM1883"/>
  <c i="2" r="AR1891"/>
  <c i="2" r="AO1900"/>
  <c i="2" r="AR1908"/>
  <c i="2" r="AO1917"/>
  <c i="2" r="AK1923"/>
  <c i="2" r="AQ1931"/>
  <c i="2" r="AM1939"/>
  <c i="2" r="AO1945"/>
  <c i="2" r="AL1951"/>
  <c i="2" r="AO1956"/>
  <c i="2" r="AM1961"/>
  <c i="2" r="AK1966"/>
  <c i="2" r="AK1971"/>
  <c i="2" r="AO1975"/>
  <c i="2" r="AJ1979"/>
  <c i="2" r="AO1982"/>
  <c i="2" r="AJ1986"/>
  <c i="2" r="AM1988"/>
  <c i="2" r="AQ1991"/>
  <c i="2" r="AL1995"/>
  <c i="2" r="AQ1998"/>
  <c i="2" r="AL2002"/>
  <c i="2" r="AQ2005"/>
  <c i="2" r="AL2009"/>
  <c i="2" r="AN2011"/>
  <c i="2" r="AJ2015"/>
  <c i="2" r="AN2018"/>
  <c i="2" r="AJ2022"/>
  <c i="2" r="AM2000"/>
  <c i="2" r="AK2006"/>
  <c i="2" r="AJ2012"/>
  <c i="2" r="AN2015"/>
  <c i="2" r="AK2020"/>
  <c i="2" r="AM836"/>
  <c i="2" r="AQ1033"/>
  <c i="2" r="AL1134"/>
  <c i="2" r="AM1212"/>
  <c i="2" r="AO1261"/>
  <c i="2" r="AO1301"/>
  <c i="2" r="AK1334"/>
  <c i="2" r="AO1366"/>
  <c i="2" r="AK1393"/>
  <c i="2" r="AK1415"/>
  <c i="2" r="AP1431"/>
  <c i="2" r="AL1446"/>
  <c i="2" r="AN1460"/>
  <c i="2" r="AP1474"/>
  <c i="2" r="AK1486"/>
  <c i="2" r="AO1497"/>
  <c i="2" r="AQ1508"/>
  <c i="2" r="AK1520"/>
  <c i="2" r="AO1531"/>
  <c i="2" r="AJ1543"/>
  <c i="2" r="AR1552"/>
  <c i="2" r="AK1562"/>
  <c i="2" r="AM1569"/>
  <c i="2" r="AK1576"/>
  <c i="2" r="AN1581"/>
  <c i="2" r="AL1586"/>
  <c i="2" r="AP1590"/>
  <c i="2" r="AO1595"/>
  <c i="2" r="AR1599"/>
  <c i="2" r="AQ1604"/>
  <c i="2" r="AP1609"/>
  <c i="2" r="AJ1614"/>
  <c i="2" r="AQ1618"/>
  <c i="2" r="AL1623"/>
  <c i="2" r="AJ1628"/>
  <c i="2" r="AM1632"/>
  <c i="2" r="AM1637"/>
  <c i="2" r="AK1642"/>
  <c i="2" r="AN1646"/>
  <c i="2" r="AM1651"/>
  <c i="2" r="AQ1655"/>
  <c i="2" r="AO1660"/>
  <c i="2" r="AR1664"/>
  <c i="2" r="AQ1669"/>
  <c i="2" r="AP1674"/>
  <c i="2" r="AJ1679"/>
  <c i="2" r="AQ1683"/>
  <c i="2" r="AL1688"/>
  <c i="2" r="AK1693"/>
  <c i="2" r="AM1697"/>
  <c i="2" r="AM1702"/>
  <c i="2" r="AK1707"/>
  <c i="2" r="AN1711"/>
  <c i="2" r="AM1716"/>
  <c i="2" r="AQ1720"/>
  <c i="2" r="AQ1724"/>
  <c i="2" r="AN1728"/>
  <c i="2" r="AJ1732"/>
  <c i="2" r="AO1735"/>
  <c i="2" r="AK1739"/>
  <c i="2" r="AP1742"/>
  <c i="2" r="AL1746"/>
  <c i="2" r="AQ1749"/>
  <c i="2" r="AM1753"/>
  <c i="2" r="AR1756"/>
  <c i="2" r="AN1760"/>
  <c i="2" r="AJ1764"/>
  <c i="2" r="AO1767"/>
  <c i="2" r="AK1771"/>
  <c i="2" r="AP1774"/>
  <c i="2" r="AL1778"/>
  <c i="2" r="AQ1781"/>
  <c i="2" r="AM1785"/>
  <c i="2" r="AR1788"/>
  <c i="2" r="AN1792"/>
  <c i="2" r="AJ1796"/>
  <c i="2" r="AO1799"/>
  <c i="2" r="AK1803"/>
  <c i="2" r="AP1806"/>
  <c i="2" r="AL1810"/>
  <c i="2" r="AQ1813"/>
  <c i="2" r="AM1817"/>
  <c i="2" r="AR1820"/>
  <c i="2" r="AN1824"/>
  <c i="2" r="AJ1828"/>
  <c i="2" r="AO1831"/>
  <c i="2" r="AK1835"/>
  <c i="2" r="AM1838"/>
  <c i="2" r="AK1841"/>
  <c i="2" r="AR1843"/>
  <c i="2" r="AP1846"/>
  <c i="2" r="AO1849"/>
  <c i="2" r="AO1852"/>
  <c i="2" r="AM1855"/>
  <c i="2" r="AK1858"/>
  <c i="2" r="AR1860"/>
  <c i="2" r="AQ1863"/>
  <c i="2" r="AQ1866"/>
  <c i="2" r="AO1869"/>
  <c i="2" r="AM1872"/>
  <c i="2" r="AK1875"/>
  <c i="2" r="AJ1878"/>
  <c i="2" r="AJ1881"/>
  <c i="2" r="AQ1883"/>
  <c i="2" r="AO1886"/>
  <c i="2" r="AM1889"/>
  <c i="2" r="AL1892"/>
  <c i="2" r="AL1895"/>
  <c i="2" r="AJ1898"/>
  <c i="2" r="AQ1900"/>
  <c i="2" r="AO1903"/>
  <c i="2" r="AN1906"/>
  <c i="2" r="AN1909"/>
  <c i="2" r="AL1912"/>
  <c i="2" r="AJ1915"/>
  <c i="2" r="AQ1917"/>
  <c i="2" r="AP1920"/>
  <c i="2" r="AP1923"/>
  <c i="2" r="AN1926"/>
  <c i="2" r="AL1929"/>
  <c i="2" r="AJ1932"/>
  <c i="2" r="AR1934"/>
  <c i="2" r="AL1937"/>
  <c i="2" r="AP1939"/>
  <c i="2" r="AJ1942"/>
  <c i="2" r="AR1943"/>
  <c i="2" r="AP1945"/>
  <c i="2" r="AP1947"/>
  <c i="2" r="AO1949"/>
  <c i="2" r="AN1951"/>
  <c i="2" r="AM1953"/>
  <c i="2" r="AJ1955"/>
  <c i="2" r="AP1956"/>
  <c i="2" r="AM1958"/>
  <c i="2" r="AR1959"/>
  <c i="2" r="AO1961"/>
  <c i="2" r="AK1963"/>
  <c i="2" r="AQ1964"/>
  <c i="2" r="AN1966"/>
  <c i="2" r="AK1968"/>
  <c i="2" r="AP1969"/>
  <c i="2" r="AL1971"/>
  <c i="2" r="AR1972"/>
  <c i="2" r="AM1974"/>
  <c i="2" r="AP1975"/>
  <c i="2" r="AQ1976"/>
  <c i="2" r="AJ1978"/>
  <c i="2" r="AL1979"/>
  <c i="2" r="AM1980"/>
  <c i="2" r="AO1981"/>
  <c i="2" r="AP1982"/>
  <c i="2" r="AQ1983"/>
  <c i="2" r="AJ1985"/>
  <c i="2" r="AK1986"/>
  <c i="2" r="AM1987"/>
  <c i="2" r="AO1988"/>
  <c i="2" r="AP1989"/>
  <c i="2" r="AQ1990"/>
  <c i="2" r="AR1991"/>
  <c i="2" r="AK1993"/>
  <c i="2" r="AL1994"/>
  <c i="2" r="AN1995"/>
  <c i="2" r="AP1996"/>
  <c i="2" r="AQ1997"/>
  <c i="2" r="AR1998"/>
  <c i="2" r="AK2000"/>
  <c i="2" r="AL2001"/>
  <c i="2" r="AM2002"/>
  <c i="2" r="AP2003"/>
  <c i="2" r="AQ2004"/>
  <c i="2" r="AR2005"/>
  <c i="2" r="AJ2007"/>
  <c i="2" r="AL2008"/>
  <c i="2" r="AM2009"/>
  <c i="2" r="AN2010"/>
  <c i="2" r="AQ2011"/>
  <c i="2" r="AR2012"/>
  <c i="2" r="AJ2014"/>
  <c i="2" r="AL2015"/>
  <c i="2" r="AM2016"/>
  <c i="2" r="AN2017"/>
  <c i="2" r="AO2018"/>
  <c i="2" r="AR2019"/>
  <c i="2" r="AJ2021"/>
  <c i="2" r="AK2022"/>
  <c i="2" r="AM2023"/>
  <c i="2" r="AO24"/>
  <c i="2" r="AR886"/>
  <c i="2" r="AL1045"/>
  <c i="2" r="AM1142"/>
  <c i="2" r="AN1212"/>
  <c i="2" r="AR1261"/>
  <c i="2" r="AP1301"/>
  <c i="2" r="AL1334"/>
  <c i="2" r="AQ1366"/>
  <c i="2" r="AQ1394"/>
  <c i="2" r="AM1415"/>
  <c i="2" r="AQ1431"/>
  <c i="2" r="AM1446"/>
  <c i="2" r="AO1460"/>
  <c i="2" r="AQ1474"/>
  <c i="2" r="AL1486"/>
  <c i="2" r="AP1497"/>
  <c i="2" r="AK1509"/>
  <c i="2" r="AM1520"/>
  <c i="2" r="AP1531"/>
  <c i="2" r="AK1543"/>
  <c i="2" r="AJ1553"/>
  <c i="2" r="AL1562"/>
  <c i="2" r="AJ1570"/>
  <c i="2" r="AM1576"/>
  <c i="2" r="AO1581"/>
  <c i="2" r="AO1586"/>
  <c i="2" r="AM1591"/>
  <c i="2" r="AP1595"/>
  <c i="2" r="AN1600"/>
  <c i="2" r="AR1604"/>
  <c i="2" r="AQ1609"/>
  <c i="2" r="AK1614"/>
  <c i="2" r="AJ1619"/>
  <c i="2" r="AR1623"/>
  <c i="2" r="AL1628"/>
  <c i="2" r="AJ1633"/>
  <c i="2" r="AN1637"/>
  <c i="2" r="AL1642"/>
  <c i="2" r="AO1646"/>
  <c i="2" r="AO1651"/>
  <c i="2" r="AM1656"/>
  <c i="2" r="AP1660"/>
  <c i="2" r="AO1665"/>
  <c i="2" r="AJ1670"/>
  <c i="2" r="AQ1674"/>
  <c i="2" r="AK1679"/>
  <c i="2" r="AJ1684"/>
  <c i="2" r="AR1688"/>
  <c i="2" r="AL1693"/>
  <c i="2" r="AJ1698"/>
  <c i="2" r="AN1702"/>
  <c i="2" r="AM1707"/>
  <c i="2" r="AO1711"/>
  <c i="2" r="AO1716"/>
  <c i="2" r="AM1721"/>
  <c i="2" r="AN1725"/>
  <c i="2" r="AJ1729"/>
  <c i="2" r="AO1732"/>
  <c i="2" r="AK1736"/>
  <c i="2" r="AP1739"/>
  <c i="2" r="AL1743"/>
  <c i="2" r="AQ1746"/>
  <c i="2" r="AM1750"/>
  <c i="2" r="AR1753"/>
  <c i="2" r="AN1757"/>
  <c i="2" r="AJ1761"/>
  <c i="2" r="AO1764"/>
  <c i="2" r="AK1768"/>
  <c i="2" r="AP1771"/>
  <c i="2" r="AL1775"/>
  <c i="2" r="AQ1778"/>
  <c i="2" r="AM1782"/>
  <c i="2" r="AR1785"/>
  <c i="2" r="AN1789"/>
  <c i="2" r="AJ1793"/>
  <c i="2" r="AO1796"/>
  <c i="2" r="AK1800"/>
  <c i="2" r="AP1803"/>
  <c i="2" r="AL1807"/>
  <c i="2" r="AQ1810"/>
  <c i="2" r="AM1814"/>
  <c i="2" r="AR1817"/>
  <c i="2" r="AN1821"/>
  <c i="2" r="AJ1825"/>
  <c i="2" r="AO1828"/>
  <c i="2" r="AK1832"/>
  <c i="2" r="AP1835"/>
  <c i="2" r="AN1838"/>
  <c i="2" r="AL1841"/>
  <c i="2" r="AJ1844"/>
  <c i="2" r="AR1846"/>
  <c i="2" r="AR1849"/>
  <c i="2" r="AP1852"/>
  <c i="2" r="AN1855"/>
  <c i="2" r="AL1858"/>
  <c i="2" r="AK1861"/>
  <c i="2" r="AK1864"/>
  <c i="2" r="AR1866"/>
  <c i="2" r="AP1869"/>
  <c i="2" r="AN1872"/>
  <c i="2" r="AM1875"/>
  <c i="2" r="AM1878"/>
  <c i="2" r="AK1881"/>
  <c i="2" r="AR1883"/>
  <c i="2" r="AP1886"/>
  <c i="2" r="AO1889"/>
  <c i="2" r="AO1892"/>
  <c i="2" r="AM1895"/>
  <c i="2" r="AK1898"/>
  <c i="2" r="AR1900"/>
  <c i="2" r="AQ1903"/>
  <c i="2" r="AQ1906"/>
  <c i="2" r="AO1909"/>
  <c i="2" r="AM1912"/>
  <c i="2" r="AK1915"/>
  <c i="2" r="AJ1918"/>
  <c i="2" r="AJ1921"/>
  <c i="2" r="AQ1923"/>
  <c i="2" r="AO1926"/>
  <c i="2" r="AM1929"/>
  <c i="2" r="AL1932"/>
  <c i="2" r="AJ1935"/>
  <c i="2" r="AM1937"/>
  <c i="2" r="AQ1939"/>
  <c i="2" r="AK1942"/>
  <c i="2" r="AK1944"/>
  <c i="2" r="AJ1946"/>
  <c i="2" r="AR1947"/>
  <c i="2" r="AQ1949"/>
  <c i="2" r="AO1951"/>
  <c i="2" r="AO1953"/>
  <c i="2" r="AL1955"/>
  <c i="2" r="AR1956"/>
  <c i="2" r="AO1958"/>
  <c i="2" r="AK1960"/>
  <c i="2" r="AP1961"/>
  <c i="2" r="AM1963"/>
  <c i="2" r="AJ1965"/>
  <c i="2" r="AP1966"/>
  <c i="2" r="AL1968"/>
  <c i="2" r="AR1969"/>
  <c i="2" r="AN1971"/>
  <c i="2" r="AK1973"/>
  <c i="2" r="AO1974"/>
  <c i="2" r="AQ1975"/>
  <c i="2" r="AJ1977"/>
  <c i="2" r="AL1978"/>
  <c i="2" r="AM1979"/>
  <c i="2" r="AO1980"/>
  <c i="2" r="AP1981"/>
  <c i="2" r="AQ1982"/>
  <c i="2" r="AR1983"/>
  <c i="2" r="AK1985"/>
  <c i="2" r="AM1986"/>
  <c i="2" r="AN1987"/>
  <c i="2" r="AP1988"/>
  <c i="2" r="AQ1989"/>
  <c i="2" r="AR1990"/>
  <c i="2" r="AK1992"/>
  <c i="2" r="AL1993"/>
  <c i="2" r="AN1994"/>
  <c i="2" r="AP1995"/>
  <c i="2" r="AQ1996"/>
  <c i="2" r="AR1997"/>
  <c i="2" r="AJ1999"/>
  <c i="2" r="AL2000"/>
  <c i="2" r="AM2001"/>
  <c i="2" r="AO2002"/>
  <c i="2" r="AQ2003"/>
  <c i="2" r="AR2004"/>
  <c i="2" r="AJ2006"/>
  <c i="2" r="AL2007"/>
  <c i="2" r="AM2008"/>
  <c i="2" r="AN2009"/>
  <c i="2" r="AQ2010"/>
  <c i="2" r="AR2011"/>
  <c i="2" r="AJ2013"/>
  <c i="2" r="AK2014"/>
  <c i="2" r="AM2015"/>
  <c i="2" r="AN2016"/>
  <c i="2" r="AO2017"/>
  <c i="2" r="AR2018"/>
  <c i="2" r="AJ2020"/>
  <c i="2" r="AK2021"/>
  <c i="2" r="AM2022"/>
  <c i="2" r="AN2023"/>
  <c i="2" r="AP24"/>
  <c i="2" r="AJ908"/>
  <c i="2" r="AR1067"/>
  <c i="2" r="AN1150"/>
  <c i="2" r="AP1226"/>
  <c i="2" r="AK1273"/>
  <c i="2" r="AR1309"/>
  <c i="2" r="AM1342"/>
  <c i="2" r="AQ1374"/>
  <c i="2" r="AL1399"/>
  <c i="2" r="AO1419"/>
  <c i="2" r="AP1435"/>
  <c i="2" r="AR1449"/>
  <c i="2" r="AK1464"/>
  <c i="2" r="AP1477"/>
  <c i="2" r="AJ1489"/>
  <c i="2" r="AN1500"/>
  <c i="2" r="AR1511"/>
  <c i="2" r="AM1523"/>
  <c i="2" r="AO1534"/>
  <c i="2" r="AR1545"/>
  <c i="2" r="AN1555"/>
  <c i="2" r="AM1564"/>
  <c i="2" r="AN1571"/>
  <c i="2" r="AK1578"/>
  <c i="2" r="AL1583"/>
  <c i="2" r="AO1587"/>
  <c i="2" r="AM1592"/>
  <c i="2" r="AQ1596"/>
  <c i="2" r="AP1601"/>
  <c i="2" r="AJ1606"/>
  <c i="2" r="AR1610"/>
  <c i="2" r="AQ1615"/>
  <c i="2" r="AJ1620"/>
  <c i="2" r="AR1624"/>
  <c i="2" r="AM1629"/>
  <c i="2" r="AK1634"/>
  <c i="2" r="AN1638"/>
  <c i="2" r="AN1643"/>
  <c i="2" r="AL1648"/>
  <c i="2" r="AO1652"/>
  <c i="2" r="AM1657"/>
  <c i="2" r="AQ1661"/>
  <c i="2" r="AP1666"/>
  <c i="2" r="AJ1671"/>
  <c i="2" r="AR1675"/>
  <c i="2" r="AQ1680"/>
  <c i="2" r="AK1685"/>
  <c i="2" r="AR1689"/>
  <c i="2" r="AM1694"/>
  <c i="2" r="AK1699"/>
  <c i="2" r="AN1703"/>
  <c i="2" r="AN1708"/>
  <c i="2" r="AL1713"/>
  <c i="2" r="AO1717"/>
  <c i="2" r="AN1722"/>
  <c i="2" r="AM1726"/>
  <c i="2" r="AR1729"/>
  <c i="2" r="AN1733"/>
  <c i="2" r="AJ1737"/>
  <c i="2" r="AO1740"/>
  <c i="2" r="AK1744"/>
  <c i="2" r="AP1747"/>
  <c i="2" r="AL1751"/>
  <c i="2" r="AQ1754"/>
  <c i="2" r="AM1758"/>
  <c i="2" r="AR1761"/>
  <c i="2" r="AN1765"/>
  <c i="2" r="AJ1769"/>
  <c i="2" r="AO1772"/>
  <c i="2" r="AK1776"/>
  <c i="2" r="AP1779"/>
  <c i="2" r="AL1783"/>
  <c i="2" r="AQ1786"/>
  <c i="2" r="AM1790"/>
  <c i="2" r="AR1793"/>
  <c i="2" r="AN1797"/>
  <c i="2" r="AJ1801"/>
  <c i="2" r="AO1804"/>
  <c i="2" r="AK1808"/>
  <c i="2" r="AP1811"/>
  <c i="2" r="AL1815"/>
  <c i="2" r="AQ1818"/>
  <c i="2" r="AM1822"/>
  <c i="2" r="AR1825"/>
  <c i="2" r="AN1829"/>
  <c i="2" r="AJ1833"/>
  <c i="2" r="AL1836"/>
  <c i="2" r="AL1839"/>
  <c i="2" r="AJ1842"/>
  <c i="2" r="AQ1844"/>
  <c i="2" r="AO1847"/>
  <c i="2" r="AN1850"/>
  <c i="2" r="AN1853"/>
  <c i="2" r="AL1856"/>
  <c i="2" r="AJ1859"/>
  <c i="2" r="AQ1861"/>
  <c i="2" r="AP1864"/>
  <c i="2" r="AP1867"/>
  <c i="2" r="AN1870"/>
  <c i="2" r="AL1873"/>
  <c i="2" r="AJ1876"/>
  <c i="2" r="AR1878"/>
  <c i="2" r="AR1881"/>
  <c i="2" r="AP1884"/>
  <c i="2" r="AN1887"/>
  <c i="2" r="AL1890"/>
  <c i="2" r="AK1893"/>
  <c i="2" r="AK1896"/>
  <c i="2" r="AR1898"/>
  <c i="2" r="AP1901"/>
  <c i="2" r="AN1904"/>
  <c i="2" r="AM1907"/>
  <c i="2" r="AM1910"/>
  <c i="2" r="AK1913"/>
  <c i="2" r="AR1915"/>
  <c i="2" r="AP1918"/>
  <c i="2" r="AO1921"/>
  <c i="2" r="AO1924"/>
  <c i="2" r="AM1927"/>
  <c i="2" r="AK1930"/>
  <c i="2" r="AR1932"/>
  <c i="2" r="AO1935"/>
  <c i="2" r="AJ1938"/>
  <c i="2" r="AM1940"/>
  <c i="2" r="AN1942"/>
  <c i="2" r="AM1944"/>
  <c i="2" r="AL1946"/>
  <c i="2" r="AJ1948"/>
  <c i="2" r="AJ1950"/>
  <c i="2" r="AR1951"/>
  <c i="2" r="AR1953"/>
  <c i="2" r="AN1955"/>
  <c i="2" r="AJ1957"/>
  <c i="2" r="AP1958"/>
  <c i="2" r="AM1960"/>
  <c i="2" r="AJ1962"/>
  <c i="2" r="AP1963"/>
  <c i="2" r="AK1965"/>
  <c i="2" r="AQ1966"/>
  <c i="2" r="AN1968"/>
  <c i="2" r="AK1970"/>
  <c i="2" r="AQ1971"/>
  <c i="2" r="AL1973"/>
  <c i="2" r="AP1974"/>
  <c i="2" r="AR1975"/>
  <c i="2" r="AL1977"/>
  <c i="2" r="AM1978"/>
  <c i="2" r="AN1979"/>
  <c i="2" r="AP1980"/>
  <c i="2" r="AQ1981"/>
  <c i="2" r="AR1982"/>
  <c i="2" r="AK1984"/>
  <c i="2" r="AM1985"/>
  <c i="2" r="AN1986"/>
  <c i="2" r="AP1987"/>
  <c i="2" r="AQ1988"/>
  <c i="2" r="AR1989"/>
  <c i="2" r="AJ1991"/>
  <c i="2" r="AL1992"/>
  <c i="2" r="AN1993"/>
  <c i="2" r="AO1994"/>
  <c i="2" r="AQ1995"/>
  <c i="2" r="AR1996"/>
  <c i="2" r="AJ1998"/>
  <c i="2" r="AO2001"/>
  <c i="2" r="AR2003"/>
  <c i="2" r="AM2007"/>
  <c i="2" r="AR2010"/>
  <c i="2" r="AM2014"/>
  <c i="2" r="AJ2019"/>
  <c i="2" r="AO2023"/>
  <c i="2" r="N1038"/>
  <c i="2" r="N1138"/>
  <c i="2" r="N1172"/>
  <c i="2" r="N1162"/>
  <c i="2" r="N1062"/>
  <c i="2" r="N1315"/>
  <c i="2" r="N1348"/>
  <c i="2" r="N1371"/>
  <c i="2" r="N1356"/>
  <c i="2" r="N1497"/>
  <c i="12" r="Q25"/>
  <c i="12" r="Q35"/>
  <c i="12" r="Q19"/>
  <c i="12" r="Q3"/>
  <c i="12" r="Q14"/>
  <c i="12" r="Q9"/>
  <c i="12" r="Q7"/>
  <c i="12" r="Q27"/>
  <c i="12" r="Q16"/>
  <c i="12" r="Q11"/>
  <c i="12" r="Q12"/>
  <c i="12" r="Q17"/>
  <c i="12" r="Q21"/>
  <c i="12" r="Q31"/>
  <c i="12" r="Q26"/>
  <c i="12" r="Q23"/>
  <c i="12" r="Q24"/>
  <c i="12" r="Q34"/>
  <c i="12" r="Q33"/>
  <c i="12" r="Q10"/>
  <c i="12" r="Q6"/>
  <c i="12" r="Q29"/>
  <c i="12" r="Q20"/>
  <c i="12" r="Q32"/>
  <c i="12" r="Q15"/>
  <c i="12" r="Q18"/>
  <c i="12" r="Q4"/>
  <c i="12" r="Q28"/>
  <c i="12" r="Q30"/>
  <c i="12" r="Q22"/>
  <c i="12" r="Q5"/>
  <c i="12" r="Q13"/>
  <c i="12" r="Q8"/>
  <c i="12" r="Q36"/>
  <c i="12" r="Q2"/>
  <c i="2" r="N25"/>
  <c i="2" r="N68"/>
  <c i="2" r="N84"/>
  <c i="2" r="N140"/>
  <c i="2" r="N148"/>
  <c i="2" r="N196"/>
  <c i="2" r="N212"/>
  <c i="2" r="N260"/>
  <c i="2" r="N268"/>
  <c i="2" r="N276"/>
  <c i="2" r="N332"/>
  <c i="2" r="N388"/>
  <c i="2" r="N452"/>
  <c i="2" r="N460"/>
  <c i="2" r="N468"/>
  <c i="2" r="N516"/>
  <c i="2" r="N524"/>
  <c i="2" r="N532"/>
  <c i="2" r="N580"/>
  <c i="2" r="N588"/>
  <c i="2" r="N596"/>
  <c i="2" r="N644"/>
  <c i="2" r="N29"/>
  <c i="2" r="N37"/>
  <c i="2" r="N45"/>
  <c i="2" r="N109"/>
  <c i="2" r="N157"/>
  <c i="2" r="N165"/>
  <c i="2" r="N173"/>
  <c i="2" r="N221"/>
  <c i="2" r="N237"/>
  <c i="2" r="N285"/>
  <c i="2" r="N301"/>
  <c i="2" r="N365"/>
  <c i="2" r="N421"/>
  <c i="2" r="N477"/>
  <c i="2" r="N493"/>
  <c i="2" r="N541"/>
  <c i="2" r="N549"/>
  <c i="2" r="N557"/>
  <c i="2" r="N613"/>
  <c i="2" r="N669"/>
  <c i="2" r="N677"/>
  <c i="2" r="N685"/>
  <c i="2" r="N111"/>
  <c i="2" r="N271"/>
  <c i="2" r="N383"/>
  <c i="2" r="N495"/>
  <c i="2" r="N136"/>
  <c i="2" r="N392"/>
  <c i="2" r="N488"/>
  <c i="2" r="N648"/>
  <c i="2" r="N434"/>
  <c i="2" r="N562"/>
  <c i="2" r="N51"/>
  <c i="2" r="N115"/>
  <c i="2" r="N179"/>
  <c i="2" r="N259"/>
  <c i="2" r="N307"/>
  <c i="2" r="N371"/>
  <c i="2" r="N387"/>
  <c i="2" r="N435"/>
  <c i="2" r="N451"/>
  <c i="2" r="N515"/>
  <c i="2" r="N563"/>
  <c i="2" r="N579"/>
  <c i="2" r="N627"/>
  <c i="2" r="N643"/>
  <c i="2" r="N754"/>
  <c i="2" r="N770"/>
  <c i="2" r="N41"/>
  <c i="2" r="N57"/>
  <c i="2" r="N73"/>
  <c i="2" r="N89"/>
  <c i="2" r="N105"/>
  <c i="2" r="N121"/>
  <c i="2" r="N137"/>
  <c i="2" r="N153"/>
  <c i="2" r="N169"/>
  <c i="2" r="N185"/>
  <c i="2" r="N201"/>
  <c i="2" r="N217"/>
  <c i="2" r="N233"/>
  <c i="2" r="N249"/>
  <c i="2" r="N265"/>
  <c i="2" r="N281"/>
  <c i="2" r="N297"/>
  <c i="2" r="N329"/>
  <c i="2" r="N345"/>
  <c i="2" r="N361"/>
  <c i="2" r="N393"/>
  <c i="2" r="N409"/>
  <c i="2" r="N425"/>
  <c i="2" r="N473"/>
  <c i="2" r="N489"/>
  <c i="2" r="N537"/>
  <c i="2" r="N553"/>
  <c i="2" r="N585"/>
  <c i="2" r="N601"/>
  <c i="2" r="N617"/>
  <c i="2" r="N665"/>
  <c i="2" r="N844"/>
  <c i="2" r="N59"/>
  <c i="2" r="N90"/>
  <c i="2" r="N202"/>
  <c i="2" r="N218"/>
  <c i="2" r="N330"/>
  <c i="2" r="N362"/>
  <c i="2" r="N474"/>
  <c i="2" r="N586"/>
  <c i="2" r="N797"/>
  <c i="2" r="N973"/>
  <c i="2" r="N174"/>
  <c i="2" r="N65"/>
  <c i="2" r="N49"/>
  <c i="2" r="N113"/>
  <c i="2" r="N177"/>
  <c i="2" r="N241"/>
  <c i="2" r="N891"/>
  <c i="2" r="N1019"/>
  <c i="2" r="N123"/>
  <c i="2" r="N187"/>
  <c i="2" r="N251"/>
  <c i="2" r="N315"/>
  <c i="2" r="N379"/>
  <c i="2" r="N443"/>
  <c i="2" r="N507"/>
  <c i="2" r="N571"/>
  <c i="2" r="N582"/>
  <c i="2" r="N33"/>
  <c i="2" r="N902"/>
  <c i="2" r="N129"/>
  <c i="2" r="N161"/>
  <c i="2" r="N193"/>
  <c i="2" r="N225"/>
  <c i="2" r="N257"/>
  <c i="2" r="N289"/>
  <c i="2" r="N353"/>
  <c i="2" r="N417"/>
  <c i="2" r="N481"/>
  <c i="2" r="N545"/>
  <c i="2" r="N609"/>
  <c i="2" r="N673"/>
  <c i="2" r="N720"/>
  <c i="2" r="N992"/>
  <c i="2" r="N97"/>
  <c i="2" r="N710"/>
  <c i="2" r="N838"/>
  <c i="2" r="N910"/>
  <c i="2" r="N894"/>
  <c i="2" r="N782"/>
  <c i="7" r="D2"/>
  <c i="3" r="AV979"/>
  <c i="3" r="AV963"/>
  <c i="3" r="AV956"/>
  <c i="3" r="AT921"/>
  <c i="3" r="AV901"/>
  <c i="3" r="AV896"/>
  <c i="3" r="AV891"/>
  <c i="3" r="AV876"/>
  <c i="3" r="AV860"/>
  <c i="3" r="AV833"/>
  <c i="3" r="AV784"/>
  <c i="3" r="AV763"/>
  <c i="3" r="AT755"/>
  <c i="3" r="AV741"/>
  <c i="3" r="AV738"/>
  <c i="3" r="AV735"/>
  <c i="3" r="AT712"/>
  <c i="3" r="AQ223"/>
  <c i="7" r="D3"/>
  <c i="3" r="AV673"/>
  <c i="3" r="AV652"/>
  <c i="3" r="AV579"/>
  <c i="3" r="AV558"/>
  <c i="3" r="AV547"/>
  <c i="3" r="AV495"/>
  <c i="3" r="AV493"/>
  <c i="3" r="AV367"/>
  <c i="3" r="AV358"/>
  <c i="3" r="AV318"/>
  <c i="3" r="AV316"/>
  <c i="3" r="AU170"/>
  <c i="3" r="AU159"/>
  <c i="3" r="AV127"/>
  <c i="3" r="AV989"/>
  <c i="3" r="AV984"/>
  <c i="3" r="AV975"/>
  <c i="3" r="AV949"/>
  <c i="3" r="AV946"/>
  <c i="3" r="AT916"/>
  <c i="3" r="AV907"/>
  <c i="3" r="AV887"/>
  <c i="3" r="AV883"/>
  <c i="3" r="AV870"/>
  <c i="3" r="AV819"/>
  <c i="3" r="AV799"/>
  <c i="3" r="AV789"/>
  <c i="3" r="AV776"/>
  <c i="3" r="AV744"/>
  <c i="3" r="AV659"/>
  <c i="3" r="AT991"/>
  <c i="3" r="AN971"/>
  <c i="3" r="AQ909"/>
  <c i="3" r="AQ895"/>
  <c i="3" r="AP841"/>
  <c i="3" r="AS825"/>
  <c i="3" r="AU810"/>
  <c i="3" r="AS779"/>
  <c i="3" r="AU761"/>
  <c i="3" r="AT632"/>
  <c i="3" r="AT606"/>
  <c i="3" r="AT574"/>
  <c i="3" r="AQ567"/>
  <c i="3" r="AT551"/>
  <c i="3" r="AU537"/>
  <c i="3" r="AV473"/>
  <c i="3" r="AP466"/>
  <c i="3" r="AT451"/>
  <c i="3" r="AO412"/>
  <c i="3" r="AU379"/>
  <c i="3" r="AT352"/>
  <c i="3" r="AU329"/>
  <c i="3" r="AP322"/>
  <c i="3" r="AQ301"/>
  <c i="3" r="AT277"/>
  <c i="3" r="AS267"/>
  <c i="3" r="AS227"/>
  <c i="3" r="AQ212"/>
  <c i="3" r="AV198"/>
  <c i="3" r="AS165"/>
  <c i="3" r="AT161"/>
  <c i="3" r="AS132"/>
  <c i="3" r="AV758"/>
  <c i="3" r="AU60"/>
  <c i="3" r="AQ974"/>
  <c i="3" r="AT969"/>
  <c i="3" r="AT958"/>
  <c i="3" r="AO950"/>
  <c i="3" r="AP934"/>
  <c i="3" r="AT893"/>
  <c i="3" r="AQ766"/>
  <c i="3" r="AT749"/>
  <c i="3" r="AV731"/>
  <c i="3" r="AP709"/>
  <c i="3" r="AU661"/>
  <c i="3" r="AQ631"/>
  <c i="3" r="AT617"/>
  <c i="3" r="AS572"/>
  <c i="3" r="AS520"/>
  <c i="3" r="AT449"/>
  <c i="3" r="AU418"/>
  <c i="3" r="AV387"/>
  <c i="3" r="AO346"/>
  <c i="3" r="AT323"/>
  <c i="3" r="AS275"/>
  <c i="3" r="AS263"/>
  <c i="3" r="AT246"/>
  <c i="3" r="AP200"/>
  <c i="3" r="AT193"/>
  <c i="3" r="AT167"/>
  <c i="3" r="AV157"/>
  <c i="3" r="AS134"/>
  <c i="3" r="AV792"/>
  <c i="3" r="AV702"/>
  <c i="3" r="AV649"/>
  <c i="3" r="AT314"/>
  <c i="7" r="B4"/>
  <c i="3" r="AR953"/>
  <c i="3" r="AS917"/>
  <c i="3" r="AQ884"/>
  <c i="3" r="AT850"/>
  <c i="3" r="AV794"/>
  <c i="3" r="AR756"/>
  <c i="3" r="AS715"/>
  <c i="3" r="AU687"/>
  <c i="3" r="AO679"/>
  <c i="3" r="AP664"/>
  <c i="3" r="AT639"/>
  <c i="3" r="AP613"/>
  <c i="3" r="AS582"/>
  <c i="3" r="AR526"/>
  <c i="3" r="AT478"/>
  <c i="3" r="AV437"/>
  <c i="3" r="AS429"/>
  <c i="3" r="AU415"/>
  <c i="3" r="AQ389"/>
  <c i="3" r="AT344"/>
  <c i="3" r="AV305"/>
  <c i="3" r="AO283"/>
  <c i="3" r="AQ229"/>
  <c i="3" r="AT213"/>
  <c i="3" r="AV174"/>
  <c i="3" r="AT146"/>
  <c i="3" r="AV725"/>
  <c i="3" r="AV678"/>
  <c i="3" r="AN670"/>
  <c i="3" r="AV560"/>
  <c i="3" r="AU2"/>
  <c i="3" r="AT988"/>
  <c i="3" r="AT906"/>
  <c i="3" r="AT832"/>
  <c i="3" r="AT814"/>
  <c i="3" r="AU808"/>
  <c i="3" r="AV767"/>
  <c i="3" r="AQ752"/>
  <c i="3" r="AV733"/>
  <c i="3" r="AQ701"/>
  <c i="3" r="AS646"/>
  <c i="3" r="AS610"/>
  <c i="3" r="AU597"/>
  <c i="3" r="AS588"/>
  <c i="3" r="AT523"/>
  <c i="3" r="AQ508"/>
  <c i="3" r="AT488"/>
  <c i="3" r="AV481"/>
  <c i="3" r="AS461"/>
  <c i="3" r="AQ456"/>
  <c i="3" r="AS363"/>
  <c i="3" r="AS337"/>
  <c i="3" r="AT258"/>
  <c i="3" r="AO241"/>
  <c i="3" r="AT208"/>
  <c i="3" r="AQ180"/>
  <c i="3" r="AS163"/>
  <c i="3" r="AS138"/>
  <c i="3" r="AP942"/>
  <c i="3" r="AV842"/>
  <c i="3" r="AV780"/>
  <c i="3" r="AV270"/>
  <c i="7" r="B3"/>
  <c i="3" r="AR836"/>
  <c i="3" r="AV629"/>
  <c i="3" r="AV604"/>
  <c i="3" r="AV591"/>
  <c i="3" r="AV566"/>
  <c i="3" r="AV562"/>
  <c i="3" r="AV538"/>
  <c i="3" r="AV516"/>
  <c i="3" r="AV489"/>
  <c i="3" r="AV486"/>
  <c i="3" r="AV479"/>
  <c i="3" r="AV447"/>
  <c i="3" r="AV426"/>
  <c i="3" r="AV377"/>
  <c i="3" r="AV356"/>
  <c i="3" r="AV345"/>
  <c i="3" r="AV296"/>
  <c i="3" r="AV284"/>
  <c i="3" r="AV282"/>
  <c i="3" r="AV226"/>
  <c i="3" r="AV224"/>
  <c i="3" r="AV207"/>
  <c i="3" r="AV140"/>
  <c i="3" r="AU133"/>
  <c i="3" r="AV123"/>
  <c i="3" r="AV115"/>
  <c i="3" r="AT78"/>
  <c i="3" r="AV55"/>
  <c i="3" r="AV21"/>
  <c i="3" r="AV7"/>
  <c i="3" r="AQ15"/>
  <c i="3" r="AO23"/>
  <c i="3" r="AT32"/>
  <c i="3" r="AR17"/>
  <c i="3" r="AP9"/>
  <c i="3" r="AN58"/>
  <c i="3" r="AS68"/>
  <c i="3" r="AP75"/>
  <c i="3" r="AP92"/>
  <c i="3" r="AS102"/>
  <c i="3" r="AP111"/>
  <c i="3" r="AU131"/>
  <c i="3" r="AR135"/>
  <c i="3" r="AU162"/>
  <c i="3" r="AP160"/>
  <c i="3" r="AN166"/>
  <c i="3" r="AU168"/>
  <c i="3" r="AU177"/>
  <c i="3" r="AU187"/>
  <c i="3" r="AN196"/>
  <c i="3" r="AU228"/>
  <c i="3" r="AR164"/>
  <c i="3" r="AS257"/>
  <c i="3" r="AS266"/>
  <c i="3" r="AR276"/>
  <c i="3" r="AU303"/>
  <c i="3" r="AQ330"/>
  <c i="3" r="AQ340"/>
  <c i="3" r="AR328"/>
  <c i="3" r="AQ288"/>
  <c i="3" r="AO349"/>
  <c i="3" r="AP368"/>
  <c i="3" r="AU428"/>
  <c i="3" r="AS458"/>
  <c i="3" r="AR386"/>
  <c i="3" r="AS362"/>
  <c i="3" r="AV462"/>
  <c i="3" r="AT477"/>
  <c i="3" r="AS494"/>
  <c i="3" r="AR524"/>
  <c i="3" r="AS559"/>
  <c i="3" r="AT581"/>
  <c i="3" r="AN598"/>
  <c i="3" r="AU612"/>
  <c i="3" r="AR645"/>
  <c i="3" r="AR700"/>
  <c i="3" r="AV734"/>
  <c i="3" r="AV748"/>
  <c i="3" r="AP732"/>
  <c i="3" r="AR713"/>
  <c i="3" r="AR697"/>
  <c i="3" r="AP760"/>
  <c i="3" r="AN778"/>
  <c i="3" r="AP762"/>
  <c i="3" r="AS826"/>
  <c i="3" r="AU830"/>
  <c i="3" r="AR528"/>
  <c i="3" r="AV48"/>
  <c i="3" r="AT851"/>
  <c i="7" r="C4"/>
  <c i="7" r="C3"/>
  <c i="2" r="AF24"/>
  <c i="3" r="AP662"/>
  <c i="3" r="AN423"/>
  <c i="3" r="AO662"/>
  <c i="3" r="AS542"/>
  <c i="3" r="AN640"/>
  <c i="3" r="AO306"/>
  <c i="3" r="AP452"/>
  <c i="3" r="AV60"/>
  <c i="3" r="AQ1001"/>
  <c i="3" r="AP640"/>
  <c i="3" r="AN306"/>
  <c i="3" r="AT1000"/>
  <c i="3" r="AT861"/>
  <c i="3" r="AV866"/>
  <c i="3" r="AV859"/>
  <c i="3" r="AU890"/>
  <c i="3" r="AT899"/>
  <c i="3" r="AU902"/>
  <c i="3" r="AT923"/>
  <c i="3" r="AO815"/>
  <c i="3" r="AT938"/>
  <c i="3" r="AS933"/>
  <c i="3" r="AU970"/>
  <c i="3" r="AO1001"/>
  <c i="3" r="AO542"/>
  <c i="3" r="AO62"/>
  <c i="3" r="AN158"/>
  <c i="3" r="AR828"/>
  <c i="3" r="AO125"/>
  <c i="3" r="AR542"/>
  <c i="3" r="AR885"/>
  <c i="3" r="AN822"/>
  <c i="3" r="AU399"/>
  <c i="3" r="AO308"/>
  <c i="3" r="AV365"/>
  <c i="3" r="AQ482"/>
  <c i="3" r="AU862"/>
  <c i="3" r="AN1001"/>
  <c i="3" r="AP892"/>
  <c i="3" r="AP158"/>
  <c i="3" r="AT164"/>
  <c i="3" r="AN744"/>
  <c i="3" r="AR356"/>
  <c i="3" r="AN946"/>
  <c i="3" r="AV736"/>
  <c i="3" r="AV542"/>
  <c i="3" r="AU861"/>
  <c i="3" r="AQ60"/>
  <c i="3" r="AT124"/>
  <c i="3" r="AS121"/>
  <c i="3" r="AV117"/>
  <c i="3" r="AT105"/>
  <c i="3" r="AQ101"/>
  <c i="3" r="AV97"/>
  <c i="3" r="AV94"/>
  <c i="3" r="AT91"/>
  <c i="3" r="AO85"/>
  <c i="3" r="AS82"/>
  <c i="3" r="AS76"/>
  <c i="3" r="AS73"/>
  <c i="3" r="AV69"/>
  <c i="3" r="AU65"/>
  <c i="3" r="AU61"/>
  <c i="3" r="AV59"/>
  <c i="3" r="AV57"/>
  <c i="3" r="AV47"/>
  <c i="3" r="AV39"/>
  <c i="3" r="AS36"/>
  <c i="3" r="AV31"/>
  <c i="3" r="AS26"/>
  <c i="3" r="AT24"/>
  <c i="3" r="AS22"/>
  <c i="3" r="AV16"/>
  <c i="3" r="AQ6"/>
  <c i="3" r="AQ5"/>
  <c i="3" r="AT14"/>
  <c i="3" r="AO19"/>
  <c i="3" r="AN25"/>
  <c i="3" r="AS42"/>
  <c i="3" r="AS51"/>
  <c i="3" r="AS66"/>
  <c i="3" r="AQ81"/>
  <c i="3" r="AU98"/>
  <c i="3" r="AP109"/>
  <c i="3" r="AR113"/>
  <c i="3" r="AS171"/>
  <c i="3" r="AU189"/>
  <c i="3" r="AQ222"/>
  <c i="3" r="AU221"/>
  <c i="3" r="AN254"/>
  <c i="3" r="AU268"/>
  <c i="3" r="AS290"/>
  <c i="3" r="AU298"/>
  <c i="3" r="AP310"/>
  <c i="3" r="AU326"/>
  <c i="3" r="AS331"/>
  <c i="3" r="AU355"/>
  <c i="3" r="AT369"/>
  <c i="3" r="AV382"/>
  <c i="3" r="AS390"/>
  <c i="3" r="AQ397"/>
  <c i="3" r="AV401"/>
  <c i="3" r="AQ405"/>
  <c i="3" r="AT409"/>
  <c i="3" r="AU421"/>
  <c i="3" r="AV443"/>
  <c i="3" r="AR395"/>
  <c i="3" r="AN371"/>
  <c i="3" r="AU474"/>
  <c i="3" r="AO465"/>
  <c i="3" r="AQ484"/>
  <c i="3" r="AQ491"/>
  <c i="3" r="AS502"/>
  <c i="3" r="AU509"/>
  <c i="3" r="AO522"/>
  <c i="3" r="AU525"/>
  <c i="3" r="AU536"/>
  <c i="3" r="AT554"/>
  <c i="3" r="AO564"/>
  <c i="3" r="AT569"/>
  <c i="3" r="AU593"/>
  <c i="3" r="AS622"/>
  <c i="3" r="AO635"/>
  <c i="3" r="AP647"/>
  <c i="3" r="AQ795"/>
  <c i="3" r="AT817"/>
  <c i="3" r="AS824"/>
  <c i="3" r="AN838"/>
  <c i="3" r="AU864"/>
  <c i="3" r="AT872"/>
  <c i="3" r="AS920"/>
  <c i="3" r="AV978"/>
  <c i="3" r="AU987"/>
  <c i="3" r="AP486"/>
  <c i="3" r="AS653"/>
  <c i="3" r="AN768"/>
  <c i="3" r="AQ892"/>
  <c i="3" r="AR21"/>
  <c i="3" r="AN78"/>
  <c i="3" r="AN62"/>
  <c i="3" r="AR160"/>
  <c i="3" r="AP211"/>
  <c i="3" r="AO288"/>
  <c i="3" r="AU306"/>
  <c i="3" r="AP336"/>
  <c i="3" r="AN550"/>
  <c i="3" r="AQ662"/>
  <c i="3" r="AT878"/>
  <c i="3" r="AR489"/>
  <c i="3" r="AS135"/>
  <c i="3" r="AO946"/>
  <c i="3" r="AT725"/>
  <c i="3" r="AS649"/>
  <c i="3" r="AS589"/>
  <c i="3" r="AV467"/>
  <c i="3" r="AT447"/>
  <c i="3" r="AT292"/>
  <c i="3" r="AQ7"/>
  <c i="3" r="AR58"/>
  <c i="3" r="AQ158"/>
  <c i="3" r="AU278"/>
  <c i="3" r="AQ349"/>
  <c i="3" r="AN380"/>
  <c i="3" r="AS447"/>
  <c i="3" r="AN452"/>
  <c i="3" r="AN507"/>
  <c i="3" r="AS598"/>
  <c i="3" r="AR566"/>
  <c i="3" r="AO651"/>
  <c i="3" r="AS700"/>
  <c i="3" r="AS732"/>
  <c i="3" r="AP776"/>
  <c i="3" r="AV882"/>
  <c i="3" r="AS885"/>
  <c i="3" r="AT877"/>
  <c i="3" r="AT967"/>
  <c i="3" r="AO982"/>
  <c i="3" r="AT651"/>
  <c i="3" r="AP380"/>
  <c i="3" r="AO649"/>
  <c i="3" r="AQ306"/>
  <c i="3" r="AO336"/>
  <c i="3" r="AV640"/>
  <c i="3" r="AS282"/>
  <c i="3" r="AP890"/>
  <c i="3" r="AU1001"/>
  <c i="3" r="AO583"/>
  <c i="3" r="AP62"/>
  <c i="3" r="AT226"/>
  <c i="3" r="AV202"/>
  <c i="3" r="AQ284"/>
  <c i="3" r="AR826"/>
  <c i="3" r="AP887"/>
  <c i="3" r="AV653"/>
  <c i="3" r="AS70"/>
  <c i="3" r="AU95"/>
  <c i="3" r="AP133"/>
  <c i="3" r="AN164"/>
  <c i="3" r="AT653"/>
  <c i="3" r="AO725"/>
  <c i="3" r="AU789"/>
  <c i="3" r="AO438"/>
  <c i="3" r="AU102"/>
  <c i="3" r="AS125"/>
  <c i="3" r="AU651"/>
  <c i="3" r="AO380"/>
  <c i="3" r="AR62"/>
  <c i="3" r="AR892"/>
  <c i="3" r="AT550"/>
  <c i="3" r="AO278"/>
  <c i="3" r="AQ21"/>
  <c i="3" r="AR815"/>
  <c i="3" r="AR877"/>
  <c i="3" r="AO7"/>
  <c i="3" r="AN975"/>
  <c i="3" r="AQ916"/>
  <c i="3" r="AV885"/>
  <c i="3" r="AP102"/>
  <c i="3" r="AP134"/>
  <c i="3" r="AU163"/>
  <c i="3" r="AV449"/>
  <c i="3" r="AR162"/>
  <c i="3" r="AN224"/>
  <c i="3" r="AQ356"/>
  <c i="3" r="AO460"/>
  <c i="3" r="AT538"/>
  <c i="3" r="AT177"/>
  <c i="3" r="AS477"/>
  <c i="3" r="AR662"/>
  <c i="3" r="AS651"/>
  <c i="3" r="AU452"/>
  <c i="3" r="AR380"/>
  <c i="3" r="AT158"/>
  <c i="3" r="AT62"/>
  <c i="3" r="AO202"/>
  <c i="3" r="AU762"/>
  <c i="3" r="AS982"/>
  <c i="3" r="AP70"/>
  <c i="3" r="AT1001"/>
  <c i="3" r="AN292"/>
  <c i="3" r="AS303"/>
  <c i="3" r="AN133"/>
  <c i="3" r="AQ438"/>
  <c i="3" r="AU118"/>
  <c i="3" r="AU15"/>
  <c i="3" r="AS78"/>
  <c i="3" r="AR228"/>
  <c i="3" r="AR196"/>
  <c i="3" r="AP284"/>
  <c i="3" r="AU377"/>
  <c i="3" r="AU423"/>
  <c i="3" r="AR458"/>
  <c i="3" r="AU524"/>
  <c i="3" r="AU744"/>
  <c i="3" r="AQ949"/>
  <c i="3" r="AS486"/>
  <c i="3" r="AN123"/>
  <c i="3" r="AT591"/>
  <c i="3" r="AQ645"/>
  <c i="3" r="AS778"/>
  <c i="3" r="AS452"/>
  <c i="3" r="AU158"/>
  <c i="3" r="AO284"/>
  <c i="3" r="AP933"/>
  <c i="3" r="AU196"/>
  <c i="3" r="AT494"/>
  <c i="3" r="AO224"/>
  <c i="3" r="AN488"/>
  <c i="3" r="AT704"/>
  <c i="3" r="AP21"/>
  <c i="3" r="AS140"/>
  <c i="3" r="AQ207"/>
  <c i="3" r="AN266"/>
  <c i="3" r="AO516"/>
  <c i="3" r="AU678"/>
  <c i="3" r="AR778"/>
  <c i="3" r="AP916"/>
  <c i="3" r="AT989"/>
  <c i="3" r="AS123"/>
  <c i="3" r="AT489"/>
  <c i="3" r="AN662"/>
  <c i="3" r="AO377"/>
  <c i="3" r="AO507"/>
  <c i="3" r="AU598"/>
  <c i="3" r="AP125"/>
  <c i="3" r="AR330"/>
  <c i="3" r="AN75"/>
  <c i="3" r="AP135"/>
  <c i="3" r="AV878"/>
  <c i="3" r="AT862"/>
  <c i="3" r="AV844"/>
  <c i="3" r="AP842"/>
  <c i="3" r="AV836"/>
  <c i="3" r="AV822"/>
  <c i="3" r="AR799"/>
  <c i="3" r="AO776"/>
  <c i="3" r="AV751"/>
  <c i="3" r="AT744"/>
  <c i="3" r="AV739"/>
  <c i="3" r="AV697"/>
  <c i="3" r="AV674"/>
  <c i="3" r="AS659"/>
  <c i="3" r="AQ649"/>
  <c i="3" r="AV607"/>
  <c i="3" r="AV583"/>
  <c i="3" r="AV545"/>
  <c i="3" r="AP528"/>
  <c i="3" r="AR512"/>
  <c i="3" r="AV507"/>
  <c i="3" r="AV482"/>
  <c i="3" r="AV471"/>
  <c i="3" r="AP462"/>
  <c i="3" r="AV441"/>
  <c i="3" r="AV438"/>
  <c i="3" r="AT399"/>
  <c i="3" r="AP351"/>
  <c i="3" r="AV324"/>
  <c i="3" r="AV308"/>
  <c i="3" r="AV272"/>
  <c i="3" r="AV230"/>
  <c i="3" r="AV214"/>
  <c i="3" r="AV211"/>
  <c i="3" r="AN202"/>
  <c i="3" r="AV147"/>
  <c i="3" r="AV125"/>
  <c i="3" r="AT87"/>
  <c i="3" r="AR78"/>
  <c i="3" r="AV37"/>
  <c i="3" r="AV9"/>
  <c i="3" r="AT23"/>
  <c i="3" r="AS48"/>
  <c i="3" r="AQ75"/>
  <c i="3" r="AV86"/>
  <c i="3" r="AO87"/>
  <c i="3" r="AS115"/>
  <c i="3" r="AU125"/>
  <c i="3" r="AO154"/>
  <c i="3" r="AQ230"/>
  <c i="3" r="AV278"/>
  <c i="3" r="AO292"/>
  <c i="3" r="AN328"/>
  <c i="3" r="AO365"/>
  <c i="3" r="AU365"/>
  <c i="3" r="AT423"/>
  <c i="3" r="AP438"/>
  <c i="3" r="AN458"/>
  <c i="3" r="AR471"/>
  <c i="3" r="AU507"/>
  <c i="3" r="AO524"/>
  <c i="3" r="AV552"/>
  <c i="3" r="AS618"/>
  <c i="3" r="AQ607"/>
  <c i="3" r="AO575"/>
  <c i="3" r="AP559"/>
  <c i="3" r="AQ653"/>
  <c i="3" r="AV645"/>
  <c i="3" r="AU693"/>
  <c i="3" r="AS697"/>
  <c i="3" r="AO744"/>
  <c i="3" r="AN736"/>
  <c i="3" r="AR688"/>
  <c i="3" r="AU768"/>
  <c i="3" r="AU844"/>
  <c i="3" r="AV862"/>
  <c i="3" r="AP882"/>
  <c i="3" r="AO885"/>
  <c i="3" r="AT882"/>
  <c i="3" r="AN892"/>
  <c i="3" r="AT902"/>
  <c i="3" r="AV923"/>
  <c i="3" r="AR870"/>
  <c i="3" r="AO830"/>
  <c i="3" r="AU967"/>
  <c i="3" r="AU982"/>
  <c i="3" r="AN952"/>
  <c i="3" r="AV662"/>
  <c i="3" r="AQ651"/>
  <c i="3" r="AT542"/>
  <c i="3" r="AQ380"/>
  <c i="3" r="AN70"/>
  <c i="3" r="AV62"/>
  <c i="3" r="AS158"/>
  <c i="3" r="AR10"/>
  <c i="3" r="AV124"/>
  <c i="3" r="AN229"/>
  <c i="3" r="AU274"/>
  <c i="3" r="AU316"/>
  <c i="3" r="AR305"/>
  <c i="3" r="AV418"/>
  <c i="3" r="AU456"/>
  <c i="3" r="AP523"/>
  <c i="3" r="AR804"/>
  <c i="3" r="AU21"/>
  <c i="3" r="AS55"/>
  <c i="3" r="AP60"/>
  <c i="3" r="AR60"/>
  <c i="3" r="AS60"/>
  <c i="3" r="AN60"/>
  <c i="3" r="AO60"/>
  <c i="3" r="AT131"/>
  <c i="3" r="AN131"/>
  <c i="3" r="AR131"/>
  <c i="3" r="AQ131"/>
  <c i="3" r="AU166"/>
  <c i="3" r="AT166"/>
  <c i="3" r="AP166"/>
  <c i="3" r="AS166"/>
  <c i="3" r="AO166"/>
  <c i="3" r="AN192"/>
  <c i="3" r="AQ192"/>
  <c i="3" r="AS192"/>
  <c i="3" r="AR192"/>
  <c i="3" r="AO192"/>
  <c i="3" r="AU192"/>
  <c i="3" r="AQ228"/>
  <c i="3" r="AT228"/>
  <c i="3" r="AR270"/>
  <c i="3" r="AP270"/>
  <c i="3" r="AN270"/>
  <c i="3" r="AS270"/>
  <c i="3" r="AU282"/>
  <c i="3" r="AP282"/>
  <c i="3" r="AR282"/>
  <c i="3" r="AQ282"/>
  <c i="3" r="AT336"/>
  <c i="3" r="AN336"/>
  <c i="3" r="AR336"/>
  <c i="3" r="AQ336"/>
  <c i="3" r="AO353"/>
  <c i="3" r="AS353"/>
  <c i="3" r="AP353"/>
  <c i="3" r="AT353"/>
  <c i="3" r="AQ353"/>
  <c i="3" r="AN353"/>
  <c i="3" r="AR345"/>
  <c i="3" r="AS345"/>
  <c i="3" r="AN345"/>
  <c i="3" r="AT345"/>
  <c i="3" r="AO375"/>
  <c i="3" r="AR426"/>
  <c i="3" r="AO426"/>
  <c i="3" r="AT426"/>
  <c i="3" r="AU477"/>
  <c i="3" r="AV477"/>
  <c i="3" r="AQ477"/>
  <c i="3" r="AN477"/>
  <c i="3" r="AP477"/>
  <c i="3" r="AO477"/>
  <c i="3" r="AU589"/>
  <c i="3" r="AP589"/>
  <c i="3" r="AQ614"/>
  <c i="3" r="AV614"/>
  <c i="3" r="AT614"/>
  <c i="3" r="AP614"/>
  <c i="3" r="AR614"/>
  <c i="3" r="AS614"/>
  <c i="3" r="AR560"/>
  <c i="3" r="AN674"/>
  <c i="3" r="AQ674"/>
  <c i="3" r="AS674"/>
  <c i="3" r="AR674"/>
  <c i="3" r="AQ725"/>
  <c i="3" r="AR725"/>
  <c i="3" r="AN725"/>
  <c i="3" r="AP725"/>
  <c i="3" r="AU734"/>
  <c i="3" r="AP734"/>
  <c i="3" r="AN748"/>
  <c i="3" r="AT748"/>
  <c i="3" r="AR748"/>
  <c i="3" r="AQ748"/>
  <c i="3" r="AS748"/>
  <c i="3" r="AP748"/>
  <c i="3" r="AV760"/>
  <c i="3" r="AO760"/>
  <c i="3" r="AQ760"/>
  <c i="3" r="AS760"/>
  <c i="3" r="AV778"/>
  <c i="3" r="AQ778"/>
  <c i="3" r="AU778"/>
  <c i="3" r="AP778"/>
  <c i="3" r="AO778"/>
  <c i="3" r="AP765"/>
  <c i="3" r="AO765"/>
  <c i="3" r="AV765"/>
  <c i="3" r="AN765"/>
  <c i="3" r="AT765"/>
  <c i="3" r="AU811"/>
  <c i="3" r="AT811"/>
  <c i="3" r="AN811"/>
  <c i="3" r="AQ811"/>
  <c i="3" r="AP819"/>
  <c i="3" r="AT819"/>
  <c i="3" r="AS819"/>
  <c i="3" r="AO819"/>
  <c i="3" r="AO826"/>
  <c i="3" r="AV826"/>
  <c i="3" r="AU826"/>
  <c i="3" r="AT826"/>
  <c i="3" r="AN834"/>
  <c i="3" r="AP834"/>
  <c i="3" r="AR834"/>
  <c i="3" r="AO834"/>
  <c i="3" r="AQ834"/>
  <c i="3" r="AT834"/>
  <c i="3" r="AU834"/>
  <c i="3" r="AO883"/>
  <c i="3" r="AR887"/>
  <c i="3" r="AN957"/>
  <c i="3" r="AQ957"/>
  <c i="3" r="AO957"/>
  <c i="3" r="AP957"/>
  <c i="3" r="AT957"/>
  <c i="3" r="AR957"/>
  <c i="3" r="AR933"/>
  <c i="3" r="AQ933"/>
  <c i="3" r="AN933"/>
  <c i="3" r="AO955"/>
  <c i="3" r="AQ955"/>
  <c i="3" r="AP955"/>
  <c i="3" r="AS955"/>
  <c i="3" r="AN955"/>
  <c i="3" r="AR598"/>
  <c i="3" r="AT135"/>
  <c i="3" r="AR589"/>
  <c i="3" r="AO933"/>
  <c i="3" r="AN760"/>
  <c i="3" r="AO282"/>
  <c i="3" r="AT55"/>
  <c i="3" r="AQ377"/>
  <c i="3" r="AS890"/>
  <c i="3" r="AN426"/>
  <c i="3" r="AQ566"/>
  <c i="3" r="AT984"/>
  <c i="3" r="AV894"/>
  <c i="3" r="AT887"/>
  <c i="3" r="AS870"/>
  <c i="3" r="AT792"/>
  <c i="3" r="AU780"/>
  <c i="3" r="AU725"/>
  <c i="3" r="AV711"/>
  <c i="3" r="AV612"/>
  <c i="3" r="AT604"/>
  <c i="3" r="AR604"/>
  <c i="3" r="AV589"/>
  <c i="3" r="AU562"/>
  <c i="3" r="AT516"/>
  <c i="3" r="AU489"/>
  <c i="3" r="AT486"/>
  <c i="3" r="AU479"/>
  <c i="3" r="AV458"/>
  <c i="3" r="AV428"/>
  <c i="3" r="AU356"/>
  <c i="3" r="AV336"/>
  <c i="3" r="AT284"/>
  <c i="3" r="AV276"/>
  <c i="3" r="AU270"/>
  <c i="3" r="AV228"/>
  <c i="3" r="AV187"/>
  <c i="3" r="AV168"/>
  <c i="3" r="AV162"/>
  <c i="3" r="AT133"/>
  <c i="3" r="AU111"/>
  <c i="3" r="AV75"/>
  <c i="3" r="AV23"/>
  <c i="3" r="AT21"/>
  <c i="3" r="AQ17"/>
  <c i="3" r="AP40"/>
  <c i="3" r="AR40"/>
  <c i="3" r="AQ40"/>
  <c i="3" r="AS40"/>
  <c i="3" r="AN40"/>
  <c i="3" r="AU40"/>
  <c i="3" r="AO40"/>
  <c i="3" r="AT40"/>
  <c i="3" r="AN45"/>
  <c i="3" r="AO45"/>
  <c i="3" r="AR45"/>
  <c i="3" r="AP45"/>
  <c i="3" r="AT45"/>
  <c i="3" r="AV45"/>
  <c i="3" r="AS45"/>
  <c i="3" r="AQ45"/>
  <c i="3" r="AO55"/>
  <c i="3" r="AN55"/>
  <c i="3" r="AR55"/>
  <c i="3" r="AP55"/>
  <c i="3" r="AV111"/>
  <c i="3" r="AR104"/>
  <c i="3" r="AR111"/>
  <c i="3" r="AN111"/>
  <c i="3" r="AO95"/>
  <c i="3" r="AT95"/>
  <c i="3" r="AV95"/>
  <c i="3" r="AR95"/>
  <c i="3" r="AS95"/>
  <c i="3" r="AQ95"/>
  <c i="3" r="AV142"/>
  <c i="3" r="AN142"/>
  <c i="3" r="AO142"/>
  <c i="3" r="AS142"/>
  <c i="3" r="AP142"/>
  <c i="3" r="AQ142"/>
  <c i="3" r="AU142"/>
  <c i="3" r="AO177"/>
  <c i="3" r="AP177"/>
  <c i="3" r="AQ177"/>
  <c i="3" r="AN177"/>
  <c i="3" r="AO266"/>
  <c i="3" r="AU272"/>
  <c i="3" r="AS288"/>
  <c i="3" r="AU314"/>
  <c i="3" r="AQ324"/>
  <c i="3" r="AR324"/>
  <c i="3" r="AP324"/>
  <c i="3" r="AO324"/>
  <c i="3" r="AU324"/>
  <c i="3" r="AN324"/>
  <c i="3" r="AS324"/>
  <c i="3" r="AU336"/>
  <c i="3" r="AR319"/>
  <c i="3" r="AS319"/>
  <c i="3" r="AO303"/>
  <c i="3" r="AN303"/>
  <c i="3" r="AP303"/>
  <c i="3" r="AV303"/>
  <c i="3" r="AQ303"/>
  <c i="3" r="AU353"/>
  <c i="3" r="AS386"/>
  <c i="3" r="AR377"/>
  <c i="3" r="AU462"/>
  <c i="3" r="AU467"/>
  <c i="3" r="AS467"/>
  <c i="3" r="AR467"/>
  <c i="3" r="AQ467"/>
  <c i="3" r="AO467"/>
  <c i="3" r="AN467"/>
  <c i="3" r="AR479"/>
  <c i="3" r="AO494"/>
  <c i="3" r="AP494"/>
  <c i="3" r="AR494"/>
  <c i="3" r="AU494"/>
  <c i="3" r="AN494"/>
  <c i="3" r="AS516"/>
  <c i="3" r="AR507"/>
  <c i="3" r="AU545"/>
  <c i="3" r="AO562"/>
  <c i="3" r="AR562"/>
  <c i="3" r="AN562"/>
  <c i="3" r="AP562"/>
  <c i="3" r="AR591"/>
  <c i="3" r="AQ591"/>
  <c i="3" r="AN591"/>
  <c i="3" r="AO629"/>
  <c i="3" r="AN629"/>
  <c i="3" r="AT629"/>
  <c i="3" r="AR629"/>
  <c i="3" r="AP629"/>
  <c i="3" r="AS678"/>
  <c i="3" r="AN688"/>
  <c i="3" r="AT688"/>
  <c i="3" r="AO688"/>
  <c i="3" r="AQ688"/>
  <c i="3" r="AV688"/>
  <c i="3" r="AU721"/>
  <c i="3" r="AO739"/>
  <c i="3" r="AN739"/>
  <c i="3" r="AU739"/>
  <c i="3" r="AR739"/>
  <c i="3" r="AT739"/>
  <c i="3" r="AP739"/>
  <c i="3" r="AN780"/>
  <c i="3" r="AR780"/>
  <c i="3" r="AO780"/>
  <c i="3" r="AP780"/>
  <c i="3" r="AT780"/>
  <c i="3" r="AN815"/>
  <c i="3" r="AU815"/>
  <c i="3" r="AS815"/>
  <c i="3" r="AT815"/>
  <c i="3" r="AQ851"/>
  <c i="3" r="AV851"/>
  <c i="3" r="AO851"/>
  <c i="3" r="AS851"/>
  <c i="3" r="AP851"/>
  <c i="3" r="AR851"/>
  <c i="3" r="AU851"/>
  <c i="3" r="AO882"/>
  <c i="3" r="AN907"/>
  <c i="3" r="AO907"/>
  <c i="3" r="AP907"/>
  <c i="3" r="AS907"/>
  <c i="3" r="AR907"/>
  <c i="3" r="AR902"/>
  <c i="3" r="AS902"/>
  <c i="3" r="AQ902"/>
  <c i="3" r="AP902"/>
  <c i="3" r="AN902"/>
  <c i="3" r="AO878"/>
  <c i="3" r="AR878"/>
  <c i="3" r="AQ878"/>
  <c i="3" r="AU822"/>
  <c i="3" r="AP822"/>
  <c i="3" r="AR822"/>
  <c i="3" r="AQ822"/>
  <c i="3" r="AT822"/>
  <c i="3" r="AR970"/>
  <c i="3" r="AP970"/>
  <c i="3" r="AT970"/>
  <c i="3" r="AN851"/>
  <c i="3" r="AR678"/>
  <c i="3" r="AO345"/>
  <c i="3" r="AO589"/>
  <c i="3" r="AO870"/>
  <c i="3" r="AT955"/>
  <c i="3" r="AR760"/>
  <c i="3" r="AN282"/>
  <c i="3" r="AQ160"/>
  <c i="3" r="AP674"/>
  <c i="3" r="AP426"/>
  <c i="3" r="AP95"/>
  <c i="3" r="AP362"/>
  <c i="3" r="AU836"/>
  <c i="3" r="AO607"/>
  <c i="3" r="AN228"/>
  <c i="3" r="AU955"/>
  <c i="3" r="AT125"/>
  <c i="3" r="AU674"/>
  <c i="3" r="AR949"/>
  <c i="3" r="AQ768"/>
  <c i="3" r="AQ426"/>
  <c i="3" r="AP86"/>
  <c i="3" r="AN819"/>
  <c i="3" r="AT192"/>
  <c i="3" r="AN697"/>
  <c i="3" r="AP87"/>
  <c i="3" r="AT844"/>
  <c i="3" r="AP48"/>
  <c i="3" r="AO975"/>
  <c i="3" r="AP949"/>
  <c i="3" r="AN870"/>
  <c i="3" r="AS842"/>
  <c i="3" r="AS830"/>
  <c i="3" r="AV811"/>
  <c i="3" r="AT778"/>
  <c i="3" r="AT736"/>
  <c i="3" r="AS711"/>
  <c i="3" r="AQ659"/>
  <c i="3" r="AS629"/>
  <c i="3" r="AP545"/>
  <c i="3" r="AR538"/>
  <c i="3" r="AQ447"/>
  <c i="3" r="AT438"/>
  <c i="3" r="AS426"/>
  <c i="3" r="AT351"/>
  <c i="3" r="AT328"/>
  <c i="3" r="AT317"/>
  <c i="3" r="AS272"/>
  <c i="3" r="AT214"/>
  <c i="3" r="AT154"/>
  <c i="3" r="AS147"/>
  <c i="3" r="AR125"/>
  <c i="3" r="AO115"/>
  <c i="3" r="AV58"/>
  <c i="3" r="AQ55"/>
  <c i="3" r="AU45"/>
  <c i="3" r="AO9"/>
  <c i="3" r="AS9"/>
  <c i="3" r="AR120"/>
  <c i="3" r="AP131"/>
  <c i="3" r="AR140"/>
  <c i="3" r="AN272"/>
  <c i="3" r="AU368"/>
  <c i="3" r="AR423"/>
  <c i="3" r="AQ351"/>
  <c i="3" r="AR550"/>
  <c i="3" r="AN356"/>
  <c i="3" r="AV349"/>
  <c i="3" r="AV319"/>
  <c i="3" r="AO15"/>
  <c i="3" r="AP228"/>
  <c i="3" r="AQ512"/>
  <c i="3" r="AT562"/>
  <c i="3" r="AN878"/>
  <c i="3" r="AV955"/>
  <c i="3" r="AQ776"/>
  <c i="3" r="AO164"/>
  <c i="3" r="AQ270"/>
  <c i="3" r="AN462"/>
  <c i="3" r="AO984"/>
  <c i="3" r="AT768"/>
  <c i="3" r="AO614"/>
  <c i="3" r="AP68"/>
  <c i="3" r="AO362"/>
  <c i="3" r="AR819"/>
  <c i="3" r="AQ111"/>
  <c i="3" r="AU697"/>
  <c i="3" r="AN970"/>
  <c i="3" r="AP591"/>
  <c i="3" r="AO16"/>
  <c i="3" r="AU84"/>
  <c i="3" r="AP101"/>
  <c i="3" r="AO127"/>
  <c i="3" r="AP161"/>
  <c i="3" r="AU182"/>
  <c i="3" r="AP193"/>
  <c i="3" r="AQ208"/>
  <c i="3" r="AV208"/>
  <c i="3" r="AR197"/>
  <c i="3" r="AQ275"/>
  <c i="3" r="AR337"/>
  <c i="3" r="AP389"/>
  <c i="3" r="AO405"/>
  <c i="3" r="AR429"/>
  <c i="3" r="AS437"/>
  <c i="3" r="AQ355"/>
  <c i="3" r="AO491"/>
  <c i="3" r="AQ579"/>
  <c i="3" r="AQ277"/>
  <c i="3" r="AU7"/>
  <c i="3" r="AR9"/>
  <c i="3" r="AQ9"/>
  <c i="3" r="AT104"/>
  <c i="3" r="AP104"/>
  <c i="3" r="AO104"/>
  <c i="3" r="AQ104"/>
  <c i="3" r="AN104"/>
  <c i="3" r="AS104"/>
  <c i="3" r="AV104"/>
  <c i="3" r="AO140"/>
  <c i="3" r="AT140"/>
  <c i="3" r="AN140"/>
  <c i="3" r="AQ140"/>
  <c i="3" r="AQ162"/>
  <c i="3" r="AN162"/>
  <c i="3" r="AT162"/>
  <c i="3" r="AO162"/>
  <c i="3" r="AQ196"/>
  <c i="3" r="AO196"/>
  <c i="3" r="AT207"/>
  <c i="3" r="AO207"/>
  <c i="3" r="AR207"/>
  <c i="3" r="AT270"/>
  <c i="3" r="AO276"/>
  <c i="3" r="AU276"/>
  <c i="3" r="AN276"/>
  <c i="3" r="AT276"/>
  <c i="3" r="AQ276"/>
  <c i="3" r="AP266"/>
  <c i="3" r="AU266"/>
  <c i="3" r="AQ266"/>
  <c i="3" r="AV266"/>
  <c i="3" r="AV330"/>
  <c i="3" r="AN330"/>
  <c i="3" r="AU330"/>
  <c i="3" r="AO330"/>
  <c i="3" r="AS330"/>
  <c i="3" r="AP377"/>
  <c i="3" r="AN377"/>
  <c i="3" r="AS414"/>
  <c i="3" r="AT414"/>
  <c i="3" r="AP414"/>
  <c i="3" r="AU414"/>
  <c i="3" r="AR414"/>
  <c i="3" r="AN414"/>
  <c i="3" r="AQ414"/>
  <c i="3" r="AO414"/>
  <c i="3" r="AQ423"/>
  <c i="3" r="AP423"/>
  <c i="3" r="AO423"/>
  <c i="3" r="AN428"/>
  <c i="3" r="AS428"/>
  <c i="3" r="AR428"/>
  <c i="3" r="AT428"/>
  <c i="3" r="AS581"/>
  <c i="3" r="AO581"/>
  <c i="3" r="AQ581"/>
  <c i="3" r="AU581"/>
  <c i="3" r="AN581"/>
  <c i="3" r="AP612"/>
  <c i="3" r="AO612"/>
  <c i="3" r="AQ612"/>
  <c i="3" r="AR612"/>
  <c i="3" r="AO678"/>
  <c i="3" r="AQ678"/>
  <c i="3" r="AN711"/>
  <c i="3" r="AR711"/>
  <c i="3" r="AU711"/>
  <c i="3" r="AO711"/>
  <c i="3" r="AQ711"/>
  <c i="3" r="AP711"/>
  <c i="3" r="AR721"/>
  <c i="3" r="AN721"/>
  <c i="3" r="AS789"/>
  <c i="3" r="AN789"/>
  <c i="3" r="AR789"/>
  <c i="3" r="AP789"/>
  <c i="3" r="AR762"/>
  <c i="3" r="AN762"/>
  <c i="3" r="AQ762"/>
  <c i="3" r="AU842"/>
  <c i="3" r="AS883"/>
  <c i="3" r="AR883"/>
  <c i="3" r="AU883"/>
  <c i="3" r="AT894"/>
  <c i="3" r="AQ894"/>
  <c i="3" r="AP894"/>
  <c i="3" r="AN894"/>
  <c i="3" r="AO894"/>
  <c i="3" r="AU949"/>
  <c i="3" r="AU870"/>
  <c i="3" r="AT330"/>
  <c i="3" r="AO160"/>
  <c i="3" r="AU224"/>
  <c i="3" r="AO674"/>
  <c i="3" r="AO789"/>
  <c i="3" r="AU975"/>
  <c i="3" r="AS975"/>
  <c i="3" r="AU946"/>
  <c i="3" r="AQ946"/>
  <c i="3" r="AU907"/>
  <c i="3" r="AV700"/>
  <c i="3" r="AP678"/>
  <c i="3" r="AU670"/>
  <c i="3" r="AV581"/>
  <c i="3" r="AT566"/>
  <c i="3" r="AT560"/>
  <c i="3" r="AV550"/>
  <c i="3" r="AP550"/>
  <c i="3" r="AU538"/>
  <c i="3" r="AU447"/>
  <c i="3" r="AV340"/>
  <c i="3" r="AO314"/>
  <c i="3" r="AN314"/>
  <c i="3" r="AS314"/>
  <c i="3" r="AV314"/>
  <c i="3" r="AR314"/>
  <c i="3" r="AV288"/>
  <c i="3" r="AT282"/>
  <c i="3" r="AQ226"/>
  <c i="3" r="AU226"/>
  <c i="3" r="AR226"/>
  <c i="3" r="AN226"/>
  <c i="3" r="AO226"/>
  <c i="3" r="AT224"/>
  <c i="3" r="AU207"/>
  <c i="3" r="AV192"/>
  <c i="3" r="AV166"/>
  <c i="3" r="AV131"/>
  <c i="3" r="AQ123"/>
  <c i="3" r="AU123"/>
  <c i="3" r="AU115"/>
  <c i="3" r="AV92"/>
  <c i="3" r="AU78"/>
  <c i="3" r="AQ78"/>
  <c i="3" r="AV78"/>
  <c i="3" r="AO78"/>
  <c i="3" r="AU55"/>
  <c i="3" r="AT7"/>
  <c i="3" r="AN7"/>
  <c i="3" r="AN17"/>
  <c i="3" r="AT17"/>
  <c i="3" r="AP17"/>
  <c i="3" r="AV17"/>
  <c i="3" r="AS17"/>
  <c i="3" r="AU17"/>
  <c i="3" r="AO17"/>
  <c i="3" r="AQ23"/>
  <c i="3" r="AP23"/>
  <c i="3" r="AU23"/>
  <c i="3" r="AR23"/>
  <c i="3" r="AN23"/>
  <c i="3" r="AR37"/>
  <c i="3" r="AQ37"/>
  <c i="3" r="AO37"/>
  <c i="3" r="AN37"/>
  <c i="3" r="AT37"/>
  <c i="3" r="AR32"/>
  <c i="3" r="AQ87"/>
  <c i="3" r="AO133"/>
  <c i="3" r="AV133"/>
  <c i="3" r="AS133"/>
  <c i="3" r="AR133"/>
  <c i="3" r="AS154"/>
  <c i="3" r="AQ154"/>
  <c i="3" r="AV154"/>
  <c i="3" r="AS214"/>
  <c i="3" r="AQ214"/>
  <c i="3" r="AN214"/>
  <c i="3" r="AP214"/>
  <c i="3" r="AU214"/>
  <c i="3" r="AO214"/>
  <c i="3" r="AR214"/>
  <c i="3" r="AS226"/>
  <c i="3" r="AS211"/>
  <c i="3" r="AU211"/>
  <c i="3" r="AQ211"/>
  <c i="3" r="AR211"/>
  <c i="3" r="AN187"/>
  <c i="3" r="AR187"/>
  <c i="3" r="AQ187"/>
  <c i="3" r="AP187"/>
  <c i="3" r="AT187"/>
  <c i="3" r="AU284"/>
  <c i="3" r="AO296"/>
  <c i="3" r="AN296"/>
  <c i="3" r="AS296"/>
  <c i="3" r="AT296"/>
  <c i="3" r="AP296"/>
  <c i="3" r="AQ308"/>
  <c i="3" r="AU308"/>
  <c i="3" r="AP308"/>
  <c i="3" r="AS308"/>
  <c i="3" r="AN308"/>
  <c i="3" r="AR308"/>
  <c i="3" r="AP314"/>
  <c i="3" r="AU340"/>
  <c i="3" r="AS356"/>
  <c i="3" r="AP365"/>
  <c i="3" r="AN365"/>
  <c i="3" r="AR365"/>
  <c i="3" r="AQ365"/>
  <c i="3" r="AT365"/>
  <c i="3" r="AS365"/>
  <c i="3" r="AQ386"/>
  <c i="3" r="AP386"/>
  <c i="3" r="AO386"/>
  <c i="3" r="AN386"/>
  <c i="3" r="AS438"/>
  <c i="3" r="AN438"/>
  <c i="3" r="AR438"/>
  <c i="3" r="AU438"/>
  <c i="3" r="AO447"/>
  <c i="3" r="AP447"/>
  <c i="3" r="AN447"/>
  <c i="3" r="AR441"/>
  <c i="3" r="AO471"/>
  <c i="3" r="AQ471"/>
  <c i="3" r="AP471"/>
  <c i="3" r="AU471"/>
  <c i="3" r="AS471"/>
  <c i="3" r="AN471"/>
  <c i="3" r="AU482"/>
  <c i="3" r="AN482"/>
  <c i="3" r="AQ486"/>
  <c i="3" r="AO486"/>
  <c i="3" r="AN486"/>
  <c i="3" r="AU486"/>
  <c i="3" r="AR545"/>
  <c i="3" r="AO545"/>
  <c i="3" r="AV559"/>
  <c i="3" r="AQ618"/>
  <c i="3" r="AR618"/>
  <c i="3" r="AT618"/>
  <c i="3" r="AU618"/>
  <c i="3" r="AV618"/>
  <c i="3" r="AR607"/>
  <c i="3" r="AR583"/>
  <c i="3" r="AU583"/>
  <c i="3" r="AN583"/>
  <c i="3" r="AP583"/>
  <c i="3" r="AT583"/>
  <c i="3" r="AO645"/>
  <c i="3" r="AT645"/>
  <c i="3" r="AP645"/>
  <c i="3" r="AS645"/>
  <c i="3" r="AN645"/>
  <c i="3" r="AN713"/>
  <c i="3" r="AQ713"/>
  <c i="3" r="AS713"/>
  <c i="3" r="AO713"/>
  <c i="3" r="AP713"/>
  <c i="3" r="AO748"/>
  <c i="3" r="AO736"/>
  <c i="3" r="AU736"/>
  <c i="3" r="AS736"/>
  <c i="3" r="AQ736"/>
  <c i="3" r="AR736"/>
  <c i="3" r="AT799"/>
  <c i="3" r="AO792"/>
  <c i="3" r="AU792"/>
  <c i="3" r="AN792"/>
  <c i="3" r="AS792"/>
  <c i="3" r="AS834"/>
  <c i="3" r="AS861"/>
  <c i="3" r="AO861"/>
  <c i="3" r="AN861"/>
  <c i="3" r="AR861"/>
  <c i="3" r="AQ861"/>
  <c i="3" r="AV861"/>
  <c i="3" r="AT870"/>
  <c i="3" r="AU887"/>
  <c i="3" r="AQ866"/>
  <c i="3" r="AU866"/>
  <c i="3" r="AP866"/>
  <c i="3" r="AN866"/>
  <c i="3" r="AR866"/>
  <c i="3" r="AS866"/>
  <c i="3" r="AO866"/>
  <c i="3" r="AT892"/>
  <c i="3" r="AO892"/>
  <c i="3" r="AS892"/>
  <c i="3" r="AV892"/>
  <c i="3" r="AN923"/>
  <c i="3" r="AO923"/>
  <c i="3" r="AP923"/>
  <c i="3" r="AS923"/>
  <c i="3" r="AO899"/>
  <c i="3" r="AV899"/>
  <c i="3" r="AR899"/>
  <c i="3" r="AU899"/>
  <c i="3" r="AP899"/>
  <c i="3" r="AN899"/>
  <c i="3" r="AR894"/>
  <c i="3" r="AR862"/>
  <c i="3" r="AR830"/>
  <c i="3" r="AP830"/>
  <c i="3" r="AT830"/>
  <c i="3" r="AQ830"/>
  <c i="3" r="AR938"/>
  <c i="3" r="AP938"/>
  <c i="3" r="AS938"/>
  <c i="3" r="AU938"/>
  <c i="3" r="AN938"/>
  <c i="3" r="AQ938"/>
  <c i="3" r="AU751"/>
  <c i="3" r="AT386"/>
  <c i="3" r="AR15"/>
  <c i="3" r="AO228"/>
  <c i="3" r="AS482"/>
  <c i="3" r="AT933"/>
  <c i="3" r="AT111"/>
  <c i="3" r="AN516"/>
  <c i="3" r="AR890"/>
  <c i="3" r="AO768"/>
  <c i="3" r="AV670"/>
  <c i="3" r="AO211"/>
  <c i="3" r="AN68"/>
  <c i="3" r="AN566"/>
  <c i="3" r="AP815"/>
  <c i="3" r="AN95"/>
  <c i="3" r="AV351"/>
  <c i="3" r="AP736"/>
  <c i="3" r="AP467"/>
  <c i="3" r="AN319"/>
  <c i="3" r="AU9"/>
  <c i="3" r="AU512"/>
  <c i="3" r="AP878"/>
  <c i="3" r="AP861"/>
  <c i="3" r="AP330"/>
  <c i="3" r="AR516"/>
  <c i="3" r="AP984"/>
  <c i="3" r="AN614"/>
  <c i="3" r="AR765"/>
  <c i="3" r="AQ181"/>
  <c i="3" r="AP207"/>
  <c i="3" r="AR177"/>
  <c i="3" r="AU317"/>
  <c i="3" r="AU441"/>
  <c i="3" r="AP512"/>
  <c i="3" r="AQ345"/>
  <c i="3" r="AP581"/>
  <c i="3" r="AT612"/>
  <c i="3" r="AO721"/>
  <c i="3" r="AU878"/>
  <c i="3" r="AQ975"/>
  <c i="3" r="AR955"/>
  <c i="3" r="AS822"/>
  <c i="3" r="AO618"/>
  <c i="3" r="AP162"/>
  <c i="3" r="AP140"/>
  <c i="3" r="AS207"/>
  <c i="3" r="AO270"/>
  <c i="3" r="AT545"/>
  <c i="3" r="AO762"/>
  <c i="3" r="AN984"/>
  <c i="3" r="AN830"/>
  <c i="3" r="AP751"/>
  <c i="3" r="AN351"/>
  <c i="3" r="AT102"/>
  <c i="3" r="AO131"/>
  <c i="3" r="AP428"/>
  <c i="3" r="AT711"/>
  <c i="3" r="AN883"/>
  <c i="3" r="AO111"/>
  <c i="3" r="AR923"/>
  <c i="3" r="AS37"/>
  <c i="3" r="AQ739"/>
  <c i="3" r="AQ494"/>
  <c i="3" r="AO187"/>
  <c i="3" r="AR734"/>
  <c i="3" r="AV76"/>
  <c i="3" r="AQ94"/>
  <c i="3" r="AS141"/>
  <c i="3" r="AU169"/>
  <c i="3" r="AT212"/>
  <c i="3" r="AN316"/>
  <c i="3" r="AN322"/>
  <c i="3" r="AU397"/>
  <c i="3" r="AU412"/>
  <c i="3" r="AS421"/>
  <c i="3" r="AR517"/>
  <c i="3" r="AS619"/>
  <c i="3" r="AU668"/>
  <c i="3" r="AS701"/>
  <c i="3" r="AQ767"/>
  <c i="3" r="AV15"/>
  <c i="3" r="AS15"/>
  <c i="3" r="AN15"/>
  <c i="3" r="AP15"/>
  <c i="3" r="AQ58"/>
  <c i="3" r="AT58"/>
  <c i="3" r="AO58"/>
  <c i="3" r="AU58"/>
  <c i="3" r="AO68"/>
  <c i="3" r="AV68"/>
  <c i="3" r="AQ68"/>
  <c i="3" r="AT68"/>
  <c i="3" r="AU120"/>
  <c i="3" r="AP120"/>
  <c i="3" r="AS120"/>
  <c i="3" r="AQ120"/>
  <c i="3" r="AN120"/>
  <c i="3" r="AO120"/>
  <c i="3" r="AS160"/>
  <c i="3" r="AU160"/>
  <c i="3" r="AT160"/>
  <c i="3" r="AN160"/>
  <c i="3" r="AQ224"/>
  <c i="3" r="AQ164"/>
  <c i="3" r="AU164"/>
  <c i="3" r="AP164"/>
  <c i="3" r="AS284"/>
  <c i="3" r="AR284"/>
  <c i="3" r="AN284"/>
  <c i="3" r="AR296"/>
  <c i="3" r="AT349"/>
  <c i="3" r="AP349"/>
  <c i="3" r="AS349"/>
  <c i="3" r="AU349"/>
  <c i="3" r="AR349"/>
  <c i="3" r="AQ368"/>
  <c i="3" r="AT368"/>
  <c i="3" r="AN368"/>
  <c i="3" r="AS368"/>
  <c i="3" r="AO368"/>
  <c i="3" r="AR368"/>
  <c i="3" r="AV368"/>
  <c i="3" r="AR362"/>
  <c i="3" r="AQ362"/>
  <c i="3" r="AS479"/>
  <c i="3" r="AO479"/>
  <c i="3" r="AQ479"/>
  <c i="3" r="AN479"/>
  <c i="3" r="AT479"/>
  <c i="3" r="AP479"/>
  <c i="3" r="AU516"/>
  <c i="3" r="AS538"/>
  <c i="3" r="AN538"/>
  <c i="3" r="AP538"/>
  <c i="3" r="AQ538"/>
  <c i="3" r="AO538"/>
  <c i="3" r="AV598"/>
  <c i="3" r="AQ598"/>
  <c i="3" r="AO598"/>
  <c i="3" r="AP598"/>
  <c i="3" r="AP700"/>
  <c i="3" r="AU700"/>
  <c i="3" r="AN700"/>
  <c i="3" r="AO700"/>
  <c i="3" r="AU732"/>
  <c i="3" r="AR732"/>
  <c i="3" r="AN732"/>
  <c i="3" r="AO732"/>
  <c i="3" r="AQ732"/>
  <c i="3" r="AP883"/>
  <c i="3" r="AQ859"/>
  <c i="3" r="AO859"/>
  <c i="3" r="AR859"/>
  <c i="3" r="AN859"/>
  <c i="3" r="AU859"/>
  <c i="3" r="AS859"/>
  <c i="3" r="AP859"/>
  <c i="3" r="AU894"/>
  <c i="3" r="AV916"/>
  <c i="3" r="AS916"/>
  <c i="3" r="AN916"/>
  <c i="3" r="AU916"/>
  <c i="3" r="AT949"/>
  <c i="3" r="AO949"/>
  <c i="3" r="AN949"/>
  <c i="3" r="AU984"/>
  <c i="3" r="AO989"/>
  <c i="3" r="AP989"/>
  <c i="3" r="AR989"/>
  <c i="3" r="AN989"/>
  <c i="3" r="AP58"/>
  <c i="3" r="AU649"/>
  <c i="3" r="AT975"/>
  <c i="3" r="AQ700"/>
  <c i="3" r="AP226"/>
  <c i="3" r="AS196"/>
  <c i="3" r="AP826"/>
  <c i="3" r="AT120"/>
  <c i="3" r="AR68"/>
  <c i="3" r="AS75"/>
  <c i="3" r="AS780"/>
  <c i="3" r="AO92"/>
  <c i="3" r="AU345"/>
  <c i="3" r="AT60"/>
  <c i="3" r="AU989"/>
  <c i="3" r="AV970"/>
  <c i="3" r="AS949"/>
  <c i="3" r="AV933"/>
  <c i="3" r="AU923"/>
  <c i="3" r="AT883"/>
  <c i="3" r="AT842"/>
  <c i="3" r="AV830"/>
  <c i="3" r="AU819"/>
  <c i="3" r="AV815"/>
  <c i="3" r="AS799"/>
  <c i="3" r="AT789"/>
  <c i="3" r="AU776"/>
  <c i="3" r="AV762"/>
  <c i="3" r="AV732"/>
  <c i="3" r="AV721"/>
  <c i="3" r="AU702"/>
  <c i="3" r="AU659"/>
  <c i="3" r="AN659"/>
  <c i="3" r="AT649"/>
  <c i="3" r="AP649"/>
  <c i="3" r="AU629"/>
  <c i="3" r="AU591"/>
  <c i="3" r="AV528"/>
  <c i="3" r="AS528"/>
  <c i="3" r="AV512"/>
  <c i="3" r="AS512"/>
  <c i="3" r="AT462"/>
  <c i="3" r="AU426"/>
  <c i="3" r="AT377"/>
  <c i="3" r="AU296"/>
  <c i="3" r="AV257"/>
  <c i="3" r="AV196"/>
  <c i="3" r="AV177"/>
  <c i="3" r="AV164"/>
  <c i="3" r="AU140"/>
  <c i="3" r="AV135"/>
  <c i="3" r="AU37"/>
  <c i="3" r="AP32"/>
  <c i="3" r="AQ32"/>
  <c i="3" r="AO32"/>
  <c i="3" r="AN32"/>
  <c i="3" r="AS32"/>
  <c i="3" r="AU32"/>
  <c i="3" r="AN48"/>
  <c i="3" r="AQ48"/>
  <c i="3" r="AR48"/>
  <c i="3" r="AO48"/>
  <c i="3" r="AU48"/>
  <c i="3" r="AO75"/>
  <c i="3" r="AU75"/>
  <c i="3" r="AR75"/>
  <c i="3" r="AT75"/>
  <c i="3" r="AQ86"/>
  <c i="3" r="AN86"/>
  <c i="3" r="AO86"/>
  <c i="3" r="AT86"/>
  <c i="3" r="AU86"/>
  <c i="3" r="AS86"/>
  <c i="3" r="AU92"/>
  <c i="3" r="AN92"/>
  <c i="3" r="AR92"/>
  <c i="3" r="AT92"/>
  <c i="3" r="AQ92"/>
  <c i="3" r="AQ115"/>
  <c i="3" r="AN125"/>
  <c i="3" r="AU135"/>
  <c i="3" r="AN147"/>
  <c i="3" r="AU147"/>
  <c i="3" r="AQ147"/>
  <c i="3" r="AO147"/>
  <c i="3" r="AT147"/>
  <c i="3" r="AR147"/>
  <c i="3" r="AP147"/>
  <c i="3" r="AR142"/>
  <c i="3" r="AP168"/>
  <c i="3" r="AN168"/>
  <c i="3" r="AO168"/>
  <c i="3" r="AT168"/>
  <c i="3" r="AR168"/>
  <c i="3" r="AS168"/>
  <c i="3" r="AP192"/>
  <c i="3" r="AU209"/>
  <c i="3" r="AN209"/>
  <c i="3" r="AP209"/>
  <c i="3" r="AS209"/>
  <c i="3" r="AO209"/>
  <c i="3" r="AQ209"/>
  <c i="3" r="AT209"/>
  <c i="3" r="AP230"/>
  <c i="3" r="AU230"/>
  <c i="3" r="AR266"/>
  <c i="3" r="AR272"/>
  <c i="3" r="AP272"/>
  <c i="3" r="AS278"/>
  <c i="3" r="AP278"/>
  <c i="3" r="AO257"/>
  <c i="3" r="AQ257"/>
  <c i="3" r="AR257"/>
  <c i="3" r="AT257"/>
  <c i="3" r="AU292"/>
  <c i="3" r="AV292"/>
  <c i="3" r="AS292"/>
  <c i="3" r="AP292"/>
  <c i="3" r="AQ292"/>
  <c i="3" r="AR292"/>
  <c i="3" r="AQ314"/>
  <c i="3" r="AQ317"/>
  <c i="3" r="AO317"/>
  <c i="3" r="AQ328"/>
  <c i="3" r="AO328"/>
  <c i="3" r="AV328"/>
  <c i="3" r="AS328"/>
  <c i="3" r="AP328"/>
  <c i="3" r="AR340"/>
  <c i="3" r="AT340"/>
  <c i="3" r="AN340"/>
  <c i="3" r="AP340"/>
  <c i="3" r="AP399"/>
  <c i="3" r="AR353"/>
  <c i="3" r="AQ458"/>
  <c i="3" r="AU458"/>
  <c i="3" r="AO458"/>
  <c i="3" r="AP458"/>
  <c i="3" r="AP552"/>
  <c i="3" r="AU552"/>
  <c i="3" r="AU566"/>
  <c i="3" r="AU607"/>
  <c i="3" r="AU614"/>
  <c i="3" r="AR575"/>
  <c i="3" r="AS575"/>
  <c i="3" r="AT575"/>
  <c i="3" r="AV575"/>
  <c i="3" r="AO559"/>
  <c i="3" r="AN559"/>
  <c i="3" r="AR559"/>
  <c i="3" r="AU559"/>
  <c i="3" r="AQ559"/>
  <c i="3" r="AP653"/>
  <c i="3" r="AU653"/>
  <c i="3" r="AO653"/>
  <c i="3" r="AN653"/>
  <c i="3" r="AT678"/>
  <c i="3" r="AP693"/>
  <c i="3" r="AR693"/>
  <c i="3" r="AS693"/>
  <c i="3" r="AV693"/>
  <c i="3" r="AN693"/>
  <c i="3" r="AO693"/>
  <c i="3" r="AT693"/>
  <c i="3" r="AQ693"/>
  <c i="3" r="AP697"/>
  <c i="3" r="AO697"/>
  <c i="3" r="AT697"/>
  <c i="3" r="AO702"/>
  <c i="3" r="AN702"/>
  <c i="3" r="AT702"/>
  <c i="3" r="AS702"/>
  <c i="3" r="AP702"/>
  <c i="3" r="AR702"/>
  <c i="3" r="AQ702"/>
  <c i="3" r="AR744"/>
  <c i="3" r="AS765"/>
  <c i="3" r="AO844"/>
  <c i="3" r="AN844"/>
  <c i="3" r="AS844"/>
  <c i="3" r="AR844"/>
  <c i="3" r="AP844"/>
  <c i="3" r="AP862"/>
  <c i="3" r="AS877"/>
  <c i="3" r="AN877"/>
  <c i="3" r="AO877"/>
  <c i="3" r="AU877"/>
  <c i="3" r="AQ877"/>
  <c i="3" r="AU885"/>
  <c i="3" r="AR882"/>
  <c i="3" r="AS882"/>
  <c i="3" r="AN882"/>
  <c i="3" r="AQ882"/>
  <c i="3" r="AU882"/>
  <c i="3" r="AS899"/>
  <c i="3" r="AT907"/>
  <c i="3" r="AU922"/>
  <c i="3" r="AS922"/>
  <c i="3" r="AV922"/>
  <c i="3" r="AR922"/>
  <c i="3" r="AQ922"/>
  <c i="3" r="AT922"/>
  <c i="3" r="AO922"/>
  <c i="3" r="AN922"/>
  <c i="3" r="AP870"/>
  <c i="3" r="AU933"/>
  <c i="3" r="AP967"/>
  <c i="3" r="AN967"/>
  <c i="3" r="AS967"/>
  <c i="3" r="AR967"/>
  <c i="3" r="AQ967"/>
  <c i="3" r="AO967"/>
  <c i="3" r="AV967"/>
  <c i="3" r="AU386"/>
  <c i="3" r="AT15"/>
  <c i="3" r="AP345"/>
  <c i="3" r="AS612"/>
  <c i="3" r="AN678"/>
  <c i="3" r="AT760"/>
  <c i="3" r="AQ168"/>
  <c i="3" r="AS230"/>
  <c i="3" r="AN826"/>
  <c i="3" r="AP922"/>
  <c i="3" r="AN211"/>
  <c i="3" r="AN362"/>
  <c i="3" r="AT674"/>
  <c i="3" r="AQ907"/>
  <c i="3" r="AS887"/>
  <c i="3" r="AV834"/>
  <c i="3" r="AQ826"/>
  <c i="3" r="AQ789"/>
  <c i="3" r="AR776"/>
  <c i="3" r="AT700"/>
  <c i="3" r="AO591"/>
  <c i="3" r="AQ528"/>
  <c i="3" r="AQ428"/>
  <c i="3" r="AS336"/>
  <c i="3" r="AN288"/>
  <c i="3" r="AS228"/>
  <c i="3" r="AV209"/>
  <c i="3" r="AT9"/>
  <c i="3" r="AR447"/>
  <c i="3" r="AO902"/>
  <c i="3" r="AP792"/>
  <c i="3" r="AN607"/>
  <c i="3" r="AP356"/>
  <c i="3" r="AU319"/>
  <c i="3" r="AV902"/>
  <c i="3" r="AR792"/>
  <c i="3" r="AU604"/>
  <c i="3" r="AN349"/>
  <c i="3" r="AR288"/>
  <c i="3" r="AQ125"/>
  <c i="3" r="AS58"/>
  <c i="3" r="AT123"/>
  <c i="3" r="AV423"/>
  <c i="3" r="AU528"/>
  <c i="3" r="AR581"/>
  <c i="3" r="AN612"/>
  <c i="3" r="AP721"/>
  <c i="3" r="AS878"/>
  <c i="3" r="AP975"/>
  <c i="3" r="AP877"/>
  <c i="3" r="AO822"/>
  <c i="3" r="AN776"/>
  <c i="3" r="AP618"/>
  <c i="3" r="AR202"/>
  <c i="3" r="AS164"/>
  <c i="3" r="AP78"/>
  <c i="3" r="AR166"/>
  <c i="3" r="AN207"/>
  <c i="3" r="AP276"/>
  <c i="3" r="AS462"/>
  <c i="3" r="AU550"/>
  <c i="3" r="AT762"/>
  <c i="3" r="AR842"/>
  <c i="3" r="AQ989"/>
  <c i="3" r="AN836"/>
  <c i="3" r="AO751"/>
  <c i="3" r="AR552"/>
  <c i="3" r="AN102"/>
  <c i="3" r="AS131"/>
  <c i="3" r="AO428"/>
  <c i="3" r="AS725"/>
  <c i="3" r="AQ883"/>
  <c i="3" r="AQ562"/>
  <c i="3" r="AR399"/>
  <c i="3" r="AS111"/>
  <c i="3" r="AT885"/>
  <c i="3" r="AP688"/>
  <c i="3" r="AR303"/>
  <c i="3" r="AP37"/>
  <c i="3" r="AU645"/>
  <c i="3" r="AN257"/>
  <c i="3" r="AS970"/>
  <c i="3" r="AV494"/>
  <c i="3" r="AS811"/>
  <c i="3" r="AS1001"/>
  <c i="3" r="AP1001"/>
  <c i="3" r="AR1001"/>
  <c i="3" r="AV1001"/>
  <c i="3" r="AS984"/>
  <c i="3" r="AQ984"/>
  <c i="3" r="AQ899"/>
  <c i="3" r="AS894"/>
  <c i="3" r="AT890"/>
  <c i="3" r="AN885"/>
  <c i="3" r="AQ885"/>
  <c i="3" r="AT859"/>
  <c i="3" r="AQ844"/>
  <c i="3" r="AV828"/>
  <c i="3" r="AO828"/>
  <c i="3" r="AS828"/>
  <c i="3" r="AQ819"/>
  <c i="3" r="AU799"/>
  <c i="3" r="AS762"/>
  <c i="3" r="AN751"/>
  <c i="3" r="AS751"/>
  <c i="3" r="AU748"/>
  <c i="3" r="AS739"/>
  <c i="3" r="AQ721"/>
  <c i="3" r="AV713"/>
  <c i="3" r="AP670"/>
  <c i="3" r="AQ670"/>
  <c i="3" r="AP607"/>
  <c i="3" r="AT598"/>
  <c i="3" r="AS562"/>
  <c i="3" r="AS550"/>
  <c i="3" r="AT507"/>
  <c i="3" r="AP507"/>
  <c i="3" r="AS507"/>
  <c i="3" r="AP489"/>
  <c i="3" r="AT482"/>
  <c i="3" r="AO462"/>
  <c i="3" r="AS423"/>
  <c i="3" r="AV414"/>
  <c i="3" r="AS399"/>
  <c i="3" r="AO399"/>
  <c i="3" r="AQ399"/>
  <c i="3" r="AN399"/>
  <c i="3" r="AS377"/>
  <c i="3" r="AV353"/>
  <c i="3" r="AT324"/>
  <c i="3" r="AT303"/>
  <c i="3" r="AT266"/>
  <c i="3" r="AN230"/>
  <c i="3" r="AT230"/>
  <c i="3" r="AS187"/>
  <c i="3" r="AS177"/>
  <c i="3" r="AQ166"/>
  <c i="3" r="AS162"/>
  <c i="3" r="AT142"/>
  <c i="3" r="AN135"/>
  <c i="3" r="AO135"/>
  <c i="3" r="AR123"/>
  <c i="3" r="AS92"/>
  <c i="3" r="AU68"/>
  <c i="3" r="AV40"/>
  <c i="3" r="AV32"/>
  <c i="3" r="AS7"/>
  <c i="3" r="AR7"/>
  <c i="3" r="AU104"/>
  <c i="3" r="AP154"/>
  <c i="3" r="AR154"/>
  <c i="3" r="AU154"/>
  <c i="3" r="AN154"/>
  <c i="3" r="AP319"/>
  <c i="3" r="AS340"/>
  <c i="3" r="AR317"/>
  <c i="3" r="AO340"/>
  <c i="3" r="AV362"/>
  <c i="3" r="AV452"/>
  <c i="3" r="AQ452"/>
  <c i="3" r="AS489"/>
  <c i="3" r="AP524"/>
  <c i="3" r="AV524"/>
  <c i="3" r="AS524"/>
  <c i="3" r="AQ524"/>
  <c i="3" r="AN524"/>
  <c i="3" r="AO560"/>
  <c i="3" r="AQ552"/>
  <c i="3" r="AN552"/>
  <c i="3" r="AS552"/>
  <c i="3" r="AO552"/>
  <c i="3" r="AO799"/>
  <c i="3" r="AN528"/>
  <c i="3" r="AP288"/>
  <c i="3" r="AU828"/>
  <c i="3" r="AT751"/>
  <c i="3" r="AO230"/>
  <c i="3" r="AS989"/>
  <c i="3" r="AR946"/>
  <c i="3" r="AT946"/>
  <c i="3" r="AP946"/>
  <c i="3" r="AS946"/>
  <c i="3" r="AQ923"/>
  <c i="3" r="AU892"/>
  <c i="3" r="AP836"/>
  <c i="3" r="AS836"/>
  <c i="3" r="AQ836"/>
  <c i="3" r="AO836"/>
  <c i="3" r="AQ792"/>
  <c i="3" r="AQ780"/>
  <c i="3" r="AQ765"/>
  <c i="3" r="AU760"/>
  <c i="3" r="AS744"/>
  <c i="3" r="AQ744"/>
  <c i="3" r="AP744"/>
  <c i="3" r="AQ734"/>
  <c i="3" r="AO734"/>
  <c i="3" r="AQ697"/>
  <c i="3" r="AS604"/>
  <c i="3" r="AO604"/>
  <c i="3" r="AN604"/>
  <c i="3" r="AP604"/>
  <c i="3" r="AN589"/>
  <c i="3" r="AS583"/>
  <c i="3" r="AT559"/>
  <c i="3" r="AT552"/>
  <c i="3" r="AT524"/>
  <c i="3" r="AT471"/>
  <c i="3" r="AT467"/>
  <c i="3" r="AU362"/>
  <c i="3" r="AP306"/>
  <c i="3" r="AV306"/>
  <c i="3" r="AQ296"/>
  <c i="3" r="AS276"/>
  <c i="3" r="AP257"/>
  <c i="3" r="AP202"/>
  <c i="3" r="AQ202"/>
  <c i="3" r="AV160"/>
  <c i="3" r="AV120"/>
  <c i="3" r="AS23"/>
  <c i="3" r="AU87"/>
  <c i="3" r="AS87"/>
  <c i="3" r="AN87"/>
  <c i="3" r="AV87"/>
  <c i="3" r="AR87"/>
  <c i="3" r="AP115"/>
  <c i="3" r="AR86"/>
  <c i="3" r="AQ135"/>
  <c i="3" r="AR209"/>
  <c i="3" r="AU257"/>
  <c i="3" r="AN278"/>
  <c i="3" r="AU328"/>
  <c i="3" r="AR477"/>
  <c i="3" r="AR486"/>
  <c i="3" r="AN512"/>
  <c i="3" r="AQ516"/>
  <c i="3" r="AU662"/>
  <c i="3" r="AT319"/>
  <c i="3" r="AO158"/>
  <c i="3" r="AU62"/>
  <c i="3" r="AO482"/>
  <c i="3" r="AQ589"/>
  <c i="3" r="AR975"/>
  <c i="3" r="AS202"/>
  <c i="3" r="AT202"/>
  <c i="3" r="AO489"/>
  <c i="3" r="AT836"/>
  <c i="3" r="AT607"/>
  <c i="3" r="AP7"/>
  <c i="3" r="AT362"/>
  <c i="3" r="AO659"/>
  <c i="3" r="AR952"/>
  <c i="3" r="AN799"/>
  <c i="3" r="AS662"/>
  <c i="3" r="AN651"/>
  <c i="3" r="AQ550"/>
  <c i="3" r="AO452"/>
  <c i="3" r="AT278"/>
  <c i="3" r="AO319"/>
  <c i="3" r="AU288"/>
  <c i="3" r="AQ62"/>
  <c i="3" r="AN9"/>
  <c i="3" r="AP123"/>
  <c i="3" r="AP482"/>
  <c i="3" r="AO512"/>
  <c i="3" r="AS721"/>
  <c i="3" r="AT306"/>
  <c i="3" r="AU202"/>
  <c i="3" r="AQ462"/>
  <c i="3" r="AQ489"/>
  <c i="3" r="AQ828"/>
  <c i="3" r="AQ751"/>
  <c i="3" r="AO670"/>
  <c i="3" r="AT288"/>
  <c i="3" r="AQ507"/>
  <c i="3" r="AR230"/>
  <c i="3" r="AT734"/>
  <c i="3" r="AQ982"/>
  <c i="3" r="AP982"/>
  <c i="3" r="AT982"/>
  <c i="3" r="AV957"/>
  <c i="3" r="AT952"/>
  <c i="3" r="AV952"/>
  <c i="3" r="AP952"/>
  <c i="3" r="AO887"/>
  <c i="3" r="AN887"/>
  <c i="3" r="AQ887"/>
  <c i="3" r="AV877"/>
  <c i="3" r="AQ870"/>
  <c i="3" r="AT866"/>
  <c i="3" r="AN862"/>
  <c i="3" r="AS862"/>
  <c i="3" r="AQ862"/>
  <c i="3" r="AO862"/>
  <c i="3" r="AO842"/>
  <c i="3" r="AQ815"/>
  <c i="3" r="AT776"/>
  <c i="3" r="AS776"/>
  <c i="3" r="AR768"/>
  <c i="3" r="AS768"/>
  <c i="3" r="AV768"/>
  <c i="3" r="AP768"/>
  <c i="3" r="AT732"/>
  <c i="3" r="AU688"/>
  <c i="3" r="AN649"/>
  <c i="3" r="AO566"/>
  <c i="3" r="AP566"/>
  <c i="3" r="AS566"/>
  <c i="3" r="AN545"/>
  <c i="3" r="AS545"/>
  <c i="3" r="AT528"/>
  <c i="3" r="AT458"/>
  <c i="3" r="AS441"/>
  <c i="3" r="AV386"/>
  <c i="3" r="AV380"/>
  <c i="3" r="AU380"/>
  <c i="3" r="AT308"/>
  <c i="3" r="AP224"/>
  <c i="3" r="AT211"/>
  <c i="3" r="AP196"/>
  <c i="3" r="AT196"/>
  <c i="3" r="AQ133"/>
  <c i="3" r="AN115"/>
  <c i="3" r="AT115"/>
  <c i="3" r="AR115"/>
  <c i="3" r="AU70"/>
  <c i="3" r="AV70"/>
  <c i="3" r="AQ70"/>
  <c i="3" r="AR70"/>
  <c i="3" r="AT48"/>
  <c i="3" r="AS21"/>
  <c i="3" r="AO21"/>
  <c i="3" r="AV102"/>
  <c i="3" r="AO102"/>
  <c i="3" r="AR102"/>
  <c i="3" r="AV158"/>
  <c i="3" r="AR158"/>
  <c i="3" r="AO272"/>
  <c i="3" r="AN317"/>
  <c i="3" r="AS317"/>
  <c i="3" r="AP317"/>
  <c i="3" r="AO356"/>
  <c i="3" r="AV399"/>
  <c i="3" r="AO441"/>
  <c i="3" r="AT441"/>
  <c i="3" r="AP441"/>
  <c i="3" r="AQ441"/>
  <c i="3" r="AN441"/>
  <c i="3" r="AR351"/>
  <c i="3" r="AO351"/>
  <c i="3" r="AS351"/>
  <c i="3" r="AP516"/>
  <c i="3" r="AN542"/>
  <c i="3" r="AQ542"/>
  <c i="3" r="AU560"/>
  <c i="3" r="AP560"/>
  <c i="3" r="AQ560"/>
  <c i="3" r="AU575"/>
  <c i="3" r="AN618"/>
  <c i="3" r="AR651"/>
  <c i="3" r="AO550"/>
  <c i="3" r="AT452"/>
  <c i="3" r="AT380"/>
  <c i="3" r="AR278"/>
  <c i="3" r="AU542"/>
  <c i="3" r="AR649"/>
  <c i="3" r="AR306"/>
  <c i="3" r="AO70"/>
  <c i="3" r="AS224"/>
  <c i="3" r="AQ604"/>
  <c i="3" r="AQ799"/>
  <c i="3" r="AN828"/>
  <c i="3" r="AR670"/>
  <c i="3" r="AP799"/>
  <c i="3" r="AT662"/>
  <c i="3" r="AP651"/>
  <c i="3" r="AO528"/>
  <c i="3" r="AR452"/>
  <c i="3" r="AT356"/>
  <c i="3" r="AS380"/>
  <c i="3" r="AQ278"/>
  <c i="3" r="AQ319"/>
  <c i="3" r="AS62"/>
  <c i="3" r="AN21"/>
  <c i="3" r="AO123"/>
  <c i="3" r="AT272"/>
  <c i="3" r="AV317"/>
  <c i="3" r="AU351"/>
  <c i="3" r="AR482"/>
  <c i="3" r="AT512"/>
  <c i="3" r="AP542"/>
  <c i="3" r="AT589"/>
  <c i="3" r="AT721"/>
  <c i="3" r="AS306"/>
  <c i="3" r="AR224"/>
  <c i="3" r="AR462"/>
  <c i="3" r="AN489"/>
  <c i="3" r="AS607"/>
  <c i="3" r="AQ842"/>
  <c i="3" r="AN890"/>
  <c i="3" r="AP885"/>
  <c i="3" r="AT828"/>
  <c i="3" r="AR751"/>
  <c i="3" r="AS670"/>
  <c i="3" r="AN560"/>
  <c i="3" r="AQ272"/>
  <c i="3" r="AQ102"/>
  <c i="3" r="AT70"/>
  <c i="3" r="AS560"/>
  <c i="3" r="AT670"/>
  <c i="3" r="AU952"/>
  <c i="3" r="AQ545"/>
  <c i="3" r="AS591"/>
  <c i="3" r="AQ583"/>
  <c i="3" r="AN575"/>
  <c i="3" r="AQ575"/>
  <c i="3" r="AP575"/>
  <c i="3" r="AQ629"/>
  <c i="3" r="AR640"/>
  <c i="3" r="AQ640"/>
  <c i="3" r="AO640"/>
  <c i="3" r="AS640"/>
  <c i="3" r="AU640"/>
  <c i="3" r="AT640"/>
  <c i="3" r="AR659"/>
  <c i="3" r="AV651"/>
  <c i="3" r="AT659"/>
  <c i="3" r="AR653"/>
  <c i="3" r="AS688"/>
  <c i="3" r="AT713"/>
  <c i="3" r="AU713"/>
  <c i="3" r="AS734"/>
  <c i="3" r="AN734"/>
  <c i="3" r="AU765"/>
  <c i="3" r="AP811"/>
  <c i="3" r="AR811"/>
  <c i="3" r="AO811"/>
  <c i="3" r="AN842"/>
  <c i="3" r="AO890"/>
  <c i="3" r="AQ890"/>
  <c i="3" r="AV890"/>
  <c i="3" r="AO916"/>
  <c i="3" r="AR916"/>
  <c i="3" r="AP828"/>
  <c i="3" r="AS952"/>
  <c i="3" r="AV938"/>
  <c i="3" r="AO938"/>
  <c i="3" r="AS957"/>
  <c i="3" r="AU957"/>
  <c i="3" r="AO970"/>
  <c i="3" r="AQ970"/>
  <c i="3" r="AN982"/>
  <c i="3" r="AV982"/>
  <c i="3" r="AR982"/>
  <c i="3" r="AR984"/>
  <c i="3" r="AQ952"/>
  <c i="3" r="AO952"/>
  <c i="3" r="AP659"/>
  <c i="3" r="AT993"/>
  <c i="3" r="AP993"/>
  <c i="3" r="AV993"/>
  <c i="3" r="AR993"/>
  <c i="3" r="AQ993"/>
  <c i="3" r="AN993"/>
  <c i="3" r="AU993"/>
  <c i="3" r="AO993"/>
  <c i="3" r="AS993"/>
  <c i="3" r="AS986"/>
  <c i="3" r="AR986"/>
  <c i="3" r="AU986"/>
  <c i="3" r="AV986"/>
  <c i="3" r="AQ986"/>
  <c i="3" r="AN986"/>
  <c i="3" r="AT986"/>
  <c i="3" r="AP986"/>
  <c i="3" r="AO986"/>
  <c i="3" r="AU976"/>
  <c i="3" r="AV976"/>
  <c i="3" r="AN976"/>
  <c i="3" r="AQ976"/>
  <c i="3" r="AT976"/>
  <c i="3" r="AR976"/>
  <c i="3" r="AS976"/>
  <c i="3" r="AP976"/>
  <c i="3" r="AO976"/>
  <c i="3" r="AS966"/>
  <c i="3" r="AV966"/>
  <c i="3" r="AU966"/>
  <c i="3" r="AO966"/>
  <c i="3" r="AP966"/>
  <c i="3" r="AT966"/>
  <c i="3" r="AN966"/>
  <c i="3" r="AQ966"/>
  <c i="3" r="AR966"/>
  <c i="3" r="AQ941"/>
  <c i="3" r="AT941"/>
  <c i="3" r="AS941"/>
  <c i="3" r="AR941"/>
  <c i="3" r="AV941"/>
  <c i="3" r="AO941"/>
  <c i="3" r="AN941"/>
  <c i="3" r="AP941"/>
  <c i="3" r="AQ931"/>
  <c i="3" r="AS931"/>
  <c i="3" r="AO931"/>
  <c i="3" r="AN931"/>
  <c i="3" r="AT931"/>
  <c i="3" r="AP931"/>
  <c i="3" r="AR931"/>
  <c i="3" r="AV931"/>
  <c i="3" r="AU931"/>
  <c i="3" r="AS919"/>
  <c i="3" r="AQ919"/>
  <c i="3" r="AO919"/>
  <c i="3" r="AV919"/>
  <c i="3" r="AR919"/>
  <c i="3" r="AP919"/>
  <c i="3" r="AN919"/>
  <c i="3" r="AU919"/>
  <c i="3" r="AT919"/>
  <c i="3" r="AP911"/>
  <c i="3" r="AV911"/>
  <c i="3" r="AU911"/>
  <c i="3" r="AO911"/>
  <c i="3" r="AR911"/>
  <c i="3" r="AQ911"/>
  <c i="3" r="AT911"/>
  <c i="3" r="AN911"/>
  <c i="3" r="AS911"/>
  <c i="3" r="AP903"/>
  <c i="3" r="AS903"/>
  <c i="3" r="AU903"/>
  <c i="3" r="AR903"/>
  <c i="3" r="AO903"/>
  <c i="3" r="AV903"/>
  <c i="3" r="AT903"/>
  <c i="3" r="AN903"/>
  <c i="3" r="AN900"/>
  <c i="3" r="AR900"/>
  <c i="3" r="AP900"/>
  <c i="3" r="AV900"/>
  <c i="3" r="AO900"/>
  <c i="3" r="AT900"/>
  <c i="3" r="AQ900"/>
  <c i="3" r="AS900"/>
  <c i="3" r="AU900"/>
  <c i="3" r="AO889"/>
  <c i="3" r="AU889"/>
  <c i="3" r="AN889"/>
  <c i="3" r="AS889"/>
  <c i="3" r="AV889"/>
  <c i="3" r="AT889"/>
  <c i="3" r="AR889"/>
  <c i="3" r="AQ889"/>
  <c i="3" r="AP889"/>
  <c i="3" r="AP816"/>
  <c i="3" r="AN816"/>
  <c i="3" r="AO816"/>
  <c i="3" r="AV816"/>
  <c i="3" r="AQ816"/>
  <c i="3" r="AS816"/>
  <c i="3" r="AT816"/>
  <c i="3" r="AU816"/>
  <c i="3" r="AQ806"/>
  <c i="3" r="AS806"/>
  <c i="3" r="AO806"/>
  <c i="3" r="AT806"/>
  <c i="3" r="AU806"/>
  <c i="3" r="AR806"/>
  <c i="3" r="AN806"/>
  <c i="3" r="AP806"/>
  <c i="3" r="AV806"/>
  <c i="3" r="AV797"/>
  <c i="3" r="AQ797"/>
  <c i="3" r="AS797"/>
  <c i="3" r="AP797"/>
  <c i="3" r="AN797"/>
  <c i="3" r="AU797"/>
  <c i="3" r="AO797"/>
  <c i="3" r="AT797"/>
  <c i="3" r="AR797"/>
  <c i="3" r="AP786"/>
  <c i="3" r="AT786"/>
  <c i="3" r="AR786"/>
  <c i="3" r="AS786"/>
  <c i="3" r="AQ786"/>
  <c i="3" r="AV786"/>
  <c i="3" r="AU786"/>
  <c i="3" r="AO786"/>
  <c i="3" r="AN786"/>
  <c i="3" r="AV781"/>
  <c i="3" r="AO781"/>
  <c i="3" r="AN781"/>
  <c i="3" r="AQ781"/>
  <c i="3" r="AR781"/>
  <c i="3" r="AT781"/>
  <c i="3" r="AS781"/>
  <c i="3" r="AU781"/>
  <c i="3" r="AP781"/>
  <c i="3" r="AV773"/>
  <c i="3" r="AR773"/>
  <c i="3" r="AP773"/>
  <c i="3" r="AN773"/>
  <c i="3" r="AS773"/>
  <c i="3" r="AT773"/>
  <c i="3" r="AU773"/>
  <c i="3" r="AO773"/>
  <c i="3" r="AQ773"/>
  <c i="3" r="AP764"/>
  <c i="3" r="AR764"/>
  <c i="3" r="AV764"/>
  <c i="3" r="AN764"/>
  <c i="3" r="AU764"/>
  <c i="3" r="AS764"/>
  <c i="3" r="AT764"/>
  <c i="3" r="AQ764"/>
  <c i="3" r="AO764"/>
  <c i="3" r="AS750"/>
  <c i="3" r="AU750"/>
  <c i="3" r="AR750"/>
  <c i="3" r="AO750"/>
  <c i="3" r="AV750"/>
  <c i="3" r="AT750"/>
  <c i="3" r="AN750"/>
  <c i="3" r="AP750"/>
  <c i="3" r="AQ750"/>
  <c i="3" r="AO723"/>
  <c i="3" r="AT723"/>
  <c i="3" r="AQ723"/>
  <c i="3" r="AS723"/>
  <c i="3" r="AR723"/>
  <c i="3" r="AV723"/>
  <c i="3" r="AN723"/>
  <c i="3" r="AP723"/>
  <c i="3" r="AS718"/>
  <c i="3" r="AR718"/>
  <c i="3" r="AN718"/>
  <c i="3" r="AT718"/>
  <c i="3" r="AP718"/>
  <c i="3" r="AO718"/>
  <c i="3" r="AV718"/>
  <c i="3" r="AQ718"/>
  <c i="3" r="AO707"/>
  <c i="3" r="AR707"/>
  <c i="3" r="AU707"/>
  <c i="3" r="AS707"/>
  <c i="3" r="AV707"/>
  <c i="3" r="AN707"/>
  <c i="3" r="AT707"/>
  <c i="3" r="AQ707"/>
  <c i="3" r="AP707"/>
  <c i="3" r="AQ699"/>
  <c i="3" r="AO699"/>
  <c i="3" r="AR699"/>
  <c i="3" r="AN699"/>
  <c i="3" r="AV699"/>
  <c i="3" r="AS699"/>
  <c i="3" r="AU699"/>
  <c i="3" r="AT699"/>
  <c i="3" r="AP699"/>
  <c i="3" r="AN689"/>
  <c i="3" r="AP689"/>
  <c i="3" r="AO689"/>
  <c i="3" r="AT689"/>
  <c i="3" r="AV689"/>
  <c i="3" r="AQ689"/>
  <c i="3" r="AR689"/>
  <c i="3" r="AU689"/>
  <c i="3" r="AS689"/>
  <c i="3" r="AO682"/>
  <c i="3" r="AQ682"/>
  <c i="3" r="AN682"/>
  <c i="3" r="AU682"/>
  <c i="3" r="AS682"/>
  <c i="3" r="AP682"/>
  <c i="3" r="AV682"/>
  <c i="3" r="AR682"/>
  <c i="3" r="AT682"/>
  <c i="3" r="AR671"/>
  <c i="3" r="AT671"/>
  <c i="3" r="AU671"/>
  <c i="3" r="AN671"/>
  <c i="3" r="AQ671"/>
  <c i="3" r="AO671"/>
  <c i="3" r="AP671"/>
  <c i="3" r="AV671"/>
  <c i="3" r="AS671"/>
  <c i="3" r="AN656"/>
  <c i="3" r="AP656"/>
  <c i="3" r="AV656"/>
  <c i="3" r="AQ656"/>
  <c i="3" r="AT656"/>
  <c i="3" r="AO656"/>
  <c i="3" r="AR656"/>
  <c i="3" r="AS656"/>
  <c i="3" r="AN634"/>
  <c i="3" r="AU634"/>
  <c i="3" r="AO634"/>
  <c i="3" r="AP634"/>
  <c i="3" r="AV634"/>
  <c i="3" r="AT634"/>
  <c i="3" r="AR634"/>
  <c i="3" r="AS634"/>
  <c i="3" r="AQ634"/>
  <c i="3" r="AO626"/>
  <c i="3" r="AU626"/>
  <c i="3" r="AN626"/>
  <c i="3" r="AQ626"/>
  <c i="3" r="AV626"/>
  <c i="3" r="AP626"/>
  <c i="3" r="AS626"/>
  <c i="3" r="AR626"/>
  <c i="3" r="AT626"/>
  <c i="3" r="AV616"/>
  <c i="3" r="AQ616"/>
  <c i="3" r="AP616"/>
  <c i="3" r="AU616"/>
  <c i="3" r="AR616"/>
  <c i="3" r="AS616"/>
  <c i="3" r="AN616"/>
  <c i="3" r="AT616"/>
  <c i="3" r="AO616"/>
  <c i="3" r="AV605"/>
  <c i="3" r="AT605"/>
  <c i="3" r="AN605"/>
  <c i="3" r="AO605"/>
  <c i="3" r="AS605"/>
  <c i="3" r="AR605"/>
  <c i="3" r="AP605"/>
  <c i="3" r="AQ605"/>
  <c i="3" r="AU605"/>
  <c i="3" r="AS576"/>
  <c i="3" r="AU576"/>
  <c i="3" r="AQ576"/>
  <c i="3" r="AN576"/>
  <c i="3" r="AR576"/>
  <c i="3" r="AT576"/>
  <c i="3" r="AO576"/>
  <c i="3" r="AV576"/>
  <c i="3" r="AP576"/>
  <c i="3" r="AO565"/>
  <c i="3" r="AT565"/>
  <c i="3" r="AQ565"/>
  <c i="3" r="AP565"/>
  <c i="3" r="AN565"/>
  <c i="3" r="AV565"/>
  <c i="3" r="AS565"/>
  <c i="3" r="AU565"/>
  <c i="3" r="AR565"/>
  <c i="3" r="AO555"/>
  <c i="3" r="AQ555"/>
  <c i="3" r="AP555"/>
  <c i="3" r="AV555"/>
  <c i="3" r="AT555"/>
  <c i="3" r="AS555"/>
  <c i="3" r="AU555"/>
  <c i="3" r="AN555"/>
  <c i="3" r="AR555"/>
  <c i="3" r="AN539"/>
  <c i="3" r="AS539"/>
  <c i="3" r="AT539"/>
  <c i="3" r="AV539"/>
  <c i="3" r="AU539"/>
  <c i="3" r="AO539"/>
  <c i="3" r="AP539"/>
  <c i="3" r="AN529"/>
  <c i="3" r="AP529"/>
  <c i="3" r="AS529"/>
  <c i="3" r="AU529"/>
  <c i="3" r="AO529"/>
  <c i="3" r="AV529"/>
  <c i="3" r="AR529"/>
  <c i="3" r="AT529"/>
  <c i="3" r="AQ529"/>
  <c i="3" r="AR519"/>
  <c i="3" r="AS519"/>
  <c i="3" r="AN519"/>
  <c i="3" r="AU519"/>
  <c i="3" r="AT519"/>
  <c i="3" r="AQ519"/>
  <c i="3" r="AO519"/>
  <c i="3" r="AP519"/>
  <c i="3" r="AV519"/>
  <c i="3" r="AS490"/>
  <c i="3" r="AV490"/>
  <c i="3" r="AN490"/>
  <c i="3" r="AP490"/>
  <c i="3" r="AO490"/>
  <c i="3" r="AU490"/>
  <c i="3" r="AT490"/>
  <c i="3" r="AQ490"/>
  <c i="3" r="AR490"/>
  <c i="3" r="AU400"/>
  <c i="3" r="AT400"/>
  <c i="3" r="AV400"/>
  <c i="3" r="AN400"/>
  <c i="3" r="AQ400"/>
  <c i="3" r="AS400"/>
  <c i="3" r="AO400"/>
  <c i="3" r="AP400"/>
  <c i="3" r="AR400"/>
  <c i="3" r="AP394"/>
  <c i="3" r="AU394"/>
  <c i="3" r="AT394"/>
  <c i="3" r="AQ394"/>
  <c i="3" r="AV394"/>
  <c i="3" r="AN394"/>
  <c i="3" r="AR394"/>
  <c i="3" r="AO394"/>
  <c i="3" r="AS394"/>
  <c i="3" r="AQ381"/>
  <c i="3" r="AV381"/>
  <c i="3" r="AT381"/>
  <c i="3" r="AU381"/>
  <c i="3" r="AS381"/>
  <c i="3" r="AO381"/>
  <c i="3" r="AN381"/>
  <c i="3" r="AP381"/>
  <c i="3" r="AR381"/>
  <c i="3" r="AV370"/>
  <c i="3" r="AO370"/>
  <c i="3" r="AQ370"/>
  <c i="3" r="AS370"/>
  <c i="3" r="AN370"/>
  <c i="3" r="AR370"/>
  <c i="3" r="AP370"/>
  <c i="3" r="AT370"/>
  <c i="3" r="AU370"/>
  <c i="3" r="AS361"/>
  <c i="3" r="AR361"/>
  <c i="3" r="AU361"/>
  <c i="3" r="AN361"/>
  <c i="3" r="AP361"/>
  <c i="3" r="AQ361"/>
  <c i="3" r="AO361"/>
  <c i="3" r="AT361"/>
  <c i="3" r="AV361"/>
  <c i="3" r="AS348"/>
  <c i="3" r="AV348"/>
  <c i="3" r="AT348"/>
  <c i="3" r="AP348"/>
  <c i="3" r="AN348"/>
  <c i="3" r="AQ348"/>
  <c i="3" r="AU348"/>
  <c i="3" r="AR348"/>
  <c i="3" r="AV339"/>
  <c i="3" r="AP339"/>
  <c i="3" r="AT339"/>
  <c i="3" r="AR339"/>
  <c i="3" r="AS339"/>
  <c i="3" r="AN339"/>
  <c i="3" r="AQ339"/>
  <c i="3" r="AO339"/>
  <c i="3" r="AU339"/>
  <c i="3" r="AP315"/>
  <c i="3" r="AV315"/>
  <c i="3" r="AS315"/>
  <c i="3" r="AO315"/>
  <c i="3" r="AU315"/>
  <c i="3" r="AQ315"/>
  <c i="3" r="AT315"/>
  <c i="3" r="AR315"/>
  <c i="3" r="AN315"/>
  <c i="3" r="AQ304"/>
  <c i="3" r="AV304"/>
  <c i="3" r="AT304"/>
  <c i="3" r="AP304"/>
  <c i="3" r="AR304"/>
  <c i="3" r="AN304"/>
  <c i="3" r="AO304"/>
  <c i="3" r="AS304"/>
  <c i="3" r="AR260"/>
  <c i="3" r="AT260"/>
  <c i="3" r="AS260"/>
  <c i="3" r="AU260"/>
  <c i="3" r="AV260"/>
  <c i="3" r="AQ260"/>
  <c i="3" r="AO260"/>
  <c i="3" r="AN260"/>
  <c i="3" r="AP260"/>
  <c i="3" r="AT231"/>
  <c i="3" r="AS231"/>
  <c i="3" r="AN231"/>
  <c i="3" r="AU231"/>
  <c i="3" r="AV231"/>
  <c i="3" r="AQ231"/>
  <c i="3" r="AO231"/>
  <c i="3" r="AR231"/>
  <c i="3" r="AP231"/>
  <c i="3" r="AP220"/>
  <c i="3" r="AT220"/>
  <c i="3" r="AS220"/>
  <c i="3" r="AU220"/>
  <c i="3" r="AR220"/>
  <c i="3" r="AN220"/>
  <c i="3" r="AV220"/>
  <c i="3" r="AQ220"/>
  <c i="3" r="AO220"/>
  <c i="3" r="AR150"/>
  <c i="3" r="AO150"/>
  <c i="3" r="AN150"/>
  <c i="3" r="AT150"/>
  <c i="3" r="AQ150"/>
  <c i="3" r="AP150"/>
  <c i="3" r="AS150"/>
  <c i="3" r="AU150"/>
  <c i="3" r="AV150"/>
  <c i="3" r="AT116"/>
  <c i="3" r="AQ116"/>
  <c i="3" r="AO116"/>
  <c i="3" r="AU116"/>
  <c i="3" r="AV116"/>
  <c i="3" r="AN116"/>
  <c i="3" r="AS116"/>
  <c i="3" r="AP116"/>
  <c i="3" r="AR116"/>
  <c i="3" r="AO103"/>
  <c i="3" r="AN103"/>
  <c i="3" r="AV103"/>
  <c i="3" r="AQ103"/>
  <c i="3" r="AT103"/>
  <c i="3" r="AU103"/>
  <c i="3" r="AS103"/>
  <c i="3" r="AR103"/>
  <c i="3" r="AP103"/>
  <c i="3" r="AU93"/>
  <c i="3" r="AP93"/>
  <c i="3" r="AV93"/>
  <c i="3" r="AO93"/>
  <c i="3" r="AN93"/>
  <c i="3" r="AS93"/>
  <c i="3" r="AT93"/>
  <c i="3" r="AQ93"/>
  <c i="3" r="AR93"/>
  <c i="3" r="AU56"/>
  <c i="3" r="AV56"/>
  <c i="3" r="AS56"/>
  <c i="3" r="AR56"/>
  <c i="3" r="AQ56"/>
  <c i="3" r="AO56"/>
  <c i="3" r="AN56"/>
  <c i="3" r="AT56"/>
  <c i="3" r="AP56"/>
  <c i="3" r="AQ91"/>
  <c i="3" r="AP91"/>
  <c i="3" r="AR91"/>
  <c i="3" r="AN91"/>
  <c i="3" r="AV91"/>
  <c i="3" r="AS91"/>
  <c i="3" r="AO91"/>
  <c i="3" r="AO962"/>
  <c i="3" r="AR962"/>
  <c i="3" r="AQ962"/>
  <c i="3" r="AN962"/>
  <c i="3" r="AP962"/>
  <c i="3" r="AV962"/>
  <c i="3" r="AS962"/>
  <c i="3" r="AT962"/>
  <c i="3" r="AV947"/>
  <c i="3" r="AO947"/>
  <c i="3" r="AR947"/>
  <c i="3" r="AN947"/>
  <c i="3" r="AT947"/>
  <c i="3" r="AU947"/>
  <c i="3" r="AQ947"/>
  <c i="3" r="AP947"/>
  <c i="3" r="AS947"/>
  <c i="3" r="AT937"/>
  <c i="3" r="AV937"/>
  <c i="3" r="AN937"/>
  <c i="3" r="AO937"/>
  <c i="3" r="AU937"/>
  <c i="3" r="AQ937"/>
  <c i="3" r="AP937"/>
  <c i="3" r="AS937"/>
  <c i="3" r="AR937"/>
  <c i="3" r="AV908"/>
  <c i="3" r="AR908"/>
  <c i="3" r="AO908"/>
  <c i="3" r="AN908"/>
  <c i="3" r="AT908"/>
  <c i="3" r="AS908"/>
  <c i="3" r="AQ908"/>
  <c i="3" r="AP908"/>
  <c i="3" r="AU908"/>
  <c i="3" r="AO874"/>
  <c i="3" r="AU874"/>
  <c i="3" r="AP874"/>
  <c i="3" r="AQ874"/>
  <c i="3" r="AR874"/>
  <c i="3" r="AV874"/>
  <c i="3" r="AS874"/>
  <c i="3" r="AN874"/>
  <c i="3" r="AT874"/>
  <c i="3" r="AS857"/>
  <c i="3" r="AV857"/>
  <c i="3" r="AN857"/>
  <c i="3" r="AQ857"/>
  <c i="3" r="AP857"/>
  <c i="3" r="AO857"/>
  <c i="3" r="AT857"/>
  <c i="3" r="AU857"/>
  <c i="3" r="AR857"/>
  <c i="3" r="AV820"/>
  <c i="3" r="AS820"/>
  <c i="3" r="AR820"/>
  <c i="3" r="AN820"/>
  <c i="3" r="AO820"/>
  <c i="3" r="AT820"/>
  <c i="3" r="AQ820"/>
  <c i="3" r="AU820"/>
  <c i="3" r="AV801"/>
  <c i="3" r="AO801"/>
  <c i="3" r="AN801"/>
  <c i="3" r="AP801"/>
  <c i="3" r="AS801"/>
  <c i="3" r="AU801"/>
  <c i="3" r="AQ801"/>
  <c i="3" r="AR801"/>
  <c i="3" r="AP793"/>
  <c i="3" r="AU793"/>
  <c i="3" r="AO793"/>
  <c i="3" r="AN793"/>
  <c i="3" r="AS793"/>
  <c i="3" r="AT793"/>
  <c i="3" r="AQ793"/>
  <c i="3" r="AR793"/>
  <c i="3" r="AV793"/>
  <c i="3" r="AO783"/>
  <c i="3" r="AS783"/>
  <c i="3" r="AN783"/>
  <c i="3" r="AT783"/>
  <c i="3" r="AU783"/>
  <c i="3" r="AQ783"/>
  <c i="3" r="AR783"/>
  <c i="3" r="AP783"/>
  <c i="3" r="AV783"/>
  <c i="3" r="AS757"/>
  <c i="3" r="AU757"/>
  <c i="3" r="AQ757"/>
  <c i="3" r="AO757"/>
  <c i="3" r="AT757"/>
  <c i="3" r="AR757"/>
  <c i="3" r="AN757"/>
  <c i="3" r="AP757"/>
  <c i="3" r="AV757"/>
  <c i="3" r="AT745"/>
  <c i="3" r="AS745"/>
  <c i="3" r="AP745"/>
  <c i="3" r="AO745"/>
  <c i="3" r="AQ745"/>
  <c i="3" r="AN745"/>
  <c i="3" r="AR745"/>
  <c i="3" r="AV745"/>
  <c i="3" r="AS740"/>
  <c i="3" r="AP740"/>
  <c i="3" r="AO740"/>
  <c i="3" r="AR740"/>
  <c i="3" r="AN740"/>
  <c i="3" r="AQ740"/>
  <c i="3" r="AV740"/>
  <c i="3" r="AU740"/>
  <c i="3" r="AT740"/>
  <c i="3" r="AT728"/>
  <c i="3" r="AR728"/>
  <c i="3" r="AS728"/>
  <c i="3" r="AV728"/>
  <c i="3" r="AP728"/>
  <c i="3" r="AO728"/>
  <c i="3" r="AU728"/>
  <c i="3" r="AN728"/>
  <c i="3" r="AQ728"/>
  <c i="3" r="AP720"/>
  <c i="3" r="AR720"/>
  <c i="3" r="AS720"/>
  <c i="3" r="AU720"/>
  <c i="3" r="AN720"/>
  <c i="3" r="AV720"/>
  <c i="3" r="AT720"/>
  <c i="3" r="AQ720"/>
  <c i="3" r="AO720"/>
  <c i="3" r="AS710"/>
  <c i="3" r="AU710"/>
  <c i="3" r="AR710"/>
  <c i="3" r="AP710"/>
  <c i="3" r="AQ710"/>
  <c i="3" r="AT710"/>
  <c i="3" r="AN710"/>
  <c i="3" r="AV710"/>
  <c i="3" r="AR694"/>
  <c i="3" r="AP694"/>
  <c i="3" r="AQ694"/>
  <c i="3" r="AO694"/>
  <c i="3" r="AV694"/>
  <c i="3" r="AS694"/>
  <c i="3" r="AN694"/>
  <c i="3" r="AT694"/>
  <c i="3" r="AV684"/>
  <c i="3" r="AO684"/>
  <c i="3" r="AP684"/>
  <c i="3" r="AT684"/>
  <c i="3" r="AR684"/>
  <c i="3" r="AS684"/>
  <c i="3" r="AQ684"/>
  <c i="3" r="AN684"/>
  <c i="3" r="AR672"/>
  <c i="3" r="AT672"/>
  <c i="3" r="AP672"/>
  <c i="3" r="AQ672"/>
  <c i="3" r="AV672"/>
  <c i="3" r="AN672"/>
  <c i="3" r="AU672"/>
  <c i="3" r="AS672"/>
  <c i="3" r="AO672"/>
  <c i="3" r="AV658"/>
  <c i="3" r="AQ658"/>
  <c i="3" r="AN658"/>
  <c i="3" r="AT658"/>
  <c i="3" r="AP658"/>
  <c i="3" r="AO658"/>
  <c i="3" r="AR658"/>
  <c i="3" r="AS658"/>
  <c i="3" r="AU658"/>
  <c i="3" r="AR638"/>
  <c i="3" r="AU638"/>
  <c i="3" r="AS638"/>
  <c i="3" r="AT638"/>
  <c i="3" r="AP638"/>
  <c i="3" r="AQ638"/>
  <c i="3" r="AO638"/>
  <c i="3" r="AV638"/>
  <c i="3" r="AN638"/>
  <c i="3" r="AS621"/>
  <c i="3" r="AO621"/>
  <c i="3" r="AU621"/>
  <c i="3" r="AQ621"/>
  <c i="3" r="AP621"/>
  <c i="3" r="AN621"/>
  <c i="3" r="AT621"/>
  <c i="3" r="AV621"/>
  <c i="3" r="AR621"/>
  <c i="3" r="AO599"/>
  <c i="3" r="AV599"/>
  <c i="3" r="AP599"/>
  <c i="3" r="AT599"/>
  <c i="3" r="AN599"/>
  <c i="3" r="AS599"/>
  <c i="3" r="AQ599"/>
  <c i="3" r="AR599"/>
  <c i="3" r="AU599"/>
  <c i="3" r="AP586"/>
  <c i="3" r="AN586"/>
  <c i="3" r="AO586"/>
  <c i="3" r="AS586"/>
  <c i="3" r="AR586"/>
  <c i="3" r="AV586"/>
  <c i="3" r="AQ586"/>
  <c i="3" r="AT586"/>
  <c i="3" r="AU586"/>
  <c i="3" r="AT563"/>
  <c i="3" r="AQ563"/>
  <c i="3" r="AU563"/>
  <c i="3" r="AO563"/>
  <c i="3" r="AS563"/>
  <c i="3" r="AN563"/>
  <c i="3" r="AR563"/>
  <c i="3" r="AV563"/>
  <c i="3" r="AP563"/>
  <c i="3" r="AQ546"/>
  <c i="3" r="AU546"/>
  <c i="3" r="AS546"/>
  <c i="3" r="AT546"/>
  <c i="3" r="AR546"/>
  <c i="3" r="AN546"/>
  <c i="3" r="AO546"/>
  <c i="3" r="AP546"/>
  <c i="3" r="AV546"/>
  <c i="3" r="AR535"/>
  <c i="3" r="AT535"/>
  <c i="3" r="AO535"/>
  <c i="3" r="AQ535"/>
  <c i="3" r="AS535"/>
  <c i="3" r="AP535"/>
  <c i="3" r="AU535"/>
  <c i="3" r="AV535"/>
  <c i="3" r="AN535"/>
  <c i="3" r="AT527"/>
  <c i="3" r="AV527"/>
  <c i="3" r="AU527"/>
  <c i="3" r="AP527"/>
  <c i="3" r="AQ527"/>
  <c i="3" r="AO527"/>
  <c i="3" r="AS527"/>
  <c i="3" r="AN527"/>
  <c i="3" r="AR527"/>
  <c i="3" r="AQ497"/>
  <c i="3" r="AP497"/>
  <c i="3" r="AT497"/>
  <c i="3" r="AV497"/>
  <c i="3" r="AO497"/>
  <c i="3" r="AR497"/>
  <c i="3" r="AS497"/>
  <c i="3" r="AU497"/>
  <c i="3" r="AN497"/>
  <c i="3" r="AS468"/>
  <c i="3" r="AV468"/>
  <c i="3" r="AR468"/>
  <c i="3" r="AN468"/>
  <c i="3" r="AT468"/>
  <c i="3" r="AP468"/>
  <c i="3" r="AO468"/>
  <c i="3" r="AQ468"/>
  <c i="3" r="AU468"/>
  <c i="3" r="AT457"/>
  <c i="3" r="AR457"/>
  <c i="3" r="AN457"/>
  <c i="3" r="AP457"/>
  <c i="3" r="AQ457"/>
  <c i="3" r="AU457"/>
  <c i="3" r="AO457"/>
  <c i="3" r="AV457"/>
  <c i="3" r="AS457"/>
  <c i="3" r="AP376"/>
  <c i="3" r="AQ376"/>
  <c i="3" r="AV376"/>
  <c i="3" r="AO376"/>
  <c i="3" r="AU376"/>
  <c i="3" r="AN376"/>
  <c i="3" r="AT376"/>
  <c i="3" r="AR376"/>
  <c i="3" r="AQ354"/>
  <c i="3" r="AU354"/>
  <c i="3" r="AN354"/>
  <c i="3" r="AS354"/>
  <c i="3" r="AR354"/>
  <c i="3" r="AP354"/>
  <c i="3" r="AT354"/>
  <c i="3" r="AO354"/>
  <c i="3" r="AR343"/>
  <c i="3" r="AU343"/>
  <c i="3" r="AV343"/>
  <c i="3" r="AS343"/>
  <c i="3" r="AP343"/>
  <c i="3" r="AN343"/>
  <c i="3" r="AT343"/>
  <c i="3" r="AO343"/>
  <c i="3" r="AQ343"/>
  <c i="3" r="AT302"/>
  <c i="3" r="AV302"/>
  <c i="3" r="AR302"/>
  <c i="3" r="AN302"/>
  <c i="3" r="AU302"/>
  <c i="3" r="AO302"/>
  <c i="3" r="AS302"/>
  <c i="3" r="AP302"/>
  <c i="3" r="AQ302"/>
  <c i="3" r="AP293"/>
  <c i="3" r="AT293"/>
  <c i="3" r="AR293"/>
  <c i="3" r="AN293"/>
  <c i="3" r="AV293"/>
  <c i="3" r="AO293"/>
  <c i="3" r="AU293"/>
  <c i="3" r="AS293"/>
  <c i="3" r="AQ293"/>
  <c i="3" r="AS279"/>
  <c i="3" r="AR279"/>
  <c i="3" r="AU279"/>
  <c i="3" r="AV279"/>
  <c i="3" r="AP279"/>
  <c i="3" r="AT279"/>
  <c i="3" r="AO279"/>
  <c i="3" r="AQ279"/>
  <c i="3" r="AN279"/>
  <c i="3" r="AS253"/>
  <c i="3" r="AQ253"/>
  <c i="3" r="AV253"/>
  <c i="3" r="AU253"/>
  <c i="3" r="AN253"/>
  <c i="3" r="AR253"/>
  <c i="3" r="AP253"/>
  <c i="3" r="AT253"/>
  <c i="3" r="AO253"/>
  <c i="3" r="AV245"/>
  <c i="3" r="AS245"/>
  <c i="3" r="AR245"/>
  <c i="3" r="AU245"/>
  <c i="3" r="AN245"/>
  <c i="3" r="AQ245"/>
  <c i="3" r="AT245"/>
  <c i="3" r="AO245"/>
  <c i="3" r="AP245"/>
  <c i="3" r="AP201"/>
  <c i="3" r="AV201"/>
  <c i="3" r="AS201"/>
  <c i="3" r="AQ201"/>
  <c i="3" r="AN201"/>
  <c i="3" r="AR201"/>
  <c i="3" r="AU201"/>
  <c i="3" r="AT201"/>
  <c i="3" r="AO201"/>
  <c i="3" r="AP190"/>
  <c i="3" r="AS190"/>
  <c i="3" r="AT190"/>
  <c i="3" r="AR190"/>
  <c i="3" r="AN190"/>
  <c i="3" r="AQ190"/>
  <c i="3" r="AO190"/>
  <c i="3" r="AU190"/>
  <c i="3" r="AT178"/>
  <c i="3" r="AU178"/>
  <c i="3" r="AO178"/>
  <c i="3" r="AS178"/>
  <c i="3" r="AN178"/>
  <c i="3" r="AQ178"/>
  <c i="3" r="AP178"/>
  <c i="3" r="AV178"/>
  <c i="3" r="AR178"/>
  <c i="3" r="AP153"/>
  <c i="3" r="AS153"/>
  <c i="3" r="AN153"/>
  <c i="3" r="AO153"/>
  <c i="3" r="AR153"/>
  <c i="3" r="AV153"/>
  <c i="3" r="AU153"/>
  <c i="3" r="AT153"/>
  <c i="3" r="AQ153"/>
  <c i="3" r="AQ129"/>
  <c i="3" r="AO129"/>
  <c i="3" r="AN129"/>
  <c i="3" r="AV129"/>
  <c i="3" r="AP129"/>
  <c i="3" r="AU129"/>
  <c i="3" r="AS129"/>
  <c i="3" r="AR129"/>
  <c i="3" r="AT129"/>
  <c i="3" r="AU114"/>
  <c i="3" r="AP114"/>
  <c i="3" r="AN114"/>
  <c i="3" r="AV114"/>
  <c i="3" r="AT114"/>
  <c i="3" r="AQ114"/>
  <c i="3" r="AO114"/>
  <c i="3" r="AS114"/>
  <c i="3" r="AS107"/>
  <c i="3" r="AU107"/>
  <c i="3" r="AN107"/>
  <c i="3" r="AQ107"/>
  <c i="3" r="AO107"/>
  <c i="3" r="AV107"/>
  <c i="3" r="AT107"/>
  <c i="3" r="AR107"/>
  <c i="3" r="AP107"/>
  <c i="3" r="AT13"/>
  <c i="3" r="AV13"/>
  <c i="3" r="AU13"/>
  <c i="3" r="AR13"/>
  <c i="3" r="AP13"/>
  <c i="3" r="AO13"/>
  <c i="3" r="AQ13"/>
  <c i="3" r="AS13"/>
  <c i="3" r="AN13"/>
  <c i="3" r="AU22"/>
  <c i="3" r="AU46"/>
  <c i="3" r="AT39"/>
  <c i="3" r="AQ39"/>
  <c i="3" r="AS39"/>
  <c i="3" r="AR39"/>
  <c i="3" r="AU39"/>
  <c i="3" r="AN39"/>
  <c i="3" r="AQ69"/>
  <c i="3" r="AT69"/>
  <c i="3" r="AS69"/>
  <c i="3" r="AP69"/>
  <c i="3" r="AO69"/>
  <c i="3" r="AU69"/>
  <c i="3" r="AN69"/>
  <c i="3" r="AV77"/>
  <c i="3" r="AO77"/>
  <c i="3" r="AU77"/>
  <c i="3" r="AP77"/>
  <c i="3" r="AS77"/>
  <c i="3" r="AN77"/>
  <c i="3" r="AT77"/>
  <c i="3" r="AQ77"/>
  <c i="3" r="AV89"/>
  <c i="3" r="AQ89"/>
  <c i="3" r="AN89"/>
  <c i="3" r="AS89"/>
  <c i="3" r="AP89"/>
  <c i="3" r="AU89"/>
  <c i="3" r="AR89"/>
  <c i="3" r="AT89"/>
  <c i="3" r="AO89"/>
  <c i="3" r="AQ121"/>
  <c i="3" r="AP121"/>
  <c i="3" r="AO121"/>
  <c i="3" r="AV121"/>
  <c i="3" r="AU121"/>
  <c i="3" r="AT121"/>
  <c i="3" r="AR121"/>
  <c i="3" r="AN121"/>
  <c i="3" r="AV128"/>
  <c i="3" r="AU128"/>
  <c i="3" r="AS128"/>
  <c i="3" r="AT128"/>
  <c i="3" r="AP128"/>
  <c i="3" r="AQ128"/>
  <c i="3" r="AO128"/>
  <c i="3" r="AR134"/>
  <c i="3" r="AU134"/>
  <c i="3" r="AQ134"/>
  <c i="3" r="AN134"/>
  <c i="3" r="AT134"/>
  <c i="3" r="AO134"/>
  <c i="3" r="AV134"/>
  <c i="3" r="AR152"/>
  <c i="3" r="AQ159"/>
  <c i="3" r="AV159"/>
  <c i="3" r="AR159"/>
  <c i="3" r="AT159"/>
  <c i="3" r="AP159"/>
  <c i="3" r="AO159"/>
  <c i="3" r="AN159"/>
  <c i="3" r="AS159"/>
  <c i="3" r="AS170"/>
  <c i="3" r="AQ170"/>
  <c i="3" r="AR170"/>
  <c i="3" r="AN170"/>
  <c i="3" r="AP170"/>
  <c i="3" r="AV170"/>
  <c i="3" r="AO170"/>
  <c i="3" r="AT170"/>
  <c i="3" r="AT183"/>
  <c i="3" r="AV183"/>
  <c i="3" r="AU183"/>
  <c i="3" r="AO183"/>
  <c i="3" r="AQ183"/>
  <c i="3" r="AN183"/>
  <c i="3" r="AR183"/>
  <c i="3" r="AS183"/>
  <c i="3" r="AP183"/>
  <c i="3" r="AV199"/>
  <c i="3" r="AQ199"/>
  <c i="3" r="AO199"/>
  <c i="3" r="AN199"/>
  <c i="3" r="AS199"/>
  <c i="3" r="AR199"/>
  <c i="3" r="AP199"/>
  <c i="3" r="AT199"/>
  <c i="3" r="AU199"/>
  <c i="3" r="AP208"/>
  <c i="3" r="AR208"/>
  <c i="3" r="AN208"/>
  <c i="3" r="AS208"/>
  <c i="3" r="AO208"/>
  <c i="3" r="AT222"/>
  <c i="3" r="AU222"/>
  <c i="3" r="AV222"/>
  <c i="3" r="AR222"/>
  <c i="3" r="AP222"/>
  <c i="3" r="AN222"/>
  <c i="3" r="AS222"/>
  <c i="3" r="AO222"/>
  <c i="3" r="AT237"/>
  <c i="3" r="AS237"/>
  <c i="3" r="AO237"/>
  <c i="3" r="AQ237"/>
  <c i="3" r="AP237"/>
  <c i="3" r="AN237"/>
  <c i="3" r="AU237"/>
  <c i="3" r="AR237"/>
  <c i="3" r="AS189"/>
  <c i="3" r="AN189"/>
  <c i="3" r="AV189"/>
  <c i="3" r="AP189"/>
  <c i="3" r="AQ189"/>
  <c i="3" r="AO189"/>
  <c i="3" r="AT189"/>
  <c i="3" r="AR189"/>
  <c i="3" r="AT244"/>
  <c i="3" r="AR244"/>
  <c i="3" r="AS244"/>
  <c i="3" r="AP244"/>
  <c i="3" r="AN244"/>
  <c i="3" r="AQ244"/>
  <c i="3" r="AV244"/>
  <c i="3" r="AU244"/>
  <c i="3" r="AV252"/>
  <c i="3" r="AR252"/>
  <c i="3" r="AS252"/>
  <c i="3" r="AQ252"/>
  <c i="3" r="AU252"/>
  <c i="3" r="AN252"/>
  <c i="3" r="AO252"/>
  <c i="3" r="AT252"/>
  <c i="3" r="AP252"/>
  <c i="3" r="AU312"/>
  <c i="3" r="AQ331"/>
  <c i="3" r="AU331"/>
  <c i="3" r="AT331"/>
  <c i="3" r="AP331"/>
  <c i="3" r="AV331"/>
  <c i="3" r="AN331"/>
  <c i="3" r="AO331"/>
  <c i="3" r="AR331"/>
  <c i="3" r="AQ329"/>
  <c i="3" r="AP329"/>
  <c i="3" r="AV329"/>
  <c i="3" r="AT329"/>
  <c i="3" r="AN329"/>
  <c i="3" r="AO329"/>
  <c i="3" r="AS329"/>
  <c i="3" r="AR329"/>
  <c i="3" r="AR281"/>
  <c i="3" r="AV346"/>
  <c i="3" r="AU346"/>
  <c i="3" r="AS346"/>
  <c i="3" r="AP346"/>
  <c i="3" r="AN346"/>
  <c i="3" r="AT346"/>
  <c i="3" r="AR346"/>
  <c i="3" r="AR374"/>
  <c i="3" r="AT374"/>
  <c i="3" r="AU374"/>
  <c i="3" r="AN374"/>
  <c i="3" r="AO374"/>
  <c i="3" r="AS374"/>
  <c i="3" r="AP374"/>
  <c i="3" r="AQ374"/>
  <c i="3" r="AV374"/>
  <c i="3" r="AT382"/>
  <c i="3" r="AO382"/>
  <c i="3" r="AS382"/>
  <c i="3" r="AN382"/>
  <c i="3" r="AR382"/>
  <c i="3" r="AQ382"/>
  <c i="3" r="AU382"/>
  <c i="3" r="AP382"/>
  <c i="3" r="AU402"/>
  <c i="3" r="AS415"/>
  <c i="3" r="AQ415"/>
  <c i="3" r="AP415"/>
  <c i="3" r="AR415"/>
  <c i="3" r="AO415"/>
  <c i="3" r="AT415"/>
  <c i="3" r="AN415"/>
  <c i="3" r="AV450"/>
  <c i="3" r="AP450"/>
  <c i="3" r="AT450"/>
  <c i="3" r="AR450"/>
  <c i="3" r="AQ450"/>
  <c i="3" r="AO450"/>
  <c i="3" r="AN450"/>
  <c i="3" r="AU450"/>
  <c i="3" r="AS450"/>
  <c i="3" r="AU451"/>
  <c i="3" r="AR451"/>
  <c i="3" r="AN451"/>
  <c i="3" r="AO451"/>
  <c i="3" r="AV451"/>
  <c i="3" r="AQ451"/>
  <c i="3" r="AS451"/>
  <c i="3" r="AQ387"/>
  <c i="3" r="AS387"/>
  <c i="3" r="AP387"/>
  <c i="3" r="AN387"/>
  <c i="3" r="AT387"/>
  <c i="3" r="AU387"/>
  <c i="3" r="AO387"/>
  <c i="3" r="AR387"/>
  <c i="3" r="AP481"/>
  <c i="3" r="AS481"/>
  <c i="3" r="AT481"/>
  <c i="3" r="AN481"/>
  <c i="3" r="AQ481"/>
  <c i="3" r="AO481"/>
  <c i="3" r="AU481"/>
  <c i="3" r="AR481"/>
  <c i="3" r="AR518"/>
  <c i="3" r="AT518"/>
  <c i="3" r="AN518"/>
  <c i="3" r="AU518"/>
  <c i="3" r="AV518"/>
  <c i="3" r="AO518"/>
  <c i="3" r="AP518"/>
  <c i="3" r="AQ518"/>
  <c i="3" r="AS518"/>
  <c i="3" r="AT493"/>
  <c i="3" r="AP493"/>
  <c i="3" r="AO493"/>
  <c i="3" r="AQ493"/>
  <c i="3" r="AU493"/>
  <c i="3" r="AS493"/>
  <c i="3" r="AN493"/>
  <c i="3" r="AR493"/>
  <c i="3" r="AR531"/>
  <c i="3" r="AP536"/>
  <c i="3" r="AR536"/>
  <c i="3" r="AS536"/>
  <c i="3" r="AQ536"/>
  <c i="3" r="AV536"/>
  <c i="3" r="AN536"/>
  <c i="3" r="AT536"/>
  <c i="3" r="AO536"/>
  <c i="3" r="AR539"/>
  <c i="3" r="AT564"/>
  <c i="3" r="AS564"/>
  <c i="3" r="AQ564"/>
  <c i="3" r="AU564"/>
  <c i="3" r="AP564"/>
  <c i="3" r="AR564"/>
  <c i="3" r="AN564"/>
  <c i="3" r="AV564"/>
  <c i="3" r="AV573"/>
  <c i="3" r="AO573"/>
  <c i="3" r="AQ573"/>
  <c i="3" r="AP573"/>
  <c i="3" r="AR573"/>
  <c i="3" r="AS573"/>
  <c i="3" r="AN573"/>
  <c i="3" r="AT573"/>
  <c i="3" r="AU573"/>
  <c i="3" r="AR580"/>
  <c i="3" r="AU580"/>
  <c i="3" r="AV580"/>
  <c i="3" r="AQ580"/>
  <c i="3" r="AN580"/>
  <c i="3" r="AT580"/>
  <c i="3" r="AP580"/>
  <c i="3" r="AS580"/>
  <c i="3" r="AO580"/>
  <c i="3" r="AT595"/>
  <c i="3" r="AQ595"/>
  <c i="3" r="AV595"/>
  <c i="3" r="AN595"/>
  <c i="3" r="AP595"/>
  <c i="3" r="AU595"/>
  <c i="3" r="AS595"/>
  <c i="3" r="AO595"/>
  <c i="3" r="AR595"/>
  <c i="3" r="AT602"/>
  <c i="3" r="AN602"/>
  <c i="3" r="AO602"/>
  <c i="3" r="AP602"/>
  <c i="3" r="AU602"/>
  <c i="3" r="AS602"/>
  <c i="3" r="AQ602"/>
  <c i="3" r="AV602"/>
  <c i="3" r="AR602"/>
  <c i="3" r="AS613"/>
  <c i="3" r="AV613"/>
  <c i="3" r="AT613"/>
  <c i="3" r="AO613"/>
  <c i="3" r="AR613"/>
  <c i="3" r="AN613"/>
  <c i="3" r="AU613"/>
  <c i="3" r="AU627"/>
  <c i="3" r="AP627"/>
  <c i="3" r="AR627"/>
  <c i="3" r="AV627"/>
  <c i="3" r="AO627"/>
  <c i="3" r="AN627"/>
  <c i="3" r="AQ627"/>
  <c i="3" r="AT627"/>
  <c i="3" r="AS627"/>
  <c i="3" r="AV593"/>
  <c i="3" r="AR593"/>
  <c i="3" r="AQ593"/>
  <c i="3" r="AO593"/>
  <c i="3" r="AN593"/>
  <c i="3" r="AS593"/>
  <c i="3" r="AT593"/>
  <c i="3" r="AP593"/>
  <c i="3" r="AS643"/>
  <c i="3" r="AP646"/>
  <c i="3" r="AU646"/>
  <c i="3" r="AT646"/>
  <c i="3" r="AN646"/>
  <c i="3" r="AV646"/>
  <c i="3" r="AR646"/>
  <c i="3" r="AQ646"/>
  <c i="3" r="AO646"/>
  <c i="3" r="AR639"/>
  <c i="3" r="AS639"/>
  <c i="3" r="AV639"/>
  <c i="3" r="AN639"/>
  <c i="3" r="AQ639"/>
  <c i="3" r="AU639"/>
  <c i="3" r="AP639"/>
  <c i="3" r="AQ668"/>
  <c i="3" r="AN668"/>
  <c i="3" r="AO668"/>
  <c i="3" r="AS668"/>
  <c i="3" r="AV668"/>
  <c i="3" r="AT668"/>
  <c i="3" r="AP668"/>
  <c i="3" r="AR668"/>
  <c i="3" r="AT683"/>
  <c i="3" r="AS683"/>
  <c i="3" r="AU683"/>
  <c i="3" r="AV683"/>
  <c i="3" r="AP683"/>
  <c i="3" r="AQ683"/>
  <c i="3" r="AN683"/>
  <c i="3" r="AR683"/>
  <c i="3" r="AO683"/>
  <c i="3" r="AT665"/>
  <c i="3" r="AP665"/>
  <c i="3" r="AU665"/>
  <c i="3" r="AS665"/>
  <c i="3" r="AO665"/>
  <c i="3" r="AV665"/>
  <c i="3" r="AQ665"/>
  <c i="3" r="AN665"/>
  <c i="3" r="AR665"/>
  <c i="3" r="AV695"/>
  <c i="3" r="AP695"/>
  <c i="3" r="AS695"/>
  <c i="3" r="AR695"/>
  <c i="3" r="AN695"/>
  <c i="3" r="AU695"/>
  <c i="3" r="AO695"/>
  <c i="3" r="AT695"/>
  <c i="3" r="AQ695"/>
  <c i="3" r="AV712"/>
  <c i="3" r="AR712"/>
  <c i="3" r="AQ712"/>
  <c i="3" r="AP712"/>
  <c i="3" r="AU712"/>
  <c i="3" r="AN712"/>
  <c i="3" r="AO712"/>
  <c i="3" r="AS712"/>
  <c i="3" r="AQ715"/>
  <c i="3" r="AV715"/>
  <c i="3" r="AP715"/>
  <c i="3" r="AT715"/>
  <c i="3" r="AO715"/>
  <c i="3" r="AR715"/>
  <c i="3" r="AN715"/>
  <c i="3" r="AU715"/>
  <c i="3" r="AU727"/>
  <c i="3" r="AS727"/>
  <c i="3" r="AQ727"/>
  <c i="3" r="AN727"/>
  <c i="3" r="AO727"/>
  <c i="3" r="AR727"/>
  <c i="3" r="AV727"/>
  <c i="3" r="AT727"/>
  <c i="3" r="AP727"/>
  <c i="3" r="AU752"/>
  <c i="3" r="AR752"/>
  <c i="3" r="AS752"/>
  <c i="3" r="AP752"/>
  <c i="3" r="AV752"/>
  <c i="3" r="AN752"/>
  <c i="3" r="AT752"/>
  <c i="3" r="AO752"/>
  <c i="3" r="AR698"/>
  <c i="3" r="AS775"/>
  <c i="3" r="AT758"/>
  <c i="3" r="AO758"/>
  <c i="3" r="AU758"/>
  <c i="3" r="AR758"/>
  <c i="3" r="AS758"/>
  <c i="3" r="AQ758"/>
  <c i="3" r="AP758"/>
  <c i="3" r="AN758"/>
  <c i="3" r="AR779"/>
  <c i="3" r="AR809"/>
  <c i="3" r="AS809"/>
  <c i="3" r="AT809"/>
  <c i="3" r="AQ809"/>
  <c i="3" r="AO809"/>
  <c i="3" r="AN809"/>
  <c i="3" r="AP809"/>
  <c i="3" r="AV809"/>
  <c i="3" r="AU809"/>
  <c i="3" r="AU839"/>
  <c i="3" r="AS854"/>
  <c i="3" r="AS869"/>
  <c i="3" r="AO876"/>
  <c i="3" r="AN891"/>
  <c i="3" r="AQ891"/>
  <c i="3" r="AU891"/>
  <c i="3" r="AS891"/>
  <c i="3" r="AT891"/>
  <c i="3" r="AR891"/>
  <c i="3" r="AP891"/>
  <c i="3" r="AO891"/>
  <c i="3" r="AV930"/>
  <c i="3" r="AO930"/>
  <c i="3" r="AP930"/>
  <c i="3" r="AS930"/>
  <c i="3" r="AN930"/>
  <c i="3" r="AQ930"/>
  <c i="3" r="AT930"/>
  <c i="3" r="AU930"/>
  <c i="3" r="AR930"/>
  <c i="3" r="AS896"/>
  <c i="3" r="AP896"/>
  <c i="3" r="AO896"/>
  <c i="3" r="AU896"/>
  <c i="3" r="AR896"/>
  <c i="3" r="AQ896"/>
  <c i="3" r="AN896"/>
  <c i="3" r="AT896"/>
  <c i="3" r="AR840"/>
  <c i="3" r="AU941"/>
  <c i="3" r="AP958"/>
  <c i="3" r="AO958"/>
  <c i="3" r="AQ958"/>
  <c i="3" r="AV958"/>
  <c i="3" r="AN958"/>
  <c i="3" r="AS958"/>
  <c i="3" r="AR958"/>
  <c i="3" r="AU958"/>
  <c i="3" r="AU963"/>
  <c i="3" r="AP979"/>
  <c i="3" r="AU979"/>
  <c i="3" r="AR979"/>
  <c i="3" r="AN979"/>
  <c i="3" r="AS979"/>
  <c i="3" r="AO979"/>
  <c i="3" r="AQ979"/>
  <c i="3" r="AT979"/>
  <c i="3" r="AP991"/>
  <c i="3" r="AU991"/>
  <c i="3" r="AN991"/>
  <c i="3" r="AO991"/>
  <c i="3" r="AR991"/>
  <c i="3" r="AS991"/>
  <c i="3" r="AV991"/>
  <c i="3" r="AQ991"/>
  <c i="3" r="AR972"/>
  <c i="3" r="AQ1000"/>
  <c i="3" r="AV1000"/>
  <c i="3" r="AR1000"/>
  <c i="3" r="AN1000"/>
  <c i="3" r="AO1000"/>
  <c i="3" r="AU1000"/>
  <c i="3" r="AS1000"/>
  <c i="3" r="AP1000"/>
  <c i="3" r="AN128"/>
  <c i="3" r="AR77"/>
  <c i="3" r="AO348"/>
  <c i="3" r="AO710"/>
  <c i="3" r="AS981"/>
  <c i="3" r="AV981"/>
  <c i="3" r="AQ981"/>
  <c i="3" r="AR981"/>
  <c i="3" r="AO981"/>
  <c i="3" r="AT981"/>
  <c i="3" r="AU981"/>
  <c i="3" r="AP981"/>
  <c i="3" r="AN981"/>
  <c i="3" r="AS954"/>
  <c i="3" r="AR954"/>
  <c i="3" r="AV954"/>
  <c i="3" r="AT954"/>
  <c i="3" r="AQ954"/>
  <c i="3" r="AP954"/>
  <c i="3" r="AN954"/>
  <c i="3" r="AO954"/>
  <c i="3" r="AU954"/>
  <c i="3" r="AO948"/>
  <c i="3" r="AN948"/>
  <c i="3" r="AP948"/>
  <c i="3" r="AT948"/>
  <c i="3" r="AV948"/>
  <c i="3" r="AU948"/>
  <c i="3" r="AQ948"/>
  <c i="3" r="AR932"/>
  <c i="3" r="AO932"/>
  <c i="3" r="AP932"/>
  <c i="3" r="AS932"/>
  <c i="3" r="AN932"/>
  <c i="3" r="AV932"/>
  <c i="3" r="AT932"/>
  <c i="3" r="AQ932"/>
  <c i="3" r="AU932"/>
  <c i="3" r="AR926"/>
  <c i="3" r="AO926"/>
  <c i="3" r="AT926"/>
  <c i="3" r="AN926"/>
  <c i="3" r="AQ926"/>
  <c i="3" r="AU926"/>
  <c i="3" r="AS926"/>
  <c i="3" r="AV926"/>
  <c i="3" r="AO915"/>
  <c i="3" r="AU915"/>
  <c i="3" r="AN915"/>
  <c i="3" r="AT915"/>
  <c i="3" r="AS915"/>
  <c i="3" r="AQ915"/>
  <c i="3" r="AR915"/>
  <c i="3" r="AP915"/>
  <c i="3" r="AV915"/>
  <c i="3" r="AV873"/>
  <c i="3" r="AO873"/>
  <c i="3" r="AU873"/>
  <c i="3" r="AQ873"/>
  <c i="3" r="AP873"/>
  <c i="3" r="AS873"/>
  <c i="3" r="AN873"/>
  <c i="3" r="AR873"/>
  <c i="3" r="AT873"/>
  <c i="3" r="AO854"/>
  <c i="3" r="AV854"/>
  <c i="3" r="AP854"/>
  <c i="3" r="AT854"/>
  <c i="3" r="AN854"/>
  <c i="3" r="AU854"/>
  <c i="3" r="AR854"/>
  <c i="3" r="AQ854"/>
  <c i="3" r="AV848"/>
  <c i="3" r="AQ848"/>
  <c i="3" r="AT848"/>
  <c i="3" r="AS848"/>
  <c i="3" r="AN848"/>
  <c i="3" r="AO848"/>
  <c i="3" r="AP848"/>
  <c i="3" r="AU837"/>
  <c i="3" r="AS837"/>
  <c i="3" r="AO837"/>
  <c i="3" r="AT837"/>
  <c i="3" r="AP837"/>
  <c i="3" r="AQ837"/>
  <c i="3" r="AV837"/>
  <c i="3" r="AN837"/>
  <c i="3" r="AR837"/>
  <c i="3" r="AR831"/>
  <c i="3" r="AS831"/>
  <c i="3" r="AO831"/>
  <c i="3" r="AN831"/>
  <c i="3" r="AQ831"/>
  <c i="3" r="AV831"/>
  <c i="3" r="AT831"/>
  <c i="3" r="AP831"/>
  <c i="3" r="AS818"/>
  <c i="3" r="AT818"/>
  <c i="3" r="AV818"/>
  <c i="3" r="AN818"/>
  <c i="3" r="AR818"/>
  <c i="3" r="AP818"/>
  <c i="3" r="AQ818"/>
  <c i="3" r="AO818"/>
  <c i="3" r="AU818"/>
  <c i="3" r="AO813"/>
  <c i="3" r="AP813"/>
  <c i="3" r="AT813"/>
  <c i="3" r="AS813"/>
  <c i="3" r="AN813"/>
  <c i="3" r="AV813"/>
  <c i="3" r="AU813"/>
  <c i="3" r="AR813"/>
  <c i="3" r="AQ813"/>
  <c i="3" r="AS788"/>
  <c i="3" r="AO788"/>
  <c i="3" r="AN788"/>
  <c i="3" r="AR788"/>
  <c i="3" r="AP788"/>
  <c i="3" r="AV788"/>
  <c i="3" r="AQ788"/>
  <c i="3" r="AU788"/>
  <c i="3" r="AO692"/>
  <c i="3" r="AU692"/>
  <c i="3" r="AS692"/>
  <c i="3" r="AV692"/>
  <c i="3" r="AR692"/>
  <c i="3" r="AN692"/>
  <c i="3" r="AP692"/>
  <c i="3" r="AT692"/>
  <c i="3" r="AQ692"/>
  <c i="3" r="AV666"/>
  <c i="3" r="AP666"/>
  <c i="3" r="AQ666"/>
  <c i="3" r="AR666"/>
  <c i="3" r="AT666"/>
  <c i="3" r="AO666"/>
  <c i="3" r="AU666"/>
  <c i="3" r="AS666"/>
  <c i="3" r="AN666"/>
  <c i="3" r="AQ642"/>
  <c i="3" r="AO642"/>
  <c i="3" r="AR642"/>
  <c i="3" r="AT642"/>
  <c i="3" r="AN642"/>
  <c i="3" r="AS642"/>
  <c i="3" r="AV642"/>
  <c i="3" r="AU642"/>
  <c i="3" r="AP642"/>
  <c i="3" r="AV630"/>
  <c i="3" r="AU630"/>
  <c i="3" r="AS630"/>
  <c i="3" r="AO630"/>
  <c i="3" r="AP630"/>
  <c i="3" r="AN630"/>
  <c i="3" r="AT630"/>
  <c i="3" r="AR630"/>
  <c i="3" r="AQ630"/>
  <c i="3" r="AQ557"/>
  <c i="3" r="AS557"/>
  <c i="3" r="AT557"/>
  <c i="3" r="AR557"/>
  <c i="3" r="AP557"/>
  <c i="3" r="AV557"/>
  <c i="3" r="AU557"/>
  <c i="3" r="AO557"/>
  <c i="3" r="AN557"/>
  <c i="3" r="AS541"/>
  <c i="3" r="AV541"/>
  <c i="3" r="AQ541"/>
  <c i="3" r="AU541"/>
  <c i="3" r="AP541"/>
  <c i="3" r="AR541"/>
  <c i="3" r="AN541"/>
  <c i="3" r="AT541"/>
  <c i="3" r="AO541"/>
  <c i="3" r="AS511"/>
  <c i="3" r="AU511"/>
  <c i="3" r="AT511"/>
  <c i="3" r="AV511"/>
  <c i="3" r="AO511"/>
  <c i="3" r="AQ511"/>
  <c i="3" r="AP511"/>
  <c i="3" r="AR511"/>
  <c i="3" r="AN511"/>
  <c i="3" r="AV503"/>
  <c i="3" r="AN503"/>
  <c i="3" r="AQ503"/>
  <c i="3" r="AP503"/>
  <c i="3" r="AO503"/>
  <c i="3" r="AU503"/>
  <c i="3" r="AS503"/>
  <c i="3" r="AR503"/>
  <c i="3" r="AT503"/>
  <c i="3" r="AR492"/>
  <c i="3" r="AT492"/>
  <c i="3" r="AN492"/>
  <c i="3" r="AS492"/>
  <c i="3" r="AP492"/>
  <c i="3" r="AU492"/>
  <c i="3" r="AV492"/>
  <c i="3" r="AQ492"/>
  <c i="3" r="AO492"/>
  <c i="3" r="AU472"/>
  <c i="3" r="AT472"/>
  <c i="3" r="AS472"/>
  <c i="3" r="AP472"/>
  <c i="3" r="AO472"/>
  <c i="3" r="AR472"/>
  <c i="3" r="AN472"/>
  <c i="3" r="AQ472"/>
  <c i="3" r="AV472"/>
  <c i="3" r="AQ464"/>
  <c i="3" r="AT464"/>
  <c i="3" r="AP464"/>
  <c i="3" r="AS464"/>
  <c i="3" r="AV464"/>
  <c i="3" r="AR464"/>
  <c i="3" r="AU464"/>
  <c i="3" r="AN464"/>
  <c i="3" r="AO464"/>
  <c i="3" r="AQ439"/>
  <c i="3" r="AO439"/>
  <c i="3" r="AS439"/>
  <c i="3" r="AT439"/>
  <c i="3" r="AR439"/>
  <c i="3" r="AU439"/>
  <c i="3" r="AN439"/>
  <c i="3" r="AP439"/>
  <c i="3" r="AV439"/>
  <c i="3" r="AV436"/>
  <c i="3" r="AP436"/>
  <c i="3" r="AO436"/>
  <c i="3" r="AN436"/>
  <c i="3" r="AU436"/>
  <c i="3" r="AR436"/>
  <c i="3" r="AT436"/>
  <c i="3" r="AQ436"/>
  <c i="3" r="AQ425"/>
  <c i="3" r="AR425"/>
  <c i="3" r="AV425"/>
  <c i="3" r="AN425"/>
  <c i="3" r="AS425"/>
  <c i="3" r="AO425"/>
  <c i="3" r="AP425"/>
  <c i="3" r="AU425"/>
  <c i="3" r="AT425"/>
  <c i="3" r="AS413"/>
  <c i="3" r="AP413"/>
  <c i="3" r="AO413"/>
  <c i="3" r="AR413"/>
  <c i="3" r="AT413"/>
  <c i="3" r="AN413"/>
  <c i="3" r="AV413"/>
  <c i="3" r="AQ413"/>
  <c i="3" r="AU413"/>
  <c i="3" r="AQ404"/>
  <c i="3" r="AU404"/>
  <c i="3" r="AO404"/>
  <c i="3" r="AV404"/>
  <c i="3" r="AN404"/>
  <c i="3" r="AT404"/>
  <c i="3" r="AS404"/>
  <c i="3" r="AR404"/>
  <c i="3" r="AP404"/>
  <c i="3" r="AQ373"/>
  <c i="3" r="AN373"/>
  <c i="3" r="AV373"/>
  <c i="3" r="AR373"/>
  <c i="3" r="AU373"/>
  <c i="3" r="AP373"/>
  <c i="3" r="AS373"/>
  <c i="3" r="AT373"/>
  <c i="3" r="AO373"/>
  <c i="3" r="AQ364"/>
  <c i="3" r="AU364"/>
  <c i="3" r="AT364"/>
  <c i="3" r="AN364"/>
  <c i="3" r="AO364"/>
  <c i="3" r="AR364"/>
  <c i="3" r="AS364"/>
  <c i="3" r="AP364"/>
  <c i="3" r="AV364"/>
  <c i="3" r="AR335"/>
  <c i="3" r="AQ335"/>
  <c i="3" r="AN335"/>
  <c i="3" r="AV335"/>
  <c i="3" r="AO335"/>
  <c i="3" r="AS335"/>
  <c i="3" r="AP335"/>
  <c i="3" r="AN325"/>
  <c i="3" r="AO325"/>
  <c i="3" r="AU325"/>
  <c i="3" r="AR325"/>
  <c i="3" r="AV325"/>
  <c i="3" r="AT325"/>
  <c i="3" r="AP325"/>
  <c i="3" r="AS325"/>
  <c i="3" r="AQ325"/>
  <c i="3" r="AT281"/>
  <c i="3" r="AU281"/>
  <c i="3" r="AV281"/>
  <c i="3" r="AN281"/>
  <c i="3" r="AS281"/>
  <c i="3" r="AO281"/>
  <c i="3" r="AP281"/>
  <c i="3" r="AQ281"/>
  <c i="3" r="AN251"/>
  <c i="3" r="AV251"/>
  <c i="3" r="AQ251"/>
  <c i="3" r="AT251"/>
  <c i="3" r="AU251"/>
  <c i="3" r="AP251"/>
  <c i="3" r="AO251"/>
  <c i="3" r="AS251"/>
  <c i="3" r="AR251"/>
  <c i="3" r="AQ218"/>
  <c i="3" r="AP218"/>
  <c i="3" r="AV218"/>
  <c i="3" r="AT218"/>
  <c i="3" r="AS218"/>
  <c i="3" r="AR218"/>
  <c i="3" r="AO218"/>
  <c i="3" r="AU218"/>
  <c i="3" r="AN218"/>
  <c i="3" r="AO188"/>
  <c i="3" r="AN188"/>
  <c i="3" r="AS188"/>
  <c i="3" r="AT188"/>
  <c i="3" r="AR188"/>
  <c i="3" r="AQ188"/>
  <c i="3" r="AP188"/>
  <c i="3" r="AV188"/>
  <c i="3" r="AN169"/>
  <c i="3" r="AP169"/>
  <c i="3" r="AS169"/>
  <c i="3" r="AT169"/>
  <c i="3" r="AR169"/>
  <c i="3" r="AO169"/>
  <c i="3" r="AV169"/>
  <c i="3" r="AQ169"/>
  <c i="3" r="AT148"/>
  <c i="3" r="AN148"/>
  <c i="3" r="AP148"/>
  <c i="3" r="AO148"/>
  <c i="3" r="AU148"/>
  <c i="3" r="AV148"/>
  <c i="3" r="AR148"/>
  <c i="3" r="AS148"/>
  <c i="3" r="AQ148"/>
  <c i="3" r="AR126"/>
  <c i="3" r="AV126"/>
  <c i="3" r="AQ126"/>
  <c i="3" r="AP126"/>
  <c i="3" r="AO126"/>
  <c i="3" r="AT126"/>
  <c i="3" r="AN126"/>
  <c i="3" r="AS126"/>
  <c i="3" r="AU126"/>
  <c i="3" r="AR112"/>
  <c i="3" r="AO112"/>
  <c i="3" r="AN112"/>
  <c i="3" r="AU112"/>
  <c i="3" r="AP112"/>
  <c i="3" r="AS112"/>
  <c i="3" r="AV112"/>
  <c i="3" r="AQ112"/>
  <c i="3" r="AS64"/>
  <c i="3" r="AT64"/>
  <c i="3" r="AR64"/>
  <c i="3" r="AP64"/>
  <c i="3" r="AV64"/>
  <c i="3" r="AQ64"/>
  <c i="3" r="AN64"/>
  <c i="3" r="AO64"/>
  <c i="3" r="AU64"/>
  <c i="3" r="AT52"/>
  <c i="3" r="AS52"/>
  <c i="3" r="AV52"/>
  <c i="3" r="AQ52"/>
  <c i="3" r="AR52"/>
  <c i="3" r="AP52"/>
  <c i="3" r="AN52"/>
  <c i="3" r="AU52"/>
  <c i="3" r="AQ38"/>
  <c i="3" r="AR38"/>
  <c i="3" r="AS38"/>
  <c i="3" r="AV38"/>
  <c i="3" r="AU38"/>
  <c i="3" r="AN38"/>
  <c i="3" r="AT38"/>
  <c i="3" r="AO38"/>
  <c i="3" r="AP38"/>
  <c i="3" r="AQ8"/>
  <c i="3" r="AR8"/>
  <c i="3" r="AU8"/>
  <c i="3" r="AT8"/>
  <c i="3" r="AN8"/>
  <c i="3" r="AO8"/>
  <c i="3" r="AP8"/>
  <c i="3" r="AS8"/>
  <c i="3" r="AV8"/>
  <c i="3" r="AU5"/>
  <c i="3" r="AT5"/>
  <c i="3" r="AR5"/>
  <c i="3" r="AP5"/>
  <c i="3" r="AN5"/>
  <c i="3" r="AO5"/>
  <c i="3" r="AV5"/>
  <c i="3" r="AS5"/>
  <c i="3" r="AQ16"/>
  <c i="3" r="AR16"/>
  <c i="3" r="AS16"/>
  <c i="3" r="AN16"/>
  <c i="3" r="AT16"/>
  <c i="3" r="AP16"/>
  <c i="3" r="AU16"/>
  <c i="3" r="AV25"/>
  <c i="3" r="AT25"/>
  <c i="3" r="AS25"/>
  <c i="3" r="AR25"/>
  <c i="3" r="AO25"/>
  <c i="3" r="AU25"/>
  <c i="3" r="AQ25"/>
  <c i="3" r="AP25"/>
  <c i="3" r="AV34"/>
  <c i="3" r="AS34"/>
  <c i="3" r="AU34"/>
  <c i="3" r="AN34"/>
  <c i="3" r="AP34"/>
  <c i="3" r="AT34"/>
  <c i="3" r="AQ34"/>
  <c i="3" r="AO34"/>
  <c i="3" r="AV42"/>
  <c i="3" r="AU42"/>
  <c i="3" r="AQ42"/>
  <c i="3" r="AR42"/>
  <c i="3" r="AO42"/>
  <c i="3" r="AP42"/>
  <c i="3" r="AN42"/>
  <c i="3" r="AT57"/>
  <c i="3" r="AV72"/>
  <c i="3" r="AO72"/>
  <c i="3" r="AS72"/>
  <c i="3" r="AR72"/>
  <c i="3" r="AT72"/>
  <c i="3" r="AP72"/>
  <c i="3" r="AN72"/>
  <c i="3" r="AQ72"/>
  <c i="3" r="AU72"/>
  <c i="3" r="AP84"/>
  <c i="3" r="AS101"/>
  <c i="3" r="AN101"/>
  <c i="3" r="AV101"/>
  <c i="3" r="AO101"/>
  <c i="3" r="AT101"/>
  <c i="3" r="AU101"/>
  <c i="3" r="AR101"/>
  <c i="3" r="AQ105"/>
  <c i="3" r="AO105"/>
  <c i="3" r="AU105"/>
  <c i="3" r="AN105"/>
  <c i="3" r="AS105"/>
  <c i="3" r="AV105"/>
  <c i="3" r="AU145"/>
  <c i="3" r="AT144"/>
  <c i="3" r="AS144"/>
  <c i="3" r="AR144"/>
  <c i="3" r="AU144"/>
  <c i="3" r="AQ144"/>
  <c i="3" r="AP144"/>
  <c i="3" r="AO144"/>
  <c i="3" r="AV144"/>
  <c i="3" r="AS198"/>
  <c i="3" r="AT198"/>
  <c i="3" r="AO198"/>
  <c i="3" r="AN198"/>
  <c i="3" r="AU198"/>
  <c i="3" r="AR198"/>
  <c i="3" r="AQ198"/>
  <c i="3" r="AP198"/>
  <c i="3" r="AV216"/>
  <c i="3" r="AU216"/>
  <c i="3" r="AO216"/>
  <c i="3" r="AS216"/>
  <c i="3" r="AQ216"/>
  <c i="3" r="AT216"/>
  <c i="3" r="AP216"/>
  <c i="3" r="AN216"/>
  <c i="3" r="AR216"/>
  <c i="3" r="AS223"/>
  <c i="3" r="AN223"/>
  <c i="3" r="AV223"/>
  <c i="3" r="AO223"/>
  <c i="3" r="AU223"/>
  <c i="3" r="AT223"/>
  <c i="3" r="AR223"/>
  <c i="3" r="AQ248"/>
  <c i="3" r="AT263"/>
  <c i="3" r="AQ263"/>
  <c i="3" r="AV263"/>
  <c i="3" r="AO263"/>
  <c i="3" r="AR263"/>
  <c i="3" r="AP263"/>
  <c i="3" r="AU263"/>
  <c i="3" r="AS283"/>
  <c i="3" r="AP283"/>
  <c i="3" r="AV283"/>
  <c i="3" r="AN283"/>
  <c i="3" r="AT283"/>
  <c i="3" r="AU283"/>
  <c i="3" r="AR283"/>
  <c i="3" r="AQ283"/>
  <c i="3" r="AU259"/>
  <c i="3" r="AT259"/>
  <c i="3" r="AR259"/>
  <c i="3" r="AS259"/>
  <c i="3" r="AV259"/>
  <c i="3" r="AQ259"/>
  <c i="3" r="AO259"/>
  <c i="3" r="AN259"/>
  <c i="3" r="AU307"/>
  <c i="3" r="AV322"/>
  <c i="3" r="AQ322"/>
  <c i="3" r="AR322"/>
  <c i="3" r="AO322"/>
  <c i="3" r="AS322"/>
  <c i="3" r="AT322"/>
  <c i="3" r="AU322"/>
  <c i="3" r="AT342"/>
  <c i="3" r="AO342"/>
  <c i="3" r="AQ342"/>
  <c i="3" r="AU342"/>
  <c i="3" r="AR342"/>
  <c i="3" r="AS342"/>
  <c i="3" r="AP342"/>
  <c i="3" r="AN342"/>
  <c i="3" r="AP344"/>
  <c i="3" r="AO344"/>
  <c i="3" r="AN344"/>
  <c i="3" r="AU344"/>
  <c i="3" r="AS344"/>
  <c i="3" r="AV344"/>
  <c i="3" r="AQ344"/>
  <c i="3" r="AQ358"/>
  <c i="3" r="AP358"/>
  <c i="3" r="AU358"/>
  <c i="3" r="AN358"/>
  <c i="3" r="AR358"/>
  <c i="3" r="AT358"/>
  <c i="3" r="AO358"/>
  <c i="3" r="AS358"/>
  <c i="3" r="AV369"/>
  <c i="3" r="AP369"/>
  <c i="3" r="AR369"/>
  <c i="3" r="AO369"/>
  <c i="3" r="AN369"/>
  <c i="3" r="AS369"/>
  <c i="3" r="AQ369"/>
  <c i="3" r="AU369"/>
  <c i="3" r="AS367"/>
  <c i="3" r="AQ367"/>
  <c i="3" r="AR367"/>
  <c i="3" r="AT367"/>
  <c i="3" r="AP367"/>
  <c i="3" r="AO367"/>
  <c i="3" r="AU367"/>
  <c i="3" r="AN367"/>
  <c i="3" r="AV388"/>
  <c i="3" r="AS388"/>
  <c i="3" r="AP388"/>
  <c i="3" r="AQ388"/>
  <c i="3" r="AN388"/>
  <c i="3" r="AR388"/>
  <c i="3" r="AU388"/>
  <c i="3" r="AO388"/>
  <c i="3" r="AS427"/>
  <c i="3" r="AV432"/>
  <c i="3" r="AN432"/>
  <c i="3" r="AQ432"/>
  <c i="3" r="AR432"/>
  <c i="3" r="AP432"/>
  <c i="3" r="AT432"/>
  <c i="3" r="AO432"/>
  <c i="3" r="AS432"/>
  <c i="3" r="AU432"/>
  <c i="3" r="AS459"/>
  <c i="3" r="AS419"/>
  <c i="3" r="AN419"/>
  <c i="3" r="AP419"/>
  <c i="3" r="AO419"/>
  <c i="3" r="AV419"/>
  <c i="3" r="AT419"/>
  <c i="3" r="AQ419"/>
  <c i="3" r="AU419"/>
  <c i="3" r="AR419"/>
  <c i="3" r="AR363"/>
  <c i="3" r="AQ487"/>
  <c i="3" r="AQ488"/>
  <c i="3" r="AR488"/>
  <c i="3" r="AO488"/>
  <c i="3" r="AP488"/>
  <c i="3" r="AU488"/>
  <c i="3" r="AV488"/>
  <c i="3" r="AS488"/>
  <c i="3" r="AR499"/>
  <c i="3" r="AO499"/>
  <c i="3" r="AV499"/>
  <c i="3" r="AT499"/>
  <c i="3" r="AU499"/>
  <c i="3" r="AN499"/>
  <c i="3" r="AQ499"/>
  <c i="3" r="AS499"/>
  <c i="3" r="AP499"/>
  <c i="3" r="AQ514"/>
  <c i="3" r="AT514"/>
  <c i="3" r="AV514"/>
  <c i="3" r="AP514"/>
  <c i="3" r="AN514"/>
  <c i="3" r="AS514"/>
  <c i="3" r="AU514"/>
  <c i="3" r="AR514"/>
  <c i="3" r="AO514"/>
  <c i="3" r="AN501"/>
  <c i="3" r="AV501"/>
  <c i="3" r="AO501"/>
  <c i="3" r="AU501"/>
  <c i="3" r="AS501"/>
  <c i="3" r="AP501"/>
  <c i="3" r="AR501"/>
  <c i="3" r="AQ501"/>
  <c i="3" r="AQ523"/>
  <c i="3" r="AR523"/>
  <c i="3" r="AU523"/>
  <c i="3" r="AN523"/>
  <c i="3" r="AV523"/>
  <c i="3" r="AS523"/>
  <c i="3" r="AO523"/>
  <c i="3" r="AP551"/>
  <c i="3" r="AN551"/>
  <c i="3" r="AV551"/>
  <c i="3" r="AS551"/>
  <c i="3" r="AO551"/>
  <c i="3" r="AU551"/>
  <c i="3" r="AR551"/>
  <c i="3" r="AQ551"/>
  <c i="3" r="AV554"/>
  <c i="3" r="AO554"/>
  <c i="3" r="AR554"/>
  <c i="3" r="AU554"/>
  <c i="3" r="AP554"/>
  <c i="3" r="AN554"/>
  <c i="3" r="AQ554"/>
  <c i="3" r="AS554"/>
  <c i="3" r="AS556"/>
  <c i="3" r="AT556"/>
  <c i="3" r="AP556"/>
  <c i="3" r="AR556"/>
  <c i="3" r="AU556"/>
  <c i="3" r="AO556"/>
  <c i="3" r="AQ556"/>
  <c i="3" r="AV556"/>
  <c i="3" r="AN556"/>
  <c i="3" r="AT572"/>
  <c i="3" r="AR572"/>
  <c i="3" r="AU572"/>
  <c i="3" r="AN572"/>
  <c i="3" r="AV572"/>
  <c i="3" r="AP572"/>
  <c i="3" r="AQ572"/>
  <c i="3" r="AO572"/>
  <c i="3" r="AQ597"/>
  <c i="3" r="AT597"/>
  <c i="3" r="AV597"/>
  <c i="3" r="AN597"/>
  <c i="3" r="AP597"/>
  <c i="3" r="AO597"/>
  <c i="3" r="AS597"/>
  <c i="3" r="AR597"/>
  <c i="3" r="AS606"/>
  <c i="3" r="AN606"/>
  <c i="3" r="AO606"/>
  <c i="3" r="AU606"/>
  <c i="3" r="AP606"/>
  <c i="3" r="AR606"/>
  <c i="3" r="AV606"/>
  <c i="3" r="AQ606"/>
  <c i="3" r="AT615"/>
  <c i="3" r="AR615"/>
  <c i="3" r="AP615"/>
  <c i="3" r="AN615"/>
  <c i="3" r="AV615"/>
  <c i="3" r="AO615"/>
  <c i="3" r="AS615"/>
  <c i="3" r="AU615"/>
  <c i="3" r="AQ615"/>
  <c i="3" r="AV637"/>
  <c i="3" r="AT637"/>
  <c i="3" r="AQ637"/>
  <c i="3" r="AR637"/>
  <c i="3" r="AN637"/>
  <c i="3" r="AP637"/>
  <c i="3" r="AS637"/>
  <c i="3" r="AO637"/>
  <c i="3" r="AU637"/>
  <c i="3" r="AN609"/>
  <c i="3" r="AP609"/>
  <c i="3" r="AV609"/>
  <c i="3" r="AT609"/>
  <c i="3" r="AR609"/>
  <c i="3" r="AS609"/>
  <c i="3" r="AQ609"/>
  <c i="3" r="AU609"/>
  <c i="3" r="AO609"/>
  <c i="3" r="AV585"/>
  <c i="3" r="AS585"/>
  <c i="3" r="AQ585"/>
  <c i="3" r="AT585"/>
  <c i="3" r="AO585"/>
  <c i="3" r="AR585"/>
  <c i="3" r="AN585"/>
  <c i="3" r="AU585"/>
  <c i="3" r="AP585"/>
  <c i="3" r="AS641"/>
  <c i="3" r="AQ641"/>
  <c i="3" r="AP641"/>
  <c i="3" r="AR641"/>
  <c i="3" r="AV641"/>
  <c i="3" r="AT641"/>
  <c i="3" r="AO641"/>
  <c i="3" r="AU641"/>
  <c i="3" r="AN641"/>
  <c i="3" r="AO652"/>
  <c i="3" r="AT652"/>
  <c i="3" r="AN652"/>
  <c i="3" r="AR652"/>
  <c i="3" r="AP652"/>
  <c i="3" r="AS652"/>
  <c i="3" r="AU652"/>
  <c i="3" r="AQ652"/>
  <c i="3" r="AQ677"/>
  <c i="3" r="AU684"/>
  <c i="3" r="AU704"/>
  <c i="3" r="AR704"/>
  <c i="3" r="AN704"/>
  <c i="3" r="AP704"/>
  <c i="3" r="AQ704"/>
  <c i="3" r="AS704"/>
  <c i="3" r="AO704"/>
  <c i="3" r="AV704"/>
  <c i="3" r="AU723"/>
  <c i="3" r="AU745"/>
  <c i="3" r="AR722"/>
  <c i="3" r="AV690"/>
  <c i="3" r="AO690"/>
  <c i="3" r="AT690"/>
  <c i="3" r="AQ690"/>
  <c i="3" r="AN690"/>
  <c i="3" r="AP690"/>
  <c i="3" r="AR690"/>
  <c i="3" r="AS690"/>
  <c i="3" r="AU690"/>
  <c i="3" r="AO756"/>
  <c i="3" r="AP756"/>
  <c i="3" r="AV756"/>
  <c i="3" r="AQ756"/>
  <c i="3" r="AT756"/>
  <c i="3" r="AU756"/>
  <c i="3" r="AN756"/>
  <c i="3" r="AS756"/>
  <c i="3" r="AV771"/>
  <c i="3" r="AP771"/>
  <c i="3" r="AT771"/>
  <c i="3" r="AO771"/>
  <c i="3" r="AQ771"/>
  <c i="3" r="AS771"/>
  <c i="3" r="AN771"/>
  <c i="3" r="AU771"/>
  <c i="3" r="AQ784"/>
  <c i="3" r="AS784"/>
  <c i="3" r="AO784"/>
  <c i="3" r="AU784"/>
  <c i="3" r="AT784"/>
  <c i="3" r="AR784"/>
  <c i="3" r="AP784"/>
  <c i="3" r="AN784"/>
  <c i="3" r="AV787"/>
  <c i="3" r="AQ787"/>
  <c i="3" r="AP787"/>
  <c i="3" r="AN787"/>
  <c i="3" r="AU787"/>
  <c i="3" r="AS787"/>
  <c i="3" r="AR787"/>
  <c i="3" r="AO787"/>
  <c i="3" r="AT787"/>
  <c i="3" r="AO807"/>
  <c i="3" r="AU807"/>
  <c i="3" r="AT807"/>
  <c i="3" r="AN807"/>
  <c i="3" r="AR807"/>
  <c i="3" r="AQ807"/>
  <c i="3" r="AP807"/>
  <c i="3" r="AV807"/>
  <c i="3" r="AS807"/>
  <c i="3" r="AU840"/>
  <c i="3" r="AP840"/>
  <c i="3" r="AN840"/>
  <c i="3" r="AO840"/>
  <c i="3" r="AV840"/>
  <c i="3" r="AT840"/>
  <c i="3" r="AQ840"/>
  <c i="3" r="AS840"/>
  <c i="3" r="AT833"/>
  <c i="3" r="AP833"/>
  <c i="3" r="AO833"/>
  <c i="3" r="AS833"/>
  <c i="3" r="AQ833"/>
  <c i="3" r="AU833"/>
  <c i="3" r="AR833"/>
  <c i="3" r="AN833"/>
  <c i="3" r="AS865"/>
  <c i="3" r="AN875"/>
  <c i="3" r="AV875"/>
  <c i="3" r="AR875"/>
  <c i="3" r="AQ875"/>
  <c i="3" r="AU875"/>
  <c i="3" r="AP875"/>
  <c i="3" r="AO875"/>
  <c i="3" r="AS875"/>
  <c i="3" r="AT875"/>
  <c i="3" r="AT876"/>
  <c i="3" r="AU876"/>
  <c i="3" r="AR876"/>
  <c i="3" r="AQ876"/>
  <c i="3" r="AS876"/>
  <c i="3" r="AN876"/>
  <c i="3" r="AP906"/>
  <c i="3" r="AO906"/>
  <c i="3" r="AN906"/>
  <c i="3" r="AU906"/>
  <c i="3" r="AV906"/>
  <c i="3" r="AR906"/>
  <c i="3" r="AQ906"/>
  <c i="3" r="AS906"/>
  <c i="3" r="AT925"/>
  <c i="3" r="AS925"/>
  <c i="3" r="AO925"/>
  <c i="3" r="AU925"/>
  <c i="3" r="AV925"/>
  <c i="3" r="AP925"/>
  <c i="3" r="AN925"/>
  <c i="3" r="AQ925"/>
  <c i="3" r="AR925"/>
  <c i="3" r="AR888"/>
  <c i="3" r="AV856"/>
  <c i="3" r="AN856"/>
  <c i="3" r="AT856"/>
  <c i="3" r="AP856"/>
  <c i="3" r="AO856"/>
  <c i="3" r="AS856"/>
  <c i="3" r="AQ856"/>
  <c i="3" r="AR856"/>
  <c i="3" r="AU856"/>
  <c i="3" r="AS808"/>
  <c i="3" r="AN808"/>
  <c i="3" r="AR808"/>
  <c i="3" r="AP808"/>
  <c i="3" r="AT808"/>
  <c i="3" r="AQ808"/>
  <c i="3" r="AO808"/>
  <c i="3" r="AV808"/>
  <c i="3" r="AU950"/>
  <c i="3" r="AT934"/>
  <c i="3" r="AQ934"/>
  <c i="3" r="AN934"/>
  <c i="3" r="AR934"/>
  <c i="3" r="AU934"/>
  <c i="3" r="AO934"/>
  <c i="3" r="AV934"/>
  <c i="3" r="AS934"/>
  <c i="3" r="AU965"/>
  <c i="3" r="AT965"/>
  <c i="3" r="AQ965"/>
  <c i="3" r="AO965"/>
  <c i="3" r="AP965"/>
  <c i="3" r="AS965"/>
  <c i="3" r="AN965"/>
  <c i="3" r="AR965"/>
  <c i="3" r="AV965"/>
  <c i="3" r="AU985"/>
  <c i="3" r="AS998"/>
  <c i="3" r="AV998"/>
  <c i="3" r="AO998"/>
  <c i="3" r="AR998"/>
  <c i="3" r="AN998"/>
  <c i="3" r="AU998"/>
  <c i="3" r="AQ998"/>
  <c i="3" r="AT998"/>
  <c i="3" r="AP998"/>
  <c i="3" r="AQ346"/>
  <c i="3" r="AV237"/>
  <c i="3" r="AO52"/>
  <c i="3" r="AO939"/>
  <c i="3" r="AU939"/>
  <c i="3" r="AS939"/>
  <c i="3" r="AV939"/>
  <c i="3" r="AN939"/>
  <c i="3" r="AP939"/>
  <c i="3" r="AQ939"/>
  <c i="3" r="AR939"/>
  <c i="3" r="AT924"/>
  <c i="3" r="AQ924"/>
  <c i="3" r="AN924"/>
  <c i="3" r="AS924"/>
  <c i="3" r="AU924"/>
  <c i="3" r="AP924"/>
  <c i="3" r="AR924"/>
  <c i="3" r="AO924"/>
  <c i="3" r="AV924"/>
  <c i="3" r="AU879"/>
  <c i="3" r="AN879"/>
  <c i="3" r="AT879"/>
  <c i="3" r="AQ879"/>
  <c i="3" r="AS879"/>
  <c i="3" r="AP879"/>
  <c i="3" r="AO879"/>
  <c i="3" r="AR879"/>
  <c i="3" r="AV879"/>
  <c i="3" r="AP867"/>
  <c i="3" r="AT867"/>
  <c i="3" r="AR867"/>
  <c i="3" r="AN867"/>
  <c i="3" r="AO867"/>
  <c i="3" r="AQ867"/>
  <c i="3" r="AS867"/>
  <c i="3" r="AU867"/>
  <c i="3" r="AV867"/>
  <c i="3" r="AQ843"/>
  <c i="3" r="AV843"/>
  <c i="3" r="AU843"/>
  <c i="3" r="AT843"/>
  <c i="3" r="AN843"/>
  <c i="3" r="AP843"/>
  <c i="3" r="AS843"/>
  <c i="3" r="AR843"/>
  <c i="3" r="AO843"/>
  <c i="3" r="AP829"/>
  <c i="3" r="AU829"/>
  <c i="3" r="AQ829"/>
  <c i="3" r="AS829"/>
  <c i="3" r="AT829"/>
  <c i="3" r="AO829"/>
  <c i="3" r="AN829"/>
  <c i="3" r="AV829"/>
  <c i="3" r="AR829"/>
  <c i="3" r="AR803"/>
  <c i="3" r="AQ803"/>
  <c i="3" r="AP803"/>
  <c i="3" r="AN803"/>
  <c i="3" r="AT803"/>
  <c i="3" r="AV803"/>
  <c i="3" r="AU803"/>
  <c i="3" r="AO803"/>
  <c i="3" r="AS803"/>
  <c i="3" r="AP782"/>
  <c i="3" r="AO782"/>
  <c i="3" r="AS782"/>
  <c i="3" r="AU782"/>
  <c i="3" r="AV782"/>
  <c i="3" r="AQ782"/>
  <c i="3" r="AR782"/>
  <c i="3" r="AN782"/>
  <c i="3" r="AT782"/>
  <c i="3" r="AV755"/>
  <c i="3" r="AO755"/>
  <c i="3" r="AR755"/>
  <c i="3" r="AQ755"/>
  <c i="3" r="AS755"/>
  <c i="3" r="AP755"/>
  <c i="3" r="AU755"/>
  <c i="3" r="AN755"/>
  <c i="3" r="AP747"/>
  <c i="3" r="AN747"/>
  <c i="3" r="AT747"/>
  <c i="3" r="AU747"/>
  <c i="3" r="AR747"/>
  <c i="3" r="AQ747"/>
  <c i="3" r="AV747"/>
  <c i="3" r="AS747"/>
  <c i="3" r="AO747"/>
  <c i="3" r="AN737"/>
  <c i="3" r="AO737"/>
  <c i="3" r="AR737"/>
  <c i="3" r="AU737"/>
  <c i="3" r="AT737"/>
  <c i="3" r="AV737"/>
  <c i="3" r="AP737"/>
  <c i="3" r="AS737"/>
  <c i="3" r="AQ737"/>
  <c i="3" r="AO722"/>
  <c i="3" r="AV722"/>
  <c i="3" r="AQ722"/>
  <c i="3" r="AT722"/>
  <c i="3" r="AP722"/>
  <c i="3" r="AN722"/>
  <c i="3" r="AS722"/>
  <c i="3" r="AU722"/>
  <c i="3" r="AU696"/>
  <c i="3" r="AT696"/>
  <c i="3" r="AQ696"/>
  <c i="3" r="AN696"/>
  <c i="3" r="AV696"/>
  <c i="3" r="AO696"/>
  <c i="3" r="AR696"/>
  <c i="3" r="AS696"/>
  <c i="3" r="AP696"/>
  <c i="3" r="AP648"/>
  <c i="3" r="AS648"/>
  <c i="3" r="AR648"/>
  <c i="3" r="AT648"/>
  <c i="3" r="AQ648"/>
  <c i="3" r="AN648"/>
  <c i="3" r="AV648"/>
  <c i="3" r="AO648"/>
  <c i="3" r="AS620"/>
  <c i="3" r="AV620"/>
  <c i="3" r="AQ620"/>
  <c i="3" r="AR620"/>
  <c i="3" r="AU620"/>
  <c i="3" r="AP620"/>
  <c i="3" r="AT620"/>
  <c i="3" r="AO620"/>
  <c i="3" r="AN620"/>
  <c i="3" r="AS603"/>
  <c i="3" r="AT603"/>
  <c i="3" r="AV603"/>
  <c i="3" r="AO603"/>
  <c i="3" r="AU603"/>
  <c i="3" r="AR603"/>
  <c i="3" r="AQ603"/>
  <c i="3" r="AN603"/>
  <c i="3" r="AP603"/>
  <c i="3" r="AQ568"/>
  <c i="3" r="AU568"/>
  <c i="3" r="AO568"/>
  <c i="3" r="AV568"/>
  <c i="3" r="AR568"/>
  <c i="3" r="AS568"/>
  <c i="3" r="AT568"/>
  <c i="3" r="AP568"/>
  <c i="3" r="AN568"/>
  <c i="3" r="AQ533"/>
  <c i="3" r="AV533"/>
  <c i="3" r="AT533"/>
  <c i="3" r="AN533"/>
  <c i="3" r="AO533"/>
  <c i="3" r="AR533"/>
  <c i="3" r="AU533"/>
  <c i="3" r="AS533"/>
  <c i="3" r="AP533"/>
  <c i="3" r="AS521"/>
  <c i="3" r="AV521"/>
  <c i="3" r="AU521"/>
  <c i="3" r="AN521"/>
  <c i="3" r="AR521"/>
  <c i="3" r="AO521"/>
  <c i="3" r="AQ521"/>
  <c i="3" r="AP521"/>
  <c i="3" r="AT521"/>
  <c i="3" r="AT513"/>
  <c i="3" r="AV513"/>
  <c i="3" r="AP513"/>
  <c i="3" r="AS513"/>
  <c i="3" r="AR513"/>
  <c i="3" r="AU513"/>
  <c i="3" r="AO513"/>
  <c i="3" r="AQ513"/>
  <c i="3" r="AN513"/>
  <c i="3" r="AU506"/>
  <c i="3" r="AT506"/>
  <c i="3" r="AN506"/>
  <c i="3" r="AO506"/>
  <c i="3" r="AV506"/>
  <c i="3" r="AP506"/>
  <c i="3" r="AQ506"/>
  <c i="3" r="AS506"/>
  <c i="3" r="AR506"/>
  <c i="3" r="AT498"/>
  <c i="3" r="AV498"/>
  <c i="3" r="AN498"/>
  <c i="3" r="AS498"/>
  <c i="3" r="AQ498"/>
  <c i="3" r="AR498"/>
  <c i="3" r="AP498"/>
  <c i="3" r="AO498"/>
  <c i="3" r="AU498"/>
  <c i="3" r="AV483"/>
  <c i="3" r="AP483"/>
  <c i="3" r="AQ483"/>
  <c i="3" r="AU483"/>
  <c i="3" r="AT483"/>
  <c i="3" r="AR483"/>
  <c i="3" r="AS483"/>
  <c i="3" r="AO483"/>
  <c i="3" r="AN483"/>
  <c i="3" r="AS448"/>
  <c i="3" r="AU448"/>
  <c i="3" r="AN448"/>
  <c i="3" r="AT448"/>
  <c i="3" r="AO448"/>
  <c i="3" r="AP448"/>
  <c i="3" r="AQ448"/>
  <c i="3" r="AV448"/>
  <c i="3" r="AR448"/>
  <c i="3" r="AR433"/>
  <c i="3" r="AU433"/>
  <c i="3" r="AT433"/>
  <c i="3" r="AS433"/>
  <c i="3" r="AV433"/>
  <c i="3" r="AN433"/>
  <c i="3" r="AO433"/>
  <c i="3" r="AQ433"/>
  <c i="3" r="AP433"/>
  <c i="3" r="AU424"/>
  <c i="3" r="AT424"/>
  <c i="3" r="AV424"/>
  <c i="3" r="AN424"/>
  <c i="3" r="AP424"/>
  <c i="3" r="AO424"/>
  <c i="3" r="AS424"/>
  <c i="3" r="AQ424"/>
  <c i="3" r="AR424"/>
  <c i="3" r="AT410"/>
  <c i="3" r="AV410"/>
  <c i="3" r="AR410"/>
  <c i="3" r="AN410"/>
  <c i="3" r="AU410"/>
  <c i="3" r="AP410"/>
  <c i="3" r="AO410"/>
  <c i="3" r="AQ410"/>
  <c i="3" r="AS410"/>
  <c i="3" r="AR396"/>
  <c i="3" r="AU396"/>
  <c i="3" r="AV396"/>
  <c i="3" r="AN396"/>
  <c i="3" r="AO396"/>
  <c i="3" r="AP396"/>
  <c i="3" r="AQ396"/>
  <c i="3" r="AT396"/>
  <c i="3" r="AS396"/>
  <c i="3" r="AO385"/>
  <c i="3" r="AR385"/>
  <c i="3" r="AV385"/>
  <c i="3" r="AP385"/>
  <c i="3" r="AN385"/>
  <c i="3" r="AQ385"/>
  <c i="3" r="AT385"/>
  <c i="3" r="AU385"/>
  <c i="3" r="AS385"/>
  <c i="3" r="AU360"/>
  <c i="3" r="AN360"/>
  <c i="3" r="AS360"/>
  <c i="3" r="AP360"/>
  <c i="3" r="AT360"/>
  <c i="3" r="AV360"/>
  <c i="3" r="AO360"/>
  <c i="3" r="AQ360"/>
  <c i="3" r="AR360"/>
  <c i="3" r="AT309"/>
  <c i="3" r="AV309"/>
  <c i="3" r="AO309"/>
  <c i="3" r="AR309"/>
  <c i="3" r="AU309"/>
  <c i="3" r="AQ309"/>
  <c i="3" r="AS309"/>
  <c i="3" r="AP309"/>
  <c i="3" r="AN309"/>
  <c i="3" r="AP299"/>
  <c i="3" r="AS299"/>
  <c i="3" r="AR299"/>
  <c i="3" r="AO299"/>
  <c i="3" r="AN299"/>
  <c i="3" r="AT299"/>
  <c i="3" r="AV299"/>
  <c i="3" r="AU299"/>
  <c i="3" r="AV291"/>
  <c i="3" r="AQ291"/>
  <c i="3" r="AP291"/>
  <c i="3" r="AO291"/>
  <c i="3" r="AR291"/>
  <c i="3" r="AU291"/>
  <c i="3" r="AN291"/>
  <c i="3" r="AS291"/>
  <c i="3" r="AT291"/>
  <c i="3" r="AS285"/>
  <c i="3" r="AV285"/>
  <c i="3" r="AT285"/>
  <c i="3" r="AQ285"/>
  <c i="3" r="AN285"/>
  <c i="3" r="AO285"/>
  <c i="3" r="AR285"/>
  <c i="3" r="AU285"/>
  <c i="3" r="AN273"/>
  <c i="3" r="AS273"/>
  <c i="3" r="AQ273"/>
  <c i="3" r="AP273"/>
  <c i="3" r="AT273"/>
  <c i="3" r="AV273"/>
  <c i="3" r="AU273"/>
  <c i="3" r="AR273"/>
  <c i="3" r="AO273"/>
  <c i="3" r="AU248"/>
  <c i="3" r="AP248"/>
  <c i="3" r="AS248"/>
  <c i="3" r="AV248"/>
  <c i="3" r="AR248"/>
  <c i="3" r="AN248"/>
  <c i="3" r="AT248"/>
  <c i="3" r="AO248"/>
  <c i="3" r="AV238"/>
  <c i="3" r="AO238"/>
  <c i="3" r="AP238"/>
  <c i="3" r="AQ238"/>
  <c i="3" r="AU238"/>
  <c i="3" r="AS238"/>
  <c i="3" r="AN238"/>
  <c i="3" r="AR238"/>
  <c i="3" r="AT238"/>
  <c i="3" r="AQ234"/>
  <c i="3" r="AT234"/>
  <c i="3" r="AS234"/>
  <c i="3" r="AO234"/>
  <c i="3" r="AN234"/>
  <c i="3" r="AP234"/>
  <c i="3" r="AV234"/>
  <c i="3" r="AU234"/>
  <c i="3" r="AR234"/>
  <c i="3" r="AQ225"/>
  <c i="3" r="AR225"/>
  <c i="3" r="AV225"/>
  <c i="3" r="AU225"/>
  <c i="3" r="AS225"/>
  <c i="3" r="AO225"/>
  <c i="3" r="AN225"/>
  <c i="3" r="AT225"/>
  <c i="3" r="AP225"/>
  <c i="3" r="AS197"/>
  <c i="3" r="AV197"/>
  <c i="3" r="AO197"/>
  <c i="3" r="AU197"/>
  <c i="3" r="AN197"/>
  <c i="3" r="AT197"/>
  <c i="3" r="AQ197"/>
  <c i="3" r="AP197"/>
  <c i="3" r="AT185"/>
  <c i="3" r="AV185"/>
  <c i="3" r="AP185"/>
  <c i="3" r="AR185"/>
  <c i="3" r="AS185"/>
  <c i="3" r="AN185"/>
  <c i="3" r="AQ185"/>
  <c i="3" r="AO185"/>
  <c i="3" r="AN156"/>
  <c i="3" r="AT156"/>
  <c i="3" r="AQ156"/>
  <c i="3" r="AR156"/>
  <c i="3" r="AS156"/>
  <c i="3" r="AP156"/>
  <c i="3" r="AV156"/>
  <c i="3" r="AU156"/>
  <c i="3" r="AO156"/>
  <c i="3" r="AV145"/>
  <c i="3" r="AO145"/>
  <c i="3" r="AS145"/>
  <c i="3" r="AR145"/>
  <c i="3" r="AT145"/>
  <c i="3" r="AQ145"/>
  <c i="3" r="AN145"/>
  <c i="3" r="AP145"/>
  <c i="3" r="AP110"/>
  <c i="3" r="AS110"/>
  <c i="3" r="AO110"/>
  <c i="3" r="AU110"/>
  <c i="3" r="AN110"/>
  <c i="3" r="AQ110"/>
  <c i="3" r="AT110"/>
  <c i="3" r="AV110"/>
  <c i="3" r="AR110"/>
  <c i="3" r="AR80"/>
  <c i="3" r="AS80"/>
  <c i="3" r="AV80"/>
  <c i="3" r="AP80"/>
  <c i="3" r="AN80"/>
  <c i="3" r="AQ80"/>
  <c i="3" r="AO80"/>
  <c i="3" r="AT80"/>
  <c i="3" r="AU80"/>
  <c i="3" r="AO71"/>
  <c i="3" r="AR71"/>
  <c i="3" r="AQ71"/>
  <c i="3" r="AP71"/>
  <c i="3" r="AT71"/>
  <c i="3" r="AU71"/>
  <c i="3" r="AV71"/>
  <c i="3" r="AN71"/>
  <c i="3" r="AS71"/>
  <c i="3" r="AQ67"/>
  <c i="3" r="AP67"/>
  <c i="3" r="AR67"/>
  <c i="3" r="AU67"/>
  <c i="3" r="AT67"/>
  <c i="3" r="AO67"/>
  <c i="3" r="AN67"/>
  <c i="3" r="AV67"/>
  <c i="3" r="AS67"/>
  <c i="3" r="AQ19"/>
  <c i="3" r="AP19"/>
  <c i="3" r="AR19"/>
  <c i="3" r="AV19"/>
  <c i="3" r="AU19"/>
  <c i="3" r="AN19"/>
  <c i="3" r="AS19"/>
  <c i="3" r="AT19"/>
  <c i="3" r="AU28"/>
  <c i="3" r="AR28"/>
  <c i="3" r="AO28"/>
  <c i="3" r="AN28"/>
  <c i="3" r="AQ28"/>
  <c i="3" r="AV28"/>
  <c i="3" r="AS28"/>
  <c i="3" r="AT28"/>
  <c i="3" r="AR34"/>
  <c i="3" r="AU51"/>
  <c i="3" r="AR51"/>
  <c i="3" r="AQ51"/>
  <c i="3" r="AP51"/>
  <c i="3" r="AV51"/>
  <c i="3" r="AO51"/>
  <c i="3" r="AN51"/>
  <c i="3" r="AT51"/>
  <c i="3" r="AS61"/>
  <c i="3" r="AT61"/>
  <c i="3" r="AV61"/>
  <c i="3" r="AN61"/>
  <c i="3" r="AO61"/>
  <c i="3" r="AP61"/>
  <c i="3" r="AQ61"/>
  <c i="3" r="AR61"/>
  <c i="3" r="AQ57"/>
  <c i="3" r="AP57"/>
  <c i="3" r="AO57"/>
  <c i="3" r="AU57"/>
  <c i="3" r="AN57"/>
  <c i="3" r="AS57"/>
  <c i="3" r="AR57"/>
  <c i="3" r="AP105"/>
  <c i="3" r="AR114"/>
  <c i="3" r="AU132"/>
  <c i="3" r="AV137"/>
  <c i="3" r="AN137"/>
  <c i="3" r="AR137"/>
  <c i="3" r="AT137"/>
  <c i="3" r="AO137"/>
  <c i="3" r="AQ137"/>
  <c i="3" r="AU137"/>
  <c i="3" r="AP137"/>
  <c i="3" r="AS137"/>
  <c i="3" r="AT149"/>
  <c i="3" r="AS149"/>
  <c i="3" r="AR149"/>
  <c i="3" r="AP149"/>
  <c i="3" r="AO149"/>
  <c i="3" r="AN149"/>
  <c i="3" r="AU149"/>
  <c i="3" r="AQ149"/>
  <c i="3" r="AQ155"/>
  <c i="3" r="AO155"/>
  <c i="3" r="AV155"/>
  <c i="3" r="AU155"/>
  <c i="3" r="AN155"/>
  <c i="3" r="AP155"/>
  <c i="3" r="AT155"/>
  <c i="3" r="AR155"/>
  <c i="3" r="AS155"/>
  <c i="3" r="AU167"/>
  <c i="3" r="AP167"/>
  <c i="3" r="AO167"/>
  <c i="3" r="AS167"/>
  <c i="3" r="AQ167"/>
  <c i="3" r="AV167"/>
  <c i="3" r="AR167"/>
  <c i="3" r="AN167"/>
  <c i="3" r="AT180"/>
  <c i="3" r="AS180"/>
  <c i="3" r="AV180"/>
  <c i="3" r="AP180"/>
  <c i="3" r="AR180"/>
  <c i="3" r="AU180"/>
  <c i="3" r="AO180"/>
  <c i="3" r="AU186"/>
  <c i="3" r="AT186"/>
  <c i="3" r="AR186"/>
  <c i="3" r="AS186"/>
  <c i="3" r="AV186"/>
  <c i="3" r="AP186"/>
  <c i="3" r="AN186"/>
  <c i="3" r="AO186"/>
  <c i="3" r="AR229"/>
  <c i="3" r="AU181"/>
  <c i="3" r="AT181"/>
  <c i="3" r="AR181"/>
  <c i="3" r="AS181"/>
  <c i="3" r="AP181"/>
  <c i="3" r="AV181"/>
  <c i="3" r="AN181"/>
  <c i="3" r="AO181"/>
  <c i="3" r="AR243"/>
  <c i="3" r="AV243"/>
  <c i="3" r="AN243"/>
  <c i="3" r="AT243"/>
  <c i="3" r="AP243"/>
  <c i="3" r="AU243"/>
  <c i="3" r="AO243"/>
  <c i="3" r="AQ243"/>
  <c i="3" r="AS243"/>
  <c i="3" r="AQ265"/>
  <c i="3" r="AV274"/>
  <c i="3" r="AR274"/>
  <c i="3" r="AO274"/>
  <c i="3" r="AN274"/>
  <c i="3" r="AP274"/>
  <c i="3" r="AQ274"/>
  <c i="3" r="AT274"/>
  <c i="3" r="AS274"/>
  <c i="3" r="AS277"/>
  <c i="3" r="AU277"/>
  <c i="3" r="AR277"/>
  <c i="3" r="AN277"/>
  <c i="3" r="AV277"/>
  <c i="3" r="AP277"/>
  <c i="3" r="AO277"/>
  <c i="3" r="AR295"/>
  <c i="3" r="AV295"/>
  <c i="3" r="AP295"/>
  <c i="3" r="AN295"/>
  <c i="3" r="AU295"/>
  <c i="3" r="AT295"/>
  <c i="3" r="AS295"/>
  <c i="3" r="AO295"/>
  <c i="3" r="AQ295"/>
  <c i="3" r="AR301"/>
  <c i="3" r="AV301"/>
  <c i="3" r="AN301"/>
  <c i="3" r="AT301"/>
  <c i="3" r="AS301"/>
  <c i="3" r="AO301"/>
  <c i="3" r="AU301"/>
  <c i="3" r="AP301"/>
  <c i="3" r="AT313"/>
  <c i="3" r="AV313"/>
  <c i="3" r="AP313"/>
  <c i="3" r="AQ313"/>
  <c i="3" r="AU313"/>
  <c i="3" r="AN313"/>
  <c i="3" r="AO313"/>
  <c i="3" r="AS313"/>
  <c i="3" r="AV326"/>
  <c i="3" r="AR326"/>
  <c i="3" r="AT326"/>
  <c i="3" r="AP326"/>
  <c i="3" r="AS326"/>
  <c i="3" r="AO326"/>
  <c i="3" r="AN326"/>
  <c i="3" r="AQ326"/>
  <c i="3" r="AU334"/>
  <c i="3" r="AR334"/>
  <c i="3" r="AT334"/>
  <c i="3" r="AN334"/>
  <c i="3" r="AS334"/>
  <c i="3" r="AV334"/>
  <c i="3" r="AP334"/>
  <c i="3" r="AQ334"/>
  <c i="3" r="AO334"/>
  <c i="3" r="AT321"/>
  <c i="3" r="AV321"/>
  <c i="3" r="AU321"/>
  <c i="3" r="AS321"/>
  <c i="3" r="AR321"/>
  <c i="3" r="AP321"/>
  <c i="3" r="AQ321"/>
  <c i="3" r="AN321"/>
  <c i="3" r="AO321"/>
  <c i="3" r="AR344"/>
  <c i="3" r="AS376"/>
  <c i="3" r="AT392"/>
  <c i="3" r="AS392"/>
  <c i="3" r="AP392"/>
  <c i="3" r="AU392"/>
  <c i="3" r="AN392"/>
  <c i="3" r="AV392"/>
  <c i="3" r="AR392"/>
  <c i="3" r="AO392"/>
  <c i="3" r="AQ392"/>
  <c i="3" r="AT401"/>
  <c i="3" r="AR401"/>
  <c i="3" r="AS401"/>
  <c i="3" r="AN401"/>
  <c i="3" r="AU401"/>
  <c i="3" r="AO401"/>
  <c i="3" r="AP401"/>
  <c i="3" r="AQ401"/>
  <c i="3" r="AS436"/>
  <c i="3" r="AV455"/>
  <c i="3" r="AU455"/>
  <c i="3" r="AO455"/>
  <c i="3" r="AT455"/>
  <c i="3" r="AP455"/>
  <c i="3" r="AR455"/>
  <c i="3" r="AN455"/>
  <c i="3" r="AQ455"/>
  <c i="3" r="AS455"/>
  <c i="3" r="AV435"/>
  <c i="3" r="AP435"/>
  <c i="3" r="AS435"/>
  <c i="3" r="AT435"/>
  <c i="3" r="AO435"/>
  <c i="3" r="AQ435"/>
  <c i="3" r="AN435"/>
  <c i="3" r="AU435"/>
  <c i="3" r="AR435"/>
  <c i="3" r="AU460"/>
  <c i="3" r="AV460"/>
  <c i="3" r="AQ460"/>
  <c i="3" r="AP460"/>
  <c i="3" r="AR460"/>
  <c i="3" r="AN460"/>
  <c i="3" r="AT460"/>
  <c i="3" r="AS460"/>
  <c i="3" r="AO461"/>
  <c i="3" r="AT461"/>
  <c i="3" r="AU461"/>
  <c i="3" r="AN461"/>
  <c i="3" r="AP461"/>
  <c i="3" r="AV461"/>
  <c i="3" r="AQ461"/>
  <c i="3" r="AV474"/>
  <c i="3" r="AN474"/>
  <c i="3" r="AR474"/>
  <c i="3" r="AO474"/>
  <c i="3" r="AQ474"/>
  <c i="3" r="AS474"/>
  <c i="3" r="AP474"/>
  <c i="3" r="AV484"/>
  <c i="3" r="AO484"/>
  <c i="3" r="AT484"/>
  <c i="3" r="AU484"/>
  <c i="3" r="AP484"/>
  <c i="3" r="AN484"/>
  <c i="3" r="AR484"/>
  <c i="3" r="AS484"/>
  <c i="3" r="AQ496"/>
  <c i="3" r="AP496"/>
  <c i="3" r="AO496"/>
  <c i="3" r="AN496"/>
  <c i="3" r="AT496"/>
  <c i="3" r="AU496"/>
  <c i="3" r="AR496"/>
  <c i="3" r="AV496"/>
  <c i="3" r="AO508"/>
  <c i="3" r="AV508"/>
  <c i="3" r="AP508"/>
  <c i="3" r="AS508"/>
  <c i="3" r="AU508"/>
  <c i="3" r="AN508"/>
  <c i="3" r="AR508"/>
  <c i="3" r="AP520"/>
  <c i="3" r="AO520"/>
  <c i="3" r="AU520"/>
  <c i="3" r="AT520"/>
  <c i="3" r="AV520"/>
  <c i="3" r="AQ520"/>
  <c i="3" r="AN520"/>
  <c i="3" r="AR520"/>
  <c i="3" r="AV534"/>
  <c i="3" r="AN534"/>
  <c i="3" r="AT534"/>
  <c i="3" r="AR534"/>
  <c i="3" r="AQ534"/>
  <c i="3" r="AO534"/>
  <c i="3" r="AS534"/>
  <c i="3" r="AP534"/>
  <c i="3" r="AU534"/>
  <c i="3" r="AU548"/>
  <c i="3" r="AV548"/>
  <c i="3" r="AN548"/>
  <c i="3" r="AR548"/>
  <c i="3" r="AQ548"/>
  <c i="3" r="AP548"/>
  <c i="3" r="AO548"/>
  <c i="3" r="AS547"/>
  <c i="3" r="AO547"/>
  <c i="3" r="AN547"/>
  <c i="3" r="AP547"/>
  <c i="3" r="AT547"/>
  <c i="3" r="AQ547"/>
  <c i="3" r="AR547"/>
  <c i="3" r="AO574"/>
  <c i="3" r="AV574"/>
  <c i="3" r="AN574"/>
  <c i="3" r="AU574"/>
  <c i="3" r="AS574"/>
  <c i="3" r="AP574"/>
  <c i="3" r="AQ574"/>
  <c i="3" r="AR574"/>
  <c i="3" r="AU588"/>
  <c i="3" r="AR588"/>
  <c i="3" r="AO588"/>
  <c i="3" r="AP588"/>
  <c i="3" r="AQ588"/>
  <c i="3" r="AT588"/>
  <c i="3" r="AN588"/>
  <c i="3" r="AV588"/>
  <c i="3" r="AQ613"/>
  <c i="3" r="AV622"/>
  <c i="3" r="AT622"/>
  <c i="3" r="AQ622"/>
  <c i="3" r="AO622"/>
  <c i="3" r="AN622"/>
  <c i="3" r="AR622"/>
  <c i="3" r="AU622"/>
  <c i="3" r="AP622"/>
  <c i="3" r="AU577"/>
  <c i="3" r="AT577"/>
  <c i="3" r="AR577"/>
  <c i="3" r="AO577"/>
  <c i="3" r="AN577"/>
  <c i="3" r="AS577"/>
  <c i="3" r="AQ577"/>
  <c i="3" r="AV577"/>
  <c i="3" r="AP577"/>
  <c i="3" r="AT631"/>
  <c i="3" r="AS631"/>
  <c i="3" r="AU631"/>
  <c i="3" r="AP631"/>
  <c i="3" r="AO631"/>
  <c i="3" r="AN631"/>
  <c i="3" r="AV631"/>
  <c i="3" r="AR631"/>
  <c i="3" r="AS663"/>
  <c i="3" r="AR663"/>
  <c i="3" r="AP663"/>
  <c i="3" r="AV663"/>
  <c i="3" r="AO663"/>
  <c i="3" r="AN663"/>
  <c i="3" r="AT663"/>
  <c i="3" r="AU663"/>
  <c i="3" r="AQ663"/>
  <c i="3" r="AR679"/>
  <c i="3" r="AP679"/>
  <c i="3" r="AQ679"/>
  <c i="3" r="AN679"/>
  <c i="3" r="AV679"/>
  <c i="3" r="AU679"/>
  <c i="3" r="AT679"/>
  <c i="3" r="AS679"/>
  <c i="3" r="AO686"/>
  <c i="3" r="AR686"/>
  <c i="3" r="AP686"/>
  <c i="3" r="AS686"/>
  <c i="3" r="AT686"/>
  <c i="3" r="AU686"/>
  <c i="3" r="AN686"/>
  <c i="3" r="AQ686"/>
  <c i="3" r="AV686"/>
  <c i="3" r="AS733"/>
  <c i="3" r="AN749"/>
  <c i="3" r="AS749"/>
  <c i="3" r="AU749"/>
  <c i="3" r="AO749"/>
  <c i="3" r="AQ749"/>
  <c i="3" r="AR749"/>
  <c i="3" r="AV749"/>
  <c i="3" r="AT706"/>
  <c i="3" r="AN706"/>
  <c i="3" r="AQ706"/>
  <c i="3" r="AP706"/>
  <c i="3" r="AS706"/>
  <c i="3" r="AR706"/>
  <c i="3" r="AO706"/>
  <c i="3" r="AU706"/>
  <c i="3" r="AR794"/>
  <c i="3" r="AT794"/>
  <c i="3" r="AP794"/>
  <c i="3" r="AO794"/>
  <c i="3" r="AQ794"/>
  <c i="3" r="AS794"/>
  <c i="3" r="AN794"/>
  <c i="3" r="AU794"/>
  <c i="3" r="AQ796"/>
  <c i="3" r="AU796"/>
  <c i="3" r="AS796"/>
  <c i="3" r="AV796"/>
  <c i="3" r="AN796"/>
  <c i="3" r="AP796"/>
  <c i="3" r="AO796"/>
  <c i="3" r="AR796"/>
  <c i="3" r="AT796"/>
  <c i="3" r="AO814"/>
  <c i="3" r="AR814"/>
  <c i="3" r="AU814"/>
  <c i="3" r="AS814"/>
  <c i="3" r="AN814"/>
  <c i="3" r="AV814"/>
  <c i="3" r="AQ814"/>
  <c i="3" r="AP814"/>
  <c i="3" r="AU831"/>
  <c i="3" r="AU846"/>
  <c i="3" r="AR846"/>
  <c i="3" r="AV846"/>
  <c i="3" r="AS846"/>
  <c i="3" r="AP846"/>
  <c i="3" r="AT846"/>
  <c i="3" r="AN846"/>
  <c i="3" r="AQ846"/>
  <c i="3" r="AO846"/>
  <c i="3" r="AT825"/>
  <c i="3" r="AQ825"/>
  <c i="3" r="AR825"/>
  <c i="3" r="AP825"/>
  <c i="3" r="AO825"/>
  <c i="3" r="AV825"/>
  <c i="3" r="AU825"/>
  <c i="3" r="AN825"/>
  <c i="3" r="AV853"/>
  <c i="3" r="AQ853"/>
  <c i="3" r="AR853"/>
  <c i="3" r="AN853"/>
  <c i="3" r="AU853"/>
  <c i="3" r="AS853"/>
  <c i="3" r="AP853"/>
  <c i="3" r="AT853"/>
  <c i="3" r="AV880"/>
  <c i="3" r="AN880"/>
  <c i="3" r="AS880"/>
  <c i="3" r="AU880"/>
  <c i="3" r="AP880"/>
  <c i="3" r="AT880"/>
  <c i="3" r="AQ880"/>
  <c i="3" r="AO880"/>
  <c i="3" r="AV868"/>
  <c i="3" r="AT868"/>
  <c i="3" r="AS868"/>
  <c i="3" r="AU868"/>
  <c i="3" r="AQ868"/>
  <c i="3" r="AP868"/>
  <c i="3" r="AN868"/>
  <c i="3" r="AO868"/>
  <c i="3" r="AR868"/>
  <c i="3" r="AV895"/>
  <c i="3" r="AP895"/>
  <c i="3" r="AO895"/>
  <c i="3" r="AT895"/>
  <c i="3" r="AR895"/>
  <c i="3" r="AN895"/>
  <c i="3" r="AV914"/>
  <c i="3" r="AU914"/>
  <c i="3" r="AP914"/>
  <c i="3" r="AT914"/>
  <c i="3" r="AO914"/>
  <c i="3" r="AN914"/>
  <c i="3" r="AS914"/>
  <c i="3" r="AQ914"/>
  <c i="3" r="AR914"/>
  <c i="3" r="AV909"/>
  <c i="3" r="AT909"/>
  <c i="3" r="AN909"/>
  <c i="3" r="AU909"/>
  <c i="3" r="AS909"/>
  <c i="3" r="AP909"/>
  <c i="3" r="AO909"/>
  <c i="3" r="AR909"/>
  <c i="3" r="AR880"/>
  <c i="3" r="AQ832"/>
  <c i="3" r="AR832"/>
  <c i="3" r="AV832"/>
  <c i="3" r="AO832"/>
  <c i="3" r="AP832"/>
  <c i="3" r="AU832"/>
  <c i="3" r="AN832"/>
  <c i="3" r="AS832"/>
  <c i="3" r="AV972"/>
  <c i="3" r="AO972"/>
  <c i="3" r="AP972"/>
  <c i="3" r="AN972"/>
  <c i="3" r="AQ972"/>
  <c i="3" r="AS972"/>
  <c i="3" r="AU972"/>
  <c i="3" r="AT972"/>
  <c i="3" r="AR997"/>
  <c i="3" r="AV997"/>
  <c i="3" r="AQ997"/>
  <c i="3" r="AP997"/>
  <c i="3" r="AS997"/>
  <c i="3" r="AT997"/>
  <c i="3" r="AO997"/>
  <c i="3" r="AU997"/>
  <c i="3" r="AN997"/>
  <c i="3" r="AT501"/>
  <c i="3" r="AU91"/>
  <c i="3" r="AP39"/>
  <c i="3" r="AU185"/>
  <c i="3" r="AQ418"/>
  <c i="3" r="AQ903"/>
  <c i="3" r="AV354"/>
  <c i="3" r="AT985"/>
  <c i="3" r="AS985"/>
  <c i="3" r="AV985"/>
  <c i="3" r="AQ985"/>
  <c i="3" r="AP985"/>
  <c i="3" r="AN985"/>
  <c i="3" r="AO985"/>
  <c i="3" r="AR985"/>
  <c i="3" r="AQ977"/>
  <c i="3" r="AT977"/>
  <c i="3" r="AO977"/>
  <c i="3" r="AN977"/>
  <c i="3" r="AP977"/>
  <c i="3" r="AU977"/>
  <c i="3" r="AS977"/>
  <c i="3" r="AV977"/>
  <c i="3" r="AR977"/>
  <c i="3" r="AO960"/>
  <c i="3" r="AQ960"/>
  <c i="3" r="AT960"/>
  <c i="3" r="AV960"/>
  <c i="3" r="AN960"/>
  <c i="3" r="AP960"/>
  <c i="3" r="AU960"/>
  <c i="3" r="AS960"/>
  <c i="3" r="AR960"/>
  <c i="3" r="AO927"/>
  <c i="3" r="AU927"/>
  <c i="3" r="AP927"/>
  <c i="3" r="AN927"/>
  <c i="3" r="AR927"/>
  <c i="3" r="AS927"/>
  <c i="3" r="AQ927"/>
  <c i="3" r="AV927"/>
  <c i="3" r="AT927"/>
  <c i="3" r="AU881"/>
  <c i="3" r="AT881"/>
  <c i="3" r="AP881"/>
  <c i="3" r="AS881"/>
  <c i="3" r="AR881"/>
  <c i="3" r="AQ881"/>
  <c i="3" r="AO881"/>
  <c i="3" r="AN881"/>
  <c i="3" r="AV881"/>
  <c i="3" r="AV865"/>
  <c i="3" r="AQ865"/>
  <c i="3" r="AP865"/>
  <c i="3" r="AN865"/>
  <c i="3" r="AT865"/>
  <c i="3" r="AU865"/>
  <c i="3" r="AR865"/>
  <c i="3" r="AO865"/>
  <c i="3" r="AP835"/>
  <c i="3" r="AS835"/>
  <c i="3" r="AO835"/>
  <c i="3" r="AQ835"/>
  <c i="3" r="AN835"/>
  <c i="3" r="AV835"/>
  <c i="3" r="AR835"/>
  <c i="3" r="AT835"/>
  <c i="3" r="AU835"/>
  <c i="3" r="AN823"/>
  <c i="3" r="AT823"/>
  <c i="3" r="AR823"/>
  <c i="3" r="AS823"/>
  <c i="3" r="AP823"/>
  <c i="3" r="AQ823"/>
  <c i="3" r="AO823"/>
  <c i="3" r="AV823"/>
  <c i="3" r="AR798"/>
  <c i="3" r="AT798"/>
  <c i="3" r="AU798"/>
  <c i="3" r="AV798"/>
  <c i="3" r="AO798"/>
  <c i="3" r="AQ798"/>
  <c i="3" r="AN798"/>
  <c i="3" r="AP798"/>
  <c i="3" r="AS798"/>
  <c i="3" r="AT775"/>
  <c i="3" r="AP775"/>
  <c i="3" r="AN775"/>
  <c i="3" r="AV775"/>
  <c i="3" r="AU775"/>
  <c i="3" r="AO775"/>
  <c i="3" r="AR775"/>
  <c i="3" r="AQ775"/>
  <c i="3" r="AS759"/>
  <c i="3" r="AU759"/>
  <c i="3" r="AV759"/>
  <c i="3" r="AT759"/>
  <c i="3" r="AQ759"/>
  <c i="3" r="AN759"/>
  <c i="3" r="AR759"/>
  <c i="3" r="AO759"/>
  <c i="3" r="AP759"/>
  <c i="3" r="AQ729"/>
  <c i="3" r="AU729"/>
  <c i="3" r="AT729"/>
  <c i="3" r="AP729"/>
  <c i="3" r="AR729"/>
  <c i="3" r="AV729"/>
  <c i="3" r="AS729"/>
  <c i="3" r="AN729"/>
  <c i="3" r="AO729"/>
  <c i="3" r="AS703"/>
  <c i="3" r="AU703"/>
  <c i="3" r="AP703"/>
  <c i="3" r="AN703"/>
  <c i="3" r="AV703"/>
  <c i="3" r="AQ703"/>
  <c i="3" r="AO703"/>
  <c i="3" r="AT703"/>
  <c i="3" r="AR703"/>
  <c i="3" r="AV691"/>
  <c i="3" r="AT691"/>
  <c i="3" r="AN691"/>
  <c i="3" r="AQ691"/>
  <c i="3" r="AS691"/>
  <c i="3" r="AR691"/>
  <c i="3" r="AO691"/>
  <c i="3" r="AQ685"/>
  <c i="3" r="AS685"/>
  <c i="3" r="AT685"/>
  <c i="3" r="AO685"/>
  <c i="3" r="AV685"/>
  <c i="3" r="AN685"/>
  <c i="3" r="AR685"/>
  <c i="3" r="AU685"/>
  <c i="3" r="AP685"/>
  <c i="3" r="AT669"/>
  <c i="3" r="AS669"/>
  <c i="3" r="AV669"/>
  <c i="3" r="AP669"/>
  <c i="3" r="AN669"/>
  <c i="3" r="AO669"/>
  <c i="3" r="AQ669"/>
  <c i="3" r="AU669"/>
  <c i="3" r="AR669"/>
  <c i="3" r="AU654"/>
  <c i="3" r="AN654"/>
  <c i="3" r="AV654"/>
  <c i="3" r="AQ654"/>
  <c i="3" r="AO654"/>
  <c i="3" r="AT654"/>
  <c i="3" r="AS654"/>
  <c i="3" r="AP654"/>
  <c i="3" r="AR654"/>
  <c i="3" r="AO601"/>
  <c i="3" r="AQ601"/>
  <c i="3" r="AN601"/>
  <c i="3" r="AT601"/>
  <c i="3" r="AV601"/>
  <c i="3" r="AP601"/>
  <c i="3" r="AS601"/>
  <c i="3" r="AU601"/>
  <c i="3" r="AQ592"/>
  <c i="3" r="AO592"/>
  <c i="3" r="AN592"/>
  <c i="3" r="AR592"/>
  <c i="3" r="AU592"/>
  <c i="3" r="AT592"/>
  <c i="3" r="AP592"/>
  <c i="3" r="AS592"/>
  <c i="3" r="AV592"/>
  <c i="3" r="AQ549"/>
  <c i="3" r="AU549"/>
  <c i="3" r="AT549"/>
  <c i="3" r="AO549"/>
  <c i="3" r="AN549"/>
  <c i="3" r="AS549"/>
  <c i="3" r="AV549"/>
  <c i="3" r="AR549"/>
  <c i="3" r="AP549"/>
  <c i="3" r="AP540"/>
  <c i="3" r="AT540"/>
  <c i="3" r="AS540"/>
  <c i="3" r="AQ540"/>
  <c i="3" r="AN540"/>
  <c i="3" r="AU540"/>
  <c i="3" r="AV540"/>
  <c i="3" r="AR540"/>
  <c i="3" r="AO540"/>
  <c i="3" r="AS530"/>
  <c i="3" r="AP530"/>
  <c i="3" r="AV530"/>
  <c i="3" r="AT530"/>
  <c i="3" r="AN530"/>
  <c i="3" r="AQ530"/>
  <c i="3" r="AR530"/>
  <c i="3" r="AU530"/>
  <c i="3" r="AO530"/>
  <c i="3" r="AU515"/>
  <c i="3" r="AR515"/>
  <c i="3" r="AN515"/>
  <c i="3" r="AV515"/>
  <c i="3" r="AQ515"/>
  <c i="3" r="AP515"/>
  <c i="3" r="AO515"/>
  <c i="3" r="AT515"/>
  <c i="3" r="AS515"/>
  <c i="3" r="AQ504"/>
  <c i="3" r="AV504"/>
  <c i="3" r="AP504"/>
  <c i="3" r="AS504"/>
  <c i="3" r="AU504"/>
  <c i="3" r="AN504"/>
  <c i="3" r="AT504"/>
  <c i="3" r="AO504"/>
  <c i="3" r="AS476"/>
  <c i="3" r="AV476"/>
  <c i="3" r="AP476"/>
  <c i="3" r="AN476"/>
  <c i="3" r="AR476"/>
  <c i="3" r="AO476"/>
  <c i="3" r="AT476"/>
  <c i="3" r="AQ476"/>
  <c i="3" r="AU476"/>
  <c i="3" r="AQ440"/>
  <c i="3" r="AU440"/>
  <c i="3" r="AR440"/>
  <c i="3" r="AT440"/>
  <c i="3" r="AN440"/>
  <c i="3" r="AO440"/>
  <c i="3" r="AP440"/>
  <c i="3" r="AS440"/>
  <c i="3" r="AV440"/>
  <c i="3" r="AS417"/>
  <c i="3" r="AT417"/>
  <c i="3" r="AV417"/>
  <c i="3" r="AU417"/>
  <c i="3" r="AN417"/>
  <c i="3" r="AO417"/>
  <c i="3" r="AP417"/>
  <c i="3" r="AR417"/>
  <c i="3" r="AQ417"/>
  <c i="3" r="AR408"/>
  <c i="3" r="AV408"/>
  <c i="3" r="AQ408"/>
  <c i="3" r="AP408"/>
  <c i="3" r="AS408"/>
  <c i="3" r="AT408"/>
  <c i="3" r="AU408"/>
  <c i="3" r="AO408"/>
  <c i="3" r="AN408"/>
  <c i="3" r="AS391"/>
  <c i="3" r="AR391"/>
  <c i="3" r="AT391"/>
  <c i="3" r="AU391"/>
  <c i="3" r="AV391"/>
  <c i="3" r="AO391"/>
  <c i="3" r="AP391"/>
  <c i="3" r="AN391"/>
  <c i="3" r="AQ391"/>
  <c i="3" r="AV372"/>
  <c i="3" r="AO372"/>
  <c i="3" r="AS372"/>
  <c i="3" r="AQ372"/>
  <c i="3" r="AT372"/>
  <c i="3" r="AN372"/>
  <c i="3" r="AU372"/>
  <c i="3" r="AP372"/>
  <c i="3" r="AR372"/>
  <c i="3" r="AU357"/>
  <c i="3" r="AT357"/>
  <c i="3" r="AR357"/>
  <c i="3" r="AN357"/>
  <c i="3" r="AS357"/>
  <c i="3" r="AV357"/>
  <c i="3" r="AQ357"/>
  <c i="3" r="AO357"/>
  <c i="3" r="AP357"/>
  <c i="3" r="AP350"/>
  <c i="3" r="AQ350"/>
  <c i="3" r="AT350"/>
  <c i="3" r="AN350"/>
  <c i="3" r="AV350"/>
  <c i="3" r="AR350"/>
  <c i="3" r="AU350"/>
  <c i="3" r="AO350"/>
  <c i="3" r="AS350"/>
  <c i="3" r="AS341"/>
  <c i="3" r="AN341"/>
  <c i="3" r="AT341"/>
  <c i="3" r="AO341"/>
  <c i="3" r="AQ341"/>
  <c i="3" r="AP341"/>
  <c i="3" r="AR341"/>
  <c i="3" r="AU341"/>
  <c i="3" r="AV341"/>
  <c i="3" r="AR312"/>
  <c i="3" r="AV312"/>
  <c i="3" r="AS312"/>
  <c i="3" r="AQ312"/>
  <c i="3" r="AN312"/>
  <c i="3" r="AO312"/>
  <c i="3" r="AP312"/>
  <c i="3" r="AT312"/>
  <c i="3" r="AT294"/>
  <c i="3" r="AV294"/>
  <c i="3" r="AS294"/>
  <c i="3" r="AQ294"/>
  <c i="3" r="AO294"/>
  <c i="3" r="AP294"/>
  <c i="3" r="AU294"/>
  <c i="3" r="AR294"/>
  <c i="3" r="AN294"/>
  <c i="3" r="AQ269"/>
  <c i="3" r="AN269"/>
  <c i="3" r="AP269"/>
  <c i="3" r="AV269"/>
  <c i="3" r="AO269"/>
  <c i="3" r="AU269"/>
  <c i="3" r="AR269"/>
  <c i="3" r="AT269"/>
  <c i="3" r="AS269"/>
  <c i="3" r="AS255"/>
  <c i="3" r="AV255"/>
  <c i="3" r="AO255"/>
  <c i="3" r="AR255"/>
  <c i="3" r="AT255"/>
  <c i="3" r="AN255"/>
  <c i="3" r="AQ255"/>
  <c i="3" r="AP255"/>
  <c i="3" r="AU255"/>
  <c i="3" r="AU239"/>
  <c i="3" r="AN239"/>
  <c i="3" r="AS239"/>
  <c i="3" r="AV239"/>
  <c i="3" r="AT239"/>
  <c i="3" r="AO239"/>
  <c i="3" r="AR239"/>
  <c i="3" r="AQ239"/>
  <c i="3" r="AP239"/>
  <c i="3" r="AV217"/>
  <c i="3" r="AR217"/>
  <c i="3" r="AN217"/>
  <c i="3" r="AO217"/>
  <c i="3" r="AP217"/>
  <c i="3" r="AT217"/>
  <c i="3" r="AU217"/>
  <c i="3" r="AS217"/>
  <c i="3" r="AQ217"/>
  <c i="3" r="AS184"/>
  <c i="3" r="AP184"/>
  <c i="3" r="AU184"/>
  <c i="3" r="AO184"/>
  <c i="3" r="AQ184"/>
  <c i="3" r="AR184"/>
  <c i="3" r="AN184"/>
  <c i="3" r="AV184"/>
  <c i="3" r="AT184"/>
  <c i="3" r="AS172"/>
  <c i="3" r="AV172"/>
  <c i="3" r="AO172"/>
  <c i="3" r="AQ172"/>
  <c i="3" r="AU172"/>
  <c i="3" r="AT172"/>
  <c i="3" r="AP172"/>
  <c i="3" r="AN172"/>
  <c i="3" r="AR172"/>
  <c i="3" r="AQ136"/>
  <c i="3" r="AU136"/>
  <c i="3" r="AN136"/>
  <c i="3" r="AO136"/>
  <c i="3" r="AP136"/>
  <c i="3" r="AT136"/>
  <c i="3" r="AS136"/>
  <c i="3" r="AV136"/>
  <c i="3" r="AT122"/>
  <c i="3" r="AV122"/>
  <c i="3" r="AP122"/>
  <c i="3" r="AQ122"/>
  <c i="3" r="AU122"/>
  <c i="3" r="AR122"/>
  <c i="3" r="AN122"/>
  <c i="3" r="AO122"/>
  <c i="3" r="AS122"/>
  <c i="3" r="AV79"/>
  <c i="3" r="AU79"/>
  <c i="3" r="AS79"/>
  <c i="3" r="AT79"/>
  <c i="3" r="AN79"/>
  <c i="3" r="AQ79"/>
  <c i="3" r="AP79"/>
  <c i="3" r="AO79"/>
  <c i="3" r="AR79"/>
  <c i="3" r="AP54"/>
  <c i="3" r="AT54"/>
  <c i="3" r="AV54"/>
  <c i="3" r="AS54"/>
  <c i="3" r="AU54"/>
  <c i="3" r="AN54"/>
  <c i="3" r="AQ54"/>
  <c i="3" r="AR54"/>
  <c i="3" r="AO54"/>
  <c i="3" r="AP49"/>
  <c i="3" r="AO49"/>
  <c i="3" r="AS49"/>
  <c i="3" r="AV49"/>
  <c i="3" r="AT49"/>
  <c i="3" r="AN49"/>
  <c i="3" r="AQ49"/>
  <c i="3" r="AU49"/>
  <c i="3" r="AR49"/>
  <c i="3" r="AQ41"/>
  <c i="3" r="AT41"/>
  <c i="3" r="AU41"/>
  <c i="3" r="AN41"/>
  <c i="3" r="AO41"/>
  <c i="3" r="AR41"/>
  <c i="3" r="AS41"/>
  <c i="3" r="AV41"/>
  <c i="3" r="AP41"/>
  <c i="3" r="AS29"/>
  <c i="3" r="AU29"/>
  <c i="3" r="AO29"/>
  <c i="3" r="AR29"/>
  <c i="3" r="AV29"/>
  <c i="3" r="AT29"/>
  <c i="3" r="AQ29"/>
  <c i="3" r="AP29"/>
  <c i="3" r="AN29"/>
  <c i="3" r="AU12"/>
  <c i="3" r="AS12"/>
  <c i="3" r="AR12"/>
  <c i="3" r="AT12"/>
  <c i="3" r="AO12"/>
  <c i="3" r="AV12"/>
  <c i="3" r="AP12"/>
  <c i="3" r="AN12"/>
  <c i="3" r="AQ12"/>
  <c i="3" r="AO14"/>
  <c i="3" r="AS14"/>
  <c i="3" r="AR14"/>
  <c i="3" r="AN14"/>
  <c i="3" r="AP14"/>
  <c i="3" r="AV14"/>
  <c i="3" r="AQ14"/>
  <c i="3" r="AS31"/>
  <c i="3" r="AP31"/>
  <c i="3" r="AR31"/>
  <c i="3" r="AQ31"/>
  <c i="3" r="AU31"/>
  <c i="3" r="AN31"/>
  <c i="3" r="AT31"/>
  <c i="3" r="AP26"/>
  <c i="3" r="AQ26"/>
  <c i="3" r="AV26"/>
  <c i="3" r="AO26"/>
  <c i="3" r="AT26"/>
  <c i="3" r="AN26"/>
  <c i="3" r="AU26"/>
  <c i="3" r="AR26"/>
  <c i="3" r="AT59"/>
  <c i="3" r="AR59"/>
  <c i="3" r="AN59"/>
  <c i="3" r="AQ59"/>
  <c i="3" r="AP59"/>
  <c i="3" r="AO59"/>
  <c i="3" r="AU59"/>
  <c i="3" r="AS59"/>
  <c i="3" r="AT94"/>
  <c i="3" r="AS94"/>
  <c i="3" r="AN94"/>
  <c i="3" r="AO94"/>
  <c i="3" r="AR94"/>
  <c i="3" r="AU94"/>
  <c i="3" r="AP94"/>
  <c i="3" r="AT100"/>
  <c i="3" r="AN100"/>
  <c i="3" r="AQ100"/>
  <c i="3" r="AS100"/>
  <c i="3" r="AV100"/>
  <c i="3" r="AO100"/>
  <c i="3" r="AP100"/>
  <c i="3" r="AR100"/>
  <c i="3" r="AU100"/>
  <c i="3" r="AV106"/>
  <c i="3" r="AU106"/>
  <c i="3" r="AT106"/>
  <c i="3" r="AQ106"/>
  <c i="3" r="AR106"/>
  <c i="3" r="AO106"/>
  <c i="3" r="AN106"/>
  <c i="3" r="AS106"/>
  <c i="3" r="AS127"/>
  <c i="3" r="AU127"/>
  <c i="3" r="AR127"/>
  <c i="3" r="AT127"/>
  <c i="3" r="AQ127"/>
  <c i="3" r="AP127"/>
  <c i="3" r="AN127"/>
  <c i="3" r="AT138"/>
  <c i="3" r="AP138"/>
  <c i="3" r="AN138"/>
  <c i="3" r="AR138"/>
  <c i="3" r="AV138"/>
  <c i="3" r="AO138"/>
  <c i="3" r="AQ138"/>
  <c i="3" r="AR136"/>
  <c i="3" r="AR171"/>
  <c i="3" r="AT171"/>
  <c i="3" r="AO171"/>
  <c i="3" r="AU171"/>
  <c i="3" r="AQ171"/>
  <c i="3" r="AV171"/>
  <c i="3" r="AN171"/>
  <c i="3" r="AP171"/>
  <c i="3" r="AU188"/>
  <c i="3" r="AU193"/>
  <c i="3" r="AO193"/>
  <c i="3" r="AQ193"/>
  <c i="3" r="AS193"/>
  <c i="3" r="AR193"/>
  <c i="3" r="AV193"/>
  <c i="3" r="AN193"/>
  <c i="3" r="AU212"/>
  <c i="3" r="AP212"/>
  <c i="3" r="AN212"/>
  <c i="3" r="AV212"/>
  <c i="3" r="AS212"/>
  <c i="3" r="AO212"/>
  <c i="3" r="AR212"/>
  <c i="3" r="AU219"/>
  <c i="3" r="AR219"/>
  <c i="3" r="AT219"/>
  <c i="3" r="AS219"/>
  <c i="3" r="AQ219"/>
  <c i="3" r="AO219"/>
  <c i="3" r="AN219"/>
  <c i="3" r="AP219"/>
  <c i="3" r="AV232"/>
  <c i="3" r="AQ232"/>
  <c i="3" r="AN232"/>
  <c i="3" r="AR232"/>
  <c i="3" r="AO232"/>
  <c i="3" r="AS232"/>
  <c i="3" r="AP232"/>
  <c i="3" r="AU232"/>
  <c i="3" r="AQ213"/>
  <c i="3" r="AU213"/>
  <c i="3" r="AO213"/>
  <c i="3" r="AV213"/>
  <c i="3" r="AS213"/>
  <c i="3" r="AP213"/>
  <c i="3" r="AN213"/>
  <c i="3" r="AR213"/>
  <c i="3" r="AS240"/>
  <c i="3" r="AP240"/>
  <c i="3" r="AO240"/>
  <c i="3" r="AR240"/>
  <c i="3" r="AU240"/>
  <c i="3" r="AN240"/>
  <c i="3" r="AV240"/>
  <c i="3" r="AQ240"/>
  <c i="3" r="AT240"/>
  <c i="3" r="AV268"/>
  <c i="3" r="AT268"/>
  <c i="3" r="AO268"/>
  <c i="3" r="AQ268"/>
  <c i="3" r="AR268"/>
  <c i="3" r="AS268"/>
  <c i="3" r="AN268"/>
  <c i="3" r="AP268"/>
  <c i="3" r="AQ299"/>
  <c i="3" r="AR313"/>
  <c i="3" r="AT347"/>
  <c i="3" r="AN363"/>
  <c i="3" r="AV363"/>
  <c i="3" r="AU363"/>
  <c i="3" r="AT363"/>
  <c i="3" r="AO363"/>
  <c i="3" r="AQ363"/>
  <c i="3" r="AP363"/>
  <c i="3" r="AV383"/>
  <c i="3" r="AS383"/>
  <c i="3" r="AT383"/>
  <c i="3" r="AN383"/>
  <c i="3" r="AQ383"/>
  <c i="3" r="AP383"/>
  <c i="3" r="AO383"/>
  <c i="3" r="AR383"/>
  <c i="3" r="AU383"/>
  <c i="3" r="AT407"/>
  <c i="3" r="AS407"/>
  <c i="3" r="AV407"/>
  <c i="3" r="AR407"/>
  <c i="3" r="AP407"/>
  <c i="3" r="AO407"/>
  <c i="3" r="AU407"/>
  <c i="3" r="AN407"/>
  <c i="3" r="AQ407"/>
  <c i="3" r="AV416"/>
  <c i="3" r="AR416"/>
  <c i="3" r="AT416"/>
  <c i="3" r="AQ416"/>
  <c i="3" r="AO416"/>
  <c i="3" r="AU416"/>
  <c i="3" r="AS416"/>
  <c i="3" r="AP416"/>
  <c i="3" r="AV421"/>
  <c i="3" r="AP421"/>
  <c i="3" r="AQ421"/>
  <c i="3" r="AN421"/>
  <c i="3" r="AT421"/>
  <c i="3" r="AR421"/>
  <c i="3" r="AO421"/>
  <c i="3" r="AQ437"/>
  <c i="3" r="AO437"/>
  <c i="3" r="AR437"/>
  <c i="3" r="AP437"/>
  <c i="3" r="AU437"/>
  <c i="3" r="AN437"/>
  <c i="3" r="AT437"/>
  <c i="3" r="AU454"/>
  <c i="3" r="AN454"/>
  <c i="3" r="AR454"/>
  <c i="3" r="AQ454"/>
  <c i="3" r="AO454"/>
  <c i="3" r="AT454"/>
  <c i="3" r="AS454"/>
  <c i="3" r="AV454"/>
  <c i="3" r="AT411"/>
  <c i="3" r="AS411"/>
  <c i="3" r="AP411"/>
  <c i="3" r="AN411"/>
  <c i="3" r="AU411"/>
  <c i="3" r="AV411"/>
  <c i="3" r="AO411"/>
  <c i="3" r="AQ411"/>
  <c i="3" r="AU371"/>
  <c i="3" r="AT371"/>
  <c i="3" r="AQ371"/>
  <c i="3" r="AP371"/>
  <c i="3" r="AO371"/>
  <c i="3" r="AR371"/>
  <c i="3" r="AV371"/>
  <c i="3" r="AS371"/>
  <c i="3" r="AO473"/>
  <c i="3" r="AQ473"/>
  <c i="3" r="AU473"/>
  <c i="3" r="AP473"/>
  <c i="3" r="AS473"/>
  <c i="3" r="AT473"/>
  <c i="3" r="AN473"/>
  <c i="3" r="AS505"/>
  <c i="3" r="AN505"/>
  <c i="3" r="AU505"/>
  <c i="3" r="AP505"/>
  <c i="3" r="AO505"/>
  <c i="3" r="AR505"/>
  <c i="3" r="AQ505"/>
  <c i="3" r="AV505"/>
  <c i="3" r="AT505"/>
  <c i="3" r="AN526"/>
  <c i="3" r="AV526"/>
  <c i="3" r="AQ526"/>
  <c i="3" r="AT526"/>
  <c i="3" r="AU526"/>
  <c i="3" r="AP526"/>
  <c i="3" r="AS526"/>
  <c i="3" r="AO526"/>
  <c i="3" r="AV543"/>
  <c i="3" r="AT543"/>
  <c i="3" r="AS543"/>
  <c i="3" r="AP543"/>
  <c i="3" r="AQ543"/>
  <c i="3" r="AU543"/>
  <c i="3" r="AR543"/>
  <c i="3" r="AO543"/>
  <c i="3" r="AS561"/>
  <c i="3" r="AT579"/>
  <c i="3" r="AO579"/>
  <c i="3" r="AP579"/>
  <c i="3" r="AS579"/>
  <c i="3" r="AN579"/>
  <c i="3" r="AR579"/>
  <c i="3" r="AU579"/>
  <c i="3" r="AO610"/>
  <c i="3" r="AV610"/>
  <c i="3" r="AQ610"/>
  <c i="3" r="AP610"/>
  <c i="3" r="AT610"/>
  <c i="3" r="AR610"/>
  <c i="3" r="AN610"/>
  <c i="3" r="AU619"/>
  <c i="3" r="AV619"/>
  <c i="3" r="AN619"/>
  <c i="3" r="AQ619"/>
  <c i="3" r="AT619"/>
  <c i="3" r="AR619"/>
  <c i="3" r="AO619"/>
  <c i="3" r="AP619"/>
  <c i="3" r="AT633"/>
  <c i="3" r="AN633"/>
  <c i="3" r="AQ633"/>
  <c i="3" r="AR633"/>
  <c i="3" r="AP633"/>
  <c i="3" r="AU633"/>
  <c i="3" r="AO633"/>
  <c i="3" r="AS633"/>
  <c i="3" r="AV633"/>
  <c i="3" r="AV569"/>
  <c i="3" r="AO569"/>
  <c i="3" r="AS569"/>
  <c i="3" r="AQ569"/>
  <c i="3" r="AP569"/>
  <c i="3" r="AR569"/>
  <c i="3" r="AN569"/>
  <c i="3" r="AU569"/>
  <c i="3" r="AU648"/>
  <c i="3" r="AS661"/>
  <c i="3" r="AR661"/>
  <c i="3" r="AP661"/>
  <c i="3" r="AO661"/>
  <c i="3" r="AN661"/>
  <c i="3" r="AV661"/>
  <c i="3" r="AQ661"/>
  <c i="3" r="AT661"/>
  <c i="3" r="AT676"/>
  <c i="3" r="AS676"/>
  <c i="3" r="AV676"/>
  <c i="3" r="AO676"/>
  <c i="3" r="AR676"/>
  <c i="3" r="AN676"/>
  <c i="3" r="AU676"/>
  <c i="3" r="AQ676"/>
  <c i="3" r="AP676"/>
  <c i="3" r="AQ673"/>
  <c i="3" r="AT673"/>
  <c i="3" r="AN673"/>
  <c i="3" r="AS673"/>
  <c i="3" r="AO673"/>
  <c i="3" r="AR673"/>
  <c i="3" r="AP673"/>
  <c i="3" r="AU694"/>
  <c i="3" r="AS719"/>
  <c i="3" r="AV719"/>
  <c i="3" r="AT719"/>
  <c i="3" r="AN719"/>
  <c i="3" r="AP719"/>
  <c i="3" r="AO719"/>
  <c i="3" r="AQ719"/>
  <c i="3" r="AU719"/>
  <c i="3" r="AR719"/>
  <c i="3" r="AP726"/>
  <c i="3" r="AQ735"/>
  <c i="3" r="AT735"/>
  <c i="3" r="AN735"/>
  <c i="3" r="AO735"/>
  <c i="3" r="AU735"/>
  <c i="3" r="AP735"/>
  <c i="3" r="AS735"/>
  <c i="3" r="AR735"/>
  <c i="3" r="AQ733"/>
  <c i="3" r="AO733"/>
  <c i="3" r="AP733"/>
  <c i="3" r="AT733"/>
  <c i="3" r="AN733"/>
  <c i="3" r="AU733"/>
  <c i="3" r="AR733"/>
  <c i="3" r="AQ738"/>
  <c i="3" r="AP738"/>
  <c i="3" r="AR738"/>
  <c i="3" r="AO738"/>
  <c i="3" r="AN738"/>
  <c i="3" r="AU738"/>
  <c i="3" r="AS738"/>
  <c i="3" r="AT738"/>
  <c i="3" r="AV714"/>
  <c i="3" r="AQ714"/>
  <c i="3" r="AU714"/>
  <c i="3" r="AO714"/>
  <c i="3" r="AP714"/>
  <c i="3" r="AT714"/>
  <c i="3" r="AR714"/>
  <c i="3" r="AN714"/>
  <c i="3" r="AS714"/>
  <c i="3" r="AT772"/>
  <c i="3" r="AS772"/>
  <c i="3" r="AV772"/>
  <c i="3" r="AQ772"/>
  <c i="3" r="AN772"/>
  <c i="3" r="AP772"/>
  <c i="3" r="AR772"/>
  <c i="3" r="AO772"/>
  <c i="3" r="AU772"/>
  <c i="3" r="AT788"/>
  <c i="3" r="AT801"/>
  <c i="3" r="AP820"/>
  <c i="3" r="AP850"/>
  <c i="3" r="AS850"/>
  <c i="3" r="AO850"/>
  <c i="3" r="AR850"/>
  <c i="3" r="AQ850"/>
  <c i="3" r="AU850"/>
  <c i="3" r="AV850"/>
  <c i="3" r="AN850"/>
  <c i="3" r="AS860"/>
  <c i="3" r="AU884"/>
  <c i="3" r="AR884"/>
  <c i="3" r="AS884"/>
  <c i="3" r="AN884"/>
  <c i="3" r="AV884"/>
  <c i="3" r="AT884"/>
  <c i="3" r="AT910"/>
  <c i="3" r="AR910"/>
  <c i="3" r="AU910"/>
  <c i="3" r="AO910"/>
  <c i="3" r="AP910"/>
  <c i="3" r="AQ910"/>
  <c i="3" r="AV910"/>
  <c i="3" r="AS910"/>
  <c i="3" r="AN910"/>
  <c i="3" r="AT917"/>
  <c i="3" r="AN917"/>
  <c i="3" r="AU917"/>
  <c i="3" r="AV917"/>
  <c i="3" r="AP917"/>
  <c i="3" r="AR917"/>
  <c i="3" r="AO917"/>
  <c i="3" r="AR920"/>
  <c i="3" r="AR848"/>
  <c i="3" r="AT939"/>
  <c i="3" r="AR950"/>
  <c i="3" r="AN950"/>
  <c i="3" r="AP950"/>
  <c i="3" r="AS950"/>
  <c i="3" r="AV950"/>
  <c i="3" r="AT950"/>
  <c i="3" r="AQ950"/>
  <c i="3" r="AT959"/>
  <c i="3" r="AO959"/>
  <c i="3" r="AN959"/>
  <c i="3" r="AP959"/>
  <c i="3" r="AS959"/>
  <c i="3" r="AQ959"/>
  <c i="3" r="AR959"/>
  <c i="3" r="AU959"/>
  <c i="3" r="AV959"/>
  <c i="3" r="AU969"/>
  <c i="3" r="AP969"/>
  <c i="3" r="AN969"/>
  <c i="3" r="AS969"/>
  <c i="3" r="AV969"/>
  <c i="3" r="AQ969"/>
  <c i="3" r="AO969"/>
  <c i="3" r="AR969"/>
  <c i="3" r="AP978"/>
  <c i="3" r="AO978"/>
  <c i="3" r="AS978"/>
  <c i="3" r="AN978"/>
  <c i="3" r="AT978"/>
  <c i="3" r="AQ978"/>
  <c i="3" r="AU978"/>
  <c i="3" r="AR978"/>
  <c i="3" r="AS994"/>
  <c i="3" r="AU994"/>
  <c i="3" r="AQ994"/>
  <c i="3" r="AO994"/>
  <c i="3" r="AN994"/>
  <c i="3" r="AP994"/>
  <c i="3" r="AR994"/>
  <c i="3" r="AV994"/>
  <c i="3" r="AT994"/>
  <c i="3" r="AQ964"/>
  <c i="3" r="AT964"/>
  <c i="3" r="AO964"/>
  <c i="3" r="AN964"/>
  <c i="3" r="AR964"/>
  <c i="3" r="AU964"/>
  <c i="3" r="AV964"/>
  <c i="3" r="AP964"/>
  <c i="3" r="AS964"/>
  <c i="3" r="AT474"/>
  <c i="3" r="AR411"/>
  <c i="3" r="AN416"/>
  <c i="3" r="AN263"/>
  <c i="3" r="AT232"/>
  <c i="3" r="AQ186"/>
  <c i="3" r="AN144"/>
  <c i="3" r="AR105"/>
  <c i="3" r="AQ917"/>
  <c i="3" r="AP999"/>
  <c i="3" r="AV999"/>
  <c i="3" r="AQ999"/>
  <c i="3" r="AU999"/>
  <c i="3" r="AT999"/>
  <c i="3" r="AR999"/>
  <c i="3" r="AO999"/>
  <c i="3" r="AN999"/>
  <c i="3" r="AS999"/>
  <c i="3" r="AV905"/>
  <c i="3" r="AN905"/>
  <c i="3" r="AT905"/>
  <c i="3" r="AR905"/>
  <c i="3" r="AP905"/>
  <c i="3" r="AS905"/>
  <c i="3" r="AQ905"/>
  <c i="3" r="AO905"/>
  <c i="3" r="AU905"/>
  <c i="3" r="AT863"/>
  <c i="3" r="AU863"/>
  <c i="3" r="AO863"/>
  <c i="3" r="AV863"/>
  <c i="3" r="AP863"/>
  <c i="3" r="AR863"/>
  <c i="3" r="AN863"/>
  <c i="3" r="AS863"/>
  <c i="3" r="AQ863"/>
  <c i="3" r="AT855"/>
  <c i="3" r="AV855"/>
  <c i="3" r="AS855"/>
  <c i="3" r="AP855"/>
  <c i="3" r="AQ855"/>
  <c i="3" r="AN855"/>
  <c i="3" r="AR855"/>
  <c i="3" r="AO855"/>
  <c i="3" r="AU855"/>
  <c i="3" r="AO845"/>
  <c i="3" r="AS845"/>
  <c i="3" r="AQ845"/>
  <c i="3" r="AP845"/>
  <c i="3" r="AN845"/>
  <c i="3" r="AV845"/>
  <c i="3" r="AT845"/>
  <c i="3" r="AU845"/>
  <c i="3" r="AR845"/>
  <c i="3" r="AR800"/>
  <c i="3" r="AN800"/>
  <c i="3" r="AU800"/>
  <c i="3" r="AQ800"/>
  <c i="3" r="AS800"/>
  <c i="3" r="AP800"/>
  <c i="3" r="AO800"/>
  <c i="3" r="AT800"/>
  <c i="3" r="AV800"/>
  <c i="3" r="AO791"/>
  <c i="3" r="AS791"/>
  <c i="3" r="AN791"/>
  <c i="3" r="AT791"/>
  <c i="3" r="AV791"/>
  <c i="3" r="AQ791"/>
  <c i="3" r="AP791"/>
  <c i="3" r="AR791"/>
  <c i="3" r="AR769"/>
  <c i="3" r="AN769"/>
  <c i="3" r="AU769"/>
  <c i="3" r="AP769"/>
  <c i="3" r="AT769"/>
  <c i="3" r="AS769"/>
  <c i="3" r="AV769"/>
  <c i="3" r="AQ769"/>
  <c i="3" r="AO769"/>
  <c i="3" r="AQ705"/>
  <c i="3" r="AU705"/>
  <c i="3" r="AO705"/>
  <c i="3" r="AR705"/>
  <c i="3" r="AP705"/>
  <c i="3" r="AN705"/>
  <c i="3" r="AV705"/>
  <c i="3" r="AT705"/>
  <c i="3" r="AS705"/>
  <c i="3" r="AP680"/>
  <c i="3" r="AT680"/>
  <c i="3" r="AO680"/>
  <c i="3" r="AR680"/>
  <c i="3" r="AV680"/>
  <c i="3" r="AN680"/>
  <c i="3" r="AS680"/>
  <c i="3" r="AU680"/>
  <c i="3" r="AQ680"/>
  <c i="3" r="AV650"/>
  <c i="3" r="AO650"/>
  <c i="3" r="AR650"/>
  <c i="3" r="AS650"/>
  <c i="3" r="AT650"/>
  <c i="3" r="AN650"/>
  <c i="3" r="AP650"/>
  <c i="3" r="AQ650"/>
  <c i="3" r="AU650"/>
  <c i="3" r="AR644"/>
  <c i="3" r="AV644"/>
  <c i="3" r="AU644"/>
  <c i="3" r="AQ644"/>
  <c i="3" r="AP644"/>
  <c i="3" r="AT644"/>
  <c i="3" r="AO644"/>
  <c i="3" r="AS644"/>
  <c i="3" r="AQ632"/>
  <c i="3" r="AV632"/>
  <c i="3" r="AS632"/>
  <c i="3" r="AU632"/>
  <c i="3" r="AR632"/>
  <c i="3" r="AO632"/>
  <c i="3" r="AN632"/>
  <c i="3" r="AP632"/>
  <c i="3" r="AS624"/>
  <c i="3" r="AV624"/>
  <c i="3" r="AU624"/>
  <c i="3" r="AT624"/>
  <c i="3" r="AP624"/>
  <c i="3" r="AR624"/>
  <c i="3" r="AO624"/>
  <c i="3" r="AN624"/>
  <c i="3" r="AQ624"/>
  <c i="3" r="AT611"/>
  <c i="3" r="AQ611"/>
  <c i="3" r="AN611"/>
  <c i="3" r="AO611"/>
  <c i="3" r="AP611"/>
  <c i="3" r="AR611"/>
  <c i="3" r="AU611"/>
  <c i="3" r="AV611"/>
  <c i="3" r="AS611"/>
  <c i="3" r="AR590"/>
  <c i="3" r="AV590"/>
  <c i="3" r="AT590"/>
  <c i="3" r="AN590"/>
  <c i="3" r="AS590"/>
  <c i="3" r="AO590"/>
  <c i="3" r="AP590"/>
  <c i="3" r="AQ590"/>
  <c i="3" r="AO553"/>
  <c i="3" r="AU553"/>
  <c i="3" r="AR553"/>
  <c i="3" r="AS553"/>
  <c i="3" r="AP553"/>
  <c i="3" r="AQ553"/>
  <c i="3" r="AV553"/>
  <c i="3" r="AN553"/>
  <c i="3" r="AT553"/>
  <c i="3" r="AU544"/>
  <c i="3" r="AS544"/>
  <c i="3" r="AT544"/>
  <c i="3" r="AP544"/>
  <c i="3" r="AQ544"/>
  <c i="3" r="AR544"/>
  <c i="3" r="AN544"/>
  <c i="3" r="AO544"/>
  <c i="3" r="AP510"/>
  <c i="3" r="AQ510"/>
  <c i="3" r="AS510"/>
  <c i="3" r="AO510"/>
  <c i="3" r="AR510"/>
  <c i="3" r="AV510"/>
  <c i="3" r="AU510"/>
  <c i="3" r="AT510"/>
  <c i="3" r="AN510"/>
  <c i="3" r="AQ500"/>
  <c i="3" r="AS500"/>
  <c i="3" r="AT500"/>
  <c i="3" r="AN500"/>
  <c i="3" r="AP500"/>
  <c i="3" r="AR500"/>
  <c i="3" r="AU500"/>
  <c i="3" r="AV500"/>
  <c i="3" r="AO500"/>
  <c i="3" r="AR487"/>
  <c i="3" r="AO487"/>
  <c i="3" r="AU487"/>
  <c i="3" r="AN487"/>
  <c i="3" r="AS487"/>
  <c i="3" r="AT487"/>
  <c i="3" r="AV487"/>
  <c i="3" r="AP487"/>
  <c i="3" r="AO480"/>
  <c i="3" r="AN480"/>
  <c i="3" r="AP480"/>
  <c i="3" r="AT480"/>
  <c i="3" r="AU480"/>
  <c i="3" r="AR480"/>
  <c i="3" r="AV480"/>
  <c i="3" r="AQ480"/>
  <c i="3" r="AS480"/>
  <c i="3" r="AU459"/>
  <c i="3" r="AT459"/>
  <c i="3" r="AQ459"/>
  <c i="3" r="AO459"/>
  <c i="3" r="AN459"/>
  <c i="3" r="AP459"/>
  <c i="3" r="AV459"/>
  <c i="3" r="AQ444"/>
  <c i="3" r="AV444"/>
  <c i="3" r="AS444"/>
  <c i="3" r="AU444"/>
  <c i="3" r="AT444"/>
  <c i="3" r="AR444"/>
  <c i="3" r="AO444"/>
  <c i="3" r="AN444"/>
  <c i="3" r="AP444"/>
  <c i="3" r="AU427"/>
  <c i="3" r="AP427"/>
  <c i="3" r="AV427"/>
  <c i="3" r="AQ427"/>
  <c i="3" r="AT427"/>
  <c i="3" r="AN427"/>
  <c i="3" r="AO427"/>
  <c i="3" r="AQ420"/>
  <c i="3" r="AV420"/>
  <c i="3" r="AP420"/>
  <c i="3" r="AO420"/>
  <c i="3" r="AU420"/>
  <c i="3" r="AT420"/>
  <c i="3" r="AR420"/>
  <c i="3" r="AN420"/>
  <c i="3" r="AS420"/>
  <c i="3" r="AT406"/>
  <c i="3" r="AO406"/>
  <c i="3" r="AR406"/>
  <c i="3" r="AN406"/>
  <c i="3" r="AS406"/>
  <c i="3" r="AV406"/>
  <c i="3" r="AP406"/>
  <c i="3" r="AU406"/>
  <c i="3" r="AQ406"/>
  <c i="3" r="AR265"/>
  <c i="3" r="AT265"/>
  <c i="3" r="AN265"/>
  <c i="3" r="AV265"/>
  <c i="3" r="AP265"/>
  <c i="3" r="AU265"/>
  <c i="3" r="AO265"/>
  <c i="3" r="AS265"/>
  <c i="3" r="AP236"/>
  <c i="3" r="AV236"/>
  <c i="3" r="AR236"/>
  <c i="3" r="AQ236"/>
  <c i="3" r="AU236"/>
  <c i="3" r="AO236"/>
  <c i="3" r="AT236"/>
  <c i="3" r="AS236"/>
  <c i="3" r="AN236"/>
  <c i="3" r="AS215"/>
  <c i="3" r="AV215"/>
  <c i="3" r="AQ215"/>
  <c i="3" r="AU215"/>
  <c i="3" r="AN215"/>
  <c i="3" r="AP215"/>
  <c i="3" r="AR215"/>
  <c i="3" r="AT215"/>
  <c i="3" r="AO215"/>
  <c i="3" r="AV206"/>
  <c i="3" r="AQ206"/>
  <c i="3" r="AS206"/>
  <c i="3" r="AR206"/>
  <c i="3" r="AU206"/>
  <c i="3" r="AN206"/>
  <c i="3" r="AT206"/>
  <c i="3" r="AO206"/>
  <c i="3" r="AP206"/>
  <c i="3" r="AQ195"/>
  <c i="3" r="AR195"/>
  <c i="3" r="AP195"/>
  <c i="3" r="AN195"/>
  <c i="3" r="AS195"/>
  <c i="3" r="AV195"/>
  <c i="3" r="AT195"/>
  <c i="3" r="AO195"/>
  <c i="3" r="AU195"/>
  <c i="3" r="AP182"/>
  <c i="3" r="AQ182"/>
  <c i="3" r="AO182"/>
  <c i="3" r="AT182"/>
  <c i="3" r="AV182"/>
  <c i="3" r="AS182"/>
  <c i="3" r="AR182"/>
  <c i="3" r="AN182"/>
  <c i="3" r="AP176"/>
  <c i="3" r="AU176"/>
  <c i="3" r="AT176"/>
  <c i="3" r="AO176"/>
  <c i="3" r="AN176"/>
  <c i="3" r="AS176"/>
  <c i="3" r="AQ176"/>
  <c i="3" r="AV176"/>
  <c i="3" r="AR176"/>
  <c i="3" r="AP152"/>
  <c i="3" r="AT152"/>
  <c i="3" r="AU152"/>
  <c i="3" r="AS152"/>
  <c i="3" r="AV152"/>
  <c i="3" r="AQ152"/>
  <c i="3" r="AN152"/>
  <c i="3" r="AO152"/>
  <c i="3" r="AR141"/>
  <c i="3" r="AO141"/>
  <c i="3" r="AP141"/>
  <c i="3" r="AV141"/>
  <c i="3" r="AT141"/>
  <c i="3" r="AQ141"/>
  <c i="3" r="AU141"/>
  <c i="3" r="AN141"/>
  <c i="3" r="AS130"/>
  <c i="3" r="AV130"/>
  <c i="3" r="AO130"/>
  <c i="3" r="AR130"/>
  <c i="3" r="AP130"/>
  <c i="3" r="AN130"/>
  <c i="3" r="AT130"/>
  <c i="3" r="AU130"/>
  <c i="3" r="AQ130"/>
  <c i="3" r="AT108"/>
  <c i="3" r="AV108"/>
  <c i="3" r="AU108"/>
  <c i="3" r="AR108"/>
  <c i="3" r="AQ108"/>
  <c i="3" r="AS108"/>
  <c i="3" r="AO108"/>
  <c i="3" r="AP108"/>
  <c i="3" r="AQ99"/>
  <c i="3" r="AU99"/>
  <c i="3" r="AN99"/>
  <c i="3" r="AO99"/>
  <c i="3" r="AS99"/>
  <c i="3" r="AR99"/>
  <c i="3" r="AT99"/>
  <c i="3" r="AV99"/>
  <c i="3" r="AP99"/>
  <c i="3" r="AR88"/>
  <c i="3" r="AT88"/>
  <c i="3" r="AO88"/>
  <c i="3" r="AV88"/>
  <c i="3" r="AN88"/>
  <c i="3" r="AU88"/>
  <c i="3" r="AP88"/>
  <c i="3" r="AS88"/>
  <c i="3" r="AQ88"/>
  <c i="3" r="AO84"/>
  <c i="3" r="AQ84"/>
  <c i="3" r="AV84"/>
  <c i="3" r="AT84"/>
  <c i="3" r="AR84"/>
  <c i="3" r="AS84"/>
  <c i="3" r="AN84"/>
  <c i="3" r="AR74"/>
  <c i="3" r="AS74"/>
  <c i="3" r="AU74"/>
  <c i="3" r="AO74"/>
  <c i="3" r="AP74"/>
  <c i="3" r="AV74"/>
  <c i="3" r="AN74"/>
  <c i="3" r="AT74"/>
  <c i="3" r="AQ74"/>
  <c i="3" r="AS43"/>
  <c i="3" r="AO43"/>
  <c i="3" r="AR43"/>
  <c i="3" r="AN43"/>
  <c i="3" r="AT43"/>
  <c i="3" r="AQ43"/>
  <c i="3" r="AU43"/>
  <c i="3" r="AP43"/>
  <c i="3" r="AV43"/>
  <c i="3" r="AQ33"/>
  <c i="3" r="AU33"/>
  <c i="3" r="AV33"/>
  <c i="3" r="AT33"/>
  <c i="3" r="AR33"/>
  <c i="3" r="AS33"/>
  <c i="3" r="AN33"/>
  <c i="3" r="AO33"/>
  <c i="3" r="AP33"/>
  <c i="3" r="AT27"/>
  <c i="3" r="AV27"/>
  <c i="3" r="AS27"/>
  <c i="3" r="AO27"/>
  <c i="3" r="AQ27"/>
  <c i="3" r="AR27"/>
  <c i="3" r="AU27"/>
  <c i="3" r="AP27"/>
  <c i="3" r="AN27"/>
  <c i="3" r="AU20"/>
  <c i="3" r="AP20"/>
  <c i="3" r="AT20"/>
  <c i="3" r="AS20"/>
  <c i="3" r="AQ20"/>
  <c i="3" r="AN20"/>
  <c i="3" r="AR20"/>
  <c i="3" r="AO20"/>
  <c i="3" r="AV20"/>
  <c i="3" r="AO4"/>
  <c i="3" r="AN4"/>
  <c i="3" r="AU4"/>
  <c i="3" r="AS4"/>
  <c i="3" r="AP4"/>
  <c i="3" r="AR4"/>
  <c i="3" r="AT4"/>
  <c i="3" r="AV4"/>
  <c i="3" r="AQ4"/>
  <c i="3" r="AR24"/>
  <c i="3" r="AU24"/>
  <c i="3" r="AP24"/>
  <c i="3" r="AS24"/>
  <c i="3" r="AO24"/>
  <c i="3" r="AV24"/>
  <c i="3" r="AN24"/>
  <c i="3" r="AQ24"/>
  <c i="3" r="AU6"/>
  <c i="3" r="AV6"/>
  <c i="3" r="AR6"/>
  <c i="3" r="AO6"/>
  <c i="3" r="AP6"/>
  <c i="3" r="AN6"/>
  <c i="3" r="AS6"/>
  <c i="3" r="AT6"/>
  <c i="3" r="AS2"/>
  <c i="3" r="AO2"/>
  <c i="3" r="AT2"/>
  <c i="3" r="AN2"/>
  <c i="3" r="AQ2"/>
  <c i="3" r="AV2"/>
  <c i="3" r="AR2"/>
  <c i="3" r="AP2"/>
  <c i="3" r="AR69"/>
  <c i="3" r="AS65"/>
  <c i="3" r="AQ65"/>
  <c i="3" r="AV65"/>
  <c i="3" r="AO65"/>
  <c i="3" r="AR65"/>
  <c i="3" r="AN65"/>
  <c i="3" r="AT65"/>
  <c i="3" r="AR76"/>
  <c i="3" r="AP76"/>
  <c i="3" r="AN76"/>
  <c i="3" r="AT76"/>
  <c i="3" r="AO76"/>
  <c i="3" r="AQ76"/>
  <c i="3" r="AU76"/>
  <c i="3" r="AS117"/>
  <c i="3" r="AN117"/>
  <c i="3" r="AR117"/>
  <c i="3" r="AT117"/>
  <c i="3" r="AP117"/>
  <c i="3" r="AO117"/>
  <c i="3" r="AU117"/>
  <c i="3" r="AQ117"/>
  <c i="3" r="AQ98"/>
  <c i="3" r="AO98"/>
  <c i="3" r="AS98"/>
  <c i="3" r="AN98"/>
  <c i="3" r="AT98"/>
  <c i="3" r="AP98"/>
  <c i="3" r="AV98"/>
  <c i="3" r="AR98"/>
  <c i="3" r="AN82"/>
  <c i="3" r="AO82"/>
  <c i="3" r="AQ82"/>
  <c i="3" r="AV82"/>
  <c i="3" r="AT82"/>
  <c i="3" r="AP82"/>
  <c i="3" r="AU82"/>
  <c i="3" r="AR82"/>
  <c i="3" r="AP118"/>
  <c i="3" r="AN118"/>
  <c i="3" r="AV118"/>
  <c i="3" r="AO118"/>
  <c i="3" r="AR118"/>
  <c i="3" r="AQ118"/>
  <c i="3" r="AS118"/>
  <c i="3" r="AS124"/>
  <c i="3" r="AP124"/>
  <c i="3" r="AU124"/>
  <c i="3" r="AN124"/>
  <c i="3" r="AR124"/>
  <c i="3" r="AO124"/>
  <c i="3" r="AQ124"/>
  <c i="3" r="AR128"/>
  <c i="3" r="AS175"/>
  <c i="3" r="AV175"/>
  <c i="3" r="AP175"/>
  <c i="3" r="AQ175"/>
  <c i="3" r="AR175"/>
  <c i="3" r="AN175"/>
  <c i="3" r="AT175"/>
  <c i="3" r="AU175"/>
  <c i="3" r="AU208"/>
  <c i="3" r="AV229"/>
  <c i="3" r="AP229"/>
  <c i="3" r="AO229"/>
  <c i="3" r="AS229"/>
  <c i="3" r="AU229"/>
  <c i="3" r="AT229"/>
  <c i="3" r="AU241"/>
  <c i="3" r="AS241"/>
  <c i="3" r="AT241"/>
  <c i="3" r="AN241"/>
  <c i="3" r="AV241"/>
  <c i="3" r="AQ241"/>
  <c i="3" r="AP241"/>
  <c i="3" r="AN258"/>
  <c i="3" r="AQ258"/>
  <c i="3" r="AP258"/>
  <c i="3" r="AS258"/>
  <c i="3" r="AU258"/>
  <c i="3" r="AR258"/>
  <c i="3" r="AV258"/>
  <c i="3" r="AP246"/>
  <c i="3" r="AV246"/>
  <c i="3" r="AO246"/>
  <c i="3" r="AU246"/>
  <c i="3" r="AS246"/>
  <c i="3" r="AN246"/>
  <c i="3" r="AQ246"/>
  <c i="3" r="AR246"/>
  <c i="3" r="AV280"/>
  <c i="3" r="AO280"/>
  <c i="3" r="AT280"/>
  <c i="3" r="AS280"/>
  <c i="3" r="AN280"/>
  <c i="3" r="AQ280"/>
  <c i="3" r="AP280"/>
  <c i="3" r="AR280"/>
  <c i="3" r="AU280"/>
  <c i="3" r="AQ267"/>
  <c i="3" r="AV267"/>
  <c i="3" r="AT267"/>
  <c i="3" r="AU267"/>
  <c i="3" r="AN267"/>
  <c i="3" r="AO267"/>
  <c i="3" r="AP267"/>
  <c i="3" r="AV290"/>
  <c i="3" r="AU290"/>
  <c i="3" r="AT290"/>
  <c i="3" r="AQ290"/>
  <c i="3" r="AO290"/>
  <c i="3" r="AR290"/>
  <c i="3" r="AN290"/>
  <c i="3" r="AP290"/>
  <c i="3" r="AQ300"/>
  <c i="3" r="AO300"/>
  <c i="3" r="AU300"/>
  <c i="3" r="AN300"/>
  <c i="3" r="AP300"/>
  <c i="3" r="AV300"/>
  <c i="3" r="AS300"/>
  <c i="3" r="AT300"/>
  <c i="3" r="AR300"/>
  <c i="3" r="AU310"/>
  <c i="3" r="AR310"/>
  <c i="3" r="AT310"/>
  <c i="3" r="AS310"/>
  <c i="3" r="AQ310"/>
  <c i="3" r="AN310"/>
  <c i="3" r="AV310"/>
  <c i="3" r="AO310"/>
  <c i="3" r="AU318"/>
  <c i="3" r="AT318"/>
  <c i="3" r="AN318"/>
  <c i="3" r="AO318"/>
  <c i="3" r="AP318"/>
  <c i="3" r="AQ318"/>
  <c i="3" r="AR318"/>
  <c i="3" r="AS318"/>
  <c i="3" r="AV338"/>
  <c i="3" r="AU338"/>
  <c i="3" r="AT338"/>
  <c i="3" r="AN338"/>
  <c i="3" r="AO338"/>
  <c i="3" r="AS338"/>
  <c i="3" r="AR338"/>
  <c i="3" r="AQ338"/>
  <c i="3" r="AR289"/>
  <c i="3" r="AN352"/>
  <c i="3" r="AS352"/>
  <c i="3" r="AO352"/>
  <c i="3" r="AQ352"/>
  <c i="3" r="AV352"/>
  <c i="3" r="AR352"/>
  <c i="3" r="AP352"/>
  <c i="3" r="AT375"/>
  <c i="3" r="AP375"/>
  <c i="3" r="AS375"/>
  <c i="3" r="AQ375"/>
  <c i="3" r="AV375"/>
  <c i="3" r="AU375"/>
  <c i="3" r="AN375"/>
  <c i="3" r="AR375"/>
  <c i="3" r="AV409"/>
  <c i="3" r="AR409"/>
  <c i="3" r="AU409"/>
  <c i="3" r="AO409"/>
  <c i="3" r="AS409"/>
  <c i="3" r="AP409"/>
  <c i="3" r="AN409"/>
  <c i="3" r="AQ409"/>
  <c i="3" r="AV430"/>
  <c i="3" r="AS430"/>
  <c i="3" r="AN430"/>
  <c i="3" r="AO430"/>
  <c i="3" r="AQ430"/>
  <c i="3" r="AR430"/>
  <c i="3" r="AP430"/>
  <c i="3" r="AT430"/>
  <c i="3" r="AU430"/>
  <c i="3" r="AU446"/>
  <c i="3" r="AR459"/>
  <c i="3" r="AV403"/>
  <c i="3" r="AS403"/>
  <c i="3" r="AN403"/>
  <c i="3" r="AQ403"/>
  <c i="3" r="AP403"/>
  <c i="3" r="AU403"/>
  <c i="3" r="AO403"/>
  <c i="3" r="AT403"/>
  <c i="3" r="AR403"/>
  <c i="3" r="AS379"/>
  <c i="3" r="AQ379"/>
  <c i="3" r="AN379"/>
  <c i="3" r="AT379"/>
  <c i="3" r="AV379"/>
  <c i="3" r="AP379"/>
  <c i="3" r="AO379"/>
  <c i="3" r="AR379"/>
  <c i="3" r="AS355"/>
  <c i="3" r="AO355"/>
  <c i="3" r="AR355"/>
  <c i="3" r="AN355"/>
  <c i="3" r="AP355"/>
  <c i="3" r="AV355"/>
  <c i="3" r="AT355"/>
  <c i="3" r="AP478"/>
  <c i="3" r="AQ478"/>
  <c i="3" r="AR478"/>
  <c i="3" r="AV478"/>
  <c i="3" r="AU478"/>
  <c i="3" r="AS478"/>
  <c i="3" r="AO478"/>
  <c i="3" r="AV465"/>
  <c i="3" r="AN465"/>
  <c i="3" r="AS465"/>
  <c i="3" r="AT465"/>
  <c i="3" r="AU465"/>
  <c i="3" r="AP465"/>
  <c i="3" r="AR465"/>
  <c i="3" r="AQ465"/>
  <c i="3" r="AT509"/>
  <c i="3" r="AR509"/>
  <c i="3" r="AS509"/>
  <c i="3" r="AQ509"/>
  <c i="3" r="AP509"/>
  <c i="3" r="AV509"/>
  <c i="3" r="AO509"/>
  <c i="3" r="AN509"/>
  <c i="3" r="AU531"/>
  <c i="3" r="AT531"/>
  <c i="3" r="AN531"/>
  <c i="3" r="AS531"/>
  <c i="3" r="AQ531"/>
  <c i="3" r="AV531"/>
  <c i="3" r="AO531"/>
  <c i="3" r="AP531"/>
  <c i="3" r="AU547"/>
  <c i="3" r="AU590"/>
  <c i="3" r="AU610"/>
  <c i="3" r="AV635"/>
  <c i="3" r="AT635"/>
  <c i="3" r="AN635"/>
  <c i="3" r="AQ635"/>
  <c i="3" r="AU635"/>
  <c i="3" r="AP635"/>
  <c i="3" r="AS635"/>
  <c i="3" r="AR635"/>
  <c i="3" r="AQ617"/>
  <c i="3" r="AV617"/>
  <c i="3" r="AN617"/>
  <c i="3" r="AR617"/>
  <c i="3" r="AS617"/>
  <c i="3" r="AP617"/>
  <c i="3" r="AO617"/>
  <c i="3" r="AU617"/>
  <c i="3" r="AR561"/>
  <c i="3" r="AU656"/>
  <c i="3" r="AU673"/>
  <c i="3" r="AO687"/>
  <c i="3" r="AV687"/>
  <c i="3" r="AT687"/>
  <c i="3" r="AS687"/>
  <c i="3" r="AN687"/>
  <c i="3" r="AP687"/>
  <c i="3" r="AQ687"/>
  <c i="3" r="AR687"/>
  <c i="3" r="AU718"/>
  <c i="3" r="AO701"/>
  <c i="3" r="AT701"/>
  <c i="3" r="AP701"/>
  <c i="3" r="AN701"/>
  <c i="3" r="AU701"/>
  <c i="3" r="AR701"/>
  <c i="3" r="AV701"/>
  <c i="3" r="AV742"/>
  <c i="3" r="AP742"/>
  <c i="3" r="AQ742"/>
  <c i="3" r="AS742"/>
  <c i="3" r="AN742"/>
  <c i="3" r="AU742"/>
  <c i="3" r="AT742"/>
  <c i="3" r="AR742"/>
  <c i="3" r="AO742"/>
  <c i="3" r="AU754"/>
  <c i="3" r="AP754"/>
  <c i="3" r="AR754"/>
  <c i="3" r="AS754"/>
  <c i="3" r="AV754"/>
  <c i="3" r="AT754"/>
  <c i="3" r="AQ754"/>
  <c i="3" r="AN754"/>
  <c i="3" r="AO754"/>
  <c i="3" r="AV730"/>
  <c i="3" r="AR730"/>
  <c i="3" r="AU730"/>
  <c i="3" r="AS730"/>
  <c i="3" r="AP730"/>
  <c i="3" r="AN730"/>
  <c i="3" r="AQ730"/>
  <c i="3" r="AO730"/>
  <c i="3" r="AT730"/>
  <c i="3" r="AP779"/>
  <c i="3" r="AO779"/>
  <c i="3" r="AU779"/>
  <c i="3" r="AQ779"/>
  <c i="3" r="AV779"/>
  <c i="3" r="AT779"/>
  <c i="3" r="AN779"/>
  <c i="3" r="AO785"/>
  <c i="3" r="AN785"/>
  <c i="3" r="AT785"/>
  <c i="3" r="AP785"/>
  <c i="3" r="AS785"/>
  <c i="3" r="AR785"/>
  <c i="3" r="AU785"/>
  <c i="3" r="AQ785"/>
  <c i="3" r="AV785"/>
  <c i="3" r="AR771"/>
  <c i="3" r="AU795"/>
  <c i="3" r="AN795"/>
  <c i="3" r="AT795"/>
  <c i="3" r="AV795"/>
  <c i="3" r="AS795"/>
  <c i="3" r="AP795"/>
  <c i="3" r="AO795"/>
  <c i="3" r="AR795"/>
  <c i="3" r="AT812"/>
  <c i="3" r="AR812"/>
  <c i="3" r="AO812"/>
  <c i="3" r="AV812"/>
  <c i="3" r="AQ812"/>
  <c i="3" r="AP812"/>
  <c i="3" r="AU812"/>
  <c i="3" r="AS812"/>
  <c i="3" r="AN812"/>
  <c i="3" r="AS827"/>
  <c i="3" r="AV849"/>
  <c i="3" r="AQ849"/>
  <c i="3" r="AP849"/>
  <c i="3" r="AN849"/>
  <c i="3" r="AU849"/>
  <c i="3" r="AS849"/>
  <c i="3" r="AR849"/>
  <c i="3" r="AO849"/>
  <c i="3" r="AT849"/>
  <c i="3" r="AO884"/>
  <c i="3" r="AQ860"/>
  <c i="3" r="AN860"/>
  <c i="3" r="AP860"/>
  <c i="3" r="AR860"/>
  <c i="3" r="AT860"/>
  <c i="3" r="AU860"/>
  <c i="3" r="AO860"/>
  <c i="3" r="AT897"/>
  <c i="3" r="AP897"/>
  <c i="3" r="AS897"/>
  <c i="3" r="AN897"/>
  <c i="3" r="AQ897"/>
  <c i="3" r="AU897"/>
  <c i="3" r="AV897"/>
  <c i="3" r="AR897"/>
  <c i="3" r="AO897"/>
  <c i="3" r="AO921"/>
  <c i="3" r="AP921"/>
  <c i="3" r="AS921"/>
  <c i="3" r="AN921"/>
  <c i="3" r="AR921"/>
  <c i="3" r="AU921"/>
  <c i="3" r="AQ921"/>
  <c i="3" r="AV921"/>
  <c i="3" r="AO893"/>
  <c i="3" r="AQ893"/>
  <c i="3" r="AN893"/>
  <c i="3" r="AS893"/>
  <c i="3" r="AV893"/>
  <c i="3" r="AU893"/>
  <c i="3" r="AP893"/>
  <c i="3" r="AR893"/>
  <c i="3" r="AS912"/>
  <c i="3" r="AT912"/>
  <c i="3" r="AQ912"/>
  <c i="3" r="AO912"/>
  <c i="3" r="AN912"/>
  <c i="3" r="AR912"/>
  <c i="3" r="AP912"/>
  <c i="3" r="AU912"/>
  <c i="3" r="AV912"/>
  <c i="3" r="AU872"/>
  <c i="3" r="AV872"/>
  <c i="3" r="AS872"/>
  <c i="3" r="AQ872"/>
  <c i="3" r="AN872"/>
  <c i="3" r="AR872"/>
  <c i="3" r="AP872"/>
  <c i="3" r="AO872"/>
  <c i="3" r="AV824"/>
  <c i="3" r="AN824"/>
  <c i="3" r="AQ824"/>
  <c i="3" r="AP824"/>
  <c i="3" r="AR824"/>
  <c i="3" r="AT824"/>
  <c i="3" r="AO824"/>
  <c i="3" r="AU824"/>
  <c i="3" r="AN936"/>
  <c i="3" r="AT936"/>
  <c i="3" r="AP936"/>
  <c i="3" r="AR936"/>
  <c i="3" r="AS936"/>
  <c i="3" r="AV936"/>
  <c i="3" r="AO936"/>
  <c i="3" r="AQ936"/>
  <c i="3" r="AU936"/>
  <c i="3" r="AP944"/>
  <c i="3" r="AO944"/>
  <c i="3" r="AN944"/>
  <c i="3" r="AS944"/>
  <c i="3" r="AV944"/>
  <c i="3" r="AQ944"/>
  <c i="3" r="AT944"/>
  <c i="3" r="AR944"/>
  <c i="3" r="AU944"/>
  <c i="3" r="AU942"/>
  <c i="3" r="AQ942"/>
  <c i="3" r="AV942"/>
  <c i="3" r="AR942"/>
  <c i="3" r="AT942"/>
  <c i="3" r="AS942"/>
  <c i="3" r="AN942"/>
  <c i="3" r="AO942"/>
  <c i="3" r="AS963"/>
  <c i="3" r="AQ963"/>
  <c i="3" r="AN963"/>
  <c i="3" r="AP963"/>
  <c i="3" r="AR963"/>
  <c i="3" r="AT963"/>
  <c i="3" r="AO963"/>
  <c i="3" r="AV987"/>
  <c i="3" r="AT987"/>
  <c i="3" r="AQ987"/>
  <c i="3" r="AO987"/>
  <c i="3" r="AR987"/>
  <c i="3" r="AP987"/>
  <c i="3" r="AN987"/>
  <c i="3" r="AS987"/>
  <c i="3" r="AR992"/>
  <c i="3" r="AV992"/>
  <c i="3" r="AQ992"/>
  <c i="3" r="AP992"/>
  <c i="3" r="AS992"/>
  <c i="3" r="AN992"/>
  <c i="3" r="AU992"/>
  <c i="3" r="AO992"/>
  <c i="3" r="AT992"/>
  <c i="3" r="AR988"/>
  <c i="3" r="AO988"/>
  <c i="3" r="AQ988"/>
  <c i="3" r="AN988"/>
  <c i="3" r="AU988"/>
  <c i="3" r="AV988"/>
  <c i="3" r="AP988"/>
  <c i="3" r="AS988"/>
  <c i="3" r="AU980"/>
  <c i="3" r="AT980"/>
  <c i="3" r="AO980"/>
  <c i="3" r="AV980"/>
  <c i="3" r="AQ980"/>
  <c i="3" r="AP980"/>
  <c i="3" r="AR980"/>
  <c i="3" r="AS980"/>
  <c i="3" r="AN980"/>
  <c i="3" r="AQ956"/>
  <c i="3" r="AN956"/>
  <c i="3" r="AR956"/>
  <c i="3" r="AS956"/>
  <c i="3" r="AU956"/>
  <c i="3" r="AP956"/>
  <c i="3" r="AT956"/>
  <c i="3" r="AO956"/>
  <c i="3" r="AT508"/>
  <c i="3" r="AN478"/>
  <c i="3" r="AP451"/>
  <c i="3" r="AT388"/>
  <c i="3" r="AV342"/>
  <c i="3" r="AP259"/>
  <c i="3" r="AO258"/>
  <c i="3" r="AP223"/>
  <c i="3" r="AV149"/>
  <c i="3" r="AT42"/>
  <c i="3" r="AU962"/>
  <c i="3" r="AV544"/>
  <c i="3" r="AP996"/>
  <c i="3" r="AO996"/>
  <c i="3" r="AV996"/>
  <c i="3" r="AT996"/>
  <c i="3" r="AN996"/>
  <c i="3" r="AU996"/>
  <c i="3" r="AR996"/>
  <c i="3" r="AQ996"/>
  <c i="3" r="AS996"/>
  <c i="3" r="AO983"/>
  <c i="3" r="AN983"/>
  <c i="3" r="AS983"/>
  <c i="3" r="AP983"/>
  <c i="3" r="AT983"/>
  <c i="3" r="AR983"/>
  <c i="3" r="AU983"/>
  <c i="3" r="AV983"/>
  <c i="3" r="AQ983"/>
  <c i="3" r="AV973"/>
  <c i="3" r="AO973"/>
  <c i="3" r="AN973"/>
  <c i="3" r="AQ973"/>
  <c i="3" r="AT973"/>
  <c i="3" r="AP973"/>
  <c i="3" r="AR973"/>
  <c i="3" r="AS973"/>
  <c i="3" r="AU973"/>
  <c i="3" r="AP951"/>
  <c i="3" r="AQ951"/>
  <c i="3" r="AV951"/>
  <c i="3" r="AT951"/>
  <c i="3" r="AR951"/>
  <c i="3" r="AN951"/>
  <c i="3" r="AU951"/>
  <c i="3" r="AO951"/>
  <c i="3" r="AS951"/>
  <c i="3" r="AQ945"/>
  <c i="3" r="AU945"/>
  <c i="3" r="AT945"/>
  <c i="3" r="AN945"/>
  <c i="3" r="AV945"/>
  <c i="3" r="AO945"/>
  <c i="3" r="AP945"/>
  <c i="3" r="AR945"/>
  <c i="3" r="AS945"/>
  <c i="3" r="AQ935"/>
  <c i="3" r="AS935"/>
  <c i="3" r="AV935"/>
  <c i="3" r="AT935"/>
  <c i="3" r="AO935"/>
  <c i="3" r="AU935"/>
  <c i="3" r="AR935"/>
  <c i="3" r="AN935"/>
  <c i="3" r="AP935"/>
  <c i="3" r="AS888"/>
  <c i="3" r="AT888"/>
  <c i="3" r="AO888"/>
  <c i="3" r="AV888"/>
  <c i="3" r="AP888"/>
  <c i="3" r="AQ888"/>
  <c i="3" r="AN888"/>
  <c i="3" r="AU888"/>
  <c i="3" r="AP871"/>
  <c i="3" r="AS871"/>
  <c i="3" r="AQ871"/>
  <c i="3" r="AR871"/>
  <c i="3" r="AV871"/>
  <c i="3" r="AO871"/>
  <c i="3" r="AT871"/>
  <c i="3" r="AN871"/>
  <c i="3" r="AU871"/>
  <c i="3" r="AQ858"/>
  <c i="3" r="AV858"/>
  <c i="3" r="AR858"/>
  <c i="3" r="AS858"/>
  <c i="3" r="AT858"/>
  <c i="3" r="AN858"/>
  <c i="3" r="AU858"/>
  <c i="3" r="AP858"/>
  <c i="3" r="AO858"/>
  <c i="3" r="AP852"/>
  <c i="3" r="AN852"/>
  <c i="3" r="AV852"/>
  <c i="3" r="AQ852"/>
  <c i="3" r="AR852"/>
  <c i="3" r="AO852"/>
  <c i="3" r="AU852"/>
  <c i="3" r="AT852"/>
  <c i="3" r="AS852"/>
  <c i="3" r="AS821"/>
  <c i="3" r="AU821"/>
  <c i="3" r="AT821"/>
  <c i="3" r="AO821"/>
  <c i="3" r="AP821"/>
  <c i="3" r="AN821"/>
  <c i="3" r="AQ821"/>
  <c i="3" r="AR821"/>
  <c i="3" r="AV821"/>
  <c i="3" r="AV805"/>
  <c i="3" r="AU805"/>
  <c i="3" r="AP805"/>
  <c i="3" r="AQ805"/>
  <c i="3" r="AO805"/>
  <c i="3" r="AT805"/>
  <c i="3" r="AS805"/>
  <c i="3" r="AR805"/>
  <c i="3" r="AN805"/>
  <c i="3" r="AV790"/>
  <c i="3" r="AQ790"/>
  <c i="3" r="AN790"/>
  <c i="3" r="AS790"/>
  <c i="3" r="AT790"/>
  <c i="3" r="AP790"/>
  <c i="3" r="AU790"/>
  <c i="3" r="AR790"/>
  <c i="3" r="AO790"/>
  <c i="3" r="AT777"/>
  <c i="3" r="AR777"/>
  <c i="3" r="AQ777"/>
  <c i="3" r="AV777"/>
  <c i="3" r="AN777"/>
  <c i="3" r="AO777"/>
  <c i="3" r="AS777"/>
  <c i="3" r="AU777"/>
  <c i="3" r="AP777"/>
  <c i="3" r="AV743"/>
  <c i="3" r="AN743"/>
  <c i="3" r="AT743"/>
  <c i="3" r="AO743"/>
  <c i="3" r="AU743"/>
  <c i="3" r="AQ743"/>
  <c i="3" r="AP743"/>
  <c i="3" r="AS743"/>
  <c i="3" r="AR743"/>
  <c i="3" r="AV726"/>
  <c i="3" r="AR726"/>
  <c i="3" r="AO726"/>
  <c i="3" r="AU726"/>
  <c i="3" r="AT726"/>
  <c i="3" r="AN726"/>
  <c i="3" r="AQ726"/>
  <c i="3" r="AS726"/>
  <c i="3" r="AQ698"/>
  <c i="3" r="AS698"/>
  <c i="3" r="AV698"/>
  <c i="3" r="AO698"/>
  <c i="3" r="AT698"/>
  <c i="3" r="AP698"/>
  <c i="3" r="AN698"/>
  <c i="3" r="AU698"/>
  <c i="3" r="AN677"/>
  <c i="3" r="AV677"/>
  <c i="3" r="AR677"/>
  <c i="3" r="AS677"/>
  <c i="3" r="AU677"/>
  <c i="3" r="AT677"/>
  <c i="3" r="AP677"/>
  <c i="3" r="AO677"/>
  <c i="3" r="AT660"/>
  <c i="3" r="AR660"/>
  <c i="3" r="AV660"/>
  <c i="3" r="AU660"/>
  <c i="3" r="AS660"/>
  <c i="3" r="AN660"/>
  <c i="3" r="AO660"/>
  <c i="3" r="AP660"/>
  <c i="3" r="AQ660"/>
  <c i="3" r="AO636"/>
  <c i="3" r="AS636"/>
  <c i="3" r="AQ636"/>
  <c i="3" r="AP636"/>
  <c i="3" r="AV636"/>
  <c i="3" r="AR636"/>
  <c i="3" r="AU636"/>
  <c i="3" r="AT636"/>
  <c i="3" r="AQ608"/>
  <c i="3" r="AU608"/>
  <c i="3" r="AP608"/>
  <c i="3" r="AS608"/>
  <c i="3" r="AV608"/>
  <c i="3" r="AR608"/>
  <c i="3" r="AO608"/>
  <c i="3" r="AT608"/>
  <c i="3" r="AN608"/>
  <c i="3" r="AN594"/>
  <c i="3" r="AR594"/>
  <c i="3" r="AU594"/>
  <c i="3" r="AS594"/>
  <c i="3" r="AP594"/>
  <c i="3" r="AO594"/>
  <c i="3" r="AT594"/>
  <c i="3" r="AQ594"/>
  <c i="3" r="AV594"/>
  <c i="3" r="AO532"/>
  <c i="3" r="AU532"/>
  <c i="3" r="AQ532"/>
  <c i="3" r="AP532"/>
  <c i="3" r="AR532"/>
  <c i="3" r="AN532"/>
  <c i="3" r="AV532"/>
  <c i="3" r="AS532"/>
  <c i="3" r="AT532"/>
  <c i="3" r="AP517"/>
  <c i="3" r="AO517"/>
  <c i="3" r="AN517"/>
  <c i="3" r="AT517"/>
  <c i="3" r="AS517"/>
  <c i="3" r="AV517"/>
  <c i="3" r="AQ517"/>
  <c i="3" r="AQ470"/>
  <c i="3" r="AS470"/>
  <c i="3" r="AV470"/>
  <c i="3" r="AR470"/>
  <c i="3" r="AO470"/>
  <c i="3" r="AN470"/>
  <c i="3" r="AP470"/>
  <c i="3" r="AU470"/>
  <c i="3" r="AT470"/>
  <c i="3" r="AR463"/>
  <c i="3" r="AV463"/>
  <c i="3" r="AP463"/>
  <c i="3" r="AS463"/>
  <c i="3" r="AT463"/>
  <c i="3" r="AO463"/>
  <c i="3" r="AU463"/>
  <c i="3" r="AQ463"/>
  <c i="3" r="AN463"/>
  <c i="3" r="AT442"/>
  <c i="3" r="AR442"/>
  <c i="3" r="AQ442"/>
  <c i="3" r="AV442"/>
  <c i="3" r="AP442"/>
  <c i="3" r="AO442"/>
  <c i="3" r="AS442"/>
  <c i="3" r="AU442"/>
  <c i="3" r="AN442"/>
  <c i="3" r="AT431"/>
  <c i="3" r="AP431"/>
  <c i="3" r="AR431"/>
  <c i="3" r="AQ431"/>
  <c i="3" r="AV431"/>
  <c i="3" r="AO431"/>
  <c i="3" r="AS431"/>
  <c i="3" r="AU431"/>
  <c i="3" r="AN431"/>
  <c i="3" r="AP422"/>
  <c i="3" r="AS422"/>
  <c i="3" r="AV422"/>
  <c i="3" r="AU422"/>
  <c i="3" r="AN422"/>
  <c i="3" r="AR422"/>
  <c i="3" r="AQ422"/>
  <c i="3" r="AO422"/>
  <c i="3" r="AT422"/>
  <c i="3" r="AQ402"/>
  <c i="3" r="AR402"/>
  <c i="3" r="AO402"/>
  <c i="3" r="AV402"/>
  <c i="3" r="AN402"/>
  <c i="3" r="AT402"/>
  <c i="3" r="AP402"/>
  <c i="3" r="AS402"/>
  <c i="3" r="AR393"/>
  <c i="3" r="AU393"/>
  <c i="3" r="AP393"/>
  <c i="3" r="AT393"/>
  <c i="3" r="AN393"/>
  <c i="3" r="AO393"/>
  <c i="3" r="AS393"/>
  <c i="3" r="AQ393"/>
  <c i="3" r="AV393"/>
  <c i="3" r="AU378"/>
  <c i="3" r="AV378"/>
  <c i="3" r="AS378"/>
  <c i="3" r="AR378"/>
  <c i="3" r="AT378"/>
  <c i="3" r="AO378"/>
  <c i="3" r="AQ378"/>
  <c i="3" r="AN378"/>
  <c i="3" r="AQ347"/>
  <c i="3" r="AO347"/>
  <c i="3" r="AS347"/>
  <c i="3" r="AP347"/>
  <c i="3" r="AV347"/>
  <c i="3" r="AU347"/>
  <c i="3" r="AN347"/>
  <c i="3" r="AQ333"/>
  <c i="3" r="AU333"/>
  <c i="3" r="AP333"/>
  <c i="3" r="AS333"/>
  <c i="3" r="AV333"/>
  <c i="3" r="AT333"/>
  <c i="3" r="AR333"/>
  <c i="3" r="AN333"/>
  <c i="3" r="AO333"/>
  <c i="3" r="AQ327"/>
  <c i="3" r="AR327"/>
  <c i="3" r="AT327"/>
  <c i="3" r="AU327"/>
  <c i="3" r="AV327"/>
  <c i="3" r="AO327"/>
  <c i="3" r="AN327"/>
  <c i="3" r="AS327"/>
  <c i="3" r="AP327"/>
  <c i="3" r="AP320"/>
  <c i="3" r="AU320"/>
  <c i="3" r="AV320"/>
  <c i="3" r="AQ320"/>
  <c i="3" r="AR320"/>
  <c i="3" r="AS320"/>
  <c i="3" r="AN320"/>
  <c i="3" r="AT320"/>
  <c i="3" r="AO320"/>
  <c i="3" r="AR311"/>
  <c i="3" r="AO311"/>
  <c i="3" r="AP311"/>
  <c i="3" r="AT311"/>
  <c i="3" r="AQ311"/>
  <c i="3" r="AS311"/>
  <c i="3" r="AN311"/>
  <c i="3" r="AU311"/>
  <c i="3" r="AV311"/>
  <c i="3" r="AP289"/>
  <c i="3" r="AV289"/>
  <c i="3" r="AT289"/>
  <c i="3" r="AO289"/>
  <c i="3" r="AU289"/>
  <c i="3" r="AQ289"/>
  <c i="3" r="AN289"/>
  <c i="3" r="AS289"/>
  <c i="3" r="AP271"/>
  <c i="3" r="AQ271"/>
  <c i="3" r="AS271"/>
  <c i="3" r="AO271"/>
  <c i="3" r="AU271"/>
  <c i="3" r="AN271"/>
  <c i="3" r="AV271"/>
  <c i="3" r="AR271"/>
  <c i="3" r="AS261"/>
  <c i="3" r="AU261"/>
  <c i="3" r="AO261"/>
  <c i="3" r="AP261"/>
  <c i="3" r="AT261"/>
  <c i="3" r="AQ261"/>
  <c i="3" r="AN261"/>
  <c i="3" r="AV261"/>
  <c i="3" r="AR261"/>
  <c i="3" r="AQ249"/>
  <c i="3" r="AT249"/>
  <c i="3" r="AS249"/>
  <c i="3" r="AN249"/>
  <c i="3" r="AU249"/>
  <c i="3" r="AP249"/>
  <c i="3" r="AR249"/>
  <c i="3" r="AO249"/>
  <c i="3" r="AV249"/>
  <c i="3" r="AQ242"/>
  <c i="3" r="AU242"/>
  <c i="3" r="AT242"/>
  <c i="3" r="AV242"/>
  <c i="3" r="AR242"/>
  <c i="3" r="AN242"/>
  <c i="3" r="AO242"/>
  <c i="3" r="AP242"/>
  <c i="3" r="AS242"/>
  <c i="3" r="AQ210"/>
  <c i="3" r="AS210"/>
  <c i="3" r="AV210"/>
  <c i="3" r="AP210"/>
  <c i="3" r="AT210"/>
  <c i="3" r="AR210"/>
  <c i="3" r="AU210"/>
  <c i="3" r="AN210"/>
  <c i="3" r="AO210"/>
  <c i="3" r="AR203"/>
  <c i="3" r="AT203"/>
  <c i="3" r="AN203"/>
  <c i="3" r="AO203"/>
  <c i="3" r="AS203"/>
  <c i="3" r="AQ203"/>
  <c i="3" r="AP203"/>
  <c i="3" r="AU203"/>
  <c i="3" r="AV203"/>
  <c i="3" r="AU143"/>
  <c i="3" r="AN143"/>
  <c i="3" r="AS143"/>
  <c i="3" r="AT143"/>
  <c i="3" r="AR143"/>
  <c i="3" r="AO143"/>
  <c i="3" r="AP143"/>
  <c i="3" r="AV143"/>
  <c i="3" r="AQ143"/>
  <c i="3" r="AQ139"/>
  <c i="3" r="AT139"/>
  <c i="3" r="AP139"/>
  <c i="3" r="AR139"/>
  <c i="3" r="AV139"/>
  <c i="3" r="AU139"/>
  <c i="3" r="AS139"/>
  <c i="3" r="AO139"/>
  <c i="3" r="AP119"/>
  <c i="3" r="AU119"/>
  <c i="3" r="AS119"/>
  <c i="3" r="AN119"/>
  <c i="3" r="AT119"/>
  <c i="3" r="AR119"/>
  <c i="3" r="AV119"/>
  <c i="3" r="AO119"/>
  <c i="3" r="AQ119"/>
  <c i="3" r="AV90"/>
  <c i="3" r="AN90"/>
  <c i="3" r="AO90"/>
  <c i="3" r="AQ90"/>
  <c i="3" r="AU90"/>
  <c i="3" r="AP90"/>
  <c i="3" r="AT90"/>
  <c i="3" r="AS90"/>
  <c i="3" r="AS50"/>
  <c i="3" r="AV50"/>
  <c i="3" r="AO50"/>
  <c i="3" r="AP50"/>
  <c i="3" r="AR50"/>
  <c i="3" r="AN50"/>
  <c i="3" r="AU50"/>
  <c i="3" r="AQ50"/>
  <c i="3" r="AT50"/>
  <c i="3" r="AS44"/>
  <c i="3" r="AO44"/>
  <c i="3" r="AV44"/>
  <c i="3" r="AR44"/>
  <c i="3" r="AP44"/>
  <c i="3" r="AT44"/>
  <c i="3" r="AN44"/>
  <c i="3" r="AQ44"/>
  <c i="3" r="AU44"/>
  <c i="3" r="AQ36"/>
  <c i="3" r="AT36"/>
  <c i="3" r="AU36"/>
  <c i="3" r="AN36"/>
  <c i="3" r="AP36"/>
  <c i="3" r="AR36"/>
  <c i="3" r="AO36"/>
  <c i="3" r="AV36"/>
  <c i="3" r="AU3"/>
  <c i="3" r="AO3"/>
  <c i="3" r="AS3"/>
  <c i="3" r="AP3"/>
  <c i="3" r="AN3"/>
  <c i="3" r="AR3"/>
  <c i="3" r="AT3"/>
  <c i="3" r="AV3"/>
  <c i="3" r="AQ3"/>
  <c i="3" r="AU14"/>
  <c i="3" r="AS30"/>
  <c i="3" r="AR30"/>
  <c i="3" r="AU30"/>
  <c i="3" r="AQ30"/>
  <c i="3" r="AO30"/>
  <c i="3" r="AN30"/>
  <c i="3" r="AT30"/>
  <c i="3" r="AV30"/>
  <c i="3" r="AP30"/>
  <c i="3" r="AV63"/>
  <c i="3" r="AS63"/>
  <c i="3" r="AU63"/>
  <c i="3" r="AQ63"/>
  <c i="3" r="AP63"/>
  <c i="3" r="AO63"/>
  <c i="3" r="AN63"/>
  <c i="3" r="AR63"/>
  <c i="3" r="AT63"/>
  <c i="3" r="AP53"/>
  <c i="3" r="AV53"/>
  <c i="3" r="AT53"/>
  <c i="3" r="AO53"/>
  <c i="3" r="AN53"/>
  <c i="3" r="AS53"/>
  <c i="3" r="AU53"/>
  <c i="3" r="AQ53"/>
  <c i="3" r="AR53"/>
  <c i="3" r="AP73"/>
  <c i="3" r="AO73"/>
  <c i="3" r="AN73"/>
  <c i="3" r="AT73"/>
  <c i="3" r="AV73"/>
  <c i="3" r="AR73"/>
  <c i="3" r="AU73"/>
  <c i="3" r="AS83"/>
  <c i="3" r="AQ83"/>
  <c i="3" r="AO83"/>
  <c i="3" r="AT83"/>
  <c i="3" r="AN83"/>
  <c i="3" r="AV83"/>
  <c i="3" r="AR83"/>
  <c i="3" r="AU83"/>
  <c i="3" r="AP83"/>
  <c i="3" r="AT109"/>
  <c i="3" r="AV109"/>
  <c i="3" r="AU109"/>
  <c i="3" r="AO109"/>
  <c i="3" r="AR109"/>
  <c i="3" r="AN109"/>
  <c i="3" r="AQ109"/>
  <c i="3" r="AS109"/>
  <c i="3" r="AR90"/>
  <c i="3" r="AS97"/>
  <c i="3" r="AQ97"/>
  <c i="3" r="AP97"/>
  <c i="3" r="AN97"/>
  <c i="3" r="AU97"/>
  <c i="3" r="AT97"/>
  <c i="3" r="AO97"/>
  <c i="3" r="AR97"/>
  <c i="3" r="AP132"/>
  <c i="3" r="AT132"/>
  <c i="3" r="AV132"/>
  <c i="3" r="AQ132"/>
  <c i="3" r="AO132"/>
  <c i="3" r="AN132"/>
  <c i="3" r="AR132"/>
  <c i="3" r="AQ161"/>
  <c i="3" r="AR163"/>
  <c i="3" r="AP163"/>
  <c i="3" r="AT163"/>
  <c i="3" r="AO163"/>
  <c i="3" r="AN163"/>
  <c i="3" r="AV163"/>
  <c i="3" r="AQ163"/>
  <c i="3" r="AO200"/>
  <c i="3" r="AV200"/>
  <c i="3" r="AR200"/>
  <c i="3" r="AT200"/>
  <c i="3" r="AS200"/>
  <c i="3" r="AN200"/>
  <c i="3" r="AQ200"/>
  <c i="3" r="AV235"/>
  <c i="3" r="AR235"/>
  <c i="3" r="AS235"/>
  <c i="3" r="AU235"/>
  <c i="3" r="AQ235"/>
  <c i="3" r="AO235"/>
  <c i="3" r="AN235"/>
  <c i="3" r="AT235"/>
  <c i="3" r="AP235"/>
  <c i="3" r="AV205"/>
  <c i="3" r="AP205"/>
  <c i="3" r="AS205"/>
  <c i="3" r="AO205"/>
  <c i="3" r="AQ205"/>
  <c i="3" r="AT205"/>
  <c i="3" r="AU205"/>
  <c i="3" r="AN205"/>
  <c i="3" r="AR205"/>
  <c i="3" r="AN165"/>
  <c i="3" r="AO165"/>
  <c i="3" r="AQ165"/>
  <c i="3" r="AV165"/>
  <c i="3" r="AU165"/>
  <c i="3" r="AT165"/>
  <c i="3" r="AP165"/>
  <c i="3" r="AR165"/>
  <c i="3" r="AT247"/>
  <c i="3" r="AP247"/>
  <c i="3" r="AS247"/>
  <c i="3" r="AU247"/>
  <c i="3" r="AQ247"/>
  <c i="3" r="AR247"/>
  <c i="3" r="AV247"/>
  <c i="3" r="AO247"/>
  <c i="3" r="AV262"/>
  <c i="3" r="AU262"/>
  <c i="3" r="AT262"/>
  <c i="3" r="AN262"/>
  <c i="3" r="AS262"/>
  <c i="3" r="AO262"/>
  <c i="3" r="AQ262"/>
  <c i="3" r="AP262"/>
  <c i="3" r="AR262"/>
  <c i="3" r="AT264"/>
  <c i="3" r="AV264"/>
  <c i="3" r="AO264"/>
  <c i="3" r="AQ264"/>
  <c i="3" r="AR264"/>
  <c i="3" r="AP264"/>
  <c i="3" r="AS264"/>
  <c i="3" r="AN264"/>
  <c i="3" r="AU264"/>
  <c i="3" r="AP285"/>
  <c i="3" r="AT286"/>
  <c i="3" r="AN286"/>
  <c i="3" r="AV286"/>
  <c i="3" r="AS286"/>
  <c i="3" r="AR286"/>
  <c i="3" r="AP286"/>
  <c i="3" r="AQ286"/>
  <c i="3" r="AO286"/>
  <c i="3" r="AU286"/>
  <c i="3" r="AS298"/>
  <c i="3" r="AQ298"/>
  <c i="3" r="AO298"/>
  <c i="3" r="AP298"/>
  <c i="3" r="AT298"/>
  <c i="3" r="AN298"/>
  <c i="3" r="AV298"/>
  <c i="3" r="AR298"/>
  <c i="3" r="AS316"/>
  <c i="3" r="AQ316"/>
  <c i="3" r="AT316"/>
  <c i="3" r="AP316"/>
  <c i="3" r="AR316"/>
  <c i="3" r="AO316"/>
  <c i="3" r="AT335"/>
  <c i="3" r="AO337"/>
  <c i="3" r="AQ337"/>
  <c i="3" r="AN337"/>
  <c i="3" r="AT337"/>
  <c i="3" r="AP337"/>
  <c i="3" r="AU337"/>
  <c i="3" r="AV337"/>
  <c i="3" r="AT305"/>
  <c i="3" r="AS305"/>
  <c i="3" r="AU305"/>
  <c i="3" r="AQ305"/>
  <c i="3" r="AP305"/>
  <c i="3" r="AN305"/>
  <c i="3" r="AO305"/>
  <c i="3" r="AU352"/>
  <c i="3" r="AP378"/>
  <c i="3" r="AU359"/>
  <c i="3" r="AV359"/>
  <c i="3" r="AN359"/>
  <c i="3" r="AQ359"/>
  <c i="3" r="AO359"/>
  <c i="3" r="AS359"/>
  <c i="3" r="AR359"/>
  <c i="3" r="AT359"/>
  <c i="3" r="AO389"/>
  <c i="3" r="AN389"/>
  <c i="3" r="AV389"/>
  <c i="3" r="AS389"/>
  <c i="3" r="AR389"/>
  <c i="3" r="AT389"/>
  <c i="3" r="AU389"/>
  <c i="3" r="AV397"/>
  <c i="3" r="AN397"/>
  <c i="3" r="AP397"/>
  <c i="3" r="AS397"/>
  <c i="3" r="AR397"/>
  <c i="3" r="AO397"/>
  <c i="3" r="AT397"/>
  <c i="3" r="AS418"/>
  <c i="3" r="AP418"/>
  <c i="3" r="AN418"/>
  <c i="3" r="AO418"/>
  <c i="3" r="AT418"/>
  <c i="3" r="AR418"/>
  <c i="3" r="AQ449"/>
  <c i="3" r="AR449"/>
  <c i="3" r="AP449"/>
  <c i="3" r="AO449"/>
  <c i="3" r="AS449"/>
  <c i="3" r="AN449"/>
  <c i="3" r="AU449"/>
  <c i="3" r="AR427"/>
  <c i="3" r="AU466"/>
  <c i="3" r="AU485"/>
  <c i="3" r="AO495"/>
  <c i="3" r="AT495"/>
  <c i="3" r="AQ495"/>
  <c i="3" r="AR495"/>
  <c i="3" r="AU495"/>
  <c i="3" r="AP495"/>
  <c i="3" r="AN495"/>
  <c i="3" r="AS495"/>
  <c i="3" r="AT502"/>
  <c i="3" r="AO502"/>
  <c i="3" r="AV502"/>
  <c i="3" r="AR502"/>
  <c i="3" r="AP502"/>
  <c i="3" r="AN502"/>
  <c i="3" r="AQ502"/>
  <c i="3" r="AQ522"/>
  <c i="3" r="AV522"/>
  <c i="3" r="AR522"/>
  <c i="3" r="AP522"/>
  <c i="3" r="AU522"/>
  <c i="3" r="AN522"/>
  <c i="3" r="AT522"/>
  <c i="3" r="AS522"/>
  <c i="3" r="AT525"/>
  <c i="3" r="AO525"/>
  <c i="3" r="AV525"/>
  <c i="3" r="AP525"/>
  <c i="3" r="AR525"/>
  <c i="3" r="AQ525"/>
  <c i="3" r="AS525"/>
  <c i="3" r="AN525"/>
  <c i="3" r="AQ537"/>
  <c i="3" r="AP537"/>
  <c i="3" r="AT537"/>
  <c i="3" r="AS537"/>
  <c i="3" r="AN537"/>
  <c i="3" r="AV537"/>
  <c i="3" r="AO537"/>
  <c i="3" r="AR537"/>
  <c i="3" r="AT582"/>
  <c i="3" r="AS587"/>
  <c i="3" r="AV587"/>
  <c i="3" r="AP587"/>
  <c i="3" r="AQ587"/>
  <c i="3" r="AN587"/>
  <c i="3" r="AU587"/>
  <c i="3" r="AR587"/>
  <c i="3" r="AO587"/>
  <c i="3" r="AT587"/>
  <c i="3" r="AU600"/>
  <c i="3" r="AR600"/>
  <c i="3" r="AS600"/>
  <c i="3" r="AQ600"/>
  <c i="3" r="AP600"/>
  <c i="3" r="AN600"/>
  <c i="3" r="AV600"/>
  <c i="3" r="AT600"/>
  <c i="3" r="AO600"/>
  <c i="3" r="AR601"/>
  <c i="3" r="AO639"/>
  <c i="3" r="AS655"/>
  <c i="3" r="AP655"/>
  <c i="3" r="AQ655"/>
  <c i="3" r="AR655"/>
  <c i="3" r="AV655"/>
  <c i="3" r="AN655"/>
  <c i="3" r="AU655"/>
  <c i="3" r="AO655"/>
  <c i="3" r="AT655"/>
  <c i="3" r="AT657"/>
  <c i="3" r="AQ657"/>
  <c i="3" r="AP657"/>
  <c i="3" r="AO657"/>
  <c i="3" r="AV657"/>
  <c i="3" r="AS657"/>
  <c i="3" r="AN657"/>
  <c i="3" r="AU657"/>
  <c i="3" r="AT664"/>
  <c i="3" r="AV664"/>
  <c i="3" r="AU664"/>
  <c i="3" r="AR664"/>
  <c i="3" r="AN664"/>
  <c i="3" r="AQ664"/>
  <c i="3" r="AO664"/>
  <c i="3" r="AS664"/>
  <c i="3" r="AV681"/>
  <c i="3" r="AT681"/>
  <c i="3" r="AP681"/>
  <c i="3" r="AU681"/>
  <c i="3" r="AN681"/>
  <c i="3" r="AS681"/>
  <c i="3" r="AO681"/>
  <c i="3" r="AR681"/>
  <c i="3" r="AQ681"/>
  <c i="3" r="AP691"/>
  <c i="3" r="AU716"/>
  <c i="3" r="AN716"/>
  <c i="3" r="AR716"/>
  <c i="3" r="AP716"/>
  <c i="3" r="AT716"/>
  <c i="3" r="AS716"/>
  <c i="3" r="AV716"/>
  <c i="3" r="AQ716"/>
  <c i="3" r="AO716"/>
  <c i="3" r="AU709"/>
  <c i="3" r="AO709"/>
  <c i="3" r="AT709"/>
  <c i="3" r="AS709"/>
  <c i="3" r="AN709"/>
  <c i="3" r="AQ709"/>
  <c i="3" r="AV709"/>
  <c i="3" r="AR709"/>
  <c i="3" r="AO731"/>
  <c i="3" r="AQ731"/>
  <c i="3" r="AS731"/>
  <c i="3" r="AR731"/>
  <c i="3" r="AN731"/>
  <c i="3" r="AT731"/>
  <c i="3" r="AP731"/>
  <c i="3" r="AU731"/>
  <c i="3" r="AQ741"/>
  <c i="3" r="AT741"/>
  <c i="3" r="AU741"/>
  <c i="3" r="AN741"/>
  <c i="3" r="AP741"/>
  <c i="3" r="AR741"/>
  <c i="3" r="AS741"/>
  <c i="3" r="AO741"/>
  <c i="3" r="AT746"/>
  <c i="3" r="AS746"/>
  <c i="3" r="AR746"/>
  <c i="3" r="AO746"/>
  <c i="3" r="AV746"/>
  <c i="3" r="AN746"/>
  <c i="3" r="AQ746"/>
  <c i="3" r="AU746"/>
  <c i="3" r="AP746"/>
  <c i="3" r="AT767"/>
  <c i="3" r="AN767"/>
  <c i="3" r="AP767"/>
  <c i="3" r="AU767"/>
  <c i="3" r="AS767"/>
  <c i="3" r="AO767"/>
  <c i="3" r="AR767"/>
  <c i="3" r="AT774"/>
  <c i="3" r="AU774"/>
  <c i="3" r="AP774"/>
  <c i="3" r="AN774"/>
  <c i="3" r="AO774"/>
  <c i="3" r="AQ774"/>
  <c i="3" r="AR774"/>
  <c i="3" r="AV774"/>
  <c i="3" r="AS774"/>
  <c i="3" r="AR763"/>
  <c i="3" r="AV802"/>
  <c i="3" r="AN802"/>
  <c i="3" r="AP802"/>
  <c i="3" r="AS802"/>
  <c i="3" r="AU802"/>
  <c i="3" r="AQ802"/>
  <c i="3" r="AO802"/>
  <c i="3" r="AR802"/>
  <c i="3" r="AT802"/>
  <c i="3" r="AV817"/>
  <c i="3" r="AU817"/>
  <c i="3" r="AQ817"/>
  <c i="3" r="AS817"/>
  <c i="3" r="AP817"/>
  <c i="3" r="AN817"/>
  <c i="3" r="AO817"/>
  <c i="3" r="AR817"/>
  <c i="3" r="AT847"/>
  <c i="3" r="AP847"/>
  <c i="3" r="AU847"/>
  <c i="3" r="AR847"/>
  <c i="3" r="AV847"/>
  <c i="3" r="AO847"/>
  <c i="3" r="AQ847"/>
  <c i="3" r="AN847"/>
  <c i="3" r="AS847"/>
  <c i="3" r="AU841"/>
  <c i="3" r="AO841"/>
  <c i="3" r="AS841"/>
  <c i="3" r="AT841"/>
  <c i="3" r="AR841"/>
  <c i="3" r="AN841"/>
  <c i="3" r="AQ841"/>
  <c i="3" r="AV841"/>
  <c i="3" r="AP876"/>
  <c i="3" r="AU895"/>
  <c i="3" r="AP920"/>
  <c i="3" r="AQ920"/>
  <c i="3" r="AU920"/>
  <c i="3" r="AV920"/>
  <c i="3" r="AT920"/>
  <c i="3" r="AN920"/>
  <c i="3" r="AO920"/>
  <c i="3" r="AV928"/>
  <c i="3" r="AO928"/>
  <c i="3" r="AR928"/>
  <c i="3" r="AT928"/>
  <c i="3" r="AP928"/>
  <c i="3" r="AQ928"/>
  <c i="3" r="AN928"/>
  <c i="3" r="AS928"/>
  <c i="3" r="AU928"/>
  <c i="3" r="AR864"/>
  <c i="3" r="AP926"/>
  <c i="3" r="AQ940"/>
  <c i="3" r="AR940"/>
  <c i="3" r="AU940"/>
  <c i="3" r="AO940"/>
  <c i="3" r="AS940"/>
  <c i="3" r="AV940"/>
  <c i="3" r="AT940"/>
  <c i="3" r="AN940"/>
  <c i="3" r="AP940"/>
  <c i="3" r="AV961"/>
  <c i="3" r="AU961"/>
  <c i="3" r="AT961"/>
  <c i="3" r="AN961"/>
  <c i="3" r="AS961"/>
  <c i="3" r="AP961"/>
  <c i="3" r="AO961"/>
  <c i="3" r="AR961"/>
  <c i="3" r="AQ961"/>
  <c i="3" r="AO974"/>
  <c i="3" r="AR974"/>
  <c i="3" r="AT974"/>
  <c i="3" r="AV974"/>
  <c i="3" r="AS974"/>
  <c i="3" r="AN974"/>
  <c i="3" r="AP974"/>
  <c i="3" r="AU974"/>
  <c i="3" r="AR948"/>
  <c i="3" r="AS548"/>
  <c i="3" r="AU502"/>
  <c i="3" r="AR461"/>
  <c i="3" r="AP338"/>
  <c i="3" r="AR267"/>
  <c i="3" r="AN247"/>
  <c i="3" r="AV219"/>
  <c i="3" r="AN180"/>
  <c i="3" r="AT118"/>
  <c i="3" r="AP65"/>
  <c i="3" r="AO31"/>
  <c i="3" r="AO853"/>
  <c i="3" r="AN636"/>
  <c i="3" r="AU335"/>
  <c i="3" r="AV190"/>
  <c i="3" r="AO244"/>
  <c i="3" r="AR504"/>
  <c i="3" r="AV706"/>
  <c i="3" r="AT990"/>
  <c i="3" r="AO990"/>
  <c i="3" r="AR990"/>
  <c i="3" r="AV990"/>
  <c i="3" r="AP990"/>
  <c i="3" r="AN990"/>
  <c i="3" r="AS990"/>
  <c i="3" r="AQ990"/>
  <c i="3" r="AU990"/>
  <c i="3" r="AO971"/>
  <c i="3" r="AS971"/>
  <c i="3" r="AT971"/>
  <c i="3" r="AR971"/>
  <c i="3" r="AV971"/>
  <c i="3" r="AP971"/>
  <c i="3" r="AU971"/>
  <c i="3" r="AQ971"/>
  <c i="3" r="AV953"/>
  <c i="3" r="AU953"/>
  <c i="3" r="AO953"/>
  <c i="3" r="AS953"/>
  <c i="3" r="AP953"/>
  <c i="3" r="AN953"/>
  <c i="3" r="AQ953"/>
  <c i="3" r="AT953"/>
  <c i="3" r="AS943"/>
  <c i="3" r="AU943"/>
  <c i="3" r="AP943"/>
  <c i="3" r="AO943"/>
  <c i="3" r="AT943"/>
  <c i="3" r="AR943"/>
  <c i="3" r="AQ943"/>
  <c i="3" r="AV943"/>
  <c i="3" r="AN943"/>
  <c i="3" r="AS929"/>
  <c i="3" r="AO929"/>
  <c i="3" r="AR929"/>
  <c i="3" r="AU929"/>
  <c i="3" r="AV929"/>
  <c i="3" r="AN929"/>
  <c i="3" r="AP929"/>
  <c i="3" r="AQ929"/>
  <c i="3" r="AT929"/>
  <c i="3" r="AT913"/>
  <c i="3" r="AR913"/>
  <c i="3" r="AO913"/>
  <c i="3" r="AN913"/>
  <c i="3" r="AQ913"/>
  <c i="3" r="AS913"/>
  <c i="3" r="AV913"/>
  <c i="3" r="AU913"/>
  <c i="3" r="AP913"/>
  <c i="3" r="AO898"/>
  <c i="3" r="AS898"/>
  <c i="3" r="AP898"/>
  <c i="3" r="AQ898"/>
  <c i="3" r="AV898"/>
  <c i="3" r="AR898"/>
  <c i="3" r="AU898"/>
  <c i="3" r="AT898"/>
  <c i="3" r="AN898"/>
  <c i="3" r="AO886"/>
  <c i="3" r="AV886"/>
  <c i="3" r="AP886"/>
  <c i="3" r="AN886"/>
  <c i="3" r="AQ886"/>
  <c i="3" r="AT886"/>
  <c i="3" r="AS886"/>
  <c i="3" r="AR886"/>
  <c i="3" r="AU886"/>
  <c i="3" r="AQ869"/>
  <c i="3" r="AN869"/>
  <c i="3" r="AT869"/>
  <c i="3" r="AO869"/>
  <c i="3" r="AU869"/>
  <c i="3" r="AV869"/>
  <c i="3" r="AP869"/>
  <c i="3" r="AR869"/>
  <c i="3" r="AS839"/>
  <c i="3" r="AO839"/>
  <c i="3" r="AT839"/>
  <c i="3" r="AP839"/>
  <c i="3" r="AV839"/>
  <c i="3" r="AN839"/>
  <c i="3" r="AR839"/>
  <c i="3" r="AQ839"/>
  <c i="3" r="AT827"/>
  <c i="3" r="AP827"/>
  <c i="3" r="AN827"/>
  <c i="3" r="AO827"/>
  <c i="3" r="AU827"/>
  <c i="3" r="AV827"/>
  <c i="3" r="AR827"/>
  <c i="3" r="AQ827"/>
  <c i="3" r="AQ770"/>
  <c i="3" r="AT770"/>
  <c i="3" r="AR770"/>
  <c i="3" r="AO770"/>
  <c i="3" r="AS770"/>
  <c i="3" r="AV770"/>
  <c i="3" r="AP770"/>
  <c i="3" r="AN770"/>
  <c i="3" r="AU770"/>
  <c i="3" r="AP763"/>
  <c i="3" r="AT763"/>
  <c i="3" r="AQ763"/>
  <c i="3" r="AN763"/>
  <c i="3" r="AU763"/>
  <c i="3" r="AS763"/>
  <c i="3" r="AO763"/>
  <c i="3" r="AT753"/>
  <c i="3" r="AV753"/>
  <c i="3" r="AP753"/>
  <c i="3" r="AO753"/>
  <c i="3" r="AU753"/>
  <c i="3" r="AQ753"/>
  <c i="3" r="AS753"/>
  <c i="3" r="AN753"/>
  <c i="3" r="AR753"/>
  <c i="3" r="AT724"/>
  <c i="3" r="AR724"/>
  <c i="3" r="AO724"/>
  <c i="3" r="AN724"/>
  <c i="3" r="AU724"/>
  <c i="3" r="AQ724"/>
  <c i="3" r="AP724"/>
  <c i="3" r="AV724"/>
  <c i="3" r="AS724"/>
  <c i="3" r="AV675"/>
  <c i="3" r="AT675"/>
  <c i="3" r="AP675"/>
  <c i="3" r="AO675"/>
  <c i="3" r="AU675"/>
  <c i="3" r="AQ675"/>
  <c i="3" r="AN675"/>
  <c i="3" r="AS675"/>
  <c i="3" r="AR675"/>
  <c i="3" r="AP667"/>
  <c i="3" r="AR667"/>
  <c i="3" r="AS667"/>
  <c i="3" r="AN667"/>
  <c i="3" r="AT667"/>
  <c i="3" r="AO667"/>
  <c i="3" r="AU667"/>
  <c i="3" r="AQ667"/>
  <c i="3" r="AV667"/>
  <c i="3" r="AO628"/>
  <c i="3" r="AP628"/>
  <c i="3" r="AT628"/>
  <c i="3" r="AR628"/>
  <c i="3" r="AQ628"/>
  <c i="3" r="AS628"/>
  <c i="3" r="AU628"/>
  <c i="3" r="AN628"/>
  <c i="3" r="AV628"/>
  <c i="3" r="AQ623"/>
  <c i="3" r="AP623"/>
  <c i="3" r="AT623"/>
  <c i="3" r="AO623"/>
  <c i="3" r="AN623"/>
  <c i="3" r="AU623"/>
  <c i="3" r="AR623"/>
  <c i="3" r="AV623"/>
  <c i="3" r="AS623"/>
  <c i="3" r="AV596"/>
  <c i="3" r="AR596"/>
  <c i="3" r="AN596"/>
  <c i="3" r="AS596"/>
  <c i="3" r="AT596"/>
  <c i="3" r="AO596"/>
  <c i="3" r="AP596"/>
  <c i="3" r="AU596"/>
  <c i="3" r="AQ596"/>
  <c i="3" r="AU584"/>
  <c i="3" r="AS584"/>
  <c i="3" r="AT584"/>
  <c i="3" r="AN584"/>
  <c i="3" r="AR584"/>
  <c i="3" r="AQ584"/>
  <c i="3" r="AP584"/>
  <c i="3" r="AV584"/>
  <c i="3" r="AO584"/>
  <c i="3" r="AU578"/>
  <c i="3" r="AR578"/>
  <c i="3" r="AV578"/>
  <c i="3" r="AN578"/>
  <c i="3" r="AO578"/>
  <c i="3" r="AQ578"/>
  <c i="3" r="AP578"/>
  <c i="3" r="AT578"/>
  <c i="3" r="AS578"/>
  <c i="3" r="AS570"/>
  <c i="3" r="AR570"/>
  <c i="3" r="AN570"/>
  <c i="3" r="AP570"/>
  <c i="3" r="AV570"/>
  <c i="3" r="AU570"/>
  <c i="3" r="AO570"/>
  <c i="3" r="AT570"/>
  <c i="3" r="AQ570"/>
  <c i="3" r="AU561"/>
  <c i="3" r="AQ561"/>
  <c i="3" r="AT561"/>
  <c i="3" r="AP561"/>
  <c i="3" r="AO561"/>
  <c i="3" r="AN561"/>
  <c i="3" r="AV561"/>
  <c i="3" r="AQ485"/>
  <c i="3" r="AP485"/>
  <c i="3" r="AS485"/>
  <c i="3" r="AO485"/>
  <c i="3" r="AR485"/>
  <c i="3" r="AT485"/>
  <c i="3" r="AN485"/>
  <c i="3" r="AV485"/>
  <c i="3" r="AT475"/>
  <c i="3" r="AQ475"/>
  <c i="3" r="AN475"/>
  <c i="3" r="AP475"/>
  <c i="3" r="AV475"/>
  <c i="3" r="AR475"/>
  <c i="3" r="AU475"/>
  <c i="3" r="AO475"/>
  <c i="3" r="AS475"/>
  <c i="3" r="AO466"/>
  <c i="3" r="AT466"/>
  <c i="3" r="AN466"/>
  <c i="3" r="AV466"/>
  <c i="3" r="AS466"/>
  <c i="3" r="AR466"/>
  <c i="3" r="AQ466"/>
  <c i="3" r="AQ453"/>
  <c i="3" r="AO453"/>
  <c i="3" r="AU453"/>
  <c i="3" r="AT453"/>
  <c i="3" r="AN453"/>
  <c i="3" r="AV453"/>
  <c i="3" r="AR453"/>
  <c i="3" r="AS453"/>
  <c i="3" r="AP453"/>
  <c i="3" r="AP446"/>
  <c i="3" r="AT446"/>
  <c i="3" r="AO446"/>
  <c i="3" r="AQ446"/>
  <c i="3" r="AS446"/>
  <c i="3" r="AR446"/>
  <c i="3" r="AV446"/>
  <c i="3" r="AN446"/>
  <c i="3" r="AQ434"/>
  <c i="3" r="AP434"/>
  <c i="3" r="AT434"/>
  <c i="3" r="AR434"/>
  <c i="3" r="AS434"/>
  <c i="3" r="AO434"/>
  <c i="3" r="AU434"/>
  <c i="3" r="AN434"/>
  <c i="3" r="AV434"/>
  <c i="3" r="AQ398"/>
  <c i="3" r="AU398"/>
  <c i="3" r="AP398"/>
  <c i="3" r="AN398"/>
  <c i="3" r="AR398"/>
  <c i="3" r="AS398"/>
  <c i="3" r="AT398"/>
  <c i="3" r="AO398"/>
  <c i="3" r="AV398"/>
  <c i="3" r="AO384"/>
  <c i="3" r="AP384"/>
  <c i="3" r="AN384"/>
  <c i="3" r="AS384"/>
  <c i="3" r="AT384"/>
  <c i="3" r="AV384"/>
  <c i="3" r="AU384"/>
  <c i="3" r="AQ384"/>
  <c i="3" r="AR384"/>
  <c i="3" r="AV366"/>
  <c i="3" r="AQ366"/>
  <c i="3" r="AU366"/>
  <c i="3" r="AT366"/>
  <c i="3" r="AP366"/>
  <c i="3" r="AR366"/>
  <c i="3" r="AN366"/>
  <c i="3" r="AO366"/>
  <c i="3" r="AS366"/>
  <c i="3" r="AO332"/>
  <c i="3" r="AT332"/>
  <c i="3" r="AU332"/>
  <c i="3" r="AR332"/>
  <c i="3" r="AQ332"/>
  <c i="3" r="AP332"/>
  <c i="3" r="AS332"/>
  <c i="3" r="AN332"/>
  <c i="3" r="AV332"/>
  <c i="3" r="AS307"/>
  <c i="3" r="AN307"/>
  <c i="3" r="AO307"/>
  <c i="3" r="AP307"/>
  <c i="3" r="AR307"/>
  <c i="3" r="AT307"/>
  <c i="3" r="AV307"/>
  <c i="3" r="AQ307"/>
  <c i="3" r="AU297"/>
  <c i="3" r="AN297"/>
  <c i="3" r="AV297"/>
  <c i="3" r="AS297"/>
  <c i="3" r="AP297"/>
  <c i="3" r="AT297"/>
  <c i="3" r="AQ297"/>
  <c i="3" r="AO297"/>
  <c i="3" r="AT287"/>
  <c i="3" r="AR287"/>
  <c i="3" r="AP287"/>
  <c i="3" r="AO287"/>
  <c i="3" r="AU287"/>
  <c i="3" r="AS287"/>
  <c i="3" r="AV287"/>
  <c i="3" r="AQ287"/>
  <c i="3" r="AN287"/>
  <c i="3" r="AQ256"/>
  <c i="3" r="AT256"/>
  <c i="3" r="AU256"/>
  <c i="3" r="AS256"/>
  <c i="3" r="AV256"/>
  <c i="3" r="AO256"/>
  <c i="3" r="AR256"/>
  <c i="3" r="AN256"/>
  <c i="3" r="AP256"/>
  <c i="3" r="AV233"/>
  <c i="3" r="AR233"/>
  <c i="3" r="AN233"/>
  <c i="3" r="AT233"/>
  <c i="3" r="AP233"/>
  <c i="3" r="AU233"/>
  <c i="3" r="AO233"/>
  <c i="3" r="AS233"/>
  <c i="3" r="AQ233"/>
  <c i="3" r="AQ204"/>
  <c i="3" r="AP204"/>
  <c i="3" r="AT204"/>
  <c i="3" r="AV204"/>
  <c i="3" r="AO204"/>
  <c i="3" r="AU204"/>
  <c i="3" r="AR204"/>
  <c i="3" r="AS204"/>
  <c i="3" r="AN204"/>
  <c i="3" r="AS191"/>
  <c i="3" r="AO191"/>
  <c i="3" r="AU191"/>
  <c i="3" r="AQ191"/>
  <c i="3" r="AN191"/>
  <c i="3" r="AP191"/>
  <c i="3" r="AR191"/>
  <c i="3" r="AT191"/>
  <c i="3" r="AV191"/>
  <c i="3" r="AO96"/>
  <c i="3" r="AN96"/>
  <c i="3" r="AP96"/>
  <c i="3" r="AR96"/>
  <c i="3" r="AU96"/>
  <c i="3" r="AV96"/>
  <c i="3" r="AS96"/>
  <c i="3" r="AT96"/>
  <c i="3" r="AQ96"/>
  <c i="3" r="AS85"/>
  <c i="3" r="AV85"/>
  <c i="3" r="AQ85"/>
  <c i="3" r="AU85"/>
  <c i="3" r="AP85"/>
  <c i="3" r="AR85"/>
  <c i="3" r="AN85"/>
  <c i="3" r="AT85"/>
  <c i="3" r="AV46"/>
  <c i="3" r="AO46"/>
  <c i="3" r="AR46"/>
  <c i="3" r="AS46"/>
  <c i="3" r="AT46"/>
  <c i="3" r="AP46"/>
  <c i="3" r="AN46"/>
  <c i="3" r="AQ46"/>
  <c i="3" r="AR35"/>
  <c i="3" r="AS35"/>
  <c i="3" r="AU35"/>
  <c i="3" r="AO35"/>
  <c i="3" r="AQ35"/>
  <c i="3" r="AN35"/>
  <c i="3" r="AT35"/>
  <c i="3" r="AP35"/>
  <c i="3" r="AV35"/>
  <c i="3" r="AV10"/>
  <c i="3" r="AS10"/>
  <c i="3" r="AN10"/>
  <c i="3" r="AO10"/>
  <c i="3" r="AT10"/>
  <c i="3" r="AP10"/>
  <c i="3" r="AU10"/>
  <c i="3" r="AQ10"/>
  <c i="3" r="AV11"/>
  <c i="3" r="AT11"/>
  <c i="3" r="AS11"/>
  <c i="3" r="AR11"/>
  <c i="3" r="AU11"/>
  <c i="3" r="AP11"/>
  <c i="3" r="AN11"/>
  <c i="3" r="AO11"/>
  <c i="3" r="AQ11"/>
  <c i="3" r="AO22"/>
  <c i="3" r="AN22"/>
  <c i="3" r="AQ22"/>
  <c i="3" r="AR22"/>
  <c i="3" r="AV22"/>
  <c i="3" r="AT22"/>
  <c i="3" r="AP22"/>
  <c i="3" r="AO39"/>
  <c i="3" r="AV18"/>
  <c i="3" r="AS18"/>
  <c i="3" r="AU18"/>
  <c i="3" r="AN18"/>
  <c i="3" r="AO18"/>
  <c i="3" r="AR18"/>
  <c i="3" r="AQ18"/>
  <c i="3" r="AT18"/>
  <c i="3" r="AP18"/>
  <c i="3" r="AT47"/>
  <c i="3" r="AR47"/>
  <c i="3" r="AS47"/>
  <c i="3" r="AP47"/>
  <c i="3" r="AU47"/>
  <c i="3" r="AO47"/>
  <c i="3" r="AQ47"/>
  <c i="3" r="AN47"/>
  <c i="3" r="AO66"/>
  <c i="3" r="AR66"/>
  <c i="3" r="AP66"/>
  <c i="3" r="AT66"/>
  <c i="3" r="AU66"/>
  <c i="3" r="AN66"/>
  <c i="3" r="AV66"/>
  <c i="3" r="AQ66"/>
  <c i="3" r="AV81"/>
  <c i="3" r="AP81"/>
  <c i="3" r="AS81"/>
  <c i="3" r="AU81"/>
  <c i="3" r="AR81"/>
  <c i="3" r="AT81"/>
  <c i="3" r="AN81"/>
  <c i="3" r="AO81"/>
  <c i="3" r="AT112"/>
  <c i="3" r="AV113"/>
  <c i="3" r="AO113"/>
  <c i="3" r="AU113"/>
  <c i="3" r="AN113"/>
  <c i="3" r="AQ113"/>
  <c i="3" r="AT113"/>
  <c i="3" r="AS113"/>
  <c i="3" r="AP113"/>
  <c i="3" r="AP146"/>
  <c i="3" r="AO146"/>
  <c i="3" r="AS146"/>
  <c i="3" r="AU146"/>
  <c i="3" r="AV146"/>
  <c i="3" r="AQ146"/>
  <c i="3" r="AR146"/>
  <c i="3" r="AN146"/>
  <c i="3" r="AS151"/>
  <c i="3" r="AV151"/>
  <c i="3" r="AO151"/>
  <c i="3" r="AN151"/>
  <c i="3" r="AR151"/>
  <c i="3" r="AQ151"/>
  <c i="3" r="AT151"/>
  <c i="3" r="AU151"/>
  <c i="3" r="AP151"/>
  <c i="3" r="AT157"/>
  <c i="3" r="AQ157"/>
  <c i="3" r="AP157"/>
  <c i="3" r="AO157"/>
  <c i="3" r="AU157"/>
  <c i="3" r="AR157"/>
  <c i="3" r="AN157"/>
  <c i="3" r="AS157"/>
  <c i="3" r="AR161"/>
  <c i="3" r="AN161"/>
  <c i="3" r="AU161"/>
  <c i="3" r="AS161"/>
  <c i="3" r="AV161"/>
  <c i="3" r="AO161"/>
  <c i="3" r="AQ174"/>
  <c i="3" r="AP174"/>
  <c i="3" r="AO174"/>
  <c i="3" r="AS174"/>
  <c i="3" r="AR174"/>
  <c i="3" r="AN174"/>
  <c i="3" r="AT174"/>
  <c i="3" r="AU174"/>
  <c i="3" r="AV179"/>
  <c i="3" r="AR179"/>
  <c i="3" r="AT179"/>
  <c i="3" r="AO179"/>
  <c i="3" r="AP179"/>
  <c i="3" r="AS179"/>
  <c i="3" r="AU179"/>
  <c i="3" r="AQ179"/>
  <c i="3" r="AN179"/>
  <c i="3" r="AV194"/>
  <c i="3" r="AT194"/>
  <c i="3" r="AR194"/>
  <c i="3" r="AU194"/>
  <c i="3" r="AQ194"/>
  <c i="3" r="AP194"/>
  <c i="3" r="AN194"/>
  <c i="3" r="AS194"/>
  <c i="3" r="AO194"/>
  <c i="3" r="AO227"/>
  <c i="3" r="AV227"/>
  <c i="3" r="AU227"/>
  <c i="3" r="AN227"/>
  <c i="3" r="AP227"/>
  <c i="3" r="AR227"/>
  <c i="3" r="AT227"/>
  <c i="3" r="AQ227"/>
  <c i="3" r="AP221"/>
  <c i="3" r="AN221"/>
  <c i="3" r="AO221"/>
  <c i="3" r="AQ221"/>
  <c i="3" r="AV221"/>
  <c i="3" r="AT221"/>
  <c i="3" r="AS221"/>
  <c i="3" r="AR221"/>
  <c i="3" r="AN173"/>
  <c i="3" r="AT173"/>
  <c i="3" r="AS173"/>
  <c i="3" r="AO173"/>
  <c i="3" r="AP173"/>
  <c i="3" r="AU173"/>
  <c i="3" r="AQ173"/>
  <c i="3" r="AR173"/>
  <c i="3" r="AV173"/>
  <c i="3" r="AT250"/>
  <c i="3" r="AP250"/>
  <c i="3" r="AO250"/>
  <c i="3" r="AS250"/>
  <c i="3" r="AR250"/>
  <c i="3" r="AV250"/>
  <c i="3" r="AQ250"/>
  <c i="3" r="AN250"/>
  <c i="3" r="AU250"/>
  <c i="3" r="AU254"/>
  <c i="3" r="AS254"/>
  <c i="3" r="AP254"/>
  <c i="3" r="AQ254"/>
  <c i="3" r="AT254"/>
  <c i="3" r="AO254"/>
  <c i="3" r="AV254"/>
  <c i="3" r="AR254"/>
  <c i="3" r="AT271"/>
  <c i="3" r="AN275"/>
  <c i="3" r="AR275"/>
  <c i="3" r="AT275"/>
  <c i="3" r="AO275"/>
  <c i="3" r="AP275"/>
  <c i="3" r="AU275"/>
  <c i="3" r="AU304"/>
  <c i="3" r="AQ323"/>
  <c i="3" r="AN323"/>
  <c i="3" r="AR323"/>
  <c i="3" r="AV323"/>
  <c i="3" r="AU323"/>
  <c i="3" r="AS323"/>
  <c i="3" r="AO323"/>
  <c i="3" r="AP323"/>
  <c i="3" r="AR297"/>
  <c i="3" r="AV390"/>
  <c i="3" r="AP390"/>
  <c i="3" r="AU390"/>
  <c i="3" r="AQ390"/>
  <c i="3" r="AR390"/>
  <c i="3" r="AN390"/>
  <c i="3" r="AO390"/>
  <c i="3" r="AT390"/>
  <c i="3" r="AV405"/>
  <c i="3" r="AT405"/>
  <c i="3" r="AU405"/>
  <c i="3" r="AP405"/>
  <c i="3" r="AS405"/>
  <c i="3" r="AN405"/>
  <c i="3" r="AR405"/>
  <c i="3" r="AS412"/>
  <c i="3" r="AN412"/>
  <c i="3" r="AV412"/>
  <c i="3" r="AT412"/>
  <c i="3" r="AQ412"/>
  <c i="3" r="AR412"/>
  <c i="3" r="AP412"/>
  <c i="3" r="AT429"/>
  <c i="3" r="AO429"/>
  <c i="3" r="AP429"/>
  <c i="3" r="AQ429"/>
  <c i="3" r="AU429"/>
  <c i="3" r="AN429"/>
  <c i="3" r="AV429"/>
  <c i="3" r="AT445"/>
  <c i="3" r="AN445"/>
  <c i="3" r="AU445"/>
  <c i="3" r="AR445"/>
  <c i="3" r="AS445"/>
  <c i="3" r="AV445"/>
  <c i="3" r="AO445"/>
  <c i="3" r="AP445"/>
  <c i="3" r="AQ445"/>
  <c i="3" r="AR456"/>
  <c i="3" r="AP456"/>
  <c i="3" r="AO456"/>
  <c i="3" r="AV456"/>
  <c i="3" r="AT456"/>
  <c i="3" r="AN456"/>
  <c i="3" r="AS456"/>
  <c i="3" r="AU443"/>
  <c i="3" r="AN443"/>
  <c i="3" r="AQ443"/>
  <c i="3" r="AP443"/>
  <c i="3" r="AS443"/>
  <c i="3" r="AO443"/>
  <c i="3" r="AT443"/>
  <c i="3" r="AR443"/>
  <c i="3" r="AQ395"/>
  <c i="3" r="AN395"/>
  <c i="3" r="AU395"/>
  <c i="3" r="AT395"/>
  <c i="3" r="AS395"/>
  <c i="3" r="AP395"/>
  <c i="3" r="AO395"/>
  <c i="3" r="AV395"/>
  <c i="3" r="AR347"/>
  <c i="3" r="AV469"/>
  <c i="3" r="AS469"/>
  <c i="3" r="AQ469"/>
  <c i="3" r="AT469"/>
  <c i="3" r="AO469"/>
  <c i="3" r="AR469"/>
  <c i="3" r="AP469"/>
  <c i="3" r="AU469"/>
  <c i="3" r="AR473"/>
  <c i="3" r="AT491"/>
  <c i="3" r="AS491"/>
  <c i="3" r="AP491"/>
  <c i="3" r="AU491"/>
  <c i="3" r="AV491"/>
  <c i="3" r="AR491"/>
  <c i="3" r="AN491"/>
  <c i="3" r="AU517"/>
  <c i="3" r="AQ539"/>
  <c i="3" r="AT548"/>
  <c i="3" r="AT558"/>
  <c i="3" r="AS558"/>
  <c i="3" r="AR558"/>
  <c i="3" r="AU558"/>
  <c i="3" r="AN558"/>
  <c i="3" r="AQ558"/>
  <c i="3" r="AP558"/>
  <c i="3" r="AO558"/>
  <c i="3" r="AR567"/>
  <c i="3" r="AP567"/>
  <c i="3" r="AT567"/>
  <c i="3" r="AO567"/>
  <c i="3" r="AN567"/>
  <c i="3" r="AU567"/>
  <c i="3" r="AV567"/>
  <c i="3" r="AS567"/>
  <c i="3" r="AQ582"/>
  <c i="3" r="AN582"/>
  <c i="3" r="AO582"/>
  <c i="3" r="AV582"/>
  <c i="3" r="AU582"/>
  <c i="3" r="AP582"/>
  <c i="3" r="AR582"/>
  <c i="3" r="AV571"/>
  <c i="3" r="AS571"/>
  <c i="3" r="AO571"/>
  <c i="3" r="AR571"/>
  <c i="3" r="AQ571"/>
  <c i="3" r="AP571"/>
  <c i="3" r="AU571"/>
  <c i="3" r="AN571"/>
  <c i="3" r="AT571"/>
  <c i="3" r="AR625"/>
  <c i="3" r="AT625"/>
  <c i="3" r="AP625"/>
  <c i="3" r="AQ625"/>
  <c i="3" r="AU625"/>
  <c i="3" r="AO625"/>
  <c i="3" r="AN625"/>
  <c i="3" r="AS625"/>
  <c i="3" r="AV625"/>
  <c i="3" r="AV643"/>
  <c i="3" r="AU643"/>
  <c i="3" r="AN643"/>
  <c i="3" r="AQ643"/>
  <c i="3" r="AO643"/>
  <c i="3" r="AP643"/>
  <c i="3" r="AR643"/>
  <c i="3" r="AT643"/>
  <c i="3" r="AU647"/>
  <c i="3" r="AQ647"/>
  <c i="3" r="AR647"/>
  <c i="3" r="AO647"/>
  <c i="3" r="AT647"/>
  <c i="3" r="AS647"/>
  <c i="3" r="AV647"/>
  <c i="3" r="AN647"/>
  <c i="3" r="AR657"/>
  <c i="3" r="AU691"/>
  <c i="3" r="AV708"/>
  <c i="3" r="AQ708"/>
  <c i="3" r="AT708"/>
  <c i="3" r="AP708"/>
  <c i="3" r="AO708"/>
  <c i="3" r="AR708"/>
  <c i="3" r="AN708"/>
  <c i="3" r="AU708"/>
  <c i="3" r="AS708"/>
  <c i="3" r="AV717"/>
  <c i="3" r="AT717"/>
  <c i="3" r="AQ717"/>
  <c i="3" r="AS717"/>
  <c i="3" r="AR717"/>
  <c i="3" r="AN717"/>
  <c i="3" r="AO717"/>
  <c i="3" r="AU717"/>
  <c i="3" r="AP717"/>
  <c i="3" r="AP749"/>
  <c i="3" r="AN761"/>
  <c i="3" r="AP761"/>
  <c i="3" r="AO761"/>
  <c i="3" r="AT761"/>
  <c i="3" r="AV761"/>
  <c i="3" r="AQ761"/>
  <c i="3" r="AR761"/>
  <c i="3" r="AS761"/>
  <c i="3" r="AT766"/>
  <c i="3" r="AU766"/>
  <c i="3" r="AP766"/>
  <c i="3" r="AO766"/>
  <c i="3" r="AS766"/>
  <c i="3" r="AV766"/>
  <c i="3" r="AR766"/>
  <c i="3" r="AN766"/>
  <c i="3" r="AU791"/>
  <c i="3" r="AV804"/>
  <c i="3" r="AT804"/>
  <c i="3" r="AQ804"/>
  <c i="3" r="AP804"/>
  <c i="3" r="AS804"/>
  <c i="3" r="AN804"/>
  <c i="3" r="AU804"/>
  <c i="3" r="AO804"/>
  <c i="3" r="AO810"/>
  <c i="3" r="AS810"/>
  <c i="3" r="AT810"/>
  <c i="3" r="AN810"/>
  <c i="3" r="AQ810"/>
  <c i="3" r="AR810"/>
  <c i="3" r="AV810"/>
  <c i="3" r="AP810"/>
  <c i="3" r="AU823"/>
  <c i="3" r="AV838"/>
  <c i="3" r="AR838"/>
  <c i="3" r="AP838"/>
  <c i="3" r="AT838"/>
  <c i="3" r="AQ838"/>
  <c i="3" r="AO838"/>
  <c i="3" r="AU838"/>
  <c i="3" r="AS838"/>
  <c i="3" r="AU848"/>
  <c i="3" r="AT864"/>
  <c i="3" r="AP864"/>
  <c i="3" r="AQ864"/>
  <c i="3" r="AO864"/>
  <c i="3" r="AN864"/>
  <c i="3" r="AS864"/>
  <c i="3" r="AV864"/>
  <c i="3" r="AP884"/>
  <c i="3" r="AS895"/>
  <c i="3" r="AT918"/>
  <c i="3" r="AR918"/>
  <c i="3" r="AP918"/>
  <c i="3" r="AS918"/>
  <c i="3" r="AU918"/>
  <c i="3" r="AQ918"/>
  <c i="3" r="AO918"/>
  <c i="3" r="AN918"/>
  <c i="3" r="AV918"/>
  <c i="3" r="AT901"/>
  <c i="3" r="AS901"/>
  <c i="3" r="AO901"/>
  <c i="3" r="AQ901"/>
  <c i="3" r="AR901"/>
  <c i="3" r="AP901"/>
  <c i="3" r="AN901"/>
  <c i="3" r="AU901"/>
  <c i="3" r="AU904"/>
  <c i="3" r="AR904"/>
  <c i="3" r="AV904"/>
  <c i="3" r="AO904"/>
  <c i="3" r="AP904"/>
  <c i="3" r="AN904"/>
  <c i="3" r="AQ904"/>
  <c i="3" r="AT904"/>
  <c i="3" r="AS904"/>
  <c i="3" r="AR816"/>
  <c i="3" r="AS948"/>
  <c i="3" r="AV968"/>
  <c i="3" r="AP968"/>
  <c i="3" r="AR968"/>
  <c i="3" r="AS968"/>
  <c i="3" r="AO968"/>
  <c i="3" r="AN968"/>
  <c i="3" r="AQ968"/>
  <c i="3" r="AU968"/>
  <c i="3" r="AT968"/>
  <c i="3" r="AR995"/>
  <c i="3" r="AQ995"/>
  <c i="3" r="AT995"/>
  <c i="3" r="AU995"/>
  <c i="3" r="AP995"/>
  <c i="3" r="AO995"/>
  <c i="3" r="AS995"/>
  <c i="3" r="AN995"/>
  <c i="3" r="AV995"/>
  <c i="3" r="AN543"/>
  <c i="3" r="AS496"/>
  <c i="3" r="AN469"/>
  <c i="3" r="AP454"/>
  <c i="3" r="AV415"/>
  <c i="3" r="AP359"/>
  <c i="3" r="AV275"/>
  <c i="3" r="AR241"/>
  <c i="3" r="AU200"/>
  <c i="3" r="AO175"/>
  <c i="3" r="AU138"/>
  <c i="3" r="AP106"/>
  <c i="3" r="AQ73"/>
  <c i="3" r="AP28"/>
  <c i="3" r="AN108"/>
  <c i="3" r="AN139"/>
  <c i="3" r="AN644"/>
  <c i="11" r="B8"/>
  <c i="11" r="B35"/>
  <c i="11" r="B51"/>
  <c i="11" r="B45"/>
  <c i="11" r="B57"/>
  <c i="11" r="B81"/>
  <c i="11" r="B64"/>
  <c i="11" r="B91"/>
  <c i="11" r="B46"/>
  <c i="2" l="1" r="AU13"/>
  <c i="2" r="AU12"/>
  <c i="2" r="AU14"/>
  <c i="2" r="AU11"/>
  <c i="2" r="AU15"/>
  <c i="2" r="AU16"/>
  <c i="2" r="AU17"/>
  <c i="2" r="AU18"/>
  <c i="2" r="AU20"/>
  <c i="2" r="AU19"/>
  <c i="2" r="AS1895"/>
  <c i="2" r="L1895" s="1"/>
  <c i="2" r="AS1995"/>
  <c i="2" r="L1995" s="1"/>
  <c i="2" r="AS1788"/>
  <c i="2" r="L1788" s="1"/>
  <c i="2" r="AS1893"/>
  <c i="2" r="L1893" s="1"/>
  <c i="2" r="AS1341"/>
  <c i="2" r="L1341" s="1"/>
  <c i="2" r="AS1859"/>
  <c i="2" r="L1859" s="1"/>
  <c i="2" r="AS1662"/>
  <c i="2" r="L1662" s="1"/>
  <c i="2" r="AS1587"/>
  <c i="2" r="L1587" s="1"/>
  <c i="2" r="AS1934"/>
  <c i="2" r="L1934" s="1"/>
  <c i="2" r="AS1690"/>
  <c i="2" r="L1690" s="1"/>
  <c i="2" r="AS1769"/>
  <c i="2" r="L1769" s="1"/>
  <c i="2" r="AS1541"/>
  <c i="2" r="L1541" s="1"/>
  <c i="2" r="AS1411"/>
  <c i="2" r="L1411" s="1"/>
  <c i="2" r="AS1458"/>
  <c i="2" r="L1458" s="1"/>
  <c i="2" r="AS1280"/>
  <c i="2" r="L1280" s="1"/>
  <c i="2" r="AS1371"/>
  <c i="2" r="L1371" s="1"/>
  <c i="2" r="AS1382"/>
  <c i="2" r="L1382" s="1"/>
  <c i="2" r="AS1354"/>
  <c i="2" r="L1354" s="1"/>
  <c i="2" r="AS1362"/>
  <c i="2" r="L1362" s="1"/>
  <c i="2" r="AS1188"/>
  <c i="2" r="L1188" s="1"/>
  <c i="2" r="AS1025"/>
  <c i="2" r="L1025" s="1"/>
  <c i="2" r="AS1034"/>
  <c i="2" r="L1034" s="1"/>
  <c i="2" r="AS1733"/>
  <c i="2" r="L1733" s="1"/>
  <c i="2" r="AS1426"/>
  <c i="2" r="L1426" s="1"/>
  <c i="2" r="AS1508"/>
  <c i="2" r="L1508" s="1"/>
  <c i="2" r="AS1851"/>
  <c i="2" r="L1851" s="1"/>
  <c i="2" r="AS1649"/>
  <c i="2" r="L1649" s="1"/>
  <c i="2" r="AS1914"/>
  <c i="2" r="L1914" s="1"/>
  <c i="2" r="AS1766"/>
  <c i="2" r="L1766" s="1"/>
  <c i="2" r="AS1487"/>
  <c i="2" r="L1487" s="1"/>
  <c i="2" r="AS1306"/>
  <c i="2" r="L1306" s="1"/>
  <c i="2" r="AS1816"/>
  <c i="2" r="L1816" s="1"/>
  <c i="2" r="AS1882"/>
  <c i="2" r="L1882" s="1"/>
  <c i="2" r="AS1973"/>
  <c i="2" r="L1973" s="1"/>
  <c i="2" r="AS1634"/>
  <c i="2" r="L1634" s="1"/>
  <c i="2" r="AS1596"/>
  <c i="2" r="L1596" s="1"/>
  <c i="2" r="AS1627"/>
  <c i="2" r="L1627" s="1"/>
  <c i="2" r="AS1938"/>
  <c i="2" r="L1938" s="1"/>
  <c i="2" r="AS1896"/>
  <c i="2" r="L1896" s="1"/>
  <c i="2" r="AS1419"/>
  <c i="2" r="L1419" s="1"/>
  <c i="2" r="AS1194"/>
  <c i="2" r="L1194" s="1"/>
  <c i="2" r="AS1304"/>
  <c i="2" r="L1304" s="1"/>
  <c i="2" r="AS1377"/>
  <c i="2" r="L1377" s="1"/>
  <c i="2" r="AS1272"/>
  <c i="2" r="L1272" s="1"/>
  <c i="2" r="AS1324"/>
  <c i="2" r="L1324" s="1"/>
  <c i="2" r="AS1159"/>
  <c i="2" r="L1159" s="1"/>
  <c i="2" r="AS1348"/>
  <c i="2" r="L1348" s="1"/>
  <c i="2" r="AS1240"/>
  <c i="2" r="L1240" s="1"/>
  <c i="2" r="AS1279"/>
  <c i="2" r="L1279" s="1"/>
  <c i="2" r="AS1223"/>
  <c i="2" r="L1223" s="1"/>
  <c i="2" r="AS1203"/>
  <c i="2" r="L1203" s="1"/>
  <c i="2" r="AS1153"/>
  <c i="2" r="L1153" s="1"/>
  <c i="2" r="AS1190"/>
  <c i="2" r="L1190" s="1"/>
  <c i="2" r="AS1174"/>
  <c i="2" r="L1174" s="1"/>
  <c i="2" r="AS1177"/>
  <c i="2" r="L1177" s="1"/>
  <c i="2" r="AS1224"/>
  <c i="2" r="L1224" s="1"/>
  <c i="2" r="AS1147"/>
  <c i="2" r="L1147" s="1"/>
  <c i="2" r="AS1178"/>
  <c i="2" r="L1178" s="1"/>
  <c i="2" r="AS1131"/>
  <c i="2" r="L1131" s="1"/>
  <c i="2" r="AS1084"/>
  <c i="2" r="L1084" s="1"/>
  <c i="2" r="AS1187"/>
  <c i="2" r="L1187" s="1"/>
  <c i="2" r="AS1043"/>
  <c i="2" r="L1043" s="1"/>
  <c i="2" r="AS1114"/>
  <c i="2" r="L1114" s="1"/>
  <c i="2" r="AS1097"/>
  <c i="2" r="L1097" s="1"/>
  <c i="2" r="AS1099"/>
  <c i="2" r="L1099" s="1"/>
  <c i="2" r="AS1137"/>
  <c i="2" r="L1137" s="1"/>
  <c i="2" r="AS1060"/>
  <c i="2" r="L1060" s="1"/>
  <c i="2" r="AS1124"/>
  <c i="2" r="L1124" s="1"/>
  <c i="2" r="AS1053"/>
  <c i="2" r="L1053" s="1"/>
  <c i="2" r="AS1027"/>
  <c i="2" r="L1027" s="1"/>
  <c i="2" r="AS1086"/>
  <c i="2" r="L1086" s="1"/>
  <c i="2" r="AS1063"/>
  <c i="2" r="L1063" s="1"/>
  <c i="2" r="AS1067"/>
  <c i="2" r="L1067" s="1"/>
  <c i="2" r="AS1046"/>
  <c i="2" r="L1046" s="1"/>
  <c i="2" r="AS1991"/>
  <c i="2" r="L1991" s="1"/>
  <c i="2" r="AS1897"/>
  <c i="2" r="L1897" s="1"/>
  <c i="2" r="AS1608"/>
  <c i="2" r="L1608" s="1"/>
  <c i="2" r="AS2010"/>
  <c i="2" r="L2010" s="1"/>
  <c i="2" r="AS1965"/>
  <c i="2" r="L1965" s="1"/>
  <c i="2" r="AS1635"/>
  <c i="2" r="L1635" s="1"/>
  <c i="2" r="AS1917"/>
  <c i="2" r="L1917" s="1"/>
  <c i="2" r="AS1784"/>
  <c i="2" r="L1784" s="1"/>
  <c i="2" r="AS1506"/>
  <c i="2" r="L1506" s="1"/>
  <c i="2" r="AS1846"/>
  <c i="2" r="L1846" s="1"/>
  <c i="2" r="AS1681"/>
  <c i="2" r="L1681" s="1"/>
  <c i="2" r="AS2002"/>
  <c i="2" r="L2002" s="1"/>
  <c i="2" r="AS1811"/>
  <c i="2" r="L1811" s="1"/>
  <c i="2" r="AS1758"/>
  <c i="2" r="L1758" s="1"/>
  <c i="2" r="AS1688"/>
  <c i="2" r="L1688" s="1"/>
  <c i="2" r="AS1924"/>
  <c i="2" r="L1924" s="1"/>
  <c i="2" r="AS1582"/>
  <c i="2" r="L1582" s="1"/>
  <c i="2" r="AS1647"/>
  <c i="2" r="L1647" s="1"/>
  <c i="2" r="AS1933"/>
  <c i="2" r="L1933" s="1"/>
  <c i="2" r="AS1765"/>
  <c i="2" r="L1765" s="1"/>
  <c i="2" r="AS1657"/>
  <c i="2" r="L1657" s="1"/>
  <c i="2" r="AS1612"/>
  <c i="2" r="L1612" s="1"/>
  <c i="2" r="AS1754"/>
  <c i="2" r="L1754" s="1"/>
  <c i="2" r="AS1718"/>
  <c i="2" r="L1718" s="1"/>
  <c i="2" r="AS1689"/>
  <c i="2" r="L1689" s="1"/>
  <c i="2" r="AS1590"/>
  <c i="2" r="L1590" s="1"/>
  <c i="2" r="AS1544"/>
  <c i="2" r="L1544" s="1"/>
  <c i="2" r="AS1497"/>
  <c i="2" r="L1497" s="1"/>
  <c i="2" r="AS1140"/>
  <c i="2" r="L1140" s="1"/>
  <c i="2" r="AS1152"/>
  <c i="2" r="L1152" s="1"/>
  <c i="2" r="AS1779"/>
  <c i="2" r="L1779" s="1"/>
  <c i="2" r="AS1576"/>
  <c i="2" r="L1576" s="1"/>
  <c i="2" r="AS1552"/>
  <c i="2" r="L1552" s="1"/>
  <c i="2" r="AS1573"/>
  <c i="2" r="L1573" s="1"/>
  <c i="2" r="AS1578"/>
  <c i="2" r="L1578" s="1"/>
  <c i="2" r="AS1461"/>
  <c i="2" r="L1461" s="1"/>
  <c i="2" r="AS1538"/>
  <c i="2" r="L1538" s="1"/>
  <c i="2" r="AS1455"/>
  <c i="2" r="L1455" s="1"/>
  <c i="2" r="AS1414"/>
  <c i="2" r="L1414" s="1"/>
  <c i="2" r="AS1310"/>
  <c i="2" r="L1310" s="1"/>
  <c i="2" r="AS1293"/>
  <c i="2" r="L1293" s="1"/>
  <c i="2" r="AS1394"/>
  <c i="2" r="L1394" s="1"/>
  <c i="2" r="AS1378"/>
  <c i="2" r="L1378" s="1"/>
  <c i="2" r="AS1286"/>
  <c i="2" r="L1286" s="1"/>
  <c i="2" r="AS1369"/>
  <c i="2" r="L1369" s="1"/>
  <c i="2" r="AS1245"/>
  <c i="2" r="L1245" s="1"/>
  <c i="2" r="AS1202"/>
  <c i="2" r="L1202" s="1"/>
  <c i="2" r="AS1074"/>
  <c i="2" r="L1074" s="1"/>
  <c i="2" r="AS1952"/>
  <c i="2" r="L1952" s="1"/>
  <c i="2" r="AS1903"/>
  <c i="2" r="L1903" s="1"/>
  <c i="2" r="AS1738"/>
  <c i="2" r="L1738" s="1"/>
  <c i="2" r="AS1928"/>
  <c i="2" r="L1928" s="1"/>
  <c i="2" r="AS1899"/>
  <c i="2" r="L1899" s="1"/>
  <c i="2" r="AS1725"/>
  <c i="2" r="L1725" s="1"/>
  <c i="2" r="AS1571"/>
  <c i="2" r="L1571" s="1"/>
  <c i="2" r="AS1437"/>
  <c i="2" r="L1437" s="1"/>
  <c i="2" r="AS1432"/>
  <c i="2" r="L1432" s="1"/>
  <c i="2" r="AS1949"/>
  <c i="2" r="L1949" s="1"/>
  <c i="2" r="AS1622"/>
  <c i="2" r="L1622" s="1"/>
  <c i="2" r="AS1782"/>
  <c i="2" r="L1782" s="1"/>
  <c i="2" r="AS1526"/>
  <c i="2" r="L1526" s="1"/>
  <c i="2" r="AS2003"/>
  <c i="2" r="L2003" s="1"/>
  <c i="2" r="AS1641"/>
  <c i="2" r="L1641" s="1"/>
  <c i="2" r="AS1944"/>
  <c i="2" r="L1944" s="1"/>
  <c i="2" r="AS1960"/>
  <c i="2" r="L1960" s="1"/>
  <c i="2" r="AS1913"/>
  <c i="2" r="L1913" s="1"/>
  <c i="2" r="AS1655"/>
  <c i="2" r="L1655" s="1"/>
  <c i="2" r="AS1981"/>
  <c i="2" r="L1981" s="1"/>
  <c i="2" r="AS1940"/>
  <c i="2" r="L1940" s="1"/>
  <c i="2" r="AS1927"/>
  <c i="2" r="L1927" s="1"/>
  <c i="2" r="AS1876"/>
  <c i="2" r="L1876" s="1"/>
  <c i="2" r="AS1656"/>
  <c i="2" r="L1656" s="1"/>
  <c i="2" r="AS1671"/>
  <c i="2" r="L1671" s="1"/>
  <c i="2" r="AS1701"/>
  <c i="2" r="L1701" s="1"/>
  <c i="2" r="AS1616"/>
  <c i="2" r="L1616" s="1"/>
  <c i="2" r="AS1604"/>
  <c i="2" r="L1604" s="1"/>
  <c i="2" r="AS1513"/>
  <c i="2" r="L1513" s="1"/>
  <c i="2" r="AS1422"/>
  <c i="2" r="L1422" s="1"/>
  <c i="2" r="AS1408"/>
  <c i="2" r="L1408" s="1"/>
  <c i="2" r="AS1235"/>
  <c i="2" r="L1235" s="1"/>
  <c i="2" r="AS1160"/>
  <c i="2" r="L1160" s="1"/>
  <c i="2" r="AS1087"/>
  <c i="2" r="L1087" s="1"/>
  <c i="2" r="AS1058"/>
  <c i="2" r="L1058" s="1"/>
  <c i="2" r="AS1030"/>
  <c i="2" r="L1030" s="1"/>
  <c i="2" r="AS1966"/>
  <c i="2" r="L1966" s="1"/>
  <c i="2" r="AS1825"/>
  <c i="2" r="L1825" s="1"/>
  <c i="2" r="AS1875"/>
  <c i="2" r="L1875" s="1"/>
  <c i="2" r="AS2020"/>
  <c i="2" r="L2020" s="1"/>
  <c i="2" r="AS1951"/>
  <c i="2" r="L1951" s="1"/>
  <c i="2" r="AS1653"/>
  <c i="2" r="L1653" s="1"/>
  <c i="2" r="AS2015"/>
  <c i="2" r="L2015" s="1"/>
  <c i="2" r="AS1979"/>
  <c i="2" r="L1979" s="1"/>
  <c i="2" r="AS1942"/>
  <c i="2" r="L1942" s="1"/>
  <c i="2" r="AS1868"/>
  <c i="2" r="L1868" s="1"/>
  <c i="2" r="AS1745"/>
  <c i="2" r="L1745" s="1"/>
  <c i="2" r="AS1674"/>
  <c i="2" r="L1674" s="1"/>
  <c i="2" r="AS1628"/>
  <c i="2" r="L1628" s="1"/>
  <c i="2" r="AS1687"/>
  <c i="2" r="L1687" s="1"/>
  <c i="2" r="AS1660"/>
  <c i="2" r="L1660" s="1"/>
  <c i="2" r="AS1751"/>
  <c i="2" r="L1751" s="1"/>
  <c i="2" r="AS1581"/>
  <c i="2" r="L1581" s="1"/>
  <c i="2" r="AS1448"/>
  <c i="2" r="L1448" s="1"/>
  <c i="2" r="AS1744"/>
  <c i="2" r="L1744" s="1"/>
  <c i="2" r="AS1683"/>
  <c i="2" r="L1683" s="1"/>
  <c i="2" r="AS1435"/>
  <c i="2" r="L1435" s="1"/>
  <c i="2" r="AS1430"/>
  <c i="2" r="L1430" s="1"/>
  <c i="2" r="AS1840"/>
  <c i="2" r="L1840" s="1"/>
  <c i="2" r="AS1583"/>
  <c i="2" r="L1583" s="1"/>
  <c i="2" r="AS1682"/>
  <c i="2" r="L1682" s="1"/>
  <c i="2" r="AS1493"/>
  <c i="2" r="L1493" s="1"/>
  <c i="2" r="AS1409"/>
  <c i="2" r="L1409" s="1"/>
  <c i="2" r="AS1296"/>
  <c i="2" r="L1296" s="1"/>
  <c i="2" r="AS1329"/>
  <c i="2" r="L1329" s="1"/>
  <c i="2" r="AS1232"/>
  <c i="2" r="L1232" s="1"/>
  <c i="2" r="AS1239"/>
  <c i="2" r="L1239" s="1"/>
  <c i="2" r="AS1252"/>
  <c i="2" r="L1252" s="1"/>
  <c i="2" r="AS1146"/>
  <c i="2" r="L1146" s="1"/>
  <c i="2" r="AS1184"/>
  <c i="2" r="L1184" s="1"/>
  <c i="2" r="AS2017"/>
  <c i="2" r="L2017" s="1"/>
  <c i="2" r="AS1890"/>
  <c i="2" r="L1890" s="1"/>
  <c i="2" r="AS1901"/>
  <c i="2" r="L1901" s="1"/>
  <c i="2" r="AS1773"/>
  <c i="2" r="L1773" s="1"/>
  <c i="2" r="AS1950"/>
  <c i="2" r="L1950" s="1"/>
  <c i="2" r="AS2023"/>
  <c i="2" r="L2023" s="1"/>
  <c i="2" r="AS1815"/>
  <c i="2" r="L1815" s="1"/>
  <c i="2" r="AS1971"/>
  <c i="2" r="L1971" s="1"/>
  <c i="2" r="AS1854"/>
  <c i="2" r="L1854" s="1"/>
  <c i="2" r="AS1963"/>
  <c i="2" r="L1963" s="1"/>
  <c i="2" r="AS1801"/>
  <c i="2" r="L1801" s="1"/>
  <c i="2" r="AS1889"/>
  <c i="2" r="L1889" s="1"/>
  <c i="2" r="AS1847"/>
  <c i="2" r="L1847" s="1"/>
  <c i="2" r="AS1624"/>
  <c i="2" r="L1624" s="1"/>
  <c i="2" r="AS1372"/>
  <c i="2" r="L1372" s="1"/>
  <c i="2" r="AS1721"/>
  <c i="2" r="L1721" s="1"/>
  <c i="2" r="AS1595"/>
  <c i="2" r="L1595" s="1"/>
  <c i="2" r="AS1892"/>
  <c i="2" r="L1892" s="1"/>
  <c i="2" r="AS1878"/>
  <c i="2" r="L1878" s="1"/>
  <c i="2" r="AS1640"/>
  <c i="2" r="L1640" s="1"/>
  <c i="2" r="AS1597"/>
  <c i="2" r="L1597" s="1"/>
  <c i="2" r="AS1298"/>
  <c i="2" r="L1298" s="1"/>
  <c i="2" r="AS1546"/>
  <c i="2" r="L1546" s="1"/>
  <c i="2" r="AS1438"/>
  <c i="2" r="L1438" s="1"/>
  <c i="2" r="AS1410"/>
  <c i="2" r="L1410" s="1"/>
  <c i="2" r="AS1401"/>
  <c i="2" r="L1401" s="1"/>
  <c i="2" r="AS2008"/>
  <c i="2" r="L2008" s="1"/>
  <c i="2" r="AS1937"/>
  <c i="2" r="L1937" s="1"/>
  <c i="2" r="AS1832"/>
  <c i="2" r="L1832" s="1"/>
  <c i="2" r="AS1729"/>
  <c i="2" r="L1729" s="1"/>
  <c i="2" r="AS1855"/>
  <c i="2" r="L1855" s="1"/>
  <c i="2" r="AS1789"/>
  <c i="2" r="L1789" s="1"/>
  <c i="2" r="AS1887"/>
  <c i="2" r="L1887" s="1"/>
  <c i="2" r="AS1731"/>
  <c i="2" r="L1731" s="1"/>
  <c i="2" r="AS1652"/>
  <c i="2" r="L1652" s="1"/>
  <c i="2" r="AS1492"/>
  <c i="2" r="L1492" s="1"/>
  <c i="2" r="AS1451"/>
  <c i="2" r="L1451" s="1"/>
  <c i="2" r="AS1429"/>
  <c i="2" r="L1429" s="1"/>
  <c i="2" r="AS1328"/>
  <c i="2" r="L1328" s="1"/>
  <c i="2" r="AS1337"/>
  <c i="2" r="L1337" s="1"/>
  <c i="2" r="AS1260"/>
  <c i="2" r="L1260" s="1"/>
  <c i="2" r="AS1166"/>
  <c i="2" r="L1166" s="1"/>
  <c i="2" r="AS1040"/>
  <c i="2" r="L1040" s="1"/>
  <c i="2" r="AS1919"/>
  <c i="2" r="L1919" s="1"/>
  <c i="2" r="AS1803"/>
  <c i="2" r="L1803" s="1"/>
  <c i="2" r="AS1873"/>
  <c i="2" r="L1873" s="1"/>
  <c i="2" r="AS1987"/>
  <c i="2" r="L1987" s="1"/>
  <c i="2" r="AS1926"/>
  <c i="2" r="L1926" s="1"/>
  <c i="2" r="AS1804"/>
  <c i="2" r="L1804" s="1"/>
  <c i="2" r="AS1537"/>
  <c i="2" r="L1537" s="1"/>
  <c i="2" r="AS1752"/>
  <c i="2" r="L1752" s="1"/>
  <c i="2" r="AS1860"/>
  <c i="2" r="L1860" s="1"/>
  <c i="2" r="AS1568"/>
  <c i="2" r="L1568" s="1"/>
  <c i="2" r="AS1579"/>
  <c i="2" r="L1579" s="1"/>
  <c i="2" r="AS1700"/>
  <c i="2" r="L1700" s="1"/>
  <c i="2" r="AS1673"/>
  <c i="2" r="L1673" s="1"/>
  <c i="2" r="AS1607"/>
  <c i="2" r="L1607" s="1"/>
  <c i="2" r="AS1630"/>
  <c i="2" r="L1630" s="1"/>
  <c i="2" r="AS1449"/>
  <c i="2" r="L1449" s="1"/>
  <c i="2" r="AS1562"/>
  <c i="2" r="L1562" s="1"/>
  <c i="2" r="AS1978"/>
  <c i="2" r="L1978" s="1"/>
  <c i="2" r="AS1848"/>
  <c i="2" r="L1848" s="1"/>
  <c i="2" r="AS1599"/>
  <c i="2" r="L1599" s="1"/>
  <c i="2" r="AS1626"/>
  <c i="2" r="L1626" s="1"/>
  <c i="2" r="AS1676"/>
  <c i="2" r="L1676" s="1"/>
  <c i="2" r="AS1834"/>
  <c i="2" r="L1834" s="1"/>
  <c i="2" r="AS1865"/>
  <c i="2" r="L1865" s="1"/>
  <c i="2" r="AS1699"/>
  <c i="2" r="L1699" s="1"/>
  <c i="2" r="AS1780"/>
  <c i="2" r="L1780" s="1"/>
  <c i="2" r="AS1703"/>
  <c i="2" r="L1703" s="1"/>
  <c i="2" r="AS1645"/>
  <c i="2" r="L1645" s="1"/>
  <c i="2" r="AS1499"/>
  <c i="2" r="L1499" s="1"/>
  <c i="2" r="AS1488"/>
  <c i="2" r="L1488" s="1"/>
  <c i="2" r="AS1300"/>
  <c i="2" r="L1300" s="1"/>
  <c i="2" r="AS1315"/>
  <c i="2" r="L1315" s="1"/>
  <c i="2" r="AS1881"/>
  <c i="2" r="L1881" s="1"/>
  <c i="2" r="AS2011"/>
  <c i="2" r="L2011" s="1"/>
  <c i="2" r="AS2016"/>
  <c i="2" r="L2016" s="1"/>
  <c i="2" r="AS1727"/>
  <c i="2" r="L1727" s="1"/>
  <c i="2" r="AS1900"/>
  <c i="2" r="L1900" s="1"/>
  <c i="2" r="AS1823"/>
  <c i="2" r="L1823" s="1"/>
  <c i="2" r="AS1918"/>
  <c i="2" r="L1918" s="1"/>
  <c i="2" r="AS1810"/>
  <c i="2" r="L1810" s="1"/>
  <c i="2" r="AS1592"/>
  <c i="2" r="L1592" s="1"/>
  <c i="2" r="AS1663"/>
  <c i="2" r="L1663" s="1"/>
  <c i="2" r="AS1800"/>
  <c i="2" r="L1800" s="1"/>
  <c i="2" r="AS1772"/>
  <c i="2" r="L1772" s="1"/>
  <c i="2" r="AS1708"/>
  <c i="2" r="L1708" s="1"/>
  <c i="2" r="AS1637"/>
  <c i="2" r="L1637" s="1"/>
  <c i="2" r="AS1695"/>
  <c i="2" r="L1695" s="1"/>
  <c i="2" r="AS1550"/>
  <c i="2" r="L1550" s="1"/>
  <c i="2" r="AS1059"/>
  <c i="2" r="L1059" s="1"/>
  <c i="2" r="AS1359"/>
  <c i="2" r="L1359" s="1"/>
  <c i="2" r="AS1303"/>
  <c i="2" r="L1303" s="1"/>
  <c i="2" r="AS1258"/>
  <c i="2" r="L1258" s="1"/>
  <c i="2" r="AS1237"/>
  <c i="2" r="L1237" s="1"/>
  <c i="2" r="AS1375"/>
  <c i="2" r="L1375" s="1"/>
  <c i="2" r="AS1396"/>
  <c i="2" r="L1396" s="1"/>
  <c i="2" r="AS1318"/>
  <c i="2" r="L1318" s="1"/>
  <c i="2" r="AS1335"/>
  <c i="2" r="L1335" s="1"/>
  <c i="2" r="AS1313"/>
  <c i="2" r="L1313" s="1"/>
  <c i="2" r="AS1265"/>
  <c i="2" r="L1265" s="1"/>
  <c i="2" r="AS1352"/>
  <c i="2" r="L1352" s="1"/>
  <c i="2" r="AS1274"/>
  <c i="2" r="L1274" s="1"/>
  <c i="2" r="AS1292"/>
  <c i="2" r="L1292" s="1"/>
  <c i="2" r="AS1309"/>
  <c i="2" r="L1309" s="1"/>
  <c i="2" r="AS1273"/>
  <c i="2" r="L1273" s="1"/>
  <c i="2" r="AS1233"/>
  <c i="2" r="L1233" s="1"/>
  <c i="2" r="AS1207"/>
  <c i="2" r="L1207" s="1"/>
  <c i="2" r="AS1196"/>
  <c i="2" r="L1196" s="1"/>
  <c i="2" r="AS1262"/>
  <c i="2" r="L1262" s="1"/>
  <c i="2" r="AS1216"/>
  <c i="2" r="L1216" s="1"/>
  <c i="2" r="AS1200"/>
  <c i="2" r="L1200" s="1"/>
  <c i="2" r="AS1192"/>
  <c i="2" r="L1192" s="1"/>
  <c i="2" r="AS1181"/>
  <c i="2" r="L1181" s="1"/>
  <c i="2" r="AS1113"/>
  <c i="2" r="L1113" s="1"/>
  <c i="2" r="AS1201"/>
  <c i="2" r="L1201" s="1"/>
  <c i="2" r="AS1161"/>
  <c i="2" r="L1161" s="1"/>
  <c i="2" r="AS1156"/>
  <c i="2" r="L1156" s="1"/>
  <c i="2" r="AS1125"/>
  <c i="2" r="L1125" s="1"/>
  <c i="2" r="AS1076"/>
  <c i="2" r="L1076" s="1"/>
  <c i="2" r="AS1126"/>
  <c i="2" r="L1126" s="1"/>
  <c i="2" r="AS1093"/>
  <c i="2" r="L1093" s="1"/>
  <c i="2" r="AS1062"/>
  <c i="2" r="L1062" s="1"/>
  <c i="2" r="AS1033"/>
  <c i="2" r="L1033" s="1"/>
  <c i="2" r="AS1103"/>
  <c i="2" r="L1103" s="1"/>
  <c i="2" r="AS1069"/>
  <c i="2" r="L1069" s="1"/>
  <c i="2" r="AS1945"/>
  <c i="2" r="L1945" s="1"/>
  <c i="2" r="AS1874"/>
  <c i="2" r="L1874" s="1"/>
  <c i="2" r="AS2013"/>
  <c i="2" r="L2013" s="1"/>
  <c i="2" r="AS1588"/>
  <c i="2" r="L1588" s="1"/>
  <c i="2" r="AS1812"/>
  <c i="2" r="L1812" s="1"/>
  <c i="2" r="AS1760"/>
  <c i="2" r="L1760" s="1"/>
  <c i="2" r="AS1586"/>
  <c i="2" r="L1586" s="1"/>
  <c i="2" r="AS1404"/>
  <c i="2" r="L1404" s="1"/>
  <c i="2" r="AS1990"/>
  <c i="2" r="L1990" s="1"/>
  <c i="2" r="AS1946"/>
  <c i="2" r="L1946" s="1"/>
  <c i="2" r="AS1906"/>
  <c i="2" r="L1906" s="1"/>
  <c i="2" r="AS1795"/>
  <c i="2" r="L1795" s="1"/>
  <c i="2" r="AS1388"/>
  <c i="2" r="L1388" s="1"/>
  <c i="2" r="AS1861"/>
  <c i="2" r="L1861" s="1"/>
  <c i="2" r="AS1621"/>
  <c i="2" r="L1621" s="1"/>
  <c i="2" r="AS2018"/>
  <c i="2" r="L2018" s="1"/>
  <c i="2" r="AS1790"/>
  <c i="2" r="L1790" s="1"/>
  <c i="2" r="AS1719"/>
  <c i="2" r="L1719" s="1"/>
  <c i="2" r="AS1664"/>
  <c i="2" r="L1664" s="1"/>
  <c i="2" r="AS1529"/>
  <c i="2" r="L1529" s="1"/>
  <c i="2" r="AS1969"/>
  <c i="2" r="L1969" s="1"/>
  <c i="2" r="AS1755"/>
  <c i="2" r="L1755" s="1"/>
  <c i="2" r="AS1710"/>
  <c i="2" r="L1710" s="1"/>
  <c i="2" r="AS1982"/>
  <c i="2" r="L1982" s="1"/>
  <c i="2" r="AS1941"/>
  <c i="2" r="L1941" s="1"/>
  <c i="2" r="AS1829"/>
  <c i="2" r="L1829" s="1"/>
  <c i="2" r="AS1679"/>
  <c i="2" r="L1679" s="1"/>
  <c i="2" r="AS1654"/>
  <c i="2" r="L1654" s="1"/>
  <c i="2" r="AS1510"/>
  <c i="2" r="L1510" s="1"/>
  <c i="2" r="AS1994"/>
  <c i="2" r="L1994" s="1"/>
  <c i="2" r="AS1916"/>
  <c i="2" r="L1916" s="1"/>
  <c i="2" r="AS1867"/>
  <c i="2" r="L1867" s="1"/>
  <c i="2" r="AS1818"/>
  <c i="2" r="L1818" s="1"/>
  <c i="2" r="AS1651"/>
  <c i="2" r="L1651" s="1"/>
  <c i="2" r="AS1912"/>
  <c i="2" r="L1912" s="1"/>
  <c i="2" r="AS1869"/>
  <c i="2" r="L1869" s="1"/>
  <c i="2" r="AS1856"/>
  <c i="2" r="L1856" s="1"/>
  <c i="2" r="AS1728"/>
  <c i="2" r="L1728" s="1"/>
  <c i="2" r="AS1320"/>
  <c i="2" r="L1320" s="1"/>
  <c i="2" r="AS1833"/>
  <c i="2" r="L1833" s="1"/>
  <c i="2" r="AS1799"/>
  <c i="2" r="L1799" s="1"/>
  <c i="2" r="AS1781"/>
  <c i="2" r="L1781" s="1"/>
  <c i="2" r="AS1716"/>
  <c i="2" r="L1716" s="1"/>
  <c i="2" r="AS1686"/>
  <c i="2" r="L1686" s="1"/>
  <c i="2" r="AS1631"/>
  <c i="2" r="L1631" s="1"/>
  <c i="2" r="AS1614"/>
  <c i="2" r="L1614" s="1"/>
  <c i="2" r="AS1925"/>
  <c i="2" r="L1925" s="1"/>
  <c i="2" r="AS1911"/>
  <c i="2" r="L1911" s="1"/>
  <c i="2" r="AS1904"/>
  <c i="2" r="L1904" s="1"/>
  <c i="2" r="AS1819"/>
  <c i="2" r="L1819" s="1"/>
  <c i="2" r="AS1555"/>
  <c i="2" r="L1555" s="1"/>
  <c i="2" r="AS1806"/>
  <c i="2" r="L1806" s="1"/>
  <c i="2" r="AS1791"/>
  <c i="2" r="L1791" s="1"/>
  <c i="2" r="AS1776"/>
  <c i="2" r="L1776" s="1"/>
  <c i="2" r="AS1740"/>
  <c i="2" r="L1740" s="1"/>
  <c i="2" r="AS1712"/>
  <c i="2" r="L1712" s="1"/>
  <c i="2" r="AS1609"/>
  <c i="2" r="L1609" s="1"/>
  <c i="2" r="AS1431"/>
  <c i="2" r="L1431" s="1"/>
  <c i="2" r="AS1650"/>
  <c i="2" r="L1650" s="1"/>
  <c i="2" r="AS1643"/>
  <c i="2" r="L1643" s="1"/>
  <c i="2" r="AS1629"/>
  <c i="2" r="L1629" s="1"/>
  <c i="2" r="AS1569"/>
  <c i="2" r="L1569" s="1"/>
  <c i="2" r="AS1753"/>
  <c i="2" r="L1753" s="1"/>
  <c i="2" r="AS1746"/>
  <c i="2" r="L1746" s="1"/>
  <c i="2" r="AS1739"/>
  <c i="2" r="L1739" s="1"/>
  <c i="2" r="AS1464"/>
  <c i="2" r="L1464" s="1"/>
  <c i="2" r="AS1425"/>
  <c i="2" r="L1425" s="1"/>
  <c i="2" r="AS1675"/>
  <c i="2" r="L1675" s="1"/>
  <c i="2" r="AS1639"/>
  <c i="2" r="L1639" s="1"/>
  <c i="2" r="AS1625"/>
  <c i="2" r="L1625" s="1"/>
  <c i="2" r="AS1618"/>
  <c i="2" r="L1618" s="1"/>
  <c i="2" r="AS1427"/>
  <c i="2" r="L1427" s="1"/>
  <c i="2" r="AS1570"/>
  <c i="2" r="L1570" s="1"/>
  <c i="2" r="AS1483"/>
  <c i="2" r="L1483" s="1"/>
  <c i="2" r="AS1561"/>
  <c i="2" r="L1561" s="1"/>
  <c i="2" r="AS1536"/>
  <c i="2" r="L1536" s="1"/>
  <c i="2" r="AS1524"/>
  <c i="2" r="L1524" s="1"/>
  <c i="2" r="AS1521"/>
  <c i="2" r="L1521" s="1"/>
  <c i="2" r="AS1500"/>
  <c i="2" r="L1500" s="1"/>
  <c i="2" r="AS1330"/>
  <c i="2" r="L1330" s="1"/>
  <c i="2" r="AS1517"/>
  <c i="2" r="L1517" s="1"/>
  <c i="2" r="AS1472"/>
  <c i="2" r="L1472" s="1"/>
  <c i="2" r="AS1530"/>
  <c i="2" r="L1530" s="1"/>
  <c i="2" r="AS1215"/>
  <c i="2" r="L1215" s="1"/>
  <c i="2" r="AS1535"/>
  <c i="2" r="L1535" s="1"/>
  <c i="2" r="AS1498"/>
  <c i="2" r="L1498" s="1"/>
  <c i="2" r="AS1440"/>
  <c i="2" r="L1440" s="1"/>
  <c i="2" r="AS1075"/>
  <c i="2" r="L1075" s="1"/>
  <c i="2" r="AS1314"/>
  <c i="2" r="L1314" s="1"/>
  <c i="2" r="AS1421"/>
  <c i="2" r="L1421" s="1"/>
  <c i="2" r="AS1236"/>
  <c i="2" r="L1236" s="1"/>
  <c i="2" r="AS1389"/>
  <c i="2" r="L1389" s="1"/>
  <c i="2" r="AS1416"/>
  <c i="2" r="L1416" s="1"/>
  <c i="2" r="AS1386"/>
  <c i="2" r="L1386" s="1"/>
  <c i="2" r="AS1325"/>
  <c i="2" r="L1325" s="1"/>
  <c i="2" r="AS1284"/>
  <c i="2" r="L1284" s="1"/>
  <c i="2" r="AS1210"/>
  <c i="2" r="L1210" s="1"/>
  <c i="2" r="AS1374"/>
  <c i="2" r="L1374" s="1"/>
  <c i="2" r="AS1367"/>
  <c i="2" r="L1367" s="1"/>
  <c i="2" r="AS1291"/>
  <c i="2" r="L1291" s="1"/>
  <c i="2" r="AS1351"/>
  <c i="2" r="L1351" s="1"/>
  <c i="2" r="AS1301"/>
  <c i="2" r="L1301" s="1"/>
  <c i="2" r="AS1162"/>
  <c i="2" r="L1162" s="1"/>
  <c i="2" r="AS1334"/>
  <c i="2" r="L1334" s="1"/>
  <c i="2" r="AS1305"/>
  <c i="2" r="L1305" s="1"/>
  <c i="2" r="AS1308"/>
  <c i="2" r="L1308" s="1"/>
  <c i="2" r="AS1287"/>
  <c i="2" r="L1287" s="1"/>
  <c i="2" r="AS1241"/>
  <c i="2" r="L1241" s="1"/>
  <c i="2" r="AS1312"/>
  <c i="2" r="L1312" s="1"/>
  <c i="2" r="AS1344"/>
  <c i="2" r="L1344" s="1"/>
  <c i="2" r="AS1261"/>
  <c i="2" r="L1261" s="1"/>
  <c i="2" r="AS1205"/>
  <c i="2" r="L1205" s="1"/>
  <c i="2" r="AS1247"/>
  <c i="2" r="L1247" s="1"/>
  <c i="2" r="AS1123"/>
  <c i="2" r="L1123" s="1"/>
  <c i="2" r="AS1186"/>
  <c i="2" r="L1186" s="1"/>
  <c i="2" r="AS1088"/>
  <c i="2" r="L1088" s="1"/>
  <c i="2" r="AS1168"/>
  <c i="2" r="L1168" s="1"/>
  <c i="2" r="AS1157"/>
  <c i="2" r="L1157" s="1"/>
  <c i="2" r="AS1180"/>
  <c i="2" r="L1180" s="1"/>
  <c i="2" r="AS1109"/>
  <c i="2" r="L1109" s="1"/>
  <c i="2" r="AS1047"/>
  <c i="2" r="L1047" s="1"/>
  <c i="2" r="AS1122"/>
  <c i="2" r="L1122" s="1"/>
  <c i="2" r="AS1118"/>
  <c i="2" r="L1118" s="1"/>
  <c i="2" r="AS1096"/>
  <c i="2" r="L1096" s="1"/>
  <c i="2" r="AS1081"/>
  <c i="2" r="L1081" s="1"/>
  <c i="2" r="AS1054"/>
  <c i="2" r="L1054" s="1"/>
  <c i="2" r="AS1032"/>
  <c i="2" r="L1032" s="1"/>
  <c i="2" r="AS1101"/>
  <c i="2" r="L1101" s="1"/>
  <c i="2" r="AS1102"/>
  <c i="2" r="L1102" s="1"/>
  <c i="2" r="AS1080"/>
  <c i="2" r="L1080" s="1"/>
  <c i="2" r="AS1072"/>
  <c i="2" r="L1072" s="1"/>
  <c i="2" r="AS1045"/>
  <c i="2" r="L1045" s="1"/>
  <c i="2" r="AS1039"/>
  <c i="2" r="L1039" s="1"/>
  <c i="2" r="AS1051"/>
  <c i="2" r="L1051" s="1"/>
  <c i="2" r="AS1512"/>
  <c i="2" r="L1512" s="1"/>
  <c i="2" r="AS1505"/>
  <c i="2" r="L1505" s="1"/>
  <c i="2" r="AS1523"/>
  <c i="2" r="L1523" s="1"/>
  <c i="2" r="AS1502"/>
  <c i="2" r="L1502" s="1"/>
  <c i="2" r="AS1470"/>
  <c i="2" r="L1470" s="1"/>
  <c i="2" r="AS1444"/>
  <c i="2" r="L1444" s="1"/>
  <c i="2" r="AS1387"/>
  <c i="2" r="L1387" s="1"/>
  <c i="2" r="AS1485"/>
  <c i="2" r="L1485" s="1"/>
  <c i="2" r="AS1423"/>
  <c i="2" r="L1423" s="1"/>
  <c i="2" r="AS1469"/>
  <c i="2" r="L1469" s="1"/>
  <c i="2" r="AS1445"/>
  <c i="2" r="L1445" s="1"/>
  <c i="2" r="AS1358"/>
  <c i="2" r="L1358" s="1"/>
  <c i="2" r="AS1442"/>
  <c i="2" r="L1442" s="1"/>
  <c i="2" r="AS1397"/>
  <c i="2" r="L1397" s="1"/>
  <c i="2" r="AS1365"/>
  <c i="2" r="L1365" s="1"/>
  <c i="2" r="AS1400"/>
  <c i="2" r="L1400" s="1"/>
  <c i="2" r="AS1311"/>
  <c i="2" r="L1311" s="1"/>
  <c i="2" r="AS1321"/>
  <c i="2" r="L1321" s="1"/>
  <c i="2" r="AS1415"/>
  <c i="2" r="L1415" s="1"/>
  <c i="2" r="AS1288"/>
  <c i="2" r="L1288" s="1"/>
  <c i="2" r="AS1357"/>
  <c i="2" r="L1357" s="1"/>
  <c i="2" r="AS1361"/>
  <c i="2" r="L1361" s="1"/>
  <c i="2" r="AS1350"/>
  <c i="2" r="L1350" s="1"/>
  <c i="2" r="AS1307"/>
  <c i="2" r="L1307" s="1"/>
  <c i="2" r="AS1278"/>
  <c i="2" r="L1278" s="1"/>
  <c i="2" r="AS1204"/>
  <c i="2" r="L1204" s="1"/>
  <c i="2" r="AS1317"/>
  <c i="2" r="L1317" s="1"/>
  <c i="2" r="AS1299"/>
  <c i="2" r="L1299" s="1"/>
  <c i="2" r="AS1266"/>
  <c i="2" r="L1266" s="1"/>
  <c i="2" r="AS1244"/>
  <c i="2" r="L1244" s="1"/>
  <c i="2" r="AS1213"/>
  <c i="2" r="L1213" s="1"/>
  <c i="2" r="AS1238"/>
  <c i="2" r="L1238" s="1"/>
  <c i="2" r="AS1198"/>
  <c i="2" r="L1198" s="1"/>
  <c i="2" r="AS1197"/>
  <c i="2" r="L1197" s="1"/>
  <c i="2" r="AS1189"/>
  <c i="2" r="L1189" s="1"/>
  <c i="2" r="AS1143"/>
  <c i="2" r="L1143" s="1"/>
  <c i="2" r="AS1191"/>
  <c i="2" r="L1191" s="1"/>
  <c i="2" r="AS1070"/>
  <c i="2" r="L1070" s="1"/>
  <c i="2" r="AS1179"/>
  <c i="2" r="L1179" s="1"/>
  <c i="2" r="AS1176"/>
  <c i="2" r="L1176" s="1"/>
  <c i="2" r="AS1139"/>
  <c i="2" r="L1139" s="1"/>
  <c i="2" r="AS1165"/>
  <c i="2" r="L1165" s="1"/>
  <c i="2" r="AS1120"/>
  <c i="2" r="L1120" s="1"/>
  <c i="2" r="AS1117"/>
  <c i="2" r="L1117" s="1"/>
  <c i="2" r="AS1091"/>
  <c i="2" r="L1091" s="1"/>
  <c i="2" r="AS1083"/>
  <c i="2" r="L1083" s="1"/>
  <c i="2" r="AS1106"/>
  <c i="2" r="L1106" s="1"/>
  <c i="2" r="AS1071"/>
  <c i="2" r="L1071" s="1"/>
  <c i="2" r="AS1085"/>
  <c i="2" r="L1085" s="1"/>
  <c i="2" r="AS1050"/>
  <c i="2" r="L1050" s="1"/>
  <c i="2" r="AS1539"/>
  <c i="2" r="L1539" s="1"/>
  <c i="2" r="AS1515"/>
  <c i="2" r="L1515" s="1"/>
  <c i="2" r="AS1494"/>
  <c i="2" r="L1494" s="1"/>
  <c i="2" r="AS1453"/>
  <c i="2" r="L1453" s="1"/>
  <c i="2" r="AS1520"/>
  <c i="2" r="L1520" s="1"/>
  <c i="2" r="AS1467"/>
  <c i="2" r="L1467" s="1"/>
  <c i="2" r="AS1398"/>
  <c i="2" r="L1398" s="1"/>
  <c i="2" r="AS1366"/>
  <c i="2" r="L1366" s="1"/>
  <c i="2" r="AS1525"/>
  <c i="2" r="L1525" s="1"/>
  <c i="2" r="AS1496"/>
  <c i="2" r="L1496" s="1"/>
  <c i="2" r="AS1468"/>
  <c i="2" r="L1468" s="1"/>
  <c i="2" r="AS1428"/>
  <c i="2" r="L1428" s="1"/>
  <c i="2" r="AS1420"/>
  <c i="2" r="L1420" s="1"/>
  <c i="2" r="AS1282"/>
  <c i="2" r="L1282" s="1"/>
  <c i="2" r="AS1402"/>
  <c i="2" r="L1402" s="1"/>
  <c i="2" r="AS1370"/>
  <c i="2" r="L1370" s="1"/>
  <c i="2" r="AS1356"/>
  <c i="2" r="L1356" s="1"/>
  <c i="2" r="AS1417"/>
  <c i="2" r="L1417" s="1"/>
  <c i="2" r="AS1385"/>
  <c i="2" r="L1385" s="1"/>
  <c i="2" r="AS1392"/>
  <c i="2" r="L1392" s="1"/>
  <c i="2" r="AS1347"/>
  <c i="2" r="L1347" s="1"/>
  <c i="2" r="AS1267"/>
  <c i="2" r="L1267" s="1"/>
  <c i="2" r="AS1250"/>
  <c i="2" r="L1250" s="1"/>
  <c i="2" r="AS1407"/>
  <c i="2" r="L1407" s="1"/>
  <c i="2" r="AS1338"/>
  <c i="2" r="L1338" s="1"/>
  <c i="2" r="AS1255"/>
  <c i="2" r="L1255" s="1"/>
  <c i="2" r="AS1406"/>
  <c i="2" r="L1406" s="1"/>
  <c i="2" r="AS1364"/>
  <c i="2" r="L1364" s="1"/>
  <c i="2" r="AS1295"/>
  <c i="2" r="L1295" s="1"/>
  <c i="2" r="AS1342"/>
  <c i="2" r="L1342" s="1"/>
  <c i="2" r="AS1144"/>
  <c i="2" r="L1144" s="1"/>
  <c i="2" r="AS1206"/>
  <c i="2" r="L1206" s="1"/>
  <c i="2" r="AS1269"/>
  <c i="2" r="L1269" s="1"/>
  <c i="2" r="AS1251"/>
  <c i="2" r="L1251" s="1"/>
  <c i="2" r="AS1134"/>
  <c i="2" r="L1134" s="1"/>
  <c i="2" r="AS1133"/>
  <c i="2" r="L1133" s="1"/>
  <c i="2" r="AS1229"/>
  <c i="2" r="L1229" s="1"/>
  <c i="2" r="AS1221"/>
  <c i="2" r="L1221" s="1"/>
  <c i="2" r="AS1256"/>
  <c i="2" r="L1256" s="1"/>
  <c i="2" r="AS1212"/>
  <c i="2" r="L1212" s="1"/>
  <c i="2" r="AS1148"/>
  <c i="2" r="L1148" s="1"/>
  <c i="2" r="AS1151"/>
  <c i="2" r="L1151" s="1"/>
  <c i="2" r="AS1209"/>
  <c i="2" r="L1209" s="1"/>
  <c i="2" r="AS1065"/>
  <c i="2" r="L1065" s="1"/>
  <c i="2" r="AS1150"/>
  <c i="2" r="L1150" s="1"/>
  <c i="2" r="AS1142"/>
  <c i="2" r="L1142" s="1"/>
  <c i="2" r="AS1100"/>
  <c i="2" r="L1100" s="1"/>
  <c i="2" r="AS1130"/>
  <c i="2" r="L1130" s="1"/>
  <c i="2" r="AS1132"/>
  <c i="2" r="L1132" s="1"/>
  <c i="2" r="AS1055"/>
  <c i="2" r="L1055" s="1"/>
  <c i="2" r="AS1107"/>
  <c i="2" r="L1107" s="1"/>
  <c i="2" r="AS1094"/>
  <c i="2" r="L1094" s="1"/>
  <c i="2" r="AS1036"/>
  <c i="2" r="L1036" s="1"/>
  <c i="2" r="AS1024"/>
  <c i="2" r="L1024" s="1"/>
  <c i="2" r="AS1082"/>
  <c i="2" r="L1082" s="1"/>
  <c i="2" r="AS1028"/>
  <c i="2" r="L1028" s="1"/>
  <c i="2" r="AS1073"/>
  <c i="2" r="L1073" s="1"/>
  <c i="2" r="AS1029"/>
  <c i="2" r="L1029" s="1"/>
  <c i="2" r="AS1041"/>
  <c i="2" r="L1041" s="1"/>
  <c i="2" r="AS1976"/>
  <c i="2" r="L1976" s="1"/>
  <c i="2" r="AS1831"/>
  <c i="2" r="L1831" s="1"/>
  <c i="2" r="AS1480"/>
  <c i="2" r="L1480" s="1"/>
  <c i="2" r="AS1909"/>
  <c i="2" r="L1909" s="1"/>
  <c i="2" r="AS1998"/>
  <c i="2" r="L1998" s="1"/>
  <c i="2" r="AS1970"/>
  <c i="2" r="L1970" s="1"/>
  <c i="2" r="AS1705"/>
  <c i="2" r="L1705" s="1"/>
  <c i="2" r="AS1877"/>
  <c i="2" r="L1877" s="1"/>
  <c i="2" r="AS1798"/>
  <c i="2" r="L1798" s="1"/>
  <c i="2" r="AS1697"/>
  <c i="2" r="L1697" s="1"/>
  <c i="2" r="AS1872"/>
  <c i="2" r="L1872" s="1"/>
  <c i="2" r="AS1704"/>
  <c i="2" r="L1704" s="1"/>
  <c i="2" r="AS1988"/>
  <c i="2" r="L1988" s="1"/>
  <c i="2" r="AS1844"/>
  <c i="2" r="L1844" s="1"/>
  <c i="2" r="AS1707"/>
  <c i="2" r="L1707" s="1"/>
  <c i="2" r="AS1465"/>
  <c i="2" r="L1465" s="1"/>
  <c i="2" r="AS1955"/>
  <c i="2" r="L1955" s="1"/>
  <c i="2" r="AS1864"/>
  <c i="2" r="L1864" s="1"/>
  <c i="2" r="AS1857"/>
  <c i="2" r="L1857" s="1"/>
  <c i="2" r="AS1836"/>
  <c i="2" r="L1836" s="1"/>
  <c i="2" r="AS1672"/>
  <c i="2" r="L1672" s="1"/>
  <c i="2" r="AS1615"/>
  <c i="2" r="L1615" s="1"/>
  <c i="2" r="AS1441"/>
  <c i="2" r="L1441" s="1"/>
  <c i="2" r="AS1910"/>
  <c i="2" r="L1910" s="1"/>
  <c i="2" r="AS1888"/>
  <c i="2" r="L1888" s="1"/>
  <c i="2" r="AS1809"/>
  <c i="2" r="L1809" s="1"/>
  <c i="2" r="AS1845"/>
  <c i="2" r="L1845" s="1"/>
  <c i="2" r="AS1824"/>
  <c i="2" r="L1824" s="1"/>
  <c i="2" r="AS1817"/>
  <c i="2" r="L1817" s="1"/>
  <c i="2" r="AS1808"/>
  <c i="2" r="L1808" s="1"/>
  <c i="2" r="AS1724"/>
  <c i="2" r="L1724" s="1"/>
  <c i="2" r="AS1943"/>
  <c i="2" r="L1943" s="1"/>
  <c i="2" r="AS1723"/>
  <c i="2" r="L1723" s="1"/>
  <c i="2" r="AS1702"/>
  <c i="2" r="L1702" s="1"/>
  <c i="2" r="AS1666"/>
  <c i="2" r="L1666" s="1"/>
  <c i="2" r="AS1644"/>
  <c i="2" r="L1644" s="1"/>
  <c i="2" r="AS1623"/>
  <c i="2" r="L1623" s="1"/>
  <c i="2" r="AS1591"/>
  <c i="2" r="L1591" s="1"/>
  <c i="2" r="AS1553"/>
  <c i="2" r="L1553" s="1"/>
  <c i="2" r="AS1460"/>
  <c i="2" r="L1460" s="1"/>
  <c i="2" r="AS1734"/>
  <c i="2" r="L1734" s="1"/>
  <c i="2" r="AS1549"/>
  <c i="2" r="L1549" s="1"/>
  <c i="2" r="AS1693"/>
  <c i="2" r="L1693" s="1"/>
  <c i="2" r="AS1547"/>
  <c i="2" r="L1547" s="1"/>
  <c i="2" r="AS1764"/>
  <c i="2" r="L1764" s="1"/>
  <c i="2" r="AS1715"/>
  <c i="2" r="L1715" s="1"/>
  <c i="2" r="AS1575"/>
  <c i="2" r="L1575" s="1"/>
  <c i="2" r="AS1457"/>
  <c i="2" r="L1457" s="1"/>
  <c i="2" r="AS1231"/>
  <c i="2" r="L1231" s="1"/>
  <c i="2" r="AS1532"/>
  <c i="2" r="L1532" s="1"/>
  <c i="2" r="AS1522"/>
  <c i="2" r="L1522" s="1"/>
  <c i="2" r="AS1948"/>
  <c i="2" r="L1948" s="1"/>
  <c i="2" r="AS1929"/>
  <c i="2" r="L1929" s="1"/>
  <c i="2" r="AS1980"/>
  <c i="2" r="L1980" s="1"/>
  <c i="2" r="AS1885"/>
  <c i="2" r="L1885" s="1"/>
  <c i="2" r="AS1658"/>
  <c i="2" r="L1658" s="1"/>
  <c i="2" r="AS1843"/>
  <c i="2" r="L1843" s="1"/>
  <c i="2" r="AS1743"/>
  <c i="2" r="L1743" s="1"/>
  <c i="2" r="AS1646"/>
  <c i="2" r="L1646" s="1"/>
  <c i="2" r="AS1974"/>
  <c i="2" r="L1974" s="1"/>
  <c i="2" r="AS1820"/>
  <c i="2" r="L1820" s="1"/>
  <c i="2" r="AS1610"/>
  <c i="2" r="L1610" s="1"/>
  <c i="2" r="AS2001"/>
  <c i="2" r="L2001" s="1"/>
  <c i="2" r="AS1907"/>
  <c i="2" r="L1907" s="1"/>
  <c i="2" r="AS1692"/>
  <c i="2" r="L1692" s="1"/>
  <c i="2" r="AS2021"/>
  <c i="2" r="L2021" s="1"/>
  <c i="2" r="AS2000"/>
  <c i="2" r="L2000" s="1"/>
  <c i="2" r="AS1353"/>
  <c i="2" r="L1353" s="1"/>
  <c i="2" r="AS1999"/>
  <c i="2" r="L1999" s="1"/>
  <c i="2" r="AS1866"/>
  <c i="2" r="L1866" s="1"/>
  <c i="2" r="AS1783"/>
  <c i="2" r="L1783" s="1"/>
  <c i="2" r="AS1668"/>
  <c i="2" r="L1668" s="1"/>
  <c i="2" r="AS1603"/>
  <c i="2" r="L1603" s="1"/>
  <c i="2" r="AS1379"/>
  <c i="2" r="L1379" s="1"/>
  <c i="2" r="AS1984"/>
  <c i="2" r="L1984" s="1"/>
  <c i="2" r="AS1962"/>
  <c i="2" r="L1962" s="1"/>
  <c i="2" r="AS1884"/>
  <c i="2" r="L1884" s="1"/>
  <c i="2" r="AS1968"/>
  <c i="2" r="L1968" s="1"/>
  <c i="2" r="AS1863"/>
  <c i="2" r="L1863" s="1"/>
  <c i="2" r="AS1828"/>
  <c i="2" r="L1828" s="1"/>
  <c i="2" r="AS1787"/>
  <c i="2" r="L1787" s="1"/>
  <c i="2" r="AS1742"/>
  <c i="2" r="L1742" s="1"/>
  <c i="2" r="AS1714"/>
  <c i="2" r="L1714" s="1"/>
  <c i="2" r="AS1684"/>
  <c i="2" r="L1684" s="1"/>
  <c i="2" r="AS1659"/>
  <c i="2" r="L1659" s="1"/>
  <c i="2" r="AS1642"/>
  <c i="2" r="L1642" s="1"/>
  <c i="2" r="AS1559"/>
  <c i="2" r="L1559" s="1"/>
  <c i="2" r="AS1902"/>
  <c i="2" r="L1902" s="1"/>
  <c i="2" r="AS1880"/>
  <c i="2" r="L1880" s="1"/>
  <c i="2" r="AS1858"/>
  <c i="2" r="L1858" s="1"/>
  <c i="2" r="AS1709"/>
  <c i="2" r="L1709" s="1"/>
  <c i="2" r="AS1636"/>
  <c i="2" r="L1636" s="1"/>
  <c i="2" r="AS1935"/>
  <c i="2" r="L1935" s="1"/>
  <c i="2" r="AS1879"/>
  <c i="2" r="L1879" s="1"/>
  <c i="2" r="AS1837"/>
  <c i="2" r="L1837" s="1"/>
  <c i="2" r="AS1757"/>
  <c i="2" r="L1757" s="1"/>
  <c i="2" r="AS1717"/>
  <c i="2" r="L1717" s="1"/>
  <c i="2" r="AS1691"/>
  <c i="2" r="L1691" s="1"/>
  <c i="2" r="AS1395"/>
  <c i="2" r="L1395" s="1"/>
  <c i="2" r="AS1730"/>
  <c i="2" r="L1730" s="1"/>
  <c i="2" r="AS1694"/>
  <c i="2" r="L1694" s="1"/>
  <c i="2" r="AS1490"/>
  <c i="2" r="L1490" s="1"/>
  <c i="2" r="AS1770"/>
  <c i="2" r="L1770" s="1"/>
  <c i="2" r="AS1633"/>
  <c i="2" r="L1633" s="1"/>
  <c i="2" r="AS1563"/>
  <c i="2" r="L1563" s="1"/>
  <c i="2" r="AS1489"/>
  <c i="2" r="L1489" s="1"/>
  <c i="2" r="AS1805"/>
  <c i="2" r="L1805" s="1"/>
  <c i="2" r="AS1665"/>
  <c i="2" r="L1665" s="1"/>
  <c i="2" r="AS1511"/>
  <c i="2" r="L1511" s="1"/>
  <c i="2" r="AS1807"/>
  <c i="2" r="L1807" s="1"/>
  <c i="2" r="AS1792"/>
  <c i="2" r="L1792" s="1"/>
  <c i="2" r="AS1763"/>
  <c i="2" r="L1763" s="1"/>
  <c i="2" r="AS1756"/>
  <c i="2" r="L1756" s="1"/>
  <c i="2" r="AS1534"/>
  <c i="2" r="L1534" s="1"/>
  <c i="2" r="AS1501"/>
  <c i="2" r="L1501" s="1"/>
  <c i="2" r="AS1589"/>
  <c i="2" r="L1589" s="1"/>
  <c i="2" r="AS1565"/>
  <c i="2" r="L1565" s="1"/>
  <c i="2" r="AS1557"/>
  <c i="2" r="L1557" s="1"/>
  <c i="2" r="AS1560"/>
  <c i="2" r="L1560" s="1"/>
  <c i="2" r="AS1531"/>
  <c i="2" r="L1531" s="1"/>
  <c i="2" r="AS1478"/>
  <c i="2" r="L1478" s="1"/>
  <c i="2" r="AS1528"/>
  <c i="2" r="L1528" s="1"/>
  <c i="2" r="AS1507"/>
  <c i="2" r="L1507" s="1"/>
  <c i="2" r="AS1452"/>
  <c i="2" r="L1452" s="1"/>
  <c i="2" r="AS1380"/>
  <c i="2" r="L1380" s="1"/>
  <c i="2" r="AS1491"/>
  <c i="2" r="L1491" s="1"/>
  <c i="2" r="AS1486"/>
  <c i="2" r="L1486" s="1"/>
  <c i="2" r="AS1459"/>
  <c i="2" r="L1459" s="1"/>
  <c i="2" r="AS1434"/>
  <c i="2" r="L1434" s="1"/>
  <c i="2" r="AS1479"/>
  <c i="2" r="L1479" s="1"/>
  <c i="2" r="AS1450"/>
  <c i="2" r="L1450" s="1"/>
  <c i="2" r="AS1302"/>
  <c i="2" r="L1302" s="1"/>
  <c i="2" r="AS1424"/>
  <c i="2" r="L1424" s="1"/>
  <c i="2" r="AS1405"/>
  <c i="2" r="L1405" s="1"/>
  <c i="2" r="AS1373"/>
  <c i="2" r="L1373" s="1"/>
  <c i="2" r="AS1384"/>
  <c i="2" r="L1384" s="1"/>
  <c i="2" r="AS1346"/>
  <c i="2" r="L1346" s="1"/>
  <c i="2" r="AS1333"/>
  <c i="2" r="L1333" s="1"/>
  <c i="2" r="AS1418"/>
  <c i="2" r="L1418" s="1"/>
  <c i="2" r="AS1248"/>
  <c i="2" r="L1248" s="1"/>
  <c i="2" r="AS1226"/>
  <c i="2" r="L1226" s="1"/>
  <c i="2" r="AS1399"/>
  <c i="2" r="L1399" s="1"/>
  <c i="2" r="AS1326"/>
  <c i="2" r="L1326" s="1"/>
  <c i="2" r="AS1263"/>
  <c i="2" r="L1263" s="1"/>
  <c i="2" r="AS1323"/>
  <c i="2" r="L1323" s="1"/>
  <c i="2" r="AS1294"/>
  <c i="2" r="L1294" s="1"/>
  <c i="2" r="AS1249"/>
  <c i="2" r="L1249" s="1"/>
  <c i="2" r="AS1327"/>
  <c i="2" r="L1327" s="1"/>
  <c i="2" r="AS1230"/>
  <c i="2" r="L1230" s="1"/>
  <c i="2" r="AS1322"/>
  <c i="2" r="L1322" s="1"/>
  <c i="2" r="AS1340"/>
  <c i="2" r="L1340" s="1"/>
  <c i="2" r="AS1319"/>
  <c i="2" r="L1319" s="1"/>
  <c i="2" r="AS1276"/>
  <c i="2" r="L1276" s="1"/>
  <c i="2" r="AS1271"/>
  <c i="2" r="L1271" s="1"/>
  <c i="2" r="AS1243"/>
  <c i="2" r="L1243" s="1"/>
  <c i="2" r="AS1228"/>
  <c i="2" r="L1228" s="1"/>
  <c i="2" r="AS1264"/>
  <c i="2" r="L1264" s="1"/>
  <c i="2" r="AS1225"/>
  <c i="2" r="L1225" s="1"/>
  <c i="2" r="AS1185"/>
  <c i="2" r="L1185" s="1"/>
  <c i="2" r="AS1222"/>
  <c i="2" r="L1222" s="1"/>
  <c i="2" r="AS1173"/>
  <c i="2" r="L1173" s="1"/>
  <c i="2" r="AS1135"/>
  <c i="2" r="L1135" s="1"/>
  <c i="2" r="AS1158"/>
  <c i="2" r="L1158" s="1"/>
  <c i="2" r="AS1170"/>
  <c i="2" r="L1170" s="1"/>
  <c i="2" r="AS1149"/>
  <c i="2" r="L1149" s="1"/>
  <c i="2" r="AS1127"/>
  <c i="2" r="L1127" s="1"/>
  <c i="2" r="AS1104"/>
  <c i="2" r="L1104" s="1"/>
  <c i="2" r="AS1116"/>
  <c i="2" r="L1116" s="1"/>
  <c i="2" r="AS1108"/>
  <c i="2" r="L1108" s="1"/>
  <c i="2" r="AS1042"/>
  <c i="2" r="L1042" s="1"/>
  <c i="2" r="AS1128"/>
  <c i="2" r="L1128" s="1"/>
  <c i="2" r="AS1092"/>
  <c i="2" r="L1092" s="1"/>
  <c i="2" r="AS1035"/>
  <c i="2" r="L1035" s="1"/>
  <c i="2" r="AS1061"/>
  <c i="2" r="L1061" s="1"/>
  <c i="2" r="AS1111"/>
  <c i="2" r="L1111" s="1"/>
  <c i="2" r="AS1037"/>
  <c i="2" r="L1037" s="1"/>
  <c i="2" r="AS1079"/>
  <c i="2" r="L1079" s="1"/>
  <c i="2" r="AS1057"/>
  <c i="2" r="L1057" s="1"/>
  <c i="2" r="AS1044"/>
  <c i="2" r="L1044" s="1"/>
  <c i="2" r="AS1026"/>
  <c i="2" r="L1026" s="1"/>
  <c i="2" r="AS1706"/>
  <c i="2" r="L1706" s="1"/>
  <c i="2" r="AS1736"/>
  <c i="2" r="L1736" s="1"/>
  <c i="2" r="AS1495"/>
  <c i="2" r="L1495" s="1"/>
  <c i="2" r="AS1566"/>
  <c i="2" r="L1566" s="1"/>
  <c i="2" r="AS1542"/>
  <c i="2" r="L1542" s="1"/>
  <c i="2" r="AS1471"/>
  <c i="2" r="L1471" s="1"/>
  <c i="2" r="AS2006"/>
  <c i="2" r="L2006" s="1"/>
  <c i="2" r="AS1923"/>
  <c i="2" r="L1923" s="1"/>
  <c i="2" r="AS1778"/>
  <c i="2" r="L1778" s="1"/>
  <c i="2" r="AS1838"/>
  <c i="2" r="L1838" s="1"/>
  <c i="2" r="AS1551"/>
  <c i="2" r="L1551" s="1"/>
  <c i="2" r="AS1891"/>
  <c i="2" r="L1891" s="1"/>
  <c i="2" r="AS1747"/>
  <c i="2" r="L1747" s="1"/>
  <c i="2" r="AS1930"/>
  <c i="2" r="L1930" s="1"/>
  <c i="2" r="AS1986"/>
  <c i="2" r="L1986" s="1"/>
  <c i="2" r="AS1922"/>
  <c i="2" r="L1922" s="1"/>
  <c i="2" r="AS2014"/>
  <c i="2" r="L2014" s="1"/>
  <c i="2" r="AS1993"/>
  <c i="2" r="L1993" s="1"/>
  <c i="2" r="AS1956"/>
  <c i="2" r="L1956" s="1"/>
  <c i="2" r="AS1931"/>
  <c i="2" r="L1931" s="1"/>
  <c i="2" r="AS1853"/>
  <c i="2" r="L1853" s="1"/>
  <c i="2" r="AS1992"/>
  <c i="2" r="L1992" s="1"/>
  <c i="2" r="AS1954"/>
  <c i="2" r="L1954" s="1"/>
  <c i="2" r="AS1939"/>
  <c i="2" r="L1939" s="1"/>
  <c i="2" r="AS1953"/>
  <c i="2" r="L1953" s="1"/>
  <c i="2" r="AS1908"/>
  <c i="2" r="L1908" s="1"/>
  <c i="2" r="AS1871"/>
  <c i="2" r="L1871" s="1"/>
  <c i="2" r="AS1737"/>
  <c i="2" r="L1737" s="1"/>
  <c i="2" r="AS1290"/>
  <c i="2" r="L1290" s="1"/>
  <c i="2" r="AS1841"/>
  <c i="2" r="L1841" s="1"/>
  <c i="2" r="AS1827"/>
  <c i="2" r="L1827" s="1"/>
  <c i="2" r="AS1894"/>
  <c i="2" r="L1894" s="1"/>
  <c i="2" r="AS1748"/>
  <c i="2" r="L1748" s="1"/>
  <c i="2" r="AS1720"/>
  <c i="2" r="L1720" s="1"/>
  <c i="2" r="AS1915"/>
  <c i="2" r="L1915" s="1"/>
  <c i="2" r="AS1794"/>
  <c i="2" r="L1794" s="1"/>
  <c i="2" r="AS1661"/>
  <c i="2" r="L1661" s="1"/>
  <c i="2" r="AS1850"/>
  <c i="2" r="L1850" s="1"/>
  <c i="2" r="AS1796"/>
  <c i="2" r="L1796" s="1"/>
  <c i="2" r="AS1767"/>
  <c i="2" r="L1767" s="1"/>
  <c i="2" r="AS1648"/>
  <c i="2" r="L1648" s="1"/>
  <c i="2" r="AS1750"/>
  <c i="2" r="L1750" s="1"/>
  <c i="2" r="AS1722"/>
  <c i="2" r="L1722" s="1"/>
  <c i="2" r="AS1600"/>
  <c i="2" r="L1600" s="1"/>
  <c i="2" r="AS1548"/>
  <c i="2" r="L1548" s="1"/>
  <c i="2" r="AS1454"/>
  <c i="2" r="L1454" s="1"/>
  <c i="2" r="AS1762"/>
  <c i="2" r="L1762" s="1"/>
  <c i="2" r="AS1711"/>
  <c i="2" r="L1711" s="1"/>
  <c i="2" r="AS1667"/>
  <c i="2" r="L1667" s="1"/>
  <c i="2" r="AS1602"/>
  <c i="2" r="L1602" s="1"/>
  <c i="2" r="AS1698"/>
  <c i="2" r="L1698" s="1"/>
  <c i="2" r="AS1678"/>
  <c i="2" r="L1678" s="1"/>
  <c i="2" r="AS1620"/>
  <c i="2" r="L1620" s="1"/>
  <c i="2" r="AS1593"/>
  <c i="2" r="L1593" s="1"/>
  <c i="2" r="AS1481"/>
  <c i="2" r="L1481" s="1"/>
  <c i="2" r="AS1447"/>
  <c i="2" r="L1447" s="1"/>
  <c i="2" r="AS1360"/>
  <c i="2" r="L1360" s="1"/>
  <c i="2" r="AS1777"/>
  <c i="2" r="L1777" s="1"/>
  <c i="2" r="AS1741"/>
  <c i="2" r="L1741" s="1"/>
  <c i="2" r="AS1685"/>
  <c i="2" r="L1685" s="1"/>
  <c i="2" r="AS1677"/>
  <c i="2" r="L1677" s="1"/>
  <c i="2" r="AS1558"/>
  <c i="2" r="L1558" s="1"/>
  <c i="2" r="AS1605"/>
  <c i="2" r="L1605" s="1"/>
  <c i="2" r="AS1585"/>
  <c i="2" r="L1585" s="1"/>
  <c i="2" r="AS1462"/>
  <c i="2" r="L1462" s="1"/>
  <c i="2" r="AS1443"/>
  <c i="2" r="L1443" s="1"/>
  <c i="2" r="AS1567"/>
  <c i="2" r="L1567" s="1"/>
  <c i="2" r="AS1519"/>
  <c i="2" r="L1519" s="1"/>
  <c i="2" r="AS1504"/>
  <c i="2" r="L1504" s="1"/>
  <c i="2" r="AS1540"/>
  <c i="2" r="L1540" s="1"/>
  <c i="2" r="AS1516"/>
  <c i="2" r="L1516" s="1"/>
  <c i="2" r="AS1466"/>
  <c i="2" r="L1466" s="1"/>
  <c i="2" r="AS1477"/>
  <c i="2" r="L1477" s="1"/>
  <c i="2" r="AS1355"/>
  <c i="2" r="L1355" s="1"/>
  <c i="2" r="AS1403"/>
  <c i="2" r="L1403" s="1"/>
  <c i="2" r="AS1473"/>
  <c i="2" r="L1473" s="1"/>
  <c i="2" r="AS1433"/>
  <c i="2" r="L1433" s="1"/>
  <c i="2" r="AS1509"/>
  <c i="2" r="L1509" s="1"/>
  <c i="2" r="AS1336"/>
  <c i="2" r="L1336" s="1"/>
  <c i="2" r="AS1345"/>
  <c i="2" r="L1345" s="1"/>
  <c i="2" r="AS1220"/>
  <c i="2" r="L1220" s="1"/>
  <c i="2" r="AS1208"/>
  <c i="2" r="L1208" s="1"/>
  <c i="2" r="AS1393"/>
  <c i="2" r="L1393" s="1"/>
  <c i="2" r="AS1376"/>
  <c i="2" r="L1376" s="1"/>
  <c i="2" r="AS1332"/>
  <c i="2" r="L1332" s="1"/>
  <c i="2" r="AS1277"/>
  <c i="2" r="L1277" s="1"/>
  <c i="2" r="AS1246"/>
  <c i="2" r="L1246" s="1"/>
  <c i="2" r="AS1391"/>
  <c i="2" r="L1391" s="1"/>
  <c i="2" r="AS1283"/>
  <c i="2" r="L1283" s="1"/>
  <c i="2" r="AS1412"/>
  <c i="2" r="L1412" s="1"/>
  <c i="2" r="AS1390"/>
  <c i="2" r="L1390" s="1"/>
  <c i="2" r="AS1297"/>
  <c i="2" r="L1297" s="1"/>
  <c i="2" r="AS1268"/>
  <c i="2" r="L1268" s="1"/>
  <c i="2" r="AS1195"/>
  <c i="2" r="L1195" s="1"/>
  <c i="2" r="AS1253"/>
  <c i="2" r="L1253" s="1"/>
  <c i="2" r="AS1242"/>
  <c i="2" r="L1242" s="1"/>
  <c i="2" r="AS1289"/>
  <c i="2" r="L1289" s="1"/>
  <c i="2" r="AS1169"/>
  <c i="2" r="L1169" s="1"/>
  <c i="2" r="AS1270"/>
  <c i="2" r="L1270" s="1"/>
  <c i="2" r="AS1227"/>
  <c i="2" r="L1227" s="1"/>
  <c i="2" r="AS1167"/>
  <c i="2" r="L1167" s="1"/>
  <c i="2" r="AS1115"/>
  <c i="2" r="L1115" s="1"/>
  <c i="2" r="AS1199"/>
  <c i="2" r="L1199" s="1"/>
  <c i="2" r="AS1257"/>
  <c i="2" r="L1257" s="1"/>
  <c i="2" r="AS1219"/>
  <c i="2" r="L1219" s="1"/>
  <c i="2" r="AS1234"/>
  <c i="2" r="L1234" s="1"/>
  <c i="2" r="AS1211"/>
  <c i="2" r="L1211" s="1"/>
  <c i="2" r="AS1183"/>
  <c i="2" r="L1183" s="1"/>
  <c i="2" r="AS1217"/>
  <c i="2" r="L1217" s="1"/>
  <c i="2" r="AS1214"/>
  <c i="2" r="L1214" s="1"/>
  <c i="2" r="AS1171"/>
  <c i="2" r="L1171" s="1"/>
  <c i="2" r="AS1164"/>
  <c i="2" r="L1164" s="1"/>
  <c i="2" r="AS1119"/>
  <c i="2" r="L1119" s="1"/>
  <c i="2" r="AS1136"/>
  <c i="2" r="L1136" s="1"/>
  <c i="2" r="AS1095"/>
  <c i="2" r="L1095" s="1"/>
  <c i="2" r="AS1064"/>
  <c i="2" r="L1064" s="1"/>
  <c i="2" r="AS1129"/>
  <c i="2" r="L1129" s="1"/>
  <c i="2" r="AS1066"/>
  <c i="2" r="L1066" s="1"/>
  <c i="2" r="AS1090"/>
  <c i="2" r="L1090" s="1"/>
  <c i="2" r="AS1049"/>
  <c i="2" r="L1049" s="1"/>
  <c i="2" r="AS2012"/>
  <c i="2" r="L2012" s="1"/>
  <c i="2" r="AS1997"/>
  <c i="2" r="L1997" s="1"/>
  <c i="2" r="AS2004"/>
  <c i="2" r="L2004" s="1"/>
  <c i="2" r="AS1959"/>
  <c i="2" r="L1959" s="1"/>
  <c i="2" r="AS1883"/>
  <c i="2" r="L1883" s="1"/>
  <c i="2" r="AS2019"/>
  <c i="2" r="L2019" s="1"/>
  <c i="2" r="AS1985"/>
  <c i="2" r="L1985" s="1"/>
  <c i="2" r="AS1482"/>
  <c i="2" r="L1482" s="1"/>
  <c i="2" r="AS2007"/>
  <c i="2" r="L2007" s="1"/>
  <c i="2" r="AS1961"/>
  <c i="2" r="L1961" s="1"/>
  <c i="2" r="AS1606"/>
  <c i="2" r="L1606" s="1"/>
  <c i="2" r="AS1774"/>
  <c i="2" r="L1774" s="1"/>
  <c i="2" r="AS1749"/>
  <c i="2" r="L1749" s="1"/>
  <c i="2" r="AS1785"/>
  <c i="2" r="L1785" s="1"/>
  <c i="2" r="AS1613"/>
  <c i="2" r="L1613" s="1"/>
  <c i="2" r="AS1564"/>
  <c i="2" r="L1564" s="1"/>
  <c i="2" r="AS1518"/>
  <c i="2" r="L1518" s="1"/>
  <c i="2" r="AS1584"/>
  <c i="2" r="L1584" s="1"/>
  <c i="2" r="AS1996"/>
  <c i="2" r="L1996" s="1"/>
  <c i="2" r="AS1975"/>
  <c i="2" r="L1975" s="1"/>
  <c i="2" r="AS1898"/>
  <c i="2" r="L1898" s="1"/>
  <c i="2" r="AS1696"/>
  <c i="2" r="L1696" s="1"/>
  <c i="2" r="AS1363"/>
  <c i="2" r="L1363" s="1"/>
  <c i="2" r="AS1972"/>
  <c i="2" r="L1972" s="1"/>
  <c i="2" r="AS1821"/>
  <c i="2" r="L1821" s="1"/>
  <c i="2" r="AS1768"/>
  <c i="2" r="L1768" s="1"/>
  <c i="2" r="AS1977"/>
  <c i="2" r="L1977" s="1"/>
  <c i="2" r="AS1957"/>
  <c i="2" r="L1957" s="1"/>
  <c i="2" r="AS1802"/>
  <c i="2" r="L1802" s="1"/>
  <c i="2" r="AS1514"/>
  <c i="2" r="L1514" s="1"/>
  <c i="2" r="AS1964"/>
  <c i="2" r="L1964" s="1"/>
  <c i="2" r="AS1947"/>
  <c i="2" r="L1947" s="1"/>
  <c i="2" r="AS1830"/>
  <c i="2" r="L1830" s="1"/>
  <c i="2" r="AS2022"/>
  <c i="2" r="L2022" s="1"/>
  <c i="2" r="AS1905"/>
  <c i="2" r="L1905" s="1"/>
  <c i="2" r="AS1852"/>
  <c i="2" r="L1852" s="1"/>
  <c i="2" r="AS1786"/>
  <c i="2" r="L1786" s="1"/>
  <c i="2" r="AS1759"/>
  <c i="2" r="L1759" s="1"/>
  <c i="2" r="AS2005"/>
  <c i="2" r="L2005" s="1"/>
  <c i="2" r="AS1862"/>
  <c i="2" r="L1862" s="1"/>
  <c i="2" r="AS1797"/>
  <c i="2" r="L1797" s="1"/>
  <c i="2" r="AS1983"/>
  <c i="2" r="L1983" s="1"/>
  <c i="2" r="AS1967"/>
  <c i="2" r="L1967" s="1"/>
  <c i="2" r="AS1958"/>
  <c i="2" r="L1958" s="1"/>
  <c i="2" r="AS2009"/>
  <c i="2" r="L2009" s="1"/>
  <c i="2" r="AS1989"/>
  <c i="2" r="L1989" s="1"/>
  <c i="2" r="AS1839"/>
  <c i="2" r="L1839" s="1"/>
  <c i="2" r="AS1826"/>
  <c i="2" r="L1826" s="1"/>
  <c i="2" r="AS1556"/>
  <c i="2" r="L1556" s="1"/>
  <c i="2" r="AS1932"/>
  <c i="2" r="L1932" s="1"/>
  <c i="2" r="AS1813"/>
  <c i="2" r="L1813" s="1"/>
  <c i="2" r="AS1680"/>
  <c i="2" r="L1680" s="1"/>
  <c i="2" r="AS1349"/>
  <c i="2" r="L1349" s="1"/>
  <c i="2" r="AS1886"/>
  <c i="2" r="L1886" s="1"/>
  <c i="2" r="AS1822"/>
  <c i="2" r="L1822" s="1"/>
  <c i="2" r="AS1936"/>
  <c i="2" r="L1936" s="1"/>
  <c i="2" r="AS1921"/>
  <c i="2" r="L1921" s="1"/>
  <c i="2" r="AS1835"/>
  <c i="2" r="L1835" s="1"/>
  <c i="2" r="AS1793"/>
  <c i="2" r="L1793" s="1"/>
  <c i="2" r="AS1732"/>
  <c i="2" r="L1732" s="1"/>
  <c i="2" r="AS1601"/>
  <c i="2" r="L1601" s="1"/>
  <c i="2" r="AS1920"/>
  <c i="2" r="L1920" s="1"/>
  <c i="2" r="AS1870"/>
  <c i="2" r="L1870" s="1"/>
  <c i="2" r="AS1849"/>
  <c i="2" r="L1849" s="1"/>
  <c i="2" r="AS1842"/>
  <c i="2" r="L1842" s="1"/>
  <c i="2" r="AS1814"/>
  <c i="2" r="L1814" s="1"/>
  <c i="2" r="AS1632"/>
  <c i="2" r="L1632" s="1"/>
  <c i="2" r="AS1771"/>
  <c i="2" r="L1771" s="1"/>
  <c i="2" r="AS1735"/>
  <c i="2" r="L1735" s="1"/>
  <c i="2" r="AS1611"/>
  <c i="2" r="L1611" s="1"/>
  <c i="2" r="AS1574"/>
  <c i="2" r="L1574" s="1"/>
  <c i="2" r="AS1285"/>
  <c i="2" r="L1285" s="1"/>
  <c i="2" r="AS1775"/>
  <c i="2" r="L1775" s="1"/>
  <c i="2" r="AS1761"/>
  <c i="2" r="L1761" s="1"/>
  <c i="2" r="AS1638"/>
  <c i="2" r="L1638" s="1"/>
  <c i="2" r="AS1617"/>
  <c i="2" r="L1617" s="1"/>
  <c i="2" r="AS1572"/>
  <c i="2" r="L1572" s="1"/>
  <c i="2" r="AS1726"/>
  <c i="2" r="L1726" s="1"/>
  <c i="2" r="AS1670"/>
  <c i="2" r="L1670" s="1"/>
  <c i="2" r="AS1580"/>
  <c i="2" r="L1580" s="1"/>
  <c i="2" r="AS1475"/>
  <c i="2" r="L1475" s="1"/>
  <c i="2" r="AS1713"/>
  <c i="2" r="L1713" s="1"/>
  <c i="2" r="AS1669"/>
  <c i="2" r="L1669" s="1"/>
  <c i="2" r="AS1619"/>
  <c i="2" r="L1619" s="1"/>
  <c i="2" r="AS1527"/>
  <c i="2" r="L1527" s="1"/>
  <c i="2" r="AS1598"/>
  <c i="2" r="L1598" s="1"/>
  <c i="2" r="AS1577"/>
  <c i="2" r="L1577" s="1"/>
  <c i="2" r="AS1545"/>
  <c i="2" r="L1545" s="1"/>
  <c i="2" r="AS1436"/>
  <c i="2" r="L1436" s="1"/>
  <c i="2" r="AS1594"/>
  <c i="2" r="L1594" s="1"/>
  <c i="2" r="AS1503"/>
  <c i="2" r="L1503" s="1"/>
  <c i="2" r="AS1543"/>
  <c i="2" r="L1543" s="1"/>
  <c i="2" r="AS1476"/>
  <c i="2" r="L1476" s="1"/>
  <c i="2" r="AS1554"/>
  <c i="2" r="L1554" s="1"/>
  <c i="2" r="AS1533"/>
  <c i="2" r="L1533" s="1"/>
  <c i="2" r="AS1474"/>
  <c i="2" r="L1474" s="1"/>
  <c i="2" r="AS1456"/>
  <c i="2" r="L1456" s="1"/>
  <c i="2" r="AS1484"/>
  <c i="2" r="L1484" s="1"/>
  <c i="2" r="AS1155"/>
  <c i="2" r="L1155" s="1"/>
  <c i="2" r="AS1463"/>
  <c i="2" r="L1463" s="1"/>
  <c i="2" r="AS1343"/>
  <c i="2" r="L1343" s="1"/>
  <c i="2" r="AS1446"/>
  <c i="2" r="L1446" s="1"/>
  <c i="2" r="AS1413"/>
  <c i="2" r="L1413" s="1"/>
  <c i="2" r="AS1381"/>
  <c i="2" r="L1381" s="1"/>
  <c i="2" r="AS1439"/>
  <c i="2" r="L1439" s="1"/>
  <c i="2" r="AS1368"/>
  <c i="2" r="L1368" s="1"/>
  <c i="2" r="AS1331"/>
  <c i="2" r="L1331" s="1"/>
  <c i="2" r="AS1316"/>
  <c i="2" r="L1316" s="1"/>
  <c i="2" r="AS1383"/>
  <c i="2" r="L1383" s="1"/>
  <c i="2" r="AS1275"/>
  <c i="2" r="L1275" s="1"/>
  <c i="2" r="AS1259"/>
  <c i="2" r="L1259" s="1"/>
  <c i="2" r="AS1339"/>
  <c i="2" r="L1339" s="1"/>
  <c i="2" r="AS1281"/>
  <c i="2" r="L1281" s="1"/>
  <c i="2" r="AS1218"/>
  <c i="2" r="L1218" s="1"/>
  <c i="2" r="AS1254"/>
  <c i="2" r="L1254" s="1"/>
  <c i="2" r="AS1193"/>
  <c i="2" r="L1193" s="1"/>
  <c i="2" r="AS1182"/>
  <c i="2" r="L1182" s="1"/>
  <c i="2" r="AS1145"/>
  <c i="2" r="L1145" s="1"/>
  <c i="2" r="AS1154"/>
  <c i="2" r="L1154" s="1"/>
  <c i="2" r="AS1098"/>
  <c i="2" r="L1098" s="1"/>
  <c i="2" r="AS1172"/>
  <c i="2" r="L1172" s="1"/>
  <c i="2" r="AS1163"/>
  <c i="2" r="L1163" s="1"/>
  <c i="2" r="AS1077"/>
  <c i="2" r="L1077" s="1"/>
  <c i="2" r="AS1175"/>
  <c i="2" r="L1175" s="1"/>
  <c i="2" r="AS1138"/>
  <c i="2" r="L1138" s="1"/>
  <c i="2" r="AS1110"/>
  <c i="2" r="L1110" s="1"/>
  <c i="2" r="AS1056"/>
  <c i="2" r="L1056" s="1"/>
  <c i="2" r="AS1078"/>
  <c i="2" r="L1078" s="1"/>
  <c i="2" r="AS1121"/>
  <c i="2" r="L1121" s="1"/>
  <c i="2" r="AS1105"/>
  <c i="2" r="L1105" s="1"/>
  <c i="2" r="AS1141"/>
  <c i="2" r="L1141" s="1"/>
  <c i="2" r="AS1112"/>
  <c i="2" r="L1112" s="1"/>
  <c i="2" r="AS1089"/>
  <c i="2" r="L1089" s="1"/>
  <c i="2" r="AS1038"/>
  <c i="2" r="L1038" s="1"/>
  <c i="2" r="AS1068"/>
  <c i="2" r="L1068" s="1"/>
  <c i="2" r="AS1048"/>
  <c i="2" r="L1048" s="1"/>
  <c i="2" r="AS1052"/>
  <c i="2" r="L1052" s="1"/>
  <c i="2" r="AS1031"/>
  <c i="2" r="L1031" s="1"/>
  <c i="2" r="AF25"/>
  <c i="2" r="AF26" s="1"/>
  <c i="2" r="AF27" s="1"/>
  <c i="2" r="AF28" s="1"/>
  <c i="2" r="AS952"/>
  <c i="2" r="L952" s="1"/>
  <c i="2" r="AS1013"/>
  <c i="2" r="L1013" s="1"/>
  <c i="2" r="AS589"/>
  <c i="2" r="L589" s="1"/>
  <c i="2" r="AS623"/>
  <c i="2" r="L623" s="1"/>
  <c i="2" r="AS821"/>
  <c i="2" r="L821" s="1"/>
  <c i="2" r="AS706"/>
  <c i="2" r="L706" s="1"/>
  <c i="2" r="AS360"/>
  <c i="2" r="L360" s="1"/>
  <c i="2" r="AS432"/>
  <c i="2" r="L432" s="1"/>
  <c i="2" r="AS214"/>
  <c i="2" r="L214" s="1"/>
  <c i="2" r="AS351"/>
  <c i="2" r="L351" s="1"/>
  <c i="2" r="AS371"/>
  <c i="2" r="L371" s="1"/>
  <c i="2" r="AS302"/>
  <c i="2" r="L302" s="1"/>
  <c i="2" r="AS323"/>
  <c i="2" r="L323" s="1"/>
  <c i="2" r="AS488"/>
  <c i="2" r="L488" s="1"/>
  <c i="2" r="AS835"/>
  <c i="2" r="L835" s="1"/>
  <c i="2" r="AS280"/>
  <c i="2" r="L280" s="1"/>
  <c i="2" r="AS429"/>
  <c i="2" r="L429" s="1"/>
  <c i="2" r="AS158"/>
  <c i="2" r="L158" s="1"/>
  <c i="2" r="AS503"/>
  <c i="2" r="L503" s="1"/>
  <c i="2" r="AS102"/>
  <c i="2" r="L102" s="1"/>
  <c i="2" r="AS765"/>
  <c i="2" r="L765" s="1"/>
  <c i="2" r="AS907"/>
  <c i="2" r="L907" s="1"/>
  <c i="2" r="AS825"/>
  <c i="2" r="L825" s="1"/>
  <c i="2" r="AS968"/>
  <c i="2" r="L968" s="1"/>
  <c i="2" r="AS899"/>
  <c i="2" r="L899" s="1"/>
  <c i="2" r="AS27"/>
  <c i="2" r="L27" s="1"/>
  <c i="2" r="AS38"/>
  <c i="2" r="L38" s="1"/>
  <c i="2" r="AS636"/>
  <c i="2" r="L636" s="1"/>
  <c i="2" r="AS889"/>
  <c i="2" r="L889" s="1"/>
  <c i="2" r="AS779"/>
  <c i="2" r="L779" s="1"/>
  <c i="2" r="AS258"/>
  <c i="2" r="L258" s="1"/>
  <c i="2" r="AS568"/>
  <c i="2" r="L568" s="1"/>
  <c i="2" r="AS183"/>
  <c i="2" r="L183" s="1"/>
  <c i="2" r="AS994"/>
  <c i="2" r="L994" s="1"/>
  <c i="2" r="AS893"/>
  <c i="2" r="L893" s="1"/>
  <c i="2" r="AS489"/>
  <c i="2" r="L489" s="1"/>
  <c i="2" r="AS321"/>
  <c i="2" r="L321" s="1"/>
  <c i="2" r="AS807"/>
  <c i="2" r="L807" s="1"/>
  <c i="2" r="AS81"/>
  <c i="2" r="L81" s="1"/>
  <c i="2" r="AS926"/>
  <c i="2" r="L926" s="1"/>
  <c i="2" r="AS196"/>
  <c i="2" r="L196" s="1"/>
  <c i="2" r="AS190"/>
  <c i="2" r="L190" s="1"/>
  <c i="2" r="AS620"/>
  <c i="2" r="L620" s="1"/>
  <c i="2" r="AS305"/>
  <c i="2" r="L305" s="1"/>
  <c i="2" r="AS982"/>
  <c i="2" r="L982" s="1"/>
  <c i="2" r="AS104"/>
  <c i="2" r="L104" s="1"/>
  <c i="2" r="AS894"/>
  <c i="2" r="L894" s="1"/>
  <c i="2" r="AS923"/>
  <c i="2" r="L923" s="1"/>
  <c i="2" r="AS547"/>
  <c i="2" r="L547" s="1"/>
  <c i="2" r="AS929"/>
  <c i="2" r="L929" s="1"/>
  <c i="2" r="AS482"/>
  <c i="2" r="L482" s="1"/>
  <c i="2" r="AS652"/>
  <c i="2" r="L652" s="1"/>
  <c i="2" r="AS545"/>
  <c i="2" r="L545" s="1"/>
  <c i="2" r="AS362"/>
  <c i="2" r="L362" s="1"/>
  <c i="2" r="AS151"/>
  <c i="2" r="L151" s="1"/>
  <c i="2" r="AS689"/>
  <c i="2" r="L689" s="1"/>
  <c i="2" r="AS1004"/>
  <c i="2" r="L1004" s="1"/>
  <c i="2" r="AS544"/>
  <c i="2" r="L544" s="1"/>
  <c i="2" r="AS521"/>
  <c i="2" r="L521" s="1"/>
  <c i="2" r="AS618"/>
  <c i="2" r="L618" s="1"/>
  <c i="2" r="AS188"/>
  <c i="2" r="L188" s="1"/>
  <c i="2" r="AS631"/>
  <c i="2" r="L631" s="1"/>
  <c i="2" r="AS385"/>
  <c i="2" r="L385" s="1"/>
  <c i="2" r="AS665"/>
  <c i="2" r="L665" s="1"/>
  <c i="2" r="AS72"/>
  <c i="2" r="L72" s="1"/>
  <c i="2" r="AS357"/>
  <c i="2" r="L357" s="1"/>
  <c i="2" r="AS890"/>
  <c i="2" r="L890" s="1"/>
  <c i="2" r="AS408"/>
  <c i="2" r="L408" s="1"/>
  <c i="2" r="AS707"/>
  <c i="2" r="L707" s="1"/>
  <c i="2" r="AS730"/>
  <c i="2" r="L730" s="1"/>
  <c i="2" r="AS109"/>
  <c i="2" r="L109" s="1"/>
  <c i="2" r="AS399"/>
  <c i="2" r="L399" s="1"/>
  <c i="2" r="AS431"/>
  <c i="2" r="L431" s="1"/>
  <c i="2" r="AS1008"/>
  <c i="2" r="L1008" s="1"/>
  <c i="2" r="AS75"/>
  <c i="2" r="L75" s="1"/>
  <c i="2" r="AS317"/>
  <c i="2" r="L317" s="1"/>
  <c i="2" r="AS414"/>
  <c i="2" r="L414" s="1"/>
  <c i="2" r="AS813"/>
  <c i="2" r="L813" s="1"/>
  <c i="2" r="AS668"/>
  <c i="2" r="L668" s="1"/>
  <c i="2" r="AS557"/>
  <c i="2" r="L557" s="1"/>
  <c i="2" r="AS525"/>
  <c i="2" r="L525" s="1"/>
  <c i="2" r="AS78"/>
  <c i="2" r="L78" s="1"/>
  <c i="2" r="AS853"/>
  <c i="2" r="L853" s="1"/>
  <c i="2" r="AS85"/>
  <c i="2" r="L85" s="1"/>
  <c i="2" r="AS610"/>
  <c i="2" r="L610" s="1"/>
  <c i="2" r="AS729"/>
  <c i="2" r="L729" s="1"/>
  <c i="2" r="AS427"/>
  <c i="2" r="L427" s="1"/>
  <c i="2" r="AS537"/>
  <c i="2" r="L537" s="1"/>
  <c i="2" r="AS694"/>
  <c i="2" r="L694" s="1"/>
  <c i="2" r="AS43"/>
  <c i="2" r="L43" s="1"/>
  <c i="2" r="AS861"/>
  <c i="2" r="L861" s="1"/>
  <c i="2" r="AS193"/>
  <c i="2" r="L193" s="1"/>
  <c i="2" r="AS145"/>
  <c i="2" r="L145" s="1"/>
  <c i="2" r="AS796"/>
  <c i="2" r="L796" s="1"/>
  <c i="2" r="AS715"/>
  <c i="2" r="L715" s="1"/>
  <c i="2" r="AS723"/>
  <c i="2" r="L723" s="1"/>
  <c i="2" r="AS954"/>
  <c i="2" r="L954" s="1"/>
  <c i="2" r="AS294"/>
  <c i="2" r="L294" s="1"/>
  <c i="2" r="AS586"/>
  <c i="2" r="L586" s="1"/>
  <c i="2" r="AS279"/>
  <c i="2" r="L279" s="1"/>
  <c i="2" r="AS551"/>
  <c i="2" r="L551" s="1"/>
  <c i="2" r="AS355"/>
  <c i="2" r="L355" s="1"/>
  <c i="2" r="AS531"/>
  <c i="2" r="L531" s="1"/>
  <c i="2" r="AS826"/>
  <c i="2" r="L826" s="1"/>
  <c i="2" r="AS398"/>
  <c i="2" r="L398" s="1"/>
  <c i="2" r="AS257"/>
  <c i="2" r="L257" s="1"/>
  <c i="2" r="AS908"/>
  <c i="2" r="L908" s="1"/>
  <c i="2" r="AS303"/>
  <c i="2" r="L303" s="1"/>
  <c i="2" r="AS26"/>
  <c i="2" r="L26" s="1"/>
  <c i="2" r="AS296"/>
  <c i="2" r="L296" s="1"/>
  <c i="2" r="AS115"/>
  <c i="2" r="L115" s="1"/>
  <c i="2" r="AS415"/>
  <c i="2" r="L415" s="1"/>
  <c i="2" r="AS591"/>
  <c i="2" r="L591" s="1"/>
  <c i="2" r="AS866"/>
  <c i="2" r="L866" s="1"/>
  <c i="2" r="AS670"/>
  <c i="2" r="L670" s="1"/>
  <c i="2" r="AS703"/>
  <c i="2" r="L703" s="1"/>
  <c i="2" r="AS774"/>
  <c i="2" r="L774" s="1"/>
  <c i="2" r="AS840"/>
  <c i="2" r="L840" s="1"/>
  <c i="2" r="AS348"/>
  <c i="2" r="L348" s="1"/>
  <c i="2" r="AS696"/>
  <c i="2" r="L696" s="1"/>
  <c i="2" r="AS235"/>
  <c i="2" r="L235" s="1"/>
  <c i="2" r="AS628"/>
  <c i="2" r="L628" s="1"/>
  <c i="2" r="AS468"/>
  <c i="2" r="L468" s="1"/>
  <c i="2" r="AS108"/>
  <c i="2" r="L108" s="1"/>
  <c i="2" r="AS868"/>
  <c i="2" r="L868" s="1"/>
  <c i="2" r="AS755"/>
  <c i="2" r="L755" s="1"/>
  <c i="2" r="AS316"/>
  <c i="2" r="L316" s="1"/>
  <c i="2" r="AS887"/>
  <c i="2" r="L887" s="1"/>
  <c i="2" r="AS903"/>
  <c i="2" r="L903" s="1"/>
  <c i="2" r="AS541"/>
  <c i="2" r="L541" s="1"/>
  <c i="2" r="AS996"/>
  <c i="2" r="L996" s="1"/>
  <c i="2" r="AS844"/>
  <c i="2" r="L844" s="1"/>
  <c i="2" r="AS705"/>
  <c i="2" r="L705" s="1"/>
  <c i="2" r="AS477"/>
  <c i="2" r="L477" s="1"/>
  <c i="2" r="AS808"/>
  <c i="2" r="L808" s="1"/>
  <c i="2" r="AS457"/>
  <c i="2" r="L457" s="1"/>
  <c i="2" r="AS147"/>
  <c i="2" r="L147" s="1"/>
  <c i="2" r="AS88"/>
  <c i="2" r="L88" s="1"/>
  <c i="2" r="AS372"/>
  <c i="2" r="L372" s="1"/>
  <c i="2" r="AS336"/>
  <c i="2" r="L336" s="1"/>
  <c i="2" r="AS63"/>
  <c i="2" r="L63" s="1"/>
  <c i="2" r="AS393"/>
  <c i="2" r="L393" s="1"/>
  <c i="2" r="AS795"/>
  <c i="2" r="L795" s="1"/>
  <c i="2" r="AS587"/>
  <c i="2" r="L587" s="1"/>
  <c i="2" r="AS438"/>
  <c i="2" r="L438" s="1"/>
  <c i="2" r="AS604"/>
  <c i="2" r="L604" s="1"/>
  <c i="2" r="AS698"/>
  <c i="2" r="L698" s="1"/>
  <c i="2" r="AS986"/>
  <c i="2" r="L986" s="1"/>
  <c i="2" r="AS648"/>
  <c i="2" r="L648" s="1"/>
  <c i="2" r="AS921"/>
  <c i="2" r="L921" s="1"/>
  <c i="2" r="AS499"/>
  <c i="2" r="L499" s="1"/>
  <c i="2" r="AS218"/>
  <c i="2" r="L218" s="1"/>
  <c i="2" r="AS644"/>
  <c i="2" r="L644" s="1"/>
  <c i="2" r="AS507"/>
  <c i="2" r="L507" s="1"/>
  <c i="2" r="AS202"/>
  <c i="2" r="L202" s="1"/>
  <c i="2" r="AS513"/>
  <c i="2" r="L513" s="1"/>
  <c i="2" r="AS394"/>
  <c i="2" r="L394" s="1"/>
  <c i="2" r="AS854"/>
  <c i="2" r="L854" s="1"/>
  <c i="2" r="AS284"/>
  <c i="2" r="L284" s="1"/>
  <c i="2" r="AS727"/>
  <c i="2" r="L727" s="1"/>
  <c i="2" r="AS36"/>
  <c i="2" r="L36" s="1"/>
  <c i="2" r="AS836"/>
  <c i="2" r="L836" s="1"/>
  <c i="2" r="AS949"/>
  <c i="2" r="L949" s="1"/>
  <c i="2" r="AS697"/>
  <c i="2" r="L697" s="1"/>
  <c i="2" r="AS276"/>
  <c i="2" r="L276" s="1"/>
  <c i="2" r="AS920"/>
  <c i="2" r="L920" s="1"/>
  <c i="2" r="AS985"/>
  <c i="2" r="L985" s="1"/>
  <c i="2" r="AS501"/>
  <c i="2" r="L501" s="1"/>
  <c i="2" r="AS212"/>
  <c i="2" r="L212" s="1"/>
  <c i="2" r="AS945"/>
  <c i="2" r="L945" s="1"/>
  <c i="2" r="AS433"/>
  <c i="2" r="L433" s="1"/>
  <c i="2" r="AS539"/>
  <c i="2" r="L539" s="1"/>
  <c i="2" r="AS711"/>
  <c i="2" r="L711" s="1"/>
  <c i="2" r="AS846"/>
  <c i="2" r="L846" s="1"/>
  <c i="2" r="AS761"/>
  <c i="2" r="L761" s="1"/>
  <c i="2" r="AS584"/>
  <c i="2" r="L584" s="1"/>
  <c i="2" r="AS327"/>
  <c i="2" r="L327" s="1"/>
  <c i="2" r="AS1002"/>
  <c i="2" r="L1002" s="1"/>
  <c i="2" r="AS50"/>
  <c i="2" r="L50" s="1"/>
  <c i="2" r="AS733"/>
  <c i="2" r="L733" s="1"/>
  <c i="2" r="AS178"/>
  <c i="2" r="L178" s="1"/>
  <c i="2" r="AS548"/>
  <c i="2" r="L548" s="1"/>
  <c i="2" r="AS546"/>
  <c i="2" r="L546" s="1"/>
  <c i="2" r="AS437"/>
  <c i="2" r="L437" s="1"/>
  <c i="2" r="AS80"/>
  <c i="2" r="L80" s="1"/>
  <c i="2" r="AS1020"/>
  <c i="2" r="L1020" s="1"/>
  <c i="2" r="AS947"/>
  <c i="2" r="L947" s="1"/>
  <c i="2" r="AS224"/>
  <c i="2" r="L224" s="1"/>
  <c i="2" r="AS204"/>
  <c i="2" r="L204" s="1"/>
  <c i="2" r="AS758"/>
  <c i="2" r="L758" s="1"/>
  <c i="2" r="AS885"/>
  <c i="2" r="L885" s="1"/>
  <c i="2" r="AS751"/>
  <c i="2" r="L751" s="1"/>
  <c i="2" r="AS637"/>
  <c i="2" r="L637" s="1"/>
  <c i="2" r="AS110"/>
  <c i="2" r="L110" s="1"/>
  <c i="2" r="AS172"/>
  <c i="2" r="L172" s="1"/>
  <c i="2" r="AS359"/>
  <c i="2" r="L359" s="1"/>
  <c i="2" r="AS57"/>
  <c i="2" r="L57" s="1"/>
  <c i="2" r="AS184"/>
  <c i="2" r="L184" s="1"/>
  <c i="2" r="AS423"/>
  <c i="2" r="L423" s="1"/>
  <c i="2" r="AS559"/>
  <c i="2" r="L559" s="1"/>
  <c i="2" r="AS386"/>
  <c i="2" r="L386" s="1"/>
  <c i="2" r="AS654"/>
  <c i="2" r="L654" s="1"/>
  <c i="2" r="AS96"/>
  <c i="2" r="L96" s="1"/>
  <c i="2" r="AS977"/>
  <c i="2" r="L977" s="1"/>
  <c i="2" r="AS236"/>
  <c i="2" r="L236" s="1"/>
  <c i="2" r="AS126"/>
  <c i="2" r="L126" s="1"/>
  <c i="2" r="AS86"/>
  <c i="2" r="L86" s="1"/>
  <c i="2" r="AS641"/>
  <c i="2" r="L641" s="1"/>
  <c i="2" r="AS848"/>
  <c i="2" r="L848" s="1"/>
  <c i="2" r="AS980"/>
  <c i="2" r="L980" s="1"/>
  <c i="2" r="AS843"/>
  <c i="2" r="L843" s="1"/>
  <c i="2" r="AS230"/>
  <c i="2" r="L230" s="1"/>
  <c i="2" r="AS198"/>
  <c i="2" r="L198" s="1"/>
  <c i="2" r="AS29"/>
  <c i="2" r="L29" s="1"/>
  <c i="2" r="AS775"/>
  <c i="2" r="L775" s="1"/>
  <c i="2" r="AS647"/>
  <c i="2" r="L647" s="1"/>
  <c i="2" r="AS993"/>
  <c i="2" r="L993" s="1"/>
  <c i="2" r="AS901"/>
  <c i="2" r="L901" s="1"/>
  <c i="2" r="AS89"/>
  <c i="2" r="L89" s="1"/>
  <c i="2" r="AS161"/>
  <c i="2" r="L161" s="1"/>
  <c i="2" r="AS967"/>
  <c i="2" r="L967" s="1"/>
  <c i="2" r="AS787"/>
  <c i="2" r="L787" s="1"/>
  <c i="2" r="AS282"/>
  <c i="2" r="L282" s="1"/>
  <c i="2" r="AS369"/>
  <c i="2" r="L369" s="1"/>
  <c i="2" r="AS223"/>
  <c i="2" r="L223" s="1"/>
  <c i="2" r="AS229"/>
  <c i="2" r="L229" s="1"/>
  <c i="2" r="AS189"/>
  <c i="2" r="L189" s="1"/>
  <c i="2" r="AS681"/>
  <c i="2" r="L681" s="1"/>
  <c i="2" r="AS784"/>
  <c i="2" r="L784" s="1"/>
  <c i="2" r="AS937"/>
  <c i="2" r="L937" s="1"/>
  <c i="2" r="AS588"/>
  <c i="2" r="L588" s="1"/>
  <c i="2" r="AS467"/>
  <c i="2" r="L467" s="1"/>
  <c i="2" r="AS219"/>
  <c i="2" r="L219" s="1"/>
  <c i="2" r="AS484"/>
  <c i="2" r="L484" s="1"/>
  <c i="2" r="AS660"/>
  <c i="2" r="L660" s="1"/>
  <c i="2" r="AS682"/>
  <c i="2" r="L682" s="1"/>
  <c i="2" r="AS850"/>
  <c i="2" r="L850" s="1"/>
  <c i="2" r="AS203"/>
  <c i="2" r="L203" s="1"/>
  <c i="2" r="AS852"/>
  <c i="2" r="L852" s="1"/>
  <c i="2" r="AS124"/>
  <c i="2" r="L124" s="1"/>
  <c i="2" r="AS700"/>
  <c i="2" r="L700" s="1"/>
  <c i="2" r="AS154"/>
  <c i="2" r="L154" s="1"/>
  <c i="2" r="AS77"/>
  <c i="2" r="L77" s="1"/>
  <c i="2" r="AS747"/>
  <c i="2" r="L747" s="1"/>
  <c i="2" r="AS905"/>
  <c i="2" r="L905" s="1"/>
  <c i="2" r="AS550"/>
  <c i="2" r="L550" s="1"/>
  <c i="2" r="AS638"/>
  <c i="2" r="L638" s="1"/>
  <c i="2" r="AS609"/>
  <c i="2" r="L609" s="1"/>
  <c i="2" r="AS37"/>
  <c i="2" r="L37" s="1"/>
  <c i="2" r="AS245"/>
  <c i="2" r="L245" s="1"/>
  <c i="2" r="AS611"/>
  <c i="2" r="L611" s="1"/>
  <c i="2" r="AS695"/>
  <c i="2" r="L695" s="1"/>
  <c i="2" r="AS970"/>
  <c i="2" r="L970" s="1"/>
  <c i="2" r="AS451"/>
  <c i="2" r="L451" s="1"/>
  <c i="2" r="AS66"/>
  <c i="2" r="L66" s="1"/>
  <c i="2" r="AS878"/>
  <c i="2" r="L878" s="1"/>
  <c i="2" r="AS664"/>
  <c i="2" r="L664" s="1"/>
  <c i="2" r="AS1023"/>
  <c i="2" r="L1023" s="1"/>
  <c i="2" r="AS523"/>
  <c i="2" r="L523" s="1"/>
  <c i="2" r="AS576"/>
  <c i="2" r="L576" s="1"/>
  <c i="2" r="AS579"/>
  <c i="2" r="L579" s="1"/>
  <c i="2" r="AS962"/>
  <c i="2" r="L962" s="1"/>
  <c i="2" r="AS834"/>
  <c i="2" r="L834" s="1"/>
  <c i="2" r="AS818"/>
  <c i="2" r="L818" s="1"/>
  <c i="2" r="AS645"/>
  <c i="2" r="L645" s="1"/>
  <c i="2" r="AS942"/>
  <c i="2" r="L942" s="1"/>
  <c i="2" r="AS179"/>
  <c i="2" r="L179" s="1"/>
  <c i="2" r="AS274"/>
  <c i="2" r="L274" s="1"/>
  <c i="2" r="AS136"/>
  <c i="2" r="L136" s="1"/>
  <c i="2" r="AS902"/>
  <c i="2" r="L902" s="1"/>
  <c i="2" r="AS555"/>
  <c i="2" r="L555" s="1"/>
  <c i="2" r="AS713"/>
  <c i="2" r="L713" s="1"/>
  <c i="2" r="AS378"/>
  <c i="2" r="L378" s="1"/>
  <c i="2" r="AS789"/>
  <c i="2" r="L789" s="1"/>
  <c i="2" r="AS960"/>
  <c i="2" r="L960" s="1"/>
  <c i="2" r="AS41"/>
  <c i="2" r="L41" s="1"/>
  <c i="2" r="AS71"/>
  <c i="2" r="L71" s="1"/>
  <c i="2" r="AS215"/>
  <c i="2" r="L215" s="1"/>
  <c i="2" r="AS233"/>
  <c i="2" r="L233" s="1"/>
  <c i="2" r="AS511"/>
  <c i="2" r="L511" s="1"/>
  <c i="2" r="AS607"/>
  <c i="2" r="L607" s="1"/>
  <c i="2" r="AS349"/>
  <c i="2" r="L349" s="1"/>
  <c i="2" r="AS829"/>
  <c i="2" r="L829" s="1"/>
  <c i="2" r="AS308"/>
  <c i="2" r="L308" s="1"/>
  <c i="2" r="AS465"/>
  <c i="2" r="L465" s="1"/>
  <c i="2" r="AS693"/>
  <c i="2" r="L693" s="1"/>
  <c i="2" r="AS876"/>
  <c i="2" r="L876" s="1"/>
  <c i="2" r="AS412"/>
  <c i="2" r="L412" s="1"/>
  <c i="2" r="AS624"/>
  <c i="2" r="L624" s="1"/>
  <c i="2" r="AS473"/>
  <c i="2" r="L473" s="1"/>
  <c i="2" r="AS364"/>
  <c i="2" r="L364" s="1"/>
  <c i="2" r="AS602"/>
  <c i="2" r="L602" s="1"/>
  <c i="2" r="AS1005"/>
  <c i="2" r="L1005" s="1"/>
  <c i="2" r="AS192"/>
  <c i="2" r="L192" s="1"/>
  <c i="2" r="AS68"/>
  <c i="2" r="L68" s="1"/>
  <c i="2" r="AS297"/>
  <c i="2" r="L297" s="1"/>
  <c i="2" r="AS35"/>
  <c i="2" r="L35" s="1"/>
  <c i="2" r="AS428"/>
  <c i="2" r="L428" s="1"/>
  <c i="2" r="AS798"/>
  <c i="2" r="L798" s="1"/>
  <c i="2" r="AS352"/>
  <c i="2" r="L352" s="1"/>
  <c i="2" r="AS663"/>
  <c i="2" r="L663" s="1"/>
  <c i="2" r="AS799"/>
  <c i="2" r="L799" s="1"/>
  <c i="2" r="AS1016"/>
  <c i="2" r="L1016" s="1"/>
  <c i="2" r="AS931"/>
  <c i="2" r="L931" s="1"/>
  <c i="2" r="AS416"/>
  <c i="2" r="L416" s="1"/>
  <c i="2" r="AS752"/>
  <c i="2" r="L752" s="1"/>
  <c i="2" r="AS788"/>
  <c i="2" r="L788" s="1"/>
  <c i="2" r="AS820"/>
  <c i="2" r="L820" s="1"/>
  <c i="2" r="AS256"/>
  <c i="2" r="L256" s="1"/>
  <c i="2" r="AS342"/>
  <c i="2" r="L342" s="1"/>
  <c i="2" r="AS690"/>
  <c i="2" r="L690" s="1"/>
  <c i="2" r="AS653"/>
  <c i="2" r="L653" s="1"/>
  <c i="2" r="AS674"/>
  <c i="2" r="L674" s="1"/>
  <c i="2" r="AS40"/>
  <c i="2" r="L40" s="1"/>
  <c i="2" r="AS862"/>
  <c i="2" r="L862" s="1"/>
  <c i="2" r="AS74"/>
  <c i="2" r="L74" s="1"/>
  <c i="2" r="AS561"/>
  <c i="2" r="L561" s="1"/>
  <c i="2" r="AS324"/>
  <c i="2" r="L324" s="1"/>
  <c i="2" r="AS746"/>
  <c i="2" r="L746" s="1"/>
  <c i="2" r="AS699"/>
  <c i="2" r="L699" s="1"/>
  <c i="2" r="AS956"/>
  <c i="2" r="L956" s="1"/>
  <c i="2" r="AS650"/>
  <c i="2" r="L650" s="1"/>
  <c i="2" r="AS677"/>
  <c i="2" r="L677" s="1"/>
  <c i="2" r="AS479"/>
  <c i="2" r="L479" s="1"/>
  <c i="2" r="AS672"/>
  <c i="2" r="L672" s="1"/>
  <c i="2" r="AS390"/>
  <c i="2" r="L390" s="1"/>
  <c i="2" r="AS869"/>
  <c i="2" r="L869" s="1"/>
  <c i="2" r="AS166"/>
  <c i="2" r="L166" s="1"/>
  <c i="2" r="AS965"/>
  <c i="2" r="L965" s="1"/>
  <c i="2" r="AS872"/>
  <c i="2" r="L872" s="1"/>
  <c i="2" r="AS662"/>
  <c i="2" r="L662" s="1"/>
  <c i="2" r="AS447"/>
  <c i="2" r="L447" s="1"/>
  <c i="2" r="AS676"/>
  <c i="2" r="L676" s="1"/>
  <c i="2" r="AS823"/>
  <c i="2" r="L823" s="1"/>
  <c i="2" r="AS917"/>
  <c i="2" r="L917" s="1"/>
  <c i="2" r="AS481"/>
  <c i="2" r="L481" s="1"/>
  <c i="2" r="AS169"/>
  <c i="2" r="L169" s="1"/>
  <c i="2" r="AS556"/>
  <c i="2" r="L556" s="1"/>
  <c i="2" r="AS314"/>
  <c i="2" r="L314" s="1"/>
  <c i="2" r="AS948"/>
  <c i="2" r="L948" s="1"/>
  <c i="2" r="AS928"/>
  <c i="2" r="L928" s="1"/>
  <c i="2" r="AS425"/>
  <c i="2" r="L425" s="1"/>
  <c i="2" r="AS322"/>
  <c i="2" r="L322" s="1"/>
  <c i="2" r="AS434"/>
  <c i="2" r="L434" s="1"/>
  <c i="2" r="AS932"/>
  <c i="2" r="L932" s="1"/>
  <c i="2" r="AS310"/>
  <c i="2" r="L310" s="1"/>
  <c i="2" r="AS251"/>
  <c i="2" r="L251" s="1"/>
  <c i="2" r="AS464"/>
  <c i="2" r="L464" s="1"/>
  <c i="2" r="AS240"/>
  <c i="2" r="L240" s="1"/>
  <c i="2" r="AS44"/>
  <c i="2" r="L44" s="1"/>
  <c i="2" r="AS629"/>
  <c i="2" r="L629" s="1"/>
  <c i="2" r="AS48"/>
  <c i="2" r="L48" s="1"/>
  <c i="2" r="AS51"/>
  <c i="2" r="L51" s="1"/>
  <c i="2" r="AS1003"/>
  <c i="2" r="L1003" s="1"/>
  <c i="2" r="AS571"/>
  <c i="2" r="L571" s="1"/>
  <c i="2" r="AS114"/>
  <c i="2" r="L114" s="1"/>
  <c i="2" r="AS762"/>
  <c i="2" r="L762" s="1"/>
  <c i="2" r="AS721"/>
  <c i="2" r="L721" s="1"/>
  <c i="2" r="AS810"/>
  <c i="2" r="L810" s="1"/>
  <c i="2" r="AS988"/>
  <c i="2" r="L988" s="1"/>
  <c i="2" r="AS661"/>
  <c i="2" r="L661" s="1"/>
  <c i="2" r="AS778"/>
  <c i="2" r="L778" s="1"/>
  <c i="2" r="AS461"/>
  <c i="2" r="L461" s="1"/>
  <c i="2" r="AS243"/>
  <c i="2" r="L243" s="1"/>
  <c i="2" r="AS534"/>
  <c i="2" r="L534" s="1"/>
  <c i="2" r="AS673"/>
  <c i="2" r="L673" s="1"/>
  <c i="2" r="AS533"/>
  <c i="2" r="L533" s="1"/>
  <c i="2" r="AS973"/>
  <c i="2" r="L973" s="1"/>
  <c i="2" r="AS260"/>
  <c i="2" r="L260" s="1"/>
  <c i="2" r="AS143"/>
  <c i="2" r="L143" s="1"/>
  <c i="2" r="AS874"/>
  <c i="2" r="L874" s="1"/>
  <c i="2" r="AS833"/>
  <c i="2" r="L833" s="1"/>
  <c i="2" r="AS483"/>
  <c i="2" r="L483" s="1"/>
  <c i="2" r="AS442"/>
  <c i="2" r="L442" s="1"/>
  <c i="2" r="AS98"/>
  <c i="2" r="L98" s="1"/>
  <c i="2" r="AS439"/>
  <c i="2" r="L439" s="1"/>
  <c i="2" r="AS366"/>
  <c i="2" r="L366" s="1"/>
  <c i="2" r="AS500"/>
  <c i="2" r="L500" s="1"/>
  <c i="2" r="AS387"/>
  <c i="2" r="L387" s="1"/>
  <c i="2" r="AS913"/>
  <c i="2" r="L913" s="1"/>
  <c i="2" r="AS91"/>
  <c i="2" r="L91" s="1"/>
  <c i="2" r="AS726"/>
  <c i="2" r="L726" s="1"/>
  <c i="2" r="AS320"/>
  <c i="2" r="L320" s="1"/>
  <c i="2" r="AS741"/>
  <c i="2" r="L741" s="1"/>
  <c i="2" r="AS627"/>
  <c i="2" r="L627" s="1"/>
  <c i="2" r="AS374"/>
  <c i="2" r="L374" s="1"/>
  <c i="2" r="AS466"/>
  <c i="2" r="L466" s="1"/>
  <c i="2" r="AS186"/>
  <c i="2" r="L186" s="1"/>
  <c i="2" r="AS197"/>
  <c i="2" r="L197" s="1"/>
  <c i="2" r="AS354"/>
  <c i="2" r="L354" s="1"/>
  <c i="2" r="AS599"/>
  <c i="2" r="L599" s="1"/>
  <c i="2" r="AS606"/>
  <c i="2" r="L606" s="1"/>
  <c i="2" r="AS639"/>
  <c i="2" r="L639" s="1"/>
  <c i="2" r="AS1000"/>
  <c i="2" r="L1000" s="1"/>
  <c i="2" r="AS307"/>
  <c i="2" r="L307" s="1"/>
  <c i="2" r="AS259"/>
  <c i="2" r="L259" s="1"/>
  <c i="2" r="AS582"/>
  <c i="2" r="L582" s="1"/>
  <c i="2" r="AS456"/>
  <c i="2" r="L456" s="1"/>
  <c i="2" r="AS130"/>
  <c i="2" r="L130" s="1"/>
  <c i="2" r="AS217"/>
  <c i="2" r="L217" s="1"/>
  <c i="2" r="AS580"/>
  <c i="2" r="L580" s="1"/>
  <c i="2" r="AS516"/>
  <c i="2" r="L516" s="1"/>
  <c i="2" r="AS391"/>
  <c i="2" r="L391" s="1"/>
  <c i="2" r="AS443"/>
  <c i="2" r="L443" s="1"/>
  <c i="2" r="AS149"/>
  <c i="2" r="L149" s="1"/>
  <c i="2" r="AS92"/>
  <c i="2" r="L92" s="1"/>
  <c i="2" r="AS603"/>
  <c i="2" r="L603" s="1"/>
  <c i="2" r="AS619"/>
  <c i="2" r="L619" s="1"/>
  <c i="2" r="AS53"/>
  <c i="2" r="L53" s="1"/>
  <c i="2" r="AS508"/>
  <c i="2" r="L508" s="1"/>
  <c i="2" r="AS239"/>
  <c i="2" r="L239" s="1"/>
  <c i="2" r="AS397"/>
  <c i="2" r="L397" s="1"/>
  <c i="2" r="AS269"/>
  <c i="2" r="L269" s="1"/>
  <c i="2" r="AS871"/>
  <c i="2" r="L871" s="1"/>
  <c i="2" r="AS99"/>
  <c i="2" r="L99" s="1"/>
  <c i="2" r="AS24"/>
  <c i="2" r="L24" s="1"/>
  <c i="2" r="AS458"/>
  <c i="2" r="L458" s="1"/>
  <c i="2" r="AS83"/>
  <c i="2" r="L83" s="1"/>
  <c i="2" r="AS132"/>
  <c i="2" r="L132" s="1"/>
  <c i="2" r="AS757"/>
  <c i="2" r="L757" s="1"/>
  <c i="2" r="AS649"/>
  <c i="2" r="L649" s="1"/>
  <c i="2" r="AS596"/>
  <c i="2" r="L596" s="1"/>
  <c i="2" r="AS740"/>
  <c i="2" r="L740" s="1"/>
  <c i="2" r="AS975"/>
  <c i="2" r="L975" s="1"/>
  <c i="2" r="AS133"/>
  <c i="2" r="L133" s="1"/>
  <c i="2" r="AS93"/>
  <c i="2" r="L93" s="1"/>
  <c i="2" r="AS157"/>
  <c i="2" r="L157" s="1"/>
  <c i="2" r="AS716"/>
  <c i="2" r="L716" s="1"/>
  <c i="2" r="AS129"/>
  <c i="2" r="L129" s="1"/>
  <c i="2" r="AS910"/>
  <c i="2" r="L910" s="1"/>
  <c i="2" r="AS963"/>
  <c i="2" r="L963" s="1"/>
  <c i="2" r="AS725"/>
  <c i="2" r="L725" s="1"/>
  <c i="2" r="AS597"/>
  <c i="2" r="L597" s="1"/>
  <c i="2" r="AS480"/>
  <c i="2" r="L480" s="1"/>
  <c i="2" r="AS991"/>
  <c i="2" r="L991" s="1"/>
  <c i="2" r="AS101"/>
  <c i="2" r="L101" s="1"/>
  <c i="2" r="AS113"/>
  <c i="2" r="L113" s="1"/>
  <c i="2" r="AS131"/>
  <c i="2" r="L131" s="1"/>
  <c i="2" r="AS341"/>
  <c i="2" r="L341" s="1"/>
  <c i="2" r="AS417"/>
  <c i="2" r="L417" s="1"/>
  <c i="2" r="AS176"/>
  <c i="2" r="L176" s="1"/>
  <c i="2" r="AS759"/>
  <c i="2" r="L759" s="1"/>
  <c i="2" r="AS895"/>
  <c i="2" r="L895" s="1"/>
  <c i="2" r="AS107"/>
  <c i="2" r="L107" s="1"/>
  <c i="2" r="AS448"/>
  <c i="2" r="L448" s="1"/>
  <c i="2" r="AS782"/>
  <c i="2" r="L782" s="1"/>
  <c i="2" r="AS382"/>
  <c i="2" r="L382" s="1"/>
  <c i="2" r="AS353"/>
  <c i="2" r="L353" s="1"/>
  <c i="2" r="AS608"/>
  <c i="2" r="L608" s="1"/>
  <c i="2" r="AS717"/>
  <c i="2" r="L717" s="1"/>
  <c i="2" r="AS61"/>
  <c i="2" r="L61" s="1"/>
  <c i="2" r="AS605"/>
  <c i="2" r="L605" s="1"/>
  <c i="2" r="AS667"/>
  <c i="2" r="L667" s="1"/>
  <c i="2" r="AS291"/>
  <c i="2" r="L291" s="1"/>
  <c i="2" r="AS213"/>
  <c i="2" r="L213" s="1"/>
  <c i="2" r="AS222"/>
  <c i="2" r="L222" s="1"/>
  <c i="2" r="AS734"/>
  <c i="2" r="L734" s="1"/>
  <c i="2" r="AS847"/>
  <c i="2" r="L847" s="1"/>
  <c i="2" r="AS957"/>
  <c i="2" r="L957" s="1"/>
  <c i="2" r="AS220"/>
  <c i="2" r="L220" s="1"/>
  <c i="2" r="AS112"/>
  <c i="2" r="L112" s="1"/>
  <c i="2" r="AS329"/>
  <c i="2" r="L329" s="1"/>
  <c i="2" r="AS760"/>
  <c i="2" r="L760" s="1"/>
  <c i="2" r="AS742"/>
  <c i="2" r="L742" s="1"/>
  <c i="2" r="AS401"/>
  <c i="2" r="L401" s="1"/>
  <c i="2" r="AS569"/>
  <c i="2" r="L569" s="1"/>
  <c i="2" r="AS935"/>
  <c i="2" r="L935" s="1"/>
  <c i="2" r="AS234"/>
  <c i="2" r="L234" s="1"/>
  <c i="2" r="AS897"/>
  <c i="2" r="L897" s="1"/>
  <c i="2" r="AS692"/>
  <c i="2" r="L692" s="1"/>
  <c i="2" r="AS510"/>
  <c i="2" r="L510" s="1"/>
  <c i="2" r="AS287"/>
  <c i="2" r="L287" s="1"/>
  <c i="2" r="AS304"/>
  <c i="2" r="L304" s="1"/>
  <c i="2" r="AS944"/>
  <c i="2" r="L944" s="1"/>
  <c i="2" r="AS261"/>
  <c i="2" r="L261" s="1"/>
  <c i="2" r="AS524"/>
  <c i="2" r="L524" s="1"/>
  <c i="2" r="AS337"/>
  <c i="2" r="L337" s="1"/>
  <c i="2" r="AS139"/>
  <c i="2" r="L139" s="1"/>
  <c i="2" r="AS771"/>
  <c i="2" r="L771" s="1"/>
  <c i="2" r="AS367"/>
  <c i="2" r="L367" s="1"/>
  <c i="2" r="AS135"/>
  <c i="2" r="L135" s="1"/>
  <c i="2" r="AS598"/>
  <c i="2" r="L598" s="1"/>
  <c i="2" r="AS469"/>
  <c i="2" r="L469" s="1"/>
  <c i="2" r="AS832"/>
  <c i="2" r="L832" s="1"/>
  <c i="2" r="AS340"/>
  <c i="2" r="L340" s="1"/>
  <c i="2" r="AS116"/>
  <c i="2" r="L116" s="1"/>
  <c i="2" r="AS701"/>
  <c i="2" r="L701" s="1"/>
  <c i="2" r="AS453"/>
  <c i="2" r="L453" s="1"/>
  <c i="2" r="AS614"/>
  <c i="2" r="L614" s="1"/>
  <c i="2" r="AS882"/>
  <c i="2" r="L882" s="1"/>
  <c i="2" r="AS471"/>
  <c i="2" r="L471" s="1"/>
  <c i="2" r="AS879"/>
  <c i="2" r="L879" s="1"/>
  <c i="2" r="AS815"/>
  <c i="2" r="L815" s="1"/>
  <c i="2" r="AS621"/>
  <c i="2" r="L621" s="1"/>
  <c i="2" r="AS333"/>
  <c i="2" r="L333" s="1"/>
  <c i="2" r="AS1015"/>
  <c i="2" r="L1015" s="1"/>
  <c i="2" r="AS819"/>
  <c i="2" r="L819" s="1"/>
  <c i="2" r="AS111"/>
  <c i="2" r="L111" s="1"/>
  <c i="2" r="AS76"/>
  <c i="2" r="L76" s="1"/>
  <c i="2" r="AS769"/>
  <c i="2" r="L769" s="1"/>
  <c i="2" r="AS790"/>
  <c i="2" r="L790" s="1"/>
  <c i="2" r="AS532"/>
  <c i="2" r="L532" s="1"/>
  <c i="2" r="AS345"/>
  <c i="2" r="L345" s="1"/>
  <c i="2" r="AS804"/>
  <c i="2" r="L804" s="1"/>
  <c i="2" r="AS915"/>
  <c i="2" r="L915" s="1"/>
  <c i="2" r="AS446"/>
  <c i="2" r="L446" s="1"/>
  <c i="2" r="AS426"/>
  <c i="2" r="L426" s="1"/>
  <c i="2" r="AS301"/>
  <c i="2" r="L301" s="1"/>
  <c i="2" r="AS919"/>
  <c i="2" r="L919" s="1"/>
  <c i="2" r="AS65"/>
  <c i="2" r="L65" s="1"/>
  <c i="2" r="AS809"/>
  <c i="2" r="L809" s="1"/>
  <c i="2" r="AS103"/>
  <c i="2" r="L103" s="1"/>
  <c i="2" r="AS325"/>
  <c i="2" r="L325" s="1"/>
  <c i="2" r="AS680"/>
  <c i="2" r="L680" s="1"/>
  <c i="2" r="AS766"/>
  <c i="2" r="L766" s="1"/>
  <c i="2" r="AS64"/>
  <c i="2" r="L64" s="1"/>
  <c i="2" r="AS207"/>
  <c i="2" r="L207" s="1"/>
  <c i="2" r="AS375"/>
  <c i="2" r="L375" s="1"/>
  <c i="2" r="AS987"/>
  <c i="2" r="L987" s="1"/>
  <c i="2" r="AS52"/>
  <c i="2" r="L52" s="1"/>
  <c i="2" r="AS806"/>
  <c i="2" r="L806" s="1"/>
  <c i="2" r="AS187"/>
  <c i="2" r="L187" s="1"/>
  <c i="2" r="AS227"/>
  <c i="2" r="L227" s="1"/>
  <c i="2" r="AS979"/>
  <c i="2" r="L979" s="1"/>
  <c i="2" r="AS487"/>
  <c i="2" r="L487" s="1"/>
  <c i="2" r="AS824"/>
  <c i="2" r="L824" s="1"/>
  <c i="2" r="AS272"/>
  <c i="2" r="L272" s="1"/>
  <c i="2" r="AS170"/>
  <c i="2" r="L170" s="1"/>
  <c i="2" r="AS144"/>
  <c i="2" r="L144" s="1"/>
  <c i="2" r="AS330"/>
  <c i="2" r="L330" s="1"/>
  <c i="2" r="AS498"/>
  <c i="2" r="L498" s="1"/>
  <c i="2" r="AS206"/>
  <c i="2" r="L206" s="1"/>
  <c i="2" r="AS159"/>
  <c i="2" r="L159" s="1"/>
  <c i="2" r="AS961"/>
  <c i="2" r="L961" s="1"/>
  <c i="2" r="AS943"/>
  <c i="2" r="L943" s="1"/>
  <c i="2" r="AS791"/>
  <c i="2" r="L791" s="1"/>
  <c i="2" r="AS856"/>
  <c i="2" r="L856" s="1"/>
  <c i="2" r="AS592"/>
  <c i="2" r="L592" s="1"/>
  <c i="2" r="AS478"/>
  <c i="2" r="L478" s="1"/>
  <c i="2" r="AS311"/>
  <c i="2" r="L311" s="1"/>
  <c i="2" r="AS817"/>
  <c i="2" r="L817" s="1"/>
  <c i="2" r="AS560"/>
  <c i="2" r="L560" s="1"/>
  <c i="2" r="AS350"/>
  <c i="2" r="L350" s="1"/>
  <c i="2" r="AS528"/>
  <c i="2" r="L528" s="1"/>
  <c i="2" r="AS583"/>
  <c i="2" r="L583" s="1"/>
  <c i="2" r="AS632"/>
  <c i="2" r="L632" s="1"/>
  <c i="2" r="AS938"/>
  <c i="2" r="L938" s="1"/>
  <c i="2" r="AS94"/>
  <c i="2" r="L94" s="1"/>
  <c i="2" r="AS123"/>
  <c i="2" r="L123" s="1"/>
  <c i="2" r="AS857"/>
  <c i="2" r="L857" s="1"/>
  <c i="2" r="AS1017"/>
  <c i="2" r="L1017" s="1"/>
  <c i="2" r="AS738"/>
  <c i="2" r="L738" s="1"/>
  <c i="2" r="AS254"/>
  <c i="2" r="L254" s="1"/>
  <c i="2" r="AS780"/>
  <c i="2" r="L780" s="1"/>
  <c i="2" r="AS59"/>
  <c i="2" r="L59" s="1"/>
  <c i="2" r="AS512"/>
  <c i="2" r="L512" s="1"/>
  <c i="2" r="AS347"/>
  <c i="2" r="L347" s="1"/>
  <c i="2" r="AS633"/>
  <c i="2" r="L633" s="1"/>
  <c i="2" r="AS264"/>
  <c i="2" r="L264" s="1"/>
  <c i="2" r="AS912"/>
  <c i="2" r="L912" s="1"/>
  <c i="2" r="AS299"/>
  <c i="2" r="L299" s="1"/>
  <c i="2" r="AS265"/>
  <c i="2" r="L265" s="1"/>
  <c i="2" r="AS267"/>
  <c i="2" r="L267" s="1"/>
  <c i="2" r="AS731"/>
  <c i="2" r="L731" s="1"/>
  <c i="2" r="AS475"/>
  <c i="2" r="L475" s="1"/>
  <c i="2" r="AS877"/>
  <c i="2" r="L877" s="1"/>
  <c i="2" r="AS925"/>
  <c i="2" r="L925" s="1"/>
  <c i="2" r="AS209"/>
  <c i="2" r="L209" s="1"/>
  <c i="2" r="AS1021"/>
  <c i="2" r="L1021" s="1"/>
  <c i="2" r="AS31"/>
  <c i="2" r="L31" s="1"/>
  <c i="2" r="AS549"/>
  <c i="2" r="L549" s="1"/>
  <c i="2" r="AS527"/>
  <c i="2" r="L527" s="1"/>
  <c i="2" r="AS285"/>
  <c i="2" r="L285" s="1"/>
  <c i="2" r="AS714"/>
  <c i="2" r="L714" s="1"/>
  <c i="2" r="AS565"/>
  <c i="2" r="L565" s="1"/>
  <c i="2" r="AS278"/>
  <c i="2" r="L278" s="1"/>
  <c i="2" r="AS504"/>
  <c i="2" r="L504" s="1"/>
  <c i="2" r="AS615"/>
  <c i="2" r="L615" s="1"/>
  <c i="2" r="AS497"/>
  <c i="2" r="L497" s="1"/>
  <c i="2" r="AS491"/>
  <c i="2" r="L491" s="1"/>
  <c i="2" r="AS142"/>
  <c i="2" r="L142" s="1"/>
  <c i="2" r="AS538"/>
  <c i="2" r="L538" s="1"/>
  <c i="2" r="AS999"/>
  <c i="2" r="L999" s="1"/>
  <c i="2" r="AS617"/>
  <c i="2" r="L617" s="1"/>
  <c i="2" r="AS884"/>
  <c i="2" r="L884" s="1"/>
  <c i="2" r="AS271"/>
  <c i="2" r="L271" s="1"/>
  <c i="2" r="AS924"/>
  <c i="2" r="L924" s="1"/>
  <c i="2" r="AS463"/>
  <c i="2" r="L463" s="1"/>
  <c i="2" r="AS70"/>
  <c i="2" r="L70" s="1"/>
  <c i="2" r="AS248"/>
  <c i="2" r="L248" s="1"/>
  <c i="2" r="AS642"/>
  <c i="2" r="L642" s="1"/>
  <c i="2" r="AS422"/>
  <c i="2" r="L422" s="1"/>
  <c i="2" r="AS863"/>
  <c i="2" r="L863" s="1"/>
  <c i="2" r="AS45"/>
  <c i="2" r="L45" s="1"/>
  <c i="2" r="AS590"/>
  <c i="2" r="L590" s="1"/>
  <c i="2" r="AS719"/>
  <c i="2" r="L719" s="1"/>
  <c i="2" r="AS164"/>
  <c i="2" r="L164" s="1"/>
  <c i="2" r="AS273"/>
  <c i="2" r="L273" s="1"/>
  <c i="2" r="AS495"/>
  <c i="2" r="L495" s="1"/>
  <c i="2" r="AS625"/>
  <c i="2" r="L625" s="1"/>
  <c i="2" r="AS792"/>
  <c i="2" r="L792" s="1"/>
  <c i="2" r="AS728"/>
  <c i="2" r="L728" s="1"/>
  <c i="2" r="AS79"/>
  <c i="2" r="L79" s="1"/>
  <c i="2" r="AS100"/>
  <c i="2" r="L100" s="1"/>
  <c i="2" r="AS567"/>
  <c i="2" r="L567" s="1"/>
  <c i="2" r="AS763"/>
  <c i="2" r="L763" s="1"/>
  <c i="2" r="AS686"/>
  <c i="2" r="L686" s="1"/>
  <c i="2" r="AS635"/>
  <c i="2" r="L635" s="1"/>
  <c i="2" r="AS28"/>
  <c i="2" r="L28" s="1"/>
  <c i="2" r="AS880"/>
  <c i="2" r="L880" s="1"/>
  <c i="2" r="AS777"/>
  <c i="2" r="L777" s="1"/>
  <c i="2" r="AS127"/>
  <c i="2" r="L127" s="1"/>
  <c i="2" r="AS148"/>
  <c i="2" r="L148" s="1"/>
  <c i="2" r="AS904"/>
  <c i="2" r="L904" s="1"/>
  <c i="2" r="AS377"/>
  <c i="2" r="L377" s="1"/>
  <c i="2" r="AS518"/>
  <c i="2" r="L518" s="1"/>
  <c i="2" r="AS506"/>
  <c i="2" r="L506" s="1"/>
  <c i="2" r="AS411"/>
  <c i="2" r="L411" s="1"/>
  <c i="2" r="AS295"/>
  <c i="2" r="L295" s="1"/>
  <c i="2" r="AS514"/>
  <c i="2" r="L514" s="1"/>
  <c i="2" r="AS232"/>
  <c i="2" r="L232" s="1"/>
  <c i="2" r="AS55"/>
  <c i="2" r="L55" s="1"/>
  <c i="2" r="AS842"/>
  <c i="2" r="L842" s="1"/>
  <c i="2" r="AS105"/>
  <c i="2" r="L105" s="1"/>
  <c i="2" r="AS200"/>
  <c i="2" r="L200" s="1"/>
  <c i="2" r="AS435"/>
  <c i="2" r="L435" s="1"/>
  <c i="2" r="AS1011"/>
  <c i="2" r="L1011" s="1"/>
  <c i="2" r="AS403"/>
  <c i="2" r="L403" s="1"/>
  <c i="2" r="AS69"/>
  <c i="2" r="L69" s="1"/>
  <c i="2" r="AS455"/>
  <c i="2" r="L455" s="1"/>
  <c i="2" r="AS898"/>
  <c i="2" r="L898" s="1"/>
  <c i="2" r="AS883"/>
  <c i="2" r="L883" s="1"/>
  <c i="2" r="AS892"/>
  <c i="2" r="L892" s="1"/>
  <c i="2" r="AS290"/>
  <c i="2" r="L290" s="1"/>
  <c i="2" r="AS978"/>
  <c i="2" r="L978" s="1"/>
  <c i="2" r="AS381"/>
  <c i="2" r="L381" s="1"/>
  <c i="2" r="AS756"/>
  <c i="2" r="L756" s="1"/>
  <c i="2" r="AS564"/>
  <c i="2" r="L564" s="1"/>
  <c i="2" r="AS888"/>
  <c i="2" r="L888" s="1"/>
  <c i="2" r="AS509"/>
  <c i="2" r="L509" s="1"/>
  <c i="2" r="AS964"/>
  <c i="2" r="L964" s="1"/>
  <c i="2" r="AS971"/>
  <c i="2" r="L971" s="1"/>
  <c i="2" r="AS802"/>
  <c i="2" r="L802" s="1"/>
  <c i="2" r="AS309"/>
  <c i="2" r="L309" s="1"/>
  <c i="2" r="AS841"/>
  <c i="2" r="L841" s="1"/>
  <c i="2" r="AS60"/>
  <c i="2" r="L60" s="1"/>
  <c i="2" r="AS400"/>
  <c i="2" r="L400" s="1"/>
  <c i="2" r="AS56"/>
  <c i="2" r="L56" s="1"/>
  <c i="2" r="AS997"/>
  <c i="2" r="L997" s="1"/>
  <c i="2" r="AS972"/>
  <c i="2" r="L972" s="1"/>
  <c i="2" r="AS998"/>
  <c i="2" r="L998" s="1"/>
  <c i="2" r="AS73"/>
  <c i="2" r="L73" s="1"/>
  <c i="2" r="AS156"/>
  <c i="2" r="L156" s="1"/>
  <c i="2" r="AS47"/>
  <c i="2" r="L47" s="1"/>
  <c i="2" r="AS300"/>
  <c i="2" r="L300" s="1"/>
  <c i="2" r="AS744"/>
  <c i="2" r="L744" s="1"/>
  <c i="2" r="AS361"/>
  <c i="2" r="L361" s="1"/>
  <c i="2" r="AS911"/>
  <c i="2" r="L911" s="1"/>
  <c i="2" r="AS30"/>
  <c i="2" r="L30" s="1"/>
  <c i="2" r="AS420"/>
  <c i="2" r="L420" s="1"/>
  <c i="2" r="AS553"/>
  <c i="2" r="L553" s="1"/>
  <c i="2" r="AS916"/>
  <c i="2" r="L916" s="1"/>
  <c i="2" r="AS1006"/>
  <c i="2" r="L1006" s="1"/>
  <c i="2" r="AS402"/>
  <c i="2" r="L402" s="1"/>
  <c i="2" r="AS255"/>
  <c i="2" r="L255" s="1"/>
  <c i="2" r="AS753"/>
  <c i="2" r="L753" s="1"/>
  <c i="2" r="AS168"/>
  <c i="2" r="L168" s="1"/>
  <c i="2" r="AS613"/>
  <c i="2" r="L613" s="1"/>
  <c i="2" r="AS419"/>
  <c i="2" r="L419" s="1"/>
  <c i="2" r="AS238"/>
  <c i="2" r="L238" s="1"/>
  <c i="2" r="AS313"/>
  <c i="2" r="L313" s="1"/>
  <c i="2" r="AS875"/>
  <c i="2" r="L875" s="1"/>
  <c i="2" r="AS163"/>
  <c i="2" r="L163" s="1"/>
  <c i="2" r="AS1019"/>
  <c i="2" r="L1019" s="1"/>
  <c i="2" r="AS493"/>
  <c i="2" r="L493" s="1"/>
  <c i="2" r="AS575"/>
  <c i="2" r="L575" s="1"/>
  <c i="2" r="AS570"/>
  <c i="2" r="L570" s="1"/>
  <c i="2" r="AS25"/>
  <c i="2" r="L25" s="1"/>
  <c i="2" r="AS1014"/>
  <c i="2" r="L1014" s="1"/>
  <c i="2" r="AS315"/>
  <c i="2" r="L315" s="1"/>
  <c i="2" r="AS974"/>
  <c i="2" r="L974" s="1"/>
  <c i="2" r="AS470"/>
  <c i="2" r="L470" s="1"/>
  <c i="2" r="AS228"/>
  <c i="2" r="L228" s="1"/>
  <c i="2" r="AS395"/>
  <c i="2" r="L395" s="1"/>
  <c i="2" r="AS338"/>
  <c i="2" r="L338" s="1"/>
  <c i="2" r="AS562"/>
  <c i="2" r="L562" s="1"/>
  <c i="2" r="AS141"/>
  <c i="2" r="L141" s="1"/>
  <c i="2" r="AS845"/>
  <c i="2" r="L845" s="1"/>
  <c i="2" r="AS454"/>
  <c i="2" r="L454" s="1"/>
  <c i="2" r="AS472"/>
  <c i="2" r="L472" s="1"/>
  <c i="2" r="AS384"/>
  <c i="2" r="L384" s="1"/>
  <c i="2" r="AS180"/>
  <c i="2" r="L180" s="1"/>
  <c i="2" r="AS643"/>
  <c i="2" r="L643" s="1"/>
  <c i="2" r="AS687"/>
  <c i="2" r="L687" s="1"/>
  <c i="2" r="AS881"/>
  <c i="2" r="L881" s="1"/>
  <c i="2" r="AS918"/>
  <c i="2" r="L918" s="1"/>
  <c i="2" r="AS42"/>
  <c i="2" r="L42" s="1"/>
  <c i="2" r="AS253"/>
  <c i="2" r="L253" s="1"/>
  <c i="2" r="AS250"/>
  <c i="2" r="L250" s="1"/>
  <c i="2" r="AS658"/>
  <c i="2" r="L658" s="1"/>
  <c i="2" r="AS659"/>
  <c i="2" r="L659" s="1"/>
  <c i="2" r="AS678"/>
  <c i="2" r="L678" s="1"/>
  <c i="2" r="AS646"/>
  <c i="2" r="L646" s="1"/>
  <c i="2" r="AS995"/>
  <c i="2" r="L995" s="1"/>
  <c i="2" r="AS140"/>
  <c i="2" r="L140" s="1"/>
  <c i="2" r="AS781"/>
  <c i="2" r="L781" s="1"/>
  <c i="2" r="AS404"/>
  <c i="2" r="L404" s="1"/>
  <c i="2" r="AS536"/>
  <c i="2" r="L536" s="1"/>
  <c i="2" r="AS831"/>
  <c i="2" r="L831" s="1"/>
  <c i="2" r="AS983"/>
  <c i="2" r="L983" s="1"/>
  <c i="2" r="AS436"/>
  <c i="2" r="L436" s="1"/>
  <c i="2" r="AS270"/>
  <c i="2" r="L270" s="1"/>
  <c i="2" r="AS675"/>
  <c i="2" r="L675" s="1"/>
  <c i="2" r="AS205"/>
  <c i="2" r="L205" s="1"/>
  <c i="2" r="AS335"/>
  <c i="2" r="L335" s="1"/>
  <c i="2" r="AS368"/>
  <c i="2" r="L368" s="1"/>
  <c i="2" r="AS445"/>
  <c i="2" r="L445" s="1"/>
  <c i="2" r="AS601"/>
  <c i="2" r="L601" s="1"/>
  <c i="2" r="AS989"/>
  <c i="2" r="L989" s="1"/>
  <c i="2" r="AS722"/>
  <c i="2" r="L722" s="1"/>
  <c i="2" r="AS485"/>
  <c i="2" r="L485" s="1"/>
  <c i="2" r="AS182"/>
  <c i="2" r="L182" s="1"/>
  <c i="2" r="AS277"/>
  <c i="2" r="L277" s="1"/>
  <c i="2" r="AS363"/>
  <c i="2" r="L363" s="1"/>
  <c i="2" r="AS735"/>
  <c i="2" r="L735" s="1"/>
  <c i="2" r="AS33"/>
  <c i="2" r="L33" s="1"/>
  <c i="2" r="AS839"/>
  <c i="2" r="L839" s="1"/>
  <c i="2" r="AS383"/>
  <c i="2" r="L383" s="1"/>
  <c i="2" r="AS814"/>
  <c i="2" r="L814" s="1"/>
  <c i="2" r="AS328"/>
  <c i="2" r="L328" s="1"/>
  <c i="2" r="AS976"/>
  <c i="2" r="L976" s="1"/>
  <c i="2" r="AS216"/>
  <c i="2" r="L216" s="1"/>
  <c i="2" r="AS268"/>
  <c i="2" r="L268" s="1"/>
  <c i="2" r="AS822"/>
  <c i="2" r="L822" s="1"/>
  <c i="2" r="AS459"/>
  <c i="2" r="L459" s="1"/>
  <c i="2" r="AS669"/>
  <c i="2" r="L669" s="1"/>
  <c i="2" r="AS237"/>
  <c i="2" r="L237" s="1"/>
  <c i="2" r="AS288"/>
  <c i="2" r="L288" s="1"/>
  <c i="2" r="AS67"/>
  <c i="2" r="L67" s="1"/>
  <c i="2" r="AS312"/>
  <c i="2" r="L312" s="1"/>
  <c i="2" r="AS449"/>
  <c i="2" r="L449" s="1"/>
  <c i="2" r="AS418"/>
  <c i="2" r="L418" s="1"/>
  <c i="2" r="AS389"/>
  <c i="2" r="L389" s="1"/>
  <c i="2" r="AS373"/>
  <c i="2" r="L373" s="1"/>
  <c i="2" r="AS951"/>
  <c i="2" r="L951" s="1"/>
  <c i="2" r="AS981"/>
  <c i="2" r="L981" s="1"/>
  <c i="2" r="AS476"/>
  <c i="2" r="L476" s="1"/>
  <c i="2" r="AS39"/>
  <c i="2" r="L39" s="1"/>
  <c i="2" r="AS262"/>
  <c i="2" r="L262" s="1"/>
  <c i="2" r="AS413"/>
  <c i="2" r="L413" s="1"/>
  <c i="2" r="AS118"/>
  <c i="2" r="L118" s="1"/>
  <c i="2" r="AS768"/>
  <c i="2" r="L768" s="1"/>
  <c i="2" r="AS344"/>
  <c i="2" r="L344" s="1"/>
  <c i="2" r="AS767"/>
  <c i="2" r="L767" s="1"/>
  <c i="2" r="AS573"/>
  <c i="2" r="L573" s="1"/>
  <c i="2" r="AS358"/>
  <c i="2" r="L358" s="1"/>
  <c i="2" r="AS828"/>
  <c i="2" r="L828" s="1"/>
  <c i="2" r="AS566"/>
  <c i="2" r="L566" s="1"/>
  <c i="2" r="AS167"/>
  <c i="2" r="L167" s="1"/>
  <c i="2" r="AS171"/>
  <c i="2" r="L171" s="1"/>
  <c i="2" r="AS595"/>
  <c i="2" r="L595" s="1"/>
  <c i="2" r="AS953"/>
  <c i="2" r="L953" s="1"/>
  <c i="2" r="AS146"/>
  <c i="2" r="L146" s="1"/>
  <c i="2" r="AS97"/>
  <c i="2" r="L97" s="1"/>
  <c i="2" r="AS165"/>
  <c i="2" r="L165" s="1"/>
  <c i="2" r="AS950"/>
  <c i="2" r="L950" s="1"/>
  <c i="2" r="AS688"/>
  <c i="2" r="L688" s="1"/>
  <c i="2" r="AS754"/>
  <c i="2" r="L754" s="1"/>
  <c i="2" r="AS1009"/>
  <c i="2" r="L1009" s="1"/>
  <c i="2" r="AS49"/>
  <c i="2" r="L49" s="1"/>
  <c i="2" r="AS720"/>
  <c i="2" r="L720" s="1"/>
  <c i="2" r="AS289"/>
  <c i="2" r="L289" s="1"/>
  <c i="2" r="AS379"/>
  <c i="2" r="L379" s="1"/>
  <c i="2" r="AS266"/>
  <c i="2" r="L266" s="1"/>
  <c i="2" r="AS805"/>
  <c i="2" r="L805" s="1"/>
  <c i="2" r="AS558"/>
  <c i="2" r="L558" s="1"/>
  <c i="2" r="AS376"/>
  <c i="2" r="L376" s="1"/>
  <c i="2" r="AS380"/>
  <c i="2" r="L380" s="1"/>
  <c i="2" r="AS594"/>
  <c i="2" r="L594" s="1"/>
  <c i="2" r="AS211"/>
  <c i="2" r="L211" s="1"/>
  <c i="2" r="AS117"/>
  <c i="2" r="L117" s="1"/>
  <c i="2" r="AS671"/>
  <c i="2" r="L671" s="1"/>
  <c i="2" r="AS600"/>
  <c i="2" r="L600" s="1"/>
  <c i="2" r="AS1010"/>
  <c i="2" r="L1010" s="1"/>
  <c i="2" r="AS959"/>
  <c i="2" r="L959" s="1"/>
  <c i="2" r="AS684"/>
  <c i="2" r="L684" s="1"/>
  <c i="2" r="AS225"/>
  <c i="2" r="L225" s="1"/>
  <c i="2" r="AS247"/>
  <c i="2" r="L247" s="1"/>
  <c i="2" r="AS656"/>
  <c i="2" r="L656" s="1"/>
  <c i="2" r="AS460"/>
  <c i="2" r="L460" s="1"/>
  <c i="2" r="AS331"/>
  <c i="2" r="L331" s="1"/>
  <c i="2" r="AS298"/>
  <c i="2" r="L298" s="1"/>
  <c i="2" r="AS185"/>
  <c i="2" r="L185" s="1"/>
  <c i="2" r="AS685"/>
  <c i="2" r="L685" s="1"/>
  <c i="2" r="AS801"/>
  <c i="2" r="L801" s="1"/>
  <c i="2" r="AS515"/>
  <c i="2" r="L515" s="1"/>
  <c i="2" r="AS502"/>
  <c i="2" r="L502" s="1"/>
  <c i="2" r="AS365"/>
  <c i="2" r="L365" s="1"/>
  <c i="2" r="AS811"/>
  <c i="2" r="L811" s="1"/>
  <c i="2" r="AS578"/>
  <c i="2" r="L578" s="1"/>
  <c i="2" r="AS505"/>
  <c i="2" r="L505" s="1"/>
  <c i="2" r="AS153"/>
  <c i="2" r="L153" s="1"/>
  <c i="2" r="AS934"/>
  <c i="2" r="L934" s="1"/>
  <c i="2" r="AS939"/>
  <c i="2" r="L939" s="1"/>
  <c i="2" r="AS966"/>
  <c i="2" r="L966" s="1"/>
  <c i="2" r="AS797"/>
  <c i="2" r="L797" s="1"/>
  <c i="2" r="AS745"/>
  <c i="2" r="L745" s="1"/>
  <c i="2" r="AS275"/>
  <c i="2" r="L275" s="1"/>
  <c i="2" r="AS612"/>
  <c i="2" r="L612" s="1"/>
  <c i="2" r="AS593"/>
  <c i="2" r="L593" s="1"/>
  <c i="2" r="AS969"/>
  <c i="2" r="L969" s="1"/>
  <c i="2" r="AS125"/>
  <c i="2" r="L125" s="1"/>
  <c i="2" r="AS749"/>
  <c i="2" r="L749" s="1"/>
  <c i="2" r="AS405"/>
  <c i="2" r="L405" s="1"/>
  <c i="2" r="AS851"/>
  <c i="2" r="L851" s="1"/>
  <c i="2" r="AS772"/>
  <c i="2" r="L772" s="1"/>
  <c i="2" r="AS837"/>
  <c i="2" r="L837" s="1"/>
  <c i="2" r="AS900"/>
  <c i="2" r="L900" s="1"/>
  <c i="2" r="AS724"/>
  <c i="2" r="L724" s="1"/>
  <c i="2" r="AS906"/>
  <c i="2" r="L906" s="1"/>
  <c i="2" r="AS522"/>
  <c i="2" r="L522" s="1"/>
  <c i="2" r="AS410"/>
  <c i="2" r="L410" s="1"/>
  <c i="2" r="AS231"/>
  <c i="2" r="L231" s="1"/>
  <c i="2" r="AS306"/>
  <c i="2" r="L306" s="1"/>
  <c i="2" r="AS226"/>
  <c i="2" r="L226" s="1"/>
  <c i="2" r="AS666"/>
  <c i="2" r="L666" s="1"/>
  <c i="2" r="AS490"/>
  <c i="2" r="L490" s="1"/>
  <c i="2" r="AS616"/>
  <c i="2" r="L616" s="1"/>
  <c i="2" r="AS1022"/>
  <c i="2" r="L1022" s="1"/>
  <c i="2" r="AS750"/>
  <c i="2" r="L750" s="1"/>
  <c i="2" r="AS318"/>
  <c i="2" r="L318" s="1"/>
  <c i="2" r="AS955"/>
  <c i="2" r="L955" s="1"/>
  <c i="2" r="AS246"/>
  <c i="2" r="L246" s="1"/>
  <c i="2" r="AS941"/>
  <c i="2" r="L941" s="1"/>
  <c i="2" r="AS162"/>
  <c i="2" r="L162" s="1"/>
  <c i="2" r="AS770"/>
  <c i="2" r="L770" s="1"/>
  <c i="2" r="AS494"/>
  <c i="2" r="L494" s="1"/>
  <c i="2" r="AS1001"/>
  <c i="2" r="L1001" s="1"/>
  <c i="2" r="AS984"/>
  <c i="2" r="L984" s="1"/>
  <c i="2" r="AS743"/>
  <c i="2" r="L743" s="1"/>
  <c i="2" r="AS860"/>
  <c i="2" r="L860" s="1"/>
  <c i="2" r="AS794"/>
  <c i="2" r="L794" s="1"/>
  <c i="2" r="AS430"/>
  <c i="2" r="L430" s="1"/>
  <c i="2" r="AS864"/>
  <c i="2" r="L864" s="1"/>
  <c i="2" r="AS210"/>
  <c i="2" r="L210" s="1"/>
  <c i="2" r="AS736"/>
  <c i="2" r="L736" s="1"/>
  <c i="2" r="AS585"/>
  <c i="2" r="L585" s="1"/>
  <c i="2" r="AS441"/>
  <c i="2" r="L441" s="1"/>
  <c i="2" r="AS838"/>
  <c i="2" r="L838" s="1"/>
  <c i="2" r="AS909"/>
  <c i="2" r="L909" s="1"/>
  <c i="2" r="AS958"/>
  <c i="2" r="L958" s="1"/>
  <c i="2" r="AS450"/>
  <c i="2" r="L450" s="1"/>
  <c i="2" r="AS708"/>
  <c i="2" r="L708" s="1"/>
  <c i="2" r="AS34"/>
  <c i="2" r="L34" s="1"/>
  <c i="2" r="AS867"/>
  <c i="2" r="L867" s="1"/>
  <c i="2" r="AS572"/>
  <c i="2" r="L572" s="1"/>
  <c i="2" r="AS812"/>
  <c i="2" r="L812" s="1"/>
  <c i="2" r="AS830"/>
  <c i="2" r="L830" s="1"/>
  <c i="2" r="AS737"/>
  <c i="2" r="L737" s="1"/>
  <c i="2" r="AS160"/>
  <c i="2" r="L160" s="1"/>
  <c i="2" r="AS858"/>
  <c i="2" r="L858" s="1"/>
  <c i="2" r="AS651"/>
  <c i="2" r="L651" s="1"/>
  <c i="2" r="AS679"/>
  <c i="2" r="L679" s="1"/>
  <c i="2" r="AS870"/>
  <c i="2" r="L870" s="1"/>
  <c i="2" r="AS241"/>
  <c i="2" r="L241" s="1"/>
  <c i="2" r="AS191"/>
  <c i="2" r="L191" s="1"/>
  <c i="2" r="AS640"/>
  <c i="2" r="L640" s="1"/>
  <c i="2" r="AS764"/>
  <c i="2" r="L764" s="1"/>
  <c i="2" r="AS710"/>
  <c i="2" r="L710" s="1"/>
  <c i="2" r="AS1007"/>
  <c i="2" r="L1007" s="1"/>
  <c i="2" r="AS421"/>
  <c i="2" r="L421" s="1"/>
  <c i="2" r="AS492"/>
  <c i="2" r="L492" s="1"/>
  <c i="2" r="AS121"/>
  <c i="2" r="L121" s="1"/>
  <c i="2" r="AS54"/>
  <c i="2" r="L54" s="1"/>
  <c i="2" r="AS896"/>
  <c i="2" r="L896" s="1"/>
  <c i="2" r="AS137"/>
  <c i="2" r="L137" s="1"/>
  <c i="2" r="AS406"/>
  <c i="2" r="L406" s="1"/>
  <c i="2" r="AS622"/>
  <c i="2" r="L622" s="1"/>
  <c i="2" r="AS339"/>
  <c i="2" r="L339" s="1"/>
  <c i="2" r="AS370"/>
  <c i="2" r="L370" s="1"/>
  <c i="2" r="AS529"/>
  <c i="2" r="L529" s="1"/>
  <c i="2" r="AS526"/>
  <c i="2" r="L526" s="1"/>
  <c i="2" r="AS150"/>
  <c i="2" r="L150" s="1"/>
  <c i="2" r="AS702"/>
  <c i="2" r="L702" s="1"/>
  <c i="2" r="AS155"/>
  <c i="2" r="L155" s="1"/>
  <c i="2" r="AS62"/>
  <c i="2" r="L62" s="1"/>
  <c i="2" r="AS319"/>
  <c i="2" r="L319" s="1"/>
  <c i="2" r="AS292"/>
  <c i="2" r="L292" s="1"/>
  <c i="2" r="AS748"/>
  <c i="2" r="L748" s="1"/>
  <c i="2" r="AS90"/>
  <c i="2" r="L90" s="1"/>
  <c i="2" r="AS152"/>
  <c i="2" r="L152" s="1"/>
  <c i="2" r="AS683"/>
  <c i="2" r="L683" s="1"/>
  <c i="2" r="AS783"/>
  <c i="2" r="L783" s="1"/>
  <c i="2" r="AS581"/>
  <c i="2" r="L581" s="1"/>
  <c i="2" r="AS175"/>
  <c i="2" r="L175" s="1"/>
  <c i="2" r="AS990"/>
  <c i="2" r="L990" s="1"/>
  <c i="2" r="AS343"/>
  <c i="2" r="L343" s="1"/>
  <c i="2" r="AS655"/>
  <c i="2" r="L655" s="1"/>
  <c i="2" r="AS452"/>
  <c i="2" r="L452" s="1"/>
  <c i="2" r="AS181"/>
  <c i="2" r="L181" s="1"/>
  <c i="2" r="AS704"/>
  <c i="2" r="L704" s="1"/>
  <c i="2" r="AS930"/>
  <c i="2" r="L930" s="1"/>
  <c i="2" r="AS712"/>
  <c i="2" r="L712" s="1"/>
  <c i="2" r="AS530"/>
  <c i="2" r="L530" s="1"/>
  <c i="2" r="AS992"/>
  <c i="2" r="L992" s="1"/>
  <c i="2" r="AS84"/>
  <c i="2" r="L84" s="1"/>
  <c i="2" r="AS577"/>
  <c i="2" r="L577" s="1"/>
  <c i="2" r="AS134"/>
  <c i="2" r="L134" s="1"/>
  <c i="2" r="AS356"/>
  <c i="2" r="L356" s="1"/>
  <c i="2" r="AS326"/>
  <c i="2" r="L326" s="1"/>
  <c i="2" r="AS283"/>
  <c i="2" r="L283" s="1"/>
  <c i="2" r="AS773"/>
  <c i="2" r="L773" s="1"/>
  <c i="2" r="AS800"/>
  <c i="2" r="L800" s="1"/>
  <c i="2" r="AS517"/>
  <c i="2" r="L517" s="1"/>
  <c i="2" r="AS542"/>
  <c i="2" r="L542" s="1"/>
  <c i="2" r="AS776"/>
  <c i="2" r="L776" s="1"/>
  <c i="2" r="AS462"/>
  <c i="2" r="L462" s="1"/>
  <c i="2" r="AS535"/>
  <c i="2" r="L535" s="1"/>
  <c i="2" r="AS32"/>
  <c i="2" r="L32" s="1"/>
  <c i="2" r="AS1018"/>
  <c i="2" r="L1018" s="1"/>
  <c i="2" r="AS785"/>
  <c i="2" r="L785" s="1"/>
  <c i="2" r="AS177"/>
  <c i="2" r="L177" s="1"/>
  <c i="2" r="AS486"/>
  <c i="2" r="L486" s="1"/>
  <c i="2" r="AS249"/>
  <c i="2" r="L249" s="1"/>
  <c i="2" r="AS474"/>
  <c i="2" r="L474" s="1"/>
  <c i="2" r="AS886"/>
  <c i="2" r="L886" s="1"/>
  <c i="2" r="AS936"/>
  <c i="2" r="L936" s="1"/>
  <c i="2" r="AS58"/>
  <c i="2" r="L58" s="1"/>
  <c i="2" r="AS281"/>
  <c i="2" r="L281" s="1"/>
  <c i="2" r="AS195"/>
  <c i="2" r="L195" s="1"/>
  <c i="2" r="AS173"/>
  <c i="2" r="L173" s="1"/>
  <c i="2" r="AS286"/>
  <c i="2" r="L286" s="1"/>
  <c i="2" r="AS691"/>
  <c i="2" r="L691" s="1"/>
  <c i="2" r="AS793"/>
  <c i="2" r="L793" s="1"/>
  <c i="2" r="AS803"/>
  <c i="2" r="L803" s="1"/>
  <c i="2" r="AS221"/>
  <c i="2" r="L221" s="1"/>
  <c i="2" r="AS574"/>
  <c i="2" r="L574" s="1"/>
  <c i="2" r="AS346"/>
  <c i="2" r="L346" s="1"/>
  <c i="2" r="AS630"/>
  <c i="2" r="L630" s="1"/>
  <c i="2" r="AS199"/>
  <c i="2" r="L199" s="1"/>
  <c i="2" r="AS718"/>
  <c i="2" r="L718" s="1"/>
  <c i="2" r="AS82"/>
  <c i="2" r="L82" s="1"/>
  <c i="2" r="AS732"/>
  <c i="2" r="L732" s="1"/>
  <c i="2" r="AS827"/>
  <c i="2" r="L827" s="1"/>
  <c i="2" r="AS520"/>
  <c i="2" r="L520" s="1"/>
  <c i="2" r="AS120"/>
  <c i="2" r="L120" s="1"/>
  <c i="2" r="AS946"/>
  <c i="2" r="L946" s="1"/>
  <c i="2" r="AS87"/>
  <c i="2" r="L87" s="1"/>
  <c i="2" r="AS543"/>
  <c i="2" r="L543" s="1"/>
  <c i="2" r="AS940"/>
  <c i="2" r="L940" s="1"/>
  <c i="2" r="AS424"/>
  <c i="2" r="L424" s="1"/>
  <c i="2" r="AS552"/>
  <c i="2" r="L552" s="1"/>
  <c i="2" r="AS933"/>
  <c i="2" r="L933" s="1"/>
  <c i="2" r="AS407"/>
  <c i="2" r="L407" s="1"/>
  <c i="2" r="AS95"/>
  <c i="2" r="L95" s="1"/>
  <c i="2" r="AS634"/>
  <c i="2" r="L634" s="1"/>
  <c i="2" r="AS626"/>
  <c i="2" r="L626" s="1"/>
  <c i="2" r="AS1012"/>
  <c i="2" r="L1012" s="1"/>
  <c i="2" r="AS128"/>
  <c i="2" r="L128" s="1"/>
  <c i="2" r="AS332"/>
  <c i="2" r="L332" s="1"/>
  <c i="2" r="AS657"/>
  <c i="2" r="L657" s="1"/>
  <c i="2" r="AS293"/>
  <c i="2" r="L293" s="1"/>
  <c i="2" r="AS855"/>
  <c i="2" r="L855" s="1"/>
  <c i="2" r="AS859"/>
  <c i="2" r="L859" s="1"/>
  <c i="2" r="AS519"/>
  <c i="2" r="L519" s="1"/>
  <c i="2" r="AS122"/>
  <c i="2" r="L122" s="1"/>
  <c i="2" r="AS927"/>
  <c i="2" r="L927" s="1"/>
  <c i="2" r="AS914"/>
  <c i="2" r="L914" s="1"/>
  <c i="2" r="AS739"/>
  <c i="2" r="L739" s="1"/>
  <c i="2" r="AS396"/>
  <c i="2" r="L396" s="1"/>
  <c i="2" r="AS496"/>
  <c i="2" r="L496" s="1"/>
  <c i="2" r="AS46"/>
  <c i="2" r="L46" s="1"/>
  <c i="2" r="AS922"/>
  <c i="2" r="L922" s="1"/>
  <c i="2" r="AS252"/>
  <c i="2" r="L252" s="1"/>
  <c i="2" r="AS138"/>
  <c i="2" r="L138" s="1"/>
  <c i="2" r="AS244"/>
  <c i="2" r="L244" s="1"/>
  <c i="2" r="AS409"/>
  <c i="2" r="L409" s="1"/>
  <c i="2" r="AS334"/>
  <c i="2" r="L334" s="1"/>
  <c i="2" r="AS388"/>
  <c i="2" r="L388" s="1"/>
  <c i="2" r="AS540"/>
  <c i="2" r="L540" s="1"/>
  <c i="2" r="AS119"/>
  <c i="2" r="L119" s="1"/>
  <c i="2" r="AS174"/>
  <c i="2" r="L174" s="1"/>
  <c i="2" r="AS709"/>
  <c i="2" r="L709" s="1"/>
  <c i="2" r="AS865"/>
  <c i="2" r="L865" s="1"/>
  <c i="2" r="AS849"/>
  <c i="2" r="L849" s="1"/>
  <c i="2" r="AS392"/>
  <c i="2" r="L392" s="1"/>
  <c i="2" r="AS554"/>
  <c i="2" r="L554" s="1"/>
  <c i="2" r="AS208"/>
  <c i="2" r="L208" s="1"/>
  <c i="2" r="AS194"/>
  <c i="2" r="L194" s="1"/>
  <c i="2" r="AS891"/>
  <c i="2" r="L891" s="1"/>
  <c i="2" r="AS242"/>
  <c i="2" r="L242" s="1"/>
  <c i="2" r="AS106"/>
  <c i="2" r="L106" s="1"/>
  <c i="2" r="AS786"/>
  <c i="2" r="L786" s="1"/>
  <c i="2" r="AS563"/>
  <c i="2" r="L563" s="1"/>
  <c i="2" r="AS444"/>
  <c i="2" r="L444" s="1"/>
  <c i="2" r="AS873"/>
  <c i="2" r="L873" s="1"/>
  <c i="2" r="AS440"/>
  <c i="2" r="L440" s="1"/>
  <c i="2" r="AS201"/>
  <c i="2" r="L201" s="1"/>
  <c i="2" r="AS263"/>
  <c i="2" r="L263" s="1"/>
  <c i="2" r="AS816"/>
  <c i="2" r="L816" s="1"/>
  <c i="3" r="AW560"/>
  <c i="3" r="AW489"/>
  <c i="3" r="AW545"/>
  <c i="3" r="AW160"/>
  <c i="3" r="AW187"/>
  <c i="3" r="AW133"/>
  <c i="3" r="AW284"/>
  <c i="3" r="AW862"/>
  <c i="3" r="AW68"/>
  <c i="3" r="AW778"/>
  <c i="3" r="AW166"/>
  <c i="3" r="AW899"/>
  <c i="3" r="AW214"/>
  <c i="3" r="AW368"/>
  <c i="3" r="AW830"/>
  <c i="3" r="AW970"/>
  <c i="3" r="AW736"/>
  <c i="3" r="AW471"/>
  <c i="3" r="AW892"/>
  <c i="3" r="AW674"/>
  <c i="3" r="AW377"/>
  <c i="3" r="AW266"/>
  <c i="3" r="AW104"/>
  <c i="3" r="AW975"/>
  <c i="3" r="AW670"/>
  <c i="3" r="AW967"/>
  <c i="3" r="AW257"/>
  <c i="3" r="AW447"/>
  <c i="3" r="AW651"/>
  <c i="3" r="AW598"/>
  <c i="3" r="AW866"/>
  <c i="3" r="AW907"/>
  <c i="3" r="AW780"/>
  <c i="3" r="AW725"/>
  <c i="3" r="AW768"/>
  <c i="3" r="AW438"/>
  <c i="3" r="AW380"/>
  <c i="3" r="AW822"/>
  <c i="3" r="AW494"/>
  <c i="3" r="AW426"/>
  <c i="3" r="AW135"/>
  <c i="3" r="AW952"/>
  <c i="3" r="AW202"/>
  <c i="3" r="AW319"/>
  <c i="3" r="AW923"/>
  <c i="3" r="AW17"/>
  <c i="3" r="AW158"/>
  <c i="3" r="AW789"/>
  <c i="3" r="AW356"/>
  <c i="3" r="AW826"/>
  <c i="3" r="AW844"/>
  <c i="3" r="AW693"/>
  <c i="3" r="AW292"/>
  <c i="3" r="AW92"/>
  <c i="3" r="AW58"/>
  <c i="3" r="AW314"/>
  <c i="3" r="AW878"/>
  <c i="3" r="AW196"/>
  <c i="3" r="AW21"/>
  <c i="3" r="AW70"/>
  <c i="3" r="AW458"/>
  <c i="3" r="AW340"/>
  <c i="3" r="AW230"/>
  <c i="3" r="AW507"/>
  <c i="3" r="AW1001"/>
  <c i="3" r="AW653"/>
  <c i="3" r="AW423"/>
  <c i="3" r="AW296"/>
  <c i="3" r="AW23"/>
  <c i="3" r="AW776"/>
  <c i="3" r="AW851"/>
  <c i="3" r="AW734"/>
  <c i="3" r="AW946"/>
  <c i="3" r="AW607"/>
  <c i="3" r="AW591"/>
  <c i="3" r="AW838"/>
  <c i="3" r="AW938"/>
  <c i="3" r="AW62"/>
  <c i="3" r="AW662"/>
  <c i="3" r="AW618"/>
  <c i="3" r="AW744"/>
  <c i="3" r="AW48"/>
  <c i="3" r="AW164"/>
  <c i="3" r="AW917"/>
  <c i="3" r="AW949"/>
  <c i="3" r="AW78"/>
  <c i="3" r="AW125"/>
  <c i="3" r="AW702"/>
  <c i="3" r="AW559"/>
  <c i="3" r="AW209"/>
  <c i="3" r="AW32"/>
  <c i="3" r="AW713"/>
  <c i="3" r="AW224"/>
  <c i="3" r="AW552"/>
  <c i="3" r="AW351"/>
  <c i="3" r="AW566"/>
  <c i="3" r="AW645"/>
  <c i="3" r="AW365"/>
  <c i="3" r="AW894"/>
  <c i="3" r="AW111"/>
  <c i="3" r="AW272"/>
  <c i="3" r="AW328"/>
  <c i="3" r="AW659"/>
  <c i="3" r="AW228"/>
  <c i="3" r="AW882"/>
  <c i="3" r="AW303"/>
  <c i="3" r="AW324"/>
  <c i="3" r="AW177"/>
  <c i="3" r="AW55"/>
  <c i="3" r="AW45"/>
  <c i="3" r="AW765"/>
  <c i="3" r="AW345"/>
  <c i="3" r="AW604"/>
  <c i="3" r="AW168"/>
  <c i="3" r="AW989"/>
  <c i="3" r="AW883"/>
  <c i="3" r="AW984"/>
  <c i="3" r="AW37"/>
  <c i="3" r="AW7"/>
  <c i="3" r="AW414"/>
  <c i="3" r="AW815"/>
  <c i="3" r="AW467"/>
  <c i="3" r="AW955"/>
  <c i="3" r="AW353"/>
  <c i="3" r="AW336"/>
  <c i="3" r="AW561"/>
  <c i="3" r="AW86"/>
  <c i="3" r="AW792"/>
  <c i="3" r="AW142"/>
  <c i="3" r="AW834"/>
  <c i="3" r="AW748"/>
  <c i="3" r="AW887"/>
  <c i="3" r="AW612"/>
  <c i="3" r="AW732"/>
  <c i="3" r="AW322"/>
  <c i="3" r="AW982"/>
  <c i="3" r="AW828"/>
  <c i="3" r="AW278"/>
  <c i="3" r="AW441"/>
  <c i="3" r="AW550"/>
  <c i="3" r="AW154"/>
  <c i="3" r="AW102"/>
  <c i="3" r="AW678"/>
  <c i="3" r="AW147"/>
  <c i="3" r="AW349"/>
  <c i="3" r="AW15"/>
  <c i="3" r="AW861"/>
  <c i="3" r="AW486"/>
  <c i="3" r="AW226"/>
  <c i="3" r="AW140"/>
  <c i="3" r="AW688"/>
  <c i="3" r="AW40"/>
  <c i="3" r="AW957"/>
  <c i="3" r="AW192"/>
  <c i="3" r="AW131"/>
  <c i="3" r="AW371"/>
  <c i="3" r="AW162"/>
  <c i="3" r="AW842"/>
  <c i="3" r="AW922"/>
  <c i="3" r="AW282"/>
  <c i="3" r="AW270"/>
  <c i="3" r="AW971"/>
  <c i="3" r="AW317"/>
  <c i="3" r="AW115"/>
  <c i="3" r="AW123"/>
  <c i="3" r="AW87"/>
  <c i="3" r="AW751"/>
  <c i="3" r="AW362"/>
  <c i="3" r="AW877"/>
  <c i="3" r="AW120"/>
  <c i="3" r="AW308"/>
  <c i="3" r="AW581"/>
  <c i="3" r="AW428"/>
  <c i="3" r="AW739"/>
  <c i="3" r="AW811"/>
  <c i="3" r="AW933"/>
  <c i="3" r="AW575"/>
  <c i="3" r="AW512"/>
  <c i="3" r="AW589"/>
  <c i="3" r="AW347"/>
  <c i="3" r="AW390"/>
  <c i="3" r="AW126"/>
  <c i="3" r="AW251"/>
  <c i="3" r="AW439"/>
  <c i="3" r="AW464"/>
  <c i="3" r="AW666"/>
  <c i="3" r="AW818"/>
  <c i="3" r="AW954"/>
  <c i="3" r="AW809"/>
  <c i="3" r="AW639"/>
  <c i="3" r="AW646"/>
  <c i="3" r="AW593"/>
  <c i="3" r="AW536"/>
  <c i="3" r="AW387"/>
  <c i="3" r="AW382"/>
  <c i="3" r="AW346"/>
  <c i="3" r="AW329"/>
  <c i="3" r="AW189"/>
  <c i="3" r="AW77"/>
  <c i="3" r="AW253"/>
  <c i="3" r="AW672"/>
  <c i="3" r="AW694"/>
  <c i="3" r="AW728"/>
  <c i="3" r="AW783"/>
  <c i="3" r="AW793"/>
  <c i="3" r="AW820"/>
  <c i="3" r="AW220"/>
  <c i="3" r="AW315"/>
  <c i="3" r="AW394"/>
  <c i="3" r="AW539"/>
  <c i="3" r="AW576"/>
  <c i="3" r="AW699"/>
  <c i="3" r="AW976"/>
  <c i="3" r="AW916"/>
  <c i="3" r="AW452"/>
  <c i="3" r="AW9"/>
  <c i="3" r="AW399"/>
  <c i="3" r="AW207"/>
  <c i="3" r="AW211"/>
  <c i="3" r="AW75"/>
  <c i="3" r="AW859"/>
  <c i="3" r="AW479"/>
  <c i="3" r="AW95"/>
  <c i="3" r="AW516"/>
  <c i="3" r="AW711"/>
  <c i="3" r="AW330"/>
  <c i="3" r="AW276"/>
  <c i="3" r="AW697"/>
  <c i="3" r="AW902"/>
  <c i="3" r="AW760"/>
  <c i="3" r="AW614"/>
  <c i="3" r="AW890"/>
  <c i="3" r="AW819"/>
  <c i="3" r="AW640"/>
  <c i="3" r="AW306"/>
  <c i="3" r="AW538"/>
  <c i="3" r="AW762"/>
  <c i="3" r="AW629"/>
  <c i="3" r="AW968"/>
  <c i="3" r="AW643"/>
  <c i="3" r="AW434"/>
  <c i="3" r="AW446"/>
  <c i="3" r="AW623"/>
  <c i="3" r="AW869"/>
  <c i="3" r="AW929"/>
  <c i="3" r="AW961"/>
  <c i="3" r="AW940"/>
  <c i="3" r="AW841"/>
  <c i="3" r="AW774"/>
  <c i="3" r="AW731"/>
  <c i="3" r="AW709"/>
  <c i="3" r="AW587"/>
  <c i="3" r="AW522"/>
  <c i="3" r="AW337"/>
  <c i="3" r="AW262"/>
  <c i="3" r="AW165"/>
  <c i="3" r="AW50"/>
  <c i="3" r="AW249"/>
  <c i="3" r="AW320"/>
  <c i="3" r="AW378"/>
  <c i="3" r="AW393"/>
  <c i="3" r="AW532"/>
  <c i="3" r="AW677"/>
  <c i="3" r="AW743"/>
  <c i="3" r="AW821"/>
  <c i="3" r="AW988"/>
  <c i="3" r="AW531"/>
  <c i="3" r="AW509"/>
  <c i="3" r="AW379"/>
  <c i="3" r="AW280"/>
  <c i="3" r="AW258"/>
  <c i="3" r="AW229"/>
  <c i="3" r="AW124"/>
  <c i="3" r="AW82"/>
  <c i="3" r="AW33"/>
  <c i="3" r="AW480"/>
  <c i="3" r="AW632"/>
  <c i="3" r="AW791"/>
  <c i="3" r="AW845"/>
  <c i="3" r="AW863"/>
  <c i="3" r="AW964"/>
  <c i="3" r="AW735"/>
  <c i="3" r="AW676"/>
  <c i="3" r="AW610"/>
  <c i="3" r="AW437"/>
  <c i="3" r="AW26"/>
  <c i="3" r="AW184"/>
  <c i="3" r="AW985"/>
  <c i="3" r="AW853"/>
  <c i="3" r="AW846"/>
  <c i="3" r="AW534"/>
  <c i="3" r="AW520"/>
  <c i="3" r="AW484"/>
  <c i="3" r="AW474"/>
  <c i="3" r="AW455"/>
  <c i="3" r="AW401"/>
  <c i="3" r="AW321"/>
  <c i="3" r="AW277"/>
  <c i="3" r="AW243"/>
  <c i="3" r="AW181"/>
  <c i="3" r="AW167"/>
  <c i="3" r="AW61"/>
  <c i="3" r="AW71"/>
  <c i="3" r="AW197"/>
  <c i="3" r="AW273"/>
  <c i="3" r="AW385"/>
  <c i="3" r="AW568"/>
  <c i="3" r="AW696"/>
  <c i="3" r="AW755"/>
  <c i="3" r="AW934"/>
  <c i="3" r="AW856"/>
  <c i="3" r="AW925"/>
  <c i="3" r="AW615"/>
  <c i="3" r="AW597"/>
  <c i="3" r="AW572"/>
  <c i="3" r="AW523"/>
  <c i="3" r="AW514"/>
  <c i="3" r="AW499"/>
  <c i="3" r="AW432"/>
  <c i="3" r="AW388"/>
  <c i="3" r="AW528"/>
  <c i="3" r="AW542"/>
  <c i="3" r="AW649"/>
  <c i="3" r="AW799"/>
  <c i="3" r="AW524"/>
  <c i="3" r="AW885"/>
  <c i="3" r="AW836"/>
  <c i="3" r="AW288"/>
  <c i="3" r="AW700"/>
  <c i="3" r="AW583"/>
  <c i="3" r="AW482"/>
  <c i="3" r="AW386"/>
  <c i="3" r="AW721"/>
  <c i="3" r="AW462"/>
  <c i="3" r="AW870"/>
  <c i="3" r="AW562"/>
  <c i="3" r="AW477"/>
  <c i="3" r="AW60"/>
  <c i="3" r="AW571"/>
  <c i="3" r="AW456"/>
  <c i="3" r="AW157"/>
  <c i="3" r="AW146"/>
  <c i="3" r="AW22"/>
  <c i="3" r="AW10"/>
  <c i="3" r="AW297"/>
  <c i="3" r="AW307"/>
  <c i="3" r="AW366"/>
  <c i="3" r="AW596"/>
  <c i="3" r="AW675"/>
  <c i="3" r="AW913"/>
  <c i="3" r="AW953"/>
  <c i="3" r="AW928"/>
  <c i="3" r="AW920"/>
  <c i="3" r="AW657"/>
  <c i="3" r="AW537"/>
  <c i="3" r="AW449"/>
  <c i="3" r="AW389"/>
  <c i="3" r="AW235"/>
  <c i="3" r="AW163"/>
  <c i="3" r="AW327"/>
  <c i="3" r="AW333"/>
  <c i="3" r="AW790"/>
  <c i="3" r="AW871"/>
  <c i="3" r="AW956"/>
  <c i="3" r="AW963"/>
  <c i="3" r="AW872"/>
  <c i="3" r="AW795"/>
  <c i="3" r="AW617"/>
  <c i="3" r="AW465"/>
  <c i="3" r="AW430"/>
  <c i="3" r="AW310"/>
  <c i="3" r="AW290"/>
  <c i="3" r="AW76"/>
  <c i="3" r="AW84"/>
  <c i="3" r="AW195"/>
  <c i="3" r="AW590"/>
  <c i="3" r="AW769"/>
  <c i="3" r="AW978"/>
  <c i="3" r="AW719"/>
  <c i="3" r="AW661"/>
  <c i="3" r="AW569"/>
  <c i="3" r="AW633"/>
  <c i="3" r="AW526"/>
  <c i="3" r="AW421"/>
  <c i="3" r="AW416"/>
  <c i="3" r="AW193"/>
  <c i="3" r="AW136"/>
  <c i="3" r="AW217"/>
  <c i="3" r="AW269"/>
  <c i="3" r="AW391"/>
  <c i="3" r="AW408"/>
  <c i="3" r="AW476"/>
  <c i="3" r="AW654"/>
  <c i="3" r="AW691"/>
  <c i="3" r="AW703"/>
  <c i="3" r="AW759"/>
  <c i="3" r="AW798"/>
  <c i="3" r="AW977"/>
  <c i="3" r="AW972"/>
  <c i="3" r="AW914"/>
  <c i="3" r="AW679"/>
  <c i="3" r="AW547"/>
  <c i="3" r="AW548"/>
  <c i="3" r="AW19"/>
  <c i="3" r="AW80"/>
  <c i="3" r="AW238"/>
  <c i="3" r="AW498"/>
  <c i="3" r="AW784"/>
  <c i="3" r="AW609"/>
  <c i="3" r="AW5"/>
  <c i="3" r="AW325"/>
  <c i="3" r="AW373"/>
  <c i="3" r="AW503"/>
  <c i="3" r="AW630"/>
  <c i="3" r="AW692"/>
  <c i="3" r="AW831"/>
  <c i="3" r="AW979"/>
  <c i="3" r="AW958"/>
  <c i="3" r="AW896"/>
  <c i="3" r="AW451"/>
  <c i="3" r="AW374"/>
  <c i="3" r="AW331"/>
  <c i="3" r="AW208"/>
  <c i="3" r="AW199"/>
  <c i="3" r="AW170"/>
  <c i="3" r="AW546"/>
  <c i="3" r="AW757"/>
  <c i="3" r="AW937"/>
  <c i="3" r="AW634"/>
  <c i="3" r="AW786"/>
  <c i="3" r="AW919"/>
  <c i="3" r="AW459"/>
  <c i="3" r="AW901"/>
  <c i="3" r="AW708"/>
  <c i="3" r="AW582"/>
  <c i="3" r="AW254"/>
  <c i="3" r="AW47"/>
  <c i="3" r="AW191"/>
  <c i="3" r="AW233"/>
  <c i="3" r="AW256"/>
  <c i="3" r="AW287"/>
  <c i="3" r="AW384"/>
  <c i="3" r="AW485"/>
  <c i="3" r="AW584"/>
  <c i="3" r="AW753"/>
  <c i="3" r="AW770"/>
  <c i="3" r="AW990"/>
  <c i="3" r="AW180"/>
  <c i="3" r="AW948"/>
  <c i="3" r="AW817"/>
  <c i="3" r="AW767"/>
  <c i="3" r="AW418"/>
  <c i="3" r="AW397"/>
  <c i="3" r="AW286"/>
  <c i="3" r="AW63"/>
  <c i="3" r="AW210"/>
  <c i="3" r="AW431"/>
  <c i="3" r="AW517"/>
  <c i="3" r="AW698"/>
  <c i="3" r="AW858"/>
  <c i="3" r="AW888"/>
  <c i="3" r="AW935"/>
  <c i="3" r="AW973"/>
  <c i="3" r="AW944"/>
  <c i="3" r="AW912"/>
  <c i="3" r="AW812"/>
  <c i="3" r="AW742"/>
  <c i="3" r="AW701"/>
  <c i="3" r="AW687"/>
  <c i="3" r="AW352"/>
  <c i="3" r="AW267"/>
  <c i="3" r="AW241"/>
  <c i="3" r="AW175"/>
  <c i="3" r="AW118"/>
  <c i="3" r="AW117"/>
  <c i="3" r="AW4"/>
  <c i="3" r="AW215"/>
  <c i="3" r="AW420"/>
  <c i="3" r="AW444"/>
  <c i="3" r="AW650"/>
  <c i="3" r="AW800"/>
  <c i="3" r="AW999"/>
  <c i="3" r="AW969"/>
  <c i="3" r="AW959"/>
  <c i="3" r="AW884"/>
  <c i="3" r="AW543"/>
  <c i="3" r="AW473"/>
  <c i="3" r="AW407"/>
  <c i="3" r="AW171"/>
  <c i="3" r="AW14"/>
  <c i="3" r="AW12"/>
  <c i="3" r="AW350"/>
  <c i="3" r="AW530"/>
  <c i="3" r="AW881"/>
  <c i="3" r="AW927"/>
  <c i="3" r="AW794"/>
  <c i="3" r="AW574"/>
  <c i="3" r="AW392"/>
  <c i="3" r="AW155"/>
  <c i="3" r="AW57"/>
  <c i="3" r="AW234"/>
  <c i="3" r="AW248"/>
  <c i="3" r="AW309"/>
  <c i="3" r="AW360"/>
  <c i="3" r="AW396"/>
  <c i="3" r="AW483"/>
  <c i="3" r="AW506"/>
  <c i="3" r="AW603"/>
  <c i="3" r="AW620"/>
  <c i="3" r="AW829"/>
  <c i="3" r="AW879"/>
  <c i="3" r="AW924"/>
  <c i="3" r="AW771"/>
  <c i="3" r="AW756"/>
  <c i="3" r="AW704"/>
  <c i="3" r="AW585"/>
  <c i="3" r="AW606"/>
  <c i="3" r="AW501"/>
  <c i="3" r="AW342"/>
  <c i="3" r="AW259"/>
  <c i="3" r="AW25"/>
  <c i="3" r="AW52"/>
  <c i="3" r="AW425"/>
  <c i="3" r="AW436"/>
  <c i="3" r="AW472"/>
  <c i="3" r="AW788"/>
  <c i="3" r="AW926"/>
  <c i="3" r="AW991"/>
  <c i="3" r="AW891"/>
  <c i="3" r="AW573"/>
  <c i="3" r="AW564"/>
  <c i="3" r="AW222"/>
  <c i="3" r="AW183"/>
  <c i="3" r="AW134"/>
  <c i="3" r="AW39"/>
  <c i="3" r="AW201"/>
  <c i="3" r="AW563"/>
  <c i="3" r="AW658"/>
  <c i="3" r="AW720"/>
  <c i="3" r="AW857"/>
  <c i="3" r="AW56"/>
  <c i="3" r="AW150"/>
  <c i="3" r="AW555"/>
  <c i="3" r="AW605"/>
  <c i="3" r="AW816"/>
  <c i="3" r="AW889"/>
  <c i="3" r="AW941"/>
  <c i="3" r="AW406"/>
  <c i="3" r="AW733"/>
  <c i="3" r="AW717"/>
  <c i="3" r="AW644"/>
  <c i="3" r="AW810"/>
  <c i="3" r="AW275"/>
  <c i="3" r="AW194"/>
  <c i="3" r="AW81"/>
  <c i="3" r="AW398"/>
  <c i="3" r="AW667"/>
  <c i="3" r="AW827"/>
  <c i="3" r="AW898"/>
  <c i="3" r="AW847"/>
  <c i="3" r="AW681"/>
  <c i="3" r="AW664"/>
  <c i="3" r="AW655"/>
  <c i="3" r="AW53"/>
  <c i="3" r="AW119"/>
  <c i="3" r="AW442"/>
  <c i="3" r="AW726"/>
  <c i="3" r="AW980"/>
  <c i="3" r="AW921"/>
  <c i="3" r="AW785"/>
  <c i="3" r="AW338"/>
  <c i="3" r="AW246"/>
  <c i="3" r="AW24"/>
  <c i="3" r="AW20"/>
  <c i="3" r="AW74"/>
  <c i="3" r="AW141"/>
  <c i="3" r="AW510"/>
  <c i="3" r="AW680"/>
  <c i="3" r="AW950"/>
  <c i="3" r="AW411"/>
  <c i="3" r="AW383"/>
  <c i="3" r="AW213"/>
  <c i="3" r="AW219"/>
  <c i="3" r="AW127"/>
  <c i="3" r="AW49"/>
  <c i="3" r="AW294"/>
  <c i="3" r="AW341"/>
  <c i="3" r="AW357"/>
  <c i="3" r="AW440"/>
  <c i="3" r="AW515"/>
  <c i="3" r="AW540"/>
  <c i="3" r="AW909"/>
  <c i="3" r="AW814"/>
  <c i="3" r="AW686"/>
  <c i="3" r="AW577"/>
  <c i="3" r="AW460"/>
  <c i="3" r="AW435"/>
  <c i="3" r="AW313"/>
  <c i="3" r="AW137"/>
  <c i="3" r="AW291"/>
  <c i="3" r="AW410"/>
  <c i="3" r="AW433"/>
  <c i="3" r="AW521"/>
  <c i="3" r="AW367"/>
  <c i="3" r="AW511"/>
  <c i="3" r="AW642"/>
  <c i="3" r="AW915"/>
  <c i="3" r="AW128"/>
  <c i="3" r="AW1000"/>
  <c i="3" r="AW752"/>
  <c i="3" r="AW715"/>
  <c i="3" r="AW595"/>
  <c i="3" r="AW580"/>
  <c i="3" r="AW252"/>
  <c i="3" r="AW237"/>
  <c i="3" r="AW89"/>
  <c i="3" r="AW293"/>
  <c i="3" r="AW343"/>
  <c i="3" r="AW376"/>
  <c i="3" r="AW497"/>
  <c i="3" r="AW638"/>
  <c i="3" r="AW745"/>
  <c i="3" r="AW908"/>
  <c i="3" r="AW400"/>
  <c i="3" r="AW656"/>
  <c i="3" r="AW764"/>
  <c i="3" r="AW966"/>
  <c i="3" r="AW986"/>
  <c i="3" r="AW918"/>
  <c i="3" r="AW904"/>
  <c i="3" r="AW647"/>
  <c i="3" r="AW491"/>
  <c i="3" r="AW429"/>
  <c i="3" r="AW412"/>
  <c i="3" r="AW323"/>
  <c i="3" r="AW227"/>
  <c i="3" r="AW174"/>
  <c i="3" r="AW66"/>
  <c i="3" r="AW96"/>
  <c i="3" r="AW332"/>
  <c i="3" r="AW453"/>
  <c i="3" r="AW724"/>
  <c i="3" r="AW839"/>
  <c i="3" r="AW741"/>
  <c i="3" r="AW716"/>
  <c i="3" r="AW502"/>
  <c i="3" r="AW298"/>
  <c i="3" r="AW83"/>
  <c i="3" r="AW73"/>
  <c i="3" r="AW30"/>
  <c i="3" r="AW36"/>
  <c i="3" r="AW90"/>
  <c i="3" r="AW402"/>
  <c i="3" r="AW463"/>
  <c i="3" r="AW805"/>
  <c i="3" r="AW942"/>
  <c i="3" r="AW893"/>
  <c i="3" r="AW897"/>
  <c i="3" r="AW318"/>
  <c i="3" r="AW43"/>
  <c i="3" r="AW88"/>
  <c i="3" r="AW152"/>
  <c i="3" r="AW182"/>
  <c i="3" r="AW427"/>
  <c i="3" r="AW705"/>
  <c i="3" r="AW144"/>
  <c i="3" r="AW714"/>
  <c i="3" r="AW454"/>
  <c i="3" r="AW240"/>
  <c i="3" r="AW255"/>
  <c i="3" r="AW549"/>
  <c i="3" r="AW775"/>
  <c i="3" r="AW835"/>
  <c i="3" r="AW997"/>
  <c i="3" r="AW880"/>
  <c i="3" r="AW796"/>
  <c i="3" r="AW274"/>
  <c i="3" r="AW156"/>
  <c i="3" r="AW285"/>
  <c i="3" r="AW424"/>
  <c i="3" r="AW533"/>
  <c i="3" r="AW803"/>
  <c i="3" r="AW939"/>
  <c i="3" r="AW998"/>
  <c i="3" r="AW840"/>
  <c i="3" r="AW807"/>
  <c i="3" r="AW787"/>
  <c i="3" r="AW652"/>
  <c i="3" r="AW637"/>
  <c i="3" r="AW556"/>
  <c i="3" r="AW488"/>
  <c i="3" r="AW72"/>
  <c i="3" r="AW42"/>
  <c i="3" r="AW112"/>
  <c i="3" r="AW930"/>
  <c i="3" r="AW712"/>
  <c i="3" r="AW665"/>
  <c i="3" r="AW493"/>
  <c i="3" r="AW481"/>
  <c i="3" r="AW107"/>
  <c i="3" r="AW114"/>
  <c i="3" r="AW302"/>
  <c i="3" r="AW468"/>
  <c i="3" r="AW599"/>
  <c i="3" r="AW740"/>
  <c i="3" r="AW91"/>
  <c i="3" r="AW231"/>
  <c i="3" r="AW304"/>
  <c i="3" r="AW339"/>
  <c i="3" r="AW529"/>
  <c i="3" r="AW626"/>
  <c i="3" r="AW718"/>
  <c i="3" r="AW773"/>
  <c i="3" r="AW108"/>
  <c i="3" r="AW761"/>
  <c i="3" r="AW625"/>
  <c i="3" r="AW179"/>
  <c i="3" r="AW151"/>
  <c i="3" r="AW113"/>
  <c i="3" r="AW11"/>
  <c i="3" r="AW475"/>
  <c i="3" r="AW578"/>
  <c i="3" r="AW763"/>
  <c i="3" r="AW636"/>
  <c i="3" r="AW974"/>
  <c i="3" r="AW802"/>
  <c i="3" r="AW495"/>
  <c i="3" r="AW264"/>
  <c i="3" r="AW247"/>
  <c i="3" r="AW200"/>
  <c i="3" r="AW132"/>
  <c i="3" r="AW97"/>
  <c i="3" r="AW109"/>
  <c i="3" r="AW242"/>
  <c i="3" r="AW470"/>
  <c i="3" r="AW594"/>
  <c i="3" r="AW852"/>
  <c i="3" r="AW992"/>
  <c i="3" r="AW936"/>
  <c i="3" r="AW860"/>
  <c i="3" r="AW849"/>
  <c i="3" r="AW779"/>
  <c i="3" r="AW98"/>
  <c i="3" r="AW6"/>
  <c i="3" r="AW27"/>
  <c i="3" r="AW130"/>
  <c i="3" r="AW265"/>
  <c i="3" r="AW544"/>
  <c i="3" r="AW553"/>
  <c i="3" r="AW855"/>
  <c i="3" r="AW994"/>
  <c i="3" r="AW619"/>
  <c i="3" r="AW579"/>
  <c i="3" r="AW268"/>
  <c i="3" r="AW94"/>
  <c i="3" r="AW41"/>
  <c i="3" r="AW54"/>
  <c i="3" r="AW172"/>
  <c i="3" r="AW865"/>
  <c i="3" r="AW663"/>
  <c i="3" r="AW631"/>
  <c i="3" r="AW508"/>
  <c i="3" r="AW461"/>
  <c i="3" r="AW334"/>
  <c i="3" r="AW186"/>
  <c i="3" r="AW145"/>
  <c i="3" r="AW299"/>
  <c i="3" r="AW513"/>
  <c i="3" r="AW648"/>
  <c i="3" r="AW747"/>
  <c i="3" r="AW843"/>
  <c i="3" r="AW808"/>
  <c i="3" r="AW875"/>
  <c i="3" r="AW690"/>
  <c i="3" r="AW148"/>
  <c i="3" r="AW188"/>
  <c i="3" r="AW557"/>
  <c i="3" r="AW837"/>
  <c i="3" r="AW932"/>
  <c i="3" r="AW668"/>
  <c i="3" r="AW627"/>
  <c i="3" r="AW602"/>
  <c i="3" r="AW450"/>
  <c i="3" r="AW121"/>
  <c i="3" r="AW13"/>
  <c i="3" r="AW129"/>
  <c i="3" r="AW178"/>
  <c i="3" r="AW190"/>
  <c i="3" r="AW279"/>
  <c i="3" r="AW527"/>
  <c i="3" r="AW535"/>
  <c i="3" r="AW586"/>
  <c i="3" r="AW621"/>
  <c i="3" r="AW710"/>
  <c i="3" r="AW947"/>
  <c i="3" r="AW962"/>
  <c i="3" r="AW93"/>
  <c i="3" r="AW348"/>
  <c i="3" r="AW490"/>
  <c i="3" r="AW671"/>
  <c i="3" r="AW689"/>
  <c i="3" r="AW806"/>
  <c i="3" r="AW900"/>
  <c i="3" r="AW931"/>
  <c i="3" r="AW864"/>
  <c i="3" r="AW469"/>
  <c i="3" r="AW443"/>
  <c i="3" r="AW161"/>
  <c i="3" r="AW85"/>
  <c i="3" r="AW570"/>
  <c i="3" r="AW628"/>
  <c i="3" r="AW943"/>
  <c i="3" r="AW600"/>
  <c i="3" r="AW525"/>
  <c i="3" r="AW466"/>
  <c i="3" r="AW305"/>
  <c i="3" r="AW316"/>
  <c i="3" r="AW44"/>
  <c i="3" r="AW139"/>
  <c i="3" r="AW143"/>
  <c i="3" r="AW203"/>
  <c i="3" r="AW261"/>
  <c i="3" r="AW422"/>
  <c i="3" r="AW660"/>
  <c i="3" r="AW777"/>
  <c i="3" r="AW951"/>
  <c i="3" r="AW996"/>
  <c i="3" r="AW987"/>
  <c i="3" r="AW824"/>
  <c i="3" r="AW754"/>
  <c i="3" r="AW409"/>
  <c i="3" r="AW375"/>
  <c i="3" r="AW289"/>
  <c i="3" r="AW65"/>
  <c i="3" r="AW487"/>
  <c i="3" r="AW500"/>
  <c i="3" r="AW905"/>
  <c i="3" r="AW772"/>
  <c i="3" r="AW505"/>
  <c i="3" r="AW106"/>
  <c i="3" r="AW59"/>
  <c i="3" r="AW122"/>
  <c i="3" r="AW729"/>
  <c i="3" r="AW832"/>
  <c i="3" r="AW588"/>
  <c i="3" r="AW326"/>
  <c i="3" r="AW301"/>
  <c i="3" r="AW295"/>
  <c i="3" r="AW149"/>
  <c i="3" r="AW28"/>
  <c i="3" r="AW722"/>
  <c i="3" r="AW551"/>
  <c i="3" r="AW363"/>
  <c i="3" r="AW419"/>
  <c i="3" r="AW369"/>
  <c i="3" r="AW283"/>
  <c i="3" r="AW216"/>
  <c i="3" r="AW198"/>
  <c i="3" r="AW105"/>
  <c i="3" r="AW16"/>
  <c i="3" r="AW8"/>
  <c i="3" r="AW38"/>
  <c i="3" r="AW64"/>
  <c i="3" r="AW169"/>
  <c i="3" r="AW281"/>
  <c i="3" r="AW335"/>
  <c i="3" r="AW364"/>
  <c i="3" r="AW541"/>
  <c i="3" r="AW813"/>
  <c i="3" r="AW873"/>
  <c i="3" r="AW727"/>
  <c i="3" r="AW695"/>
  <c i="3" r="AW683"/>
  <c i="3" r="AW518"/>
  <c i="3" r="AW415"/>
  <c i="3" r="AW69"/>
  <c i="3" r="AW153"/>
  <c i="3" r="AW354"/>
  <c i="3" r="AW684"/>
  <c i="3" r="AW874"/>
  <c i="3" r="AW103"/>
  <c i="3" r="AW116"/>
  <c i="3" r="AW381"/>
  <c i="3" r="AW519"/>
  <c i="3" r="AW565"/>
  <c i="3" r="AW723"/>
  <c i="3" r="AW781"/>
  <c i="3" r="AW797"/>
  <c i="3" r="AW903"/>
  <c i="3" r="AW995"/>
  <c i="3" r="AW804"/>
  <c i="3" r="AW766"/>
  <c i="3" r="AW567"/>
  <c i="3" r="AW558"/>
  <c i="3" r="AW395"/>
  <c i="3" r="AW445"/>
  <c i="3" r="AW405"/>
  <c i="3" r="AW250"/>
  <c i="3" r="AW173"/>
  <c i="3" r="AW221"/>
  <c i="3" r="AW18"/>
  <c i="3" r="AW35"/>
  <c i="3" r="AW46"/>
  <c i="3" r="AW204"/>
  <c i="3" r="AW886"/>
  <c i="3" r="AW31"/>
  <c i="3" r="AW746"/>
  <c i="3" r="AW359"/>
  <c i="3" r="AW205"/>
  <c i="3" r="AW3"/>
  <c i="3" r="AW271"/>
  <c i="3" r="AW311"/>
  <c i="3" r="AW608"/>
  <c i="3" r="AW945"/>
  <c i="3" r="AW983"/>
  <c i="3" r="AW730"/>
  <c i="3" r="AW673"/>
  <c i="3" r="AW635"/>
  <c i="3" r="AW478"/>
  <c i="3" r="AW355"/>
  <c i="3" r="AW403"/>
  <c i="3" r="AW300"/>
  <c i="3" r="AW2"/>
  <c i="3" r="AW99"/>
  <c i="3" r="AW176"/>
  <c i="3" r="AW206"/>
  <c i="3" r="AW236"/>
  <c i="3" r="AW611"/>
  <c i="3" r="AW624"/>
  <c i="3" r="AW263"/>
  <c i="3" r="AW910"/>
  <c i="3" r="AW850"/>
  <c i="3" r="AW738"/>
  <c i="3" r="AW232"/>
  <c i="3" r="AW212"/>
  <c i="3" r="AW138"/>
  <c i="3" r="AW100"/>
  <c i="3" r="AW29"/>
  <c i="3" r="AW79"/>
  <c i="3" r="AW239"/>
  <c i="3" r="AW312"/>
  <c i="3" r="AW372"/>
  <c i="3" r="AW417"/>
  <c i="3" r="AW504"/>
  <c i="3" r="AW592"/>
  <c i="3" r="AW601"/>
  <c i="3" r="AW669"/>
  <c i="3" r="AW685"/>
  <c i="3" r="AW823"/>
  <c i="3" r="AW960"/>
  <c i="3" r="AW895"/>
  <c i="3" r="AW868"/>
  <c i="3" r="AW825"/>
  <c i="3" r="AW706"/>
  <c i="3" r="AW749"/>
  <c i="3" r="AW622"/>
  <c i="3" r="AW496"/>
  <c i="3" r="AW51"/>
  <c i="3" r="AW67"/>
  <c i="3" r="AW110"/>
  <c i="3" r="AW185"/>
  <c i="3" r="AW225"/>
  <c i="3" r="AW448"/>
  <c i="3" r="AW737"/>
  <c i="3" r="AW782"/>
  <c i="3" r="AW867"/>
  <c i="3" r="AW965"/>
  <c i="3" r="AW906"/>
  <c i="3" r="AW876"/>
  <c i="3" r="AW833"/>
  <c i="3" r="AW641"/>
  <c i="3" r="AW554"/>
  <c i="3" r="AW358"/>
  <c i="3" r="AW344"/>
  <c i="3" r="AW223"/>
  <c i="3" r="AW101"/>
  <c i="3" r="AW34"/>
  <c i="3" r="AW218"/>
  <c i="3" r="AW404"/>
  <c i="3" r="AW413"/>
  <c i="3" r="AW492"/>
  <c i="3" r="AW848"/>
  <c i="3" r="AW854"/>
  <c i="3" r="AW981"/>
  <c i="3" r="AW758"/>
  <c i="3" r="AW613"/>
  <c i="3" r="AW244"/>
  <c i="3" r="AW159"/>
  <c i="3" r="AW245"/>
  <c i="3" r="AW457"/>
  <c i="3" r="AW801"/>
  <c i="3" r="AW260"/>
  <c i="3" r="AW361"/>
  <c i="3" r="AW370"/>
  <c i="3" r="AW616"/>
  <c i="3" r="AW682"/>
  <c i="3" r="AW707"/>
  <c i="3" r="AW750"/>
  <c i="3" r="AW911"/>
  <c i="3" r="AW993"/>
  <c i="2" l="1" r="M9"/>
  <c i="2" r="M6"/>
  <c i="2" r="M7"/>
  <c i="2" r="M4"/>
  <c i="2" r="M8"/>
  <c i="2" r="M10"/>
  <c i="2" r="M5"/>
  <c i="2" r="M3"/>
  <c i="2" r="L1"/>
  <c i="2" r="AF29"/>
  <c i="2" l="1" r="AF30"/>
  <c i="2" l="1" r="AF31"/>
  <c i="2" l="1" r="AF32"/>
  <c i="2" l="1" r="AF33"/>
  <c i="2" l="1" r="AF34"/>
  <c i="2" l="1" r="AF35"/>
  <c i="2" l="1" r="AF36"/>
  <c i="2" l="1" r="AF37"/>
  <c i="2" l="1" r="AF38"/>
  <c i="2" l="1" r="AF39"/>
  <c i="2" l="1" r="AF40"/>
  <c i="2" l="1" r="AF41"/>
  <c i="2" l="1" r="AF42"/>
  <c i="2" l="1" r="AF43"/>
  <c i="2" l="1" r="AF44"/>
  <c i="2" l="1" r="AF45"/>
  <c i="2" l="1" r="AF46"/>
  <c i="2" l="1" r="AF47"/>
  <c i="2" l="1" r="AF48"/>
  <c i="2" l="1" r="AF49"/>
  <c i="2" l="1" r="AF50"/>
  <c i="2" l="1" r="AF51"/>
  <c i="2" l="1" r="AF52"/>
  <c i="2" r="AF53" s="1"/>
  <c i="2" r="AF54" s="1"/>
  <c i="2" r="AF55" s="1"/>
  <c i="2" r="AF56" s="1"/>
  <c i="2" r="AF57" s="1"/>
  <c i="2" r="AF58" s="1"/>
  <c i="2" r="AF59" s="1"/>
  <c i="2" r="AF60" s="1"/>
  <c i="2" r="AF61" s="1"/>
  <c i="2" r="AF62" s="1"/>
  <c i="2" r="AF63" s="1"/>
  <c i="2" r="AF64" s="1"/>
  <c i="2" r="AF65" s="1"/>
  <c i="2" r="AF66" s="1"/>
  <c i="2" r="AF67" s="1"/>
  <c i="2" r="AF68" s="1"/>
  <c i="2" r="AF69" s="1"/>
  <c i="2" r="AF70" s="1"/>
  <c i="2" r="AF71" s="1"/>
  <c i="2" r="AF72" s="1"/>
  <c i="2" r="AF73" s="1"/>
  <c i="2" r="AF74" s="1"/>
  <c i="2" r="AF75" s="1"/>
  <c i="2" r="AF76" s="1"/>
  <c i="2" r="AF77" s="1"/>
  <c i="2" r="AF78" s="1"/>
  <c i="2" r="AF79" s="1"/>
  <c i="2" r="AF80" s="1"/>
  <c i="2" r="AF81" s="1"/>
  <c i="2" r="AF82" s="1"/>
  <c i="2" r="AF83" s="1"/>
  <c i="2" r="AF84" s="1"/>
  <c i="2" r="AF85" s="1"/>
  <c i="2" r="AF86" s="1"/>
  <c i="2" r="AF87" s="1"/>
  <c i="2" r="AF88" s="1"/>
  <c i="2" r="AF89" s="1"/>
  <c i="2" r="AF90" s="1"/>
  <c i="2" r="AF91" s="1"/>
  <c i="2" r="AF92" s="1"/>
  <c i="2" r="AF93" s="1"/>
  <c i="2" r="AF94" s="1"/>
  <c i="2" r="AF95" s="1"/>
  <c i="2" r="AF96" s="1"/>
  <c i="2" r="AF97" s="1"/>
  <c i="2" r="AF98" s="1"/>
  <c i="2" r="AF99" s="1"/>
  <c i="2" r="AF100" s="1"/>
  <c i="2" r="AF101" s="1"/>
  <c i="2" r="AF102" s="1"/>
  <c i="2" r="AF103" s="1"/>
  <c i="2" r="AF104" s="1"/>
  <c i="2" r="AF105" s="1"/>
  <c i="2" r="AF106" s="1"/>
  <c i="2" r="AF107" s="1"/>
  <c i="2" r="AF108" s="1"/>
  <c i="2" r="AF109" s="1"/>
  <c i="2" r="AF110" s="1"/>
  <c i="2" r="AF111" s="1"/>
  <c i="2" r="AF112" s="1"/>
  <c i="2" r="AF113" s="1"/>
  <c i="2" r="AF114" s="1"/>
  <c i="2" r="AF115" s="1"/>
  <c i="2" r="AF116" s="1"/>
  <c i="2" r="AF117" s="1"/>
  <c i="2" r="AF118" s="1"/>
  <c i="2" r="AF119" s="1"/>
  <c i="2" r="AF120" s="1"/>
  <c i="2" r="AF121" s="1"/>
  <c i="2" r="AF122" s="1"/>
  <c i="2" r="AF123" s="1"/>
  <c i="2" r="AF124" s="1"/>
  <c i="2" r="AF125" s="1"/>
  <c i="2" r="AF126" s="1"/>
  <c i="2" r="AF127" s="1"/>
  <c i="2" r="AF128" s="1"/>
  <c i="2" r="AF129" s="1"/>
  <c i="2" r="AF130" s="1"/>
  <c i="2" r="AF131" s="1"/>
  <c i="2" r="AF132" s="1"/>
  <c i="2" r="AF133" s="1"/>
  <c i="2" r="AF134" s="1"/>
  <c i="2" r="AF135" s="1"/>
  <c i="2" r="AF136" s="1"/>
  <c i="2" r="AF137" s="1"/>
  <c i="2" r="AF138" s="1"/>
  <c i="2" r="AF139" s="1"/>
  <c i="2" r="AF140" s="1"/>
  <c i="2" r="AF141" s="1"/>
  <c i="2" r="AF142" s="1"/>
  <c i="2" r="AF143" s="1"/>
  <c i="2" r="AF144" s="1"/>
  <c i="2" r="AF145" s="1"/>
  <c i="2" r="AF146" s="1"/>
  <c i="2" r="AF147" s="1"/>
  <c i="2" r="AF148" s="1"/>
  <c i="2" r="AF149" s="1"/>
  <c i="2" r="AF150" s="1"/>
  <c i="2" r="AF151" s="1"/>
  <c i="2" r="AF152" s="1"/>
  <c i="2" r="AF153" s="1"/>
  <c i="2" r="AF154" s="1"/>
  <c i="2" r="AF155" s="1"/>
  <c i="2" r="AF156" s="1"/>
  <c i="2" r="AF157" s="1"/>
  <c i="2" r="AF158" s="1"/>
  <c i="2" r="AF159" s="1"/>
  <c i="2" r="AF160" s="1"/>
  <c i="2" r="AF161" s="1"/>
  <c i="2" r="AF162" s="1"/>
  <c i="2" r="AF163" s="1"/>
  <c i="2" r="AF164" s="1"/>
  <c i="2" r="AF165" s="1"/>
  <c i="2" r="AF166" s="1"/>
  <c i="2" r="AF167" s="1"/>
  <c i="2" r="AF168" s="1"/>
  <c i="2" r="AF169" s="1"/>
  <c i="2" r="AF170" s="1"/>
  <c i="2" r="AF171" s="1"/>
  <c i="2" r="AF172" s="1"/>
  <c i="2" r="AF173" s="1"/>
  <c i="2" r="AF174" s="1"/>
  <c i="2" r="AF175" s="1"/>
  <c i="2" r="AF176" s="1"/>
  <c i="2" r="AF177" s="1"/>
  <c i="2" r="AF178" s="1"/>
  <c i="2" r="AF179" s="1"/>
  <c i="2" r="AF180" s="1"/>
  <c i="2" r="AF181" s="1"/>
  <c i="2" r="AF182" s="1"/>
  <c i="2" r="AF183" s="1"/>
  <c i="2" r="AF184" s="1"/>
  <c i="2" r="AF185" s="1"/>
  <c i="2" r="AF186" s="1"/>
  <c i="2" r="AF187" s="1"/>
  <c i="2" r="AF188" s="1"/>
  <c i="2" r="AF189" s="1"/>
  <c i="2" r="AF190" s="1"/>
  <c i="2" r="AF191" s="1"/>
  <c i="2" r="AF192" s="1"/>
  <c i="2" r="AF193" s="1"/>
  <c i="2" r="AF194" s="1"/>
  <c i="2" r="AF195" s="1"/>
  <c i="2" r="AF196" s="1"/>
  <c i="2" r="AF197" s="1"/>
  <c i="2" r="AF198" s="1"/>
  <c i="2" r="AF199" s="1"/>
  <c i="2" r="AF200" s="1"/>
  <c i="2" r="AF201" s="1"/>
  <c i="2" r="AF202" s="1"/>
  <c i="2" r="AF203" s="1"/>
  <c i="2" r="AF204" s="1"/>
  <c i="2" r="AF205" s="1"/>
  <c i="2" r="AF206" s="1"/>
  <c i="2" r="AF207" s="1"/>
  <c i="2" r="AF208" s="1"/>
  <c i="2" r="AF209" s="1"/>
  <c i="2" r="AF210" s="1"/>
  <c i="2" r="AF211" s="1"/>
  <c i="2" r="AF212" s="1"/>
  <c i="2" r="AF213" s="1"/>
  <c i="2" r="AF214" s="1"/>
  <c i="2" r="AF215" s="1"/>
  <c i="2" r="AF216" s="1"/>
  <c i="2" r="AF217" s="1"/>
  <c i="2" r="AF218" s="1"/>
  <c i="2" r="AF219" s="1"/>
  <c i="2" r="AF220" s="1"/>
  <c i="2" r="AF221" s="1"/>
  <c i="2" r="AF222" s="1"/>
  <c i="2" r="AF223" s="1"/>
  <c i="2" r="AF224" s="1"/>
  <c i="2" r="AF225" s="1"/>
  <c i="2" r="AF226" s="1"/>
  <c i="2" r="AF227" s="1"/>
  <c i="2" r="AF228" s="1"/>
  <c i="2" r="AF229" s="1"/>
  <c i="2" r="AF230" s="1"/>
  <c i="2" r="AF231" s="1"/>
  <c i="2" r="AF232" s="1"/>
  <c i="2" r="AF233" s="1"/>
  <c i="2" r="AF234" s="1"/>
  <c i="2" r="AF235" s="1"/>
  <c i="2" r="AF236" s="1"/>
  <c i="2" r="AF237" s="1"/>
  <c i="2" r="AF238" s="1"/>
  <c i="2" r="AF239" s="1"/>
  <c i="2" r="AF240" s="1"/>
  <c i="2" r="AF241" s="1"/>
  <c i="2" r="AF242" s="1"/>
  <c i="2" r="AF243" s="1"/>
  <c i="2" r="AF244" s="1"/>
  <c i="2" r="AF245" s="1"/>
  <c i="2" r="AF246" s="1"/>
  <c i="2" r="AF247" s="1"/>
  <c i="2" r="AF248" s="1"/>
  <c i="2" r="AF249" s="1"/>
  <c i="2" r="AF250" s="1"/>
  <c i="2" r="AF251" s="1"/>
  <c i="2" r="AF252" s="1"/>
  <c i="2" r="AF253" s="1"/>
  <c i="2" r="AF254" s="1"/>
  <c i="2" r="AF255" s="1"/>
  <c i="2" r="AF256" s="1"/>
  <c i="2" r="AF257" s="1"/>
  <c i="2" r="AF258" s="1"/>
  <c i="2" r="AF259" s="1"/>
  <c i="2" r="AF260" s="1"/>
  <c i="2" r="AF261" s="1"/>
  <c i="2" r="AF262" s="1"/>
  <c i="2" r="AF263" s="1"/>
  <c i="2" r="AF264" s="1"/>
  <c i="2" r="AF265" s="1"/>
  <c i="2" r="AF266" s="1"/>
  <c i="2" r="AF267" s="1"/>
  <c i="2" r="AF268" s="1"/>
  <c i="2" r="AF269" s="1"/>
  <c i="2" r="AF270" s="1"/>
  <c i="2" r="AF271" s="1"/>
  <c i="2" r="AF272" s="1"/>
  <c i="2" r="AF273" s="1"/>
  <c i="2" r="AF274" s="1"/>
  <c i="2" r="AF275" s="1"/>
  <c i="2" r="AF276" s="1"/>
  <c i="2" r="AF277" s="1"/>
  <c i="2" r="AF278" s="1"/>
  <c i="2" r="AF279" s="1"/>
  <c i="2" r="AF280" s="1"/>
  <c i="2" r="AF281" s="1"/>
  <c i="2" r="AF282" s="1"/>
  <c i="2" r="AF283" s="1"/>
  <c i="2" r="AF284" s="1"/>
  <c i="2" r="AF285" s="1"/>
  <c i="2" r="AF286" s="1"/>
  <c i="2" r="AF287" s="1"/>
  <c i="2" r="AF288" s="1"/>
  <c i="2" r="AF289" s="1"/>
  <c i="2" r="AF290" s="1"/>
  <c i="2" r="AF291" s="1"/>
  <c i="2" r="AF292" s="1"/>
  <c i="2" r="AF293" s="1"/>
  <c i="2" r="AF294" s="1"/>
  <c i="2" r="AF295" s="1"/>
  <c i="2" r="AF296" s="1"/>
  <c i="2" r="AF297" s="1"/>
  <c i="2" r="AF298" s="1"/>
  <c i="2" r="AF299" s="1"/>
  <c i="2" r="AF300" s="1"/>
  <c i="2" r="AF301" s="1"/>
  <c i="2" r="AF302" s="1"/>
  <c i="2" r="AF303" s="1"/>
  <c i="2" r="AF304" s="1"/>
  <c i="2" r="AF305" s="1"/>
  <c i="2" r="AF306" s="1"/>
  <c i="2" r="AF307" s="1"/>
  <c i="2" r="AF308" s="1"/>
  <c i="2" r="AF309" s="1"/>
  <c i="2" r="AF310" s="1"/>
  <c i="2" r="AF311" s="1"/>
  <c i="2" r="AF312" s="1"/>
  <c i="2" r="AF313" s="1"/>
  <c i="2" r="AF314" s="1"/>
  <c i="2" r="AF315" s="1"/>
  <c i="2" r="AF316" s="1"/>
  <c i="2" r="AF317" s="1"/>
  <c i="2" r="AF318" s="1"/>
  <c i="2" r="AF319" s="1"/>
  <c i="2" r="AF320" s="1"/>
  <c i="2" r="AF321" s="1"/>
  <c i="2" r="AF322" s="1"/>
  <c i="2" r="AF323" s="1"/>
  <c i="2" r="AF324" s="1"/>
  <c i="2" r="AF325" s="1"/>
  <c i="2" r="AF326" s="1"/>
  <c i="2" r="AF327" s="1"/>
  <c i="2" r="AF328" s="1"/>
  <c i="2" r="AF329" s="1"/>
  <c i="2" r="AF330" s="1"/>
  <c i="2" r="AF331" s="1"/>
  <c i="2" r="AF332" s="1"/>
  <c i="2" r="AF333" s="1"/>
  <c i="2" r="AF334" s="1"/>
  <c i="2" r="AF335" s="1"/>
  <c i="2" r="AF336" s="1"/>
  <c i="2" r="AF337" s="1"/>
  <c i="2" r="AF338" s="1"/>
  <c i="2" r="AF339" s="1"/>
  <c i="2" r="AF340" s="1"/>
  <c i="2" r="AF341" s="1"/>
  <c i="2" r="AF342" s="1"/>
  <c i="2" r="AF343" s="1"/>
  <c i="2" r="AF344" s="1"/>
  <c i="2" r="AF345" s="1"/>
  <c i="2" r="AF346" s="1"/>
  <c i="2" r="AF347" s="1"/>
  <c i="2" r="AF348" s="1"/>
  <c i="2" r="AF349" s="1"/>
  <c i="2" r="AF350" s="1"/>
  <c i="2" r="AF351" s="1"/>
  <c i="2" r="AF352" s="1"/>
  <c i="2" r="AF353" s="1"/>
  <c i="2" r="AF354" s="1"/>
  <c i="2" r="AF355" s="1"/>
  <c i="2" r="AF356" s="1"/>
  <c i="2" r="AF357" s="1"/>
  <c i="2" r="AF358" s="1"/>
  <c i="2" r="AF359" s="1"/>
  <c i="2" r="AF360" s="1"/>
  <c i="2" r="AF361" s="1"/>
  <c i="2" r="AF362" s="1"/>
  <c i="2" r="AF363" s="1"/>
  <c i="2" r="AF364" s="1"/>
  <c i="2" r="AF365" s="1"/>
  <c i="2" r="AF366" s="1"/>
  <c i="2" r="AF367" s="1"/>
  <c i="2" r="AF368" s="1"/>
  <c i="2" r="AF369" s="1"/>
  <c i="2" r="AF370" s="1"/>
  <c i="2" r="AF371" s="1"/>
  <c i="2" r="AF372" s="1"/>
  <c i="2" r="AF373" s="1"/>
  <c i="2" r="AF374" s="1"/>
  <c i="2" r="AF375" s="1"/>
  <c i="2" r="AF376" s="1"/>
  <c i="2" r="AF377" s="1"/>
  <c i="2" r="AF378" s="1"/>
  <c i="2" r="AF379" s="1"/>
  <c i="2" r="AF380" s="1"/>
  <c i="2" r="AF381" s="1"/>
  <c i="2" r="AF382" s="1"/>
  <c i="2" r="AF383" s="1"/>
  <c i="2" r="AF384" s="1"/>
  <c i="2" r="AF385" s="1"/>
  <c i="2" r="AF386" s="1"/>
  <c i="2" r="AF387" s="1"/>
  <c i="2" r="AF388" s="1"/>
  <c i="2" r="AF389" s="1"/>
  <c i="2" r="AF390" s="1"/>
  <c i="2" r="AF391" s="1"/>
  <c i="2" r="AF392" s="1"/>
  <c i="2" r="AF393" s="1"/>
  <c i="2" r="AF394" s="1"/>
  <c i="2" r="AF395" s="1"/>
  <c i="2" r="AF396" s="1"/>
  <c i="2" r="AF397" s="1"/>
  <c i="2" r="AF398" s="1"/>
  <c i="2" r="AF399" s="1"/>
  <c i="2" r="AF400" s="1"/>
  <c i="2" r="AF401" s="1"/>
  <c i="2" r="AF402" s="1"/>
  <c i="2" r="AF403" s="1"/>
  <c i="2" r="AF404" s="1"/>
  <c i="2" r="AF405" s="1"/>
  <c i="2" r="AF406" s="1"/>
  <c i="2" r="AF407" s="1"/>
  <c i="2" r="AF408" s="1"/>
  <c i="2" r="AF409" s="1"/>
  <c i="2" r="AF410" s="1"/>
  <c i="2" r="AF411" s="1"/>
  <c i="2" r="AF412" s="1"/>
  <c i="2" r="AF413" s="1"/>
  <c i="2" r="AF414" s="1"/>
  <c i="2" r="AF415" s="1"/>
  <c i="2" r="AF416" s="1"/>
  <c i="2" r="AF417" s="1"/>
  <c i="2" r="AF418" s="1"/>
  <c i="2" r="AF419" s="1"/>
  <c i="2" r="AF420" s="1"/>
  <c i="2" r="AF421" s="1"/>
  <c i="2" r="AF422" s="1"/>
  <c i="2" r="AF423" s="1"/>
  <c i="2" r="AF424" s="1"/>
  <c i="2" r="AF425" s="1"/>
  <c i="2" r="AF426" s="1"/>
  <c i="2" r="AF427" s="1"/>
  <c i="2" r="AF428" s="1"/>
  <c i="2" r="AF429" s="1"/>
  <c i="2" r="AF430" s="1"/>
  <c i="2" r="AF431" s="1"/>
  <c i="2" r="AF432" s="1"/>
  <c i="2" r="AF433" s="1"/>
  <c i="2" r="AF434" s="1"/>
  <c i="2" r="AF435" s="1"/>
  <c i="2" r="AF436" s="1"/>
  <c i="2" r="AF437" s="1"/>
  <c i="2" r="AF438" s="1"/>
  <c i="2" r="AF439" s="1"/>
  <c i="2" r="AF440" s="1"/>
  <c i="2" r="AF441" s="1"/>
  <c i="2" r="AF442" s="1"/>
  <c i="2" r="AF443" s="1"/>
  <c i="2" r="AF444" s="1"/>
  <c i="2" r="AF445" s="1"/>
  <c i="2" r="AF446" s="1"/>
  <c i="2" r="AF447" s="1"/>
  <c i="2" r="AF448" s="1"/>
  <c i="2" r="AF449" s="1"/>
  <c i="2" r="AF450" s="1"/>
  <c i="2" r="AF451" s="1"/>
  <c i="2" r="AF452" s="1"/>
  <c i="2" r="AF453" s="1"/>
  <c i="2" r="AF454" s="1"/>
  <c i="2" r="AF455" s="1"/>
  <c i="2" r="AF456" s="1"/>
  <c i="2" r="AF457" s="1"/>
  <c i="2" r="AF458" s="1"/>
  <c i="2" r="AF459" s="1"/>
  <c i="2" r="AF460" s="1"/>
  <c i="2" r="AF461" s="1"/>
  <c i="2" r="AF462" s="1"/>
  <c i="2" r="AF463" s="1"/>
  <c i="2" r="AF464" s="1"/>
  <c i="2" r="AF465" s="1"/>
  <c i="2" r="AF466" s="1"/>
  <c i="2" r="AF467" s="1"/>
  <c i="2" r="AF468" s="1"/>
  <c i="2" r="AF469" s="1"/>
  <c i="2" r="AF470" s="1"/>
  <c i="2" r="AF471" s="1"/>
  <c i="2" r="AF472" s="1"/>
  <c i="2" r="AF473" s="1"/>
  <c i="2" r="AF474" s="1"/>
  <c i="2" r="AF475" s="1"/>
  <c i="2" r="AF476" s="1"/>
  <c i="2" r="AF477" s="1"/>
  <c i="2" r="AF478" s="1"/>
  <c i="2" r="AF479" s="1"/>
  <c i="2" r="AF480" s="1"/>
  <c i="2" r="AF481" s="1"/>
  <c i="2" r="AF482" s="1"/>
  <c i="2" r="AF483" s="1"/>
  <c i="2" r="AF484" s="1"/>
  <c i="2" r="AF485" s="1"/>
  <c i="2" r="AF486" s="1"/>
  <c i="2" r="AF487" s="1"/>
  <c i="2" r="AF488" s="1"/>
  <c i="2" r="AF489" s="1"/>
  <c i="2" r="AF490" s="1"/>
  <c i="2" r="AF491" s="1"/>
  <c i="2" r="AF492" s="1"/>
  <c i="2" r="AF493" s="1"/>
  <c i="2" r="AF494" s="1"/>
  <c i="2" r="AF495" s="1"/>
  <c i="2" r="AF496" s="1"/>
  <c i="2" r="AF497" s="1"/>
  <c i="2" r="AF498" s="1"/>
  <c i="2" r="AF499" s="1"/>
  <c i="2" r="AF500" s="1"/>
  <c i="2" r="AF501" s="1"/>
  <c i="2" r="AF502" s="1"/>
  <c i="2" r="AF503" s="1"/>
  <c i="2" r="AF504" s="1"/>
  <c i="2" r="AF505" s="1"/>
  <c i="2" r="AF506" s="1"/>
  <c i="2" r="AF507" s="1"/>
  <c i="2" r="AF508" s="1"/>
  <c i="2" r="AF509" s="1"/>
  <c i="2" r="AF510" s="1"/>
  <c i="2" r="AF511" s="1"/>
  <c i="2" r="AF512" s="1"/>
  <c i="2" r="AF513" s="1"/>
  <c i="2" r="AF514" s="1"/>
  <c i="2" r="AF515" s="1"/>
  <c i="2" r="AF516" s="1"/>
  <c i="2" r="AF517" s="1"/>
  <c i="2" r="AF518" s="1"/>
  <c i="2" r="AF519" s="1"/>
  <c i="2" r="AF520" s="1"/>
  <c i="2" r="AF521" s="1"/>
  <c i="2" r="AF522" s="1"/>
  <c i="2" r="AF523" s="1"/>
  <c i="2" r="AF524" s="1"/>
  <c i="2" r="AF525" s="1"/>
  <c i="2" r="AF526" s="1"/>
  <c i="2" r="AF527" s="1"/>
  <c i="2" r="AF528" s="1"/>
  <c i="2" r="AF529" s="1"/>
  <c i="2" r="AF530" s="1"/>
  <c i="2" r="AF531" s="1"/>
  <c i="2" r="AF532" s="1"/>
  <c i="2" r="AF533" s="1"/>
  <c i="2" r="AF534" s="1"/>
  <c i="2" r="AF535" s="1"/>
  <c i="2" r="AF536" s="1"/>
  <c i="2" r="AF537" s="1"/>
  <c i="2" r="AF538" s="1"/>
  <c i="2" r="AF539" s="1"/>
  <c i="2" r="AF540" s="1"/>
  <c i="2" r="AF541" s="1"/>
  <c i="2" r="AF542" s="1"/>
  <c i="2" r="AF543" s="1"/>
  <c i="2" r="AF544" s="1"/>
  <c i="2" r="AF545" s="1"/>
  <c i="2" r="AF546" s="1"/>
  <c i="2" r="AF547" s="1"/>
  <c i="2" r="AF548" s="1"/>
  <c i="2" r="AF549" s="1"/>
  <c i="2" r="AF550" s="1"/>
  <c i="2" r="AF551" s="1"/>
  <c i="2" r="AF552" s="1"/>
  <c i="2" r="AF553" s="1"/>
  <c i="2" r="AF554" s="1"/>
  <c i="2" r="AF555" s="1"/>
  <c i="2" r="AF556" s="1"/>
  <c i="2" r="AF557" s="1"/>
  <c i="2" r="AF558" s="1"/>
  <c i="2" r="AF559" s="1"/>
  <c i="2" r="AF560" s="1"/>
  <c i="2" r="AF561" s="1"/>
  <c i="2" r="AF562" s="1"/>
  <c i="2" r="AF563" s="1"/>
  <c i="2" r="AF564" s="1"/>
  <c i="2" r="AF565" s="1"/>
  <c i="2" r="AF566" s="1"/>
  <c i="2" r="AF567" s="1"/>
  <c i="2" r="AF568" s="1"/>
  <c i="2" r="AF569" s="1"/>
  <c i="2" r="AF570" s="1"/>
  <c i="2" r="AF571" s="1"/>
  <c i="2" r="AF572" s="1"/>
  <c i="2" r="AF573" s="1"/>
  <c i="2" r="AF574" s="1"/>
  <c i="2" r="AF575" s="1"/>
  <c i="2" r="AF576" s="1"/>
  <c i="2" r="AF577" s="1"/>
  <c i="2" r="AF578" s="1"/>
  <c i="2" r="AF579" s="1"/>
  <c i="2" r="AF580" s="1"/>
  <c i="2" r="AF581" s="1"/>
  <c i="2" r="AF582" s="1"/>
  <c i="2" r="AF583" s="1"/>
  <c i="2" r="AF584" s="1"/>
  <c i="2" r="AF585" s="1"/>
  <c i="2" r="AF586" s="1"/>
  <c i="2" r="AF587" s="1"/>
  <c i="2" r="AF588" s="1"/>
  <c i="2" r="AF589" s="1"/>
  <c i="2" r="AF590" s="1"/>
  <c i="2" r="AF591" s="1"/>
  <c i="2" r="AF592" s="1"/>
  <c i="2" r="AF593" s="1"/>
  <c i="2" r="AF594" s="1"/>
  <c i="2" r="AF595" s="1"/>
  <c i="2" r="AF596" s="1"/>
  <c i="2" r="AF597" s="1"/>
  <c i="2" r="AF598" s="1"/>
  <c i="2" r="AF599" s="1"/>
  <c i="2" r="AF600" s="1"/>
  <c i="2" r="AF601" s="1"/>
  <c i="2" r="AF602" s="1"/>
  <c i="2" r="AF603" s="1"/>
  <c i="2" r="AF604" s="1"/>
  <c i="2" r="AF605" s="1"/>
  <c i="2" r="AF606" s="1"/>
  <c i="2" r="AF607" s="1"/>
  <c i="2" r="AF608" s="1"/>
  <c i="2" r="AF609" s="1"/>
  <c i="2" r="AF610" s="1"/>
  <c i="2" r="AF611" s="1"/>
  <c i="2" r="AF612" s="1"/>
  <c i="2" r="AF613" s="1"/>
  <c i="2" r="AF614" s="1"/>
  <c i="2" r="AF615" s="1"/>
  <c i="2" r="AF616" s="1"/>
  <c i="2" r="AF617" s="1"/>
  <c i="2" r="AF618" s="1"/>
  <c i="2" r="AF619" s="1"/>
  <c i="2" r="AF620" s="1"/>
  <c i="2" r="AF621" s="1"/>
  <c i="2" r="AF622" s="1"/>
  <c i="2" r="AF623" s="1"/>
  <c i="2" r="AF624" s="1"/>
  <c i="2" r="AF625" s="1"/>
  <c i="2" r="AF626" s="1"/>
  <c i="2" r="AF627" s="1"/>
  <c i="2" r="AF628" s="1"/>
  <c i="2" r="AF629" s="1"/>
  <c i="2" r="AF630" s="1"/>
  <c i="2" r="AF631" s="1"/>
  <c i="2" r="AF632" s="1"/>
  <c i="2" r="AF633" s="1"/>
  <c i="2" r="AF634" s="1"/>
  <c i="2" r="AF635" s="1"/>
  <c i="2" r="AF636" s="1"/>
  <c i="2" r="AF637" s="1"/>
  <c i="2" r="AF638" s="1"/>
  <c i="2" r="AF639" s="1"/>
  <c i="2" r="AF640" s="1"/>
  <c i="2" r="AF641" s="1"/>
  <c i="2" r="AF642" s="1"/>
  <c i="2" r="AF643" s="1"/>
  <c i="2" r="AF644" s="1"/>
  <c i="2" r="AF645" s="1"/>
  <c i="2" r="AF646" s="1"/>
  <c i="2" r="AF647" s="1"/>
  <c i="2" r="AF648" s="1"/>
  <c i="2" r="AF649" s="1"/>
  <c i="2" r="AF650" s="1"/>
  <c i="2" r="AF651" s="1"/>
  <c i="2" r="AF652" s="1"/>
  <c i="2" r="AF653" s="1"/>
  <c i="2" r="AF654" s="1"/>
  <c i="2" r="AF655" s="1"/>
  <c i="2" r="AF656" s="1"/>
  <c i="2" r="AF657" s="1"/>
  <c i="2" r="AF658" s="1"/>
  <c i="2" r="AF659" s="1"/>
  <c i="2" r="AF660" s="1"/>
  <c i="2" r="AF661" s="1"/>
  <c i="2" r="AF662" s="1"/>
  <c i="2" r="AF663" s="1"/>
  <c i="2" r="AF664" s="1"/>
  <c i="2" r="AF665" s="1"/>
  <c i="2" r="AF666" s="1"/>
  <c i="2" r="AF667" s="1"/>
  <c i="2" r="AF668" s="1"/>
  <c i="2" r="AF669" s="1"/>
  <c i="2" r="AF670" s="1"/>
  <c i="2" r="AF671" s="1"/>
  <c i="2" r="AF672" s="1"/>
  <c i="2" r="AF673" s="1"/>
  <c i="2" r="AF674" s="1"/>
  <c i="2" r="AF675" s="1"/>
  <c i="2" r="AF676" s="1"/>
  <c i="2" r="AF677" s="1"/>
  <c i="2" r="AF678" s="1"/>
  <c i="2" r="AF679" s="1"/>
  <c i="2" r="AF680" s="1"/>
  <c i="2" r="AF681" s="1"/>
  <c i="2" r="AF682" s="1"/>
  <c i="2" r="AF683" s="1"/>
  <c i="2" r="AF684" s="1"/>
  <c i="2" r="AF685" s="1"/>
  <c i="2" r="AF686" s="1"/>
  <c i="2" r="AF687" s="1"/>
  <c i="2" r="AF688" s="1"/>
  <c i="2" r="AF689" s="1"/>
  <c i="2" r="AF690" s="1"/>
  <c i="2" r="AF691" s="1"/>
  <c i="2" r="AF692" s="1"/>
  <c i="2" r="AF693" s="1"/>
  <c i="2" r="AF694" s="1"/>
  <c i="2" r="AF695" s="1"/>
  <c i="2" r="AF696" s="1"/>
  <c i="2" r="AF697" s="1"/>
  <c i="2" r="AF698" s="1"/>
  <c i="2" r="AF699" s="1"/>
  <c i="2" r="AF700" s="1"/>
  <c i="2" r="AF701" s="1"/>
  <c i="2" r="AF702" s="1"/>
  <c i="2" r="AF703" s="1"/>
  <c i="2" r="AF704" s="1"/>
  <c i="2" r="AF705" s="1"/>
  <c i="2" r="AF706" s="1"/>
  <c i="2" r="AF707" s="1"/>
  <c i="2" r="AF708" s="1"/>
  <c i="2" r="AF709" s="1"/>
  <c i="2" r="AF710" s="1"/>
  <c i="2" r="AF711" s="1"/>
  <c i="2" r="AF712" s="1"/>
  <c i="2" r="AF713" s="1"/>
  <c i="2" r="AF714" s="1"/>
  <c i="2" r="AF715" s="1"/>
  <c i="2" r="AF716" s="1"/>
  <c i="2" r="AF717" s="1"/>
  <c i="2" r="AF718" s="1"/>
  <c i="2" r="AF719" s="1"/>
  <c i="2" r="AF720" s="1"/>
  <c i="2" r="AF721" s="1"/>
  <c i="2" r="AF722" s="1"/>
  <c i="2" r="AF723" s="1"/>
  <c i="2" r="AF724" s="1"/>
  <c i="2" r="AF725" s="1"/>
  <c i="2" r="AF726" s="1"/>
  <c i="2" r="AF727" s="1"/>
  <c i="2" r="AF728" s="1"/>
  <c i="2" r="AF729" s="1"/>
  <c i="2" r="AF730" s="1"/>
  <c i="2" r="AF731" s="1"/>
  <c i="2" r="AF732" s="1"/>
  <c i="2" r="AF733" s="1"/>
  <c i="2" r="AF734" s="1"/>
  <c i="2" r="AF735" s="1"/>
  <c i="2" r="AF736" s="1"/>
  <c i="2" r="AF737" s="1"/>
  <c i="2" r="AF738" s="1"/>
  <c i="2" r="AF739" s="1"/>
  <c i="2" r="AF740" s="1"/>
  <c i="2" r="AF741" s="1"/>
  <c i="2" r="AF742" s="1"/>
  <c i="2" r="AF743" s="1"/>
  <c i="2" r="AF744" s="1"/>
  <c i="2" r="AF745" s="1"/>
  <c i="2" r="AF746" s="1"/>
  <c i="2" r="AF747" s="1"/>
  <c i="2" r="AF748" s="1"/>
  <c i="2" r="AF749" s="1"/>
  <c i="2" r="AF750" s="1"/>
  <c i="2" r="AF751" s="1"/>
  <c i="2" r="AF752" s="1"/>
  <c i="2" r="AF753" s="1"/>
  <c i="2" r="AF754" s="1"/>
  <c i="2" r="AF755" s="1"/>
  <c i="2" r="AF756" s="1"/>
  <c i="2" r="AF757" s="1"/>
  <c i="2" r="AF758" s="1"/>
  <c i="2" r="AF759" s="1"/>
  <c i="2" r="AF760" s="1"/>
  <c i="2" r="AF761" s="1"/>
  <c i="2" r="AF762" s="1"/>
  <c i="2" r="AF763" s="1"/>
  <c i="2" r="AF764" s="1"/>
  <c i="2" r="AF765" s="1"/>
  <c i="2" r="AF766" s="1"/>
  <c i="2" r="AF767" s="1"/>
  <c i="2" r="AF768" s="1"/>
  <c i="2" r="AF769" s="1"/>
  <c i="2" r="AF770" s="1"/>
  <c i="2" r="AF771" s="1"/>
  <c i="2" r="AF772" s="1"/>
  <c i="2" r="AF773" s="1"/>
  <c i="2" r="AF774" s="1"/>
  <c i="2" r="AF775" s="1"/>
  <c i="2" r="AF776" s="1"/>
  <c i="2" r="AF777" s="1"/>
  <c i="2" r="AF778" s="1"/>
  <c i="2" r="AF779" s="1"/>
  <c i="2" r="AF780" s="1"/>
  <c i="2" r="AF781" s="1"/>
  <c i="2" r="AF782" s="1"/>
  <c i="2" r="AF783" s="1"/>
  <c i="2" r="AF784" s="1"/>
  <c i="2" r="AF785" s="1"/>
  <c i="2" r="AF786" s="1"/>
  <c i="2" r="AF787" s="1"/>
  <c i="2" r="AF788" s="1"/>
  <c i="2" r="AF789" s="1"/>
  <c i="2" r="AF790" s="1"/>
  <c i="2" r="AF791" s="1"/>
  <c i="2" r="AF792" s="1"/>
  <c i="2" r="AF793" s="1"/>
  <c i="2" r="AF794" s="1"/>
  <c i="2" r="AF795" s="1"/>
  <c i="2" r="AF796" s="1"/>
  <c i="2" r="AF797" s="1"/>
  <c i="2" r="AF798" s="1"/>
  <c i="2" r="AF799" s="1"/>
  <c i="2" r="AF800" s="1"/>
  <c i="2" r="AF801" s="1"/>
  <c i="2" r="AF802" s="1"/>
  <c i="2" r="AF803" s="1"/>
  <c i="2" r="AF804" s="1"/>
  <c i="2" r="AF805" s="1"/>
  <c i="2" r="AF806" s="1"/>
  <c i="2" r="AF807" s="1"/>
  <c i="2" r="AF808" s="1"/>
  <c i="2" r="AF809" s="1"/>
  <c i="2" r="AF810" s="1"/>
  <c i="2" r="AF811" s="1"/>
  <c i="2" r="AF812" s="1"/>
  <c i="2" r="AF813" s="1"/>
  <c i="2" r="AF814" s="1"/>
  <c i="2" r="AF815" s="1"/>
  <c i="2" r="AF816" s="1"/>
  <c i="2" r="AF817" s="1"/>
  <c i="2" r="AF818" s="1"/>
  <c i="2" r="AF819" s="1"/>
  <c i="2" r="AF820" s="1"/>
  <c i="2" r="AF821" s="1"/>
  <c i="2" r="AF822" s="1"/>
  <c i="2" r="AF823" s="1"/>
  <c i="2" r="AF824" s="1"/>
  <c i="2" r="AF825" s="1"/>
  <c i="2" r="AF826" s="1"/>
  <c i="2" r="AF827" s="1"/>
  <c i="2" r="AF828" s="1"/>
  <c i="2" r="AF829" s="1"/>
  <c i="2" r="AF830" s="1"/>
  <c i="2" r="AF831" s="1"/>
  <c i="2" r="AF832" s="1"/>
  <c i="2" r="AF833" s="1"/>
  <c i="2" r="AF834" s="1"/>
  <c i="2" r="AF835" s="1"/>
  <c i="2" r="AF836" s="1"/>
  <c i="2" r="AF837" s="1"/>
  <c i="2" r="AF838" s="1"/>
  <c i="2" r="AF839" s="1"/>
  <c i="2" r="AF840" s="1"/>
  <c i="2" r="AF841" s="1"/>
  <c i="2" r="AF842" s="1"/>
  <c i="2" r="AF843" s="1"/>
  <c i="2" r="AF844" s="1"/>
  <c i="2" r="AF845" s="1"/>
  <c i="2" r="AF846" s="1"/>
  <c i="2" r="AF847" s="1"/>
  <c i="2" r="AF848" s="1"/>
  <c i="2" r="AF849" s="1"/>
  <c i="2" r="AF850" s="1"/>
  <c i="2" r="AF851" s="1"/>
  <c i="2" r="AF852" s="1"/>
  <c i="2" r="AF853" s="1"/>
  <c i="2" r="AF854" s="1"/>
  <c i="2" r="AF855" s="1"/>
  <c i="2" r="AF856" s="1"/>
  <c i="2" r="AF857" s="1"/>
  <c i="2" r="AF858" s="1"/>
  <c i="2" r="AF859" s="1"/>
  <c i="2" r="AF860" s="1"/>
  <c i="2" r="AF861" s="1"/>
  <c i="2" r="AF862" s="1"/>
  <c i="2" r="AF863" s="1"/>
  <c i="2" r="AF864" s="1"/>
  <c i="2" r="AF865" s="1"/>
  <c i="2" r="AF866" s="1"/>
  <c i="2" r="AF867" s="1"/>
  <c i="2" r="AF868" s="1"/>
  <c i="2" r="AF869" s="1"/>
  <c i="2" r="AF870" s="1"/>
  <c i="2" r="AF871" s="1"/>
  <c i="2" r="AF872" s="1"/>
  <c i="2" r="AF873" s="1"/>
  <c i="2" r="AF874" s="1"/>
  <c i="2" r="AF875" s="1"/>
  <c i="2" r="AF876" s="1"/>
  <c i="2" r="AF877" s="1"/>
  <c i="2" r="AF878" s="1"/>
  <c i="2" r="AF879" s="1"/>
  <c i="2" r="AF880" s="1"/>
  <c i="2" r="AF881" s="1"/>
  <c i="2" r="AF882" s="1"/>
  <c i="2" r="AF883" s="1"/>
  <c i="2" r="AF884" s="1"/>
  <c i="2" r="AF885" s="1"/>
  <c i="2" r="AF886" s="1"/>
  <c i="2" r="AF887" s="1"/>
  <c i="2" r="AF888" s="1"/>
  <c i="2" r="AF889" s="1"/>
  <c i="2" r="AF890" s="1"/>
  <c i="2" r="AF891" s="1"/>
  <c i="2" r="AF892" s="1"/>
  <c i="2" r="AF893" s="1"/>
  <c i="2" r="AF894" s="1"/>
  <c i="2" r="AF895" s="1"/>
  <c i="2" r="AF896" s="1"/>
  <c i="2" r="AF897" s="1"/>
  <c i="2" r="AF898" s="1"/>
  <c i="2" r="AF899" s="1"/>
  <c i="2" r="AF900" s="1"/>
  <c i="2" r="AF901" s="1"/>
  <c i="2" r="AF902" s="1"/>
  <c i="2" r="AF903" s="1"/>
  <c i="2" r="AF904" s="1"/>
  <c i="2" r="AF905" s="1"/>
  <c i="2" r="AF906" s="1"/>
  <c i="2" r="AF907" s="1"/>
  <c i="2" r="AF908" s="1"/>
  <c i="2" r="AF909" s="1"/>
  <c i="2" r="AF910" s="1"/>
  <c i="2" r="AF911" s="1"/>
  <c i="2" r="AF912" s="1"/>
  <c i="2" r="AF913" s="1"/>
  <c i="2" r="AF914" s="1"/>
  <c i="2" r="AF915" s="1"/>
  <c i="2" r="AF916" s="1"/>
  <c i="2" r="AF917" s="1"/>
  <c i="2" r="AF918" s="1"/>
  <c i="2" r="AF919" s="1"/>
  <c i="2" r="AF920" s="1"/>
  <c i="2" r="AF921" s="1"/>
  <c i="2" r="AF922" s="1"/>
  <c i="2" r="AF923" s="1"/>
  <c i="2" r="AF924" s="1"/>
  <c i="2" r="AF925" s="1"/>
  <c i="2" r="AF926" s="1"/>
  <c i="2" r="AF927" s="1"/>
  <c i="2" r="AF928" s="1"/>
  <c i="2" r="AF929" s="1"/>
  <c i="2" r="AF930" s="1"/>
  <c i="2" r="AF931" s="1"/>
  <c i="2" r="AF932" s="1"/>
  <c i="2" r="AF933" s="1"/>
  <c i="2" r="AF934" s="1"/>
  <c i="2" r="AF935" s="1"/>
  <c i="2" r="AF936" s="1"/>
  <c i="2" r="AF937" s="1"/>
  <c i="2" r="AF938" s="1"/>
  <c i="2" r="AF939" s="1"/>
  <c i="2" r="AF940" s="1"/>
  <c i="2" r="AF941" s="1"/>
  <c i="2" r="AF942" s="1"/>
  <c i="2" r="AF943" s="1"/>
  <c i="2" r="AF944" s="1"/>
  <c i="2" r="AF945" s="1"/>
  <c i="2" r="AF946" s="1"/>
  <c i="2" r="AF947" s="1"/>
  <c i="2" r="AF948" s="1"/>
  <c i="2" r="AF949" s="1"/>
  <c i="2" r="AF950" s="1"/>
  <c i="2" r="AF951" s="1"/>
  <c i="2" r="AF952" s="1"/>
  <c i="2" r="AF953" s="1"/>
  <c i="2" r="AF954" s="1"/>
  <c i="2" r="AF955" s="1"/>
  <c i="2" r="AF956" s="1"/>
  <c i="2" r="AF957" s="1"/>
  <c i="2" r="AF958" s="1"/>
  <c i="2" r="AF959" s="1"/>
  <c i="2" r="AF960" s="1"/>
  <c i="2" r="AF961" s="1"/>
  <c i="2" r="AF962" s="1"/>
  <c i="2" r="AF963" s="1"/>
  <c i="2" r="AF964" s="1"/>
  <c i="2" r="AF965" s="1"/>
  <c i="2" r="AF966" s="1"/>
  <c i="2" r="AF967" s="1"/>
  <c i="2" r="AF968" s="1"/>
  <c i="2" r="AF969" s="1"/>
  <c i="2" r="AF970" s="1"/>
  <c i="2" r="AF971" s="1"/>
  <c i="2" r="AF972" s="1"/>
  <c i="2" r="AF973" s="1"/>
  <c i="2" r="AF974" s="1"/>
  <c i="2" r="AF975" s="1"/>
  <c i="2" r="AF976" s="1"/>
  <c i="2" r="AF977" s="1"/>
  <c i="2" r="AF978" s="1"/>
  <c i="2" r="AF979" s="1"/>
  <c i="2" r="AF980" s="1"/>
  <c i="2" r="AF981" s="1"/>
  <c i="2" r="AF982" s="1"/>
  <c i="2" r="AF983" s="1"/>
  <c i="2" r="AF984" s="1"/>
  <c i="2" r="AF985" s="1"/>
  <c i="2" r="AF986" s="1"/>
  <c i="2" r="AF987" s="1"/>
  <c i="2" r="AF988" s="1"/>
  <c i="2" r="AF989" s="1"/>
  <c i="2" r="AF990" s="1"/>
  <c i="2" r="AF991" s="1"/>
  <c i="2" r="AF992" s="1"/>
  <c i="2" r="AF993" s="1"/>
  <c i="2" r="AF994" s="1"/>
  <c i="2" r="AF995" s="1"/>
  <c i="2" r="AF996" s="1"/>
  <c i="2" r="AF997" s="1"/>
  <c i="2" r="AF998" s="1"/>
  <c i="2" r="AF999" s="1"/>
  <c i="2" r="AF1000" s="1"/>
  <c i="2" r="AF1001" s="1"/>
  <c i="2" r="AF1002" s="1"/>
  <c i="2" r="AF1003" s="1"/>
  <c i="2" r="AF1004" s="1"/>
  <c i="2" r="AF1005" s="1"/>
  <c i="2" r="AF1006" s="1"/>
  <c i="2" r="AF1007" s="1"/>
  <c i="2" r="AF1008" s="1"/>
  <c i="2" r="AF1009" s="1"/>
  <c i="2" r="AF1010" s="1"/>
  <c i="2" r="AF1011" s="1"/>
  <c i="2" r="AF1012" s="1"/>
  <c i="2" r="AF1013" s="1"/>
  <c i="2" r="AF1014" s="1"/>
  <c i="2" r="AF1015" s="1"/>
  <c i="2" r="AF1016" s="1"/>
  <c i="2" r="AF1017" s="1"/>
  <c i="2" r="AF1018" s="1"/>
  <c i="2" r="AF1019" s="1"/>
  <c i="2" r="AF1020" s="1"/>
  <c i="2" r="AF1021" s="1"/>
  <c i="2" r="AF1022" s="1"/>
  <c i="2" r="AF1023" s="1"/>
  <c i="2" l="1" r="AF1024"/>
  <c i="2" r="AF1025" s="1"/>
  <c i="2" r="AF1026" s="1"/>
  <c i="2" r="AF1027" s="1"/>
  <c i="2" r="AF1028" s="1"/>
  <c i="2" r="AF1029" s="1"/>
  <c i="2" r="AF1030" s="1"/>
  <c i="2" r="AF1031" s="1"/>
  <c i="2" r="AF1032" s="1"/>
  <c i="2" r="AF1033" s="1"/>
  <c i="2" r="AF1034" s="1"/>
  <c i="2" r="AF1035" s="1"/>
  <c i="2" r="AF1036" s="1"/>
  <c i="2" r="AF1037" s="1"/>
  <c i="2" r="AF1038" s="1"/>
  <c i="2" r="AF1039" s="1"/>
  <c i="2" r="AF1040" s="1"/>
  <c i="2" r="AF1041" s="1"/>
  <c i="2" r="AF1042" s="1"/>
  <c i="2" r="AF1043" s="1"/>
  <c i="2" r="AF1044" s="1"/>
  <c i="2" r="AF1045" s="1"/>
  <c i="2" r="AF1046" s="1"/>
  <c i="2" r="AF1047" s="1"/>
  <c i="2" r="AF1048" s="1"/>
  <c i="2" r="AF1049" s="1"/>
  <c i="2" r="AF1050" s="1"/>
  <c i="2" r="AF1051" s="1"/>
  <c i="2" r="AF1052" s="1"/>
  <c i="2" r="AF1053" s="1"/>
  <c i="2" r="AF1054" s="1"/>
  <c i="2" r="AF1055" s="1"/>
  <c i="2" r="AF1056" s="1"/>
  <c i="2" r="AF1057" s="1"/>
  <c i="2" r="AF1058" s="1"/>
  <c i="2" r="AF1059" s="1"/>
  <c i="2" r="AF1060" s="1"/>
  <c i="2" r="AF1061" s="1"/>
  <c i="2" r="AF1062" s="1"/>
  <c i="2" r="AF1063" s="1"/>
  <c i="2" r="AF1064" s="1"/>
  <c i="2" r="AF1065" s="1"/>
  <c i="2" r="AF1066" s="1"/>
  <c i="2" r="AF1067" s="1"/>
  <c i="2" r="AF1068" s="1"/>
  <c i="2" r="AF1069" s="1"/>
  <c i="2" r="AF1070" s="1"/>
  <c i="2" r="AF1071" s="1"/>
  <c i="2" r="AF1072" s="1"/>
  <c i="2" r="AF1073" s="1"/>
  <c i="2" r="AF1074" s="1"/>
  <c i="2" r="AF1075" s="1"/>
  <c i="2" r="AF1076" s="1"/>
  <c i="2" r="AF1077" s="1"/>
  <c i="2" r="AF1078" s="1"/>
  <c i="2" r="AF1079" s="1"/>
  <c i="2" r="AF1080" s="1"/>
  <c i="2" r="AF1081" s="1"/>
  <c i="2" r="AF1082" s="1"/>
  <c i="2" r="AF1083" s="1"/>
  <c i="2" r="AF1084" s="1"/>
  <c i="2" r="AF1085" s="1"/>
  <c i="2" r="AF1086" s="1"/>
  <c i="2" r="AF1087" s="1"/>
  <c i="2" r="AF1088" s="1"/>
  <c i="2" r="AF1089" s="1"/>
  <c i="2" r="AF1090" s="1"/>
  <c i="2" r="AF1091" s="1"/>
  <c i="2" r="AF1092" s="1"/>
  <c i="2" r="AF1093" s="1"/>
  <c i="2" r="AF1094" s="1"/>
  <c i="2" r="AF1095" s="1"/>
  <c i="2" r="AF1096" s="1"/>
  <c i="2" r="AF1097" s="1"/>
  <c i="2" r="AF1098" s="1"/>
  <c i="2" r="AF1099" s="1"/>
  <c i="2" r="AF1100" s="1"/>
  <c i="2" r="AF1101" s="1"/>
  <c i="2" r="AF1102" s="1"/>
  <c i="2" r="AF1103" s="1"/>
  <c i="2" r="AF1104" s="1"/>
  <c i="2" r="AF1105" s="1"/>
  <c i="2" r="AF1106" s="1"/>
  <c i="2" r="AF1107" s="1"/>
  <c i="2" r="AF1108" s="1"/>
  <c i="2" r="AF1109" s="1"/>
  <c i="2" r="AF1110" s="1"/>
  <c i="2" r="AF1111" s="1"/>
  <c i="2" r="AF1112" s="1"/>
  <c i="2" r="AF1113" s="1"/>
  <c i="2" r="AF1114" s="1"/>
  <c i="2" r="AF1115" s="1"/>
  <c i="2" r="AF1116" s="1"/>
  <c i="2" r="AF1117" s="1"/>
  <c i="2" r="AF1118" s="1"/>
  <c i="2" r="AF1119" s="1"/>
  <c i="2" r="AF1120" s="1"/>
  <c i="2" r="AF1121" s="1"/>
  <c i="2" r="AF1122" s="1"/>
  <c i="2" r="AF1123" s="1"/>
  <c i="2" r="AF1124" s="1"/>
  <c i="2" r="AF1125" s="1"/>
  <c i="2" r="AF1126" s="1"/>
  <c i="2" r="AF1127" s="1"/>
  <c i="2" r="AF1128" s="1"/>
  <c i="2" r="AF1129" s="1"/>
  <c i="2" r="AF1130" s="1"/>
  <c i="2" r="AF1131" s="1"/>
  <c i="2" r="AF1132" s="1"/>
  <c i="2" r="AF1133" s="1"/>
  <c i="2" r="AF1134" s="1"/>
  <c i="2" r="AF1135" s="1"/>
  <c i="2" r="AF1136" s="1"/>
  <c i="2" r="AF1137" s="1"/>
  <c i="2" r="AF1138" s="1"/>
  <c i="2" r="AF1139" s="1"/>
  <c i="2" r="AF1140" s="1"/>
  <c i="2" r="AF1141" s="1"/>
  <c i="2" r="AF1142" s="1"/>
  <c i="2" r="AF1143" s="1"/>
  <c i="2" r="AF1144" s="1"/>
  <c i="2" r="AF1145" s="1"/>
  <c i="2" r="AF1146" s="1"/>
  <c i="2" r="AF1147" s="1"/>
  <c i="2" r="AF1148" s="1"/>
  <c i="2" r="AF1149" s="1"/>
  <c i="2" r="AF1150" s="1"/>
  <c i="2" r="AF1151" s="1"/>
  <c i="2" r="AF1152" s="1"/>
  <c i="2" r="AF1153" s="1"/>
  <c i="2" r="AF1154" s="1"/>
  <c i="2" r="AF1155" s="1"/>
  <c i="2" r="AF1156" s="1"/>
  <c i="2" r="AF1157" s="1"/>
  <c i="2" r="AF1158" s="1"/>
  <c i="2" r="AF1159" s="1"/>
  <c i="2" r="AF1160" s="1"/>
  <c i="2" r="AF1161" s="1"/>
  <c i="2" r="AF1162" s="1"/>
  <c i="2" r="AF1163" s="1"/>
  <c i="2" r="AF1164" s="1"/>
  <c i="2" r="AF1165" s="1"/>
  <c i="2" r="AF1166" s="1"/>
  <c i="2" r="AF1167" s="1"/>
  <c i="2" r="AF1168" s="1"/>
  <c i="2" r="AF1169" s="1"/>
  <c i="2" r="AF1170" s="1"/>
  <c i="2" r="AF1171" s="1"/>
  <c i="2" r="AF1172" s="1"/>
  <c i="2" r="AF1173" s="1"/>
  <c i="2" r="AF1174" s="1"/>
  <c i="2" r="AF1175" s="1"/>
  <c i="2" r="AF1176" s="1"/>
  <c i="2" r="AF1177" s="1"/>
  <c i="2" r="AF1178" s="1"/>
  <c i="2" r="AF1179" s="1"/>
  <c i="2" r="AF1180" s="1"/>
  <c i="2" r="AF1181" s="1"/>
  <c i="2" r="AF1182" s="1"/>
  <c i="2" r="AF1183" s="1"/>
  <c i="2" r="AF1184" s="1"/>
  <c i="2" r="AF1185" s="1"/>
  <c i="2" r="AF1186" s="1"/>
  <c i="2" r="AF1187" s="1"/>
  <c i="2" r="AF1188" s="1"/>
  <c i="2" r="AF1189" s="1"/>
  <c i="2" r="AF1190" s="1"/>
  <c i="2" r="AF1191" s="1"/>
  <c i="2" r="AF1192" s="1"/>
  <c i="2" r="AF1193" s="1"/>
  <c i="2" r="AF1194" s="1"/>
  <c i="2" r="AF1195" s="1"/>
  <c i="2" r="AF1196" s="1"/>
  <c i="2" r="AF1197" s="1"/>
  <c i="2" r="AF1198" s="1"/>
  <c i="2" r="AF1199" s="1"/>
  <c i="2" r="AF1200" s="1"/>
  <c i="2" r="AF1201" s="1"/>
  <c i="2" r="AF1202" s="1"/>
  <c i="2" r="AF1203" s="1"/>
  <c i="2" r="AF1204" s="1"/>
  <c i="2" r="AF1205" s="1"/>
  <c i="2" r="AF1206" s="1"/>
  <c i="2" r="AF1207" s="1"/>
  <c i="2" r="AF1208" s="1"/>
  <c i="2" r="AF1209" s="1"/>
  <c i="2" r="AF1210" s="1"/>
  <c i="2" r="AF1211" s="1"/>
  <c i="2" r="AF1212" s="1"/>
  <c i="2" r="AF1213" s="1"/>
  <c i="2" r="AF1214" s="1"/>
  <c i="2" r="AF1215" s="1"/>
  <c i="2" r="AF1216" s="1"/>
  <c i="2" r="AF1217" s="1"/>
  <c i="2" r="AF1218" s="1"/>
  <c i="2" r="AF1219" s="1"/>
  <c i="2" r="AF1220" s="1"/>
  <c i="2" r="AF1221" s="1"/>
  <c i="2" r="AF1222" s="1"/>
  <c i="2" r="AF1223" s="1"/>
  <c i="2" r="AF1224" s="1"/>
  <c i="2" r="AF1225" s="1"/>
  <c i="2" r="AF1226" s="1"/>
  <c i="2" r="AF1227" s="1"/>
  <c i="2" r="AF1228" s="1"/>
  <c i="2" r="AF1229" s="1"/>
  <c i="2" r="AF1230" s="1"/>
  <c i="2" r="AF1231" s="1"/>
  <c i="2" r="AF1232" s="1"/>
  <c i="2" r="AF1233" s="1"/>
  <c i="2" r="AF1234" s="1"/>
  <c i="2" r="AF1235" s="1"/>
  <c i="2" r="AF1236" s="1"/>
  <c i="2" r="AF1237" s="1"/>
  <c i="2" r="AF1238" s="1"/>
  <c i="2" r="AF1239" s="1"/>
  <c i="2" r="AF1240" s="1"/>
  <c i="2" r="AF1241" s="1"/>
  <c i="2" r="AF1242" s="1"/>
  <c i="2" r="AF1243" s="1"/>
  <c i="2" r="AF1244" s="1"/>
  <c i="2" r="AF1245" s="1"/>
  <c i="2" r="AF1246" s="1"/>
  <c i="2" r="AF1247" s="1"/>
  <c i="2" r="AF1248" s="1"/>
  <c i="2" r="AF1249" s="1"/>
  <c i="2" r="AF1250" s="1"/>
  <c i="2" r="AF1251" s="1"/>
  <c i="2" r="AF1252" s="1"/>
  <c i="2" r="AF1253" s="1"/>
  <c i="2" r="AF1254" s="1"/>
  <c i="2" r="AF1255" s="1"/>
  <c i="2" r="AF1256" s="1"/>
  <c i="2" r="AF1257" s="1"/>
  <c i="2" r="AF1258" s="1"/>
  <c i="2" r="AF1259" s="1"/>
  <c i="2" r="AF1260" s="1"/>
  <c i="2" r="AF1261" s="1"/>
  <c i="2" r="AF1262" s="1"/>
  <c i="2" r="AF1263" s="1"/>
  <c i="2" r="AF1264" s="1"/>
  <c i="2" r="AF1265" s="1"/>
  <c i="2" r="AF1266" s="1"/>
  <c i="2" r="AF1267" s="1"/>
  <c i="2" r="AF1268" s="1"/>
  <c i="2" r="AF1269" s="1"/>
  <c i="2" r="AF1270" s="1"/>
  <c i="2" r="AF1271" s="1"/>
  <c i="2" r="AF1272" s="1"/>
  <c i="2" r="AF1273" s="1"/>
  <c i="2" r="AF1274" s="1"/>
  <c i="2" r="AF1275" s="1"/>
  <c i="2" r="AF1276" s="1"/>
  <c i="2" r="AF1277" s="1"/>
  <c i="2" r="AF1278" s="1"/>
  <c i="2" r="AF1279" s="1"/>
  <c i="2" r="AF1280" s="1"/>
  <c i="2" r="AF1281" s="1"/>
  <c i="2" r="AF1282" s="1"/>
  <c i="2" r="AF1283" s="1"/>
  <c i="2" r="AF1284" s="1"/>
  <c i="2" r="AF1285" s="1"/>
  <c i="2" r="AF1286" s="1"/>
  <c i="2" r="AF1287" s="1"/>
  <c i="2" r="AF1288" s="1"/>
  <c i="2" r="AF1289" s="1"/>
  <c i="2" r="AF1290" s="1"/>
  <c i="2" r="AF1291" s="1"/>
  <c i="2" r="AF1292" s="1"/>
  <c i="2" r="AF1293" s="1"/>
  <c i="2" r="AF1294" s="1"/>
  <c i="2" r="AF1295" s="1"/>
  <c i="2" r="AF1296" s="1"/>
  <c i="2" r="AF1297" s="1"/>
  <c i="2" r="AF1298" s="1"/>
  <c i="2" r="AF1299" s="1"/>
  <c i="2" r="AF1300" s="1"/>
  <c i="2" r="AF1301" s="1"/>
  <c i="2" r="AF1302" s="1"/>
  <c i="2" r="AF1303" s="1"/>
  <c i="2" r="AF1304" s="1"/>
  <c i="2" r="AF1305" s="1"/>
  <c i="2" r="AF1306" s="1"/>
  <c i="2" r="AF1307" s="1"/>
  <c i="2" r="AF1308" s="1"/>
  <c i="2" r="AF1309" s="1"/>
  <c i="2" r="AF1310" s="1"/>
  <c i="2" r="AF1311" s="1"/>
  <c i="2" r="AF1312" s="1"/>
  <c i="2" r="AF1313" s="1"/>
  <c i="2" r="AF1314" s="1"/>
  <c i="2" r="AF1315" s="1"/>
  <c i="2" r="AF1316" s="1"/>
  <c i="2" r="AF1317" s="1"/>
  <c i="2" r="AF1318" s="1"/>
  <c i="2" r="AF1319" s="1"/>
  <c i="2" r="AF1320" s="1"/>
  <c i="2" r="AF1321" s="1"/>
  <c i="2" r="AF1322" s="1"/>
  <c i="2" r="AF1323" s="1"/>
  <c i="2" r="AF1324" s="1"/>
  <c i="2" r="AF1325" s="1"/>
  <c i="2" r="AF1326" s="1"/>
  <c i="2" r="AF1327" s="1"/>
  <c i="2" r="AF1328" s="1"/>
  <c i="2" r="AF1329" s="1"/>
  <c i="2" r="AF1330" s="1"/>
  <c i="2" r="AF1331" s="1"/>
  <c i="2" r="AF1332" s="1"/>
  <c i="2" r="AF1333" s="1"/>
  <c i="2" r="AF1334" s="1"/>
  <c i="2" r="AF1335" s="1"/>
  <c i="2" r="AF1336" s="1"/>
  <c i="2" r="AF1337" s="1"/>
  <c i="2" r="AF1338" s="1"/>
  <c i="2" r="AF1339" s="1"/>
  <c i="2" r="AF1340" s="1"/>
  <c i="2" r="AF1341" s="1"/>
  <c i="2" r="AF1342" s="1"/>
  <c i="2" r="AF1343" s="1"/>
  <c i="2" r="AF1344" s="1"/>
  <c i="2" r="AF1345" s="1"/>
  <c i="2" r="AF1346" s="1"/>
  <c i="2" r="AF1347" s="1"/>
  <c i="2" r="AF1348" s="1"/>
  <c i="2" r="AF1349" s="1"/>
  <c i="2" r="AF1350" s="1"/>
  <c i="2" r="AF1351" s="1"/>
  <c i="2" r="AF1352" s="1"/>
  <c i="2" r="AF1353" s="1"/>
  <c i="2" r="AF1354" s="1"/>
  <c i="2" r="AF1355" s="1"/>
  <c i="2" r="AF1356" s="1"/>
  <c i="2" r="AF1357" s="1"/>
  <c i="2" r="AF1358" s="1"/>
  <c i="2" r="AF1359" s="1"/>
  <c i="2" r="AF1360" s="1"/>
  <c i="2" r="AF1361" s="1"/>
  <c i="2" r="AF1362" s="1"/>
  <c i="2" r="AF1363" s="1"/>
  <c i="2" r="AF1364" s="1"/>
  <c i="2" r="AF1365" s="1"/>
  <c i="2" r="AF1366" s="1"/>
  <c i="2" r="AF1367" s="1"/>
  <c i="2" r="AF1368" s="1"/>
  <c i="2" r="AF1369" s="1"/>
  <c i="2" r="AF1370" s="1"/>
  <c i="2" r="AF1371" s="1"/>
  <c i="2" r="AF1372" s="1"/>
  <c i="2" r="AF1373" s="1"/>
  <c i="2" r="AF1374" s="1"/>
  <c i="2" r="AF1375" s="1"/>
  <c i="2" r="AF1376" s="1"/>
  <c i="2" r="AF1377" s="1"/>
  <c i="2" r="AF1378" s="1"/>
  <c i="2" r="AF1379" s="1"/>
  <c i="2" r="AF1380" s="1"/>
  <c i="2" r="AF1381" s="1"/>
  <c i="2" r="AF1382" s="1"/>
  <c i="2" r="AF1383" s="1"/>
  <c i="2" r="AF1384" s="1"/>
  <c i="2" r="AF1385" s="1"/>
  <c i="2" r="AF1386" s="1"/>
  <c i="2" r="AF1387" s="1"/>
  <c i="2" r="AF1388" s="1"/>
  <c i="2" r="AF1389" s="1"/>
  <c i="2" r="AF1390" s="1"/>
  <c i="2" r="AF1391" s="1"/>
  <c i="2" r="AF1392" s="1"/>
  <c i="2" r="AF1393" s="1"/>
  <c i="2" r="AF1394" s="1"/>
  <c i="2" r="AF1395" s="1"/>
  <c i="2" r="AF1396" s="1"/>
  <c i="2" r="AF1397" s="1"/>
  <c i="2" r="AF1398" s="1"/>
  <c i="2" r="AF1399" s="1"/>
  <c i="2" r="AF1400" s="1"/>
  <c i="2" r="AF1401" s="1"/>
  <c i="2" r="AF1402" s="1"/>
  <c i="2" r="AF1403" s="1"/>
  <c i="2" r="AF1404" s="1"/>
  <c i="2" r="AF1405" s="1"/>
  <c i="2" r="AF1406" s="1"/>
  <c i="2" r="AF1407" s="1"/>
  <c i="2" r="AF1408" s="1"/>
  <c i="2" r="AF1409" s="1"/>
  <c i="2" r="AF1410" s="1"/>
  <c i="2" r="AF1411" s="1"/>
  <c i="2" r="AF1412" s="1"/>
  <c i="2" r="AF1413" s="1"/>
  <c i="2" r="AF1414" s="1"/>
  <c i="2" r="AF1415" s="1"/>
  <c i="2" r="AF1416" s="1"/>
  <c i="2" r="AF1417" s="1"/>
  <c i="2" r="AF1418" s="1"/>
  <c i="2" r="AF1419" s="1"/>
  <c i="2" r="AF1420" s="1"/>
  <c i="2" r="AF1421" s="1"/>
  <c i="2" r="AF1422" s="1"/>
  <c i="2" r="AF1423" s="1"/>
  <c i="2" r="AF1424" s="1"/>
  <c i="2" r="AF1425" s="1"/>
  <c i="2" r="AF1426" s="1"/>
  <c i="2" r="AF1427" s="1"/>
  <c i="2" r="AF1428" s="1"/>
  <c i="2" r="AF1429" s="1"/>
  <c i="2" r="AF1430" s="1"/>
  <c i="2" r="AF1431" s="1"/>
  <c i="2" r="AF1432" s="1"/>
  <c i="2" r="AF1433" s="1"/>
  <c i="2" r="AF1434" s="1"/>
  <c i="2" r="AF1435" s="1"/>
  <c i="2" r="AF1436" s="1"/>
  <c i="2" r="AF1437" s="1"/>
  <c i="2" r="AF1438" s="1"/>
  <c i="2" r="AF1439" s="1"/>
  <c i="2" r="AF1440" s="1"/>
  <c i="2" r="AF1441" s="1"/>
  <c i="2" r="AF1442" s="1"/>
  <c i="2" r="AF1443" s="1"/>
  <c i="2" r="AF1444" s="1"/>
  <c i="2" r="AF1445" s="1"/>
  <c i="2" r="AF1446" s="1"/>
  <c i="2" r="AF1447" s="1"/>
  <c i="2" r="AF1448" s="1"/>
  <c i="2" r="AF1449" s="1"/>
  <c i="2" r="AF1450" s="1"/>
  <c i="2" r="AF1451" s="1"/>
  <c i="2" r="AF1452" s="1"/>
  <c i="2" r="AF1453" s="1"/>
  <c i="2" r="AF1454" s="1"/>
  <c i="2" r="AF1455" s="1"/>
  <c i="2" r="AF1456" s="1"/>
  <c i="2" r="AF1457" s="1"/>
  <c i="2" r="AF1458" s="1"/>
  <c i="2" r="AF1459" s="1"/>
  <c i="2" r="AF1460" s="1"/>
  <c i="2" r="AF1461" s="1"/>
  <c i="2" r="AF1462" s="1"/>
  <c i="2" r="AF1463" s="1"/>
  <c i="2" r="AF1464" s="1"/>
  <c i="2" r="AF1465" s="1"/>
  <c i="2" r="AF1466" s="1"/>
  <c i="2" r="AF1467" s="1"/>
  <c i="2" r="AF1468" s="1"/>
  <c i="2" r="AF1469" s="1"/>
  <c i="2" r="AF1470" s="1"/>
  <c i="2" r="AF1471" s="1"/>
  <c i="2" r="AF1472" s="1"/>
  <c i="2" r="AF1473" s="1"/>
  <c i="2" r="AF1474" s="1"/>
  <c i="2" r="AF1475" s="1"/>
  <c i="2" r="AF1476" s="1"/>
  <c i="2" r="AF1477" s="1"/>
  <c i="2" r="AF1478" s="1"/>
  <c i="2" r="AF1479" s="1"/>
  <c i="2" r="AF1480" s="1"/>
  <c i="2" r="AF1481" s="1"/>
  <c i="2" r="AF1482" s="1"/>
  <c i="2" r="AF1483" s="1"/>
  <c i="2" r="AF1484" s="1"/>
  <c i="2" r="AF1485" s="1"/>
  <c i="2" r="AF1486" s="1"/>
  <c i="2" r="AF1487" s="1"/>
  <c i="2" r="AF1488" s="1"/>
  <c i="2" r="AF1489" s="1"/>
  <c i="2" r="AF1490" s="1"/>
  <c i="2" r="AF1491" s="1"/>
  <c i="2" r="AF1492" s="1"/>
  <c i="2" r="AF1493" s="1"/>
  <c i="2" r="AF1494" s="1"/>
  <c i="2" r="AF1495" s="1"/>
  <c i="2" r="AF1496" s="1"/>
  <c i="2" r="AF1497" s="1"/>
  <c i="2" r="AF1498" s="1"/>
  <c i="2" r="AF1499" s="1"/>
  <c i="2" r="AF1500" s="1"/>
  <c i="2" r="AF1501" s="1"/>
  <c i="2" r="AF1502" s="1"/>
  <c i="2" r="AF1503" s="1"/>
  <c i="2" r="AF1504" s="1"/>
  <c i="2" r="AF1505" s="1"/>
  <c i="2" r="AF1506" s="1"/>
  <c i="2" r="AF1507" s="1"/>
  <c i="2" r="AF1508" s="1"/>
  <c i="2" r="AF1509" s="1"/>
  <c i="2" r="AF1510" s="1"/>
  <c i="2" r="AF1511" s="1"/>
  <c i="2" r="AF1512" s="1"/>
  <c i="2" r="AF1513" s="1"/>
  <c i="2" r="AF1514" s="1"/>
  <c i="2" r="AF1515" s="1"/>
  <c i="2" r="AF1516" s="1"/>
  <c i="2" r="AF1517" s="1"/>
  <c i="2" r="AF1518" s="1"/>
  <c i="2" r="AF1519" s="1"/>
  <c i="2" r="AF1520" s="1"/>
  <c i="2" r="AF1521" s="1"/>
  <c i="2" r="AF1522" s="1"/>
  <c i="2" r="AF1523" s="1"/>
  <c i="2" r="AF1524" s="1"/>
  <c i="2" r="AF1525" s="1"/>
  <c i="2" r="AF1526" s="1"/>
  <c i="2" r="AF1527" s="1"/>
  <c i="2" r="AF1528" s="1"/>
  <c i="2" r="AF1529" s="1"/>
  <c i="2" r="AF1530" s="1"/>
  <c i="2" r="AF1531" s="1"/>
  <c i="2" r="AF1532" s="1"/>
  <c i="2" r="AF1533" s="1"/>
  <c i="2" r="AF1534" s="1"/>
  <c i="2" r="AF1535" s="1"/>
  <c i="2" r="AF1536" s="1"/>
  <c i="2" r="AF1537" s="1"/>
  <c i="2" r="AF1538" s="1"/>
  <c i="2" r="AF1539" s="1"/>
  <c i="2" r="AF1540" s="1"/>
  <c i="2" r="AF1541" s="1"/>
  <c i="2" r="AF1542" s="1"/>
  <c i="2" r="AF1543" s="1"/>
  <c i="2" r="AF1544" s="1"/>
  <c i="2" r="AF1545" s="1"/>
  <c i="2" r="AF1546" s="1"/>
  <c i="2" r="AF1547" s="1"/>
  <c i="2" r="AF1548" s="1"/>
  <c i="2" r="AF1549" s="1"/>
  <c i="2" r="AF1550" s="1"/>
  <c i="2" r="AF1551" s="1"/>
  <c i="2" r="AF1552" s="1"/>
  <c i="2" r="AF1553" s="1"/>
  <c i="2" r="AF1554" s="1"/>
  <c i="2" r="AF1555" s="1"/>
  <c i="2" r="AF1556" s="1"/>
  <c i="2" r="AF1557" s="1"/>
  <c i="2" r="AF1558" s="1"/>
  <c i="2" r="AF1559" s="1"/>
  <c i="2" r="AF1560" s="1"/>
  <c i="2" r="AF1561" s="1"/>
  <c i="2" r="AF1562" s="1"/>
  <c i="2" r="AF1563" s="1"/>
  <c i="2" r="AF1564" s="1"/>
  <c i="2" r="AF1565" s="1"/>
  <c i="2" r="AF1566" s="1"/>
  <c i="2" r="AF1567" s="1"/>
  <c i="2" r="AF1568" s="1"/>
  <c i="2" r="AF1569" s="1"/>
  <c i="2" r="AF1570" s="1"/>
  <c i="2" r="AF1571" s="1"/>
  <c i="2" r="AF1572" s="1"/>
  <c i="2" r="AF1573" s="1"/>
  <c i="2" r="AF1574" s="1"/>
  <c i="2" r="AF1575" s="1"/>
  <c i="2" r="AF1576" s="1"/>
  <c i="2" r="AF1577" s="1"/>
  <c i="2" r="AF1578" s="1"/>
  <c i="2" r="AF1579" s="1"/>
  <c i="2" r="AF1580" s="1"/>
  <c i="2" r="AF1581" s="1"/>
  <c i="2" r="AF1582" s="1"/>
  <c i="2" r="AF1583" s="1"/>
  <c i="2" r="AF1584" s="1"/>
  <c i="2" r="AF1585" s="1"/>
  <c i="2" r="AF1586" s="1"/>
  <c i="2" r="AF1587" s="1"/>
  <c i="2" r="AF1588" s="1"/>
  <c i="2" r="AF1589" s="1"/>
  <c i="2" r="AF1590" s="1"/>
  <c i="2" r="AF1591" s="1"/>
  <c i="2" r="AF1592" s="1"/>
  <c i="2" r="AF1593" s="1"/>
  <c i="2" r="AF1594" s="1"/>
  <c i="2" r="AF1595" s="1"/>
  <c i="2" r="AF1596" s="1"/>
  <c i="2" r="AF1597" s="1"/>
  <c i="2" r="AF1598" s="1"/>
  <c i="2" r="AF1599" s="1"/>
  <c i="2" r="AF1600" s="1"/>
  <c i="2" r="AF1601" s="1"/>
  <c i="2" r="AF1602" s="1"/>
  <c i="2" r="AF1603" s="1"/>
  <c i="2" r="AF1604" s="1"/>
  <c i="2" r="AF1605" s="1"/>
  <c i="2" r="AF1606" s="1"/>
  <c i="2" r="AF1607" s="1"/>
  <c i="2" r="AF1608" s="1"/>
  <c i="2" r="AF1609" s="1"/>
  <c i="2" r="AF1610" s="1"/>
  <c i="2" r="AF1611" s="1"/>
  <c i="2" r="AF1612" s="1"/>
  <c i="2" r="AF1613" s="1"/>
  <c i="2" r="AF1614" s="1"/>
  <c i="2" r="AF1615" s="1"/>
  <c i="2" r="AF1616" s="1"/>
  <c i="2" r="AF1617" s="1"/>
  <c i="2" r="AF1618" s="1"/>
  <c i="2" r="AF1619" s="1"/>
  <c i="2" r="AF1620" s="1"/>
  <c i="2" r="AF1621" s="1"/>
  <c i="2" r="AF1622" s="1"/>
  <c i="2" r="AF1623" s="1"/>
  <c i="2" r="AF1624" s="1"/>
  <c i="2" r="AF1625" s="1"/>
  <c i="2" r="AF1626" s="1"/>
  <c i="2" r="AF1627" s="1"/>
  <c i="2" r="AF1628" s="1"/>
  <c i="2" r="AF1629" s="1"/>
  <c i="2" r="AF1630" s="1"/>
  <c i="2" r="AF1631" s="1"/>
  <c i="2" r="AF1632" s="1"/>
  <c i="2" r="AF1633" s="1"/>
  <c i="2" r="AF1634" s="1"/>
  <c i="2" r="AF1635" s="1"/>
  <c i="2" r="AF1636" s="1"/>
  <c i="2" r="AF1637" s="1"/>
  <c i="2" r="AF1638" s="1"/>
  <c i="2" r="AF1639" s="1"/>
  <c i="2" r="AF1640" s="1"/>
  <c i="2" r="AF1641" s="1"/>
  <c i="2" r="AF1642" s="1"/>
  <c i="2" r="AF1643" s="1"/>
  <c i="2" r="AF1644" s="1"/>
  <c i="2" r="AF1645" s="1"/>
  <c i="2" r="AF1646" s="1"/>
  <c i="2" r="AF1647" s="1"/>
  <c i="2" r="AF1648" s="1"/>
  <c i="2" r="AF1649" s="1"/>
  <c i="2" r="AF1650" s="1"/>
  <c i="2" r="AF1651" s="1"/>
  <c i="2" r="AF1652" s="1"/>
  <c i="2" r="AF1653" s="1"/>
  <c i="2" r="AF1654" s="1"/>
  <c i="2" r="AF1655" s="1"/>
  <c i="2" r="AF1656" s="1"/>
  <c i="2" r="AF1657" s="1"/>
  <c i="2" r="AF1658" s="1"/>
  <c i="2" r="AF1659" s="1"/>
  <c i="2" r="AF1660" s="1"/>
  <c i="2" r="AF1661" s="1"/>
  <c i="2" r="AF1662" s="1"/>
  <c i="2" r="AF1663" s="1"/>
  <c i="2" r="AF1664" s="1"/>
  <c i="2" r="AF1665" s="1"/>
  <c i="2" r="AF1666" s="1"/>
  <c i="2" r="AF1667" s="1"/>
  <c i="2" r="AF1668" s="1"/>
  <c i="2" r="AF1669" s="1"/>
  <c i="2" r="AF1670" s="1"/>
  <c i="2" r="AF1671" s="1"/>
  <c i="2" r="AF1672" s="1"/>
  <c i="2" r="AF1673" s="1"/>
  <c i="2" r="AF1674" s="1"/>
  <c i="2" r="AF1675" s="1"/>
  <c i="2" r="AF1676" s="1"/>
  <c i="2" r="AF1677" s="1"/>
  <c i="2" r="AF1678" s="1"/>
  <c i="2" r="AF1679" s="1"/>
  <c i="2" r="AF1680" s="1"/>
  <c i="2" r="AF1681" s="1"/>
  <c i="2" r="AF1682" s="1"/>
  <c i="2" r="AF1683" s="1"/>
  <c i="2" r="AF1684" s="1"/>
  <c i="2" r="AF1685" s="1"/>
  <c i="2" r="AF1686" s="1"/>
  <c i="2" r="AF1687" s="1"/>
  <c i="2" r="AF1688" s="1"/>
  <c i="2" r="AF1689" s="1"/>
  <c i="2" r="AF1690" s="1"/>
  <c i="2" r="AF1691" s="1"/>
  <c i="2" r="AF1692" s="1"/>
  <c i="2" r="AF1693" s="1"/>
  <c i="2" r="AF1694" s="1"/>
  <c i="2" r="AF1695" s="1"/>
  <c i="2" r="AF1696" s="1"/>
  <c i="2" r="AF1697" s="1"/>
  <c i="2" r="AF1698" s="1"/>
  <c i="2" r="AF1699" s="1"/>
  <c i="2" r="AF1700" s="1"/>
  <c i="2" r="AF1701" s="1"/>
  <c i="2" r="AF1702" s="1"/>
  <c i="2" r="AF1703" s="1"/>
  <c i="2" r="AF1704" s="1"/>
  <c i="2" r="AF1705" s="1"/>
  <c i="2" r="AF1706" s="1"/>
  <c i="2" r="AF1707" s="1"/>
  <c i="2" r="AF1708" s="1"/>
  <c i="2" r="AF1709" s="1"/>
  <c i="2" r="AF1710" s="1"/>
  <c i="2" r="AF1711" s="1"/>
  <c i="2" r="AF1712" s="1"/>
  <c i="2" r="AF1713" s="1"/>
  <c i="2" r="AF1714" s="1"/>
  <c i="2" r="AF1715" s="1"/>
  <c i="2" r="AF1716" s="1"/>
  <c i="2" r="AF1717" s="1"/>
  <c i="2" r="AF1718" s="1"/>
  <c i="2" r="AF1719" s="1"/>
  <c i="2" r="AF1720" s="1"/>
  <c i="2" r="AF1721" s="1"/>
  <c i="2" r="AF1722" s="1"/>
  <c i="2" r="AF1723" s="1"/>
  <c i="2" r="AF1724" s="1"/>
  <c i="2" r="AF1725" s="1"/>
  <c i="2" r="AF1726" s="1"/>
  <c i="2" r="AF1727" s="1"/>
  <c i="2" r="AF1728" s="1"/>
  <c i="2" r="AF1729" s="1"/>
  <c i="2" r="AF1730" s="1"/>
  <c i="2" r="AF1731" s="1"/>
  <c i="2" r="AF1732" s="1"/>
  <c i="2" r="AF1733" s="1"/>
  <c i="2" r="AF1734" s="1"/>
  <c i="2" r="AF1735" s="1"/>
  <c i="2" r="AF1736" s="1"/>
  <c i="2" r="AF1737" s="1"/>
  <c i="2" r="AF1738" s="1"/>
  <c i="2" r="AF1739" s="1"/>
  <c i="2" r="AF1740" s="1"/>
  <c i="2" r="AF1741" s="1"/>
  <c i="2" r="AF1742" s="1"/>
  <c i="2" r="AF1743" s="1"/>
  <c i="2" r="AF1744" s="1"/>
  <c i="2" r="AF1745" s="1"/>
  <c i="2" r="AF1746" s="1"/>
  <c i="2" r="AF1747" s="1"/>
  <c i="2" r="AF1748" s="1"/>
  <c i="2" r="AF1749" s="1"/>
  <c i="2" r="AF1750" s="1"/>
  <c i="2" r="AF1751" s="1"/>
  <c i="2" r="AF1752" s="1"/>
  <c i="2" r="AF1753" s="1"/>
  <c i="2" r="AF1754" s="1"/>
  <c i="2" r="AF1755" s="1"/>
  <c i="2" r="AF1756" s="1"/>
  <c i="2" r="AF1757" s="1"/>
  <c i="2" r="AF1758" s="1"/>
  <c i="2" r="AF1759" s="1"/>
  <c i="2" r="AF1760" s="1"/>
  <c i="2" r="AF1761" s="1"/>
  <c i="2" r="AF1762" s="1"/>
  <c i="2" r="AF1763" s="1"/>
  <c i="2" r="AF1764" s="1"/>
  <c i="2" r="AF1765" s="1"/>
  <c i="2" r="AF1766" s="1"/>
  <c i="2" r="AF1767" s="1"/>
  <c i="2" r="AF1768" s="1"/>
  <c i="2" r="AF1769" s="1"/>
  <c i="2" r="AF1770" s="1"/>
  <c i="2" r="AF1771" s="1"/>
  <c i="2" r="AF1772" s="1"/>
  <c i="2" r="AF1773" s="1"/>
  <c i="2" r="AF1774" s="1"/>
  <c i="2" r="AF1775" s="1"/>
  <c i="2" r="AF1776" s="1"/>
  <c i="2" r="AF1777" s="1"/>
  <c i="2" r="AF1778" s="1"/>
  <c i="2" r="AF1779" s="1"/>
  <c i="2" r="AF1780" s="1"/>
  <c i="2" r="AF1781" s="1"/>
  <c i="2" r="AF1782" s="1"/>
  <c i="2" r="AF1783" s="1"/>
  <c i="2" r="AF1784" s="1"/>
  <c i="2" r="AF1785" s="1"/>
  <c i="2" r="AF1786" s="1"/>
  <c i="2" r="AF1787" s="1"/>
  <c i="2" r="AF1788" s="1"/>
  <c i="2" r="AF1789" s="1"/>
  <c i="2" r="AF1790" s="1"/>
  <c i="2" r="AF1791" s="1"/>
  <c i="2" r="AF1792" s="1"/>
  <c i="2" r="AF1793" s="1"/>
  <c i="2" r="AF1794" s="1"/>
  <c i="2" r="AF1795" s="1"/>
  <c i="2" r="AF1796" s="1"/>
  <c i="2" r="AF1797" s="1"/>
  <c i="2" r="AF1798" s="1"/>
  <c i="2" r="AF1799" s="1"/>
  <c i="2" r="AF1800" s="1"/>
  <c i="2" r="AF1801" s="1"/>
  <c i="2" r="AF1802" s="1"/>
  <c i="2" r="AF1803" s="1"/>
  <c i="2" r="AF1804" s="1"/>
  <c i="2" r="AF1805" s="1"/>
  <c i="2" r="AF1806" s="1"/>
  <c i="2" r="AF1807" s="1"/>
  <c i="2" r="AF1808" s="1"/>
  <c i="2" r="AF1809" s="1"/>
  <c i="2" r="AF1810" s="1"/>
  <c i="2" r="AF1811" s="1"/>
  <c i="2" r="AF1812" s="1"/>
  <c i="2" r="AF1813" s="1"/>
  <c i="2" r="AF1814" s="1"/>
  <c i="2" r="AF1815" s="1"/>
  <c i="2" r="AF1816" s="1"/>
  <c i="2" r="AF1817" s="1"/>
  <c i="2" r="AF1818" s="1"/>
  <c i="2" r="AF1819" s="1"/>
  <c i="2" r="AF1820" s="1"/>
  <c i="2" r="AF1821" s="1"/>
  <c i="2" r="AF1822" s="1"/>
  <c i="2" r="AF1823" s="1"/>
  <c i="2" r="AF1824" s="1"/>
  <c i="2" r="AF1825" s="1"/>
  <c i="2" r="AF1826" s="1"/>
  <c i="2" r="AF1827" s="1"/>
  <c i="2" r="AF1828" s="1"/>
  <c i="2" r="AF1829" s="1"/>
  <c i="2" r="AF1830" s="1"/>
  <c i="2" r="AF1831" s="1"/>
  <c i="2" r="AF1832" s="1"/>
  <c i="2" r="AF1833" s="1"/>
  <c i="2" r="AF1834" s="1"/>
  <c i="2" r="AF1835" s="1"/>
  <c i="2" r="AF1836" s="1"/>
  <c i="2" r="AF1837" s="1"/>
  <c i="2" r="AF1838" s="1"/>
  <c i="2" r="AF1839" s="1"/>
  <c i="2" r="AF1840" s="1"/>
  <c i="2" r="AF1841" s="1"/>
  <c i="2" r="AF1842" s="1"/>
  <c i="2" r="AF1843" s="1"/>
  <c i="2" r="AF1844" s="1"/>
  <c i="2" r="AF1845" s="1"/>
  <c i="2" r="AF1846" s="1"/>
  <c i="2" r="AF1847" s="1"/>
  <c i="2" r="AF1848" s="1"/>
  <c i="2" r="AF1849" s="1"/>
  <c i="2" r="AF1850" s="1"/>
  <c i="2" r="AF1851" s="1"/>
  <c i="2" r="AF1852" s="1"/>
  <c i="2" r="AF1853" s="1"/>
  <c i="2" r="AF1854" s="1"/>
  <c i="2" r="AF1855" s="1"/>
  <c i="2" r="AF1856" s="1"/>
  <c i="2" r="AF1857" s="1"/>
  <c i="2" r="AF1858" s="1"/>
  <c i="2" r="AF1859" s="1"/>
  <c i="2" r="AF1860" s="1"/>
  <c i="2" r="AF1861" s="1"/>
  <c i="2" r="AF1862" s="1"/>
  <c i="2" r="AF1863" s="1"/>
  <c i="2" r="AF1864" s="1"/>
  <c i="2" r="AF1865" s="1"/>
  <c i="2" r="AF1866" s="1"/>
  <c i="2" r="AF1867" s="1"/>
  <c i="2" r="AF1868" s="1"/>
  <c i="2" r="AF1869" s="1"/>
  <c i="2" r="AF1870" s="1"/>
  <c i="2" r="AF1871" s="1"/>
  <c i="2" r="AF1872" s="1"/>
  <c i="2" r="AF1873" s="1"/>
  <c i="2" r="AF1874" s="1"/>
  <c i="2" r="AF1875" s="1"/>
  <c i="2" r="AF1876" s="1"/>
  <c i="2" r="AF1877" s="1"/>
  <c i="2" r="AF1878" s="1"/>
  <c i="2" r="AF1879" s="1"/>
  <c i="2" r="AF1880" s="1"/>
  <c i="2" r="AF1881" s="1"/>
  <c i="2" r="AF1882" s="1"/>
  <c i="2" r="AF1883" s="1"/>
  <c i="2" r="AF1884" s="1"/>
  <c i="2" r="AF1885" s="1"/>
  <c i="2" r="AF1886" s="1"/>
  <c i="2" r="AF1887" s="1"/>
  <c i="2" r="AF1888" s="1"/>
  <c i="2" r="AF1889" s="1"/>
  <c i="2" r="AF1890" s="1"/>
  <c i="2" r="AF1891" s="1"/>
  <c i="2" r="AF1892" s="1"/>
  <c i="2" r="AF1893" s="1"/>
  <c i="2" r="AF1894" s="1"/>
  <c i="2" r="AF1895" s="1"/>
  <c i="2" r="AF1896" s="1"/>
  <c i="2" r="AF1897" s="1"/>
  <c i="2" r="AF1898" s="1"/>
  <c i="2" r="AF1899" s="1"/>
  <c i="2" r="AF1900" s="1"/>
  <c i="2" r="AF1901" s="1"/>
  <c i="2" r="AF1902" s="1"/>
  <c i="2" r="AF1903" s="1"/>
  <c i="2" r="AF1904" s="1"/>
  <c i="2" r="AF1905" s="1"/>
  <c i="2" r="AF1906" s="1"/>
  <c i="2" r="AF1907" s="1"/>
  <c i="2" r="AF1908" s="1"/>
  <c i="2" r="AF1909" s="1"/>
  <c i="2" r="AF1910" s="1"/>
  <c i="2" r="AF1911" s="1"/>
  <c i="2" r="AF1912" s="1"/>
  <c i="2" r="AF1913" s="1"/>
  <c i="2" r="AF1914" s="1"/>
  <c i="2" r="AF1915" s="1"/>
  <c i="2" r="AF1916" s="1"/>
  <c i="2" r="AF1917" s="1"/>
  <c i="2" r="AF1918" s="1"/>
  <c i="2" r="AF1919" s="1"/>
  <c i="2" r="AF1920" s="1"/>
  <c i="2" r="AF1921" s="1"/>
  <c i="2" r="AF1922" s="1"/>
  <c i="2" r="AF1923" s="1"/>
  <c i="2" r="AF1924" s="1"/>
  <c i="2" r="AF1925" s="1"/>
  <c i="2" r="AF1926" s="1"/>
  <c i="2" r="AF1927" s="1"/>
  <c i="2" r="AF1928" s="1"/>
  <c i="2" r="AF1929" s="1"/>
  <c i="2" r="AF1930" s="1"/>
  <c i="2" r="AF1931" s="1"/>
  <c i="2" r="AF1932" s="1"/>
  <c i="2" r="AF1933" s="1"/>
  <c i="2" r="AF1934" s="1"/>
  <c i="2" r="AF1935" s="1"/>
  <c i="2" r="AF1936" s="1"/>
  <c i="2" r="AF1937" s="1"/>
  <c i="2" r="AF1938" s="1"/>
  <c i="2" r="AF1939" s="1"/>
  <c i="2" r="AF1940" s="1"/>
  <c i="2" r="AF1941" s="1"/>
  <c i="2" r="AF1942" s="1"/>
  <c i="2" r="AF1943" s="1"/>
  <c i="2" r="AF1944" s="1"/>
  <c i="2" r="AF1945" s="1"/>
  <c i="2" r="AF1946" s="1"/>
  <c i="2" r="AF1947" s="1"/>
  <c i="2" r="AF1948" s="1"/>
  <c i="2" r="AF1949" s="1"/>
  <c i="2" r="AF1950" s="1"/>
  <c i="2" r="AF1951" s="1"/>
  <c i="2" r="AF1952" s="1"/>
  <c i="2" r="AF1953" s="1"/>
  <c i="2" r="AF1954" s="1"/>
  <c i="2" r="AF1955" s="1"/>
  <c i="2" r="AF1956" s="1"/>
  <c i="2" r="AF1957" s="1"/>
  <c i="2" r="AF1958" s="1"/>
  <c i="2" r="AF1959" s="1"/>
  <c i="2" r="AF1960" s="1"/>
  <c i="2" r="AF1961" s="1"/>
  <c i="2" r="AF1962" s="1"/>
  <c i="2" r="AF1963" s="1"/>
  <c i="2" r="AF1964" s="1"/>
  <c i="2" r="AF1965" s="1"/>
  <c i="2" r="AF1966" s="1"/>
  <c i="2" r="AF1967" s="1"/>
  <c i="2" r="AF1968" s="1"/>
  <c i="2" r="AF1969" s="1"/>
  <c i="2" r="AF1970" s="1"/>
  <c i="2" r="AF1971" s="1"/>
  <c i="2" r="AF1972" s="1"/>
  <c i="2" r="AF1973" s="1"/>
  <c i="2" r="AF1974" s="1"/>
  <c i="2" r="AF1975" s="1"/>
  <c i="2" r="AF1976" s="1"/>
  <c i="2" r="AF1977" s="1"/>
  <c i="2" r="AF1978" s="1"/>
  <c i="2" r="AF1979" s="1"/>
  <c i="2" r="AF1980" s="1"/>
  <c i="2" r="AF1981" s="1"/>
  <c i="2" r="AF1982" s="1"/>
  <c i="2" r="AF1983" s="1"/>
  <c i="2" r="AF1984" s="1"/>
  <c i="2" r="AF1985" s="1"/>
  <c i="2" r="AF1986" s="1"/>
  <c i="2" r="AF1987" s="1"/>
  <c i="2" r="AF1988" s="1"/>
  <c i="2" r="AF1989" s="1"/>
  <c i="2" r="AF1990" s="1"/>
  <c i="2" r="AF1991" s="1"/>
  <c i="2" r="AF1992" s="1"/>
  <c i="2" r="AF1993" s="1"/>
  <c i="2" r="AF1994" s="1"/>
  <c i="2" r="AF1995" s="1"/>
  <c i="2" r="AF1996" s="1"/>
  <c i="2" r="AF1997" s="1"/>
  <c i="2" r="AF1998" s="1"/>
  <c i="2" r="AF1999" s="1"/>
  <c i="2" r="AF2000" s="1"/>
  <c i="2" r="AF2001" s="1"/>
  <c i="2" r="AF2002" s="1"/>
  <c i="2" r="AF2003" s="1"/>
  <c i="2" r="AF2004" s="1"/>
  <c i="2" r="AF2005" s="1"/>
  <c i="2" r="AF2006" s="1"/>
  <c i="2" r="AF2007" s="1"/>
  <c i="2" r="AF2008" s="1"/>
  <c i="2" r="AF2009" s="1"/>
  <c i="2" r="AF2010" s="1"/>
  <c i="2" r="AF2011" s="1"/>
  <c i="2" r="AF2012" s="1"/>
  <c i="2" r="AF2013" s="1"/>
  <c i="2" r="AF2014" s="1"/>
  <c i="2" r="AF2015" s="1"/>
  <c i="2" r="AF2016" s="1"/>
  <c i="2" r="AF2017" s="1"/>
  <c i="2" r="AF2018" s="1"/>
  <c i="2" r="AF2019" s="1"/>
  <c i="2" r="AF2020" s="1"/>
  <c i="2" r="AF2021" s="1"/>
  <c i="2" r="AF2022" s="1"/>
  <c i="2" r="AF2023" s="1"/>
  <c i="2" l="1" r="AD24"/>
  <c i="4" r="H2" s="1"/>
  <c i="10" r="H1" s="1"/>
  <c i="2" r="U24"/>
  <c i="2" r="AE24"/>
  <c i="2" r="S24"/>
  <c i="4" r="B2" s="1"/>
  <c i="10" r="B1" s="1"/>
  <c i="2" r="AC24"/>
  <c i="2" r="AA24"/>
  <c i="4" r="F2" s="1"/>
  <c i="10" r="F1" s="1"/>
  <c i="2" r="R24"/>
  <c i="2" r="W24"/>
  <c i="4" r="D2" s="1"/>
  <c i="10" r="D1" s="1"/>
  <c i="2" r="Y24"/>
  <c i="2" r="AA72"/>
  <c i="4" r="F50" s="1"/>
  <c i="10" r="F49" s="1"/>
  <c i="2" r="AC105"/>
  <c i="4" r="G83" s="1"/>
  <c i="10" r="G82" s="1"/>
  <c i="2" r="Y75"/>
  <c i="4" r="E53" s="1"/>
  <c i="10" r="E52" s="1"/>
  <c i="2" r="U25"/>
  <c i="2" r="AD144"/>
  <c i="4" r="H122" s="1"/>
  <c i="10" r="H121" s="1"/>
  <c i="2" r="R106"/>
  <c i="4" r="A84" s="1"/>
  <c i="10" r="A83" s="1"/>
  <c i="2" r="AA125"/>
  <c i="4" r="F103" s="1"/>
  <c i="10" r="F102" s="1"/>
  <c i="2" r="AE167"/>
  <c i="4" r="I145" s="1"/>
  <c i="10" r="I144" s="1"/>
  <c i="2" r="AD71"/>
  <c i="4" r="H49" s="1"/>
  <c i="10" r="H48" s="1"/>
  <c i="2" r="W136"/>
  <c i="4" r="D114" s="1"/>
  <c i="10" r="D113" s="1"/>
  <c i="2" r="AC67"/>
  <c i="4" r="G45" s="1"/>
  <c i="10" r="G44" s="1"/>
  <c i="2" r="R161"/>
  <c i="4" r="A139" s="1"/>
  <c i="10" r="A138" s="1"/>
  <c i="2" r="R44"/>
  <c i="4" r="A22" s="1"/>
  <c i="2" r="R30"/>
  <c i="4" r="A8" s="1"/>
  <c i="2" r="AE140"/>
  <c i="4" r="I118" s="1"/>
  <c i="10" r="I117" s="1"/>
  <c i="2" r="AA67"/>
  <c i="4" r="F45" s="1"/>
  <c i="10" r="F44" s="1"/>
  <c i="2" r="S89"/>
  <c i="4" r="B67" s="1"/>
  <c i="10" r="B66" s="1"/>
  <c i="2" r="AE52"/>
  <c i="4" r="I30" s="1"/>
  <c i="10" r="I29" s="1"/>
  <c i="2" r="W107"/>
  <c i="4" r="D85" s="1"/>
  <c i="10" r="D84" s="1"/>
  <c i="2" r="AD115"/>
  <c i="4" r="H93" s="1"/>
  <c i="10" r="H92" s="1"/>
  <c i="2" r="AC134"/>
  <c i="4" r="G112" s="1"/>
  <c i="10" r="G111" s="1"/>
  <c i="2" r="U130"/>
  <c i="4" r="C108" s="1"/>
  <c i="10" r="C107" s="1"/>
  <c i="2" r="AC138"/>
  <c i="4" r="G116" s="1"/>
  <c i="10" r="G115" s="1"/>
  <c i="2" r="AE119"/>
  <c i="4" r="I97" s="1"/>
  <c i="10" r="I96" s="1"/>
  <c i="2" r="R97"/>
  <c i="4" r="A75" s="1"/>
  <c i="10" r="A74" s="1"/>
  <c i="2" r="AA147"/>
  <c i="4" r="F125" s="1"/>
  <c i="10" r="F124" s="1"/>
  <c i="2" r="AE136"/>
  <c i="4" r="I114" s="1"/>
  <c i="10" r="I113" s="1"/>
  <c i="2" r="W141"/>
  <c i="4" r="D119" s="1"/>
  <c i="10" r="D118" s="1"/>
  <c i="2" r="AC63"/>
  <c i="4" r="G41" s="1"/>
  <c i="10" r="G40" s="1"/>
  <c i="2" r="Y141"/>
  <c i="4" r="E119" s="1"/>
  <c i="10" r="E118" s="1"/>
  <c i="2" r="Y72"/>
  <c i="4" r="E50" s="1"/>
  <c i="10" r="E49" s="1"/>
  <c i="2" r="W98"/>
  <c i="4" r="D76" s="1"/>
  <c i="10" r="D75" s="1"/>
  <c i="2" r="AA154"/>
  <c i="4" r="F132" s="1"/>
  <c i="10" r="F131" s="1"/>
  <c i="2" r="AC52"/>
  <c i="4" r="G30" s="1"/>
  <c i="10" r="G29" s="1"/>
  <c i="2" r="U38"/>
  <c i="4" r="C16" s="1"/>
  <c i="10" r="C15" s="1"/>
  <c i="2" r="AE88"/>
  <c i="4" r="I66" s="1"/>
  <c i="10" r="I65" s="1"/>
  <c i="2" r="AC38"/>
  <c i="4" r="G16" s="1"/>
  <c i="10" r="G15" s="1"/>
  <c i="2" r="W171"/>
  <c i="4" r="D149" s="1"/>
  <c i="10" r="D148" s="1"/>
  <c i="2" r="S117"/>
  <c i="4" r="B95" s="1"/>
  <c i="10" r="B94" s="1"/>
  <c i="2" r="W51"/>
  <c i="4" r="D29" s="1"/>
  <c i="10" r="D28" s="1"/>
  <c i="2" r="Y121"/>
  <c i="4" r="E99" s="1"/>
  <c i="10" r="E98" s="1"/>
  <c i="2" r="W146"/>
  <c i="4" r="D124" s="1"/>
  <c i="10" r="D123" s="1"/>
  <c i="2" r="U63"/>
  <c i="4" r="C41" s="1"/>
  <c i="10" r="C40" s="1"/>
  <c i="2" r="AD40"/>
  <c i="4" r="H18" s="1"/>
  <c i="10" r="H17" s="1"/>
  <c i="2" r="S168"/>
  <c i="4" r="B146" s="1"/>
  <c i="10" r="B145" s="1"/>
  <c i="2" r="AA165"/>
  <c i="4" r="F143" s="1"/>
  <c i="10" r="F142" s="1"/>
  <c i="2" r="AD124"/>
  <c i="4" r="H102" s="1"/>
  <c i="10" r="H101" s="1"/>
  <c i="2" r="AA96"/>
  <c i="4" r="F74" s="1"/>
  <c i="10" r="F73" s="1"/>
  <c i="2" r="AE43"/>
  <c i="4" r="I21" s="1"/>
  <c i="10" r="I20" s="1"/>
  <c i="2" r="S119"/>
  <c i="4" r="B97" s="1"/>
  <c i="10" r="B96" s="1"/>
  <c i="2" r="S44"/>
  <c i="4" r="B22" s="1"/>
  <c i="10" r="B21" s="1"/>
  <c i="2" r="W67"/>
  <c i="4" r="D45" s="1"/>
  <c i="10" r="D44" s="1"/>
  <c i="2" r="AD58"/>
  <c i="4" r="H36" s="1"/>
  <c i="10" r="H35" s="1"/>
  <c i="2" r="U139"/>
  <c i="4" r="C117" s="1"/>
  <c i="10" r="C116" s="1"/>
  <c i="2" r="Y31"/>
  <c i="4" r="E9" s="1"/>
  <c i="10" r="E8" s="1"/>
  <c i="2" r="AA39"/>
  <c i="4" r="F17" s="1"/>
  <c i="10" r="F16" s="1"/>
  <c i="2" r="Y59"/>
  <c i="4" r="E37" s="1"/>
  <c i="10" r="E36" s="1"/>
  <c i="2" r="Y40"/>
  <c i="4" r="E18" s="1"/>
  <c i="10" r="E17" s="1"/>
  <c i="2" r="U61"/>
  <c i="4" r="C39" s="1"/>
  <c i="10" r="C38" s="1"/>
  <c i="2" r="AE117"/>
  <c i="4" r="I95" s="1"/>
  <c i="10" r="I94" s="1"/>
  <c i="2" r="U41"/>
  <c i="4" r="C19" s="1"/>
  <c i="10" r="C18" s="1"/>
  <c i="2" r="W56"/>
  <c i="4" r="D34" s="1"/>
  <c i="10" r="D33" s="1"/>
  <c i="2" r="S46"/>
  <c i="4" r="B24" s="1"/>
  <c i="10" r="B23" s="1"/>
  <c i="2" r="AC104"/>
  <c i="4" r="G82" s="1"/>
  <c i="10" r="G81" s="1"/>
  <c i="2" r="U170"/>
  <c i="4" r="C148" s="1"/>
  <c i="10" r="C147" s="1"/>
  <c i="2" r="Y170"/>
  <c i="4" r="E148" s="1"/>
  <c i="10" r="E147" s="1"/>
  <c i="2" r="Y84"/>
  <c i="4" r="E62" s="1"/>
  <c i="10" r="E61" s="1"/>
  <c i="2" r="AC126"/>
  <c i="4" r="G104" s="1"/>
  <c i="10" r="G103" s="1"/>
  <c i="2" r="AC66"/>
  <c i="4" r="G44" s="1"/>
  <c i="10" r="G43" s="1"/>
  <c i="2" r="U138"/>
  <c i="4" r="C116" s="1"/>
  <c i="10" r="C115" s="1"/>
  <c i="2" r="AC65"/>
  <c i="4" r="G43" s="1"/>
  <c i="10" r="G42" s="1"/>
  <c i="2" r="AD133"/>
  <c i="4" r="H111" s="1"/>
  <c i="10" r="H110" s="1"/>
  <c i="2" r="R100"/>
  <c i="4" r="A78" s="1"/>
  <c i="10" r="A77" s="1"/>
  <c i="2" r="AA106"/>
  <c i="4" r="F84" s="1"/>
  <c i="10" r="F83" s="1"/>
  <c i="2" r="U37"/>
  <c i="4" r="C15" s="1"/>
  <c i="10" r="C14" s="1"/>
  <c i="2" r="R51"/>
  <c i="4" r="A29" s="1"/>
  <c i="2" r="AC116"/>
  <c i="4" r="G94" s="1"/>
  <c i="10" r="G93" s="1"/>
  <c i="2" r="AA170"/>
  <c i="4" r="F148" s="1"/>
  <c i="10" r="F147" s="1"/>
  <c i="2" r="AE152"/>
  <c i="4" r="I130" s="1"/>
  <c i="10" r="I129" s="1"/>
  <c i="2" r="AA108"/>
  <c i="4" r="F86" s="1"/>
  <c i="10" r="F85" s="1"/>
  <c i="2" r="Y168"/>
  <c i="4" r="E146" s="1"/>
  <c i="10" r="E145" s="1"/>
  <c i="2" r="U99"/>
  <c i="4" r="C77" s="1"/>
  <c i="10" r="C76" s="1"/>
  <c i="2" r="S37"/>
  <c i="4" r="B15" s="1"/>
  <c i="10" r="B14" s="1"/>
  <c i="2" r="AC27"/>
  <c i="4" r="G5" s="1"/>
  <c i="10" r="G4" s="1"/>
  <c i="2" r="AA69"/>
  <c i="4" r="F47" s="1"/>
  <c i="10" r="F46" s="1"/>
  <c i="2" r="Y27"/>
  <c i="4" r="E5" s="1"/>
  <c i="10" r="E4" s="1"/>
  <c i="2" r="U48"/>
  <c i="4" r="C26" s="1"/>
  <c i="10" r="C25" s="1"/>
  <c i="2" r="AC60"/>
  <c i="4" r="G38" s="1"/>
  <c i="10" r="G37" s="1"/>
  <c i="2" r="W83"/>
  <c i="4" r="D61" s="1"/>
  <c i="10" r="D60" s="1"/>
  <c i="2" r="R46"/>
  <c i="4" r="A24" s="1"/>
  <c i="2" r="AE38"/>
  <c i="4" r="I16" s="1"/>
  <c i="10" r="I15" s="1"/>
  <c i="2" r="AC136"/>
  <c i="4" r="G114" s="1"/>
  <c i="10" r="G113" s="1"/>
  <c i="2" r="W112"/>
  <c i="4" r="D90" s="1"/>
  <c i="10" r="D89" s="1"/>
  <c i="2" r="AD31"/>
  <c i="4" r="H9" s="1"/>
  <c i="10" r="H8" s="1"/>
  <c i="2" r="S169"/>
  <c i="4" r="B147" s="1"/>
  <c i="10" r="B146" s="1"/>
  <c i="2" r="R157"/>
  <c i="4" r="A135" s="1"/>
  <c i="10" r="A134" s="1"/>
  <c i="2" r="Y55"/>
  <c i="4" r="E33" s="1"/>
  <c i="10" r="E32" s="1"/>
  <c i="2" r="AD35"/>
  <c i="4" r="H13" s="1"/>
  <c i="10" r="H12" s="1"/>
  <c i="2" r="AD30"/>
  <c i="4" r="H8" s="1"/>
  <c i="10" r="H7" s="1"/>
  <c i="2" r="AD66"/>
  <c i="4" r="H44" s="1"/>
  <c i="10" r="H43" s="1"/>
  <c i="2" r="AC111"/>
  <c i="4" r="G89" s="1"/>
  <c i="10" r="G88" s="1"/>
  <c i="2" r="AE82"/>
  <c i="4" r="I60" s="1"/>
  <c i="10" r="I59" s="1"/>
  <c i="2" r="R166"/>
  <c i="4" r="A144" s="1"/>
  <c i="10" r="A143" s="1"/>
  <c i="2" r="Y83"/>
  <c i="4" r="E61" s="1"/>
  <c i="10" r="E60" s="1"/>
  <c i="2" r="AA25"/>
  <c i="4" r="F3" s="1"/>
  <c i="10" r="F2" s="1"/>
  <c i="2" r="AA55"/>
  <c i="4" r="F33" s="1"/>
  <c i="10" r="F32" s="1"/>
  <c i="2" r="AD57"/>
  <c i="4" r="H35" s="1"/>
  <c i="10" r="H34" s="1"/>
  <c i="2" r="AA36"/>
  <c i="4" r="F14" s="1"/>
  <c i="10" r="F13" s="1"/>
  <c i="2" r="AE97"/>
  <c i="4" r="I75" s="1"/>
  <c i="10" r="I74" s="1"/>
  <c i="2" r="S95"/>
  <c i="4" r="B73" s="1"/>
  <c i="10" r="B72" s="1"/>
  <c i="2" r="W161"/>
  <c i="4" r="D139" s="1"/>
  <c i="10" r="D138" s="1"/>
  <c i="2" r="Y51"/>
  <c i="4" r="E29" s="1"/>
  <c i="10" r="E28" s="1"/>
  <c i="2" r="AE158"/>
  <c i="4" r="I136" s="1"/>
  <c i="10" r="I135" s="1"/>
  <c i="2" r="AD132"/>
  <c i="4" r="H110" s="1"/>
  <c i="10" r="H109" s="1"/>
  <c i="2" r="Y108"/>
  <c i="4" r="E86" s="1"/>
  <c i="10" r="E85" s="1"/>
  <c i="2" r="Y150"/>
  <c i="4" r="E128" s="1"/>
  <c i="10" r="E127" s="1"/>
  <c i="2" r="AE138"/>
  <c i="4" r="I116" s="1"/>
  <c i="10" r="I115" s="1"/>
  <c i="2" r="AA77"/>
  <c i="4" r="F55" s="1"/>
  <c i="10" r="F54" s="1"/>
  <c i="2" r="AE171"/>
  <c i="4" r="I149" s="1"/>
  <c i="10" r="I148" s="1"/>
  <c i="2" r="R108"/>
  <c i="4" r="A86" s="1"/>
  <c i="10" r="A85" s="1"/>
  <c i="2" r="AD147"/>
  <c i="4" r="H125" s="1"/>
  <c i="10" r="H124" s="1"/>
  <c i="2" r="AE102"/>
  <c i="4" r="I80" s="1"/>
  <c i="10" r="I79" s="1"/>
  <c i="2" r="AE44"/>
  <c i="4" r="I22" s="1"/>
  <c i="10" r="I21" s="1"/>
  <c i="2" r="Y45"/>
  <c i="4" r="E23" s="1"/>
  <c i="10" r="E22" s="1"/>
  <c i="2" r="Y47"/>
  <c i="4" r="E25" s="1"/>
  <c i="10" r="E24" s="1"/>
  <c i="2" r="S41"/>
  <c i="4" r="B19" s="1"/>
  <c i="10" r="B18" s="1"/>
  <c i="2" r="W70"/>
  <c i="4" r="D48" s="1"/>
  <c i="10" r="D47" s="1"/>
  <c i="2" r="R117"/>
  <c i="4" r="A95" s="1"/>
  <c i="10" r="A94" s="1"/>
  <c i="2" r="R129"/>
  <c i="4" r="A107" s="1"/>
  <c i="10" r="A106" s="1"/>
  <c i="2" r="S77"/>
  <c i="4" r="B55" s="1"/>
  <c i="10" r="B54" s="1"/>
  <c i="2" r="R36"/>
  <c i="4" r="A14" s="1"/>
  <c i="2" r="W49"/>
  <c i="4" r="D27" s="1"/>
  <c i="10" r="D26" s="1"/>
  <c i="2" r="S98"/>
  <c i="4" r="B76" s="1"/>
  <c i="10" r="B75" s="1"/>
  <c i="2" r="AE33"/>
  <c i="4" r="I11" s="1"/>
  <c i="10" r="I10" s="1"/>
  <c i="2" r="R49"/>
  <c i="4" r="A27" s="1"/>
  <c i="2" r="R154"/>
  <c i="4" r="A132" s="1"/>
  <c i="10" r="A131" s="1"/>
  <c i="2" r="AE127"/>
  <c i="4" r="I105" s="1"/>
  <c i="10" r="I104" s="1"/>
  <c i="2" r="R74"/>
  <c i="4" r="A52" s="1"/>
  <c i="10" r="A51" s="1"/>
  <c i="2" r="AA127"/>
  <c i="4" r="F105" s="1"/>
  <c i="10" r="F104" s="1"/>
  <c i="2" r="R39"/>
  <c i="4" r="A17" s="1"/>
  <c i="2" r="AA83"/>
  <c i="4" r="F61" s="1"/>
  <c i="10" r="F60" s="1"/>
  <c i="2" r="AE169"/>
  <c i="4" r="I147" s="1"/>
  <c i="10" r="I146" s="1"/>
  <c i="2" r="AD55"/>
  <c i="4" r="H33" s="1"/>
  <c i="10" r="H32" s="1"/>
  <c i="2" r="U29"/>
  <c i="4" r="C7" s="1"/>
  <c i="10" r="C6" s="1"/>
  <c i="2" r="AC96"/>
  <c i="4" r="G74" s="1"/>
  <c i="10" r="G73" s="1"/>
  <c i="2" r="AD62"/>
  <c i="4" r="H40" s="1"/>
  <c i="10" r="H39" s="1"/>
  <c i="2" r="AD165"/>
  <c i="4" r="H143" s="1"/>
  <c i="10" r="H142" s="1"/>
  <c i="2" r="AC75"/>
  <c i="4" r="G53" s="1"/>
  <c i="10" r="G52" s="1"/>
  <c i="2" r="R56"/>
  <c i="4" r="A34" s="1"/>
  <c i="2" r="W29"/>
  <c i="4" r="D7" s="1"/>
  <c i="10" r="D6" s="1"/>
  <c i="2" r="AD108"/>
  <c i="4" r="H86" s="1"/>
  <c i="10" r="H85" s="1"/>
  <c i="2" r="AE72"/>
  <c i="4" r="I50" s="1"/>
  <c i="10" r="I49" s="1"/>
  <c i="2" r="AC79"/>
  <c i="4" r="G57" s="1"/>
  <c i="10" r="G56" s="1"/>
  <c i="2" r="AA156"/>
  <c i="4" r="F134" s="1"/>
  <c i="10" r="F133" s="1"/>
  <c i="2" r="S128"/>
  <c i="4" r="B106" s="1"/>
  <c i="10" r="B105" s="1"/>
  <c i="2" r="AE170"/>
  <c i="4" r="I148" s="1"/>
  <c i="10" r="I147" s="1"/>
  <c i="2" r="AC133"/>
  <c i="4" r="G111" s="1"/>
  <c i="10" r="G110" s="1"/>
  <c i="2" r="W159"/>
  <c i="4" r="D137" s="1"/>
  <c i="10" r="D136" s="1"/>
  <c i="2" r="AA50"/>
  <c i="4" r="F28" s="1"/>
  <c i="10" r="F27" s="1"/>
  <c i="2" r="AC102"/>
  <c i="4" r="G80" s="1"/>
  <c i="10" r="G79" s="1"/>
  <c i="2" r="AC31"/>
  <c i="4" r="G9" s="1"/>
  <c i="10" r="G8" s="1"/>
  <c i="2" r="R81"/>
  <c i="4" r="A59" s="1"/>
  <c i="10" r="A58" s="1"/>
  <c i="2" r="AC57"/>
  <c i="4" r="G35" s="1"/>
  <c i="10" r="G34" s="1"/>
  <c i="10" r="AQ34" s="1"/>
  <c i="2" r="Y26"/>
  <c i="2" r="U131"/>
  <c i="4" r="C109" s="1"/>
  <c i="10" r="C108" s="1"/>
  <c i="2" r="Y163"/>
  <c i="4" r="E141" s="1"/>
  <c i="10" r="E140" s="1"/>
  <c i="2" r="S39"/>
  <c i="4" r="B17" s="1"/>
  <c i="10" r="B16" s="1"/>
  <c i="2" r="S152"/>
  <c i="4" r="B130" s="1"/>
  <c i="10" r="B129" s="1"/>
  <c i="2" r="W54"/>
  <c i="4" r="D32" s="1"/>
  <c i="10" r="D31" s="1"/>
  <c i="2" r="U157"/>
  <c i="4" r="C135" s="1"/>
  <c i="10" r="C134" s="1"/>
  <c i="2" r="AD154"/>
  <c i="4" r="H132" s="1"/>
  <c i="10" r="H131" s="1"/>
  <c i="2" r="AC139"/>
  <c i="4" r="G117" s="1"/>
  <c i="10" r="G116" s="1"/>
  <c i="2" r="S80"/>
  <c i="4" r="B58" s="1"/>
  <c i="10" r="B57" s="1"/>
  <c i="2" r="Y46"/>
  <c i="4" r="E24" s="1"/>
  <c i="10" r="E23" s="1"/>
  <c i="2" r="AD106"/>
  <c i="4" r="H84" s="1"/>
  <c i="10" r="H83" s="1"/>
  <c i="2" r="AE87"/>
  <c i="4" r="I65" s="1"/>
  <c i="10" r="I64" s="1"/>
  <c i="2" r="U160"/>
  <c i="4" r="C138" s="1"/>
  <c i="10" r="C137" s="1"/>
  <c i="2" r="AD98"/>
  <c i="4" r="H76" s="1"/>
  <c i="10" r="H75" s="1"/>
  <c i="2" r="AE35"/>
  <c i="4" r="I13" s="1"/>
  <c i="10" r="I12" s="1"/>
  <c i="2" r="U164"/>
  <c i="4" r="C142" s="1"/>
  <c i="10" r="C141" s="1"/>
  <c i="2" r="R32"/>
  <c i="4" r="A10" s="1"/>
  <c i="2" r="AA146"/>
  <c i="4" r="F124" s="1"/>
  <c i="10" r="F123" s="1"/>
  <c i="2" r="AD101"/>
  <c i="4" r="H79" s="1"/>
  <c i="10" r="H78" s="1"/>
  <c i="2" r="S113"/>
  <c i="4" r="B91" s="1"/>
  <c i="10" r="B90" s="1"/>
  <c i="2" r="W26"/>
  <c i="4" r="D4" s="1"/>
  <c i="10" r="D3" s="1"/>
  <c i="2" r="AE132"/>
  <c i="4" r="I110" s="1"/>
  <c i="10" r="I109" s="1"/>
  <c i="2" r="AE172"/>
  <c i="4" r="I150" s="1"/>
  <c i="10" r="I149" s="1"/>
  <c i="2" r="U111"/>
  <c i="4" r="C89" s="1"/>
  <c i="10" r="C88" s="1"/>
  <c i="2" r="AE163"/>
  <c i="4" r="I141" s="1"/>
  <c i="10" r="I140" s="1"/>
  <c i="2" r="AA117"/>
  <c i="4" r="F95" s="1"/>
  <c i="10" r="F94" s="1"/>
  <c i="2" r="AD34"/>
  <c i="4" r="H12" s="1"/>
  <c i="10" r="H11" s="1"/>
  <c i="2" r="W34"/>
  <c i="4" r="D12" s="1"/>
  <c i="10" r="D11" s="1"/>
  <c i="2" r="R105"/>
  <c i="4" r="A83" s="1"/>
  <c i="10" r="A82" s="1"/>
  <c i="2" r="S54"/>
  <c i="4" r="B32" s="1"/>
  <c i="10" r="B31" s="1"/>
  <c i="2" r="AC128"/>
  <c i="4" r="G106" s="1"/>
  <c i="10" r="G105" s="1"/>
  <c i="2" r="W94"/>
  <c i="4" r="D72" s="1"/>
  <c i="10" r="D71" s="1"/>
  <c i="2" r="AA166"/>
  <c i="4" r="F144" s="1"/>
  <c i="10" r="F143" s="1"/>
  <c i="2" r="Y151"/>
  <c i="4" r="E129" s="1"/>
  <c i="10" r="E128" s="1"/>
  <c i="2" r="AC171"/>
  <c i="4" r="G149" s="1"/>
  <c i="10" r="G148" s="1"/>
  <c i="2" r="AA114"/>
  <c i="4" r="F92" s="1"/>
  <c i="10" r="F91" s="1"/>
  <c i="2" r="AD37"/>
  <c i="4" r="H15" s="1"/>
  <c i="10" r="H14" s="1"/>
  <c i="2" r="AD110"/>
  <c i="4" r="H88" s="1"/>
  <c i="10" r="H87" s="1"/>
  <c i="2" r="S28"/>
  <c i="4" r="B6" s="1"/>
  <c i="10" r="B5" s="1"/>
  <c i="2" r="S102"/>
  <c i="4" r="B80" s="1"/>
  <c i="10" r="B79" s="1"/>
  <c i="2" r="AC54"/>
  <c i="4" r="G32" s="1"/>
  <c i="10" r="G31" s="1"/>
  <c i="2" r="Y161"/>
  <c i="4" r="E139" s="1"/>
  <c i="10" r="E138" s="1"/>
  <c i="2" r="AA113"/>
  <c i="4" r="F91" s="1"/>
  <c i="10" r="F90" s="1"/>
  <c i="2" r="W101"/>
  <c i="4" r="D79" s="1"/>
  <c i="10" r="D78" s="1"/>
  <c i="2" r="S101"/>
  <c i="4" r="B79" s="1"/>
  <c i="10" r="B78" s="1"/>
  <c i="2" r="Y67"/>
  <c i="4" r="E45" s="1"/>
  <c i="10" r="E44" s="1"/>
  <c i="2" r="U121"/>
  <c i="4" r="C99" s="1"/>
  <c i="10" r="C98" s="1"/>
  <c i="2" r="R41"/>
  <c i="4" r="A19" s="1"/>
  <c i="2" r="AC61"/>
  <c i="4" r="G39" s="1"/>
  <c i="10" r="G38" s="1"/>
  <c i="2" r="AE31"/>
  <c i="4" r="I9" s="1"/>
  <c i="10" r="I8" s="1"/>
  <c i="2" r="Y49"/>
  <c i="4" r="E27" s="1"/>
  <c i="10" r="E26" s="1"/>
  <c i="2" r="AA93"/>
  <c i="4" r="F71" s="1"/>
  <c i="10" r="F70" s="1"/>
  <c i="2" r="AC103"/>
  <c i="4" r="G81" s="1"/>
  <c i="10" r="G80" s="1"/>
  <c i="2" r="AD36"/>
  <c i="4" r="H14" s="1"/>
  <c i="10" r="H13" s="1"/>
  <c i="2" r="U30"/>
  <c i="4" r="C8" s="1"/>
  <c i="10" r="C7" s="1"/>
  <c i="10" r="AC7" s="1"/>
  <c i="2" r="U162"/>
  <c i="4" r="C140" s="1"/>
  <c i="10" r="C139" s="1"/>
  <c i="2" r="W75"/>
  <c i="4" r="D53" s="1"/>
  <c i="10" r="D52" s="1"/>
  <c i="2" r="AC47"/>
  <c i="4" r="G25" s="1"/>
  <c i="10" r="G24" s="1"/>
  <c i="2" r="R42"/>
  <c i="4" r="A20" s="1"/>
  <c i="2" r="U67"/>
  <c i="4" r="C45" s="1"/>
  <c i="10" r="C44" s="1"/>
  <c i="2" r="AA88"/>
  <c i="4" r="F66" s="1"/>
  <c i="10" r="F65" s="1"/>
  <c i="2" r="Y25"/>
  <c i="4" r="E3" s="1"/>
  <c i="10" r="E2" s="1"/>
  <c i="2" r="U50"/>
  <c i="4" r="C28" s="1"/>
  <c i="10" r="C27" s="1"/>
  <c i="2" r="AA167"/>
  <c i="4" r="F145" s="1"/>
  <c i="10" r="F144" s="1"/>
  <c i="2" r="AA29"/>
  <c i="4" r="F7" s="1"/>
  <c i="10" r="F6" s="1"/>
  <c i="2" r="Y160"/>
  <c i="4" r="E138" s="1"/>
  <c i="10" r="E137" s="1"/>
  <c i="2" r="AE155"/>
  <c i="4" r="I133" s="1"/>
  <c i="10" r="I132" s="1"/>
  <c i="2" r="AD32"/>
  <c i="4" r="H10" s="1"/>
  <c i="10" r="H9" s="1"/>
  <c i="2" r="U39"/>
  <c i="4" r="C17" s="1"/>
  <c i="10" r="C16" s="1"/>
  <c i="2" r="R150"/>
  <c i="4" r="A128" s="1"/>
  <c i="10" r="A127" s="1"/>
  <c i="2" r="R132"/>
  <c i="4" r="A110" s="1"/>
  <c i="10" r="A109" s="1"/>
  <c i="2" r="AE100"/>
  <c i="4" r="I78" s="1"/>
  <c i="10" r="I77" s="1"/>
  <c i="2" r="AD153"/>
  <c i="4" r="H131" s="1"/>
  <c i="10" r="H130" s="1"/>
  <c i="2" r="AA94"/>
  <c i="4" r="F72" s="1"/>
  <c i="10" r="F71" s="1"/>
  <c i="2" r="U172"/>
  <c i="4" r="C150" s="1"/>
  <c i="10" r="C149" s="1"/>
  <c i="2" r="Y48"/>
  <c i="4" r="E26" s="1"/>
  <c i="10" r="E25" s="1"/>
  <c i="2" r="AD39"/>
  <c i="4" r="H17" s="1"/>
  <c i="10" r="H16" s="1"/>
  <c i="2" r="AD60"/>
  <c i="4" r="H38" s="1"/>
  <c i="10" r="H37" s="1"/>
  <c i="2" r="U94"/>
  <c i="4" r="C72" s="1"/>
  <c i="10" r="C71" s="1"/>
  <c i="2" r="R142"/>
  <c i="4" r="A120" s="1"/>
  <c i="10" r="A119" s="1"/>
  <c i="2" r="W170"/>
  <c i="4" r="D148" s="1"/>
  <c i="10" r="D147" s="1"/>
  <c i="2" r="Y99"/>
  <c i="4" r="E77" s="1"/>
  <c i="10" r="E76" s="1"/>
  <c i="2" r="AC145"/>
  <c i="4" r="G123" s="1"/>
  <c i="10" r="G122" s="1"/>
  <c i="2" r="W35"/>
  <c i="4" r="D13" s="1"/>
  <c i="10" r="D12" s="1"/>
  <c i="2" r="S68"/>
  <c i="4" r="B46" s="1"/>
  <c i="10" r="B45" s="1"/>
  <c i="2" r="R159"/>
  <c i="4" r="A137" s="1"/>
  <c i="10" r="A136" s="1"/>
  <c i="2" r="AD87"/>
  <c i="4" r="H65" s="1"/>
  <c i="10" r="H64" s="1"/>
  <c i="2" r="AA169"/>
  <c i="4" r="F147" s="1"/>
  <c i="10" r="F146" s="1"/>
  <c i="2" r="AA26"/>
  <c i="4" r="F4" s="1"/>
  <c i="10" r="F3" s="1"/>
  <c i="2" r="AD171"/>
  <c i="4" r="H149" s="1"/>
  <c i="10" r="H148" s="1"/>
  <c i="2" r="U80"/>
  <c i="4" r="C58" s="1"/>
  <c i="10" r="C57" s="1"/>
  <c i="2" r="S85"/>
  <c i="4" r="B63" s="1"/>
  <c i="10" r="B62" s="1"/>
  <c i="2" r="Y142"/>
  <c i="4" r="E120" s="1"/>
  <c i="10" r="E119" s="1"/>
  <c i="2" r="R144"/>
  <c i="4" r="A122" s="1"/>
  <c i="10" r="A121" s="1"/>
  <c i="2" r="W117"/>
  <c i="4" r="D95" s="1"/>
  <c i="10" r="D94" s="1"/>
  <c i="2" r="W148"/>
  <c i="4" r="D126" s="1"/>
  <c i="10" r="D125" s="1"/>
  <c i="2" r="U88"/>
  <c i="4" r="C66" s="1"/>
  <c i="10" r="C65" s="1"/>
  <c i="2" r="AE124"/>
  <c i="4" r="I102" s="1"/>
  <c i="10" r="I101" s="1"/>
  <c i="2" r="Y100"/>
  <c i="4" r="E78" s="1"/>
  <c i="10" r="E77" s="1"/>
  <c i="2" r="AC97"/>
  <c i="4" r="G75" s="1"/>
  <c i="10" r="G74" s="1"/>
  <c i="2" r="S40"/>
  <c i="4" r="B18" s="1"/>
  <c i="10" r="B17" s="1"/>
  <c i="2" r="W47"/>
  <c i="4" r="D25" s="1"/>
  <c i="10" r="D24" s="1"/>
  <c i="2" r="AA152"/>
  <c i="4" r="F130" s="1"/>
  <c i="10" r="F129" s="1"/>
  <c i="2" r="AC115"/>
  <c i="4" r="G93" s="1"/>
  <c i="10" r="G92" s="1"/>
  <c i="2" r="Y148"/>
  <c i="4" r="E126" s="1"/>
  <c i="10" r="E125" s="1"/>
  <c i="2" r="AC151"/>
  <c i="4" r="G129" s="1"/>
  <c i="10" r="G128" s="1"/>
  <c i="2" r="Y104"/>
  <c i="4" r="E82" s="1"/>
  <c i="10" r="E81" s="1"/>
  <c i="2" r="AD72"/>
  <c i="4" r="H50" s="1"/>
  <c i="10" r="H49" s="1"/>
  <c i="2" r="W36"/>
  <c i="4" r="D14" s="1"/>
  <c i="10" r="D13" s="1"/>
  <c i="2" r="Y66"/>
  <c i="4" r="E44" s="1"/>
  <c i="10" r="E43" s="1"/>
  <c i="2" r="AE59"/>
  <c i="4" r="I37" s="1"/>
  <c i="10" r="I36" s="1"/>
  <c i="2" r="AA148"/>
  <c i="4" r="F126" s="1"/>
  <c i="10" r="F125" s="1"/>
  <c i="2" r="R151"/>
  <c i="4" r="A129" s="1"/>
  <c i="10" r="A128" s="1"/>
  <c i="2" r="Y34"/>
  <c i="4" r="E12" s="1"/>
  <c i="10" r="E11" s="1"/>
  <c i="2" r="U46"/>
  <c i="4" r="C24" s="1"/>
  <c i="10" r="C23" s="1"/>
  <c i="10" r="R23" s="1"/>
  <c i="2" r="AD145"/>
  <c i="4" r="H123" s="1"/>
  <c i="10" r="H122" s="1"/>
  <c i="2" r="AD97"/>
  <c i="4" r="H75" s="1"/>
  <c i="10" r="H74" s="1"/>
  <c i="2" r="R102"/>
  <c i="4" r="A80" s="1"/>
  <c i="10" r="A79" s="1"/>
  <c i="10" r="Q79" s="1"/>
  <c i="2" r="R112"/>
  <c i="4" r="A90" s="1"/>
  <c i="10" r="A89" s="1"/>
  <c i="2" r="U166"/>
  <c i="4" r="C144" s="1"/>
  <c i="10" r="C143" s="1"/>
  <c i="2" r="W60"/>
  <c i="4" r="D38" s="1"/>
  <c i="10" r="D37" s="1"/>
  <c i="2" r="W63"/>
  <c i="4" r="D41" s="1"/>
  <c i="10" r="D40" s="1"/>
  <c i="2" r="AE166"/>
  <c i="4" r="I144" s="1"/>
  <c i="10" r="I143" s="1"/>
  <c i="2" r="S105"/>
  <c i="4" r="B83" s="1"/>
  <c i="10" r="B82" s="1"/>
  <c i="2" r="U32"/>
  <c i="4" r="C10" s="1"/>
  <c i="10" r="C9" s="1"/>
  <c i="2" r="S164"/>
  <c i="4" r="B142" s="1"/>
  <c i="10" r="B141" s="1"/>
  <c i="2" r="AC70"/>
  <c i="4" r="G48" s="1"/>
  <c i="10" r="G47" s="1"/>
  <c i="2" r="AA79"/>
  <c i="4" r="F57" s="1"/>
  <c i="10" r="F56" s="1"/>
  <c i="2" r="W135"/>
  <c i="4" r="D113" s="1"/>
  <c i="10" r="D112" s="1"/>
  <c i="2" r="AE96"/>
  <c i="4" r="I74" s="1"/>
  <c i="10" r="I73" s="1"/>
  <c i="2" r="AE37"/>
  <c i="4" r="I15" s="1"/>
  <c i="10" r="I14" s="1"/>
  <c i="2" r="AA141"/>
  <c i="4" r="F119" s="1"/>
  <c i="10" r="F118" s="1"/>
  <c i="2" r="W59"/>
  <c i="4" r="D37" s="1"/>
  <c i="10" r="D36" s="1"/>
  <c i="10" r="AE36" s="1"/>
  <c i="2" r="R34"/>
  <c i="4" r="A12" s="1"/>
  <c i="2" r="U109"/>
  <c i="4" r="C87" s="1"/>
  <c i="10" r="C86" s="1"/>
  <c i="2" r="S116"/>
  <c i="4" r="B94" s="1"/>
  <c i="10" r="B93" s="1"/>
  <c i="2" r="AE125"/>
  <c i="4" r="I103" s="1"/>
  <c i="10" r="I102" s="1"/>
  <c i="2" r="AE115"/>
  <c i="4" r="I93" s="1"/>
  <c i="10" r="I92" s="1"/>
  <c i="2" r="Y125"/>
  <c i="4" r="E103" s="1"/>
  <c i="10" r="E102" s="1"/>
  <c i="2" r="AE159"/>
  <c i="4" r="I137" s="1"/>
  <c i="10" r="I136" s="1"/>
  <c i="2" r="AD151"/>
  <c i="4" r="H129" s="1"/>
  <c i="10" r="H128" s="1"/>
  <c i="2" r="R115"/>
  <c i="4" r="A93" s="1"/>
  <c i="10" r="A92" s="1"/>
  <c i="2" r="AE89"/>
  <c i="4" r="I67" s="1"/>
  <c i="10" r="I66" s="1"/>
  <c i="2" r="AC69"/>
  <c i="4" r="G47" s="1"/>
  <c i="10" r="G46" s="1"/>
  <c i="2" r="AE105"/>
  <c i="4" r="I83" s="1"/>
  <c i="10" r="I82" s="1"/>
  <c i="2" r="AC82"/>
  <c i="4" r="G60" s="1"/>
  <c i="10" r="G59" s="1"/>
  <c i="10" r="AR59" s="1"/>
  <c i="2" r="AC51"/>
  <c i="4" r="G29" s="1"/>
  <c i="10" r="G28" s="1"/>
  <c i="2" r="W108"/>
  <c i="4" r="D86" s="1"/>
  <c i="10" r="D85" s="1"/>
  <c i="2" r="W165"/>
  <c i="4" r="D143" s="1"/>
  <c i="10" r="D142" s="1"/>
  <c i="2" r="AE65"/>
  <c i="4" r="I43" s="1"/>
  <c i="10" r="I42" s="1"/>
  <c i="2" r="AC43"/>
  <c i="4" r="G21" s="1"/>
  <c i="10" r="G20" s="1"/>
  <c i="2" r="U84"/>
  <c i="4" r="C62" s="1"/>
  <c i="10" r="C61" s="1"/>
  <c i="2" r="S145"/>
  <c i="4" r="B123" s="1"/>
  <c i="10" r="B122" s="1"/>
  <c i="2" r="R77"/>
  <c i="4" r="A55" s="1"/>
  <c i="10" r="A54" s="1"/>
  <c i="2" r="AA163"/>
  <c i="4" r="F141" s="1"/>
  <c i="10" r="F140" s="1"/>
  <c i="2" r="Y149"/>
  <c i="4" r="E127" s="1"/>
  <c i="10" r="E126" s="1"/>
  <c i="2" r="S71"/>
  <c i="4" r="B49" s="1"/>
  <c i="10" r="B48" s="1"/>
  <c i="2" r="Y110"/>
  <c i="4" r="E88" s="1"/>
  <c i="10" r="E87" s="1"/>
  <c i="2" r="W39"/>
  <c i="4" r="D17" s="1"/>
  <c i="10" r="D16" s="1"/>
  <c i="2" r="AD168"/>
  <c i="4" r="H146" s="1"/>
  <c i="10" r="H145" s="1"/>
  <c i="2" r="AC132"/>
  <c i="4" r="G110" s="1"/>
  <c i="10" r="G109" s="1"/>
  <c i="2" r="AD33"/>
  <c i="4" r="H11" s="1"/>
  <c i="10" r="H10" s="1"/>
  <c i="2" r="S144"/>
  <c i="4" r="B122" s="1"/>
  <c i="10" r="B121" s="1"/>
  <c i="2" r="S131"/>
  <c i="4" r="B109" s="1"/>
  <c i="10" r="B108" s="1"/>
  <c i="2" r="AC42"/>
  <c i="4" r="G20" s="1"/>
  <c i="10" r="G19" s="1"/>
  <c i="2" r="W43"/>
  <c i="4" r="D21" s="1"/>
  <c i="10" r="D20" s="1"/>
  <c i="2" r="W61"/>
  <c i="4" r="D39" s="1"/>
  <c i="10" r="D38" s="1"/>
  <c i="2" r="AE55"/>
  <c i="4" r="I33" s="1"/>
  <c i="10" r="I32" s="1"/>
  <c i="2" r="AA34"/>
  <c i="4" r="F12" s="1"/>
  <c i="10" r="F11" s="1"/>
  <c i="2" r="AE98"/>
  <c i="4" r="I76" s="1"/>
  <c i="10" r="I75" s="1"/>
  <c i="2" r="AC72"/>
  <c i="4" r="G50" s="1"/>
  <c i="10" r="G49" s="1"/>
  <c i="2" r="U90"/>
  <c i="4" r="C68" s="1"/>
  <c i="10" r="C67" s="1"/>
  <c i="2" r="R138"/>
  <c i="4" r="A116" s="1"/>
  <c i="10" r="A115" s="1"/>
  <c i="2" r="W85"/>
  <c i="4" r="D63" s="1"/>
  <c i="10" r="D62" s="1"/>
  <c i="2" r="AD79"/>
  <c i="4" r="H57" s="1"/>
  <c i="10" r="H56" s="1"/>
  <c i="2" r="U59"/>
  <c i="4" r="C37" s="1"/>
  <c i="10" r="C36" s="1"/>
  <c i="2" r="S30"/>
  <c i="4" r="B8" s="1"/>
  <c i="10" r="B7" s="1"/>
  <c i="2" r="W44"/>
  <c i="4" r="D22" s="1"/>
  <c i="10" r="D21" s="1"/>
  <c i="2" r="W164"/>
  <c i="4" r="D142" s="1"/>
  <c i="10" r="D141" s="1"/>
  <c i="2" r="S161"/>
  <c i="4" r="B139" s="1"/>
  <c i="10" r="B138" s="1"/>
  <c i="2" r="AA32"/>
  <c i="4" r="F10" s="1"/>
  <c i="10" r="F9" s="1"/>
  <c i="2" r="R54"/>
  <c i="4" r="A32" s="1"/>
  <c i="2" r="W114"/>
  <c i="4" r="D92" s="1"/>
  <c i="10" r="D91" s="1"/>
  <c i="2" r="U119"/>
  <c i="4" r="C97" s="1"/>
  <c i="10" r="C96" s="1"/>
  <c i="2" r="AC117"/>
  <c i="4" r="G95" s="1"/>
  <c i="10" r="G94" s="1"/>
  <c i="2" r="AA90"/>
  <c i="4" r="F68" s="1"/>
  <c i="10" r="F67" s="1"/>
  <c i="2" r="AC156"/>
  <c i="4" r="G134" s="1"/>
  <c i="10" r="G133" s="1"/>
  <c i="2" r="W37"/>
  <c i="4" r="D15" s="1"/>
  <c i="10" r="D14" s="1"/>
  <c i="2" r="S61"/>
  <c i="4" r="B39" s="1"/>
  <c i="10" r="B38" s="1"/>
  <c i="2" r="Y112"/>
  <c i="4" r="E90" s="1"/>
  <c i="10" r="E89" s="1"/>
  <c i="2" r="R103"/>
  <c i="4" r="A81" s="1"/>
  <c i="10" r="A80" s="1"/>
  <c i="2" r="AC73"/>
  <c i="4" r="G51" s="1"/>
  <c i="10" r="G50" s="1"/>
  <c i="2" r="AE66"/>
  <c i="4" r="I44" s="1"/>
  <c i="10" r="I43" s="1"/>
  <c i="2" r="W105"/>
  <c i="4" r="D83" s="1"/>
  <c i="10" r="D82" s="1"/>
  <c i="2" r="AA56"/>
  <c i="4" r="F34" s="1"/>
  <c i="10" r="F33" s="1"/>
  <c i="2" r="S36"/>
  <c i="4" r="B14" s="1"/>
  <c i="10" r="B13" s="1"/>
  <c i="2" r="AC165"/>
  <c i="4" r="G143" s="1"/>
  <c i="10" r="G142" s="1"/>
  <c i="2" r="W150"/>
  <c i="4" r="D128" s="1"/>
  <c i="10" r="D127" s="1"/>
  <c i="2" r="AD41"/>
  <c i="4" r="H19" s="1"/>
  <c i="10" r="H18" s="1"/>
  <c i="2" r="AC76"/>
  <c i="4" r="G54" s="1"/>
  <c i="10" r="G53" s="1"/>
  <c i="2" r="AA85"/>
  <c i="4" r="F63" s="1"/>
  <c i="10" r="F62" s="1"/>
  <c i="2" r="AD117"/>
  <c i="4" r="H95" s="1"/>
  <c i="10" r="H94" s="1"/>
  <c i="2" r="S172"/>
  <c i="4" r="B150" s="1"/>
  <c i="10" r="B149" s="1"/>
  <c i="10" r="R149" s="1"/>
  <c i="2" r="AE76"/>
  <c i="4" r="I54" s="1"/>
  <c i="10" r="I53" s="1"/>
  <c i="2" r="AD142"/>
  <c i="4" r="H120" s="1"/>
  <c i="10" r="H119" s="1"/>
  <c i="2" r="R47"/>
  <c i="4" r="A25" s="1"/>
  <c i="2" r="AE121"/>
  <c i="4" r="I99" s="1"/>
  <c i="10" r="I98" s="1"/>
  <c i="2" r="AC159"/>
  <c i="4" r="G137" s="1"/>
  <c i="10" r="G136" s="1"/>
  <c i="2" r="Y130"/>
  <c i="4" r="E108" s="1"/>
  <c i="10" r="E107" s="1"/>
  <c i="2" r="AA102"/>
  <c i="4" r="F80" s="1"/>
  <c i="10" r="F79" s="1"/>
  <c i="2" r="AE109"/>
  <c i="4" r="I87" s="1"/>
  <c i="10" r="I86" s="1"/>
  <c i="2" r="R94"/>
  <c i="4" r="A72" s="1"/>
  <c i="10" r="A71" s="1"/>
  <c i="2" r="Y29"/>
  <c i="4" r="E7" s="1"/>
  <c i="10" r="E6" s="1"/>
  <c i="2" r="AC62"/>
  <c i="4" r="G40" s="1"/>
  <c i="10" r="G39" s="1"/>
  <c i="10" r="AQ39" s="1"/>
  <c i="2" r="AA64"/>
  <c i="4" r="F42" s="1"/>
  <c i="10" r="F41" s="1"/>
  <c i="2" r="AE129"/>
  <c i="4" r="I107" s="1"/>
  <c i="10" r="I106" s="1"/>
  <c i="2" r="AD48"/>
  <c i="4" r="H26" s="1"/>
  <c i="10" r="H25" s="1"/>
  <c i="2" r="AA70"/>
  <c i="4" r="F48" s="1"/>
  <c i="10" r="F47" s="1"/>
  <c i="2" r="U65"/>
  <c i="4" r="C43" s="1"/>
  <c i="10" r="C42" s="1"/>
  <c i="2" r="U40"/>
  <c i="4" r="C18" s="1"/>
  <c i="10" r="C17" s="1"/>
  <c i="2" r="AC164"/>
  <c i="4" r="G142" s="1"/>
  <c i="10" r="G141" s="1"/>
  <c i="2" r="AA66"/>
  <c i="4" r="F44" s="1"/>
  <c i="10" r="F43" s="1"/>
  <c i="2" r="U28"/>
  <c i="4" r="C6" s="1"/>
  <c i="10" r="C5" s="1"/>
  <c i="2" r="Y124"/>
  <c i="4" r="E102" s="1"/>
  <c i="10" r="E101" s="1"/>
  <c i="2" r="Y63"/>
  <c i="4" r="E41" s="1"/>
  <c i="10" r="E40" s="1"/>
  <c i="2" r="Y44"/>
  <c i="4" r="E22" s="1"/>
  <c i="10" r="E21" s="1"/>
  <c i="2" r="AA84"/>
  <c i="4" r="F62" s="1"/>
  <c i="10" r="F61" s="1"/>
  <c i="2" r="S53"/>
  <c i="4" r="B31" s="1"/>
  <c i="10" r="B30" s="1"/>
  <c i="2" r="AE122"/>
  <c i="4" r="I100" s="1"/>
  <c i="10" r="I99" s="1"/>
  <c i="2" r="S62"/>
  <c i="4" r="B40" s="1"/>
  <c i="10" r="B39" s="1"/>
  <c i="10" r="V39" s="1"/>
  <c i="2" r="AA112"/>
  <c i="4" r="F90" s="1"/>
  <c i="10" r="F89" s="1"/>
  <c i="2" r="U168"/>
  <c i="4" r="C146" s="1"/>
  <c i="10" r="C145" s="1"/>
  <c i="2" r="S135"/>
  <c i="4" r="B113" s="1"/>
  <c i="10" r="B112" s="1"/>
  <c i="2" r="S129"/>
  <c i="4" r="B107" s="1"/>
  <c i="10" r="B106" s="1"/>
  <c i="2" r="Y155"/>
  <c i="4" r="E133" s="1"/>
  <c i="10" r="E132" s="1"/>
  <c i="2" r="S106"/>
  <c i="4" r="B84" s="1"/>
  <c i="10" r="B83" s="1"/>
  <c i="2" r="Y35"/>
  <c i="4" r="E13" s="1"/>
  <c i="10" r="E12" s="1"/>
  <c i="2" r="U146"/>
  <c i="4" r="C124" s="1"/>
  <c i="10" r="C123" s="1"/>
  <c i="2" r="U133"/>
  <c i="4" r="C111" s="1"/>
  <c i="10" r="C110" s="1"/>
  <c i="2" r="AD82"/>
  <c i="4" r="H60" s="1"/>
  <c i="10" r="H59" s="1"/>
  <c i="2" r="S110"/>
  <c i="4" r="B88" s="1"/>
  <c i="10" r="B87" s="1"/>
  <c i="2" r="AE90"/>
  <c i="4" r="I68" s="1"/>
  <c i="10" r="I67" s="1"/>
  <c i="2" r="W120"/>
  <c i="4" r="D98" s="1"/>
  <c i="10" r="D97" s="1"/>
  <c i="2" r="U35"/>
  <c i="4" r="C13" s="1"/>
  <c i="10" r="C12" s="1"/>
  <c i="2" r="AE54"/>
  <c i="4" r="I32" s="1"/>
  <c i="10" r="I31" s="1"/>
  <c i="2" r="R65"/>
  <c i="4" r="A43" s="1"/>
  <c i="10" r="A42" s="1"/>
  <c i="2" r="U136"/>
  <c i="4" r="C114" s="1"/>
  <c i="10" r="C113" s="1"/>
  <c i="10" r="AD113" s="1"/>
  <c i="2" r="Y76"/>
  <c i="4" r="E54" s="1"/>
  <c i="10" r="E53" s="1"/>
  <c i="2" r="AD61"/>
  <c i="4" r="H39" s="1"/>
  <c i="10" r="H38" s="1"/>
  <c i="2" r="S109"/>
  <c i="4" r="B87" s="1"/>
  <c i="10" r="B86" s="1"/>
  <c i="2" r="AA119"/>
  <c i="4" r="F97" s="1"/>
  <c i="10" r="F96" s="1"/>
  <c i="2" r="W102"/>
  <c i="4" r="D80" s="1"/>
  <c i="10" r="D79" s="1"/>
  <c i="2" r="W134"/>
  <c i="4" r="D112" s="1"/>
  <c i="10" r="D111" s="1"/>
  <c i="2" r="AD70"/>
  <c i="4" r="H48" s="1"/>
  <c i="10" r="H47" s="1"/>
  <c i="2" r="AA121"/>
  <c i="4" r="F99" s="1"/>
  <c i="10" r="F98" s="1"/>
  <c i="2" r="S82"/>
  <c i="4" r="B60" s="1"/>
  <c i="10" r="B59" s="1"/>
  <c i="2" r="W72"/>
  <c i="4" r="D50" s="1"/>
  <c i="10" r="D49" s="1"/>
  <c i="2" r="AC28"/>
  <c i="4" r="G6" s="1"/>
  <c i="10" r="G5" s="1"/>
  <c i="2" r="U125"/>
  <c i="4" r="C103" s="1"/>
  <c i="10" r="C102" s="1"/>
  <c i="2" r="AE49"/>
  <c i="4" r="I27" s="1"/>
  <c i="10" r="I26" s="1"/>
  <c i="2" r="AC78"/>
  <c i="4" r="G56" s="1"/>
  <c i="10" r="G55" s="1"/>
  <c i="2" r="U137"/>
  <c i="4" r="C115" s="1"/>
  <c i="10" r="C114" s="1"/>
  <c i="2" r="AE111"/>
  <c i="4" r="I89" s="1"/>
  <c i="10" r="I88" s="1"/>
  <c i="2" r="AD95"/>
  <c i="4" r="H73" s="1"/>
  <c i="10" r="H72" s="1"/>
  <c i="2" r="W80"/>
  <c i="4" r="D58" s="1"/>
  <c i="10" r="D57" s="1"/>
  <c i="2" r="W143"/>
  <c i="4" r="D121" s="1"/>
  <c i="10" r="D120" s="1"/>
  <c i="2" r="AA101"/>
  <c i="4" r="F79" s="1"/>
  <c i="10" r="F78" s="1"/>
  <c i="2" r="U120"/>
  <c i="4" r="C98" s="1"/>
  <c i="10" r="C97" s="1"/>
  <c i="2" r="AA95"/>
  <c i="4" r="F73" s="1"/>
  <c i="10" r="F72" s="1"/>
  <c i="2" r="W144"/>
  <c i="4" r="D122" s="1"/>
  <c i="10" r="D121" s="1"/>
  <c i="2" r="AE135"/>
  <c i="4" r="I113" s="1"/>
  <c i="10" r="I112" s="1"/>
  <c i="2" r="AE137"/>
  <c i="4" r="I115" s="1"/>
  <c i="10" r="I114" s="1"/>
  <c i="2" r="W31"/>
  <c i="4" r="D9" s="1"/>
  <c i="10" r="D8" s="1"/>
  <c i="2" r="AE64"/>
  <c i="4" r="I42" s="1"/>
  <c i="10" r="I41" s="1"/>
  <c i="2" r="U165"/>
  <c i="4" r="C143" s="1"/>
  <c i="10" r="C142" s="1"/>
  <c i="2" r="W84"/>
  <c i="4" r="D62" s="1"/>
  <c i="10" r="D61" s="1"/>
  <c i="2" r="R172"/>
  <c i="4" r="A150" s="1"/>
  <c i="10" r="A149" s="1"/>
  <c i="2" r="W53"/>
  <c i="4" r="D31" s="1"/>
  <c i="10" r="D30" s="1"/>
  <c i="2" r="AE91"/>
  <c i="4" r="I69" s="1"/>
  <c i="10" r="I68" s="1"/>
  <c i="2" r="U173"/>
  <c i="4" r="C151" s="1"/>
  <c i="10" r="C150" s="1"/>
  <c i="2" r="U118"/>
  <c i="4" r="C96" s="1"/>
  <c i="10" r="C95" s="1"/>
  <c i="2" r="AC142"/>
  <c i="4" r="G120" s="1"/>
  <c i="10" r="G119" s="1"/>
  <c i="2" r="AD138"/>
  <c i="4" r="H116" s="1"/>
  <c i="10" r="H115" s="1"/>
  <c i="2" r="AA140"/>
  <c i="4" r="F118" s="1"/>
  <c i="10" r="F117" s="1"/>
  <c i="2" r="AD146"/>
  <c i="4" r="H124" s="1"/>
  <c i="10" r="H123" s="1"/>
  <c i="2" r="AD81"/>
  <c i="4" r="H59" s="1"/>
  <c i="10" r="H58" s="1"/>
  <c i="2" r="AE156"/>
  <c i="4" r="I134" s="1"/>
  <c i="10" r="I133" s="1"/>
  <c i="2" r="U55"/>
  <c i="4" r="C33" s="1"/>
  <c i="10" r="C32" s="1"/>
  <c i="2" r="R40"/>
  <c i="4" r="A18" s="1"/>
  <c i="2" r="S157"/>
  <c i="4" r="B135" s="1"/>
  <c i="10" r="B134" s="1"/>
  <c i="2" r="Y93"/>
  <c i="4" r="E71" s="1"/>
  <c i="10" r="E70" s="1"/>
  <c i="2" r="U127"/>
  <c i="4" r="C105" s="1"/>
  <c i="10" r="C104" s="1"/>
  <c i="2" r="AC113"/>
  <c i="4" r="G91" s="1"/>
  <c i="10" r="G90" s="1"/>
  <c i="2" r="R35"/>
  <c i="4" r="A13" s="1"/>
  <c i="2" r="S156"/>
  <c i="4" r="B134" s="1"/>
  <c i="10" r="B133" s="1"/>
  <c i="2" r="R171"/>
  <c i="4" r="A149" s="1"/>
  <c i="10" r="A148" s="1"/>
  <c i="2" r="U106"/>
  <c i="4" r="C84" s="1"/>
  <c i="10" r="C83" s="1"/>
  <c i="2" r="S69"/>
  <c i="4" r="B47" s="1"/>
  <c i="10" r="B46" s="1"/>
  <c i="2" r="U62"/>
  <c i="4" r="C40" s="1"/>
  <c i="10" r="C39" s="1"/>
  <c i="2" r="AA82"/>
  <c i="4" r="F60" s="1"/>
  <c i="10" r="F59" s="1"/>
  <c i="2" r="U81"/>
  <c i="4" r="C59" s="1"/>
  <c i="10" r="C58" s="1"/>
  <c i="2" r="AD38"/>
  <c i="4" r="H16" s="1"/>
  <c i="10" r="H15" s="1"/>
  <c i="2" r="Y135"/>
  <c i="4" r="E113" s="1"/>
  <c i="10" r="E112" s="1"/>
  <c i="10" r="AM112" s="1"/>
  <c i="2" r="AA100"/>
  <c i="4" r="F78" s="1"/>
  <c i="10" r="F77" s="1"/>
  <c i="2" r="S25"/>
  <c i="4" r="B3" s="1"/>
  <c i="10" r="B2" s="1"/>
  <c i="2" r="W100"/>
  <c i="4" r="D78" s="1"/>
  <c i="10" r="D77" s="1"/>
  <c i="2" r="R91"/>
  <c i="4" r="A69" s="1"/>
  <c i="10" r="A68" s="1"/>
  <c i="2" r="AA164"/>
  <c i="4" r="F142" s="1"/>
  <c i="10" r="F141" s="1"/>
  <c i="2" r="U134"/>
  <c i="4" r="C112" s="1"/>
  <c i="10" r="C111" s="1"/>
  <c i="2" r="S38"/>
  <c i="4" r="B16" s="1"/>
  <c i="10" r="B15" s="1"/>
  <c i="2" r="W55"/>
  <c i="4" r="D33" s="1"/>
  <c i="10" r="D32" s="1"/>
  <c i="2" r="S149"/>
  <c i="4" r="B127" s="1"/>
  <c i="10" r="B126" s="1"/>
  <c i="2" r="U101"/>
  <c i="4" r="C79" s="1"/>
  <c i="10" r="C78" s="1"/>
  <c i="2" r="AE80"/>
  <c i="4" r="I58" s="1"/>
  <c i="10" r="I57" s="1"/>
  <c i="2" r="AA118"/>
  <c i="4" r="F96" s="1"/>
  <c i="10" r="F95" s="1"/>
  <c i="2" r="W40"/>
  <c i="4" r="D18" s="1"/>
  <c i="10" r="D17" s="1"/>
  <c i="2" r="AE67"/>
  <c i="4" r="I45" s="1"/>
  <c i="10" r="I44" s="1"/>
  <c i="2" r="AE126"/>
  <c i="4" r="I104" s="1"/>
  <c i="10" r="I103" s="1"/>
  <c i="2" r="U70"/>
  <c i="4" r="C48" s="1"/>
  <c i="10" r="C47" s="1"/>
  <c i="2" r="AE141"/>
  <c i="4" r="I119" s="1"/>
  <c i="10" r="I118" s="1"/>
  <c i="2" r="AE94"/>
  <c i="4" r="I72" s="1"/>
  <c i="10" r="I71" s="1"/>
  <c i="2" r="Y60"/>
  <c i="4" r="E38" s="1"/>
  <c i="10" r="E37" s="1"/>
  <c i="2" r="AA74"/>
  <c i="4" r="F52" s="1"/>
  <c i="10" r="F51" s="1"/>
  <c i="2" r="AC144"/>
  <c i="4" r="G122" s="1"/>
  <c i="10" r="G121" s="1"/>
  <c i="2" r="R89"/>
  <c i="4" r="A67" s="1"/>
  <c i="10" r="A66" s="1"/>
  <c i="2" r="U122"/>
  <c i="4" r="C100" s="1"/>
  <c i="10" r="C99" s="1"/>
  <c i="2" r="W155"/>
  <c i="4" r="D133" s="1"/>
  <c i="10" r="D132" s="1"/>
  <c i="2" r="AD83"/>
  <c i="4" r="H61" s="1"/>
  <c i="10" r="H60" s="1"/>
  <c i="2" r="AD45"/>
  <c i="4" r="H23" s="1"/>
  <c i="10" r="H22" s="1"/>
  <c i="2" r="AA161"/>
  <c i="4" r="F139" s="1"/>
  <c i="10" r="F138" s="1"/>
  <c i="2" r="AE71"/>
  <c i="4" r="I49" s="1"/>
  <c i="10" r="I48" s="1"/>
  <c i="2" r="R25"/>
  <c i="2" r="S87"/>
  <c i="4" r="B65" s="1"/>
  <c i="10" r="B64" s="1"/>
  <c i="2" r="S160"/>
  <c i="4" r="B138" s="1"/>
  <c i="10" r="B137" s="1"/>
  <c i="2" r="AC137"/>
  <c i="4" r="G115" s="1"/>
  <c i="10" r="G114" s="1"/>
  <c i="2" r="AE50"/>
  <c i="4" r="I28" s="1"/>
  <c i="10" r="I27" s="1"/>
  <c i="2" r="AA128"/>
  <c i="4" r="F106" s="1"/>
  <c i="10" r="F105" s="1"/>
  <c i="2" r="S112"/>
  <c i="4" r="B90" s="1"/>
  <c i="10" r="B89" s="1"/>
  <c i="2" r="U144"/>
  <c i="4" r="C122" s="1"/>
  <c i="10" r="C121" s="1"/>
  <c i="2" r="Y165"/>
  <c i="4" r="E143" s="1"/>
  <c i="10" r="E142" s="1"/>
  <c i="2" r="AD134"/>
  <c i="4" r="H112" s="1"/>
  <c i="10" r="H111" s="1"/>
  <c i="2" r="AD119"/>
  <c i="4" r="H97" s="1"/>
  <c i="10" r="H96" s="1"/>
  <c i="2" r="AC89"/>
  <c i="4" r="G67" s="1"/>
  <c i="10" r="G66" s="1"/>
  <c i="2" r="AE51"/>
  <c i="4" r="I29" s="1"/>
  <c i="10" r="I28" s="1"/>
  <c i="2" r="AC45"/>
  <c i="4" r="G23" s="1"/>
  <c i="10" r="G22" s="1"/>
  <c i="2" r="W25"/>
  <c i="4" r="D3" s="1"/>
  <c i="10" r="D2" s="1"/>
  <c i="2" r="R92"/>
  <c i="4" r="A70" s="1"/>
  <c i="10" r="A69" s="1"/>
  <c i="2" r="W48"/>
  <c i="4" r="D26" s="1"/>
  <c i="10" r="D25" s="1"/>
  <c i="2" r="S138"/>
  <c i="4" r="B116" s="1"/>
  <c i="10" r="B115" s="1"/>
  <c i="2" r="W86"/>
  <c i="4" r="D64" s="1"/>
  <c i="10" r="D63" s="1"/>
  <c i="2" r="AA46"/>
  <c i="4" r="F24" s="1"/>
  <c i="10" r="F23" s="1"/>
  <c i="2" r="S52"/>
  <c i="4" r="B30" s="1"/>
  <c i="10" r="B29" s="1"/>
  <c i="2" r="AA49"/>
  <c i="4" r="F27" s="1"/>
  <c i="10" r="F26" s="1"/>
  <c i="2" r="R53"/>
  <c i="4" r="A31" s="1"/>
  <c i="2" r="S86"/>
  <c i="4" r="B64" s="1"/>
  <c i="10" r="B63" s="1"/>
  <c i="2" r="S59"/>
  <c i="4" r="B37" s="1"/>
  <c i="10" r="B36" s="1"/>
  <c i="2" r="AC166"/>
  <c i="4" r="G144" s="1"/>
  <c i="10" r="G143" s="1"/>
  <c i="2" r="R84"/>
  <c i="4" r="A62" s="1"/>
  <c i="10" r="A61" s="1"/>
  <c i="2" r="AC91"/>
  <c i="4" r="G69" s="1"/>
  <c i="10" r="G68" s="1"/>
  <c i="10" r="AR68" s="1"/>
  <c i="2" r="AE25"/>
  <c i="2" r="AA41"/>
  <c i="4" r="F19" s="1"/>
  <c i="10" r="F18" s="1"/>
  <c i="2" r="W88"/>
  <c i="4" r="D66" s="1"/>
  <c i="10" r="D65" s="1"/>
  <c i="2" r="AA31"/>
  <c i="4" r="F9" s="1"/>
  <c i="10" r="F8" s="1"/>
  <c i="2" r="R160"/>
  <c i="4" r="A138" s="1"/>
  <c i="10" r="A137" s="1"/>
  <c i="2" r="R131"/>
  <c i="4" r="A109" s="1"/>
  <c i="10" r="A108" s="1"/>
  <c i="2" r="AA44"/>
  <c i="4" r="F22" s="1"/>
  <c i="10" r="F21" s="1"/>
  <c i="2" r="AD137"/>
  <c i="4" r="H115" s="1"/>
  <c i="10" r="H114" s="1"/>
  <c i="2" r="Y56"/>
  <c i="4" r="E34" s="1"/>
  <c i="10" r="E33" s="1"/>
  <c i="2" r="S163"/>
  <c i="4" r="B141" s="1"/>
  <c i="10" r="B140" s="1"/>
  <c i="2" r="W111"/>
  <c i="4" r="D89" s="1"/>
  <c i="10" r="D88" s="1"/>
  <c i="2" r="S158"/>
  <c i="4" r="B136" s="1"/>
  <c i="10" r="B135" s="1"/>
  <c i="2" r="AC121"/>
  <c i="4" r="G99" s="1"/>
  <c i="10" r="G98" s="1"/>
  <c i="2" r="AD64"/>
  <c i="4" r="H42" s="1"/>
  <c i="10" r="H41" s="1"/>
  <c i="2" r="Y38"/>
  <c i="4" r="E16" s="1"/>
  <c i="10" r="E15" s="1"/>
  <c i="2" r="Y139"/>
  <c i="4" r="E117" s="1"/>
  <c i="10" r="E116" s="1"/>
  <c i="2" r="S49"/>
  <c i="4" r="B27" s="1"/>
  <c i="10" r="B26" s="1"/>
  <c i="2" r="Y111"/>
  <c i="4" r="E89" s="1"/>
  <c i="10" r="E88" s="1"/>
  <c i="10" r="AK88" s="1"/>
  <c i="2" r="AD136"/>
  <c i="4" r="H114" s="1"/>
  <c i="10" r="H113" s="1"/>
  <c i="2" r="AC44"/>
  <c i="4" r="G22" s="1"/>
  <c i="10" r="G21" s="1"/>
  <c i="2" r="AC35"/>
  <c i="4" r="G13" s="1"/>
  <c i="10" r="G12" s="1"/>
  <c i="2" r="AC101"/>
  <c i="4" r="G79" s="1"/>
  <c i="10" r="G78" s="1"/>
  <c i="2" r="AD46"/>
  <c i="4" r="H24" s="1"/>
  <c i="10" r="H23" s="1"/>
  <c i="2" r="U44"/>
  <c i="4" r="C22" s="1"/>
  <c i="10" r="C21" s="1"/>
  <c i="2" r="AA92"/>
  <c i="4" r="F70" s="1"/>
  <c i="10" r="F69" s="1"/>
  <c i="2" r="U161"/>
  <c i="4" r="C139" s="1"/>
  <c i="10" r="C138" s="1"/>
  <c i="2" r="W87"/>
  <c i="4" r="D65" s="1"/>
  <c i="10" r="D64" s="1"/>
  <c i="2" r="AE144"/>
  <c i="4" r="I122" s="1"/>
  <c i="10" r="I121" s="1"/>
  <c i="2" r="R124"/>
  <c i="4" r="A102" s="1"/>
  <c i="10" r="A101" s="1"/>
  <c i="2" r="Y157"/>
  <c i="4" r="E135" s="1"/>
  <c i="10" r="E134" s="1"/>
  <c i="2" r="R79"/>
  <c i="4" r="A57" s="1"/>
  <c i="10" r="A56" s="1"/>
  <c i="2" r="R59"/>
  <c i="4" r="A37" s="1"/>
  <c i="2" r="AC148"/>
  <c i="4" r="G126" s="1"/>
  <c i="10" r="G125" s="1"/>
  <c i="2" r="AE69"/>
  <c i="4" r="I47" s="1"/>
  <c i="10" r="I46" s="1"/>
  <c i="2" r="W46"/>
  <c i="4" r="D24" s="1"/>
  <c i="10" r="D23" s="1"/>
  <c i="10" r="AE23" s="1"/>
  <c i="2" r="AE165"/>
  <c i="4" r="I143" s="1"/>
  <c i="10" r="I142" s="1"/>
  <c i="2" r="W52"/>
  <c i="4" r="D30" s="1"/>
  <c i="10" r="D29" s="1"/>
  <c i="2" r="AD162"/>
  <c i="4" r="H140" s="1"/>
  <c i="10" r="H139" s="1"/>
  <c i="2" r="U56"/>
  <c i="4" r="C34" s="1"/>
  <c i="10" r="C33" s="1"/>
  <c i="2" r="AC53"/>
  <c i="4" r="G31" s="1"/>
  <c i="10" r="G30" s="1"/>
  <c i="2" r="AA60"/>
  <c i="4" r="F38" s="1"/>
  <c i="10" r="F37" s="1"/>
  <c i="2" r="AD78"/>
  <c i="4" r="H56" s="1"/>
  <c i="10" r="H55" s="1"/>
  <c i="2" r="AD118"/>
  <c i="4" r="H96" s="1"/>
  <c i="10" r="H95" s="1"/>
  <c i="2" r="AA110"/>
  <c i="4" r="F88" s="1"/>
  <c i="10" r="F87" s="1"/>
  <c i="2" r="AC173"/>
  <c i="4" r="G151" s="1"/>
  <c i="10" r="G150" s="1"/>
  <c i="2" r="Y92"/>
  <c i="4" r="E70" s="1"/>
  <c i="10" r="E69" s="1"/>
  <c i="2" r="AC85"/>
  <c i="4" r="G63" s="1"/>
  <c i="10" r="G62" s="1"/>
  <c i="2" r="AD56"/>
  <c i="4" r="H34" s="1"/>
  <c i="10" r="H33" s="1"/>
  <c i="2" r="R85"/>
  <c i="4" r="A63" s="1"/>
  <c i="10" r="A62" s="1"/>
  <c i="2" r="AA126"/>
  <c i="4" r="F104" s="1"/>
  <c i="10" r="F103" s="1"/>
  <c i="2" r="S155"/>
  <c i="4" r="B133" s="1"/>
  <c i="10" r="B132" s="1"/>
  <c i="2" r="AE79"/>
  <c i="4" r="I57" s="1"/>
  <c i="10" r="I56" s="1"/>
  <c i="2" r="W96"/>
  <c i="4" r="D74" s="1"/>
  <c i="10" r="D73" s="1"/>
  <c i="2" r="AA81"/>
  <c i="4" r="F59" s="1"/>
  <c i="10" r="F58" s="1"/>
  <c i="2" r="AD91"/>
  <c i="4" r="H69" s="1"/>
  <c i="10" r="H68" s="1"/>
  <c i="2" r="U169"/>
  <c i="4" r="C147" s="1"/>
  <c i="10" r="C146" s="1"/>
  <c i="2" r="AC40"/>
  <c i="4" r="G18" s="1"/>
  <c i="10" r="G17" s="1"/>
  <c i="2" r="U114"/>
  <c i="4" r="C92" s="1"/>
  <c i="10" r="C91" s="1"/>
  <c i="2" r="Y50"/>
  <c i="4" r="E28" s="1"/>
  <c i="10" r="E27" s="1"/>
  <c i="2" r="AD51"/>
  <c i="4" r="H29" s="1"/>
  <c i="10" r="H28" s="1"/>
  <c i="2" r="AD161"/>
  <c i="4" r="H139" s="1"/>
  <c i="10" r="H138" s="1"/>
  <c i="2" r="S50"/>
  <c i="4" r="B28" s="1"/>
  <c i="10" r="B27" s="1"/>
  <c i="2" r="AE103"/>
  <c i="4" r="I81" s="1"/>
  <c i="10" r="I80" s="1"/>
  <c i="2" r="S143"/>
  <c i="4" r="B121" s="1"/>
  <c i="10" r="B120" s="1"/>
  <c i="2" r="Y138"/>
  <c i="4" r="E116" s="1"/>
  <c i="10" r="E115" s="1"/>
  <c i="2" r="AC162"/>
  <c i="4" r="G140" s="1"/>
  <c i="10" r="G139" s="1"/>
  <c i="2" r="W163"/>
  <c i="4" r="D141" s="1"/>
  <c i="10" r="D140" s="1"/>
  <c i="2" r="AD143"/>
  <c i="4" r="H121" s="1"/>
  <c i="10" r="H120" s="1"/>
  <c i="2" r="AE116"/>
  <c i="4" r="I94" s="1"/>
  <c i="10" r="I93" s="1"/>
  <c i="2" r="AD140"/>
  <c i="4" r="H118" s="1"/>
  <c i="10" r="H117" s="1"/>
  <c i="2" r="R163"/>
  <c i="4" r="A141" s="1"/>
  <c i="10" r="A140" s="1"/>
  <c i="2" r="AA151"/>
  <c i="4" r="F129" s="1"/>
  <c i="10" r="F128" s="1"/>
  <c i="2" r="R136"/>
  <c i="4" r="A114" s="1"/>
  <c i="10" r="A113" s="1"/>
  <c i="2" r="S99"/>
  <c i="4" r="B77" s="1"/>
  <c i="10" r="B76" s="1"/>
  <c i="2" r="AC135"/>
  <c i="4" r="G113" s="1"/>
  <c i="10" r="G112" s="1"/>
  <c i="2" r="U49"/>
  <c i="4" r="C27" s="1"/>
  <c i="10" r="C26" s="1"/>
  <c i="2" r="AA115"/>
  <c i="4" r="F93" s="1"/>
  <c i="10" r="F92" s="1"/>
  <c i="2" r="S104"/>
  <c i="4" r="B82" s="1"/>
  <c i="10" r="B81" s="1"/>
  <c i="2" r="S123"/>
  <c i="4" r="B101" s="1"/>
  <c i="10" r="B100" s="1"/>
  <c i="2" r="W138"/>
  <c i="4" r="D116" s="1"/>
  <c i="10" r="D115" s="1"/>
  <c i="2" r="Y28"/>
  <c i="4" r="E6" s="1"/>
  <c i="10" r="E5" s="1"/>
  <c i="2" r="AC46"/>
  <c i="4" r="G24" s="1"/>
  <c i="10" r="G23" s="1"/>
  <c i="2" r="R60"/>
  <c i="4" r="A38" s="1"/>
  <c i="2" r="S42"/>
  <c i="4" r="B20" s="1"/>
  <c i="10" r="B19" s="1"/>
  <c i="2" r="Y173"/>
  <c i="4" r="E151" s="1"/>
  <c i="10" r="E150" s="1"/>
  <c i="2" r="AE143"/>
  <c i="4" r="I121" s="1"/>
  <c i="10" r="I120" s="1"/>
  <c i="2" r="R43"/>
  <c i="4" r="A21" s="1"/>
  <c i="2" r="AC90"/>
  <c i="4" r="G68" s="1"/>
  <c i="10" r="G67" s="1"/>
  <c i="2" r="Y159"/>
  <c i="4" r="E137" s="1"/>
  <c i="10" r="E136" s="1"/>
  <c i="2" r="AC127"/>
  <c i="4" r="G105" s="1"/>
  <c i="10" r="G104" s="1"/>
  <c i="2" r="W147"/>
  <c i="4" r="D125" s="1"/>
  <c i="10" r="D124" s="1"/>
  <c i="2" r="W64"/>
  <c i="4" r="D42" s="1"/>
  <c i="10" r="D41" s="1"/>
  <c i="2" r="AD169"/>
  <c i="4" r="H147" s="1"/>
  <c i="10" r="H146" s="1"/>
  <c i="2" r="R156"/>
  <c i="4" r="A134" s="1"/>
  <c i="10" r="A133" s="1"/>
  <c i="2" r="U96"/>
  <c i="4" r="C74" s="1"/>
  <c i="10" r="C73" s="1"/>
  <c i="2" r="AD149"/>
  <c i="4" r="H127" s="1"/>
  <c i="10" r="H126" s="1"/>
  <c i="2" r="AD160"/>
  <c i="4" r="H138" s="1"/>
  <c i="10" r="H137" s="1"/>
  <c i="2" r="AA168"/>
  <c i="4" r="F146" s="1"/>
  <c i="10" r="F145" s="1"/>
  <c i="2" r="AA40"/>
  <c i="4" r="F18" s="1"/>
  <c i="10" r="F17" s="1"/>
  <c i="2" r="S88"/>
  <c i="4" r="B66" s="1"/>
  <c i="10" r="B65" s="1"/>
  <c i="2" r="AE139"/>
  <c i="4" r="I117" s="1"/>
  <c i="10" r="I116" s="1"/>
  <c i="2" r="Y137"/>
  <c i="4" r="E115" s="1"/>
  <c i="10" r="E114" s="1"/>
  <c i="2" r="W76"/>
  <c i="4" r="D54" s="1"/>
  <c i="10" r="D53" s="1"/>
  <c i="2" r="Y106"/>
  <c i="4" r="E84" s="1"/>
  <c i="10" r="E83" s="1"/>
  <c i="2" r="R155"/>
  <c i="4" r="A133" s="1"/>
  <c i="10" r="A132" s="1"/>
  <c i="2" r="AE160"/>
  <c i="4" r="I138" s="1"/>
  <c i="10" r="I137" s="1"/>
  <c i="2" r="AE42"/>
  <c i="4" r="I20" s="1"/>
  <c i="10" r="I19" s="1"/>
  <c i="2" r="U107"/>
  <c i="4" r="C85" s="1"/>
  <c i="10" r="C84" s="1"/>
  <c i="2" r="AE130"/>
  <c i="4" r="I108" s="1"/>
  <c i="10" r="I107" s="1"/>
  <c i="2" r="AC34"/>
  <c i="4" r="G12" s="1"/>
  <c i="10" r="G11" s="1"/>
  <c i="2" r="W42"/>
  <c i="4" r="D20" s="1"/>
  <c i="10" r="D19" s="1"/>
  <c i="2" r="Y37"/>
  <c i="4" r="E15" s="1"/>
  <c i="10" r="E14" s="1"/>
  <c i="10" r="Z14" s="1"/>
  <c i="2" r="AD99"/>
  <c i="4" r="H77" s="1"/>
  <c i="10" r="H76" s="1"/>
  <c i="2" r="AC114"/>
  <c i="4" r="G92" s="1"/>
  <c i="10" r="G91" s="1"/>
  <c i="2" r="AE149"/>
  <c i="4" r="I127" s="1"/>
  <c i="10" r="I126" s="1"/>
  <c i="2" r="S162"/>
  <c i="4" r="B140" s="1"/>
  <c i="10" r="B139" s="1"/>
  <c i="2" r="AD156"/>
  <c i="4" r="H134" s="1"/>
  <c i="10" r="H133" s="1"/>
  <c i="2" r="U93"/>
  <c i="4" r="C71" s="1"/>
  <c i="10" r="C70" s="1"/>
  <c i="2" r="W158"/>
  <c i="4" r="D136" s="1"/>
  <c i="10" r="D135" s="1"/>
  <c i="2" r="AE92"/>
  <c i="4" r="I70" s="1"/>
  <c i="10" r="I69" s="1"/>
  <c i="2" r="S75"/>
  <c i="4" r="B53" s="1"/>
  <c i="10" r="B52" s="1"/>
  <c i="2" r="Y113"/>
  <c i="4" r="E91" s="1"/>
  <c i="10" r="E90" s="1"/>
  <c i="2" r="S111"/>
  <c i="4" r="B89" s="1"/>
  <c i="10" r="B88" s="1"/>
  <c i="10" r="S88" s="1"/>
  <c i="2" r="AE104"/>
  <c i="4" r="I82" s="1"/>
  <c i="10" r="I81" s="1"/>
  <c i="2" r="R58"/>
  <c i="4" r="A36" s="1"/>
  <c i="2" r="S60"/>
  <c i="4" r="B38" s="1"/>
  <c i="10" r="B37" s="1"/>
  <c i="2" r="W173"/>
  <c i="4" r="D151" s="1"/>
  <c i="10" r="D150" s="1"/>
  <c i="2" r="AA132"/>
  <c i="4" r="F110" s="1"/>
  <c i="10" r="F109" s="1"/>
  <c i="2" r="S81"/>
  <c i="4" r="B59" s="1"/>
  <c i="10" r="B58" s="1"/>
  <c i="2" r="AC56"/>
  <c i="4" r="G34" s="1"/>
  <c i="10" r="G33" s="1"/>
  <c i="2" r="AD89"/>
  <c i="4" r="H67" s="1"/>
  <c i="10" r="H66" s="1"/>
  <c i="2" r="AA116"/>
  <c i="4" r="F94" s="1"/>
  <c i="10" r="F93" s="1"/>
  <c i="2" r="Y134"/>
  <c i="4" r="E112" s="1"/>
  <c i="10" r="E111" s="1"/>
  <c i="2" r="S33"/>
  <c i="4" r="B11" s="1"/>
  <c i="10" r="B10" s="1"/>
  <c i="2" r="Y54"/>
  <c i="4" r="E32" s="1"/>
  <c i="10" r="E31" s="1"/>
  <c i="2" r="Y127"/>
  <c i="4" r="E105" s="1"/>
  <c i="10" r="E104" s="1"/>
  <c i="10" r="AJ104" s="1"/>
  <c i="2" r="R128"/>
  <c i="4" r="A106" s="1"/>
  <c i="10" r="A105" s="1"/>
  <c i="2" r="AE157"/>
  <c i="4" r="I135" s="1"/>
  <c i="10" r="I134" s="1"/>
  <c i="2" r="W66"/>
  <c i="4" r="D44" s="1"/>
  <c i="10" r="D43" s="1"/>
  <c i="2" r="U143"/>
  <c i="4" r="C121" s="1"/>
  <c i="10" r="C120" s="1"/>
  <c i="2" r="S66"/>
  <c i="4" r="B44" s="1"/>
  <c i="10" r="B43" s="1"/>
  <c i="2" r="S74"/>
  <c i="4" r="B52" s="1"/>
  <c i="10" r="B51" s="1"/>
  <c i="2" r="W78"/>
  <c i="4" r="D56" s="1"/>
  <c i="10" r="D55" s="1"/>
  <c i="2" r="AE162"/>
  <c i="4" r="I140" s="1"/>
  <c i="10" r="I139" s="1"/>
  <c i="2" r="Y114"/>
  <c i="4" r="E92" s="1"/>
  <c i="10" r="E91" s="1"/>
  <c i="2" r="AC108"/>
  <c i="4" r="G86" s="1"/>
  <c i="10" r="G85" s="1"/>
  <c i="2" r="AD93"/>
  <c i="4" r="H71" s="1"/>
  <c i="10" r="H70" s="1"/>
  <c i="2" r="Y91"/>
  <c i="4" r="E69" s="1"/>
  <c i="10" r="E68" s="1"/>
  <c i="2" r="AA139"/>
  <c i="4" r="F117" s="1"/>
  <c i="10" r="F116" s="1"/>
  <c i="2" r="R114"/>
  <c i="4" r="A92" s="1"/>
  <c i="10" r="A91" s="1"/>
  <c i="2" r="AC39"/>
  <c i="4" r="G17" s="1"/>
  <c i="10" r="G16" s="1"/>
  <c i="2" r="S43"/>
  <c i="4" r="B21" s="1"/>
  <c i="10" r="B20" s="1"/>
  <c i="10" r="V20" s="1"/>
  <c i="2" r="AC33"/>
  <c i="4" r="G11" s="1"/>
  <c i="10" r="G10" s="1"/>
  <c i="2" r="S73"/>
  <c i="4" r="B51" s="1"/>
  <c i="10" r="B50" s="1"/>
  <c i="2" r="Y73"/>
  <c i="4" r="E51" s="1"/>
  <c i="10" r="E50" s="1"/>
  <c i="2" r="AA33"/>
  <c i="4" r="F11" s="1"/>
  <c i="10" r="F10" s="1"/>
  <c i="2" r="AE153"/>
  <c i="4" r="I131" s="1"/>
  <c i="10" r="I130" s="1"/>
  <c i="2" r="R134"/>
  <c i="4" r="A112" s="1"/>
  <c i="10" r="A111" s="1"/>
  <c i="10" r="L111" s="1"/>
  <c i="2" r="AA129"/>
  <c i="4" r="F107" s="1"/>
  <c i="10" r="F106" s="1"/>
  <c i="2" r="Y77"/>
  <c i="4" r="E55" s="1"/>
  <c i="10" r="E54" s="1"/>
  <c i="2" r="AC29"/>
  <c i="4" r="G7" s="1"/>
  <c i="10" r="G6" s="1"/>
  <c i="2" r="Y101"/>
  <c i="4" r="E79" s="1"/>
  <c i="10" r="E78" s="1"/>
  <c i="2" r="S165"/>
  <c i="4" r="B143" s="1"/>
  <c i="10" r="B142" s="1"/>
  <c i="2" r="U58"/>
  <c i="4" r="C36" s="1"/>
  <c i="10" r="C35" s="1"/>
  <c i="2" r="Y146"/>
  <c i="4" r="E124" s="1"/>
  <c i="10" r="E123" s="1"/>
  <c i="2" r="AE164"/>
  <c i="4" r="I142" s="1"/>
  <c i="10" r="I141" s="1"/>
  <c i="2" r="U92"/>
  <c i="4" r="C70" s="1"/>
  <c i="10" r="C69" s="1"/>
  <c i="2" r="Y122"/>
  <c i="4" r="E100" s="1"/>
  <c i="10" r="E99" s="1"/>
  <c i="2" r="AD164"/>
  <c i="4" r="H142" s="1"/>
  <c i="10" r="H141" s="1"/>
  <c i="2" r="AE108"/>
  <c i="4" r="I86" s="1"/>
  <c i="10" r="I85" s="1"/>
  <c i="2" r="W130"/>
  <c i="4" r="D108" s="1"/>
  <c i="10" r="D107" s="1"/>
  <c i="2" r="AC74"/>
  <c i="4" r="G52" s="1"/>
  <c i="10" r="G51" s="1"/>
  <c i="2" r="AA43"/>
  <c i="4" r="F21" s="1"/>
  <c i="10" r="F20" s="1"/>
  <c i="2" r="W27"/>
  <c i="4" r="D5" s="1"/>
  <c i="10" r="D4" s="1"/>
  <c i="2" r="AE26"/>
  <c i="4" r="I4" s="1"/>
  <c i="10" r="I3" s="1"/>
  <c i="2" r="AA71"/>
  <c i="4" r="F49" s="1"/>
  <c i="10" r="F48" s="1"/>
  <c i="2" r="R80"/>
  <c i="4" r="A58" s="1"/>
  <c i="10" r="A57" s="1"/>
  <c i="2" r="S137"/>
  <c i="4" r="B115" s="1"/>
  <c i="10" r="B114" s="1"/>
  <c i="2" r="U53"/>
  <c i="4" r="C31" s="1"/>
  <c i="10" r="C30" s="1"/>
  <c i="2" r="AC120"/>
  <c i="4" r="G98" s="1"/>
  <c i="10" r="G97" s="1"/>
  <c i="2" r="AD148"/>
  <c i="4" r="H126" s="1"/>
  <c i="10" r="H125" s="1"/>
  <c i="2" r="AA45"/>
  <c i="4" r="F23" s="1"/>
  <c i="10" r="F22" s="1"/>
  <c i="2" r="W121"/>
  <c i="4" r="D99" s="1"/>
  <c i="10" r="D98" s="1"/>
  <c i="2" r="AA157"/>
  <c i="4" r="F135" s="1"/>
  <c i="10" r="F134" s="1"/>
  <c i="2" r="W126"/>
  <c i="4" r="D104" s="1"/>
  <c i="10" r="D103" s="1"/>
  <c i="2" r="W30"/>
  <c i="4" r="D8" s="1"/>
  <c i="10" r="D7" s="1"/>
  <c i="2" r="Y70"/>
  <c i="4" r="E48" s="1"/>
  <c i="10" r="E47" s="1"/>
  <c i="10" r="AJ47" s="1"/>
  <c i="2" r="U129"/>
  <c i="4" r="C107" s="1"/>
  <c i="10" r="C106" s="1"/>
  <c i="2" r="U98"/>
  <c i="4" r="C76" s="1"/>
  <c i="10" r="C75" s="1"/>
  <c i="2" r="U71"/>
  <c i="4" r="C49" s="1"/>
  <c i="10" r="C48" s="1"/>
  <c i="2" r="S91"/>
  <c i="4" r="B69" s="1"/>
  <c i="10" r="B68" s="1"/>
  <c i="2" r="AD50"/>
  <c i="4" r="H28" s="1"/>
  <c i="10" r="H27" s="1"/>
  <c i="2" r="S70"/>
  <c i="4" r="B48" s="1"/>
  <c i="10" r="B47" s="1"/>
  <c i="2" r="Y117"/>
  <c i="4" r="E95" s="1"/>
  <c i="10" r="E94" s="1"/>
  <c i="2" r="AE36"/>
  <c i="4" r="I14" s="1"/>
  <c i="10" r="I13" s="1"/>
  <c i="2" r="AA134"/>
  <c i="4" r="F112" s="1"/>
  <c i="10" r="F111" s="1"/>
  <c i="2" r="R50"/>
  <c i="4" r="A28" s="1"/>
  <c i="2" r="AC107"/>
  <c i="4" r="G85" s="1"/>
  <c i="10" r="G84" s="1"/>
  <c i="2" r="AD159"/>
  <c i="4" r="H137" s="1"/>
  <c i="10" r="H136" s="1"/>
  <c i="10" r="P136" s="1"/>
  <c i="2" r="AC71"/>
  <c i="4" r="G49" s="1"/>
  <c i="10" r="G48" s="1"/>
  <c i="2" r="U124"/>
  <c i="4" r="C102" s="1"/>
  <c i="10" r="C101" s="1"/>
  <c i="2" r="AA138"/>
  <c i="4" r="F116" s="1"/>
  <c i="10" r="F115" s="1"/>
  <c i="2" r="W77"/>
  <c i="4" r="D55" s="1"/>
  <c i="10" r="D54" s="1"/>
  <c i="2" r="AD27"/>
  <c i="4" r="H5" s="1"/>
  <c i="10" r="H4" s="1"/>
  <c i="2" r="R109"/>
  <c i="4" r="A87" s="1"/>
  <c i="10" r="A86" s="1"/>
  <c i="2" r="AC95"/>
  <c i="4" r="G73" s="1"/>
  <c i="10" r="G72" s="1"/>
  <c i="2" r="S26"/>
  <c i="4" r="B4" s="1"/>
  <c i="10" r="B3" s="1"/>
  <c i="10" r="X3" s="1"/>
  <c i="2" r="AE131"/>
  <c i="4" r="I109" s="1"/>
  <c i="10" r="I108" s="1"/>
  <c i="2" r="R31"/>
  <c i="4" r="A9" s="1"/>
  <c i="2" r="AA75"/>
  <c i="4" r="F53" s="1"/>
  <c i="10" r="F52" s="1"/>
  <c i="2" r="AA144"/>
  <c i="4" r="F122" s="1"/>
  <c i="10" r="F121" s="1"/>
  <c i="2" r="AC118"/>
  <c i="4" r="G96" s="1"/>
  <c i="10" r="G95" s="1"/>
  <c i="2" r="W122"/>
  <c i="4" r="D100" s="1"/>
  <c i="10" r="D99" s="1"/>
  <c i="2" r="AE60"/>
  <c i="4" r="I38" s="1"/>
  <c i="10" r="I37" s="1"/>
  <c i="2" r="AE46"/>
  <c i="4" r="I24" s="1"/>
  <c i="10" r="I23" s="1"/>
  <c i="2" r="AD29"/>
  <c i="4" r="H7" s="1"/>
  <c i="10" r="H6" s="1"/>
  <c i="2" r="AA53"/>
  <c i="4" r="F31" s="1"/>
  <c i="10" r="F30" s="1"/>
  <c i="2" r="AE40"/>
  <c i="2" r="AC25"/>
  <c i="4" r="G3" s="1"/>
  <c i="10" r="G2" s="1"/>
  <c i="10" r="AG2" s="1"/>
  <c i="2" r="AC48"/>
  <c i="4" r="G26" s="1"/>
  <c i="10" r="G25" s="1"/>
  <c i="2" r="AA47"/>
  <c i="4" r="F25" s="1"/>
  <c i="10" r="F24" s="1"/>
  <c i="2" r="W119"/>
  <c i="4" r="D97" s="1"/>
  <c i="10" r="D96" s="1"/>
  <c i="2" r="U26"/>
  <c i="4" r="C4" s="1"/>
  <c i="10" r="C3" s="1"/>
  <c i="10" r="AD3" s="1"/>
  <c i="2" r="R55"/>
  <c i="4" r="A33" s="1"/>
  <c i="2" r="AD126"/>
  <c i="4" r="H104" s="1"/>
  <c i="10" r="H103" s="1"/>
  <c i="2" r="AD128"/>
  <c i="4" r="H106" s="1"/>
  <c i="10" r="H105" s="1"/>
  <c i="2" r="AA103"/>
  <c i="4" r="F81" s="1"/>
  <c i="10" r="F80" s="1"/>
  <c i="2" r="S84"/>
  <c i="4" r="B62" s="1"/>
  <c i="10" r="B61" s="1"/>
  <c i="2" r="Y94"/>
  <c i="4" r="E72" s="1"/>
  <c i="10" r="E71" s="1"/>
  <c i="2" r="AE63"/>
  <c i="4" r="I41" s="1"/>
  <c i="10" r="I40" s="1"/>
  <c i="2" r="Y68"/>
  <c i="4" r="E46" s="1"/>
  <c i="10" r="E45" s="1"/>
  <c i="2" r="U74"/>
  <c i="4" r="C52" s="1"/>
  <c i="10" r="C51" s="1"/>
  <c i="2" r="AC147"/>
  <c i="4" r="G125" s="1"/>
  <c i="10" r="G124" s="1"/>
  <c i="2" r="W169"/>
  <c i="4" r="D147" s="1"/>
  <c i="10" r="D146" s="1"/>
  <c i="2" r="AD107"/>
  <c i="4" r="H85" s="1"/>
  <c i="10" r="H84" s="1"/>
  <c i="2" r="AE114"/>
  <c i="4" r="I92" s="1"/>
  <c i="10" r="I91" s="1"/>
  <c i="2" r="AA143"/>
  <c i="4" r="F121" s="1"/>
  <c i="10" r="F120" s="1"/>
  <c i="2" r="Y144"/>
  <c i="4" r="E122" s="1"/>
  <c i="10" r="E121" s="1"/>
  <c i="2" r="W133"/>
  <c i="4" r="D111" s="1"/>
  <c i="10" r="D110" s="1"/>
  <c i="2" r="AA48"/>
  <c i="4" r="F26" s="1"/>
  <c i="10" r="F25" s="1"/>
  <c i="2" r="AE110"/>
  <c i="4" r="I88" s="1"/>
  <c i="10" r="I87" s="1"/>
  <c i="2" r="U135"/>
  <c i="4" r="C113" s="1"/>
  <c i="10" r="C112" s="1"/>
  <c i="2" r="AD120"/>
  <c i="4" r="H98" s="1"/>
  <c i="10" r="H97" s="1"/>
  <c i="2" r="W79"/>
  <c i="4" r="D57" s="1"/>
  <c i="10" r="D56" s="1"/>
  <c i="2" r="AE56"/>
  <c i="4" r="I34" s="1"/>
  <c i="10" r="I33" s="1"/>
  <c i="2" r="Y53"/>
  <c i="4" r="E31" s="1"/>
  <c i="10" r="E30" s="1"/>
  <c i="2" r="R70"/>
  <c i="4" r="A48" s="1"/>
  <c i="10" r="A47" s="1"/>
  <c i="10" r="P47" s="1"/>
  <c i="2" r="R140"/>
  <c i="4" r="A118" s="1"/>
  <c i="10" r="A117" s="1"/>
  <c i="2" r="AD67"/>
  <c i="4" r="H45" s="1"/>
  <c i="10" r="H44" s="1"/>
  <c i="2" r="Y69"/>
  <c i="4" r="E47" s="1"/>
  <c i="10" r="E46" s="1"/>
  <c i="2" r="U140"/>
  <c i="4" r="C118" s="1"/>
  <c i="10" r="C117" s="1"/>
  <c i="2" r="R95"/>
  <c i="4" r="A73" s="1"/>
  <c i="10" r="A72" s="1"/>
  <c i="2" r="W149"/>
  <c i="4" r="D127" s="1"/>
  <c i="10" r="D126" s="1"/>
  <c i="2" r="R83"/>
  <c i="4" r="A61" s="1"/>
  <c i="10" r="A60" s="1"/>
  <c i="2" r="AA159"/>
  <c i="4" r="F137" s="1"/>
  <c i="10" r="F136" s="1"/>
  <c i="10" r="N136" s="1"/>
  <c i="2" r="AC86"/>
  <c i="4" r="G64" s="1"/>
  <c i="10" r="G63" s="1"/>
  <c i="2" r="W125"/>
  <c i="4" r="D103" s="1"/>
  <c i="10" r="D102" s="1"/>
  <c i="2" r="S107"/>
  <c i="4" r="B85" s="1"/>
  <c i="10" r="B84" s="1"/>
  <c i="2" r="AA76"/>
  <c i="4" r="F54" s="1"/>
  <c i="10" r="F53" s="1"/>
  <c i="2" r="U152"/>
  <c i="4" r="C130" s="1"/>
  <c i="10" r="C129" s="1"/>
  <c i="2" r="R111"/>
  <c i="4" r="A89" s="1"/>
  <c i="10" r="A88" s="1"/>
  <c i="2" r="R68"/>
  <c i="4" r="A46" s="1"/>
  <c i="10" r="A45" s="1"/>
  <c i="2" r="S127"/>
  <c i="4" r="B105" s="1"/>
  <c i="10" r="B104" s="1"/>
  <c i="2" r="W128"/>
  <c i="4" r="D106" s="1"/>
  <c i="10" r="D105" s="1"/>
  <c i="10" r="AG105" s="1"/>
  <c i="2" r="AC55"/>
  <c i="4" r="G33" s="1"/>
  <c i="10" r="G32" s="1"/>
  <c i="2" r="Y115"/>
  <c i="4" r="E93" s="1"/>
  <c i="10" r="E92" s="1"/>
  <c i="2" r="AE74"/>
  <c i="4" r="I52" s="1"/>
  <c i="10" r="I51" s="1"/>
  <c i="2" r="AD111"/>
  <c i="4" r="H89" s="1"/>
  <c i="10" r="H88" s="1"/>
  <c i="2" r="Y32"/>
  <c i="4" r="E10" s="1"/>
  <c i="10" r="E9" s="1"/>
  <c i="2" r="AC169"/>
  <c i="4" r="G147" s="1"/>
  <c i="10" r="G146" s="1"/>
  <c i="2" r="W156"/>
  <c i="4" r="D134" s="1"/>
  <c i="10" r="D133" s="1"/>
  <c i="2" r="U79"/>
  <c i="4" r="C57" s="1"/>
  <c i="10" r="C56" s="1"/>
  <c i="2" r="S83"/>
  <c i="4" r="B61" s="1"/>
  <c i="10" r="B60" s="1"/>
  <c i="2" r="AE146"/>
  <c i="4" r="I124" s="1"/>
  <c i="10" r="I123" s="1"/>
  <c i="2" r="W116"/>
  <c i="4" r="D94" s="1"/>
  <c i="10" r="D93" s="1"/>
  <c i="2" r="AA57"/>
  <c i="4" r="F35" s="1"/>
  <c i="10" r="F34" s="1"/>
  <c i="2" r="AD116"/>
  <c i="4" r="H94" s="1"/>
  <c i="10" r="H93" s="1"/>
  <c i="2" r="R122"/>
  <c i="4" r="A100" s="1"/>
  <c i="10" r="A99" s="1"/>
  <c i="2" r="S171"/>
  <c i="4" r="B149" s="1"/>
  <c i="10" r="B148" s="1"/>
  <c i="2" r="S120"/>
  <c i="4" r="B98" s="1"/>
  <c i="10" r="B97" s="1"/>
  <c i="2" r="AE83"/>
  <c i="4" r="I61" s="1"/>
  <c i="10" r="I60" s="1"/>
  <c i="2" r="R164"/>
  <c i="4" r="A142" s="1"/>
  <c i="10" r="A141" s="1"/>
  <c i="2" r="AE29"/>
  <c i="4" r="I7" s="1"/>
  <c i="10" r="I6" s="1"/>
  <c i="2" r="R133"/>
  <c i="4" r="A111" s="1"/>
  <c i="10" r="A110" s="1"/>
  <c i="2" r="AE148"/>
  <c i="4" r="I126" s="1"/>
  <c i="10" r="I125" s="1"/>
  <c i="2" r="Y80"/>
  <c i="4" r="E58" s="1"/>
  <c i="10" r="E57" s="1"/>
  <c i="2" r="U110"/>
  <c i="4" r="C88" s="1"/>
  <c i="10" r="C87" s="1"/>
  <c i="2" r="R123"/>
  <c i="4" r="A101" s="1"/>
  <c i="10" r="A100" s="1"/>
  <c i="2" r="R86"/>
  <c i="4" r="A64" s="1"/>
  <c i="10" r="A63" s="1"/>
  <c i="2" r="AD166"/>
  <c i="4" r="H144" s="1"/>
  <c i="10" r="H143" s="1"/>
  <c i="2" r="W153"/>
  <c i="4" r="D131" s="1"/>
  <c i="10" r="D130" s="1"/>
  <c i="2" r="U68"/>
  <c i="4" r="C46" s="1"/>
  <c i="10" r="C45" s="1"/>
  <c i="2" r="AD109"/>
  <c i="4" r="H87" s="1"/>
  <c i="10" r="H86" s="1"/>
  <c i="2" r="AD25"/>
  <c i="4" r="H3" s="1"/>
  <c i="10" r="H2" s="1"/>
  <c i="2" r="U113"/>
  <c i="4" r="C91" s="1"/>
  <c i="10" r="C90" s="1"/>
  <c i="2" r="R119"/>
  <c i="4" r="A97" s="1"/>
  <c i="10" r="A96" s="1"/>
  <c i="2" r="U51"/>
  <c i="4" r="C29" s="1"/>
  <c i="10" r="C28" s="1"/>
  <c i="2" r="W62"/>
  <c i="4" r="D40" s="1"/>
  <c i="10" r="D39" s="1"/>
  <c i="2" r="Y164"/>
  <c i="4" r="E142" s="1"/>
  <c i="10" r="E141" s="1"/>
  <c i="2" r="Y33"/>
  <c i="4" r="E11" s="1"/>
  <c i="10" r="E10" s="1"/>
  <c i="2" r="AA104"/>
  <c i="4" r="F82" s="1"/>
  <c i="10" r="F81" s="1"/>
  <c i="2" r="AA68"/>
  <c i="4" r="F46" s="1"/>
  <c i="10" r="F45" s="1"/>
  <c i="2" r="W124"/>
  <c i="4" r="D102" s="1"/>
  <c i="10" r="D101" s="1"/>
  <c i="2" r="AC122"/>
  <c i="4" r="G100" s="1"/>
  <c i="10" r="G99" s="1"/>
  <c i="2" r="AD104"/>
  <c i="4" r="H82" s="1"/>
  <c i="10" r="H81" s="1"/>
  <c i="2" r="Y95"/>
  <c i="4" r="E73" s="1"/>
  <c i="10" r="E72" s="1"/>
  <c i="2" r="R27"/>
  <c i="4" r="A5" s="1"/>
  <c i="2" r="AD105"/>
  <c i="4" r="H83" s="1"/>
  <c i="10" r="H82" s="1"/>
  <c i="2" r="AD167"/>
  <c i="4" r="H145" s="1"/>
  <c i="10" r="H144" s="1"/>
  <c i="2" r="S139"/>
  <c i="4" r="B117" s="1"/>
  <c i="10" r="B116" s="1"/>
  <c i="2" r="AD77"/>
  <c i="4" r="H55" s="1"/>
  <c i="10" r="H54" s="1"/>
  <c i="2" r="AD68"/>
  <c i="4" r="H46" s="1"/>
  <c i="10" r="H45" s="1"/>
  <c i="2" r="AC157"/>
  <c i="4" r="G135" s="1"/>
  <c i="10" r="G134" s="1"/>
  <c i="2" r="Y154"/>
  <c i="4" r="E132" s="1"/>
  <c i="10" r="E131" s="1"/>
  <c i="2" r="AC109"/>
  <c i="4" r="G87" s="1"/>
  <c i="10" r="G86" s="1"/>
  <c i="2" r="AA171"/>
  <c i="4" r="F149" s="1"/>
  <c i="10" r="F148" s="1"/>
  <c i="10" r="AP148" s="1"/>
  <c i="2" r="S148"/>
  <c i="4" r="B126" s="1"/>
  <c i="10" r="B125" s="1"/>
  <c i="2" r="Y172"/>
  <c i="4" r="E150" s="1"/>
  <c i="10" r="E149" s="1"/>
  <c i="2" r="AD84"/>
  <c i="4" r="H62" s="1"/>
  <c i="10" r="H61" s="1"/>
  <c i="2" r="AE128"/>
  <c i="4" r="I106" s="1"/>
  <c i="10" r="I105" s="1"/>
  <c i="10" r="AR105" s="1"/>
  <c i="2" r="R104"/>
  <c i="4" r="A82" s="1"/>
  <c i="10" r="A81" s="1"/>
  <c i="2" r="W172"/>
  <c i="4" r="D150" s="1"/>
  <c i="10" r="D149" s="1"/>
  <c i="2" r="Y167"/>
  <c i="4" r="E145" s="1"/>
  <c i="10" r="E144" s="1"/>
  <c i="2" r="AD157"/>
  <c i="4" r="H135" s="1"/>
  <c i="10" r="H134" s="1"/>
  <c i="2" r="U33"/>
  <c i="4" r="C11" s="1"/>
  <c i="10" r="C10" s="1"/>
  <c i="2" r="R147"/>
  <c i="4" r="A125" s="1"/>
  <c i="10" r="A124" s="1"/>
  <c i="10" r="P124" s="1"/>
  <c i="2" r="AC124"/>
  <c i="4" r="G102" s="1"/>
  <c i="10" r="G101" s="1"/>
  <c i="2" r="R63"/>
  <c i="4" r="A41" s="1"/>
  <c i="2" r="Y123"/>
  <c i="4" r="E101" s="1"/>
  <c i="10" r="E100" s="1"/>
  <c i="2" r="S136"/>
  <c i="4" r="B114" s="1"/>
  <c i="10" r="B113" s="1"/>
  <c i="2" r="AA123"/>
  <c i="4" r="F101" s="1"/>
  <c i="10" r="F100" s="1"/>
  <c i="2" r="Y71"/>
  <c i="4" r="E49" s="1"/>
  <c i="10" r="E48" s="1"/>
  <c i="2" r="AC130"/>
  <c i="4" r="G108" s="1"/>
  <c i="10" r="G107" s="1"/>
  <c i="2" r="AD135"/>
  <c i="4" r="H113" s="1"/>
  <c i="10" r="H112" s="1"/>
  <c i="2" r="AC99"/>
  <c i="4" r="G77" s="1"/>
  <c i="10" r="G76" s="1"/>
  <c i="2" r="AE85"/>
  <c i="4" r="I63" s="1"/>
  <c i="10" r="I62" s="1"/>
  <c i="2" r="Y128"/>
  <c i="4" r="E106" s="1"/>
  <c i="10" r="E105" s="1"/>
  <c i="2" r="R99"/>
  <c i="4" r="A77" s="1"/>
  <c i="10" r="A76" s="1"/>
  <c i="2" r="AD76"/>
  <c i="4" r="H54" s="1"/>
  <c i="10" r="H53" s="1"/>
  <c i="2" r="Y132"/>
  <c i="4" r="E110" s="1"/>
  <c i="10" r="E109" s="1"/>
  <c i="2" r="AC106"/>
  <c i="4" r="G84" s="1"/>
  <c i="10" r="G83" s="1"/>
  <c i="2" r="Y109"/>
  <c i="4" r="E87" s="1"/>
  <c i="10" r="E86" s="1"/>
  <c i="2" r="AC152"/>
  <c i="4" r="G130" s="1"/>
  <c i="10" r="G129" s="1"/>
  <c i="2" r="S132"/>
  <c i="4" r="B110" s="1"/>
  <c i="10" r="B109" s="1"/>
  <c i="2" r="AA62"/>
  <c i="4" r="F40" s="1"/>
  <c i="10" r="F39" s="1"/>
  <c i="2" r="U87"/>
  <c i="4" r="C65" s="1"/>
  <c i="10" r="C64" s="1"/>
  <c i="2" r="U69"/>
  <c i="4" r="C47" s="1"/>
  <c i="10" r="C46" s="1"/>
  <c i="2" r="AC140"/>
  <c i="4" r="G118" s="1"/>
  <c i="10" r="G117" s="1"/>
  <c i="2" r="S93"/>
  <c i="4" r="B71" s="1"/>
  <c i="10" r="B70" s="1"/>
  <c i="2" r="AA35"/>
  <c i="4" r="F13" s="1"/>
  <c i="10" r="F12" s="1"/>
  <c i="2" r="AE73"/>
  <c i="4" r="I51" s="1"/>
  <c i="10" r="I50" s="1"/>
  <c i="2" r="R121"/>
  <c i="4" r="A99" s="1"/>
  <c i="10" r="A98" s="1"/>
  <c i="10" r="K98" s="1"/>
  <c i="2" r="AD43"/>
  <c i="4" r="H21" s="1"/>
  <c i="10" r="H20" s="1"/>
  <c i="2" r="AA120"/>
  <c i="4" r="F98" s="1"/>
  <c i="10" r="F97" s="1"/>
  <c i="2" r="W137"/>
  <c i="4" r="D115" s="1"/>
  <c i="10" r="D114" s="1"/>
  <c i="2" r="AE86"/>
  <c i="4" r="I64" s="1"/>
  <c i="10" r="I63" s="1"/>
  <c i="2" r="S100"/>
  <c i="4" r="B78" s="1"/>
  <c i="10" r="B77" s="1"/>
  <c i="2" r="S114"/>
  <c i="4" r="B92" s="1"/>
  <c i="10" r="B91" s="1"/>
  <c i="10" r="J91" s="1"/>
  <c i="2" r="Y64"/>
  <c i="4" r="E42" s="1"/>
  <c i="10" r="E41" s="1"/>
  <c i="2" r="AC49"/>
  <c i="4" r="G27" s="1"/>
  <c i="10" r="G26" s="1"/>
  <c i="2" r="W73"/>
  <c i="4" r="D51" s="1"/>
  <c i="10" r="D50" s="1"/>
  <c i="2" r="AA130"/>
  <c i="4" r="F108" s="1"/>
  <c i="10" r="F107" s="1"/>
  <c i="2" r="Y107"/>
  <c i="4" r="E85" s="1"/>
  <c i="10" r="E84" s="1"/>
  <c i="2" r="R139"/>
  <c i="4" r="A117" s="1"/>
  <c i="10" r="A116" s="1"/>
  <c i="2" r="AA105"/>
  <c i="4" r="F83" s="1"/>
  <c i="10" r="F82" s="1"/>
  <c i="2" r="AE123"/>
  <c i="4" r="I101" s="1"/>
  <c i="10" r="I100" s="1"/>
  <c i="2" r="AC119"/>
  <c i="4" r="G97" s="1"/>
  <c i="10" r="G96" s="1"/>
  <c i="2" r="Y171"/>
  <c i="4" r="E149" s="1"/>
  <c i="10" r="E148" s="1"/>
  <c i="2" r="AE61"/>
  <c i="4" r="I39" s="1"/>
  <c i="10" r="I38" s="1"/>
  <c i="2" r="W95"/>
  <c i="4" r="D73" s="1"/>
  <c i="10" r="D72" s="1"/>
  <c i="2" r="AC170"/>
  <c i="4" r="G148" s="1"/>
  <c i="10" r="G147" s="1"/>
  <c i="2" r="U112"/>
  <c i="4" r="C90" s="1"/>
  <c i="10" r="C89" s="1"/>
  <c i="2" r="W38"/>
  <c i="4" r="D16" s="1"/>
  <c i="10" r="D15" s="1"/>
  <c i="2" r="R152"/>
  <c i="4" r="A130" s="1"/>
  <c i="10" r="A129" s="1"/>
  <c i="2" r="Y30"/>
  <c i="4" r="E8" s="1"/>
  <c i="10" r="E7" s="1"/>
  <c i="2" r="R78"/>
  <c i="4" r="A56" s="1"/>
  <c i="10" r="A55" s="1"/>
  <c i="2" r="Y105"/>
  <c i="4" r="E83" s="1"/>
  <c i="10" r="E82" s="1"/>
  <c i="2" r="AE81"/>
  <c i="4" r="I59" s="1"/>
  <c i="10" r="I58" s="1"/>
  <c i="2" r="AE78"/>
  <c i="4" r="I56" s="1"/>
  <c i="10" r="I55" s="1"/>
  <c i="2" r="AC50"/>
  <c i="4" r="G28" s="1"/>
  <c i="10" r="G27" s="1"/>
  <c i="2" r="U45"/>
  <c i="4" r="C23" s="1"/>
  <c i="10" r="C22" s="1"/>
  <c i="2" r="Y78"/>
  <c i="4" r="E56" s="1"/>
  <c i="10" r="E55" s="1"/>
  <c i="2" r="S97"/>
  <c i="4" r="B75" s="1"/>
  <c i="10" r="B74" s="1"/>
  <c i="2" r="S92"/>
  <c i="4" r="B70" s="1"/>
  <c i="10" r="B69" s="1"/>
  <c i="10" r="X69" s="1"/>
  <c i="2" r="W115"/>
  <c i="4" r="D93" s="1"/>
  <c i="10" r="D92" s="1"/>
  <c i="2" r="AA89"/>
  <c i="4" r="F67" s="1"/>
  <c i="10" r="F66" s="1"/>
  <c i="2" r="AA28"/>
  <c i="4" r="F6" s="1"/>
  <c i="10" r="F5" s="1"/>
  <c i="2" r="U83"/>
  <c i="4" r="C61" s="1"/>
  <c i="10" r="C60" s="1"/>
  <c i="2" r="S32"/>
  <c i="4" r="B10" s="1"/>
  <c i="10" r="B9" s="1"/>
  <c i="2" r="W140"/>
  <c i="4" r="D118" s="1"/>
  <c i="10" r="D117" s="1"/>
  <c i="2" r="W145"/>
  <c i="4" r="D123" s="1"/>
  <c i="10" r="D122" s="1"/>
  <c i="2" r="Y152"/>
  <c i="4" r="E130" s="1"/>
  <c i="10" r="E129" s="1"/>
  <c i="2" r="U64"/>
  <c i="4" r="C42" s="1"/>
  <c i="10" r="C41" s="1"/>
  <c i="2" r="AD80"/>
  <c i="4" r="H58" s="1"/>
  <c i="10" r="H57" s="1"/>
  <c i="2" r="AA80"/>
  <c i="4" r="F58" s="1"/>
  <c i="10" r="F57" s="1"/>
  <c i="2" r="R127"/>
  <c i="4" r="A105" s="1"/>
  <c i="10" r="A104" s="1"/>
  <c i="2" r="AA52"/>
  <c i="4" r="F30" s="1"/>
  <c i="10" r="F29" s="1"/>
  <c i="2" r="AA73"/>
  <c i="4" r="F51" s="1"/>
  <c i="10" r="F50" s="1"/>
  <c i="2" r="AD63"/>
  <c i="4" r="H41" s="1"/>
  <c i="10" r="H40" s="1"/>
  <c i="2" r="AD150"/>
  <c i="4" r="H128" s="1"/>
  <c i="10" r="H127" s="1"/>
  <c i="2" r="AC88"/>
  <c i="4" r="G66" s="1"/>
  <c i="10" r="G65" s="1"/>
  <c i="2" r="U148"/>
  <c i="4" r="C126" s="1"/>
  <c i="10" r="C125" s="1"/>
  <c i="2" r="R29"/>
  <c i="4" r="A7" s="1"/>
  <c i="2" r="AD114"/>
  <c i="4" r="H92" s="1"/>
  <c i="10" r="H91" s="1"/>
  <c i="10" r="AS91" s="1"/>
  <c i="2" r="R145"/>
  <c i="4" r="A123" s="1"/>
  <c i="10" r="A122" s="1"/>
  <c i="2" r="Y87"/>
  <c i="4" r="E65" s="1"/>
  <c i="10" r="E64" s="1"/>
  <c i="2" r="AA131"/>
  <c i="4" r="F109" s="1"/>
  <c i="10" r="F108" s="1"/>
  <c i="2" r="U86"/>
  <c i="4" r="C64" s="1"/>
  <c i="10" r="C63" s="1"/>
  <c i="2" r="AD92"/>
  <c i="4" r="H70" s="1"/>
  <c i="10" r="H69" s="1"/>
  <c i="2" r="U27"/>
  <c i="2" r="AC77"/>
  <c i="4" r="G55" s="1"/>
  <c i="10" r="G54" s="1"/>
  <c i="10" r="AN54" s="1"/>
  <c i="2" r="R73"/>
  <c i="4" r="A51" s="1"/>
  <c i="10" r="A50" s="1"/>
  <c i="2" r="S31"/>
  <c i="4" r="B9" s="1"/>
  <c i="10" r="B8" s="1"/>
  <c i="2" r="AA86"/>
  <c i="4" r="F64" s="1"/>
  <c i="10" r="F63" s="1"/>
  <c i="2" r="Y158"/>
  <c i="4" r="E136" s="1"/>
  <c i="10" r="E135" s="1"/>
  <c i="2" r="AC36"/>
  <c i="4" r="G14" s="1"/>
  <c i="10" r="G13" s="1"/>
  <c i="2" r="U95"/>
  <c i="4" r="C73" s="1"/>
  <c i="10" r="C72" s="1"/>
  <c i="2" r="Y131"/>
  <c i="4" r="E109" s="1"/>
  <c i="10" r="E108" s="1"/>
  <c i="2" r="W131"/>
  <c i="4" r="D109" s="1"/>
  <c i="10" r="D108" s="1"/>
  <c i="2" r="AA136"/>
  <c i="4" r="F114" s="1"/>
  <c i="10" r="F113" s="1"/>
  <c i="2" r="W160"/>
  <c i="4" r="D138" s="1"/>
  <c i="10" r="D137" s="1"/>
  <c i="2" r="AE99"/>
  <c i="4" r="I77" s="1"/>
  <c i="10" r="I76" s="1"/>
  <c i="2" r="AD103"/>
  <c i="4" r="H81" s="1"/>
  <c i="10" r="H80" s="1"/>
  <c i="2" r="S125"/>
  <c i="4" r="B103" s="1"/>
  <c i="10" r="B102" s="1"/>
  <c i="2" r="AD112"/>
  <c i="4" r="H90" s="1"/>
  <c i="10" r="H89" s="1"/>
  <c i="2" r="AE151"/>
  <c i="4" r="I129" s="1"/>
  <c i="10" r="I128" s="1"/>
  <c i="2" r="S153"/>
  <c i="4" r="B131" s="1"/>
  <c i="10" r="B130" s="1"/>
  <c i="10" r="S130" s="1"/>
  <c i="2" r="R116"/>
  <c i="4" r="A94" s="1"/>
  <c i="10" r="A93" s="1"/>
  <c i="2" r="Y119"/>
  <c i="4" r="E97" s="1"/>
  <c i="10" r="E96" s="1"/>
  <c i="2" r="AD155"/>
  <c i="4" r="H133" s="1"/>
  <c i="10" r="H132" s="1"/>
  <c i="2" r="U116"/>
  <c i="4" r="C94" s="1"/>
  <c i="10" r="C93" s="1"/>
  <c i="2" r="AE84"/>
  <c i="4" r="I62" s="1"/>
  <c i="10" r="I61" s="1"/>
  <c i="2" r="U54"/>
  <c i="4" r="C32" s="1"/>
  <c i="10" r="C31" s="1"/>
  <c i="2" r="S142"/>
  <c i="4" r="B120" s="1"/>
  <c i="10" r="B119" s="1"/>
  <c i="2" r="AC58"/>
  <c i="4" r="G36" s="1"/>
  <c i="10" r="G35" s="1"/>
  <c i="2" r="U73"/>
  <c i="4" r="C51" s="1"/>
  <c i="10" r="C50" s="1"/>
  <c i="2" r="AA65"/>
  <c i="4" r="F43" s="1"/>
  <c i="10" r="F42" s="1"/>
  <c i="2" r="Y145"/>
  <c i="4" r="E123" s="1"/>
  <c i="10" r="E122" s="1"/>
  <c i="2" r="R169"/>
  <c i="4" r="A147" s="1"/>
  <c i="10" r="A146" s="1"/>
  <c i="2" r="S159"/>
  <c i="4" r="B137" s="1"/>
  <c i="10" r="B136" s="1"/>
  <c i="2" r="W68"/>
  <c i="4" r="D46" s="1"/>
  <c i="10" r="D45" s="1"/>
  <c i="2" r="Y62"/>
  <c i="4" r="E40" s="1"/>
  <c i="10" r="E39" s="1"/>
  <c i="2" r="W57"/>
  <c i="4" r="D35" s="1"/>
  <c i="10" r="D34" s="1"/>
  <c i="2" r="S115"/>
  <c i="4" r="B93" s="1"/>
  <c i="10" r="B92" s="1"/>
  <c i="2" r="U100"/>
  <c i="4" r="C78" s="1"/>
  <c i="10" r="C77" s="1"/>
  <c i="2" r="AD130"/>
  <c i="4" r="H108" s="1"/>
  <c i="10" r="H107" s="1"/>
  <c i="2" r="AA145"/>
  <c i="4" r="F123" s="1"/>
  <c i="10" r="F122" s="1"/>
  <c i="2" r="AE27"/>
  <c i="4" r="I5" s="1"/>
  <c i="10" r="I4" s="1"/>
  <c i="2" r="AA27"/>
  <c i="4" r="F5" s="1"/>
  <c i="10" r="F4" s="1"/>
  <c i="2" r="U105"/>
  <c i="4" r="C83" s="1"/>
  <c i="10" r="C82" s="1"/>
  <c i="2" r="S96"/>
  <c i="4" r="B74" s="1"/>
  <c i="10" r="B73" s="1"/>
  <c i="2" r="S35"/>
  <c i="4" r="B13" s="1"/>
  <c i="10" r="B12" s="1"/>
  <c i="2" r="R37"/>
  <c i="4" r="A15" s="1"/>
  <c i="2" r="AC98"/>
  <c i="4" r="G76" s="1"/>
  <c i="10" r="G75" s="1"/>
  <c i="2" r="AA142"/>
  <c i="4" r="F120" s="1"/>
  <c i="10" r="F119" s="1"/>
  <c i="2" r="AC141"/>
  <c i="4" r="G119" s="1"/>
  <c i="10" r="G118" s="1"/>
  <c i="2" r="AC83"/>
  <c i="4" r="G61" s="1"/>
  <c i="10" r="G60" s="1"/>
  <c i="2" r="AD90"/>
  <c i="4" r="H68" s="1"/>
  <c i="10" r="H67" s="1"/>
  <c i="2" r="Y86"/>
  <c i="4" r="E64" s="1"/>
  <c i="10" r="E63" s="1"/>
  <c i="2" r="U115"/>
  <c i="4" r="C93" s="1"/>
  <c i="10" r="C92" s="1"/>
  <c i="2" r="AA155"/>
  <c i="4" r="F133" s="1"/>
  <c i="10" r="F132" s="1"/>
  <c i="2" r="AC92"/>
  <c i="4" r="G70" s="1"/>
  <c i="10" r="G69" s="1"/>
  <c i="2" r="AA158"/>
  <c i="4" r="F136" s="1"/>
  <c i="10" r="F135" s="1"/>
  <c i="10" r="AF135" s="1"/>
  <c i="2" r="R72"/>
  <c i="4" r="A50" s="1"/>
  <c i="10" r="A49" s="1"/>
  <c i="2" r="S130"/>
  <c i="4" r="B108" s="1"/>
  <c i="10" r="B107" s="1"/>
  <c i="2" r="AC149"/>
  <c i="4" r="G127" s="1"/>
  <c i="10" r="G126" s="1"/>
  <c i="2" r="U43"/>
  <c i="4" r="C21" s="1"/>
  <c i="10" r="C20" s="1"/>
  <c i="2" r="AC30"/>
  <c i="4" r="G8" s="1"/>
  <c i="10" r="G7" s="1"/>
  <c i="2" r="R118"/>
  <c i="4" r="A96" s="1"/>
  <c i="10" r="A95" s="1"/>
  <c i="2" r="AC87"/>
  <c i="4" r="G65" s="1"/>
  <c i="10" r="G64" s="1"/>
  <c i="2" r="AC160"/>
  <c i="4" r="G138" s="1"/>
  <c i="10" r="G137" s="1"/>
  <c i="10" r="V137" s="1"/>
  <c i="2" r="U89"/>
  <c i="4" r="C67" s="1"/>
  <c i="10" r="C66" s="1"/>
  <c i="10" r="AB66" s="1"/>
  <c i="2" r="AA51"/>
  <c i="4" r="F29" s="1"/>
  <c i="10" r="F28" s="1"/>
  <c i="2" r="W82"/>
  <c i="4" r="D60" s="1"/>
  <c i="10" r="D59" s="1"/>
  <c i="2" r="AC100"/>
  <c i="4" r="G78" s="1"/>
  <c i="10" r="G77" s="1"/>
  <c i="2" r="W33"/>
  <c i="4" r="D11" s="1"/>
  <c i="10" r="D10" s="1"/>
  <c i="2" r="Y90"/>
  <c i="4" r="E68" s="1"/>
  <c i="10" r="E67" s="1"/>
  <c i="2" r="W118"/>
  <c i="4" r="D96" s="1"/>
  <c i="10" r="D95" s="1"/>
  <c i="2" r="AD163"/>
  <c i="4" r="H141" s="1"/>
  <c i="10" r="H140" s="1"/>
  <c i="2" r="AD102"/>
  <c i="4" r="H80" s="1"/>
  <c i="10" r="H79" s="1"/>
  <c i="2" r="AC155"/>
  <c i="4" r="G133" s="1"/>
  <c i="10" r="G132" s="1"/>
  <c i="2" r="AD59"/>
  <c i="4" r="H37" s="1"/>
  <c i="10" r="H36" s="1"/>
  <c i="2" r="S51"/>
  <c i="4" r="B29" s="1"/>
  <c i="10" r="B28" s="1"/>
  <c i="2" r="S154"/>
  <c i="4" r="B132" s="1"/>
  <c i="10" r="B131" s="1"/>
  <c i="2" r="AD26"/>
  <c i="4" r="H4" s="1"/>
  <c i="10" r="H3" s="1"/>
  <c i="2" r="Y89"/>
  <c i="4" r="E67" s="1"/>
  <c i="10" r="E66" s="1"/>
  <c i="2" r="W28"/>
  <c i="4" r="D6" s="1"/>
  <c i="10" r="D5" s="1"/>
  <c i="2" r="S122"/>
  <c i="4" r="B100" s="1"/>
  <c i="10" r="B99" s="1"/>
  <c i="2" r="W167"/>
  <c i="4" r="D145" s="1"/>
  <c i="10" r="D144" s="1"/>
  <c i="2" r="AC168"/>
  <c i="4" r="G146" s="1"/>
  <c i="10" r="G145" s="1"/>
  <c i="2" r="AE41"/>
  <c i="4" r="I19" s="1"/>
  <c i="10" r="I18" s="1"/>
  <c i="2" r="W110"/>
  <c i="4" r="D88" s="1"/>
  <c i="10" r="D87" s="1"/>
  <c i="2" r="S79"/>
  <c i="4" r="B57" s="1"/>
  <c i="10" r="B56" s="1"/>
  <c i="2" r="AE173"/>
  <c i="4" r="I151" s="1"/>
  <c i="10" r="I150" s="1"/>
  <c i="2" r="S133"/>
  <c i="4" r="B111" s="1"/>
  <c i="10" r="B110" s="1"/>
  <c i="10" r="S110" s="1"/>
  <c i="2" r="AE101"/>
  <c i="4" r="I79" s="1"/>
  <c i="10" r="I78" s="1"/>
  <c i="2" r="U155"/>
  <c i="4" r="C133" s="1"/>
  <c i="10" r="C132" s="1"/>
  <c i="2" r="W81"/>
  <c i="4" r="D59" s="1"/>
  <c i="10" r="D58" s="1"/>
  <c i="2" r="AC37"/>
  <c i="4" r="G15" s="1"/>
  <c i="10" r="G14" s="1"/>
  <c i="2" r="AE95"/>
  <c i="4" r="I73" s="1"/>
  <c i="10" r="I72" s="1"/>
  <c i="2" r="S55"/>
  <c i="4" r="B33" s="1"/>
  <c i="10" r="B32" s="1"/>
  <c i="2" r="W109"/>
  <c i="4" r="D87" s="1"/>
  <c i="10" r="D86" s="1"/>
  <c i="2" r="AA107"/>
  <c i="4" r="F85" s="1"/>
  <c i="10" r="F84" s="1"/>
  <c i="2" r="S173"/>
  <c i="4" r="B151" s="1"/>
  <c i="10" r="B150" s="1"/>
  <c i="2" r="AC64"/>
  <c i="4" r="G42" s="1"/>
  <c i="10" r="G41" s="1"/>
  <c i="2" r="W127"/>
  <c i="4" r="D105" s="1"/>
  <c i="10" r="D104" s="1"/>
  <c i="2" r="Y85"/>
  <c i="4" r="E63" s="1"/>
  <c i="10" r="E62" s="1"/>
  <c i="2" r="AA99"/>
  <c i="4" r="F77" s="1"/>
  <c i="10" r="F76" s="1"/>
  <c i="2" r="R110"/>
  <c i="4" r="A88" s="1"/>
  <c i="10" r="A87" s="1"/>
  <c i="2" r="S65"/>
  <c i="4" r="B43" s="1"/>
  <c i="10" r="B42" s="1"/>
  <c i="2" r="AD86"/>
  <c i="4" r="H64" s="1"/>
  <c i="10" r="H63" s="1"/>
  <c i="2" r="R96"/>
  <c i="4" r="A74" s="1"/>
  <c i="10" r="A73" s="1"/>
  <c i="2" r="AA160"/>
  <c i="4" r="F138" s="1"/>
  <c i="10" r="F137" s="1"/>
  <c i="2" r="W69"/>
  <c i="4" r="D47" s="1"/>
  <c i="10" r="D46" s="1"/>
  <c i="10" r="AF46" s="1"/>
  <c i="2" r="AC143"/>
  <c i="4" r="G121" s="1"/>
  <c i="10" r="G120" s="1"/>
  <c i="2" r="W129"/>
  <c i="4" r="D107" s="1"/>
  <c i="10" r="D106" s="1"/>
  <c i="2" r="AD121"/>
  <c i="4" r="H99" s="1"/>
  <c i="10" r="H98" s="1"/>
  <c i="2" r="U123"/>
  <c i="4" r="C101" s="1"/>
  <c i="10" r="C100" s="1"/>
  <c i="2" r="R137"/>
  <c i="4" r="A115" s="1"/>
  <c i="10" r="A114" s="1"/>
  <c i="2" r="AE118"/>
  <c i="4" r="I96" s="1"/>
  <c i="10" r="I95" s="1"/>
  <c i="2" r="Y74"/>
  <c i="4" r="E52" s="1"/>
  <c i="10" r="E51" s="1"/>
  <c i="2" r="AC93"/>
  <c i="4" r="G71" s="1"/>
  <c i="10" r="G70" s="1"/>
  <c i="2" r="W89"/>
  <c i="4" r="D67" s="1"/>
  <c i="10" r="D66" s="1"/>
  <c i="2" r="Y129"/>
  <c i="4" r="E107" s="1"/>
  <c i="10" r="E106" s="1"/>
  <c i="2" r="Y116"/>
  <c i="4" r="E94" s="1"/>
  <c i="10" r="E93" s="1"/>
  <c i="2" r="AD42"/>
  <c i="4" r="H20" s="1"/>
  <c i="10" r="H19" s="1"/>
  <c i="2" r="AD131"/>
  <c i="4" r="H109" s="1"/>
  <c i="10" r="H108" s="1"/>
  <c i="2" r="R101"/>
  <c i="4" r="A79" s="1"/>
  <c i="10" r="A78" s="1"/>
  <c i="2" r="Y126"/>
  <c i="4" r="E104" s="1"/>
  <c i="10" r="E103" s="1"/>
  <c i="2" r="AE93"/>
  <c i="4" r="I71" s="1"/>
  <c i="10" r="I70" s="1"/>
  <c i="2" r="S140"/>
  <c i="4" r="B118" s="1"/>
  <c i="10" r="B117" s="1"/>
  <c i="2" r="AA61"/>
  <c i="4" r="F39" s="1"/>
  <c i="10" r="F38" s="1"/>
  <c i="2" r="R168"/>
  <c i="4" r="A146" s="1"/>
  <c i="10" r="A145" s="1"/>
  <c i="2" r="AE58"/>
  <c i="4" r="I36" s="1"/>
  <c i="10" r="I35" s="1"/>
  <c i="2" r="S48"/>
  <c i="4" r="B26" s="1"/>
  <c i="10" r="B25" s="1"/>
  <c i="2" r="U72"/>
  <c i="4" r="C50" s="1"/>
  <c i="10" r="C49" s="1"/>
  <c i="2" r="R107"/>
  <c i="4" r="A85" s="1"/>
  <c i="10" r="A84" s="1"/>
  <c i="2" r="AA124"/>
  <c i="4" r="F102" s="1"/>
  <c i="10" r="F101" s="1"/>
  <c i="2" r="R88"/>
  <c i="4" r="A66" s="1"/>
  <c i="10" r="A65" s="1"/>
  <c i="10" r="L65" s="1"/>
  <c i="2" r="R67"/>
  <c i="4" r="A45" s="1"/>
  <c i="10" r="A44" s="1"/>
  <c i="2" r="AC26"/>
  <c i="2" r="S29"/>
  <c i="4" r="B7" s="1"/>
  <c i="10" r="B6" s="1"/>
  <c i="2" r="W166"/>
  <c i="4" r="D144" s="1"/>
  <c i="10" r="D143" s="1"/>
  <c i="2" r="AE32"/>
  <c i="4" r="I10" s="1"/>
  <c i="10" r="I9" s="1"/>
  <c i="2" r="U117"/>
  <c i="4" r="C95" s="1"/>
  <c i="10" r="C94" s="1"/>
  <c i="2" r="AE134"/>
  <c i="4" r="I112" s="1"/>
  <c i="10" r="I111" s="1"/>
  <c i="2" r="AD65"/>
  <c i="4" r="H43" s="1"/>
  <c i="10" r="H42" s="1"/>
  <c i="2" r="AE150"/>
  <c i="4" r="I128" s="1"/>
  <c i="10" r="I127" s="1"/>
  <c i="2" r="AE142"/>
  <c i="4" r="I120" s="1"/>
  <c i="10" r="I119" s="1"/>
  <c i="2" r="AC161"/>
  <c i="4" r="G139" s="1"/>
  <c i="10" r="G138" s="1"/>
  <c i="2" r="AC68"/>
  <c i="4" r="G46" s="1"/>
  <c i="10" r="G45" s="1"/>
  <c i="2" r="AC146"/>
  <c i="4" r="G124" s="1"/>
  <c i="10" r="G123" s="1"/>
  <c i="2" r="AC154"/>
  <c i="4" r="G132" s="1"/>
  <c i="10" r="G131" s="1"/>
  <c i="2" r="R62"/>
  <c i="4" r="A40" s="1"/>
  <c i="2" r="AD173"/>
  <c i="4" r="H151" s="1"/>
  <c i="10" r="H150" s="1"/>
  <c i="2" r="W106"/>
  <c i="4" r="D84" s="1"/>
  <c i="10" r="D83" s="1"/>
  <c i="2" r="R38"/>
  <c i="4" r="A16" s="1"/>
  <c i="2" r="Y96"/>
  <c i="4" r="E74" s="1"/>
  <c i="10" r="E73" s="1"/>
  <c i="2" r="W91"/>
  <c i="4" r="D69" s="1"/>
  <c i="10" r="D68" s="1"/>
  <c i="2" r="W50"/>
  <c i="4" r="D28" s="1"/>
  <c i="10" r="D27" s="1"/>
  <c i="10" r="Y27" s="1"/>
  <c i="2" r="AA172"/>
  <c i="4" r="F150" s="1"/>
  <c i="10" r="F149" s="1"/>
  <c i="2" r="Y143"/>
  <c i="4" r="E121" s="1"/>
  <c i="10" r="E120" s="1"/>
  <c i="2" r="AC123"/>
  <c i="4" r="G101" s="1"/>
  <c i="10" r="G100" s="1"/>
  <c i="2" r="AE47"/>
  <c i="4" r="I25" s="1"/>
  <c i="10" r="I24" s="1"/>
  <c i="2" r="U163"/>
  <c i="4" r="C141" s="1"/>
  <c i="10" r="C140" s="1"/>
  <c i="2" r="S118"/>
  <c i="4" r="B96" s="1"/>
  <c i="10" r="B95" s="1"/>
  <c i="2" r="AE168"/>
  <c i="4" r="I146" s="1"/>
  <c i="10" r="I145" s="1"/>
  <c i="2" r="AA87"/>
  <c i="4" r="F65" s="1"/>
  <c i="10" r="F64" s="1"/>
  <c i="2" r="R48"/>
  <c i="4" r="A26" s="1"/>
  <c i="2" r="U31"/>
  <c i="4" r="C9" s="1"/>
  <c i="10" r="C8" s="1"/>
  <c i="2" r="S151"/>
  <c i="4" r="B129" s="1"/>
  <c i="10" r="B128" s="1"/>
  <c i="2" r="R28"/>
  <c i="4" r="A6" s="1"/>
  <c i="2" r="AD69"/>
  <c i="4" r="H47" s="1"/>
  <c i="10" r="H46" s="1"/>
  <c i="2" r="AC131"/>
  <c i="4" r="G109" s="1"/>
  <c i="10" r="G108" s="1"/>
  <c i="2" r="R87"/>
  <c i="4" r="A65" s="1"/>
  <c i="10" r="A64" s="1"/>
  <c i="2" r="AD127"/>
  <c i="4" r="H105" s="1"/>
  <c i="10" r="H104" s="1"/>
  <c i="2" r="W151"/>
  <c i="4" r="D129" s="1"/>
  <c i="10" r="D128" s="1"/>
  <c i="2" r="W123"/>
  <c i="4" r="D101" s="1"/>
  <c i="10" r="D100" s="1"/>
  <c i="2" r="AE28"/>
  <c i="4" r="I6" s="1"/>
  <c i="10" r="I5" s="1"/>
  <c i="2" r="W132"/>
  <c i="4" r="D110" s="1"/>
  <c i="10" r="D109" s="1"/>
  <c i="2" r="AA137"/>
  <c i="4" r="F115" s="1"/>
  <c i="10" r="F114" s="1"/>
  <c i="2" r="R71"/>
  <c i="4" r="A49" s="1"/>
  <c i="10" r="A48" s="1"/>
  <c i="2" r="R165"/>
  <c i="4" r="A143" s="1"/>
  <c i="10" r="A142" s="1"/>
  <c i="2" r="R146"/>
  <c i="4" r="A124" s="1"/>
  <c i="10" r="A123" s="1"/>
  <c i="2" r="R57"/>
  <c i="4" r="A35" s="1"/>
  <c i="2" r="AA149"/>
  <c i="4" r="F127" s="1"/>
  <c i="10" r="F126" s="1"/>
  <c i="2" r="Y162"/>
  <c i="4" r="E140" s="1"/>
  <c i="10" r="E139" s="1"/>
  <c i="2" r="R141"/>
  <c i="4" r="A119" s="1"/>
  <c i="10" r="A118" s="1"/>
  <c i="2" r="R120"/>
  <c i="4" r="A98" s="1"/>
  <c i="10" r="A97" s="1"/>
  <c i="2" r="Y136"/>
  <c i="4" r="E114" s="1"/>
  <c i="10" r="E113" s="1"/>
  <c i="2" r="AE34"/>
  <c i="4" r="I12" s="1"/>
  <c i="10" r="I11" s="1"/>
  <c i="2" r="W65"/>
  <c i="4" r="D43" s="1"/>
  <c i="10" r="D42" s="1"/>
  <c i="2" r="AE106"/>
  <c i="4" r="I84" s="1"/>
  <c i="10" r="I83" s="1"/>
  <c i="2" r="AD74"/>
  <c i="4" r="H52" s="1"/>
  <c i="10" r="H51" s="1"/>
  <c i="2" r="W162"/>
  <c i="4" r="D140" s="1"/>
  <c i="10" r="D139" s="1"/>
  <c i="2" r="AE75"/>
  <c i="4" r="I53" s="1"/>
  <c i="10" r="I52" s="1"/>
  <c i="2" r="W152"/>
  <c i="4" r="D130" s="1"/>
  <c i="10" r="D129" s="1"/>
  <c i="2" r="S121"/>
  <c i="4" r="B99" s="1"/>
  <c i="10" r="B98" s="1"/>
  <c i="2" r="AE48"/>
  <c i="4" r="I26" s="1"/>
  <c i="10" r="I25" s="1"/>
  <c i="2" r="S72"/>
  <c i="4" r="B50" s="1"/>
  <c i="10" r="B49" s="1"/>
  <c i="10" r="R49" s="1"/>
  <c i="2" r="AC81"/>
  <c i="4" r="G59" s="1"/>
  <c i="10" r="G58" s="1"/>
  <c i="2" r="R76"/>
  <c i="4" r="A54" s="1"/>
  <c i="10" r="A53" s="1"/>
  <c i="2" r="S108"/>
  <c i="4" r="B86" s="1"/>
  <c i="10" r="B85" s="1"/>
  <c i="2" r="AD52"/>
  <c i="4" r="H30" s="1"/>
  <c i="10" r="H29" s="1"/>
  <c i="2" r="Y42"/>
  <c i="4" r="E20" s="1"/>
  <c i="10" r="E19" s="1"/>
  <c i="2" r="AD47"/>
  <c i="4" r="H25" s="1"/>
  <c i="10" r="H24" s="1"/>
  <c i="2" r="AE45"/>
  <c i="4" r="I23" s="1"/>
  <c i="10" r="I22" s="1"/>
  <c i="2" r="AD94"/>
  <c i="4" r="H72" s="1"/>
  <c i="10" r="H71" s="1"/>
  <c i="10" r="AC71" s="1"/>
  <c i="2" r="R90"/>
  <c i="4" r="A68" s="1"/>
  <c i="10" r="A67" s="1"/>
  <c i="2" r="AE77"/>
  <c i="4" r="I55" s="1"/>
  <c i="10" r="I54" s="1"/>
  <c i="2" r="Y65"/>
  <c i="4" r="E43" s="1"/>
  <c i="10" r="E42" s="1"/>
  <c i="2" r="U142"/>
  <c i="4" r="C120" s="1"/>
  <c i="10" r="C119" s="1"/>
  <c i="2" r="S63"/>
  <c i="4" r="B41" s="1"/>
  <c i="10" r="B40" s="1"/>
  <c i="2" r="Y43"/>
  <c i="4" r="E21" s="1"/>
  <c i="10" r="E20" s="1"/>
  <c i="2" r="R170"/>
  <c i="4" r="A148" s="1"/>
  <c i="10" r="A147" s="1"/>
  <c i="2" r="U147"/>
  <c i="4" r="C125" s="1"/>
  <c i="10" r="C124" s="1"/>
  <c i="2" r="U150"/>
  <c i="4" r="C128" s="1"/>
  <c i="10" r="C127" s="1"/>
  <c i="2" r="AA122"/>
  <c i="4" r="F100" s="1"/>
  <c i="10" r="F99" s="1"/>
  <c i="2" r="AE70"/>
  <c i="4" r="I48" s="1"/>
  <c i="10" r="I47" s="1"/>
  <c i="10" r="AP47" s="1"/>
  <c i="2" r="S56"/>
  <c i="4" r="B34" s="1"/>
  <c i="10" r="B33" s="1"/>
  <c i="2" r="AC112"/>
  <c i="4" r="G90" s="1"/>
  <c i="10" r="G89" s="1"/>
  <c i="2" r="AA153"/>
  <c i="4" r="F131" s="1"/>
  <c i="10" r="F130" s="1"/>
  <c i="2" r="Y58"/>
  <c i="4" r="E36" s="1"/>
  <c i="10" r="E35" s="1"/>
  <c i="2" r="U167"/>
  <c i="4" r="C145" s="1"/>
  <c i="10" r="C144" s="1"/>
  <c i="2" r="U158"/>
  <c i="4" r="C136" s="1"/>
  <c i="10" r="C135" s="1"/>
  <c i="2" r="U149"/>
  <c i="4" r="C127" s="1"/>
  <c i="10" r="C126" s="1"/>
  <c i="2" r="U126"/>
  <c i="4" r="C104" s="1"/>
  <c i="10" r="C103" s="1"/>
  <c i="2" r="U108"/>
  <c i="4" r="C86" s="1"/>
  <c i="10" r="C85" s="1"/>
  <c i="2" r="AC80"/>
  <c i="4" r="G58" s="1"/>
  <c i="10" r="G57" s="1"/>
  <c i="2" r="R98"/>
  <c i="4" r="A76" s="1"/>
  <c i="10" r="A75" s="1"/>
  <c i="2" r="R162"/>
  <c i="4" r="A140" s="1"/>
  <c i="10" r="A139" s="1"/>
  <c i="2" r="AC41"/>
  <c i="4" r="G19" s="1"/>
  <c i="10" r="G18" s="1"/>
  <c i="2" r="AA173"/>
  <c i="4" r="F151" s="1"/>
  <c i="10" r="F150" s="1"/>
  <c i="2" r="Y118"/>
  <c i="4" r="E96" s="1"/>
  <c i="10" r="E95" s="1"/>
  <c i="10" r="Z95" s="1"/>
  <c i="2" r="S134"/>
  <c i="4" r="B112" s="1"/>
  <c i="10" r="B111" s="1"/>
  <c i="2" r="AD28"/>
  <c i="4" r="H6" s="1"/>
  <c i="10" r="H5" s="1"/>
  <c i="2" r="AC94"/>
  <c i="4" r="G72" s="1"/>
  <c i="10" r="G71" s="1"/>
  <c i="2" r="AC110"/>
  <c i="4" r="G88" s="1"/>
  <c i="10" r="G87" s="1"/>
  <c i="2" r="AD85"/>
  <c i="4" r="H63" s="1"/>
  <c i="10" r="H62" s="1"/>
  <c i="10" r="AH62" s="1"/>
  <c i="2" r="AA42"/>
  <c i="4" r="F20" s="1"/>
  <c i="10" r="F19" s="1"/>
  <c i="2" r="AD172"/>
  <c i="4" r="H150" s="1"/>
  <c i="10" r="H149" s="1"/>
  <c i="2" r="AC125"/>
  <c i="4" r="G103" s="1"/>
  <c i="10" r="G102" s="1"/>
  <c i="2" r="Y79"/>
  <c i="4" r="E57" s="1"/>
  <c i="10" r="E56" s="1"/>
  <c i="2" r="Y140"/>
  <c i="4" r="E118" s="1"/>
  <c i="10" r="E117" s="1"/>
  <c i="2" r="R153"/>
  <c i="4" r="A131" s="1"/>
  <c i="10" r="A130" s="1"/>
  <c i="2" r="AC59"/>
  <c i="4" r="G37" s="1"/>
  <c i="10" r="G36" s="1"/>
  <c i="2" r="U57"/>
  <c i="4" r="C35" s="1"/>
  <c i="10" r="C34" s="1"/>
  <c i="2" r="W74"/>
  <c i="4" r="D52" s="1"/>
  <c i="10" r="D51" s="1"/>
  <c i="2" r="U52"/>
  <c i="4" r="C30" s="1"/>
  <c i="10" r="C29" s="1"/>
  <c i="2" r="S170"/>
  <c i="4" r="B148" s="1"/>
  <c i="10" r="B147" s="1"/>
  <c i="2" r="W99"/>
  <c i="4" r="D77" s="1"/>
  <c i="10" r="D76" s="1"/>
  <c i="2" r="U76"/>
  <c i="4" r="C54" s="1"/>
  <c i="10" r="C53" s="1"/>
  <c i="2" r="U102"/>
  <c i="4" r="C80" s="1"/>
  <c i="10" r="C79" s="1"/>
  <c i="2" r="AA111"/>
  <c i="4" r="F89" s="1"/>
  <c i="10" r="F88" s="1"/>
  <c i="2" r="Y102"/>
  <c i="4" r="E80" s="1"/>
  <c i="10" r="E79" s="1"/>
  <c i="10" r="AM79" s="1"/>
  <c i="2" r="AE39"/>
  <c i="4" r="I17" s="1"/>
  <c i="10" r="I16" s="1"/>
  <c i="2" r="U60"/>
  <c i="4" r="C38" s="1"/>
  <c i="10" r="C37" s="1"/>
  <c i="2" r="AC167"/>
  <c i="4" r="G145" s="1"/>
  <c i="10" r="G144" s="1"/>
  <c i="2" r="U159"/>
  <c i="4" r="C137" s="1"/>
  <c i="10" r="C136" s="1"/>
  <c i="2" r="AD113"/>
  <c i="4" r="H91" s="1"/>
  <c i="10" r="H90" s="1"/>
  <c i="2" r="AC150"/>
  <c i="4" r="G128" s="1"/>
  <c i="10" r="G127" s="1"/>
  <c i="2" r="AD44"/>
  <c i="4" r="H22" s="1"/>
  <c i="10" r="H21" s="1"/>
  <c i="2" r="U78"/>
  <c i="4" r="C56" s="1"/>
  <c i="10" r="C55" s="1"/>
  <c i="2" r="S78"/>
  <c i="4" r="B56" s="1"/>
  <c i="10" r="B55" s="1"/>
  <c i="2" r="W103"/>
  <c i="4" r="D81" s="1"/>
  <c i="10" r="D80" s="1"/>
  <c i="2" r="U132"/>
  <c i="4" r="C110" s="1"/>
  <c i="10" r="C109" s="1"/>
  <c i="2" r="AC84"/>
  <c i="4" r="G62" s="1"/>
  <c i="10" r="G61" s="1"/>
  <c i="2" r="AE62"/>
  <c i="4" r="I40" s="1"/>
  <c i="10" r="I39" s="1"/>
  <c i="2" r="Y169"/>
  <c i="4" r="E147" s="1"/>
  <c i="10" r="E146" s="1"/>
  <c i="2" r="U47"/>
  <c i="4" r="C25" s="1"/>
  <c i="10" r="C24" s="1"/>
  <c i="2" r="W104"/>
  <c i="4" r="D82" s="1"/>
  <c i="10" r="D81" s="1"/>
  <c i="2" r="Y156"/>
  <c i="4" r="E134" s="1"/>
  <c i="10" r="E133" s="1"/>
  <c i="2" r="AD75"/>
  <c i="4" r="H53" s="1"/>
  <c i="10" r="H52" s="1"/>
  <c i="2" r="R158"/>
  <c i="4" r="A136" s="1"/>
  <c i="10" r="A135" s="1"/>
  <c i="2" r="W93"/>
  <c i="4" r="D71" s="1"/>
  <c i="10" r="D70" s="1"/>
  <c i="10" r="AH70" s="1"/>
  <c i="2" r="AE145"/>
  <c i="4" r="I123" s="1"/>
  <c i="10" r="I122" s="1"/>
  <c i="2" r="Y153"/>
  <c i="4" r="E131" s="1"/>
  <c i="10" r="E130" s="1"/>
  <c i="10" r="AM130" s="1"/>
  <c i="2" r="AC129"/>
  <c i="4" r="G107" s="1"/>
  <c i="10" r="G106" s="1"/>
  <c i="2" r="S126"/>
  <c i="4" r="B104" s="1"/>
  <c i="10" r="B103" s="1"/>
  <c i="2" r="R26"/>
  <c i="4" r="A4" s="1"/>
  <c i="2" r="AC153"/>
  <c i="4" r="G131" s="1"/>
  <c i="10" r="G130" s="1"/>
  <c i="2" r="AD125"/>
  <c i="4" r="H103" s="1"/>
  <c i="10" r="H102" s="1"/>
  <c i="2" r="R82"/>
  <c i="4" r="A60" s="1"/>
  <c i="10" r="A59" s="1"/>
  <c i="2" r="U34"/>
  <c i="4" r="C12" s="1"/>
  <c i="10" r="C11" s="1"/>
  <c i="2" r="S167"/>
  <c i="4" r="B145" s="1"/>
  <c i="10" r="B144" s="1"/>
  <c i="2" r="AA133"/>
  <c i="4" r="F111" s="1"/>
  <c i="10" r="F110" s="1"/>
  <c i="2" r="Y41"/>
  <c i="4" r="E19" s="1"/>
  <c i="10" r="E18" s="1"/>
  <c i="2" r="U145"/>
  <c i="4" r="C123" s="1"/>
  <c i="10" r="C122" s="1"/>
  <c i="2" r="Y88"/>
  <c i="4" r="E66" s="1"/>
  <c i="10" r="E65" s="1"/>
  <c i="2" r="W71"/>
  <c i="4" r="D49" s="1"/>
  <c i="10" r="D48" s="1"/>
  <c i="2" r="S67"/>
  <c i="4" r="B45" s="1"/>
  <c i="10" r="B44" s="1"/>
  <c i="2" r="Y61"/>
  <c i="4" r="E39" s="1"/>
  <c i="10" r="E38" s="1"/>
  <c i="2" r="AE133"/>
  <c i="4" r="I111" s="1"/>
  <c i="10" r="I110" s="1"/>
  <c i="2" r="AE113"/>
  <c i="4" r="I91" s="1"/>
  <c i="10" r="I90" s="1"/>
  <c i="2" r="R143"/>
  <c i="4" r="A121" s="1"/>
  <c i="10" r="A120" s="1"/>
  <c i="2" r="Y120"/>
  <c i="4" r="E98" s="1"/>
  <c i="10" r="E97" s="1"/>
  <c i="2" r="U156"/>
  <c i="4" r="C134" s="1"/>
  <c i="10" r="C133" s="1"/>
  <c i="2" r="S103"/>
  <c i="4" r="B81" s="1"/>
  <c i="10" r="B80" s="1"/>
  <c i="2" r="AA91"/>
  <c i="4" r="F69" s="1"/>
  <c i="10" r="F68" s="1"/>
  <c i="2" r="U75"/>
  <c i="4" r="C53" s="1"/>
  <c i="10" r="C52" s="1"/>
  <c i="2" r="AD122"/>
  <c i="4" r="H100" s="1"/>
  <c i="10" r="H99" s="1"/>
  <c i="2" r="AC163"/>
  <c i="4" r="G141" s="1"/>
  <c i="10" r="G140" s="1"/>
  <c i="2" r="AD96"/>
  <c i="4" r="H74" s="1"/>
  <c i="10" r="H73" s="1"/>
  <c i="2" r="W32"/>
  <c i="4" r="D10" s="1"/>
  <c i="10" r="D9" s="1"/>
  <c i="10" r="AI9" s="1"/>
  <c i="2" r="Y133"/>
  <c i="4" r="E111" s="1"/>
  <c i="10" r="E110" s="1"/>
  <c i="2" r="S166"/>
  <c i="4" r="B144" s="1"/>
  <c i="10" r="B143" s="1"/>
  <c i="10" r="U143" s="1"/>
  <c i="2" r="U128"/>
  <c i="4" r="C106" s="1"/>
  <c i="10" r="C105" s="1"/>
  <c i="2" r="AD129"/>
  <c i="4" r="H107" s="1"/>
  <c i="10" r="H106" s="1"/>
  <c i="2" r="AD170"/>
  <c i="4" r="H148" s="1"/>
  <c i="10" r="H147" s="1"/>
  <c i="2" r="W58"/>
  <c i="4" r="D36" s="1"/>
  <c i="10" r="D35" s="1"/>
  <c i="2" r="AA109"/>
  <c i="4" r="F87" s="1"/>
  <c i="10" r="F86" s="1"/>
  <c i="2" r="AE30"/>
  <c i="4" r="I8" s="1"/>
  <c i="10" r="I7" s="1"/>
  <c i="10" r="AS7" s="1"/>
  <c i="2" r="U154"/>
  <c i="4" r="C132" s="1"/>
  <c i="10" r="C131" s="1"/>
  <c i="2" r="Y97"/>
  <c i="4" r="E75" s="1"/>
  <c i="10" r="E74" s="1"/>
  <c i="2" r="S27"/>
  <c i="4" r="B5" s="1"/>
  <c i="10" r="B4" s="1"/>
  <c i="10" r="T4" s="1"/>
  <c i="2" r="AA59"/>
  <c i="4" r="F37" s="1"/>
  <c i="10" r="F36" s="1"/>
  <c i="2" r="AA38"/>
  <c i="4" r="F16" s="1"/>
  <c i="10" r="F15" s="1"/>
  <c i="2" r="AD158"/>
  <c i="4" r="H136" s="1"/>
  <c i="10" r="H135" s="1"/>
  <c i="2" r="U104"/>
  <c i="4" r="C82" s="1"/>
  <c i="10" r="C81" s="1"/>
  <c i="2" r="AD123"/>
  <c i="4" r="H101" s="1"/>
  <c i="10" r="H100" s="1"/>
  <c i="2" r="AE147"/>
  <c i="4" r="I125" s="1"/>
  <c i="10" r="I124" s="1"/>
  <c i="2" r="S34"/>
  <c i="4" r="B12" s="1"/>
  <c i="10" r="B11" s="1"/>
  <c i="2" r="AE53"/>
  <c i="4" r="I31" s="1"/>
  <c i="10" r="I30" s="1"/>
  <c i="2" r="U85"/>
  <c i="4" r="C63" s="1"/>
  <c i="10" r="C62" s="1"/>
  <c i="2" r="W90"/>
  <c i="4" r="D68" s="1"/>
  <c i="10" r="D67" s="1"/>
  <c i="2" r="U36"/>
  <c i="4" r="C14" s="1"/>
  <c i="10" r="C13" s="1"/>
  <c i="2" r="W45"/>
  <c i="4" r="D23" s="1"/>
  <c i="10" r="D22" s="1"/>
  <c i="2" r="S64"/>
  <c i="4" r="B42" s="1"/>
  <c i="10" r="B41" s="1"/>
  <c i="10" r="U41" s="1"/>
  <c i="2" r="R149"/>
  <c i="4" r="A127" s="1"/>
  <c i="10" r="A126" s="1"/>
  <c i="2" r="R45"/>
  <c i="4" r="A23" s="1"/>
  <c i="2" r="AE154"/>
  <c i="4" r="I132" s="1"/>
  <c i="10" r="I131" s="1"/>
  <c i="2" r="Y52"/>
  <c i="4" r="E30" s="1"/>
  <c i="10" r="E29" s="1"/>
  <c i="2" r="S124"/>
  <c i="4" r="B102" s="1"/>
  <c i="10" r="B101" s="1"/>
  <c i="2" r="Y39"/>
  <c i="4" r="E17" s="1"/>
  <c i="10" r="E16" s="1"/>
  <c i="2" r="AC32"/>
  <c i="4" r="G10" s="1"/>
  <c i="10" r="G9" s="1"/>
  <c i="2" r="AA78"/>
  <c i="4" r="F56" s="1"/>
  <c i="10" r="F55" s="1"/>
  <c i="2" r="U42"/>
  <c i="4" r="C20" s="1"/>
  <c i="10" r="C19" s="1"/>
  <c i="2" r="Y98"/>
  <c i="4" r="E76" s="1"/>
  <c i="10" r="E75" s="1"/>
  <c i="2" r="AA58"/>
  <c i="4" r="F36" s="1"/>
  <c i="10" r="F35" s="1"/>
  <c i="2" r="Y36"/>
  <c i="4" r="E14" s="1"/>
  <c i="10" r="E13" s="1"/>
  <c i="2" r="Y103"/>
  <c i="4" r="E81" s="1"/>
  <c i="10" r="E80" s="1"/>
  <c i="2" r="R75"/>
  <c i="4" r="A53" s="1"/>
  <c i="10" r="A52" s="1"/>
  <c i="2" r="AD73"/>
  <c i="4" r="H51" s="1"/>
  <c i="10" r="H50" s="1"/>
  <c i="2" r="R167"/>
  <c i="4" r="A145" s="1"/>
  <c i="10" r="A144" s="1"/>
  <c i="2" r="R173"/>
  <c i="4" r="A151" s="1"/>
  <c i="10" r="A150" s="1"/>
  <c i="2" r="S94"/>
  <c i="4" r="B72" s="1"/>
  <c i="10" r="B71" s="1"/>
  <c i="2" r="AD49"/>
  <c i="4" r="H27" s="1"/>
  <c i="10" r="H26" s="1"/>
  <c i="2" r="AA98"/>
  <c i="4" r="F76" s="1"/>
  <c i="10" r="F75" s="1"/>
  <c i="2" r="AA97"/>
  <c i="4" r="F75" s="1"/>
  <c i="10" r="F74" s="1"/>
  <c i="2" r="R135"/>
  <c i="4" r="A113" s="1"/>
  <c i="10" r="A112" s="1"/>
  <c i="2" r="W41"/>
  <c i="4" r="D19" s="1"/>
  <c i="10" r="D18" s="1"/>
  <c i="2" r="AD53"/>
  <c i="4" r="H31" s="1"/>
  <c i="10" r="H30" s="1"/>
  <c i="2" r="AD100"/>
  <c i="4" r="H78" s="1"/>
  <c i="10" r="H77" s="1"/>
  <c i="2" r="S150"/>
  <c i="4" r="B128" s="1"/>
  <c i="10" r="B127" s="1"/>
  <c i="2" r="AE120"/>
  <c i="4" r="I98" s="1"/>
  <c i="10" r="I97" s="1"/>
  <c i="2" r="AD54"/>
  <c i="4" r="H32" s="1"/>
  <c i="10" r="H31" s="1"/>
  <c i="2" r="R148"/>
  <c i="4" r="A126" s="1"/>
  <c i="10" r="A125" s="1"/>
  <c i="2" r="S76"/>
  <c i="4" r="B54" s="1"/>
  <c i="10" r="B53" s="1"/>
  <c i="2" r="AC158"/>
  <c i="4" r="G136" s="1"/>
  <c i="10" r="G135" s="1"/>
  <c i="2" r="R130"/>
  <c i="4" r="A108" s="1"/>
  <c i="10" r="A107" s="1"/>
  <c i="2" r="U97"/>
  <c i="4" r="C75" s="1"/>
  <c i="10" r="C74" s="1"/>
  <c i="2" r="R66"/>
  <c i="4" r="A44" s="1"/>
  <c i="10" r="A43" s="1"/>
  <c i="2" r="U141"/>
  <c i="4" r="C119" s="1"/>
  <c i="10" r="C118" s="1"/>
  <c i="2" r="W142"/>
  <c i="4" r="D120" s="1"/>
  <c i="10" r="D119" s="1"/>
  <c i="2" r="R125"/>
  <c i="4" r="A103" s="1"/>
  <c i="10" r="A102" s="1"/>
  <c i="2" r="W139"/>
  <c i="4" r="D117" s="1"/>
  <c i="10" r="D116" s="1"/>
  <c i="2" r="Y81"/>
  <c i="4" r="E59" s="1"/>
  <c i="10" r="E58" s="1"/>
  <c i="2" r="S141"/>
  <c i="4" r="B119" s="1"/>
  <c i="10" r="B118" s="1"/>
  <c i="10" r="V118" s="1"/>
  <c i="2" r="AA30"/>
  <c i="4" r="F8" s="1"/>
  <c i="10" r="F7" s="1"/>
  <c i="2" r="W154"/>
  <c i="4" r="D132" s="1"/>
  <c i="10" r="D131" s="1"/>
  <c i="2" r="R113"/>
  <c i="4" r="A91" s="1"/>
  <c i="10" r="A90" s="1"/>
  <c i="2" r="U151"/>
  <c i="4" r="C129" s="1"/>
  <c i="10" r="C128" s="1"/>
  <c i="2" r="AA63"/>
  <c i="4" r="F41" s="1"/>
  <c i="10" r="F40" s="1"/>
  <c i="2" r="R33"/>
  <c i="4" r="A11" s="1"/>
  <c i="2" r="W157"/>
  <c i="4" r="D135" s="1"/>
  <c i="10" r="D134" s="1"/>
  <c i="2" r="W168"/>
  <c i="4" r="D146" s="1"/>
  <c i="10" r="D145" s="1"/>
  <c i="2" r="AE68"/>
  <c i="4" r="I46" s="1"/>
  <c i="10" r="I45" s="1"/>
  <c i="2" r="AE57"/>
  <c i="4" r="I35" s="1"/>
  <c i="10" r="I34" s="1"/>
  <c i="2" r="S146"/>
  <c i="4" r="B124" s="1"/>
  <c i="10" r="B123" s="1"/>
  <c i="2" r="AE107"/>
  <c i="4" r="I85" s="1"/>
  <c i="10" r="I84" s="1"/>
  <c i="2" r="R93"/>
  <c i="4" r="A71" s="1"/>
  <c i="10" r="A70" s="1"/>
  <c i="2" r="AA54"/>
  <c i="4" r="F32" s="1"/>
  <c i="10" r="F31" s="1"/>
  <c i="2" r="U171"/>
  <c i="4" r="C149" s="1"/>
  <c i="10" r="C148" s="1"/>
  <c i="2" r="U77"/>
  <c i="4" r="C55" s="1"/>
  <c i="10" r="C54" s="1"/>
  <c i="2" r="AD139"/>
  <c i="4" r="H117" s="1"/>
  <c i="10" r="H116" s="1"/>
  <c i="2" r="U103"/>
  <c i="4" r="C81" s="1"/>
  <c i="10" r="C80" s="1"/>
  <c i="2" r="AA162"/>
  <c i="4" r="F140" s="1"/>
  <c i="10" r="F139" s="1"/>
  <c i="2" r="R61"/>
  <c i="4" r="A39" s="1"/>
  <c i="2" r="AD152"/>
  <c i="4" r="H130" s="1"/>
  <c i="10" r="H129" s="1"/>
  <c i="2" r="R126"/>
  <c i="4" r="A104" s="1"/>
  <c i="10" r="A103" s="1"/>
  <c i="2" r="Y147"/>
  <c i="4" r="E125" s="1"/>
  <c i="10" r="E124" s="1"/>
  <c i="2" r="S90"/>
  <c i="4" r="B68" s="1"/>
  <c i="10" r="B67" s="1"/>
  <c i="10" r="V67" s="1"/>
  <c i="2" r="R64"/>
  <c i="4" r="A42" s="1"/>
  <c i="2" r="AA150"/>
  <c i="4" r="F128" s="1"/>
  <c i="10" r="F127" s="1"/>
  <c i="2" r="U82"/>
  <c i="4" r="C60" s="1"/>
  <c i="10" r="C59" s="1"/>
  <c i="10" r="AD59" s="1"/>
  <c i="2" r="Y57"/>
  <c i="4" r="E35" s="1"/>
  <c i="10" r="E34" s="1"/>
  <c i="2" r="S47"/>
  <c i="4" r="B25" s="1"/>
  <c i="10" r="B24" s="1"/>
  <c i="2" r="U66"/>
  <c i="4" r="C44" s="1"/>
  <c i="10" r="C43" s="1"/>
  <c i="2" r="U153"/>
  <c i="4" r="C131" s="1"/>
  <c i="10" r="C130" s="1"/>
  <c i="2" r="AC172"/>
  <c i="4" r="G150" s="1"/>
  <c i="10" r="G149" s="1"/>
  <c i="2" r="AA135"/>
  <c i="4" r="F113" s="1"/>
  <c i="10" r="F112" s="1"/>
  <c i="2" r="W113"/>
  <c i="4" r="D91" s="1"/>
  <c i="10" r="D90" s="1"/>
  <c i="2" r="AE161"/>
  <c i="4" r="I139" s="1"/>
  <c i="10" r="I138" s="1"/>
  <c i="2" r="AA37"/>
  <c i="4" r="F15" s="1"/>
  <c i="10" r="F14" s="1"/>
  <c i="2" r="R69"/>
  <c i="4" r="A47" s="1"/>
  <c i="10" r="A46" s="1"/>
  <c i="2" r="AD88"/>
  <c i="4" r="H66" s="1"/>
  <c i="10" r="H65" s="1"/>
  <c i="2" r="W92"/>
  <c i="4" r="D70" s="1"/>
  <c i="10" r="D69" s="1"/>
  <c i="2" r="S147"/>
  <c i="4" r="B125" s="1"/>
  <c i="10" r="B124" s="1"/>
  <c i="2" r="S57"/>
  <c i="4" r="B35" s="1"/>
  <c i="10" r="B34" s="1"/>
  <c i="2" r="Y82"/>
  <c i="4" r="E60" s="1"/>
  <c i="10" r="E59" s="1"/>
  <c i="2" r="AE112"/>
  <c i="4" r="I90" s="1"/>
  <c i="10" r="I89" s="1"/>
  <c i="2" r="Y166"/>
  <c i="4" r="E144" s="1"/>
  <c i="10" r="E143" s="1"/>
  <c i="2" r="S45"/>
  <c i="4" r="B23" s="1"/>
  <c i="10" r="B22" s="1"/>
  <c i="2" r="R52"/>
  <c i="4" r="A30" s="1"/>
  <c i="2" r="U91"/>
  <c i="4" r="C69" s="1"/>
  <c i="10" r="C68" s="1"/>
  <c i="2" r="W97"/>
  <c i="4" r="D75" s="1"/>
  <c i="10" r="D74" s="1"/>
  <c i="2" r="S58"/>
  <c i="4" r="B36" s="1"/>
  <c i="10" r="B35" s="1"/>
  <c i="2" r="AD141"/>
  <c i="4" r="H119" s="1"/>
  <c i="10" r="H118" s="1"/>
  <c i="4" l="1" r="A2"/>
  <c i="2" r="C2"/>
  <c i="2" r="C6"/>
  <c i="2" r="C18"/>
  <c i="2" r="C14"/>
  <c i="2" r="C10"/>
  <c i="2" r="C21"/>
  <c i="2" r="C8"/>
  <c i="11" r="C8" s="1"/>
  <c i="11" r="D8" s="1"/>
  <c i="2" r="C9"/>
  <c i="2" r="C7"/>
  <c i="2" r="C20"/>
  <c i="2" r="C5"/>
  <c i="2" r="C4"/>
  <c i="2" r="C15"/>
  <c i="2" r="C16"/>
  <c i="2" r="C3"/>
  <c i="11" r="C3" s="1"/>
  <c i="11" r="D3" s="1"/>
  <c i="2" r="C13"/>
  <c i="2" r="C17"/>
  <c i="2" r="C12"/>
  <c i="2" r="C11"/>
  <c i="2" r="C19"/>
  <c i="4" r="G2"/>
  <c i="10" r="G1" s="1"/>
  <c i="2" r="I11"/>
  <c i="2" r="I19"/>
  <c i="2" r="I3"/>
  <c i="2" r="I7"/>
  <c i="2" r="I15"/>
  <c i="2" r="I14"/>
  <c i="2" r="I17"/>
  <c i="2" r="I5"/>
  <c i="11" r="C65" s="1"/>
  <c i="11" r="D65" s="1"/>
  <c i="2" r="I16"/>
  <c i="2" r="I4"/>
  <c i="11" r="C64" s="1"/>
  <c i="11" r="D64" s="1"/>
  <c i="2" r="I20"/>
  <c i="2" r="I18"/>
  <c i="2" r="I2"/>
  <c i="2" r="I13"/>
  <c i="2" r="I6"/>
  <c i="2" r="I21"/>
  <c i="2" r="I12"/>
  <c i="2" r="I10"/>
  <c i="2" r="I8"/>
  <c i="2" r="I9"/>
  <c i="4" r="I2"/>
  <c i="10" r="I1" s="1"/>
  <c i="2" r="K2"/>
  <c i="2" r="K6"/>
  <c i="2" r="K10"/>
  <c i="2" r="K14"/>
  <c i="2" r="K18"/>
  <c i="2" r="K9"/>
  <c i="2" r="K7"/>
  <c i="2" r="K5"/>
  <c i="2" r="K3"/>
  <c i="2" r="K20"/>
  <c i="2" r="K4"/>
  <c i="2" r="K16"/>
  <c i="2" r="K21"/>
  <c i="2" r="K8"/>
  <c i="2" r="K13"/>
  <c i="2" r="K17"/>
  <c i="2" r="K11"/>
  <c i="2" r="K12"/>
  <c i="2" r="K19"/>
  <c i="2" r="K15"/>
  <c i="4" r="C2"/>
  <c i="10" r="C1" s="1"/>
  <c i="10" r="R1" s="1"/>
  <c i="2" r="E17"/>
  <c i="2" r="E9"/>
  <c i="2" r="E13"/>
  <c i="2" r="E5"/>
  <c i="2" r="E21"/>
  <c i="2" r="E7"/>
  <c i="2" r="E18"/>
  <c i="2" r="E14"/>
  <c i="2" r="E4"/>
  <c i="2" r="E2"/>
  <c i="2" r="E20"/>
  <c i="2" r="E3"/>
  <c i="2" r="E15"/>
  <c i="2" r="E16"/>
  <c i="2" r="E6"/>
  <c i="2" r="E19"/>
  <c i="2" r="E8"/>
  <c i="2" r="E12"/>
  <c i="2" r="E10"/>
  <c i="2" r="E11"/>
  <c i="4" r="E2"/>
  <c i="10" r="E1" s="1"/>
  <c i="2" r="G4"/>
  <c i="2" r="G8"/>
  <c i="2" r="G12"/>
  <c i="2" r="G20"/>
  <c i="2" r="G16"/>
  <c i="2" r="G9"/>
  <c i="2" r="G7"/>
  <c i="2" r="G15"/>
  <c i="2" r="G5"/>
  <c i="2" r="G11"/>
  <c i="2" r="G6"/>
  <c i="2" r="G21"/>
  <c i="2" r="G2"/>
  <c i="2" r="G13"/>
  <c i="2" r="G14"/>
  <c i="2" r="G19"/>
  <c i="2" r="G3"/>
  <c i="2" r="G17"/>
  <c i="2" r="G10"/>
  <c i="2" r="G18"/>
  <c i="10" r="A38"/>
  <c i="4" r="L39"/>
  <c i="10" r="A5"/>
  <c i="4" r="L6"/>
  <c i="10" r="A19"/>
  <c i="10" r="O19" s="1"/>
  <c i="4" r="L20"/>
  <c i="10" r="A26"/>
  <c i="10" r="P26" s="1"/>
  <c i="4" r="L27"/>
  <c i="10" r="A6"/>
  <c i="10" r="L6" s="1"/>
  <c i="4" r="L7"/>
  <c i="10" r="A4"/>
  <c i="10" r="A37"/>
  <c i="4" r="L38"/>
  <c i="10" r="A30"/>
  <c i="10" r="K30" s="1"/>
  <c i="4" r="L31"/>
  <c i="10" r="A7"/>
  <c i="4" r="L8"/>
  <c i="10" r="A22"/>
  <c i="4" r="L23"/>
  <c i="10" r="A39"/>
  <c i="10" r="O39" s="1"/>
  <c i="4" r="L40"/>
  <c i="10" r="A17"/>
  <c i="10" r="A9"/>
  <c i="10" r="J9" s="1"/>
  <c i="4" r="L10"/>
  <c i="10" r="A33"/>
  <c i="10" r="P33" s="1"/>
  <c i="4" r="L34"/>
  <c i="10" r="A21"/>
  <c i="4" r="L22"/>
  <c i="10" r="A34"/>
  <c i="4" r="L35"/>
  <c i="10" r="A25"/>
  <c i="10" r="P25" s="1"/>
  <c i="4" r="L26"/>
  <c i="10" r="A8"/>
  <c i="4" r="L9"/>
  <c i="10" r="A18"/>
  <c i="4" r="L19"/>
  <c i="10" r="A16"/>
  <c i="4" r="L17"/>
  <c i="10" r="A28"/>
  <c i="10" r="L28" s="1"/>
  <c i="4" r="L29"/>
  <c i="10" r="A3"/>
  <c i="10" r="L3" s="1"/>
  <c i="10" r="A40"/>
  <c i="10" r="K40" s="1"/>
  <c i="4" r="L41"/>
  <c i="10" r="A32"/>
  <c i="10" r="M32" s="1"/>
  <c i="4" r="L33"/>
  <c i="10" r="A36"/>
  <c i="10" r="Q36" s="1"/>
  <c i="4" r="L37"/>
  <c i="10" r="A13"/>
  <c i="10" r="P13" s="1"/>
  <c i="4" r="L14"/>
  <c i="10" r="A20"/>
  <c i="10" r="L20" s="1"/>
  <c i="4" r="L21"/>
  <c i="10" r="A12"/>
  <c i="10" r="P12" s="1"/>
  <c i="4" r="L13"/>
  <c i="10" r="A24"/>
  <c i="10" r="L24" s="1"/>
  <c i="4" r="L25"/>
  <c i="10" r="A31"/>
  <c i="10" r="M31" s="1"/>
  <c i="4" r="L32"/>
  <c i="10" r="A11"/>
  <c i="10" r="Q11" s="1"/>
  <c i="4" r="L12"/>
  <c i="10" r="A23"/>
  <c i="10" r="P23" s="1"/>
  <c i="4" r="L24"/>
  <c i="10" r="A10"/>
  <c i="10" r="L10" s="1"/>
  <c i="4" r="L11"/>
  <c i="10" r="A41"/>
  <c i="4" r="L42"/>
  <c i="10" r="A29"/>
  <c i="10" r="Q29" s="1"/>
  <c i="4" r="L30"/>
  <c i="10" r="A15"/>
  <c i="4" r="L16"/>
  <c i="10" r="A14"/>
  <c i="4" r="L15"/>
  <c i="10" r="A27"/>
  <c i="4" r="L28"/>
  <c i="10" r="A35"/>
  <c i="4" r="L36"/>
  <c i="10" r="X73"/>
  <c i="10" r="Y81"/>
  <c i="10" r="W54"/>
  <c i="10" r="X121"/>
  <c i="10" r="AO64"/>
  <c i="10" r="AR149"/>
  <c i="10" r="AH92"/>
  <c i="10" r="AQ92"/>
  <c i="10" r="R21"/>
  <c i="10" r="K114"/>
  <c i="10" r="AC68"/>
  <c i="10" r="W68"/>
  <c i="10" r="AC73"/>
  <c i="10" r="AB47"/>
  <c i="10" r="R14"/>
  <c i="10" r="V96"/>
  <c i="10" r="W48"/>
  <c i="10" r="AC48"/>
  <c i="10" r="AM46"/>
  <c i="10" r="AR141"/>
  <c i="10" r="V64"/>
  <c i="10" r="S95"/>
  <c i="10" r="K144"/>
  <c i="10" r="Y38"/>
  <c i="10" r="O43"/>
  <c i="10" r="AR29"/>
  <c i="10" r="J66"/>
  <c i="10" r="Y75"/>
  <c i="10" r="P74"/>
  <c i="10" r="J74"/>
  <c i="10" r="K74"/>
  <c i="10" r="AA49"/>
  <c i="10" r="AQ48"/>
  <c i="10" r="AO48"/>
  <c i="10" r="V66"/>
  <c i="10" r="X66"/>
  <c i="10" r="AS80"/>
  <c i="10" r="AI22"/>
  <c i="10" r="AJ98"/>
  <c i="10" r="AM98"/>
  <c i="10" r="Z98"/>
  <c i="10" r="AI31"/>
  <c i="10" r="AL34"/>
  <c i="10" r="M147"/>
  <c i="10" r="Q78"/>
  <c i="10" r="T128"/>
  <c i="10" r="AA124"/>
  <c i="10" r="L123"/>
  <c i="10" r="AG123"/>
  <c i="10" r="Y134"/>
  <c i="10" r="AQ17"/>
  <c i="10" r="AO131"/>
  <c i="10" r="AE98"/>
  <c i="10" r="AM36"/>
  <c i="10" r="AH117"/>
  <c i="10" r="Z54"/>
  <c i="10" r="AC120"/>
  <c i="10" r="AH1"/>
  <c i="10" r="U45"/>
  <c i="10" r="M37"/>
  <c i="10" r="J48"/>
  <c i="10" r="Z147"/>
  <c i="10" r="AN126"/>
  <c i="10" r="Q42"/>
  <c i="10" r="T17"/>
  <c i="10" r="AJ32"/>
  <c i="10" r="AC16"/>
  <c i="10" r="AE13"/>
  <c i="10" r="U38"/>
  <c i="10" r="T48"/>
  <c i="10" r="L77"/>
  <c i="10" r="Z118"/>
  <c i="10" r="O77"/>
  <c i="10" r="AH124"/>
  <c i="10" r="W124"/>
  <c i="10" r="AP9"/>
  <c i="10" r="X78"/>
  <c i="10" r="AB56"/>
  <c i="10" r="AL6"/>
  <c i="10" r="O80"/>
  <c i="10" r="AH16"/>
  <c i="10" r="AP104"/>
  <c i="10" r="AR135"/>
  <c i="10" r="AN9"/>
  <c i="10" r="AM145"/>
  <c i="10" r="V45"/>
  <c i="10" r="AJ119"/>
  <c i="10" r="AM135"/>
  <c i="10" r="T45"/>
  <c i="10" r="AQ16"/>
  <c i="10" r="AG19"/>
  <c i="10" r="AR80"/>
  <c i="10" r="AJ2"/>
  <c i="10" r="AB63"/>
  <c i="10" r="AS15"/>
  <c i="10" r="AM133"/>
  <c i="10" r="AQ142"/>
  <c i="10" r="W1"/>
  <c i="10" r="P58"/>
  <c i="10" r="AL12"/>
  <c i="10" r="W96"/>
  <c i="10" r="AO124"/>
  <c i="10" r="AS1"/>
  <c i="10" r="AA9"/>
  <c i="10" r="AH13"/>
  <c i="10" r="AL87"/>
  <c i="10" r="AJ43"/>
  <c i="10" r="L121"/>
  <c i="10" r="L127"/>
  <c i="10" r="AS29"/>
  <c i="10" r="Y60"/>
  <c i="10" r="T61"/>
  <c i="10" r="V21"/>
  <c i="10" r="X135"/>
  <c i="10" r="P115"/>
  <c i="10" r="U96"/>
  <c i="10" r="AO83"/>
  <c i="10" r="AL32"/>
  <c i="10" r="AQ119"/>
  <c i="10" r="AP79"/>
  <c i="10" r="AG82"/>
  <c i="10" r="AS75"/>
  <c i="10" r="J54"/>
  <c i="10" r="AE113"/>
  <c i="10" r="L60"/>
  <c i="10" r="AM42"/>
  <c i="10" r="Y20"/>
  <c i="10" r="AF121"/>
  <c i="10" r="N127"/>
  <c i="10" r="P51"/>
  <c i="10" r="T39"/>
  <c i="10" r="AF60"/>
  <c i="10" r="AF98"/>
  <c i="10" r="AK141"/>
  <c i="10" r="Q51"/>
  <c i="10" r="AF43"/>
  <c i="10" r="AH60"/>
  <c i="10" r="P56"/>
  <c i="10" r="AS12"/>
  <c i="10" r="AI113"/>
  <c i="10" r="O82"/>
  <c i="10" r="AS119"/>
  <c i="10" r="Y137"/>
  <c i="10" r="S15"/>
  <c i="10" r="AN82"/>
  <c i="10" r="T43"/>
  <c i="10" r="AG29"/>
  <c i="10" r="U83"/>
  <c i="10" r="V82"/>
  <c i="10" r="AR66"/>
  <c i="10" r="V105"/>
  <c i="10" r="X15"/>
  <c i="10" r="AC15"/>
  <c i="10" r="AQ114"/>
  <c i="10" r="T14"/>
  <c i="10" r="AS142"/>
  <c i="10" r="AJ102"/>
  <c i="10" r="AD15"/>
  <c i="10" r="AB14"/>
  <c i="10" r="AH84"/>
  <c i="10" r="AF104"/>
  <c i="10" r="AC64"/>
  <c i="10" r="AN104"/>
  <c i="10" r="AG94"/>
  <c i="10" r="AB38"/>
  <c i="10" r="AO1"/>
  <c i="10" r="Z7"/>
  <c i="10" r="V34"/>
  <c i="10" r="AL116"/>
  <c i="10" r="T105"/>
  <c i="10" r="T52"/>
  <c i="10" r="AF84"/>
  <c i="10" r="AC40"/>
  <c i="10" r="AL7"/>
  <c i="10" r="AN129"/>
  <c i="10" r="AL61"/>
  <c i="10" r="U104"/>
  <c i="10" r="Z15"/>
  <c i="10" r="U21"/>
  <c i="10" r="M61"/>
  <c i="10" r="R15"/>
  <c i="10" r="AR44"/>
  <c i="10" r="V68"/>
  <c i="10" r="AG84"/>
  <c i="10" r="AN48"/>
  <c i="10" r="AA40"/>
  <c i="10" r="O97"/>
  <c i="10" r="T70"/>
  <c i="10" r="AQ83"/>
  <c i="10" r="AF1"/>
  <c i="10" r="S1"/>
  <c i="10" r="U1"/>
  <c i="10" r="X124"/>
  <c i="10" r="AK52"/>
  <c i="10" r="AK44"/>
  <c i="10" r="AD7"/>
  <c i="10" r="Q149"/>
  <c i="10" r="R38"/>
  <c i="10" r="AC14"/>
  <c i="10" r="AO9"/>
  <c i="10" r="AH78"/>
  <c i="10" r="U129"/>
  <c i="10" r="AE49"/>
  <c i="10" r="AH37"/>
  <c i="10" r="AB40"/>
  <c i="10" r="R94"/>
  <c i="10" r="M81"/>
  <c i="10" r="AC149"/>
  <c i="10" r="AL83"/>
  <c i="10" r="X20"/>
  <c i="10" r="S16"/>
  <c i="10" r="T102"/>
  <c i="10" r="AJ49"/>
  <c i="10" r="AO147"/>
  <c i="10" r="AG101"/>
  <c i="10" r="AE135"/>
  <c i="10" r="P140"/>
  <c i="10" r="AG62"/>
  <c i="10" r="S20"/>
  <c i="10" r="V141"/>
  <c i="10" r="X31"/>
  <c i="10" r="Z134"/>
  <c i="10" r="AS109"/>
  <c i="10" r="AS50"/>
  <c i="10" r="T31"/>
  <c i="10" r="AF19"/>
  <c i="10" r="V101"/>
  <c i="10" r="AC3"/>
  <c i="10" r="AC93"/>
  <c i="10" r="O79"/>
  <c i="10" r="AH75"/>
  <c i="10" r="S31"/>
  <c i="10" r="AI20"/>
  <c i="10" r="W39"/>
  <c i="10" r="AE31"/>
  <c i="10" r="AR39"/>
  <c i="10" r="AI109"/>
  <c i="10" r="L5"/>
  <c i="10" r="X139"/>
  <c i="10" r="AO87"/>
  <c i="10" r="R39"/>
  <c i="10" r="S141"/>
  <c i="10" r="J121"/>
  <c i="10" r="AO136"/>
  <c i="10" r="O47"/>
  <c i="10" r="P61"/>
  <c i="10" r="AP135"/>
  <c i="10" r="AS54"/>
  <c i="10" r="AB76"/>
  <c i="10" r="AQ23"/>
  <c i="10" r="AF62"/>
  <c i="10" r="P121"/>
  <c i="10" r="AJ7"/>
  <c i="10" r="T110"/>
  <c i="10" r="AN137"/>
  <c i="10" r="AH20"/>
  <c i="10" r="AD87"/>
  <c i="10" r="Z33"/>
  <c i="10" r="M127"/>
  <c i="10" r="AL43"/>
  <c i="10" r="AP65"/>
  <c i="10" r="R76"/>
  <c i="10" r="J140"/>
  <c i="10" r="AL15"/>
  <c i="10" r="AO119"/>
  <c i="10" r="AH30"/>
  <c i="10" r="W100"/>
  <c i="10" r="AA122"/>
  <c i="10" r="L51"/>
  <c i="10" r="K73"/>
  <c i="10" r="P79"/>
  <c i="10" r="Q61"/>
  <c i="10" r="AQ13"/>
  <c i="10" r="AH127"/>
  <c i="10" r="AI62"/>
  <c i="10" r="AA134"/>
  <c i="10" r="T54"/>
  <c i="10" r="AO109"/>
  <c i="10" r="AP133"/>
  <c i="10" r="P109"/>
  <c i="10" r="AM15"/>
  <c i="10" r="AB137"/>
  <c i="10" r="AQ87"/>
  <c i="10" r="AL2"/>
  <c i="10" r="AE30"/>
  <c i="10" r="AS37"/>
  <c i="10" r="J51"/>
  <c i="10" r="W37"/>
  <c i="10" r="M68"/>
  <c i="10" r="AG133"/>
  <c i="10" r="AQ28"/>
  <c i="10" r="AA27"/>
  <c i="10" r="Q143"/>
  <c i="10" r="J146"/>
  <c i="10" r="W23"/>
  <c i="10" r="AJ8"/>
  <c i="10" r="AQ115"/>
  <c i="10" r="L140"/>
  <c i="10" r="AF138"/>
  <c i="10" r="AE138"/>
  <c i="10" r="U94"/>
  <c i="10" r="X146"/>
  <c i="10" r="AB115"/>
  <c i="10" r="P7"/>
  <c i="10" r="AS39"/>
  <c i="10" r="S121"/>
  <c i="10" r="AG42"/>
  <c i="10" r="M49"/>
  <c i="10" r="U102"/>
  <c i="10" r="AM148"/>
  <c i="10" r="Q117"/>
  <c i="10" r="R146"/>
  <c i="10" r="U23"/>
  <c i="10" r="AH32"/>
  <c i="10" r="V133"/>
  <c i="10" r="AE102"/>
  <c i="10" r="AB148"/>
  <c i="10" r="AD25"/>
  <c i="10" r="L143"/>
  <c i="10" r="AH101"/>
  <c i="10" r="V148"/>
  <c i="10" r="X23"/>
  <c i="10" r="T26"/>
  <c i="10" r="AK49"/>
  <c i="10" r="Q129"/>
  <c i="10" r="AS117"/>
  <c i="10" r="AQ78"/>
  <c i="10" r="O143"/>
  <c i="10" r="AQ63"/>
  <c i="10" r="AP108"/>
  <c i="10" r="AS68"/>
  <c i="10" r="Y110"/>
  <c i="10" r="AQ47"/>
  <c i="10" r="AO114"/>
  <c i="10" r="AS98"/>
  <c i="10" r="P27"/>
  <c i="10" r="N116"/>
  <c i="10" r="AA92"/>
  <c i="10" r="V121"/>
  <c i="10" r="AQ49"/>
  <c i="10" r="AK28"/>
  <c i="10" r="Z60"/>
  <c i="10" r="Q80"/>
  <c i="10" r="AL104"/>
  <c i="10" r="AF32"/>
  <c i="10" r="AI105"/>
  <c i="10" r="Y122"/>
  <c i="10" r="AM61"/>
  <c i="10" r="AE32"/>
  <c i="10" r="AP98"/>
  <c i="10" r="V28"/>
  <c i="10" r="AS126"/>
  <c i="10" r="L98"/>
  <c i="10" r="AD98"/>
  <c i="10" r="N23"/>
  <c i="10" r="W33"/>
  <c i="10" r="Y113"/>
  <c i="10" r="AA38"/>
  <c i="10" r="W127"/>
  <c i="10" r="W102"/>
  <c i="10" r="U99"/>
  <c i="10" r="Q123"/>
  <c i="10" r="Z112"/>
  <c i="10" r="AS105"/>
  <c i="10" r="AQ33"/>
  <c i="10" r="AN26"/>
  <c i="10" r="AF105"/>
  <c i="10" r="P89"/>
  <c i="10" r="AE91"/>
  <c i="10" r="AI32"/>
  <c i="10" r="AB113"/>
  <c i="10" r="S38"/>
  <c i="10" r="V48"/>
  <c i="10" r="O96"/>
  <c i="10" r="AA33"/>
  <c i="10" r="AS112"/>
  <c i="10" r="Z47"/>
  <c i="10" r="AB84"/>
  <c i="10" r="AR48"/>
  <c i="10" r="AA51"/>
  <c i="10" r="M7"/>
  <c i="10" r="AA58"/>
  <c i="10" r="AJ45"/>
  <c i="10" r="AB35"/>
  <c i="10" r="X142"/>
  <c i="10" r="AC70"/>
  <c i="10" r="AK55"/>
  <c i="10" r="J50"/>
  <c i="10" r="AL90"/>
  <c i="10" r="AD78"/>
  <c i="10" r="AD95"/>
  <c i="10" r="AG109"/>
  <c i="10" r="R65"/>
  <c i="10" r="AO6"/>
  <c i="10" r="AC108"/>
  <c i="10" r="AQ88"/>
  <c i="10" r="AC35"/>
  <c i="10" r="AQ15"/>
  <c i="10" r="N21"/>
  <c i="10" r="AP120"/>
  <c i="10" r="K58"/>
  <c i="10" r="T55"/>
  <c i="10" r="Z129"/>
  <c i="10" r="AD56"/>
  <c i="10" r="AF96"/>
  <c i="10" r="Y84"/>
  <c i="10" r="AG69"/>
  <c i="10" r="P108"/>
  <c i="10" r="AA87"/>
  <c i="10" r="Z69"/>
  <c i="10" r="S135"/>
  <c i="10" r="AO96"/>
  <c i="10" r="AL63"/>
  <c i="10" r="Q92"/>
  <c i="10" r="AG24"/>
  <c i="10" r="AN136"/>
  <c i="10" r="W79"/>
  <c i="10" r="AR103"/>
  <c i="10" r="P92"/>
  <c i="10" r="AG63"/>
  <c i="10" r="AS108"/>
  <c i="10" r="AO134"/>
  <c i="10" r="AK99"/>
  <c i="10" r="AR67"/>
  <c i="10" r="AL114"/>
  <c i="10" r="AO23"/>
  <c i="10" r="AB114"/>
  <c i="10" r="AA47"/>
  <c i="10" r="AI133"/>
  <c i="10" r="AJ89"/>
  <c i="10" r="Y5"/>
  <c i="10" r="AJ41"/>
  <c i="10" r="AG20"/>
  <c i="10" r="M89"/>
  <c i="10" r="AH94"/>
  <c i="10" r="AC27"/>
  <c i="10" r="K7"/>
  <c i="10" r="AA98"/>
  <c i="10" r="R5"/>
  <c i="10" r="S105"/>
  <c i="10" r="O13"/>
  <c i="10" r="AR21"/>
  <c i="10" r="AA11"/>
  <c i="10" r="AL38"/>
  <c i="10" r="AS63"/>
  <c i="10" r="O123"/>
  <c i="10" r="AQ96"/>
  <c i="10" r="AP63"/>
  <c i="10" r="O11"/>
  <c i="10" r="AK148"/>
  <c i="10" r="AA113"/>
  <c i="10" r="AM12"/>
  <c i="10" r="X133"/>
  <c i="10" r="Q109"/>
  <c i="10" r="T133"/>
  <c i="10" r="AJ129"/>
  <c i="10" r="O114"/>
  <c i="10" r="L109"/>
  <c i="10" r="M116"/>
  <c i="10" r="AF41"/>
  <c i="10" r="AP21"/>
  <c i="10" r="AH27"/>
  <c i="10" r="S125"/>
  <c i="10" r="AJ148"/>
  <c i="10" r="AI98"/>
  <c i="10" r="U133"/>
  <c i="10" r="N49"/>
  <c i="10" r="P127"/>
  <c i="10" r="K47"/>
  <c i="10" r="K56"/>
  <c i="10" r="R69"/>
  <c i="10" r="AI108"/>
  <c i="10" r="X97"/>
  <c i="10" r="R105"/>
  <c i="10" r="AR61"/>
  <c i="10" r="AL56"/>
  <c i="10" r="W150"/>
  <c i="10" r="V120"/>
  <c i="10" r="AS18"/>
  <c i="10" r="AB86"/>
  <c i="10" r="Q13"/>
  <c i="10" r="AS66"/>
  <c i="10" r="AR112"/>
  <c i="10" r="AH64"/>
  <c i="10" r="AC113"/>
  <c i="10" r="AI88"/>
  <c i="10" r="R46"/>
  <c i="10" r="AP41"/>
  <c i="10" r="R86"/>
  <c i="10" r="AI21"/>
  <c i="10" r="AA71"/>
  <c i="10" r="M140"/>
  <c i="10" r="X10"/>
  <c i="10" r="V72"/>
  <c i="10" r="AH33"/>
  <c i="10" r="AO142"/>
  <c i="10" r="T118"/>
  <c i="10" r="P83"/>
  <c i="10" r="K5"/>
  <c i="10" r="AD66"/>
  <c i="10" r="AM104"/>
  <c i="10" r="AA86"/>
  <c i="10" r="AB34"/>
  <c i="10" r="P142"/>
  <c i="10" r="AI68"/>
  <c i="10" r="R110"/>
  <c i="10" r="S5"/>
  <c i="10" r="P80"/>
  <c i="10" r="S133"/>
  <c i="10" r="T104"/>
  <c i="10" r="AP23"/>
  <c i="10" r="AG16"/>
  <c i="10" r="AQ68"/>
  <c i="10" r="AC47"/>
  <c i="10" r="AR20"/>
  <c i="10" r="N89"/>
  <c i="10" r="U48"/>
  <c i="10" r="S94"/>
  <c i="10" r="AC56"/>
  <c i="10" r="X21"/>
  <c i="10" r="AP109"/>
  <c i="10" r="AS79"/>
  <c i="10" r="AE133"/>
  <c i="10" r="N32"/>
  <c i="10" r="K13"/>
  <c i="10" r="N129"/>
  <c i="10" r="AL112"/>
  <c i="10" r="Q133"/>
  <c i="10" r="R27"/>
  <c i="10" r="AO41"/>
  <c i="10" r="AH142"/>
  <c i="10" r="AI36"/>
  <c i="10" r="L13"/>
  <c i="10" r="AJ67"/>
  <c i="10" r="AI33"/>
  <c i="10" r="AK112"/>
  <c i="10" r="Z138"/>
  <c i="10" r="AE136"/>
  <c i="10" r="L83"/>
  <c i="10" r="AE43"/>
  <c i="10" r="AD146"/>
  <c i="10" r="Y33"/>
  <c i="10" r="K107"/>
  <c i="10" r="AP101"/>
  <c i="10" r="AK24"/>
  <c i="10" r="N83"/>
  <c i="10" r="W103"/>
  <c i="10" r="AO84"/>
  <c i="10" r="L146"/>
  <c i="10" r="AJ135"/>
  <c i="10" r="AO108"/>
  <c i="10" r="AF122"/>
  <c i="10" r="AM41"/>
  <c i="10" r="Q50"/>
  <c i="10" r="AK129"/>
  <c i="10" r="R3"/>
  <c i="10" r="S150"/>
  <c i="10" r="AS23"/>
  <c i="10" r="AH63"/>
  <c i="10" r="Z99"/>
  <c i="10" r="AC114"/>
  <c i="10" r="K123"/>
  <c i="10" r="V119"/>
  <c i="10" r="L7"/>
  <c i="10" r="AI8"/>
  <c i="10" r="M21"/>
  <c i="10" r="AC107"/>
  <c i="10" r="Q128"/>
  <c i="10" r="AK111"/>
  <c i="10" r="AN16"/>
  <c i="10" r="W15"/>
  <c i="10" r="AE24"/>
  <c i="10" r="AF133"/>
  <c i="10" r="AI135"/>
  <c i="10" r="T41"/>
  <c i="10" r="V16"/>
  <c i="10" r="T15"/>
  <c i="10" r="AB129"/>
  <c i="10" r="X68"/>
  <c i="10" r="AC123"/>
  <c i="10" r="AC87"/>
  <c i="10" r="AP122"/>
  <c i="10" r="AI63"/>
  <c i="10" r="AA106"/>
  <c i="10" r="Y123"/>
  <c i="10" r="AB123"/>
  <c i="10" r="V57"/>
  <c i="10" r="O21"/>
  <c i="10" r="Z87"/>
  <c i="10" r="N139"/>
  <c i="10" r="AI5"/>
  <c i="10" r="AJ62"/>
  <c i="10" r="AE63"/>
  <c i="10" r="AF108"/>
  <c i="10" r="U57"/>
  <c i="10" r="AH53"/>
  <c i="10" r="AG54"/>
  <c i="10" r="AM50"/>
  <c i="10" r="AO105"/>
  <c i="10" r="Q23"/>
  <c i="10" r="AC63"/>
  <c i="10" r="Z39"/>
  <c i="10" r="K146"/>
  <c i="10" r="AC121"/>
  <c i="10" r="AO50"/>
  <c i="10" r="Y98"/>
  <c i="10" r="J20"/>
  <c i="10" r="AR129"/>
  <c i="10" r="AC54"/>
  <c i="10" r="AS30"/>
  <c i="10" r="AM7"/>
  <c i="10" r="AM16"/>
  <c i="10" r="S49"/>
  <c i="10" r="W104"/>
  <c i="10" r="P73"/>
  <c i="10" r="R99"/>
  <c i="10" r="AA66"/>
  <c i="10" r="AG118"/>
  <c i="10" r="U136"/>
  <c i="10" r="Y63"/>
  <c i="10" r="N55"/>
  <c i="10" r="M40"/>
  <c i="10" r="AL45"/>
  <c i="10" r="AB99"/>
  <c i="10" r="Q20"/>
  <c i="10" r="AO61"/>
  <c i="10" r="AD90"/>
  <c i="10" r="AF110"/>
  <c i="10" r="AN106"/>
  <c i="10" r="AM122"/>
  <c i="10" r="AR76"/>
  <c i="10" r="M45"/>
  <c i="10" r="AO58"/>
  <c i="10" r="AC58"/>
  <c i="10" r="U128"/>
  <c i="10" r="AQ104"/>
  <c i="10" r="AI16"/>
  <c i="10" r="AJ133"/>
  <c i="10" r="AC124"/>
  <c i="10" r="AR16"/>
  <c i="10" r="U124"/>
  <c i="10" r="AE18"/>
  <c i="10" r="U49"/>
  <c i="10" r="AQ54"/>
  <c i="10" r="AH42"/>
  <c i="10" r="L102"/>
  <c i="10" r="S9"/>
  <c i="10" r="J88"/>
  <c i="10" r="T123"/>
  <c i="10" r="T150"/>
  <c i="10" r="AL25"/>
  <c i="10" r="AD49"/>
  <c i="10" r="T148"/>
  <c i="10" r="AP57"/>
  <c i="10" r="AI42"/>
  <c i="10" r="R66"/>
  <c i="10" r="P40"/>
  <c i="10" r="AP123"/>
  <c i="10" r="L55"/>
  <c i="10" r="AG33"/>
  <c i="10" r="M98"/>
  <c i="10" r="AK61"/>
  <c i="10" r="J40"/>
  <c i="10" r="R8"/>
  <c i="10" r="K22"/>
  <c i="10" r="AR125"/>
  <c i="10" r="S126"/>
  <c i="10" r="R97"/>
  <c i="10" r="R54"/>
  <c i="10" r="AE42"/>
  <c i="10" r="W66"/>
  <c i="10" r="AB23"/>
  <c i="10" r="Q98"/>
  <c i="10" r="N98"/>
  <c i="10" r="S87"/>
  <c i="10" r="Y26"/>
  <c i="10" r="U87"/>
  <c i="10" r="AP142"/>
  <c i="10" r="AG21"/>
  <c i="10" r="AO8"/>
  <c i="10" r="AD121"/>
  <c i="10" r="Y42"/>
  <c i="10" r="R121"/>
  <c i="10" r="AO140"/>
  <c i="10" r="AM14"/>
  <c i="10" r="AC57"/>
  <c i="10" r="AI132"/>
  <c i="10" r="L19"/>
  <c i="10" r="AF27"/>
  <c i="10" r="AG47"/>
  <c i="10" r="AM82"/>
  <c i="10" r="AL100"/>
  <c i="10" r="AB124"/>
  <c i="10" r="AJ125"/>
  <c i="10" r="AE125"/>
  <c i="10" r="AH6"/>
  <c i="10" r="AD69"/>
  <c i="10" r="M83"/>
  <c i="10" r="AC33"/>
  <c i="10" r="Z116"/>
  <c i="10" r="K55"/>
  <c i="10" r="AK35"/>
  <c i="10" r="AQ45"/>
  <c i="10" r="X25"/>
  <c i="10" r="V109"/>
  <c i="10" r="AA62"/>
  <c i="10" r="Z124"/>
  <c i="10" r="AM58"/>
  <c i="10" r="K100"/>
  <c i="10" r="AI95"/>
  <c i="10" r="AK64"/>
  <c i="10" r="Z30"/>
  <c i="10" r="L4"/>
  <c i="10" r="P91"/>
  <c i="10" r="S81"/>
  <c i="10" r="T69"/>
  <c i="10" r="S115"/>
  <c i="10" r="S64"/>
  <c i="10" r="AB90"/>
  <c i="10" r="AN72"/>
  <c i="10" r="V55"/>
  <c i="10" r="S111"/>
  <c i="10" r="L115"/>
  <c i="10" r="AD9"/>
  <c i="10" r="W74"/>
  <c i="10" r="AL119"/>
  <c i="10" r="AB16"/>
  <c i="10" r="S3"/>
  <c i="10" r="R137"/>
  <c i="10" r="L31"/>
  <c i="10" r="AQ56"/>
  <c i="10" r="AB73"/>
  <c i="10" r="X104"/>
  <c i="10" r="N106"/>
  <c i="10" r="AK45"/>
  <c i="10" r="AI143"/>
  <c i="10" r="Z81"/>
  <c i="10" r="K147"/>
  <c i="10" r="R148"/>
  <c i="10" r="X90"/>
  <c i="10" r="Z58"/>
  <c i="10" r="AL30"/>
  <c i="10" r="AG68"/>
  <c i="10" r="X141"/>
  <c i="10" r="K142"/>
  <c i="10" r="AJ124"/>
  <c i="10" r="W51"/>
  <c i="10" r="Y16"/>
  <c i="10" r="M13"/>
  <c i="10" r="AD68"/>
  <c i="10" r="AR56"/>
  <c i="10" r="AH68"/>
  <c i="10" r="L142"/>
  <c i="10" r="AL124"/>
  <c i="10" r="AG135"/>
  <c i="10" r="M106"/>
  <c i="10" r="AN135"/>
  <c i="10" r="O56"/>
  <c i="10" r="L133"/>
  <c i="10" r="AQ62"/>
  <c i="10" r="Y55"/>
  <c i="10" r="J111"/>
  <c i="10" r="L139"/>
  <c i="10" r="AL139"/>
  <c i="10" r="AB100"/>
  <c i="10" r="L66"/>
  <c i="10" r="AR120"/>
  <c i="10" r="AL62"/>
  <c i="10" r="AA57"/>
  <c i="10" r="AK84"/>
  <c i="10" r="AF130"/>
  <c i="10" r="L93"/>
  <c i="10" r="AN80"/>
  <c i="10" r="AJ50"/>
  <c i="10" r="AL70"/>
  <c i="10" r="AR19"/>
  <c i="10" r="U17"/>
  <c i="10" r="AF140"/>
  <c i="10" r="AF65"/>
  <c i="10" r="L82"/>
  <c i="10" r="AD73"/>
  <c i="10" r="Z137"/>
  <c i="10" r="AR8"/>
  <c i="10" r="U72"/>
  <c i="10" r="AF33"/>
  <c i="10" r="AF142"/>
  <c i="10" r="S22"/>
  <c i="10" r="R51"/>
  <c i="10" r="AG9"/>
  <c i="10" r="AR9"/>
  <c i="10" r="AQ112"/>
  <c i="10" r="AS14"/>
  <c i="10" r="AL79"/>
  <c i="10" r="W14"/>
  <c i="10" r="Y3"/>
  <c i="10" r="AC34"/>
  <c i="10" r="AI3"/>
  <c i="10" r="AB55"/>
  <c i="10" r="AN84"/>
  <c i="10" r="AF8"/>
  <c i="10" r="W64"/>
  <c i="10" r="O142"/>
  <c i="10" r="S27"/>
  <c i="10" r="S68"/>
  <c i="10" r="L91"/>
  <c i="10" r="AG142"/>
  <c i="10" r="AH90"/>
  <c i="10" r="AD34"/>
  <c i="10" r="S131"/>
  <c i="10" r="R11"/>
  <c i="10" r="AA8"/>
  <c i="10" r="AP111"/>
  <c i="10" r="AM70"/>
  <c i="10" r="Y58"/>
  <c i="10" r="AP58"/>
  <c i="10" r="AE149"/>
  <c i="10" r="L141"/>
  <c i="10" r="AO115"/>
  <c i="10" r="AQ85"/>
  <c i="10" r="O91"/>
  <c i="10" r="O139"/>
  <c i="10" r="AL88"/>
  <c i="10" r="AF18"/>
  <c i="10" r="AA26"/>
  <c i="10" r="AP105"/>
  <c i="10" r="AA78"/>
  <c i="10" r="AO38"/>
  <c i="10" r="T112"/>
  <c i="10" r="AP11"/>
  <c i="10" r="AK109"/>
  <c i="10" r="AG88"/>
  <c i="10" r="AP46"/>
  <c i="10" r="AL35"/>
  <c i="10" r="AO63"/>
  <c i="10" r="R81"/>
  <c i="10" r="AB9"/>
  <c i="10" r="M122"/>
  <c i="10" r="AQ11"/>
  <c i="10" r="AD11"/>
  <c i="10" r="O129"/>
  <c i="10" r="J115"/>
  <c i="10" r="AN45"/>
  <c i="10" r="AR45"/>
  <c i="10" r="AN58"/>
  <c i="10" r="M34"/>
  <c i="10" r="X38"/>
  <c i="10" r="AC81"/>
  <c i="10" r="M57"/>
  <c i="10" r="AK6"/>
  <c i="10" r="U58"/>
  <c i="10" r="AJ77"/>
  <c i="10" r="AS145"/>
  <c i="10" r="U93"/>
  <c i="10" r="Y143"/>
  <c i="10" r="Q147"/>
  <c i="10" r="S118"/>
  <c i="10" r="Y45"/>
  <c i="10" r="AK134"/>
  <c i="10" r="Z28"/>
  <c i="10" r="AD60"/>
  <c i="10" r="AR28"/>
  <c i="10" r="AR11"/>
  <c i="10" r="Q37"/>
  <c i="10" r="M79"/>
  <c i="10" r="M129"/>
  <c i="10" r="AM44"/>
  <c i="10" r="AH74"/>
  <c i="10" r="AB149"/>
  <c i="10" r="AJ55"/>
  <c i="10" r="AK133"/>
  <c i="10" r="U55"/>
  <c i="10" r="AS16"/>
  <c i="10" r="N19"/>
  <c i="10" r="V49"/>
  <c i="10" r="J78"/>
  <c i="10" r="O73"/>
  <c i="10" r="AS78"/>
  <c i="10" r="AG13"/>
  <c i="10" r="AB26"/>
  <c i="10" r="AS62"/>
  <c i="10" r="K117"/>
  <c i="10" r="U25"/>
  <c i="10" r="AF134"/>
  <c i="10" r="M99"/>
  <c i="10" r="AS139"/>
  <c i="10" r="AL14"/>
  <c i="10" r="AO128"/>
  <c i="10" r="W120"/>
  <c i="10" r="AQ30"/>
  <c i="10" r="AA93"/>
  <c i="10" r="AQ80"/>
  <c i="10" r="AN96"/>
  <c i="10" r="T108"/>
  <c i="10" r="AI58"/>
  <c i="10" r="AN134"/>
  <c i="10" r="AP131"/>
  <c i="10" r="AS131"/>
  <c i="10" r="AN68"/>
  <c i="10" r="AF68"/>
  <c i="10" r="AP68"/>
  <c i="10" r="Y76"/>
  <c i="10" r="AE76"/>
  <c i="10" r="AD103"/>
  <c i="10" r="K103"/>
  <c i="10" r="X5"/>
  <c i="10" r="AR5"/>
  <c i="10" r="W28"/>
  <c i="10" r="X28"/>
  <c i="10" r="AN100"/>
  <c i="10" r="M144"/>
  <c i="10" r="Q4"/>
  <c i="10" r="U147"/>
  <c i="10" r="T147"/>
  <c i="10" r="L100"/>
  <c i="10" r="S100"/>
  <c i="10" r="AJ78"/>
  <c i="10" r="AK78"/>
  <c i="10" r="AE8"/>
  <c i="10" r="AG8"/>
  <c i="10" r="AJ107"/>
  <c i="10" r="Z108"/>
  <c i="10" r="AO69"/>
  <c i="10" r="AC69"/>
  <c i="10" r="AJ39"/>
  <c i="10" r="AO18"/>
  <c i="10" r="S74"/>
  <c i="10" r="AE145"/>
  <c i="10" r="AF145"/>
  <c i="10" r="K49"/>
  <c i="10" r="J49"/>
  <c i="10" r="AS61"/>
  <c i="10" r="AP61"/>
  <c i="10" r="J100"/>
  <c i="10" r="P100"/>
  <c i="10" r="X120"/>
  <c i="10" r="AS150"/>
  <c i="10" r="AA25"/>
  <c i="10" r="AS104"/>
  <c i="10" r="V73"/>
  <c i="10" r="U115"/>
  <c i="10" r="AG30"/>
  <c i="10" r="R20"/>
  <c i="10" r="Z49"/>
  <c i="10" r="J117"/>
  <c i="10" r="AR78"/>
  <c i="10" r="X105"/>
  <c i="10" r="AD16"/>
  <c i="10" r="AK14"/>
  <c i="10" r="X76"/>
  <c i="10" r="L107"/>
  <c i="10" r="AL54"/>
  <c i="10" r="AN19"/>
  <c i="10" r="N109"/>
  <c i="10" r="X127"/>
  <c i="10" r="AJ83"/>
  <c i="10" r="AA96"/>
  <c i="10" r="AC96"/>
  <c i="10" r="Y9"/>
  <c i="10" r="AF9"/>
  <c i="10" r="AB122"/>
  <c i="10" r="Z122"/>
  <c i="10" r="K3"/>
  <c i="10" r="S55"/>
  <c i="10" r="R55"/>
  <c i="10" r="AQ18"/>
  <c i="10" r="AG18"/>
  <c i="10" r="X99"/>
  <c i="10" r="T99"/>
  <c i="10" r="J136"/>
  <c i="10" r="W136"/>
  <c i="10" r="J55"/>
  <c i="10" r="X109"/>
  <c i="10" r="W109"/>
  <c i="10" r="U109"/>
  <c i="10" r="W45"/>
  <c i="10" r="AO45"/>
  <c i="10" r="AC45"/>
  <c i="10" r="P96"/>
  <c i="10" r="N96"/>
  <c i="10" r="J96"/>
  <c i="10" r="T97"/>
  <c i="10" r="K51"/>
  <c i="10" r="Y51"/>
  <c i="10" r="AP128"/>
  <c i="10" r="AD21"/>
  <c i="10" r="AA21"/>
  <c i="10" r="AO33"/>
  <c i="10" r="AR47"/>
  <c i="10" r="AO104"/>
  <c i="10" r="P65"/>
  <c i="10" r="AR99"/>
  <c i="10" r="L74"/>
  <c i="10" r="AJ134"/>
  <c i="10" r="L42"/>
  <c i="10" r="Q7"/>
  <c i="10" r="L32"/>
  <c i="10" r="J69"/>
  <c i="10" r="V99"/>
  <c i="10" r="AR62"/>
  <c i="10" r="J109"/>
  <c i="10" r="AF55"/>
  <c i="10" r="AD51"/>
  <c i="10" r="AD30"/>
  <c i="10" r="AF107"/>
  <c i="10" r="AH43"/>
  <c i="10" r="AS95"/>
  <c i="10" r="X89"/>
  <c i="10" r="X57"/>
  <c i="10" r="AN119"/>
  <c i="10" r="AO71"/>
  <c i="10" r="Q146"/>
  <c i="10" r="AM4"/>
  <c i="10" r="T124"/>
  <c i="10" r="AK18"/>
  <c i="10" r="Q139"/>
  <c i="10" r="AP25"/>
  <c i="10" r="AP145"/>
  <c i="10" r="AF143"/>
  <c i="10" r="M16"/>
  <c i="10" r="M75"/>
  <c i="10" r="J98"/>
  <c i="10" r="AB108"/>
  <c i="10" r="AJ73"/>
  <c i="10" r="AO19"/>
  <c i="10" r="AC100"/>
  <c i="10" r="AF86"/>
  <c i="10" r="Z66"/>
  <c i="10" r="P107"/>
  <c i="10" r="AS100"/>
  <c i="10" r="AK149"/>
  <c i="10" r="AE57"/>
  <c i="10" r="O146"/>
  <c i="10" r="V84"/>
  <c i="10" r="AB48"/>
  <c i="10" r="AF22"/>
  <c i="10" r="K91"/>
  <c i="10" r="S10"/>
  <c i="10" r="M114"/>
  <c i="10" r="P117"/>
  <c i="10" r="AM69"/>
  <c i="10" r="P139"/>
  <c i="10" r="AE134"/>
  <c i="10" r="O78"/>
  <c i="10" r="AL41"/>
  <c i="10" r="Q108"/>
  <c i="10" r="X115"/>
  <c i="10" r="U64"/>
  <c i="10" r="AC111"/>
  <c i="10" r="AK90"/>
  <c i="10" r="AQ123"/>
  <c i="10" r="M149"/>
  <c i="10" r="AG55"/>
  <c i="10" r="AM138"/>
  <c i="10" r="AI138"/>
  <c i="10" r="K90"/>
  <c i="10" r="O90"/>
  <c i="10" r="AP35"/>
  <c i="10" r="AJ35"/>
  <c i="10" r="AN35"/>
  <c i="10" r="AD105"/>
  <c i="10" r="Y105"/>
  <c i="10" r="AJ56"/>
  <c i="10" r="M56"/>
  <c i="10" r="AK56"/>
  <c i="10" r="Z56"/>
  <c i="10" r="AS42"/>
  <c i="10" r="AQ42"/>
  <c i="10" r="P42"/>
  <c i="10" r="AC42"/>
  <c i="10" r="U5"/>
  <c i="10" r="AN5"/>
  <c i="10" r="AA5"/>
  <c i="10" r="AF5"/>
  <c i="10" r="AH114"/>
  <c i="10" r="Y114"/>
  <c i="10" r="AG114"/>
  <c i="10" r="AO53"/>
  <c i="10" r="AI13"/>
  <c i="10" r="AS13"/>
  <c i="10" r="W142"/>
  <c i="10" r="S142"/>
  <c i="10" r="AG23"/>
  <c i="10" r="AI23"/>
  <c i="10" r="AF23"/>
  <c i="10" r="AH23"/>
  <c i="10" r="S120"/>
  <c i="10" r="L120"/>
  <c i="10" r="N47"/>
  <c i="10" r="AO47"/>
  <c i="10" r="Y40"/>
  <c i="10" r="L40"/>
  <c i="10" r="AS101"/>
  <c i="10" r="AR101"/>
  <c i="10" r="AI101"/>
  <c i="10" r="AS148"/>
  <c i="10" r="W148"/>
  <c i="10" r="AL148"/>
  <c i="10" r="T76"/>
  <c i="10" r="Z76"/>
  <c i="10" r="AK76"/>
  <c i="10" r="AJ138"/>
  <c i="10" r="AL128"/>
  <c i="10" r="AJ128"/>
  <c i="10" r="AK128"/>
  <c i="10" r="AF94"/>
  <c i="10" r="AO94"/>
  <c i="10" r="AA123"/>
  <c i="10" r="AO123"/>
  <c i="10" r="AM23"/>
  <c i="10" r="AJ23"/>
  <c i="10" r="M23"/>
  <c i="10" r="AL23"/>
  <c i="10" r="AH136"/>
  <c i="10" r="AF136"/>
  <c i="10" r="L136"/>
  <c i="10" r="AI6"/>
  <c i="10" r="AE6"/>
  <c i="10" r="X18"/>
  <c i="10" r="W18"/>
  <c i="10" r="V18"/>
  <c i="10" r="AA54"/>
  <c i="10" r="U54"/>
  <c i="10" r="AP54"/>
  <c i="10" r="AO54"/>
  <c i="10" r="AJ54"/>
  <c i="10" r="AS8"/>
  <c i="10" r="AL8"/>
  <c i="10" r="AQ8"/>
  <c i="10" r="AA147"/>
  <c i="10" r="AJ147"/>
  <c i="10" r="AN147"/>
  <c i="10" r="K115"/>
  <c i="10" r="Y115"/>
  <c i="10" r="Y116"/>
  <c i="10" r="AH148"/>
  <c i="10" r="Y148"/>
  <c i="10" r="AE148"/>
  <c i="10" r="S148"/>
  <c i="10" r="AK118"/>
  <c i="10" r="AL118"/>
  <c i="10" r="AA107"/>
  <c i="10" r="Z107"/>
  <c i="10" r="AI130"/>
  <c i="10" r="AD130"/>
  <c i="10" r="AM89"/>
  <c i="10" r="Q89"/>
  <c i="10" r="AP89"/>
  <c i="10" r="U123"/>
  <c i="10" r="R123"/>
  <c i="10" r="AQ26"/>
  <c i="10" r="AC26"/>
  <c i="10" r="M59"/>
  <c i="10" r="Q59"/>
  <c i="10" r="O59"/>
  <c i="10" r="K136"/>
  <c i="10" r="R136"/>
  <c i="10" r="AC136"/>
  <c i="10" r="AA136"/>
  <c i="10" r="T85"/>
  <c i="10" r="W85"/>
  <c i="10" r="AE62"/>
  <c i="10" r="AK62"/>
  <c i="10" r="AG34"/>
  <c i="10" r="AI34"/>
  <c i="10" r="Y34"/>
  <c i="10" r="V54"/>
  <c i="10" r="AK54"/>
  <c i="10" r="AB54"/>
  <c i="10" r="X55"/>
  <c i="10" r="Q55"/>
  <c i="10" r="AI55"/>
  <c i="10" r="AP55"/>
  <c i="10" r="AS55"/>
  <c i="10" r="AS6"/>
  <c i="10" r="AM6"/>
  <c i="10" r="AD117"/>
  <c i="10" r="AC117"/>
  <c i="10" r="AK2"/>
  <c i="10" r="AN2"/>
  <c i="10" r="AE47"/>
  <c i="10" r="AL47"/>
  <c i="10" r="Z27"/>
  <c i="10" r="AL27"/>
  <c i="10" r="Q30"/>
  <c i="10" r="AM37"/>
  <c i="10" r="AL37"/>
  <c i="10" r="S134"/>
  <c i="10" r="R134"/>
  <c i="10" r="U134"/>
  <c i="10" r="AB5"/>
  <c i="10" r="AQ5"/>
  <c i="10" r="AJ21"/>
  <c i="10" r="AM21"/>
  <c i="10" r="W94"/>
  <c i="10" r="AQ94"/>
  <c i="10" r="AP67"/>
  <c i="10" r="AS10"/>
  <c i="10" r="AO10"/>
  <c i="10" r="M11"/>
  <c i="10" r="AM11"/>
  <c i="10" r="AK11"/>
  <c i="10" r="AL11"/>
  <c i="10" r="O120"/>
  <c i="10" r="AR86"/>
  <c i="10" r="N65"/>
  <c i="10" r="AG76"/>
  <c i="10" r="R73"/>
  <c i="10" r="M42"/>
  <c i="10" r="T21"/>
  <c i="10" r="AL42"/>
  <c i="10" r="AG120"/>
  <c i="10" r="AN47"/>
  <c i="10" r="AE140"/>
  <c i="10" r="AH34"/>
  <c i="10" r="X88"/>
  <c i="10" r="V86"/>
  <c i="10" r="AQ61"/>
  <c i="10" r="U142"/>
  <c i="10" r="O29"/>
  <c i="10" r="Z59"/>
  <c i="10" r="AM74"/>
  <c i="10" r="M74"/>
  <c i="10" r="AB109"/>
  <c i="10" r="AD109"/>
  <c i="10" r="Z109"/>
  <c i="10" r="O53"/>
  <c i="10" r="N53"/>
  <c i="10" r="V145"/>
  <c i="10" r="AN145"/>
  <c i="10" r="AS67"/>
  <c i="10" r="N147"/>
  <c i="10" r="AP80"/>
  <c i="10" r="AB118"/>
  <c i="10" r="P39"/>
  <c i="10" r="AH120"/>
  <c i="10" r="AJ139"/>
  <c i="10" r="AE114"/>
  <c i="10" r="Z144"/>
  <c i="10" r="T134"/>
  <c i="10" r="S124"/>
  <c i="10" r="N80"/>
  <c i="10" r="AB59"/>
  <c i="10" r="U67"/>
  <c i="10" r="Q138"/>
  <c i="10" r="L23"/>
  <c i="10" r="AO148"/>
  <c i="10" r="T84"/>
  <c i="10" r="AF64"/>
  <c i="10" r="AH40"/>
  <c i="10" r="AR73"/>
  <c i="10" r="V128"/>
  <c i="10" r="AK95"/>
  <c i="10" r="AI51"/>
  <c i="10" r="AN86"/>
  <c i="10" r="AR18"/>
  <c i="10" r="AP138"/>
  <c i="10" r="Z21"/>
  <c i="10" r="T27"/>
  <c i="10" r="AO35"/>
  <c i="10" r="AK137"/>
  <c i="10" r="AD5"/>
  <c i="10" r="Y136"/>
  <c i="10" r="AI114"/>
  <c i="10" r="T137"/>
  <c i="10" r="AF123"/>
  <c i="10" r="AF124"/>
  <c i="10" r="K59"/>
  <c i="10" r="Y117"/>
  <c i="10" r="P86"/>
  <c i="10" r="AN139"/>
  <c i="10" r="AO139"/>
  <c i="10" r="AI97"/>
  <c i="10" r="AM97"/>
  <c i="10" r="AI30"/>
  <c i="10" r="AR30"/>
  <c i="10" r="V44"/>
  <c i="10" r="X44"/>
  <c i="10" r="AI47"/>
  <c i="10" r="Q47"/>
  <c i="10" r="AD47"/>
  <c i="10" r="AS47"/>
  <c i="10" r="AM139"/>
  <c i="10" r="M139"/>
  <c i="10" r="AH66"/>
  <c i="10" r="AI66"/>
  <c i="10" r="S66"/>
  <c i="10" r="AG66"/>
  <c i="10" r="AJ63"/>
  <c i="10" r="AK63"/>
  <c i="10" r="Z63"/>
  <c i="10" r="AJ84"/>
  <c i="10" r="AL84"/>
  <c i="10" r="Z84"/>
  <c i="10" r="AE84"/>
  <c i="10" r="U100"/>
  <c i="10" r="AP100"/>
  <c i="10" r="N100"/>
  <c i="10" r="AO100"/>
  <c i="10" r="AE141"/>
  <c i="10" r="T141"/>
  <c i="10" r="Y54"/>
  <c i="10" r="AH54"/>
  <c i="10" r="AI54"/>
  <c i="10" r="T89"/>
  <c i="10" r="J89"/>
  <c i="10" r="R89"/>
  <c i="10" r="U89"/>
  <c i="10" r="AH77"/>
  <c i="10" r="AG77"/>
  <c i="10" r="X41"/>
  <c i="10" r="AI41"/>
  <c i="10" r="U106"/>
  <c i="10" r="S106"/>
  <c i="10" r="AF21"/>
  <c i="10" r="Y21"/>
  <c i="10" r="S21"/>
  <c i="10" r="AE21"/>
  <c i="10" r="M54"/>
  <c i="10" r="K54"/>
  <c i="10" r="O54"/>
  <c i="10" r="L54"/>
  <c i="10" r="AQ128"/>
  <c i="10" r="AN128"/>
  <c i="10" r="AM47"/>
  <c i="10" r="AQ10"/>
  <c i="10" r="AG5"/>
  <c i="10" r="AN67"/>
  <c i="10" r="AB105"/>
  <c i="10" r="AQ118"/>
  <c i="10" r="W118"/>
  <c i="10" r="X11"/>
  <c i="10" r="T11"/>
  <c i="10" r="Q135"/>
  <c i="10" r="M135"/>
  <c i="10" r="AQ102"/>
  <c i="10" r="AG100"/>
  <c i="10" r="AK120"/>
  <c i="10" r="AL120"/>
  <c i="10" r="AO79"/>
  <c i="10" r="AK47"/>
  <c i="10" r="AO80"/>
  <c i="10" r="N79"/>
  <c i="10" r="AF53"/>
  <c i="10" r="AF47"/>
  <c i="10" r="Y93"/>
  <c i="10" r="AA68"/>
  <c i="10" r="AG145"/>
  <c i="10" r="V142"/>
  <c i="10" r="N123"/>
  <c i="10" r="AR13"/>
  <c i="10" r="X51"/>
  <c i="10" r="AE54"/>
  <c i="10" r="AC66"/>
  <c i="10" r="T37"/>
  <c i="10" r="AJ17"/>
  <c i="10" r="AN123"/>
  <c i="10" r="L64"/>
  <c i="10" r="AK119"/>
  <c i="10" r="AG90"/>
  <c i="10" r="J73"/>
  <c i="10" r="AR128"/>
  <c i="10" r="AM95"/>
  <c i="10" r="AH51"/>
  <c i="10" r="AS19"/>
  <c i="10" r="M62"/>
  <c i="10" r="AP51"/>
  <c i="10" r="V5"/>
  <c i="10" r="AQ66"/>
  <c i="10" r="AN142"/>
  <c i="10" r="X4"/>
  <c i="10" r="Y107"/>
  <c i="10" r="Q73"/>
  <c i="10" r="AD54"/>
  <c i="10" r="T44"/>
  <c i="10" r="AE108"/>
  <c i="10" r="AP139"/>
  <c i="10" r="AI19"/>
  <c i="10" r="S54"/>
  <c i="10" r="AH100"/>
  <c i="10" r="AP5"/>
  <c i="10" r="N54"/>
  <c i="10" r="U68"/>
  <c i="10" r="W128"/>
  <c i="10" r="S136"/>
  <c i="10" r="W111"/>
  <c i="10" r="X111"/>
  <c i="10" r="AI139"/>
  <c i="10" r="AE139"/>
  <c i="10" r="V100"/>
  <c i="10" r="AR100"/>
  <c i="10" r="O100"/>
  <c i="10" r="W117"/>
  <c i="10" r="R117"/>
  <c i="10" r="V14"/>
  <c i="10" r="AQ14"/>
  <c i="10" r="AB20"/>
  <c i="10" r="AD20"/>
  <c i="10" r="Q6"/>
  <c i="10" r="AB147"/>
  <c i="10" r="O147"/>
  <c i="10" r="AK147"/>
  <c i="10" r="M4"/>
  <c i="10" r="J4"/>
  <c i="10" r="W97"/>
  <c i="10" r="AO97"/>
  <c i="10" r="AL97"/>
  <c i="10" r="AS97"/>
  <c i="10" r="AA121"/>
  <c i="10" r="N121"/>
  <c i="10" r="AB30"/>
  <c i="10" r="AC30"/>
  <c i="10" r="Y30"/>
  <c i="10" r="J37"/>
  <c i="10" r="P37"/>
  <c i="10" r="W132"/>
  <c i="10" r="S132"/>
  <c i="10" r="X132"/>
  <c i="10" r="AS113"/>
  <c i="10" r="AH113"/>
  <c i="10" r="AF2"/>
  <c i="10" r="AE2"/>
  <c i="10" r="U86"/>
  <c i="10" r="T86"/>
  <c i="10" r="Q5"/>
  <c i="10" r="J123"/>
  <c i="10" r="AF54"/>
  <c i="10" r="Y66"/>
  <c i="10" r="AQ100"/>
  <c i="10" r="AM55"/>
  <c i="10" r="S114"/>
  <c i="10" r="AD57"/>
  <c i="10" r="AH150"/>
  <c i="10" r="AO68"/>
  <c i="10" r="AM62"/>
  <c i="10" r="AP18"/>
  <c i="10" r="S4"/>
  <c i="10" r="AE27"/>
  <c i="10" r="AC84"/>
  <c i="10" r="O61"/>
  <c i="10" r="W123"/>
  <c i="10" r="AP19"/>
  <c i="10" r="M47"/>
  <c i="10" r="AN116"/>
  <c i="10" r="AH139"/>
  <c i="10" r="J106"/>
  <c i="10" r="R130"/>
  <c i="10" r="K20"/>
  <c i="10" r="AH65"/>
  <c i="10" r="AO65"/>
  <c i="10" r="Z43"/>
  <c i="10" r="AB43"/>
  <c i="10" r="U31"/>
  <c i="10" r="AJ31"/>
  <c i="10" r="W53"/>
  <c i="10" r="V53"/>
  <c i="10" r="AS135"/>
  <c i="10" r="W135"/>
  <c i="10" r="AI35"/>
  <c i="10" r="AE35"/>
  <c i="10" r="AA110"/>
  <c i="10" r="U110"/>
  <c i="10" r="AS21"/>
  <c i="10" r="AO21"/>
  <c i="10" r="Z20"/>
  <c i="10" r="AQ24"/>
  <c i="10" r="N48"/>
  <c i="10" r="O48"/>
  <c i="10" r="P48"/>
  <c i="10" r="AH95"/>
  <c i="10" r="L124"/>
  <c i="10" r="Y70"/>
  <c i="10" r="AO138"/>
  <c i="10" r="Y104"/>
  <c i="10" r="AF79"/>
  <c i="10" r="J71"/>
  <c i="10" r="N85"/>
  <c i="10" r="K85"/>
  <c i="10" r="U85"/>
  <c i="10" r="AS60"/>
  <c i="10" r="Q100"/>
  <c i="10" r="AQ55"/>
  <c i="10" r="AQ84"/>
  <c i="10" r="V78"/>
  <c i="10" r="AM31"/>
  <c i="10" r="Q31"/>
  <c i="10" r="R83"/>
  <c i="10" r="N58"/>
  <c i="10" r="M65"/>
  <c i="10" r="M103"/>
  <c i="10" r="R132"/>
  <c i="10" r="Q57"/>
  <c i="10" r="AM5"/>
  <c i="10" r="AL115"/>
  <c i="10" r="AK115"/>
  <c i="10" r="AE115"/>
  <c i="10" r="V126"/>
  <c i="10" r="P148"/>
  <c i="10" r="W72"/>
  <c i="10" r="AL53"/>
  <c i="10" r="AQ53"/>
  <c i="10" r="V79"/>
  <c i="10" r="AQ116"/>
  <c i="10" r="AJ22"/>
  <c i="10" r="U51"/>
  <c i="10" r="Y96"/>
  <c i="10" r="AD100"/>
  <c i="10" r="Z48"/>
  <c i="10" r="W10"/>
  <c i="10" r="AN55"/>
  <c i="10" r="X79"/>
  <c i="10" r="N138"/>
  <c i="10" r="X100"/>
  <c i="10" r="J64"/>
  <c i="10" r="L108"/>
  <c i="10" r="O55"/>
  <c i="10" r="R115"/>
  <c i="10" r="AS41"/>
  <c i="10" r="Q41"/>
  <c i="10" r="AF80"/>
  <c i="10" r="AO150"/>
  <c i="10" r="P84"/>
  <c i="10" r="AL51"/>
  <c i="10" r="AE100"/>
  <c i="10" r="AA30"/>
  <c i="10" r="AO77"/>
  <c i="10" r="J59"/>
  <c i="10" r="AS59"/>
  <c i="10" r="V46"/>
  <c i="10" r="O4"/>
  <c i="10" r="S51"/>
  <c i="10" r="AQ103"/>
  <c i="10" r="P123"/>
  <c i="10" r="R64"/>
  <c i="10" r="N108"/>
  <c i="10" r="W27"/>
  <c i="10" r="AH123"/>
  <c i="10" r="V115"/>
  <c i="10" r="AN46"/>
  <c i="10" r="W42"/>
  <c i="10" r="R42"/>
  <c i="10" r="Y86"/>
  <c i="10" r="AI86"/>
  <c i="10" r="X150"/>
  <c i="10" r="AI150"/>
  <c i="10" r="AJ66"/>
  <c i="10" r="AK66"/>
  <c i="10" r="T66"/>
  <c i="10" r="AL66"/>
  <c i="10" r="V69"/>
  <c i="10" r="AR69"/>
  <c i="10" r="AQ75"/>
  <c i="10" r="AR75"/>
  <c i="10" r="AH107"/>
  <c i="10" r="AE122"/>
  <c i="10" r="AJ122"/>
  <c i="10" r="AL132"/>
  <c i="10" r="AH132"/>
  <c i="10" r="AM76"/>
  <c i="10" r="AD76"/>
  <c i="10" r="U63"/>
  <c i="10" r="AA63"/>
  <c i="10" r="AE64"/>
  <c i="10" r="M64"/>
  <c i="10" r="AL64"/>
  <c i="10" r="AP50"/>
  <c i="10" r="N50"/>
  <c i="10" r="S117"/>
  <c i="10" r="L117"/>
  <c i="10" r="M55"/>
  <c i="10" r="Z55"/>
  <c i="10" r="N12"/>
  <c i="10" r="AP12"/>
  <c i="10" r="AK86"/>
  <c i="10" r="Z86"/>
  <c i="10" r="M124"/>
  <c i="10" r="N124"/>
  <c i="10" r="K124"/>
  <c i="10" r="T116"/>
  <c i="10" r="W116"/>
  <c i="10" r="AH2"/>
  <c i="10" r="K99"/>
  <c i="10" r="O99"/>
  <c i="10" r="AR146"/>
  <c i="10" r="J45"/>
  <c i="10" r="O45"/>
  <c i="10" r="P45"/>
  <c i="10" r="AM30"/>
  <c i="10" r="AJ121"/>
  <c i="10" r="AI40"/>
  <c i="10" r="AH96"/>
  <c i="10" r="AG96"/>
  <c i="10" r="AE4"/>
  <c i="10" r="AH4"/>
  <c i="10" r="AM141"/>
  <c i="10" r="J133"/>
  <c i="10" r="M133"/>
  <c i="10" r="N133"/>
  <c i="10" r="AI120"/>
  <c i="10" r="AR143"/>
  <c i="10" r="AG143"/>
  <c i="10" r="AS111"/>
  <c i="10" r="K66"/>
  <c i="10" r="Q66"/>
  <c i="10" r="O66"/>
  <c i="10" r="P66"/>
  <c i="10" r="R111"/>
  <c i="10" r="Y111"/>
  <c i="10" r="O149"/>
  <c i="10" r="J149"/>
  <c i="10" r="AR55"/>
  <c i="10" r="AH111"/>
  <c i="10" r="AM99"/>
  <c i="10" r="AD99"/>
  <c i="10" r="AN14"/>
  <c i="10" r="AL117"/>
  <c i="10" r="AP8"/>
  <c i="10" r="W84"/>
  <c i="10" r="AG40"/>
  <c i="10" r="X67"/>
  <c i="10" r="Y124"/>
  <c i="10" r="AE69"/>
  <c i="10" r="Y130"/>
  <c i="10" r="AC148"/>
  <c i="10" r="AJ58"/>
  <c i="10" r="AL50"/>
  <c i="10" r="W73"/>
  <c i="10" r="Q120"/>
  <c i="10" r="AD55"/>
  <c i="10" r="N142"/>
  <c i="10" r="AH108"/>
  <c i="10" r="P54"/>
  <c i="10" r="V35"/>
  <c i="10" r="S35"/>
  <c i="10" r="AQ77"/>
  <c i="10" r="AS77"/>
  <c i="10" r="AS124"/>
  <c i="10" r="AD124"/>
  <c i="10" r="AM124"/>
  <c i="10" r="R37"/>
  <c i="10" r="K37"/>
  <c i="10" r="AD37"/>
  <c i="10" r="AA37"/>
  <c i="10" r="AD135"/>
  <c i="10" r="AB135"/>
  <c i="10" r="AA135"/>
  <c i="10" r="AP83"/>
  <c i="10" r="AI83"/>
  <c i="10" r="AN149"/>
  <c i="10" r="AP149"/>
  <c i="10" r="AJ149"/>
  <c i="10" r="N149"/>
  <c i="10" r="AA149"/>
  <c i="10" r="T107"/>
  <c i="10" r="S107"/>
  <c i="10" r="J107"/>
  <c i="10" r="Z103"/>
  <c i="10" r="AL65"/>
  <c i="10" r="L84"/>
  <c i="10" r="P41"/>
  <c i="10" r="X1"/>
  <c i="10" r="AI1"/>
  <c i="10" r="J77"/>
  <c i="10" r="W77"/>
  <c i="10" r="R77"/>
  <c i="10" r="AK71"/>
  <c i="10" r="AS125"/>
  <c i="10" r="AD93"/>
  <c i="10" r="AI93"/>
  <c i="10" r="Q101"/>
  <c i="10" r="N101"/>
  <c i="11" r="C7"/>
  <c i="11" r="D7" s="1"/>
  <c i="10" r="AI26"/>
  <c i="10" r="AS26"/>
  <c i="10" r="AR26"/>
  <c i="10" r="AH80"/>
  <c i="10" r="AJ65"/>
  <c i="10" r="AP1"/>
  <c i="10" r="AM51"/>
  <c i="10" r="O84"/>
  <c i="10" r="AA94"/>
  <c i="10" r="AM32"/>
  <c i="10" r="W21"/>
  <c i="10" r="K57"/>
  <c i="10" r="AD132"/>
  <c i="10" r="J81"/>
  <c i="10" r="AA112"/>
  <c i="10" r="AN112"/>
  <c i="10" r="AB19"/>
  <c i="10" r="K19"/>
  <c i="10" r="AO52"/>
  <c i="10" r="AL52"/>
  <c i="10" r="O67"/>
  <c i="10" r="J67"/>
  <c i="10" r="AH128"/>
  <c i="10" r="AG128"/>
  <c i="10" r="AQ132"/>
  <c i="10" r="AG132"/>
  <c i="10" r="AR132"/>
  <c i="10" r="AF4"/>
  <c i="10" r="AJ4"/>
  <c i="10" r="N4"/>
  <c i="10" r="AA72"/>
  <c i="10" r="Z72"/>
  <c i="10" r="R72"/>
  <c i="10" r="AE80"/>
  <c i="10" r="K34"/>
  <c i="10" r="AA28"/>
  <c i="10" r="AA39"/>
  <c i="10" r="Q88"/>
  <c i="10" r="S34"/>
  <c i="10" r="R22"/>
  <c i="10" r="AM45"/>
  <c i="10" r="AS45"/>
  <c i="10" r="Q150"/>
  <c i="10" r="L150"/>
  <c i="10" r="AD131"/>
  <c i="10" r="AB131"/>
  <c i="10" r="R131"/>
  <c i="10" r="AC131"/>
  <c i="10" r="AA131"/>
  <c i="10" r="AD29"/>
  <c i="10" r="AA29"/>
  <c i="10" r="Y127"/>
  <c i="10" r="AA127"/>
  <c i="10" r="AD127"/>
  <c i="10" r="AC127"/>
  <c i="10" r="AR131"/>
  <c i="10" r="V131"/>
  <c i="10" r="AN131"/>
  <c i="10" r="AQ131"/>
  <c i="10" r="AE51"/>
  <c i="10" r="AJ51"/>
  <c i="10" r="T51"/>
  <c i="10" r="AR60"/>
  <c i="10" r="AG60"/>
  <c i="10" r="Z31"/>
  <c i="10" r="K31"/>
  <c i="10" r="Y31"/>
  <c i="10" r="AB41"/>
  <c i="10" r="Z41"/>
  <c i="10" r="AA41"/>
  <c i="10" r="AB29"/>
  <c i="10" r="J24"/>
  <c i="10" r="T24"/>
  <c i="11" r="C63"/>
  <c i="11" r="D63" s="1"/>
  <c i="10" r="Z10"/>
  <c i="10" r="R10"/>
  <c i="10" r="R28"/>
  <c i="10" r="AK58"/>
  <c i="10" r="M100"/>
  <c i="10" r="U34"/>
  <c i="10" r="T80"/>
  <c i="10" r="P77"/>
  <c i="10" r="AL137"/>
  <c i="10" r="W137"/>
  <c i="10" r="O113"/>
  <c i="10" r="P113"/>
  <c i="10" r="X26"/>
  <c i="10" r="V26"/>
  <c i="10" r="AD27"/>
  <c i="10" r="AI27"/>
  <c i="10" r="AI118"/>
  <c i="10" r="X118"/>
  <c i="10" r="AC32"/>
  <c i="10" r="AA32"/>
  <c i="10" r="AD32"/>
  <c i="10" r="Q114"/>
  <c i="10" r="AR114"/>
  <c i="10" r="AE101"/>
  <c i="10" r="AL101"/>
  <c i="10" r="AK50"/>
  <c i="10" r="AQ50"/>
  <c i="10" r="AD36"/>
  <c i="10" r="Y36"/>
  <c i="10" r="Z36"/>
  <c i="10" r="AH145"/>
  <c i="10" r="AL145"/>
  <c i="10" r="AO56"/>
  <c i="10" r="AN56"/>
  <c i="10" r="M119"/>
  <c i="10" r="L119"/>
  <c i="10" r="J18"/>
  <c i="10" r="P18"/>
  <c i="10" r="R141"/>
  <c i="10" r="AB141"/>
  <c i="10" r="AD141"/>
  <c i="10" r="AH26"/>
  <c i="10" r="AG26"/>
  <c i="10" r="P43"/>
  <c i="10" r="AO43"/>
  <c i="10" r="AG44"/>
  <c i="10" r="AH44"/>
  <c i="10" r="S44"/>
  <c i="10" r="AS65"/>
  <c i="10" r="AI65"/>
  <c i="10" r="Q65"/>
  <c i="4" r="C3"/>
  <c i="10" r="C2" s="1"/>
  <c i="10" r="R2" s="1"/>
  <c i="10" r="AN17"/>
  <c i="10" r="X119"/>
  <c i="10" r="AS92"/>
  <c i="10" r="P150"/>
  <c i="10" r="R126"/>
  <c i="10" r="AQ137"/>
  <c i="10" r="Y19"/>
  <c i="10" r="AC72"/>
  <c i="10" r="Y32"/>
  <c i="10" r="AI44"/>
  <c i="10" r="T59"/>
  <c i="10" r="AM103"/>
  <c i="10" r="Y133"/>
  <c i="10" r="AD133"/>
  <c i="10" r="L80"/>
  <c i="10" r="AI80"/>
  <c i="10" r="AG80"/>
  <c i="10" r="AR41"/>
  <c i="10" r="AQ41"/>
  <c i="10" r="AN28"/>
  <c i="10" r="AO28"/>
  <c i="10" r="U28"/>
  <c i="10" r="AP28"/>
  <c i="10" r="AF45"/>
  <c i="10" r="S45"/>
  <c i="10" r="AE45"/>
  <c i="10" r="AS69"/>
  <c i="10" r="AL69"/>
  <c i="10" r="AR65"/>
  <c i="10" r="V65"/>
  <c i="10" r="AQ65"/>
  <c i="10" r="AN65"/>
  <c i="10" r="AI38"/>
  <c i="10" r="AD38"/>
  <c i="10" r="AS38"/>
  <c i="10" r="AG50"/>
  <c i="10" r="AI50"/>
  <c i="10" r="AF50"/>
  <c i="10" r="AH50"/>
  <c i="10" r="AO39"/>
  <c i="10" r="AN39"/>
  <c i="10" r="AC28"/>
  <c i="10" r="AB28"/>
  <c i="10" r="N63"/>
  <c i="10" r="Q63"/>
  <c i="10" r="R60"/>
  <c i="10" r="X60"/>
  <c i="10" r="U60"/>
  <c i="10" r="O32"/>
  <c i="10" r="AK32"/>
  <c i="10" r="Y102"/>
  <c i="10" r="AH102"/>
  <c i="10" r="AC103"/>
  <c i="10" r="AS103"/>
  <c i="10" r="AJ30"/>
  <c i="10" r="AP30"/>
  <c i="10" r="N8"/>
  <c i="10" r="O8"/>
  <c i="10" r="Z101"/>
  <c i="10" r="AD101"/>
  <c i="10" r="S47"/>
  <c i="10" r="U47"/>
  <c i="10" r="J47"/>
  <c i="10" r="W47"/>
  <c i="10" r="AI103"/>
  <c i="10" r="Y103"/>
  <c i="10" r="AH103"/>
  <c i="10" r="AQ141"/>
  <c i="10" r="AS141"/>
  <c i="10" r="O10"/>
  <c i="10" r="AR10"/>
  <c i="10" r="T58"/>
  <c i="10" r="J58"/>
  <c i="10" r="R58"/>
  <c i="10" r="K132"/>
  <c i="10" r="Q132"/>
  <c i="10" r="L132"/>
  <c i="10" r="Z5"/>
  <c i="10" r="T5"/>
  <c i="10" r="U37"/>
  <c i="10" r="AP37"/>
  <c i="10" r="AJ69"/>
  <c i="10" r="AN69"/>
  <c i="10" r="M148"/>
  <c i="10" r="O148"/>
  <c i="10" r="Y150"/>
  <c i="10" r="R150"/>
  <c i="10" r="Y145"/>
  <c i="10" r="AD145"/>
  <c i="10" r="X106"/>
  <c i="10" r="Q106"/>
  <c i="10" r="AB96"/>
  <c i="10" r="R96"/>
  <c i="10" r="Z61"/>
  <c i="10" r="AC61"/>
  <c i="10" r="R61"/>
  <c i="10" r="AI77"/>
  <c i="10" r="AR77"/>
  <c i="10" r="AM77"/>
  <c i="10" r="Q77"/>
  <c i="10" r="Z139"/>
  <c i="10" r="AC139"/>
  <c i="10" r="AA139"/>
  <c i="10" r="AA88"/>
  <c i="10" r="L16"/>
  <c i="10" r="P16"/>
  <c i="10" r="Q16"/>
  <c i="10" r="O16"/>
  <c i="10" r="N13"/>
  <c i="10" r="AP13"/>
  <c i="10" r="AF13"/>
  <c i="10" r="AO13"/>
  <c i="10" r="AQ113"/>
  <c i="10" r="AG113"/>
  <c i="10" r="O28"/>
  <c i="10" r="AI94"/>
  <c i="10" r="AS94"/>
  <c i="10" r="AP94"/>
  <c i="10" r="W17"/>
  <c i="10" r="AO17"/>
  <c i="10" r="AL17"/>
  <c i="10" r="AH118"/>
  <c i="10" r="AE118"/>
  <c i="10" r="Y118"/>
  <c i="10" r="M138"/>
  <c i="10" r="L138"/>
  <c i="10" r="O138"/>
  <c i="10" r="AL77"/>
  <c i="10" r="V52"/>
  <c i="10" r="O65"/>
  <c i="10" r="AM101"/>
  <c i="10" r="N37"/>
  <c i="10" r="AM114"/>
  <c i="10" r="O150"/>
  <c i="10" r="L148"/>
  <c i="10" r="AO37"/>
  <c i="10" r="AH135"/>
  <c i="10" r="T60"/>
  <c i="10" r="AG65"/>
  <c i="10" r="S137"/>
  <c i="10" r="R133"/>
  <c i="10" r="AH81"/>
  <c i="10" r="Q105"/>
  <c i="10" r="O105"/>
  <c i="10" r="K105"/>
  <c i="10" r="L105"/>
  <c i="10" r="M105"/>
  <c i="10" r="AL76"/>
  <c i="10" r="AO76"/>
  <c i="10" r="AC76"/>
  <c i="10" r="AS76"/>
  <c i="10" r="W76"/>
  <c i="10" r="AJ136"/>
  <c i="10" r="Z136"/>
  <c i="10" r="M136"/>
  <c i="10" r="AK136"/>
  <c i="10" r="R52"/>
  <c i="10" r="R47"/>
  <c i="10" r="W69"/>
  <c i="10" r="AA43"/>
  <c i="10" r="Y43"/>
  <c i="10" r="AC43"/>
  <c i="10" r="P103"/>
  <c i="10" r="N103"/>
  <c i="10" r="Q103"/>
  <c i="10" r="J103"/>
  <c i="10" r="N31"/>
  <c i="10" r="AF31"/>
  <c i="10" r="AP31"/>
  <c i="10" r="J10"/>
  <c i="10" r="P10"/>
  <c i="10" r="Q10"/>
  <c i="10" r="AE116"/>
  <c i="10" r="S116"/>
  <c i="10" r="AH116"/>
  <c i="10" r="AG116"/>
  <c i="10" r="T53"/>
  <c i="10" r="U53"/>
  <c i="10" r="S53"/>
  <c i="10" r="Q112"/>
  <c i="10" r="M112"/>
  <c i="10" r="P112"/>
  <c i="10" r="O112"/>
  <c i="10" r="O52"/>
  <c i="10" r="J52"/>
  <c i="10" r="M52"/>
  <c i="10" r="Z16"/>
  <c i="10" r="AL16"/>
  <c i="10" r="AK16"/>
  <c i="10" r="AE16"/>
  <c i="10" r="AB13"/>
  <c i="10" r="AC13"/>
  <c i="10" r="Y13"/>
  <c i="10" r="AD13"/>
  <c i="10" r="AO135"/>
  <c i="10" r="AQ135"/>
  <c i="10" r="AF35"/>
  <c i="10" r="AG35"/>
  <c i="10" r="AK140"/>
  <c i="10" r="AG140"/>
  <c i="10" r="O140"/>
  <c i="10" r="AQ140"/>
  <c i="10" r="AP90"/>
  <c i="10" r="Q90"/>
  <c i="10" r="O106"/>
  <c i="10" r="V106"/>
  <c i="10" r="AB106"/>
  <c i="10" r="AR106"/>
  <c i="10" r="Y24"/>
  <c i="10" r="AB24"/>
  <c i="10" r="AC24"/>
  <c i="10" r="AL21"/>
  <c i="10" r="AQ21"/>
  <c i="10" r="AH21"/>
  <c i="10" r="AC21"/>
  <c i="10" r="AF88"/>
  <c i="10" r="U88"/>
  <c i="10" r="AJ88"/>
  <c i="10" r="AP88"/>
  <c i="10" r="O36"/>
  <c i="10" r="AK36"/>
  <c i="10" r="AG36"/>
  <c i="10" r="AR36"/>
  <c i="10" r="AB87"/>
  <c i="10" r="AR87"/>
  <c i="10" r="AK87"/>
  <c i="10" r="Q75"/>
  <c i="10" r="O75"/>
  <c i="10" r="P75"/>
  <c i="10" r="U130"/>
  <c i="10" r="AN130"/>
  <c i="10" r="M20"/>
  <c i="10" r="T20"/>
  <c i="10" r="AM20"/>
  <c i="10" r="AE20"/>
  <c i="10" r="AK20"/>
  <c i="10" r="AL20"/>
  <c i="10" r="P24"/>
  <c i="10" r="AH24"/>
  <c i="10" r="R98"/>
  <c i="10" r="U98"/>
  <c i="10" r="S98"/>
  <c i="10" r="X98"/>
  <c i="10" r="T98"/>
  <c i="10" r="AK113"/>
  <c i="10" r="AM113"/>
  <c i="10" r="AL113"/>
  <c i="10" r="Z113"/>
  <c i="10" r="K48"/>
  <c i="10" r="Q48"/>
  <c i="10" r="AQ108"/>
  <c i="10" r="AG108"/>
  <c i="10" r="O108"/>
  <c i="10" r="AR108"/>
  <c i="10" r="V95"/>
  <c i="10" r="W95"/>
  <c i="10" r="X95"/>
  <c i="10" r="AK73"/>
  <c i="10" r="Z73"/>
  <c i="10" r="AL73"/>
  <c i="10" r="AM73"/>
  <c i="10" r="M73"/>
  <c i="10" r="T73"/>
  <c i="10" r="AN138"/>
  <c i="10" r="AR138"/>
  <c i="10" r="AK138"/>
  <c i="10" r="AG138"/>
  <c i="10" r="J6"/>
  <c i="10" r="S6"/>
  <c i="10" r="T6"/>
  <c i="10" r="X6"/>
  <c i="10" r="W6"/>
  <c i="10" r="AM35"/>
  <c i="10" r="AR35"/>
  <c i="10" r="AD35"/>
  <c i="10" r="AH19"/>
  <c i="10" r="AQ19"/>
  <c i="10" r="P19"/>
  <c i="10" r="AA100"/>
  <c i="10" r="Y100"/>
  <c i="10" r="R100"/>
  <c i="10" r="U30"/>
  <c i="10" r="V13"/>
  <c i="10" r="X13"/>
  <c i="10" r="T13"/>
  <c i="10" r="AF118"/>
  <c i="10" r="R6"/>
  <c i="10" r="AD96"/>
  <c i="10" r="AQ64"/>
  <c i="10" r="AA55"/>
  <c i="10" r="S86"/>
  <c i="10" r="AO12"/>
  <c i="10" r="AI119"/>
  <c i="10" r="J120"/>
  <c i="10" r="AL58"/>
  <c i="10" r="AE22"/>
  <c i="10" r="AI18"/>
  <c i="10" r="X129"/>
  <c i="10" r="K139"/>
  <c i="10" r="AG64"/>
  <c i="10" r="O135"/>
  <c i="10" r="AJ86"/>
  <c i="10" r="AM66"/>
  <c i="10" r="Z148"/>
  <c i="10" r="S96"/>
  <c i="10" r="J142"/>
  <c i="10" r="X37"/>
  <c i="10" r="O69"/>
  <c i="10" r="S30"/>
  <c i="10" r="T18"/>
  <c i="10" r="AN64"/>
  <c i="10" r="S18"/>
  <c i="10" r="AQ73"/>
  <c i="10" r="M58"/>
  <c i="10" r="AL18"/>
  <c i="10" r="AS132"/>
  <c i="10" r="AR64"/>
  <c i="10" r="M131"/>
  <c i="10" r="L131"/>
  <c i="10" r="AL60"/>
  <c i="10" r="AB37"/>
  <c i="10" r="AH18"/>
  <c i="10" r="AE55"/>
  <c i="10" r="AD148"/>
  <c i="10" r="AJ12"/>
  <c i="10" r="AF63"/>
  <c i="10" r="AM18"/>
  <c i="10" r="O64"/>
  <c i="10" r="AP64"/>
  <c i="10" r="S69"/>
  <c i="10" r="AS106"/>
  <c i="10" r="P60"/>
  <c i="10" r="O60"/>
  <c i="10" r="AB146"/>
  <c i="10" r="AK69"/>
  <c i="10" r="AJ57"/>
  <c i="10" r="AI76"/>
  <c i="10" r="S42"/>
  <c i="10" r="AK30"/>
  <c i="10" r="AE124"/>
  <c i="10" r="AS73"/>
  <c i="10" r="M142"/>
  <c i="10" r="R116"/>
  <c i="10" r="J60"/>
  <c i="10" r="AN63"/>
  <c i="10" r="L96"/>
  <c i="10" r="AJ79"/>
  <c i="10" r="AM149"/>
  <c i="10" r="AB69"/>
  <c i="10" r="J42"/>
  <c i="10" r="R68"/>
  <c i="10" r="AB68"/>
  <c i="10" r="Y68"/>
  <c i="10" r="AI69"/>
  <c i="10" r="L69"/>
  <c i="10" r="AA130"/>
  <c i="10" r="AB130"/>
  <c i="10" r="R103"/>
  <c i="10" r="T103"/>
  <c i="10" r="X103"/>
  <c i="10" r="P64"/>
  <c i="10" r="N64"/>
  <c i="10" r="V42"/>
  <c i="10" r="X42"/>
  <c i="10" r="T42"/>
  <c i="10" r="AE86"/>
  <c i="10" r="AG86"/>
  <c i="10" r="M66"/>
  <c i="10" r="AE66"/>
  <c i="10" r="T64"/>
  <c i="10" r="AJ64"/>
  <c i="10" r="T91"/>
  <c i="10" r="S91"/>
  <c i="10" r="J124"/>
  <c i="10" r="Q124"/>
  <c i="10" r="AQ2"/>
  <c i="10" r="AO2"/>
  <c i="10" r="Z57"/>
  <c i="10" r="AM57"/>
  <c i="10" r="N99"/>
  <c i="10" r="Q99"/>
  <c i="10" r="J99"/>
  <c i="10" r="N45"/>
  <c i="10" r="AM121"/>
  <c i="10" r="AE121"/>
  <c i="10" r="T121"/>
  <c i="10" r="M121"/>
  <c i="10" r="AD40"/>
  <c i="10" r="Q40"/>
  <c i="10" r="AS40"/>
  <c i="10" r="AP22"/>
  <c i="10" r="AC80"/>
  <c i="10" r="AB80"/>
  <c i="10" r="AA80"/>
  <c i="10" r="AG131"/>
  <c i="10" r="P114"/>
  <c i="10" r="L114"/>
  <c i="10" r="AH140"/>
  <c i="10" r="AL140"/>
  <c i="10" r="AK135"/>
  <c i="10" r="AL135"/>
  <c i="10" r="AN108"/>
  <c i="10" r="R48"/>
  <c i="10" r="AA48"/>
  <c i="10" r="AI4"/>
  <c i="10" r="AG4"/>
  <c i="10" r="P111"/>
  <c i="10" r="K111"/>
  <c i="10" r="AK114"/>
  <c i="10" r="Z114"/>
  <c i="10" r="AP38"/>
  <c i="10" r="AR72"/>
  <c i="10" r="AJ75"/>
  <c i="10" r="AG102"/>
  <c i="10" r="R124"/>
  <c i="10" r="V124"/>
  <c i="10" r="AI145"/>
  <c i="10" r="W41"/>
  <c i="10" r="Y144"/>
  <c i="10" r="T49"/>
  <c i="10" r="X49"/>
  <c i="10" r="AR90"/>
  <c i="10" r="M115"/>
  <c i="10" r="O115"/>
  <c i="10" r="AS28"/>
  <c i="10" r="Q56"/>
  <c i="10" r="AE70"/>
  <c i="10" r="S97"/>
  <c i="10" r="AN61"/>
  <c i="10" r="O133"/>
  <c i="10" r="AE77"/>
  <c i="10" r="AS11"/>
  <c i="10" r="P78"/>
  <c i="10" r="AM129"/>
  <c i="10" r="O42"/>
  <c i="10" r="T23"/>
  <c i="10" r="AQ101"/>
  <c i="10" r="V123"/>
  <c i="10" r="R118"/>
  <c i="10" r="AA125"/>
  <c i="10" r="AD58"/>
  <c i="10" r="AG146"/>
  <c i="10" r="W50"/>
  <c i="10" r="AR134"/>
  <c i="10" r="AO145"/>
  <c i="10" r="AR139"/>
  <c i="10" r="Z88"/>
  <c i="10" r="R140"/>
  <c i="10" r="N105"/>
  <c i="10" r="AS22"/>
  <c i="10" r="Y83"/>
  <c i="10" r="J112"/>
  <c i="10" r="AM40"/>
  <c i="10" r="X7"/>
  <c i="10" r="U122"/>
  <c i="10" r="X102"/>
  <c i="10" r="AH112"/>
  <c i="10" r="AK125"/>
  <c i="10" r="AR31"/>
  <c i="10" r="W57"/>
  <c i="10" r="AR110"/>
  <c i="10" r="Z24"/>
  <c i="10" r="AS74"/>
  <c i="10" r="V88"/>
  <c i="10" r="AB93"/>
  <c i="10" r="AB18"/>
  <c i="10" r="AS35"/>
  <c i="10" r="AG111"/>
  <c i="10" r="AQ129"/>
  <c i="10" r="P129"/>
  <c i="10" r="AS129"/>
  <c i="10" r="AL129"/>
  <c i="10" r="AO129"/>
  <c i="10" r="L125"/>
  <c i="10" r="J125"/>
  <c i="10" r="K125"/>
  <c i="10" r="N125"/>
  <c i="10" r="Q125"/>
  <c i="10" r="AG67"/>
  <c i="10" r="AH67"/>
  <c i="10" r="AI67"/>
  <c i="10" r="AE67"/>
  <c i="10" r="AF67"/>
  <c i="10" r="AP110"/>
  <c i="10" r="X110"/>
  <c i="10" r="AD110"/>
  <c i="10" r="O127"/>
  <c i="10" r="AR127"/>
  <c i="10" r="AQ127"/>
  <c i="10" r="AQ57"/>
  <c i="10" r="AK57"/>
  <c i="10" r="AN57"/>
  <c i="10" r="AI129"/>
  <c i="10" r="AH129"/>
  <c i="10" r="AF129"/>
  <c i="10" r="AG129"/>
  <c i="10" r="AD140"/>
  <c i="10" r="AB140"/>
  <c i="10" r="Z140"/>
  <c i="10" r="K140"/>
  <c i="10" r="AC140"/>
  <c i="10" r="Y140"/>
  <c i="10" r="K145"/>
  <c i="10" r="O145"/>
  <c i="10" r="J145"/>
  <c i="10" r="Q145"/>
  <c i="10" r="N145"/>
  <c i="10" r="L145"/>
  <c i="10" r="P145"/>
  <c i="10" r="M145"/>
  <c i="10" r="S32"/>
  <c i="10" r="X32"/>
  <c i="10" r="J32"/>
  <c i="10" r="T32"/>
  <c i="10" r="P95"/>
  <c i="10" r="K95"/>
  <c i="10" r="M95"/>
  <c i="10" r="N95"/>
  <c i="10" r="AO42"/>
  <c i="10" r="AJ42"/>
  <c i="10" r="U42"/>
  <c i="10" r="K122"/>
  <c i="10" r="Q122"/>
  <c i="10" r="N122"/>
  <c i="10" r="J122"/>
  <c i="10" r="Y15"/>
  <c i="10" r="AI15"/>
  <c i="10" r="AQ107"/>
  <c i="10" r="AG107"/>
  <c i="10" r="AB107"/>
  <c i="10" r="AR107"/>
  <c i="10" r="U81"/>
  <c i="10" r="AA81"/>
  <c i="10" r="AP81"/>
  <c i="10" r="AO81"/>
  <c i="10" r="AL9"/>
  <c i="10" r="AJ9"/>
  <c i="10" r="Z9"/>
  <c i="10" r="AK9"/>
  <c i="10" r="AE9"/>
  <c i="10" r="Q86"/>
  <c i="10" r="O86"/>
  <c i="10" r="M86"/>
  <c i="10" r="L86"/>
  <c i="10" r="J86"/>
  <c i="10" r="N86"/>
  <c i="10" r="AN20"/>
  <c i="10" r="AJ20"/>
  <c i="10" r="AF20"/>
  <c i="10" r="R43"/>
  <c i="10" r="U43"/>
  <c i="10" r="X43"/>
  <c i="10" r="W43"/>
  <c i="10" r="AS107"/>
  <c i="10" r="AI107"/>
  <c i="10" r="Q107"/>
  <c i="10" r="AD107"/>
  <c i="10" r="AP92"/>
  <c i="10" r="AN92"/>
  <c i="10" r="N92"/>
  <c i="10" r="AR150"/>
  <c i="10" r="AG150"/>
  <c i="10" r="V150"/>
  <c i="10" r="AB98"/>
  <c i="10" r="AK98"/>
  <c i="10" r="AN98"/>
  <c i="10" r="AR98"/>
  <c i="10" r="AL142"/>
  <c i="10" r="AM142"/>
  <c i="10" r="AK142"/>
  <c i="10" r="T142"/>
  <c i="10" r="AE142"/>
  <c i="10" r="AO141"/>
  <c i="10" r="U141"/>
  <c i="10" r="AJ141"/>
  <c i="10" r="AP141"/>
  <c i="10" r="AG61"/>
  <c i="10" r="AH61"/>
  <c i="10" r="AI61"/>
  <c i="10" r="AC12"/>
  <c i="10" r="AD12"/>
  <c i="10" r="Y12"/>
  <c i="10" r="K12"/>
  <c i="10" r="Z12"/>
  <c i="10" r="AB12"/>
  <c i="10" r="AA12"/>
  <c i="10" r="Q71"/>
  <c i="10" r="M71"/>
  <c i="10" r="O71"/>
  <c i="10" r="P71"/>
  <c i="10" r="L71"/>
  <c i="10" r="N71"/>
  <c i="10" r="K71"/>
  <c i="10" r="S138"/>
  <c i="10" r="J138"/>
  <c i="10" r="U138"/>
  <c i="10" r="T138"/>
  <c i="10" r="R138"/>
  <c i="10" r="X138"/>
  <c i="10" r="S85"/>
  <c i="10" r="AF85"/>
  <c i="10" r="AI85"/>
  <c i="10" r="AE85"/>
  <c i="10" r="AO122"/>
  <c i="10" r="AL122"/>
  <c i="10" r="AI12"/>
  <c i="10" r="AF12"/>
  <c i="10" r="AG12"/>
  <c i="10" r="AE12"/>
  <c i="10" r="AH12"/>
  <c i="10" r="AN70"/>
  <c i="10" r="AA70"/>
  <c i="10" r="AF70"/>
  <c i="10" r="AO70"/>
  <c i="10" r="S90"/>
  <c i="10" r="T90"/>
  <c i="10" r="Q49"/>
  <c i="10" r="AP49"/>
  <c i="10" r="M94"/>
  <c i="10" r="Q94"/>
  <c i="10" r="J94"/>
  <c i="10" r="O94"/>
  <c i="10" r="P94"/>
  <c i="10" r="N94"/>
  <c i="10" r="L94"/>
  <c i="10" r="L134"/>
  <c i="10" r="J134"/>
  <c i="10" r="Q134"/>
  <c i="10" r="N134"/>
  <c i="10" r="M134"/>
  <c i="10" r="V81"/>
  <c i="10" r="AB81"/>
  <c i="10" r="AR81"/>
  <c i="10" r="O81"/>
  <c i="10" r="AO44"/>
  <c i="10" r="AJ44"/>
  <c i="10" r="AN44"/>
  <c i="10" r="R24"/>
  <c i="10" r="AB57"/>
  <c i="10" r="Q119"/>
  <c i="10" r="AH93"/>
  <c i="10" r="V37"/>
  <c i="10" r="AK25"/>
  <c i="10" r="M38"/>
  <c i="10" r="Q38"/>
  <c i="10" r="J38"/>
  <c i="10" r="N38"/>
  <c i="10" r="K38"/>
  <c i="10" r="O38"/>
  <c i="10" r="W31"/>
  <c i="10" r="AL31"/>
  <c i="10" r="AH31"/>
  <c i="10" r="AS31"/>
  <c i="10" r="P31"/>
  <c i="10" r="AO31"/>
  <c i="10" r="AB62"/>
  <c i="10" r="AC62"/>
  <c i="10" r="Z62"/>
  <c i="10" r="Y62"/>
  <c i="10" r="K62"/>
  <c i="10" r="AJ38"/>
  <c i="10" r="T38"/>
  <c i="10" r="AM38"/>
  <c i="10" r="AS90"/>
  <c i="10" r="AC90"/>
  <c i="10" r="AQ90"/>
  <c i="10" r="R53"/>
  <c i="10" r="AD53"/>
  <c i="10" r="AC53"/>
  <c i="10" r="Z53"/>
  <c i="10" r="U33"/>
  <c i="10" r="X33"/>
  <c i="10" r="AB119"/>
  <c i="10" r="Y119"/>
  <c i="10" r="AA119"/>
  <c i="10" r="AD119"/>
  <c i="10" r="AC119"/>
  <c i="10" r="Z119"/>
  <c i="10" r="AM52"/>
  <c i="10" r="Q52"/>
  <c i="10" r="J118"/>
  <c i="10" r="O118"/>
  <c i="10" r="L118"/>
  <c i="10" r="M118"/>
  <c i="10" r="Q118"/>
  <c i="10" r="P118"/>
  <c i="10" r="AE109"/>
  <c i="10" r="AF109"/>
  <c i="10" r="S109"/>
  <c i="10" r="AH109"/>
  <c i="10" r="P5"/>
  <c i="10" r="N5"/>
  <c i="10" r="O5"/>
  <c i="10" r="AS24"/>
  <c i="10" r="AR24"/>
  <c i="10" r="AI24"/>
  <c i="10" r="AD24"/>
  <c i="10" r="Q24"/>
  <c i="10" r="AH83"/>
  <c i="10" r="AG83"/>
  <c i="10" r="AE83"/>
  <c i="10" r="AS127"/>
  <c i="10" r="Q127"/>
  <c i="10" r="L44"/>
  <c i="10" r="J44"/>
  <c i="10" r="P44"/>
  <c i="10" r="K44"/>
  <c i="10" r="O44"/>
  <c i="10" r="M44"/>
  <c i="10" r="T106"/>
  <c i="10" r="AK106"/>
  <c i="10" r="AG106"/>
  <c i="10" r="AF106"/>
  <c i="10" r="AI106"/>
  <c i="10" r="L106"/>
  <c i="10" r="AP76"/>
  <c i="10" r="AA76"/>
  <c i="10" r="AJ76"/>
  <c i="10" r="AI87"/>
  <c i="10" r="AE87"/>
  <c i="10" r="AG87"/>
  <c i="10" r="Y87"/>
  <c i="10" r="AF87"/>
  <c i="10" r="U131"/>
  <c i="10" r="W131"/>
  <c i="10" r="X131"/>
  <c i="10" r="T131"/>
  <c i="10" r="AG10"/>
  <c i="10" r="AH10"/>
  <c i="10" r="AR7"/>
  <c i="10" r="AB7"/>
  <c i="10" r="AQ7"/>
  <c i="10" r="AK7"/>
  <c i="10" r="K92"/>
  <c i="10" r="Y92"/>
  <c i="10" r="AC92"/>
  <c i="10" r="Z92"/>
  <c i="10" r="X12"/>
  <c i="10" r="V12"/>
  <c i="10" r="J12"/>
  <c i="10" r="U12"/>
  <c i="10" r="S92"/>
  <c i="10" r="U92"/>
  <c i="10" r="J92"/>
  <c i="10" r="V92"/>
  <c i="10" r="R92"/>
  <c i="10" r="T92"/>
  <c i="10" r="X92"/>
  <c i="10" r="W92"/>
  <c i="10" r="AD50"/>
  <c i="10" r="AB50"/>
  <c i="10" r="Z50"/>
  <c i="10" r="AC50"/>
  <c i="10" r="AA50"/>
  <c i="10" r="M93"/>
  <c i="10" r="Q93"/>
  <c i="10" r="K93"/>
  <c i="10" r="O93"/>
  <c i="10" r="N93"/>
  <c i="10" r="AP113"/>
  <c i="10" r="AF113"/>
  <c i="10" r="AN113"/>
  <c i="10" r="AJ113"/>
  <c i="10" r="AO113"/>
  <c i="10" r="L50"/>
  <c i="10" r="M50"/>
  <c i="10" r="W91"/>
  <c i="10" r="AH91"/>
  <c i="10" r="N104"/>
  <c i="10" r="M104"/>
  <c i="10" r="L104"/>
  <c i="10" r="J104"/>
  <c i="10" r="AC60"/>
  <c i="10" r="K60"/>
  <c i="10" r="V27"/>
  <c i="10" r="AK27"/>
  <c i="10" r="AR27"/>
  <c i="10" r="AB27"/>
  <c i="10" r="AQ27"/>
  <c i="10" r="AA89"/>
  <c i="10" r="Z89"/>
  <c i="10" r="AB89"/>
  <c i="10" r="K89"/>
  <c i="10" r="P116"/>
  <c i="10" r="Q116"/>
  <c i="10" r="J116"/>
  <c i="10" r="L116"/>
  <c i="10" r="O116"/>
  <c i="10" r="AR117"/>
  <c i="10" r="AG117"/>
  <c i="10" r="V117"/>
  <c i="10" r="AB117"/>
  <c i="10" r="O117"/>
  <c i="10" r="AQ117"/>
  <c i="10" r="T109"/>
  <c i="10" r="AM109"/>
  <c i="10" r="AJ109"/>
  <c i="10" r="M109"/>
  <c i="10" r="AM48"/>
  <c i="10" r="AL48"/>
  <c i="10" r="AJ48"/>
  <c i="10" r="AK48"/>
  <c i="10" r="AC134"/>
  <c i="10" r="AS134"/>
  <c i="10" r="AH134"/>
  <c i="10" r="W134"/>
  <c i="10" r="U148"/>
  <c i="10" r="AA148"/>
  <c i="10" r="AN148"/>
  <c i="10" r="AF148"/>
  <c i="10" r="W82"/>
  <c i="10" r="P82"/>
  <c i="10" r="AS82"/>
  <c i="10" r="AH82"/>
  <c i="10" r="AJ10"/>
  <c i="10" r="AL10"/>
  <c i="10" r="AM10"/>
  <c i="10" r="M10"/>
  <c i="10" r="T10"/>
  <c i="10" r="AK10"/>
  <c i="10" r="AD45"/>
  <c i="10" r="Z45"/>
  <c i="10" r="K45"/>
  <c i="10" r="AB45"/>
  <c i="10" r="J110"/>
  <c i="10" r="M110"/>
  <c i="10" r="P110"/>
  <c i="10" r="N110"/>
  <c i="10" r="K110"/>
  <c i="10" r="AO34"/>
  <c i="10" r="AN34"/>
  <c i="10" r="AF34"/>
  <c i="10" r="AP34"/>
  <c i="10" r="AA34"/>
  <c i="10" r="AH88"/>
  <c i="10" r="AS88"/>
  <c i="10" r="W88"/>
  <c i="10" r="AD129"/>
  <c i="10" r="AA129"/>
  <c i="10" r="Y129"/>
  <c i="10" r="O72"/>
  <c i="10" r="J72"/>
  <c i="10" r="K72"/>
  <c i="10" r="L72"/>
  <c i="10" r="N72"/>
  <c i="10" r="M72"/>
  <c i="10" r="Q72"/>
  <c i="10" r="Y56"/>
  <c i="10" r="AE56"/>
  <c i="10" r="AG56"/>
  <c i="10" r="AF56"/>
  <c i="10" r="L56"/>
  <c i="10" r="AH56"/>
  <c i="10" r="AI56"/>
  <c i="10" r="AI91"/>
  <c i="10" r="X91"/>
  <c i="10" r="J61"/>
  <c i="10" r="W61"/>
  <c i="10" r="V61"/>
  <c i="10" r="X61"/>
  <c i="10" r="AN25"/>
  <c i="10" r="V25"/>
  <c i="10" r="AQ25"/>
  <c i="10" r="AR95"/>
  <c i="10" r="AG95"/>
  <c i="10" r="AS4"/>
  <c i="10" r="AL4"/>
  <c i="10" r="P4"/>
  <c i="10" r="U111"/>
  <c i="10" r="AA111"/>
  <c i="10" r="AN111"/>
  <c i="10" r="AF111"/>
  <c i="10" r="AO111"/>
  <c i="10" r="K106"/>
  <c i="10" r="AD106"/>
  <c i="10" r="R106"/>
  <c i="10" r="Z106"/>
  <c i="10" r="Y106"/>
  <c i="10" r="AR97"/>
  <c i="10" r="V97"/>
  <c i="10" r="AQ97"/>
  <c i="10" r="AB51"/>
  <c i="10" r="AQ51"/>
  <c i="10" r="AR51"/>
  <c i="10" r="O51"/>
  <c i="10" r="V51"/>
  <c i="10" r="AG51"/>
  <c i="10" r="Y35"/>
  <c i="10" r="Z35"/>
  <c i="10" r="AA35"/>
  <c i="10" r="R35"/>
  <c i="10" r="AP10"/>
  <c i="10" r="N10"/>
  <c i="10" r="AN10"/>
  <c i="10" r="U10"/>
  <c i="10" r="AE68"/>
  <c i="10" r="Z68"/>
  <c i="10" r="AM68"/>
  <c i="10" r="AJ68"/>
  <c i="10" r="AL68"/>
  <c i="10" r="AD120"/>
  <c i="10" r="R120"/>
  <c i="10" r="Z120"/>
  <c i="10" r="AA120"/>
  <c i="10" r="Y120"/>
  <c i="10" r="AF93"/>
  <c i="10" r="AP93"/>
  <c i="10" r="AD81"/>
  <c i="10" r="X81"/>
  <c i="10" r="V139"/>
  <c i="10" r="R139"/>
  <c i="10" r="W139"/>
  <c i="10" r="T139"/>
  <c i="10" r="AD84"/>
  <c i="10" r="X65"/>
  <c i="10" r="U65"/>
  <c i="10" r="S65"/>
  <c i="10" r="W65"/>
  <c i="10" r="J65"/>
  <c i="10" r="T65"/>
  <c i="10" r="AG41"/>
  <c i="10" r="AH41"/>
  <c i="10" r="AE41"/>
  <c i="10" r="R19"/>
  <c i="10" r="T19"/>
  <c i="10" r="U19"/>
  <c i="10" r="W19"/>
  <c i="10" r="S19"/>
  <c i="10" r="X19"/>
  <c i="10" r="AD26"/>
  <c i="10" r="R26"/>
  <c i="10" r="Z26"/>
  <c i="10" r="AQ120"/>
  <c i="10" r="AS120"/>
  <c i="10" r="P120"/>
  <c i="10" r="AP33"/>
  <c i="10" r="Y57"/>
  <c i="10" r="U22"/>
  <c i="10" r="X22"/>
  <c i="10" r="V22"/>
  <c i="10" r="Q70"/>
  <c i="10" r="N70"/>
  <c i="10" r="O70"/>
  <c i="10" r="M70"/>
  <c i="10" r="L70"/>
  <c i="10" r="K70"/>
  <c i="10" r="P70"/>
  <c i="10" r="N74"/>
  <c i="10" r="AN74"/>
  <c i="10" r="AP74"/>
  <c i="10" r="AF74"/>
  <c i="10" r="AO74"/>
  <c i="10" r="U15"/>
  <c i="10" r="AO15"/>
  <c i="10" r="AP15"/>
  <c i="10" r="AJ15"/>
  <c i="10" r="AN15"/>
  <c i="10" r="AA15"/>
  <c i="10" r="R144"/>
  <c i="10" r="T144"/>
  <c i="10" r="U144"/>
  <c i="10" r="Y79"/>
  <c i="10" r="K79"/>
  <c i="10" r="AC79"/>
  <c i="10" r="AB79"/>
  <c i="10" r="AD79"/>
  <c i="10" r="O89"/>
  <c i="10" r="AQ89"/>
  <c i="10" r="AR89"/>
  <c i="10" r="AK89"/>
  <c i="10" r="AN89"/>
  <c i="10" r="V89"/>
  <c i="10" r="Q97"/>
  <c i="10" r="M97"/>
  <c i="10" r="J97"/>
  <c i="10" r="N97"/>
  <c i="10" r="O15"/>
  <c i="10" r="N15"/>
  <c i="10" r="J15"/>
  <c i="10" r="P15"/>
  <c i="10" r="K15"/>
  <c i="10" r="AE93"/>
  <c i="10" r="AM93"/>
  <c i="10" r="Z93"/>
  <c i="10" r="AJ93"/>
  <c i="10" r="J56"/>
  <c i="10" r="S56"/>
  <c i="10" r="X56"/>
  <c i="10" r="R56"/>
  <c i="10" r="U56"/>
  <c i="10" r="W56"/>
  <c i="10" r="U132"/>
  <c i="10" r="AO132"/>
  <c i="10" r="AF132"/>
  <c i="10" r="AP132"/>
  <c i="10" r="AL96"/>
  <c i="10" r="AJ96"/>
  <c i="10" r="M96"/>
  <c i="10" r="AM96"/>
  <c i="10" r="T96"/>
  <c i="10" r="AE96"/>
  <c i="10" r="N29"/>
  <c i="10" r="AP29"/>
  <c i="10" r="AP82"/>
  <c i="10" r="AF82"/>
  <c i="10" r="P144"/>
  <c i="10" r="AL144"/>
  <c i="10" r="Y99"/>
  <c i="10" r="L99"/>
  <c i="10" r="AH99"/>
  <c i="10" r="AG99"/>
  <c i="10" r="S99"/>
  <c i="10" r="AP116"/>
  <c i="10" r="AO116"/>
  <c i="10" r="AJ116"/>
  <c i="10" r="AF116"/>
  <c i="10" r="AA116"/>
  <c i="10" r="AH133"/>
  <c i="10" r="W133"/>
  <c i="10" r="P133"/>
  <c i="10" r="AL133"/>
  <c i="10" r="AO133"/>
  <c i="10" r="AJ150"/>
  <c i="10" r="AM150"/>
  <c i="10" r="AK150"/>
  <c i="10" r="AE73"/>
  <c i="10" r="AG73"/>
  <c i="10" r="Y73"/>
  <c i="10" r="AK12"/>
  <c i="10" r="O12"/>
  <c i="10" r="AQ12"/>
  <c i="10" r="AN12"/>
  <c i="10" r="AR12"/>
  <c i="10" r="AE25"/>
  <c i="10" r="AG25"/>
  <c i="10" r="S25"/>
  <c i="10" r="AF25"/>
  <c i="10" r="AI25"/>
  <c i="10" r="AG17"/>
  <c i="10" r="AH17"/>
  <c i="10" r="AF17"/>
  <c i="10" r="S17"/>
  <c i="10" r="AA117"/>
  <c i="10" r="N117"/>
  <c i="10" r="AP117"/>
  <c i="10" r="AO117"/>
  <c i="10" r="AF117"/>
  <c i="10" r="AG79"/>
  <c i="10" r="AE79"/>
  <c i="10" r="AI79"/>
  <c i="10" r="AC17"/>
  <c i="10" r="R17"/>
  <c i="10" r="Y17"/>
  <c i="10" r="AB17"/>
  <c i="10" r="AA17"/>
  <c i="10" r="Z17"/>
  <c i="10" r="AF14"/>
  <c i="10" r="AH14"/>
  <c i="10" r="AG14"/>
  <c i="10" r="AI14"/>
  <c i="10" r="AJ126"/>
  <c i="10" r="AK126"/>
  <c i="10" r="AL126"/>
  <c i="10" r="X82"/>
  <c i="10" r="S82"/>
  <c i="10" r="T82"/>
  <c i="10" r="U82"/>
  <c i="10" r="S62"/>
  <c i="10" r="X62"/>
  <c i="10" r="V62"/>
  <c i="10" r="U62"/>
  <c i="10" r="T62"/>
  <c i="10" r="W62"/>
  <c i="10" r="R62"/>
  <c i="10" r="J62"/>
  <c i="10" r="AA44"/>
  <c i="10" r="AC44"/>
  <c i="10" r="Z44"/>
  <c i="10" r="Y44"/>
  <c i="10" r="AD44"/>
  <c i="10" r="AB44"/>
  <c i="10" r="AF11"/>
  <c i="10" r="AH11"/>
  <c i="10" r="AI11"/>
  <c i="10" r="AR79"/>
  <c i="10" r="AQ79"/>
  <c i="10" r="AN79"/>
  <c i="10" r="M85"/>
  <c i="10" r="P85"/>
  <c i="10" r="L85"/>
  <c i="10" r="Q85"/>
  <c i="10" r="O85"/>
  <c i="10" r="AC110"/>
  <c i="10" r="AS110"/>
  <c i="10" r="AH110"/>
  <c i="10" r="AL110"/>
  <c i="10" r="AI28"/>
  <c i="10" r="S28"/>
  <c i="10" r="AG28"/>
  <c i="10" r="AH28"/>
  <c i="10" r="AE28"/>
  <c i="10" r="Q144"/>
  <c i="10" r="AM144"/>
  <c i="10" r="Y78"/>
  <c i="10" r="AS144"/>
  <c i="10" r="L15"/>
  <c i="10" r="K88"/>
  <c i="10" r="AA141"/>
  <c i="10" r="AH79"/>
  <c i="10" r="AI125"/>
  <c i="10" r="AO92"/>
  <c i="10" r="U44"/>
  <c i="10" r="AP20"/>
  <c i="10" r="U13"/>
  <c i="10" r="S29"/>
  <c i="10" r="AM9"/>
  <c i="10" r="N81"/>
  <c i="10" r="AJ92"/>
  <c i="10" r="AF92"/>
  <c i="10" r="AK143"/>
  <c i="10" r="AL143"/>
  <c i="10" r="AE143"/>
  <c i="10" r="AM143"/>
  <c i="10" r="AJ143"/>
  <c i="10" r="AS84"/>
  <c i="10" r="AP84"/>
  <c i="10" r="AR84"/>
  <c i="10" r="N75"/>
  <c i="10" r="AN75"/>
  <c i="10" r="AO75"/>
  <c i="10" r="AP75"/>
  <c i="10" r="AJ36"/>
  <c i="10" r="AN36"/>
  <c i="10" r="AF36"/>
  <c i="10" r="AO36"/>
  <c i="10" r="Y11"/>
  <c i="10" r="K11"/>
  <c i="10" r="Z11"/>
  <c i="10" r="Z85"/>
  <c i="10" r="AC85"/>
  <c i="10" r="Y85"/>
  <c i="10" r="AD85"/>
  <c i="10" r="W24"/>
  <c i="10" r="T129"/>
  <c i="10" r="AM80"/>
  <c i="10" r="Y28"/>
  <c i="10" r="AD39"/>
  <c i="10" r="W32"/>
  <c i="10" r="O88"/>
  <c i="10" r="O37"/>
  <c i="10" r="AQ81"/>
  <c i="10" r="J144"/>
  <c i="10" r="R30"/>
  <c i="10" r="Z71"/>
  <c i="10" r="AM71"/>
  <c i="10" r="J95"/>
  <c i="10" r="M125"/>
  <c i="10" r="N82"/>
  <c i="10" r="T77"/>
  <c i="10" r="AE60"/>
  <c i="10" r="N36"/>
  <c i="10" r="U14"/>
  <c i="10" r="P134"/>
  <c i="10" r="W9"/>
  <c i="10" r="O98"/>
  <c i="10" r="AO93"/>
  <c i="10" r="AO20"/>
  <c i="10" r="AS96"/>
  <c i="10" r="AG137"/>
  <c i="10" r="AM64"/>
  <c i="10" r="K94"/>
  <c i="10" r="AG98"/>
  <c i="10" r="AS93"/>
  <c i="10" r="AE14"/>
  <c i="10" r="P38"/>
  <c i="10" r="AH106"/>
  <c i="10" r="AF73"/>
  <c i="10" r="AB85"/>
  <c i="10" r="AK59"/>
  <c i="10" r="AL59"/>
  <c i="10" r="AJ59"/>
  <c i="10" r="AM59"/>
  <c i="10" r="X71"/>
  <c i="10" r="S71"/>
  <c i="10" r="U71"/>
  <c i="10" r="T71"/>
  <c i="10" r="V71"/>
  <c i="10" r="R71"/>
  <c i="10" r="W71"/>
  <c i="10" r="V11"/>
  <c i="10" r="J11"/>
  <c i="10" r="W11"/>
  <c i="10" r="S11"/>
  <c i="10" r="U11"/>
  <c i="10" r="V80"/>
  <c i="10" r="W80"/>
  <c i="10" r="R80"/>
  <c i="10" r="X80"/>
  <c i="10" r="S80"/>
  <c i="10" r="U80"/>
  <c i="10" r="J80"/>
  <c i="10" r="N135"/>
  <c i="10" r="P135"/>
  <c i="10" r="L135"/>
  <c i="10" r="K135"/>
  <c i="10" r="J135"/>
  <c i="10" r="X147"/>
  <c i="10" r="S147"/>
  <c i="10" r="W147"/>
  <c i="10" r="J147"/>
  <c i="10" r="Y126"/>
  <c i="10" r="AB126"/>
  <c i="10" r="AA126"/>
  <c i="10" r="AD126"/>
  <c i="10" r="AC126"/>
  <c i="10" r="Z126"/>
  <c i="10" r="L53"/>
  <c i="10" r="P53"/>
  <c i="10" r="Q53"/>
  <c i="10" r="J53"/>
  <c i="10" r="AI100"/>
  <c i="10" r="AF100"/>
  <c i="10" r="L39"/>
  <c i="10" r="M39"/>
  <c i="10" r="N39"/>
  <c i="10" r="Q39"/>
  <c i="10" r="J39"/>
  <c i="10" r="K39"/>
  <c i="10" r="AD70"/>
  <c i="10" r="AS70"/>
  <c i="10" r="S104"/>
  <c i="10" r="AE104"/>
  <c i="10" r="AG104"/>
  <c i="10" r="AI104"/>
  <c i="10" r="AH104"/>
  <c i="10" r="AH36"/>
  <c i="10" r="P36"/>
  <c i="10" r="AL36"/>
  <c i="10" r="AQ36"/>
  <c i="10" r="AS36"/>
  <c i="10" r="AO67"/>
  <c i="10" r="AQ67"/>
  <c i="10" r="U119"/>
  <c i="10" r="T119"/>
  <c i="10" r="R119"/>
  <c i="10" r="J119"/>
  <c i="10" r="S119"/>
  <c i="4" r="C5"/>
  <c i="10" r="C4" s="1"/>
  <c i="11" r="C30"/>
  <c i="11" r="D30" s="1"/>
  <c i="11" r="C24"/>
  <c i="11" r="D24" s="1"/>
  <c i="11" r="C22"/>
  <c i="11" r="D22" s="1"/>
  <c i="11" r="C23"/>
  <c i="11" r="D23" s="1"/>
  <c i="11" r="C27"/>
  <c i="11" r="D27" s="1"/>
  <c i="11" r="C29"/>
  <c i="11" r="D29" s="1"/>
  <c i="11" r="C28"/>
  <c i="11" r="D28" s="1"/>
  <c i="10" r="AF66"/>
  <c i="10" r="AO66"/>
  <c i="10" r="AP66"/>
  <c i="10" r="AN66"/>
  <c i="10" r="N66"/>
  <c i="10" r="U66"/>
  <c i="10" r="AO107"/>
  <c i="10" r="AN107"/>
  <c i="10" r="N107"/>
  <c i="10" r="AP107"/>
  <c i="10" r="J76"/>
  <c i="10" r="K76"/>
  <c i="10" r="Q76"/>
  <c i="10" r="O76"/>
  <c i="10" r="M76"/>
  <c i="10" r="AJ131"/>
  <c i="10" r="AM131"/>
  <c i="10" r="AQ143"/>
  <c i="10" r="AS143"/>
  <c i="10" r="AL92"/>
  <c i="10" r="AM92"/>
  <c i="10" r="AK92"/>
  <c i="10" r="M92"/>
  <c i="10" r="AC112"/>
  <c i="10" r="Y112"/>
  <c i="10" r="AD112"/>
  <c i="10" r="AB112"/>
  <c i="10" r="K112"/>
  <c i="4" r="I18"/>
  <c i="10" r="I17" s="1"/>
  <c i="10" r="AI17" s="1"/>
  <c i="11" r="C85"/>
  <c i="11" r="D85" s="1"/>
  <c i="10" r="AE94"/>
  <c i="10" r="AJ94"/>
  <c i="10" r="AK94"/>
  <c i="10" r="AM94"/>
  <c i="10" r="T94"/>
  <c i="10" r="AM85"/>
  <c i="10" r="X85"/>
  <c i="10" r="AR85"/>
  <c i="10" r="AK85"/>
  <c i="10" r="AM90"/>
  <c i="10" r="AJ90"/>
  <c i="10" r="Z90"/>
  <c i="10" r="S76"/>
  <c i="10" r="V76"/>
  <c i="10" r="AP103"/>
  <c i="10" r="AN103"/>
  <c i="10" r="U103"/>
  <c i="10" r="AA103"/>
  <c i="10" r="AB138"/>
  <c i="10" r="AC138"/>
  <c i="10" r="Y138"/>
  <c i="10" r="K138"/>
  <c i="10" r="AJ18"/>
  <c i="10" r="U18"/>
  <c i="10" r="Z78"/>
  <c i="10" r="R78"/>
  <c i="10" r="AB78"/>
  <c i="10" r="AC78"/>
  <c i="10" r="J17"/>
  <c i="10" r="P17"/>
  <c i="10" r="M17"/>
  <c i="10" r="AF57"/>
  <c i="10" r="AH57"/>
  <c i="10" r="AG57"/>
  <c i="10" r="AI57"/>
  <c i="10" r="R87"/>
  <c i="10" r="V87"/>
  <c i="10" r="T87"/>
  <c i="10" r="X87"/>
  <c i="10" r="AO25"/>
  <c i="10" r="W25"/>
  <c i="10" r="AC25"/>
  <c i="10" r="AD43"/>
  <c i="10" r="AI43"/>
  <c i="10" r="AP43"/>
  <c i="10" r="AN11"/>
  <c i="10" r="N11"/>
  <c i="10" r="AO11"/>
  <c i="10" r="Q82"/>
  <c i="10" r="AI82"/>
  <c i="10" r="AR82"/>
  <c i="10" r="AF37"/>
  <c i="10" r="AG37"/>
  <c i="10" r="Z65"/>
  <c i="10" r="K65"/>
  <c i="10" r="AD65"/>
  <c i="10" r="Y65"/>
  <c i="10" r="AC65"/>
  <c i="10" r="AB65"/>
  <c i="10" r="W130"/>
  <c i="10" r="AH130"/>
  <c i="10" r="AC130"/>
  <c i="10" r="AS130"/>
  <c i="10" r="AQ38"/>
  <c i="10" r="AR38"/>
  <c i="10" r="AR140"/>
  <c i="10" r="AS140"/>
  <c i="10" r="Q140"/>
  <c i="10" r="AM140"/>
  <c i="10" r="AD108"/>
  <c i="10" r="AA108"/>
  <c i="10" r="K108"/>
  <c i="10" r="AN60"/>
  <c i="10" r="AP60"/>
  <c i="10" r="AO60"/>
  <c i="10" r="AI115"/>
  <c i="10" r="AD115"/>
  <c i="10" r="Q115"/>
  <c i="10" r="S89"/>
  <c i="10" r="AH89"/>
  <c i="10" r="L89"/>
  <c i="10" r="AG89"/>
  <c i="10" r="AG43"/>
  <c i="10" r="AN43"/>
  <c i="10" r="AK43"/>
  <c i="10" r="T145"/>
  <c i="10" r="W145"/>
  <c i="10" r="X145"/>
  <c i="10" r="S145"/>
  <c i="10" r="Q21"/>
  <c i="10" r="K21"/>
  <c i="10" r="J21"/>
  <c i="10" r="S33"/>
  <c i="10" r="AD144"/>
  <c i="10" r="P29"/>
  <c i="11" r="C42"/>
  <c i="11" r="D42" s="1"/>
  <c i="10" r="AS25"/>
  <c i="10" r="U32"/>
  <c i="10" r="J13"/>
  <c i="10" r="AM78"/>
  <c i="10" r="Q74"/>
  <c i="10" r="AN18"/>
  <c i="10" r="AN38"/>
  <c i="10" r="AG112"/>
  <c i="10" r="U76"/>
  <c i="10" r="L17"/>
  <c i="10" r="K131"/>
  <c i="10" r="AL109"/>
  <c i="10" r="AI110"/>
  <c i="10" r="J102"/>
  <c i="10" r="AL106"/>
  <c i="11" r="C83"/>
  <c i="11" r="D83" s="1"/>
  <c i="10" r="AS122"/>
  <c i="10" r="W119"/>
  <c i="10" r="S67"/>
  <c i="10" r="AD10"/>
  <c i="10" r="N111"/>
  <c i="10" r="R82"/>
  <c i="10" r="AS116"/>
  <c i="10" r="Q34"/>
  <c i="10" r="AM33"/>
  <c i="10" r="AH125"/>
  <c i="10" r="AN42"/>
  <c i="10" r="AA79"/>
  <c i="10" r="J5"/>
  <c i="10" r="U120"/>
  <c i="10" r="K104"/>
  <c i="10" r="V31"/>
  <c i="10" r="AD83"/>
  <c i="10" r="AD138"/>
  <c i="10" r="P143"/>
  <c i="10" r="T12"/>
  <c i="10" r="AH85"/>
  <c i="10" r="R33"/>
  <c i="10" r="AQ133"/>
  <c i="10" r="AE10"/>
  <c i="10" r="S84"/>
  <c i="10" r="AH15"/>
  <c i="10" r="AF28"/>
  <c i="10" r="AI146"/>
  <c i="10" r="K116"/>
  <c i="10" r="K118"/>
  <c i="10" r="V32"/>
  <c i="10" r="AM81"/>
  <c i="10" r="Y53"/>
  <c i="10" r="AF81"/>
  <c i="10" r="AL94"/>
  <c i="10" r="J70"/>
  <c i="10" r="AO126"/>
  <c i="10" r="L110"/>
  <c i="10" r="U90"/>
  <c i="10" r="AC10"/>
  <c i="10" r="AR102"/>
  <c i="10" r="AN83"/>
  <c i="10" r="AE99"/>
  <c i="10" r="AK38"/>
  <c i="10" r="AM43"/>
  <c i="10" r="S144"/>
  <c i="10" r="AE38"/>
  <c i="10" r="AE112"/>
  <c i="10" r="AP134"/>
  <c i="10" r="AM102"/>
  <c i="10" r="S7"/>
  <c i="10" r="AC125"/>
  <c i="10" r="Y131"/>
  <c i="10" r="AQ150"/>
  <c i="10" r="W4"/>
  <c i="10" r="M90"/>
  <c i="10" r="O17"/>
  <c i="10" r="AM84"/>
  <c i="10" r="X72"/>
  <c i="10" r="AN120"/>
  <c i="10" r="AG27"/>
  <c i="10" r="AD89"/>
  <c i="10" r="U116"/>
  <c i="10" r="R44"/>
  <c i="10" r="AA45"/>
  <c i="10" r="Z38"/>
  <c i="10" r="P76"/>
  <c i="10" r="L21"/>
  <c i="10" r="U139"/>
  <c i="10" r="AG127"/>
  <c i="10" r="AK93"/>
  <c i="10" r="N40"/>
  <c i="10" r="AM106"/>
  <c i="10" r="AL131"/>
  <c i="10" r="AI73"/>
  <c i="10" r="K18"/>
  <c i="10" r="AP39"/>
  <c i="10" r="AI89"/>
  <c i="10" r="X39"/>
  <c i="10" r="AN99"/>
  <c i="10" r="AJ105"/>
  <c i="10" r="AC51"/>
  <c i="10" r="R143"/>
  <c i="10" r="AR49"/>
  <c i="10" r="AA20"/>
  <c i="10" r="AE150"/>
  <c i="10" r="O95"/>
  <c i="10" r="T40"/>
  <c i="10" r="AH143"/>
  <c i="10" r="AA65"/>
  <c i="10" r="M15"/>
  <c i="10" r="AD33"/>
  <c i="10" r="AE129"/>
  <c i="10" r="N20"/>
  <c i="10" r="AR52"/>
  <c i="10" r="L11"/>
  <c i="10" r="Q44"/>
  <c i="10" r="U24"/>
  <c i="10" r="V24"/>
  <c i="10" r="X24"/>
  <c i="10" r="O102"/>
  <c i="10" r="K102"/>
  <c i="10" r="M102"/>
  <c i="10" r="Q102"/>
  <c i="10" r="R101"/>
  <c i="10" r="U101"/>
  <c i="10" r="S101"/>
  <c i="10" r="W101"/>
  <c i="10" r="X101"/>
  <c i="10" r="AL99"/>
  <c i="10" r="W99"/>
  <c i="10" r="P99"/>
  <c i="10" r="AL146"/>
  <c i="10" r="AK146"/>
  <c i="10" r="AM146"/>
  <c i="10" r="AJ146"/>
  <c i="10" r="T146"/>
  <c i="10" r="Z146"/>
  <c i="10" r="AN71"/>
  <c i="10" r="AQ71"/>
  <c i="10" r="AR71"/>
  <c i="10" r="AB71"/>
  <c i="10" r="AK19"/>
  <c i="10" r="AL19"/>
  <c i="10" r="AM19"/>
  <c i="10" r="AJ19"/>
  <c i="10" r="AE19"/>
  <c i="10" r="W46"/>
  <c i="10" r="AC46"/>
  <c i="4" r="G4"/>
  <c i="10" r="G3" s="1"/>
  <c i="11" r="C62"/>
  <c i="11" r="D62" s="1"/>
  <c i="11" r="C66"/>
  <c i="11" r="D66" s="1"/>
  <c i="10" r="K87"/>
  <c i="10" r="N87"/>
  <c i="10" r="Q87"/>
  <c i="10" r="M87"/>
  <c i="10" r="J87"/>
  <c i="10" r="O87"/>
  <c i="10" r="AM67"/>
  <c i="10" r="AL67"/>
  <c i="10" r="T67"/>
  <c i="10" r="AK67"/>
  <c i="10" r="AB77"/>
  <c i="10" r="Y77"/>
  <c i="10" r="AA77"/>
  <c i="10" r="K77"/>
  <c i="10" r="AD77"/>
  <c i="10" r="Z77"/>
  <c i="10" r="AC77"/>
  <c i="10" r="T8"/>
  <c i="10" r="V8"/>
  <c i="10" r="W8"/>
  <c i="10" r="U8"/>
  <c i="10" r="S8"/>
  <c i="10" r="AA22"/>
  <c i="10" r="AC22"/>
  <c i="10" r="AB22"/>
  <c i="10" r="Z22"/>
  <c i="10" r="Y22"/>
  <c i="10" r="AD22"/>
  <c i="10" r="U70"/>
  <c i="10" r="R70"/>
  <c i="10" r="V70"/>
  <c i="10" r="X125"/>
  <c i="10" r="T125"/>
  <c i="10" r="V125"/>
  <c i="10" r="R125"/>
  <c i="10" r="AI126"/>
  <c i="10" r="AG126"/>
  <c i="10" r="AF126"/>
  <c i="10" r="AH126"/>
  <c i="10" r="AE126"/>
  <c i="10" r="AO24"/>
  <c i="10" r="N24"/>
  <c i="10" r="AF24"/>
  <c i="10" r="AP24"/>
  <c i="10" r="AN24"/>
  <c i="10" r="AB75"/>
  <c i="10" r="AD75"/>
  <c i="10" r="AC75"/>
  <c i="10" r="AA75"/>
  <c i="10" r="K75"/>
  <c i="10" r="M35"/>
  <c i="10" r="P35"/>
  <c i="10" r="Q35"/>
  <c i="10" r="J35"/>
  <c i="10" r="N35"/>
  <c i="10" r="O35"/>
  <c i="10" r="L35"/>
  <c i="10" r="AQ146"/>
  <c i="10" r="AC146"/>
  <c i="10" r="AS146"/>
  <c i="10" r="AL138"/>
  <c i="10" r="AS138"/>
  <c i="10" r="P138"/>
  <c i="10" r="AH138"/>
  <c i="10" r="O101"/>
  <c i="10" r="J101"/>
  <c i="10" r="P101"/>
  <c i="10" r="M101"/>
  <c i="10" r="L101"/>
  <c i="10" r="X36"/>
  <c i="10" r="R36"/>
  <c i="10" r="U36"/>
  <c i="10" r="J36"/>
  <c i="10" r="W36"/>
  <c i="4" r="A3"/>
  <c i="11" r="C5"/>
  <c i="11" r="D5" s="1"/>
  <c i="11" r="C4"/>
  <c i="11" r="D4" s="1"/>
  <c i="11" r="C2"/>
  <c i="11" r="D2" s="1"/>
  <c i="11" r="C9"/>
  <c i="11" r="D9" s="1"/>
  <c i="10" r="AO59"/>
  <c i="10" r="AN59"/>
  <c i="10" r="AA59"/>
  <c i="10" r="AP59"/>
  <c i="10" r="AA97"/>
  <c i="10" r="AC97"/>
  <c i="10" r="Y97"/>
  <c i="10" r="Z97"/>
  <c i="10" r="AB97"/>
  <c i="10" r="X83"/>
  <c i="10" r="V83"/>
  <c i="10" r="S83"/>
  <c i="10" r="T83"/>
  <c i="10" r="AP53"/>
  <c i="10" r="AS53"/>
  <c i="10" r="AI53"/>
  <c i="10" r="AM53"/>
  <c i="10" r="R67"/>
  <c i="10" r="AC67"/>
  <c i="10" r="Y67"/>
  <c i="10" r="AA67"/>
  <c i="10" r="Z67"/>
  <c i="10" r="AI136"/>
  <c i="10" r="AS136"/>
  <c i="10" r="X136"/>
  <c i="10" r="Q136"/>
  <c i="10" r="AD136"/>
  <c i="10" r="AP136"/>
  <c i="10" r="W49"/>
  <c i="10" r="AC49"/>
  <c i="10" r="AL49"/>
  <c i="10" r="AO49"/>
  <c i="10" r="P49"/>
  <c i="10" r="AS49"/>
  <c i="10" r="AJ25"/>
  <c i="10" r="T25"/>
  <c i="10" r="AM25"/>
  <c i="10" r="AF78"/>
  <c i="10" r="AI78"/>
  <c i="10" r="AE78"/>
  <c i="10" r="AG78"/>
  <c i="10" r="Q64"/>
  <c i="10" r="AI64"/>
  <c i="10" r="AC6"/>
  <c i="10" r="AA6"/>
  <c i="10" r="Y6"/>
  <c i="10" r="AD6"/>
  <c i="10" r="AJ28"/>
  <c i="10" r="T28"/>
  <c i="10" r="AL28"/>
  <c i="10" r="AM28"/>
  <c i="10" r="AP85"/>
  <c i="10" r="AN85"/>
  <c i="10" r="AJ85"/>
  <c i="10" r="AO85"/>
  <c i="10" r="U73"/>
  <c i="10" r="AN73"/>
  <c i="10" r="AP73"/>
  <c i="10" r="N73"/>
  <c i="10" r="AF75"/>
  <c i="10" r="AE75"/>
  <c i="10" r="AI75"/>
  <c i="10" r="AG75"/>
  <c i="10" r="L75"/>
  <c i="10" r="AJ16"/>
  <c i="10" r="S14"/>
  <c i="11" r="C43"/>
  <c i="11" r="D43" s="1"/>
  <c i="10" r="AE11"/>
  <c i="10" r="L79"/>
  <c i="11" r="C25"/>
  <c i="11" r="D25" s="1"/>
  <c i="11" r="C6"/>
  <c i="11" r="D6" s="1"/>
  <c i="10" r="AK83"/>
  <c i="10" r="S61"/>
  <c i="10" r="L12"/>
  <c i="10" r="AM34"/>
  <c i="10" r="AE34"/>
  <c i="10" r="Z34"/>
  <c i="10" r="AK34"/>
  <c i="10" r="AG119"/>
  <c i="10" r="AH119"/>
  <c i="10" r="AE119"/>
  <c i="10" r="AJ29"/>
  <c i="10" r="AM29"/>
  <c i="10" r="M29"/>
  <c i="10" r="AL29"/>
  <c i="10" r="AA52"/>
  <c i="10" r="K52"/>
  <c i="10" r="AD52"/>
  <c i="10" r="Y52"/>
  <c i="10" r="AI122"/>
  <c i="10" r="AR122"/>
  <c i="10" r="M117"/>
  <c i="10" r="AE117"/>
  <c i="10" r="AJ117"/>
  <c i="10" r="T117"/>
  <c i="10" r="Z117"/>
  <c i="10" r="S12"/>
  <c i="10" r="T33"/>
  <c i="10" r="AO120"/>
  <c i="10" r="AQ98"/>
  <c i="10" r="W40"/>
  <c i="10" r="W144"/>
  <c i="10" r="X70"/>
  <c i="10" r="AQ144"/>
  <c i="10" r="AR83"/>
  <c i="10" r="T22"/>
  <c i="10" r="W138"/>
  <c i="10" r="U29"/>
  <c i="10" r="AP144"/>
  <c i="10" r="AF44"/>
  <c i="10" r="AB52"/>
  <c i="10" r="J90"/>
  <c i="10" r="O83"/>
  <c i="10" r="AC31"/>
  <c i="10" r="Y14"/>
  <c i="10" r="AB53"/>
  <c i="10" r="P93"/>
  <c i="10" r="AI99"/>
  <c i="10" r="V144"/>
  <c i="10" r="M67"/>
  <c i="10" r="X64"/>
  <c i="10" r="R85"/>
  <c i="10" r="N118"/>
  <c i="10" r="W70"/>
  <c i="10" r="AB6"/>
  <c i="10" r="AD62"/>
  <c i="10" r="AK107"/>
  <c i="10" r="N102"/>
  <c i="10" r="AI52"/>
  <c i="10" r="W22"/>
  <c i="10" r="T29"/>
  <c i="10" r="AF61"/>
  <c i="10" r="U125"/>
  <c i="10" r="AN127"/>
  <c i="10" r="AP127"/>
  <c i="10" r="AF127"/>
  <c i="10" r="AR34"/>
  <c i="10" r="AS34"/>
  <c i="10" r="J43"/>
  <c i="10" r="L43"/>
  <c i="10" r="N43"/>
  <c i="10" r="AK75"/>
  <c i="10" r="AL75"/>
  <c i="10" r="AL74"/>
  <c i="10" r="T74"/>
  <c i="10" r="AK74"/>
  <c i="10" r="AE74"/>
  <c i="10" r="AJ74"/>
  <c i="10" r="AG48"/>
  <c i="10" r="AF48"/>
  <c i="10" r="AI48"/>
  <c i="10" r="AE48"/>
  <c i="10" r="Y48"/>
  <c i="10" r="L48"/>
  <c i="10" r="AH48"/>
  <c i="10" r="AC109"/>
  <c i="10" r="R109"/>
  <c i="10" r="Y109"/>
  <c i="10" r="K109"/>
  <c i="10" r="AA109"/>
  <c i="10" r="V102"/>
  <c i="10" r="AN102"/>
  <c i="10" r="AO99"/>
  <c i="10" r="AJ99"/>
  <c i="10" r="AP99"/>
  <c i="10" r="AA99"/>
  <c i="10" r="AB8"/>
  <c i="10" r="AD8"/>
  <c i="10" r="Y8"/>
  <c i="10" r="AC8"/>
  <c i="10" r="Z8"/>
  <c i="10" r="AI111"/>
  <c i="10" r="AD111"/>
  <c i="10" r="AQ70"/>
  <c i="10" r="AG70"/>
  <c i="10" r="AR70"/>
  <c i="10" r="AB70"/>
  <c i="10" r="L58"/>
  <c i="10" r="AG58"/>
  <c i="10" r="AH58"/>
  <c i="10" r="AE58"/>
  <c i="10" r="AE59"/>
  <c i="10" r="AH59"/>
  <c i="10" r="AG59"/>
  <c i="10" r="AF59"/>
  <c i="10" r="Y59"/>
  <c i="10" r="AI59"/>
  <c i="10" r="AB82"/>
  <c i="10" r="K82"/>
  <c i="10" r="Y82"/>
  <c i="10" r="AD82"/>
  <c i="10" r="AA82"/>
  <c i="10" r="X128"/>
  <c i="10" r="AM128"/>
  <c i="10" r="AD125"/>
  <c i="10" r="Z125"/>
  <c i="10" r="Y125"/>
  <c i="10" r="AB125"/>
  <c i="10" r="Q58"/>
  <c i="10" r="AS58"/>
  <c i="10" r="U97"/>
  <c i="10" r="AN97"/>
  <c i="10" r="AJ97"/>
  <c i="10" r="AP97"/>
  <c i="10" r="AF149"/>
  <c i="10" r="AH149"/>
  <c i="10" r="AI149"/>
  <c i="10" r="L149"/>
  <c i="10" r="S39"/>
  <c i="10" r="AE39"/>
  <c i="10" r="AI39"/>
  <c i="10" r="AG39"/>
  <c i="10" r="AH39"/>
  <c i="10" r="AS123"/>
  <c i="10" r="AR123"/>
  <c i="10" r="AI123"/>
  <c i="10" r="X123"/>
  <c i="10" r="AL46"/>
  <c i="10" r="Z46"/>
  <c i="10" r="T46"/>
  <c i="10" r="AJ46"/>
  <c i="10" r="AK46"/>
  <c i="10" r="AH105"/>
  <c i="10" r="AC105"/>
  <c i="10" r="W105"/>
  <c i="10" r="AQ105"/>
  <c i="10" r="AN115"/>
  <c i="10" r="AF115"/>
  <c i="10" r="AP115"/>
  <c i="10" r="N115"/>
  <c i="10" r="AA115"/>
  <c i="10" r="W114"/>
  <c i="10" r="J114"/>
  <c i="10" r="U114"/>
  <c i="10" r="X114"/>
  <c i="10" r="T114"/>
  <c i="10" r="R114"/>
  <c i="10" r="V114"/>
  <c i="10" r="V50"/>
  <c i="10" r="X50"/>
  <c i="10" r="T50"/>
  <c i="10" r="U50"/>
  <c i="10" r="AB33"/>
  <c i="10" r="AR33"/>
  <c i="10" r="AD137"/>
  <c i="10" r="AR137"/>
  <c i="10" r="AM137"/>
  <c i="10" r="AN23"/>
  <c i="10" r="AK23"/>
  <c i="10" r="O23"/>
  <c i="10" r="Z91"/>
  <c i="10" r="AD91"/>
  <c i="10" r="AC91"/>
  <c i="10" r="AA91"/>
  <c i="10" r="Y91"/>
  <c i="10" r="R91"/>
  <c i="10" r="AB91"/>
  <c i="10" r="X46"/>
  <c i="10" r="AD46"/>
  <c i="10" r="X140"/>
  <c i="10" r="T140"/>
  <c i="10" r="V140"/>
  <c i="10" r="U140"/>
  <c i="10" r="S140"/>
  <c i="10" r="AQ22"/>
  <c i="10" r="AN22"/>
  <c i="10" r="AR22"/>
  <c i="10" r="AS71"/>
  <c i="10" r="AP71"/>
  <c i="10" r="W2"/>
  <c i="10" r="U2"/>
  <c i="10" r="T2"/>
  <c i="10" r="S2"/>
  <c i="10" r="Y95"/>
  <c i="10" r="AB95"/>
  <c i="10" r="R95"/>
  <c i="10" r="AA95"/>
  <c i="10" r="AG49"/>
  <c i="10" r="AI49"/>
  <c i="10" r="AH49"/>
  <c i="10" r="Y49"/>
  <c i="10" r="L49"/>
  <c i="10" r="W112"/>
  <c i="10" r="U112"/>
  <c i="10" r="V112"/>
  <c i="10" r="R112"/>
  <c i="10" r="M107"/>
  <c i="10" r="AL107"/>
  <c i="10" r="AE107"/>
  <c i="10" r="V94"/>
  <c i="10" r="AN94"/>
  <c i="10" r="AR94"/>
  <c i="10" r="AQ109"/>
  <c i="10" r="O109"/>
  <c i="10" r="AN109"/>
  <c i="10" r="AR109"/>
  <c i="10" r="O128"/>
  <c i="10" r="M128"/>
  <c i="10" r="P128"/>
  <c i="10" r="N128"/>
  <c i="10" r="L128"/>
  <c i="10" r="J128"/>
  <c i="10" r="AP3"/>
  <c i="10" r="N3"/>
  <c i="10" r="U3"/>
  <c i="10" r="AO3"/>
  <c i="10" r="AA3"/>
  <c i="10" r="AF3"/>
  <c i="10" r="N6"/>
  <c i="10" r="U6"/>
  <c i="10" r="AN6"/>
  <c i="10" r="AP6"/>
  <c i="10" r="AF6"/>
  <c i="10" r="AO143"/>
  <c i="10" r="AN143"/>
  <c i="10" r="N143"/>
  <c i="10" r="S57"/>
  <c i="10" r="R57"/>
  <c i="10" r="T57"/>
  <c i="10" r="O33"/>
  <c i="10" r="Q33"/>
  <c i="10" r="J33"/>
  <c i="10" r="L33"/>
  <c i="10" r="N33"/>
  <c i="10" r="AM24"/>
  <c i="10" r="AJ24"/>
  <c i="10" r="M24"/>
  <c i="10" r="AL24"/>
  <c i="10" r="AR88"/>
  <c i="10" r="AN88"/>
  <c i="10" r="AR93"/>
  <c i="10" r="AQ93"/>
  <c i="10" r="AG93"/>
  <c i="10" r="AH35"/>
  <c i="10" r="AQ35"/>
  <c i="10" r="O40"/>
  <c i="10" r="AR40"/>
  <c i="10" r="AQ40"/>
  <c i="10" r="AS121"/>
  <c i="10" r="AL121"/>
  <c i="10" r="AH121"/>
  <c i="10" r="AP42"/>
  <c i="10" r="AB11"/>
  <c i="10" r="AH3"/>
  <c i="10" r="AN93"/>
  <c i="10" r="Q91"/>
  <c i="10" r="AI102"/>
  <c i="10" r="AK51"/>
  <c i="10" r="X144"/>
  <c i="10" r="Z75"/>
  <c i="10" r="AA138"/>
  <c i="10" r="AN118"/>
  <c i="10" r="S70"/>
  <c i="10" r="AO121"/>
  <c i="10" r="AR23"/>
  <c i="10" r="AD67"/>
  <c i="10" r="K33"/>
  <c i="10" r="O7"/>
  <c i="10" r="AC106"/>
  <c i="10" r="K128"/>
  <c i="10" r="AJ11"/>
  <c i="10" r="AK79"/>
  <c i="10" r="V43"/>
  <c i="10" r="AA74"/>
  <c i="10" r="AM110"/>
  <c i="10" r="AI128"/>
  <c i="10" r="AM91"/>
  <c i="10" r="T120"/>
  <c i="10" r="O104"/>
  <c i="10" r="AJ123"/>
  <c i="10" r="AL22"/>
  <c i="10" r="AK29"/>
  <c i="10" r="L87"/>
  <c i="10" r="M143"/>
  <c i="10" r="AG22"/>
  <c i="10" r="AD63"/>
  <c i="10" r="AH87"/>
  <c i="10" r="M43"/>
  <c i="10" r="AG85"/>
  <c i="10" r="AK117"/>
  <c i="10" r="AQ29"/>
  <c i="10" r="AQ95"/>
  <c i="10" r="AI10"/>
  <c i="10" r="AC122"/>
  <c i="10" r="AE15"/>
  <c i="10" r="AO29"/>
  <c i="10" r="V98"/>
  <c i="10" r="AA118"/>
  <c i="10" r="AJ6"/>
  <c i="10" r="L95"/>
  <c i="10" r="N59"/>
  <c i="10" r="AF76"/>
  <c i="10" r="V2"/>
  <c i="10" r="AB60"/>
  <c i="10" r="L73"/>
  <c i="10" r="AB67"/>
  <c i="10" r="AP126"/>
  <c i="10" r="Q110"/>
  <c i="10" r="M146"/>
  <c i="10" r="V90"/>
  <c i="10" r="AQ4"/>
  <c i="10" r="W140"/>
  <c i="10" r="AK33"/>
  <c i="10" r="AH122"/>
  <c i="10" r="V38"/>
  <c i="10" r="AF38"/>
  <c i="10" r="R45"/>
  <c i="10" r="AB92"/>
  <c i="10" r="X130"/>
  <c i="10" r="W110"/>
  <c i="10" r="AH8"/>
  <c i="10" r="AO4"/>
  <c i="10" r="P90"/>
  <c i="10" r="N17"/>
  <c i="10" r="AM75"/>
  <c i="10" r="V85"/>
  <c i="10" r="AI84"/>
  <c i="10" r="K126"/>
  <c i="10" r="Y89"/>
  <c i="10" r="S78"/>
  <c i="10" r="AL123"/>
  <c i="10" r="L129"/>
  <c i="10" r="AP143"/>
  <c i="10" r="AO127"/>
  <c i="10" r="P50"/>
  <c i="10" r="L76"/>
  <c i="10" r="AR25"/>
  <c i="10" r="AF120"/>
  <c i="10" r="V147"/>
  <c i="10" r="P102"/>
  <c i="10" r="AJ106"/>
  <c i="10" r="U117"/>
  <c i="10" r="AK131"/>
  <c i="10" r="K6"/>
  <c i="10" r="M53"/>
  <c i="10" r="AO88"/>
  <c i="10" r="AD71"/>
  <c i="10" r="AL134"/>
  <c i="10" r="P72"/>
  <c i="10" r="S50"/>
  <c i="10" r="AP130"/>
  <c i="10" r="AE17"/>
  <c i="10" r="AS51"/>
  <c i="10" r="V19"/>
  <c i="10" r="AO110"/>
  <c i="10" r="J93"/>
  <c i="10" r="P97"/>
  <c i="10" r="AP44"/>
  <c i="10" r="P87"/>
  <c i="10" r="Y50"/>
  <c i="10" r="K134"/>
  <c i="10" r="AD123"/>
  <c i="10" r="Z82"/>
  <c i="10" r="AN141"/>
  <c i="10" r="W87"/>
  <c i="10" r="Q111"/>
  <c i="10" r="AS99"/>
  <c i="10" r="AK68"/>
  <c i="10" r="AC82"/>
  <c i="10" r="N46"/>
  <c i="10" r="P46"/>
  <c i="10" r="L46"/>
  <c i="10" r="Q46"/>
  <c i="10" r="O46"/>
  <c i="10" r="M46"/>
  <c i="10" r="K46"/>
  <c i="10" r="J46"/>
  <c i="10" r="AF40"/>
  <c i="10" r="AP40"/>
  <c i="10" r="AO40"/>
  <c i="10" r="AJ80"/>
  <c i="10" r="AK80"/>
  <c i="10" r="AL80"/>
  <c i="10" r="AS147"/>
  <c i="10" r="AC147"/>
  <c i="10" r="AQ147"/>
  <c i="10" r="P147"/>
  <c i="10" r="AJ130"/>
  <c i="10" r="AL130"/>
  <c i="10" r="AK130"/>
  <c i="10" r="T130"/>
  <c i="10" r="AE130"/>
  <c i="10" r="Z130"/>
  <c i="10" r="L130"/>
  <c i="10" r="N130"/>
  <c i="10" r="J130"/>
  <c i="10" r="M130"/>
  <c i="10" r="P130"/>
  <c i="10" r="Q130"/>
  <c i="10" r="K130"/>
  <c i="10" r="O130"/>
  <c i="10" r="R40"/>
  <c i="10" r="U40"/>
  <c i="10" r="X40"/>
  <c i="10" r="S40"/>
  <c i="10" r="N114"/>
  <c i="10" r="AJ114"/>
  <c i="10" r="AA114"/>
  <c i="10" r="AP114"/>
  <c i="10" r="AN114"/>
  <c i="10" r="AP119"/>
  <c i="10" r="AM119"/>
  <c i="10" r="AL98"/>
  <c i="10" r="AH98"/>
  <c i="10" r="P98"/>
  <c i="10" r="AO98"/>
  <c i="10" r="W98"/>
  <c i="10" r="AC98"/>
  <c i="10" r="W3"/>
  <c i="10" r="P3"/>
  <c i="10" r="AS3"/>
  <c i="10" r="K14"/>
  <c i="10" r="N14"/>
  <c i="10" r="M14"/>
  <c i="10" r="P14"/>
  <c i="10" r="O14"/>
  <c i="10" r="J14"/>
  <c i="10" r="L14"/>
  <c i="10" r="AE137"/>
  <c i="10" r="AH137"/>
  <c i="10" r="AI137"/>
  <c i="10" r="X9"/>
  <c i="10" r="T9"/>
  <c i="10" r="V9"/>
  <c i="10" r="R9"/>
  <c i="10" r="U9"/>
  <c i="10" r="V77"/>
  <c i="10" r="X77"/>
  <c i="10" r="S77"/>
  <c i="10" r="K10"/>
  <c i="10" r="Y10"/>
  <c i="10" r="AB10"/>
  <c i="10" r="AA10"/>
  <c i="10" r="AS86"/>
  <c i="10" r="AH86"/>
  <c i="10" r="AL86"/>
  <c i="10" r="AC86"/>
  <c i="10" r="AQ86"/>
  <c i="10" r="N88"/>
  <c i="10" r="M88"/>
  <c i="10" r="P88"/>
  <c i="10" r="AL71"/>
  <c i="10" r="AJ71"/>
  <c i="10" r="J27"/>
  <c i="10" r="K27"/>
  <c i="10" r="Q27"/>
  <c i="10" r="M27"/>
  <c i="10" r="N27"/>
  <c i="10" r="O27"/>
  <c i="10" r="AE123"/>
  <c i="10" r="M123"/>
  <c i="10" r="Z123"/>
  <c i="10" r="AK123"/>
  <c i="10" r="AM123"/>
  <c i="10" r="T111"/>
  <c i="10" r="AJ111"/>
  <c i="10" r="AL111"/>
  <c i="10" r="M111"/>
  <c i="10" r="Z111"/>
  <c i="10" r="AM111"/>
  <c i="10" r="AE111"/>
  <c i="10" r="AI116"/>
  <c i="10" r="AM116"/>
  <c i="10" r="AD116"/>
  <c i="10" r="X116"/>
  <c i="10" r="AE29"/>
  <c i="10" r="AF29"/>
  <c i="10" r="AH29"/>
  <c i="10" r="L29"/>
  <c i="10" r="Q137"/>
  <c i="10" r="O137"/>
  <c i="10" r="P137"/>
  <c i="10" r="M137"/>
  <c i="10" r="N137"/>
  <c i="10" r="L137"/>
  <c i="10" r="K137"/>
  <c i="10" r="J137"/>
  <c i="10" r="O121"/>
  <c i="10" r="AG121"/>
  <c i="10" r="AN121"/>
  <c i="10" r="AK121"/>
  <c i="10" r="AR121"/>
  <c i="10" r="AD104"/>
  <c i="10" r="AB104"/>
  <c i="10" r="R104"/>
  <c i="10" r="AA104"/>
  <c i="10" r="AC104"/>
  <c i="10" r="T30"/>
  <c i="10" r="X30"/>
  <c i="10" r="W30"/>
  <c i="10" r="J30"/>
  <c i="10" r="W13"/>
  <c i="10" r="R13"/>
  <c i="10" r="S108"/>
  <c i="10" r="X108"/>
  <c i="10" r="V108"/>
  <c i="10" r="J108"/>
  <c i="10" r="U108"/>
  <c i="10" r="R108"/>
  <c i="10" r="U118"/>
  <c i="10" r="AO118"/>
  <c i="10" r="AJ118"/>
  <c i="10" r="AP118"/>
  <c i="10" r="O74"/>
  <c i="10" r="V74"/>
  <c i="10" r="AG74"/>
  <c i="10" r="AC9"/>
  <c i="10" r="AH9"/>
  <c i="10" r="AQ9"/>
  <c i="10" r="AS9"/>
  <c i="10" r="AO91"/>
  <c i="10" r="U91"/>
  <c i="10" r="AP91"/>
  <c i="10" r="N91"/>
  <c i="10" r="AF91"/>
  <c i="10" r="AJ91"/>
  <c i="10" r="J129"/>
  <c i="10" r="S129"/>
  <c i="10" r="W129"/>
  <c i="10" r="R129"/>
  <c i="10" r="V129"/>
  <c i="10" r="J131"/>
  <c i="10" r="N131"/>
  <c i="10" r="Q131"/>
  <c i="10" r="AM60"/>
  <c i="10" r="AJ60"/>
  <c i="10" r="M60"/>
  <c i="10" r="AQ37"/>
  <c i="10" r="AR37"/>
  <c i="10" r="AK37"/>
  <c i="10" r="AA16"/>
  <c i="10" r="AF16"/>
  <c i="10" r="AI96"/>
  <c i="10" r="X96"/>
  <c i="10" r="Q96"/>
  <c i="10" r="AR96"/>
  <c i="10" r="O122"/>
  <c i="10" r="P146"/>
  <c i="10" r="O131"/>
  <c i="10" r="N42"/>
  <c i="10" r="AB74"/>
  <c i="10" r="AS133"/>
  <c i="10" r="AC129"/>
  <c i="10" r="X8"/>
  <c i="10" r="AN81"/>
  <c i="10" r="AO14"/>
  <c i="10" r="AP14"/>
  <c i="10" r="AA14"/>
  <c i="10" r="Y128"/>
  <c i="10" r="R128"/>
  <c i="10" r="AD128"/>
  <c i="10" r="Z128"/>
  <c i="10" r="AC128"/>
  <c i="10" r="AA128"/>
  <c i="10" r="AK13"/>
  <c i="10" r="AM13"/>
  <c i="10" r="AJ13"/>
  <c i="10" r="AL13"/>
  <c i="10" r="Z13"/>
  <c i="10" r="AQ106"/>
  <c i="10" r="P106"/>
  <c i="10" r="W106"/>
  <c i="10" r="AO106"/>
  <c i="10" r="AS5"/>
  <c i="10" r="W5"/>
  <c i="10" r="N120"/>
  <c i="10" r="P122"/>
  <c i="10" r="AP36"/>
  <c i="10" r="Q15"/>
  <c i="10" r="K53"/>
  <c i="10" r="AG11"/>
  <c i="10" r="AR57"/>
  <c i="10" r="AR74"/>
  <c i="10" r="AH5"/>
  <c i="10" r="M150"/>
  <c i="10" r="AN117"/>
  <c i="10" r="P131"/>
  <c i="10" r="AL93"/>
  <c i="10" r="AP16"/>
  <c i="10" r="AJ34"/>
  <c i="10" r="AE61"/>
  <c i="10" r="Q95"/>
  <c i="10" r="AM126"/>
  <c i="10" r="AL147"/>
  <c i="10" r="L78"/>
  <c i="10" r="O107"/>
  <c i="10" r="AL150"/>
  <c i="10" r="Z52"/>
  <c i="10" r="T36"/>
  <c i="10" r="AS64"/>
  <c i="10" r="R12"/>
  <c i="10" r="V33"/>
  <c i="10" r="AD122"/>
  <c i="10" r="AQ99"/>
  <c i="10" r="AH25"/>
  <c i="10" r="R32"/>
  <c i="10" r="V56"/>
  <c i="10" r="AO86"/>
  <c i="10" r="AC99"/>
  <c i="10" r="AQ74"/>
  <c i="10" r="K101"/>
  <c i="10" r="L27"/>
  <c i="10" r="AR144"/>
  <c i="10" r="AD97"/>
  <c i="10" r="W125"/>
  <c i="10" r="AS33"/>
  <c i="10" r="AO16"/>
  <c i="10" r="V138"/>
  <c i="10" r="AR119"/>
  <c i="10" r="AS46"/>
  <c i="10" r="AC144"/>
  <c i="10" r="Q14"/>
  <c i="10" r="M80"/>
  <c i="10" r="N44"/>
  <c i="10" r="AN132"/>
  <c i="10" r="O134"/>
  <c i="10" r="W86"/>
  <c i="10" r="O125"/>
  <c i="10" r="AK96"/>
  <c i="10" r="V127"/>
  <c i="10" r="AR53"/>
  <c i="10" r="S36"/>
  <c i="10" r="K97"/>
  <c i="10" r="Y90"/>
  <c i="10" r="AE90"/>
  <c i="10" r="AF90"/>
  <c i="10" r="L90"/>
  <c i="10" r="Z80"/>
  <c i="10" r="AD80"/>
  <c i="10" r="Y80"/>
  <c i="10" r="AF131"/>
  <c i="10" r="AI131"/>
  <c i="10" r="AE131"/>
  <c i="10" r="AH131"/>
  <c i="10" r="S127"/>
  <c i="10" r="T127"/>
  <c i="10" r="R127"/>
  <c i="10" r="J127"/>
  <c i="10" r="U127"/>
  <c i="10" r="L22"/>
  <c i="10" r="O22"/>
  <c i="10" r="Q22"/>
  <c i="10" r="N22"/>
  <c i="10" r="J22"/>
  <c i="10" r="P22"/>
  <c i="10" r="M22"/>
  <c i="10" r="V143"/>
  <c i="10" r="X143"/>
  <c i="10" r="T143"/>
  <c i="10" r="W143"/>
  <c i="10" r="J143"/>
  <c i="10" r="AO102"/>
  <c i="10" r="AS102"/>
  <c i="10" r="AK144"/>
  <c i="10" r="AB144"/>
  <c i="10" r="O144"/>
  <c i="10" r="AJ95"/>
  <c i="10" r="T95"/>
  <c i="10" r="AL95"/>
  <c i="10" r="Q54"/>
  <c i="10" r="AM54"/>
  <c i="10" r="X54"/>
  <c i="10" r="AR54"/>
  <c i="10" r="AE120"/>
  <c i="10" r="AM120"/>
  <c i="10" r="M120"/>
  <c i="10" r="AO101"/>
  <c i="10" r="AN101"/>
  <c i="10" r="AF101"/>
  <c i="10" r="AE46"/>
  <c i="10" r="S46"/>
  <c i="10" r="AG46"/>
  <c i="10" r="Y46"/>
  <c i="10" r="AI46"/>
  <c i="10" r="AR145"/>
  <c i="10" r="AK145"/>
  <c i="10" r="AQ145"/>
  <c i="10" r="AR126"/>
  <c i="10" r="AQ126"/>
  <c i="10" r="O126"/>
  <c i="10" r="AL39"/>
  <c i="10" r="AK39"/>
  <c i="10" r="AM39"/>
  <c i="10" r="AM108"/>
  <c i="10" r="AL108"/>
  <c i="10" r="AK108"/>
  <c i="10" r="AJ108"/>
  <c i="10" r="M108"/>
  <c i="10" r="AL57"/>
  <c i="10" r="AO57"/>
  <c i="10" r="AS57"/>
  <c i="10" r="AE72"/>
  <c i="10" r="S72"/>
  <c i="10" r="AH72"/>
  <c i="10" r="AF72"/>
  <c i="10" r="AI72"/>
  <c i="10" r="AG72"/>
  <c i="10" r="K64"/>
  <c i="10" r="AB64"/>
  <c i="10" r="AA64"/>
  <c i="10" r="Y64"/>
  <c i="10" r="AD64"/>
  <c i="10" r="Z64"/>
  <c i="10" r="R113"/>
  <c i="10" r="T113"/>
  <c i="10" r="S113"/>
  <c i="10" r="V113"/>
  <c i="10" r="W113"/>
  <c i="10" r="X113"/>
  <c i="10" r="U113"/>
  <c i="10" r="AK72"/>
  <c i="10" r="AJ72"/>
  <c i="10" r="AL72"/>
  <c i="10" r="K141"/>
  <c i="10" r="Q141"/>
  <c i="10" r="O141"/>
  <c i="10" r="N141"/>
  <c i="10" r="P141"/>
  <c i="10" r="J141"/>
  <c i="10" r="M141"/>
  <c i="10" r="R84"/>
  <c i="10" r="U84"/>
  <c i="10" r="AH146"/>
  <c i="10" r="AF146"/>
  <c i="10" r="S146"/>
  <c i="10" r="AE146"/>
  <c i="10" r="AJ52"/>
  <c i="10" r="N52"/>
  <c i="10" r="AP52"/>
  <c i="10" r="AN52"/>
  <c i="10" r="AH7"/>
  <c i="10" r="AE7"/>
  <c i="10" r="Y7"/>
  <c i="10" r="AF7"/>
  <c i="10" r="AG7"/>
  <c i="10" r="T78"/>
  <c i="10" r="AL78"/>
  <c i="10" r="M78"/>
  <c i="10" r="AD134"/>
  <c i="10" r="X134"/>
  <c i="10" r="AM134"/>
  <c i="10" r="AI134"/>
  <c i="10" r="AR91"/>
  <c i="10" r="AQ91"/>
  <c i="10" r="V91"/>
  <c i="10" r="AG91"/>
  <c i="10" r="AK104"/>
  <c i="10" r="AR104"/>
  <c i="10" r="V104"/>
  <c i="10" r="AK139"/>
  <c i="10" r="AG139"/>
  <c i="10" r="AQ139"/>
  <c i="10" r="P55"/>
  <c i="10" r="W55"/>
  <c i="10" r="AC55"/>
  <c i="10" r="AH55"/>
  <c i="10" r="AO55"/>
  <c i="10" r="AL55"/>
  <c i="10" r="T88"/>
  <c i="10" r="AE88"/>
  <c i="10" r="AP26"/>
  <c i="10" r="AO22"/>
  <c i="10" r="AH22"/>
  <c i="10" r="AC83"/>
  <c i="10" r="K83"/>
  <c i="10" r="AB83"/>
  <c i="10" r="AA83"/>
  <c i="10" r="AC38"/>
  <c i="10" r="AH38"/>
  <c i="10" r="W38"/>
  <c i="10" r="AK40"/>
  <c i="10" r="AE40"/>
  <c i="10" r="AL40"/>
  <c i="10" r="Z40"/>
  <c i="10" r="AJ40"/>
  <c i="10" r="AP62"/>
  <c i="10" r="AN62"/>
  <c i="10" r="AO62"/>
  <c i="10" r="J7"/>
  <c i="10" r="T7"/>
  <c i="10" r="U7"/>
  <c i="10" r="V7"/>
  <c i="10" r="W7"/>
  <c i="10" r="S122"/>
  <c i="10" r="R122"/>
  <c i="10" r="W122"/>
  <c i="10" r="X122"/>
  <c i="10" r="V122"/>
  <c i="10" r="T122"/>
  <c i="10" r="L112"/>
  <c i="10" r="AI112"/>
  <c i="10" r="AF112"/>
  <c i="10" r="AM125"/>
  <c i="10" r="AL125"/>
  <c i="10" r="Y147"/>
  <c i="10" r="AH147"/>
  <c i="10" r="L147"/>
  <c i="10" r="AI147"/>
  <c i="10" r="AE147"/>
  <c i="10" r="AF147"/>
  <c i="10" r="AG147"/>
  <c i="10" r="AG52"/>
  <c i="10" r="AF52"/>
  <c i="10" r="AE52"/>
  <c i="10" r="AH52"/>
  <c i="10" r="AQ31"/>
  <c i="10" r="AK31"/>
  <c i="10" r="AN31"/>
  <c i="10" r="AG31"/>
  <c i="10" r="O31"/>
  <c i="10" r="AB110"/>
  <c i="10" r="AG110"/>
  <c i="10" r="V110"/>
  <c i="10" r="AN110"/>
  <c i="10" r="U75"/>
  <c i="10" r="S75"/>
  <c i="10" r="J75"/>
  <c i="10" r="R75"/>
  <c i="10" r="V75"/>
  <c i="10" r="W75"/>
  <c i="10" r="X75"/>
  <c i="10" r="T75"/>
  <c i="10" r="AI74"/>
  <c i="10" r="X74"/>
  <c i="10" r="AD74"/>
  <c i="10" r="AO46"/>
  <c i="10" r="AA46"/>
  <c i="10" r="U46"/>
  <c i="10" r="Z18"/>
  <c i="10" r="AD18"/>
  <c i="10" r="R18"/>
  <c i="10" r="AC18"/>
  <c i="10" r="Y18"/>
  <c i="10" r="AA18"/>
  <c i="10" r="AK15"/>
  <c i="10" r="AB15"/>
  <c i="10" r="AR15"/>
  <c i="10" r="V15"/>
  <c i="10" r="AB111"/>
  <c i="10" r="AQ111"/>
  <c i="10" r="V111"/>
  <c i="10" r="AR111"/>
  <c i="10" r="O111"/>
  <c i="10" r="J83"/>
  <c i="10" r="Z79"/>
  <c i="10" r="M5"/>
  <c i="10" r="Q104"/>
  <c i="10" r="AF137"/>
  <c i="10" r="W12"/>
  <c i="10" r="K43"/>
  <c i="10" r="AM117"/>
  <c i="10" r="X84"/>
  <c i="10" r="AG15"/>
  <c i="10" r="AQ43"/>
  <c i="10" r="M33"/>
  <c i="10" r="Y146"/>
  <c i="10" r="AA53"/>
  <c i="10" r="AG81"/>
  <c i="10" r="AF119"/>
  <c i="10" r="O110"/>
  <c i="10" r="W90"/>
  <c i="10" r="AF99"/>
  <c i="10" r="AR43"/>
  <c i="10" r="L59"/>
  <c i="10" r="S73"/>
  <c i="10" r="AE89"/>
  <c i="10" r="Z6"/>
  <c i="10" r="AC5"/>
  <c i="10" r="AI7"/>
  <c i="10" r="AM107"/>
  <c i="10" r="U20"/>
  <c i="10" r="AF83"/>
  <c i="10" r="S139"/>
  <c i="10" r="AI127"/>
  <c i="10" r="L38"/>
  <c i="10" r="AE106"/>
  <c i="10" r="AH73"/>
  <c i="10" r="U105"/>
  <c i="10" r="Z104"/>
  <c i="10" r="W108"/>
  <c i="10" r="M48"/>
  <c i="10" r="AC11"/>
  <c i="10" r="AA85"/>
  <c i="10" r="AM72"/>
  <c i="10" r="X107"/>
  <c i="10" r="U77"/>
  <c i="10" r="AC52"/>
  <c i="10" r="S149"/>
  <c i="10" r="W35"/>
  <c i="10" r="N60"/>
  <c i="10" r="AO103"/>
  <c i="10" r="U74"/>
  <c i="10" r="N126"/>
  <c i="10" r="K84"/>
  <c i="11" r="C84"/>
  <c i="11" r="D84" s="1"/>
  <c i="10" r="AA143"/>
  <c i="10" r="AI71"/>
  <c i="10" r="S43"/>
  <c i="10" r="K78"/>
  <c i="10" r="AC95"/>
  <c i="10" r="K120"/>
  <c i="10" r="AP72"/>
  <c i="10" r="L122"/>
  <c i="10" r="P104"/>
  <c i="10" r="AE37"/>
  <c i="10" r="Z83"/>
  <c i="10" r="AN105"/>
  <c i="10" r="AF58"/>
  <c i="10" r="X52"/>
  <c i="10" r="AR116"/>
  <c i="10" r="AQ138"/>
  <c i="10" r="Q43"/>
  <c i="10" r="S24"/>
  <c i="10" r="AB120"/>
  <c i="10" r="AF10"/>
  <c i="10" r="AI90"/>
  <c i="10" r="J139"/>
  <c i="10" r="AF15"/>
  <c i="10" r="AN29"/>
  <c i="10" r="T56"/>
  <c i="10" r="AF89"/>
  <c i="10" r="S112"/>
  <c i="10" r="AB128"/>
  <c i="10" r="AC118"/>
  <c i="10" r="AE95"/>
  <c i="10" r="AO82"/>
  <c i="10" r="AJ101"/>
  <c i="10" r="AF42"/>
  <c i="10" r="AA60"/>
  <c i="10" r="AI81"/>
  <c i="10" r="N16"/>
  <c i="10" r="L88"/>
  <c i="10" r="AA140"/>
  <c i="10" r="R90"/>
  <c i="10" r="AK97"/>
  <c i="10" r="L37"/>
  <c i="10" r="AR63"/>
  <c i="10" r="T34"/>
  <c i="10" r="U145"/>
  <c i="10" r="AG38"/>
  <c i="10" r="AD92"/>
  <c i="10" r="AJ142"/>
  <c i="10" r="AM88"/>
  <c i="10" r="N148"/>
  <c i="10" r="AA24"/>
  <c i="10" r="Y108"/>
  <c i="10" r="K17"/>
  <c i="10" r="AS118"/>
  <c i="10" r="T72"/>
  <c i="10" r="AA105"/>
  <c i="10" r="AC89"/>
  <c i="10" r="AA84"/>
  <c i="10" r="P125"/>
  <c i="10" r="L61"/>
  <c i="10" r="AJ145"/>
  <c i="10" r="AI37"/>
  <c i="10" r="K129"/>
  <c i="10" r="AM63"/>
  <c i="10" r="N76"/>
  <c i="10" r="X112"/>
  <c i="10" r="AH46"/>
  <c i="10" r="AP70"/>
  <c i="10" r="V30"/>
  <c i="10" r="R147"/>
  <c i="10" r="L52"/>
  <c i="10" r="V36"/>
  <c i="10" r="AS128"/>
  <c i="10" r="AO5"/>
  <c i="10" r="AQ121"/>
  <c i="10" r="AA73"/>
  <c i="10" r="AF114"/>
  <c i="10" r="X137"/>
  <c i="10" r="AF39"/>
  <c i="10" r="AN76"/>
  <c i="11" r="C86"/>
  <c i="11" r="D86" s="1"/>
  <c i="10" r="AK60"/>
  <c i="10" r="AI140"/>
  <c i="10" r="V23"/>
  <c i="10" r="J85"/>
  <c i="10" r="W83"/>
  <c i="10" r="X53"/>
  <c i="10" r="AN40"/>
  <c i="10" r="P21"/>
  <c i="10" r="AI29"/>
  <c i="10" r="K80"/>
  <c i="10" r="AN91"/>
  <c i="10" r="R50"/>
  <c i="10" r="AG149"/>
  <c i="10" r="AO73"/>
  <c i="10" r="K67"/>
  <c i="10" r="S143"/>
  <c i="10" r="AJ14"/>
  <c i="10" r="U61"/>
  <c i="10" r="AF49"/>
  <c i="10" r="AQ82"/>
  <c i="10" r="AQ110"/>
  <c i="10" r="V40"/>
  <c i="10" r="AJ120"/>
  <c i="10" r="L97"/>
  <c i="10" r="K35"/>
  <c i="10" r="T101"/>
  <c i="10" r="J82"/>
  <c i="10" r="S41"/>
  <c i="10" r="AB102"/>
  <c i="10" r="K50"/>
  <c i="10" r="AG97"/>
  <c i="10" r="AO26"/>
  <c i="10" r="W67"/>
  <c i="10" r="O50"/>
  <c i="10" r="S48"/>
  <c i="10" r="R145"/>
  <c i="10" r="T68"/>
  <c i="10" r="AO130"/>
  <c i="10" r="K86"/>
  <c i="10" r="S13"/>
  <c i="10" r="S37"/>
  <c i="10" r="AQ122"/>
  <c i="10" r="AC88"/>
  <c i="10" r="AJ87"/>
  <c i="10" r="AP87"/>
  <c i="10" r="AR142"/>
  <c i="10" r="Q142"/>
  <c i="10" r="AI142"/>
  <c i="10" r="AP121"/>
  <c i="10" r="Q121"/>
  <c i="10" r="AB21"/>
  <c i="10" r="AK21"/>
  <c i="10" r="T135"/>
  <c i="10" r="U135"/>
  <c i="10" r="V135"/>
  <c i="10" r="T63"/>
  <c i="10" r="R63"/>
  <c i="10" r="X63"/>
  <c i="10" r="V63"/>
  <c i="10" r="W63"/>
  <c i="10" r="P69"/>
  <c i="10" r="N69"/>
  <c i="10" r="Y121"/>
  <c i="10" r="K121"/>
  <c i="10" r="AP48"/>
  <c i="10" r="X48"/>
  <c i="10" r="N51"/>
  <c i="10" r="AN51"/>
  <c i="10" r="AO51"/>
  <c i="10" r="AF51"/>
  <c i="10" r="AO95"/>
  <c i="10" r="AN95"/>
  <c i="10" r="J68"/>
  <c i="10" r="K68"/>
  <c i="10" r="Q68"/>
  <c i="10" r="O68"/>
  <c i="10" r="N68"/>
  <c i="10" r="Y39"/>
  <c i="10" r="AS115"/>
  <c i="10" r="AH115"/>
  <c i="10" r="AC115"/>
  <c i="10" r="W115"/>
  <c i="10" r="AC142"/>
  <c i="10" r="Z142"/>
  <c i="10" r="Y142"/>
  <c i="10" r="AD142"/>
  <c i="10" r="AB142"/>
  <c i="10" r="N78"/>
  <c i="10" r="AP78"/>
  <c i="10" r="AO78"/>
  <c i="10" r="U78"/>
  <c i="10" r="AC102"/>
  <c i="10" r="Z102"/>
  <c i="10" r="AA102"/>
  <c i="10" r="AP96"/>
  <c i="10" r="AE132"/>
  <c i="10" r="T132"/>
  <c i="10" r="AD42"/>
  <c i="10" r="AA42"/>
  <c i="10" r="Z42"/>
  <c i="10" r="K42"/>
  <c i="10" r="AB42"/>
  <c i="10" r="AD86"/>
  <c i="10" r="AP86"/>
  <c i="10" r="AM86"/>
  <c i="10" r="W149"/>
  <c i="10" r="X149"/>
  <c i="10" r="V149"/>
  <c i="10" r="T149"/>
  <c i="10" r="AH141"/>
  <c i="10" r="AF141"/>
  <c i="10" r="AI141"/>
  <c i="10" r="AN49"/>
  <c i="10" r="AB49"/>
  <c i="10" r="U121"/>
  <c i="10" r="W121"/>
  <c i="10" r="N140"/>
  <c i="10" r="AN140"/>
  <c i="10" r="AP140"/>
  <c i="10" r="AK102"/>
  <c i="10" r="AL102"/>
  <c i="10" r="AD23"/>
  <c i="10" r="Y23"/>
  <c i="10" r="AC23"/>
  <c i="10" r="Z23"/>
  <c i="10" r="AA23"/>
  <c i="10" r="AL81"/>
  <c i="10" r="AJ81"/>
  <c i="10" r="AK81"/>
  <c i="10" r="AN122"/>
  <c i="10" r="AK122"/>
  <c i="10" r="AD149"/>
  <c i="10" r="K149"/>
  <c i="10" r="M19"/>
  <c i="10" r="Q19"/>
  <c i="10" r="AL26"/>
  <c i="10" r="AM26"/>
  <c i="10" r="AJ26"/>
  <c i="10" r="AK26"/>
  <c i="10" r="AA90"/>
  <c i="10" r="N90"/>
  <c i="10" r="AQ148"/>
  <c i="10" r="AR148"/>
  <c i="10" r="AS83"/>
  <c i="10" r="X16"/>
  <c i="10" r="W16"/>
  <c i="10" r="AJ27"/>
  <c i="10" r="AN27"/>
  <c i="10" r="AS85"/>
  <c i="10" r="P32"/>
  <c i="10" r="AO32"/>
  <c i="10" r="K26"/>
  <c i="10" r="N26"/>
  <c i="10" r="M26"/>
  <c i="10" r="Y47"/>
  <c i="10" r="AH47"/>
  <c i="10" r="L47"/>
  <c i="10" r="AI148"/>
  <c i="10" r="X148"/>
  <c i="10" r="K143"/>
  <c i="10" r="V146"/>
  <c i="10" r="W146"/>
  <c i="10" r="AB25"/>
  <c i="10" r="Z25"/>
  <c i="10" r="R25"/>
  <c i="10" r="Y25"/>
  <c i="10" r="AR115"/>
  <c i="10" r="X35"/>
  <c i="10" r="U35"/>
  <c i="10" r="L41"/>
  <c i="10" r="J41"/>
  <c i="10" r="O41"/>
  <c i="10" r="AO7"/>
  <c i="10" r="N7"/>
  <c i="10" r="K150"/>
  <c i="10" r="J150"/>
  <c i="10" r="AI124"/>
  <c i="10" r="AP124"/>
  <c i="10" r="Z133"/>
  <c i="10" r="K133"/>
  <c i="10" r="AA133"/>
  <c i="10" r="AB133"/>
  <c i="10" r="AC133"/>
  <c i="10" r="AS52"/>
  <c i="10" r="K29"/>
  <c i="10" r="Y29"/>
  <c i="10" r="AC29"/>
  <c i="10" r="Y135"/>
  <c i="10" r="AC135"/>
  <c i="10" r="O58"/>
  <c i="10" r="AB58"/>
  <c i="10" r="AQ58"/>
  <c i="10" r="AR58"/>
  <c i="10" r="AB94"/>
  <c i="10" r="Y94"/>
  <c i="10" r="M51"/>
  <c i="10" r="Z51"/>
  <c i="10" r="Z132"/>
  <c i="10" r="AA132"/>
  <c i="10" r="AB132"/>
  <c i="10" r="AC132"/>
  <c i="10" r="Y132"/>
  <c i="10" r="AE82"/>
  <c i="10" r="M82"/>
  <c i="10" r="AJ82"/>
  <c i="10" r="AL82"/>
  <c i="10" r="AK82"/>
  <c i="10" r="AC20"/>
  <c i="10" r="AS20"/>
  <c i="10" r="P20"/>
  <c i="10" r="W20"/>
  <c i="10" r="AQ20"/>
  <c i="10" r="AK100"/>
  <c i="10" r="T100"/>
  <c i="10" r="AM100"/>
  <c i="10" r="AS81"/>
  <c i="10" r="Q60"/>
  <c i="10" r="AI60"/>
  <c i="10" r="S102"/>
  <c i="10" r="AF102"/>
  <c i="10" r="AQ124"/>
  <c i="10" r="AR124"/>
  <c i="10" r="AK124"/>
  <c i="10" r="AN124"/>
  <c i="10" r="O124"/>
  <c i="10" r="Q8"/>
  <c i="10" r="K8"/>
  <c i="10" r="J8"/>
  <c i="10" r="L8"/>
  <c i="10" r="M8"/>
  <c i="10" r="P8"/>
  <c i="10" r="L103"/>
  <c i="10" r="AF103"/>
  <c i="10" r="S103"/>
  <c i="10" r="AG6"/>
  <c i="10" r="O6"/>
  <c i="10" r="AR6"/>
  <c i="10" r="AQ6"/>
  <c i="10" r="P105"/>
  <c i="10" r="T115"/>
  <c i="10" r="Z115"/>
  <c i="10" r="AN37"/>
  <c i="10" r="AJ37"/>
  <c i="10" r="U26"/>
  <c i="10" r="W26"/>
  <c i="10" r="V29"/>
  <c i="10" r="J29"/>
  <c i="10" r="AF77"/>
  <c i="10" r="AN77"/>
  <c i="10" r="Z150"/>
  <c i="10" r="AC150"/>
  <c i="10" r="V59"/>
  <c i="10" r="S59"/>
  <c i="10" r="U59"/>
  <c i="10" r="R59"/>
  <c i="10" r="X59"/>
  <c i="10" r="AA145"/>
  <c i="10" r="AC145"/>
  <c i="10" r="AG136"/>
  <c i="10" r="AB136"/>
  <c i="10" r="O136"/>
  <c i="10" r="AQ136"/>
  <c i="10" r="V136"/>
  <c i="10" r="AR136"/>
  <c i="10" r="K96"/>
  <c i="10" r="Z96"/>
  <c i="10" r="T93"/>
  <c i="10" r="S93"/>
  <c i="10" r="R93"/>
  <c i="10" r="V93"/>
  <c i="10" r="X93"/>
  <c i="10" r="AP125"/>
  <c i="10" r="AO146"/>
  <c i="10" r="AN146"/>
  <c i="10" r="AJ144"/>
  <c i="10" r="AO144"/>
  <c i="10" r="R79"/>
  <c i="10" r="Y141"/>
  <c i="10" r="AD147"/>
  <c i="10" r="AM147"/>
  <c i="10" r="AJ127"/>
  <c i="10" r="AB103"/>
  <c i="10" r="O103"/>
  <c i="10" r="AB31"/>
  <c i="10" r="AA36"/>
  <c i="10" r="AK17"/>
  <c i="10" r="AM22"/>
  <c i="10" r="AS89"/>
  <c i="10" r="AL127"/>
  <c i="10" r="W52"/>
  <c i="10" r="AR133"/>
  <c i="10" r="AN7"/>
  <c i="10" r="AF128"/>
  <c i="10" r="AE97"/>
  <c i="10" r="AC116"/>
  <c i="10" r="AD28"/>
  <c i="10" r="AK91"/>
  <c i="11" r="C44"/>
  <c i="11" r="D44" s="1"/>
  <c i="10" r="AL5"/>
  <c i="10" r="AF95"/>
  <c i="10" r="AH76"/>
  <c i="10" r="W93"/>
  <c i="10" r="M132"/>
  <c i="10" r="N146"/>
  <c i="10" r="AM132"/>
  <c i="10" r="AK41"/>
  <c i="10" r="AK70"/>
  <c i="10" r="AD102"/>
  <c i="10" r="AN87"/>
  <c i="10" r="AJ100"/>
  <c i="10" r="S79"/>
  <c i="10" r="Z121"/>
  <c i="10" r="J79"/>
  <c i="10" r="AN8"/>
  <c i="10" r="AA142"/>
  <c i="10" r="N150"/>
  <c i="10" r="W81"/>
  <c i="10" r="AP146"/>
  <c i="10" r="AP4"/>
  <c i="10" r="U149"/>
  <c i="10" r="AC94"/>
  <c i="10" r="AO89"/>
  <c i="10" r="W78"/>
  <c i="10" r="Z32"/>
  <c i="10" r="N61"/>
  <c i="10" r="T136"/>
  <c i="10" r="AN133"/>
  <c i="10" r="O49"/>
  <c i="10" r="Q69"/>
  <c i="10" r="M41"/>
  <c i="10" r="S26"/>
  <c i="10" r="AG124"/>
  <c i="10" r="AO125"/>
  <c i="10" r="AC19"/>
  <c i="10" r="K127"/>
  <c i="10" r="Z135"/>
  <c i="10" r="Q81"/>
  <c i="11" r="C82"/>
  <c i="11" r="D82" s="1"/>
  <c i="10" r="AQ60"/>
  <c i="10" r="AN41"/>
  <c i="10" r="R29"/>
  <c i="10" r="AM56"/>
  <c i="10" r="AJ115"/>
  <c i="10" r="M77"/>
  <c i="10" r="Z29"/>
  <c i="10" r="AG103"/>
  <c i="10" r="AA144"/>
  <c i="10" r="AC59"/>
  <c i="10" r="AL85"/>
  <c i="10" r="W59"/>
  <c i="10" r="AN144"/>
  <c i="10" r="P63"/>
  <c i="10" r="AQ59"/>
  <c i="10" r="AK101"/>
  <c i="10" r="AG141"/>
  <c i="10" r="T81"/>
  <c i="10" r="N18"/>
  <c i="10" r="L68"/>
  <c i="10" r="AE103"/>
  <c i="10" r="X86"/>
  <c i="10" r="AD48"/>
  <c i="10" r="AP112"/>
  <c i="10" r="AJ112"/>
  <c i="10" r="N112"/>
  <c i="10" r="AO112"/>
  <c i="10" r="AP45"/>
  <c i="10" r="Q45"/>
  <c i="10" r="L126"/>
  <c i="10" r="M126"/>
  <c i="10" r="Q126"/>
  <c i="10" r="AK110"/>
  <c i="10" r="Z110"/>
  <c i="10" r="AJ110"/>
  <c i="10" r="AE110"/>
  <c i="10" r="AR130"/>
  <c i="10" r="V130"/>
  <c i="10" r="AQ130"/>
  <c i="10" r="Y37"/>
  <c i="10" r="AC37"/>
  <c i="10" r="U150"/>
  <c i="10" r="AN150"/>
  <c i="10" r="AP150"/>
  <c i="10" r="AF150"/>
  <c i="10" r="L67"/>
  <c i="10" r="P67"/>
  <c i="10" r="N67"/>
  <c i="10" r="Q67"/>
  <c i="10" r="J34"/>
  <c i="10" r="O34"/>
  <c i="10" r="L34"/>
  <c i="10" r="N34"/>
  <c i="10" r="P34"/>
  <c i="10" r="Q84"/>
  <c i="10" r="N84"/>
  <c i="10" r="U137"/>
  <c i="10" r="AA137"/>
  <c i="10" r="AP137"/>
  <c i="10" r="AJ137"/>
  <c i="10" r="L144"/>
  <c i="10" r="AE144"/>
  <c i="10" r="AI144"/>
  <c i="10" r="AF144"/>
  <c i="10" r="AH144"/>
  <c i="10" r="V107"/>
  <c i="10" r="W107"/>
  <c i="10" r="U107"/>
  <c i="10" r="AI45"/>
  <c i="10" r="AG45"/>
  <c i="10" r="AH45"/>
  <c i="10" r="L45"/>
  <c i="10" r="AD72"/>
  <c i="10" r="Y72"/>
  <c i="10" r="AB72"/>
  <c i="10" r="AC41"/>
  <c i="10" r="AD41"/>
  <c i="10" r="Y41"/>
  <c i="10" r="R41"/>
  <c i="10" r="K81"/>
  <c i="10" r="P81"/>
  <c i="10" r="L81"/>
  <c i="10" r="S60"/>
  <c i="10" r="V60"/>
  <c i="10" r="W60"/>
  <c i="10" r="AQ44"/>
  <c i="10" r="W44"/>
  <c i="10" r="AL44"/>
  <c i="10" r="AS44"/>
  <c i="10" r="Y101"/>
  <c i="10" r="AA101"/>
  <c i="10" r="P57"/>
  <c i="10" r="L57"/>
  <c i="10" r="O57"/>
  <c i="10" r="X58"/>
  <c i="10" r="V58"/>
  <c i="10" r="J132"/>
  <c i="10" r="P132"/>
  <c i="10" r="N132"/>
  <c i="10" r="AQ125"/>
  <c i="10" r="AJ33"/>
  <c i="10" r="AE33"/>
  <c i="10" r="AL33"/>
  <c i="10" r="AR118"/>
  <c i="10" r="AD118"/>
  <c i="10" r="AM118"/>
  <c i="10" r="Q148"/>
  <c i="10" r="K148"/>
  <c i="10" r="AJ53"/>
  <c i="10" r="AK53"/>
  <c i="10" r="AE53"/>
  <c i="10" r="AG53"/>
  <c i="10" r="AN53"/>
  <c i="10" r="AD61"/>
  <c i="10" r="K61"/>
  <c i="10" r="AB61"/>
  <c i="10" r="AA61"/>
  <c i="10" r="AA56"/>
  <c i="10" r="N56"/>
  <c i="10" r="AP56"/>
  <c i="10" r="AR92"/>
  <c i="10" r="O92"/>
  <c i="10" r="O119"/>
  <c i="10" r="P119"/>
  <c i="10" r="N119"/>
  <c i="10" r="K119"/>
  <c i="10" r="AB139"/>
  <c i="10" r="AD139"/>
  <c i="10" r="Y139"/>
  <c i="10" r="AH71"/>
  <c i="10" r="AE71"/>
  <c i="10" r="AG71"/>
  <c i="10" r="AF71"/>
  <c i="10" r="Y71"/>
  <c i="10" r="AK116"/>
  <c i="10" r="V116"/>
  <c i="10" r="AQ52"/>
  <c i="10" r="AF26"/>
  <c i="10" r="AE26"/>
  <c i="10" r="AN13"/>
  <c i="10" r="AA13"/>
  <c i="10" r="AK4"/>
  <c i="10" r="V4"/>
  <c i="10" r="AR4"/>
  <c i="10" r="AO72"/>
  <c i="10" r="AN33"/>
  <c i="10" r="J25"/>
  <c i="10" r="R31"/>
  <c i="10" r="AK22"/>
  <c i="10" r="S52"/>
  <c i="10" r="AP7"/>
  <c i="10" r="J105"/>
  <c i="10" r="AA146"/>
  <c i="10" r="AC39"/>
  <c i="11" r="C45"/>
  <c i="11" r="D45" s="1"/>
  <c i="10" r="AJ5"/>
  <c i="10" r="T35"/>
  <c i="10" r="V10"/>
  <c i="10" r="S63"/>
  <c i="10" r="U95"/>
  <c i="10" r="AJ132"/>
  <c i="10" r="V41"/>
  <c i="10" r="AR147"/>
  <c i="10" r="Z141"/>
  <c i="10" r="AJ70"/>
  <c i="10" r="T79"/>
  <c i="10" r="AB121"/>
  <c i="10" r="P68"/>
  <c i="10" r="AE5"/>
  <c i="10" r="AR113"/>
  <c i="10" r="U39"/>
  <c i="10" r="J148"/>
  <c i="10" r="W141"/>
  <c i="10" r="AN4"/>
  <c i="10" r="AB101"/>
  <c i="10" r="U146"/>
  <c i="10" r="M84"/>
  <c i="10" r="AO149"/>
  <c i="10" r="AD94"/>
  <c i="10" r="AN90"/>
  <c i="10" r="V17"/>
  <c i="10" r="U27"/>
  <c i="10" r="Z149"/>
  <c i="10" r="AL136"/>
  <c i="10" r="K69"/>
  <c i="10" r="K41"/>
  <c i="10" r="AN125"/>
  <c i="10" r="AE127"/>
  <c i="10" r="AN78"/>
  <c i="10" r="U16"/>
  <c i="10" r="AN21"/>
  <c i="10" r="N57"/>
  <c i="10" r="AI121"/>
  <c i="10" r="X29"/>
  <c i="10" r="S58"/>
  <c i="10" r="AD150"/>
  <c i="10" r="AS32"/>
  <c i="10" r="W58"/>
  <c i="10" r="AK127"/>
  <c i="10" r="AB145"/>
  <c i="10" r="AP77"/>
  <c i="10" r="N77"/>
  <c i="10" r="Z145"/>
  <c i="10" r="AJ61"/>
  <c i="10" r="AH97"/>
  <c i="10" r="AF30"/>
  <c i="10" r="V132"/>
  <c i="10" r="AM115"/>
  <c i="10" r="R142"/>
  <c i="10" r="AP106"/>
  <c i="10" r="R34"/>
  <c i="10" r="W34"/>
  <c i="10" r="Z74"/>
  <c i="10" r="AC74"/>
  <c i="10" r="Y74"/>
  <c i="10" r="R74"/>
  <c i="10" r="AA19"/>
  <c i="10" r="AD19"/>
  <c i="10" r="AK65"/>
  <c i="10" r="AM65"/>
  <c i="10" r="AS149"/>
  <c i="10" r="AL149"/>
  <c i="10" r="P149"/>
  <c i="10" r="AB127"/>
  <c i="10" r="Z127"/>
  <c i="10" r="AE128"/>
  <c i="10" r="S128"/>
  <c i="10" r="AL103"/>
  <c i="10" r="AJ103"/>
  <c i="10" r="AK103"/>
  <c i="10" r="AQ69"/>
  <c i="10" r="AH69"/>
  <c i="10" r="L92"/>
  <c i="10" r="AI92"/>
  <c i="10" r="AE92"/>
  <c i="10" r="Z105"/>
  <c i="10" r="AE105"/>
  <c i="10" r="AL105"/>
  <c i="10" r="AK105"/>
  <c i="10" r="AM105"/>
  <c i="10" r="AB134"/>
  <c i="10" r="AG134"/>
  <c i="10" r="AQ134"/>
  <c i="10" r="V134"/>
  <c i="10" r="L63"/>
  <c i="10" r="O63"/>
  <c i="10" r="M63"/>
  <c i="10" r="J63"/>
  <c i="10" r="K63"/>
  <c i="10" r="AN32"/>
  <c i="10" r="AQ32"/>
  <c i="10" r="AR32"/>
  <c i="10" r="AG32"/>
  <c i="10" r="AO30"/>
  <c i="10" r="N30"/>
  <c i="10" r="V47"/>
  <c i="10" r="T47"/>
  <c i="10" r="X47"/>
  <c i="10" r="AL91"/>
  <c i="10" r="AS137"/>
  <c i="10" r="AC137"/>
  <c i="10" r="J113"/>
  <c i="10" r="N113"/>
  <c i="10" r="L113"/>
  <c i="10" r="M113"/>
  <c i="10" r="Q113"/>
  <c i="10" r="K113"/>
  <c i="10" r="L62"/>
  <c i="10" r="N62"/>
  <c i="10" r="O62"/>
  <c i="10" r="P62"/>
  <c i="10" r="U69"/>
  <c i="10" r="AF69"/>
  <c i="10" r="AP69"/>
  <c i="10" r="AA69"/>
  <c i="4" r="I3"/>
  <c i="10" r="I2" s="1"/>
  <c i="10" r="AM27"/>
  <c i="10" r="X27"/>
  <c i="10" r="X126"/>
  <c i="10" r="U126"/>
  <c i="10" r="W126"/>
  <c i="10" r="T126"/>
  <c i="10" r="AB32"/>
  <c i="10" r="K32"/>
  <c i="10" r="AS72"/>
  <c i="10" r="AR50"/>
  <c i="10" r="AN50"/>
  <c i="10" r="Q32"/>
  <c i="10" r="AP32"/>
  <c i="10" r="AB46"/>
  <c i="10" r="AR46"/>
  <c i="10" r="AQ46"/>
  <c i="10" r="AC143"/>
  <c i="10" r="Z143"/>
  <c i="10" r="AB143"/>
  <c i="10" r="AD143"/>
  <c i="10" r="AG125"/>
  <c i="10" r="AF125"/>
  <c i="10" r="O18"/>
  <c i="10" r="M18"/>
  <c i="10" r="Q18"/>
  <c i="10" r="L18"/>
  <c i="10" r="AB88"/>
  <c i="10" r="Y88"/>
  <c i="10" r="AD88"/>
  <c i="10" r="R88"/>
  <c i="4" r="E4"/>
  <c i="10" r="E3" s="1"/>
  <c i="11" r="C47"/>
  <c i="11" r="D47" s="1"/>
  <c i="10" r="J16"/>
  <c i="10" r="K16"/>
  <c i="10" r="AS43"/>
  <c i="10" r="P28"/>
  <c i="10" r="M28"/>
  <c i="10" r="K28"/>
  <c i="10" r="N28"/>
  <c i="10" r="Z37"/>
  <c i="10" r="Q83"/>
  <c i="10" r="AK77"/>
  <c i="10" r="Z70"/>
  <c i="10" r="N25"/>
  <c i="10" r="AO27"/>
  <c i="10" r="AA31"/>
  <c i="10" r="AO137"/>
  <c i="10" r="Z100"/>
  <c i="10" r="AD14"/>
  <c i="10" r="V103"/>
  <c i="10" r="AM127"/>
  <c i="10" r="K25"/>
  <c i="10" r="AP27"/>
  <c i="10" r="AD31"/>
  <c i="10" r="T16"/>
  <c i="10" r="AA7"/>
  <c i="10" r="K23"/>
  <c i="10" r="X94"/>
  <c i="10" r="AS114"/>
  <c i="10" r="U52"/>
  <c i="10" r="X14"/>
  <c i="10" r="AB116"/>
  <c i="10" r="AB39"/>
  <c i="10" r="AK5"/>
  <c i="10" r="AQ76"/>
  <c i="10" r="AS27"/>
  <c i="10" r="AB36"/>
  <c i="10" r="AE65"/>
  <c i="10" r="AE81"/>
  <c i="10" r="AP95"/>
  <c i="10" r="AK132"/>
  <c i="10" r="AC141"/>
  <c i="10" r="AG122"/>
  <c i="10" r="X34"/>
  <c i="10" r="U79"/>
  <c i="10" r="X45"/>
  <c i="10" r="AS48"/>
  <c i="10" r="Z131"/>
  <c i="10" r="AB150"/>
  <c i="10" r="J19"/>
  <c i="10" r="AS56"/>
  <c i="10" r="U4"/>
  <c i="10" r="AC101"/>
  <c i="10" r="AP147"/>
  <c i="10" r="W89"/>
  <c i="10" r="J84"/>
  <c i="10" r="Z94"/>
  <c i="10" r="AO90"/>
  <c i="10" r="AG144"/>
  <c i="10" r="Y149"/>
  <c i="10" r="N144"/>
  <c i="10" r="AR14"/>
  <c i="10" r="Q62"/>
  <c i="10" r="AM136"/>
  <c i="10" r="AN30"/>
  <c i="10" r="M69"/>
  <c i="10" r="N41"/>
  <c i="10" r="P126"/>
  <c i="10" r="P52"/>
  <c i="10" r="Z19"/>
  <c i="10" r="V6"/>
  <c i="10" r="R135"/>
  <c i="10" r="AE50"/>
  <c i="10" r="AQ72"/>
  <c i="10" r="AG148"/>
  <c i="10" r="AL89"/>
  <c i="10" r="AL141"/>
  <c i="10" r="J57"/>
  <c i="10" r="AJ140"/>
  <c i="10" r="W29"/>
  <c i="10" r="Y61"/>
  <c i="10" r="AS87"/>
  <c i="10" r="AM87"/>
  <c i="10" r="AG92"/>
  <c i="10" r="AC36"/>
  <c i="10" r="P59"/>
  <c i="10" r="AF97"/>
  <c i="10" r="R102"/>
  <c i="10" r="AG130"/>
  <c i="10" r="R16"/>
  <c i="10" r="J126"/>
  <c i="10" r="O132"/>
  <c i="10" r="AD114"/>
  <c i="10" r="AA150"/>
  <c i="10" r="AQ149"/>
  <c i="10" r="R107"/>
  <c i="10" r="AM8"/>
  <c i="10" r="AK8"/>
  <c i="10" r="X117"/>
  <c i="10" r="AI117"/>
  <c i="10" r="AP102"/>
  <c i="10" r="AG115"/>
  <c i="10" r="S123"/>
  <c i="10" r="AF139"/>
  <c i="10" r="AE44"/>
  <c i="10" r="AR42"/>
  <c i="10" r="AK42"/>
  <c i="10" r="AM49"/>
  <c i="10" r="S23"/>
  <c i="10" r="AP129"/>
  <c i="10" r="AI70"/>
  <c i="10" r="AM83"/>
  <c i="10" r="R7"/>
  <c i="10" r="Y69"/>
  <c i="10" r="M91"/>
  <c i="10" r="AR1"/>
  <c i="10" r="AN1"/>
  <c i="10" r="AK1"/>
  <c i="10" r="AJ1"/>
  <c i="10" r="AM1"/>
  <c i="10" r="AL1"/>
  <c i="10" r="AG1"/>
  <c i="10" r="T1"/>
  <c i="10" r="AQ1"/>
  <c i="10" r="AE1"/>
  <c i="10" r="AD1"/>
  <c i="10" r="AB1"/>
  <c i="10" r="AC1"/>
  <c i="10" r="Y1"/>
  <c i="10" r="AA1"/>
  <c i="10" r="Z1"/>
  <c i="10" r="A1"/>
  <c i="10" r="V1"/>
  <c i="10" l="1" r="Q12"/>
  <c i="10" r="J23"/>
  <c i="10" r="P6"/>
  <c i="10" r="M6"/>
  <c i="10" r="Q3"/>
  <c i="10" r="J3"/>
  <c i="10" r="P11"/>
  <c i="10" r="O20"/>
  <c i="10" r="M12"/>
  <c i="10" r="M30"/>
  <c i="10" r="L30"/>
  <c i="10" r="O30"/>
  <c i="4" r="L2"/>
  <c i="10" r="P30"/>
  <c i="10" r="O24"/>
  <c i="11" r="C46"/>
  <c i="11" r="D46" s="1"/>
  <c i="11" r="C26"/>
  <c i="11" r="D26" s="1"/>
  <c i="10" r="J31"/>
  <c i="10" r="L36"/>
  <c i="10" r="K36"/>
  <c i="10" r="K24"/>
  <c i="10" r="M36"/>
  <c i="10" r="M9"/>
  <c i="11" r="C69"/>
  <c i="11" r="D69" s="1"/>
  <c i="10" r="O25"/>
  <c i="10" r="L25"/>
  <c i="10" r="Q28"/>
  <c i="10" r="L26"/>
  <c i="11" r="C68"/>
  <c i="11" r="D68" s="1"/>
  <c i="10" r="O9"/>
  <c i="10" r="J28"/>
  <c i="10" r="Q9"/>
  <c i="10" r="J26"/>
  <c i="10" r="P9"/>
  <c i="10" r="N9"/>
  <c i="10" r="Q25"/>
  <c i="10" r="M25"/>
  <c i="10" r="Q26"/>
  <c i="10" r="L9"/>
  <c i="10" r="K9"/>
  <c i="10" r="O26"/>
  <c i="11" r="C67"/>
  <c i="11" r="D67" s="1"/>
  <c i="10" r="A2"/>
  <c i="4" r="L3"/>
  <c i="4" r="L18"/>
  <c i="4" r="L4"/>
  <c i="4" r="L5"/>
  <c i="11" r="C70"/>
  <c i="11" r="D70" s="1"/>
  <c i="11" r="C48"/>
  <c i="11" r="D48" s="1"/>
  <c i="11" r="C88"/>
  <c i="11" r="D88" s="1"/>
  <c i="11" r="C87"/>
  <c i="11" r="D87" s="1"/>
  <c i="11" r="C32"/>
  <c i="11" r="D32" s="1"/>
  <c i="11" r="C50"/>
  <c i="11" r="D50" s="1"/>
  <c i="11" r="C49"/>
  <c i="11" r="D49" s="1"/>
  <c i="11" r="C71"/>
  <c i="11" r="D71" s="1"/>
  <c i="11" r="C11"/>
  <c i="11" r="D11" s="1"/>
  <c i="11" r="C89"/>
  <c i="11" r="D89" s="1"/>
  <c i="11" r="C12"/>
  <c i="11" r="D12" s="1"/>
  <c i="11" r="C74"/>
  <c i="11" r="D74" s="1"/>
  <c i="11" r="C90"/>
  <c i="11" r="D90" s="1"/>
  <c i="11" r="C51"/>
  <c i="11" r="D51" s="1"/>
  <c i="11" r="C35"/>
  <c i="11" r="D35" s="1"/>
  <c i="11" r="C10"/>
  <c i="11" r="D10" s="1"/>
  <c i="11" r="C33"/>
  <c i="11" r="D33" s="1"/>
  <c i="11" r="C52"/>
  <c i="11" r="D52" s="1"/>
  <c i="11" r="C31"/>
  <c i="11" r="D31" s="1"/>
  <c i="11" r="C34"/>
  <c i="11" r="D34" s="1"/>
  <c i="11" r="C73"/>
  <c i="11" r="D73" s="1"/>
  <c i="11" r="C72"/>
  <c i="11" r="D72" s="1"/>
  <c i="11" r="C16"/>
  <c i="11" r="D16" s="1"/>
  <c i="11" r="C38"/>
  <c i="11" r="D38" s="1"/>
  <c i="11" r="C55"/>
  <c i="11" r="D55" s="1"/>
  <c i="11" r="C36"/>
  <c i="11" r="D36" s="1"/>
  <c i="11" r="C92"/>
  <c i="11" r="D92" s="1"/>
  <c i="11" r="C14"/>
  <c i="11" r="D14" s="1"/>
  <c i="11" r="C18"/>
  <c i="11" r="D18" s="1"/>
  <c i="11" r="C20"/>
  <c i="11" r="D20" s="1"/>
  <c i="11" r="C21"/>
  <c i="11" r="D21" s="1"/>
  <c i="11" r="C13"/>
  <c i="11" r="D13" s="1"/>
  <c i="11" r="C101"/>
  <c i="11" r="D101" s="1"/>
  <c i="11" r="C80"/>
  <c i="11" r="D80" s="1"/>
  <c i="11" r="C94"/>
  <c i="11" r="D94" s="1"/>
  <c i="11" r="C39"/>
  <c i="11" r="D39" s="1"/>
  <c i="11" r="C91"/>
  <c i="11" r="D91" s="1"/>
  <c i="11" r="C76"/>
  <c i="11" r="D76" s="1"/>
  <c i="10" r="AR17"/>
  <c i="11" r="C77"/>
  <c i="11" r="D77" s="1"/>
  <c i="11" r="C78"/>
  <c i="11" r="D78" s="1"/>
  <c i="11" r="C79"/>
  <c i="11" r="D79" s="1"/>
  <c i="11" r="C58"/>
  <c i="11" r="D58" s="1"/>
  <c i="11" r="C40"/>
  <c i="11" r="D40" s="1"/>
  <c i="11" r="C100"/>
  <c i="11" r="D100" s="1"/>
  <c i="11" r="C57"/>
  <c i="11" r="D57" s="1"/>
  <c i="11" r="C41"/>
  <c i="11" r="D41" s="1"/>
  <c i="11" r="C61"/>
  <c i="11" r="D61" s="1"/>
  <c i="9" r="A28"/>
  <c i="11" r="C59"/>
  <c i="11" r="D59" s="1"/>
  <c i="11" r="C60"/>
  <c i="11" r="D60" s="1"/>
  <c i="11" r="C53"/>
  <c i="11" r="D53" s="1"/>
  <c i="9" r="AQ2"/>
  <c i="11" r="C54"/>
  <c i="11" r="D54" s="1"/>
  <c i="9" r="A8"/>
  <c i="11" r="C97"/>
  <c i="11" r="D97" s="1"/>
  <c i="11" r="C56"/>
  <c i="11" r="D56" s="1"/>
  <c i="11" r="C15"/>
  <c i="11" r="D15" s="1"/>
  <c i="9" r="I2"/>
  <c i="11" r="C95"/>
  <c i="11" r="D95" s="1"/>
  <c i="9" r="A9"/>
  <c i="11" r="C19"/>
  <c i="11" r="D19" s="1"/>
  <c i="11" r="C81"/>
  <c i="11" r="D81" s="1"/>
  <c i="11" r="C75"/>
  <c i="11" r="D75" s="1"/>
  <c i="9" r="V2"/>
  <c i="9" r="A16"/>
  <c i="9" r="U2"/>
  <c i="11" r="C17"/>
  <c i="11" r="D17" s="1"/>
  <c i="9" r="A29"/>
  <c i="9" r="AG2"/>
  <c i="9" r="A53"/>
  <c i="9" r="BD2"/>
  <c i="9" r="E2"/>
  <c i="10" r="AB2"/>
  <c i="10" r="AA2"/>
  <c i="10" r="Z2"/>
  <c i="10" r="Y2"/>
  <c i="10" r="AC2"/>
  <c i="9" r="X2"/>
  <c i="9" r="A12"/>
  <c i="9" r="AB2"/>
  <c i="9" r="L2"/>
  <c i="9" r="A44"/>
  <c i="9" r="A33"/>
  <c i="9" r="A42"/>
  <c i="9" r="P2"/>
  <c i="9" r="A45"/>
  <c i="9" r="G2"/>
  <c i="9" r="A35"/>
  <c i="9" r="AS2"/>
  <c i="9" r="AM2"/>
  <c i="9" r="A36"/>
  <c i="9" r="K2"/>
  <c i="9" r="A40"/>
  <c i="9" r="AR2"/>
  <c i="9" r="A46"/>
  <c i="9" r="A7"/>
  <c i="9" r="AF2"/>
  <c i="9" r="AZ2"/>
  <c i="9" r="A22"/>
  <c i="11" r="C93"/>
  <c i="11" r="D93" s="1"/>
  <c i="10" r="AB3"/>
  <c i="10" r="V3"/>
  <c i="10" r="AG3"/>
  <c i="10" r="AR3"/>
  <c i="10" r="O3"/>
  <c i="10" r="AQ3"/>
  <c i="10" r="AN3"/>
  <c i="10" r="X17"/>
  <c i="10" r="AM17"/>
  <c i="10" r="AS17"/>
  <c i="10" r="AP17"/>
  <c i="10" r="Q17"/>
  <c i="10" r="L2"/>
  <c i="10" r="O2"/>
  <c i="10" r="M2"/>
  <c i="10" r="P2"/>
  <c i="10" r="N2"/>
  <c i="10" r="Q2"/>
  <c i="10" r="J2"/>
  <c i="10" r="K2"/>
  <c i="9" r="AW2"/>
  <c i="9" r="D2"/>
  <c i="9" r="S2"/>
  <c i="9" r="A14"/>
  <c i="9" r="A54"/>
  <c i="9" r="AH2"/>
  <c i="9" r="BC2"/>
  <c i="9" r="BA2"/>
  <c i="9" r="N2"/>
  <c i="9" r="BB2"/>
  <c i="9" r="AI2"/>
  <c i="9" r="A6"/>
  <c i="9" r="AO2"/>
  <c i="9" r="AL2"/>
  <c i="9" r="A18"/>
  <c i="9" r="T2"/>
  <c i="10" r="AC4"/>
  <c i="10" r="Y4"/>
  <c i="10" r="R4"/>
  <c i="10" r="AA4"/>
  <c i="10" r="Z4"/>
  <c i="10" r="K4"/>
  <c i="10" r="AD4"/>
  <c i="10" r="AB4"/>
  <c i="9" r="A43"/>
  <c i="9" r="A49"/>
  <c i="9" r="BE2"/>
  <c i="9" r="H2"/>
  <c i="9" r="AA2"/>
  <c i="9" r="W2"/>
  <c i="9" r="AE2"/>
  <c i="9" r="A41"/>
  <c i="9" r="AT2"/>
  <c i="9" r="A17"/>
  <c i="9" r="A23"/>
  <c i="9" r="A48"/>
  <c i="9" r="AJ2"/>
  <c i="9" r="AV2"/>
  <c i="11" r="C98"/>
  <c i="11" r="D98" s="1"/>
  <c i="9" r="AX2"/>
  <c i="9" r="A19"/>
  <c i="9" r="A21"/>
  <c i="9" r="A20"/>
  <c i="9" r="A51"/>
  <c i="9" r="J2"/>
  <c i="9" r="R2"/>
  <c i="9" r="A50"/>
  <c i="9" r="A27"/>
  <c i="9" r="A5"/>
  <c i="9" r="AP2"/>
  <c i="9" r="A31"/>
  <c i="9" r="AK2"/>
  <c i="11" r="C37"/>
  <c i="11" r="D37" s="1"/>
  <c i="9" r="Z2"/>
  <c i="9" r="AC2"/>
  <c i="9" r="A57"/>
  <c i="9" r="Q2"/>
  <c i="9" r="A38"/>
  <c i="9" r="F2"/>
  <c i="9" r="M2"/>
  <c i="9" r="AN2"/>
  <c i="9" r="A11"/>
  <c i="9" r="A24"/>
  <c i="9" r="AU2"/>
  <c i="9" r="A34"/>
  <c i="9" r="A30"/>
  <c i="9" r="A55"/>
  <c i="11" r="C99"/>
  <c i="11" r="D99" s="1"/>
  <c i="10" r="AR2"/>
  <c i="10" r="AM2"/>
  <c i="10" r="AS2"/>
  <c i="10" r="AD2"/>
  <c i="10" r="AP2"/>
  <c i="10" r="AI2"/>
  <c i="10" r="AD17"/>
  <c i="9" r="A39"/>
  <c i="9" r="Y2"/>
  <c i="9" r="A13"/>
  <c i="10" r="AK3"/>
  <c i="10" r="AE3"/>
  <c i="10" r="AM3"/>
  <c i="10" r="T3"/>
  <c i="10" r="M3"/>
  <c i="10" r="AL3"/>
  <c i="10" r="AJ3"/>
  <c i="10" r="Z3"/>
  <c i="9" r="A26"/>
  <c i="9" r="A37"/>
  <c i="9" r="A52"/>
  <c i="9" r="A15"/>
  <c i="9" r="A25"/>
  <c i="9" r="A47"/>
  <c i="9" r="AY2"/>
  <c i="9" r="O2"/>
  <c i="9" r="A32"/>
  <c i="9" r="A58"/>
  <c i="9" r="A56"/>
  <c i="9" r="AD2"/>
  <c i="9" r="A10"/>
  <c i="11" r="C96"/>
  <c i="11" r="D96" s="1"/>
  <c i="10" r="X2"/>
  <c i="10" r="O1"/>
  <c i="10" r="K1"/>
  <c i="10" r="Q1"/>
  <c i="10" r="P1"/>
  <c i="10" r="M1"/>
  <c i="10" r="N1"/>
  <c i="10" r="L1"/>
  <c i="10" r="J1"/>
  <c a="1" i="11" l="1" r="G39"/>
  <c i="11" r="G39" s="1"/>
  <c a="1" i="11" r="G76"/>
  <c i="11" r="G76" s="1"/>
  <c a="1" i="11" r="G53"/>
  <c i="11" r="G53" s="1"/>
  <c i="11" r="H53" s="1"/>
  <c a="1" i="11" r="G50"/>
  <c i="11" r="G50" s="1"/>
  <c i="11" r="F50" s="1"/>
  <c a="1" i="11" r="G42"/>
  <c i="11" r="G42" s="1"/>
  <c i="11" r="H42" s="1"/>
  <c a="1" i="11" r="G8"/>
  <c i="11" r="G8" s="1"/>
  <c i="11" r="F8" s="1"/>
  <c a="1" i="11" r="G67"/>
  <c i="11" r="G67" s="1"/>
  <c i="11" r="F67" s="1"/>
  <c a="1" i="11" r="G70"/>
  <c i="11" r="G70" s="1"/>
  <c i="11" r="F70" s="1"/>
  <c a="1" i="11" r="G27"/>
  <c i="11" r="G27" s="1"/>
  <c i="11" r="F27" s="1"/>
  <c a="1" i="11" r="G97"/>
  <c i="11" r="G97" s="1"/>
  <c a="1" i="11" r="G94"/>
  <c i="11" r="G94" s="1"/>
  <c i="11" r="H94" s="1"/>
  <c a="1" i="11" r="G90"/>
  <c i="11" r="G90" s="1"/>
  <c i="11" r="F90" s="1"/>
  <c a="1" i="11" r="G95"/>
  <c i="11" r="G95" s="1"/>
  <c i="11" r="H95" s="1"/>
  <c a="1" i="11" r="G77"/>
  <c i="11" r="G77" s="1"/>
  <c i="11" r="H77" s="1"/>
  <c a="1" i="11" r="G89"/>
  <c i="11" r="G89" s="1"/>
  <c i="11" r="H89" s="1"/>
  <c a="1" i="11" r="G15"/>
  <c i="11" r="G15" s="1"/>
  <c i="11" r="F15" s="1"/>
  <c a="1" i="11" r="G23"/>
  <c i="11" r="G23" s="1"/>
  <c a="1" i="11" r="G72"/>
  <c i="11" r="G72" s="1"/>
  <c i="11" r="H72" s="1"/>
  <c a="1" i="11" r="G66"/>
  <c i="11" r="G66" s="1"/>
  <c i="11" r="H66" s="1"/>
  <c a="1" i="11" r="G58"/>
  <c i="11" r="G58" s="1"/>
  <c i="11" r="F58" s="1"/>
  <c a="1" i="11" r="G57"/>
  <c i="11" r="G57" s="1"/>
  <c i="11" r="F57" s="1"/>
  <c a="1" i="11" r="G47"/>
  <c i="11" r="G47" s="1"/>
  <c i="11" r="H47" s="1"/>
  <c a="1" i="11" r="G87"/>
  <c i="11" r="G87" s="1"/>
  <c i="11" r="F87" s="1"/>
  <c a="1" i="11" r="G19"/>
  <c i="11" r="G19" s="1"/>
  <c i="11" r="H19" s="1"/>
  <c a="1" i="11" r="G100"/>
  <c i="11" r="G100" s="1"/>
  <c i="11" r="H100" s="1"/>
  <c a="1" i="11" r="G93"/>
  <c i="11" r="G93" s="1"/>
  <c i="11" r="L100" s="1"/>
  <c i="11" r="M100" s="1"/>
  <c a="1" i="11" r="G9"/>
  <c i="11" r="G9" s="1"/>
  <c i="11" r="F9" s="1"/>
  <c a="1" i="11" r="G84"/>
  <c i="11" r="G84" s="1"/>
  <c i="11" r="H84" s="1"/>
  <c a="1" i="11" r="G54"/>
  <c i="11" r="G54" s="1"/>
  <c i="11" r="F54" s="1"/>
  <c a="1" i="11" r="G32"/>
  <c i="11" r="G32" s="1"/>
  <c i="11" r="F32" s="1"/>
  <c a="1" i="11" r="G49"/>
  <c i="11" r="G49" s="1"/>
  <c i="11" r="H49" s="1"/>
  <c a="1" i="11" r="G24"/>
  <c i="11" r="G24" s="1"/>
  <c i="11" r="H24" s="1"/>
  <c a="1" i="11" r="G81"/>
  <c i="11" r="G81" s="1"/>
  <c i="11" r="F81" s="1"/>
  <c a="1" i="11" r="G73"/>
  <c i="11" r="G73" s="1"/>
  <c i="11" r="H73" s="1"/>
  <c a="1" i="11" r="G10"/>
  <c i="11" r="G10" s="1"/>
  <c i="11" r="H10" s="1"/>
  <c a="1" i="11" r="G16"/>
  <c i="11" r="G16" s="1"/>
  <c i="11" r="F16" s="1"/>
  <c a="1" i="11" r="G28"/>
  <c i="11" r="G28" s="1"/>
  <c i="11" r="H28" s="1"/>
  <c a="1" i="11" r="G74"/>
  <c i="11" r="G74" s="1"/>
  <c i="11" r="F74" s="1"/>
  <c a="1" i="11" r="G78"/>
  <c i="11" r="G78" s="1"/>
  <c i="11" r="H78" s="1"/>
  <c a="1" i="11" r="G68"/>
  <c i="11" r="G68" s="1"/>
  <c i="11" r="H68" s="1"/>
  <c a="1" i="11" r="G59"/>
  <c i="11" r="G59" s="1"/>
  <c i="11" r="F59" s="1"/>
  <c a="1" i="11" r="G7"/>
  <c i="11" r="G7" s="1"/>
  <c i="11" r="F7" s="1"/>
  <c a="1" i="11" r="G26"/>
  <c i="11" r="G26" s="1"/>
  <c i="11" r="F26" s="1"/>
  <c a="1" i="11" r="G38"/>
  <c i="11" r="G38" s="1"/>
  <c i="11" r="F38" s="1"/>
  <c a="1" i="11" r="G44"/>
  <c i="11" r="G44" s="1"/>
  <c i="11" r="F44" s="1"/>
  <c a="1" i="11" r="G33"/>
  <c i="11" r="G33" s="1"/>
  <c i="11" r="H33" s="1"/>
  <c a="1" i="11" r="G60"/>
  <c i="11" r="G60" s="1"/>
  <c i="11" r="F60" s="1"/>
  <c a="1" i="11" r="G69"/>
  <c i="11" r="G69" s="1"/>
  <c i="11" r="F69" s="1"/>
  <c a="1" i="11" r="G29"/>
  <c i="11" r="G29" s="1"/>
  <c i="11" r="F29" s="1"/>
  <c a="1" i="11" r="G2"/>
  <c i="11" r="G2" s="1"/>
  <c i="11" r="F2" s="1"/>
  <c a="1" i="11" r="G79"/>
  <c i="11" r="G79" s="1"/>
  <c i="11" r="H79" s="1"/>
  <c a="1" i="11" r="G25"/>
  <c i="11" r="G25" s="1"/>
  <c i="11" r="H25" s="1"/>
  <c a="1" i="11" r="G48"/>
  <c i="11" r="G48" s="1"/>
  <c i="11" r="H48" s="1"/>
  <c a="1" i="11" r="G52"/>
  <c i="11" r="G52" s="1"/>
  <c i="11" r="H52" s="1"/>
  <c a="1" i="11" r="G88"/>
  <c i="11" r="G88" s="1"/>
  <c i="11" r="F88" s="1"/>
  <c a="1" i="11" r="G96"/>
  <c i="11" r="G96" s="1"/>
  <c i="11" r="F96" s="1"/>
  <c i="11" r="K97" s="1"/>
  <c a="1" i="11" r="G13"/>
  <c i="11" r="G13" s="1"/>
  <c i="11" r="H13" s="1"/>
  <c a="1" i="11" r="G64"/>
  <c i="11" r="G64" s="1"/>
  <c i="11" r="F64" s="1"/>
  <c a="1" i="11" r="G56"/>
  <c i="11" r="G56" s="1"/>
  <c i="11" r="F56" s="1"/>
  <c a="1" i="11" r="G62"/>
  <c i="11" r="G62" s="1"/>
  <c i="11" r="F62" s="1"/>
  <c a="1" i="11" r="G86"/>
  <c i="11" r="G86" s="1"/>
  <c i="11" r="F86" s="1"/>
  <c a="1" i="11" r="G80"/>
  <c i="11" r="G80" s="1"/>
  <c i="11" r="H80" s="1"/>
  <c a="1" i="11" r="G5"/>
  <c i="11" r="G5" s="1"/>
  <c i="11" r="H5" s="1"/>
  <c a="1" i="11" r="G98"/>
  <c i="11" r="G98" s="1"/>
  <c i="11" r="H98" s="1"/>
  <c a="1" i="11" r="G36"/>
  <c i="11" r="G36" s="1"/>
  <c i="11" r="H36" s="1"/>
  <c a="1" i="11" r="G83"/>
  <c i="11" r="G83" s="1"/>
  <c i="11" r="H83" s="1"/>
  <c a="1" i="11" r="G12"/>
  <c i="11" r="G12" s="1"/>
  <c i="11" r="F12" s="1"/>
  <c a="1" i="11" r="G35"/>
  <c i="11" r="G35" s="1"/>
  <c i="11" r="F35" s="1"/>
  <c a="1" i="11" r="G6"/>
  <c i="11" r="G6" s="1"/>
  <c i="11" r="F6" s="1"/>
  <c a="1" i="11" r="G17"/>
  <c i="11" r="G17" s="1"/>
  <c i="11" r="F17" s="1"/>
  <c a="1" i="11" r="G40"/>
  <c i="11" r="G40" s="1"/>
  <c i="11" r="F40" s="1"/>
  <c a="1" i="11" r="G11"/>
  <c i="11" r="G11" s="1"/>
  <c i="11" r="H11" s="1"/>
  <c a="1" i="11" r="G91"/>
  <c i="11" r="G91" s="1"/>
  <c i="11" r="F91" s="1"/>
  <c a="1" i="11" r="G63"/>
  <c i="11" r="G63" s="1"/>
  <c i="11" r="H63" s="1"/>
  <c a="1" i="11" r="G101"/>
  <c i="11" r="G101" s="1"/>
  <c i="11" r="F101" s="1"/>
  <c i="11" r="K92" s="1"/>
  <c a="1" i="11" r="G43"/>
  <c i="11" r="G43" s="1"/>
  <c i="11" r="H43" s="1"/>
  <c a="1" i="11" r="G82"/>
  <c i="11" r="G82" s="1"/>
  <c i="11" r="H82" s="1"/>
  <c a="1" i="11" r="G55"/>
  <c i="11" r="G55" s="1"/>
  <c i="11" r="H55" s="1"/>
  <c a="1" i="11" r="G51"/>
  <c i="11" r="G51" s="1"/>
  <c i="11" r="H51" s="1"/>
  <c a="1" i="11" r="G3"/>
  <c i="11" r="G3" s="1"/>
  <c i="11" r="F3" s="1"/>
  <c a="1" i="11" r="G4"/>
  <c i="11" r="G4" s="1"/>
  <c i="11" r="F4" s="1"/>
  <c a="1" i="11" r="G61"/>
  <c i="11" r="G61" s="1"/>
  <c i="11" r="F61" s="1"/>
  <c a="1" i="11" r="G92"/>
  <c i="11" r="G92" s="1"/>
  <c i="11" r="H92" s="1"/>
  <c a="1" i="11" r="G30"/>
  <c i="11" r="G30" s="1"/>
  <c i="11" r="H30" s="1"/>
  <c a="1" i="11" r="G22"/>
  <c i="11" r="G22" s="1"/>
  <c i="11" r="F22" s="1"/>
  <c a="1" i="11" r="G18"/>
  <c i="11" r="G18" s="1"/>
  <c i="11" r="H18" s="1"/>
  <c a="1" i="11" r="G34"/>
  <c i="11" r="G34" s="1"/>
  <c i="11" r="H34" s="1"/>
  <c a="1" i="11" r="G85"/>
  <c i="11" r="G85" s="1"/>
  <c i="11" r="H85" s="1"/>
  <c a="1" i="11" r="G21"/>
  <c i="11" r="G21" s="1"/>
  <c i="11" r="H21" s="1"/>
  <c a="1" i="11" r="G37"/>
  <c i="11" r="G37" s="1"/>
  <c i="11" r="H37" s="1"/>
  <c a="1" i="11" r="G65"/>
  <c i="11" r="G65" s="1"/>
  <c i="11" r="H65" s="1"/>
  <c a="1" i="11" r="G20"/>
  <c i="11" r="G20" s="1"/>
  <c i="11" r="F20" s="1"/>
  <c a="1" i="11" r="G71"/>
  <c i="11" r="G71" s="1"/>
  <c i="11" r="H71" s="1"/>
  <c a="1" i="11" r="G45"/>
  <c i="11" r="G45" s="1"/>
  <c i="11" r="H45" s="1"/>
  <c a="1" i="11" r="G99"/>
  <c i="11" r="G99" s="1"/>
  <c i="11" r="H99" s="1"/>
  <c a="1" i="11" r="G75"/>
  <c i="11" r="G75" s="1"/>
  <c i="11" r="H75" s="1"/>
  <c a="1" i="11" r="G14"/>
  <c i="11" r="G14" s="1"/>
  <c i="11" r="F14" s="1"/>
  <c a="1" i="11" r="G31"/>
  <c i="11" r="G31" s="1"/>
  <c i="11" r="H31" s="1"/>
  <c a="1" i="11" r="G46"/>
  <c i="11" r="G46" s="1"/>
  <c i="11" r="F46" s="1"/>
  <c a="1" i="11" r="G41"/>
  <c i="11" r="G41" s="1"/>
  <c i="11" r="H41" s="1"/>
  <c i="9" r="O57"/>
  <c i="9" r="AJ27"/>
  <c i="9" r="U5"/>
  <c i="9" r="N41"/>
  <c i="9" r="L54"/>
  <c i="9" r="AG9"/>
  <c i="9" r="H52"/>
  <c i="9" r="AF21"/>
  <c i="9" r="AF35"/>
  <c i="9" r="AK32"/>
  <c i="9" r="BE8"/>
  <c i="9" r="AY11"/>
  <c i="9" r="X45"/>
  <c i="9" r="T8"/>
  <c i="9" r="AX5"/>
  <c i="9" r="BE55"/>
  <c i="9" r="M12"/>
  <c i="9" r="S12"/>
  <c i="9" r="AN56"/>
  <c i="9" r="AB42"/>
  <c i="9" r="AM56"/>
  <c i="9" r="Z29"/>
  <c i="9" r="I49"/>
  <c i="9" r="G37"/>
  <c i="9" r="AT5"/>
  <c i="9" r="AG20"/>
  <c i="9" r="Q42"/>
  <c i="9" r="BB12"/>
  <c i="9" r="I53"/>
  <c i="9" r="BD41"/>
  <c i="9" r="Q45"/>
  <c i="9" r="AJ19"/>
  <c i="9" r="T6"/>
  <c i="9" r="BC30"/>
  <c i="9" r="AV26"/>
  <c i="9" r="AI26"/>
  <c i="9" r="AK5"/>
  <c i="9" r="AU29"/>
  <c i="9" r="AM21"/>
  <c i="9" r="AV24"/>
  <c i="9" r="Z32"/>
  <c i="9" r="G48"/>
  <c i="9" r="T50"/>
  <c i="9" r="AF31"/>
  <c i="9" r="AG42"/>
  <c i="9" r="AC35"/>
  <c i="9" r="AH43"/>
  <c i="9" r="K14"/>
  <c i="9" r="AJ8"/>
  <c i="9" r="G46"/>
  <c i="9" r="F12"/>
  <c i="9" r="Z12"/>
  <c i="9" r="AL15"/>
  <c i="9" r="BC52"/>
  <c i="9" r="AE44"/>
  <c i="9" r="O38"/>
  <c i="9" r="Z43"/>
  <c i="9" r="K54"/>
  <c i="9" r="AZ26"/>
  <c i="9" r="X18"/>
  <c i="9" r="BB53"/>
  <c i="9" r="AG26"/>
  <c i="9" r="K9"/>
  <c i="9" r="N14"/>
  <c i="9" r="Z24"/>
  <c i="9" r="AF17"/>
  <c i="9" r="AY37"/>
  <c i="9" r="Z58"/>
  <c i="9" r="Y36"/>
  <c i="9" r="R29"/>
  <c i="9" r="BB30"/>
  <c i="9" r="AL32"/>
  <c i="9" r="E55"/>
  <c i="9" r="AT55"/>
  <c i="9" r="AH27"/>
  <c i="9" r="V33"/>
  <c i="9" r="Q47"/>
  <c i="9" r="AC20"/>
  <c i="9" r="AA42"/>
  <c i="9" r="AK52"/>
  <c i="9" r="AF46"/>
  <c i="9" r="X11"/>
  <c i="9" r="AT41"/>
  <c i="9" r="AJ38"/>
  <c i="9" r="S33"/>
  <c i="9" r="AH16"/>
  <c i="9" r="K24"/>
  <c i="9" r="AU18"/>
  <c i="9" r="W33"/>
  <c i="9" r="BC39"/>
  <c i="9" r="AP20"/>
  <c i="9" r="Y43"/>
  <c i="9" r="M24"/>
  <c i="9" r="X40"/>
  <c i="9" r="AS29"/>
  <c i="9" r="F16"/>
  <c i="9" r="K15"/>
  <c i="9" r="Q18"/>
  <c i="9" r="AP5"/>
  <c i="9" r="AW6"/>
  <c i="9" r="AV49"/>
  <c i="9" r="W8"/>
  <c i="9" r="AH17"/>
  <c i="9" r="R19"/>
  <c i="9" r="AS9"/>
  <c i="9" r="L51"/>
  <c i="9" r="J47"/>
  <c i="9" r="U44"/>
  <c i="9" r="BC26"/>
  <c i="9" r="AL36"/>
  <c i="9" r="R14"/>
  <c i="9" r="AF58"/>
  <c i="9" r="E25"/>
  <c i="9" r="BD31"/>
  <c i="9" r="U41"/>
  <c i="9" r="K31"/>
  <c i="9" r="L39"/>
  <c i="9" r="AY28"/>
  <c i="9" r="E9"/>
  <c i="9" r="L21"/>
  <c i="9" r="F40"/>
  <c i="9" r="AY6"/>
  <c i="9" r="AT49"/>
  <c i="9" r="AL25"/>
  <c i="9" r="I28"/>
  <c i="9" r="T55"/>
  <c i="9" r="AX53"/>
  <c i="9" r="AE6"/>
  <c i="9" r="G39"/>
  <c i="9" r="AC43"/>
  <c i="9" r="AN46"/>
  <c i="9" r="AC17"/>
  <c i="9" r="BE35"/>
  <c i="9" r="AQ22"/>
  <c i="9" r="W45"/>
  <c i="9" r="AX24"/>
  <c i="9" r="AJ39"/>
  <c i="9" r="O10"/>
  <c i="9" r="P55"/>
  <c i="9" r="J33"/>
  <c i="9" r="G42"/>
  <c i="9" r="AW46"/>
  <c i="9" r="AU44"/>
  <c i="9" r="AN28"/>
  <c i="9" r="AP42"/>
  <c i="9" r="AC40"/>
  <c i="9" r="H31"/>
  <c i="9" r="AM48"/>
  <c i="9" r="AZ24"/>
  <c i="9" r="D40"/>
  <c i="9" r="Y38"/>
  <c i="9" r="W24"/>
  <c i="9" r="AS21"/>
  <c i="9" r="BA9"/>
  <c i="9" r="AS36"/>
  <c i="9" r="AS43"/>
  <c i="9" r="BD37"/>
  <c i="9" r="AY41"/>
  <c i="9" r="BA32"/>
  <c i="9" r="BD10"/>
  <c i="9" r="AS41"/>
  <c i="9" r="AO57"/>
  <c i="9" r="AS11"/>
  <c i="9" r="X14"/>
  <c i="9" r="I38"/>
  <c i="9" r="AH15"/>
  <c i="9" r="AC15"/>
  <c i="9" r="N7"/>
  <c i="9" r="BD38"/>
  <c i="9" r="AG49"/>
  <c i="9" r="AF49"/>
  <c i="9" r="AG11"/>
  <c i="9" r="N31"/>
  <c i="9" r="AP39"/>
  <c i="9" r="AJ30"/>
  <c i="9" r="AG28"/>
  <c i="9" r="F14"/>
  <c i="9" r="D5"/>
  <c i="9" r="K48"/>
  <c i="9" r="BB9"/>
  <c i="9" r="AD27"/>
  <c i="9" r="AE36"/>
  <c i="9" r="Z41"/>
  <c i="9" r="AM17"/>
  <c i="9" r="AS56"/>
  <c i="9" r="AC37"/>
  <c i="9" r="AQ43"/>
  <c i="9" r="AJ51"/>
  <c i="9" r="Y6"/>
  <c i="9" r="H32"/>
  <c i="9" r="AQ14"/>
  <c i="9" r="AJ42"/>
  <c i="9" r="E13"/>
  <c i="9" r="AT21"/>
  <c i="9" r="AZ53"/>
  <c i="9" r="O7"/>
  <c i="9" r="AX39"/>
  <c i="9" r="D16"/>
  <c i="9" r="BE19"/>
  <c i="9" r="T45"/>
  <c i="9" r="H34"/>
  <c i="9" r="D36"/>
  <c i="9" r="AT51"/>
  <c i="9" r="AI58"/>
  <c i="9" r="AR57"/>
  <c i="9" r="BD51"/>
  <c i="9" r="AA19"/>
  <c i="9" r="Y28"/>
  <c i="9" r="AM12"/>
  <c i="9" r="W32"/>
  <c i="9" r="AY40"/>
  <c i="9" r="U9"/>
  <c i="9" r="M43"/>
  <c i="9" r="AY26"/>
  <c i="9" r="L26"/>
  <c i="9" r="AA49"/>
  <c i="9" r="AI50"/>
  <c i="9" r="AY19"/>
  <c i="9" r="AI54"/>
  <c i="9" r="E23"/>
  <c i="9" r="AY51"/>
  <c i="9" r="G56"/>
  <c i="9" r="W54"/>
  <c i="9" r="BA58"/>
  <c i="9" r="N51"/>
  <c i="9" r="G45"/>
  <c i="9" r="AT29"/>
  <c i="9" r="AV42"/>
  <c i="9" r="T10"/>
  <c i="9" r="N8"/>
  <c i="9" r="F51"/>
  <c i="9" r="Q14"/>
  <c i="9" r="BA36"/>
  <c i="9" r="BA22"/>
  <c i="9" r="N36"/>
  <c i="9" r="AT52"/>
  <c i="9" r="AE33"/>
  <c i="9" r="Y5"/>
  <c i="9" r="I25"/>
  <c i="9" r="S54"/>
  <c i="9" r="AS8"/>
  <c i="9" r="AF10"/>
  <c i="9" r="T53"/>
  <c i="9" r="D29"/>
  <c i="9" r="BA27"/>
  <c i="9" r="AM29"/>
  <c i="9" r="AN14"/>
  <c i="9" r="AL41"/>
  <c i="9" r="N45"/>
  <c i="9" r="Y44"/>
  <c i="9" r="N12"/>
  <c i="9" r="O35"/>
  <c i="9" r="AB40"/>
  <c i="9" r="AN55"/>
  <c i="9" r="O12"/>
  <c i="9" r="J12"/>
  <c i="9" r="AF19"/>
  <c i="9" r="G10"/>
  <c i="9" r="E39"/>
  <c i="9" r="O49"/>
  <c i="9" r="AH25"/>
  <c i="9" r="AL54"/>
  <c i="9" r="L47"/>
  <c i="9" r="E26"/>
  <c i="9" r="AB56"/>
  <c i="9" r="AH11"/>
  <c i="9" r="J25"/>
  <c i="9" r="AU27"/>
  <c i="9" r="L8"/>
  <c i="9" r="AK6"/>
  <c i="9" r="W27"/>
  <c i="9" r="W58"/>
  <c i="9" r="AP57"/>
  <c i="9" r="AO25"/>
  <c i="9" r="I43"/>
  <c i="9" r="J10"/>
  <c i="9" r="AB23"/>
  <c i="9" r="AP33"/>
  <c i="9" r="W13"/>
  <c i="9" r="AY17"/>
  <c i="9" r="AB19"/>
  <c i="9" r="D54"/>
  <c i="9" r="H14"/>
  <c i="9" r="AK9"/>
  <c i="9" r="R5"/>
  <c i="9" r="BD57"/>
  <c i="9" r="Q25"/>
  <c i="9" r="AP16"/>
  <c i="9" r="T5"/>
  <c i="9" r="BB43"/>
  <c i="9" r="AH8"/>
  <c i="9" r="AN5"/>
  <c i="9" r="Y7"/>
  <c i="9" r="AL35"/>
  <c i="9" r="AZ56"/>
  <c i="9" r="AO28"/>
  <c i="9" r="BB37"/>
  <c i="9" r="AG6"/>
  <c i="9" r="Q56"/>
  <c i="9" r="W23"/>
  <c i="9" r="AF41"/>
  <c i="9" r="AI15"/>
  <c i="9" r="AK8"/>
  <c i="9" r="Q32"/>
  <c i="9" r="M31"/>
  <c i="9" r="AT47"/>
  <c i="9" r="AQ45"/>
  <c i="9" r="Z22"/>
  <c i="9" r="P35"/>
  <c i="9" r="AL6"/>
  <c i="9" r="Z42"/>
  <c i="9" r="J14"/>
  <c i="9" r="K33"/>
  <c i="9" r="AJ5"/>
  <c i="9" r="AQ44"/>
  <c i="9" r="M56"/>
  <c i="9" r="AH55"/>
  <c i="9" r="AG45"/>
  <c i="9" r="AZ30"/>
  <c i="9" r="AS32"/>
  <c i="9" r="AL42"/>
  <c i="9" r="U46"/>
  <c i="9" r="AD40"/>
  <c i="9" r="BD16"/>
  <c i="9" r="AW34"/>
  <c i="9" r="AV55"/>
  <c i="9" r="K36"/>
  <c i="9" r="AG53"/>
  <c i="9" r="AP43"/>
  <c i="9" r="U14"/>
  <c i="9" r="J31"/>
  <c i="9" r="V27"/>
  <c i="9" r="AN58"/>
  <c i="9" r="AF9"/>
  <c i="9" r="AY12"/>
  <c i="9" r="AS39"/>
  <c i="9" r="AG46"/>
  <c i="9" r="AV40"/>
  <c i="9" r="AW49"/>
  <c i="9" r="Z31"/>
  <c i="9" r="AJ49"/>
  <c i="9" r="M10"/>
  <c i="9" r="U36"/>
  <c i="9" r="Y52"/>
  <c i="9" r="M58"/>
  <c i="9" r="AU14"/>
  <c i="9" r="V24"/>
  <c i="9" r="AA9"/>
  <c i="9" r="AN13"/>
  <c i="9" r="AS15"/>
  <c i="9" r="AW32"/>
  <c i="9" r="E16"/>
  <c i="9" r="AW38"/>
  <c i="9" r="AR30"/>
  <c i="9" r="L40"/>
  <c i="9" r="AR18"/>
  <c i="9" r="P10"/>
  <c i="9" r="M5"/>
  <c i="9" r="AY33"/>
  <c i="9" r="AW58"/>
  <c i="9" r="I41"/>
  <c i="9" r="H40"/>
  <c i="9" r="AV53"/>
  <c i="9" r="AU28"/>
  <c i="9" r="AL28"/>
  <c i="9" r="D47"/>
  <c i="9" r="AT7"/>
  <c i="9" r="AH5"/>
  <c i="9" r="U38"/>
  <c i="9" r="F25"/>
  <c i="9" r="AI13"/>
  <c i="9" r="AM42"/>
  <c i="9" r="AM33"/>
  <c i="9" r="M37"/>
  <c i="9" r="AB16"/>
  <c i="9" r="E27"/>
  <c i="9" r="AB50"/>
  <c i="9" r="AO53"/>
  <c i="9" r="AE31"/>
  <c i="9" r="AC47"/>
  <c i="9" r="AT10"/>
  <c i="9" r="D58"/>
  <c i="9" r="AA31"/>
  <c i="9" r="BE40"/>
  <c i="9" r="AS13"/>
  <c i="9" r="R48"/>
  <c i="9" r="AQ30"/>
  <c i="9" r="BB7"/>
  <c i="9" r="AK17"/>
  <c i="9" r="AZ42"/>
  <c i="9" r="AZ18"/>
  <c i="9" r="AG29"/>
  <c i="9" r="AB57"/>
  <c i="9" r="Y37"/>
  <c i="9" r="K35"/>
  <c i="9" r="AZ19"/>
  <c i="9" r="BD45"/>
  <c i="9" r="E24"/>
  <c i="9" r="AN57"/>
  <c i="9" r="BD26"/>
  <c i="9" r="L16"/>
  <c i="9" r="S37"/>
  <c i="9" r="U33"/>
  <c i="9" r="Y40"/>
  <c i="9" r="S27"/>
  <c i="9" r="Q12"/>
  <c i="9" r="BC10"/>
  <c i="9" r="X58"/>
  <c i="9" r="AJ54"/>
  <c i="9" r="AR12"/>
  <c i="9" r="AG39"/>
  <c i="9" r="S22"/>
  <c i="9" r="AX43"/>
  <c i="9" r="AU58"/>
  <c i="9" r="BA7"/>
  <c i="9" r="AQ38"/>
  <c i="9" r="X49"/>
  <c i="9" r="AO46"/>
  <c i="9" r="AD47"/>
  <c i="9" r="AQ49"/>
  <c i="9" r="AI20"/>
  <c i="9" r="AU33"/>
  <c i="9" r="E37"/>
  <c i="9" r="AJ37"/>
  <c i="9" r="R25"/>
  <c i="9" r="AQ36"/>
  <c i="9" r="J34"/>
  <c i="9" r="AW9"/>
  <c i="9" r="F52"/>
  <c i="9" r="I37"/>
  <c i="9" r="AS34"/>
  <c i="9" r="H9"/>
  <c i="9" r="BD22"/>
  <c i="9" r="J44"/>
  <c i="9" r="AD43"/>
  <c i="9" r="V28"/>
  <c i="9" r="AO32"/>
  <c i="9" r="E48"/>
  <c i="9" r="AM5"/>
  <c i="9" r="BE48"/>
  <c i="9" r="AW11"/>
  <c i="9" r="W34"/>
  <c i="9" r="AA18"/>
  <c i="9" r="BE56"/>
  <c i="9" r="BA54"/>
  <c i="9" r="AX17"/>
  <c i="9" r="O6"/>
  <c i="9" r="AL23"/>
  <c i="9" r="AM28"/>
  <c i="9" r="AV30"/>
  <c i="9" r="AI44"/>
  <c i="9" r="L57"/>
  <c i="9" r="AA13"/>
  <c i="9" r="AO22"/>
  <c i="9" r="AI21"/>
  <c i="9" r="U24"/>
  <c i="9" r="AN53"/>
  <c i="9" r="BC28"/>
  <c i="9" r="W36"/>
  <c i="9" r="X9"/>
  <c i="9" r="AS24"/>
  <c i="9" r="AM16"/>
  <c i="9" r="AE9"/>
  <c i="9" r="AL43"/>
  <c i="9" r="BE6"/>
  <c i="9" r="AP22"/>
  <c i="9" r="AD56"/>
  <c i="9" r="H24"/>
  <c i="9" r="O54"/>
  <c i="9" r="U12"/>
  <c i="9" r="F43"/>
  <c i="9" r="L42"/>
  <c i="9" r="AQ6"/>
  <c i="9" r="M18"/>
  <c i="9" r="T46"/>
  <c i="9" r="S23"/>
  <c i="9" r="BA38"/>
  <c i="9" r="H43"/>
  <c i="9" r="BD25"/>
  <c i="9" r="S24"/>
  <c i="9" r="AS19"/>
  <c i="9" r="W16"/>
  <c i="9" r="O19"/>
  <c i="9" r="BA5"/>
  <c i="9" r="BB20"/>
  <c i="9" r="U48"/>
  <c i="9" r="Y8"/>
  <c i="9" r="F19"/>
  <c i="9" r="AU42"/>
  <c i="9" r="Q57"/>
  <c i="9" r="AR31"/>
  <c i="9" r="AI56"/>
  <c i="9" r="AP32"/>
  <c i="9" r="BA20"/>
  <c i="9" r="AA16"/>
  <c i="9" r="AE50"/>
  <c i="9" r="AG17"/>
  <c i="9" r="U30"/>
  <c i="9" r="V53"/>
  <c i="9" r="BA12"/>
  <c i="9" r="M23"/>
  <c i="9" r="AX7"/>
  <c i="9" r="BC29"/>
  <c i="9" r="BA17"/>
  <c i="9" r="E53"/>
  <c i="9" r="AS5"/>
  <c i="9" r="AT45"/>
  <c i="9" r="E5"/>
  <c i="9" r="Z54"/>
  <c i="9" r="G34"/>
  <c i="9" r="AH19"/>
  <c i="9" r="AK33"/>
  <c i="9" r="AM57"/>
  <c i="9" r="AT16"/>
  <c i="9" r="AT30"/>
  <c i="9" r="AX18"/>
  <c i="9" r="R40"/>
  <c i="9" r="BE7"/>
  <c i="9" r="AR35"/>
  <c i="9" r="AV21"/>
  <c i="9" r="AT8"/>
  <c i="9" r="S28"/>
  <c i="9" r="G55"/>
  <c i="9" r="I47"/>
  <c i="9" r="AZ36"/>
  <c i="9" r="K53"/>
  <c i="9" r="AC21"/>
  <c i="9" r="G23"/>
  <c i="9" r="AS45"/>
  <c i="9" r="AL57"/>
  <c i="9" r="Z28"/>
  <c i="9" r="AJ23"/>
  <c i="9" r="AW31"/>
  <c i="9" r="AQ24"/>
  <c i="9" r="AA46"/>
  <c i="9" r="F6"/>
  <c i="9" r="K18"/>
  <c i="9" r="W21"/>
  <c i="9" r="AE38"/>
  <c i="9" r="AJ55"/>
  <c i="9" r="F56"/>
  <c i="9" r="H19"/>
  <c i="9" r="AB34"/>
  <c i="9" r="Q52"/>
  <c i="9" r="X7"/>
  <c i="9" r="AD12"/>
  <c i="9" r="BB33"/>
  <c i="9" r="AE54"/>
  <c i="9" r="Y24"/>
  <c i="9" r="AN42"/>
  <c i="9" r="D6"/>
  <c i="9" r="AY48"/>
  <c i="9" r="N46"/>
  <c i="9" r="X46"/>
  <c i="9" r="J39"/>
  <c i="9" r="AF13"/>
  <c i="9" r="Z37"/>
  <c i="9" r="M38"/>
  <c i="9" r="AW41"/>
  <c i="9" r="AD20"/>
  <c i="9" r="AZ41"/>
  <c i="9" r="AI28"/>
  <c i="9" r="AC41"/>
  <c i="9" r="AX45"/>
  <c i="9" r="AB10"/>
  <c i="9" r="AG21"/>
  <c i="9" r="I19"/>
  <c i="9" r="AD7"/>
  <c i="9" r="BB32"/>
  <c i="9" r="O37"/>
  <c i="9" r="R41"/>
  <c i="9" r="T17"/>
  <c i="9" r="AI51"/>
  <c i="9" r="AA47"/>
  <c i="9" r="AR39"/>
  <c i="9" r="BD53"/>
  <c i="9" r="G25"/>
  <c i="9" r="AU53"/>
  <c i="9" r="P38"/>
  <c i="9" r="AT24"/>
  <c i="9" r="Q49"/>
  <c i="9" r="Z7"/>
  <c i="9" r="AT38"/>
  <c i="9" r="AH21"/>
  <c i="9" r="AN24"/>
  <c i="9" r="AQ21"/>
  <c i="9" r="BC45"/>
  <c i="9" r="AF52"/>
  <c i="9" r="AE28"/>
  <c i="9" r="AG7"/>
  <c i="9" r="O39"/>
  <c i="9" r="AF24"/>
  <c i="9" r="D12"/>
  <c i="9" r="AY54"/>
  <c i="9" r="I16"/>
  <c i="9" r="V6"/>
  <c i="9" r="AV38"/>
  <c i="9" r="AW8"/>
  <c i="9" r="BC12"/>
  <c i="9" r="J48"/>
  <c i="9" r="BC42"/>
  <c i="9" r="AA23"/>
  <c i="9" r="AM32"/>
  <c i="9" r="BB14"/>
  <c i="9" r="AL55"/>
  <c i="9" r="D31"/>
  <c i="9" r="AA41"/>
  <c i="9" r="AM51"/>
  <c i="9" r="AH38"/>
  <c i="9" r="Q13"/>
  <c i="9" r="AB25"/>
  <c i="9" r="AK26"/>
  <c i="9" r="Y33"/>
  <c i="9" r="K22"/>
  <c i="9" r="H57"/>
  <c i="9" r="G18"/>
  <c i="9" r="AB52"/>
  <c i="9" r="V15"/>
  <c i="9" r="AE40"/>
  <c i="9" r="J50"/>
  <c i="9" r="AE17"/>
  <c i="9" r="BC51"/>
  <c i="9" r="AH53"/>
  <c i="9" r="AE5"/>
  <c i="9" r="AL33"/>
  <c i="9" r="R22"/>
  <c i="9" r="J13"/>
  <c i="9" r="AU7"/>
  <c i="9" r="AG56"/>
  <c i="9" r="AD22"/>
  <c i="9" r="AA50"/>
  <c i="9" r="N50"/>
  <c i="9" r="T47"/>
  <c i="9" r="F18"/>
  <c i="9" r="BC6"/>
  <c i="9" r="M9"/>
  <c i="9" r="F10"/>
  <c i="9" r="AQ28"/>
  <c i="9" r="W51"/>
  <c i="9" r="AL14"/>
  <c i="9" r="AC18"/>
  <c i="9" r="J23"/>
  <c i="9" r="L50"/>
  <c i="9" r="S11"/>
  <c i="9" r="AL39"/>
  <c i="9" r="N22"/>
  <c i="9" r="BE10"/>
  <c i="9" r="AC48"/>
  <c i="9" r="Z45"/>
  <c i="9" r="BC13"/>
  <c i="9" r="T25"/>
  <c i="9" r="AA21"/>
  <c i="9" r="M36"/>
  <c i="9" r="AD31"/>
  <c i="9" r="AQ51"/>
  <c i="9" r="Y55"/>
  <c i="9" r="AI55"/>
  <c i="9" r="AW25"/>
  <c i="9" r="D50"/>
  <c i="9" r="Z48"/>
  <c i="9" r="Q19"/>
  <c i="9" r="AT35"/>
  <c i="9" r="AW40"/>
  <c i="9" r="AY22"/>
  <c i="9" r="R57"/>
  <c i="9" r="AH51"/>
  <c i="9" r="AV52"/>
  <c i="9" r="L7"/>
  <c i="9" r="BC37"/>
  <c i="9" r="R56"/>
  <c i="9" r="AJ57"/>
  <c i="9" r="BD47"/>
  <c i="9" r="W57"/>
  <c i="9" r="AY43"/>
  <c i="9" r="U32"/>
  <c i="9" r="BD48"/>
  <c i="9" r="J30"/>
  <c i="9" r="P17"/>
  <c i="9" r="AY46"/>
  <c i="9" r="T43"/>
  <c i="9" r="AB36"/>
  <c i="9" r="L25"/>
  <c i="9" r="N24"/>
  <c i="9" r="BD29"/>
  <c i="9" r="E52"/>
  <c i="9" r="M54"/>
  <c i="9" r="G50"/>
  <c i="9" r="V13"/>
  <c i="9" r="Y45"/>
  <c i="9" r="S19"/>
  <c i="9" r="AQ48"/>
  <c i="9" r="AL19"/>
  <c i="9" r="F48"/>
  <c i="9" r="AP30"/>
  <c i="9" r="AP45"/>
  <c i="9" r="AY35"/>
  <c i="9" r="Y11"/>
  <c i="9" r="BB47"/>
  <c i="9" r="AA28"/>
  <c i="9" r="D52"/>
  <c i="9" r="AI57"/>
  <c i="9" r="F36"/>
  <c i="9" r="AW5"/>
  <c i="9" r="AA25"/>
  <c i="9" r="AH20"/>
  <c i="9" r="R23"/>
  <c i="9" r="AM37"/>
  <c i="9" r="G28"/>
  <c i="9" r="X57"/>
  <c i="9" r="AI19"/>
  <c i="9" r="BA18"/>
  <c i="9" r="R58"/>
  <c i="9" r="BE50"/>
  <c i="9" r="BC54"/>
  <c i="9" r="O50"/>
  <c i="9" r="AG34"/>
  <c i="9" r="I9"/>
  <c i="9" r="U26"/>
  <c i="9" r="U22"/>
  <c i="9" r="AM52"/>
  <c i="9" r="K27"/>
  <c i="9" r="AA30"/>
  <c i="9" r="AJ52"/>
  <c i="9" r="K23"/>
  <c i="9" r="AQ46"/>
  <c i="9" r="Y41"/>
  <c i="9" r="R15"/>
  <c i="9" r="W55"/>
  <c i="9" r="BC41"/>
  <c i="9" r="Y25"/>
  <c i="9" r="S45"/>
  <c i="9" r="BB8"/>
  <c i="9" r="P14"/>
  <c i="9" r="AW55"/>
  <c i="9" r="AX14"/>
  <c i="9" r="AF33"/>
  <c i="9" r="BD56"/>
  <c i="9" r="AF37"/>
  <c i="9" r="X31"/>
  <c i="9" r="AK18"/>
  <c i="9" r="P7"/>
  <c i="9" r="Y46"/>
  <c i="9" r="AF43"/>
  <c i="9" r="AO34"/>
  <c i="9" r="AU20"/>
  <c i="9" r="J5"/>
  <c i="9" r="BA6"/>
  <c i="9" r="BA50"/>
  <c i="9" r="E14"/>
  <c i="9" r="AF5"/>
  <c i="9" r="AK34"/>
  <c i="9" r="AA52"/>
  <c i="9" r="F8"/>
  <c i="9" r="O34"/>
  <c i="9" r="O27"/>
  <c i="9" r="G14"/>
  <c i="9" r="AH58"/>
  <c i="9" r="Q11"/>
  <c i="9" r="BD54"/>
  <c i="9" r="E38"/>
  <c i="9" r="AO14"/>
  <c i="9" r="W26"/>
  <c i="9" r="AD15"/>
  <c i="9" r="W19"/>
  <c i="9" r="BD52"/>
  <c i="9" r="AV13"/>
  <c i="9" r="W53"/>
  <c i="9" r="S35"/>
  <c i="9" r="N27"/>
  <c i="9" r="AR25"/>
  <c i="9" r="BD49"/>
  <c i="9" r="AN12"/>
  <c i="9" r="AC29"/>
  <c i="9" r="AQ16"/>
  <c i="9" r="AQ58"/>
  <c i="9" r="E54"/>
  <c i="9" r="N43"/>
  <c i="9" r="AP50"/>
  <c i="9" r="W15"/>
  <c i="9" r="AZ57"/>
  <c i="9" r="BD15"/>
  <c i="9" r="AS53"/>
  <c i="9" r="X26"/>
  <c i="9" r="BB45"/>
  <c i="9" r="BA56"/>
  <c i="9" r="M53"/>
  <c i="9" r="AV25"/>
  <c i="9" r="AS47"/>
  <c i="9" r="BE17"/>
  <c i="9" r="AM31"/>
  <c i="9" r="AI24"/>
  <c i="9" r="V40"/>
  <c i="9" r="BA42"/>
  <c i="9" r="AE47"/>
  <c i="9" r="AU10"/>
  <c i="9" r="S50"/>
  <c i="9" r="J55"/>
  <c i="9" r="N29"/>
  <c i="9" r="AT43"/>
  <c i="9" r="AE39"/>
  <c i="9" r="BB27"/>
  <c i="9" r="AQ26"/>
  <c i="9" r="Q41"/>
  <c i="9" r="AS20"/>
  <c i="9" r="I46"/>
  <c i="9" r="M47"/>
  <c i="9" r="AZ31"/>
  <c i="9" r="V42"/>
  <c i="9" r="AE15"/>
  <c i="9" r="P19"/>
  <c i="9" r="W49"/>
  <c i="9" r="BB13"/>
  <c i="9" r="Z34"/>
  <c i="9" r="AD25"/>
  <c i="9" r="G51"/>
  <c i="9" r="P8"/>
  <c i="9" r="BC17"/>
  <c i="9" r="M19"/>
  <c i="9" r="AO18"/>
  <c i="9" r="AX11"/>
  <c i="9" r="D20"/>
  <c i="9" r="D43"/>
  <c i="9" r="K49"/>
  <c i="9" r="AR27"/>
  <c i="9" r="R8"/>
  <c i="9" r="N13"/>
  <c i="9" r="K50"/>
  <c i="9" r="AF53"/>
  <c i="9" r="AS33"/>
  <c i="9" r="D53"/>
  <c i="9" r="BB25"/>
  <c i="9" r="Y20"/>
  <c i="9" r="T49"/>
  <c i="9" r="L14"/>
  <c i="9" r="V9"/>
  <c i="9" r="AH56"/>
  <c i="9" r="AL37"/>
  <c i="9" r="AH12"/>
  <c i="9" r="AT14"/>
  <c i="9" r="Y50"/>
  <c i="9" r="AT17"/>
  <c i="9" r="M42"/>
  <c i="9" r="N26"/>
  <c i="9" r="F29"/>
  <c i="9" r="AB39"/>
  <c i="9" r="N42"/>
  <c i="9" r="AT27"/>
  <c i="9" r="AG44"/>
  <c i="9" r="AZ38"/>
  <c i="9" r="M30"/>
  <c i="9" r="AZ49"/>
  <c i="9" r="AC39"/>
  <c i="9" r="G21"/>
  <c i="9" r="AF7"/>
  <c i="9" r="AZ16"/>
  <c i="9" r="J26"/>
  <c i="9" r="AI10"/>
  <c i="9" r="F31"/>
  <c i="9" r="W56"/>
  <c i="9" r="Y19"/>
  <c i="9" r="E49"/>
  <c i="9" r="BD42"/>
  <c i="9" r="AP9"/>
  <c i="9" r="AQ11"/>
  <c i="9" r="AK21"/>
  <c i="9" r="BA51"/>
  <c i="9" r="BB52"/>
  <c i="9" r="S34"/>
  <c i="9" r="AP44"/>
  <c i="9" r="AH14"/>
  <c i="9" r="AK38"/>
  <c i="9" r="AD37"/>
  <c i="9" r="R43"/>
  <c i="9" r="AB38"/>
  <c i="9" r="R38"/>
  <c i="9" r="D33"/>
  <c i="9" r="AY24"/>
  <c i="9" r="AG24"/>
  <c i="9" r="AV37"/>
  <c i="9" r="AR32"/>
  <c i="9" r="BA28"/>
  <c i="9" r="P22"/>
  <c i="9" r="AW51"/>
  <c i="9" r="L10"/>
  <c i="9" r="AX31"/>
  <c i="9" r="R17"/>
  <c i="9" r="H41"/>
  <c i="9" r="BA52"/>
  <c i="9" r="BD19"/>
  <c i="9" r="H47"/>
  <c i="9" r="O58"/>
  <c i="9" r="H8"/>
  <c i="9" r="AG51"/>
  <c i="9" r="E46"/>
  <c i="9" r="V21"/>
  <c i="9" r="AD5"/>
  <c i="9" r="BB58"/>
  <c i="9" r="D15"/>
  <c i="9" r="AH28"/>
  <c i="9" r="AM50"/>
  <c i="9" r="G7"/>
  <c i="9" r="AH33"/>
  <c i="9" r="T24"/>
  <c i="9" r="BC11"/>
  <c i="9" r="K57"/>
  <c i="9" r="H26"/>
  <c i="9" r="T19"/>
  <c i="9" r="T39"/>
  <c i="9" r="BD34"/>
  <c i="9" r="S10"/>
  <c i="9" r="V54"/>
  <c i="9" r="AX42"/>
  <c i="9" r="AW57"/>
  <c i="9" r="AG30"/>
  <c i="9" r="AX28"/>
  <c i="9" r="BB57"/>
  <c i="9" r="E7"/>
  <c i="9" r="BB38"/>
  <c i="9" r="V10"/>
  <c i="9" r="Z23"/>
  <c i="9" r="T41"/>
  <c i="9" r="AO51"/>
  <c i="9" r="AZ27"/>
  <c i="9" r="AW12"/>
  <c i="9" r="AT48"/>
  <c i="9" r="J46"/>
  <c i="9" r="BD21"/>
  <c i="9" r="AJ53"/>
  <c i="9" r="BC18"/>
  <c i="9" r="AY7"/>
  <c i="9" r="I10"/>
  <c i="9" r="S48"/>
  <c i="9" r="AA48"/>
  <c i="9" r="AH39"/>
  <c i="9" r="AK29"/>
  <c i="9" r="AI31"/>
  <c i="9" r="N53"/>
  <c i="9" r="BE47"/>
  <c i="9" r="AD34"/>
  <c i="9" r="D55"/>
  <c i="9" r="W7"/>
  <c i="9" r="AV5"/>
  <c i="9" r="AB49"/>
  <c i="9" r="AQ50"/>
  <c i="9" r="AP34"/>
  <c i="9" r="AB18"/>
  <c i="9" r="N28"/>
  <c i="9" r="AR51"/>
  <c i="9" r="AC27"/>
  <c i="9" r="E30"/>
  <c i="9" r="AG13"/>
  <c i="9" r="P29"/>
  <c i="9" r="AW20"/>
  <c i="9" r="AR46"/>
  <c i="9" r="P32"/>
  <c i="9" r="AD14"/>
  <c i="9" r="AT34"/>
  <c i="9" r="AB47"/>
  <c i="9" r="BE34"/>
  <c i="9" r="L37"/>
  <c i="9" r="AP12"/>
  <c i="9" r="AU13"/>
  <c i="9" r="I45"/>
  <c i="9" r="N55"/>
  <c i="9" r="AF45"/>
  <c i="9" r="O14"/>
  <c i="9" r="AR49"/>
  <c i="9" r="AL30"/>
  <c i="9" r="AE41"/>
  <c i="9" r="AB22"/>
  <c i="9" r="AP38"/>
  <c i="9" r="AT33"/>
  <c i="9" r="AR52"/>
  <c i="9" r="K44"/>
  <c i="9" r="AR15"/>
  <c i="9" r="I15"/>
  <c i="9" r="AW27"/>
  <c i="9" r="AO56"/>
  <c i="9" r="AX30"/>
  <c i="9" r="AK36"/>
  <c i="9" r="AM27"/>
  <c i="9" r="BE45"/>
  <c i="9" r="AA38"/>
  <c i="9" r="AF32"/>
  <c i="9" r="AO49"/>
  <c i="9" r="AL53"/>
  <c i="9" r="AF15"/>
  <c i="9" r="BA23"/>
  <c i="9" r="Z36"/>
  <c i="9" r="AP56"/>
  <c i="9" r="D46"/>
  <c i="9" r="Z57"/>
  <c i="9" r="AI38"/>
  <c i="9" r="P50"/>
  <c i="9" r="W28"/>
  <c i="9" r="AH41"/>
  <c i="9" r="AS40"/>
  <c i="9" r="O42"/>
  <c i="9" r="BA14"/>
  <c i="9" r="W18"/>
  <c i="9" r="AJ35"/>
  <c i="9" r="F58"/>
  <c i="9" r="D17"/>
  <c i="9" r="AU43"/>
  <c i="9" r="AI11"/>
  <c i="9" r="BD18"/>
  <c i="9" r="AE20"/>
  <c i="9" r="V41"/>
  <c i="9" r="BC9"/>
  <c i="9" r="AC23"/>
  <c i="9" r="AS6"/>
  <c i="9" r="G19"/>
  <c i="9" r="V22"/>
  <c i="9" r="Q15"/>
  <c i="9" r="AH35"/>
  <c i="9" r="G36"/>
  <c i="9" r="V18"/>
  <c i="9" r="E11"/>
  <c i="9" r="L19"/>
  <c i="9" r="F7"/>
  <c i="9" r="AX46"/>
  <c i="9" r="F27"/>
  <c i="9" r="AE35"/>
  <c i="9" r="BA10"/>
  <c i="9" r="AN27"/>
  <c i="9" r="AS31"/>
  <c i="9" r="L34"/>
  <c i="9" r="AK14"/>
  <c i="9" r="H38"/>
  <c i="9" r="AA17"/>
  <c i="9" r="AJ25"/>
  <c i="9" r="AS22"/>
  <c i="9" r="AK39"/>
  <c i="9" r="AC45"/>
  <c i="9" r="AW24"/>
  <c i="9" r="V35"/>
  <c i="9" r="AK16"/>
  <c i="9" r="AP8"/>
  <c i="9" r="R30"/>
  <c i="9" r="P11"/>
  <c i="9" r="W20"/>
  <c i="9" r="AE43"/>
  <c i="9" r="D23"/>
  <c i="9" r="T52"/>
  <c i="9" r="AX49"/>
  <c i="9" r="AA6"/>
  <c i="9" r="AS50"/>
  <c i="9" r="AK42"/>
  <c i="9" r="U20"/>
  <c i="9" r="Z55"/>
  <c i="9" r="AK28"/>
  <c i="9" r="Z26"/>
  <c i="9" r="N5"/>
  <c i="9" r="N30"/>
  <c i="9" r="U27"/>
  <c i="9" r="AY36"/>
  <c i="9" r="AI22"/>
  <c i="9" r="AB5"/>
  <c i="9" r="AM15"/>
  <c i="9" r="AN35"/>
  <c i="9" r="AU25"/>
  <c i="9" r="K39"/>
  <c i="9" r="AV36"/>
  <c i="9" r="K32"/>
  <c i="9" r="I30"/>
  <c i="9" r="Y21"/>
  <c i="9" r="N57"/>
  <c i="9" r="R24"/>
  <c i="9" r="E19"/>
  <c i="9" r="AD10"/>
  <c i="9" r="AV7"/>
  <c i="9" r="AZ14"/>
  <c i="9" r="O31"/>
  <c i="9" r="Y18"/>
  <c i="9" r="U29"/>
  <c i="9" r="AR55"/>
  <c i="9" r="Y39"/>
  <c i="9" r="L6"/>
  <c i="9" r="AZ54"/>
  <c i="9" r="BA39"/>
  <c i="9" r="AD54"/>
  <c i="9" r="BB34"/>
  <c i="9" r="I40"/>
  <c i="9" r="AF57"/>
  <c i="9" r="Z10"/>
  <c i="9" r="AU6"/>
  <c i="9" r="U23"/>
  <c i="9" r="AR26"/>
  <c i="9" r="AW33"/>
  <c i="9" r="AZ51"/>
  <c i="9" r="F33"/>
  <c i="9" r="AB37"/>
  <c i="9" r="Y26"/>
  <c i="9" r="BE25"/>
  <c i="9" r="E36"/>
  <c i="9" r="O51"/>
  <c i="9" r="W39"/>
  <c i="9" r="J53"/>
  <c i="9" r="G47"/>
  <c i="9" r="E33"/>
  <c i="9" r="AU17"/>
  <c i="9" r="W41"/>
  <c i="9" r="K12"/>
  <c i="9" r="AT23"/>
  <c i="9" r="AX27"/>
  <c i="9" r="AJ33"/>
  <c i="9" r="Y58"/>
  <c i="9" r="BB55"/>
  <c i="9" r="AY15"/>
  <c i="9" r="G43"/>
  <c i="9" r="J58"/>
  <c i="9" r="Z49"/>
  <c i="9" r="P37"/>
  <c i="9" r="BA53"/>
  <c i="9" r="AL8"/>
  <c i="9" r="W29"/>
  <c i="9" r="V48"/>
  <c i="9" r="AC8"/>
  <c i="9" r="S9"/>
  <c i="9" r="V38"/>
  <c i="9" r="R54"/>
  <c i="9" r="AD23"/>
  <c i="9" r="BD40"/>
  <c i="9" r="Q46"/>
  <c i="9" r="AI35"/>
  <c i="9" r="BC25"/>
  <c i="9" r="BA37"/>
  <c i="9" r="X55"/>
  <c i="9" r="AP15"/>
  <c i="9" r="AC56"/>
  <c i="9" r="M22"/>
  <c i="9" r="AE14"/>
  <c i="9" r="J54"/>
  <c i="9" r="AE13"/>
  <c i="9" r="H36"/>
  <c i="9" r="AJ9"/>
  <c i="9" r="I18"/>
  <c i="9" r="P58"/>
  <c i="9" r="AY45"/>
  <c i="9" r="AX55"/>
  <c i="9" r="AZ10"/>
  <c i="9" r="BC33"/>
  <c i="9" r="U28"/>
  <c i="9" r="S51"/>
  <c i="9" r="AP29"/>
  <c i="9" r="AU24"/>
  <c i="9" r="R12"/>
  <c i="9" r="V39"/>
  <c i="9" r="AP51"/>
  <c i="9" r="K6"/>
  <c i="9" r="AP41"/>
  <c i="9" r="Q53"/>
  <c i="9" r="E32"/>
  <c i="9" r="U43"/>
  <c i="9" r="AB43"/>
  <c i="9" r="AN11"/>
  <c i="9" r="S17"/>
  <c i="9" r="L48"/>
  <c i="9" r="Q50"/>
  <c i="9" r="AO5"/>
  <c i="9" r="AR17"/>
  <c i="9" r="L15"/>
  <c i="9" r="AY38"/>
  <c i="9" r="AC22"/>
  <c i="9" r="AX36"/>
  <c i="9" r="Y27"/>
  <c i="9" r="F55"/>
  <c i="9" r="U13"/>
  <c i="9" r="S40"/>
  <c i="9" r="BA25"/>
  <c i="9" r="Z18"/>
  <c i="9" r="M51"/>
  <c i="9" r="AK13"/>
  <c i="9" r="AZ33"/>
  <c i="9" r="V44"/>
  <c i="9" r="AY39"/>
  <c i="9" r="AL27"/>
  <c i="9" r="AY13"/>
  <c i="9" r="AE57"/>
  <c i="9" r="AM34"/>
  <c i="9" r="AW44"/>
  <c i="9" r="AA14"/>
  <c i="9" r="O53"/>
  <c i="9" r="G49"/>
  <c i="9" r="AB26"/>
  <c i="9" r="X5"/>
  <c i="9" r="I23"/>
  <c i="9" r="P18"/>
  <c i="9" r="J21"/>
  <c i="9" r="BA34"/>
  <c i="9" r="BB6"/>
  <c i="9" r="S5"/>
  <c i="9" r="AB58"/>
  <c i="9" r="Y15"/>
  <c i="9" r="P48"/>
  <c i="9" r="AD19"/>
  <c i="9" r="D24"/>
  <c i="9" r="H10"/>
  <c i="9" r="AL47"/>
  <c i="9" r="AQ32"/>
  <c i="9" r="P54"/>
  <c i="9" r="U16"/>
  <c i="9" r="AP47"/>
  <c i="9" r="AP18"/>
  <c i="9" r="AU51"/>
  <c i="9" r="AV51"/>
  <c i="9" r="X19"/>
  <c i="9" r="L18"/>
  <c i="9" r="AO11"/>
  <c i="9" r="T7"/>
  <c i="9" r="AY47"/>
  <c i="9" r="Z53"/>
  <c i="9" r="AC55"/>
  <c i="9" r="S16"/>
  <c i="9" r="N18"/>
  <c i="9" r="AB48"/>
  <c i="9" r="BE52"/>
  <c i="9" r="AZ12"/>
  <c i="9" r="AN48"/>
  <c i="9" r="Z39"/>
  <c i="9" r="AW14"/>
  <c i="9" r="AW19"/>
  <c i="9" r="M32"/>
  <c i="9" r="J24"/>
  <c i="9" r="AN30"/>
  <c i="9" r="AZ47"/>
  <c i="9" r="BC15"/>
  <c i="9" r="M57"/>
  <c i="9" r="Q27"/>
  <c i="9" r="AS44"/>
  <c i="9" r="X35"/>
  <c i="9" r="Q38"/>
  <c i="9" r="AU37"/>
  <c i="9" r="F23"/>
  <c i="9" r="X23"/>
  <c i="9" r="AY25"/>
  <c i="9" r="I27"/>
  <c i="9" r="AZ35"/>
  <c i="9" r="AC31"/>
  <c i="9" r="R21"/>
  <c i="9" r="Q31"/>
  <c i="9" r="AR22"/>
  <c i="9" r="AT32"/>
  <c i="9" r="AH18"/>
  <c i="9" r="E15"/>
  <c i="9" r="AX37"/>
  <c i="9" r="K41"/>
  <c i="9" r="BB46"/>
  <c i="9" r="L5"/>
  <c i="9" r="X44"/>
  <c i="9" r="AR11"/>
  <c i="9" r="M29"/>
  <c i="9" r="D7"/>
  <c i="9" r="Y35"/>
  <c i="9" r="AX20"/>
  <c i="9" r="AJ7"/>
  <c i="9" r="AT36"/>
  <c i="9" r="AI27"/>
  <c i="9" r="AW47"/>
  <c i="9" r="AX35"/>
  <c i="9" r="Q33"/>
  <c i="9" r="G27"/>
  <c i="9" r="I52"/>
  <c i="9" r="F11"/>
  <c i="9" r="BD24"/>
  <c i="9" r="AS57"/>
  <c i="9" r="J16"/>
  <c i="9" r="Z21"/>
  <c i="9" r="AG12"/>
  <c i="9" r="AG32"/>
  <c i="9" r="W38"/>
  <c i="9" r="J43"/>
  <c i="9" r="F57"/>
  <c i="9" r="AW17"/>
  <c i="9" r="L41"/>
  <c i="9" r="BB23"/>
  <c i="9" r="AJ13"/>
  <c i="9" r="AA44"/>
  <c i="9" r="AE34"/>
  <c i="9" r="X15"/>
  <c i="9" r="AB8"/>
  <c i="9" r="AB53"/>
  <c i="9" r="AX16"/>
  <c i="9" r="K34"/>
  <c i="9" r="AM26"/>
  <c i="9" r="U37"/>
  <c i="9" r="T42"/>
  <c i="9" r="AU26"/>
  <c i="9" r="Q40"/>
  <c i="9" r="S31"/>
  <c i="9" r="H50"/>
  <c i="9" r="AF22"/>
  <c i="9" r="BE21"/>
  <c i="9" r="AS58"/>
  <c i="9" r="AH42"/>
  <c i="9" r="AO43"/>
  <c i="9" r="K47"/>
  <c i="9" r="AF36"/>
  <c i="9" r="AZ48"/>
  <c i="9" r="AJ21"/>
  <c i="9" r="AP25"/>
  <c i="9" r="P49"/>
  <c i="9" r="AW28"/>
  <c i="9" r="AL52"/>
  <c i="9" r="T48"/>
  <c i="9" r="BE54"/>
  <c i="9" r="N49"/>
  <c i="9" r="I42"/>
  <c i="9" r="AH24"/>
  <c i="9" r="AM8"/>
  <c i="9" r="L43"/>
  <c i="9" r="AG37"/>
  <c i="9" r="Q20"/>
  <c i="9" r="BC19"/>
  <c i="9" r="U52"/>
  <c i="9" r="BB40"/>
  <c i="9" r="AE32"/>
  <c i="9" r="Z44"/>
  <c i="9" r="P31"/>
  <c i="9" r="AT18"/>
  <c i="9" r="AW29"/>
  <c i="9" r="AT39"/>
  <c i="9" r="Q54"/>
  <c i="9" r="AZ46"/>
  <c i="9" r="G13"/>
  <c i="9" r="AH22"/>
  <c i="9" r="K19"/>
  <c i="9" r="AG22"/>
  <c i="9" r="P51"/>
  <c i="9" r="AJ31"/>
  <c i="9" r="BC53"/>
  <c i="9" r="AW42"/>
  <c i="9" r="AP26"/>
  <c i="9" r="W30"/>
  <c i="9" r="D21"/>
  <c i="9" r="N6"/>
  <c i="9" r="AZ34"/>
  <c i="9" r="AQ27"/>
  <c i="9" r="AD50"/>
  <c i="9" r="AY34"/>
  <c i="9" r="M11"/>
  <c i="9" r="AQ57"/>
  <c i="9" r="U11"/>
  <c i="9" r="H33"/>
  <c i="9" r="AT25"/>
  <c i="9" r="F28"/>
  <c i="9" r="AN15"/>
  <c i="9" r="Q55"/>
  <c i="9" r="AI34"/>
  <c i="9" r="AF40"/>
  <c i="9" r="BD14"/>
  <c i="9" r="U57"/>
  <c i="9" r="AU55"/>
  <c i="9" r="N9"/>
  <c i="9" r="AU52"/>
  <c i="9" r="E12"/>
  <c i="9" r="AU38"/>
  <c i="9" r="AU11"/>
  <c i="9" r="AM6"/>
  <c i="9" r="AP53"/>
  <c i="9" r="AR37"/>
  <c i="9" r="AD13"/>
  <c i="9" r="AQ7"/>
  <c i="9" r="AA40"/>
  <c i="9" r="AX47"/>
  <c i="9" r="BD8"/>
  <c i="9" r="AF20"/>
  <c i="9" r="R52"/>
  <c i="9" r="AH9"/>
  <c i="9" r="AP14"/>
  <c i="9" r="AO30"/>
  <c i="9" r="AY52"/>
  <c i="9" r="AW16"/>
  <c i="9" r="AW7"/>
  <c i="9" r="AM49"/>
  <c i="9" r="Z25"/>
  <c i="9" r="AX56"/>
  <c i="9" r="I34"/>
  <c i="9" r="AM40"/>
  <c i="9" r="W10"/>
  <c i="9" r="Q10"/>
  <c i="9" r="AQ29"/>
  <c i="9" r="I58"/>
  <c i="9" r="AL38"/>
  <c i="9" r="AW43"/>
  <c i="9" r="T57"/>
  <c i="9" r="U53"/>
  <c i="9" r="BD6"/>
  <c i="9" r="AA39"/>
  <c i="9" r="F50"/>
  <c i="9" r="AQ56"/>
  <c i="9" r="AB21"/>
  <c i="9" r="AO38"/>
  <c i="9" r="H27"/>
  <c i="9" r="AK51"/>
  <c i="9" r="AJ40"/>
  <c i="9" r="AE22"/>
  <c i="9" r="AD41"/>
  <c i="9" r="AX12"/>
  <c i="9" r="BD50"/>
  <c i="9" r="AI25"/>
  <c i="9" r="AK7"/>
  <c i="9" r="L22"/>
  <c i="9" r="I33"/>
  <c i="9" r="AM36"/>
  <c i="9" r="J42"/>
  <c i="9" r="G11"/>
  <c i="9" r="AB55"/>
  <c i="9" r="J7"/>
  <c i="9" r="K26"/>
  <c i="9" r="Y13"/>
  <c i="9" r="Y16"/>
  <c i="9" r="AR9"/>
  <c i="9" r="T28"/>
  <c i="9" r="AL31"/>
  <c i="9" r="P12"/>
  <c i="9" r="T33"/>
  <c i="9" r="V45"/>
  <c i="9" r="AE10"/>
  <c i="9" r="K11"/>
  <c i="9" r="AQ34"/>
  <c i="9" r="V57"/>
  <c i="9" r="AE21"/>
  <c i="9" r="J17"/>
  <c i="9" r="Y42"/>
  <c i="9" r="V49"/>
  <c i="9" r="S53"/>
  <c i="9" r="AC44"/>
  <c i="9" r="E22"/>
  <c i="9" r="AW22"/>
  <c i="9" r="AB24"/>
  <c i="9" r="M39"/>
  <c i="9" r="AC57"/>
  <c i="9" r="H12"/>
  <c i="9" r="M17"/>
  <c i="9" r="AE42"/>
  <c i="9" r="AO7"/>
  <c i="9" r="BE46"/>
  <c i="9" r="Z47"/>
  <c i="9" r="BC40"/>
  <c i="9" r="AV10"/>
  <c i="9" r="BB19"/>
  <c i="9" r="AZ32"/>
  <c i="9" r="I12"/>
  <c i="9" r="AX6"/>
  <c i="9" r="AC46"/>
  <c i="9" r="AR40"/>
  <c i="9" r="AP36"/>
  <c i="9" r="Q28"/>
  <c i="9" r="BA46"/>
  <c i="9" r="R47"/>
  <c i="9" r="AV20"/>
  <c i="9" r="BD55"/>
  <c i="9" r="S41"/>
  <c i="9" r="G44"/>
  <c i="9" r="AG33"/>
  <c i="9" r="AO20"/>
  <c i="9" r="R10"/>
  <c i="9" r="F30"/>
  <c i="9" r="AQ12"/>
  <c i="9" r="G35"/>
  <c i="9" r="BA41"/>
  <c i="9" r="D56"/>
  <c i="9" r="AM41"/>
  <c i="9" r="AZ5"/>
  <c i="9" r="AL51"/>
  <c i="9" r="J57"/>
  <c i="9" r="AZ13"/>
  <c i="9" r="AN25"/>
  <c i="9" r="AZ11"/>
  <c i="9" r="AD57"/>
  <c i="9" r="AK49"/>
  <c i="9" r="AN52"/>
  <c i="9" r="O26"/>
  <c i="9" r="D8"/>
  <c i="9" r="AO13"/>
  <c i="9" r="G17"/>
  <c i="9" r="AR38"/>
  <c i="9" r="BA16"/>
  <c i="9" r="W22"/>
  <c i="9" r="AM46"/>
  <c i="9" r="AP23"/>
  <c i="9" r="AR23"/>
  <c i="9" r="Z5"/>
  <c i="9" r="BC24"/>
  <c i="9" r="AD51"/>
  <c i="9" r="BD20"/>
  <c i="9" r="BE15"/>
  <c i="9" r="E31"/>
  <c i="9" r="S18"/>
  <c i="9" r="Z46"/>
  <c i="9" r="M6"/>
  <c i="9" r="AX9"/>
  <c i="9" r="AM30"/>
  <c i="9" r="AQ15"/>
  <c i="9" r="K29"/>
  <c i="9" r="AP19"/>
  <c i="9" r="O44"/>
  <c i="9" r="G57"/>
  <c i="9" r="I57"/>
  <c i="9" r="AG35"/>
  <c i="9" r="BB42"/>
  <c i="9" r="O21"/>
  <c i="9" r="M21"/>
  <c i="9" r="Y17"/>
  <c i="9" r="R28"/>
  <c i="9" r="J18"/>
  <c i="9" r="AT58"/>
  <c i="9" r="AS30"/>
  <c i="9" r="AF30"/>
  <c i="9" r="AS54"/>
  <c i="9" r="AD49"/>
  <c i="9" r="BE36"/>
  <c i="9" r="M16"/>
  <c i="9" r="AY44"/>
  <c i="9" r="AP11"/>
  <c i="9" r="H46"/>
  <c i="9" r="AX22"/>
  <c i="9" r="AD44"/>
  <c i="9" r="AX54"/>
  <c i="9" r="AC38"/>
  <c i="9" r="D19"/>
  <c i="9" r="AM20"/>
  <c i="9" r="O47"/>
  <c i="9" r="I17"/>
  <c i="9" r="AI36"/>
  <c i="9" r="AI49"/>
  <c i="9" r="X29"/>
  <c i="9" r="AV12"/>
  <c i="9" r="AO15"/>
  <c i="9" r="AW21"/>
  <c i="9" r="O52"/>
  <c i="9" r="T9"/>
  <c i="9" r="Z20"/>
  <c i="9" r="AS26"/>
  <c i="9" r="D9"/>
  <c i="9" r="V51"/>
  <c i="9" r="AQ54"/>
  <c i="9" r="F32"/>
  <c i="9" r="AS16"/>
  <c i="9" r="AE58"/>
  <c i="9" r="AR7"/>
  <c i="9" r="AS48"/>
  <c i="9" r="BC8"/>
  <c i="9" r="W6"/>
  <c i="9" r="AT22"/>
  <c i="9" r="Y14"/>
  <c i="9" r="AW52"/>
  <c i="9" r="AL50"/>
  <c i="9" r="AC30"/>
  <c i="9" r="H22"/>
  <c i="9" r="AL34"/>
  <c i="9" r="BB36"/>
  <c i="9" r="AZ52"/>
  <c i="9" r="AX50"/>
  <c i="9" r="R11"/>
  <c i="9" r="AA51"/>
  <c i="9" r="AD32"/>
  <c i="9" r="K30"/>
  <c i="9" r="AF18"/>
  <c i="9" r="Q9"/>
  <c i="9" r="AH40"/>
  <c i="9" r="R7"/>
  <c i="9" r="F53"/>
  <c i="9" r="N58"/>
  <c i="9" r="P43"/>
  <c i="9" r="BE58"/>
  <c i="9" r="S52"/>
  <c i="9" r="AV18"/>
  <c i="9" r="Z17"/>
  <c i="9" r="AZ37"/>
  <c i="9" r="AJ29"/>
  <c i="9" r="AI16"/>
  <c i="9" r="E56"/>
  <c i="9" r="BB21"/>
  <c i="9" r="Y53"/>
  <c i="9" r="H20"/>
  <c i="9" r="Z50"/>
  <c i="9" r="AE48"/>
  <c i="9" r="AV15"/>
  <c i="9" r="AW48"/>
  <c i="9" r="AD30"/>
  <c i="9" r="H28"/>
  <c i="9" r="X30"/>
  <c i="9" r="L44"/>
  <c i="9" r="I54"/>
  <c i="9" r="AR29"/>
  <c i="9" r="AK43"/>
  <c i="9" r="AX32"/>
  <c i="9" r="BB16"/>
  <c i="9" r="Q24"/>
  <c i="9" r="BB5"/>
  <c i="9" r="AP49"/>
  <c i="9" r="AG31"/>
  <c i="9" r="AA27"/>
  <c i="9" r="AH31"/>
  <c i="9" r="BA48"/>
  <c i="9" r="AN54"/>
  <c i="9" r="R35"/>
  <c i="9" r="U34"/>
  <c i="9" r="R42"/>
  <c i="9" r="AE56"/>
  <c i="9" r="AI5"/>
  <c i="9" r="BC35"/>
  <c i="9" r="AF48"/>
  <c i="9" r="L56"/>
  <c i="9" r="V25"/>
  <c i="9" r="W47"/>
  <c i="9" r="AE24"/>
  <c i="9" r="Z56"/>
  <c i="9" r="Y31"/>
  <c i="9" r="AC50"/>
  <c i="9" r="AQ31"/>
  <c i="9" r="BC58"/>
  <c i="9" r="AV14"/>
  <c i="9" r="AU5"/>
  <c i="9" r="AZ55"/>
  <c i="9" r="AM25"/>
  <c i="9" r="AA20"/>
  <c i="9" r="W43"/>
  <c i="9" r="AT13"/>
  <c i="9" r="R51"/>
  <c i="9" r="D26"/>
  <c i="9" r="AD36"/>
  <c i="9" r="AF29"/>
  <c i="9" r="AY56"/>
  <c i="9" r="AG41"/>
  <c i="9" r="M50"/>
  <c i="9" r="S56"/>
  <c i="9" r="O36"/>
  <c i="9" r="U35"/>
  <c i="9" r="AC28"/>
  <c i="9" r="Y30"/>
  <c i="9" r="AO41"/>
  <c i="9" r="S29"/>
  <c i="9" r="AJ56"/>
  <c i="9" r="AN9"/>
  <c i="9" r="BA44"/>
  <c i="9" r="AP17"/>
  <c i="9" r="BE30"/>
  <c i="9" r="I22"/>
  <c i="9" r="AO33"/>
  <c i="9" r="O16"/>
  <c i="9" r="BA35"/>
  <c i="9" r="R50"/>
  <c i="9" r="AV19"/>
  <c i="9" r="I50"/>
  <c i="9" r="AR16"/>
  <c i="9" r="AN22"/>
  <c i="9" r="AT37"/>
  <c i="9" r="AO50"/>
  <c i="9" r="AZ50"/>
  <c i="9" r="BC38"/>
  <c i="9" r="AR14"/>
  <c i="9" r="U19"/>
  <c i="9" r="S55"/>
  <c i="9" r="T16"/>
  <c i="9" r="BE20"/>
  <c i="9" r="X50"/>
  <c i="9" r="AD17"/>
  <c i="9" r="AQ52"/>
  <c i="9" r="AM44"/>
  <c i="9" r="S6"/>
  <c i="9" r="AF6"/>
  <c i="9" r="R26"/>
  <c i="9" r="AZ22"/>
  <c i="9" r="AC53"/>
  <c i="9" r="BA33"/>
  <c i="9" r="AH13"/>
  <c i="9" r="AP27"/>
  <c i="9" r="AO55"/>
  <c i="9" r="AF34"/>
  <c i="9" r="X27"/>
  <c i="9" r="AM10"/>
  <c i="9" r="W14"/>
  <c i="9" r="AT46"/>
  <c i="9" r="AS28"/>
  <c i="9" r="AA32"/>
  <c i="9" r="H54"/>
  <c i="9" r="N32"/>
  <c i="9" r="V37"/>
  <c i="9" r="R27"/>
  <c i="9" r="AN19"/>
  <c i="9" r="AF26"/>
  <c i="9" r="BE49"/>
  <c i="9" r="AL7"/>
  <c i="9" r="Y34"/>
  <c i="9" r="AW15"/>
  <c i="9" r="BB56"/>
  <c i="9" r="H56"/>
  <c i="9" r="AJ24"/>
  <c i="9" r="AK58"/>
  <c i="9" r="AD58"/>
  <c i="9" r="BA31"/>
  <c i="9" r="AH50"/>
  <c i="9" r="X56"/>
  <c i="9" r="F17"/>
  <c i="9" r="AP35"/>
  <c i="9" r="X32"/>
  <c i="9" r="AI39"/>
  <c i="9" r="AG47"/>
  <c i="9" r="E57"/>
  <c i="9" r="AI7"/>
  <c i="9" r="T35"/>
  <c i="9" r="AV22"/>
  <c i="9" r="BC56"/>
  <c i="9" r="S32"/>
  <c i="9" r="P16"/>
  <c i="9" r="O43"/>
  <c i="9" r="AB11"/>
  <c i="9" r="R39"/>
  <c i="9" r="N40"/>
  <c i="9" r="O23"/>
  <c i="9" r="E44"/>
  <c i="9" r="AB17"/>
  <c i="9" r="H13"/>
  <c i="9" r="AL44"/>
  <c i="9" r="H45"/>
  <c i="9" r="F22"/>
  <c i="9" r="AF12"/>
  <c i="9" r="BE5"/>
  <c i="9" r="T14"/>
  <c i="9" r="AZ39"/>
  <c i="9" r="AY58"/>
  <c i="9" r="D39"/>
  <c i="9" r="AO42"/>
  <c i="9" r="AU9"/>
  <c i="9" r="H17"/>
  <c i="9" r="AU19"/>
  <c i="9" r="AK50"/>
  <c i="9" r="U45"/>
  <c i="9" r="BA24"/>
  <c i="9" r="AM18"/>
  <c i="9" r="AL17"/>
  <c i="9" r="P27"/>
  <c i="9" r="G30"/>
  <c i="9" r="H37"/>
  <c i="9" r="AW36"/>
  <c i="9" r="AN41"/>
  <c i="9" r="AQ8"/>
  <c i="9" r="AQ41"/>
  <c i="9" r="X22"/>
  <c i="9" r="BE29"/>
  <c i="9" r="AD55"/>
  <c i="9" r="L58"/>
  <c i="9" r="J52"/>
  <c i="9" r="AA11"/>
  <c i="9" r="AA36"/>
  <c i="9" r="AL46"/>
  <c i="9" r="J51"/>
  <c i="9" r="F39"/>
  <c i="9" r="H5"/>
  <c i="9" r="AJ34"/>
  <c i="9" r="AR10"/>
  <c i="9" r="AN33"/>
  <c i="9" r="H15"/>
  <c i="9" r="G9"/>
  <c i="9" r="T20"/>
  <c i="9" r="BA40"/>
  <c i="9" r="AY53"/>
  <c i="9" r="E28"/>
  <c i="9" r="BE18"/>
  <c i="9" r="I39"/>
  <c i="9" r="BC34"/>
  <c i="9" r="J49"/>
  <c i="9" r="Y48"/>
  <c i="9" r="P53"/>
  <c i="9" r="AN8"/>
  <c i="9" r="AI33"/>
  <c i="9" r="O18"/>
  <c i="9" r="BA8"/>
  <c i="9" r="V47"/>
  <c i="9" r="Z40"/>
  <c i="9" r="AH32"/>
  <c i="9" r="AS12"/>
  <c i="9" r="AS17"/>
  <c i="9" r="AA53"/>
  <c i="9" r="AG36"/>
  <c i="9" r="X24"/>
  <c i="9" r="BA57"/>
  <c i="9" r="R37"/>
  <c i="9" r="T31"/>
  <c i="9" r="D13"/>
  <c i="9" r="AS23"/>
  <c i="9" r="R20"/>
  <c i="9" r="AB44"/>
  <c i="9" r="X52"/>
  <c i="9" r="AC7"/>
  <c i="9" r="AL16"/>
  <c i="9" r="N19"/>
  <c i="9" r="AK57"/>
  <c i="9" r="E50"/>
  <c i="9" r="I24"/>
  <c i="9" r="G26"/>
  <c i="9" r="AN23"/>
  <c i="9" r="AD16"/>
  <c i="9" r="AH23"/>
  <c i="9" r="AM23"/>
  <c i="9" r="D37"/>
  <c i="9" r="AQ17"/>
  <c i="9" r="N21"/>
  <c i="9" r="AH47"/>
  <c i="9" r="BD27"/>
  <c i="9" r="AG52"/>
  <c i="9" r="AU34"/>
  <c i="9" r="BE44"/>
  <c i="9" r="AV6"/>
  <c i="9" r="R55"/>
  <c i="9" r="AI46"/>
  <c i="9" r="AV17"/>
  <c i="9" r="AV57"/>
  <c i="9" r="M35"/>
  <c i="9" r="L30"/>
  <c i="9" r="AI8"/>
  <c i="9" r="AV9"/>
  <c i="9" r="D41"/>
  <c i="9" r="AK15"/>
  <c i="9" r="S15"/>
  <c i="9" r="T15"/>
  <c i="9" r="AP52"/>
  <c i="9" r="BC57"/>
  <c i="9" r="AA26"/>
  <c i="9" r="AO45"/>
  <c i="9" r="AH44"/>
  <c i="9" r="J22"/>
  <c i="9" r="AJ43"/>
  <c i="9" r="O56"/>
  <c i="9" r="P52"/>
  <c i="9" r="AA45"/>
  <c i="9" r="L29"/>
  <c i="9" r="AT42"/>
  <c i="9" r="I44"/>
  <c i="9" r="AU56"/>
  <c i="9" r="AR48"/>
  <c i="9" r="I31"/>
  <c i="9" r="BD7"/>
  <c i="9" r="P30"/>
  <c i="9" r="AI30"/>
  <c i="9" r="AJ47"/>
  <c i="9" r="U7"/>
  <c i="9" r="AI47"/>
  <c i="9" r="D34"/>
  <c i="9" r="AA7"/>
  <c i="9" r="F37"/>
  <c i="9" r="Y54"/>
  <c i="9" r="J32"/>
  <c i="9" r="F46"/>
  <c i="9" r="BB29"/>
  <c i="9" r="J6"/>
  <c i="9" r="T29"/>
  <c i="9" r="AS38"/>
  <c i="9" r="AT53"/>
  <c i="9" r="L20"/>
  <c i="9" r="BE22"/>
  <c i="9" r="N56"/>
  <c i="9" r="O22"/>
  <c i="9" r="AZ44"/>
  <c i="9" r="V26"/>
  <c i="9" r="AQ20"/>
  <c i="9" r="AB13"/>
  <c i="9" r="AF51"/>
  <c i="9" r="AE53"/>
  <c i="9" r="AD53"/>
  <c i="9" r="AC52"/>
  <c i="9" r="AG58"/>
  <c i="9" r="N16"/>
  <c i="9" r="AB28"/>
  <c i="9" r="AB15"/>
  <c i="9" r="AW23"/>
  <c i="9" r="F15"/>
  <c i="9" r="G15"/>
  <c i="9" r="AO52"/>
  <c i="9" r="G24"/>
  <c i="9" r="AI12"/>
  <c i="9" r="AV31"/>
  <c i="9" r="K51"/>
  <c i="9" r="U8"/>
  <c i="9" r="AB45"/>
  <c i="9" r="O48"/>
  <c i="9" r="AO9"/>
  <c i="9" r="AQ18"/>
  <c i="9" r="AH45"/>
  <c i="9" r="BE37"/>
  <c i="9" r="AC10"/>
  <c i="9" r="AW39"/>
  <c i="9" r="T56"/>
  <c i="9" r="K43"/>
  <c i="9" r="X8"/>
  <c i="9" r="R46"/>
  <c i="9" r="BB49"/>
  <c i="9" r="X51"/>
  <c i="9" r="BE31"/>
  <c i="9" r="AC19"/>
  <c i="9" r="AA24"/>
  <c i="9" r="AM24"/>
  <c i="9" r="S43"/>
  <c i="9" r="AE25"/>
  <c i="9" r="P33"/>
  <c i="9" r="Q23"/>
  <c i="9" r="G33"/>
  <c i="9" r="AK19"/>
  <c i="9" r="H49"/>
  <c i="9" r="L13"/>
  <c i="9" r="AQ42"/>
  <c i="9" r="T36"/>
  <c i="9" r="E58"/>
  <c i="9" r="K10"/>
  <c i="9" r="Q21"/>
  <c i="9" r="AI53"/>
  <c i="9" r="BA43"/>
  <c i="9" r="S57"/>
  <c i="9" r="AJ45"/>
  <c i="9" r="AF56"/>
  <c i="9" r="AJ17"/>
  <c i="9" r="AR54"/>
  <c i="9" r="O5"/>
  <c i="9" r="BE26"/>
  <c i="9" r="AE7"/>
  <c i="9" r="S47"/>
  <c i="9" r="AG14"/>
  <c i="9" r="AU30"/>
  <c i="9" r="AT31"/>
  <c i="9" r="O13"/>
  <c i="9" r="S7"/>
  <c i="9" r="BB54"/>
  <c i="9" r="AR41"/>
  <c i="9" r="P20"/>
  <c i="9" r="Z11"/>
  <c i="9" r="AG48"/>
  <c i="9" r="BA55"/>
  <c i="9" r="M40"/>
  <c i="9" r="L11"/>
  <c i="9" r="L12"/>
  <c i="9" r="AG54"/>
  <c i="9" r="AY29"/>
  <c i="9" r="S25"/>
  <c i="9" r="AP6"/>
  <c i="9" r="Q44"/>
  <c i="9" r="AM45"/>
  <c i="9" r="X25"/>
  <c i="9" r="F54"/>
  <c i="9" r="AS37"/>
  <c i="9" r="G54"/>
  <c i="9" r="G6"/>
  <c i="9" r="L9"/>
  <c i="9" r="BE9"/>
  <c i="9" r="AH52"/>
  <c i="9" r="Q39"/>
  <c i="9" r="BC36"/>
  <c i="9" r="AV28"/>
  <c i="9" r="AB41"/>
  <c i="9" r="AN37"/>
  <c i="9" r="U15"/>
  <c i="9" r="O29"/>
  <c i="9" r="AI14"/>
  <c i="9" r="BB15"/>
  <c i="9" r="AI17"/>
  <c i="9" r="AN45"/>
  <c i="9" r="AK10"/>
  <c i="9" r="AR20"/>
  <c i="9" r="AR44"/>
  <c i="9" r="BE28"/>
  <c i="9" r="D32"/>
  <c i="9" r="H23"/>
  <c i="9" r="AO6"/>
  <c i="9" r="AT9"/>
  <c i="9" r="L46"/>
  <c i="9" r="Q22"/>
  <c i="9" r="AR8"/>
  <c i="9" r="F47"/>
  <c i="9" r="AD28"/>
  <c i="9" r="AT56"/>
  <c i="9" r="AQ25"/>
  <c i="9" r="BD35"/>
  <c i="9" r="AE18"/>
  <c i="9" r="AJ10"/>
  <c i="9" r="G38"/>
  <c i="9" r="AP37"/>
  <c i="9" r="E51"/>
  <c i="9" r="BE42"/>
  <c i="9" r="AI18"/>
  <c i="9" r="AZ45"/>
  <c i="9" r="H51"/>
  <c i="9" r="AA15"/>
  <c i="9" r="V7"/>
  <c i="9" r="W9"/>
  <c i="9" r="AV11"/>
  <c i="9" r="O17"/>
  <c i="9" r="AO26"/>
  <c i="9" r="AF47"/>
  <c i="9" r="G12"/>
  <c i="9" r="AE30"/>
  <c i="9" r="K21"/>
  <c i="9" r="T32"/>
  <c i="9" r="AM35"/>
  <c i="9" r="I14"/>
  <c i="9" r="AS14"/>
  <c i="9" r="AS35"/>
  <c i="9" r="U49"/>
  <c i="9" r="AC51"/>
  <c i="9" r="N39"/>
  <c i="9" r="D48"/>
  <c i="9" r="E8"/>
  <c i="9" r="Z27"/>
  <c i="9" r="AJ11"/>
  <c i="9" r="AJ58"/>
  <c i="9" r="D14"/>
  <c i="9" r="AM9"/>
  <c i="9" r="L45"/>
  <c i="9" r="L24"/>
  <c i="9" r="AE27"/>
  <c i="9" r="AE8"/>
  <c i="9" r="Z6"/>
  <c i="9" r="BA49"/>
  <c i="9" r="N35"/>
  <c i="9" r="BD36"/>
  <c i="9" r="BA30"/>
  <c i="9" r="AL29"/>
  <c i="9" r="AY27"/>
  <c i="9" r="AO36"/>
  <c i="9" r="BB41"/>
  <c i="9" r="O25"/>
  <c i="9" r="AV41"/>
  <c i="9" r="V8"/>
  <c i="9" r="I36"/>
  <c i="9" r="E35"/>
  <c i="9" r="P36"/>
  <c i="9" r="BD46"/>
  <c i="9" r="AN21"/>
  <c i="9" r="V19"/>
  <c i="9" r="BB28"/>
  <c i="9" r="BD39"/>
  <c i="9" r="D49"/>
  <c i="9" r="AI40"/>
  <c i="9" r="P9"/>
  <c i="9" r="AR58"/>
  <c i="9" r="AO39"/>
  <c i="9" r="AQ9"/>
  <c i="9" r="AM13"/>
  <c i="9" r="AH26"/>
  <c i="9" r="I5"/>
  <c i="9" r="AV23"/>
  <c i="9" r="AI37"/>
  <c i="9" r="AM58"/>
  <c i="9" r="M41"/>
  <c i="9" r="Y12"/>
  <c i="9" r="I7"/>
  <c i="9" r="AR42"/>
  <c i="9" r="AV8"/>
  <c i="9" r="AY10"/>
  <c i="9" r="AD35"/>
  <c i="9" r="L17"/>
  <c i="9" r="AF39"/>
  <c i="9" r="N38"/>
  <c i="9" r="N11"/>
  <c i="9" r="AF44"/>
  <c i="9" r="Y32"/>
  <c i="9" r="AG16"/>
  <c i="9" r="BB35"/>
  <c i="9" r="R53"/>
  <c i="9" r="AW18"/>
  <c i="9" r="J28"/>
  <c i="9" r="L53"/>
  <c i="9" r="L32"/>
  <c i="9" r="AY23"/>
  <c i="9" r="AE29"/>
  <c i="9" r="J35"/>
  <c i="9" r="AW13"/>
  <c i="9" r="M13"/>
  <c i="9" r="AL11"/>
  <c i="9" r="P21"/>
  <c i="9" r="W46"/>
  <c i="9" r="AU22"/>
  <c i="9" r="Q36"/>
  <c i="9" r="AB51"/>
  <c i="9" r="AU21"/>
  <c i="9" r="AS55"/>
  <c i="9" r="AA22"/>
  <c i="9" r="K38"/>
  <c i="9" r="P24"/>
  <c i="9" r="AB46"/>
  <c i="9" r="AU39"/>
  <c i="9" r="Z35"/>
  <c i="9" r="U25"/>
  <c i="9" r="AP7"/>
  <c i="9" r="H25"/>
  <c i="9" r="AX44"/>
  <c i="9" r="AK54"/>
  <c i="9" r="H58"/>
  <c i="9" r="BE32"/>
  <c i="9" r="AT54"/>
  <c i="9" r="AC24"/>
  <c i="9" r="BB11"/>
  <c i="9" r="BE51"/>
  <c i="9" r="V11"/>
  <c i="9" r="N20"/>
  <c i="9" r="S21"/>
  <c i="9" r="AJ50"/>
  <c i="9" r="M25"/>
  <c i="9" r="L27"/>
  <c i="9" r="AK23"/>
  <c i="9" r="AS46"/>
  <c i="9" r="AH54"/>
  <c i="9" r="BD30"/>
  <c i="9" r="AT57"/>
  <c i="9" r="AB35"/>
  <c i="9" r="AV16"/>
  <c i="9" r="T27"/>
  <c i="9" r="BE16"/>
  <c i="9" r="AA54"/>
  <c i="9" r="AM54"/>
  <c i="9" r="AO48"/>
  <c i="9" r="AH48"/>
  <c i="9" r="AV32"/>
  <c i="9" r="AU35"/>
  <c i="9" r="H6"/>
  <c i="9" r="BB39"/>
  <c i="9" r="AH7"/>
  <c i="9" r="M28"/>
  <c i="9" r="O32"/>
  <c i="9" r="BE14"/>
  <c i="9" r="AJ6"/>
  <c i="9" r="Q7"/>
  <c i="9" r="Z8"/>
  <c i="9" r="Q5"/>
  <c i="9" r="D35"/>
  <c i="9" r="AL5"/>
  <c i="9" r="AC36"/>
  <c i="9" r="M45"/>
  <c i="9" r="BB48"/>
  <c i="9" r="G52"/>
  <c i="9" r="AM53"/>
  <c i="9" r="AZ20"/>
  <c i="9" r="Z15"/>
  <c i="9" r="AF8"/>
  <c i="9" r="H55"/>
  <c i="9" r="AA12"/>
  <c i="9" r="AF14"/>
  <c i="9" r="BC21"/>
  <c i="9" r="V31"/>
  <c i="9" r="AX10"/>
  <c i="9" r="AQ33"/>
  <c i="9" r="V29"/>
  <c i="9" r="I55"/>
  <c i="9" r="H7"/>
  <c i="9" r="AW37"/>
  <c i="9" r="K16"/>
  <c i="9" r="AD6"/>
  <c i="9" r="AB31"/>
  <c i="9" r="AY14"/>
  <c i="9" r="V30"/>
  <c i="9" r="BE27"/>
  <c i="9" r="E34"/>
  <c i="9" r="AF23"/>
  <c i="9" r="V14"/>
  <c i="9" r="AI23"/>
  <c i="9" r="AG18"/>
  <c i="9" r="AF16"/>
  <c i="9" r="K28"/>
  <c i="9" r="AK41"/>
  <c i="9" r="BB44"/>
  <c i="9" r="O20"/>
  <c i="9" r="AW10"/>
  <c i="9" r="F34"/>
  <c i="9" r="P42"/>
  <c i="9" r="AO8"/>
  <c i="9" r="N37"/>
  <c i="9" r="F44"/>
  <c i="9" r="U58"/>
  <c i="9" r="AT40"/>
  <c i="9" r="V20"/>
  <c i="9" r="Z52"/>
  <c i="9" r="AI29"/>
  <c i="9" r="AO37"/>
  <c i="9" r="AE16"/>
  <c i="9" r="AQ35"/>
  <c i="9" r="G31"/>
  <c i="9" r="Y57"/>
  <c i="9" r="J56"/>
  <c i="9" r="AY5"/>
  <c i="9" r="AY42"/>
  <c i="9" r="AX13"/>
  <c i="9" r="AJ14"/>
  <c i="9" r="AY8"/>
  <c i="9" r="AX21"/>
  <c i="9" r="AL45"/>
  <c i="9" r="V23"/>
  <c i="9" r="AY16"/>
  <c i="9" r="AE49"/>
  <c i="9" r="D28"/>
  <c i="9" r="BE38"/>
  <c i="9" r="AR21"/>
  <c i="9" r="G53"/>
  <c i="9" r="AV47"/>
  <c i="9" r="S13"/>
  <c i="9" r="AR45"/>
  <c i="9" r="AH46"/>
  <c i="9" r="BB31"/>
  <c i="9" r="BC44"/>
  <c i="9" r="AO31"/>
  <c i="9" r="H18"/>
  <c i="9" r="AA33"/>
  <c i="9" r="X13"/>
  <c i="9" r="Q37"/>
  <c i="9" r="J36"/>
  <c i="9" r="BC32"/>
  <c i="9" r="E20"/>
  <c i="9" r="T18"/>
  <c i="9" r="P13"/>
  <c i="9" r="AE19"/>
  <c i="9" r="AT28"/>
  <c i="9" r="AE23"/>
  <c i="9" r="AF27"/>
  <c i="9" r="I48"/>
  <c i="9" r="AY31"/>
  <c i="9" r="AD52"/>
  <c i="9" r="W40"/>
  <c i="9" r="AL49"/>
  <c i="9" r="I21"/>
  <c i="9" r="AK44"/>
  <c i="9" r="E40"/>
  <c i="9" r="Z19"/>
  <c i="9" r="X16"/>
  <c i="9" r="W31"/>
  <c i="9" r="S36"/>
  <c i="9" r="D44"/>
  <c i="9" r="U40"/>
  <c i="9" r="AK56"/>
  <c i="9" r="F45"/>
  <c i="9" r="D22"/>
  <c i="9" r="AJ16"/>
  <c i="9" r="T21"/>
  <c i="9" r="H30"/>
  <c i="9" r="J29"/>
  <c i="9" r="E6"/>
  <c i="9" r="AC6"/>
  <c i="9" r="D30"/>
  <c i="9" r="Z33"/>
  <c i="9" r="G20"/>
  <c i="9" r="BB17"/>
  <c i="9" r="E41"/>
  <c i="9" r="U31"/>
  <c i="9" r="BE23"/>
  <c i="9" r="AU31"/>
  <c i="9" r="AE52"/>
  <c i="9" r="K8"/>
  <c i="9" r="O9"/>
  <c i="9" r="AE11"/>
  <c i="9" r="AP21"/>
  <c i="9" r="AW26"/>
  <c i="9" r="BE57"/>
  <c i="9" r="X48"/>
  <c i="9" r="O8"/>
  <c i="9" r="AS51"/>
  <c i="9" r="BC14"/>
  <c i="9" r="AH34"/>
  <c i="9" r="BD58"/>
  <c i="9" r="N33"/>
  <c i="9" r="M48"/>
  <c i="9" r="K46"/>
  <c i="9" r="AR53"/>
  <c i="9" r="S8"/>
  <c i="9" r="BE41"/>
  <c i="9" r="AX26"/>
  <c i="9" r="AY50"/>
  <c i="9" r="M44"/>
  <c i="9" r="AS10"/>
  <c i="9" r="BB18"/>
  <c i="9" r="J8"/>
  <c i="9" r="AL20"/>
  <c i="9" r="J45"/>
  <c i="9" r="O55"/>
  <c i="9" r="AV45"/>
  <c i="9" r="U21"/>
  <c i="9" r="M34"/>
  <c i="9" r="S49"/>
  <c i="9" r="AU46"/>
  <c i="9" r="AF11"/>
  <c i="9" r="AN38"/>
  <c i="9" r="Y29"/>
  <c i="9" r="AA43"/>
  <c i="9" r="AW50"/>
  <c i="9" r="AG5"/>
  <c i="9" r="K37"/>
  <c i="9" r="X33"/>
  <c i="9" r="BD13"/>
  <c i="9" r="T40"/>
  <c i="9" r="F41"/>
  <c i="9" r="S30"/>
  <c i="9" r="T51"/>
  <c i="9" r="AD45"/>
  <c i="9" r="AT19"/>
  <c i="9" r="BC16"/>
  <c i="9" r="AW54"/>
  <c i="9" r="AF54"/>
  <c i="9" r="N23"/>
  <c i="9" r="Q48"/>
  <c i="9" r="AZ25"/>
  <c i="9" r="BC43"/>
  <c i="9" r="AX15"/>
  <c i="9" r="AG25"/>
  <c i="9" r="AH36"/>
  <c i="9" r="AD21"/>
  <c i="9" r="AZ7"/>
  <c i="9" r="Y10"/>
  <c i="9" r="AE46"/>
  <c i="9" r="AS27"/>
  <c i="9" r="I20"/>
  <c i="9" r="AG55"/>
  <c i="9" r="R9"/>
  <c i="9" r="Z13"/>
  <c i="9" r="AO29"/>
  <c i="9" r="AD38"/>
  <c i="9" r="AL40"/>
  <c i="9" r="AY20"/>
  <c i="9" r="AZ43"/>
  <c i="9" r="N15"/>
  <c i="9" r="T26"/>
  <c i="9" r="J37"/>
  <c i="9" r="AR19"/>
  <c i="9" r="X41"/>
  <c i="9" r="AI43"/>
  <c i="9" r="S44"/>
  <c i="9" r="BC46"/>
  <c i="9" r="T44"/>
  <c i="9" r="AK40"/>
  <c i="9" r="AE26"/>
  <c i="9" r="AK35"/>
  <c i="9" r="Y47"/>
  <c i="9" r="BD12"/>
  <c i="9" r="AD39"/>
  <c i="9" r="D45"/>
  <c i="9" r="S39"/>
  <c i="9" r="AC49"/>
  <c i="9" r="AM55"/>
  <c i="9" r="BC22"/>
  <c i="9" r="BE11"/>
  <c i="9" r="Q8"/>
  <c i="9" r="AB29"/>
  <c i="9" r="AK30"/>
  <c i="9" r="J20"/>
  <c i="9" r="BE43"/>
  <c i="9" r="AM38"/>
  <c i="9" r="S58"/>
  <c i="9" r="AU41"/>
  <c i="9" r="AS52"/>
  <c i="9" r="J15"/>
  <c i="9" r="G32"/>
  <c i="9" r="K40"/>
  <c i="9" r="BA26"/>
  <c i="9" r="V16"/>
  <c i="9" r="R18"/>
  <c i="9" r="AB33"/>
  <c i="9" r="AU12"/>
  <c i="9" r="H39"/>
  <c i="9" r="H44"/>
  <c i="9" r="BD17"/>
  <c i="9" r="K52"/>
  <c i="9" r="F38"/>
  <c i="9" r="K42"/>
  <c i="9" r="P39"/>
  <c i="9" r="BA29"/>
  <c i="9" r="T37"/>
  <c i="9" r="M55"/>
  <c i="9" r="T23"/>
  <c i="9" r="X54"/>
  <c i="9" r="P25"/>
  <c i="9" r="AN51"/>
  <c i="9" r="U54"/>
  <c i="9" r="L38"/>
  <c i="9" r="O28"/>
  <c i="9" r="V52"/>
  <c i="9" r="AC32"/>
  <c i="9" r="M8"/>
  <c i="9" r="AB14"/>
  <c i="9" r="AO17"/>
  <c i="9" r="AZ40"/>
  <c i="9" r="BC31"/>
  <c i="9" r="AB20"/>
  <c i="9" r="AV48"/>
  <c i="9" r="AH6"/>
  <c i="9" r="U39"/>
  <c i="9" r="AV34"/>
  <c i="9" r="G16"/>
  <c i="9" r="AN47"/>
  <c i="9" r="AU50"/>
  <c i="9" r="L28"/>
  <c i="9" r="AO19"/>
  <c i="9" r="W17"/>
  <c i="9" r="BE53"/>
  <c i="9" r="AS25"/>
  <c i="9" r="Y51"/>
  <c i="9" r="AQ55"/>
  <c i="9" r="BC50"/>
  <c i="9" r="Q51"/>
  <c i="9" r="P15"/>
  <c i="9" r="BC27"/>
  <c i="9" r="Z9"/>
  <c i="9" r="AO44"/>
  <c i="9" r="AX25"/>
  <c i="9" r="AP31"/>
  <c i="9" r="J38"/>
  <c i="9" r="M7"/>
  <c i="9" r="F26"/>
  <c i="9" r="AK31"/>
  <c i="9" r="T34"/>
  <c i="9" r="AU16"/>
  <c i="9" r="AC33"/>
  <c i="9" r="BE13"/>
  <c i="9" r="AV27"/>
  <c i="9" r="S46"/>
  <c i="9" r="Y49"/>
  <c i="9" r="H35"/>
  <c i="9" r="AO16"/>
  <c i="9" r="X47"/>
  <c i="9" r="K55"/>
  <c i="9" r="E47"/>
  <c i="9" r="L52"/>
  <c i="9" r="L35"/>
  <c i="9" r="G40"/>
  <c i="9" r="AU49"/>
  <c i="9" r="Y56"/>
  <c i="9" r="AC11"/>
  <c i="9" r="AM14"/>
  <c i="9" r="AJ15"/>
  <c i="9" r="AK20"/>
  <c i="9" r="AG57"/>
  <c i="9" r="AY18"/>
  <c i="9" r="O41"/>
  <c i="9" r="AM43"/>
  <c i="9" r="U17"/>
  <c i="9" r="AT50"/>
  <c i="9" r="E42"/>
  <c i="9" r="BA11"/>
  <c i="9" r="AC9"/>
  <c i="9" r="T58"/>
  <c i="9" r="AN40"/>
  <c i="9" r="S42"/>
  <c i="9" r="W25"/>
  <c i="9" r="I26"/>
  <c i="9" r="P44"/>
  <c i="9" r="AH10"/>
  <c i="9" r="U47"/>
  <c i="9" r="AI41"/>
  <c i="9" r="I8"/>
  <c i="9" r="AO24"/>
  <c i="9" r="AN39"/>
  <c i="9" r="AN18"/>
  <c i="9" r="AQ13"/>
  <c i="9" r="R33"/>
  <c i="9" r="AH57"/>
  <c i="9" r="V58"/>
  <c i="9" r="AL48"/>
  <c i="9" r="P56"/>
  <c i="9" r="AI48"/>
  <c i="9" r="X12"/>
  <c i="9" r="BB22"/>
  <c i="9" r="M26"/>
  <c i="9" r="AD29"/>
  <c i="9" r="Q58"/>
  <c i="9" r="AU45"/>
  <c i="9" r="AH37"/>
  <c i="9" r="R32"/>
  <c i="9" r="X53"/>
  <c i="9" r="D38"/>
  <c i="9" r="AV43"/>
  <c i="9" r="AT12"/>
  <c i="9" r="L55"/>
  <c i="9" r="F5"/>
  <c i="9" r="K20"/>
  <c i="9" r="AH49"/>
  <c i="9" r="BD11"/>
  <c i="9" r="AJ36"/>
  <c i="9" r="AT44"/>
  <c i="9" r="AD18"/>
  <c i="9" r="AX29"/>
  <c i="9" r="H48"/>
  <c i="9" r="BD9"/>
  <c i="9" r="AQ23"/>
  <c i="9" r="V56"/>
  <c i="9" r="AD9"/>
  <c i="9" r="BD43"/>
  <c i="9" r="AG40"/>
  <c i="9" r="AU36"/>
  <c i="9" r="AG8"/>
  <c i="9" r="U55"/>
  <c i="9" r="AP28"/>
  <c i="9" r="AG10"/>
  <c i="9" r="J27"/>
  <c i="9" r="BA47"/>
  <c i="9" r="AK53"/>
  <c i="9" r="D42"/>
  <c i="9" r="T11"/>
  <c i="9" r="AN50"/>
  <c i="9" r="U6"/>
  <c i="9" r="AT26"/>
  <c i="9" r="AI32"/>
  <c i="9" r="I29"/>
  <c i="9" r="AX40"/>
  <c i="9" r="T30"/>
  <c i="9" r="AP48"/>
  <c i="9" r="F49"/>
  <c i="9" r="X17"/>
  <c i="9" r="AU8"/>
  <c i="9" r="AG15"/>
  <c i="9" r="BE33"/>
  <c i="9" r="BC5"/>
  <c i="9" r="AL58"/>
  <c i="9" r="O30"/>
  <c i="9" r="AO58"/>
  <c i="9" r="K58"/>
  <c i="9" r="AJ46"/>
  <c i="9" r="U10"/>
  <c i="9" r="AZ15"/>
  <c i="9" r="R49"/>
  <c i="9" r="AK24"/>
  <c i="9" r="AE45"/>
  <c i="9" r="X43"/>
  <c i="9" r="Q16"/>
  <c i="9" r="AB27"/>
  <c i="9" r="AO10"/>
  <c i="9" r="R31"/>
  <c i="9" r="AC14"/>
  <c i="9" r="F9"/>
  <c i="9" r="AG27"/>
  <c i="9" r="V50"/>
  <c i="9" r="R36"/>
  <c i="9" r="K13"/>
  <c i="9" r="W42"/>
  <c i="9" r="AS42"/>
  <c i="9" r="AC34"/>
  <c i="9" r="AL13"/>
  <c i="9" r="BB50"/>
  <c i="9" r="AN6"/>
  <c i="9" r="V5"/>
  <c i="9" r="U51"/>
  <c i="9" r="H42"/>
  <c i="9" r="E10"/>
  <c i="9" r="AO54"/>
  <c i="9" r="R44"/>
  <c i="9" r="AF50"/>
  <c i="9" r="R34"/>
  <c i="9" r="AS49"/>
  <c i="9" r="J19"/>
  <c i="9" r="AX58"/>
  <c i="9" r="AV58"/>
  <c i="9" r="Y23"/>
  <c i="9" r="K7"/>
  <c i="9" r="AJ28"/>
  <c i="9" r="AX23"/>
  <c i="9" r="AD48"/>
  <c i="9" r="W5"/>
  <c i="9" r="AZ8"/>
  <c i="9" r="AH30"/>
  <c i="9" r="H11"/>
  <c i="9" r="R16"/>
  <c i="9" r="AL12"/>
  <c i="9" r="AM22"/>
  <c i="9" r="Q35"/>
  <c i="9" r="L49"/>
  <c i="9" r="AX41"/>
  <c i="9" r="AB32"/>
  <c i="9" r="AU32"/>
  <c i="9" r="AR13"/>
  <c i="9" r="I51"/>
  <c i="9" r="AP13"/>
  <c i="9" r="W37"/>
  <c i="9" r="AD11"/>
  <c i="9" r="K17"/>
  <c i="9" r="P46"/>
  <c i="9" r="AZ58"/>
  <c i="9" r="AA35"/>
  <c i="9" r="AN10"/>
  <c i="9" r="AU54"/>
  <c i="9" r="AX52"/>
  <c i="9" r="AX33"/>
  <c i="9" r="P45"/>
  <c i="9" r="AR5"/>
  <c i="9" r="AZ9"/>
  <c i="9" r="AF25"/>
  <c i="9" r="AE37"/>
  <c i="9" r="AZ28"/>
  <c i="9" r="AI6"/>
  <c i="9" r="AP10"/>
  <c i="9" r="X28"/>
  <c i="9" r="O24"/>
  <c i="9" r="AR56"/>
  <c i="9" r="BB26"/>
  <c i="9" r="T22"/>
  <c i="9" r="AY55"/>
  <c i="9" r="AD26"/>
  <c i="9" r="AV54"/>
  <c i="9" r="AR24"/>
  <c i="9" r="I13"/>
  <c i="9" r="U18"/>
  <c i="9" r="AM7"/>
  <c i="9" r="Q30"/>
  <c i="9" r="M14"/>
  <c i="9" r="X20"/>
  <c i="9" r="AP40"/>
  <c i="9" r="AN49"/>
  <c i="9" r="V36"/>
  <c i="9" r="AC5"/>
  <c i="9" r="BC7"/>
  <c i="9" r="AR43"/>
  <c i="9" r="X39"/>
  <c i="9" r="AU40"/>
  <c i="9" r="O33"/>
  <c i="9" r="AC42"/>
  <c i="9" r="M27"/>
  <c i="9" r="D27"/>
  <c i="9" r="G5"/>
  <c i="9" r="BC47"/>
  <c i="9" r="BD5"/>
  <c i="9" r="K56"/>
  <c i="9" r="Q6"/>
  <c i="9" r="AO23"/>
  <c i="9" r="BB10"/>
  <c i="9" r="AP58"/>
  <c i="9" r="O40"/>
  <c i="9" r="AL21"/>
  <c i="9" r="K25"/>
  <c i="9" r="P28"/>
  <c i="9" r="AJ22"/>
  <c i="9" r="T12"/>
  <c i="9" r="M15"/>
  <c i="9" r="AN26"/>
  <c i="9" r="AL9"/>
  <c i="9" r="AI45"/>
  <c i="9" r="AA57"/>
  <c i="9" r="H29"/>
  <c i="9" r="AX38"/>
  <c i="9" r="F21"/>
  <c i="9" r="AA10"/>
  <c i="9" r="D57"/>
  <c i="9" r="AO12"/>
  <c i="9" r="P26"/>
  <c i="9" r="AX48"/>
  <c i="9" r="W35"/>
  <c i="9" r="AA56"/>
  <c i="9" r="D51"/>
  <c i="9" r="U50"/>
  <c i="9" r="AG23"/>
  <c i="9" r="D25"/>
  <c i="9" r="BA21"/>
  <c i="9" r="AC13"/>
  <c i="9" r="W11"/>
  <c i="9" r="AW45"/>
  <c i="9" r="G41"/>
  <c i="9" r="AB6"/>
  <c i="9" r="T54"/>
  <c i="9" r="AY49"/>
  <c i="9" r="AC58"/>
  <c i="9" r="AD24"/>
  <c i="9" r="BB24"/>
  <c i="9" r="N52"/>
  <c i="9" r="AY32"/>
  <c i="9" r="AF38"/>
  <c i="9" r="AQ5"/>
  <c i="9" r="AV46"/>
  <c i="9" r="H16"/>
  <c i="9" r="F42"/>
  <c i="9" r="AA58"/>
  <c i="9" r="AQ10"/>
  <c i="9" r="X37"/>
  <c i="9" r="AJ18"/>
  <c i="9" r="K5"/>
  <c i="9" r="AK47"/>
  <c i="9" r="AK22"/>
  <c i="9" r="AK12"/>
  <c i="9" r="AM19"/>
  <c i="9" r="T38"/>
  <c i="9" r="AK37"/>
  <c i="9" r="Y22"/>
  <c i="9" r="I11"/>
  <c i="9" r="E29"/>
  <c i="9" r="AN43"/>
  <c i="9" r="AV35"/>
  <c i="9" r="BE12"/>
  <c i="9" r="Z51"/>
  <c i="9" r="AN20"/>
  <c i="9" r="AM47"/>
  <c i="9" r="AP46"/>
  <c i="9" r="AO21"/>
  <c i="9" r="AU47"/>
  <c i="9" r="AQ37"/>
  <c i="9" r="D11"/>
  <c i="9" r="K45"/>
  <c i="9" r="X38"/>
  <c i="9" r="AL22"/>
  <c i="9" r="E43"/>
  <c i="9" r="Q26"/>
  <c i="9" r="AQ47"/>
  <c i="9" r="N44"/>
  <c i="9" r="F20"/>
  <c i="9" r="AX8"/>
  <c i="9" r="E45"/>
  <c i="9" r="Z14"/>
  <c i="9" r="AO35"/>
  <c i="9" r="AY57"/>
  <c i="9" r="E21"/>
  <c i="9" r="AK25"/>
  <c i="9" r="AM39"/>
  <c i="9" r="AX57"/>
  <c i="9" r="AQ39"/>
  <c i="9" r="N48"/>
  <c i="9" r="T13"/>
  <c i="9" r="L23"/>
  <c i="9" r="O46"/>
  <c i="9" r="AJ20"/>
  <c i="9" r="AR36"/>
  <c i="9" r="AZ23"/>
  <c i="9" r="AC12"/>
  <c i="9" r="AC25"/>
  <c i="9" r="AB9"/>
  <c i="9" r="AV33"/>
  <c i="9" r="BD44"/>
  <c i="9" r="AY21"/>
  <c i="9" r="N54"/>
  <c i="9" r="G29"/>
  <c i="9" r="AN16"/>
  <c i="9" r="AN29"/>
  <c i="9" r="AL24"/>
  <c i="9" r="AA8"/>
  <c i="9" r="P41"/>
  <c i="9" r="AW30"/>
  <c i="9" r="L33"/>
  <c i="9" r="BE39"/>
  <c i="9" r="AO27"/>
  <c i="9" r="AG50"/>
  <c i="9" r="BB51"/>
  <c i="9" r="AK55"/>
  <c i="9" r="O11"/>
  <c i="9" r="S20"/>
  <c i="9" r="X6"/>
  <c i="9" r="AA37"/>
  <c i="9" r="AZ6"/>
  <c i="9" r="BC20"/>
  <c i="9" r="P5"/>
  <c i="9" r="AN17"/>
  <c i="9" r="G8"/>
  <c i="9" r="P23"/>
  <c i="9" r="Z38"/>
  <c i="9" r="AY9"/>
  <c i="9" r="N47"/>
  <c i="9" r="H21"/>
  <c i="9" r="AG43"/>
  <c i="9" r="P40"/>
  <c i="9" r="AI52"/>
  <c i="9" r="AI42"/>
  <c i="9" r="AC26"/>
  <c i="9" r="AK46"/>
  <c i="9" r="AP24"/>
  <c i="9" r="S26"/>
  <c i="9" r="AV50"/>
  <c i="9" r="AB12"/>
  <c i="9" r="P57"/>
  <c i="9" r="X42"/>
  <c i="9" r="V32"/>
  <c i="9" r="AA5"/>
  <c i="9" r="AU57"/>
  <c i="9" r="AW56"/>
  <c i="9" r="AF42"/>
  <c i="9" r="AG19"/>
  <c i="9" r="F13"/>
  <c i="9" r="E18"/>
  <c i="9" r="AJ48"/>
  <c i="9" r="AR50"/>
  <c i="9" r="Q43"/>
  <c i="9" r="V12"/>
  <c i="9" r="AU48"/>
  <c i="9" r="R6"/>
  <c i="9" r="AZ21"/>
  <c i="9" r="M33"/>
  <c i="9" r="D18"/>
  <c i="9" r="AD33"/>
  <c i="9" r="AX19"/>
  <c i="9" r="AN31"/>
  <c i="9" r="AD42"/>
  <c i="9" r="AK11"/>
  <c i="9" r="AR47"/>
  <c i="9" r="AJ12"/>
  <c i="9" r="AN36"/>
  <c i="9" r="N17"/>
  <c i="9" r="AM11"/>
  <c i="9" r="AI9"/>
  <c i="9" r="N25"/>
  <c i="9" r="AA55"/>
  <c i="9" r="AD8"/>
  <c i="9" r="H53"/>
  <c i="9" r="AV44"/>
  <c i="9" r="BD28"/>
  <c i="9" r="AR28"/>
  <c i="9" r="AU15"/>
  <c i="9" r="Q29"/>
  <c i="9" r="AE12"/>
  <c i="9" r="V34"/>
  <c i="9" r="I56"/>
  <c i="9" r="V55"/>
  <c i="9" r="J40"/>
  <c i="9" r="BA13"/>
  <c i="9" r="BD33"/>
  <c i="9" r="R13"/>
  <c i="9" r="AR34"/>
  <c i="9" r="BA45"/>
  <c i="9" r="AK45"/>
  <c i="9" r="AH29"/>
  <c i="9" r="Y9"/>
  <c i="9" r="M46"/>
  <c i="9" r="M49"/>
  <c i="9" r="L36"/>
  <c i="9" r="J11"/>
  <c i="9" r="AK27"/>
  <c i="9" r="AO47"/>
  <c i="9" r="AF55"/>
  <c i="9" r="W48"/>
  <c i="9" r="G58"/>
  <c i="9" r="L31"/>
  <c i="9" r="F24"/>
  <c i="9" r="AJ44"/>
  <c i="9" r="AR33"/>
  <c i="9" r="AJ26"/>
  <c i="9" r="BD32"/>
  <c i="9" r="W44"/>
  <c i="9" r="BA15"/>
  <c i="9" r="BA19"/>
  <c i="9" r="AT20"/>
  <c i="9" r="X21"/>
  <c i="9" r="W50"/>
  <c i="9" r="AC16"/>
  <c i="9" r="AE51"/>
  <c i="9" r="AV29"/>
  <c i="9" r="U42"/>
  <c i="9" r="AB7"/>
  <c i="9" r="E17"/>
  <c i="9" r="S14"/>
  <c i="9" r="I35"/>
  <c i="9" r="AJ41"/>
  <c i="9" r="AL26"/>
  <c i="9" r="AP54"/>
  <c i="9" r="AA34"/>
  <c i="9" r="V46"/>
  <c i="9" r="AX51"/>
  <c i="9" r="BC49"/>
  <c i="9" r="W12"/>
  <c i="9" r="J9"/>
  <c i="9" r="Z30"/>
  <c i="9" r="AN44"/>
  <c i="9" r="AS7"/>
  <c i="9" r="AQ19"/>
  <c i="9" r="AT15"/>
  <c i="9" r="AV39"/>
  <c i="9" r="AN7"/>
  <c i="9" r="G22"/>
  <c i="9" r="AW53"/>
  <c i="9" r="P34"/>
  <c i="9" r="AK48"/>
  <c i="9" r="AB54"/>
  <c i="9" r="BC55"/>
  <c i="9" r="AX34"/>
  <c i="9" r="AO40"/>
  <c i="9" r="AP55"/>
  <c i="9" r="BC23"/>
  <c i="9" r="AQ53"/>
  <c i="9" r="X10"/>
  <c i="9" r="AQ40"/>
  <c i="9" r="AB30"/>
  <c i="9" r="M52"/>
  <c i="9" r="AF28"/>
  <c i="9" r="AG38"/>
  <c i="9" r="Q34"/>
  <c i="9" r="AJ32"/>
  <c i="9" r="AL10"/>
  <c i="9" r="AZ17"/>
  <c i="9" r="I32"/>
  <c i="9" r="BC48"/>
  <c i="9" r="Q17"/>
  <c i="9" r="BE24"/>
  <c i="9" r="R45"/>
  <c i="9" r="AE55"/>
  <c i="9" r="AC54"/>
  <c i="9" r="V17"/>
  <c i="9" r="W52"/>
  <c i="9" r="AV56"/>
  <c i="9" r="AU23"/>
  <c i="9" r="P6"/>
  <c i="9" r="D10"/>
  <c i="9" r="V43"/>
  <c i="9" r="J41"/>
  <c i="9" r="AD46"/>
  <c i="9" r="F35"/>
  <c i="9" r="N34"/>
  <c i="9" r="AR6"/>
  <c i="9" r="AL18"/>
  <c i="9" r="N10"/>
  <c i="9" r="O45"/>
  <c i="9" r="AA29"/>
  <c i="9" r="AW35"/>
  <c i="9" r="AN32"/>
  <c i="9" r="O15"/>
  <c i="9" r="AS18"/>
  <c i="9" r="AL56"/>
  <c i="9" r="BD23"/>
  <c i="9" r="P47"/>
  <c i="9" r="Z16"/>
  <c i="9" r="AZ29"/>
  <c i="9" r="I6"/>
  <c i="9" r="S38"/>
  <c i="9" r="M20"/>
  <c i="9" r="AY30"/>
  <c i="9" r="U56"/>
  <c i="9" r="AN34"/>
  <c i="9" r="X36"/>
  <c i="9" r="AT6"/>
  <c i="9" r="X34"/>
  <c i="9" r="AT11"/>
  <c i="11" r="F13"/>
  <c i="11" r="F39"/>
  <c i="11" r="H39"/>
  <c i="11" r="F93"/>
  <c i="11" r="K100" s="1"/>
  <c i="11" r="H93"/>
  <c i="11" r="H76"/>
  <c i="11" r="F76"/>
  <c i="11" r="H23"/>
  <c i="11" r="F23"/>
  <c i="11" r="F97"/>
  <c i="11" r="K96" s="1"/>
  <c i="11" r="H97"/>
  <c i="11" r="L96"/>
  <c i="11" r="M96" s="1"/>
  <c i="11" r="F42"/>
  <c i="11" r="F73"/>
  <c i="11" r="H81"/>
  <c i="11" r="F72"/>
  <c i="11" l="1" r="H61"/>
  <c i="11" r="H8"/>
  <c i="2" r="Q8" s="1"/>
  <c i="11" r="H74"/>
  <c i="11" r="F77"/>
  <c i="11" r="H27"/>
  <c i="11" r="F53"/>
  <c i="11" r="F94"/>
  <c i="11" r="K99" s="1"/>
  <c i="11" r="H64"/>
  <c i="11" r="F63"/>
  <c i="11" r="H14"/>
  <c i="11" r="H2"/>
  <c i="2" r="Q2" s="1"/>
  <c i="11" r="F49"/>
  <c i="11" r="H88"/>
  <c i="11" r="F28"/>
  <c i="11" r="H67"/>
  <c i="11" r="H40"/>
  <c i="11" r="F52"/>
  <c i="11" r="F45"/>
  <c i="11" r="F89"/>
  <c i="11" r="H29"/>
  <c i="11" r="H59"/>
  <c i="11" r="F51"/>
  <c i="11" r="H15"/>
  <c i="11" r="H7"/>
  <c i="2" r="Q7" s="1"/>
  <c i="11" r="F83"/>
  <c i="11" r="F10"/>
  <c i="2" r="Q10" s="1"/>
  <c i="11" r="F98"/>
  <c i="11" r="K95" s="1"/>
  <c i="11" r="L98"/>
  <c i="11" r="M98" s="1"/>
  <c i="11" r="F95"/>
  <c i="11" r="K98" s="1"/>
  <c i="11" r="H17"/>
  <c i="11" r="H57"/>
  <c i="11" r="F48"/>
  <c i="11" r="H58"/>
  <c i="11" r="F84"/>
  <c i="11" r="L99"/>
  <c i="11" r="M99" s="1"/>
  <c i="11" r="F65"/>
  <c i="11" r="H56"/>
  <c i="11" r="H12"/>
  <c i="11" r="H32"/>
  <c i="11" r="H9"/>
  <c i="2" r="Q9" s="1"/>
  <c i="11" r="F66"/>
  <c i="11" r="H101"/>
  <c i="11" r="L92"/>
  <c i="11" r="M92" s="1"/>
  <c i="2" r="Q12" s="1"/>
  <c i="11" r="F25"/>
  <c i="11" r="H22"/>
  <c i="11" r="H6"/>
  <c i="2" r="Q6" s="1"/>
  <c i="11" r="F100"/>
  <c i="11" r="K93" s="1"/>
  <c i="11" r="F11"/>
  <c i="11" r="L97"/>
  <c i="11" r="M97" s="1"/>
  <c i="2" r="Q17" s="1"/>
  <c i="11" r="F68"/>
  <c i="11" r="F41"/>
  <c i="11" r="H35"/>
  <c i="11" r="H90"/>
  <c i="11" r="H50"/>
  <c i="11" r="H38"/>
  <c i="11" r="H3"/>
  <c i="2" r="Q3" s="1"/>
  <c i="11" r="H70"/>
  <c i="11" r="F36"/>
  <c i="11" r="F85"/>
  <c i="11" r="F19"/>
  <c i="11" r="H16"/>
  <c i="11" r="H62"/>
  <c i="11" r="H91"/>
  <c i="11" r="H26"/>
  <c i="11" r="L95"/>
  <c i="11" r="M95" s="1"/>
  <c i="11" r="H96"/>
  <c i="11" r="F24"/>
  <c i="11" r="H69"/>
  <c i="11" r="F79"/>
  <c i="11" r="F75"/>
  <c i="11" r="F31"/>
  <c i="11" r="H54"/>
  <c i="11" r="F71"/>
  <c i="11" r="F47"/>
  <c i="11" r="F33"/>
  <c i="11" r="F78"/>
  <c i="11" r="H20"/>
  <c i="11" r="F30"/>
  <c i="11" r="F80"/>
  <c i="11" r="I3"/>
  <c i="11" r="I4" s="1"/>
  <c i="11" r="I5" s="1"/>
  <c i="11" r="I6" s="1"/>
  <c i="11" r="I7" s="1"/>
  <c i="11" r="I8" s="1"/>
  <c i="11" r="I9" s="1"/>
  <c i="11" r="I10" s="1"/>
  <c i="11" r="I11" s="1"/>
  <c i="11" r="I12" s="1"/>
  <c i="11" r="I13" s="1"/>
  <c i="11" r="I14" s="1"/>
  <c i="11" r="I15" s="1"/>
  <c i="11" r="I16" s="1"/>
  <c i="11" r="I17" s="1"/>
  <c i="11" r="I18" s="1"/>
  <c i="11" r="I19" s="1"/>
  <c i="11" r="I20" s="1"/>
  <c i="11" r="I21" s="1"/>
  <c i="11" r="I22" s="1"/>
  <c i="11" r="I23" s="1"/>
  <c i="11" r="I24" s="1"/>
  <c i="11" r="I25" s="1"/>
  <c i="11" r="I26" s="1"/>
  <c i="11" r="I27" s="1"/>
  <c i="11" r="I28" s="1"/>
  <c i="11" r="I29" s="1"/>
  <c i="11" r="I30" s="1"/>
  <c i="11" r="I31" s="1"/>
  <c i="11" r="I32" s="1"/>
  <c i="11" r="I33" s="1"/>
  <c i="11" r="I34" s="1"/>
  <c i="11" r="I35" s="1"/>
  <c i="11" r="I36" s="1"/>
  <c i="11" r="I37" s="1"/>
  <c i="11" r="I38" s="1"/>
  <c i="11" r="I39" s="1"/>
  <c i="11" r="I40" s="1"/>
  <c i="11" r="I41" s="1"/>
  <c i="11" r="I42" s="1"/>
  <c i="11" r="I43" s="1"/>
  <c i="11" r="I44" s="1"/>
  <c i="11" r="I45" s="1"/>
  <c i="11" r="I46" s="1"/>
  <c i="11" r="I47" s="1"/>
  <c i="11" r="I48" s="1"/>
  <c i="11" r="I49" s="1"/>
  <c i="11" r="I50" s="1"/>
  <c i="11" r="I51" s="1"/>
  <c i="11" r="I52" s="1"/>
  <c i="11" r="I53" s="1"/>
  <c i="11" r="I54" s="1"/>
  <c i="11" r="I55" s="1"/>
  <c i="11" r="I56" s="1"/>
  <c i="11" r="I57" s="1"/>
  <c i="11" r="I58" s="1"/>
  <c i="11" r="I59" s="1"/>
  <c i="11" r="I60" s="1"/>
  <c i="11" r="I61" s="1"/>
  <c i="11" r="I62" s="1"/>
  <c i="11" r="I63" s="1"/>
  <c i="11" r="I64" s="1"/>
  <c i="11" r="I65" s="1"/>
  <c i="11" r="I66" s="1"/>
  <c i="11" r="I67" s="1"/>
  <c i="11" r="I68" s="1"/>
  <c i="11" r="I69" s="1"/>
  <c i="11" r="I70" s="1"/>
  <c i="11" r="I71" s="1"/>
  <c i="11" r="I72" s="1"/>
  <c i="11" r="I73" s="1"/>
  <c i="11" r="I74" s="1"/>
  <c i="11" r="I75" s="1"/>
  <c i="11" r="I76" s="1"/>
  <c i="11" r="I77" s="1"/>
  <c i="11" r="I78" s="1"/>
  <c i="11" r="I79" s="1"/>
  <c i="11" r="I80" s="1"/>
  <c i="11" r="I81" s="1"/>
  <c i="11" r="I82" s="1"/>
  <c i="11" r="I83" s="1"/>
  <c i="11" r="I84" s="1"/>
  <c i="11" r="I85" s="1"/>
  <c i="11" r="I86" s="1"/>
  <c i="11" r="I87" s="1"/>
  <c i="11" r="I88" s="1"/>
  <c i="11" r="I89" s="1"/>
  <c i="11" r="I90" s="1"/>
  <c i="11" r="I91" s="1"/>
  <c i="11" r="I92" s="1"/>
  <c i="11" r="I93" s="1"/>
  <c i="11" r="I94" s="1"/>
  <c i="11" r="I95" s="1"/>
  <c i="11" r="I96" s="1"/>
  <c i="11" r="I97" s="1"/>
  <c i="11" r="I98" s="1"/>
  <c i="11" r="I99" s="1"/>
  <c i="11" r="I100" s="1"/>
  <c i="11" r="I101" s="1"/>
  <c i="11" r="H4"/>
  <c i="2" r="Q4" s="1"/>
  <c i="11" r="L93"/>
  <c i="11" r="M93" s="1"/>
  <c i="11" r="F21"/>
  <c i="11" r="H87"/>
  <c i="11" r="H46"/>
  <c i="11" r="F55"/>
  <c i="11" r="F18"/>
  <c i="11" r="F92"/>
  <c i="11" r="F37"/>
  <c i="11" r="L94"/>
  <c i="11" r="M94" s="1"/>
  <c i="11" r="F5"/>
  <c i="11" r="F34"/>
  <c i="11" r="H60"/>
  <c i="11" r="H44"/>
  <c i="11" r="H86"/>
  <c i="11" r="F82"/>
  <c i="11" r="L101"/>
  <c i="11" r="M101" s="1"/>
  <c i="11" r="F43"/>
  <c i="11" r="F99"/>
  <c i="11" r="K94" s="1"/>
  <c i="9" r="P3"/>
  <c i="9" r="AR3"/>
  <c i="9" r="K3"/>
  <c i="2" r="Q16"/>
  <c i="9" r="F3"/>
  <c i="9" r="B25"/>
  <c i="9" r="G3"/>
  <c i="9" r="B42"/>
  <c i="9" r="B45"/>
  <c i="9" r="AY3"/>
  <c i="9" r="O3"/>
  <c i="9" r="Z3"/>
  <c i="9" r="B55"/>
  <c i="9" r="B33"/>
  <c i="9" r="B52"/>
  <c i="9" r="E3"/>
  <c i="9" r="BA3"/>
  <c i="9" r="AN3"/>
  <c i="9" r="B29"/>
  <c i="9" r="AQ3"/>
  <c i="9" r="B57"/>
  <c i="9" r="B27"/>
  <c i="9" r="AC3"/>
  <c i="9" r="BC3"/>
  <c i="9" r="AG3"/>
  <c i="9" r="B32"/>
  <c i="9" r="AI3"/>
  <c i="9" r="B8"/>
  <c i="9" r="B23"/>
  <c i="9" r="B17"/>
  <c i="9" r="B50"/>
  <c i="9" r="AP3"/>
  <c i="9" r="U3"/>
  <c i="9" r="AJ3"/>
  <c i="9" r="B54"/>
  <c i="9" r="B36"/>
  <c i="9" r="B48"/>
  <c i="9" r="B34"/>
  <c i="9" r="B19"/>
  <c i="9" r="X3"/>
  <c i="9" r="AB3"/>
  <c i="9" r="B15"/>
  <c i="9" r="J3"/>
  <c i="9" r="AS3"/>
  <c i="9" r="B51"/>
  <c i="9" r="B38"/>
  <c i="9" r="I3"/>
  <c i="9" r="B49"/>
  <c i="9" r="BE3"/>
  <c i="9" r="AZ3"/>
  <c i="9" r="L3"/>
  <c i="9" r="B12"/>
  <c i="9" r="T3"/>
  <c i="9" r="AT3"/>
  <c i="9" r="B41"/>
  <c i="9" r="H3"/>
  <c i="9" r="AU3"/>
  <c i="9" r="BB3"/>
  <c i="9" r="B9"/>
  <c i="9" r="S3"/>
  <c i="9" r="AO3"/>
  <c i="9" r="AD3"/>
  <c i="9" r="AE3"/>
  <c i="9" r="AH3"/>
  <c i="9" r="AA3"/>
  <c i="9" r="B11"/>
  <c i="9" r="V3"/>
  <c i="9" r="AL3"/>
  <c i="9" r="B14"/>
  <c i="9" r="B37"/>
  <c i="9" r="B13"/>
  <c i="9" r="B26"/>
  <c i="9" r="B56"/>
  <c i="9" r="B21"/>
  <c i="9" r="B46"/>
  <c i="9" r="AW3"/>
  <c i="9" r="B6"/>
  <c i="9" r="AM3"/>
  <c i="9" r="AX3"/>
  <c i="9" r="B44"/>
  <c i="9" r="W3"/>
  <c i="9" r="B18"/>
  <c i="9" r="BD3"/>
  <c i="9" r="B22"/>
  <c i="9" r="B28"/>
  <c i="9" r="B35"/>
  <c i="9" r="AV3"/>
  <c i="9" r="B53"/>
  <c i="9" r="B43"/>
  <c i="9" r="AF3"/>
  <c i="9" r="B31"/>
  <c i="9" r="B58"/>
  <c i="9" r="B47"/>
  <c i="9" r="M3"/>
  <c i="9" r="Y3"/>
  <c i="9" r="B16"/>
  <c i="9" r="B40"/>
  <c i="9" r="B10"/>
  <c i="9" r="B30"/>
  <c i="9" r="Q3"/>
  <c i="9" r="B39"/>
  <c i="9" r="B7"/>
  <c i="9" r="B24"/>
  <c i="9" r="N3"/>
  <c i="9" r="B20"/>
  <c i="9" r="R3"/>
  <c i="9" r="AK3"/>
  <c i="2" r="Q20"/>
  <c i="9" r="B5"/>
  <c i="9" r="D3"/>
  <c i="2" l="1" r="Q19"/>
  <c i="2" r="P1856"/>
  <c i="2" r="P1111"/>
  <c i="2" r="P1983"/>
  <c i="2" r="P1880"/>
  <c i="2" r="P1494"/>
  <c i="2" r="P1927"/>
  <c i="2" r="P1848"/>
  <c i="2" r="P1911"/>
  <c i="2" r="P1803"/>
  <c i="2" r="P392"/>
  <c i="2" r="P1442"/>
  <c i="2" r="P1686"/>
  <c i="2" r="P1309"/>
  <c i="2" r="P1763"/>
  <c i="2" r="P1707"/>
  <c i="2" r="P1807"/>
  <c i="2" r="P1510"/>
  <c i="2" r="P1714"/>
  <c i="2" r="P1641"/>
  <c i="2" r="P1428"/>
  <c i="2" r="P1730"/>
  <c i="2" r="P1966"/>
  <c i="2" r="P1999"/>
  <c i="2" r="P1784"/>
  <c i="2" r="P1775"/>
  <c i="2" r="P1839"/>
  <c i="2" r="P1967"/>
  <c i="2" r="P1942"/>
  <c i="2" r="P1253"/>
  <c i="2" r="P1560"/>
  <c i="2" r="P1997"/>
  <c i="2" r="P1679"/>
  <c i="2" r="P1245"/>
  <c i="2" r="P1725"/>
  <c i="2" r="P504"/>
  <c i="2" r="P1582"/>
  <c i="2" r="P1553"/>
  <c i="2" r="P804"/>
  <c i="2" r="P766"/>
  <c i="2" r="P1797"/>
  <c i="2" r="P1867"/>
  <c i="2" r="P1591"/>
  <c i="2" r="P1696"/>
  <c i="2" r="P1766"/>
  <c i="2" r="P1757"/>
  <c i="2" r="P1985"/>
  <c i="2" r="P966"/>
  <c i="2" r="P1422"/>
  <c i="2" r="P1782"/>
  <c i="2" r="P1552"/>
  <c i="2" r="P1957"/>
  <c i="2" r="P1599"/>
  <c i="2" r="P1846"/>
  <c i="2" r="P1429"/>
  <c i="2" r="P1469"/>
  <c i="2" r="P1011"/>
  <c i="2" r="P1767"/>
  <c i="2" r="P1729"/>
  <c i="2" r="P1655"/>
  <c i="2" r="P1794"/>
  <c i="2" r="P1457"/>
  <c i="2" r="P1575"/>
  <c i="2" r="P1559"/>
  <c i="2" r="P1671"/>
  <c i="2" r="P1921"/>
  <c i="2" r="P280"/>
  <c i="2" r="P1218"/>
  <c i="2" r="P1470"/>
  <c i="2" r="P1413"/>
  <c i="2" r="P1746"/>
  <c i="2" r="P1448"/>
  <c i="2" r="P1522"/>
  <c i="2" r="P1165"/>
  <c i="2" r="P1368"/>
  <c i="2" r="P1991"/>
  <c i="2" r="P1719"/>
  <c i="2" r="P1836"/>
  <c i="2" r="Q5"/>
  <c i="2" r="P82"/>
  <c i="2" r="P146"/>
  <c i="2" r="P210"/>
  <c i="2" r="P274"/>
  <c i="2" r="P338"/>
  <c i="2" r="P402"/>
  <c i="2" r="P466"/>
  <c i="2" r="P530"/>
  <c i="2" r="P594"/>
  <c i="2" r="P59"/>
  <c i="2" r="P123"/>
  <c i="2" r="P187"/>
  <c i="2" r="P251"/>
  <c i="2" r="P315"/>
  <c i="2" r="P379"/>
  <c i="2" r="P443"/>
  <c i="2" r="P507"/>
  <c i="2" r="P571"/>
  <c i="2" r="P52"/>
  <c i="2" r="P116"/>
  <c i="2" r="P180"/>
  <c i="2" r="P244"/>
  <c i="2" r="P308"/>
  <c i="2" r="P372"/>
  <c i="2" r="P436"/>
  <c i="2" r="P500"/>
  <c i="2" r="P564"/>
  <c i="2" r="P79"/>
  <c i="2" r="P143"/>
  <c i="2" r="P207"/>
  <c i="2" r="P271"/>
  <c i="2" r="P335"/>
  <c i="2" r="P399"/>
  <c i="2" r="P463"/>
  <c i="2" r="P527"/>
  <c i="2" r="P591"/>
  <c i="2" r="P655"/>
  <c i="2" r="P41"/>
  <c i="2" r="P169"/>
  <c i="2" r="P297"/>
  <c i="2" r="P425"/>
  <c i="2" r="P553"/>
  <c i="2" r="P648"/>
  <c i="2" r="P719"/>
  <c i="2" r="P783"/>
  <c i="2" r="P847"/>
  <c i="2" r="P911"/>
  <c i="2" r="P975"/>
  <c i="2" r="P93"/>
  <c i="2" r="P221"/>
  <c i="2" r="P349"/>
  <c i="2" r="P477"/>
  <c i="2" r="P598"/>
  <c i="2" r="P676"/>
  <c i="2" r="P744"/>
  <c i="2" r="P808"/>
  <c i="2" r="P872"/>
  <c i="2" r="P936"/>
  <c i="2" r="P46"/>
  <c i="2" r="P174"/>
  <c i="2" r="P302"/>
  <c i="2" r="P430"/>
  <c i="2" r="P558"/>
  <c i="2" r="P650"/>
  <c i="2" r="P721"/>
  <c i="2" r="P785"/>
  <c i="2" r="P849"/>
  <c i="2" r="P913"/>
  <c i="2" r="P977"/>
  <c i="2" r="P102"/>
  <c i="2" r="P230"/>
  <c i="2" r="P358"/>
  <c i="2" r="P486"/>
  <c i="2" r="P606"/>
  <c i="2" r="P682"/>
  <c i="2" r="P749"/>
  <c i="2" r="P813"/>
  <c i="2" r="P877"/>
  <c i="2" r="P941"/>
  <c i="2" r="P1005"/>
  <c i="2" r="P1069"/>
  <c i="2" r="P96"/>
  <c i="2" r="P352"/>
  <c i="2" r="P601"/>
  <c i="2" r="P746"/>
  <c i="2" r="P874"/>
  <c i="2" r="P998"/>
  <c i="2" r="P1073"/>
  <c i="2" r="P1142"/>
  <c i="2" r="P1206"/>
  <c i="2" r="P1270"/>
  <c i="2" r="P1334"/>
  <c i="2" r="P193"/>
  <c i="2" r="P449"/>
  <c i="2" r="P661"/>
  <c i="2" r="P795"/>
  <c i="2" r="P923"/>
  <c i="2" r="P1028"/>
  <c i="2" r="P1102"/>
  <c i="2" r="P1167"/>
  <c i="2" r="P1231"/>
  <c i="2" r="P1295"/>
  <c i="2" r="P69"/>
  <c i="2" r="P325"/>
  <c i="2" r="P580"/>
  <c i="2" r="P732"/>
  <c i="2" r="P860"/>
  <c i="2" r="P988"/>
  <c i="2" r="P1066"/>
  <c i="2" r="P1136"/>
  <c i="2" r="P1200"/>
  <c i="2" r="P1264"/>
  <c i="2" r="P1328"/>
  <c i="2" r="P181"/>
  <c i="2" r="P437"/>
  <c i="2" r="P26"/>
  <c i="2" r="P90"/>
  <c i="2" r="P154"/>
  <c i="2" r="P218"/>
  <c i="2" r="P282"/>
  <c i="2" r="P346"/>
  <c i="2" r="P410"/>
  <c i="2" r="P474"/>
  <c i="2" r="P538"/>
  <c i="2" r="P602"/>
  <c i="2" r="P67"/>
  <c i="2" r="P131"/>
  <c i="2" r="P195"/>
  <c i="2" r="P259"/>
  <c i="2" r="P323"/>
  <c i="2" r="P387"/>
  <c i="2" r="P451"/>
  <c i="2" r="P515"/>
  <c i="2" r="P579"/>
  <c i="2" r="P60"/>
  <c i="2" r="P124"/>
  <c i="2" r="P188"/>
  <c i="2" r="P252"/>
  <c i="2" r="P316"/>
  <c i="2" r="P380"/>
  <c i="2" r="P444"/>
  <c i="2" r="P508"/>
  <c i="2" r="P572"/>
  <c i="2" r="P87"/>
  <c i="2" r="P151"/>
  <c i="2" r="P215"/>
  <c i="2" r="P279"/>
  <c i="2" r="P343"/>
  <c i="2" r="P407"/>
  <c i="2" r="P471"/>
  <c i="2" r="P535"/>
  <c i="2" r="P599"/>
  <c i="2" r="P663"/>
  <c i="2" r="P57"/>
  <c i="2" r="P185"/>
  <c i="2" r="P313"/>
  <c i="2" r="P441"/>
  <c i="2" r="P569"/>
  <c i="2" r="P657"/>
  <c i="2" r="P727"/>
  <c i="2" r="P791"/>
  <c i="2" r="P855"/>
  <c i="2" r="P919"/>
  <c i="2" r="P983"/>
  <c i="2" r="P109"/>
  <c i="2" r="P237"/>
  <c i="2" r="P365"/>
  <c i="2" r="P493"/>
  <c i="2" r="P611"/>
  <c i="2" r="P685"/>
  <c i="2" r="P752"/>
  <c i="2" r="P816"/>
  <c i="2" r="P880"/>
  <c i="2" r="P944"/>
  <c i="2" r="P62"/>
  <c i="2" r="P190"/>
  <c i="2" r="P318"/>
  <c i="2" r="P446"/>
  <c i="2" r="P574"/>
  <c i="2" r="P659"/>
  <c i="2" r="P729"/>
  <c i="2" r="P793"/>
  <c i="2" r="P857"/>
  <c i="2" r="P921"/>
  <c i="2" r="P985"/>
  <c i="2" r="P118"/>
  <c i="2" r="P246"/>
  <c i="2" r="P374"/>
  <c i="2" r="P502"/>
  <c i="2" r="P617"/>
  <c i="2" r="P691"/>
  <c i="2" r="P757"/>
  <c i="2" r="P821"/>
  <c i="2" r="P885"/>
  <c i="2" r="P949"/>
  <c i="2" r="P1013"/>
  <c i="2" r="P1077"/>
  <c i="2" r="P128"/>
  <c i="2" r="P384"/>
  <c i="2" r="P34"/>
  <c i="2" r="P98"/>
  <c i="2" r="P162"/>
  <c i="2" r="P226"/>
  <c i="2" r="P290"/>
  <c i="2" r="P354"/>
  <c i="2" r="P418"/>
  <c i="2" r="P482"/>
  <c i="2" r="P546"/>
  <c i="2" r="P610"/>
  <c i="2" r="P75"/>
  <c i="2" r="P139"/>
  <c i="2" r="P203"/>
  <c i="2" r="P267"/>
  <c i="2" r="P331"/>
  <c i="2" r="P395"/>
  <c i="2" r="P459"/>
  <c i="2" r="P523"/>
  <c i="2" r="P587"/>
  <c i="2" r="P68"/>
  <c i="2" r="P132"/>
  <c i="2" r="P196"/>
  <c i="2" r="P260"/>
  <c i="2" r="P324"/>
  <c i="2" r="P388"/>
  <c i="2" r="P452"/>
  <c i="2" r="P516"/>
  <c i="2" r="P31"/>
  <c i="2" r="P95"/>
  <c i="2" r="P159"/>
  <c i="2" r="P223"/>
  <c i="2" r="P287"/>
  <c i="2" r="P351"/>
  <c i="2" r="P415"/>
  <c i="2" r="P479"/>
  <c i="2" r="P543"/>
  <c i="2" r="P607"/>
  <c i="2" r="P671"/>
  <c i="2" r="P73"/>
  <c i="2" r="P201"/>
  <c i="2" r="P329"/>
  <c i="2" r="P457"/>
  <c i="2" r="P584"/>
  <c i="2" r="P666"/>
  <c i="2" r="P735"/>
  <c i="2" r="P799"/>
  <c i="2" r="P863"/>
  <c i="2" r="P927"/>
  <c i="2" r="P991"/>
  <c i="2" r="P125"/>
  <c i="2" r="P253"/>
  <c i="2" r="P381"/>
  <c i="2" r="P509"/>
  <c i="2" r="P621"/>
  <c i="2" r="P694"/>
  <c i="2" r="P760"/>
  <c i="2" r="P824"/>
  <c i="2" r="P888"/>
  <c i="2" r="P952"/>
  <c i="2" r="P78"/>
  <c i="2" r="P206"/>
  <c i="2" r="P334"/>
  <c i="2" r="P462"/>
  <c i="2" r="P588"/>
  <c i="2" r="P668"/>
  <c i="2" r="P737"/>
  <c i="2" r="P801"/>
  <c i="2" r="P865"/>
  <c i="2" r="P929"/>
  <c i="2" r="P993"/>
  <c i="2" r="P134"/>
  <c i="2" r="P262"/>
  <c i="2" r="P390"/>
  <c i="2" r="P518"/>
  <c i="2" r="P627"/>
  <c i="2" r="P700"/>
  <c i="2" r="P765"/>
  <c i="2" r="P829"/>
  <c i="2" r="P893"/>
  <c i="2" r="P957"/>
  <c i="2" r="P1021"/>
  <c i="2" r="P1085"/>
  <c i="2" r="P160"/>
  <c i="2" r="P416"/>
  <c i="2" r="P642"/>
  <c i="2" r="P778"/>
  <c i="2" r="P42"/>
  <c i="2" r="P106"/>
  <c i="2" r="P170"/>
  <c i="2" r="P234"/>
  <c i="2" r="P298"/>
  <c i="2" r="P362"/>
  <c i="2" r="P426"/>
  <c i="2" r="P490"/>
  <c i="2" r="P554"/>
  <c i="2" r="P618"/>
  <c i="2" r="P83"/>
  <c i="2" r="P147"/>
  <c i="2" r="P211"/>
  <c i="2" r="P275"/>
  <c i="2" r="P339"/>
  <c i="2" r="P403"/>
  <c i="2" r="P467"/>
  <c i="2" r="P531"/>
  <c i="2" r="P595"/>
  <c i="2" r="P76"/>
  <c i="2" r="P140"/>
  <c i="2" r="P204"/>
  <c i="2" r="P268"/>
  <c i="2" r="P332"/>
  <c i="2" r="P396"/>
  <c i="2" r="P460"/>
  <c i="2" r="P524"/>
  <c i="2" r="P39"/>
  <c i="2" r="P103"/>
  <c i="2" r="P167"/>
  <c i="2" r="P231"/>
  <c i="2" r="P295"/>
  <c i="2" r="P359"/>
  <c i="2" r="P423"/>
  <c i="2" r="P487"/>
  <c i="2" r="P551"/>
  <c i="2" r="P615"/>
  <c i="2" r="P679"/>
  <c i="2" r="P89"/>
  <c i="2" r="P217"/>
  <c i="2" r="P345"/>
  <c i="2" r="P473"/>
  <c i="2" r="P597"/>
  <c i="2" r="P675"/>
  <c i="2" r="P743"/>
  <c i="2" r="P807"/>
  <c i="2" r="P871"/>
  <c i="2" r="P935"/>
  <c i="2" r="P999"/>
  <c i="2" r="P141"/>
  <c i="2" r="P269"/>
  <c i="2" r="P397"/>
  <c i="2" r="P525"/>
  <c i="2" r="P630"/>
  <c i="2" r="P704"/>
  <c i="2" r="P768"/>
  <c i="2" r="P832"/>
  <c i="2" r="P896"/>
  <c i="2" r="P960"/>
  <c i="2" r="P94"/>
  <c i="2" r="P222"/>
  <c i="2" r="P350"/>
  <c i="2" r="P478"/>
  <c i="2" r="P600"/>
  <c i="2" r="P677"/>
  <c i="2" r="P745"/>
  <c i="2" r="P809"/>
  <c i="2" r="P873"/>
  <c i="2" r="P937"/>
  <c i="2" r="P1001"/>
  <c i="2" r="P150"/>
  <c i="2" r="P278"/>
  <c i="2" r="P406"/>
  <c i="2" r="P534"/>
  <c i="2" r="P636"/>
  <c i="2" r="P709"/>
  <c i="2" r="P773"/>
  <c i="2" r="P837"/>
  <c i="2" r="P901"/>
  <c i="2" r="P965"/>
  <c i="2" r="P1029"/>
  <c i="2" r="P1093"/>
  <c i="2" r="P192"/>
  <c i="2" r="P448"/>
  <c i="2" r="P660"/>
  <c i="2" r="P50"/>
  <c i="2" r="P114"/>
  <c i="2" r="P178"/>
  <c i="2" r="P242"/>
  <c i="2" r="P306"/>
  <c i="2" r="P370"/>
  <c i="2" r="P434"/>
  <c i="2" r="P498"/>
  <c i="2" r="P562"/>
  <c i="2" r="P27"/>
  <c i="2" r="P91"/>
  <c i="2" r="P155"/>
  <c i="2" r="P219"/>
  <c i="2" r="P283"/>
  <c i="2" r="P347"/>
  <c i="2" r="P411"/>
  <c i="2" r="P475"/>
  <c i="2" r="P539"/>
  <c i="2" r="P603"/>
  <c i="2" r="P84"/>
  <c i="2" r="P148"/>
  <c i="2" r="P212"/>
  <c i="2" r="P276"/>
  <c i="2" r="P340"/>
  <c i="2" r="P404"/>
  <c i="2" r="P468"/>
  <c i="2" r="P532"/>
  <c i="2" r="P47"/>
  <c i="2" r="P111"/>
  <c i="2" r="P175"/>
  <c i="2" r="P239"/>
  <c i="2" r="P303"/>
  <c i="2" r="P367"/>
  <c i="2" r="P431"/>
  <c i="2" r="P495"/>
  <c i="2" r="P559"/>
  <c i="2" r="P623"/>
  <c i="2" r="P687"/>
  <c i="2" r="P105"/>
  <c i="2" r="P233"/>
  <c i="2" r="P361"/>
  <c i="2" r="P489"/>
  <c i="2" r="P609"/>
  <c i="2" r="P684"/>
  <c i="2" r="P751"/>
  <c i="2" r="P815"/>
  <c i="2" r="P879"/>
  <c i="2" r="P943"/>
  <c i="2" r="P29"/>
  <c i="2" r="P157"/>
  <c i="2" r="P285"/>
  <c i="2" r="P413"/>
  <c i="2" r="P541"/>
  <c i="2" r="P640"/>
  <c i="2" r="P712"/>
  <c i="2" r="P776"/>
  <c i="2" r="P840"/>
  <c i="2" r="P904"/>
  <c i="2" r="P968"/>
  <c i="2" r="P110"/>
  <c i="2" r="P238"/>
  <c i="2" r="P366"/>
  <c i="2" r="P494"/>
  <c i="2" r="P612"/>
  <c i="2" r="P686"/>
  <c i="2" r="P753"/>
  <c i="2" r="P817"/>
  <c i="2" r="P881"/>
  <c i="2" r="P945"/>
  <c i="2" r="P38"/>
  <c i="2" r="P166"/>
  <c i="2" r="P294"/>
  <c i="2" r="P422"/>
  <c i="2" r="P550"/>
  <c i="2" r="P645"/>
  <c i="2" r="P717"/>
  <c i="2" r="P781"/>
  <c i="2" r="P845"/>
  <c i="2" r="P909"/>
  <c i="2" r="P973"/>
  <c i="2" r="P1037"/>
  <c i="2" r="P1101"/>
  <c i="2" r="P224"/>
  <c i="2" r="P480"/>
  <c i="2" r="P58"/>
  <c i="2" r="P122"/>
  <c i="2" r="P186"/>
  <c i="2" r="P250"/>
  <c i="2" r="P314"/>
  <c i="2" r="P378"/>
  <c i="2" r="P442"/>
  <c i="2" r="P506"/>
  <c i="2" r="P570"/>
  <c i="2" r="P35"/>
  <c i="2" r="P99"/>
  <c i="2" r="P163"/>
  <c i="2" r="P227"/>
  <c i="2" r="P291"/>
  <c i="2" r="P355"/>
  <c i="2" r="P419"/>
  <c i="2" r="P483"/>
  <c i="2" r="P547"/>
  <c i="2" r="P28"/>
  <c i="2" r="P92"/>
  <c i="2" r="P156"/>
  <c i="2" r="P220"/>
  <c i="2" r="P284"/>
  <c i="2" r="P348"/>
  <c i="2" r="P412"/>
  <c i="2" r="P476"/>
  <c i="2" r="P540"/>
  <c i="2" r="P55"/>
  <c i="2" r="P119"/>
  <c i="2" r="P183"/>
  <c i="2" r="P247"/>
  <c i="2" r="P311"/>
  <c i="2" r="P375"/>
  <c i="2" r="P439"/>
  <c i="2" r="P503"/>
  <c i="2" r="P567"/>
  <c i="2" r="P631"/>
  <c i="2" r="P695"/>
  <c i="2" r="P121"/>
  <c i="2" r="P249"/>
  <c i="2" r="P377"/>
  <c i="2" r="P505"/>
  <c i="2" r="P620"/>
  <c i="2" r="P693"/>
  <c i="2" r="P759"/>
  <c i="2" r="P823"/>
  <c i="2" r="P887"/>
  <c i="2" r="P951"/>
  <c i="2" r="P45"/>
  <c i="2" r="P173"/>
  <c i="2" r="P301"/>
  <c i="2" r="P429"/>
  <c i="2" r="P557"/>
  <c i="2" r="P649"/>
  <c i="2" r="P720"/>
  <c i="2" r="P784"/>
  <c i="2" r="P848"/>
  <c i="2" r="P912"/>
  <c i="2" r="P976"/>
  <c i="2" r="P126"/>
  <c i="2" r="P254"/>
  <c i="2" r="P382"/>
  <c i="2" r="P510"/>
  <c i="2" r="P622"/>
  <c i="2" r="P696"/>
  <c i="2" r="P761"/>
  <c i="2" r="P825"/>
  <c i="2" r="P889"/>
  <c i="2" r="P953"/>
  <c i="2" r="P54"/>
  <c i="2" r="P182"/>
  <c i="2" r="P310"/>
  <c i="2" r="P438"/>
  <c i="2" r="P566"/>
  <c i="2" r="P654"/>
  <c i="2" r="P725"/>
  <c i="2" r="P789"/>
  <c i="2" r="P853"/>
  <c i="2" r="P917"/>
  <c i="2" r="P981"/>
  <c i="2" r="P1045"/>
  <c i="2" r="P1109"/>
  <c i="2" r="P256"/>
  <c i="2" r="P512"/>
  <c i="2" r="P66"/>
  <c i="2" r="P130"/>
  <c i="2" r="P194"/>
  <c i="2" r="P258"/>
  <c i="2" r="P322"/>
  <c i="2" r="P386"/>
  <c i="2" r="P450"/>
  <c i="2" r="P514"/>
  <c i="2" r="P578"/>
  <c i="2" r="P43"/>
  <c i="2" r="P107"/>
  <c i="2" r="P171"/>
  <c i="2" r="P235"/>
  <c i="2" r="P299"/>
  <c i="2" r="P363"/>
  <c i="2" r="P427"/>
  <c i="2" r="P491"/>
  <c i="2" r="P555"/>
  <c i="2" r="P36"/>
  <c i="2" r="P100"/>
  <c i="2" r="P164"/>
  <c i="2" r="P228"/>
  <c i="2" r="P292"/>
  <c i="2" r="P356"/>
  <c i="2" r="P420"/>
  <c i="2" r="P484"/>
  <c i="2" r="P548"/>
  <c i="2" r="P63"/>
  <c i="2" r="P127"/>
  <c i="2" r="P191"/>
  <c i="2" r="P255"/>
  <c i="2" r="P319"/>
  <c i="2" r="P383"/>
  <c i="2" r="P447"/>
  <c i="2" r="P511"/>
  <c i="2" r="P575"/>
  <c i="2" r="P639"/>
  <c i="2" r="P703"/>
  <c i="2" r="P137"/>
  <c i="2" r="P265"/>
  <c i="2" r="P393"/>
  <c i="2" r="P521"/>
  <c i="2" r="P629"/>
  <c i="2" r="P702"/>
  <c i="2" r="P767"/>
  <c i="2" r="P831"/>
  <c i="2" r="P895"/>
  <c i="2" r="P959"/>
  <c i="2" r="P61"/>
  <c i="2" r="P189"/>
  <c i="2" r="P317"/>
  <c i="2" r="P445"/>
  <c i="2" r="P573"/>
  <c i="2" r="P658"/>
  <c i="2" r="P728"/>
  <c i="2" r="P792"/>
  <c i="2" r="P856"/>
  <c i="2" r="P920"/>
  <c i="2" r="P984"/>
  <c i="2" r="P142"/>
  <c i="2" r="P270"/>
  <c i="2" r="P398"/>
  <c i="2" r="P526"/>
  <c i="2" r="P632"/>
  <c i="2" r="P705"/>
  <c i="2" r="P769"/>
  <c i="2" r="P833"/>
  <c i="2" r="P897"/>
  <c i="2" r="P961"/>
  <c i="2" r="P70"/>
  <c i="2" r="P198"/>
  <c i="2" r="P326"/>
  <c i="2" r="P454"/>
  <c i="2" r="P581"/>
  <c i="2" r="P664"/>
  <c i="2" r="P733"/>
  <c i="2" r="P797"/>
  <c i="2" r="P861"/>
  <c i="2" r="P925"/>
  <c i="2" r="P989"/>
  <c i="2" r="P1053"/>
  <c i="2" r="P32"/>
  <c i="2" r="P288"/>
  <c i="2" r="P544"/>
  <c i="2" r="P714"/>
  <c i="2" r="P842"/>
  <c i="2" r="P970"/>
  <c i="2" r="P1055"/>
  <c i="2" r="P522"/>
  <c i="2" r="P435"/>
  <c i="2" r="P364"/>
  <c i="2" r="P327"/>
  <c i="2" r="P281"/>
  <c i="2" r="P967"/>
  <c i="2" r="P800"/>
  <c i="2" r="P641"/>
  <c i="2" r="P342"/>
  <c i="2" r="P997"/>
  <c i="2" r="P730"/>
  <c i="2" r="P922"/>
  <c i="2" r="P1046"/>
  <c i="2" r="P1134"/>
  <c i="2" r="P1214"/>
  <c i="2" r="P1286"/>
  <c i="2" r="P33"/>
  <c i="2" r="P321"/>
  <c i="2" r="P604"/>
  <c i="2" r="P763"/>
  <c i="2" r="P907"/>
  <c i="2" r="P1038"/>
  <c i="2" r="P1119"/>
  <c i="2" r="P1191"/>
  <c i="2" r="P1263"/>
  <c i="2" r="P1335"/>
  <c i="2" r="P261"/>
  <c i="2" r="P549"/>
  <c i="2" r="P748"/>
  <c i="2" r="P892"/>
  <c i="2" r="P1020"/>
  <c i="2" r="P1103"/>
  <c i="2" r="P1176"/>
  <c i="2" r="P1248"/>
  <c i="2" r="P1320"/>
  <c i="2" r="P213"/>
  <c i="2" r="P501"/>
  <c i="2" r="P690"/>
  <c i="2" r="P820"/>
  <c i="2" r="P948"/>
  <c i="2" r="P1043"/>
  <c i="2" r="P1116"/>
  <c i="2" r="P1180"/>
  <c i="2" r="P1244"/>
  <c i="2" r="P1308"/>
  <c i="2" r="P1372"/>
  <c i="2" r="P1436"/>
  <c i="2" r="P1500"/>
  <c i="2" r="P488"/>
  <c i="2" r="P814"/>
  <c i="2" r="P1040"/>
  <c i="2" r="P1177"/>
  <c i="2" r="P1305"/>
  <c i="2" r="P1398"/>
  <c i="2" r="P1471"/>
  <c i="2" r="P1539"/>
  <c i="2" r="P1603"/>
  <c i="2" r="P1667"/>
  <c i="2" r="P496"/>
  <c i="2" r="P818"/>
  <c i="2" r="P1041"/>
  <c i="2" r="P1178"/>
  <c i="2" r="P1306"/>
  <c i="2" r="P1399"/>
  <c i="2" r="P1472"/>
  <c i="2" r="P1540"/>
  <c i="2" r="P1604"/>
  <c i="2" r="P1668"/>
  <c i="2" r="P177"/>
  <c i="2" r="P652"/>
  <c i="2" r="P915"/>
  <c i="2" r="P1097"/>
  <c i="2" r="P1227"/>
  <c i="2" r="P1354"/>
  <c i="2" r="P1427"/>
  <c i="2" r="P1501"/>
  <c i="2" r="P1565"/>
  <c i="2" r="P1629"/>
  <c i="2" r="P1693"/>
  <c i="2" r="P337"/>
  <c i="2" r="P739"/>
  <c i="2" r="P994"/>
  <c i="2" r="P1139"/>
  <c i="2" r="P1267"/>
  <c i="2" r="P1377"/>
  <c i="2" r="P1450"/>
  <c i="2" r="P1521"/>
  <c i="2" r="P1585"/>
  <c i="2" r="P1649"/>
  <c i="2" r="P1713"/>
  <c i="2" r="P1777"/>
  <c i="2" r="P1841"/>
  <c i="2" r="P56"/>
  <c i="2" r="P854"/>
  <c i="2" r="P1197"/>
  <c i="2" r="P1410"/>
  <c i="2" r="P1550"/>
  <c i="2" r="P1675"/>
  <c i="2" r="P1760"/>
  <c i="2" r="P1834"/>
  <c i="2" r="P1906"/>
  <c i="2" r="P1970"/>
  <c i="2" r="P344"/>
  <c i="2" r="P1451"/>
  <c i="2" r="P1791"/>
  <c i="2" r="P1989"/>
  <c i="2" r="P1277"/>
  <c i="2" r="P1695"/>
  <c i="2" r="P1958"/>
  <c i="2" r="P72"/>
  <c i="2" r="P862"/>
  <c i="2" r="P1201"/>
  <c i="2" r="P1411"/>
  <c i="2" r="P1551"/>
  <c i="2" r="P1678"/>
  <c i="2" r="P1762"/>
  <c i="2" r="P74"/>
  <c i="2" r="P586"/>
  <c i="2" r="P499"/>
  <c i="2" r="P428"/>
  <c i="2" r="P391"/>
  <c i="2" r="P409"/>
  <c i="2" r="P77"/>
  <c i="2" r="P864"/>
  <c i="2" r="P713"/>
  <c i="2" r="P470"/>
  <c i="2" r="P1061"/>
  <c i="2" r="P762"/>
  <c i="2" r="P938"/>
  <c i="2" r="P1064"/>
  <c i="2" r="P1150"/>
  <c i="2" r="P1222"/>
  <c i="2" r="P1294"/>
  <c i="2" r="P65"/>
  <c i="2" r="P353"/>
  <c i="2" r="P625"/>
  <c i="2" r="P779"/>
  <c i="2" r="P939"/>
  <c i="2" r="P1047"/>
  <c i="2" r="P1127"/>
  <c i="2" r="P1199"/>
  <c i="2" r="P1271"/>
  <c i="2" r="P1343"/>
  <c i="2" r="P293"/>
  <c i="2" r="P605"/>
  <c i="2" r="P764"/>
  <c i="2" r="P908"/>
  <c i="2" r="P1030"/>
  <c i="2" r="P1112"/>
  <c i="2" r="P1184"/>
  <c i="2" r="P1256"/>
  <c i="2" r="P1336"/>
  <c i="2" r="P245"/>
  <c i="2" r="P533"/>
  <c i="2" r="P708"/>
  <c i="2" r="P836"/>
  <c i="2" r="P964"/>
  <c i="2" r="P1052"/>
  <c i="2" r="P1124"/>
  <c i="2" r="P1188"/>
  <c i="2" r="P1252"/>
  <c i="2" r="P1316"/>
  <c i="2" r="P1380"/>
  <c i="2" r="P1444"/>
  <c i="2" r="P40"/>
  <c i="2" r="P552"/>
  <c i="2" r="P846"/>
  <c i="2" r="P1058"/>
  <c i="2" r="P1193"/>
  <c i="2" r="P1321"/>
  <c i="2" r="P1407"/>
  <c i="2" r="P1480"/>
  <c i="2" r="P1547"/>
  <c i="2" r="P1611"/>
  <c i="2" r="P48"/>
  <c i="2" r="P560"/>
  <c i="2" r="P850"/>
  <c i="2" r="P1059"/>
  <c i="2" r="P1194"/>
  <c i="2" r="P1322"/>
  <c i="2" r="P1408"/>
  <c i="2" r="P1481"/>
  <c i="2" r="P1548"/>
  <c i="2" r="P1612"/>
  <c i="2" r="P1676"/>
  <c i="2" r="P241"/>
  <c i="2" r="P689"/>
  <c i="2" r="P947"/>
  <c i="2" r="P1115"/>
  <c i="2" r="P1243"/>
  <c i="2" r="P1363"/>
  <c i="2" r="P1437"/>
  <c i="2" r="P1509"/>
  <c i="2" r="P1573"/>
  <c i="2" r="P1637"/>
  <c i="2" r="P1701"/>
  <c i="2" r="P401"/>
  <c i="2" r="P771"/>
  <c i="2" r="P1015"/>
  <c i="2" r="P1155"/>
  <c i="2" r="P1283"/>
  <c i="2" r="P138"/>
  <c i="2" r="P51"/>
  <c i="2" r="P563"/>
  <c i="2" r="P492"/>
  <c i="2" r="P455"/>
  <c i="2" r="P537"/>
  <c i="2" r="P205"/>
  <c i="2" r="P928"/>
  <c i="2" r="P777"/>
  <c i="2" r="P593"/>
  <c i="2" r="P64"/>
  <c i="2" r="P794"/>
  <c i="2" r="P954"/>
  <c i="2" r="P1082"/>
  <c i="2" r="P1158"/>
  <c i="2" r="P1230"/>
  <c i="2" r="P1302"/>
  <c i="2" r="P97"/>
  <c i="2" r="P385"/>
  <c i="2" r="P643"/>
  <c i="2" r="P811"/>
  <c i="2" r="P955"/>
  <c i="2" r="P1056"/>
  <c i="2" r="P1135"/>
  <c i="2" r="P1207"/>
  <c i="2" r="P1279"/>
  <c i="2" r="P37"/>
  <c i="2" r="P357"/>
  <c i="2" r="P626"/>
  <c i="2" r="P780"/>
  <c i="2" r="P924"/>
  <c i="2" r="P1039"/>
  <c i="2" r="P1120"/>
  <c i="2" r="P1192"/>
  <c i="2" r="P1272"/>
  <c i="2" r="P1344"/>
  <c i="2" r="P277"/>
  <c i="2" r="P565"/>
  <c i="2" r="P724"/>
  <c i="2" r="P852"/>
  <c i="2" r="P980"/>
  <c i="2" r="P1062"/>
  <c i="2" r="P1132"/>
  <c i="2" r="P1196"/>
  <c i="2" r="P1260"/>
  <c i="2" r="P1324"/>
  <c i="2" r="P1388"/>
  <c i="2" r="P1452"/>
  <c i="2" r="P104"/>
  <c i="2" r="P608"/>
  <c i="2" r="P878"/>
  <c i="2" r="P1076"/>
  <c i="2" r="P1209"/>
  <c i="2" r="P1337"/>
  <c i="2" r="P1416"/>
  <c i="2" r="P1489"/>
  <c i="2" r="P1555"/>
  <c i="2" r="P1619"/>
  <c i="2" r="P112"/>
  <c i="2" r="P613"/>
  <c i="2" r="P882"/>
  <c i="2" r="P1078"/>
  <c i="2" r="P1210"/>
  <c i="2" r="P1338"/>
  <c i="2" r="P1417"/>
  <c i="2" r="P1490"/>
  <c i="2" r="P1556"/>
  <c i="2" r="P1620"/>
  <c i="2" r="P1684"/>
  <c i="2" r="P305"/>
  <c i="2" r="P723"/>
  <c i="2" r="P979"/>
  <c i="2" r="P1131"/>
  <c i="2" r="P1259"/>
  <c i="2" r="P1373"/>
  <c i="2" r="P1446"/>
  <c i="2" r="P1517"/>
  <c i="2" r="P1581"/>
  <c i="2" r="P1645"/>
  <c i="2" r="P1709"/>
  <c i="2" r="P465"/>
  <c i="2" r="P803"/>
  <c i="2" r="P1033"/>
  <c i="2" r="P1171"/>
  <c i="2" r="P202"/>
  <c i="2" r="P115"/>
  <c i="2" r="P44"/>
  <c i="2" r="P556"/>
  <c i="2" r="P519"/>
  <c i="2" r="P638"/>
  <c i="2" r="P333"/>
  <c i="2" r="P30"/>
  <c i="2" r="P841"/>
  <c i="2" r="P673"/>
  <c i="2" r="P320"/>
  <c i="2" r="P810"/>
  <c i="2" r="P986"/>
  <c i="2" r="P1091"/>
  <c i="2" r="P1166"/>
  <c i="2" r="P1238"/>
  <c i="2" r="P1310"/>
  <c i="2" r="P129"/>
  <c i="2" r="P417"/>
  <c i="2" r="P680"/>
  <c i="2" r="P827"/>
  <c i="2" r="P971"/>
  <c i="2" r="P1065"/>
  <c i="2" r="P1143"/>
  <c i="2" r="P1215"/>
  <c i="2" r="P1287"/>
  <c i="2" r="P101"/>
  <c i="2" r="P389"/>
  <c i="2" r="P644"/>
  <c i="2" r="P796"/>
  <c i="2" r="P940"/>
  <c i="2" r="P1048"/>
  <c i="2" r="P1128"/>
  <c i="2" r="P1208"/>
  <c i="2" r="P1280"/>
  <c i="2" r="P1352"/>
  <c i="2" r="P309"/>
  <c i="2" r="P592"/>
  <c i="2" r="P740"/>
  <c i="2" r="P868"/>
  <c i="2" r="P995"/>
  <c i="2" r="P1071"/>
  <c i="2" r="P1140"/>
  <c i="2" r="P1204"/>
  <c i="2" r="P1268"/>
  <c i="2" r="P1332"/>
  <c i="2" r="P1396"/>
  <c i="2" r="P1460"/>
  <c i="2" r="P168"/>
  <c i="2" r="P646"/>
  <c i="2" r="P910"/>
  <c i="2" r="P1095"/>
  <c i="2" r="P1225"/>
  <c i="2" r="P1351"/>
  <c i="2" r="P1425"/>
  <c i="2" r="P1498"/>
  <c i="2" r="P1563"/>
  <c i="2" r="P1627"/>
  <c i="2" r="P176"/>
  <c i="2" r="P651"/>
  <c i="2" r="P914"/>
  <c i="2" r="P1096"/>
  <c i="2" r="P1226"/>
  <c i="2" r="P1353"/>
  <c i="2" r="P1426"/>
  <c i="2" r="P1499"/>
  <c i="2" r="P1564"/>
  <c i="2" r="P1628"/>
  <c i="2" r="P1692"/>
  <c i="2" r="P369"/>
  <c i="2" r="P755"/>
  <c i="2" r="P1006"/>
  <c i="2" r="P1147"/>
  <c i="2" r="P1275"/>
  <c i="2" r="P1382"/>
  <c i="2" r="P1455"/>
  <c i="2" r="P1525"/>
  <c i="2" r="P1589"/>
  <c i="2" r="P1653"/>
  <c i="2" r="P1717"/>
  <c i="2" r="P529"/>
  <c i="2" r="P835"/>
  <c i="2" r="P1051"/>
  <c i="2" r="P1187"/>
  <c i="2" r="P266"/>
  <c i="2" r="P179"/>
  <c i="2" r="P108"/>
  <c i="2" r="P71"/>
  <c i="2" r="P583"/>
  <c i="2" r="P711"/>
  <c i="2" r="P461"/>
  <c i="2" r="P158"/>
  <c i="2" r="P905"/>
  <c i="2" r="P741"/>
  <c i="2" r="P576"/>
  <c i="2" r="P826"/>
  <c i="2" r="P1009"/>
  <c i="2" r="P1100"/>
  <c i="2" r="P1174"/>
  <c i="2" r="P1246"/>
  <c i="2" r="P1318"/>
  <c i="2" r="P161"/>
  <c i="2" r="P481"/>
  <c i="2" r="P698"/>
  <c i="2" r="P843"/>
  <c i="2" r="P987"/>
  <c i="2" r="P1074"/>
  <c i="2" r="P1151"/>
  <c i="2" r="P1223"/>
  <c i="2" r="P1303"/>
  <c i="2" r="P133"/>
  <c i="2" r="P421"/>
  <c i="2" r="P662"/>
  <c i="2" r="P812"/>
  <c i="2" r="P956"/>
  <c i="2" r="P1057"/>
  <c i="2" r="P1144"/>
  <c i="2" r="P1216"/>
  <c i="2" r="P1288"/>
  <c i="2" r="P53"/>
  <c i="2" r="P341"/>
  <c i="2" r="P616"/>
  <c i="2" r="P756"/>
  <c i="2" r="P884"/>
  <c i="2" r="P1007"/>
  <c i="2" r="P1080"/>
  <c i="2" r="P1148"/>
  <c i="2" r="P1212"/>
  <c i="2" r="P1276"/>
  <c i="2" r="P1340"/>
  <c i="2" r="P1404"/>
  <c i="2" r="P1468"/>
  <c i="2" r="P232"/>
  <c i="2" r="P683"/>
  <c i="2" r="P942"/>
  <c i="2" r="P1113"/>
  <c i="2" r="P1241"/>
  <c i="2" r="P1361"/>
  <c i="2" r="P1434"/>
  <c i="2" r="P1507"/>
  <c i="2" r="P1571"/>
  <c i="2" r="P1635"/>
  <c i="2" r="P240"/>
  <c i="2" r="P688"/>
  <c i="2" r="P946"/>
  <c i="2" r="P1114"/>
  <c i="2" r="P1242"/>
  <c i="2" r="P1362"/>
  <c i="2" r="P1435"/>
  <c i="2" r="P1508"/>
  <c i="2" r="P1572"/>
  <c i="2" r="P1636"/>
  <c i="2" r="P1700"/>
  <c i="2" r="P433"/>
  <c i="2" r="P787"/>
  <c i="2" r="P1024"/>
  <c i="2" r="P1163"/>
  <c i="2" r="P1291"/>
  <c i="2" r="P1391"/>
  <c i="2" r="P1464"/>
  <c i="2" r="P1533"/>
  <c i="2" r="P1597"/>
  <c i="2" r="P1661"/>
  <c i="2" r="P81"/>
  <c i="2" r="P590"/>
  <c i="2" r="P867"/>
  <c i="2" r="P1070"/>
  <c i="2" r="P1203"/>
  <c i="2" r="P1331"/>
  <c i="2" r="P330"/>
  <c i="2" r="P243"/>
  <c i="2" r="P172"/>
  <c i="2" r="P135"/>
  <c i="2" r="P647"/>
  <c i="2" r="P775"/>
  <c i="2" r="P585"/>
  <c i="2" r="P286"/>
  <c i="2" r="P969"/>
  <c i="2" r="P805"/>
  <c i="2" r="P624"/>
  <c i="2" r="P858"/>
  <c i="2" r="P1018"/>
  <c i="2" r="P1110"/>
  <c i="2" r="P1182"/>
  <c i="2" r="P1254"/>
  <c i="2" r="P1326"/>
  <c i="2" r="P225"/>
  <c i="2" r="P513"/>
  <c i="2" r="P715"/>
  <c i="2" r="P859"/>
  <c i="2" r="P1000"/>
  <c i="2" r="P1083"/>
  <c i="2" r="P1159"/>
  <c i="2" r="P1239"/>
  <c i="2" r="P1311"/>
  <c i="2" r="P165"/>
  <c i="2" r="P453"/>
  <c i="2" r="P681"/>
  <c i="2" r="P828"/>
  <c i="2" r="P972"/>
  <c i="2" r="P1075"/>
  <c i="2" r="P1152"/>
  <c i="2" r="P1224"/>
  <c i="2" r="P1296"/>
  <c i="2" r="P85"/>
  <c i="2" r="P373"/>
  <c i="2" r="P635"/>
  <c i="2" r="P772"/>
  <c i="2" r="P900"/>
  <c i="2" r="P1016"/>
  <c i="2" r="P1089"/>
  <c i="2" r="P1156"/>
  <c i="2" r="P1220"/>
  <c i="2" r="P1284"/>
  <c i="2" r="P1348"/>
  <c i="2" r="P1412"/>
  <c i="2" r="P1476"/>
  <c i="2" r="P296"/>
  <c i="2" r="P718"/>
  <c i="2" r="P974"/>
  <c i="2" r="P1129"/>
  <c i="2" r="P1257"/>
  <c i="2" r="P1370"/>
  <c i="2" r="P1443"/>
  <c i="2" r="P1515"/>
  <c i="2" r="P1579"/>
  <c i="2" r="P1643"/>
  <c i="2" r="P304"/>
  <c i="2" r="P722"/>
  <c i="2" r="P978"/>
  <c i="2" r="P1130"/>
  <c i="2" r="P1258"/>
  <c i="2" r="P1371"/>
  <c i="2" r="P1445"/>
  <c i="2" r="P1516"/>
  <c i="2" r="P1580"/>
  <c i="2" r="P1644"/>
  <c i="2" r="P1708"/>
  <c i="2" r="P497"/>
  <c i="2" r="P819"/>
  <c i="2" r="P1042"/>
  <c i="2" r="P1179"/>
  <c i="2" r="P1307"/>
  <c i="2" r="P1400"/>
  <c i="2" r="P1473"/>
  <c i="2" r="P1541"/>
  <c i="2" r="P1605"/>
  <c i="2" r="P1669"/>
  <c i="2" r="P145"/>
  <c i="2" r="P634"/>
  <c i="2" r="P899"/>
  <c i="2" r="P1088"/>
  <c i="2" r="P1219"/>
  <c i="2" r="P1347"/>
  <c i="2" r="P394"/>
  <c i="2" r="P307"/>
  <c i="2" r="P236"/>
  <c i="2" r="P199"/>
  <c i="2" r="P25"/>
  <c i="2" r="P839"/>
  <c i="2" r="P667"/>
  <c i="2" r="P414"/>
  <c i="2" r="P86"/>
  <c i="2" r="P869"/>
  <c i="2" r="P678"/>
  <c i="2" r="P890"/>
  <c i="2" r="P1027"/>
  <c i="2" r="P1118"/>
  <c i="2" r="P1190"/>
  <c i="2" r="P1262"/>
  <c i="2" r="P1342"/>
  <c i="2" r="P257"/>
  <c i="2" r="P545"/>
  <c i="2" r="P731"/>
  <c i="2" r="P875"/>
  <c i="2" r="P1010"/>
  <c i="2" r="P1092"/>
  <c i="2" r="P1175"/>
  <c i="2" r="P1247"/>
  <c i="2" r="P1319"/>
  <c i="2" r="P197"/>
  <c i="2" r="P485"/>
  <c i="2" r="P699"/>
  <c i="2" r="P844"/>
  <c i="2" r="P1002"/>
  <c i="2" r="P1084"/>
  <c i="2" r="P1160"/>
  <c i="2" r="P1232"/>
  <c i="2" r="P1304"/>
  <c i="2" r="P117"/>
  <c i="2" r="P405"/>
  <c i="2" r="P653"/>
  <c i="2" r="P788"/>
  <c i="2" r="P916"/>
  <c i="2" r="P1025"/>
  <c i="2" r="P1098"/>
  <c i="2" r="P1164"/>
  <c i="2" r="P1228"/>
  <c i="2" r="P1292"/>
  <c i="2" r="P1356"/>
  <c i="2" r="P1420"/>
  <c i="2" r="P1484"/>
  <c i="2" r="P360"/>
  <c i="2" r="P750"/>
  <c i="2" r="P1003"/>
  <c i="2" r="P1145"/>
  <c i="2" r="P1273"/>
  <c i="2" r="P1379"/>
  <c i="2" r="P1453"/>
  <c i="2" r="P1523"/>
  <c i="2" r="P1587"/>
  <c i="2" r="P1651"/>
  <c i="2" r="P368"/>
  <c i="2" r="P754"/>
  <c i="2" r="P1004"/>
  <c i="2" r="P1146"/>
  <c i="2" r="P1274"/>
  <c i="2" r="P1381"/>
  <c i="2" r="P1454"/>
  <c i="2" r="P1524"/>
  <c i="2" r="P1588"/>
  <c i="2" r="P1652"/>
  <c i="2" r="P49"/>
  <c i="2" r="P561"/>
  <c i="2" r="P851"/>
  <c i="2" r="P1060"/>
  <c i="2" r="P1195"/>
  <c i="2" r="P1323"/>
  <c i="2" r="P1409"/>
  <c i="2" r="P1482"/>
  <c i="2" r="P1549"/>
  <c i="2" r="P1613"/>
  <c i="2" r="P1677"/>
  <c i="2" r="P209"/>
  <c i="2" r="P670"/>
  <c i="2" r="P931"/>
  <c i="2" r="P1106"/>
  <c i="2" r="P1235"/>
  <c i="2" r="P1359"/>
  <c i="2" r="P1432"/>
  <c i="2" r="P1505"/>
  <c i="2" r="P1569"/>
  <c i="2" r="P1633"/>
  <c i="2" r="P1697"/>
  <c i="2" r="P1761"/>
  <c i="2" r="P542"/>
  <c i="2" r="P1278"/>
  <c i="2" r="P1183"/>
  <c i="2" r="P1094"/>
  <c i="2" r="P932"/>
  <c i="2" r="P1492"/>
  <c i="2" r="P1531"/>
  <c i="2" r="P1390"/>
  <c i="2" r="P1079"/>
  <c i="2" r="P273"/>
  <c i="2" r="P1386"/>
  <c i="2" r="P1478"/>
  <c i="2" r="P1561"/>
  <c i="2" r="P1657"/>
  <c i="2" r="P1737"/>
  <c i="2" r="P1817"/>
  <c i="2" r="P1889"/>
  <c i="2" r="P790"/>
  <c i="2" r="P1229"/>
  <c i="2" r="P1447"/>
  <c i="2" r="P1598"/>
  <c i="2" r="P1724"/>
  <c i="2" r="P1806"/>
  <c i="2" r="P1888"/>
  <c i="2" r="P1962"/>
  <c i="2" r="P674"/>
  <c i="2" r="P1570"/>
  <c i="2" r="P1874"/>
  <c i="2" r="P758"/>
  <c i="2" r="P1558"/>
  <c i="2" r="P1893"/>
  <c i="2" r="P1366"/>
  <c i="2" r="P926"/>
  <c i="2" r="P1265"/>
  <c i="2" r="P1466"/>
  <c i="2" r="P1615"/>
  <c i="2" r="P1734"/>
  <c i="2" r="P1816"/>
  <c i="2" r="P1890"/>
  <c i="2" r="P1955"/>
  <c i="2" r="P216"/>
  <c i="2" r="P1433"/>
  <c i="2" r="P1773"/>
  <c i="2" r="P1981"/>
  <c i="2" r="P1341"/>
  <c i="2" r="P1747"/>
  <c i="2" r="P2006"/>
  <c i="2" r="P208"/>
  <c i="2" r="P930"/>
  <c i="2" r="P1234"/>
  <c i="2" r="P1431"/>
  <c i="2" r="P1568"/>
  <c i="2" r="P1691"/>
  <c i="2" r="P1772"/>
  <c i="2" r="P1845"/>
  <c i="2" r="P1916"/>
  <c i="2" r="P1980"/>
  <c i="2" r="P742"/>
  <c i="2" r="P1506"/>
  <c i="2" r="P1810"/>
  <c i="2" r="P2021"/>
  <c i="2" r="P1383"/>
  <c i="2" r="P1738"/>
  <c i="2" r="P1982"/>
  <c i="2" r="P272"/>
  <c i="2" r="P962"/>
  <c i="2" r="P1250"/>
  <c i="2" r="P1440"/>
  <c i="2" r="P1576"/>
  <c i="2" r="P1698"/>
  <c i="2" r="P1776"/>
  <c i="2" r="P1850"/>
  <c i="2" r="P1920"/>
  <c i="2" r="P1984"/>
  <c i="2" r="P408"/>
  <c i="2" r="P1017"/>
  <c i="2" r="P1285"/>
  <c i="2" r="P1461"/>
  <c i="2" r="P1594"/>
  <c i="2" r="P1712"/>
  <c i="2" r="P1787"/>
  <c i="2" r="P1860"/>
  <c i="2" r="P1929"/>
  <c i="2" r="P1993"/>
  <c i="2" r="P1974"/>
  <c i="2" r="P1345"/>
  <c i="2" r="P1975"/>
  <c i="2" r="P1683"/>
  <c i="2" r="P1959"/>
  <c i="2" r="P1943"/>
  <c i="2" r="P1858"/>
  <c i="2" r="P1935"/>
  <c i="2" r="P1894"/>
  <c i="2" r="P458"/>
  <c i="2" r="P214"/>
  <c i="2" r="P1350"/>
  <c i="2" r="P1255"/>
  <c i="2" r="P1168"/>
  <c i="2" r="P1034"/>
  <c i="2" r="P424"/>
  <c i="2" r="P1595"/>
  <c i="2" r="P1463"/>
  <c i="2" r="P1211"/>
  <c i="2" r="P707"/>
  <c i="2" r="P1395"/>
  <c i="2" r="P1487"/>
  <c i="2" r="P1577"/>
  <c i="2" r="P1665"/>
  <c i="2" r="P1745"/>
  <c i="2" r="P1825"/>
  <c i="2" r="P1897"/>
  <c i="2" r="P918"/>
  <c i="2" r="P1261"/>
  <c i="2" r="P1465"/>
  <c i="2" r="P1614"/>
  <c i="2" r="P1733"/>
  <c i="2" r="P1815"/>
  <c i="2" r="P1898"/>
  <c i="2" r="P1978"/>
  <c i="2" r="P870"/>
  <c i="2" r="P1618"/>
  <c i="2" r="P1901"/>
  <c i="2" r="P950"/>
  <c i="2" r="P1606"/>
  <c i="2" r="P1926"/>
  <c i="2" r="P200"/>
  <c i="2" r="P990"/>
  <c i="2" r="P1297"/>
  <c i="2" r="P1485"/>
  <c i="2" r="P1631"/>
  <c i="2" r="P1743"/>
  <c i="2" r="P1826"/>
  <c i="2" r="P1899"/>
  <c i="2" r="P1963"/>
  <c i="2" r="P596"/>
  <c i="2" r="P1488"/>
  <c i="2" r="P1800"/>
  <c i="2" r="P2013"/>
  <c i="2" r="P1401"/>
  <c i="2" r="P1774"/>
  <c i="2" r="P264"/>
  <c i="2" r="P336"/>
  <c i="2" r="P992"/>
  <c i="2" r="P1266"/>
  <c i="2" r="P1449"/>
  <c i="2" r="P1584"/>
  <c i="2" r="P1704"/>
  <c i="2" r="P1781"/>
  <c i="2" r="P1854"/>
  <c i="2" r="P1924"/>
  <c i="2" r="P1988"/>
  <c i="2" r="P934"/>
  <c i="2" r="P1554"/>
  <c i="2" r="P1837"/>
  <c i="2" r="P376"/>
  <c i="2" r="P1438"/>
  <c i="2" r="P1765"/>
  <c i="2" r="P2022"/>
  <c i="2" r="P400"/>
  <c i="2" r="P1014"/>
  <c i="2" r="P1282"/>
  <c i="2" r="P1458"/>
  <c i="2" r="P1592"/>
  <c i="2" r="P1711"/>
  <c i="2" r="P1786"/>
  <c i="2" r="P1859"/>
  <c i="2" r="P1928"/>
  <c i="2" r="P1992"/>
  <c i="2" r="P536"/>
  <c i="2" r="P1054"/>
  <c i="2" r="P1317"/>
  <c i="2" r="P1479"/>
  <c i="2" r="P1610"/>
  <c i="2" r="P1723"/>
  <c i="2" r="P1796"/>
  <c i="2" r="P1869"/>
  <c i="2" r="P1937"/>
  <c i="2" r="P2001"/>
  <c i="2" r="P1990"/>
  <c i="2" r="P371"/>
  <c i="2" r="P933"/>
  <c i="2" r="P289"/>
  <c i="2" r="P1327"/>
  <c i="2" r="P1240"/>
  <c i="2" r="P1107"/>
  <c i="2" r="P782"/>
  <c i="2" r="P1659"/>
  <c i="2" r="P1532"/>
  <c i="2" r="P1339"/>
  <c i="2" r="P963"/>
  <c i="2" r="P1405"/>
  <c i="2" r="P1496"/>
  <c i="2" r="P1593"/>
  <c i="2" r="P1673"/>
  <c i="2" r="P1753"/>
  <c i="2" r="P1833"/>
  <c i="2" r="P184"/>
  <c i="2" r="P982"/>
  <c i="2" r="P1293"/>
  <c i="2" r="P1483"/>
  <c i="2" r="P1630"/>
  <c i="2" r="P1742"/>
  <c i="2" r="P1824"/>
  <c i="2" r="P1914"/>
  <c i="2" r="P1986"/>
  <c i="2" r="P1035"/>
  <c i="2" r="P1666"/>
  <c i="2" r="P1917"/>
  <c i="2" r="P1081"/>
  <c i="2" r="P1654"/>
  <c i="2" r="P1998"/>
  <c i="2" r="P328"/>
  <c i="2" r="P1031"/>
  <c i="2" r="P1329"/>
  <c i="2" r="P1503"/>
  <c i="2" r="P1647"/>
  <c i="2" r="P1752"/>
  <c i="2" r="P1835"/>
  <c i="2" r="P1907"/>
  <c i="2" r="P1971"/>
  <c i="2" r="P806"/>
  <c i="2" r="P1538"/>
  <c i="2" r="P1828"/>
  <c i="2" r="P248"/>
  <c i="2" r="P1456"/>
  <c i="2" r="P1802"/>
  <c i="2" r="P701"/>
  <c i="2" r="P464"/>
  <c i="2" r="P1032"/>
  <c i="2" r="P1298"/>
  <c i="2" r="P1467"/>
  <c i="2" r="P1600"/>
  <c i="2" r="P1716"/>
  <c i="2" r="P1790"/>
  <c i="2" r="P1863"/>
  <c i="2" r="P1932"/>
  <c i="2" r="P1996"/>
  <c i="2" r="P1072"/>
  <c i="2" r="P1602"/>
  <c i="2" r="P1864"/>
  <c i="2" r="P692"/>
  <c i="2" r="P1493"/>
  <c i="2" r="P1792"/>
  <c i="2" r="P520"/>
  <c i="2" r="P528"/>
  <c i="2" r="P1050"/>
  <c i="2" r="P1314"/>
  <c i="2" r="P1477"/>
  <c i="2" r="P1608"/>
  <c i="2" r="P1722"/>
  <c i="2" r="P1795"/>
  <c i="2" r="P1868"/>
  <c i="2" r="P1936"/>
  <c i="2" r="P2000"/>
  <c i="2" r="P637"/>
  <c i="2" r="P1090"/>
  <c i="2" r="P1349"/>
  <c i="2" r="P1497"/>
  <c i="2" r="P1626"/>
  <c i="2" r="P1732"/>
  <c i="2" r="P1805"/>
  <c i="2" r="P1878"/>
  <c i="2" r="P1945"/>
  <c i="2" r="P2009"/>
  <c i="2" r="P2014"/>
  <c i="2" r="P300"/>
  <c i="2" r="P697"/>
  <c i="2" r="P577"/>
  <c i="2" r="P229"/>
  <c i="2" r="P1312"/>
  <c i="2" r="P1172"/>
  <c i="2" r="P1022"/>
  <c i="2" r="P432"/>
  <c i="2" r="P1596"/>
  <c i="2" r="P1418"/>
  <c i="2" r="P1123"/>
  <c i="2" r="P1414"/>
  <c i="2" r="P1513"/>
  <c i="2" r="P1601"/>
  <c i="2" r="P1681"/>
  <c i="2" r="P1769"/>
  <c i="2" r="P1849"/>
  <c i="2" r="P312"/>
  <c i="2" r="P1026"/>
  <c i="2" r="P1325"/>
  <c i="2" r="P1502"/>
  <c i="2" r="P1646"/>
  <c i="2" r="P1751"/>
  <c i="2" r="P1843"/>
  <c i="2" r="P1922"/>
  <c i="2" r="P1994"/>
  <c i="2" r="P1141"/>
  <c i="2" r="P1706"/>
  <c i="2" r="P1941"/>
  <c i="2" r="P1181"/>
  <c i="2" r="P1728"/>
  <c i="2" r="P136"/>
  <c i="2" r="P456"/>
  <c i="2" r="P1067"/>
  <c i="2" r="P1357"/>
  <c i="2" r="P1519"/>
  <c i="2" r="P1663"/>
  <c i="2" r="P1771"/>
  <c i="2" r="P1844"/>
  <c i="2" r="P1915"/>
  <c i="2" r="P1979"/>
  <c i="2" r="P996"/>
  <c i="2" r="P1586"/>
  <c i="2" r="P1855"/>
  <c i="2" r="P619"/>
  <c i="2" r="P1526"/>
  <c i="2" r="P1838"/>
  <c i="2" r="P958"/>
  <c i="2" r="P589"/>
  <c i="2" r="P1068"/>
  <c i="2" r="P1330"/>
  <c i="2" r="P1486"/>
  <c i="2" r="P1616"/>
  <c i="2" r="P1726"/>
  <c i="2" r="P1799"/>
  <c i="2" r="P1872"/>
  <c i="2" r="P1940"/>
  <c i="2" r="P2004"/>
  <c i="2" r="P1173"/>
  <c i="2" r="P1650"/>
  <c i="2" r="P1892"/>
  <c i="2" r="P886"/>
  <c i="2" r="P1542"/>
  <c i="2" r="P1811"/>
  <c i="2" r="P830"/>
  <c i="2" r="P633"/>
  <c i="2" r="P1087"/>
  <c i="2" r="P1346"/>
  <c i="2" r="P1495"/>
  <c i="2" r="P1624"/>
  <c i="2" r="P1731"/>
  <c i="2" r="P1804"/>
  <c i="2" r="P1877"/>
  <c i="2" r="P1944"/>
  <c i="2" r="P2008"/>
  <c i="2" r="P710"/>
  <c i="2" r="P1125"/>
  <c i="2" r="P1369"/>
  <c i="2" r="P1514"/>
  <c i="2" r="P1642"/>
  <c i="2" r="P1741"/>
  <c i="2" r="P1814"/>
  <c i="2" r="P1887"/>
  <c i="2" r="P1953"/>
  <c i="2" r="P2017"/>
  <c i="2" r="P263"/>
  <c i="2" r="P906"/>
  <c i="2" r="P747"/>
  <c i="2" r="P517"/>
  <c i="2" r="P149"/>
  <c i="2" r="P1236"/>
  <c i="2" r="P1161"/>
  <c i="2" r="P786"/>
  <c i="2" r="P1660"/>
  <c i="2" r="P1491"/>
  <c i="2" r="P1251"/>
  <c i="2" r="P1423"/>
  <c i="2" r="P1529"/>
  <c i="2" r="P1609"/>
  <c i="2" r="P1689"/>
  <c i="2" r="P1785"/>
  <c i="2" r="P1857"/>
  <c i="2" r="P440"/>
  <c i="2" r="P1063"/>
  <c i="2" r="P1355"/>
  <c i="2" r="P1518"/>
  <c i="2" r="P1662"/>
  <c i="2" r="P1770"/>
  <c i="2" r="P1852"/>
  <c i="2" r="P1930"/>
  <c i="2" r="P2002"/>
  <c i="2" r="P1237"/>
  <c i="2" r="P1736"/>
  <c i="2" r="P1965"/>
  <c i="2" r="P1365"/>
  <c i="2" r="P1756"/>
  <c i="2" r="P628"/>
  <c i="2" r="P582"/>
  <c i="2" r="P1104"/>
  <c i="2" r="P1375"/>
  <c i="2" r="P1535"/>
  <c i="2" r="P1690"/>
  <c i="2" r="P1780"/>
  <c i="2" r="P1853"/>
  <c i="2" r="P1923"/>
  <c i="2" r="P1987"/>
  <c i="2" r="P1108"/>
  <c i="2" r="P1634"/>
  <c i="2" r="P1883"/>
  <c i="2" r="P822"/>
  <c i="2" r="P1574"/>
  <c i="2" r="P1866"/>
  <c i="2" r="P1153"/>
  <c i="2" r="P669"/>
  <c i="2" r="P1105"/>
  <c i="2" r="P1358"/>
  <c i="2" r="P1504"/>
  <c i="2" r="P1632"/>
  <c i="2" r="P1735"/>
  <c i="2" r="P1808"/>
  <c i="2" r="P1882"/>
  <c i="2" r="P1948"/>
  <c i="2" r="P2012"/>
  <c i="2" r="P1269"/>
  <c i="2" r="P1694"/>
  <c i="2" r="P1925"/>
  <c i="2" r="P1008"/>
  <c i="2" r="P1590"/>
  <c i="2" r="P1847"/>
  <c i="2" r="P1049"/>
  <c i="2" r="P706"/>
  <c i="2" r="P1122"/>
  <c i="2" r="P1367"/>
  <c i="2" r="P1512"/>
  <c i="2" r="P1640"/>
  <c i="2" r="P1740"/>
  <c i="2" r="P1813"/>
  <c i="2" r="P1886"/>
  <c i="2" r="P1952"/>
  <c i="2" r="P2016"/>
  <c i="2" r="P774"/>
  <c i="2" r="P1157"/>
  <c i="2" r="P1387"/>
  <c i="2" r="P1530"/>
  <c i="2" r="P1658"/>
  <c i="2" r="P1750"/>
  <c i="2" r="P1823"/>
  <c i="2" r="P1896"/>
  <c i="2" r="P1961"/>
  <c i="2" r="P1829"/>
  <c i="2" r="P153"/>
  <c i="2" r="P1036"/>
  <c i="2" r="P891"/>
  <c i="2" r="P716"/>
  <c i="2" r="P469"/>
  <c i="2" r="P1300"/>
  <c i="2" r="P1289"/>
  <c i="2" r="P1023"/>
  <c i="2" r="P113"/>
  <c i="2" r="P1557"/>
  <c i="2" r="P1299"/>
  <c i="2" r="P1441"/>
  <c i="2" r="P1537"/>
  <c i="2" r="P1617"/>
  <c i="2" r="P1705"/>
  <c i="2" r="P1793"/>
  <c i="2" r="P1865"/>
  <c i="2" r="P568"/>
  <c i="2" r="P1099"/>
  <c i="2" r="P1374"/>
  <c i="2" r="P1534"/>
  <c i="2" r="P1688"/>
  <c i="2" r="P1779"/>
  <c i="2" r="P1861"/>
  <c i="2" r="P1938"/>
  <c i="2" r="P2010"/>
  <c i="2" r="P1333"/>
  <c i="2" r="P1764"/>
  <c i="2" r="P2005"/>
  <c i="2" r="P1419"/>
  <c i="2" r="P1783"/>
  <c i="2" r="P894"/>
  <c i="2" r="P665"/>
  <c i="2" r="P1137"/>
  <c i="2" r="P1393"/>
  <c i="2" r="P1567"/>
  <c i="2" r="P1703"/>
  <c i="2" r="P1789"/>
  <c i="2" r="P1862"/>
  <c i="2" r="P1931"/>
  <c i="2" r="P1995"/>
  <c i="2" r="P1205"/>
  <c i="2" r="P1680"/>
  <c i="2" r="P1909"/>
  <c i="2" r="P1044"/>
  <c i="2" r="P1622"/>
  <c i="2" r="P1902"/>
  <c i="2" r="P1281"/>
  <c i="2" r="P738"/>
  <c i="2" r="P1138"/>
  <c i="2" r="P1376"/>
  <c i="2" r="P1520"/>
  <c i="2" r="P1648"/>
  <c i="2" r="P1744"/>
  <c i="2" r="P1818"/>
  <c i="2" r="P1891"/>
  <c i="2" r="P1956"/>
  <c i="2" r="P2020"/>
  <c i="2" r="P1360"/>
  <c i="2" r="P1727"/>
  <c i="2" r="P1949"/>
  <c i="2" r="P1117"/>
  <c i="2" r="P1638"/>
  <c i="2" r="P1884"/>
  <c i="2" r="P1185"/>
  <c i="2" r="P770"/>
  <c i="2" r="P1154"/>
  <c i="2" r="P1385"/>
  <c i="2" r="P1528"/>
  <c i="2" r="P1656"/>
  <c i="2" r="P1749"/>
  <c i="2" r="P1822"/>
  <c i="2" r="P1895"/>
  <c i="2" r="P1960"/>
  <c i="2" r="P24"/>
  <c i="2" r="P838"/>
  <c i="2" r="P1189"/>
  <c i="2" r="P1406"/>
  <c i="2" r="P1546"/>
  <c i="2" r="P1674"/>
  <c i="2" r="P1759"/>
  <c i="2" r="P1832"/>
  <c i="2" r="P1905"/>
  <c i="2" r="P1969"/>
  <c i="2" r="P1875"/>
  <c i="2" r="P1012"/>
  <c i="2" r="P1830"/>
  <c i="2" r="P903"/>
  <c i="2" r="P1126"/>
  <c i="2" r="P1019"/>
  <c i="2" r="P876"/>
  <c i="2" r="P672"/>
  <c i="2" r="P1364"/>
  <c i="2" r="P1389"/>
  <c i="2" r="P1162"/>
  <c i="2" r="P614"/>
  <c i="2" r="P1621"/>
  <c i="2" r="P1315"/>
  <c i="2" r="P1459"/>
  <c i="2" r="P1545"/>
  <c i="2" r="P1625"/>
  <c i="2" r="P1721"/>
  <c i="2" r="P1801"/>
  <c i="2" r="P1873"/>
  <c i="2" r="P656"/>
  <c i="2" r="P1133"/>
  <c i="2" r="P1392"/>
  <c i="2" r="P1566"/>
  <c i="2" r="P1702"/>
  <c i="2" r="P1788"/>
  <c i="2" r="P1870"/>
  <c i="2" r="P1946"/>
  <c i="2" r="P2018"/>
  <c i="2" r="P1397"/>
  <c i="2" r="P1819"/>
  <c i="2" r="P120"/>
  <c i="2" r="P1474"/>
  <c i="2" r="P1820"/>
  <c i="2" r="P1086"/>
  <c i="2" r="P734"/>
  <c i="2" r="P1169"/>
  <c i="2" r="P1430"/>
  <c i="2" r="P1583"/>
  <c i="2" r="P1715"/>
  <c i="2" r="P1798"/>
  <c i="2" r="P1871"/>
  <c i="2" r="P1939"/>
  <c i="2" r="P2003"/>
  <c i="2" r="P1301"/>
  <c i="2" r="P1718"/>
  <c i="2" r="P1933"/>
  <c i="2" r="P1149"/>
  <c i="2" r="P1670"/>
  <c i="2" r="P1934"/>
  <c i="2" r="P1384"/>
  <c i="2" r="P802"/>
  <c i="2" r="P1170"/>
  <c i="2" r="P1394"/>
  <c i="2" r="P1536"/>
  <c i="2" r="P1664"/>
  <c i="2" r="P1754"/>
  <c i="2" r="P1827"/>
  <c i="2" r="P1900"/>
  <c i="2" r="P1964"/>
  <c i="2" r="P88"/>
  <c i="2" r="P1415"/>
  <c i="2" r="P1755"/>
  <c i="2" r="P1973"/>
  <c i="2" r="P1213"/>
  <c i="2" r="P1682"/>
  <c i="2" r="P1918"/>
  <c i="2" r="P1313"/>
  <c i="2" r="P834"/>
  <c i="2" r="P1186"/>
  <c i="2" r="P1403"/>
  <c i="2" r="P1544"/>
  <c i="2" r="P1672"/>
  <c i="2" r="P1758"/>
  <c i="2" r="P1831"/>
  <c i="2" r="P1904"/>
  <c i="2" r="P1968"/>
  <c i="2" r="P152"/>
  <c i="2" r="P902"/>
  <c i="2" r="P1221"/>
  <c i="2" r="P1424"/>
  <c i="2" r="P1562"/>
  <c i="2" r="P1687"/>
  <c i="2" r="P1768"/>
  <c i="2" r="P1842"/>
  <c i="2" r="P1913"/>
  <c i="2" r="P1977"/>
  <c i="2" r="P1910"/>
  <c i="2" r="P1121"/>
  <c i="2" r="P1903"/>
  <c i="2" r="P1421"/>
  <c i="2" r="P1812"/>
  <c i="2" r="P1919"/>
  <c i="2" r="P1710"/>
  <c i="2" r="P1951"/>
  <c i="2" r="P1720"/>
  <c i="2" r="P1821"/>
  <c i="2" r="P1439"/>
  <c i="2" r="P2023"/>
  <c i="2" r="P1543"/>
  <c i="2" r="P1851"/>
  <c i="2" r="P1976"/>
  <c i="2" r="P898"/>
  <c i="2" r="P472"/>
  <c i="2" r="P1202"/>
  <c i="2" r="P1378"/>
  <c i="2" r="P1233"/>
  <c i="2" r="P2019"/>
  <c i="2" r="P726"/>
  <c i="2" r="P1685"/>
  <c i="2" r="P1198"/>
  <c i="2" r="P1578"/>
  <c i="2" r="P1462"/>
  <c i="2" r="P1639"/>
  <c i="2" r="P1607"/>
  <c i="2" r="P2015"/>
  <c i="2" r="P1527"/>
  <c i="2" r="P1748"/>
  <c i="2" r="P1402"/>
  <c i="2" r="P1778"/>
  <c i="2" r="P1912"/>
  <c i="2" r="P144"/>
  <c i="2" r="P1972"/>
  <c i="2" r="P866"/>
  <c i="2" r="P2011"/>
  <c i="2" r="P798"/>
  <c i="2" r="P1954"/>
  <c i="2" r="P1881"/>
  <c i="2" r="P883"/>
  <c i="2" r="P736"/>
  <c i="2" r="P1623"/>
  <c i="2" r="P1511"/>
  <c i="2" r="P1876"/>
  <c i="2" r="P1475"/>
  <c i="2" r="P1739"/>
  <c i="2" r="P2007"/>
  <c i="2" r="P1885"/>
  <c i="2" r="P1249"/>
  <c i="2" r="P1699"/>
  <c i="2" r="P1840"/>
  <c i="2" r="P1950"/>
  <c i="2" r="P1908"/>
  <c i="2" r="P80"/>
  <c i="2" r="P1947"/>
  <c i="2" r="P1217"/>
  <c i="2" r="P1879"/>
  <c i="2" r="P1809"/>
  <c i="2" r="P1290"/>
  <c i="2" r="Q18"/>
  <c i="2" r="Q13"/>
  <c i="2" r="Q15"/>
  <c i="2" r="Q14"/>
  <c i="11" r="K101"/>
  <c i="2" r="O1036" s="1"/>
  <c i="2" l="1" r="O2"/>
  <c i="2" r="P9"/>
  <c i="2" r="O10"/>
  <c i="2" r="O9"/>
  <c i="2" r="P10"/>
  <c i="2" r="P7"/>
  <c i="2" r="P8"/>
  <c i="2" r="O8"/>
  <c i="2" r="O7"/>
  <c i="2" r="P6"/>
  <c i="2" r="P5"/>
  <c i="2" r="P4"/>
  <c i="2" r="P3"/>
  <c i="2" r="O6"/>
  <c i="2" r="O5"/>
  <c i="2" r="O4"/>
  <c i="2" r="O3"/>
  <c i="2" r="O1087"/>
  <c i="2" r="O1028"/>
  <c i="2" r="O1068"/>
  <c i="2" r="P2"/>
  <c i="2" r="O1135"/>
  <c i="2" r="O1202"/>
  <c i="2" r="O1266"/>
  <c i="2" r="O1331"/>
  <c i="2" r="O1090"/>
  <c i="2" r="O1149"/>
  <c i="2" r="O1213"/>
  <c i="2" r="O1280"/>
  <c i="2" r="O1026"/>
  <c i="2" r="O1085"/>
  <c i="2" r="O1152"/>
  <c i="2" r="O1216"/>
  <c i="2" r="O1275"/>
  <c i="2" r="O1038"/>
  <c i="2" r="O1105"/>
  <c i="2" r="O1164"/>
  <c i="2" r="O1228"/>
  <c i="2" r="O1293"/>
  <c i="2" r="O1357"/>
  <c i="2" r="O1072"/>
  <c i="2" r="O1136"/>
  <c i="2" r="O1346"/>
  <c i="2" r="O1404"/>
  <c i="2" r="O1108"/>
  <c i="2" r="O1303"/>
  <c i="2" r="O1383"/>
  <c i="2" r="O1456"/>
  <c i="2" r="O1519"/>
  <c i="2" r="O1069"/>
  <c i="2" r="O1193"/>
  <c i="2" r="O1257"/>
  <c i="2" r="O1350"/>
  <c i="2" r="O1426"/>
  <c i="2" r="O1478"/>
  <c i="2" r="O1091"/>
  <c i="2" r="O1159"/>
  <c i="2" r="O1223"/>
  <c i="2" r="O1354"/>
  <c i="2" r="O1406"/>
  <c i="2" r="O1482"/>
  <c i="2" r="O1155"/>
  <c i="2" r="O1376"/>
  <c i="2" r="O1440"/>
  <c i="2" r="O1561"/>
  <c i="2" r="O1622"/>
  <c i="2" r="O1680"/>
  <c i="2" r="O1273"/>
  <c i="2" r="O1524"/>
  <c i="2" r="O1586"/>
  <c i="2" r="O1647"/>
  <c i="2" r="O1203"/>
  <c i="2" r="O1397"/>
  <c i="2" r="O1460"/>
  <c i="2" r="O1570"/>
  <c i="2" r="O1628"/>
  <c i="2" r="O1686"/>
  <c i="2" r="O1206"/>
  <c i="2" r="O1480"/>
  <c i="2" r="O1546"/>
  <c i="2" r="O1599"/>
  <c i="2" r="O1665"/>
  <c i="2" r="O1729"/>
  <c i="2" r="O1369"/>
  <c i="2" r="O1569"/>
  <c i="2" r="O1712"/>
  <c i="2" r="O1794"/>
  <c i="2" r="O1845"/>
  <c i="2" r="O1469"/>
  <c i="2" r="O1637"/>
  <c i="2" r="O1731"/>
  <c i="2" r="O1817"/>
  <c i="2" r="O1882"/>
  <c i="2" r="O1134"/>
  <c i="2" r="O1450"/>
  <c i="2" r="O1605"/>
  <c i="2" r="O1738"/>
  <c i="2" r="O1787"/>
  <c i="2" r="O1852"/>
  <c i="2" r="O1441"/>
  <c i="2" r="O1568"/>
  <c i="2" r="O1668"/>
  <c i="2" r="O1753"/>
  <c i="2" r="O1076"/>
  <c i="2" r="O1146"/>
  <c i="2" r="O1210"/>
  <c i="2" r="O1269"/>
  <c i="2" r="O1031"/>
  <c i="2" r="O1098"/>
  <c i="2" r="O1157"/>
  <c i="2" r="O1221"/>
  <c i="2" r="O1283"/>
  <c i="2" r="O1034"/>
  <c i="2" r="O1093"/>
  <c i="2" r="O1160"/>
  <c i="2" r="O1224"/>
  <c i="2" r="O1289"/>
  <c i="2" r="O1046"/>
  <c i="2" r="O1113"/>
  <c i="2" r="O1172"/>
  <c i="2" r="O1236"/>
  <c i="2" r="O1301"/>
  <c i="2" r="O1365"/>
  <c i="2" r="O1080"/>
  <c i="2" r="O1290"/>
  <c i="2" r="O1352"/>
  <c i="2" r="O1412"/>
  <c i="2" r="O1116"/>
  <c i="2" r="O1311"/>
  <c i="2" r="O1391"/>
  <c i="2" r="O1464"/>
  <c i="2" r="O1530"/>
  <c i="2" r="O1077"/>
  <c i="2" r="O1201"/>
  <c i="2" r="O1265"/>
  <c i="2" r="O1370"/>
  <c i="2" r="O1434"/>
  <c i="2" r="O1489"/>
  <c i="2" r="O1099"/>
  <c i="2" r="O1167"/>
  <c i="2" r="O1231"/>
  <c i="2" r="O1360"/>
  <c i="2" r="O1414"/>
  <c i="2" r="O1485"/>
  <c i="2" r="O1190"/>
  <c i="2" r="O1384"/>
  <c i="2" r="O1452"/>
  <c i="2" r="O1564"/>
  <c i="2" r="O1630"/>
  <c i="2" r="O1694"/>
  <c i="2" r="O1292"/>
  <c i="2" r="O1527"/>
  <c i="2" r="O1589"/>
  <c i="2" r="O1658"/>
  <c i="2" r="O1238"/>
  <c i="2" r="O1405"/>
  <c i="2" r="O1468"/>
  <c i="2" r="O1578"/>
  <c i="2" r="O1636"/>
  <c i="2" r="O1689"/>
  <c i="2" r="O1235"/>
  <c i="2" r="O1484"/>
  <c i="2" r="O1549"/>
  <c i="2" r="O1610"/>
  <c i="2" r="O1679"/>
  <c i="2" r="O1737"/>
  <c i="2" r="O1403"/>
  <c i="2" r="O1577"/>
  <c i="2" r="O1718"/>
  <c i="2" r="O1797"/>
  <c i="2" r="O1043"/>
  <c i="2" r="O1479"/>
  <c i="2" r="O1649"/>
  <c i="2" r="O1743"/>
  <c i="2" r="O1820"/>
  <c i="2" r="O1885"/>
  <c i="2" r="O1300"/>
  <c i="2" r="O1461"/>
  <c i="2" r="O1638"/>
  <c i="2" r="O1744"/>
  <c i="2" r="O1807"/>
  <c i="2" r="O1863"/>
  <c i="2" r="O1466"/>
  <c i="2" r="O1576"/>
  <c i="2" r="O1678"/>
  <c i="2" r="O1154"/>
  <c i="2" r="O1218"/>
  <c i="2" r="O1277"/>
  <c i="2" r="O1039"/>
  <c i="2" r="O1106"/>
  <c i="2" r="O1165"/>
  <c i="2" r="O1229"/>
  <c i="2" r="O1286"/>
  <c i="2" r="O1042"/>
  <c i="2" r="O1101"/>
  <c i="2" r="O1168"/>
  <c i="2" r="O1232"/>
  <c i="2" r="O1297"/>
  <c i="2" r="O1054"/>
  <c i="2" r="O1121"/>
  <c i="2" r="O1180"/>
  <c i="2" r="O1244"/>
  <c i="2" r="O1309"/>
  <c i="2" r="O1024"/>
  <c i="2" r="O1088"/>
  <c i="2" r="O1298"/>
  <c i="2" r="O1355"/>
  <c i="2" r="O1420"/>
  <c i="2" r="O1124"/>
  <c i="2" r="O1319"/>
  <c i="2" r="O1399"/>
  <c i="2" r="O1467"/>
  <c i="2" r="O1536"/>
  <c i="2" r="O1145"/>
  <c i="2" r="O1209"/>
  <c i="2" r="O1274"/>
  <c i="2" r="O1378"/>
  <c i="2" r="O1442"/>
  <c i="2" r="O1492"/>
  <c i="2" r="O1107"/>
  <c i="2" r="O1175"/>
  <c i="2" r="O1239"/>
  <c i="2" r="O1363"/>
  <c i="2" r="O1422"/>
  <c i="2" r="O1496"/>
  <c i="2" r="O1219"/>
  <c i="2" r="O1392"/>
  <c i="2" r="O1481"/>
  <c i="2" r="O1572"/>
  <c i="2" r="O1641"/>
  <c i="2" r="O1025"/>
  <c i="2" r="O1337"/>
  <c i="2" r="O1531"/>
  <c i="2" r="O1600"/>
  <c i="2" r="O1666"/>
  <c i="2" r="O1304"/>
  <c i="2" r="O1413"/>
  <c i="2" r="O1471"/>
  <c i="2" r="O1581"/>
  <c i="2" r="O1639"/>
  <c i="2" r="O1692"/>
  <c i="2" r="O1348"/>
  <c i="2" r="O1495"/>
  <c i="2" r="O1552"/>
  <c i="2" r="O1613"/>
  <c i="2" r="O1682"/>
  <c i="2" r="O1740"/>
  <c i="2" r="O1433"/>
  <c i="2" r="O1590"/>
  <c i="2" r="O1721"/>
  <c i="2" r="O1800"/>
  <c i="2" r="O1166"/>
  <c i="2" r="O1510"/>
  <c i="2" r="O1654"/>
  <c i="2" r="O1746"/>
  <c i="2" r="O1831"/>
  <c i="2" r="O1888"/>
  <c i="2" r="O1339"/>
  <c i="2" r="O1487"/>
  <c i="2" r="O1656"/>
  <c i="2" r="O1747"/>
  <c i="2" r="O1818"/>
  <c i="2" r="O1041"/>
  <c i="2" r="O1472"/>
  <c i="2" r="O1584"/>
  <c i="2" r="O1685"/>
  <c i="2" r="O1095"/>
  <c i="2" r="O1162"/>
  <c i="2" r="O1226"/>
  <c i="2" r="O1291"/>
  <c i="2" r="O1047"/>
  <c i="2" r="O1114"/>
  <c i="2" r="O1173"/>
  <c i="2" r="O1237"/>
  <c i="2" r="O1294"/>
  <c i="2" r="O1050"/>
  <c i="2" r="O1109"/>
  <c i="2" r="O1176"/>
  <c i="2" r="O1240"/>
  <c i="2" r="O1305"/>
  <c i="2" r="O1062"/>
  <c i="2" r="O1129"/>
  <c i="2" r="O1188"/>
  <c i="2" r="O1252"/>
  <c i="2" r="O1317"/>
  <c i="2" r="O1032"/>
  <c i="2" r="O1096"/>
  <c i="2" r="O1306"/>
  <c i="2" r="O1358"/>
  <c i="2" r="O1428"/>
  <c i="2" r="O1132"/>
  <c i="2" r="O1327"/>
  <c i="2" r="O1407"/>
  <c i="2" r="O1475"/>
  <c i="2" r="O1029"/>
  <c i="2" r="O1153"/>
  <c i="2" r="O1217"/>
  <c i="2" r="O1282"/>
  <c i="2" r="O1386"/>
  <c i="2" r="O1445"/>
  <c i="2" r="O1503"/>
  <c i="2" r="O1115"/>
  <c i="2" r="O1183"/>
  <c i="2" r="O1247"/>
  <c i="2" r="O1366"/>
  <c i="2" r="O1430"/>
  <c i="2" r="O1499"/>
  <c i="2" r="O1254"/>
  <c i="2" r="O1400"/>
  <c i="2" r="O1507"/>
  <c i="2" r="O1583"/>
  <c i="2" r="O1652"/>
  <c i="2" r="O1059"/>
  <c i="2" r="O1345"/>
  <c i="2" r="O1550"/>
  <c i="2" r="O1611"/>
  <c i="2" r="O1669"/>
  <c i="2" r="O1316"/>
  <c i="2" r="O1421"/>
  <c i="2" r="O1493"/>
  <c i="2" r="O1592"/>
  <c i="2" r="O1650"/>
  <c i="2" r="O1700"/>
  <c i="2" r="O1353"/>
  <c i="2" r="O1516"/>
  <c i="2" r="O1555"/>
  <c i="2" r="O1624"/>
  <c i="2" r="O1696"/>
  <c i="2" r="O1748"/>
  <c i="2" r="O1454"/>
  <c i="2" r="O1607"/>
  <c i="2" r="O1757"/>
  <c i="2" r="O1803"/>
  <c i="2" r="O1187"/>
  <c i="2" r="O1515"/>
  <c i="2" r="O1662"/>
  <c i="2" r="O1749"/>
  <c i="2" r="O1837"/>
  <c i="2" r="O1891"/>
  <c i="2" r="O1343"/>
  <c i="2" r="O1512"/>
  <c i="2" r="O1664"/>
  <c i="2" r="O1750"/>
  <c i="2" r="O1821"/>
  <c i="2" r="O1163"/>
  <c i="2" r="O1498"/>
  <c i="2" r="O1618"/>
  <c i="2" r="O1701"/>
  <c i="2" r="O1103"/>
  <c i="2" r="O1170"/>
  <c i="2" r="O1234"/>
  <c i="2" r="O1299"/>
  <c i="2" r="O1055"/>
  <c i="2" r="O1122"/>
  <c i="2" r="O1181"/>
  <c i="2" r="O1245"/>
  <c i="2" r="O1302"/>
  <c i="2" r="O1058"/>
  <c i="2" r="O1117"/>
  <c i="2" r="O1184"/>
  <c i="2" r="O1248"/>
  <c i="2" r="O1313"/>
  <c i="2" r="O1070"/>
  <c i="2" r="O1137"/>
  <c i="2" r="O1196"/>
  <c i="2" r="O1260"/>
  <c i="2" r="O1325"/>
  <c i="2" r="O1040"/>
  <c i="2" r="O1104"/>
  <c i="2" r="O1314"/>
  <c i="2" r="O1372"/>
  <c i="2" r="O1436"/>
  <c i="2" r="O1270"/>
  <c i="2" r="O1361"/>
  <c i="2" r="O1415"/>
  <c i="2" r="O1486"/>
  <c i="2" r="O1037"/>
  <c i="2" r="O1161"/>
  <c i="2" r="O1225"/>
  <c i="2" r="O1335"/>
  <c i="2" r="O1394"/>
  <c i="2" r="O1448"/>
  <c i="2" r="O1511"/>
  <c i="2" r="O1123"/>
  <c i="2" r="O1191"/>
  <c i="2" r="O1255"/>
  <c i="2" r="O1374"/>
  <c i="2" r="O1438"/>
  <c i="2" r="O1049"/>
  <c i="2" r="O1320"/>
  <c i="2" r="O1408"/>
  <c i="2" r="O1517"/>
  <c i="2" r="O1594"/>
  <c i="2" r="O1655"/>
  <c i="2" r="O1150"/>
  <c i="2" r="O1444"/>
  <c i="2" r="O1553"/>
  <c i="2" r="O1614"/>
  <c i="2" r="O1035"/>
  <c i="2" r="O1342"/>
  <c i="2" r="O1429"/>
  <c i="2" r="O1521"/>
  <c i="2" r="O1595"/>
  <c i="2" r="O1653"/>
  <c i="2" r="O1033"/>
  <c i="2" r="O1362"/>
  <c i="2" r="O1523"/>
  <c i="2" r="O1566"/>
  <c i="2" r="O1632"/>
  <c i="2" r="O1704"/>
  <c i="2" r="O1073"/>
  <c i="2" r="O1458"/>
  <c i="2" r="O1620"/>
  <c i="2" r="O1765"/>
  <c i="2" r="O1814"/>
  <c i="2" r="O1227"/>
  <c i="2" r="O1535"/>
  <c i="2" r="O1687"/>
  <c i="2" r="O1760"/>
  <c i="2" r="O1848"/>
  <c i="2" r="O1900"/>
  <c i="2" r="O1371"/>
  <c i="2" r="O1541"/>
  <c i="2" r="O1697"/>
  <c i="2" r="O1761"/>
  <c i="2" r="O1832"/>
  <c i="2" r="O1230"/>
  <c i="2" r="O1532"/>
  <c i="2" r="O1623"/>
  <c i="2" r="O1708"/>
  <c i="2" r="O1044"/>
  <c i="2" r="O1111"/>
  <c i="2" r="O1178"/>
  <c i="2" r="O1242"/>
  <c i="2" r="O1307"/>
  <c i="2" r="O1063"/>
  <c i="2" r="O1130"/>
  <c i="2" r="O1189"/>
  <c i="2" r="O1253"/>
  <c i="2" r="O1310"/>
  <c i="2" r="O1066"/>
  <c i="2" r="O1125"/>
  <c i="2" r="O1192"/>
  <c i="2" r="O1256"/>
  <c i="2" r="O1321"/>
  <c i="2" r="O1078"/>
  <c i="2" r="O1140"/>
  <c i="2" r="O1204"/>
  <c i="2" r="O1271"/>
  <c i="2" r="O1333"/>
  <c i="2" r="O1048"/>
  <c i="2" r="O1112"/>
  <c i="2" r="O1322"/>
  <c i="2" r="O1380"/>
  <c i="2" r="O1084"/>
  <c i="2" r="O1278"/>
  <c i="2" r="O1364"/>
  <c i="2" r="O1423"/>
  <c i="2" r="O1497"/>
  <c i="2" r="O1045"/>
  <c i="2" r="O1169"/>
  <c i="2" r="O1233"/>
  <c i="2" r="O1338"/>
  <c i="2" r="O1402"/>
  <c i="2" r="O1451"/>
  <c i="2" r="O1522"/>
  <c i="2" r="O1131"/>
  <c i="2" r="O1199"/>
  <c i="2" r="O1263"/>
  <c i="2" r="O1382"/>
  <c i="2" r="O1455"/>
  <c i="2" r="O1094"/>
  <c i="2" r="O1332"/>
  <c i="2" r="O1416"/>
  <c i="2" r="O1534"/>
  <c i="2" r="O1597"/>
  <c i="2" r="O1663"/>
  <c i="2" r="O1179"/>
  <c i="2" r="O1501"/>
  <c i="2" r="O1556"/>
  <c i="2" r="O1625"/>
  <c i="2" r="O1065"/>
  <c i="2" r="O1373"/>
  <c i="2" r="O1437"/>
  <c i="2" r="O1538"/>
  <c i="2" r="O1603"/>
  <c i="2" r="O1661"/>
  <c i="2" r="O1067"/>
  <c i="2" r="O1443"/>
  <c i="2" r="O1526"/>
  <c i="2" r="O1574"/>
  <c i="2" r="O1643"/>
  <c i="2" r="O1707"/>
  <c i="2" r="O1086"/>
  <c i="2" r="O1505"/>
  <c i="2" r="O1052"/>
  <c i="2" r="O1119"/>
  <c i="2" r="O1186"/>
  <c i="2" r="O1250"/>
  <c i="2" r="O1315"/>
  <c i="2" r="O1071"/>
  <c i="2" r="O1138"/>
  <c i="2" r="O1197"/>
  <c i="2" r="O1261"/>
  <c i="2" r="O1318"/>
  <c i="2" r="O1074"/>
  <c i="2" r="O1133"/>
  <c i="2" r="O1200"/>
  <c i="2" r="O1264"/>
  <c i="2" r="O1329"/>
  <c i="2" r="O1089"/>
  <c i="2" r="O1148"/>
  <c i="2" r="O1212"/>
  <c i="2" r="O1279"/>
  <c i="2" r="O1341"/>
  <c i="2" r="O1056"/>
  <c i="2" r="O1120"/>
  <c i="2" r="O1330"/>
  <c i="2" r="O1388"/>
  <c i="2" r="O1092"/>
  <c i="2" r="O1287"/>
  <c i="2" r="O1367"/>
  <c i="2" r="O1431"/>
  <c i="2" r="O1500"/>
  <c i="2" r="O1053"/>
  <c i="2" r="O1177"/>
  <c i="2" r="O1241"/>
  <c i="2" r="O1344"/>
  <c i="2" r="O1410"/>
  <c i="2" r="O1459"/>
  <c i="2" r="O1525"/>
  <c i="2" r="O1143"/>
  <c i="2" r="O1207"/>
  <c i="2" r="O1268"/>
  <c i="2" r="O1390"/>
  <c i="2" r="O1463"/>
  <c i="2" r="O1110"/>
  <c i="2" r="O1359"/>
  <c i="2" r="O1424"/>
  <c i="2" r="O1540"/>
  <c i="2" r="O1608"/>
  <c i="2" r="O1674"/>
  <c i="2" r="O1214"/>
  <c i="2" r="O1504"/>
  <c i="2" r="O1567"/>
  <c i="2" r="O1633"/>
  <c i="2" r="O1139"/>
  <c i="2" r="O1381"/>
  <c i="2" r="O1453"/>
  <c i="2" r="O1544"/>
  <c i="2" r="O1606"/>
  <c i="2" r="O1672"/>
  <c i="2" r="O1142"/>
  <c i="2" r="O1462"/>
  <c i="2" r="O1529"/>
  <c i="2" r="O1585"/>
  <c i="2" r="O1646"/>
  <c i="2" r="O1715"/>
  <c i="2" r="O1118"/>
  <c i="2" r="O1543"/>
  <c i="2" r="O1645"/>
  <c i="2" r="O1774"/>
  <c i="2" r="O1828"/>
  <c i="2" r="O1379"/>
  <c i="2" r="O1612"/>
  <c i="2" r="O1706"/>
  <c i="2" r="O1780"/>
  <c i="2" r="O1862"/>
  <c i="2" r="O1027"/>
  <c i="2" r="O1435"/>
  <c i="2" r="O1571"/>
  <c i="2" r="O1732"/>
  <c i="2" r="O1781"/>
  <c i="2" r="O1838"/>
  <c i="2" r="O1377"/>
  <c i="2" r="O1542"/>
  <c i="2" r="O1651"/>
  <c i="2" r="O1714"/>
  <c i="2" r="O1790"/>
  <c i="2" r="O1393"/>
  <c i="2" r="O1323"/>
  <c i="2" r="O1208"/>
  <c i="2" r="O1064"/>
  <c i="2" r="O1508"/>
  <c i="2" r="O1151"/>
  <c i="2" r="O1547"/>
  <c i="2" r="O1389"/>
  <c i="2" r="O1588"/>
  <c i="2" r="O1791"/>
  <c i="2" r="O1728"/>
  <c i="2" r="O1446"/>
  <c i="2" r="O1849"/>
  <c i="2" r="O1717"/>
  <c i="2" r="O1810"/>
  <c i="2" r="O1558"/>
  <c i="2" r="O1801"/>
  <c i="2" r="O1871"/>
  <c i="2" r="O1943"/>
  <c i="2" r="O1158"/>
  <c i="2" r="O1598"/>
  <c i="2" r="O1783"/>
  <c i="2" r="O1907"/>
  <c i="2" r="O1968"/>
  <c i="2" r="O2002"/>
  <c i="2" r="O1681"/>
  <c i="2" r="O1856"/>
  <c i="2" r="O1911"/>
  <c i="2" r="O1957"/>
  <c i="2" r="O2000"/>
  <c i="2" r="O1385"/>
  <c i="2" r="O1742"/>
  <c i="2" r="O1812"/>
  <c i="2" r="O1914"/>
  <c i="2" r="O1548"/>
  <c i="2" r="O1982"/>
  <c i="2" r="O1670"/>
  <c i="2" r="O1866"/>
  <c i="2" r="O2023"/>
  <c i="2" r="O1798"/>
  <c i="2" r="O1967"/>
  <c i="2" r="O1766"/>
  <c i="2" r="O1872"/>
  <c i="2" r="O1425"/>
  <c i="2" r="O1739"/>
  <c i="2" r="O2007"/>
  <c i="2" r="O1920"/>
  <c i="2" r="O1802"/>
  <c i="2" r="O2003"/>
  <c i="2" r="O1733"/>
  <c i="2" r="O1873"/>
  <c i="2" r="O1974"/>
  <c i="2" r="O1688"/>
  <c i="2" r="O1351"/>
  <c i="2" r="O1789"/>
  <c i="2" r="O2017"/>
  <c i="2" r="O1079"/>
  <c i="2" r="O1267"/>
  <c i="2" r="O1128"/>
  <c i="2" r="O1061"/>
  <c i="2" r="O1215"/>
  <c i="2" r="O1619"/>
  <c i="2" r="O1457"/>
  <c i="2" r="O1657"/>
  <c i="2" r="O1825"/>
  <c i="2" r="O1777"/>
  <c i="2" r="O1563"/>
  <c i="2" r="O1251"/>
  <c i="2" r="O1756"/>
  <c i="2" r="O1813"/>
  <c i="2" r="O1591"/>
  <c i="2" r="O1822"/>
  <c i="2" r="O1874"/>
  <c i="2" r="O1946"/>
  <c i="2" r="O1222"/>
  <c i="2" r="O1615"/>
  <c i="2" r="O1788"/>
  <c i="2" r="O1916"/>
  <c i="2" r="O1971"/>
  <c i="2" r="O2015"/>
  <c i="2" r="O1772"/>
  <c i="2" r="O1860"/>
  <c i="2" r="O1917"/>
  <c i="2" r="O1969"/>
  <c i="2" r="O2016"/>
  <c i="2" r="O1427"/>
  <c i="2" r="O1751"/>
  <c i="2" r="O1816"/>
  <c i="2" r="O1924"/>
  <c i="2" r="O1844"/>
  <c i="2" r="O1987"/>
  <c i="2" r="O1725"/>
  <c i="2" r="O1877"/>
  <c i="2" r="O1195"/>
  <c i="2" r="O1809"/>
  <c i="2" r="O2010"/>
  <c i="2" r="O1850"/>
  <c i="2" r="O1881"/>
  <c i="2" r="O1477"/>
  <c i="2" r="O1811"/>
  <c i="2" r="O1281"/>
  <c i="2" r="O1991"/>
  <c i="2" r="O1859"/>
  <c i="2" r="O2021"/>
  <c i="2" r="O1745"/>
  <c i="2" r="O1878"/>
  <c i="2" r="O2001"/>
  <c i="2" r="O1716"/>
  <c i="2" r="O1465"/>
  <c i="2" r="O1819"/>
  <c i="2" r="O1141"/>
  <c i="2" r="O1030"/>
  <c i="2" r="O1334"/>
  <c i="2" r="O1185"/>
  <c i="2" r="O1276"/>
  <c i="2" r="O1677"/>
  <c i="2" r="O1559"/>
  <c i="2" r="O1723"/>
  <c i="2" r="O1842"/>
  <c i="2" r="O1806"/>
  <c i="2" r="O1601"/>
  <c i="2" r="O1411"/>
  <c i="2" r="O1764"/>
  <c i="2" r="O1824"/>
  <c i="2" r="O1609"/>
  <c i="2" r="O1826"/>
  <c i="2" r="O1884"/>
  <c i="2" r="O1965"/>
  <c i="2" r="O1288"/>
  <c i="2" r="O1621"/>
  <c i="2" r="O1792"/>
  <c i="2" r="O1932"/>
  <c i="2" r="O1977"/>
  <c i="2" r="O1182"/>
  <c i="2" r="O1776"/>
  <c i="2" r="O1889"/>
  <c i="2" r="O1933"/>
  <c i="2" r="O1972"/>
  <c i="2" r="O2019"/>
  <c i="2" r="O1447"/>
  <c i="2" r="O1755"/>
  <c i="2" r="O1864"/>
  <c i="2" r="O1927"/>
  <c i="2" r="O1896"/>
  <c i="2" r="O1997"/>
  <c i="2" r="O1815"/>
  <c i="2" r="O1893"/>
  <c i="2" r="O1308"/>
  <c i="2" r="O1839"/>
  <c i="2" r="O2018"/>
  <c i="2" r="O1861"/>
  <c i="2" r="O1913"/>
  <c i="2" r="O1560"/>
  <c i="2" r="O1846"/>
  <c i="2" r="O1520"/>
  <c i="2" r="O1395"/>
  <c i="2" r="O1875"/>
  <c i="2" r="O1051"/>
  <c i="2" r="O1762"/>
  <c i="2" r="O1899"/>
  <c i="2" r="O2012"/>
  <c i="2" r="O1782"/>
  <c i="2" r="O1494"/>
  <c i="2" r="O1854"/>
  <c i="2" r="O1205"/>
  <c i="2" r="O1097"/>
  <c i="2" r="O1396"/>
  <c i="2" r="O1249"/>
  <c i="2" r="O1398"/>
  <c i="2" r="O1243"/>
  <c i="2" r="O1617"/>
  <c i="2" r="O1336"/>
  <c i="2" r="O1324"/>
  <c i="2" r="O1851"/>
  <c i="2" r="O1726"/>
  <c i="2" r="O1537"/>
  <c i="2" r="O1767"/>
  <c i="2" r="O1827"/>
  <c i="2" r="O1626"/>
  <c i="2" r="O1836"/>
  <c i="2" r="O1887"/>
  <c i="2" r="O1989"/>
  <c i="2" r="O1356"/>
  <c i="2" r="O1684"/>
  <c i="2" r="O1840"/>
  <c i="2" r="O1950"/>
  <c i="2" r="O1980"/>
  <c i="2" r="O1246"/>
  <c i="2" r="O1785"/>
  <c i="2" r="O1895"/>
  <c i="2" r="O1936"/>
  <c i="2" r="O1975"/>
  <c i="2" r="O2022"/>
  <c i="2" r="O1528"/>
  <c i="2" r="O1759"/>
  <c i="2" r="O1867"/>
  <c i="2" r="O1930"/>
  <c i="2" r="O1901"/>
  <c i="2" r="O2009"/>
  <c i="2" r="O1999"/>
  <c i="2" r="O1918"/>
  <c i="2" r="O1417"/>
  <c i="2" r="O1880"/>
  <c i="2" r="O1340"/>
  <c i="2" r="O1923"/>
  <c i="2" r="O1979"/>
  <c i="2" r="O1648"/>
  <c i="2" r="O1909"/>
  <c i="2" r="O1579"/>
  <c i="2" r="O1488"/>
  <c i="2" r="O1926"/>
  <c i="2" r="O1198"/>
  <c i="2" r="O1775"/>
  <c i="2" r="O1929"/>
  <c i="2" r="O2020"/>
  <c i="2" r="O1843"/>
  <c i="2" r="O1562"/>
  <c i="2" r="O1869"/>
  <c i="2" r="O1060"/>
  <c i="2" r="O1272"/>
  <c i="2" r="O1156"/>
  <c i="2" r="O1100"/>
  <c i="2" r="O1347"/>
  <c i="2" r="O1474"/>
  <c i="2" r="O1514"/>
  <c i="2" r="O1675"/>
  <c i="2" r="O1557"/>
  <c i="2" r="O1409"/>
  <c i="2" r="O1879"/>
  <c i="2" r="O1735"/>
  <c i="2" r="O1551"/>
  <c i="2" r="O1770"/>
  <c i="2" r="O1387"/>
  <c i="2" r="O1671"/>
  <c i="2" r="O1847"/>
  <c i="2" r="O1919"/>
  <c i="2" r="O1998"/>
  <c i="2" r="O1476"/>
  <c i="2" r="O1695"/>
  <c i="2" r="O1855"/>
  <c i="2" r="O1953"/>
  <c i="2" r="O1983"/>
  <c i="2" r="O1312"/>
  <c i="2" r="O1829"/>
  <c i="2" r="O1898"/>
  <c i="2" r="O1939"/>
  <c i="2" r="O1978"/>
  <c i="2" r="O1147"/>
  <c i="2" r="O1629"/>
  <c i="2" r="O1763"/>
  <c i="2" r="O1870"/>
  <c i="2" r="O1942"/>
  <c i="2" r="O1906"/>
  <c i="2" r="O2013"/>
  <c i="2" r="O2014"/>
  <c i="2" r="O1934"/>
  <c i="2" r="O1676"/>
  <c i="2" r="O1892"/>
  <c i="2" r="O1518"/>
  <c i="2" r="O1938"/>
  <c i="2" r="O2011"/>
  <c i="2" r="O1698"/>
  <c i="2" r="O1949"/>
  <c i="2" r="O1635"/>
  <c i="2" r="O1509"/>
  <c i="2" r="O1941"/>
  <c i="2" r="O1604"/>
  <c i="2" r="O1793"/>
  <c i="2" r="O1935"/>
  <c i="2" r="O1259"/>
  <c i="2" r="O1915"/>
  <c i="2" r="O1587"/>
  <c i="2" r="O1890"/>
  <c i="2" r="O1127"/>
  <c i="2" r="O1326"/>
  <c i="2" r="O1220"/>
  <c i="2" r="O1295"/>
  <c i="2" r="O1418"/>
  <c i="2" r="O1126"/>
  <c i="2" r="O1575"/>
  <c i="2" r="O1171"/>
  <c i="2" r="O1640"/>
  <c i="2" r="O1539"/>
  <c i="2" r="O1903"/>
  <c i="2" r="O1778"/>
  <c i="2" r="O1631"/>
  <c i="2" r="O1773"/>
  <c i="2" r="O1449"/>
  <c i="2" r="O1730"/>
  <c i="2" r="O1858"/>
  <c i="2" r="O1922"/>
  <c i="2" r="O2005"/>
  <c i="2" r="O1483"/>
  <c i="2" r="O1709"/>
  <c i="2" r="O1894"/>
  <c i="2" r="O1956"/>
  <c i="2" r="O1986"/>
  <c i="2" r="O1554"/>
  <c i="2" r="O1833"/>
  <c i="2" r="O1902"/>
  <c i="2" r="O1948"/>
  <c i="2" r="O1981"/>
  <c i="2" r="O1211"/>
  <c i="2" r="O1702"/>
  <c i="2" r="O1795"/>
  <c i="2" r="O1876"/>
  <c i="2" r="O1964"/>
  <c i="2" r="O1921"/>
  <c i="2" r="O1262"/>
  <c i="2" r="O1491"/>
  <c i="2" r="O1963"/>
  <c i="2" r="O1690"/>
  <c i="2" r="O1912"/>
  <c i="2" r="O1596"/>
  <c i="2" r="O1506"/>
  <c i="2" r="O1057"/>
  <c i="2" r="O1703"/>
  <c i="2" r="O1955"/>
  <c i="2" r="O1673"/>
  <c i="2" r="O1593"/>
  <c i="2" r="O1952"/>
  <c i="2" r="O1627"/>
  <c i="2" r="O1823"/>
  <c i="2" r="O1940"/>
  <c i="2" r="O1573"/>
  <c i="2" r="O1985"/>
  <c i="2" r="O1705"/>
  <c i="2" r="O1931"/>
  <c i="2" r="O1194"/>
  <c i="2" r="O1082"/>
  <c i="2" r="O1285"/>
  <c i="2" r="O1375"/>
  <c i="2" r="O1470"/>
  <c i="2" r="O1368"/>
  <c i="2" r="O1644"/>
  <c i="2" r="O1473"/>
  <c i="2" r="O1683"/>
  <c i="2" r="O1616"/>
  <c i="2" r="O1102"/>
  <c i="2" r="O1784"/>
  <c i="2" r="O1660"/>
  <c i="2" r="O1796"/>
  <c i="2" r="O1502"/>
  <c i="2" r="O1734"/>
  <c i="2" r="O1865"/>
  <c i="2" r="O1925"/>
  <c i="2" r="O2008"/>
  <c i="2" r="O1545"/>
  <c i="2" r="O1713"/>
  <c i="2" r="O1897"/>
  <c i="2" r="O1959"/>
  <c i="2" r="O1992"/>
  <c i="2" r="O1582"/>
  <c i="2" r="O1841"/>
  <c i="2" r="O1905"/>
  <c i="2" r="O1951"/>
  <c i="2" r="O1984"/>
  <c i="2" r="O1284"/>
  <c i="2" r="O1719"/>
  <c i="2" r="O1804"/>
  <c i="2" r="O1883"/>
  <c i="2" r="O1988"/>
  <c i="2" r="O1937"/>
  <c i="2" r="O1490"/>
  <c i="2" r="O1565"/>
  <c i="2" r="O1973"/>
  <c i="2" r="O1736"/>
  <c i="2" r="O1947"/>
  <c i="2" r="O1659"/>
  <c i="2" r="O1805"/>
  <c i="2" r="O1296"/>
  <c i="2" r="O1720"/>
  <c i="2" r="O1990"/>
  <c i="2" r="O1752"/>
  <c i="2" r="O1758"/>
  <c i="2" r="O1961"/>
  <c i="2" r="O1693"/>
  <c i="2" r="O1830"/>
  <c i="2" r="O1944"/>
  <c i="2" r="O1642"/>
  <c i="2" r="O1996"/>
  <c i="2" r="O1722"/>
  <c i="2" r="O1945"/>
  <c i="2" r="O1083"/>
  <c i="2" r="O1711"/>
  <c i="2" r="O1779"/>
  <c i="2" r="O1993"/>
  <c i="2" r="O1786"/>
  <c i="2" r="O1994"/>
  <c i="2" r="O1075"/>
  <c i="2" r="O1432"/>
  <c i="2" r="O1799"/>
  <c i="2" r="O1904"/>
  <c i="2" r="O1328"/>
  <c i="2" r="O2006"/>
  <c i="2" r="O1910"/>
  <c i="2" r="O1741"/>
  <c i="2" r="O1174"/>
  <c i="2" r="O1513"/>
  <c i="2" r="O1962"/>
  <c i="2" r="O1724"/>
  <c i="2" r="O1754"/>
  <c i="2" r="O1771"/>
  <c i="2" r="O1966"/>
  <c i="2" r="O1533"/>
  <c i="2" r="O1769"/>
  <c i="2" r="O1995"/>
  <c i="2" r="O1808"/>
  <c i="2" r="O1958"/>
  <c i="2" r="O1970"/>
  <c i="2" r="O1258"/>
  <c i="2" r="O1768"/>
  <c i="2" r="O1868"/>
  <c i="2" r="O1634"/>
  <c i="2" r="O1886"/>
  <c i="2" r="O1691"/>
  <c i="2" r="O1710"/>
  <c i="2" r="O1144"/>
  <c i="2" r="O1699"/>
  <c i="2" r="O1928"/>
  <c i="2" r="O1853"/>
  <c i="2" r="O2004"/>
  <c i="2" r="O1834"/>
  <c i="2" r="O1857"/>
  <c i="2" r="O1349"/>
  <c i="2" r="O1401"/>
  <c i="2" r="O1081"/>
  <c i="2" r="O1908"/>
  <c i="2" r="O1976"/>
  <c i="2" r="O1419"/>
  <c i="2" r="O1960"/>
  <c i="2" r="O1602"/>
  <c i="2" r="O1727"/>
  <c i="2" r="O1667"/>
  <c i="2" r="O1439"/>
  <c i="2" r="O1835"/>
  <c i="2" r="O1580"/>
  <c i="2" r="O65"/>
  <c i="2" r="O129"/>
  <c i="2" r="O193"/>
  <c i="2" r="O257"/>
  <c i="2" r="O321"/>
  <c i="2" r="O385"/>
  <c i="2" r="O449"/>
  <c i="2" r="O513"/>
  <c i="2" r="O577"/>
  <c i="2" r="O641"/>
  <c i="2" r="O34"/>
  <c i="2" r="O98"/>
  <c i="2" r="O162"/>
  <c i="2" r="O226"/>
  <c i="2" r="O290"/>
  <c i="2" r="O354"/>
  <c i="2" r="O418"/>
  <c i="2" r="O482"/>
  <c i="2" r="O546"/>
  <c i="2" r="O610"/>
  <c i="2" r="O674"/>
  <c i="2" r="O75"/>
  <c i="2" r="O139"/>
  <c i="2" r="O203"/>
  <c i="2" r="O267"/>
  <c i="2" r="O331"/>
  <c i="2" r="O395"/>
  <c i="2" r="O459"/>
  <c i="2" r="O55"/>
  <c i="2" r="O119"/>
  <c i="2" r="O183"/>
  <c i="2" r="O247"/>
  <c i="2" r="O311"/>
  <c i="2" r="O375"/>
  <c i="2" r="O439"/>
  <c i="2" r="O503"/>
  <c i="2" r="O567"/>
  <c i="2" r="O631"/>
  <c i="2" r="O695"/>
  <c i="2" r="O124"/>
  <c i="2" r="O252"/>
  <c i="2" r="O380"/>
  <c i="2" r="O504"/>
  <c i="2" r="O606"/>
  <c i="2" r="O704"/>
  <c i="2" r="O768"/>
  <c i="2" r="O832"/>
  <c i="2" r="O45"/>
  <c i="2" r="O173"/>
  <c i="2" r="O301"/>
  <c i="2" r="O429"/>
  <c i="2" r="O544"/>
  <c i="2" r="O646"/>
  <c i="2" r="O729"/>
  <c i="2" r="O793"/>
  <c i="2" r="O857"/>
  <c i="2" r="O126"/>
  <c i="2" r="O254"/>
  <c i="2" r="O382"/>
  <c i="2" r="O508"/>
  <c i="2" r="O611"/>
  <c i="2" r="O69"/>
  <c i="2" r="O197"/>
  <c i="2" r="O325"/>
  <c i="2" r="O453"/>
  <c i="2" r="O564"/>
  <c i="2" r="O667"/>
  <c i="2" r="O741"/>
  <c i="2" r="O805"/>
  <c i="2" r="O869"/>
  <c i="2" r="O933"/>
  <c i="2" r="O997"/>
  <c i="2" r="O192"/>
  <c i="2" r="O448"/>
  <c i="2" r="O662"/>
  <c i="2" r="O779"/>
  <c i="2" r="O879"/>
  <c i="2" r="O953"/>
  <c i="2" r="O770"/>
  <c i="2" r="O1019"/>
  <c i="2" r="O707"/>
  <c i="2" r="O1020"/>
  <c i="2" r="O228"/>
  <c i="2" r="O484"/>
  <c i="2" r="O688"/>
  <c i="2" r="O794"/>
  <c i="2" r="O890"/>
  <c i="2" r="O963"/>
  <c i="2" r="O540"/>
  <c i="2" r="O834"/>
  <c i="2" r="O136"/>
  <c i="2" r="O758"/>
  <c i="2" r="O70"/>
  <c i="2" r="O326"/>
  <c i="2" r="O706"/>
  <c i="2" r="O937"/>
  <c i="2" r="O541"/>
  <c i="2" r="O956"/>
  <c i="2" r="O212"/>
  <c i="2" r="O468"/>
  <c i="2" r="O677"/>
  <c i="2" r="O787"/>
  <c i="2" r="O886"/>
  <c i="2" r="O959"/>
  <c i="2" r="O54"/>
  <c i="2" r="O310"/>
  <c i="2" r="O552"/>
  <c i="2" r="O724"/>
  <c i="2" r="O827"/>
  <c i="2" r="O914"/>
  <c i="2" r="O987"/>
  <c i="2" r="O152"/>
  <c i="2" r="O408"/>
  <c i="2" r="O49"/>
  <c i="2" r="O121"/>
  <c i="2" r="O201"/>
  <c i="2" r="O273"/>
  <c i="2" r="O345"/>
  <c i="2" r="O417"/>
  <c i="2" r="O489"/>
  <c i="2" r="O561"/>
  <c i="2" r="O633"/>
  <c i="2" r="O42"/>
  <c i="2" r="O114"/>
  <c i="2" r="O186"/>
  <c i="2" r="O258"/>
  <c i="2" r="O330"/>
  <c i="2" r="O402"/>
  <c i="2" r="O474"/>
  <c i="2" r="O554"/>
  <c i="2" r="O626"/>
  <c i="2" r="O35"/>
  <c i="2" r="O107"/>
  <c i="2" r="O179"/>
  <c i="2" r="O251"/>
  <c i="2" r="O323"/>
  <c i="2" r="O403"/>
  <c i="2" r="O475"/>
  <c i="2" r="O79"/>
  <c i="2" r="O151"/>
  <c i="2" r="O223"/>
  <c i="2" r="O295"/>
  <c i="2" r="O367"/>
  <c i="2" r="O447"/>
  <c i="2" r="O519"/>
  <c i="2" r="O591"/>
  <c i="2" r="O663"/>
  <c i="2" r="O76"/>
  <c i="2" r="O220"/>
  <c i="2" r="O364"/>
  <c i="2" r="O517"/>
  <c i="2" r="O632"/>
  <c i="2" r="O728"/>
  <c i="2" r="O800"/>
  <c i="2" r="O872"/>
  <c i="2" r="O141"/>
  <c i="2" r="O285"/>
  <c i="2" r="O445"/>
  <c i="2" r="O571"/>
  <c i="2" r="O685"/>
  <c i="2" r="O761"/>
  <c i="2" r="O833"/>
  <c i="2" r="O94"/>
  <c i="2" r="O238"/>
  <c i="2" r="O398"/>
  <c i="2" r="O533"/>
  <c i="2" r="O648"/>
  <c i="2" r="O133"/>
  <c i="2" r="O277"/>
  <c i="2" r="O421"/>
  <c i="2" r="O550"/>
  <c i="2" r="O678"/>
  <c i="2" r="O757"/>
  <c i="2" r="O829"/>
  <c i="2" r="O901"/>
  <c i="2" r="O973"/>
  <c i="2" r="O128"/>
  <c i="2" r="O416"/>
  <c i="2" r="O686"/>
  <c i="2" r="O804"/>
  <c i="2" r="O907"/>
  <c i="2" r="O990"/>
  <c i="2" r="O946"/>
  <c i="2" r="O566"/>
  <c i="2" r="O975"/>
  <c i="2" r="O260"/>
  <c i="2" r="O536"/>
  <c i="2" r="O730"/>
  <c i="2" r="O844"/>
  <c i="2" r="O936"/>
  <c i="2" r="O1018"/>
  <c i="2" r="O795"/>
  <c i="2" r="O232"/>
  <c i="2" r="O860"/>
  <c i="2" r="O166"/>
  <c i="2" r="O454"/>
  <c i="2" r="O846"/>
  <c i="2" r="O360"/>
  <c i="2" r="O920"/>
  <c i="2" r="O244"/>
  <c i="2" r="O524"/>
  <c i="2" r="O723"/>
  <c i="2" r="O838"/>
  <c i="2" r="O931"/>
  <c i="2" r="O1014"/>
  <c i="2" r="O278"/>
  <c i="2" r="O579"/>
  <c i="2" r="O750"/>
  <c i="2" r="O866"/>
  <c i="2" r="O951"/>
  <c i="2" r="O56"/>
  <c i="2" r="O344"/>
  <c i="2" r="O605"/>
  <c i="2" r="O751"/>
  <c i="2" r="O854"/>
  <c i="2" r="O934"/>
  <c i="2" r="O1007"/>
  <c i="2" r="O993"/>
  <c i="2" r="O958"/>
  <c i="2" r="O523"/>
  <c i="2" r="O823"/>
  <c i="2" r="O747"/>
  <c i="2" r="O939"/>
  <c i="2" r="O1021"/>
  <c i="2" r="O57"/>
  <c i="2" r="O137"/>
  <c i="2" r="O209"/>
  <c i="2" r="O281"/>
  <c i="2" r="O353"/>
  <c i="2" r="O425"/>
  <c i="2" r="O497"/>
  <c i="2" r="O569"/>
  <c i="2" r="O649"/>
  <c i="2" r="O50"/>
  <c i="2" r="O122"/>
  <c i="2" r="O194"/>
  <c i="2" r="O266"/>
  <c i="2" r="O338"/>
  <c i="2" r="O410"/>
  <c i="2" r="O490"/>
  <c i="2" r="O562"/>
  <c i="2" r="O634"/>
  <c i="2" r="O43"/>
  <c i="2" r="O115"/>
  <c i="2" r="O187"/>
  <c i="2" r="O259"/>
  <c i="2" r="O339"/>
  <c i="2" r="O411"/>
  <c i="2" r="O483"/>
  <c i="2" r="O87"/>
  <c i="2" r="O159"/>
  <c i="2" r="O231"/>
  <c i="2" r="O303"/>
  <c i="2" r="O383"/>
  <c i="2" r="O455"/>
  <c i="2" r="O527"/>
  <c i="2" r="O599"/>
  <c i="2" r="O671"/>
  <c i="2" r="O92"/>
  <c i="2" r="O236"/>
  <c i="2" r="O396"/>
  <c i="2" r="O531"/>
  <c i="2" r="O645"/>
  <c i="2" r="O736"/>
  <c i="2" r="O808"/>
  <c i="2" r="O880"/>
  <c i="2" r="O157"/>
  <c i="2" r="O317"/>
  <c i="2" r="O461"/>
  <c i="2" r="O582"/>
  <c i="2" r="O696"/>
  <c i="2" r="O769"/>
  <c i="2" r="O841"/>
  <c i="2" r="O110"/>
  <c i="2" r="O270"/>
  <c i="2" r="O414"/>
  <c i="2" r="O547"/>
  <c i="2" r="O661"/>
  <c i="2" r="O149"/>
  <c i="2" r="O293"/>
  <c i="2" r="O437"/>
  <c i="2" r="O576"/>
  <c i="2" r="O691"/>
  <c i="2" r="O765"/>
  <c i="2" r="O837"/>
  <c i="2" r="O909"/>
  <c i="2" r="O981"/>
  <c i="2" r="O160"/>
  <c i="2" r="O480"/>
  <c i="2" r="O701"/>
  <c i="2" r="O818"/>
  <c i="2" r="O916"/>
  <c i="2" r="O999"/>
  <c i="2" r="O964"/>
  <c i="2" r="O644"/>
  <c i="2" r="O144"/>
  <c i="2" r="O292"/>
  <c i="2" r="O563"/>
  <c i="2" r="O742"/>
  <c i="2" r="O858"/>
  <c i="2" r="O945"/>
  <c i="2" r="O515"/>
  <c i="2" r="O871"/>
  <c i="2" r="O328"/>
  <c i="2" r="O902"/>
  <c i="2" r="O198"/>
  <c i="2" r="O486"/>
  <c i="2" r="O882"/>
  <c i="2" r="O456"/>
  <c i="2" r="O1002"/>
  <c i="2" r="O276"/>
  <c i="2" r="O549"/>
  <c i="2" r="O735"/>
  <c i="2" r="O851"/>
  <c i="2" r="O940"/>
  <c i="2" r="O1022"/>
  <c i="2" r="O342"/>
  <c i="2" r="O604"/>
  <c i="2" r="O763"/>
  <c i="2" r="O876"/>
  <c i="2" r="O960"/>
  <c i="2" r="O88"/>
  <c i="2" r="O376"/>
  <c i="2" r="O630"/>
  <c i="2" r="O764"/>
  <c i="2" r="O867"/>
  <c i="2" r="O943"/>
  <c i="2" r="O1016"/>
  <c i="2" r="O1011"/>
  <c i="2" r="O240"/>
  <c i="2" r="O708"/>
  <c i="2" r="O912"/>
  <c i="2" r="O850"/>
  <c i="2" r="O1012"/>
  <c i="2" r="O573"/>
  <c i="2" r="O131"/>
  <c i="2" r="O140"/>
  <c i="2" r="O752"/>
  <c i="2" r="O205"/>
  <c i="2" r="O608"/>
  <c i="2" r="O158"/>
  <c i="2" r="O572"/>
  <c i="2" r="O341"/>
  <c i="2" r="O709"/>
  <c i="2" r="O925"/>
  <c i="2" r="O534"/>
  <c i="2" r="O935"/>
  <c i="2" r="O72"/>
  <c i="2" r="O356"/>
  <c i="2" r="O881"/>
  <c i="2" r="O516"/>
  <c i="2" r="O690"/>
  <c i="2" r="O52"/>
  <c i="2" r="O762"/>
  <c i="2" r="O406"/>
  <c i="2" r="O896"/>
  <c i="2" r="O472"/>
  <c i="2" r="O888"/>
  <c i="2" r="O796"/>
  <c i="2" r="O903"/>
  <c i="2" r="O432"/>
  <c i="2" r="O71"/>
  <c i="2" r="O655"/>
  <c i="2" r="O792"/>
  <c i="2" r="O753"/>
  <c i="2" r="O117"/>
  <c i="2" r="O821"/>
  <c i="2" r="O898"/>
  <c i="2" r="O196"/>
  <c i="2" r="O40"/>
  <c i="2" r="O873"/>
  <c i="2" r="O246"/>
  <c i="2" r="O312"/>
  <c i="2" r="O272"/>
  <c i="2" r="O73"/>
  <c i="2" r="O145"/>
  <c i="2" r="O217"/>
  <c i="2" r="O289"/>
  <c i="2" r="O361"/>
  <c i="2" r="O433"/>
  <c i="2" r="O505"/>
  <c i="2" r="O585"/>
  <c i="2" r="O657"/>
  <c i="2" r="O58"/>
  <c i="2" r="O130"/>
  <c i="2" r="O202"/>
  <c i="2" r="O274"/>
  <c i="2" r="O346"/>
  <c i="2" r="O426"/>
  <c i="2" r="O498"/>
  <c i="2" r="O570"/>
  <c i="2" r="O642"/>
  <c i="2" r="O51"/>
  <c i="2" r="O123"/>
  <c i="2" r="O195"/>
  <c i="2" r="O275"/>
  <c i="2" r="O347"/>
  <c i="2" r="O419"/>
  <c i="2" r="O491"/>
  <c i="2" r="O95"/>
  <c i="2" r="O167"/>
  <c i="2" r="O239"/>
  <c i="2" r="O319"/>
  <c i="2" r="O391"/>
  <c i="2" r="O463"/>
  <c i="2" r="O535"/>
  <c i="2" r="O607"/>
  <c i="2" r="O679"/>
  <c i="2" r="O108"/>
  <c i="2" r="O268"/>
  <c i="2" r="O412"/>
  <c i="2" r="O542"/>
  <c i="2" r="O659"/>
  <c i="2" r="O744"/>
  <c i="2" r="O816"/>
  <c i="2" r="O29"/>
  <c i="2" r="O189"/>
  <c i="2" r="O333"/>
  <c i="2" r="O477"/>
  <c i="2" r="O596"/>
  <c i="2" r="O705"/>
  <c i="2" r="O777"/>
  <c i="2" r="O849"/>
  <c i="2" r="O142"/>
  <c i="2" r="O286"/>
  <c i="2" r="O430"/>
  <c i="2" r="O558"/>
  <c i="2" r="O675"/>
  <c i="2" r="O165"/>
  <c i="2" r="O309"/>
  <c i="2" r="O469"/>
  <c i="2" r="O589"/>
  <c i="2" r="O700"/>
  <c i="2" r="O773"/>
  <c i="2" r="O845"/>
  <c i="2" r="O917"/>
  <c i="2" r="O989"/>
  <c i="2" r="O224"/>
  <c i="2" r="O509"/>
  <c i="2" r="O715"/>
  <c i="2" r="O830"/>
  <c i="2" r="O926"/>
  <c i="2" r="O1008"/>
  <c i="2" r="O992"/>
  <c i="2" r="O746"/>
  <c i="2" r="O36"/>
  <c i="2" r="O324"/>
  <c i="2" r="O588"/>
  <c i="2" r="O755"/>
  <c i="2" r="O870"/>
  <c i="2" r="O954"/>
  <c i="2" r="O565"/>
  <c i="2" r="O900"/>
  <c i="2" r="O424"/>
  <c i="2" r="O938"/>
  <c i="2" r="O230"/>
  <c i="2" r="O668"/>
  <c i="2" r="O910"/>
  <c i="2" r="O619"/>
  <c i="2" r="O80"/>
  <c i="2" r="O308"/>
  <c i="2" r="O574"/>
  <c i="2" r="O748"/>
  <c i="2" r="O863"/>
  <c i="2" r="O950"/>
  <c i="2" r="O86"/>
  <c i="2" r="O374"/>
  <c i="2" r="O629"/>
  <c i="2" r="O775"/>
  <c i="2" r="O887"/>
  <c i="2" r="O969"/>
  <c i="2" r="O120"/>
  <c i="2" r="O440"/>
  <c i="2" r="O656"/>
  <c i="2" r="O778"/>
  <c i="2" r="O878"/>
  <c i="2" r="O952"/>
  <c i="2" r="O24"/>
  <c i="2" r="O112"/>
  <c i="2" r="O496"/>
  <c i="2" r="O811"/>
  <c i="2" r="O985"/>
  <c i="2" r="O930"/>
  <c i="2" r="O176"/>
  <c i="2" r="O836"/>
  <c i="2" r="O665"/>
  <c i="2" r="O59"/>
  <c i="2" r="O283"/>
  <c i="2" r="O427"/>
  <c i="2" r="O103"/>
  <c i="2" r="O255"/>
  <c i="2" r="O471"/>
  <c i="2" r="O615"/>
  <c i="2" r="O284"/>
  <c i="2" r="O556"/>
  <c i="2" r="O824"/>
  <c i="2" r="O349"/>
  <c i="2" r="O713"/>
  <c i="2" r="O865"/>
  <c i="2" r="O446"/>
  <c i="2" r="O181"/>
  <c i="2" r="O603"/>
  <c i="2" r="O853"/>
  <c i="2" r="O256"/>
  <c i="2" r="O727"/>
  <c i="2" r="O1017"/>
  <c i="2" r="O68"/>
  <c i="2" r="O767"/>
  <c i="2" r="O590"/>
  <c i="2" r="O262"/>
  <c i="2" r="O692"/>
  <c i="2" r="O600"/>
  <c i="2" r="O968"/>
  <c i="2" r="O118"/>
  <c i="2" r="O788"/>
  <c i="2" r="O683"/>
  <c i="2" r="O961"/>
  <c i="2" r="O693"/>
  <c i="2" r="O1003"/>
  <c i="2" r="O348"/>
  <c i="2" r="O366"/>
  <c i="2" r="O749"/>
  <c i="2" r="O791"/>
  <c i="2" r="O831"/>
  <c i="2" r="O807"/>
  <c i="2" r="O826"/>
  <c i="2" r="O942"/>
  <c i="2" r="O924"/>
  <c i="2" r="O81"/>
  <c i="2" r="O153"/>
  <c i="2" r="O225"/>
  <c i="2" r="O297"/>
  <c i="2" r="O369"/>
  <c i="2" r="O441"/>
  <c i="2" r="O521"/>
  <c i="2" r="O593"/>
  <c i="2" r="O66"/>
  <c i="2" r="O138"/>
  <c i="2" r="O210"/>
  <c i="2" r="O282"/>
  <c i="2" r="O362"/>
  <c i="2" r="O434"/>
  <c i="2" r="O506"/>
  <c i="2" r="O578"/>
  <c i="2" r="O650"/>
  <c i="2" r="O211"/>
  <c i="2" r="O355"/>
  <c i="2" r="O31"/>
  <c i="2" r="O175"/>
  <c i="2" r="O327"/>
  <c i="2" r="O399"/>
  <c i="2" r="O543"/>
  <c i="2" r="O687"/>
  <c i="2" r="O428"/>
  <c i="2" r="O670"/>
  <c i="2" r="O61"/>
  <c i="2" r="O493"/>
  <c i="2" r="O785"/>
  <c i="2" r="O302"/>
  <c i="2" r="O37"/>
  <c i="2" r="O485"/>
  <c i="2" r="O781"/>
  <c i="2" r="O1005"/>
  <c i="2" r="O843"/>
  <c i="2" r="O783"/>
  <c i="2" r="O613"/>
  <c i="2" r="O972"/>
  <c i="2" r="O928"/>
  <c i="2" r="O984"/>
  <c i="2" r="O974"/>
  <c i="2" r="O340"/>
  <c i="2" r="O875"/>
  <c i="2" r="O654"/>
  <c i="2" r="O978"/>
  <c i="2" r="O184"/>
  <c i="2" r="O790"/>
  <c i="2" r="O208"/>
  <c i="2" r="O336"/>
  <c i="2" r="O994"/>
  <c i="2" r="O113"/>
  <c i="2" r="O337"/>
  <c i="2" r="O481"/>
  <c i="2" r="O625"/>
  <c i="2" r="O106"/>
  <c i="2" r="O250"/>
  <c i="2" r="O394"/>
  <c i="2" r="O538"/>
  <c i="2" r="O27"/>
  <c i="2" r="O243"/>
  <c i="2" r="O467"/>
  <c i="2" r="O287"/>
  <c i="2" r="O583"/>
  <c i="2" r="O492"/>
  <c i="2" r="O269"/>
  <c i="2" r="O222"/>
  <c i="2" r="O405"/>
  <c i="2" r="O96"/>
  <c i="2" r="O919"/>
  <c i="2" r="O927"/>
  <c i="2" r="O134"/>
  <c i="2" r="O710"/>
  <c i="2" r="O526"/>
  <c i="2" r="O580"/>
  <c i="2" r="O884"/>
  <c i="2" r="O1954"/>
  <c i="2" r="O89"/>
  <c i="2" r="O161"/>
  <c i="2" r="O233"/>
  <c i="2" r="O305"/>
  <c i="2" r="O377"/>
  <c i="2" r="O457"/>
  <c i="2" r="O529"/>
  <c i="2" r="O601"/>
  <c i="2" r="O673"/>
  <c i="2" r="O74"/>
  <c i="2" r="O146"/>
  <c i="2" r="O218"/>
  <c i="2" r="O298"/>
  <c i="2" r="O370"/>
  <c i="2" r="O442"/>
  <c i="2" r="O514"/>
  <c i="2" r="O586"/>
  <c i="2" r="O658"/>
  <c i="2" r="O67"/>
  <c i="2" r="O147"/>
  <c i="2" r="O219"/>
  <c i="2" r="O291"/>
  <c i="2" r="O363"/>
  <c i="2" r="O435"/>
  <c i="2" r="O39"/>
  <c i="2" r="O111"/>
  <c i="2" r="O191"/>
  <c i="2" r="O263"/>
  <c i="2" r="O335"/>
  <c i="2" r="O407"/>
  <c i="2" r="O479"/>
  <c i="2" r="O551"/>
  <c i="2" r="O623"/>
  <c i="2" r="O703"/>
  <c i="2" r="O156"/>
  <c i="2" r="O300"/>
  <c i="2" r="O444"/>
  <c i="2" r="O568"/>
  <c i="2" r="O684"/>
  <c i="2" r="O760"/>
  <c i="2" r="O840"/>
  <c i="2" r="O77"/>
  <c i="2" r="O221"/>
  <c i="2" r="O365"/>
  <c i="2" r="O507"/>
  <c i="2" r="O621"/>
  <c i="2" r="O721"/>
  <c i="2" r="O801"/>
  <c i="2" r="O30"/>
  <c i="2" r="O174"/>
  <c i="2" r="O318"/>
  <c i="2" r="O462"/>
  <c i="2" r="O584"/>
  <c i="2" r="O53"/>
  <c i="2" r="O213"/>
  <c i="2" r="O357"/>
  <c i="2" r="O500"/>
  <c i="2" r="O614"/>
  <c i="2" r="O717"/>
  <c i="2" r="O789"/>
  <c i="2" r="O861"/>
  <c i="2" r="O941"/>
  <c i="2" r="O1013"/>
  <c i="2" r="O288"/>
  <c i="2" r="O560"/>
  <c i="2" r="O740"/>
  <c i="2" r="O855"/>
  <c i="2" r="O944"/>
  <c i="2" r="O820"/>
  <c i="2" r="O168"/>
  <c i="2" r="O835"/>
  <c i="2" r="O100"/>
  <c i="2" r="O388"/>
  <c i="2" r="O638"/>
  <c i="2" r="O780"/>
  <c i="2" r="O899"/>
  <c i="2" r="O982"/>
  <c i="2" r="O616"/>
  <c i="2" r="O955"/>
  <c i="2" r="O592"/>
  <c i="2" r="O48"/>
  <c i="2" r="O294"/>
  <c i="2" r="O718"/>
  <c i="2" r="O1001"/>
  <c i="2" r="O732"/>
  <c i="2" r="O84"/>
  <c i="2" r="O372"/>
  <c i="2" r="O627"/>
  <c i="2" r="O774"/>
  <c i="2" r="O895"/>
  <c i="2" r="O977"/>
  <c i="2" r="O150"/>
  <c i="2" r="O438"/>
  <c i="2" r="O680"/>
  <c i="2" r="O802"/>
  <c i="2" r="O905"/>
  <c i="2" r="O996"/>
  <c i="2" r="O216"/>
  <c i="2" r="O502"/>
  <c i="2" r="O699"/>
  <c i="2" r="O803"/>
  <c i="2" r="O897"/>
  <c i="2" r="O970"/>
  <c i="2" r="O847"/>
  <c i="2" r="O464"/>
  <c i="2" r="O798"/>
  <c i="2" r="O976"/>
  <c i="2" r="O734"/>
  <c i="2" r="O400"/>
  <c i="2" r="O651"/>
  <c i="2" r="O387"/>
  <c i="2" r="O511"/>
  <c i="2" r="O720"/>
  <c i="2" r="O413"/>
  <c i="2" r="O825"/>
  <c i="2" r="O261"/>
  <c i="2" r="O893"/>
  <c i="2" r="O980"/>
  <c i="2" r="O716"/>
  <c i="2" r="O810"/>
  <c i="2" r="O499"/>
  <c i="2" r="O738"/>
  <c i="2" r="O842"/>
  <c i="2" r="O25"/>
  <c i="2" r="O97"/>
  <c i="2" r="O169"/>
  <c i="2" r="O241"/>
  <c i="2" r="O313"/>
  <c i="2" r="O393"/>
  <c i="2" r="O465"/>
  <c i="2" r="O537"/>
  <c i="2" r="O609"/>
  <c i="2" r="O681"/>
  <c i="2" r="O82"/>
  <c i="2" r="O154"/>
  <c i="2" r="O234"/>
  <c i="2" r="O306"/>
  <c i="2" r="O378"/>
  <c i="2" r="O450"/>
  <c i="2" r="O522"/>
  <c i="2" r="O594"/>
  <c i="2" r="O666"/>
  <c i="2" r="O83"/>
  <c i="2" r="O155"/>
  <c i="2" r="O227"/>
  <c i="2" r="O299"/>
  <c i="2" r="O371"/>
  <c i="2" r="O443"/>
  <c i="2" r="O47"/>
  <c i="2" r="O127"/>
  <c i="2" r="O199"/>
  <c i="2" r="O271"/>
  <c i="2" r="O343"/>
  <c i="2" r="O415"/>
  <c i="2" r="O487"/>
  <c i="2" r="O559"/>
  <c i="2" r="O639"/>
  <c i="2" r="O28"/>
  <c i="2" r="O172"/>
  <c i="2" r="O316"/>
  <c i="2" r="O460"/>
  <c i="2" r="O581"/>
  <c i="2" r="O694"/>
  <c i="2" r="O776"/>
  <c i="2" r="O848"/>
  <c i="2" r="O93"/>
  <c i="2" r="O237"/>
  <c i="2" r="O381"/>
  <c i="2" r="O518"/>
  <c i="2" r="O635"/>
  <c i="2" r="O737"/>
  <c i="2" r="O809"/>
  <c i="2" r="O46"/>
  <c i="2" r="O190"/>
  <c i="2" r="O334"/>
  <c i="2" r="O478"/>
  <c i="2" r="O597"/>
  <c i="2" r="O85"/>
  <c i="2" r="O229"/>
  <c i="2" r="O373"/>
  <c i="2" r="O512"/>
  <c i="2" r="O628"/>
  <c i="2" r="O725"/>
  <c i="2" r="O797"/>
  <c i="2" r="O877"/>
  <c i="2" r="O949"/>
  <c i="2" r="O32"/>
  <c i="2" r="O320"/>
  <c i="2" r="O587"/>
  <c i="2" r="O754"/>
  <c i="2" r="O868"/>
  <c i="2" r="O962"/>
  <c i="2" r="O859"/>
  <c i="2" r="O264"/>
  <c i="2" r="O883"/>
  <c i="2" r="O132"/>
  <c i="2" r="O420"/>
  <c i="2" r="O664"/>
  <c i="2" r="O806"/>
  <c i="2" r="O908"/>
  <c i="2" r="O991"/>
  <c i="2" r="O643"/>
  <c i="2" r="O983"/>
  <c i="2" r="O669"/>
  <c i="2" r="O38"/>
  <c i="2" r="O358"/>
  <c i="2" r="O743"/>
  <c i="2" r="O104"/>
  <c i="2" r="O771"/>
  <c i="2" r="O116"/>
  <c i="2" r="O404"/>
  <c i="2" r="O652"/>
  <c i="2" r="O799"/>
  <c i="2" r="O904"/>
  <c i="2" r="O986"/>
  <c i="2" r="O182"/>
  <c i="2" r="O470"/>
  <c i="2" r="O698"/>
  <c i="2" r="O814"/>
  <c i="2" r="O923"/>
  <c i="2" r="O1006"/>
  <c i="2" r="O248"/>
  <c i="2" r="O528"/>
  <c i="2" r="O714"/>
  <c i="2" r="O815"/>
  <c i="2" r="O906"/>
  <c i="2" r="O979"/>
  <c i="2" r="O892"/>
  <c i="2" r="O676"/>
  <c i="2" r="O894"/>
  <c i="2" r="O304"/>
  <c i="2" r="O921"/>
  <c i="2" r="O624"/>
  <c i="2" r="O772"/>
  <c i="2" r="O41"/>
  <c i="2" r="O185"/>
  <c i="2" r="O265"/>
  <c i="2" r="O409"/>
  <c i="2" r="O553"/>
  <c i="2" r="O26"/>
  <c i="2" r="O178"/>
  <c i="2" r="O322"/>
  <c i="2" r="O466"/>
  <c i="2" r="O618"/>
  <c i="2" r="O99"/>
  <c i="2" r="O315"/>
  <c i="2" r="O143"/>
  <c i="2" r="O359"/>
  <c i="2" r="O204"/>
  <c i="2" r="O864"/>
  <c i="2" r="O672"/>
  <c i="2" r="O520"/>
  <c i="2" r="O653"/>
  <c i="2" r="O384"/>
  <c i="2" r="O947"/>
  <c i="2" r="O756"/>
  <c i="2" r="O296"/>
  <c i="2" r="O1004"/>
  <c i="2" r="O1023"/>
  <c i="2" r="O966"/>
  <c i="2" r="O33"/>
  <c i="2" r="O105"/>
  <c i="2" r="O177"/>
  <c i="2" r="O249"/>
  <c i="2" r="O329"/>
  <c i="2" r="O401"/>
  <c i="2" r="O473"/>
  <c i="2" r="O545"/>
  <c i="2" r="O617"/>
  <c i="2" r="O689"/>
  <c i="2" r="O90"/>
  <c i="2" r="O170"/>
  <c i="2" r="O242"/>
  <c i="2" r="O314"/>
  <c i="2" r="O386"/>
  <c i="2" r="O458"/>
  <c i="2" r="O530"/>
  <c i="2" r="O602"/>
  <c i="2" r="O682"/>
  <c i="2" r="O91"/>
  <c i="2" r="O163"/>
  <c i="2" r="O235"/>
  <c i="2" r="O307"/>
  <c i="2" r="O379"/>
  <c i="2" r="O451"/>
  <c i="2" r="O63"/>
  <c i="2" r="O135"/>
  <c i="2" r="O207"/>
  <c i="2" r="O279"/>
  <c i="2" r="O351"/>
  <c i="2" r="O423"/>
  <c i="2" r="O495"/>
  <c i="2" r="O575"/>
  <c i="2" r="O647"/>
  <c i="2" r="O44"/>
  <c i="2" r="O188"/>
  <c i="2" r="O332"/>
  <c i="2" r="O476"/>
  <c i="2" r="O595"/>
  <c i="2" r="O712"/>
  <c i="2" r="O784"/>
  <c i="2" r="O856"/>
  <c i="2" r="O109"/>
  <c i="2" r="O253"/>
  <c i="2" r="O397"/>
  <c i="2" r="O532"/>
  <c i="2" r="O660"/>
  <c i="2" r="O745"/>
  <c i="2" r="O817"/>
  <c i="2" r="O62"/>
  <c i="2" r="O206"/>
  <c i="2" r="O350"/>
  <c i="2" r="O494"/>
  <c i="2" r="O622"/>
  <c i="2" r="O101"/>
  <c i="2" r="O245"/>
  <c i="2" r="O389"/>
  <c i="2" r="O525"/>
  <c i="2" r="O640"/>
  <c i="2" r="O733"/>
  <c i="2" r="O813"/>
  <c i="2" r="O885"/>
  <c i="2" r="O957"/>
  <c i="2" r="O64"/>
  <c i="2" r="O352"/>
  <c i="2" r="O612"/>
  <c i="2" r="O766"/>
  <c i="2" r="O889"/>
  <c i="2" r="O971"/>
  <c i="2" r="O891"/>
  <c i="2" r="O392"/>
  <c i="2" r="O911"/>
  <c i="2" r="O164"/>
  <c i="2" r="O452"/>
  <c i="2" r="O702"/>
  <c i="2" r="O819"/>
  <c i="2" r="O918"/>
  <c i="2" r="O1000"/>
  <c i="2" r="O731"/>
  <c i="2" r="O1010"/>
  <c i="2" r="O719"/>
  <c i="2" r="O102"/>
  <c i="2" r="O390"/>
  <c i="2" r="O782"/>
  <c i="2" r="O200"/>
  <c i="2" r="O822"/>
  <c i="2" r="O148"/>
  <c i="2" r="O436"/>
  <c i="2" r="O697"/>
  <c i="2" r="O812"/>
  <c i="2" r="O913"/>
  <c i="2" r="O995"/>
  <c i="2" r="O214"/>
  <c i="2" r="O501"/>
  <c i="2" r="O711"/>
  <c i="2" r="O839"/>
  <c i="2" r="O932"/>
  <c i="2" r="O1015"/>
  <c i="2" r="O280"/>
  <c i="2" r="O555"/>
  <c i="2" r="O726"/>
  <c i="2" r="O828"/>
  <c i="2" r="O915"/>
  <c i="2" r="O988"/>
  <c i="2" r="O929"/>
  <c i="2" r="O786"/>
  <c i="2" r="O967"/>
  <c i="2" r="O548"/>
  <c i="2" r="O368"/>
  <c i="2" r="O759"/>
  <c i="2" r="O874"/>
  <c i="2" r="Q21"/>
  <c i="2" r="O171"/>
  <c i="2" r="O215"/>
  <c i="2" r="O431"/>
  <c i="2" r="O60"/>
  <c i="2" r="O620"/>
  <c i="2" r="O125"/>
  <c i="2" r="O557"/>
  <c i="2" r="O78"/>
  <c i="2" r="O636"/>
  <c i="2" r="O539"/>
  <c i="2" r="O965"/>
  <c i="2" r="O637"/>
  <c i="2" r="O488"/>
  <c i="2" r="O510"/>
  <c i="2" r="O1009"/>
  <c i="2" r="O422"/>
  <c i="2" r="O180"/>
  <c i="2" r="O922"/>
  <c i="2" r="O852"/>
  <c i="2" r="O739"/>
  <c i="2" r="O998"/>
  <c i="2" r="O722"/>
  <c i="2" r="O598"/>
  <c i="2" r="O862"/>
  <c i="2" r="O948"/>
  <c i="2" l="1" r="O1"/>
  <c i="2" r="P1"/>
</calcChain>
</file>

<file path=xl/sharedStrings.xml><?xml version="1.0" encoding="utf-8"?>
<sst xmlns="http://schemas.openxmlformats.org/spreadsheetml/2006/main" count="37288" uniqueCount="210">
  <si>
    <t>PG1</t>
  </si>
  <si>
    <t>PG2</t>
  </si>
  <si>
    <t>SG1</t>
  </si>
  <si>
    <t>SG2</t>
  </si>
  <si>
    <t>SF1</t>
  </si>
  <si>
    <t>SF2</t>
  </si>
  <si>
    <t>PF1</t>
  </si>
  <si>
    <t>PF2</t>
  </si>
  <si>
    <t>C</t>
  </si>
  <si>
    <t>PG</t>
  </si>
  <si>
    <t>Freq</t>
  </si>
  <si>
    <t>SG</t>
  </si>
  <si>
    <t>SF</t>
  </si>
  <si>
    <t>PF</t>
  </si>
  <si>
    <t>IN?</t>
  </si>
  <si>
    <t>✓</t>
  </si>
  <si>
    <t>list</t>
  </si>
  <si>
    <t>X</t>
  </si>
  <si>
    <t>Player</t>
  </si>
  <si>
    <t>Pos</t>
  </si>
  <si>
    <t>Team</t>
  </si>
  <si>
    <t>Opp</t>
  </si>
  <si>
    <t>USG</t>
  </si>
  <si>
    <t>Value</t>
  </si>
  <si>
    <t>lineup #</t>
  </si>
  <si>
    <t>Frequency</t>
  </si>
  <si>
    <t>Pg</t>
  </si>
  <si>
    <t>Similarity</t>
  </si>
  <si>
    <t>Compare?</t>
  </si>
  <si>
    <t>Compare</t>
  </si>
  <si>
    <t>Score</t>
  </si>
  <si>
    <t>Results</t>
  </si>
  <si>
    <t>Max</t>
  </si>
  <si>
    <t>Total Exposure</t>
  </si>
  <si>
    <t>Joint Exposure</t>
  </si>
  <si>
    <t>Price</t>
  </si>
  <si>
    <t>Ratio</t>
  </si>
  <si>
    <t>Name</t>
  </si>
  <si>
    <t>Inj</t>
  </si>
  <si>
    <t>g</t>
  </si>
  <si>
    <t>Rest</t>
  </si>
  <si>
    <t>Odds</t>
  </si>
  <si>
    <t>m/g</t>
  </si>
  <si>
    <t>p</t>
  </si>
  <si>
    <t>r</t>
  </si>
  <si>
    <t>a</t>
  </si>
  <si>
    <t>s</t>
  </si>
  <si>
    <t>b</t>
  </si>
  <si>
    <t>to</t>
  </si>
  <si>
    <t>pV</t>
  </si>
  <si>
    <t>rV</t>
  </si>
  <si>
    <t>aV</t>
  </si>
  <si>
    <t>sV</t>
  </si>
  <si>
    <t>bV</t>
  </si>
  <si>
    <t>toV</t>
  </si>
  <si>
    <t>Rank</t>
  </si>
  <si>
    <t>Game</t>
  </si>
  <si>
    <t>min</t>
  </si>
  <si>
    <t>fg%</t>
  </si>
  <si>
    <t>fga</t>
  </si>
  <si>
    <t>ft%</t>
  </si>
  <si>
    <t>fta</t>
  </si>
  <si>
    <t>pf</t>
  </si>
  <si>
    <t>start</t>
  </si>
  <si>
    <t>Model Exp</t>
  </si>
  <si>
    <t>Pick Exp</t>
  </si>
  <si>
    <t>Over?</t>
  </si>
  <si>
    <t>Over</t>
  </si>
  <si>
    <t>Under</t>
  </si>
  <si>
    <t>Y</t>
  </si>
  <si>
    <t>PickJ</t>
  </si>
  <si>
    <t>PickG</t>
  </si>
  <si>
    <t>GPP</t>
  </si>
  <si>
    <t>BOTH</t>
  </si>
  <si>
    <t>V1</t>
  </si>
  <si>
    <t>V2</t>
  </si>
  <si>
    <t>V3</t>
  </si>
  <si>
    <t>V4</t>
  </si>
  <si>
    <t>pts</t>
  </si>
  <si>
    <t>reb</t>
  </si>
  <si>
    <t>ast</t>
  </si>
  <si>
    <t>stl</t>
  </si>
  <si>
    <t>blk</t>
  </si>
  <si>
    <t>Final</t>
  </si>
  <si>
    <t>Lineup:</t>
  </si>
  <si>
    <t>Wtd Lineup:</t>
  </si>
  <si>
    <t>Damian Lillard</t>
  </si>
  <si>
    <t>De'Aaron Fox</t>
  </si>
  <si>
    <t>Bogdan Bogdanovic</t>
  </si>
  <si>
    <t>Buddy Hield</t>
  </si>
  <si>
    <t>Taurean Prince</t>
  </si>
  <si>
    <t>Maurice Harkless</t>
  </si>
  <si>
    <t>John Collins</t>
  </si>
  <si>
    <t>Marvin Bagley</t>
  </si>
  <si>
    <t>Willie Cauley-Stein</t>
  </si>
  <si>
    <t>Trae Young</t>
  </si>
  <si>
    <t>Joe Ingles</t>
  </si>
  <si>
    <t>Zach Collins</t>
  </si>
  <si>
    <t>Rudy Gobert</t>
  </si>
  <si>
    <t>Donovan Mitchell</t>
  </si>
  <si>
    <t>Jae Crowder</t>
  </si>
  <si>
    <t>Royce O'Neale</t>
  </si>
  <si>
    <t>CJ McCollum</t>
  </si>
  <si>
    <t>Derrick Favors</t>
  </si>
  <si>
    <t>Al-Farouq Aminu</t>
  </si>
  <si>
    <t>DeAndre' Bembry</t>
  </si>
  <si>
    <t>Jake Layman</t>
  </si>
  <si>
    <t>Evan Turner</t>
  </si>
  <si>
    <t>Ricky Rubio</t>
  </si>
  <si>
    <t>Nemanja Bjelica</t>
  </si>
  <si>
    <t>Dewayne Dedmon</t>
  </si>
  <si>
    <t>Kyle Korver</t>
  </si>
  <si>
    <t>Kevin Huerter</t>
  </si>
  <si>
    <t>Iman Shumpert</t>
  </si>
  <si>
    <t>Justin Jackson</t>
  </si>
  <si>
    <t>Meyers Leonard</t>
  </si>
  <si>
    <t>Jeremy Lin</t>
  </si>
  <si>
    <t>Kent Bazemore</t>
  </si>
  <si>
    <t>Alex Len</t>
  </si>
  <si>
    <t>Harry Giles</t>
  </si>
  <si>
    <t>Seth Curry</t>
  </si>
  <si>
    <t>Yogi Ferrell</t>
  </si>
  <si>
    <t>Omari Spellman</t>
  </si>
  <si>
    <t>POR</t>
  </si>
  <si>
    <t>UTA</t>
  </si>
  <si>
    <t>SAC</t>
  </si>
  <si>
    <t>ATL</t>
  </si>
  <si>
    <t>@ POR</t>
  </si>
  <si>
    <t>@ SAC</t>
  </si>
  <si>
    <t>Georges Niang</t>
  </si>
  <si>
    <t>Grayson Allen</t>
  </si>
  <si>
    <t>Ekpe Udoh</t>
  </si>
  <si>
    <t>Kosta Koufos</t>
  </si>
  <si>
    <t>Frank Mason III</t>
  </si>
  <si>
    <t>Wade Baldwin IV</t>
  </si>
  <si>
    <t>Justin Anderson</t>
  </si>
  <si>
    <t>Caleb Swanigan</t>
  </si>
  <si>
    <t>Tyler Cavanaugh</t>
  </si>
  <si>
    <t>Daniel Hamilton</t>
  </si>
  <si>
    <t>Skal Labissiere</t>
  </si>
  <si>
    <t>Naz Long</t>
  </si>
  <si>
    <t>Gary Payton II</t>
  </si>
  <si>
    <t>FA</t>
  </si>
  <si>
    <t>IND</t>
  </si>
  <si>
    <t>Vince Carter</t>
  </si>
  <si>
    <t>James Harden</t>
  </si>
  <si>
    <t>Monte Morris</t>
  </si>
  <si>
    <t>Eric Gordon</t>
  </si>
  <si>
    <t>Malik Beasley</t>
  </si>
  <si>
    <t>Austin Rivers</t>
  </si>
  <si>
    <t>Will Barton</t>
  </si>
  <si>
    <t>James Ennis</t>
  </si>
  <si>
    <t>Paul Millsap</t>
  </si>
  <si>
    <t>Kenneth Faried</t>
  </si>
  <si>
    <t>P.J. Tucker</t>
  </si>
  <si>
    <t>Trey Lyles</t>
  </si>
  <si>
    <t>Nikola Jokic</t>
  </si>
  <si>
    <t>Mason Plumlee</t>
  </si>
  <si>
    <t>Torrey Craig</t>
  </si>
  <si>
    <t>Gerald Green</t>
  </si>
  <si>
    <t>Juan Hernangomez</t>
  </si>
  <si>
    <t>Nene Hilario</t>
  </si>
  <si>
    <t>HOU</t>
  </si>
  <si>
    <t>DEN</t>
  </si>
  <si>
    <t>@ UTA</t>
  </si>
  <si>
    <t>min PG</t>
  </si>
  <si>
    <t>Ben Simmons</t>
  </si>
  <si>
    <t>Jerryd Bayless</t>
  </si>
  <si>
    <t>T.J. McConnell</t>
  </si>
  <si>
    <t>Elie Okobo</t>
  </si>
  <si>
    <t>Isaiah Canaan</t>
  </si>
  <si>
    <t>Landry Shamet</t>
  </si>
  <si>
    <t>Devin Booker</t>
  </si>
  <si>
    <t>Jimmy Butler</t>
  </si>
  <si>
    <t>Andrew Wiggins</t>
  </si>
  <si>
    <t>Josh Okogie</t>
  </si>
  <si>
    <t>Jamal Crawford</t>
  </si>
  <si>
    <t>Kelly Oubre</t>
  </si>
  <si>
    <t>Mikal Bridges</t>
  </si>
  <si>
    <t>Corey Brewer</t>
  </si>
  <si>
    <t>Luol Deng</t>
  </si>
  <si>
    <t>Josh Jackson</t>
  </si>
  <si>
    <t>Richaun Holmes</t>
  </si>
  <si>
    <t>Taj Gibson</t>
  </si>
  <si>
    <t>Jonah Bolden</t>
  </si>
  <si>
    <t>Dario Saric</t>
  </si>
  <si>
    <t>Karl-Anthony Towns</t>
  </si>
  <si>
    <t>Deandre Ayton</t>
  </si>
  <si>
    <t>Joel Embiid</t>
  </si>
  <si>
    <t>Mike Muscala</t>
  </si>
  <si>
    <t>Furkan Korkmaz</t>
  </si>
  <si>
    <t>Troy Daniels</t>
  </si>
  <si>
    <t>Gorgui Dieng</t>
  </si>
  <si>
    <t>O/U 223.5 +7.5</t>
  </si>
  <si>
    <t>MIN</t>
  </si>
  <si>
    <t>O/U 220.5 +1.5</t>
  </si>
  <si>
    <t>PHI</t>
  </si>
  <si>
    <t>O/U 234.0 -3.0</t>
  </si>
  <si>
    <t>O/U 220.5 -1.5</t>
  </si>
  <si>
    <t>@ MIN</t>
  </si>
  <si>
    <t>O/U 223.5 -7.5</t>
  </si>
  <si>
    <t>PHO</t>
  </si>
  <si>
    <t>O/U 235.0 -2.5</t>
  </si>
  <si>
    <t>O/U 234.0 +3.0</t>
  </si>
  <si>
    <t>Probable - left ankle sprain</t>
  </si>
  <si>
    <t>O/U 235.0 +2.5</t>
  </si>
  <si>
    <t>@ PHO</t>
  </si>
  <si>
    <t>Shake Milton</t>
  </si>
  <si>
    <t>G-League</t>
  </si>
  <si>
    <t>Anthony Tolliver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</si>
</sst>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164" formatCode="mm/dd/yyyy\ hh:mm:ss"/>
    <numFmt numFmtId="165" formatCode="&quot;$&quot;###,###"/>
    <numFmt numFmtId="166" formatCode="##0.000"/>
    <numFmt numFmtId="167" formatCode="##0"/>
    <numFmt numFmtId="168" formatCode="###"/>
    <numFmt numFmtId="169" formatCode="#0"/>
    <numFmt numFmtId="170" formatCode="_(&quot;$&quot;* #,##0_);_(&quot;$&quot;* \(#,##0\);_(&quot;$&quot;* &quot;-&quot;??_);_(@_)"/>
  </numFmts>
  <fonts count="11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indexed="8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indexed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">
    <xf borderId="0" fillId="0" fontId="0" numFmtId="0"/>
    <xf borderId="0" fillId="2" fontId="1" numFmtId="0">
      <alignment wrapText="1"/>
    </xf>
    <xf borderId="0" fillId="0" fontId="1" numFmtId="0">
      <alignment wrapText="1"/>
    </xf>
    <xf borderId="0" fillId="0" fontId="1" numFmtId="0">
      <alignment wrapText="1"/>
    </xf>
    <xf borderId="0" fillId="0" fontId="1" numFmtId="0">
      <alignment wrapText="1"/>
    </xf>
    <xf borderId="0" fillId="0" fontId="1" numFmtId="164">
      <alignment wrapText="1"/>
    </xf>
    <xf applyAlignment="0" applyBorder="0" applyFill="0" applyFont="0" applyProtection="0" borderId="0" fillId="0" fontId="1" numFmtId="9"/>
    <xf borderId="0" fillId="0" fontId="9" numFmtId="0"/>
    <xf applyAlignment="0" applyBorder="0" applyFill="0" applyFont="0" applyProtection="0" borderId="0" fillId="0" fontId="1" numFmtId="44"/>
  </cellStyleXfs>
  <cellXfs count="68">
    <xf borderId="0" fillId="0" fontId="0" numFmtId="0" xfId="0"/>
    <xf applyBorder="1" applyFont="1" borderId="0" fillId="0" fontId="0" numFmtId="9" xfId="6"/>
    <xf applyBorder="1" applyFont="1" borderId="7" fillId="0" fontId="0" numFmtId="9" xfId="6"/>
    <xf applyBorder="1" applyFont="1" borderId="5" fillId="0" fontId="0" numFmtId="9" xfId="6"/>
    <xf applyBorder="1" applyFont="1" borderId="8" fillId="0" fontId="0" numFmtId="9" xfId="6"/>
    <xf applyAlignment="1" applyFill="1" applyFont="1" borderId="0" fillId="3" fontId="2" numFmtId="0" xfId="0">
      <alignment horizontal="center" vertical="center"/>
    </xf>
    <xf applyAlignment="1" applyFont="1" borderId="0" fillId="0" fontId="3" numFmtId="0" xfId="0">
      <alignment horizontal="center"/>
    </xf>
    <xf applyAlignment="1" borderId="0" fillId="0" fontId="0" numFmtId="0" xfId="0">
      <alignment vertical="center"/>
    </xf>
    <xf applyBorder="1" applyFill="1" borderId="4" fillId="4" fontId="0" numFmtId="0" xfId="0"/>
    <xf applyBorder="1" applyFill="1" borderId="6" fillId="4" fontId="0" numFmtId="0" xfId="0"/>
    <xf applyBorder="1" applyFill="1" borderId="0" fillId="4" fontId="0" numFmtId="0" xfId="0"/>
    <xf applyBorder="1" applyFill="1" borderId="7" fillId="4" fontId="0" numFmtId="0" xfId="0"/>
    <xf applyAlignment="1" applyBorder="1" applyFill="1" applyFont="1" borderId="1" fillId="3" fontId="2" numFmtId="0" xfId="0">
      <alignment horizontal="center" vertical="center"/>
    </xf>
    <xf applyAlignment="1" applyBorder="1" applyFill="1" applyFont="1" borderId="2" fillId="3" fontId="2" numFmtId="0" xfId="0">
      <alignment horizontal="center" vertical="center"/>
    </xf>
    <xf applyAlignment="1" applyBorder="1" applyFill="1" applyFont="1" borderId="3" fillId="3" fontId="2" numFmtId="0" xfId="0">
      <alignment horizontal="center" vertical="center"/>
    </xf>
    <xf applyFont="1" borderId="0" fillId="0" fontId="4" numFmtId="0" xfId="0"/>
    <xf applyAlignment="1" applyFont="1" borderId="0" fillId="0" fontId="5" numFmtId="0" xfId="0">
      <alignment horizontal="center" vertical="center"/>
    </xf>
    <xf applyFill="1" borderId="0" fillId="4" fontId="0" numFmtId="0" xfId="0"/>
    <xf applyAlignment="1" applyBorder="1" borderId="10" fillId="0" fontId="0" numFmtId="0" xfId="0">
      <alignment horizontal="left" vertical="center"/>
    </xf>
    <xf applyAlignment="1" applyBorder="1" borderId="0" fillId="0" fontId="0" numFmtId="0" xfId="0">
      <alignment horizontal="left" vertical="center"/>
    </xf>
    <xf applyAlignment="1" applyBorder="1" borderId="11" fillId="0" fontId="0" numFmtId="0" xfId="0">
      <alignment horizontal="left" vertical="center"/>
    </xf>
    <xf applyAlignment="1" applyBorder="1" borderId="12" fillId="0" fontId="0" numFmtId="0" xfId="0">
      <alignment horizontal="left" vertical="center"/>
    </xf>
    <xf applyAlignment="1" applyBorder="1" borderId="13" fillId="0" fontId="0" numFmtId="0" xfId="0">
      <alignment horizontal="left" vertical="center"/>
    </xf>
    <xf applyAlignment="1" applyBorder="1" borderId="14" fillId="0" fontId="0" numFmtId="0" xfId="0">
      <alignment horizontal="left" vertical="center"/>
    </xf>
    <xf applyAlignment="1" applyBorder="1" borderId="1" fillId="0" fontId="0" numFmtId="0" xfId="0">
      <alignment horizontal="left" vertical="center"/>
    </xf>
    <xf applyAlignment="1" applyBorder="1" borderId="3" fillId="0" fontId="0" numFmtId="0" xfId="0">
      <alignment horizontal="left" vertical="center"/>
    </xf>
    <xf applyAlignment="1" applyBorder="1" borderId="15" fillId="0" fontId="0" numFmtId="0" xfId="0">
      <alignment horizontal="left" vertical="center"/>
    </xf>
    <xf applyAlignment="1" applyBorder="1" borderId="16" fillId="0" fontId="0" numFmtId="0" xfId="0">
      <alignment horizontal="left" vertical="center"/>
    </xf>
    <xf applyAlignment="1" applyBorder="1" borderId="9" fillId="0" fontId="0" numFmtId="0" xfId="0">
      <alignment horizontal="left" vertical="center"/>
    </xf>
    <xf applyAlignment="1" applyBorder="1" borderId="2" fillId="0" fontId="0" numFmtId="0" xfId="0">
      <alignment horizontal="left" vertical="center"/>
    </xf>
    <xf applyBorder="1" applyFont="1" applyNumberFormat="1" borderId="0" fillId="0" fontId="0" numFmtId="0" xfId="6"/>
    <xf applyFont="1" borderId="0" fillId="0" fontId="6" numFmtId="0" xfId="0"/>
    <xf applyBorder="1" borderId="10" fillId="0" fontId="0" numFmtId="0" xfId="0"/>
    <xf applyBorder="1" borderId="17" fillId="0" fontId="0" numFmtId="0" xfId="0"/>
    <xf applyBorder="1" borderId="9" fillId="0" fontId="0" numFmtId="0" xfId="0"/>
    <xf applyAlignment="1" applyFont="1" applyNumberFormat="1" borderId="0" fillId="0" fontId="0" numFmtId="2" xfId="0">
      <alignment horizontal="center"/>
    </xf>
    <xf applyBorder="1" applyNumberFormat="1" borderId="7" fillId="0" fontId="0" numFmtId="9" xfId="0"/>
    <xf applyBorder="1" borderId="11" fillId="0" fontId="0" numFmtId="0" xfId="0"/>
    <xf applyFill="1" applyFont="1" borderId="0" fillId="3" fontId="0" numFmtId="9" xfId="6"/>
    <xf applyFont="1" borderId="0" fillId="0" fontId="0" numFmtId="9" xfId="6"/>
    <xf applyAlignment="1" applyFont="1" borderId="0" fillId="0" fontId="0" numFmtId="9" xfId="6">
      <alignment horizontal="center"/>
    </xf>
    <xf applyFill="1" applyFont="1" borderId="0" fillId="5" fontId="7" numFmtId="0" xfId="0"/>
    <xf applyBorder="1" applyFill="1" applyFont="1" applyNumberFormat="1" borderId="0" fillId="0" fontId="0" numFmtId="0" xfId="6"/>
    <xf applyBorder="1" applyFont="1" applyNumberFormat="1" borderId="0" fillId="0" fontId="0" numFmtId="9" xfId="6"/>
    <xf applyBorder="1" applyFont="1" applyNumberFormat="1" borderId="5" fillId="0" fontId="0" numFmtId="9" xfId="6"/>
    <xf applyAlignment="1" applyBorder="1" applyFill="1" applyFont="1" applyNumberFormat="1" applyProtection="1" borderId="0" fillId="0" fontId="9" numFmtId="0" xfId="7"/>
    <xf applyAlignment="1" applyBorder="1" applyFill="1" applyFont="1" applyNumberFormat="1" applyProtection="1" borderId="0" fillId="0" fontId="9" numFmtId="165" xfId="7"/>
    <xf applyAlignment="1" applyBorder="1" applyFill="1" applyFont="1" applyNumberFormat="1" applyProtection="1" borderId="0" fillId="0" fontId="9" numFmtId="166" xfId="7"/>
    <xf applyAlignment="1" applyBorder="1" applyFill="1" applyFont="1" applyNumberFormat="1" applyProtection="1" borderId="0" fillId="0" fontId="9" numFmtId="168" xfId="7"/>
    <xf applyAlignment="1" applyBorder="1" applyFill="1" applyFont="1" applyNumberFormat="1" applyProtection="1" borderId="0" fillId="0" fontId="9" numFmtId="169" xfId="7"/>
    <xf applyAlignment="1" applyBorder="1" applyFill="1" applyFont="1" applyNumberFormat="1" applyProtection="1" borderId="0" fillId="0" fontId="8" numFmtId="0" xfId="7"/>
    <xf applyFill="1" borderId="0" fillId="6" fontId="0" numFmtId="0" xfId="0"/>
    <xf applyFill="1" applyFont="1" borderId="0" fillId="7" fontId="6" numFmtId="0" xfId="0"/>
    <xf applyAlignment="1" applyBorder="1" applyFill="1" applyFont="1" applyNumberFormat="1" applyProtection="1" borderId="0" fillId="0" fontId="9" numFmtId="46" xfId="7"/>
    <xf applyAlignment="1" applyBorder="1" applyFill="1" applyFont="1" applyNumberFormat="1" applyProtection="1" borderId="0" fillId="0" fontId="9" numFmtId="20" xfId="7"/>
    <xf applyAlignment="1" applyBorder="1" applyFill="1" applyFont="1" applyNumberFormat="1" applyProtection="1" borderId="0" fillId="0" fontId="9" numFmtId="167" xfId="7"/>
    <xf applyFont="1" applyNumberFormat="1" borderId="0" fillId="0" fontId="0" numFmtId="170" xfId="8"/>
    <xf applyNumberFormat="1" borderId="0" fillId="0" fontId="0" numFmtId="170" xfId="0"/>
    <xf applyAlignment="1" applyBorder="1" borderId="9" fillId="0" fontId="0" numFmtId="0" xfId="0">
      <alignment horizontal="left" vertical="center"/>
    </xf>
    <xf applyAlignment="1" applyFont="1" applyNumberFormat="1" borderId="0" fillId="0" fontId="0" numFmtId="1" xfId="0">
      <alignment horizontal="center"/>
    </xf>
    <xf applyFont="1" applyNumberFormat="1" borderId="0" fillId="0" fontId="6" numFmtId="1" xfId="0"/>
    <xf applyNumberFormat="1" borderId="0" fillId="0" fontId="0" numFmtId="0" xfId="0"/>
    <xf applyFont="1" borderId="0" fillId="0" fontId="10" numFmtId="0" xfId="0"/>
    <xf applyFont="1" applyNumberFormat="1" borderId="0" fillId="0" fontId="10" numFmtId="9" xfId="0"/>
    <xf applyAlignment="1" applyBorder="1" borderId="0" fillId="0" fontId="0" numFmtId="0" xfId="0">
      <alignment horizontal="left" vertical="center"/>
    </xf>
    <xf applyAlignment="1" applyBorder="1" borderId="13" fillId="0" fontId="0" numFmtId="0" xfId="0">
      <alignment horizontal="left" vertical="center"/>
    </xf>
    <xf applyAlignment="1" applyBorder="1" borderId="9" fillId="0" fontId="0" numFmtId="0" xfId="0">
      <alignment horizontal="left" vertical="center"/>
    </xf>
    <xf applyAlignment="1" applyBorder="1" borderId="2" fillId="0" fontId="0" numFmtId="0" xfId="0">
      <alignment horizontal="left" vertical="center"/>
    </xf>
  </cellXfs>
  <cellStyles count="9">
    <cellStyle builtinId="4" name="Currency" xfId="8"/>
    <cellStyle builtinId="0" name="Normal" xfId="0"/>
    <cellStyle name="Normal 2" xfId="7"/>
    <cellStyle builtinId="5" name="Percent" xfId="6"/>
    <cellStyle name="XLConnect.Boolean" xfId="4"/>
    <cellStyle name="XLConnect.DateTime" xfId="5"/>
    <cellStyle name="XLConnect.Header" xfId="1"/>
    <cellStyle name="XLConnect.Numeric" xfId="3"/>
    <cellStyle name="XLConnect.String" xfId="2"/>
  </cellStyles>
  <dxfs count="21">
    <dxf>
      <fill>
        <patternFill patternType="darkGrid"/>
      </fill>
    </dxf>
    <dxf>
      <fill>
        <patternFill patternType="darkGray">
          <bgColor theme="1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 patternType="lightGrid"/>
      </fill>
    </dxf>
    <dxf>
      <fill>
        <patternFill>
          <bgColor theme="7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PivotStyle="PivotStyleLight16" defaultTableStyle="TableStyleMedium2">
    <tableStyle count="2" name="MySqlDefault" pivot="0" table="0">
      <tableStyleElement dxfId="20" type="wholeTable"/>
      <tableStyleElement dxfId="19" type="headerRow"/>
    </tableStyle>
  </tableStyles>
  <colors>
    <mruColors>
      <color rgb="FFD8CF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10" Target="theme/theme1.xml" Type="http://schemas.openxmlformats.org/officeDocument/2006/relationships/theme"/>
<Relationship Id="rId11" Target="styles.xml" Type="http://schemas.openxmlformats.org/officeDocument/2006/relationships/styles"/>
<Relationship Id="rId12" Target="sharedStrings.xml" Type="http://schemas.openxmlformats.org/officeDocument/2006/relationships/sharedStrings"/>
<Relationship Id="rId13" Target="calcChain.xml" Type="http://schemas.openxmlformats.org/officeDocument/2006/relationships/calcChain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worksheets/sheet8.xml" Type="http://schemas.openxmlformats.org/officeDocument/2006/relationships/worksheet"/>
<Relationship Id="rId9" Target="worksheets/sheet9.xml" Type="http://schemas.openxmlformats.org/officeDocument/2006/relationships/worksheet"/>
</Relationships>
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Sheet1!$AH$24:$AH$2023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Sheet1!$AU$24:$AU$2023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740544"/>
        <c:axId val="231742080"/>
      </c:scatterChart>
      <c:valAx>
        <c:axId val="231740544"/>
        <c:scaling>
          <c:orientation val="minMax"/>
          <c:max val="2000"/>
        </c:scaling>
        <c:delete val="0"/>
        <c:axPos val="b"/>
        <c:numFmt formatCode="General" sourceLinked="1"/>
        <c:majorTickMark val="out"/>
        <c:minorTickMark val="none"/>
        <c:tickLblPos val="nextTo"/>
        <c:crossAx val="231742080"/>
        <c:crosses val="autoZero"/>
        <c:crossBetween val="midCat"/>
      </c:valAx>
      <c:valAx>
        <c:axId val="231742080"/>
        <c:scaling>
          <c:orientation val="minMax"/>
          <c:min val="19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740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footer="0.3" header="0.3" l="0.7" r="0.7" t="0.75"/>
    <c:pageSetup/>
  </c:printSettings>
</c:chartSpace>
</file>

<file path=xl/drawings/_rels/drawing1.xml.rels><?xml version="1.0" encoding="UTF-8" standalone="no"?>
<Relationships xmlns="http://schemas.openxmlformats.org/package/2006/relationships">
<Relationship Id="rId1" Target="../charts/chart1.xml" Type="http://schemas.openxmlformats.org/officeDocument/2006/relationships/chart"/>
</Relationships>
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47</xdr:col>
      <xdr:colOff>285750</xdr:colOff>
      <xdr:row>11</xdr:row>
      <xdr:rowOff>71437</xdr:rowOff>
    </xdr:from>
    <xdr:to>
      <xdr:col>60</xdr:col>
      <xdr:colOff>392906</xdr:colOff>
      <xdr:row>34</xdr:row>
      <xdr:rowOff>156881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Sheet1"/>
  <dimension ref="A1:AV2025"/>
  <sheetViews>
    <sheetView tabSelected="1" workbookViewId="0" zoomScale="85" zoomScaleNormal="85">
      <pane activePane="bottomLeft" state="frozen" topLeftCell="A11" ySplit="10"/>
      <selection activeCell="J28" pane="bottomLeft" sqref="J28"/>
    </sheetView>
  </sheetViews>
  <sheetFormatPr defaultRowHeight="18.75" x14ac:dyDescent="0.3"/>
  <cols>
    <col min="1" max="1" customWidth="true" style="6" width="11.7109375" collapsed="true"/>
    <col min="2" max="2" bestFit="true" customWidth="true" width="17.7109375" collapsed="true"/>
    <col min="3" max="3" bestFit="true" customWidth="true" width="15.85546875" collapsed="true"/>
    <col min="4" max="5" bestFit="true" customWidth="true" width="17.0" collapsed="true"/>
    <col min="6" max="6" bestFit="true" customWidth="true" width="16.140625" collapsed="true"/>
    <col min="7" max="7" bestFit="true" customWidth="true" width="18.140625" collapsed="true"/>
    <col min="8" max="9" bestFit="true" customWidth="true" width="13.85546875" collapsed="true"/>
    <col min="10" max="10" bestFit="true" customWidth="true" width="17.28515625" collapsed="true"/>
    <col min="11" max="11" customWidth="true" width="13.5703125" collapsed="true"/>
    <col min="12" max="13" customWidth="true" width="10.28515625" collapsed="true"/>
    <col min="14" max="14" bestFit="true" customWidth="true" width="12.85546875" collapsed="true"/>
    <col min="15" max="15" customWidth="true" width="7.7109375" collapsed="true"/>
    <col min="16" max="16" customWidth="true" width="7.5703125" collapsed="true"/>
    <col min="17" max="17" customWidth="true" width="32.28515625" collapsed="true"/>
    <col min="18" max="18" customWidth="true" width="18.7109375" collapsed="true"/>
    <col min="19" max="19" customWidth="true" width="7.7109375" collapsed="true"/>
    <col min="20" max="20" customWidth="true" width="18.7109375" collapsed="true"/>
    <col min="21" max="21" customWidth="true" width="7.7109375" collapsed="true"/>
    <col min="22" max="22" customWidth="true" width="18.7109375" collapsed="true"/>
    <col min="23" max="23" customWidth="true" width="7.7109375" collapsed="true"/>
    <col min="24" max="24" customWidth="true" width="18.7109375" collapsed="true"/>
    <col min="25" max="25" customWidth="true" width="7.7109375" collapsed="true"/>
    <col min="26" max="26" customWidth="true" width="18.7109375" collapsed="true"/>
    <col min="27" max="27" customWidth="true" width="6.5703125" collapsed="true"/>
    <col min="28" max="28" customWidth="true" width="14.85546875" collapsed="true"/>
    <col min="29" max="29" customWidth="true" width="17.42578125" collapsed="true"/>
    <col min="30" max="30" customWidth="true" width="19.28515625" collapsed="true"/>
    <col min="31" max="31" customWidth="true" width="20.5703125" collapsed="true"/>
  </cols>
  <sheetData>
    <row ht="21" r="1" spans="2:47" x14ac:dyDescent="0.3">
      <c r="B1" s="12" t="s">
        <v>9</v>
      </c>
      <c r="C1" s="13" t="s">
        <v>10</v>
      </c>
      <c r="D1" s="13" t="s">
        <v>11</v>
      </c>
      <c r="E1" s="13" t="s">
        <v>10</v>
      </c>
      <c r="F1" s="13" t="s">
        <v>12</v>
      </c>
      <c r="G1" s="13" t="s">
        <v>10</v>
      </c>
      <c r="H1" s="13" t="s">
        <v>13</v>
      </c>
      <c r="I1" s="13" t="s">
        <v>10</v>
      </c>
      <c r="J1" s="13" t="s">
        <v>8</v>
      </c>
      <c r="K1" s="14" t="s">
        <v>10</v>
      </c>
      <c r="L1">
        <f>COUNTIFS($L$24:$L$1023,8,A24:A1023,"✓")</f>
        <v>0</v>
      </c>
      <c r="M1" s="16">
        <f>AF23</f>
        <v>0</v>
      </c>
      <c r="N1" s="30" t="s">
        <v>84</v>
      </c>
      <c r="O1" s="60">
        <f>MATCH(MAX($O$24:$O$2023),$O$24:$O$2023,0)+23</f>
        <v>24</v>
      </c>
      <c r="P1" s="60">
        <f>MAX(O24:O2023)</f>
        <v>0</v>
      </c>
      <c r="Q1" s="51" t="s">
        <v>67</v>
      </c>
      <c r="R1" s="5" t="s">
        <v>9</v>
      </c>
      <c r="S1" s="5" t="s">
        <v>10</v>
      </c>
      <c r="T1" s="5" t="s">
        <v>11</v>
      </c>
      <c r="U1" s="5" t="s">
        <v>10</v>
      </c>
      <c r="V1" s="5" t="s">
        <v>12</v>
      </c>
      <c r="W1" s="5" t="s">
        <v>10</v>
      </c>
      <c r="X1" s="5" t="s">
        <v>13</v>
      </c>
      <c r="Y1" s="5" t="s">
        <v>10</v>
      </c>
      <c r="Z1" s="5" t="s">
        <v>8</v>
      </c>
      <c r="AA1" s="5" t="s">
        <v>10</v>
      </c>
    </row>
    <row r="2" spans="2:47" x14ac:dyDescent="0.3">
      <c r="B2" s="8" t="str">
        <f ref="B2:B21" si="0" t="shared">IF(ISTEXT(R2),R2," ")</f>
        <v>Ben Simmons</v>
      </c>
      <c r="C2" s="1" t="e">
        <f ref="C2:C21" si="1" t="shared">(COUNTIF($R$24:$R$173,B2)+COUNTIF($S$24:$S$173,B2))/$M$1</f>
        <v>#DIV/0!</v>
      </c>
      <c r="D2" s="8" t="str">
        <f ref="D2:D21" si="2" t="shared">IF(ISTEXT(T2),T2," ")</f>
        <v>Devin Booker</v>
      </c>
      <c r="E2" s="1" t="e">
        <f ref="E2:E21" si="3" t="shared">(COUNTIF($U$24:$U$173,D2)+COUNTIF($W$24:$W$173,D2))/$M$1</f>
        <v>#DIV/0!</v>
      </c>
      <c r="F2" s="8" t="str">
        <f ref="F2:F21" si="4" t="shared">IF(ISTEXT(V2),V2," ")</f>
        <v>Kelly Oubre</v>
      </c>
      <c r="G2" s="1" t="e">
        <f ref="G2:G21" si="5" t="shared">(COUNTIF($Y$24:$Y$173,F2)+COUNTIF($AA$24:$AA$173,F2))/$M$1</f>
        <v>#DIV/0!</v>
      </c>
      <c r="H2" s="8" t="str">
        <f ref="H2:H21" si="6" t="shared">IF(ISTEXT(X2),X2," ")</f>
        <v>Kenneth Faried</v>
      </c>
      <c r="I2" s="1" t="e">
        <f ref="I2:I21" si="7" t="shared">(COUNTIF($AC$24:$AC$173,H2)+COUNTIF($AD$24:$AD$173,H2))/$M$1</f>
        <v>#DIV/0!</v>
      </c>
      <c r="J2" s="8" t="str">
        <f ref="J2:J21" si="8" t="shared">IF(ISTEXT(Z2),Z2," ")</f>
        <v>Karl-Anthony Towns</v>
      </c>
      <c r="K2" s="3" t="e">
        <f ref="K2:K21" si="9" t="shared">COUNTIF($AE$24:$AE$173,J2)/$M$1</f>
        <v>#DIV/0!</v>
      </c>
      <c r="L2" s="30"/>
      <c r="M2" s="30"/>
      <c r="N2" s="62" t="s">
        <v>85</v>
      </c>
      <c r="O2" s="30" t="e">
        <f>MATCH(MIN($P$24:$P$2023),$P$24:$P$2023,0)+23</f>
        <v>#N/A</v>
      </c>
      <c r="P2" s="63">
        <f>MIN(P24:P2023)</f>
        <v>0</v>
      </c>
      <c r="Q2" s="31" t="str">
        <f>Sheet4!F2&amp;": "&amp;Sheet4!H2</f>
        <v>Ben Simmons: 0%</v>
      </c>
      <c r="R2" s="8" t="s">
        <v>166</v>
      </c>
      <c r="S2" s="43" t="n">
        <v>0.557827</v>
      </c>
      <c r="T2" s="10" t="s">
        <v>172</v>
      </c>
      <c r="U2" s="43" t="n">
        <v>0.315443</v>
      </c>
      <c r="V2" s="10" t="s">
        <v>177</v>
      </c>
      <c r="W2" s="43" t="n">
        <v>0.332455</v>
      </c>
      <c r="X2" s="10" t="s">
        <v>153</v>
      </c>
      <c r="Y2" s="43" t="n">
        <v>0.288917</v>
      </c>
      <c r="Z2" s="10" t="s">
        <v>186</v>
      </c>
      <c r="AA2" s="44" t="n">
        <v>0.228445</v>
      </c>
    </row>
    <row r="3" spans="2:47" x14ac:dyDescent="0.3">
      <c r="B3" s="8" t="str">
        <f si="0" t="shared"/>
        <v>De'Aaron Fox</v>
      </c>
      <c r="C3" s="1" t="e">
        <f si="1" t="shared"/>
        <v>#DIV/0!</v>
      </c>
      <c r="D3" s="8" t="str">
        <f si="2" t="shared"/>
        <v>James Harden</v>
      </c>
      <c r="E3" s="1" t="e">
        <f si="3" t="shared"/>
        <v>#DIV/0!</v>
      </c>
      <c r="F3" s="8" t="str">
        <f si="4" t="shared"/>
        <v>Will Barton</v>
      </c>
      <c r="G3" s="1" t="e">
        <f si="5" t="shared"/>
        <v>#DIV/0!</v>
      </c>
      <c r="H3" s="8" t="str">
        <f si="6" t="shared"/>
        <v>Josh Jackson</v>
      </c>
      <c r="I3" s="1" t="e">
        <f si="7" t="shared"/>
        <v>#DIV/0!</v>
      </c>
      <c r="J3" s="8" t="str">
        <f si="8" t="shared"/>
        <v>Joel Embiid</v>
      </c>
      <c r="K3" s="3" t="e">
        <f si="9" t="shared"/>
        <v>#DIV/0!</v>
      </c>
      <c r="L3" s="30">
        <v>8</v>
      </c>
      <c r="M3" s="30">
        <f>COUNTIF($L$24:$L$2023,L3)</f>
        <v>0</v>
      </c>
      <c r="N3" s="30"/>
      <c r="O3" s="30" t="e">
        <f>MATCH(SMALL($P$24:$P$2023,2),$P$24:$P$2023,0)+23</f>
        <v>#NUM!</v>
      </c>
      <c r="P3" s="1" t="e">
        <f>SMALL($P$24:$P$2023,2)</f>
        <v>#NUM!</v>
      </c>
      <c r="Q3" s="31" t="str">
        <f>Sheet4!F3&amp;": "&amp;Sheet4!H3</f>
        <v>Ben Simmons: 0%</v>
      </c>
      <c r="R3" s="8" t="s">
        <v>87</v>
      </c>
      <c r="S3" s="43" t="n">
        <v>0.310469</v>
      </c>
      <c r="T3" s="10" t="s">
        <v>145</v>
      </c>
      <c r="U3" s="43" t="n">
        <v>0.29453</v>
      </c>
      <c r="V3" s="10" t="s">
        <v>150</v>
      </c>
      <c r="W3" s="43" t="n">
        <v>0.231356</v>
      </c>
      <c r="X3" s="10" t="s">
        <v>181</v>
      </c>
      <c r="Y3" s="43" t="n">
        <v>0.281534</v>
      </c>
      <c r="Z3" s="10" t="s">
        <v>188</v>
      </c>
      <c r="AA3" s="44" t="n">
        <v>0.194489</v>
      </c>
    </row>
    <row r="4" spans="2:47" x14ac:dyDescent="0.3">
      <c r="B4" s="8" t="str">
        <f si="0" t="shared"/>
        <v>Ricky Rubio</v>
      </c>
      <c r="C4" s="1" t="e">
        <f si="1" t="shared"/>
        <v>#DIV/0!</v>
      </c>
      <c r="D4" s="8" t="str">
        <f si="2" t="shared"/>
        <v>Jimmy Butler</v>
      </c>
      <c r="E4" s="1" t="e">
        <f si="3" t="shared"/>
        <v>#DIV/0!</v>
      </c>
      <c r="F4" s="8" t="str">
        <f si="4" t="shared"/>
        <v>Corey Brewer</v>
      </c>
      <c r="G4" s="1" t="e">
        <f si="5" t="shared"/>
        <v>#DIV/0!</v>
      </c>
      <c r="H4" s="8" t="str">
        <f si="6" t="shared"/>
        <v>Paul Millsap</v>
      </c>
      <c r="I4" s="1" t="e">
        <f si="7" t="shared"/>
        <v>#DIV/0!</v>
      </c>
      <c r="J4" s="8" t="str">
        <f si="8" t="shared"/>
        <v>Rudy Gobert</v>
      </c>
      <c r="K4" s="3" t="e">
        <f si="9" t="shared"/>
        <v>#DIV/0!</v>
      </c>
      <c r="L4" s="30">
        <v>7</v>
      </c>
      <c r="M4" s="30">
        <f ref="M4:M10" si="10" t="shared">COUNTIF($L$24:$L$2023,L4)</f>
        <v>0</v>
      </c>
      <c r="O4" s="61" t="e">
        <f>MATCH(SMALL($P$24:$P$2023,3),$P$24:$P$2023,0)+23</f>
        <v>#NUM!</v>
      </c>
      <c r="P4" s="1" t="e">
        <f>SMALL($P$24:$P$2023,3)</f>
        <v>#NUM!</v>
      </c>
      <c r="Q4" s="31" t="str">
        <f>Sheet4!F4&amp;": "&amp;Sheet4!H4</f>
        <v>Ben Simmons: 0%</v>
      </c>
      <c r="R4" s="8" t="s">
        <v>108</v>
      </c>
      <c r="S4" s="43" t="n">
        <v>0.212882</v>
      </c>
      <c r="T4" s="10" t="s">
        <v>173</v>
      </c>
      <c r="U4" s="43" t="n">
        <v>0.263116</v>
      </c>
      <c r="V4" s="10" t="s">
        <v>179</v>
      </c>
      <c r="W4" s="43" t="n">
        <v>0.193625</v>
      </c>
      <c r="X4" s="10" t="s">
        <v>152</v>
      </c>
      <c r="Y4" s="43" t="n">
        <v>0.26142</v>
      </c>
      <c r="Z4" s="10" t="s">
        <v>98</v>
      </c>
      <c r="AA4" s="44" t="n">
        <v>0.189619</v>
      </c>
    </row>
    <row r="5" spans="2:47" x14ac:dyDescent="0.3">
      <c r="B5" s="8" t="str">
        <f si="0" t="shared"/>
        <v>Trae Young</v>
      </c>
      <c r="C5" s="1" t="e">
        <f si="1" t="shared"/>
        <v>#DIV/0!</v>
      </c>
      <c r="D5" s="8" t="str">
        <f si="2" t="shared"/>
        <v>Monte Morris</v>
      </c>
      <c r="E5" s="1" t="e">
        <f si="3" t="shared"/>
        <v>#DIV/0!</v>
      </c>
      <c r="F5" s="8" t="str">
        <f si="4" t="shared"/>
        <v>Mikal Bridges</v>
      </c>
      <c r="G5" s="1" t="e">
        <f si="5" t="shared"/>
        <v>#DIV/0!</v>
      </c>
      <c r="H5" s="8" t="str">
        <f si="6" t="shared"/>
        <v>John Collins</v>
      </c>
      <c r="I5" s="1" t="e">
        <f si="7" t="shared"/>
        <v>#DIV/0!</v>
      </c>
      <c r="J5" s="8" t="str">
        <f si="8" t="shared"/>
        <v>Nikola Jokic</v>
      </c>
      <c r="K5" s="3" t="e">
        <f si="9" t="shared"/>
        <v>#DIV/0!</v>
      </c>
      <c r="L5" s="30">
        <v>6</v>
      </c>
      <c r="M5" s="30">
        <f si="10" t="shared"/>
        <v>0</v>
      </c>
      <c r="O5" s="61" t="e">
        <f>MATCH(SMALL($P$24:$P$2023,4),$P$24:$P$2023,0)+23</f>
        <v>#NUM!</v>
      </c>
      <c r="P5" s="1" t="e">
        <f>SMALL($P$24:$P$2023,4)</f>
        <v>#NUM!</v>
      </c>
      <c r="Q5" s="31" t="str">
        <f>Sheet4!F5&amp;": "&amp;Sheet4!H5</f>
        <v>Ben Simmons: 0%</v>
      </c>
      <c r="R5" s="8" t="s">
        <v>95</v>
      </c>
      <c r="S5" s="43" t="n">
        <v>0.208288</v>
      </c>
      <c r="T5" s="10" t="s">
        <v>146</v>
      </c>
      <c r="U5" s="43" t="n">
        <v>0.240017</v>
      </c>
      <c r="V5" s="10" t="s">
        <v>178</v>
      </c>
      <c r="W5" s="43" t="n">
        <v>0.173075</v>
      </c>
      <c r="X5" s="10" t="s">
        <v>92</v>
      </c>
      <c r="Y5" s="43" t="n">
        <v>0.255141</v>
      </c>
      <c r="Z5" s="10" t="s">
        <v>156</v>
      </c>
      <c r="AA5" s="44" t="n">
        <v>0.159146</v>
      </c>
    </row>
    <row r="6" spans="2:47" x14ac:dyDescent="0.3">
      <c r="B6" s="8" t="str">
        <f si="0" t="shared"/>
        <v>Landry Shamet</v>
      </c>
      <c r="C6" s="1" t="e">
        <f si="1" t="shared"/>
        <v>#DIV/0!</v>
      </c>
      <c r="D6" s="8" t="str">
        <f si="2" t="shared"/>
        <v>Donovan Mitchell</v>
      </c>
      <c r="E6" s="1" t="e">
        <f si="3" t="shared"/>
        <v>#DIV/0!</v>
      </c>
      <c r="F6" s="8" t="str">
        <f si="4" t="shared"/>
        <v>Joe Ingles</v>
      </c>
      <c r="G6" s="1" t="e">
        <f si="5" t="shared"/>
        <v>#DIV/0!</v>
      </c>
      <c r="H6" s="8" t="str">
        <f si="6" t="shared"/>
        <v>Marvin Bagley</v>
      </c>
      <c r="I6" s="1" t="e">
        <f si="7" t="shared"/>
        <v>#DIV/0!</v>
      </c>
      <c r="J6" s="8" t="str">
        <f si="8" t="shared"/>
        <v>Deandre Ayton</v>
      </c>
      <c r="K6" s="3" t="e">
        <f si="9" t="shared"/>
        <v>#DIV/0!</v>
      </c>
      <c r="L6" s="30">
        <v>5</v>
      </c>
      <c r="M6" s="30">
        <f si="10" t="shared"/>
        <v>0</v>
      </c>
      <c r="N6" s="30"/>
      <c r="O6" s="30" t="e">
        <f>MATCH(SMALL($P$24:$P$2023,5),$P$24:$P$2023,0)+23</f>
        <v>#NUM!</v>
      </c>
      <c r="P6" s="1" t="e">
        <f>SMALL($P$24:$P$2023,5)</f>
        <v>#NUM!</v>
      </c>
      <c r="Q6" s="31" t="str">
        <f>Sheet4!F6&amp;": "&amp;Sheet4!H6</f>
        <v>Ben Simmons: 0%</v>
      </c>
      <c r="R6" s="8" t="s">
        <v>171</v>
      </c>
      <c r="S6" s="43" t="n">
        <v>0.143551</v>
      </c>
      <c r="T6" s="10" t="s">
        <v>99</v>
      </c>
      <c r="U6" s="43" t="n">
        <v>0.13576</v>
      </c>
      <c r="V6" s="10" t="s">
        <v>96</v>
      </c>
      <c r="W6" s="43" t="n">
        <v>0.162474</v>
      </c>
      <c r="X6" s="10" t="s">
        <v>93</v>
      </c>
      <c r="Y6" s="43" t="n">
        <v>0.197625</v>
      </c>
      <c r="Z6" s="10" t="s">
        <v>187</v>
      </c>
      <c r="AA6" s="44" t="n">
        <v>0.114654</v>
      </c>
    </row>
    <row r="7" spans="2:47" x14ac:dyDescent="0.3">
      <c r="B7" s="8" t="str">
        <f si="0" t="shared"/>
        <v>Jeremy Lin</v>
      </c>
      <c r="C7" s="1" t="e">
        <f si="1" t="shared"/>
        <v>#DIV/0!</v>
      </c>
      <c r="D7" s="8" t="str">
        <f si="2" t="shared"/>
        <v>Malik Beasley</v>
      </c>
      <c r="E7" s="1" t="e">
        <f si="3" t="shared"/>
        <v>#DIV/0!</v>
      </c>
      <c r="F7" s="8" t="str">
        <f si="4" t="shared"/>
        <v>Jae Crowder</v>
      </c>
      <c r="G7" s="1" t="e">
        <f si="5" t="shared"/>
        <v>#DIV/0!</v>
      </c>
      <c r="H7" s="8" t="str">
        <f si="6" t="shared"/>
        <v>Derrick Favors</v>
      </c>
      <c r="I7" s="1" t="e">
        <f si="7" t="shared"/>
        <v>#DIV/0!</v>
      </c>
      <c r="J7" s="8" t="str">
        <f si="8" t="shared"/>
        <v>Willie Cauley-Stein</v>
      </c>
      <c r="K7" s="3" t="e">
        <f si="9" t="shared"/>
        <v>#DIV/0!</v>
      </c>
      <c r="L7" s="30">
        <v>4</v>
      </c>
      <c r="M7" s="30">
        <f si="10" t="shared"/>
        <v>0</v>
      </c>
      <c r="O7" s="30" t="e">
        <f>MATCH(SMALL($P$24:$P$2023,6),$P$24:$P$2023,0)+23</f>
        <v>#NUM!</v>
      </c>
      <c r="P7" s="1" t="e">
        <f>SMALL($P$24:$P$2023,6)</f>
        <v>#NUM!</v>
      </c>
      <c r="Q7" s="31" t="str">
        <f>Sheet4!F7&amp;": "&amp;Sheet4!H7</f>
        <v>Ben Simmons: 0%</v>
      </c>
      <c r="R7" s="8" t="s">
        <v>116</v>
      </c>
      <c r="S7" s="43" t="n">
        <v>0.137825</v>
      </c>
      <c r="T7" s="10" t="s">
        <v>148</v>
      </c>
      <c r="U7" s="43" t="n">
        <v>0.115342</v>
      </c>
      <c r="V7" s="10" t="s">
        <v>100</v>
      </c>
      <c r="W7" s="43" t="n">
        <v>0.158787</v>
      </c>
      <c r="X7" s="10" t="s">
        <v>103</v>
      </c>
      <c r="Y7" s="43" t="n">
        <v>0.128466</v>
      </c>
      <c r="Z7" s="10" t="s">
        <v>94</v>
      </c>
      <c r="AA7" s="44" t="n">
        <v>0.042806</v>
      </c>
    </row>
    <row r="8" spans="2:47" x14ac:dyDescent="0.3">
      <c r="B8" s="8" t="str">
        <f si="0" t="shared"/>
        <v>Jerryd Bayless</v>
      </c>
      <c r="C8" s="1" t="e">
        <f si="1" t="shared"/>
        <v>#DIV/0!</v>
      </c>
      <c r="D8" s="8" t="str">
        <f si="2" t="shared"/>
        <v>Buddy Hield</v>
      </c>
      <c r="E8" s="1" t="e">
        <f si="3" t="shared"/>
        <v>#DIV/0!</v>
      </c>
      <c r="F8" s="8" t="str">
        <f si="4" t="shared"/>
        <v>Taurean Prince</v>
      </c>
      <c r="G8" s="1" t="e">
        <f si="5" t="shared"/>
        <v>#DIV/0!</v>
      </c>
      <c r="H8" s="8" t="str">
        <f si="6" t="shared"/>
        <v>Taj Gibson</v>
      </c>
      <c r="I8" s="1" t="e">
        <f si="7" t="shared"/>
        <v>#DIV/0!</v>
      </c>
      <c r="J8" s="8" t="str">
        <f si="8" t="shared"/>
        <v>Dewayne Dedmon</v>
      </c>
      <c r="K8" s="3" t="e">
        <f si="9" t="shared"/>
        <v>#DIV/0!</v>
      </c>
      <c r="L8" s="30">
        <v>3</v>
      </c>
      <c r="M8" s="30">
        <f si="10" t="shared"/>
        <v>0</v>
      </c>
      <c r="O8" s="30" t="e">
        <f>MATCH(SMALL($P$24:$P$2023,7),$P$24:$P$2023,0)+23</f>
        <v>#NUM!</v>
      </c>
      <c r="P8" s="1" t="e">
        <f>SMALL($P$24:$P$2023,7)</f>
        <v>#NUM!</v>
      </c>
      <c r="Q8" s="31" t="str">
        <f>Sheet4!F8&amp;": "&amp;Sheet4!H8</f>
        <v>Ben Simmons: 0%</v>
      </c>
      <c r="R8" s="8" t="s">
        <v>167</v>
      </c>
      <c r="S8" s="43" t="n">
        <v>0.133936</v>
      </c>
      <c r="T8" s="10" t="s">
        <v>89</v>
      </c>
      <c r="U8" s="43" t="n">
        <v>0.114409</v>
      </c>
      <c r="V8" s="10" t="s">
        <v>90</v>
      </c>
      <c r="W8" s="43" t="n">
        <v>0.148453</v>
      </c>
      <c r="X8" s="10" t="s">
        <v>183</v>
      </c>
      <c r="Y8" s="43" t="n">
        <v>0.114967</v>
      </c>
      <c r="Z8" s="10" t="s">
        <v>110</v>
      </c>
      <c r="AA8" s="44" t="n">
        <v>0.037161</v>
      </c>
    </row>
    <row r="9" spans="2:47" x14ac:dyDescent="0.3">
      <c r="B9" s="8" t="str">
        <f si="0" t="shared"/>
        <v>Elie Okobo</v>
      </c>
      <c r="C9" s="1" t="e">
        <f si="1" t="shared"/>
        <v>#DIV/0!</v>
      </c>
      <c r="D9" s="8" t="str">
        <f si="2" t="shared"/>
        <v>Andrew Wiggins</v>
      </c>
      <c r="E9" s="1" t="e">
        <f si="3" t="shared"/>
        <v>#DIV/0!</v>
      </c>
      <c r="F9" s="8" t="str">
        <f si="4" t="shared"/>
        <v>DeAndre' Bembry</v>
      </c>
      <c r="G9" s="1" t="e">
        <f si="5" t="shared"/>
        <v>#DIV/0!</v>
      </c>
      <c r="H9" s="8" t="str">
        <f si="6" t="shared"/>
        <v>Richaun Holmes</v>
      </c>
      <c r="I9" s="1" t="e">
        <f si="7" t="shared"/>
        <v>#DIV/0!</v>
      </c>
      <c r="J9" s="8" t="str">
        <f si="8" t="shared"/>
        <v>Mike Muscala</v>
      </c>
      <c r="K9" s="3" t="e">
        <f si="9" t="shared"/>
        <v>#DIV/0!</v>
      </c>
      <c r="L9" s="30">
        <v>2</v>
      </c>
      <c r="M9" s="30">
        <f si="10" t="shared"/>
        <v>0</v>
      </c>
      <c r="O9" s="30" t="e">
        <f>MATCH(SMALL($P$24:$P$2023,8),$P$24:$P$2023,0)+23</f>
        <v>#NUM!</v>
      </c>
      <c r="P9" s="1" t="e">
        <f>SMALL($P$24:$P$2023,8)</f>
        <v>#NUM!</v>
      </c>
      <c r="Q9" s="31" t="str">
        <f>Sheet4!F9&amp;": "&amp;Sheet4!H9</f>
        <v>Ben Simmons: 0%</v>
      </c>
      <c r="R9" s="8" t="s">
        <v>169</v>
      </c>
      <c r="S9" s="43" t="n">
        <v>0.119056</v>
      </c>
      <c r="T9" s="10" t="s">
        <v>174</v>
      </c>
      <c r="U9" s="43" t="n">
        <v>0.111197</v>
      </c>
      <c r="V9" s="10" t="s">
        <v>105</v>
      </c>
      <c r="W9" s="43" t="n">
        <v>0.121802</v>
      </c>
      <c r="X9" s="10" t="s">
        <v>182</v>
      </c>
      <c r="Y9" s="43" t="n">
        <v>0.095181</v>
      </c>
      <c r="Z9" s="10" t="s">
        <v>189</v>
      </c>
      <c r="AA9" s="3" t="n">
        <v>0.009282</v>
      </c>
    </row>
    <row r="10" spans="2:47" x14ac:dyDescent="0.3">
      <c r="B10" s="8" t="str">
        <f si="0" t="shared"/>
        <v>T.J. McConnell</v>
      </c>
      <c r="C10" s="1" t="e">
        <f si="1" t="shared"/>
        <v>#DIV/0!</v>
      </c>
      <c r="D10" s="8" t="str">
        <f si="2" t="shared"/>
        <v>Torrey Craig</v>
      </c>
      <c r="E10" s="1" t="e">
        <f si="3" t="shared"/>
        <v>#DIV/0!</v>
      </c>
      <c r="F10" s="8" t="str">
        <f si="4" t="shared"/>
        <v>Gerald Green</v>
      </c>
      <c r="G10" s="1" t="e">
        <f si="5" t="shared"/>
        <v>#DIV/0!</v>
      </c>
      <c r="H10" s="8" t="str">
        <f si="6" t="shared"/>
        <v>Trey Lyles</v>
      </c>
      <c r="I10" s="1" t="e">
        <f si="7" t="shared"/>
        <v>#DIV/0!</v>
      </c>
      <c r="J10" s="8" t="str">
        <f si="8" t="shared"/>
        <v>Mason Plumlee</v>
      </c>
      <c r="K10" s="3" t="e">
        <f si="9" t="shared"/>
        <v>#DIV/0!</v>
      </c>
      <c r="L10" s="30">
        <v>1</v>
      </c>
      <c r="M10" s="30">
        <f si="10" t="shared"/>
        <v>0</v>
      </c>
      <c r="O10" s="30" t="e">
        <f>MATCH(SMALL($P$24:$P$2023,9),$P$24:$P$2023,0)+23</f>
        <v>#NUM!</v>
      </c>
      <c r="P10" s="1" t="e">
        <f>SMALL($P$24:$P$2023,9)</f>
        <v>#NUM!</v>
      </c>
      <c r="Q10" s="31" t="str">
        <f>Sheet4!F10&amp;": "&amp;Sheet4!H10</f>
        <v>Ben Simmons: 0%</v>
      </c>
      <c r="R10" s="8" t="s">
        <v>168</v>
      </c>
      <c r="S10" s="1" t="n">
        <v>0.093515</v>
      </c>
      <c r="T10" s="10" t="s">
        <v>158</v>
      </c>
      <c r="U10" s="43" t="n">
        <v>0.071949</v>
      </c>
      <c r="V10" s="10" t="s">
        <v>159</v>
      </c>
      <c r="W10" s="43" t="n">
        <v>0.119227</v>
      </c>
      <c r="X10" s="10" t="s">
        <v>155</v>
      </c>
      <c r="Y10" s="43" t="n">
        <v>0.091311</v>
      </c>
      <c r="Z10" s="10" t="s">
        <v>157</v>
      </c>
      <c r="AA10" s="3" t="n">
        <v>0.008472</v>
      </c>
    </row>
    <row r="11" spans="2:47" x14ac:dyDescent="0.3">
      <c r="B11" s="8" t="str">
        <f si="0" t="shared"/>
        <v>Isaiah Canaan</v>
      </c>
      <c r="C11" s="1" t="e">
        <f si="1" t="shared"/>
        <v>#DIV/0!</v>
      </c>
      <c r="D11" s="8" t="str">
        <f si="2" t="shared"/>
        <v>Eric Gordon</v>
      </c>
      <c r="E11" s="1" t="e">
        <f si="3" t="shared"/>
        <v>#DIV/0!</v>
      </c>
      <c r="F11" s="8" t="str">
        <f si="4" t="shared"/>
        <v>Royce O'Neale</v>
      </c>
      <c r="G11" s="1" t="e">
        <f si="5" t="shared"/>
        <v>#DIV/0!</v>
      </c>
      <c r="H11" s="8" t="str">
        <f si="6" t="shared"/>
        <v>P.J. Tucker</v>
      </c>
      <c r="I11" s="1" t="e">
        <f si="7" t="shared"/>
        <v>#DIV/0!</v>
      </c>
      <c r="J11" s="8" t="str">
        <f si="8" t="shared"/>
        <v>Nene Hilario</v>
      </c>
      <c r="K11" s="3" t="e">
        <f si="9" t="shared"/>
        <v>#DIV/0!</v>
      </c>
      <c r="L11" s="30"/>
      <c r="M11" s="30"/>
      <c r="N11" s="30"/>
      <c r="O11" s="30"/>
      <c r="P11" s="30"/>
      <c r="Q11" s="52" t="s">
        <v>68</v>
      </c>
      <c r="R11" s="8" t="s">
        <v>170</v>
      </c>
      <c r="S11" s="1" t="n">
        <v>0.074393</v>
      </c>
      <c r="T11" s="10" t="s">
        <v>147</v>
      </c>
      <c r="U11" s="1" t="n">
        <v>0.059855</v>
      </c>
      <c r="V11" s="10" t="s">
        <v>101</v>
      </c>
      <c r="W11" s="1" t="n">
        <v>0.107399</v>
      </c>
      <c r="X11" s="10" t="s">
        <v>154</v>
      </c>
      <c r="Y11" s="1" t="n">
        <v>0.085275</v>
      </c>
      <c r="Z11" s="10" t="s">
        <v>161</v>
      </c>
      <c r="AA11" s="3" t="n">
        <v>0.005491</v>
      </c>
      <c r="AT11" t="s">
        <v>32</v>
      </c>
      <c r="AU11">
        <f>MAX(AU24:AU2023)</f>
        <v>0</v>
      </c>
    </row>
    <row r="12" spans="2:47" x14ac:dyDescent="0.3">
      <c r="B12" s="8" t="str">
        <f si="0" t="shared"/>
        <v>Yogi Ferrell</v>
      </c>
      <c r="C12" s="1" t="e">
        <f si="1" t="shared"/>
        <v>#DIV/0!</v>
      </c>
      <c r="D12" s="8" t="str">
        <f si="2" t="shared"/>
        <v>Austin Rivers</v>
      </c>
      <c r="E12" s="1" t="e">
        <f si="3" t="shared"/>
        <v>#DIV/0!</v>
      </c>
      <c r="F12" s="8" t="str">
        <f si="4" t="shared"/>
        <v>Luol Deng</v>
      </c>
      <c r="G12" s="1" t="e">
        <f si="5" t="shared"/>
        <v>#DIV/0!</v>
      </c>
      <c r="H12" s="8" t="str">
        <f si="6" t="shared"/>
        <v>Dario Saric</v>
      </c>
      <c r="I12" s="1" t="e">
        <f si="7" t="shared"/>
        <v>#DIV/0!</v>
      </c>
      <c r="J12" s="8" t="str">
        <f si="8" t="shared"/>
        <v>Gorgui Dieng</v>
      </c>
      <c r="K12" s="3" t="e">
        <f si="9" t="shared"/>
        <v>#DIV/0!</v>
      </c>
      <c r="L12" s="30"/>
      <c r="M12" s="1"/>
      <c r="N12" s="30"/>
      <c r="O12" s="30"/>
      <c r="P12" s="30"/>
      <c r="Q12" s="31" t="str">
        <f>Sheet4!K92&amp;": "&amp;Sheet4!M92</f>
        <v>Ben Simmons: 0%</v>
      </c>
      <c r="R12" s="8" t="s">
        <v>121</v>
      </c>
      <c r="S12" s="1" t="n">
        <v>0.008249</v>
      </c>
      <c r="T12" s="10" t="s">
        <v>149</v>
      </c>
      <c r="U12" s="1" t="n">
        <v>0.055712</v>
      </c>
      <c r="V12" s="10" t="s">
        <v>180</v>
      </c>
      <c r="W12" s="1" t="n">
        <v>0.096199</v>
      </c>
      <c r="X12" s="10" t="s">
        <v>185</v>
      </c>
      <c r="Y12" s="1" t="n">
        <v>0.075737</v>
      </c>
      <c r="Z12" s="10" t="s">
        <v>192</v>
      </c>
      <c r="AA12" s="3" t="n">
        <v>0.00538</v>
      </c>
      <c r="AT12">
        <v>2</v>
      </c>
      <c r="AU12" t="e">
        <f>LARGE($AU$24:$AU$2023,AT12)</f>
        <v>#NUM!</v>
      </c>
    </row>
    <row r="13" spans="2:47" x14ac:dyDescent="0.3">
      <c r="B13" s="8" t="str">
        <f si="0" t="shared"/>
        <v>min PG</v>
      </c>
      <c r="C13" s="1" t="e">
        <f si="1" t="shared"/>
        <v>#DIV/0!</v>
      </c>
      <c r="D13" s="8" t="str">
        <f si="2" t="shared"/>
        <v>Bogdan Bogdanovic</v>
      </c>
      <c r="E13" s="1" t="e">
        <f si="3" t="shared"/>
        <v>#DIV/0!</v>
      </c>
      <c r="F13" s="8" t="str">
        <f si="4" t="shared"/>
        <v>James Ennis</v>
      </c>
      <c r="G13" s="1" t="e">
        <f si="5" t="shared"/>
        <v>#DIV/0!</v>
      </c>
      <c r="H13" s="8" t="str">
        <f si="6" t="shared"/>
        <v>Jonah Bolden</v>
      </c>
      <c r="I13" s="1" t="e">
        <f si="7" t="shared"/>
        <v>#DIV/0!</v>
      </c>
      <c r="J13" s="8" t="str">
        <f si="8" t="shared"/>
        <v>Alex Len</v>
      </c>
      <c r="K13" s="3" t="e">
        <f si="9" t="shared"/>
        <v>#DIV/0!</v>
      </c>
      <c r="L13" s="42"/>
      <c r="M13" s="1"/>
      <c r="Q13" s="31" t="str">
        <f>Sheet4!K93&amp;": "&amp;Sheet4!M93</f>
        <v>Ben Simmons: 0%</v>
      </c>
      <c r="R13" s="8" t="s">
        <v>165</v>
      </c>
      <c r="S13" s="1" t="n">
        <v>9.0E-6</v>
      </c>
      <c r="T13" s="10" t="s">
        <v>88</v>
      </c>
      <c r="U13" s="1" t="n">
        <v>0.051285</v>
      </c>
      <c r="V13" s="10" t="s">
        <v>151</v>
      </c>
      <c r="W13" s="1" t="n">
        <v>0.07686</v>
      </c>
      <c r="X13" s="10" t="s">
        <v>184</v>
      </c>
      <c r="Y13" s="1" t="n">
        <v>0.063723</v>
      </c>
      <c r="Z13" s="10" t="s">
        <v>118</v>
      </c>
      <c r="AA13" s="3" t="n">
        <v>0.005055</v>
      </c>
      <c r="AT13">
        <v>3</v>
      </c>
      <c r="AU13" t="e">
        <f ref="AU13:AU20" si="11" t="shared">LARGE($AU$24:$AU$2023,AT13)</f>
        <v>#NUM!</v>
      </c>
    </row>
    <row r="14" spans="2:47" x14ac:dyDescent="0.3">
      <c r="B14" s="8" t="str">
        <f si="0" t="shared"/>
        <v xml:space="preserve"> </v>
      </c>
      <c r="C14" s="1" t="e">
        <f si="1" t="shared"/>
        <v>#DIV/0!</v>
      </c>
      <c r="D14" s="8" t="str">
        <f si="2" t="shared"/>
        <v>Josh Okogie</v>
      </c>
      <c r="E14" s="1" t="e">
        <f si="3" t="shared"/>
        <v>#DIV/0!</v>
      </c>
      <c r="F14" s="8" t="str">
        <f si="4" t="shared"/>
        <v>Justin Jackson</v>
      </c>
      <c r="G14" s="1" t="e">
        <f si="5" t="shared"/>
        <v>#DIV/0!</v>
      </c>
      <c r="H14" s="8" t="str">
        <f si="6" t="shared"/>
        <v>Omari Spellman</v>
      </c>
      <c r="I14" s="1" t="e">
        <f si="7" t="shared"/>
        <v>#DIV/0!</v>
      </c>
      <c r="J14" s="8" t="str">
        <f si="8" t="shared"/>
        <v xml:space="preserve"> </v>
      </c>
      <c r="K14" s="3" t="e">
        <f si="9" t="shared"/>
        <v>#DIV/0!</v>
      </c>
      <c r="L14" s="42"/>
      <c r="M14" s="30"/>
      <c r="Q14" s="31" t="str">
        <f>Sheet4!K94&amp;": "&amp;Sheet4!M94</f>
        <v>Ben Simmons: 0%</v>
      </c>
      <c r="R14" s="8"/>
      <c r="S14" s="1"/>
      <c r="T14" s="10" t="s">
        <v>175</v>
      </c>
      <c r="U14" s="1" t="n">
        <v>0.043338</v>
      </c>
      <c r="V14" s="10" t="s">
        <v>114</v>
      </c>
      <c r="W14" s="1" t="n">
        <v>0.042092</v>
      </c>
      <c r="X14" s="10" t="s">
        <v>122</v>
      </c>
      <c r="Y14" s="1" t="n">
        <v>0.039534</v>
      </c>
      <c r="Z14" s="10"/>
      <c r="AA14" s="3"/>
      <c r="AT14">
        <v>4</v>
      </c>
      <c r="AU14" t="e">
        <f si="11" t="shared"/>
        <v>#NUM!</v>
      </c>
    </row>
    <row r="15" spans="2:47" x14ac:dyDescent="0.3">
      <c r="B15" s="8" t="str">
        <f si="0" t="shared"/>
        <v xml:space="preserve"> </v>
      </c>
      <c r="C15" s="1" t="e">
        <f si="1" t="shared"/>
        <v>#DIV/0!</v>
      </c>
      <c r="D15" s="8" t="str">
        <f si="2" t="shared"/>
        <v>Kevin Huerter</v>
      </c>
      <c r="E15" s="1" t="e">
        <f si="3" t="shared"/>
        <v>#DIV/0!</v>
      </c>
      <c r="F15" s="8" t="str">
        <f si="4" t="shared"/>
        <v>Nemanja Bjelica</v>
      </c>
      <c r="G15" s="1" t="e">
        <f si="5" t="shared"/>
        <v>#DIV/0!</v>
      </c>
      <c r="H15" s="8" t="str">
        <f si="6" t="shared"/>
        <v>Harry Giles</v>
      </c>
      <c r="I15" s="1" t="e">
        <f si="7" t="shared"/>
        <v>#DIV/0!</v>
      </c>
      <c r="J15" s="8" t="str">
        <f si="8" t="shared"/>
        <v xml:space="preserve"> </v>
      </c>
      <c r="K15" s="3" t="e">
        <f si="9" t="shared"/>
        <v>#DIV/0!</v>
      </c>
      <c r="L15" s="42"/>
      <c r="M15" s="30"/>
      <c r="Q15" s="31" t="str">
        <f>Sheet4!K95&amp;": "&amp;Sheet4!M95</f>
        <v>Ben Simmons: 0%</v>
      </c>
      <c r="R15" s="8"/>
      <c r="S15" s="1"/>
      <c r="T15" s="10" t="s">
        <v>112</v>
      </c>
      <c r="U15" s="1" t="n">
        <v>0.036808</v>
      </c>
      <c r="V15" s="10" t="s">
        <v>109</v>
      </c>
      <c r="W15" s="1" t="n">
        <v>0.036115</v>
      </c>
      <c r="X15" s="10" t="s">
        <v>119</v>
      </c>
      <c r="Y15" s="1" t="n">
        <v>0.020494</v>
      </c>
      <c r="Z15" s="10"/>
      <c r="AA15" s="3"/>
      <c r="AT15">
        <v>5</v>
      </c>
      <c r="AU15" t="e">
        <f si="11" t="shared"/>
        <v>#NUM!</v>
      </c>
    </row>
    <row r="16" spans="2:47" x14ac:dyDescent="0.3">
      <c r="B16" s="8" t="str">
        <f si="0" t="shared"/>
        <v xml:space="preserve"> </v>
      </c>
      <c r="C16" s="1" t="e">
        <f si="1" t="shared"/>
        <v>#DIV/0!</v>
      </c>
      <c r="D16" s="8" t="str">
        <f si="2" t="shared"/>
        <v>Kyle Korver</v>
      </c>
      <c r="E16" s="1" t="e">
        <f si="3" t="shared"/>
        <v>#DIV/0!</v>
      </c>
      <c r="F16" s="8" t="str">
        <f si="4" t="shared"/>
        <v>Juan Hernangomez</v>
      </c>
      <c r="G16" s="1" t="e">
        <f si="5" t="shared"/>
        <v>#DIV/0!</v>
      </c>
      <c r="H16" s="8" t="str">
        <f si="6" t="shared"/>
        <v>Georges Niang</v>
      </c>
      <c r="I16" s="1" t="e">
        <f si="7" t="shared"/>
        <v>#DIV/0!</v>
      </c>
      <c r="J16" s="8" t="str">
        <f si="8" t="shared"/>
        <v xml:space="preserve"> </v>
      </c>
      <c r="K16" s="3" t="e">
        <f si="9" t="shared"/>
        <v>#DIV/0!</v>
      </c>
      <c r="L16" s="42"/>
      <c r="M16" s="30"/>
      <c r="Q16" s="31" t="str">
        <f>Sheet4!K96&amp;": "&amp;Sheet4!M96</f>
        <v>Ben Simmons: 0%</v>
      </c>
      <c r="R16" s="8"/>
      <c r="S16" s="1"/>
      <c r="T16" s="10" t="s">
        <v>111</v>
      </c>
      <c r="U16" s="1" t="n">
        <v>0.033191</v>
      </c>
      <c r="V16" s="10" t="s">
        <v>160</v>
      </c>
      <c r="W16" s="1" t="n">
        <v>8.1E-5</v>
      </c>
      <c r="X16" s="10" t="s">
        <v>129</v>
      </c>
      <c r="Y16" s="1" t="n">
        <v>6.75E-4</v>
      </c>
      <c r="Z16" s="10"/>
      <c r="AA16" s="3"/>
      <c r="AT16">
        <v>6</v>
      </c>
      <c r="AU16" t="e">
        <f si="11" t="shared"/>
        <v>#NUM!</v>
      </c>
    </row>
    <row r="17" spans="1:47" x14ac:dyDescent="0.3">
      <c r="B17" s="8" t="str">
        <f si="0" t="shared"/>
        <v xml:space="preserve"> </v>
      </c>
      <c r="C17" s="1" t="e">
        <f si="1" t="shared"/>
        <v>#DIV/0!</v>
      </c>
      <c r="D17" s="8" t="str">
        <f si="2" t="shared"/>
        <v>Jamal Crawford</v>
      </c>
      <c r="E17" s="1" t="e">
        <f si="3" t="shared"/>
        <v>#DIV/0!</v>
      </c>
      <c r="F17" s="8" t="str">
        <f si="4" t="shared"/>
        <v xml:space="preserve"> </v>
      </c>
      <c r="G17" s="1" t="e">
        <f si="5" t="shared"/>
        <v>#DIV/0!</v>
      </c>
      <c r="H17" s="8" t="str">
        <f si="6" t="shared"/>
        <v xml:space="preserve"> </v>
      </c>
      <c r="I17" s="1" t="e">
        <f si="7" t="shared"/>
        <v>#DIV/0!</v>
      </c>
      <c r="J17" s="8" t="str">
        <f si="8" t="shared"/>
        <v xml:space="preserve"> </v>
      </c>
      <c r="K17" s="3" t="e">
        <f si="9" t="shared"/>
        <v>#DIV/0!</v>
      </c>
      <c r="L17" s="42"/>
      <c r="M17" s="30"/>
      <c r="Q17" s="31" t="str">
        <f>Sheet4!K97&amp;": "&amp;Sheet4!M97</f>
        <v>Ben Simmons: 0%</v>
      </c>
      <c r="R17" s="8"/>
      <c r="S17" s="1"/>
      <c r="T17" s="10" t="s">
        <v>176</v>
      </c>
      <c r="U17" s="1" t="n">
        <v>0.032064</v>
      </c>
      <c r="V17" s="10"/>
      <c r="W17" s="1"/>
      <c r="X17" s="10"/>
      <c r="Y17" s="1"/>
      <c r="Z17" s="10"/>
      <c r="AA17" s="3"/>
      <c r="AT17">
        <v>7</v>
      </c>
      <c r="AU17" t="e">
        <f si="11" t="shared"/>
        <v>#NUM!</v>
      </c>
    </row>
    <row r="18" spans="1:47" x14ac:dyDescent="0.3">
      <c r="B18" s="8" t="str">
        <f si="0" t="shared"/>
        <v xml:space="preserve"> </v>
      </c>
      <c r="C18" s="1" t="e">
        <f si="1" t="shared"/>
        <v>#DIV/0!</v>
      </c>
      <c r="D18" s="8" t="str">
        <f si="2" t="shared"/>
        <v>Iman Shumpert</v>
      </c>
      <c r="E18" s="1" t="e">
        <f si="3" t="shared"/>
        <v>#DIV/0!</v>
      </c>
      <c r="F18" s="8" t="str">
        <f si="4" t="shared"/>
        <v xml:space="preserve"> </v>
      </c>
      <c r="G18" s="1" t="e">
        <f si="5" t="shared"/>
        <v>#DIV/0!</v>
      </c>
      <c r="H18" s="8" t="str">
        <f si="6" t="shared"/>
        <v xml:space="preserve"> </v>
      </c>
      <c r="I18" s="1" t="e">
        <f si="7" t="shared"/>
        <v>#DIV/0!</v>
      </c>
      <c r="J18" s="8" t="str">
        <f si="8" t="shared"/>
        <v xml:space="preserve"> </v>
      </c>
      <c r="K18" s="3" t="e">
        <f si="9" t="shared"/>
        <v>#DIV/0!</v>
      </c>
      <c r="L18" s="42"/>
      <c r="M18" s="1"/>
      <c r="Q18" s="31" t="str">
        <f>Sheet4!K98&amp;": "&amp;Sheet4!M98</f>
        <v>Ben Simmons: 0%</v>
      </c>
      <c r="R18" s="8"/>
      <c r="S18" s="1"/>
      <c r="T18" s="10" t="s">
        <v>113</v>
      </c>
      <c r="U18" s="1" t="n">
        <v>0.009894</v>
      </c>
      <c r="V18" s="10"/>
      <c r="W18" s="1"/>
      <c r="X18" s="10"/>
      <c r="Y18" s="1"/>
      <c r="Z18" s="10"/>
      <c r="AA18" s="3"/>
      <c r="AT18">
        <v>8</v>
      </c>
      <c r="AU18" t="e">
        <f si="11" t="shared"/>
        <v>#NUM!</v>
      </c>
    </row>
    <row r="19" spans="1:47" x14ac:dyDescent="0.3">
      <c r="B19" s="8" t="str">
        <f si="0" t="shared"/>
        <v xml:space="preserve"> </v>
      </c>
      <c r="C19" s="1" t="e">
        <f si="1" t="shared"/>
        <v>#DIV/0!</v>
      </c>
      <c r="D19" s="8" t="str">
        <f si="2" t="shared"/>
        <v>Furkan Korkmaz</v>
      </c>
      <c r="E19" s="1" t="e">
        <f si="3" t="shared"/>
        <v>#DIV/0!</v>
      </c>
      <c r="F19" s="8" t="str">
        <f si="4" t="shared"/>
        <v xml:space="preserve"> </v>
      </c>
      <c r="G19" s="1" t="e">
        <f si="5" t="shared"/>
        <v>#DIV/0!</v>
      </c>
      <c r="H19" s="8" t="str">
        <f si="6" t="shared"/>
        <v xml:space="preserve"> </v>
      </c>
      <c r="I19" s="1" t="e">
        <f si="7" t="shared"/>
        <v>#DIV/0!</v>
      </c>
      <c r="J19" s="8" t="str">
        <f si="8" t="shared"/>
        <v xml:space="preserve"> </v>
      </c>
      <c r="K19" s="3" t="e">
        <f si="9" t="shared"/>
        <v>#DIV/0!</v>
      </c>
      <c r="L19" s="42"/>
      <c r="M19" s="1"/>
      <c r="Q19" s="31" t="str">
        <f>Sheet4!K99&amp;": "&amp;Sheet4!M99</f>
        <v>Ben Simmons: 0%</v>
      </c>
      <c r="R19" s="8"/>
      <c r="S19" s="1"/>
      <c r="T19" s="10" t="s">
        <v>190</v>
      </c>
      <c r="U19" s="1" t="n">
        <v>0.009006</v>
      </c>
      <c r="V19" s="10"/>
      <c r="W19" s="1"/>
      <c r="X19" s="10"/>
      <c r="Y19" s="1"/>
      <c r="Z19" s="10"/>
      <c r="AA19" s="3"/>
      <c r="AH19" t="s">
        <v>29</v>
      </c>
      <c r="AT19">
        <v>9</v>
      </c>
      <c r="AU19" t="e">
        <f si="11" t="shared"/>
        <v>#NUM!</v>
      </c>
    </row>
    <row r="20" spans="1:47" x14ac:dyDescent="0.3">
      <c r="B20" s="8" t="str">
        <f si="0" t="shared"/>
        <v xml:space="preserve"> </v>
      </c>
      <c r="C20" s="1" t="e">
        <f si="1" t="shared"/>
        <v>#DIV/0!</v>
      </c>
      <c r="D20" s="8" t="str">
        <f si="2" t="shared"/>
        <v>Kent Bazemore</v>
      </c>
      <c r="E20" s="1" t="e">
        <f si="3" t="shared"/>
        <v>#DIV/0!</v>
      </c>
      <c r="F20" s="8" t="str">
        <f si="4" t="shared"/>
        <v xml:space="preserve"> </v>
      </c>
      <c r="G20" s="1" t="e">
        <f si="5" t="shared"/>
        <v>#DIV/0!</v>
      </c>
      <c r="H20" s="8" t="str">
        <f si="6" t="shared"/>
        <v xml:space="preserve"> </v>
      </c>
      <c r="I20" s="1" t="e">
        <f si="7" t="shared"/>
        <v>#DIV/0!</v>
      </c>
      <c r="J20" s="8" t="str">
        <f si="8" t="shared"/>
        <v xml:space="preserve"> </v>
      </c>
      <c r="K20" s="3" t="e">
        <f si="9" t="shared"/>
        <v>#DIV/0!</v>
      </c>
      <c r="L20" s="42"/>
      <c r="M20" s="1"/>
      <c r="Q20" s="31" t="str">
        <f>Sheet4!K100&amp;": "&amp;Sheet4!M100</f>
        <v>Ben Simmons: 0%</v>
      </c>
      <c r="R20" s="8"/>
      <c r="S20" s="1"/>
      <c r="T20" s="10" t="s">
        <v>117</v>
      </c>
      <c r="U20" s="1" t="n">
        <v>0.006778</v>
      </c>
      <c r="V20" s="10"/>
      <c r="W20" s="1"/>
      <c r="X20" s="10"/>
      <c r="Y20" s="1"/>
      <c r="Z20" s="10"/>
      <c r="AA20" s="3"/>
      <c r="AH20" t="e">
        <f>MATCH(1,$M$24:$M$2023,0)</f>
        <v>#N/A</v>
      </c>
      <c r="AT20">
        <v>10</v>
      </c>
      <c r="AU20" t="e">
        <f si="11" t="shared"/>
        <v>#NUM!</v>
      </c>
    </row>
    <row ht="19.5" r="21" spans="1:47" thickBot="1" x14ac:dyDescent="0.35">
      <c r="B21" s="9" t="str">
        <f si="0" t="shared"/>
        <v xml:space="preserve"> </v>
      </c>
      <c r="C21" s="2" t="e">
        <f si="1" t="shared"/>
        <v>#DIV/0!</v>
      </c>
      <c r="D21" s="9" t="str">
        <f si="2" t="shared"/>
        <v>Troy Daniels</v>
      </c>
      <c r="E21" s="2" t="e">
        <f si="3" t="shared"/>
        <v>#DIV/0!</v>
      </c>
      <c r="F21" s="9" t="str">
        <f si="4" t="shared"/>
        <v xml:space="preserve"> </v>
      </c>
      <c r="G21" s="2" t="e">
        <f si="5" t="shared"/>
        <v>#DIV/0!</v>
      </c>
      <c r="H21" s="9" t="str">
        <f si="6" t="shared"/>
        <v xml:space="preserve"> </v>
      </c>
      <c r="I21" s="2" t="e">
        <f si="7" t="shared"/>
        <v>#DIV/0!</v>
      </c>
      <c r="J21" s="9" t="str">
        <f si="8" t="shared"/>
        <v xml:space="preserve"> </v>
      </c>
      <c r="K21" s="4" t="e">
        <f si="9" t="shared"/>
        <v>#DIV/0!</v>
      </c>
      <c r="L21" s="42"/>
      <c r="M21" s="1"/>
      <c r="Q21" s="31" t="str">
        <f>Sheet4!K101&amp;": "&amp;Sheet4!M101</f>
        <v>Ben Simmons: 0%</v>
      </c>
      <c r="R21" s="9"/>
      <c r="S21" s="2"/>
      <c r="T21" s="11" t="s">
        <v>191</v>
      </c>
      <c r="U21" s="2" t="n">
        <v>2.87E-4</v>
      </c>
      <c r="V21" s="11"/>
      <c r="W21" s="36"/>
      <c r="X21" s="11"/>
      <c r="Y21" s="2"/>
      <c r="Z21" s="11"/>
      <c r="AA21" s="4"/>
    </row>
    <row r="22" spans="1:47" x14ac:dyDescent="0.3">
      <c r="B22" s="7"/>
      <c r="C22" s="7"/>
      <c r="D22" s="7"/>
      <c r="E22" s="7"/>
      <c r="F22" s="7"/>
      <c r="G22" s="7"/>
      <c r="H22" s="7"/>
      <c r="I22" s="7"/>
      <c r="J22" s="7"/>
      <c r="Q22" s="31"/>
    </row>
    <row customHeight="1" ht="21.75" r="23" spans="1:47" thickBot="1" x14ac:dyDescent="0.3">
      <c r="A23" s="5" t="s">
        <v>14</v>
      </c>
      <c r="B23" s="5" t="s">
        <v>0</v>
      </c>
      <c r="C23" s="5" t="s">
        <v>1</v>
      </c>
      <c r="D23" s="5" t="s">
        <v>2</v>
      </c>
      <c r="E23" s="5" t="s">
        <v>3</v>
      </c>
      <c r="F23" s="5" t="s">
        <v>4</v>
      </c>
      <c r="G23" s="5" t="s">
        <v>5</v>
      </c>
      <c r="H23" s="5" t="s">
        <v>6</v>
      </c>
      <c r="I23" s="5" t="s">
        <v>7</v>
      </c>
      <c r="J23" s="5" t="s">
        <v>8</v>
      </c>
      <c r="K23" s="5" t="s">
        <v>25</v>
      </c>
      <c r="L23" s="5" t="s">
        <v>27</v>
      </c>
      <c r="M23" s="5" t="s">
        <v>28</v>
      </c>
      <c r="N23" s="5" t="s">
        <v>30</v>
      </c>
      <c r="AF23" s="17">
        <f>COUNTIF(A24:A2024,"✓")</f>
        <v>0</v>
      </c>
      <c r="AJ23" t="s">
        <v>9</v>
      </c>
      <c r="AK23" t="s">
        <v>26</v>
      </c>
      <c r="AL23" t="s">
        <v>11</v>
      </c>
      <c r="AM23" t="s">
        <v>11</v>
      </c>
      <c r="AN23" t="s">
        <v>12</v>
      </c>
      <c r="AO23" t="s">
        <v>12</v>
      </c>
      <c r="AP23" t="s">
        <v>13</v>
      </c>
      <c r="AQ23" t="s">
        <v>13</v>
      </c>
      <c r="AR23" t="s">
        <v>8</v>
      </c>
      <c r="AU23" t="s">
        <v>31</v>
      </c>
    </row>
    <row r="24" spans="1:47" x14ac:dyDescent="0.3">
      <c r="B24" s="7" t="s">
        <v>166</v>
      </c>
      <c r="C24" s="7" t="s">
        <v>170</v>
      </c>
      <c r="D24" s="7" t="s">
        <v>173</v>
      </c>
      <c r="E24" s="7" t="s">
        <v>146</v>
      </c>
      <c r="F24" s="7" t="s">
        <v>150</v>
      </c>
      <c r="G24" s="7" t="s">
        <v>177</v>
      </c>
      <c r="H24" s="7" t="s">
        <v>153</v>
      </c>
      <c r="I24" s="7" t="s">
        <v>181</v>
      </c>
      <c r="J24" s="7" t="s">
        <v>187</v>
      </c>
      <c r="K24" t="n">
        <v>59.0</v>
      </c>
      <c r="L24" s="30">
        <f ref="L24:L87" si="12" t="shared">AS24</f>
        <v>0</v>
      </c>
      <c r="M24" s="6"/>
      <c r="N24" s="35" t="str">
        <f ref="N24:N87" si="13" t="shared">AU24</f>
        <v/>
      </c>
      <c r="O24" s="59">
        <f>(IF(ISNUMBER(MATCH(B24,Sheet4!$K$92:$K$101,0)),1,0)+IF(ISNUMBER(MATCH(C24,Sheet4!$K$92:$K$101,0)),1,0)+IF(ISNUMBER(MATCH(D24,Sheet4!$K$92:$K$101,0)),1,0)+IF(ISNUMBER(MATCH(E24,Sheet4!$K$92:$K$101,0)),1,0)+IF(ISNUMBER(MATCH(F24,Sheet4!$K$92:$K$101,0)),1,0)+IF(ISNUMBER(MATCH(G24,Sheet4!$K$92:$K$101,0)),1,0)+IF(ISNUMBER(MATCH(H24,Sheet4!$K$92:$K$101,0)),1,0)+IF(ISNUMBER(MATCH(I24,Sheet4!$K$92:$K$101,0)),1,0)+IF(ISNUMBER(MATCH(J24,Sheet4!$K$92:$K$101,0)),1,0))
-
(IF(ISNUMBER(MATCH(B24,Sheet4!$F$2:$F$11,0)),1,0)+IF(ISNUMBER(MATCH(C24,Sheet4!$F$2:$F$11,0)),1,0)+IF(ISNUMBER(MATCH(D24,Sheet4!$F$2:$F$11,0)),1,0)+IF(ISNUMBER(MATCH(E24,Sheet4!$F$2:$F$11,0)),1,0)+IF(ISNUMBER(MATCH(F24,Sheet4!$F$2:$F$11,0)),1,0)+IF(ISNUMBER(MATCH(G24,Sheet4!$F$2:$F$11,0)),1,0)+IF(ISNUMBER(MATCH(H24,Sheet4!$F$2:$F$11,0)),1,0)+IF(ISNUMBER(MATCH(I24,Sheet4!$F$2:$F$11,0)),1,0)+IF(ISNUMBER(MATCH(J24,Sheet4!$F$2:$F$11,0)),1,0))</f>
        <v>0</v>
      </c>
      <c r="P24" s="40" t="str">
        <f>IFERROR(INDEX(Sheet4!$G:$G,MATCH(Sheet1!B24,Sheet4!$F:$F,0))+INDEX(Sheet4!$G:$G,MATCH(Sheet1!C24,Sheet4!$F:$F,0))+INDEX(Sheet4!$G:$G,MATCH(Sheet1!D24,Sheet4!$F:$F,0))+INDEX(Sheet4!$G:$G,MATCH(Sheet1!E24,Sheet4!$F:$F,0))+INDEX(Sheet4!$G:$G,MATCH(Sheet1!F24,Sheet4!$F:$F,0))+INDEX(Sheet4!$G:$G,MATCH(Sheet1!G24,Sheet4!$F:$F,0))+INDEX(Sheet4!$G:$G,MATCH(Sheet1!H24,Sheet4!$F:$F,0))+INDEX(Sheet4!$G:$G,MATCH(Sheet1!I24,Sheet4!$F:$F,0))+INDEX(Sheet4!$G:$G,MATCH(Sheet1!J24,Sheet4!$F:$F,0)),"")</f>
        <v/>
      </c>
      <c r="Q24" s="15">
        <v>1</v>
      </c>
      <c r="R24" s="24" t="str">
        <f>IFERROR(INDEX(B$24:B$2023,MATCH($Q24,$AF$24:$AF$2023,0)),"")</f>
        <v/>
      </c>
      <c r="S24" s="67" t="str">
        <f>IFERROR(INDEX(C$24:C$2023,MATCH($Q24,$AF$24:$AF$2023,0)),"")</f>
        <v/>
      </c>
      <c r="T24" s="67"/>
      <c r="U24" s="67" t="str">
        <f>IFERROR(INDEX(D$24:D$2023,MATCH($Q24,$AF$24:$AF$2023,0)),"")</f>
        <v/>
      </c>
      <c r="V24" s="67"/>
      <c r="W24" s="67" t="str">
        <f>IFERROR(INDEX(E$24:E$2023,MATCH($Q24,$AF$24:$AF$2023,0)),"")</f>
        <v/>
      </c>
      <c r="X24" s="67"/>
      <c r="Y24" s="67" t="str">
        <f>IFERROR(INDEX(F$24:F$2023,MATCH($Q24,$AF$24:$AF$2023,0)),"")</f>
        <v/>
      </c>
      <c r="Z24" s="67"/>
      <c r="AA24" s="67" t="str">
        <f>IFERROR(INDEX(G$24:G$2023,MATCH($Q24,$AF$24:$AF$2023,0)),"")</f>
        <v/>
      </c>
      <c r="AB24" s="67"/>
      <c r="AC24" s="29" t="str">
        <f ref="AC24:AE25" si="14" t="shared">IFERROR(INDEX(H$24:H$2023,MATCH($Q24,$AF$24:$AF$2023,0)),"")</f>
        <v/>
      </c>
      <c r="AD24" s="29" t="str">
        <f si="14" t="shared"/>
        <v/>
      </c>
      <c r="AE24" s="25" t="str">
        <f si="14" t="shared"/>
        <v/>
      </c>
      <c r="AF24">
        <f>IF(A24="✓",AF23-(AF23-1),0)</f>
        <v>0</v>
      </c>
      <c r="AH24">
        <v>1</v>
      </c>
      <c r="AI24" t="str">
        <f ref="AI24:AI87" si="15" t="shared">CONCATENATE(B24,C24,D24,E24,F24,G24,H24,I24,J24)</f>
        <v>Ben SimmonsIsaiah CanaanDevin BookerMonte MorrisWill BartonKelly OubreMarvin BagleyPaul MillsapRudy Gobert</v>
      </c>
      <c r="AJ24">
        <f>IF(ISNUMBER(SEARCH(B24,VLOOKUP($AH$20,$AH$24:$AI$2023,2,FALSE))),1,0)</f>
        <v>0</v>
      </c>
      <c r="AK24">
        <f ref="AK24:AR24" si="16" t="shared">IF(ISNUMBER(SEARCH(C24,VLOOKUP($AH$20,$AH$24:$AI$2023,2,FALSE))),1,0)</f>
        <v>0</v>
      </c>
      <c r="AL24">
        <f si="16" t="shared"/>
        <v>0</v>
      </c>
      <c r="AM24">
        <f si="16" t="shared"/>
        <v>0</v>
      </c>
      <c r="AN24">
        <f si="16" t="shared"/>
        <v>0</v>
      </c>
      <c r="AO24">
        <f si="16" t="shared"/>
        <v>0</v>
      </c>
      <c r="AP24">
        <f si="16" t="shared"/>
        <v>0</v>
      </c>
      <c r="AQ24">
        <f si="16" t="shared"/>
        <v>0</v>
      </c>
      <c r="AR24">
        <f si="16" t="shared"/>
        <v>0</v>
      </c>
      <c r="AS24">
        <f>SUM(AJ24:AR24)</f>
        <v>0</v>
      </c>
      <c r="AU24" t="str">
        <f>IFERROR(VLOOKUP(C24,Results!$A$2:$B$240,2,FALSE)+VLOOKUP(D24,Results!$A$2:$B$240,2,FALSE)+VLOOKUP(E24,Results!$A$2:$B$240,2,FALSE)+VLOOKUP(F24,Results!$A$2:$B$240,2,FALSE)+VLOOKUP(G24,Results!$A$2:$B$240,2,FALSE)+VLOOKUP(H24,Results!$A$2:$B$240,2,FALSE)+VLOOKUP(I24,Results!$A$2:$B$240,2,FALSE)+VLOOKUP(J24,Results!$A$2:$B$240,2,FALSE)+VLOOKUP(B24,Results!$A$2:$B$240,2,FALSE)-MIN(VLOOKUP(C24,Results!$A$2:$B$240,2,FALSE),VLOOKUP(D24,Results!$A$2:$B$240,2,FALSE),VLOOKUP(E24,Results!$A$2:$B$240,2,FALSE),VLOOKUP(F24,Results!$A$2:$B$240,2,FALSE),VLOOKUP(G24,Results!$A$2:$B$240,2,FALSE),VLOOKUP(H24,Results!$A$2:$B$240,2,FALSE),VLOOKUP(I24,Results!$A$2:$B$240,2,FALSE),VLOOKUP(J24,Results!$A$2:$B$240,2,FALSE),VLOOKUP(B24,Results!$A$2:$B$240,2,FALSE)),"")</f>
        <v/>
      </c>
    </row>
    <row customHeight="1" ht="18.75" r="25" spans="1:47" x14ac:dyDescent="0.3">
      <c r="B25" s="7" t="s">
        <v>166</v>
      </c>
      <c r="C25" s="7" t="s">
        <v>170</v>
      </c>
      <c r="D25" s="7" t="s">
        <v>172</v>
      </c>
      <c r="E25" s="7" t="s">
        <v>146</v>
      </c>
      <c r="F25" s="7" t="s">
        <v>150</v>
      </c>
      <c r="G25" s="7" t="s">
        <v>177</v>
      </c>
      <c r="H25" s="7" t="s">
        <v>93</v>
      </c>
      <c r="I25" s="7" t="s">
        <v>152</v>
      </c>
      <c r="J25" s="7" t="s">
        <v>98</v>
      </c>
      <c r="K25" t="n">
        <v>58.0</v>
      </c>
      <c r="L25" s="30">
        <f si="12" t="shared"/>
        <v>0</v>
      </c>
      <c r="M25" s="6"/>
      <c r="N25" s="35" t="str">
        <f si="13" t="shared"/>
        <v/>
      </c>
      <c r="O25" s="59">
        <f>(IF(ISNUMBER(MATCH(B25,Sheet4!$K$92:$K$101,0)),1,0)+IF(ISNUMBER(MATCH(C25,Sheet4!$K$92:$K$101,0)),1,0)+IF(ISNUMBER(MATCH(D25,Sheet4!$K$92:$K$101,0)),1,0)+IF(ISNUMBER(MATCH(E25,Sheet4!$K$92:$K$101,0)),1,0)+IF(ISNUMBER(MATCH(F25,Sheet4!$K$92:$K$101,0)),1,0)+IF(ISNUMBER(MATCH(G25,Sheet4!$K$92:$K$101,0)),1,0)+IF(ISNUMBER(MATCH(H25,Sheet4!$K$92:$K$101,0)),1,0)+IF(ISNUMBER(MATCH(I25,Sheet4!$K$92:$K$101,0)),1,0)+IF(ISNUMBER(MATCH(J25,Sheet4!$K$92:$K$101,0)),1,0))
-
(IF(ISNUMBER(MATCH(B25,Sheet4!$F$2:$F$11,0)),1,0)+IF(ISNUMBER(MATCH(C25,Sheet4!$F$2:$F$11,0)),1,0)+IF(ISNUMBER(MATCH(D25,Sheet4!$F$2:$F$11,0)),1,0)+IF(ISNUMBER(MATCH(E25,Sheet4!$F$2:$F$11,0)),1,0)+IF(ISNUMBER(MATCH(F25,Sheet4!$F$2:$F$11,0)),1,0)+IF(ISNUMBER(MATCH(G25,Sheet4!$F$2:$F$11,0)),1,0)+IF(ISNUMBER(MATCH(H25,Sheet4!$F$2:$F$11,0)),1,0)+IF(ISNUMBER(MATCH(I25,Sheet4!$F$2:$F$11,0)),1,0)+IF(ISNUMBER(MATCH(J25,Sheet4!$F$2:$F$11,0)),1,0))</f>
        <v>0</v>
      </c>
      <c r="P25" s="40" t="str">
        <f>IFERROR(INDEX(Sheet4!$G:$G,MATCH(Sheet1!B25,Sheet4!$F:$F,0))+INDEX(Sheet4!$G:$G,MATCH(Sheet1!C25,Sheet4!$F:$F,0))+INDEX(Sheet4!$G:$G,MATCH(Sheet1!D25,Sheet4!$F:$F,0))+INDEX(Sheet4!$G:$G,MATCH(Sheet1!E25,Sheet4!$F:$F,0))+INDEX(Sheet4!$G:$G,MATCH(Sheet1!F25,Sheet4!$F:$F,0))+INDEX(Sheet4!$G:$G,MATCH(Sheet1!G25,Sheet4!$F:$F,0))+INDEX(Sheet4!$G:$G,MATCH(Sheet1!H25,Sheet4!$F:$F,0))+INDEX(Sheet4!$G:$G,MATCH(Sheet1!I25,Sheet4!$F:$F,0))+INDEX(Sheet4!$G:$G,MATCH(Sheet1!J25,Sheet4!$F:$F,0)),"")</f>
        <v/>
      </c>
      <c r="Q25" s="15">
        <v>2</v>
      </c>
      <c r="R25" s="26" t="str">
        <f>IFERROR(INDEX(B$24:B$2023,MATCH($Q25,$AF$24:$AF$2023,0)),"")</f>
        <v/>
      </c>
      <c r="S25" s="66" t="str">
        <f>IFERROR(INDEX(C$24:C$2023,MATCH($Q25,$AF$24:$AF$2023,0)),"")</f>
        <v/>
      </c>
      <c r="T25" s="66"/>
      <c r="U25" s="66" t="str">
        <f>IFERROR(INDEX(D$24:D$2023,MATCH($Q25,$AF$24:$AF$2023,0)),"")</f>
        <v/>
      </c>
      <c r="V25" s="66"/>
      <c r="W25" s="66" t="str">
        <f>IFERROR(INDEX(E$24:E$2023,MATCH($Q25,$AF$24:$AF$2023,0)),"")</f>
        <v/>
      </c>
      <c r="X25" s="66"/>
      <c r="Y25" s="66" t="str">
        <f>IFERROR(INDEX(F$24:F$2023,MATCH($Q25,$AF$24:$AF$2023,0)),"")</f>
        <v/>
      </c>
      <c r="Z25" s="66"/>
      <c r="AA25" s="66" t="str">
        <f>IFERROR(INDEX(G$24:G$2023,MATCH($Q25,$AF$24:$AF$2023,0)),"")</f>
        <v/>
      </c>
      <c r="AB25" s="66"/>
      <c r="AC25" s="28" t="str">
        <f si="14" t="shared"/>
        <v/>
      </c>
      <c r="AD25" s="28" t="str">
        <f si="14" t="shared"/>
        <v/>
      </c>
      <c r="AE25" s="27" t="str">
        <f si="14" t="shared"/>
        <v/>
      </c>
      <c r="AF25">
        <f ref="AF25:AF88" si="17" t="shared">IF(A25="✓",AF24+1,AF24)</f>
        <v>0</v>
      </c>
      <c r="AH25">
        <v>2</v>
      </c>
      <c r="AI25" t="str">
        <f si="15" t="shared"/>
        <v>Ben SimmonsIsaiah CanaanJimmy ButlerMonte MorrisKelly OubreCorey BrewerJohn CollinsJosh JacksonKarl-Anthony Towns</v>
      </c>
      <c r="AJ25">
        <f ref="AJ25:AJ88" si="18" t="shared">IF(ISNUMBER(SEARCH(B25,VLOOKUP($AH$20,$AH$24:$AI$2023,2,FALSE))),1,0)</f>
        <v>0</v>
      </c>
      <c r="AK25">
        <f ref="AK25:AK88" si="19" t="shared">IF(ISNUMBER(SEARCH(C25,VLOOKUP($AH$20,$AH$24:$AI$2023,2,FALSE))),1,0)</f>
        <v>0</v>
      </c>
      <c r="AL25">
        <f ref="AL25:AL88" si="20" t="shared">IF(ISNUMBER(SEARCH(D25,VLOOKUP($AH$20,$AH$24:$AI$2023,2,FALSE))),1,0)</f>
        <v>0</v>
      </c>
      <c r="AM25">
        <f ref="AM25:AM88" si="21" t="shared">IF(ISNUMBER(SEARCH(E25,VLOOKUP($AH$20,$AH$24:$AI$2023,2,FALSE))),1,0)</f>
        <v>0</v>
      </c>
      <c r="AN25">
        <f ref="AN25:AN88" si="22" t="shared">IF(ISNUMBER(SEARCH(F25,VLOOKUP($AH$20,$AH$24:$AI$2023,2,FALSE))),1,0)</f>
        <v>0</v>
      </c>
      <c r="AO25">
        <f ref="AO25:AO88" si="23" t="shared">IF(ISNUMBER(SEARCH(G25,VLOOKUP($AH$20,$AH$24:$AI$2023,2,FALSE))),1,0)</f>
        <v>0</v>
      </c>
      <c r="AP25">
        <f ref="AP25:AP88" si="24" t="shared">IF(ISNUMBER(SEARCH(H25,VLOOKUP($AH$20,$AH$24:$AI$2023,2,FALSE))),1,0)</f>
        <v>0</v>
      </c>
      <c r="AQ25">
        <f ref="AQ25:AQ88" si="25" t="shared">IF(ISNUMBER(SEARCH(I25,VLOOKUP($AH$20,$AH$24:$AI$2023,2,FALSE))),1,0)</f>
        <v>0</v>
      </c>
      <c r="AR25">
        <f ref="AR25:AR88" si="26" t="shared">IF(ISNUMBER(SEARCH(J25,VLOOKUP($AH$20,$AH$24:$AI$2023,2,FALSE))),1,0)</f>
        <v>0</v>
      </c>
      <c r="AS25">
        <f ref="AS25:AS88" si="27" t="shared">SUM(AJ25:AR25)</f>
        <v>0</v>
      </c>
      <c r="AU25" t="str">
        <f>IFERROR(VLOOKUP(C25,Results!$A$2:$B$240,2,FALSE)+VLOOKUP(D25,Results!$A$2:$B$240,2,FALSE)+VLOOKUP(E25,Results!$A$2:$B$240,2,FALSE)+VLOOKUP(F25,Results!$A$2:$B$240,2,FALSE)+VLOOKUP(G25,Results!$A$2:$B$240,2,FALSE)+VLOOKUP(H25,Results!$A$2:$B$240,2,FALSE)+VLOOKUP(I25,Results!$A$2:$B$240,2,FALSE)+VLOOKUP(J25,Results!$A$2:$B$240,2,FALSE)+VLOOKUP(B25,Results!$A$2:$B$240,2,FALSE)-MIN(VLOOKUP(C25,Results!$A$2:$B$240,2,FALSE),VLOOKUP(D25,Results!$A$2:$B$240,2,FALSE),VLOOKUP(E25,Results!$A$2:$B$240,2,FALSE),VLOOKUP(F25,Results!$A$2:$B$240,2,FALSE),VLOOKUP(G25,Results!$A$2:$B$240,2,FALSE),VLOOKUP(H25,Results!$A$2:$B$240,2,FALSE),VLOOKUP(I25,Results!$A$2:$B$240,2,FALSE),VLOOKUP(J25,Results!$A$2:$B$240,2,FALSE),VLOOKUP(B25,Results!$A$2:$B$240,2,FALSE)),"")</f>
        <v/>
      </c>
    </row>
    <row customHeight="1" ht="18.75" r="26" spans="1:47" x14ac:dyDescent="0.3">
      <c r="B26" s="7" t="s">
        <v>166</v>
      </c>
      <c r="C26" s="7" t="s">
        <v>170</v>
      </c>
      <c r="D26" s="7" t="s">
        <v>173</v>
      </c>
      <c r="E26" s="7" t="s">
        <v>146</v>
      </c>
      <c r="F26" s="7" t="s">
        <v>177</v>
      </c>
      <c r="G26" s="7" t="s">
        <v>178</v>
      </c>
      <c r="H26" s="7" t="s">
        <v>92</v>
      </c>
      <c r="I26" s="7" t="s">
        <v>181</v>
      </c>
      <c r="J26" s="7" t="s">
        <v>98</v>
      </c>
      <c r="K26" t="n">
        <v>52.0</v>
      </c>
      <c r="L26" s="30">
        <f si="12" t="shared"/>
        <v>0</v>
      </c>
      <c r="M26" s="6"/>
      <c r="N26" s="35" t="str">
        <f si="13" t="shared"/>
        <v/>
      </c>
      <c r="O26" s="59">
        <f>(IF(ISNUMBER(MATCH(B26,Sheet4!$K$92:$K$101,0)),1,0)+IF(ISNUMBER(MATCH(C26,Sheet4!$K$92:$K$101,0)),1,0)+IF(ISNUMBER(MATCH(D26,Sheet4!$K$92:$K$101,0)),1,0)+IF(ISNUMBER(MATCH(E26,Sheet4!$K$92:$K$101,0)),1,0)+IF(ISNUMBER(MATCH(F26,Sheet4!$K$92:$K$101,0)),1,0)+IF(ISNUMBER(MATCH(G26,Sheet4!$K$92:$K$101,0)),1,0)+IF(ISNUMBER(MATCH(H26,Sheet4!$K$92:$K$101,0)),1,0)+IF(ISNUMBER(MATCH(I26,Sheet4!$K$92:$K$101,0)),1,0)+IF(ISNUMBER(MATCH(J26,Sheet4!$K$92:$K$101,0)),1,0))
-
(IF(ISNUMBER(MATCH(B26,Sheet4!$F$2:$F$11,0)),1,0)+IF(ISNUMBER(MATCH(C26,Sheet4!$F$2:$F$11,0)),1,0)+IF(ISNUMBER(MATCH(D26,Sheet4!$F$2:$F$11,0)),1,0)+IF(ISNUMBER(MATCH(E26,Sheet4!$F$2:$F$11,0)),1,0)+IF(ISNUMBER(MATCH(F26,Sheet4!$F$2:$F$11,0)),1,0)+IF(ISNUMBER(MATCH(G26,Sheet4!$F$2:$F$11,0)),1,0)+IF(ISNUMBER(MATCH(H26,Sheet4!$F$2:$F$11,0)),1,0)+IF(ISNUMBER(MATCH(I26,Sheet4!$F$2:$F$11,0)),1,0)+IF(ISNUMBER(MATCH(J26,Sheet4!$F$2:$F$11,0)),1,0))</f>
        <v>0</v>
      </c>
      <c r="P26" s="40" t="str">
        <f>IFERROR(INDEX(Sheet4!$G:$G,MATCH(Sheet1!B26,Sheet4!$F:$F,0))+INDEX(Sheet4!$G:$G,MATCH(Sheet1!C26,Sheet4!$F:$F,0))+INDEX(Sheet4!$G:$G,MATCH(Sheet1!D26,Sheet4!$F:$F,0))+INDEX(Sheet4!$G:$G,MATCH(Sheet1!E26,Sheet4!$F:$F,0))+INDEX(Sheet4!$G:$G,MATCH(Sheet1!F26,Sheet4!$F:$F,0))+INDEX(Sheet4!$G:$G,MATCH(Sheet1!G26,Sheet4!$F:$F,0))+INDEX(Sheet4!$G:$G,MATCH(Sheet1!H26,Sheet4!$F:$F,0))+INDEX(Sheet4!$G:$G,MATCH(Sheet1!I26,Sheet4!$F:$F,0))+INDEX(Sheet4!$G:$G,MATCH(Sheet1!J26,Sheet4!$F:$F,0)),"")</f>
        <v/>
      </c>
      <c r="Q26" s="15">
        <v>3</v>
      </c>
      <c r="R26" s="26" t="str">
        <f ref="R26:R89" si="28" t="shared">IFERROR(INDEX(B$24:B$2023,MATCH($Q26,$AF$24:$AF$2023,0)),"")</f>
        <v/>
      </c>
      <c r="S26" s="66" t="str">
        <f ref="S26:S89" si="29" t="shared">IFERROR(INDEX(C$24:C$2023,MATCH($Q26,$AF$24:$AF$2023,0)),"")</f>
        <v/>
      </c>
      <c r="T26" s="66"/>
      <c r="U26" s="66" t="str">
        <f ref="U26:U89" si="30" t="shared">IFERROR(INDEX(D$24:D$2023,MATCH($Q26,$AF$24:$AF$2023,0)),"")</f>
        <v/>
      </c>
      <c r="V26" s="66"/>
      <c r="W26" s="66" t="str">
        <f ref="W26:W89" si="31" t="shared">IFERROR(INDEX(E$24:E$2023,MATCH($Q26,$AF$24:$AF$2023,0)),"")</f>
        <v/>
      </c>
      <c r="X26" s="66"/>
      <c r="Y26" s="66" t="str">
        <f ref="Y26:Y89" si="32" t="shared">IFERROR(INDEX(F$24:F$2023,MATCH($Q26,$AF$24:$AF$2023,0)),"")</f>
        <v/>
      </c>
      <c r="Z26" s="66"/>
      <c r="AA26" s="66" t="str">
        <f ref="AA26:AA89" si="33" t="shared">IFERROR(INDEX(G$24:G$2023,MATCH($Q26,$AF$24:$AF$2023,0)),"")</f>
        <v/>
      </c>
      <c r="AB26" s="66"/>
      <c r="AC26" s="58" t="str">
        <f ref="AC26:AC89" si="34" t="shared">IFERROR(INDEX(H$24:H$2023,MATCH($Q26,$AF$24:$AF$2023,0)),"")</f>
        <v/>
      </c>
      <c r="AD26" s="58" t="str">
        <f ref="AD26:AD89" si="35" t="shared">IFERROR(INDEX(I$24:I$2023,MATCH($Q26,$AF$24:$AF$2023,0)),"")</f>
        <v/>
      </c>
      <c r="AE26" s="27" t="str">
        <f ref="AE26:AE89" si="36" t="shared">IFERROR(INDEX(J$24:J$2023,MATCH($Q26,$AF$24:$AF$2023,0)),"")</f>
        <v/>
      </c>
      <c r="AF26">
        <f si="17" t="shared"/>
        <v>0</v>
      </c>
      <c r="AH26">
        <v>3</v>
      </c>
      <c r="AI26" t="str">
        <f si="15" t="shared"/>
        <v>Ben SimmonsIsaiah CanaanJimmy ButlerMonte MorrisWill BartonKelly OubreKenneth FariedJosh JacksonDeandre Ayton</v>
      </c>
      <c r="AJ26">
        <f si="18" t="shared"/>
        <v>0</v>
      </c>
      <c r="AK26">
        <f si="19" t="shared"/>
        <v>0</v>
      </c>
      <c r="AL26">
        <f si="20" t="shared"/>
        <v>0</v>
      </c>
      <c r="AM26">
        <f si="21" t="shared"/>
        <v>0</v>
      </c>
      <c r="AN26">
        <f si="22" t="shared"/>
        <v>0</v>
      </c>
      <c r="AO26">
        <f si="23" t="shared"/>
        <v>0</v>
      </c>
      <c r="AP26">
        <f si="24" t="shared"/>
        <v>0</v>
      </c>
      <c r="AQ26">
        <f si="25" t="shared"/>
        <v>0</v>
      </c>
      <c r="AR26">
        <f si="26" t="shared"/>
        <v>0</v>
      </c>
      <c r="AS26">
        <f si="27" t="shared"/>
        <v>0</v>
      </c>
      <c r="AU26" t="str">
        <f>IFERROR(VLOOKUP(C26,Results!$A$2:$B$240,2,FALSE)+VLOOKUP(D26,Results!$A$2:$B$240,2,FALSE)+VLOOKUP(E26,Results!$A$2:$B$240,2,FALSE)+VLOOKUP(F26,Results!$A$2:$B$240,2,FALSE)+VLOOKUP(G26,Results!$A$2:$B$240,2,FALSE)+VLOOKUP(H26,Results!$A$2:$B$240,2,FALSE)+VLOOKUP(I26,Results!$A$2:$B$240,2,FALSE)+VLOOKUP(J26,Results!$A$2:$B$240,2,FALSE)+VLOOKUP(B26,Results!$A$2:$B$240,2,FALSE)-MIN(VLOOKUP(C26,Results!$A$2:$B$240,2,FALSE),VLOOKUP(D26,Results!$A$2:$B$240,2,FALSE),VLOOKUP(E26,Results!$A$2:$B$240,2,FALSE),VLOOKUP(F26,Results!$A$2:$B$240,2,FALSE),VLOOKUP(G26,Results!$A$2:$B$240,2,FALSE),VLOOKUP(H26,Results!$A$2:$B$240,2,FALSE),VLOOKUP(I26,Results!$A$2:$B$240,2,FALSE),VLOOKUP(J26,Results!$A$2:$B$240,2,FALSE),VLOOKUP(B26,Results!$A$2:$B$240,2,FALSE)),"")</f>
        <v/>
      </c>
    </row>
    <row customHeight="1" ht="18.75" r="27" spans="1:47" x14ac:dyDescent="0.3">
      <c r="B27" s="7" t="s">
        <v>166</v>
      </c>
      <c r="C27" s="7" t="s">
        <v>170</v>
      </c>
      <c r="D27" s="7" t="s">
        <v>173</v>
      </c>
      <c r="E27" s="7" t="s">
        <v>146</v>
      </c>
      <c r="F27" s="7" t="s">
        <v>177</v>
      </c>
      <c r="G27" s="7" t="s">
        <v>179</v>
      </c>
      <c r="H27" s="7" t="s">
        <v>92</v>
      </c>
      <c r="I27" s="7" t="s">
        <v>181</v>
      </c>
      <c r="J27" s="7" t="s">
        <v>186</v>
      </c>
      <c r="K27" t="n">
        <v>51.0</v>
      </c>
      <c r="L27" s="30">
        <f si="12" t="shared"/>
        <v>0</v>
      </c>
      <c r="M27" s="6"/>
      <c r="N27" s="35" t="str">
        <f si="13" t="shared"/>
        <v/>
      </c>
      <c r="O27" s="59">
        <f>(IF(ISNUMBER(MATCH(B27,Sheet4!$K$92:$K$101,0)),1,0)+IF(ISNUMBER(MATCH(C27,Sheet4!$K$92:$K$101,0)),1,0)+IF(ISNUMBER(MATCH(D27,Sheet4!$K$92:$K$101,0)),1,0)+IF(ISNUMBER(MATCH(E27,Sheet4!$K$92:$K$101,0)),1,0)+IF(ISNUMBER(MATCH(F27,Sheet4!$K$92:$K$101,0)),1,0)+IF(ISNUMBER(MATCH(G27,Sheet4!$K$92:$K$101,0)),1,0)+IF(ISNUMBER(MATCH(H27,Sheet4!$K$92:$K$101,0)),1,0)+IF(ISNUMBER(MATCH(I27,Sheet4!$K$92:$K$101,0)),1,0)+IF(ISNUMBER(MATCH(J27,Sheet4!$K$92:$K$101,0)),1,0))
-
(IF(ISNUMBER(MATCH(B27,Sheet4!$F$2:$F$11,0)),1,0)+IF(ISNUMBER(MATCH(C27,Sheet4!$F$2:$F$11,0)),1,0)+IF(ISNUMBER(MATCH(D27,Sheet4!$F$2:$F$11,0)),1,0)+IF(ISNUMBER(MATCH(E27,Sheet4!$F$2:$F$11,0)),1,0)+IF(ISNUMBER(MATCH(F27,Sheet4!$F$2:$F$11,0)),1,0)+IF(ISNUMBER(MATCH(G27,Sheet4!$F$2:$F$11,0)),1,0)+IF(ISNUMBER(MATCH(H27,Sheet4!$F$2:$F$11,0)),1,0)+IF(ISNUMBER(MATCH(I27,Sheet4!$F$2:$F$11,0)),1,0)+IF(ISNUMBER(MATCH(J27,Sheet4!$F$2:$F$11,0)),1,0))</f>
        <v>0</v>
      </c>
      <c r="P27" s="40" t="str">
        <f>IFERROR(INDEX(Sheet4!$G:$G,MATCH(Sheet1!B27,Sheet4!$F:$F,0))+INDEX(Sheet4!$G:$G,MATCH(Sheet1!C27,Sheet4!$F:$F,0))+INDEX(Sheet4!$G:$G,MATCH(Sheet1!D27,Sheet4!$F:$F,0))+INDEX(Sheet4!$G:$G,MATCH(Sheet1!E27,Sheet4!$F:$F,0))+INDEX(Sheet4!$G:$G,MATCH(Sheet1!F27,Sheet4!$F:$F,0))+INDEX(Sheet4!$G:$G,MATCH(Sheet1!G27,Sheet4!$F:$F,0))+INDEX(Sheet4!$G:$G,MATCH(Sheet1!H27,Sheet4!$F:$F,0))+INDEX(Sheet4!$G:$G,MATCH(Sheet1!I27,Sheet4!$F:$F,0))+INDEX(Sheet4!$G:$G,MATCH(Sheet1!J27,Sheet4!$F:$F,0)),"")</f>
        <v/>
      </c>
      <c r="Q27" s="15">
        <v>4</v>
      </c>
      <c r="R27" s="26" t="str">
        <f si="28" t="shared"/>
        <v/>
      </c>
      <c r="S27" s="66" t="str">
        <f si="29" t="shared"/>
        <v/>
      </c>
      <c r="T27" s="66"/>
      <c r="U27" s="66" t="str">
        <f si="30" t="shared"/>
        <v/>
      </c>
      <c r="V27" s="66"/>
      <c r="W27" s="66" t="str">
        <f si="31" t="shared"/>
        <v/>
      </c>
      <c r="X27" s="66"/>
      <c r="Y27" s="66" t="str">
        <f si="32" t="shared"/>
        <v/>
      </c>
      <c r="Z27" s="66"/>
      <c r="AA27" s="66" t="str">
        <f si="33" t="shared"/>
        <v/>
      </c>
      <c r="AB27" s="66"/>
      <c r="AC27" s="58" t="str">
        <f si="34" t="shared"/>
        <v/>
      </c>
      <c r="AD27" s="58" t="str">
        <f si="35" t="shared"/>
        <v/>
      </c>
      <c r="AE27" s="27" t="str">
        <f si="36" t="shared"/>
        <v/>
      </c>
      <c r="AF27">
        <f si="17" t="shared"/>
        <v>0</v>
      </c>
      <c r="AH27">
        <v>4</v>
      </c>
      <c r="AI27" t="str">
        <f si="15" t="shared"/>
        <v>Ben SimmonsRicky RubioDevin BookerMonte MorrisKelly OubreGerald GreenKenneth FariedJosh JacksonDeandre Ayton</v>
      </c>
      <c r="AJ27">
        <f si="18" t="shared"/>
        <v>0</v>
      </c>
      <c r="AK27">
        <f si="19" t="shared"/>
        <v>0</v>
      </c>
      <c r="AL27">
        <f si="20" t="shared"/>
        <v>0</v>
      </c>
      <c r="AM27">
        <f si="21" t="shared"/>
        <v>0</v>
      </c>
      <c r="AN27">
        <f si="22" t="shared"/>
        <v>0</v>
      </c>
      <c r="AO27">
        <f si="23" t="shared"/>
        <v>0</v>
      </c>
      <c r="AP27">
        <f si="24" t="shared"/>
        <v>0</v>
      </c>
      <c r="AQ27">
        <f si="25" t="shared"/>
        <v>0</v>
      </c>
      <c r="AR27">
        <f si="26" t="shared"/>
        <v>0</v>
      </c>
      <c r="AS27">
        <f si="27" t="shared"/>
        <v>0</v>
      </c>
      <c r="AU27" t="str">
        <f>IFERROR(VLOOKUP(C27,Results!$A$2:$B$240,2,FALSE)+VLOOKUP(D27,Results!$A$2:$B$240,2,FALSE)+VLOOKUP(E27,Results!$A$2:$B$240,2,FALSE)+VLOOKUP(F27,Results!$A$2:$B$240,2,FALSE)+VLOOKUP(G27,Results!$A$2:$B$240,2,FALSE)+VLOOKUP(H27,Results!$A$2:$B$240,2,FALSE)+VLOOKUP(I27,Results!$A$2:$B$240,2,FALSE)+VLOOKUP(J27,Results!$A$2:$B$240,2,FALSE)+VLOOKUP(B27,Results!$A$2:$B$240,2,FALSE)-MIN(VLOOKUP(C27,Results!$A$2:$B$240,2,FALSE),VLOOKUP(D27,Results!$A$2:$B$240,2,FALSE),VLOOKUP(E27,Results!$A$2:$B$240,2,FALSE),VLOOKUP(F27,Results!$A$2:$B$240,2,FALSE),VLOOKUP(G27,Results!$A$2:$B$240,2,FALSE),VLOOKUP(H27,Results!$A$2:$B$240,2,FALSE),VLOOKUP(I27,Results!$A$2:$B$240,2,FALSE),VLOOKUP(J27,Results!$A$2:$B$240,2,FALSE),VLOOKUP(B27,Results!$A$2:$B$240,2,FALSE)),"")</f>
        <v/>
      </c>
    </row>
    <row customHeight="1" ht="18.75" r="28" spans="1:47" x14ac:dyDescent="0.3">
      <c r="B28" s="7" t="s">
        <v>166</v>
      </c>
      <c r="C28" s="7" t="s">
        <v>170</v>
      </c>
      <c r="D28" s="7" t="s">
        <v>172</v>
      </c>
      <c r="E28" s="7" t="s">
        <v>146</v>
      </c>
      <c r="F28" s="7" t="s">
        <v>150</v>
      </c>
      <c r="G28" s="7" t="s">
        <v>178</v>
      </c>
      <c r="H28" s="7" t="s">
        <v>181</v>
      </c>
      <c r="I28" s="7" t="s">
        <v>152</v>
      </c>
      <c r="J28" s="7" t="s">
        <v>186</v>
      </c>
      <c r="K28" t="n">
        <v>46.0</v>
      </c>
      <c r="L28" s="30">
        <f si="12" t="shared"/>
        <v>0</v>
      </c>
      <c r="M28" s="6"/>
      <c r="N28" s="35" t="str">
        <f si="13" t="shared"/>
        <v/>
      </c>
      <c r="O28" s="59">
        <f>(IF(ISNUMBER(MATCH(B28,Sheet4!$K$92:$K$101,0)),1,0)+IF(ISNUMBER(MATCH(C28,Sheet4!$K$92:$K$101,0)),1,0)+IF(ISNUMBER(MATCH(D28,Sheet4!$K$92:$K$101,0)),1,0)+IF(ISNUMBER(MATCH(E28,Sheet4!$K$92:$K$101,0)),1,0)+IF(ISNUMBER(MATCH(F28,Sheet4!$K$92:$K$101,0)),1,0)+IF(ISNUMBER(MATCH(G28,Sheet4!$K$92:$K$101,0)),1,0)+IF(ISNUMBER(MATCH(H28,Sheet4!$K$92:$K$101,0)),1,0)+IF(ISNUMBER(MATCH(I28,Sheet4!$K$92:$K$101,0)),1,0)+IF(ISNUMBER(MATCH(J28,Sheet4!$K$92:$K$101,0)),1,0))
-
(IF(ISNUMBER(MATCH(B28,Sheet4!$F$2:$F$11,0)),1,0)+IF(ISNUMBER(MATCH(C28,Sheet4!$F$2:$F$11,0)),1,0)+IF(ISNUMBER(MATCH(D28,Sheet4!$F$2:$F$11,0)),1,0)+IF(ISNUMBER(MATCH(E28,Sheet4!$F$2:$F$11,0)),1,0)+IF(ISNUMBER(MATCH(F28,Sheet4!$F$2:$F$11,0)),1,0)+IF(ISNUMBER(MATCH(G28,Sheet4!$F$2:$F$11,0)),1,0)+IF(ISNUMBER(MATCH(H28,Sheet4!$F$2:$F$11,0)),1,0)+IF(ISNUMBER(MATCH(I28,Sheet4!$F$2:$F$11,0)),1,0)+IF(ISNUMBER(MATCH(J28,Sheet4!$F$2:$F$11,0)),1,0))</f>
        <v>0</v>
      </c>
      <c r="P28" s="40" t="str">
        <f>IFERROR(INDEX(Sheet4!$G:$G,MATCH(Sheet1!B28,Sheet4!$F:$F,0))+INDEX(Sheet4!$G:$G,MATCH(Sheet1!C28,Sheet4!$F:$F,0))+INDEX(Sheet4!$G:$G,MATCH(Sheet1!D28,Sheet4!$F:$F,0))+INDEX(Sheet4!$G:$G,MATCH(Sheet1!E28,Sheet4!$F:$F,0))+INDEX(Sheet4!$G:$G,MATCH(Sheet1!F28,Sheet4!$F:$F,0))+INDEX(Sheet4!$G:$G,MATCH(Sheet1!G28,Sheet4!$F:$F,0))+INDEX(Sheet4!$G:$G,MATCH(Sheet1!H28,Sheet4!$F:$F,0))+INDEX(Sheet4!$G:$G,MATCH(Sheet1!I28,Sheet4!$F:$F,0))+INDEX(Sheet4!$G:$G,MATCH(Sheet1!J28,Sheet4!$F:$F,0)),"")</f>
        <v/>
      </c>
      <c r="Q28" s="15">
        <v>5</v>
      </c>
      <c r="R28" s="26" t="str">
        <f si="28" t="shared"/>
        <v/>
      </c>
      <c r="S28" s="66" t="str">
        <f si="29" t="shared"/>
        <v/>
      </c>
      <c r="T28" s="66"/>
      <c r="U28" s="66" t="str">
        <f si="30" t="shared"/>
        <v/>
      </c>
      <c r="V28" s="66"/>
      <c r="W28" s="66" t="str">
        <f si="31" t="shared"/>
        <v/>
      </c>
      <c r="X28" s="66"/>
      <c r="Y28" s="66" t="str">
        <f si="32" t="shared"/>
        <v/>
      </c>
      <c r="Z28" s="66"/>
      <c r="AA28" s="66" t="str">
        <f si="33" t="shared"/>
        <v/>
      </c>
      <c r="AB28" s="66"/>
      <c r="AC28" s="58" t="str">
        <f si="34" t="shared"/>
        <v/>
      </c>
      <c r="AD28" s="58" t="str">
        <f si="35" t="shared"/>
        <v/>
      </c>
      <c r="AE28" s="27" t="str">
        <f si="36" t="shared"/>
        <v/>
      </c>
      <c r="AF28">
        <f si="17" t="shared"/>
        <v>0</v>
      </c>
      <c r="AH28">
        <v>5</v>
      </c>
      <c r="AI28" t="str">
        <f si="15" t="shared"/>
        <v>Ben SimmonsIsaiah CanaanJimmy ButlerMonte MorrisKelly OubreMikal BridgesJohn CollinsJosh JacksonRudy Gobert</v>
      </c>
      <c r="AJ28">
        <f si="18" t="shared"/>
        <v>0</v>
      </c>
      <c r="AK28">
        <f si="19" t="shared"/>
        <v>0</v>
      </c>
      <c r="AL28">
        <f si="20" t="shared"/>
        <v>0</v>
      </c>
      <c r="AM28">
        <f si="21" t="shared"/>
        <v>0</v>
      </c>
      <c r="AN28">
        <f si="22" t="shared"/>
        <v>0</v>
      </c>
      <c r="AO28">
        <f si="23" t="shared"/>
        <v>0</v>
      </c>
      <c r="AP28">
        <f si="24" t="shared"/>
        <v>0</v>
      </c>
      <c r="AQ28">
        <f si="25" t="shared"/>
        <v>0</v>
      </c>
      <c r="AR28">
        <f si="26" t="shared"/>
        <v>0</v>
      </c>
      <c r="AS28">
        <f si="27" t="shared"/>
        <v>0</v>
      </c>
      <c r="AU28" t="str">
        <f>IFERROR(VLOOKUP(C28,Results!$A$2:$B$240,2,FALSE)+VLOOKUP(D28,Results!$A$2:$B$240,2,FALSE)+VLOOKUP(E28,Results!$A$2:$B$240,2,FALSE)+VLOOKUP(F28,Results!$A$2:$B$240,2,FALSE)+VLOOKUP(G28,Results!$A$2:$B$240,2,FALSE)+VLOOKUP(H28,Results!$A$2:$B$240,2,FALSE)+VLOOKUP(I28,Results!$A$2:$B$240,2,FALSE)+VLOOKUP(J28,Results!$A$2:$B$240,2,FALSE)+VLOOKUP(B28,Results!$A$2:$B$240,2,FALSE)-MIN(VLOOKUP(C28,Results!$A$2:$B$240,2,FALSE),VLOOKUP(D28,Results!$A$2:$B$240,2,FALSE),VLOOKUP(E28,Results!$A$2:$B$240,2,FALSE),VLOOKUP(F28,Results!$A$2:$B$240,2,FALSE),VLOOKUP(G28,Results!$A$2:$B$240,2,FALSE),VLOOKUP(H28,Results!$A$2:$B$240,2,FALSE),VLOOKUP(I28,Results!$A$2:$B$240,2,FALSE),VLOOKUP(J28,Results!$A$2:$B$240,2,FALSE),VLOOKUP(B28,Results!$A$2:$B$240,2,FALSE)),"")</f>
        <v/>
      </c>
    </row>
    <row customHeight="1" ht="18.75" r="29" spans="1:47" x14ac:dyDescent="0.3">
      <c r="B29" s="7" t="s">
        <v>166</v>
      </c>
      <c r="C29" s="7" t="s">
        <v>108</v>
      </c>
      <c r="D29" s="7" t="s">
        <v>172</v>
      </c>
      <c r="E29" s="7" t="s">
        <v>146</v>
      </c>
      <c r="F29" s="7" t="s">
        <v>177</v>
      </c>
      <c r="G29" s="7" t="s">
        <v>159</v>
      </c>
      <c r="H29" s="7" t="s">
        <v>153</v>
      </c>
      <c r="I29" s="7" t="s">
        <v>181</v>
      </c>
      <c r="J29" s="7" t="s">
        <v>187</v>
      </c>
      <c r="K29" t="n">
        <v>42.0</v>
      </c>
      <c r="L29" s="30">
        <f si="12" t="shared"/>
        <v>0</v>
      </c>
      <c r="M29" s="6"/>
      <c r="N29" s="35" t="str">
        <f si="13" t="shared"/>
        <v/>
      </c>
      <c r="O29" s="59">
        <f>(IF(ISNUMBER(MATCH(B29,Sheet4!$K$92:$K$101,0)),1,0)+IF(ISNUMBER(MATCH(C29,Sheet4!$K$92:$K$101,0)),1,0)+IF(ISNUMBER(MATCH(D29,Sheet4!$K$92:$K$101,0)),1,0)+IF(ISNUMBER(MATCH(E29,Sheet4!$K$92:$K$101,0)),1,0)+IF(ISNUMBER(MATCH(F29,Sheet4!$K$92:$K$101,0)),1,0)+IF(ISNUMBER(MATCH(G29,Sheet4!$K$92:$K$101,0)),1,0)+IF(ISNUMBER(MATCH(H29,Sheet4!$K$92:$K$101,0)),1,0)+IF(ISNUMBER(MATCH(I29,Sheet4!$K$92:$K$101,0)),1,0)+IF(ISNUMBER(MATCH(J29,Sheet4!$K$92:$K$101,0)),1,0))
-
(IF(ISNUMBER(MATCH(B29,Sheet4!$F$2:$F$11,0)),1,0)+IF(ISNUMBER(MATCH(C29,Sheet4!$F$2:$F$11,0)),1,0)+IF(ISNUMBER(MATCH(D29,Sheet4!$F$2:$F$11,0)),1,0)+IF(ISNUMBER(MATCH(E29,Sheet4!$F$2:$F$11,0)),1,0)+IF(ISNUMBER(MATCH(F29,Sheet4!$F$2:$F$11,0)),1,0)+IF(ISNUMBER(MATCH(G29,Sheet4!$F$2:$F$11,0)),1,0)+IF(ISNUMBER(MATCH(H29,Sheet4!$F$2:$F$11,0)),1,0)+IF(ISNUMBER(MATCH(I29,Sheet4!$F$2:$F$11,0)),1,0)+IF(ISNUMBER(MATCH(J29,Sheet4!$F$2:$F$11,0)),1,0))</f>
        <v>0</v>
      </c>
      <c r="P29" s="40" t="str">
        <f>IFERROR(INDEX(Sheet4!$G:$G,MATCH(Sheet1!B29,Sheet4!$F:$F,0))+INDEX(Sheet4!$G:$G,MATCH(Sheet1!C29,Sheet4!$F:$F,0))+INDEX(Sheet4!$G:$G,MATCH(Sheet1!D29,Sheet4!$F:$F,0))+INDEX(Sheet4!$G:$G,MATCH(Sheet1!E29,Sheet4!$F:$F,0))+INDEX(Sheet4!$G:$G,MATCH(Sheet1!F29,Sheet4!$F:$F,0))+INDEX(Sheet4!$G:$G,MATCH(Sheet1!G29,Sheet4!$F:$F,0))+INDEX(Sheet4!$G:$G,MATCH(Sheet1!H29,Sheet4!$F:$F,0))+INDEX(Sheet4!$G:$G,MATCH(Sheet1!I29,Sheet4!$F:$F,0))+INDEX(Sheet4!$G:$G,MATCH(Sheet1!J29,Sheet4!$F:$F,0)),"")</f>
        <v/>
      </c>
      <c r="Q29" s="15">
        <v>6</v>
      </c>
      <c r="R29" s="26" t="str">
        <f si="28" t="shared"/>
        <v/>
      </c>
      <c r="S29" s="66" t="str">
        <f si="29" t="shared"/>
        <v/>
      </c>
      <c r="T29" s="66"/>
      <c r="U29" s="66" t="str">
        <f si="30" t="shared"/>
        <v/>
      </c>
      <c r="V29" s="66"/>
      <c r="W29" s="66" t="str">
        <f si="31" t="shared"/>
        <v/>
      </c>
      <c r="X29" s="66"/>
      <c r="Y29" s="66" t="str">
        <f si="32" t="shared"/>
        <v/>
      </c>
      <c r="Z29" s="66"/>
      <c r="AA29" s="66" t="str">
        <f si="33" t="shared"/>
        <v/>
      </c>
      <c r="AB29" s="66"/>
      <c r="AC29" s="58" t="str">
        <f si="34" t="shared"/>
        <v/>
      </c>
      <c r="AD29" s="58" t="str">
        <f si="35" t="shared"/>
        <v/>
      </c>
      <c r="AE29" s="27" t="str">
        <f si="36" t="shared"/>
        <v/>
      </c>
      <c r="AF29">
        <f si="17" t="shared"/>
        <v>0</v>
      </c>
      <c r="AH29">
        <v>6</v>
      </c>
      <c r="AI29" t="str">
        <f si="15" t="shared"/>
        <v>Ben SimmonsIsaiah CanaanDevin BookerMonte MorrisWill BartonMikal BridgesJosh JacksonPaul MillsapKarl-Anthony Towns</v>
      </c>
      <c r="AJ29">
        <f si="18" t="shared"/>
        <v>0</v>
      </c>
      <c r="AK29">
        <f si="19" t="shared"/>
        <v>0</v>
      </c>
      <c r="AL29">
        <f si="20" t="shared"/>
        <v>0</v>
      </c>
      <c r="AM29">
        <f si="21" t="shared"/>
        <v>0</v>
      </c>
      <c r="AN29">
        <f si="22" t="shared"/>
        <v>0</v>
      </c>
      <c r="AO29">
        <f si="23" t="shared"/>
        <v>0</v>
      </c>
      <c r="AP29">
        <f si="24" t="shared"/>
        <v>0</v>
      </c>
      <c r="AQ29">
        <f si="25" t="shared"/>
        <v>0</v>
      </c>
      <c r="AR29">
        <f si="26" t="shared"/>
        <v>0</v>
      </c>
      <c r="AS29">
        <f si="27" t="shared"/>
        <v>0</v>
      </c>
      <c r="AU29" t="str">
        <f>IFERROR(VLOOKUP(C29,Results!$A$2:$B$240,2,FALSE)+VLOOKUP(D29,Results!$A$2:$B$240,2,FALSE)+VLOOKUP(E29,Results!$A$2:$B$240,2,FALSE)+VLOOKUP(F29,Results!$A$2:$B$240,2,FALSE)+VLOOKUP(G29,Results!$A$2:$B$240,2,FALSE)+VLOOKUP(H29,Results!$A$2:$B$240,2,FALSE)+VLOOKUP(I29,Results!$A$2:$B$240,2,FALSE)+VLOOKUP(J29,Results!$A$2:$B$240,2,FALSE)+VLOOKUP(B29,Results!$A$2:$B$240,2,FALSE)-MIN(VLOOKUP(C29,Results!$A$2:$B$240,2,FALSE),VLOOKUP(D29,Results!$A$2:$B$240,2,FALSE),VLOOKUP(E29,Results!$A$2:$B$240,2,FALSE),VLOOKUP(F29,Results!$A$2:$B$240,2,FALSE),VLOOKUP(G29,Results!$A$2:$B$240,2,FALSE),VLOOKUP(H29,Results!$A$2:$B$240,2,FALSE),VLOOKUP(I29,Results!$A$2:$B$240,2,FALSE),VLOOKUP(J29,Results!$A$2:$B$240,2,FALSE),VLOOKUP(B29,Results!$A$2:$B$240,2,FALSE)),"")</f>
        <v/>
      </c>
    </row>
    <row customHeight="1" ht="18.75" r="30" spans="1:47" x14ac:dyDescent="0.3">
      <c r="B30" s="7" t="s">
        <v>166</v>
      </c>
      <c r="C30" s="7" t="s">
        <v>87</v>
      </c>
      <c r="D30" s="7" t="s">
        <v>173</v>
      </c>
      <c r="E30" s="7" t="s">
        <v>146</v>
      </c>
      <c r="F30" s="7" t="s">
        <v>177</v>
      </c>
      <c r="G30" s="7" t="s">
        <v>90</v>
      </c>
      <c r="H30" s="7" t="s">
        <v>181</v>
      </c>
      <c r="I30" s="7" t="s">
        <v>155</v>
      </c>
      <c r="J30" s="7" t="s">
        <v>98</v>
      </c>
      <c r="K30" t="n">
        <v>41.0</v>
      </c>
      <c r="L30" s="30">
        <f si="12" t="shared"/>
        <v>0</v>
      </c>
      <c r="M30" s="6"/>
      <c r="N30" s="35" t="str">
        <f si="13" t="shared"/>
        <v/>
      </c>
      <c r="O30" s="59">
        <f>(IF(ISNUMBER(MATCH(B30,Sheet4!$K$92:$K$101,0)),1,0)+IF(ISNUMBER(MATCH(C30,Sheet4!$K$92:$K$101,0)),1,0)+IF(ISNUMBER(MATCH(D30,Sheet4!$K$92:$K$101,0)),1,0)+IF(ISNUMBER(MATCH(E30,Sheet4!$K$92:$K$101,0)),1,0)+IF(ISNUMBER(MATCH(F30,Sheet4!$K$92:$K$101,0)),1,0)+IF(ISNUMBER(MATCH(G30,Sheet4!$K$92:$K$101,0)),1,0)+IF(ISNUMBER(MATCH(H30,Sheet4!$K$92:$K$101,0)),1,0)+IF(ISNUMBER(MATCH(I30,Sheet4!$K$92:$K$101,0)),1,0)+IF(ISNUMBER(MATCH(J30,Sheet4!$K$92:$K$101,0)),1,0))
-
(IF(ISNUMBER(MATCH(B30,Sheet4!$F$2:$F$11,0)),1,0)+IF(ISNUMBER(MATCH(C30,Sheet4!$F$2:$F$11,0)),1,0)+IF(ISNUMBER(MATCH(D30,Sheet4!$F$2:$F$11,0)),1,0)+IF(ISNUMBER(MATCH(E30,Sheet4!$F$2:$F$11,0)),1,0)+IF(ISNUMBER(MATCH(F30,Sheet4!$F$2:$F$11,0)),1,0)+IF(ISNUMBER(MATCH(G30,Sheet4!$F$2:$F$11,0)),1,0)+IF(ISNUMBER(MATCH(H30,Sheet4!$F$2:$F$11,0)),1,0)+IF(ISNUMBER(MATCH(I30,Sheet4!$F$2:$F$11,0)),1,0)+IF(ISNUMBER(MATCH(J30,Sheet4!$F$2:$F$11,0)),1,0))</f>
        <v>0</v>
      </c>
      <c r="P30" s="40" t="str">
        <f>IFERROR(INDEX(Sheet4!$G:$G,MATCH(Sheet1!B30,Sheet4!$F:$F,0))+INDEX(Sheet4!$G:$G,MATCH(Sheet1!C30,Sheet4!$F:$F,0))+INDEX(Sheet4!$G:$G,MATCH(Sheet1!D30,Sheet4!$F:$F,0))+INDEX(Sheet4!$G:$G,MATCH(Sheet1!E30,Sheet4!$F:$F,0))+INDEX(Sheet4!$G:$G,MATCH(Sheet1!F30,Sheet4!$F:$F,0))+INDEX(Sheet4!$G:$G,MATCH(Sheet1!G30,Sheet4!$F:$F,0))+INDEX(Sheet4!$G:$G,MATCH(Sheet1!H30,Sheet4!$F:$F,0))+INDEX(Sheet4!$G:$G,MATCH(Sheet1!I30,Sheet4!$F:$F,0))+INDEX(Sheet4!$G:$G,MATCH(Sheet1!J30,Sheet4!$F:$F,0)),"")</f>
        <v/>
      </c>
      <c r="Q30" s="15">
        <v>7</v>
      </c>
      <c r="R30" s="26" t="str">
        <f si="28" t="shared"/>
        <v/>
      </c>
      <c r="S30" s="66" t="str">
        <f si="29" t="shared"/>
        <v/>
      </c>
      <c r="T30" s="66"/>
      <c r="U30" s="66" t="str">
        <f si="30" t="shared"/>
        <v/>
      </c>
      <c r="V30" s="66"/>
      <c r="W30" s="66" t="str">
        <f si="31" t="shared"/>
        <v/>
      </c>
      <c r="X30" s="66"/>
      <c r="Y30" s="66" t="str">
        <f si="32" t="shared"/>
        <v/>
      </c>
      <c r="Z30" s="66"/>
      <c r="AA30" s="66" t="str">
        <f si="33" t="shared"/>
        <v/>
      </c>
      <c r="AB30" s="66"/>
      <c r="AC30" s="58" t="str">
        <f si="34" t="shared"/>
        <v/>
      </c>
      <c r="AD30" s="58" t="str">
        <f si="35" t="shared"/>
        <v/>
      </c>
      <c r="AE30" s="27" t="str">
        <f si="36" t="shared"/>
        <v/>
      </c>
      <c r="AF30">
        <f si="17" t="shared"/>
        <v>0</v>
      </c>
      <c r="AH30">
        <v>7</v>
      </c>
      <c r="AI30" t="str">
        <f si="15" t="shared"/>
        <v>Ben SimmonsLandry ShametDevin BookerMonte MorrisKelly OubreTaurean PrinceMarvin BagleyPaul MillsapKarl-Anthony Towns</v>
      </c>
      <c r="AJ30">
        <f si="18" t="shared"/>
        <v>0</v>
      </c>
      <c r="AK30">
        <f si="19" t="shared"/>
        <v>0</v>
      </c>
      <c r="AL30">
        <f si="20" t="shared"/>
        <v>0</v>
      </c>
      <c r="AM30">
        <f si="21" t="shared"/>
        <v>0</v>
      </c>
      <c r="AN30">
        <f si="22" t="shared"/>
        <v>0</v>
      </c>
      <c r="AO30">
        <f si="23" t="shared"/>
        <v>0</v>
      </c>
      <c r="AP30">
        <f si="24" t="shared"/>
        <v>0</v>
      </c>
      <c r="AQ30">
        <f si="25" t="shared"/>
        <v>0</v>
      </c>
      <c r="AR30">
        <f si="26" t="shared"/>
        <v>0</v>
      </c>
      <c r="AS30">
        <f si="27" t="shared"/>
        <v>0</v>
      </c>
      <c r="AU30" t="str">
        <f>IFERROR(VLOOKUP(C30,Results!$A$2:$B$240,2,FALSE)+VLOOKUP(D30,Results!$A$2:$B$240,2,FALSE)+VLOOKUP(E30,Results!$A$2:$B$240,2,FALSE)+VLOOKUP(F30,Results!$A$2:$B$240,2,FALSE)+VLOOKUP(G30,Results!$A$2:$B$240,2,FALSE)+VLOOKUP(H30,Results!$A$2:$B$240,2,FALSE)+VLOOKUP(I30,Results!$A$2:$B$240,2,FALSE)+VLOOKUP(J30,Results!$A$2:$B$240,2,FALSE)+VLOOKUP(B30,Results!$A$2:$B$240,2,FALSE)-MIN(VLOOKUP(C30,Results!$A$2:$B$240,2,FALSE),VLOOKUP(D30,Results!$A$2:$B$240,2,FALSE),VLOOKUP(E30,Results!$A$2:$B$240,2,FALSE),VLOOKUP(F30,Results!$A$2:$B$240,2,FALSE),VLOOKUP(G30,Results!$A$2:$B$240,2,FALSE),VLOOKUP(H30,Results!$A$2:$B$240,2,FALSE),VLOOKUP(I30,Results!$A$2:$B$240,2,FALSE),VLOOKUP(J30,Results!$A$2:$B$240,2,FALSE),VLOOKUP(B30,Results!$A$2:$B$240,2,FALSE)),"")</f>
        <v/>
      </c>
    </row>
    <row customHeight="1" ht="18.75" r="31" spans="1:47" x14ac:dyDescent="0.3">
      <c r="B31" s="7" t="s">
        <v>166</v>
      </c>
      <c r="C31" s="7" t="s">
        <v>170</v>
      </c>
      <c r="D31" s="7" t="s">
        <v>172</v>
      </c>
      <c r="E31" s="7" t="s">
        <v>146</v>
      </c>
      <c r="F31" s="7" t="s">
        <v>150</v>
      </c>
      <c r="G31" s="7" t="s">
        <v>177</v>
      </c>
      <c r="H31" s="7" t="s">
        <v>181</v>
      </c>
      <c r="I31" s="7" t="s">
        <v>183</v>
      </c>
      <c r="J31" s="7" t="s">
        <v>186</v>
      </c>
      <c r="K31" t="n">
        <v>37.0</v>
      </c>
      <c r="L31" s="30">
        <f si="12" t="shared"/>
        <v>0</v>
      </c>
      <c r="M31" s="6"/>
      <c r="N31" s="35" t="str">
        <f si="13" t="shared"/>
        <v/>
      </c>
      <c r="O31" s="59">
        <f>(IF(ISNUMBER(MATCH(B31,Sheet4!$K$92:$K$101,0)),1,0)+IF(ISNUMBER(MATCH(C31,Sheet4!$K$92:$K$101,0)),1,0)+IF(ISNUMBER(MATCH(D31,Sheet4!$K$92:$K$101,0)),1,0)+IF(ISNUMBER(MATCH(E31,Sheet4!$K$92:$K$101,0)),1,0)+IF(ISNUMBER(MATCH(F31,Sheet4!$K$92:$K$101,0)),1,0)+IF(ISNUMBER(MATCH(G31,Sheet4!$K$92:$K$101,0)),1,0)+IF(ISNUMBER(MATCH(H31,Sheet4!$K$92:$K$101,0)),1,0)+IF(ISNUMBER(MATCH(I31,Sheet4!$K$92:$K$101,0)),1,0)+IF(ISNUMBER(MATCH(J31,Sheet4!$K$92:$K$101,0)),1,0))
-
(IF(ISNUMBER(MATCH(B31,Sheet4!$F$2:$F$11,0)),1,0)+IF(ISNUMBER(MATCH(C31,Sheet4!$F$2:$F$11,0)),1,0)+IF(ISNUMBER(MATCH(D31,Sheet4!$F$2:$F$11,0)),1,0)+IF(ISNUMBER(MATCH(E31,Sheet4!$F$2:$F$11,0)),1,0)+IF(ISNUMBER(MATCH(F31,Sheet4!$F$2:$F$11,0)),1,0)+IF(ISNUMBER(MATCH(G31,Sheet4!$F$2:$F$11,0)),1,0)+IF(ISNUMBER(MATCH(H31,Sheet4!$F$2:$F$11,0)),1,0)+IF(ISNUMBER(MATCH(I31,Sheet4!$F$2:$F$11,0)),1,0)+IF(ISNUMBER(MATCH(J31,Sheet4!$F$2:$F$11,0)),1,0))</f>
        <v>0</v>
      </c>
      <c r="P31" s="40" t="str">
        <f>IFERROR(INDEX(Sheet4!$G:$G,MATCH(Sheet1!B31,Sheet4!$F:$F,0))+INDEX(Sheet4!$G:$G,MATCH(Sheet1!C31,Sheet4!$F:$F,0))+INDEX(Sheet4!$G:$G,MATCH(Sheet1!D31,Sheet4!$F:$F,0))+INDEX(Sheet4!$G:$G,MATCH(Sheet1!E31,Sheet4!$F:$F,0))+INDEX(Sheet4!$G:$G,MATCH(Sheet1!F31,Sheet4!$F:$F,0))+INDEX(Sheet4!$G:$G,MATCH(Sheet1!G31,Sheet4!$F:$F,0))+INDEX(Sheet4!$G:$G,MATCH(Sheet1!H31,Sheet4!$F:$F,0))+INDEX(Sheet4!$G:$G,MATCH(Sheet1!I31,Sheet4!$F:$F,0))+INDEX(Sheet4!$G:$G,MATCH(Sheet1!J31,Sheet4!$F:$F,0)),"")</f>
        <v/>
      </c>
      <c r="Q31" s="15">
        <v>8</v>
      </c>
      <c r="R31" s="26" t="str">
        <f si="28" t="shared"/>
        <v/>
      </c>
      <c r="S31" s="66" t="str">
        <f si="29" t="shared"/>
        <v/>
      </c>
      <c r="T31" s="66"/>
      <c r="U31" s="66" t="str">
        <f si="30" t="shared"/>
        <v/>
      </c>
      <c r="V31" s="66"/>
      <c r="W31" s="66" t="str">
        <f si="31" t="shared"/>
        <v/>
      </c>
      <c r="X31" s="66"/>
      <c r="Y31" s="66" t="str">
        <f si="32" t="shared"/>
        <v/>
      </c>
      <c r="Z31" s="66"/>
      <c r="AA31" s="66" t="str">
        <f si="33" t="shared"/>
        <v/>
      </c>
      <c r="AB31" s="66"/>
      <c r="AC31" s="58" t="str">
        <f si="34" t="shared"/>
        <v/>
      </c>
      <c r="AD31" s="58" t="str">
        <f si="35" t="shared"/>
        <v/>
      </c>
      <c r="AE31" s="27" t="str">
        <f si="36" t="shared"/>
        <v/>
      </c>
      <c r="AF31">
        <f si="17" t="shared"/>
        <v>0</v>
      </c>
      <c r="AH31">
        <v>8</v>
      </c>
      <c r="AI31" t="str">
        <f si="15" t="shared"/>
        <v>Ben SimmonsIsaiah CanaanDevin BookerMonte MorrisKelly OubreJae CrowderJosh JacksonPaul MillsapNikola Jokic</v>
      </c>
      <c r="AJ31">
        <f si="18" t="shared"/>
        <v>0</v>
      </c>
      <c r="AK31">
        <f si="19" t="shared"/>
        <v>0</v>
      </c>
      <c r="AL31">
        <f si="20" t="shared"/>
        <v>0</v>
      </c>
      <c r="AM31">
        <f si="21" t="shared"/>
        <v>0</v>
      </c>
      <c r="AN31">
        <f si="22" t="shared"/>
        <v>0</v>
      </c>
      <c r="AO31">
        <f si="23" t="shared"/>
        <v>0</v>
      </c>
      <c r="AP31">
        <f si="24" t="shared"/>
        <v>0</v>
      </c>
      <c r="AQ31">
        <f si="25" t="shared"/>
        <v>0</v>
      </c>
      <c r="AR31">
        <f si="26" t="shared"/>
        <v>0</v>
      </c>
      <c r="AS31">
        <f si="27" t="shared"/>
        <v>0</v>
      </c>
      <c r="AU31" t="str">
        <f>IFERROR(VLOOKUP(C31,Results!$A$2:$B$240,2,FALSE)+VLOOKUP(D31,Results!$A$2:$B$240,2,FALSE)+VLOOKUP(E31,Results!$A$2:$B$240,2,FALSE)+VLOOKUP(F31,Results!$A$2:$B$240,2,FALSE)+VLOOKUP(G31,Results!$A$2:$B$240,2,FALSE)+VLOOKUP(H31,Results!$A$2:$B$240,2,FALSE)+VLOOKUP(I31,Results!$A$2:$B$240,2,FALSE)+VLOOKUP(J31,Results!$A$2:$B$240,2,FALSE)+VLOOKUP(B31,Results!$A$2:$B$240,2,FALSE)-MIN(VLOOKUP(C31,Results!$A$2:$B$240,2,FALSE),VLOOKUP(D31,Results!$A$2:$B$240,2,FALSE),VLOOKUP(E31,Results!$A$2:$B$240,2,FALSE),VLOOKUP(F31,Results!$A$2:$B$240,2,FALSE),VLOOKUP(G31,Results!$A$2:$B$240,2,FALSE),VLOOKUP(H31,Results!$A$2:$B$240,2,FALSE),VLOOKUP(I31,Results!$A$2:$B$240,2,FALSE),VLOOKUP(J31,Results!$A$2:$B$240,2,FALSE),VLOOKUP(B31,Results!$A$2:$B$240,2,FALSE)),"")</f>
        <v/>
      </c>
    </row>
    <row customHeight="1" ht="18.75" r="32" spans="1:47" x14ac:dyDescent="0.3">
      <c r="B32" s="7" t="s">
        <v>166</v>
      </c>
      <c r="C32" s="7" t="s">
        <v>170</v>
      </c>
      <c r="D32" s="7" t="s">
        <v>173</v>
      </c>
      <c r="E32" s="7" t="s">
        <v>146</v>
      </c>
      <c r="F32" s="7" t="s">
        <v>177</v>
      </c>
      <c r="G32" s="7" t="s">
        <v>178</v>
      </c>
      <c r="H32" s="7" t="s">
        <v>153</v>
      </c>
      <c r="I32" s="7" t="s">
        <v>92</v>
      </c>
      <c r="J32" s="7" t="s">
        <v>187</v>
      </c>
      <c r="K32" t="n">
        <v>36.0</v>
      </c>
      <c r="L32" s="30">
        <f si="12" t="shared"/>
        <v>0</v>
      </c>
      <c r="M32" s="6"/>
      <c r="N32" s="35" t="str">
        <f si="13" t="shared"/>
        <v/>
      </c>
      <c r="O32" s="59">
        <f>(IF(ISNUMBER(MATCH(B32,Sheet4!$K$92:$K$101,0)),1,0)+IF(ISNUMBER(MATCH(C32,Sheet4!$K$92:$K$101,0)),1,0)+IF(ISNUMBER(MATCH(D32,Sheet4!$K$92:$K$101,0)),1,0)+IF(ISNUMBER(MATCH(E32,Sheet4!$K$92:$K$101,0)),1,0)+IF(ISNUMBER(MATCH(F32,Sheet4!$K$92:$K$101,0)),1,0)+IF(ISNUMBER(MATCH(G32,Sheet4!$K$92:$K$101,0)),1,0)+IF(ISNUMBER(MATCH(H32,Sheet4!$K$92:$K$101,0)),1,0)+IF(ISNUMBER(MATCH(I32,Sheet4!$K$92:$K$101,0)),1,0)+IF(ISNUMBER(MATCH(J32,Sheet4!$K$92:$K$101,0)),1,0))
-
(IF(ISNUMBER(MATCH(B32,Sheet4!$F$2:$F$11,0)),1,0)+IF(ISNUMBER(MATCH(C32,Sheet4!$F$2:$F$11,0)),1,0)+IF(ISNUMBER(MATCH(D32,Sheet4!$F$2:$F$11,0)),1,0)+IF(ISNUMBER(MATCH(E32,Sheet4!$F$2:$F$11,0)),1,0)+IF(ISNUMBER(MATCH(F32,Sheet4!$F$2:$F$11,0)),1,0)+IF(ISNUMBER(MATCH(G32,Sheet4!$F$2:$F$11,0)),1,0)+IF(ISNUMBER(MATCH(H32,Sheet4!$F$2:$F$11,0)),1,0)+IF(ISNUMBER(MATCH(I32,Sheet4!$F$2:$F$11,0)),1,0)+IF(ISNUMBER(MATCH(J32,Sheet4!$F$2:$F$11,0)),1,0))</f>
        <v>0</v>
      </c>
      <c r="P32" s="40" t="str">
        <f>IFERROR(INDEX(Sheet4!$G:$G,MATCH(Sheet1!B32,Sheet4!$F:$F,0))+INDEX(Sheet4!$G:$G,MATCH(Sheet1!C32,Sheet4!$F:$F,0))+INDEX(Sheet4!$G:$G,MATCH(Sheet1!D32,Sheet4!$F:$F,0))+INDEX(Sheet4!$G:$G,MATCH(Sheet1!E32,Sheet4!$F:$F,0))+INDEX(Sheet4!$G:$G,MATCH(Sheet1!F32,Sheet4!$F:$F,0))+INDEX(Sheet4!$G:$G,MATCH(Sheet1!G32,Sheet4!$F:$F,0))+INDEX(Sheet4!$G:$G,MATCH(Sheet1!H32,Sheet4!$F:$F,0))+INDEX(Sheet4!$G:$G,MATCH(Sheet1!I32,Sheet4!$F:$F,0))+INDEX(Sheet4!$G:$G,MATCH(Sheet1!J32,Sheet4!$F:$F,0)),"")</f>
        <v/>
      </c>
      <c r="Q32" s="15">
        <v>9</v>
      </c>
      <c r="R32" s="26" t="str">
        <f si="28" t="shared"/>
        <v/>
      </c>
      <c r="S32" s="66" t="str">
        <f si="29" t="shared"/>
        <v/>
      </c>
      <c r="T32" s="66"/>
      <c r="U32" s="66" t="str">
        <f si="30" t="shared"/>
        <v/>
      </c>
      <c r="V32" s="66"/>
      <c r="W32" s="66" t="str">
        <f si="31" t="shared"/>
        <v/>
      </c>
      <c r="X32" s="66"/>
      <c r="Y32" s="66" t="str">
        <f si="32" t="shared"/>
        <v/>
      </c>
      <c r="Z32" s="66"/>
      <c r="AA32" s="66" t="str">
        <f si="33" t="shared"/>
        <v/>
      </c>
      <c r="AB32" s="66"/>
      <c r="AC32" s="58" t="str">
        <f si="34" t="shared"/>
        <v/>
      </c>
      <c r="AD32" s="58" t="str">
        <f si="35" t="shared"/>
        <v/>
      </c>
      <c r="AE32" s="27" t="str">
        <f si="36" t="shared"/>
        <v/>
      </c>
      <c r="AF32">
        <f si="17" t="shared"/>
        <v>0</v>
      </c>
      <c r="AH32">
        <v>9</v>
      </c>
      <c r="AI32" t="str">
        <f si="15" t="shared"/>
        <v>Ben SimmonsIsaiah CanaanBuddy HieldMonte MorrisWill BartonKelly OubreKenneth FariedJosh JacksonRudy Gobert</v>
      </c>
      <c r="AJ32">
        <f si="18" t="shared"/>
        <v>0</v>
      </c>
      <c r="AK32">
        <f si="19" t="shared"/>
        <v>0</v>
      </c>
      <c r="AL32">
        <f si="20" t="shared"/>
        <v>0</v>
      </c>
      <c r="AM32">
        <f si="21" t="shared"/>
        <v>0</v>
      </c>
      <c r="AN32">
        <f si="22" t="shared"/>
        <v>0</v>
      </c>
      <c r="AO32">
        <f si="23" t="shared"/>
        <v>0</v>
      </c>
      <c r="AP32">
        <f si="24" t="shared"/>
        <v>0</v>
      </c>
      <c r="AQ32">
        <f si="25" t="shared"/>
        <v>0</v>
      </c>
      <c r="AR32">
        <f si="26" t="shared"/>
        <v>0</v>
      </c>
      <c r="AS32">
        <f si="27" t="shared"/>
        <v>0</v>
      </c>
      <c r="AU32" t="str">
        <f>IFERROR(VLOOKUP(C32,Results!$A$2:$B$240,2,FALSE)+VLOOKUP(D32,Results!$A$2:$B$240,2,FALSE)+VLOOKUP(E32,Results!$A$2:$B$240,2,FALSE)+VLOOKUP(F32,Results!$A$2:$B$240,2,FALSE)+VLOOKUP(G32,Results!$A$2:$B$240,2,FALSE)+VLOOKUP(H32,Results!$A$2:$B$240,2,FALSE)+VLOOKUP(I32,Results!$A$2:$B$240,2,FALSE)+VLOOKUP(J32,Results!$A$2:$B$240,2,FALSE)+VLOOKUP(B32,Results!$A$2:$B$240,2,FALSE)-MIN(VLOOKUP(C32,Results!$A$2:$B$240,2,FALSE),VLOOKUP(D32,Results!$A$2:$B$240,2,FALSE),VLOOKUP(E32,Results!$A$2:$B$240,2,FALSE),VLOOKUP(F32,Results!$A$2:$B$240,2,FALSE),VLOOKUP(G32,Results!$A$2:$B$240,2,FALSE),VLOOKUP(H32,Results!$A$2:$B$240,2,FALSE),VLOOKUP(I32,Results!$A$2:$B$240,2,FALSE),VLOOKUP(J32,Results!$A$2:$B$240,2,FALSE),VLOOKUP(B32,Results!$A$2:$B$240,2,FALSE)),"")</f>
        <v/>
      </c>
    </row>
    <row customHeight="1" ht="18.75" r="33" spans="2:47" x14ac:dyDescent="0.3">
      <c r="B33" s="7" t="s">
        <v>166</v>
      </c>
      <c r="C33" s="7" t="s">
        <v>170</v>
      </c>
      <c r="D33" s="7" t="s">
        <v>89</v>
      </c>
      <c r="E33" s="7" t="s">
        <v>146</v>
      </c>
      <c r="F33" s="7" t="s">
        <v>150</v>
      </c>
      <c r="G33" s="7" t="s">
        <v>177</v>
      </c>
      <c r="H33" s="7" t="s">
        <v>153</v>
      </c>
      <c r="I33" s="7" t="s">
        <v>181</v>
      </c>
      <c r="J33" s="7" t="s">
        <v>98</v>
      </c>
      <c r="K33" t="n">
        <v>36.0</v>
      </c>
      <c r="L33" s="30">
        <f si="12" t="shared"/>
        <v>0</v>
      </c>
      <c r="M33" s="6"/>
      <c r="N33" s="35" t="str">
        <f si="13" t="shared"/>
        <v/>
      </c>
      <c r="O33" s="59">
        <f>(IF(ISNUMBER(MATCH(B33,Sheet4!$K$92:$K$101,0)),1,0)+IF(ISNUMBER(MATCH(C33,Sheet4!$K$92:$K$101,0)),1,0)+IF(ISNUMBER(MATCH(D33,Sheet4!$K$92:$K$101,0)),1,0)+IF(ISNUMBER(MATCH(E33,Sheet4!$K$92:$K$101,0)),1,0)+IF(ISNUMBER(MATCH(F33,Sheet4!$K$92:$K$101,0)),1,0)+IF(ISNUMBER(MATCH(G33,Sheet4!$K$92:$K$101,0)),1,0)+IF(ISNUMBER(MATCH(H33,Sheet4!$K$92:$K$101,0)),1,0)+IF(ISNUMBER(MATCH(I33,Sheet4!$K$92:$K$101,0)),1,0)+IF(ISNUMBER(MATCH(J33,Sheet4!$K$92:$K$101,0)),1,0))
-
(IF(ISNUMBER(MATCH(B33,Sheet4!$F$2:$F$11,0)),1,0)+IF(ISNUMBER(MATCH(C33,Sheet4!$F$2:$F$11,0)),1,0)+IF(ISNUMBER(MATCH(D33,Sheet4!$F$2:$F$11,0)),1,0)+IF(ISNUMBER(MATCH(E33,Sheet4!$F$2:$F$11,0)),1,0)+IF(ISNUMBER(MATCH(F33,Sheet4!$F$2:$F$11,0)),1,0)+IF(ISNUMBER(MATCH(G33,Sheet4!$F$2:$F$11,0)),1,0)+IF(ISNUMBER(MATCH(H33,Sheet4!$F$2:$F$11,0)),1,0)+IF(ISNUMBER(MATCH(I33,Sheet4!$F$2:$F$11,0)),1,0)+IF(ISNUMBER(MATCH(J33,Sheet4!$F$2:$F$11,0)),1,0))</f>
        <v>0</v>
      </c>
      <c r="P33" s="40" t="str">
        <f>IFERROR(INDEX(Sheet4!$G:$G,MATCH(Sheet1!B33,Sheet4!$F:$F,0))+INDEX(Sheet4!$G:$G,MATCH(Sheet1!C33,Sheet4!$F:$F,0))+INDEX(Sheet4!$G:$G,MATCH(Sheet1!D33,Sheet4!$F:$F,0))+INDEX(Sheet4!$G:$G,MATCH(Sheet1!E33,Sheet4!$F:$F,0))+INDEX(Sheet4!$G:$G,MATCH(Sheet1!F33,Sheet4!$F:$F,0))+INDEX(Sheet4!$G:$G,MATCH(Sheet1!G33,Sheet4!$F:$F,0))+INDEX(Sheet4!$G:$G,MATCH(Sheet1!H33,Sheet4!$F:$F,0))+INDEX(Sheet4!$G:$G,MATCH(Sheet1!I33,Sheet4!$F:$F,0))+INDEX(Sheet4!$G:$G,MATCH(Sheet1!J33,Sheet4!$F:$F,0)),"")</f>
        <v/>
      </c>
      <c r="Q33" s="15">
        <v>10</v>
      </c>
      <c r="R33" s="26" t="str">
        <f si="28" t="shared"/>
        <v/>
      </c>
      <c r="S33" s="66" t="str">
        <f si="29" t="shared"/>
        <v/>
      </c>
      <c r="T33" s="66"/>
      <c r="U33" s="66" t="str">
        <f si="30" t="shared"/>
        <v/>
      </c>
      <c r="V33" s="66"/>
      <c r="W33" s="66" t="str">
        <f si="31" t="shared"/>
        <v/>
      </c>
      <c r="X33" s="66"/>
      <c r="Y33" s="66" t="str">
        <f si="32" t="shared"/>
        <v/>
      </c>
      <c r="Z33" s="66"/>
      <c r="AA33" s="66" t="str">
        <f si="33" t="shared"/>
        <v/>
      </c>
      <c r="AB33" s="66"/>
      <c r="AC33" s="58" t="str">
        <f si="34" t="shared"/>
        <v/>
      </c>
      <c r="AD33" s="58" t="str">
        <f si="35" t="shared"/>
        <v/>
      </c>
      <c r="AE33" s="27" t="str">
        <f si="36" t="shared"/>
        <v/>
      </c>
      <c r="AF33">
        <f si="17" t="shared"/>
        <v>0</v>
      </c>
      <c r="AH33">
        <v>10</v>
      </c>
      <c r="AI33" t="str">
        <f si="15" t="shared"/>
        <v>Ben SimmonsIsaiah CanaanDevin BookerMonte MorrisJoe InglesMikal BridgesKenneth FariedPaul MillsapRudy Gobert</v>
      </c>
      <c r="AJ33">
        <f si="18" t="shared"/>
        <v>0</v>
      </c>
      <c r="AK33">
        <f si="19" t="shared"/>
        <v>0</v>
      </c>
      <c r="AL33">
        <f si="20" t="shared"/>
        <v>0</v>
      </c>
      <c r="AM33">
        <f si="21" t="shared"/>
        <v>0</v>
      </c>
      <c r="AN33">
        <f si="22" t="shared"/>
        <v>0</v>
      </c>
      <c r="AO33">
        <f si="23" t="shared"/>
        <v>0</v>
      </c>
      <c r="AP33">
        <f si="24" t="shared"/>
        <v>0</v>
      </c>
      <c r="AQ33">
        <f si="25" t="shared"/>
        <v>0</v>
      </c>
      <c r="AR33">
        <f si="26" t="shared"/>
        <v>0</v>
      </c>
      <c r="AS33">
        <f si="27" t="shared"/>
        <v>0</v>
      </c>
      <c r="AU33" t="str">
        <f>IFERROR(VLOOKUP(C33,Results!$A$2:$B$240,2,FALSE)+VLOOKUP(D33,Results!$A$2:$B$240,2,FALSE)+VLOOKUP(E33,Results!$A$2:$B$240,2,FALSE)+VLOOKUP(F33,Results!$A$2:$B$240,2,FALSE)+VLOOKUP(G33,Results!$A$2:$B$240,2,FALSE)+VLOOKUP(H33,Results!$A$2:$B$240,2,FALSE)+VLOOKUP(I33,Results!$A$2:$B$240,2,FALSE)+VLOOKUP(J33,Results!$A$2:$B$240,2,FALSE)+VLOOKUP(B33,Results!$A$2:$B$240,2,FALSE)-MIN(VLOOKUP(C33,Results!$A$2:$B$240,2,FALSE),VLOOKUP(D33,Results!$A$2:$B$240,2,FALSE),VLOOKUP(E33,Results!$A$2:$B$240,2,FALSE),VLOOKUP(F33,Results!$A$2:$B$240,2,FALSE),VLOOKUP(G33,Results!$A$2:$B$240,2,FALSE),VLOOKUP(H33,Results!$A$2:$B$240,2,FALSE),VLOOKUP(I33,Results!$A$2:$B$240,2,FALSE),VLOOKUP(J33,Results!$A$2:$B$240,2,FALSE),VLOOKUP(B33,Results!$A$2:$B$240,2,FALSE)),"")</f>
        <v/>
      </c>
    </row>
    <row customHeight="1" ht="18.75" r="34" spans="2:47" x14ac:dyDescent="0.3">
      <c r="B34" s="7" t="s">
        <v>166</v>
      </c>
      <c r="C34" s="7" t="s">
        <v>170</v>
      </c>
      <c r="D34" s="7" t="s">
        <v>146</v>
      </c>
      <c r="E34" s="7" t="s">
        <v>148</v>
      </c>
      <c r="F34" s="7" t="s">
        <v>177</v>
      </c>
      <c r="G34" s="7" t="s">
        <v>96</v>
      </c>
      <c r="H34" s="7" t="s">
        <v>153</v>
      </c>
      <c r="I34" s="7" t="s">
        <v>181</v>
      </c>
      <c r="J34" s="7" t="s">
        <v>188</v>
      </c>
      <c r="K34" t="n">
        <v>36.0</v>
      </c>
      <c r="L34" s="30">
        <f si="12" t="shared"/>
        <v>0</v>
      </c>
      <c r="M34" s="6"/>
      <c r="N34" s="35" t="str">
        <f si="13" t="shared"/>
        <v/>
      </c>
      <c r="O34" s="59">
        <f>(IF(ISNUMBER(MATCH(B34,Sheet4!$K$92:$K$101,0)),1,0)+IF(ISNUMBER(MATCH(C34,Sheet4!$K$92:$K$101,0)),1,0)+IF(ISNUMBER(MATCH(D34,Sheet4!$K$92:$K$101,0)),1,0)+IF(ISNUMBER(MATCH(E34,Sheet4!$K$92:$K$101,0)),1,0)+IF(ISNUMBER(MATCH(F34,Sheet4!$K$92:$K$101,0)),1,0)+IF(ISNUMBER(MATCH(G34,Sheet4!$K$92:$K$101,0)),1,0)+IF(ISNUMBER(MATCH(H34,Sheet4!$K$92:$K$101,0)),1,0)+IF(ISNUMBER(MATCH(I34,Sheet4!$K$92:$K$101,0)),1,0)+IF(ISNUMBER(MATCH(J34,Sheet4!$K$92:$K$101,0)),1,0))
-
(IF(ISNUMBER(MATCH(B34,Sheet4!$F$2:$F$11,0)),1,0)+IF(ISNUMBER(MATCH(C34,Sheet4!$F$2:$F$11,0)),1,0)+IF(ISNUMBER(MATCH(D34,Sheet4!$F$2:$F$11,0)),1,0)+IF(ISNUMBER(MATCH(E34,Sheet4!$F$2:$F$11,0)),1,0)+IF(ISNUMBER(MATCH(F34,Sheet4!$F$2:$F$11,0)),1,0)+IF(ISNUMBER(MATCH(G34,Sheet4!$F$2:$F$11,0)),1,0)+IF(ISNUMBER(MATCH(H34,Sheet4!$F$2:$F$11,0)),1,0)+IF(ISNUMBER(MATCH(I34,Sheet4!$F$2:$F$11,0)),1,0)+IF(ISNUMBER(MATCH(J34,Sheet4!$F$2:$F$11,0)),1,0))</f>
        <v>0</v>
      </c>
      <c r="P34" s="40" t="str">
        <f>IFERROR(INDEX(Sheet4!$G:$G,MATCH(Sheet1!B34,Sheet4!$F:$F,0))+INDEX(Sheet4!$G:$G,MATCH(Sheet1!C34,Sheet4!$F:$F,0))+INDEX(Sheet4!$G:$G,MATCH(Sheet1!D34,Sheet4!$F:$F,0))+INDEX(Sheet4!$G:$G,MATCH(Sheet1!E34,Sheet4!$F:$F,0))+INDEX(Sheet4!$G:$G,MATCH(Sheet1!F34,Sheet4!$F:$F,0))+INDEX(Sheet4!$G:$G,MATCH(Sheet1!G34,Sheet4!$F:$F,0))+INDEX(Sheet4!$G:$G,MATCH(Sheet1!H34,Sheet4!$F:$F,0))+INDEX(Sheet4!$G:$G,MATCH(Sheet1!I34,Sheet4!$F:$F,0))+INDEX(Sheet4!$G:$G,MATCH(Sheet1!J34,Sheet4!$F:$F,0)),"")</f>
        <v/>
      </c>
      <c r="Q34" s="15">
        <v>11</v>
      </c>
      <c r="R34" s="26" t="str">
        <f si="28" t="shared"/>
        <v/>
      </c>
      <c r="S34" s="66" t="str">
        <f si="29" t="shared"/>
        <v/>
      </c>
      <c r="T34" s="66"/>
      <c r="U34" s="66" t="str">
        <f si="30" t="shared"/>
        <v/>
      </c>
      <c r="V34" s="66"/>
      <c r="W34" s="66" t="str">
        <f si="31" t="shared"/>
        <v/>
      </c>
      <c r="X34" s="66"/>
      <c r="Y34" s="66" t="str">
        <f si="32" t="shared"/>
        <v/>
      </c>
      <c r="Z34" s="66"/>
      <c r="AA34" s="66" t="str">
        <f si="33" t="shared"/>
        <v/>
      </c>
      <c r="AB34" s="66"/>
      <c r="AC34" s="58" t="str">
        <f si="34" t="shared"/>
        <v/>
      </c>
      <c r="AD34" s="58" t="str">
        <f si="35" t="shared"/>
        <v/>
      </c>
      <c r="AE34" s="27" t="str">
        <f si="36" t="shared"/>
        <v/>
      </c>
      <c r="AF34">
        <f si="17" t="shared"/>
        <v>0</v>
      </c>
      <c r="AH34">
        <v>11</v>
      </c>
      <c r="AI34" t="str">
        <f si="15" t="shared"/>
        <v>Ben SimmonsDe'Aaron FoxDevin BookerMonte MorrisJae CrowderGerald GreenJohn CollinsPaul MillsapRudy Gobert</v>
      </c>
      <c r="AJ34">
        <f si="18" t="shared"/>
        <v>0</v>
      </c>
      <c r="AK34">
        <f si="19" t="shared"/>
        <v>0</v>
      </c>
      <c r="AL34">
        <f si="20" t="shared"/>
        <v>0</v>
      </c>
      <c r="AM34">
        <f si="21" t="shared"/>
        <v>0</v>
      </c>
      <c r="AN34">
        <f si="22" t="shared"/>
        <v>0</v>
      </c>
      <c r="AO34">
        <f si="23" t="shared"/>
        <v>0</v>
      </c>
      <c r="AP34">
        <f si="24" t="shared"/>
        <v>0</v>
      </c>
      <c r="AQ34">
        <f si="25" t="shared"/>
        <v>0</v>
      </c>
      <c r="AR34">
        <f si="26" t="shared"/>
        <v>0</v>
      </c>
      <c r="AS34">
        <f si="27" t="shared"/>
        <v>0</v>
      </c>
      <c r="AU34" t="str">
        <f>IFERROR(VLOOKUP(C34,Results!$A$2:$B$240,2,FALSE)+VLOOKUP(D34,Results!$A$2:$B$240,2,FALSE)+VLOOKUP(E34,Results!$A$2:$B$240,2,FALSE)+VLOOKUP(F34,Results!$A$2:$B$240,2,FALSE)+VLOOKUP(G34,Results!$A$2:$B$240,2,FALSE)+VLOOKUP(H34,Results!$A$2:$B$240,2,FALSE)+VLOOKUP(I34,Results!$A$2:$B$240,2,FALSE)+VLOOKUP(J34,Results!$A$2:$B$240,2,FALSE)+VLOOKUP(B34,Results!$A$2:$B$240,2,FALSE)-MIN(VLOOKUP(C34,Results!$A$2:$B$240,2,FALSE),VLOOKUP(D34,Results!$A$2:$B$240,2,FALSE),VLOOKUP(E34,Results!$A$2:$B$240,2,FALSE),VLOOKUP(F34,Results!$A$2:$B$240,2,FALSE),VLOOKUP(G34,Results!$A$2:$B$240,2,FALSE),VLOOKUP(H34,Results!$A$2:$B$240,2,FALSE),VLOOKUP(I34,Results!$A$2:$B$240,2,FALSE),VLOOKUP(J34,Results!$A$2:$B$240,2,FALSE),VLOOKUP(B34,Results!$A$2:$B$240,2,FALSE)),"")</f>
        <v/>
      </c>
    </row>
    <row customHeight="1" ht="18.75" r="35" spans="2:47" x14ac:dyDescent="0.3">
      <c r="B35" s="7" t="s">
        <v>166</v>
      </c>
      <c r="C35" s="7" t="s">
        <v>171</v>
      </c>
      <c r="D35" s="7" t="s">
        <v>172</v>
      </c>
      <c r="E35" s="7" t="s">
        <v>146</v>
      </c>
      <c r="F35" s="7" t="s">
        <v>177</v>
      </c>
      <c r="G35" s="7" t="s">
        <v>90</v>
      </c>
      <c r="H35" s="7" t="s">
        <v>93</v>
      </c>
      <c r="I35" s="7" t="s">
        <v>152</v>
      </c>
      <c r="J35" s="7" t="s">
        <v>186</v>
      </c>
      <c r="K35" t="n">
        <v>35.0</v>
      </c>
      <c r="L35" s="30">
        <f si="12" t="shared"/>
        <v>0</v>
      </c>
      <c r="M35" s="6"/>
      <c r="N35" s="35" t="str">
        <f si="13" t="shared"/>
        <v/>
      </c>
      <c r="O35" s="59">
        <f>(IF(ISNUMBER(MATCH(B35,Sheet4!$K$92:$K$101,0)),1,0)+IF(ISNUMBER(MATCH(C35,Sheet4!$K$92:$K$101,0)),1,0)+IF(ISNUMBER(MATCH(D35,Sheet4!$K$92:$K$101,0)),1,0)+IF(ISNUMBER(MATCH(E35,Sheet4!$K$92:$K$101,0)),1,0)+IF(ISNUMBER(MATCH(F35,Sheet4!$K$92:$K$101,0)),1,0)+IF(ISNUMBER(MATCH(G35,Sheet4!$K$92:$K$101,0)),1,0)+IF(ISNUMBER(MATCH(H35,Sheet4!$K$92:$K$101,0)),1,0)+IF(ISNUMBER(MATCH(I35,Sheet4!$K$92:$K$101,0)),1,0)+IF(ISNUMBER(MATCH(J35,Sheet4!$K$92:$K$101,0)),1,0))
-
(IF(ISNUMBER(MATCH(B35,Sheet4!$F$2:$F$11,0)),1,0)+IF(ISNUMBER(MATCH(C35,Sheet4!$F$2:$F$11,0)),1,0)+IF(ISNUMBER(MATCH(D35,Sheet4!$F$2:$F$11,0)),1,0)+IF(ISNUMBER(MATCH(E35,Sheet4!$F$2:$F$11,0)),1,0)+IF(ISNUMBER(MATCH(F35,Sheet4!$F$2:$F$11,0)),1,0)+IF(ISNUMBER(MATCH(G35,Sheet4!$F$2:$F$11,0)),1,0)+IF(ISNUMBER(MATCH(H35,Sheet4!$F$2:$F$11,0)),1,0)+IF(ISNUMBER(MATCH(I35,Sheet4!$F$2:$F$11,0)),1,0)+IF(ISNUMBER(MATCH(J35,Sheet4!$F$2:$F$11,0)),1,0))</f>
        <v>0</v>
      </c>
      <c r="P35" s="40" t="str">
        <f>IFERROR(INDEX(Sheet4!$G:$G,MATCH(Sheet1!B35,Sheet4!$F:$F,0))+INDEX(Sheet4!$G:$G,MATCH(Sheet1!C35,Sheet4!$F:$F,0))+INDEX(Sheet4!$G:$G,MATCH(Sheet1!D35,Sheet4!$F:$F,0))+INDEX(Sheet4!$G:$G,MATCH(Sheet1!E35,Sheet4!$F:$F,0))+INDEX(Sheet4!$G:$G,MATCH(Sheet1!F35,Sheet4!$F:$F,0))+INDEX(Sheet4!$G:$G,MATCH(Sheet1!G35,Sheet4!$F:$F,0))+INDEX(Sheet4!$G:$G,MATCH(Sheet1!H35,Sheet4!$F:$F,0))+INDEX(Sheet4!$G:$G,MATCH(Sheet1!I35,Sheet4!$F:$F,0))+INDEX(Sheet4!$G:$G,MATCH(Sheet1!J35,Sheet4!$F:$F,0)),"")</f>
        <v/>
      </c>
      <c r="Q35" s="15">
        <v>12</v>
      </c>
      <c r="R35" s="26" t="str">
        <f si="28" t="shared"/>
        <v/>
      </c>
      <c r="S35" s="66" t="str">
        <f si="29" t="shared"/>
        <v/>
      </c>
      <c r="T35" s="66"/>
      <c r="U35" s="66" t="str">
        <f si="30" t="shared"/>
        <v/>
      </c>
      <c r="V35" s="66"/>
      <c r="W35" s="66" t="str">
        <f si="31" t="shared"/>
        <v/>
      </c>
      <c r="X35" s="66"/>
      <c r="Y35" s="66" t="str">
        <f si="32" t="shared"/>
        <v/>
      </c>
      <c r="Z35" s="66"/>
      <c r="AA35" s="66" t="str">
        <f si="33" t="shared"/>
        <v/>
      </c>
      <c r="AB35" s="66"/>
      <c r="AC35" s="58" t="str">
        <f si="34" t="shared"/>
        <v/>
      </c>
      <c r="AD35" s="58" t="str">
        <f si="35" t="shared"/>
        <v/>
      </c>
      <c r="AE35" s="27" t="str">
        <f si="36" t="shared"/>
        <v/>
      </c>
      <c r="AF35">
        <f si="17" t="shared"/>
        <v>0</v>
      </c>
      <c r="AH35">
        <v>12</v>
      </c>
      <c r="AI35" t="str">
        <f si="15" t="shared"/>
        <v>Ben SimmonsIsaiah CanaanDevin BookerMonte MorrisMikal BridgesCorey BrewerKenneth FariedJosh JacksonKarl-Anthony Towns</v>
      </c>
      <c r="AJ35">
        <f si="18" t="shared"/>
        <v>0</v>
      </c>
      <c r="AK35">
        <f si="19" t="shared"/>
        <v>0</v>
      </c>
      <c r="AL35">
        <f si="20" t="shared"/>
        <v>0</v>
      </c>
      <c r="AM35">
        <f si="21" t="shared"/>
        <v>0</v>
      </c>
      <c r="AN35">
        <f si="22" t="shared"/>
        <v>0</v>
      </c>
      <c r="AO35">
        <f si="23" t="shared"/>
        <v>0</v>
      </c>
      <c r="AP35">
        <f si="24" t="shared"/>
        <v>0</v>
      </c>
      <c r="AQ35">
        <f si="25" t="shared"/>
        <v>0</v>
      </c>
      <c r="AR35">
        <f si="26" t="shared"/>
        <v>0</v>
      </c>
      <c r="AS35">
        <f si="27" t="shared"/>
        <v>0</v>
      </c>
      <c r="AU35" t="str">
        <f>IFERROR(VLOOKUP(C35,Results!$A$2:$B$240,2,FALSE)+VLOOKUP(D35,Results!$A$2:$B$240,2,FALSE)+VLOOKUP(E35,Results!$A$2:$B$240,2,FALSE)+VLOOKUP(F35,Results!$A$2:$B$240,2,FALSE)+VLOOKUP(G35,Results!$A$2:$B$240,2,FALSE)+VLOOKUP(H35,Results!$A$2:$B$240,2,FALSE)+VLOOKUP(I35,Results!$A$2:$B$240,2,FALSE)+VLOOKUP(J35,Results!$A$2:$B$240,2,FALSE)+VLOOKUP(B35,Results!$A$2:$B$240,2,FALSE)-MIN(VLOOKUP(C35,Results!$A$2:$B$240,2,FALSE),VLOOKUP(D35,Results!$A$2:$B$240,2,FALSE),VLOOKUP(E35,Results!$A$2:$B$240,2,FALSE),VLOOKUP(F35,Results!$A$2:$B$240,2,FALSE),VLOOKUP(G35,Results!$A$2:$B$240,2,FALSE),VLOOKUP(H35,Results!$A$2:$B$240,2,FALSE),VLOOKUP(I35,Results!$A$2:$B$240,2,FALSE),VLOOKUP(J35,Results!$A$2:$B$240,2,FALSE),VLOOKUP(B35,Results!$A$2:$B$240,2,FALSE)),"")</f>
        <v/>
      </c>
    </row>
    <row customHeight="1" ht="18.75" r="36" spans="2:47" x14ac:dyDescent="0.3">
      <c r="B36" s="7" t="s">
        <v>166</v>
      </c>
      <c r="C36" s="7" t="s">
        <v>170</v>
      </c>
      <c r="D36" s="7" t="s">
        <v>172</v>
      </c>
      <c r="E36" s="7" t="s">
        <v>146</v>
      </c>
      <c r="F36" s="7" t="s">
        <v>177</v>
      </c>
      <c r="G36" s="7" t="s">
        <v>96</v>
      </c>
      <c r="H36" s="7" t="s">
        <v>92</v>
      </c>
      <c r="I36" s="7" t="s">
        <v>103</v>
      </c>
      <c r="J36" s="7" t="s">
        <v>98</v>
      </c>
      <c r="K36" t="n">
        <v>35.0</v>
      </c>
      <c r="L36" s="30">
        <f si="12" t="shared"/>
        <v>0</v>
      </c>
      <c r="M36" s="6"/>
      <c r="N36" s="35" t="str">
        <f si="13" t="shared"/>
        <v/>
      </c>
      <c r="O36" s="59">
        <f>(IF(ISNUMBER(MATCH(B36,Sheet4!$K$92:$K$101,0)),1,0)+IF(ISNUMBER(MATCH(C36,Sheet4!$K$92:$K$101,0)),1,0)+IF(ISNUMBER(MATCH(D36,Sheet4!$K$92:$K$101,0)),1,0)+IF(ISNUMBER(MATCH(E36,Sheet4!$K$92:$K$101,0)),1,0)+IF(ISNUMBER(MATCH(F36,Sheet4!$K$92:$K$101,0)),1,0)+IF(ISNUMBER(MATCH(G36,Sheet4!$K$92:$K$101,0)),1,0)+IF(ISNUMBER(MATCH(H36,Sheet4!$K$92:$K$101,0)),1,0)+IF(ISNUMBER(MATCH(I36,Sheet4!$K$92:$K$101,0)),1,0)+IF(ISNUMBER(MATCH(J36,Sheet4!$K$92:$K$101,0)),1,0))
-
(IF(ISNUMBER(MATCH(B36,Sheet4!$F$2:$F$11,0)),1,0)+IF(ISNUMBER(MATCH(C36,Sheet4!$F$2:$F$11,0)),1,0)+IF(ISNUMBER(MATCH(D36,Sheet4!$F$2:$F$11,0)),1,0)+IF(ISNUMBER(MATCH(E36,Sheet4!$F$2:$F$11,0)),1,0)+IF(ISNUMBER(MATCH(F36,Sheet4!$F$2:$F$11,0)),1,0)+IF(ISNUMBER(MATCH(G36,Sheet4!$F$2:$F$11,0)),1,0)+IF(ISNUMBER(MATCH(H36,Sheet4!$F$2:$F$11,0)),1,0)+IF(ISNUMBER(MATCH(I36,Sheet4!$F$2:$F$11,0)),1,0)+IF(ISNUMBER(MATCH(J36,Sheet4!$F$2:$F$11,0)),1,0))</f>
        <v>0</v>
      </c>
      <c r="P36" s="40" t="str">
        <f>IFERROR(INDEX(Sheet4!$G:$G,MATCH(Sheet1!B36,Sheet4!$F:$F,0))+INDEX(Sheet4!$G:$G,MATCH(Sheet1!C36,Sheet4!$F:$F,0))+INDEX(Sheet4!$G:$G,MATCH(Sheet1!D36,Sheet4!$F:$F,0))+INDEX(Sheet4!$G:$G,MATCH(Sheet1!E36,Sheet4!$F:$F,0))+INDEX(Sheet4!$G:$G,MATCH(Sheet1!F36,Sheet4!$F:$F,0))+INDEX(Sheet4!$G:$G,MATCH(Sheet1!G36,Sheet4!$F:$F,0))+INDEX(Sheet4!$G:$G,MATCH(Sheet1!H36,Sheet4!$F:$F,0))+INDEX(Sheet4!$G:$G,MATCH(Sheet1!I36,Sheet4!$F:$F,0))+INDEX(Sheet4!$G:$G,MATCH(Sheet1!J36,Sheet4!$F:$F,0)),"")</f>
        <v/>
      </c>
      <c r="Q36" s="15">
        <v>13</v>
      </c>
      <c r="R36" s="26" t="str">
        <f si="28" t="shared"/>
        <v/>
      </c>
      <c r="S36" s="66" t="str">
        <f si="29" t="shared"/>
        <v/>
      </c>
      <c r="T36" s="66"/>
      <c r="U36" s="66" t="str">
        <f si="30" t="shared"/>
        <v/>
      </c>
      <c r="V36" s="66"/>
      <c r="W36" s="66" t="str">
        <f si="31" t="shared"/>
        <v/>
      </c>
      <c r="X36" s="66"/>
      <c r="Y36" s="66" t="str">
        <f si="32" t="shared"/>
        <v/>
      </c>
      <c r="Z36" s="66"/>
      <c r="AA36" s="66" t="str">
        <f si="33" t="shared"/>
        <v/>
      </c>
      <c r="AB36" s="66"/>
      <c r="AC36" s="58" t="str">
        <f si="34" t="shared"/>
        <v/>
      </c>
      <c r="AD36" s="58" t="str">
        <f si="35" t="shared"/>
        <v/>
      </c>
      <c r="AE36" s="27" t="str">
        <f si="36" t="shared"/>
        <v/>
      </c>
      <c r="AF36">
        <f si="17" t="shared"/>
        <v>0</v>
      </c>
      <c r="AH36">
        <v>13</v>
      </c>
      <c r="AI36" t="str">
        <f si="15" t="shared"/>
        <v>Ben SimmonsIsaiah CanaanJimmy ButlerMonte MorrisKelly OubreMikal BridgesKenneth FariedJohn CollinsDeandre Ayton</v>
      </c>
      <c r="AJ36">
        <f si="18" t="shared"/>
        <v>0</v>
      </c>
      <c r="AK36">
        <f si="19" t="shared"/>
        <v>0</v>
      </c>
      <c r="AL36">
        <f si="20" t="shared"/>
        <v>0</v>
      </c>
      <c r="AM36">
        <f si="21" t="shared"/>
        <v>0</v>
      </c>
      <c r="AN36">
        <f si="22" t="shared"/>
        <v>0</v>
      </c>
      <c r="AO36">
        <f si="23" t="shared"/>
        <v>0</v>
      </c>
      <c r="AP36">
        <f si="24" t="shared"/>
        <v>0</v>
      </c>
      <c r="AQ36">
        <f si="25" t="shared"/>
        <v>0</v>
      </c>
      <c r="AR36">
        <f si="26" t="shared"/>
        <v>0</v>
      </c>
      <c r="AS36">
        <f si="27" t="shared"/>
        <v>0</v>
      </c>
      <c r="AU36" t="str">
        <f>IFERROR(VLOOKUP(C36,Results!$A$2:$B$240,2,FALSE)+VLOOKUP(D36,Results!$A$2:$B$240,2,FALSE)+VLOOKUP(E36,Results!$A$2:$B$240,2,FALSE)+VLOOKUP(F36,Results!$A$2:$B$240,2,FALSE)+VLOOKUP(G36,Results!$A$2:$B$240,2,FALSE)+VLOOKUP(H36,Results!$A$2:$B$240,2,FALSE)+VLOOKUP(I36,Results!$A$2:$B$240,2,FALSE)+VLOOKUP(J36,Results!$A$2:$B$240,2,FALSE)+VLOOKUP(B36,Results!$A$2:$B$240,2,FALSE)-MIN(VLOOKUP(C36,Results!$A$2:$B$240,2,FALSE),VLOOKUP(D36,Results!$A$2:$B$240,2,FALSE),VLOOKUP(E36,Results!$A$2:$B$240,2,FALSE),VLOOKUP(F36,Results!$A$2:$B$240,2,FALSE),VLOOKUP(G36,Results!$A$2:$B$240,2,FALSE),VLOOKUP(H36,Results!$A$2:$B$240,2,FALSE),VLOOKUP(I36,Results!$A$2:$B$240,2,FALSE),VLOOKUP(J36,Results!$A$2:$B$240,2,FALSE),VLOOKUP(B36,Results!$A$2:$B$240,2,FALSE)),"")</f>
        <v/>
      </c>
    </row>
    <row customHeight="1" ht="18.75" r="37" spans="2:47" x14ac:dyDescent="0.3">
      <c r="B37" s="7" t="s">
        <v>166</v>
      </c>
      <c r="C37" s="7" t="s">
        <v>170</v>
      </c>
      <c r="D37" s="7" t="s">
        <v>172</v>
      </c>
      <c r="E37" s="7" t="s">
        <v>146</v>
      </c>
      <c r="F37" s="7" t="s">
        <v>177</v>
      </c>
      <c r="G37" s="7" t="s">
        <v>100</v>
      </c>
      <c r="H37" s="7" t="s">
        <v>181</v>
      </c>
      <c r="I37" s="7" t="s">
        <v>152</v>
      </c>
      <c r="J37" s="7" t="s">
        <v>156</v>
      </c>
      <c r="K37" t="n">
        <v>35.0</v>
      </c>
      <c r="L37" s="30">
        <f si="12" t="shared"/>
        <v>0</v>
      </c>
      <c r="M37" s="6"/>
      <c r="N37" s="35" t="str">
        <f si="13" t="shared"/>
        <v/>
      </c>
      <c r="O37" s="59">
        <f>(IF(ISNUMBER(MATCH(B37,Sheet4!$K$92:$K$101,0)),1,0)+IF(ISNUMBER(MATCH(C37,Sheet4!$K$92:$K$101,0)),1,0)+IF(ISNUMBER(MATCH(D37,Sheet4!$K$92:$K$101,0)),1,0)+IF(ISNUMBER(MATCH(E37,Sheet4!$K$92:$K$101,0)),1,0)+IF(ISNUMBER(MATCH(F37,Sheet4!$K$92:$K$101,0)),1,0)+IF(ISNUMBER(MATCH(G37,Sheet4!$K$92:$K$101,0)),1,0)+IF(ISNUMBER(MATCH(H37,Sheet4!$K$92:$K$101,0)),1,0)+IF(ISNUMBER(MATCH(I37,Sheet4!$K$92:$K$101,0)),1,0)+IF(ISNUMBER(MATCH(J37,Sheet4!$K$92:$K$101,0)),1,0))
-
(IF(ISNUMBER(MATCH(B37,Sheet4!$F$2:$F$11,0)),1,0)+IF(ISNUMBER(MATCH(C37,Sheet4!$F$2:$F$11,0)),1,0)+IF(ISNUMBER(MATCH(D37,Sheet4!$F$2:$F$11,0)),1,0)+IF(ISNUMBER(MATCH(E37,Sheet4!$F$2:$F$11,0)),1,0)+IF(ISNUMBER(MATCH(F37,Sheet4!$F$2:$F$11,0)),1,0)+IF(ISNUMBER(MATCH(G37,Sheet4!$F$2:$F$11,0)),1,0)+IF(ISNUMBER(MATCH(H37,Sheet4!$F$2:$F$11,0)),1,0)+IF(ISNUMBER(MATCH(I37,Sheet4!$F$2:$F$11,0)),1,0)+IF(ISNUMBER(MATCH(J37,Sheet4!$F$2:$F$11,0)),1,0))</f>
        <v>0</v>
      </c>
      <c r="P37" s="40" t="str">
        <f>IFERROR(INDEX(Sheet4!$G:$G,MATCH(Sheet1!B37,Sheet4!$F:$F,0))+INDEX(Sheet4!$G:$G,MATCH(Sheet1!C37,Sheet4!$F:$F,0))+INDEX(Sheet4!$G:$G,MATCH(Sheet1!D37,Sheet4!$F:$F,0))+INDEX(Sheet4!$G:$G,MATCH(Sheet1!E37,Sheet4!$F:$F,0))+INDEX(Sheet4!$G:$G,MATCH(Sheet1!F37,Sheet4!$F:$F,0))+INDEX(Sheet4!$G:$G,MATCH(Sheet1!G37,Sheet4!$F:$F,0))+INDEX(Sheet4!$G:$G,MATCH(Sheet1!H37,Sheet4!$F:$F,0))+INDEX(Sheet4!$G:$G,MATCH(Sheet1!I37,Sheet4!$F:$F,0))+INDEX(Sheet4!$G:$G,MATCH(Sheet1!J37,Sheet4!$F:$F,0)),"")</f>
        <v/>
      </c>
      <c r="Q37" s="15">
        <v>14</v>
      </c>
      <c r="R37" s="26" t="str">
        <f si="28" t="shared"/>
        <v/>
      </c>
      <c r="S37" s="66" t="str">
        <f si="29" t="shared"/>
        <v/>
      </c>
      <c r="T37" s="66"/>
      <c r="U37" s="66" t="str">
        <f si="30" t="shared"/>
        <v/>
      </c>
      <c r="V37" s="66"/>
      <c r="W37" s="66" t="str">
        <f si="31" t="shared"/>
        <v/>
      </c>
      <c r="X37" s="66"/>
      <c r="Y37" s="66" t="str">
        <f si="32" t="shared"/>
        <v/>
      </c>
      <c r="Z37" s="66"/>
      <c r="AA37" s="66" t="str">
        <f si="33" t="shared"/>
        <v/>
      </c>
      <c r="AB37" s="66"/>
      <c r="AC37" s="58" t="str">
        <f si="34" t="shared"/>
        <v/>
      </c>
      <c r="AD37" s="58" t="str">
        <f si="35" t="shared"/>
        <v/>
      </c>
      <c r="AE37" s="27" t="str">
        <f si="36" t="shared"/>
        <v/>
      </c>
      <c r="AF37">
        <f si="17" t="shared"/>
        <v>0</v>
      </c>
      <c r="AH37">
        <v>14</v>
      </c>
      <c r="AI37" t="str">
        <f si="15" t="shared"/>
        <v>De'Aaron FoxIsaiah CanaanDevin BookerJimmy ButlerKelly OubreCorey BrewerJosh JacksonPaul MillsapKarl-Anthony Towns</v>
      </c>
      <c r="AJ37">
        <f si="18" t="shared"/>
        <v>0</v>
      </c>
      <c r="AK37">
        <f si="19" t="shared"/>
        <v>0</v>
      </c>
      <c r="AL37">
        <f si="20" t="shared"/>
        <v>0</v>
      </c>
      <c r="AM37">
        <f si="21" t="shared"/>
        <v>0</v>
      </c>
      <c r="AN37">
        <f si="22" t="shared"/>
        <v>0</v>
      </c>
      <c r="AO37">
        <f si="23" t="shared"/>
        <v>0</v>
      </c>
      <c r="AP37">
        <f si="24" t="shared"/>
        <v>0</v>
      </c>
      <c r="AQ37">
        <f si="25" t="shared"/>
        <v>0</v>
      </c>
      <c r="AR37">
        <f si="26" t="shared"/>
        <v>0</v>
      </c>
      <c r="AS37">
        <f si="27" t="shared"/>
        <v>0</v>
      </c>
      <c r="AU37" t="str">
        <f>IFERROR(VLOOKUP(C37,Results!$A$2:$B$240,2,FALSE)+VLOOKUP(D37,Results!$A$2:$B$240,2,FALSE)+VLOOKUP(E37,Results!$A$2:$B$240,2,FALSE)+VLOOKUP(F37,Results!$A$2:$B$240,2,FALSE)+VLOOKUP(G37,Results!$A$2:$B$240,2,FALSE)+VLOOKUP(H37,Results!$A$2:$B$240,2,FALSE)+VLOOKUP(I37,Results!$A$2:$B$240,2,FALSE)+VLOOKUP(J37,Results!$A$2:$B$240,2,FALSE)+VLOOKUP(B37,Results!$A$2:$B$240,2,FALSE)-MIN(VLOOKUP(C37,Results!$A$2:$B$240,2,FALSE),VLOOKUP(D37,Results!$A$2:$B$240,2,FALSE),VLOOKUP(E37,Results!$A$2:$B$240,2,FALSE),VLOOKUP(F37,Results!$A$2:$B$240,2,FALSE),VLOOKUP(G37,Results!$A$2:$B$240,2,FALSE),VLOOKUP(H37,Results!$A$2:$B$240,2,FALSE),VLOOKUP(I37,Results!$A$2:$B$240,2,FALSE),VLOOKUP(J37,Results!$A$2:$B$240,2,FALSE),VLOOKUP(B37,Results!$A$2:$B$240,2,FALSE)),"")</f>
        <v/>
      </c>
    </row>
    <row r="38" spans="2:47" x14ac:dyDescent="0.3">
      <c r="B38" s="7" t="s">
        <v>166</v>
      </c>
      <c r="C38" s="7" t="s">
        <v>171</v>
      </c>
      <c r="D38" s="7" t="s">
        <v>172</v>
      </c>
      <c r="E38" s="7" t="s">
        <v>146</v>
      </c>
      <c r="F38" s="7" t="s">
        <v>177</v>
      </c>
      <c r="G38" s="7" t="s">
        <v>178</v>
      </c>
      <c r="H38" s="7" t="s">
        <v>181</v>
      </c>
      <c r="I38" s="7" t="s">
        <v>152</v>
      </c>
      <c r="J38" s="7" t="s">
        <v>186</v>
      </c>
      <c r="K38" t="n">
        <v>34.0</v>
      </c>
      <c r="L38" s="30">
        <f si="12" t="shared"/>
        <v>0</v>
      </c>
      <c r="M38" s="6"/>
      <c r="N38" s="35" t="str">
        <f si="13" t="shared"/>
        <v/>
      </c>
      <c r="O38" s="59">
        <f>(IF(ISNUMBER(MATCH(B38,Sheet4!$K$92:$K$101,0)),1,0)+IF(ISNUMBER(MATCH(C38,Sheet4!$K$92:$K$101,0)),1,0)+IF(ISNUMBER(MATCH(D38,Sheet4!$K$92:$K$101,0)),1,0)+IF(ISNUMBER(MATCH(E38,Sheet4!$K$92:$K$101,0)),1,0)+IF(ISNUMBER(MATCH(F38,Sheet4!$K$92:$K$101,0)),1,0)+IF(ISNUMBER(MATCH(G38,Sheet4!$K$92:$K$101,0)),1,0)+IF(ISNUMBER(MATCH(H38,Sheet4!$K$92:$K$101,0)),1,0)+IF(ISNUMBER(MATCH(I38,Sheet4!$K$92:$K$101,0)),1,0)+IF(ISNUMBER(MATCH(J38,Sheet4!$K$92:$K$101,0)),1,0))
-
(IF(ISNUMBER(MATCH(B38,Sheet4!$F$2:$F$11,0)),1,0)+IF(ISNUMBER(MATCH(C38,Sheet4!$F$2:$F$11,0)),1,0)+IF(ISNUMBER(MATCH(D38,Sheet4!$F$2:$F$11,0)),1,0)+IF(ISNUMBER(MATCH(E38,Sheet4!$F$2:$F$11,0)),1,0)+IF(ISNUMBER(MATCH(F38,Sheet4!$F$2:$F$11,0)),1,0)+IF(ISNUMBER(MATCH(G38,Sheet4!$F$2:$F$11,0)),1,0)+IF(ISNUMBER(MATCH(H38,Sheet4!$F$2:$F$11,0)),1,0)+IF(ISNUMBER(MATCH(I38,Sheet4!$F$2:$F$11,0)),1,0)+IF(ISNUMBER(MATCH(J38,Sheet4!$F$2:$F$11,0)),1,0))</f>
        <v>0</v>
      </c>
      <c r="P38" s="40" t="str">
        <f>IFERROR(INDEX(Sheet4!$G:$G,MATCH(Sheet1!B38,Sheet4!$F:$F,0))+INDEX(Sheet4!$G:$G,MATCH(Sheet1!C38,Sheet4!$F:$F,0))+INDEX(Sheet4!$G:$G,MATCH(Sheet1!D38,Sheet4!$F:$F,0))+INDEX(Sheet4!$G:$G,MATCH(Sheet1!E38,Sheet4!$F:$F,0))+INDEX(Sheet4!$G:$G,MATCH(Sheet1!F38,Sheet4!$F:$F,0))+INDEX(Sheet4!$G:$G,MATCH(Sheet1!G38,Sheet4!$F:$F,0))+INDEX(Sheet4!$G:$G,MATCH(Sheet1!H38,Sheet4!$F:$F,0))+INDEX(Sheet4!$G:$G,MATCH(Sheet1!I38,Sheet4!$F:$F,0))+INDEX(Sheet4!$G:$G,MATCH(Sheet1!J38,Sheet4!$F:$F,0)),"")</f>
        <v/>
      </c>
      <c r="Q38" s="15">
        <v>15</v>
      </c>
      <c r="R38" s="26" t="str">
        <f si="28" t="shared"/>
        <v/>
      </c>
      <c r="S38" s="66" t="str">
        <f si="29" t="shared"/>
        <v/>
      </c>
      <c r="T38" s="66"/>
      <c r="U38" s="66" t="str">
        <f si="30" t="shared"/>
        <v/>
      </c>
      <c r="V38" s="66"/>
      <c r="W38" s="66" t="str">
        <f si="31" t="shared"/>
        <v/>
      </c>
      <c r="X38" s="66"/>
      <c r="Y38" s="66" t="str">
        <f si="32" t="shared"/>
        <v/>
      </c>
      <c r="Z38" s="66"/>
      <c r="AA38" s="66" t="str">
        <f si="33" t="shared"/>
        <v/>
      </c>
      <c r="AB38" s="66"/>
      <c r="AC38" s="58" t="str">
        <f si="34" t="shared"/>
        <v/>
      </c>
      <c r="AD38" s="58" t="str">
        <f si="35" t="shared"/>
        <v/>
      </c>
      <c r="AE38" s="27" t="str">
        <f si="36" t="shared"/>
        <v/>
      </c>
      <c r="AF38">
        <f si="17" t="shared"/>
        <v>0</v>
      </c>
      <c r="AH38">
        <v>15</v>
      </c>
      <c r="AI38" t="str">
        <f si="15" t="shared"/>
        <v>Ben SimmonsIsaiah CanaanDevin BookerJimmy ButlerKelly OubreCorey BrewerJohn CollinsPaul MillsapDeandre Ayton</v>
      </c>
      <c r="AJ38">
        <f si="18" t="shared"/>
        <v>0</v>
      </c>
      <c r="AK38">
        <f si="19" t="shared"/>
        <v>0</v>
      </c>
      <c r="AL38">
        <f si="20" t="shared"/>
        <v>0</v>
      </c>
      <c r="AM38">
        <f si="21" t="shared"/>
        <v>0</v>
      </c>
      <c r="AN38">
        <f si="22" t="shared"/>
        <v>0</v>
      </c>
      <c r="AO38">
        <f si="23" t="shared"/>
        <v>0</v>
      </c>
      <c r="AP38">
        <f si="24" t="shared"/>
        <v>0</v>
      </c>
      <c r="AQ38">
        <f si="25" t="shared"/>
        <v>0</v>
      </c>
      <c r="AR38">
        <f si="26" t="shared"/>
        <v>0</v>
      </c>
      <c r="AS38">
        <f si="27" t="shared"/>
        <v>0</v>
      </c>
      <c r="AU38" t="str">
        <f>IFERROR(VLOOKUP(C38,Results!$A$2:$B$240,2,FALSE)+VLOOKUP(D38,Results!$A$2:$B$240,2,FALSE)+VLOOKUP(E38,Results!$A$2:$B$240,2,FALSE)+VLOOKUP(F38,Results!$A$2:$B$240,2,FALSE)+VLOOKUP(G38,Results!$A$2:$B$240,2,FALSE)+VLOOKUP(H38,Results!$A$2:$B$240,2,FALSE)+VLOOKUP(I38,Results!$A$2:$B$240,2,FALSE)+VLOOKUP(J38,Results!$A$2:$B$240,2,FALSE)+VLOOKUP(B38,Results!$A$2:$B$240,2,FALSE)-MIN(VLOOKUP(C38,Results!$A$2:$B$240,2,FALSE),VLOOKUP(D38,Results!$A$2:$B$240,2,FALSE),VLOOKUP(E38,Results!$A$2:$B$240,2,FALSE),VLOOKUP(F38,Results!$A$2:$B$240,2,FALSE),VLOOKUP(G38,Results!$A$2:$B$240,2,FALSE),VLOOKUP(H38,Results!$A$2:$B$240,2,FALSE),VLOOKUP(I38,Results!$A$2:$B$240,2,FALSE),VLOOKUP(J38,Results!$A$2:$B$240,2,FALSE),VLOOKUP(B38,Results!$A$2:$B$240,2,FALSE)),"")</f>
        <v/>
      </c>
    </row>
    <row r="39" spans="2:47" x14ac:dyDescent="0.3">
      <c r="B39" s="7" t="s">
        <v>166</v>
      </c>
      <c r="C39" s="7" t="s">
        <v>170</v>
      </c>
      <c r="D39" s="7" t="s">
        <v>146</v>
      </c>
      <c r="E39" s="7" t="s">
        <v>148</v>
      </c>
      <c r="F39" s="7" t="s">
        <v>150</v>
      </c>
      <c r="G39" s="7" t="s">
        <v>177</v>
      </c>
      <c r="H39" s="7" t="s">
        <v>153</v>
      </c>
      <c r="I39" s="7" t="s">
        <v>93</v>
      </c>
      <c r="J39" s="7" t="s">
        <v>186</v>
      </c>
      <c r="K39" t="n">
        <v>34.0</v>
      </c>
      <c r="L39" s="30">
        <f si="12" t="shared"/>
        <v>0</v>
      </c>
      <c r="M39" s="6"/>
      <c r="N39" s="35" t="str">
        <f si="13" t="shared"/>
        <v/>
      </c>
      <c r="O39" s="59">
        <f>(IF(ISNUMBER(MATCH(B39,Sheet4!$K$92:$K$101,0)),1,0)+IF(ISNUMBER(MATCH(C39,Sheet4!$K$92:$K$101,0)),1,0)+IF(ISNUMBER(MATCH(D39,Sheet4!$K$92:$K$101,0)),1,0)+IF(ISNUMBER(MATCH(E39,Sheet4!$K$92:$K$101,0)),1,0)+IF(ISNUMBER(MATCH(F39,Sheet4!$K$92:$K$101,0)),1,0)+IF(ISNUMBER(MATCH(G39,Sheet4!$K$92:$K$101,0)),1,0)+IF(ISNUMBER(MATCH(H39,Sheet4!$K$92:$K$101,0)),1,0)+IF(ISNUMBER(MATCH(I39,Sheet4!$K$92:$K$101,0)),1,0)+IF(ISNUMBER(MATCH(J39,Sheet4!$K$92:$K$101,0)),1,0))
-
(IF(ISNUMBER(MATCH(B39,Sheet4!$F$2:$F$11,0)),1,0)+IF(ISNUMBER(MATCH(C39,Sheet4!$F$2:$F$11,0)),1,0)+IF(ISNUMBER(MATCH(D39,Sheet4!$F$2:$F$11,0)),1,0)+IF(ISNUMBER(MATCH(E39,Sheet4!$F$2:$F$11,0)),1,0)+IF(ISNUMBER(MATCH(F39,Sheet4!$F$2:$F$11,0)),1,0)+IF(ISNUMBER(MATCH(G39,Sheet4!$F$2:$F$11,0)),1,0)+IF(ISNUMBER(MATCH(H39,Sheet4!$F$2:$F$11,0)),1,0)+IF(ISNUMBER(MATCH(I39,Sheet4!$F$2:$F$11,0)),1,0)+IF(ISNUMBER(MATCH(J39,Sheet4!$F$2:$F$11,0)),1,0))</f>
        <v>0</v>
      </c>
      <c r="P39" s="40" t="str">
        <f>IFERROR(INDEX(Sheet4!$G:$G,MATCH(Sheet1!B39,Sheet4!$F:$F,0))+INDEX(Sheet4!$G:$G,MATCH(Sheet1!C39,Sheet4!$F:$F,0))+INDEX(Sheet4!$G:$G,MATCH(Sheet1!D39,Sheet4!$F:$F,0))+INDEX(Sheet4!$G:$G,MATCH(Sheet1!E39,Sheet4!$F:$F,0))+INDEX(Sheet4!$G:$G,MATCH(Sheet1!F39,Sheet4!$F:$F,0))+INDEX(Sheet4!$G:$G,MATCH(Sheet1!G39,Sheet4!$F:$F,0))+INDEX(Sheet4!$G:$G,MATCH(Sheet1!H39,Sheet4!$F:$F,0))+INDEX(Sheet4!$G:$G,MATCH(Sheet1!I39,Sheet4!$F:$F,0))+INDEX(Sheet4!$G:$G,MATCH(Sheet1!J39,Sheet4!$F:$F,0)),"")</f>
        <v/>
      </c>
      <c r="Q39" s="15">
        <v>16</v>
      </c>
      <c r="R39" s="26" t="str">
        <f si="28" t="shared"/>
        <v/>
      </c>
      <c r="S39" s="66" t="str">
        <f si="29" t="shared"/>
        <v/>
      </c>
      <c r="T39" s="66"/>
      <c r="U39" s="66" t="str">
        <f si="30" t="shared"/>
        <v/>
      </c>
      <c r="V39" s="66"/>
      <c r="W39" s="66" t="str">
        <f si="31" t="shared"/>
        <v/>
      </c>
      <c r="X39" s="66"/>
      <c r="Y39" s="66" t="str">
        <f si="32" t="shared"/>
        <v/>
      </c>
      <c r="Z39" s="66"/>
      <c r="AA39" s="66" t="str">
        <f si="33" t="shared"/>
        <v/>
      </c>
      <c r="AB39" s="66"/>
      <c r="AC39" s="58" t="str">
        <f si="34" t="shared"/>
        <v/>
      </c>
      <c r="AD39" s="58" t="str">
        <f si="35" t="shared"/>
        <v/>
      </c>
      <c r="AE39" s="27" t="str">
        <f si="36" t="shared"/>
        <v/>
      </c>
      <c r="AF39">
        <f si="17" t="shared"/>
        <v>0</v>
      </c>
      <c r="AH39">
        <v>16</v>
      </c>
      <c r="AI39" t="str">
        <f si="15" t="shared"/>
        <v>Ben SimmonsDe'Aaron FoxJimmy ButlerMonte MorrisKelly OubreTaurean PrinceJosh JacksonTrey LylesRudy Gobert</v>
      </c>
      <c r="AJ39">
        <f si="18" t="shared"/>
        <v>0</v>
      </c>
      <c r="AK39">
        <f si="19" t="shared"/>
        <v>0</v>
      </c>
      <c r="AL39">
        <f si="20" t="shared"/>
        <v>0</v>
      </c>
      <c r="AM39">
        <f si="21" t="shared"/>
        <v>0</v>
      </c>
      <c r="AN39">
        <f si="22" t="shared"/>
        <v>0</v>
      </c>
      <c r="AO39">
        <f si="23" t="shared"/>
        <v>0</v>
      </c>
      <c r="AP39">
        <f si="24" t="shared"/>
        <v>0</v>
      </c>
      <c r="AQ39">
        <f si="25" t="shared"/>
        <v>0</v>
      </c>
      <c r="AR39">
        <f si="26" t="shared"/>
        <v>0</v>
      </c>
      <c r="AS39">
        <f si="27" t="shared"/>
        <v>0</v>
      </c>
      <c r="AU39" t="str">
        <f>IFERROR(VLOOKUP(C39,Results!$A$2:$B$240,2,FALSE)+VLOOKUP(D39,Results!$A$2:$B$240,2,FALSE)+VLOOKUP(E39,Results!$A$2:$B$240,2,FALSE)+VLOOKUP(F39,Results!$A$2:$B$240,2,FALSE)+VLOOKUP(G39,Results!$A$2:$B$240,2,FALSE)+VLOOKUP(H39,Results!$A$2:$B$240,2,FALSE)+VLOOKUP(I39,Results!$A$2:$B$240,2,FALSE)+VLOOKUP(J39,Results!$A$2:$B$240,2,FALSE)+VLOOKUP(B39,Results!$A$2:$B$240,2,FALSE)-MIN(VLOOKUP(C39,Results!$A$2:$B$240,2,FALSE),VLOOKUP(D39,Results!$A$2:$B$240,2,FALSE),VLOOKUP(E39,Results!$A$2:$B$240,2,FALSE),VLOOKUP(F39,Results!$A$2:$B$240,2,FALSE),VLOOKUP(G39,Results!$A$2:$B$240,2,FALSE),VLOOKUP(H39,Results!$A$2:$B$240,2,FALSE),VLOOKUP(I39,Results!$A$2:$B$240,2,FALSE),VLOOKUP(J39,Results!$A$2:$B$240,2,FALSE),VLOOKUP(B39,Results!$A$2:$B$240,2,FALSE)),"")</f>
        <v/>
      </c>
    </row>
    <row r="40" spans="2:47" x14ac:dyDescent="0.3">
      <c r="B40" s="7" t="s">
        <v>166</v>
      </c>
      <c r="C40" s="7" t="s">
        <v>87</v>
      </c>
      <c r="D40" s="7" t="s">
        <v>172</v>
      </c>
      <c r="E40" s="7" t="s">
        <v>146</v>
      </c>
      <c r="F40" s="7" t="s">
        <v>100</v>
      </c>
      <c r="G40" s="7" t="s">
        <v>159</v>
      </c>
      <c r="H40" s="7" t="s">
        <v>92</v>
      </c>
      <c r="I40" s="7" t="s">
        <v>152</v>
      </c>
      <c r="J40" s="7" t="s">
        <v>98</v>
      </c>
      <c r="K40" t="n">
        <v>33.0</v>
      </c>
      <c r="L40" s="30">
        <f si="12" t="shared"/>
        <v>0</v>
      </c>
      <c r="M40" s="6"/>
      <c r="N40" s="35" t="str">
        <f si="13" t="shared"/>
        <v/>
      </c>
      <c r="O40" s="59">
        <f>(IF(ISNUMBER(MATCH(B40,Sheet4!$K$92:$K$101,0)),1,0)+IF(ISNUMBER(MATCH(C40,Sheet4!$K$92:$K$101,0)),1,0)+IF(ISNUMBER(MATCH(D40,Sheet4!$K$92:$K$101,0)),1,0)+IF(ISNUMBER(MATCH(E40,Sheet4!$K$92:$K$101,0)),1,0)+IF(ISNUMBER(MATCH(F40,Sheet4!$K$92:$K$101,0)),1,0)+IF(ISNUMBER(MATCH(G40,Sheet4!$K$92:$K$101,0)),1,0)+IF(ISNUMBER(MATCH(H40,Sheet4!$K$92:$K$101,0)),1,0)+IF(ISNUMBER(MATCH(I40,Sheet4!$K$92:$K$101,0)),1,0)+IF(ISNUMBER(MATCH(J40,Sheet4!$K$92:$K$101,0)),1,0))
-
(IF(ISNUMBER(MATCH(B40,Sheet4!$F$2:$F$11,0)),1,0)+IF(ISNUMBER(MATCH(C40,Sheet4!$F$2:$F$11,0)),1,0)+IF(ISNUMBER(MATCH(D40,Sheet4!$F$2:$F$11,0)),1,0)+IF(ISNUMBER(MATCH(E40,Sheet4!$F$2:$F$11,0)),1,0)+IF(ISNUMBER(MATCH(F40,Sheet4!$F$2:$F$11,0)),1,0)+IF(ISNUMBER(MATCH(G40,Sheet4!$F$2:$F$11,0)),1,0)+IF(ISNUMBER(MATCH(H40,Sheet4!$F$2:$F$11,0)),1,0)+IF(ISNUMBER(MATCH(I40,Sheet4!$F$2:$F$11,0)),1,0)+IF(ISNUMBER(MATCH(J40,Sheet4!$F$2:$F$11,0)),1,0))</f>
        <v>0</v>
      </c>
      <c r="P40" s="40" t="str">
        <f>IFERROR(INDEX(Sheet4!$G:$G,MATCH(Sheet1!B40,Sheet4!$F:$F,0))+INDEX(Sheet4!$G:$G,MATCH(Sheet1!C40,Sheet4!$F:$F,0))+INDEX(Sheet4!$G:$G,MATCH(Sheet1!D40,Sheet4!$F:$F,0))+INDEX(Sheet4!$G:$G,MATCH(Sheet1!E40,Sheet4!$F:$F,0))+INDEX(Sheet4!$G:$G,MATCH(Sheet1!F40,Sheet4!$F:$F,0))+INDEX(Sheet4!$G:$G,MATCH(Sheet1!G40,Sheet4!$F:$F,0))+INDEX(Sheet4!$G:$G,MATCH(Sheet1!H40,Sheet4!$F:$F,0))+INDEX(Sheet4!$G:$G,MATCH(Sheet1!I40,Sheet4!$F:$F,0))+INDEX(Sheet4!$G:$G,MATCH(Sheet1!J40,Sheet4!$F:$F,0)),"")</f>
        <v/>
      </c>
      <c r="Q40" s="15">
        <v>17</v>
      </c>
      <c r="R40" s="26" t="str">
        <f si="28" t="shared"/>
        <v/>
      </c>
      <c r="S40" s="66" t="str">
        <f si="29" t="shared"/>
        <v/>
      </c>
      <c r="T40" s="66"/>
      <c r="U40" s="66" t="str">
        <f si="30" t="shared"/>
        <v/>
      </c>
      <c r="V40" s="66"/>
      <c r="W40" s="66" t="str">
        <f si="31" t="shared"/>
        <v/>
      </c>
      <c r="X40" s="66"/>
      <c r="Y40" s="66" t="str">
        <f si="32" t="shared"/>
        <v/>
      </c>
      <c r="Z40" s="66"/>
      <c r="AA40" s="66" t="str">
        <f si="33" t="shared"/>
        <v/>
      </c>
      <c r="AB40" s="66"/>
      <c r="AC40" s="58" t="str">
        <f si="34" t="shared"/>
        <v/>
      </c>
      <c r="AD40" s="58" t="str">
        <f si="35" t="shared"/>
        <v/>
      </c>
      <c r="AE40" s="27" t="str">
        <f si="36" t="shared"/>
        <v/>
      </c>
      <c r="AF40">
        <f si="17" t="shared"/>
        <v>0</v>
      </c>
      <c r="AH40">
        <v>17</v>
      </c>
      <c r="AI40" t="str">
        <f si="15" t="shared"/>
        <v>Ben SimmonsLandry ShametJimmy ButlerMonte MorrisKelly OubreMikal BridgesJosh JacksonPaul MillsapKarl-Anthony Towns</v>
      </c>
      <c r="AJ40">
        <f si="18" t="shared"/>
        <v>0</v>
      </c>
      <c r="AK40">
        <f si="19" t="shared"/>
        <v>0</v>
      </c>
      <c r="AL40">
        <f si="20" t="shared"/>
        <v>0</v>
      </c>
      <c r="AM40">
        <f si="21" t="shared"/>
        <v>0</v>
      </c>
      <c r="AN40">
        <f si="22" t="shared"/>
        <v>0</v>
      </c>
      <c r="AO40">
        <f si="23" t="shared"/>
        <v>0</v>
      </c>
      <c r="AP40">
        <f si="24" t="shared"/>
        <v>0</v>
      </c>
      <c r="AQ40">
        <f si="25" t="shared"/>
        <v>0</v>
      </c>
      <c r="AR40">
        <f si="26" t="shared"/>
        <v>0</v>
      </c>
      <c r="AS40">
        <f si="27" t="shared"/>
        <v>0</v>
      </c>
      <c r="AU40" t="str">
        <f>IFERROR(VLOOKUP(C40,Results!$A$2:$B$240,2,FALSE)+VLOOKUP(D40,Results!$A$2:$B$240,2,FALSE)+VLOOKUP(E40,Results!$A$2:$B$240,2,FALSE)+VLOOKUP(F40,Results!$A$2:$B$240,2,FALSE)+VLOOKUP(G40,Results!$A$2:$B$240,2,FALSE)+VLOOKUP(H40,Results!$A$2:$B$240,2,FALSE)+VLOOKUP(I40,Results!$A$2:$B$240,2,FALSE)+VLOOKUP(J40,Results!$A$2:$B$240,2,FALSE)+VLOOKUP(B40,Results!$A$2:$B$240,2,FALSE)-MIN(VLOOKUP(C40,Results!$A$2:$B$240,2,FALSE),VLOOKUP(D40,Results!$A$2:$B$240,2,FALSE),VLOOKUP(E40,Results!$A$2:$B$240,2,FALSE),VLOOKUP(F40,Results!$A$2:$B$240,2,FALSE),VLOOKUP(G40,Results!$A$2:$B$240,2,FALSE),VLOOKUP(H40,Results!$A$2:$B$240,2,FALSE),VLOOKUP(I40,Results!$A$2:$B$240,2,FALSE),VLOOKUP(J40,Results!$A$2:$B$240,2,FALSE),VLOOKUP(B40,Results!$A$2:$B$240,2,FALSE)),"")</f>
        <v/>
      </c>
    </row>
    <row customHeight="1" ht="18.75" r="41" spans="2:47" x14ac:dyDescent="0.3">
      <c r="B41" s="7" t="s">
        <v>87</v>
      </c>
      <c r="C41" s="7" t="s">
        <v>170</v>
      </c>
      <c r="D41" s="7" t="s">
        <v>173</v>
      </c>
      <c r="E41" s="7" t="s">
        <v>146</v>
      </c>
      <c r="F41" s="7" t="s">
        <v>177</v>
      </c>
      <c r="G41" s="7" t="s">
        <v>178</v>
      </c>
      <c r="H41" s="7" t="s">
        <v>153</v>
      </c>
      <c r="I41" s="7" t="s">
        <v>181</v>
      </c>
      <c r="J41" s="7" t="s">
        <v>186</v>
      </c>
      <c r="K41" t="n">
        <v>33.0</v>
      </c>
      <c r="L41" s="30">
        <f si="12" t="shared"/>
        <v>0</v>
      </c>
      <c r="M41" s="6"/>
      <c r="N41" s="35" t="str">
        <f si="13" t="shared"/>
        <v/>
      </c>
      <c r="O41" s="59">
        <f>(IF(ISNUMBER(MATCH(B41,Sheet4!$K$92:$K$101,0)),1,0)+IF(ISNUMBER(MATCH(C41,Sheet4!$K$92:$K$101,0)),1,0)+IF(ISNUMBER(MATCH(D41,Sheet4!$K$92:$K$101,0)),1,0)+IF(ISNUMBER(MATCH(E41,Sheet4!$K$92:$K$101,0)),1,0)+IF(ISNUMBER(MATCH(F41,Sheet4!$K$92:$K$101,0)),1,0)+IF(ISNUMBER(MATCH(G41,Sheet4!$K$92:$K$101,0)),1,0)+IF(ISNUMBER(MATCH(H41,Sheet4!$K$92:$K$101,0)),1,0)+IF(ISNUMBER(MATCH(I41,Sheet4!$K$92:$K$101,0)),1,0)+IF(ISNUMBER(MATCH(J41,Sheet4!$K$92:$K$101,0)),1,0))
-
(IF(ISNUMBER(MATCH(B41,Sheet4!$F$2:$F$11,0)),1,0)+IF(ISNUMBER(MATCH(C41,Sheet4!$F$2:$F$11,0)),1,0)+IF(ISNUMBER(MATCH(D41,Sheet4!$F$2:$F$11,0)),1,0)+IF(ISNUMBER(MATCH(E41,Sheet4!$F$2:$F$11,0)),1,0)+IF(ISNUMBER(MATCH(F41,Sheet4!$F$2:$F$11,0)),1,0)+IF(ISNUMBER(MATCH(G41,Sheet4!$F$2:$F$11,0)),1,0)+IF(ISNUMBER(MATCH(H41,Sheet4!$F$2:$F$11,0)),1,0)+IF(ISNUMBER(MATCH(I41,Sheet4!$F$2:$F$11,0)),1,0)+IF(ISNUMBER(MATCH(J41,Sheet4!$F$2:$F$11,0)),1,0))</f>
        <v>0</v>
      </c>
      <c r="P41" s="40" t="str">
        <f>IFERROR(INDEX(Sheet4!$G:$G,MATCH(Sheet1!B41,Sheet4!$F:$F,0))+INDEX(Sheet4!$G:$G,MATCH(Sheet1!C41,Sheet4!$F:$F,0))+INDEX(Sheet4!$G:$G,MATCH(Sheet1!D41,Sheet4!$F:$F,0))+INDEX(Sheet4!$G:$G,MATCH(Sheet1!E41,Sheet4!$F:$F,0))+INDEX(Sheet4!$G:$G,MATCH(Sheet1!F41,Sheet4!$F:$F,0))+INDEX(Sheet4!$G:$G,MATCH(Sheet1!G41,Sheet4!$F:$F,0))+INDEX(Sheet4!$G:$G,MATCH(Sheet1!H41,Sheet4!$F:$F,0))+INDEX(Sheet4!$G:$G,MATCH(Sheet1!I41,Sheet4!$F:$F,0))+INDEX(Sheet4!$G:$G,MATCH(Sheet1!J41,Sheet4!$F:$F,0)),"")</f>
        <v/>
      </c>
      <c r="Q41" s="15">
        <v>18</v>
      </c>
      <c r="R41" s="26" t="str">
        <f si="28" t="shared"/>
        <v/>
      </c>
      <c r="S41" s="66" t="str">
        <f si="29" t="shared"/>
        <v/>
      </c>
      <c r="T41" s="66"/>
      <c r="U41" s="66" t="str">
        <f si="30" t="shared"/>
        <v/>
      </c>
      <c r="V41" s="66"/>
      <c r="W41" s="66" t="str">
        <f si="31" t="shared"/>
        <v/>
      </c>
      <c r="X41" s="66"/>
      <c r="Y41" s="66" t="str">
        <f si="32" t="shared"/>
        <v/>
      </c>
      <c r="Z41" s="66"/>
      <c r="AA41" s="66" t="str">
        <f si="33" t="shared"/>
        <v/>
      </c>
      <c r="AB41" s="66"/>
      <c r="AC41" s="58" t="str">
        <f si="34" t="shared"/>
        <v/>
      </c>
      <c r="AD41" s="58" t="str">
        <f si="35" t="shared"/>
        <v/>
      </c>
      <c r="AE41" s="27" t="str">
        <f si="36" t="shared"/>
        <v/>
      </c>
      <c r="AF41">
        <f si="17" t="shared"/>
        <v>0</v>
      </c>
      <c r="AH41">
        <v>18</v>
      </c>
      <c r="AI41" t="str">
        <f si="15" t="shared"/>
        <v>Ben SimmonsIsaiah CanaanDevin BookerMonte MorrisWill BartonTaurean PrinceJohn CollinsJosh JacksonRudy Gobert</v>
      </c>
      <c r="AJ41">
        <f si="18" t="shared"/>
        <v>0</v>
      </c>
      <c r="AK41">
        <f si="19" t="shared"/>
        <v>0</v>
      </c>
      <c r="AL41">
        <f si="20" t="shared"/>
        <v>0</v>
      </c>
      <c r="AM41">
        <f si="21" t="shared"/>
        <v>0</v>
      </c>
      <c r="AN41">
        <f si="22" t="shared"/>
        <v>0</v>
      </c>
      <c r="AO41">
        <f si="23" t="shared"/>
        <v>0</v>
      </c>
      <c r="AP41">
        <f si="24" t="shared"/>
        <v>0</v>
      </c>
      <c r="AQ41">
        <f si="25" t="shared"/>
        <v>0</v>
      </c>
      <c r="AR41">
        <f si="26" t="shared"/>
        <v>0</v>
      </c>
      <c r="AS41">
        <f si="27" t="shared"/>
        <v>0</v>
      </c>
      <c r="AU41" t="str">
        <f>IFERROR(VLOOKUP(C41,Results!$A$2:$B$240,2,FALSE)+VLOOKUP(D41,Results!$A$2:$B$240,2,FALSE)+VLOOKUP(E41,Results!$A$2:$B$240,2,FALSE)+VLOOKUP(F41,Results!$A$2:$B$240,2,FALSE)+VLOOKUP(G41,Results!$A$2:$B$240,2,FALSE)+VLOOKUP(H41,Results!$A$2:$B$240,2,FALSE)+VLOOKUP(I41,Results!$A$2:$B$240,2,FALSE)+VLOOKUP(J41,Results!$A$2:$B$240,2,FALSE)+VLOOKUP(B41,Results!$A$2:$B$240,2,FALSE)-MIN(VLOOKUP(C41,Results!$A$2:$B$240,2,FALSE),VLOOKUP(D41,Results!$A$2:$B$240,2,FALSE),VLOOKUP(E41,Results!$A$2:$B$240,2,FALSE),VLOOKUP(F41,Results!$A$2:$B$240,2,FALSE),VLOOKUP(G41,Results!$A$2:$B$240,2,FALSE),VLOOKUP(H41,Results!$A$2:$B$240,2,FALSE),VLOOKUP(I41,Results!$A$2:$B$240,2,FALSE),VLOOKUP(J41,Results!$A$2:$B$240,2,FALSE),VLOOKUP(B41,Results!$A$2:$B$240,2,FALSE)),"")</f>
        <v/>
      </c>
    </row>
    <row customHeight="1" ht="18.75" r="42" spans="2:47" x14ac:dyDescent="0.3">
      <c r="B42" s="7" t="s">
        <v>166</v>
      </c>
      <c r="C42" s="7" t="s">
        <v>170</v>
      </c>
      <c r="D42" s="7" t="s">
        <v>172</v>
      </c>
      <c r="E42" s="7" t="s">
        <v>146</v>
      </c>
      <c r="F42" s="7" t="s">
        <v>178</v>
      </c>
      <c r="G42" s="7" t="s">
        <v>179</v>
      </c>
      <c r="H42" s="7" t="s">
        <v>153</v>
      </c>
      <c r="I42" s="7" t="s">
        <v>181</v>
      </c>
      <c r="J42" s="7" t="s">
        <v>186</v>
      </c>
      <c r="K42" t="n">
        <v>33.0</v>
      </c>
      <c r="L42" s="30">
        <f si="12" t="shared"/>
        <v>0</v>
      </c>
      <c r="M42" s="6"/>
      <c r="N42" s="35" t="str">
        <f si="13" t="shared"/>
        <v/>
      </c>
      <c r="O42" s="59">
        <f>(IF(ISNUMBER(MATCH(B42,Sheet4!$K$92:$K$101,0)),1,0)+IF(ISNUMBER(MATCH(C42,Sheet4!$K$92:$K$101,0)),1,0)+IF(ISNUMBER(MATCH(D42,Sheet4!$K$92:$K$101,0)),1,0)+IF(ISNUMBER(MATCH(E42,Sheet4!$K$92:$K$101,0)),1,0)+IF(ISNUMBER(MATCH(F42,Sheet4!$K$92:$K$101,0)),1,0)+IF(ISNUMBER(MATCH(G42,Sheet4!$K$92:$K$101,0)),1,0)+IF(ISNUMBER(MATCH(H42,Sheet4!$K$92:$K$101,0)),1,0)+IF(ISNUMBER(MATCH(I42,Sheet4!$K$92:$K$101,0)),1,0)+IF(ISNUMBER(MATCH(J42,Sheet4!$K$92:$K$101,0)),1,0))
-
(IF(ISNUMBER(MATCH(B42,Sheet4!$F$2:$F$11,0)),1,0)+IF(ISNUMBER(MATCH(C42,Sheet4!$F$2:$F$11,0)),1,0)+IF(ISNUMBER(MATCH(D42,Sheet4!$F$2:$F$11,0)),1,0)+IF(ISNUMBER(MATCH(E42,Sheet4!$F$2:$F$11,0)),1,0)+IF(ISNUMBER(MATCH(F42,Sheet4!$F$2:$F$11,0)),1,0)+IF(ISNUMBER(MATCH(G42,Sheet4!$F$2:$F$11,0)),1,0)+IF(ISNUMBER(MATCH(H42,Sheet4!$F$2:$F$11,0)),1,0)+IF(ISNUMBER(MATCH(I42,Sheet4!$F$2:$F$11,0)),1,0)+IF(ISNUMBER(MATCH(J42,Sheet4!$F$2:$F$11,0)),1,0))</f>
        <v>0</v>
      </c>
      <c r="P42" s="40" t="str">
        <f>IFERROR(INDEX(Sheet4!$G:$G,MATCH(Sheet1!B42,Sheet4!$F:$F,0))+INDEX(Sheet4!$G:$G,MATCH(Sheet1!C42,Sheet4!$F:$F,0))+INDEX(Sheet4!$G:$G,MATCH(Sheet1!D42,Sheet4!$F:$F,0))+INDEX(Sheet4!$G:$G,MATCH(Sheet1!E42,Sheet4!$F:$F,0))+INDEX(Sheet4!$G:$G,MATCH(Sheet1!F42,Sheet4!$F:$F,0))+INDEX(Sheet4!$G:$G,MATCH(Sheet1!G42,Sheet4!$F:$F,0))+INDEX(Sheet4!$G:$G,MATCH(Sheet1!H42,Sheet4!$F:$F,0))+INDEX(Sheet4!$G:$G,MATCH(Sheet1!I42,Sheet4!$F:$F,0))+INDEX(Sheet4!$G:$G,MATCH(Sheet1!J42,Sheet4!$F:$F,0)),"")</f>
        <v/>
      </c>
      <c r="Q42" s="15">
        <v>19</v>
      </c>
      <c r="R42" s="26" t="str">
        <f si="28" t="shared"/>
        <v/>
      </c>
      <c r="S42" s="66" t="str">
        <f si="29" t="shared"/>
        <v/>
      </c>
      <c r="T42" s="66"/>
      <c r="U42" s="66" t="str">
        <f si="30" t="shared"/>
        <v/>
      </c>
      <c r="V42" s="66"/>
      <c r="W42" s="66" t="str">
        <f si="31" t="shared"/>
        <v/>
      </c>
      <c r="X42" s="66"/>
      <c r="Y42" s="66" t="str">
        <f si="32" t="shared"/>
        <v/>
      </c>
      <c r="Z42" s="66"/>
      <c r="AA42" s="66" t="str">
        <f si="33" t="shared"/>
        <v/>
      </c>
      <c r="AB42" s="66"/>
      <c r="AC42" s="58" t="str">
        <f si="34" t="shared"/>
        <v/>
      </c>
      <c r="AD42" s="58" t="str">
        <f si="35" t="shared"/>
        <v/>
      </c>
      <c r="AE42" s="27" t="str">
        <f si="36" t="shared"/>
        <v/>
      </c>
      <c r="AF42">
        <f si="17" t="shared"/>
        <v>0</v>
      </c>
      <c r="AH42">
        <v>19</v>
      </c>
      <c r="AI42" t="str">
        <f si="15" t="shared"/>
        <v>Ben SimmonsRicky RubioDevin BookerMonte MorrisWill BartonKelly OubrePaul MillsapTrey LylesRudy Gobert</v>
      </c>
      <c r="AJ42">
        <f si="18" t="shared"/>
        <v>0</v>
      </c>
      <c r="AK42">
        <f si="19" t="shared"/>
        <v>0</v>
      </c>
      <c r="AL42">
        <f si="20" t="shared"/>
        <v>0</v>
      </c>
      <c r="AM42">
        <f si="21" t="shared"/>
        <v>0</v>
      </c>
      <c r="AN42">
        <f si="22" t="shared"/>
        <v>0</v>
      </c>
      <c r="AO42">
        <f si="23" t="shared"/>
        <v>0</v>
      </c>
      <c r="AP42">
        <f si="24" t="shared"/>
        <v>0</v>
      </c>
      <c r="AQ42">
        <f si="25" t="shared"/>
        <v>0</v>
      </c>
      <c r="AR42">
        <f si="26" t="shared"/>
        <v>0</v>
      </c>
      <c r="AS42">
        <f si="27" t="shared"/>
        <v>0</v>
      </c>
      <c r="AU42" t="str">
        <f>IFERROR(VLOOKUP(C42,Results!$A$2:$B$240,2,FALSE)+VLOOKUP(D42,Results!$A$2:$B$240,2,FALSE)+VLOOKUP(E42,Results!$A$2:$B$240,2,FALSE)+VLOOKUP(F42,Results!$A$2:$B$240,2,FALSE)+VLOOKUP(G42,Results!$A$2:$B$240,2,FALSE)+VLOOKUP(H42,Results!$A$2:$B$240,2,FALSE)+VLOOKUP(I42,Results!$A$2:$B$240,2,FALSE)+VLOOKUP(J42,Results!$A$2:$B$240,2,FALSE)+VLOOKUP(B42,Results!$A$2:$B$240,2,FALSE)-MIN(VLOOKUP(C42,Results!$A$2:$B$240,2,FALSE),VLOOKUP(D42,Results!$A$2:$B$240,2,FALSE),VLOOKUP(E42,Results!$A$2:$B$240,2,FALSE),VLOOKUP(F42,Results!$A$2:$B$240,2,FALSE),VLOOKUP(G42,Results!$A$2:$B$240,2,FALSE),VLOOKUP(H42,Results!$A$2:$B$240,2,FALSE),VLOOKUP(I42,Results!$A$2:$B$240,2,FALSE),VLOOKUP(J42,Results!$A$2:$B$240,2,FALSE),VLOOKUP(B42,Results!$A$2:$B$240,2,FALSE)),"")</f>
        <v/>
      </c>
    </row>
    <row r="43" spans="2:47" x14ac:dyDescent="0.3">
      <c r="B43" s="7" t="s">
        <v>87</v>
      </c>
      <c r="C43" s="7" t="s">
        <v>170</v>
      </c>
      <c r="D43" s="7" t="s">
        <v>173</v>
      </c>
      <c r="E43" s="7" t="s">
        <v>146</v>
      </c>
      <c r="F43" s="7" t="s">
        <v>177</v>
      </c>
      <c r="G43" s="7" t="s">
        <v>96</v>
      </c>
      <c r="H43" s="7" t="s">
        <v>153</v>
      </c>
      <c r="I43" s="7" t="s">
        <v>152</v>
      </c>
      <c r="J43" s="7" t="s">
        <v>186</v>
      </c>
      <c r="K43" t="n">
        <v>33.0</v>
      </c>
      <c r="L43" s="30">
        <f si="12" t="shared"/>
        <v>0</v>
      </c>
      <c r="M43" s="6"/>
      <c r="N43" s="35" t="str">
        <f si="13" t="shared"/>
        <v/>
      </c>
      <c r="O43" s="59">
        <f>(IF(ISNUMBER(MATCH(B43,Sheet4!$K$92:$K$101,0)),1,0)+IF(ISNUMBER(MATCH(C43,Sheet4!$K$92:$K$101,0)),1,0)+IF(ISNUMBER(MATCH(D43,Sheet4!$K$92:$K$101,0)),1,0)+IF(ISNUMBER(MATCH(E43,Sheet4!$K$92:$K$101,0)),1,0)+IF(ISNUMBER(MATCH(F43,Sheet4!$K$92:$K$101,0)),1,0)+IF(ISNUMBER(MATCH(G43,Sheet4!$K$92:$K$101,0)),1,0)+IF(ISNUMBER(MATCH(H43,Sheet4!$K$92:$K$101,0)),1,0)+IF(ISNUMBER(MATCH(I43,Sheet4!$K$92:$K$101,0)),1,0)+IF(ISNUMBER(MATCH(J43,Sheet4!$K$92:$K$101,0)),1,0))
-
(IF(ISNUMBER(MATCH(B43,Sheet4!$F$2:$F$11,0)),1,0)+IF(ISNUMBER(MATCH(C43,Sheet4!$F$2:$F$11,0)),1,0)+IF(ISNUMBER(MATCH(D43,Sheet4!$F$2:$F$11,0)),1,0)+IF(ISNUMBER(MATCH(E43,Sheet4!$F$2:$F$11,0)),1,0)+IF(ISNUMBER(MATCH(F43,Sheet4!$F$2:$F$11,0)),1,0)+IF(ISNUMBER(MATCH(G43,Sheet4!$F$2:$F$11,0)),1,0)+IF(ISNUMBER(MATCH(H43,Sheet4!$F$2:$F$11,0)),1,0)+IF(ISNUMBER(MATCH(I43,Sheet4!$F$2:$F$11,0)),1,0)+IF(ISNUMBER(MATCH(J43,Sheet4!$F$2:$F$11,0)),1,0))</f>
        <v>0</v>
      </c>
      <c r="P43" s="40" t="str">
        <f>IFERROR(INDEX(Sheet4!$G:$G,MATCH(Sheet1!B43,Sheet4!$F:$F,0))+INDEX(Sheet4!$G:$G,MATCH(Sheet1!C43,Sheet4!$F:$F,0))+INDEX(Sheet4!$G:$G,MATCH(Sheet1!D43,Sheet4!$F:$F,0))+INDEX(Sheet4!$G:$G,MATCH(Sheet1!E43,Sheet4!$F:$F,0))+INDEX(Sheet4!$G:$G,MATCH(Sheet1!F43,Sheet4!$F:$F,0))+INDEX(Sheet4!$G:$G,MATCH(Sheet1!G43,Sheet4!$F:$F,0))+INDEX(Sheet4!$G:$G,MATCH(Sheet1!H43,Sheet4!$F:$F,0))+INDEX(Sheet4!$G:$G,MATCH(Sheet1!I43,Sheet4!$F:$F,0))+INDEX(Sheet4!$G:$G,MATCH(Sheet1!J43,Sheet4!$F:$F,0)),"")</f>
        <v/>
      </c>
      <c r="Q43" s="15">
        <v>20</v>
      </c>
      <c r="R43" s="26" t="str">
        <f si="28" t="shared"/>
        <v/>
      </c>
      <c r="S43" s="66" t="str">
        <f si="29" t="shared"/>
        <v/>
      </c>
      <c r="T43" s="66"/>
      <c r="U43" s="66" t="str">
        <f si="30" t="shared"/>
        <v/>
      </c>
      <c r="V43" s="66"/>
      <c r="W43" s="66" t="str">
        <f si="31" t="shared"/>
        <v/>
      </c>
      <c r="X43" s="66"/>
      <c r="Y43" s="66" t="str">
        <f si="32" t="shared"/>
        <v/>
      </c>
      <c r="Z43" s="66"/>
      <c r="AA43" s="66" t="str">
        <f si="33" t="shared"/>
        <v/>
      </c>
      <c r="AB43" s="66"/>
      <c r="AC43" s="58" t="str">
        <f si="34" t="shared"/>
        <v/>
      </c>
      <c r="AD43" s="58" t="str">
        <f si="35" t="shared"/>
        <v/>
      </c>
      <c r="AE43" s="27" t="str">
        <f si="36" t="shared"/>
        <v/>
      </c>
      <c r="AF43">
        <f si="17" t="shared"/>
        <v>0</v>
      </c>
      <c r="AH43">
        <v>20</v>
      </c>
      <c r="AI43" t="str">
        <f si="15" t="shared"/>
        <v>Ben SimmonsIsaiah CanaanDevin BookerMonte MorrisWill BartonKelly OubreJosh JacksonTaj GibsonKarl-Anthony Towns</v>
      </c>
      <c r="AJ43">
        <f si="18" t="shared"/>
        <v>0</v>
      </c>
      <c r="AK43">
        <f si="19" t="shared"/>
        <v>0</v>
      </c>
      <c r="AL43">
        <f si="20" t="shared"/>
        <v>0</v>
      </c>
      <c r="AM43">
        <f si="21" t="shared"/>
        <v>0</v>
      </c>
      <c r="AN43">
        <f si="22" t="shared"/>
        <v>0</v>
      </c>
      <c r="AO43">
        <f si="23" t="shared"/>
        <v>0</v>
      </c>
      <c r="AP43">
        <f si="24" t="shared"/>
        <v>0</v>
      </c>
      <c r="AQ43">
        <f si="25" t="shared"/>
        <v>0</v>
      </c>
      <c r="AR43">
        <f si="26" t="shared"/>
        <v>0</v>
      </c>
      <c r="AS43">
        <f si="27" t="shared"/>
        <v>0</v>
      </c>
      <c r="AU43" t="str">
        <f>IFERROR(VLOOKUP(C43,Results!$A$2:$B$240,2,FALSE)+VLOOKUP(D43,Results!$A$2:$B$240,2,FALSE)+VLOOKUP(E43,Results!$A$2:$B$240,2,FALSE)+VLOOKUP(F43,Results!$A$2:$B$240,2,FALSE)+VLOOKUP(G43,Results!$A$2:$B$240,2,FALSE)+VLOOKUP(H43,Results!$A$2:$B$240,2,FALSE)+VLOOKUP(I43,Results!$A$2:$B$240,2,FALSE)+VLOOKUP(J43,Results!$A$2:$B$240,2,FALSE)+VLOOKUP(B43,Results!$A$2:$B$240,2,FALSE)-MIN(VLOOKUP(C43,Results!$A$2:$B$240,2,FALSE),VLOOKUP(D43,Results!$A$2:$B$240,2,FALSE),VLOOKUP(E43,Results!$A$2:$B$240,2,FALSE),VLOOKUP(F43,Results!$A$2:$B$240,2,FALSE),VLOOKUP(G43,Results!$A$2:$B$240,2,FALSE),VLOOKUP(H43,Results!$A$2:$B$240,2,FALSE),VLOOKUP(I43,Results!$A$2:$B$240,2,FALSE),VLOOKUP(J43,Results!$A$2:$B$240,2,FALSE),VLOOKUP(B43,Results!$A$2:$B$240,2,FALSE)),"")</f>
        <v/>
      </c>
    </row>
    <row customHeight="1" ht="18.75" r="44" spans="2:47" x14ac:dyDescent="0.3">
      <c r="B44" s="7" t="s">
        <v>166</v>
      </c>
      <c r="C44" s="7" t="s">
        <v>170</v>
      </c>
      <c r="D44" s="7" t="s">
        <v>172</v>
      </c>
      <c r="E44" s="7" t="s">
        <v>173</v>
      </c>
      <c r="F44" s="7" t="s">
        <v>177</v>
      </c>
      <c r="G44" s="7" t="s">
        <v>179</v>
      </c>
      <c r="H44" s="7" t="s">
        <v>92</v>
      </c>
      <c r="I44" s="7" t="s">
        <v>152</v>
      </c>
      <c r="J44" s="7" t="s">
        <v>187</v>
      </c>
      <c r="K44" t="n">
        <v>33.0</v>
      </c>
      <c r="L44" s="30">
        <f si="12" t="shared"/>
        <v>0</v>
      </c>
      <c r="M44" s="6"/>
      <c r="N44" s="35" t="str">
        <f si="13" t="shared"/>
        <v/>
      </c>
      <c r="O44" s="59">
        <f>(IF(ISNUMBER(MATCH(B44,Sheet4!$K$92:$K$101,0)),1,0)+IF(ISNUMBER(MATCH(C44,Sheet4!$K$92:$K$101,0)),1,0)+IF(ISNUMBER(MATCH(D44,Sheet4!$K$92:$K$101,0)),1,0)+IF(ISNUMBER(MATCH(E44,Sheet4!$K$92:$K$101,0)),1,0)+IF(ISNUMBER(MATCH(F44,Sheet4!$K$92:$K$101,0)),1,0)+IF(ISNUMBER(MATCH(G44,Sheet4!$K$92:$K$101,0)),1,0)+IF(ISNUMBER(MATCH(H44,Sheet4!$K$92:$K$101,0)),1,0)+IF(ISNUMBER(MATCH(I44,Sheet4!$K$92:$K$101,0)),1,0)+IF(ISNUMBER(MATCH(J44,Sheet4!$K$92:$K$101,0)),1,0))
-
(IF(ISNUMBER(MATCH(B44,Sheet4!$F$2:$F$11,0)),1,0)+IF(ISNUMBER(MATCH(C44,Sheet4!$F$2:$F$11,0)),1,0)+IF(ISNUMBER(MATCH(D44,Sheet4!$F$2:$F$11,0)),1,0)+IF(ISNUMBER(MATCH(E44,Sheet4!$F$2:$F$11,0)),1,0)+IF(ISNUMBER(MATCH(F44,Sheet4!$F$2:$F$11,0)),1,0)+IF(ISNUMBER(MATCH(G44,Sheet4!$F$2:$F$11,0)),1,0)+IF(ISNUMBER(MATCH(H44,Sheet4!$F$2:$F$11,0)),1,0)+IF(ISNUMBER(MATCH(I44,Sheet4!$F$2:$F$11,0)),1,0)+IF(ISNUMBER(MATCH(J44,Sheet4!$F$2:$F$11,0)),1,0))</f>
        <v>0</v>
      </c>
      <c r="P44" s="40" t="str">
        <f>IFERROR(INDEX(Sheet4!$G:$G,MATCH(Sheet1!B44,Sheet4!$F:$F,0))+INDEX(Sheet4!$G:$G,MATCH(Sheet1!C44,Sheet4!$F:$F,0))+INDEX(Sheet4!$G:$G,MATCH(Sheet1!D44,Sheet4!$F:$F,0))+INDEX(Sheet4!$G:$G,MATCH(Sheet1!E44,Sheet4!$F:$F,0))+INDEX(Sheet4!$G:$G,MATCH(Sheet1!F44,Sheet4!$F:$F,0))+INDEX(Sheet4!$G:$G,MATCH(Sheet1!G44,Sheet4!$F:$F,0))+INDEX(Sheet4!$G:$G,MATCH(Sheet1!H44,Sheet4!$F:$F,0))+INDEX(Sheet4!$G:$G,MATCH(Sheet1!I44,Sheet4!$F:$F,0))+INDEX(Sheet4!$G:$G,MATCH(Sheet1!J44,Sheet4!$F:$F,0)),"")</f>
        <v/>
      </c>
      <c r="Q44" s="15">
        <v>21</v>
      </c>
      <c r="R44" s="26" t="str">
        <f si="28" t="shared"/>
        <v/>
      </c>
      <c r="S44" s="66" t="str">
        <f si="29" t="shared"/>
        <v/>
      </c>
      <c r="T44" s="66"/>
      <c r="U44" s="66" t="str">
        <f si="30" t="shared"/>
        <v/>
      </c>
      <c r="V44" s="66"/>
      <c r="W44" s="66" t="str">
        <f si="31" t="shared"/>
        <v/>
      </c>
      <c r="X44" s="66"/>
      <c r="Y44" s="66" t="str">
        <f si="32" t="shared"/>
        <v/>
      </c>
      <c r="Z44" s="66"/>
      <c r="AA44" s="66" t="str">
        <f si="33" t="shared"/>
        <v/>
      </c>
      <c r="AB44" s="66"/>
      <c r="AC44" s="58" t="str">
        <f si="34" t="shared"/>
        <v/>
      </c>
      <c r="AD44" s="58" t="str">
        <f si="35" t="shared"/>
        <v/>
      </c>
      <c r="AE44" s="27" t="str">
        <f si="36" t="shared"/>
        <v/>
      </c>
      <c r="AF44">
        <f si="17" t="shared"/>
        <v>0</v>
      </c>
      <c r="AH44">
        <v>21</v>
      </c>
      <c r="AI44" t="str">
        <f si="15" t="shared"/>
        <v>Ben SimmonsIsaiah CanaanJames HardenMonte MorrisJae CrowderCorey BrewerJosh JacksonPaul MillsapRudy Gobert</v>
      </c>
      <c r="AJ44">
        <f si="18" t="shared"/>
        <v>0</v>
      </c>
      <c r="AK44">
        <f si="19" t="shared"/>
        <v>0</v>
      </c>
      <c r="AL44">
        <f si="20" t="shared"/>
        <v>0</v>
      </c>
      <c r="AM44">
        <f si="21" t="shared"/>
        <v>0</v>
      </c>
      <c r="AN44">
        <f si="22" t="shared"/>
        <v>0</v>
      </c>
      <c r="AO44">
        <f si="23" t="shared"/>
        <v>0</v>
      </c>
      <c r="AP44">
        <f si="24" t="shared"/>
        <v>0</v>
      </c>
      <c r="AQ44">
        <f si="25" t="shared"/>
        <v>0</v>
      </c>
      <c r="AR44">
        <f si="26" t="shared"/>
        <v>0</v>
      </c>
      <c r="AS44">
        <f si="27" t="shared"/>
        <v>0</v>
      </c>
      <c r="AU44" t="str">
        <f>IFERROR(VLOOKUP(C44,Results!$A$2:$B$240,2,FALSE)+VLOOKUP(D44,Results!$A$2:$B$240,2,FALSE)+VLOOKUP(E44,Results!$A$2:$B$240,2,FALSE)+VLOOKUP(F44,Results!$A$2:$B$240,2,FALSE)+VLOOKUP(G44,Results!$A$2:$B$240,2,FALSE)+VLOOKUP(H44,Results!$A$2:$B$240,2,FALSE)+VLOOKUP(I44,Results!$A$2:$B$240,2,FALSE)+VLOOKUP(J44,Results!$A$2:$B$240,2,FALSE)+VLOOKUP(B44,Results!$A$2:$B$240,2,FALSE)-MIN(VLOOKUP(C44,Results!$A$2:$B$240,2,FALSE),VLOOKUP(D44,Results!$A$2:$B$240,2,FALSE),VLOOKUP(E44,Results!$A$2:$B$240,2,FALSE),VLOOKUP(F44,Results!$A$2:$B$240,2,FALSE),VLOOKUP(G44,Results!$A$2:$B$240,2,FALSE),VLOOKUP(H44,Results!$A$2:$B$240,2,FALSE),VLOOKUP(I44,Results!$A$2:$B$240,2,FALSE),VLOOKUP(J44,Results!$A$2:$B$240,2,FALSE),VLOOKUP(B44,Results!$A$2:$B$240,2,FALSE)),"")</f>
        <v/>
      </c>
    </row>
    <row r="45" spans="2:47" x14ac:dyDescent="0.3">
      <c r="B45" s="7" t="s">
        <v>166</v>
      </c>
      <c r="C45" s="7" t="s">
        <v>170</v>
      </c>
      <c r="D45" s="7" t="s">
        <v>172</v>
      </c>
      <c r="E45" s="7" t="s">
        <v>146</v>
      </c>
      <c r="F45" s="7" t="s">
        <v>96</v>
      </c>
      <c r="G45" s="7" t="s">
        <v>178</v>
      </c>
      <c r="H45" s="7" t="s">
        <v>153</v>
      </c>
      <c r="I45" s="7" t="s">
        <v>152</v>
      </c>
      <c r="J45" s="7" t="s">
        <v>98</v>
      </c>
      <c r="K45" t="n">
        <v>31.0</v>
      </c>
      <c r="L45" s="30">
        <f si="12" t="shared"/>
        <v>0</v>
      </c>
      <c r="M45" s="6"/>
      <c r="N45" s="35" t="str">
        <f si="13" t="shared"/>
        <v/>
      </c>
      <c r="O45" s="59">
        <f>(IF(ISNUMBER(MATCH(B45,Sheet4!$K$92:$K$101,0)),1,0)+IF(ISNUMBER(MATCH(C45,Sheet4!$K$92:$K$101,0)),1,0)+IF(ISNUMBER(MATCH(D45,Sheet4!$K$92:$K$101,0)),1,0)+IF(ISNUMBER(MATCH(E45,Sheet4!$K$92:$K$101,0)),1,0)+IF(ISNUMBER(MATCH(F45,Sheet4!$K$92:$K$101,0)),1,0)+IF(ISNUMBER(MATCH(G45,Sheet4!$K$92:$K$101,0)),1,0)+IF(ISNUMBER(MATCH(H45,Sheet4!$K$92:$K$101,0)),1,0)+IF(ISNUMBER(MATCH(I45,Sheet4!$K$92:$K$101,0)),1,0)+IF(ISNUMBER(MATCH(J45,Sheet4!$K$92:$K$101,0)),1,0))
-
(IF(ISNUMBER(MATCH(B45,Sheet4!$F$2:$F$11,0)),1,0)+IF(ISNUMBER(MATCH(C45,Sheet4!$F$2:$F$11,0)),1,0)+IF(ISNUMBER(MATCH(D45,Sheet4!$F$2:$F$11,0)),1,0)+IF(ISNUMBER(MATCH(E45,Sheet4!$F$2:$F$11,0)),1,0)+IF(ISNUMBER(MATCH(F45,Sheet4!$F$2:$F$11,0)),1,0)+IF(ISNUMBER(MATCH(G45,Sheet4!$F$2:$F$11,0)),1,0)+IF(ISNUMBER(MATCH(H45,Sheet4!$F$2:$F$11,0)),1,0)+IF(ISNUMBER(MATCH(I45,Sheet4!$F$2:$F$11,0)),1,0)+IF(ISNUMBER(MATCH(J45,Sheet4!$F$2:$F$11,0)),1,0))</f>
        <v>0</v>
      </c>
      <c r="P45" s="40" t="str">
        <f>IFERROR(INDEX(Sheet4!$G:$G,MATCH(Sheet1!B45,Sheet4!$F:$F,0))+INDEX(Sheet4!$G:$G,MATCH(Sheet1!C45,Sheet4!$F:$F,0))+INDEX(Sheet4!$G:$G,MATCH(Sheet1!D45,Sheet4!$F:$F,0))+INDEX(Sheet4!$G:$G,MATCH(Sheet1!E45,Sheet4!$F:$F,0))+INDEX(Sheet4!$G:$G,MATCH(Sheet1!F45,Sheet4!$F:$F,0))+INDEX(Sheet4!$G:$G,MATCH(Sheet1!G45,Sheet4!$F:$F,0))+INDEX(Sheet4!$G:$G,MATCH(Sheet1!H45,Sheet4!$F:$F,0))+INDEX(Sheet4!$G:$G,MATCH(Sheet1!I45,Sheet4!$F:$F,0))+INDEX(Sheet4!$G:$G,MATCH(Sheet1!J45,Sheet4!$F:$F,0)),"")</f>
        <v/>
      </c>
      <c r="Q45" s="15">
        <v>22</v>
      </c>
      <c r="R45" s="26" t="str">
        <f si="28" t="shared"/>
        <v/>
      </c>
      <c r="S45" s="66" t="str">
        <f si="29" t="shared"/>
        <v/>
      </c>
      <c r="T45" s="66"/>
      <c r="U45" s="66" t="str">
        <f si="30" t="shared"/>
        <v/>
      </c>
      <c r="V45" s="66"/>
      <c r="W45" s="66" t="str">
        <f si="31" t="shared"/>
        <v/>
      </c>
      <c r="X45" s="66"/>
      <c r="Y45" s="66" t="str">
        <f si="32" t="shared"/>
        <v/>
      </c>
      <c r="Z45" s="66"/>
      <c r="AA45" s="66" t="str">
        <f si="33" t="shared"/>
        <v/>
      </c>
      <c r="AB45" s="66"/>
      <c r="AC45" s="58" t="str">
        <f si="34" t="shared"/>
        <v/>
      </c>
      <c r="AD45" s="58" t="str">
        <f si="35" t="shared"/>
        <v/>
      </c>
      <c r="AE45" s="27" t="str">
        <f si="36" t="shared"/>
        <v/>
      </c>
      <c r="AF45">
        <f si="17" t="shared"/>
        <v>0</v>
      </c>
      <c r="AH45">
        <v>22</v>
      </c>
      <c r="AI45" t="str">
        <f si="15" t="shared"/>
        <v>Ben SimmonsDe'Aaron FoxDevin BookerMonte MorrisKelly OubreGerald GreenPaul MillsapDerrick FavorsRudy Gobert</v>
      </c>
      <c r="AJ45">
        <f si="18" t="shared"/>
        <v>0</v>
      </c>
      <c r="AK45">
        <f si="19" t="shared"/>
        <v>0</v>
      </c>
      <c r="AL45">
        <f si="20" t="shared"/>
        <v>0</v>
      </c>
      <c r="AM45">
        <f si="21" t="shared"/>
        <v>0</v>
      </c>
      <c r="AN45">
        <f si="22" t="shared"/>
        <v>0</v>
      </c>
      <c r="AO45">
        <f si="23" t="shared"/>
        <v>0</v>
      </c>
      <c r="AP45">
        <f si="24" t="shared"/>
        <v>0</v>
      </c>
      <c r="AQ45">
        <f si="25" t="shared"/>
        <v>0</v>
      </c>
      <c r="AR45">
        <f si="26" t="shared"/>
        <v>0</v>
      </c>
      <c r="AS45">
        <f si="27" t="shared"/>
        <v>0</v>
      </c>
      <c r="AU45" t="str">
        <f>IFERROR(VLOOKUP(C45,Results!$A$2:$B$240,2,FALSE)+VLOOKUP(D45,Results!$A$2:$B$240,2,FALSE)+VLOOKUP(E45,Results!$A$2:$B$240,2,FALSE)+VLOOKUP(F45,Results!$A$2:$B$240,2,FALSE)+VLOOKUP(G45,Results!$A$2:$B$240,2,FALSE)+VLOOKUP(H45,Results!$A$2:$B$240,2,FALSE)+VLOOKUP(I45,Results!$A$2:$B$240,2,FALSE)+VLOOKUP(J45,Results!$A$2:$B$240,2,FALSE)+VLOOKUP(B45,Results!$A$2:$B$240,2,FALSE)-MIN(VLOOKUP(C45,Results!$A$2:$B$240,2,FALSE),VLOOKUP(D45,Results!$A$2:$B$240,2,FALSE),VLOOKUP(E45,Results!$A$2:$B$240,2,FALSE),VLOOKUP(F45,Results!$A$2:$B$240,2,FALSE),VLOOKUP(G45,Results!$A$2:$B$240,2,FALSE),VLOOKUP(H45,Results!$A$2:$B$240,2,FALSE),VLOOKUP(I45,Results!$A$2:$B$240,2,FALSE),VLOOKUP(J45,Results!$A$2:$B$240,2,FALSE),VLOOKUP(B45,Results!$A$2:$B$240,2,FALSE)),"")</f>
        <v/>
      </c>
    </row>
    <row customHeight="1" ht="18.75" r="46" spans="2:47" x14ac:dyDescent="0.3">
      <c r="B46" s="7" t="s">
        <v>87</v>
      </c>
      <c r="C46" s="7" t="s">
        <v>170</v>
      </c>
      <c r="D46" s="7" t="s">
        <v>172</v>
      </c>
      <c r="E46" s="7" t="s">
        <v>173</v>
      </c>
      <c r="F46" s="7" t="s">
        <v>177</v>
      </c>
      <c r="G46" s="7" t="s">
        <v>179</v>
      </c>
      <c r="H46" s="7" t="s">
        <v>181</v>
      </c>
      <c r="I46" s="7" t="s">
        <v>152</v>
      </c>
      <c r="J46" s="7" t="s">
        <v>186</v>
      </c>
      <c r="K46" t="n">
        <v>31.0</v>
      </c>
      <c r="L46" s="30">
        <f si="12" t="shared"/>
        <v>0</v>
      </c>
      <c r="M46" s="6"/>
      <c r="N46" s="35" t="str">
        <f si="13" t="shared"/>
        <v/>
      </c>
      <c r="O46" s="59">
        <f>(IF(ISNUMBER(MATCH(B46,Sheet4!$K$92:$K$101,0)),1,0)+IF(ISNUMBER(MATCH(C46,Sheet4!$K$92:$K$101,0)),1,0)+IF(ISNUMBER(MATCH(D46,Sheet4!$K$92:$K$101,0)),1,0)+IF(ISNUMBER(MATCH(E46,Sheet4!$K$92:$K$101,0)),1,0)+IF(ISNUMBER(MATCH(F46,Sheet4!$K$92:$K$101,0)),1,0)+IF(ISNUMBER(MATCH(G46,Sheet4!$K$92:$K$101,0)),1,0)+IF(ISNUMBER(MATCH(H46,Sheet4!$K$92:$K$101,0)),1,0)+IF(ISNUMBER(MATCH(I46,Sheet4!$K$92:$K$101,0)),1,0)+IF(ISNUMBER(MATCH(J46,Sheet4!$K$92:$K$101,0)),1,0))
-
(IF(ISNUMBER(MATCH(B46,Sheet4!$F$2:$F$11,0)),1,0)+IF(ISNUMBER(MATCH(C46,Sheet4!$F$2:$F$11,0)),1,0)+IF(ISNUMBER(MATCH(D46,Sheet4!$F$2:$F$11,0)),1,0)+IF(ISNUMBER(MATCH(E46,Sheet4!$F$2:$F$11,0)),1,0)+IF(ISNUMBER(MATCH(F46,Sheet4!$F$2:$F$11,0)),1,0)+IF(ISNUMBER(MATCH(G46,Sheet4!$F$2:$F$11,0)),1,0)+IF(ISNUMBER(MATCH(H46,Sheet4!$F$2:$F$11,0)),1,0)+IF(ISNUMBER(MATCH(I46,Sheet4!$F$2:$F$11,0)),1,0)+IF(ISNUMBER(MATCH(J46,Sheet4!$F$2:$F$11,0)),1,0))</f>
        <v>0</v>
      </c>
      <c r="P46" s="40" t="str">
        <f>IFERROR(INDEX(Sheet4!$G:$G,MATCH(Sheet1!B46,Sheet4!$F:$F,0))+INDEX(Sheet4!$G:$G,MATCH(Sheet1!C46,Sheet4!$F:$F,0))+INDEX(Sheet4!$G:$G,MATCH(Sheet1!D46,Sheet4!$F:$F,0))+INDEX(Sheet4!$G:$G,MATCH(Sheet1!E46,Sheet4!$F:$F,0))+INDEX(Sheet4!$G:$G,MATCH(Sheet1!F46,Sheet4!$F:$F,0))+INDEX(Sheet4!$G:$G,MATCH(Sheet1!G46,Sheet4!$F:$F,0))+INDEX(Sheet4!$G:$G,MATCH(Sheet1!H46,Sheet4!$F:$F,0))+INDEX(Sheet4!$G:$G,MATCH(Sheet1!I46,Sheet4!$F:$F,0))+INDEX(Sheet4!$G:$G,MATCH(Sheet1!J46,Sheet4!$F:$F,0)),"")</f>
        <v/>
      </c>
      <c r="Q46" s="15">
        <v>23</v>
      </c>
      <c r="R46" s="26" t="str">
        <f si="28" t="shared"/>
        <v/>
      </c>
      <c r="S46" s="66" t="str">
        <f si="29" t="shared"/>
        <v/>
      </c>
      <c r="T46" s="66"/>
      <c r="U46" s="66" t="str">
        <f si="30" t="shared"/>
        <v/>
      </c>
      <c r="V46" s="66"/>
      <c r="W46" s="66" t="str">
        <f si="31" t="shared"/>
        <v/>
      </c>
      <c r="X46" s="66"/>
      <c r="Y46" s="66" t="str">
        <f si="32" t="shared"/>
        <v/>
      </c>
      <c r="Z46" s="66"/>
      <c r="AA46" s="66" t="str">
        <f si="33" t="shared"/>
        <v/>
      </c>
      <c r="AB46" s="66"/>
      <c r="AC46" s="58" t="str">
        <f si="34" t="shared"/>
        <v/>
      </c>
      <c r="AD46" s="58" t="str">
        <f si="35" t="shared"/>
        <v/>
      </c>
      <c r="AE46" s="27" t="str">
        <f si="36" t="shared"/>
        <v/>
      </c>
      <c r="AF46">
        <f si="17" t="shared"/>
        <v>0</v>
      </c>
      <c r="AH46">
        <v>23</v>
      </c>
      <c r="AI46" t="str">
        <f si="15" t="shared"/>
        <v>Ben SimmonsIsaiah CanaanDevin BookerMonte MorrisKelly OubreJoe InglesJohn CollinsDerrick FavorsRudy Gobert</v>
      </c>
      <c r="AJ46">
        <f si="18" t="shared"/>
        <v>0</v>
      </c>
      <c r="AK46">
        <f si="19" t="shared"/>
        <v>0</v>
      </c>
      <c r="AL46">
        <f si="20" t="shared"/>
        <v>0</v>
      </c>
      <c r="AM46">
        <f si="21" t="shared"/>
        <v>0</v>
      </c>
      <c r="AN46">
        <f si="22" t="shared"/>
        <v>0</v>
      </c>
      <c r="AO46">
        <f si="23" t="shared"/>
        <v>0</v>
      </c>
      <c r="AP46">
        <f si="24" t="shared"/>
        <v>0</v>
      </c>
      <c r="AQ46">
        <f si="25" t="shared"/>
        <v>0</v>
      </c>
      <c r="AR46">
        <f si="26" t="shared"/>
        <v>0</v>
      </c>
      <c r="AS46">
        <f si="27" t="shared"/>
        <v>0</v>
      </c>
      <c r="AU46" t="str">
        <f>IFERROR(VLOOKUP(C46,Results!$A$2:$B$240,2,FALSE)+VLOOKUP(D46,Results!$A$2:$B$240,2,FALSE)+VLOOKUP(E46,Results!$A$2:$B$240,2,FALSE)+VLOOKUP(F46,Results!$A$2:$B$240,2,FALSE)+VLOOKUP(G46,Results!$A$2:$B$240,2,FALSE)+VLOOKUP(H46,Results!$A$2:$B$240,2,FALSE)+VLOOKUP(I46,Results!$A$2:$B$240,2,FALSE)+VLOOKUP(J46,Results!$A$2:$B$240,2,FALSE)+VLOOKUP(B46,Results!$A$2:$B$240,2,FALSE)-MIN(VLOOKUP(C46,Results!$A$2:$B$240,2,FALSE),VLOOKUP(D46,Results!$A$2:$B$240,2,FALSE),VLOOKUP(E46,Results!$A$2:$B$240,2,FALSE),VLOOKUP(F46,Results!$A$2:$B$240,2,FALSE),VLOOKUP(G46,Results!$A$2:$B$240,2,FALSE),VLOOKUP(H46,Results!$A$2:$B$240,2,FALSE),VLOOKUP(I46,Results!$A$2:$B$240,2,FALSE),VLOOKUP(J46,Results!$A$2:$B$240,2,FALSE),VLOOKUP(B46,Results!$A$2:$B$240,2,FALSE)),"")</f>
        <v/>
      </c>
    </row>
    <row customHeight="1" ht="18.75" r="47" spans="2:47" x14ac:dyDescent="0.3">
      <c r="B47" s="7" t="s">
        <v>166</v>
      </c>
      <c r="C47" s="7" t="s">
        <v>170</v>
      </c>
      <c r="D47" s="7" t="s">
        <v>173</v>
      </c>
      <c r="E47" s="7" t="s">
        <v>146</v>
      </c>
      <c r="F47" s="7" t="s">
        <v>177</v>
      </c>
      <c r="G47" s="7" t="s">
        <v>100</v>
      </c>
      <c r="H47" s="7" t="s">
        <v>181</v>
      </c>
      <c r="I47" s="7" t="s">
        <v>152</v>
      </c>
      <c r="J47" s="7" t="s">
        <v>188</v>
      </c>
      <c r="K47" t="n">
        <v>31.0</v>
      </c>
      <c r="L47" s="30">
        <f si="12" t="shared"/>
        <v>0</v>
      </c>
      <c r="M47" s="6"/>
      <c r="N47" s="35" t="str">
        <f si="13" t="shared"/>
        <v/>
      </c>
      <c r="O47" s="59">
        <f>(IF(ISNUMBER(MATCH(B47,Sheet4!$K$92:$K$101,0)),1,0)+IF(ISNUMBER(MATCH(C47,Sheet4!$K$92:$K$101,0)),1,0)+IF(ISNUMBER(MATCH(D47,Sheet4!$K$92:$K$101,0)),1,0)+IF(ISNUMBER(MATCH(E47,Sheet4!$K$92:$K$101,0)),1,0)+IF(ISNUMBER(MATCH(F47,Sheet4!$K$92:$K$101,0)),1,0)+IF(ISNUMBER(MATCH(G47,Sheet4!$K$92:$K$101,0)),1,0)+IF(ISNUMBER(MATCH(H47,Sheet4!$K$92:$K$101,0)),1,0)+IF(ISNUMBER(MATCH(I47,Sheet4!$K$92:$K$101,0)),1,0)+IF(ISNUMBER(MATCH(J47,Sheet4!$K$92:$K$101,0)),1,0))
-
(IF(ISNUMBER(MATCH(B47,Sheet4!$F$2:$F$11,0)),1,0)+IF(ISNUMBER(MATCH(C47,Sheet4!$F$2:$F$11,0)),1,0)+IF(ISNUMBER(MATCH(D47,Sheet4!$F$2:$F$11,0)),1,0)+IF(ISNUMBER(MATCH(E47,Sheet4!$F$2:$F$11,0)),1,0)+IF(ISNUMBER(MATCH(F47,Sheet4!$F$2:$F$11,0)),1,0)+IF(ISNUMBER(MATCH(G47,Sheet4!$F$2:$F$11,0)),1,0)+IF(ISNUMBER(MATCH(H47,Sheet4!$F$2:$F$11,0)),1,0)+IF(ISNUMBER(MATCH(I47,Sheet4!$F$2:$F$11,0)),1,0)+IF(ISNUMBER(MATCH(J47,Sheet4!$F$2:$F$11,0)),1,0))</f>
        <v>0</v>
      </c>
      <c r="P47" s="40" t="str">
        <f>IFERROR(INDEX(Sheet4!$G:$G,MATCH(Sheet1!B47,Sheet4!$F:$F,0))+INDEX(Sheet4!$G:$G,MATCH(Sheet1!C47,Sheet4!$F:$F,0))+INDEX(Sheet4!$G:$G,MATCH(Sheet1!D47,Sheet4!$F:$F,0))+INDEX(Sheet4!$G:$G,MATCH(Sheet1!E47,Sheet4!$F:$F,0))+INDEX(Sheet4!$G:$G,MATCH(Sheet1!F47,Sheet4!$F:$F,0))+INDEX(Sheet4!$G:$G,MATCH(Sheet1!G47,Sheet4!$F:$F,0))+INDEX(Sheet4!$G:$G,MATCH(Sheet1!H47,Sheet4!$F:$F,0))+INDEX(Sheet4!$G:$G,MATCH(Sheet1!I47,Sheet4!$F:$F,0))+INDEX(Sheet4!$G:$G,MATCH(Sheet1!J47,Sheet4!$F:$F,0)),"")</f>
        <v/>
      </c>
      <c r="Q47" s="15">
        <v>24</v>
      </c>
      <c r="R47" s="26" t="str">
        <f si="28" t="shared"/>
        <v/>
      </c>
      <c r="S47" s="66" t="str">
        <f si="29" t="shared"/>
        <v/>
      </c>
      <c r="T47" s="66"/>
      <c r="U47" s="66" t="str">
        <f si="30" t="shared"/>
        <v/>
      </c>
      <c r="V47" s="66"/>
      <c r="W47" s="66" t="str">
        <f si="31" t="shared"/>
        <v/>
      </c>
      <c r="X47" s="66"/>
      <c r="Y47" s="66" t="str">
        <f si="32" t="shared"/>
        <v/>
      </c>
      <c r="Z47" s="66"/>
      <c r="AA47" s="66" t="str">
        <f si="33" t="shared"/>
        <v/>
      </c>
      <c r="AB47" s="66"/>
      <c r="AC47" s="58" t="str">
        <f si="34" t="shared"/>
        <v/>
      </c>
      <c r="AD47" s="58" t="str">
        <f si="35" t="shared"/>
        <v/>
      </c>
      <c r="AE47" s="27" t="str">
        <f si="36" t="shared"/>
        <v/>
      </c>
      <c r="AF47">
        <f si="17" t="shared"/>
        <v>0</v>
      </c>
      <c r="AH47">
        <v>24</v>
      </c>
      <c r="AI47" t="str">
        <f si="15" t="shared"/>
        <v>Ben SimmonsLandry ShametDevin BookerMonte MorrisWill BartonMikal BridgesJohn CollinsPaul MillsapRudy Gobert</v>
      </c>
      <c r="AJ47">
        <f si="18" t="shared"/>
        <v>0</v>
      </c>
      <c r="AK47">
        <f si="19" t="shared"/>
        <v>0</v>
      </c>
      <c r="AL47">
        <f si="20" t="shared"/>
        <v>0</v>
      </c>
      <c r="AM47">
        <f si="21" t="shared"/>
        <v>0</v>
      </c>
      <c r="AN47">
        <f si="22" t="shared"/>
        <v>0</v>
      </c>
      <c r="AO47">
        <f si="23" t="shared"/>
        <v>0</v>
      </c>
      <c r="AP47">
        <f si="24" t="shared"/>
        <v>0</v>
      </c>
      <c r="AQ47">
        <f si="25" t="shared"/>
        <v>0</v>
      </c>
      <c r="AR47">
        <f si="26" t="shared"/>
        <v>0</v>
      </c>
      <c r="AS47">
        <f si="27" t="shared"/>
        <v>0</v>
      </c>
      <c r="AU47" t="str">
        <f>IFERROR(VLOOKUP(C47,Results!$A$2:$B$240,2,FALSE)+VLOOKUP(D47,Results!$A$2:$B$240,2,FALSE)+VLOOKUP(E47,Results!$A$2:$B$240,2,FALSE)+VLOOKUP(F47,Results!$A$2:$B$240,2,FALSE)+VLOOKUP(G47,Results!$A$2:$B$240,2,FALSE)+VLOOKUP(H47,Results!$A$2:$B$240,2,FALSE)+VLOOKUP(I47,Results!$A$2:$B$240,2,FALSE)+VLOOKUP(J47,Results!$A$2:$B$240,2,FALSE)+VLOOKUP(B47,Results!$A$2:$B$240,2,FALSE)-MIN(VLOOKUP(C47,Results!$A$2:$B$240,2,FALSE),VLOOKUP(D47,Results!$A$2:$B$240,2,FALSE),VLOOKUP(E47,Results!$A$2:$B$240,2,FALSE),VLOOKUP(F47,Results!$A$2:$B$240,2,FALSE),VLOOKUP(G47,Results!$A$2:$B$240,2,FALSE),VLOOKUP(H47,Results!$A$2:$B$240,2,FALSE),VLOOKUP(I47,Results!$A$2:$B$240,2,FALSE),VLOOKUP(J47,Results!$A$2:$B$240,2,FALSE),VLOOKUP(B47,Results!$A$2:$B$240,2,FALSE)),"")</f>
        <v/>
      </c>
    </row>
    <row customHeight="1" ht="18.75" r="48" spans="2:47" x14ac:dyDescent="0.3">
      <c r="B48" s="7" t="s">
        <v>166</v>
      </c>
      <c r="C48" s="7" t="s">
        <v>170</v>
      </c>
      <c r="D48" s="7" t="s">
        <v>172</v>
      </c>
      <c r="E48" s="7" t="s">
        <v>146</v>
      </c>
      <c r="F48" s="7" t="s">
        <v>150</v>
      </c>
      <c r="G48" s="7" t="s">
        <v>90</v>
      </c>
      <c r="H48" s="7" t="s">
        <v>92</v>
      </c>
      <c r="I48" s="7" t="s">
        <v>181</v>
      </c>
      <c r="J48" s="7" t="s">
        <v>98</v>
      </c>
      <c r="K48" t="n">
        <v>31.0</v>
      </c>
      <c r="L48" s="30">
        <f si="12" t="shared"/>
        <v>0</v>
      </c>
      <c r="M48" s="6"/>
      <c r="N48" s="35" t="str">
        <f si="13" t="shared"/>
        <v/>
      </c>
      <c r="O48" s="59">
        <f>(IF(ISNUMBER(MATCH(B48,Sheet4!$K$92:$K$101,0)),1,0)+IF(ISNUMBER(MATCH(C48,Sheet4!$K$92:$K$101,0)),1,0)+IF(ISNUMBER(MATCH(D48,Sheet4!$K$92:$K$101,0)),1,0)+IF(ISNUMBER(MATCH(E48,Sheet4!$K$92:$K$101,0)),1,0)+IF(ISNUMBER(MATCH(F48,Sheet4!$K$92:$K$101,0)),1,0)+IF(ISNUMBER(MATCH(G48,Sheet4!$K$92:$K$101,0)),1,0)+IF(ISNUMBER(MATCH(H48,Sheet4!$K$92:$K$101,0)),1,0)+IF(ISNUMBER(MATCH(I48,Sheet4!$K$92:$K$101,0)),1,0)+IF(ISNUMBER(MATCH(J48,Sheet4!$K$92:$K$101,0)),1,0))
-
(IF(ISNUMBER(MATCH(B48,Sheet4!$F$2:$F$11,0)),1,0)+IF(ISNUMBER(MATCH(C48,Sheet4!$F$2:$F$11,0)),1,0)+IF(ISNUMBER(MATCH(D48,Sheet4!$F$2:$F$11,0)),1,0)+IF(ISNUMBER(MATCH(E48,Sheet4!$F$2:$F$11,0)),1,0)+IF(ISNUMBER(MATCH(F48,Sheet4!$F$2:$F$11,0)),1,0)+IF(ISNUMBER(MATCH(G48,Sheet4!$F$2:$F$11,0)),1,0)+IF(ISNUMBER(MATCH(H48,Sheet4!$F$2:$F$11,0)),1,0)+IF(ISNUMBER(MATCH(I48,Sheet4!$F$2:$F$11,0)),1,0)+IF(ISNUMBER(MATCH(J48,Sheet4!$F$2:$F$11,0)),1,0))</f>
        <v>0</v>
      </c>
      <c r="P48" s="40" t="str">
        <f>IFERROR(INDEX(Sheet4!$G:$G,MATCH(Sheet1!B48,Sheet4!$F:$F,0))+INDEX(Sheet4!$G:$G,MATCH(Sheet1!C48,Sheet4!$F:$F,0))+INDEX(Sheet4!$G:$G,MATCH(Sheet1!D48,Sheet4!$F:$F,0))+INDEX(Sheet4!$G:$G,MATCH(Sheet1!E48,Sheet4!$F:$F,0))+INDEX(Sheet4!$G:$G,MATCH(Sheet1!F48,Sheet4!$F:$F,0))+INDEX(Sheet4!$G:$G,MATCH(Sheet1!G48,Sheet4!$F:$F,0))+INDEX(Sheet4!$G:$G,MATCH(Sheet1!H48,Sheet4!$F:$F,0))+INDEX(Sheet4!$G:$G,MATCH(Sheet1!I48,Sheet4!$F:$F,0))+INDEX(Sheet4!$G:$G,MATCH(Sheet1!J48,Sheet4!$F:$F,0)),"")</f>
        <v/>
      </c>
      <c r="Q48" s="15">
        <v>25</v>
      </c>
      <c r="R48" s="26" t="str">
        <f si="28" t="shared"/>
        <v/>
      </c>
      <c r="S48" s="66" t="str">
        <f si="29" t="shared"/>
        <v/>
      </c>
      <c r="T48" s="66"/>
      <c r="U48" s="66" t="str">
        <f si="30" t="shared"/>
        <v/>
      </c>
      <c r="V48" s="66"/>
      <c r="W48" s="66" t="str">
        <f si="31" t="shared"/>
        <v/>
      </c>
      <c r="X48" s="66"/>
      <c r="Y48" s="66" t="str">
        <f si="32" t="shared"/>
        <v/>
      </c>
      <c r="Z48" s="66"/>
      <c r="AA48" s="66" t="str">
        <f si="33" t="shared"/>
        <v/>
      </c>
      <c r="AB48" s="66"/>
      <c r="AC48" s="58" t="str">
        <f si="34" t="shared"/>
        <v/>
      </c>
      <c r="AD48" s="58" t="str">
        <f si="35" t="shared"/>
        <v/>
      </c>
      <c r="AE48" s="27" t="str">
        <f si="36" t="shared"/>
        <v/>
      </c>
      <c r="AF48">
        <f si="17" t="shared"/>
        <v>0</v>
      </c>
      <c r="AH48">
        <v>25</v>
      </c>
      <c r="AI48" t="str">
        <f si="15" t="shared"/>
        <v>Ben SimmonsIsaiah CanaanMonte MorrisMalik BeasleyWill BartonKelly OubreKenneth FariedMarvin BagleyKarl-Anthony Towns</v>
      </c>
      <c r="AJ48">
        <f si="18" t="shared"/>
        <v>0</v>
      </c>
      <c r="AK48">
        <f si="19" t="shared"/>
        <v>0</v>
      </c>
      <c r="AL48">
        <f si="20" t="shared"/>
        <v>0</v>
      </c>
      <c r="AM48">
        <f si="21" t="shared"/>
        <v>0</v>
      </c>
      <c r="AN48">
        <f si="22" t="shared"/>
        <v>0</v>
      </c>
      <c r="AO48">
        <f si="23" t="shared"/>
        <v>0</v>
      </c>
      <c r="AP48">
        <f si="24" t="shared"/>
        <v>0</v>
      </c>
      <c r="AQ48">
        <f si="25" t="shared"/>
        <v>0</v>
      </c>
      <c r="AR48">
        <f si="26" t="shared"/>
        <v>0</v>
      </c>
      <c r="AS48">
        <f si="27" t="shared"/>
        <v>0</v>
      </c>
      <c r="AU48" t="str">
        <f>IFERROR(VLOOKUP(C48,Results!$A$2:$B$240,2,FALSE)+VLOOKUP(D48,Results!$A$2:$B$240,2,FALSE)+VLOOKUP(E48,Results!$A$2:$B$240,2,FALSE)+VLOOKUP(F48,Results!$A$2:$B$240,2,FALSE)+VLOOKUP(G48,Results!$A$2:$B$240,2,FALSE)+VLOOKUP(H48,Results!$A$2:$B$240,2,FALSE)+VLOOKUP(I48,Results!$A$2:$B$240,2,FALSE)+VLOOKUP(J48,Results!$A$2:$B$240,2,FALSE)+VLOOKUP(B48,Results!$A$2:$B$240,2,FALSE)-MIN(VLOOKUP(C48,Results!$A$2:$B$240,2,FALSE),VLOOKUP(D48,Results!$A$2:$B$240,2,FALSE),VLOOKUP(E48,Results!$A$2:$B$240,2,FALSE),VLOOKUP(F48,Results!$A$2:$B$240,2,FALSE),VLOOKUP(G48,Results!$A$2:$B$240,2,FALSE),VLOOKUP(H48,Results!$A$2:$B$240,2,FALSE),VLOOKUP(I48,Results!$A$2:$B$240,2,FALSE),VLOOKUP(J48,Results!$A$2:$B$240,2,FALSE),VLOOKUP(B48,Results!$A$2:$B$240,2,FALSE)),"")</f>
        <v/>
      </c>
    </row>
    <row customHeight="1" ht="18.75" r="49" spans="2:47" x14ac:dyDescent="0.3">
      <c r="B49" s="7" t="s">
        <v>166</v>
      </c>
      <c r="C49" s="7" t="s">
        <v>116</v>
      </c>
      <c r="D49" s="7" t="s">
        <v>172</v>
      </c>
      <c r="E49" s="7" t="s">
        <v>146</v>
      </c>
      <c r="F49" s="7" t="s">
        <v>150</v>
      </c>
      <c r="G49" s="7" t="s">
        <v>177</v>
      </c>
      <c r="H49" s="7" t="s">
        <v>181</v>
      </c>
      <c r="I49" s="7" t="s">
        <v>152</v>
      </c>
      <c r="J49" s="7" t="s">
        <v>98</v>
      </c>
      <c r="K49" t="n">
        <v>31.0</v>
      </c>
      <c r="L49" s="30">
        <f si="12" t="shared"/>
        <v>0</v>
      </c>
      <c r="M49" s="6"/>
      <c r="N49" s="35" t="str">
        <f si="13" t="shared"/>
        <v/>
      </c>
      <c r="O49" s="59">
        <f>(IF(ISNUMBER(MATCH(B49,Sheet4!$K$92:$K$101,0)),1,0)+IF(ISNUMBER(MATCH(C49,Sheet4!$K$92:$K$101,0)),1,0)+IF(ISNUMBER(MATCH(D49,Sheet4!$K$92:$K$101,0)),1,0)+IF(ISNUMBER(MATCH(E49,Sheet4!$K$92:$K$101,0)),1,0)+IF(ISNUMBER(MATCH(F49,Sheet4!$K$92:$K$101,0)),1,0)+IF(ISNUMBER(MATCH(G49,Sheet4!$K$92:$K$101,0)),1,0)+IF(ISNUMBER(MATCH(H49,Sheet4!$K$92:$K$101,0)),1,0)+IF(ISNUMBER(MATCH(I49,Sheet4!$K$92:$K$101,0)),1,0)+IF(ISNUMBER(MATCH(J49,Sheet4!$K$92:$K$101,0)),1,0))
-
(IF(ISNUMBER(MATCH(B49,Sheet4!$F$2:$F$11,0)),1,0)+IF(ISNUMBER(MATCH(C49,Sheet4!$F$2:$F$11,0)),1,0)+IF(ISNUMBER(MATCH(D49,Sheet4!$F$2:$F$11,0)),1,0)+IF(ISNUMBER(MATCH(E49,Sheet4!$F$2:$F$11,0)),1,0)+IF(ISNUMBER(MATCH(F49,Sheet4!$F$2:$F$11,0)),1,0)+IF(ISNUMBER(MATCH(G49,Sheet4!$F$2:$F$11,0)),1,0)+IF(ISNUMBER(MATCH(H49,Sheet4!$F$2:$F$11,0)),1,0)+IF(ISNUMBER(MATCH(I49,Sheet4!$F$2:$F$11,0)),1,0)+IF(ISNUMBER(MATCH(J49,Sheet4!$F$2:$F$11,0)),1,0))</f>
        <v>0</v>
      </c>
      <c r="P49" s="40" t="str">
        <f>IFERROR(INDEX(Sheet4!$G:$G,MATCH(Sheet1!B49,Sheet4!$F:$F,0))+INDEX(Sheet4!$G:$G,MATCH(Sheet1!C49,Sheet4!$F:$F,0))+INDEX(Sheet4!$G:$G,MATCH(Sheet1!D49,Sheet4!$F:$F,0))+INDEX(Sheet4!$G:$G,MATCH(Sheet1!E49,Sheet4!$F:$F,0))+INDEX(Sheet4!$G:$G,MATCH(Sheet1!F49,Sheet4!$F:$F,0))+INDEX(Sheet4!$G:$G,MATCH(Sheet1!G49,Sheet4!$F:$F,0))+INDEX(Sheet4!$G:$G,MATCH(Sheet1!H49,Sheet4!$F:$F,0))+INDEX(Sheet4!$G:$G,MATCH(Sheet1!I49,Sheet4!$F:$F,0))+INDEX(Sheet4!$G:$G,MATCH(Sheet1!J49,Sheet4!$F:$F,0)),"")</f>
        <v/>
      </c>
      <c r="Q49" s="15">
        <v>26</v>
      </c>
      <c r="R49" s="26" t="str">
        <f si="28" t="shared"/>
        <v/>
      </c>
      <c r="S49" s="66" t="str">
        <f si="29" t="shared"/>
        <v/>
      </c>
      <c r="T49" s="66"/>
      <c r="U49" s="66" t="str">
        <f si="30" t="shared"/>
        <v/>
      </c>
      <c r="V49" s="66"/>
      <c r="W49" s="66" t="str">
        <f si="31" t="shared"/>
        <v/>
      </c>
      <c r="X49" s="66"/>
      <c r="Y49" s="66" t="str">
        <f si="32" t="shared"/>
        <v/>
      </c>
      <c r="Z49" s="66"/>
      <c r="AA49" s="66" t="str">
        <f si="33" t="shared"/>
        <v/>
      </c>
      <c r="AB49" s="66"/>
      <c r="AC49" s="58" t="str">
        <f si="34" t="shared"/>
        <v/>
      </c>
      <c r="AD49" s="58" t="str">
        <f si="35" t="shared"/>
        <v/>
      </c>
      <c r="AE49" s="27" t="str">
        <f si="36" t="shared"/>
        <v/>
      </c>
      <c r="AF49">
        <f si="17" t="shared"/>
        <v>0</v>
      </c>
      <c r="AH49">
        <v>26</v>
      </c>
      <c r="AI49" t="str">
        <f si="15" t="shared"/>
        <v>Ben SimmonsIsaiah CanaanMonte MorrisMalik BeasleyKelly OubreJoe InglesKenneth FariedJosh JacksonJoel Embiid</v>
      </c>
      <c r="AJ49">
        <f si="18" t="shared"/>
        <v>0</v>
      </c>
      <c r="AK49">
        <f si="19" t="shared"/>
        <v>0</v>
      </c>
      <c r="AL49">
        <f si="20" t="shared"/>
        <v>0</v>
      </c>
      <c r="AM49">
        <f si="21" t="shared"/>
        <v>0</v>
      </c>
      <c r="AN49">
        <f si="22" t="shared"/>
        <v>0</v>
      </c>
      <c r="AO49">
        <f si="23" t="shared"/>
        <v>0</v>
      </c>
      <c r="AP49">
        <f si="24" t="shared"/>
        <v>0</v>
      </c>
      <c r="AQ49">
        <f si="25" t="shared"/>
        <v>0</v>
      </c>
      <c r="AR49">
        <f si="26" t="shared"/>
        <v>0</v>
      </c>
      <c r="AS49">
        <f si="27" t="shared"/>
        <v>0</v>
      </c>
      <c r="AU49" t="str">
        <f>IFERROR(VLOOKUP(C49,Results!$A$2:$B$240,2,FALSE)+VLOOKUP(D49,Results!$A$2:$B$240,2,FALSE)+VLOOKUP(E49,Results!$A$2:$B$240,2,FALSE)+VLOOKUP(F49,Results!$A$2:$B$240,2,FALSE)+VLOOKUP(G49,Results!$A$2:$B$240,2,FALSE)+VLOOKUP(H49,Results!$A$2:$B$240,2,FALSE)+VLOOKUP(I49,Results!$A$2:$B$240,2,FALSE)+VLOOKUP(J49,Results!$A$2:$B$240,2,FALSE)+VLOOKUP(B49,Results!$A$2:$B$240,2,FALSE)-MIN(VLOOKUP(C49,Results!$A$2:$B$240,2,FALSE),VLOOKUP(D49,Results!$A$2:$B$240,2,FALSE),VLOOKUP(E49,Results!$A$2:$B$240,2,FALSE),VLOOKUP(F49,Results!$A$2:$B$240,2,FALSE),VLOOKUP(G49,Results!$A$2:$B$240,2,FALSE),VLOOKUP(H49,Results!$A$2:$B$240,2,FALSE),VLOOKUP(I49,Results!$A$2:$B$240,2,FALSE),VLOOKUP(J49,Results!$A$2:$B$240,2,FALSE),VLOOKUP(B49,Results!$A$2:$B$240,2,FALSE)),"")</f>
        <v/>
      </c>
    </row>
    <row customHeight="1" ht="18.75" r="50" spans="2:47" x14ac:dyDescent="0.3">
      <c r="B50" s="7" t="s">
        <v>166</v>
      </c>
      <c r="C50" s="7" t="s">
        <v>87</v>
      </c>
      <c r="D50" s="7" t="s">
        <v>172</v>
      </c>
      <c r="E50" s="7" t="s">
        <v>146</v>
      </c>
      <c r="F50" s="7" t="s">
        <v>177</v>
      </c>
      <c r="G50" s="7" t="s">
        <v>159</v>
      </c>
      <c r="H50" s="7" t="s">
        <v>152</v>
      </c>
      <c r="I50" s="7" t="s">
        <v>103</v>
      </c>
      <c r="J50" s="7" t="s">
        <v>98</v>
      </c>
      <c r="K50" t="n">
        <v>30.0</v>
      </c>
      <c r="L50" s="30">
        <f si="12" t="shared"/>
        <v>0</v>
      </c>
      <c r="M50" s="6"/>
      <c r="N50" s="35" t="str">
        <f si="13" t="shared"/>
        <v/>
      </c>
      <c r="O50" s="59">
        <f>(IF(ISNUMBER(MATCH(B50,Sheet4!$K$92:$K$101,0)),1,0)+IF(ISNUMBER(MATCH(C50,Sheet4!$K$92:$K$101,0)),1,0)+IF(ISNUMBER(MATCH(D50,Sheet4!$K$92:$K$101,0)),1,0)+IF(ISNUMBER(MATCH(E50,Sheet4!$K$92:$K$101,0)),1,0)+IF(ISNUMBER(MATCH(F50,Sheet4!$K$92:$K$101,0)),1,0)+IF(ISNUMBER(MATCH(G50,Sheet4!$K$92:$K$101,0)),1,0)+IF(ISNUMBER(MATCH(H50,Sheet4!$K$92:$K$101,0)),1,0)+IF(ISNUMBER(MATCH(I50,Sheet4!$K$92:$K$101,0)),1,0)+IF(ISNUMBER(MATCH(J50,Sheet4!$K$92:$K$101,0)),1,0))
-
(IF(ISNUMBER(MATCH(B50,Sheet4!$F$2:$F$11,0)),1,0)+IF(ISNUMBER(MATCH(C50,Sheet4!$F$2:$F$11,0)),1,0)+IF(ISNUMBER(MATCH(D50,Sheet4!$F$2:$F$11,0)),1,0)+IF(ISNUMBER(MATCH(E50,Sheet4!$F$2:$F$11,0)),1,0)+IF(ISNUMBER(MATCH(F50,Sheet4!$F$2:$F$11,0)),1,0)+IF(ISNUMBER(MATCH(G50,Sheet4!$F$2:$F$11,0)),1,0)+IF(ISNUMBER(MATCH(H50,Sheet4!$F$2:$F$11,0)),1,0)+IF(ISNUMBER(MATCH(I50,Sheet4!$F$2:$F$11,0)),1,0)+IF(ISNUMBER(MATCH(J50,Sheet4!$F$2:$F$11,0)),1,0))</f>
        <v>0</v>
      </c>
      <c r="P50" s="40" t="str">
        <f>IFERROR(INDEX(Sheet4!$G:$G,MATCH(Sheet1!B50,Sheet4!$F:$F,0))+INDEX(Sheet4!$G:$G,MATCH(Sheet1!C50,Sheet4!$F:$F,0))+INDEX(Sheet4!$G:$G,MATCH(Sheet1!D50,Sheet4!$F:$F,0))+INDEX(Sheet4!$G:$G,MATCH(Sheet1!E50,Sheet4!$F:$F,0))+INDEX(Sheet4!$G:$G,MATCH(Sheet1!F50,Sheet4!$F:$F,0))+INDEX(Sheet4!$G:$G,MATCH(Sheet1!G50,Sheet4!$F:$F,0))+INDEX(Sheet4!$G:$G,MATCH(Sheet1!H50,Sheet4!$F:$F,0))+INDEX(Sheet4!$G:$G,MATCH(Sheet1!I50,Sheet4!$F:$F,0))+INDEX(Sheet4!$G:$G,MATCH(Sheet1!J50,Sheet4!$F:$F,0)),"")</f>
        <v/>
      </c>
      <c r="Q50" s="15">
        <v>27</v>
      </c>
      <c r="R50" s="26" t="str">
        <f si="28" t="shared"/>
        <v/>
      </c>
      <c r="S50" s="66" t="str">
        <f si="29" t="shared"/>
        <v/>
      </c>
      <c r="T50" s="66"/>
      <c r="U50" s="66" t="str">
        <f si="30" t="shared"/>
        <v/>
      </c>
      <c r="V50" s="66"/>
      <c r="W50" s="66" t="str">
        <f si="31" t="shared"/>
        <v/>
      </c>
      <c r="X50" s="66"/>
      <c r="Y50" s="66" t="str">
        <f si="32" t="shared"/>
        <v/>
      </c>
      <c r="Z50" s="66"/>
      <c r="AA50" s="66" t="str">
        <f si="33" t="shared"/>
        <v/>
      </c>
      <c r="AB50" s="66"/>
      <c r="AC50" s="58" t="str">
        <f si="34" t="shared"/>
        <v/>
      </c>
      <c r="AD50" s="58" t="str">
        <f si="35" t="shared"/>
        <v/>
      </c>
      <c r="AE50" s="27" t="str">
        <f si="36" t="shared"/>
        <v/>
      </c>
      <c r="AF50">
        <f si="17" t="shared"/>
        <v>0</v>
      </c>
      <c r="AH50">
        <v>27</v>
      </c>
      <c r="AI50" t="str">
        <f si="15" t="shared"/>
        <v>Ben SimmonsLandry ShametDevin BookerMonte MorrisKelly OubreMikal BridgesJosh JacksonPaul MillsapKarl-Anthony Towns</v>
      </c>
      <c r="AJ50">
        <f si="18" t="shared"/>
        <v>0</v>
      </c>
      <c r="AK50">
        <f si="19" t="shared"/>
        <v>0</v>
      </c>
      <c r="AL50">
        <f si="20" t="shared"/>
        <v>0</v>
      </c>
      <c r="AM50">
        <f si="21" t="shared"/>
        <v>0</v>
      </c>
      <c r="AN50">
        <f si="22" t="shared"/>
        <v>0</v>
      </c>
      <c r="AO50">
        <f si="23" t="shared"/>
        <v>0</v>
      </c>
      <c r="AP50">
        <f si="24" t="shared"/>
        <v>0</v>
      </c>
      <c r="AQ50">
        <f si="25" t="shared"/>
        <v>0</v>
      </c>
      <c r="AR50">
        <f si="26" t="shared"/>
        <v>0</v>
      </c>
      <c r="AS50">
        <f si="27" t="shared"/>
        <v>0</v>
      </c>
      <c r="AU50" t="str">
        <f>IFERROR(VLOOKUP(C50,Results!$A$2:$B$240,2,FALSE)+VLOOKUP(D50,Results!$A$2:$B$240,2,FALSE)+VLOOKUP(E50,Results!$A$2:$B$240,2,FALSE)+VLOOKUP(F50,Results!$A$2:$B$240,2,FALSE)+VLOOKUP(G50,Results!$A$2:$B$240,2,FALSE)+VLOOKUP(H50,Results!$A$2:$B$240,2,FALSE)+VLOOKUP(I50,Results!$A$2:$B$240,2,FALSE)+VLOOKUP(J50,Results!$A$2:$B$240,2,FALSE)+VLOOKUP(B50,Results!$A$2:$B$240,2,FALSE)-MIN(VLOOKUP(C50,Results!$A$2:$B$240,2,FALSE),VLOOKUP(D50,Results!$A$2:$B$240,2,FALSE),VLOOKUP(E50,Results!$A$2:$B$240,2,FALSE),VLOOKUP(F50,Results!$A$2:$B$240,2,FALSE),VLOOKUP(G50,Results!$A$2:$B$240,2,FALSE),VLOOKUP(H50,Results!$A$2:$B$240,2,FALSE),VLOOKUP(I50,Results!$A$2:$B$240,2,FALSE),VLOOKUP(J50,Results!$A$2:$B$240,2,FALSE),VLOOKUP(B50,Results!$A$2:$B$240,2,FALSE)),"")</f>
        <v/>
      </c>
    </row>
    <row r="51" spans="2:47" x14ac:dyDescent="0.3">
      <c r="B51" s="7" t="s">
        <v>166</v>
      </c>
      <c r="C51" s="7" t="s">
        <v>170</v>
      </c>
      <c r="D51" s="7" t="s">
        <v>173</v>
      </c>
      <c r="E51" s="7" t="s">
        <v>146</v>
      </c>
      <c r="F51" s="7" t="s">
        <v>150</v>
      </c>
      <c r="G51" s="7" t="s">
        <v>177</v>
      </c>
      <c r="H51" s="7" t="s">
        <v>152</v>
      </c>
      <c r="I51" s="7" t="s">
        <v>182</v>
      </c>
      <c r="J51" s="7" t="s">
        <v>186</v>
      </c>
      <c r="K51" t="n">
        <v>29.0</v>
      </c>
      <c r="L51" s="30">
        <f si="12" t="shared"/>
        <v>0</v>
      </c>
      <c r="M51" s="6"/>
      <c r="N51" s="35" t="str">
        <f si="13" t="shared"/>
        <v/>
      </c>
      <c r="O51" s="59">
        <f>(IF(ISNUMBER(MATCH(B51,Sheet4!$K$92:$K$101,0)),1,0)+IF(ISNUMBER(MATCH(C51,Sheet4!$K$92:$K$101,0)),1,0)+IF(ISNUMBER(MATCH(D51,Sheet4!$K$92:$K$101,0)),1,0)+IF(ISNUMBER(MATCH(E51,Sheet4!$K$92:$K$101,0)),1,0)+IF(ISNUMBER(MATCH(F51,Sheet4!$K$92:$K$101,0)),1,0)+IF(ISNUMBER(MATCH(G51,Sheet4!$K$92:$K$101,0)),1,0)+IF(ISNUMBER(MATCH(H51,Sheet4!$K$92:$K$101,0)),1,0)+IF(ISNUMBER(MATCH(I51,Sheet4!$K$92:$K$101,0)),1,0)+IF(ISNUMBER(MATCH(J51,Sheet4!$K$92:$K$101,0)),1,0))
-
(IF(ISNUMBER(MATCH(B51,Sheet4!$F$2:$F$11,0)),1,0)+IF(ISNUMBER(MATCH(C51,Sheet4!$F$2:$F$11,0)),1,0)+IF(ISNUMBER(MATCH(D51,Sheet4!$F$2:$F$11,0)),1,0)+IF(ISNUMBER(MATCH(E51,Sheet4!$F$2:$F$11,0)),1,0)+IF(ISNUMBER(MATCH(F51,Sheet4!$F$2:$F$11,0)),1,0)+IF(ISNUMBER(MATCH(G51,Sheet4!$F$2:$F$11,0)),1,0)+IF(ISNUMBER(MATCH(H51,Sheet4!$F$2:$F$11,0)),1,0)+IF(ISNUMBER(MATCH(I51,Sheet4!$F$2:$F$11,0)),1,0)+IF(ISNUMBER(MATCH(J51,Sheet4!$F$2:$F$11,0)),1,0))</f>
        <v>0</v>
      </c>
      <c r="P51" s="40" t="str">
        <f>IFERROR(INDEX(Sheet4!$G:$G,MATCH(Sheet1!B51,Sheet4!$F:$F,0))+INDEX(Sheet4!$G:$G,MATCH(Sheet1!C51,Sheet4!$F:$F,0))+INDEX(Sheet4!$G:$G,MATCH(Sheet1!D51,Sheet4!$F:$F,0))+INDEX(Sheet4!$G:$G,MATCH(Sheet1!E51,Sheet4!$F:$F,0))+INDEX(Sheet4!$G:$G,MATCH(Sheet1!F51,Sheet4!$F:$F,0))+INDEX(Sheet4!$G:$G,MATCH(Sheet1!G51,Sheet4!$F:$F,0))+INDEX(Sheet4!$G:$G,MATCH(Sheet1!H51,Sheet4!$F:$F,0))+INDEX(Sheet4!$G:$G,MATCH(Sheet1!I51,Sheet4!$F:$F,0))+INDEX(Sheet4!$G:$G,MATCH(Sheet1!J51,Sheet4!$F:$F,0)),"")</f>
        <v/>
      </c>
      <c r="Q51" s="15">
        <v>28</v>
      </c>
      <c r="R51" s="26" t="str">
        <f si="28" t="shared"/>
        <v/>
      </c>
      <c r="S51" s="66" t="str">
        <f si="29" t="shared"/>
        <v/>
      </c>
      <c r="T51" s="66"/>
      <c r="U51" s="66" t="str">
        <f si="30" t="shared"/>
        <v/>
      </c>
      <c r="V51" s="66"/>
      <c r="W51" s="66" t="str">
        <f si="31" t="shared"/>
        <v/>
      </c>
      <c r="X51" s="66"/>
      <c r="Y51" s="66" t="str">
        <f si="32" t="shared"/>
        <v/>
      </c>
      <c r="Z51" s="66"/>
      <c r="AA51" s="66" t="str">
        <f si="33" t="shared"/>
        <v/>
      </c>
      <c r="AB51" s="66"/>
      <c r="AC51" s="58" t="str">
        <f si="34" t="shared"/>
        <v/>
      </c>
      <c r="AD51" s="58" t="str">
        <f si="35" t="shared"/>
        <v/>
      </c>
      <c r="AE51" s="27" t="str">
        <f si="36" t="shared"/>
        <v/>
      </c>
      <c r="AF51">
        <f si="17" t="shared"/>
        <v>0</v>
      </c>
      <c r="AH51">
        <v>28</v>
      </c>
      <c r="AI51" t="str">
        <f si="15" t="shared"/>
        <v>Ben SimmonsIsaiah CanaanJimmy ButlerMonte MorrisWill BartonKelly OubrePaul MillsapRichaun HolmesKarl-Anthony Towns</v>
      </c>
      <c r="AJ51">
        <f si="18" t="shared"/>
        <v>0</v>
      </c>
      <c r="AK51">
        <f si="19" t="shared"/>
        <v>0</v>
      </c>
      <c r="AL51">
        <f si="20" t="shared"/>
        <v>0</v>
      </c>
      <c r="AM51">
        <f si="21" t="shared"/>
        <v>0</v>
      </c>
      <c r="AN51">
        <f si="22" t="shared"/>
        <v>0</v>
      </c>
      <c r="AO51">
        <f si="23" t="shared"/>
        <v>0</v>
      </c>
      <c r="AP51">
        <f si="24" t="shared"/>
        <v>0</v>
      </c>
      <c r="AQ51">
        <f si="25" t="shared"/>
        <v>0</v>
      </c>
      <c r="AR51">
        <f si="26" t="shared"/>
        <v>0</v>
      </c>
      <c r="AS51">
        <f si="27" t="shared"/>
        <v>0</v>
      </c>
      <c r="AU51" t="str">
        <f>IFERROR(VLOOKUP(C51,Results!$A$2:$B$240,2,FALSE)+VLOOKUP(D51,Results!$A$2:$B$240,2,FALSE)+VLOOKUP(E51,Results!$A$2:$B$240,2,FALSE)+VLOOKUP(F51,Results!$A$2:$B$240,2,FALSE)+VLOOKUP(G51,Results!$A$2:$B$240,2,FALSE)+VLOOKUP(H51,Results!$A$2:$B$240,2,FALSE)+VLOOKUP(I51,Results!$A$2:$B$240,2,FALSE)+VLOOKUP(J51,Results!$A$2:$B$240,2,FALSE)+VLOOKUP(B51,Results!$A$2:$B$240,2,FALSE)-MIN(VLOOKUP(C51,Results!$A$2:$B$240,2,FALSE),VLOOKUP(D51,Results!$A$2:$B$240,2,FALSE),VLOOKUP(E51,Results!$A$2:$B$240,2,FALSE),VLOOKUP(F51,Results!$A$2:$B$240,2,FALSE),VLOOKUP(G51,Results!$A$2:$B$240,2,FALSE),VLOOKUP(H51,Results!$A$2:$B$240,2,FALSE),VLOOKUP(I51,Results!$A$2:$B$240,2,FALSE),VLOOKUP(J51,Results!$A$2:$B$240,2,FALSE),VLOOKUP(B51,Results!$A$2:$B$240,2,FALSE)),"")</f>
        <v/>
      </c>
    </row>
    <row customHeight="1" ht="18.75" r="52" spans="2:47" x14ac:dyDescent="0.3">
      <c r="B52" s="7" t="s">
        <v>166</v>
      </c>
      <c r="C52" s="7" t="s">
        <v>108</v>
      </c>
      <c r="D52" s="7" t="s">
        <v>172</v>
      </c>
      <c r="E52" s="7" t="s">
        <v>148</v>
      </c>
      <c r="F52" s="7" t="s">
        <v>177</v>
      </c>
      <c r="G52" s="7" t="s">
        <v>159</v>
      </c>
      <c r="H52" s="7" t="s">
        <v>153</v>
      </c>
      <c r="I52" s="7" t="s">
        <v>181</v>
      </c>
      <c r="J52" s="7" t="s">
        <v>187</v>
      </c>
      <c r="K52" t="n">
        <v>29.0</v>
      </c>
      <c r="L52" s="30">
        <f si="12" t="shared"/>
        <v>0</v>
      </c>
      <c r="M52" s="6"/>
      <c r="N52" s="35" t="str">
        <f si="13" t="shared"/>
        <v/>
      </c>
      <c r="O52" s="59">
        <f>(IF(ISNUMBER(MATCH(B52,Sheet4!$K$92:$K$101,0)),1,0)+IF(ISNUMBER(MATCH(C52,Sheet4!$K$92:$K$101,0)),1,0)+IF(ISNUMBER(MATCH(D52,Sheet4!$K$92:$K$101,0)),1,0)+IF(ISNUMBER(MATCH(E52,Sheet4!$K$92:$K$101,0)),1,0)+IF(ISNUMBER(MATCH(F52,Sheet4!$K$92:$K$101,0)),1,0)+IF(ISNUMBER(MATCH(G52,Sheet4!$K$92:$K$101,0)),1,0)+IF(ISNUMBER(MATCH(H52,Sheet4!$K$92:$K$101,0)),1,0)+IF(ISNUMBER(MATCH(I52,Sheet4!$K$92:$K$101,0)),1,0)+IF(ISNUMBER(MATCH(J52,Sheet4!$K$92:$K$101,0)),1,0))
-
(IF(ISNUMBER(MATCH(B52,Sheet4!$F$2:$F$11,0)),1,0)+IF(ISNUMBER(MATCH(C52,Sheet4!$F$2:$F$11,0)),1,0)+IF(ISNUMBER(MATCH(D52,Sheet4!$F$2:$F$11,0)),1,0)+IF(ISNUMBER(MATCH(E52,Sheet4!$F$2:$F$11,0)),1,0)+IF(ISNUMBER(MATCH(F52,Sheet4!$F$2:$F$11,0)),1,0)+IF(ISNUMBER(MATCH(G52,Sheet4!$F$2:$F$11,0)),1,0)+IF(ISNUMBER(MATCH(H52,Sheet4!$F$2:$F$11,0)),1,0)+IF(ISNUMBER(MATCH(I52,Sheet4!$F$2:$F$11,0)),1,0)+IF(ISNUMBER(MATCH(J52,Sheet4!$F$2:$F$11,0)),1,0))</f>
        <v>0</v>
      </c>
      <c r="P52" s="40" t="str">
        <f>IFERROR(INDEX(Sheet4!$G:$G,MATCH(Sheet1!B52,Sheet4!$F:$F,0))+INDEX(Sheet4!$G:$G,MATCH(Sheet1!C52,Sheet4!$F:$F,0))+INDEX(Sheet4!$G:$G,MATCH(Sheet1!D52,Sheet4!$F:$F,0))+INDEX(Sheet4!$G:$G,MATCH(Sheet1!E52,Sheet4!$F:$F,0))+INDEX(Sheet4!$G:$G,MATCH(Sheet1!F52,Sheet4!$F:$F,0))+INDEX(Sheet4!$G:$G,MATCH(Sheet1!G52,Sheet4!$F:$F,0))+INDEX(Sheet4!$G:$G,MATCH(Sheet1!H52,Sheet4!$F:$F,0))+INDEX(Sheet4!$G:$G,MATCH(Sheet1!I52,Sheet4!$F:$F,0))+INDEX(Sheet4!$G:$G,MATCH(Sheet1!J52,Sheet4!$F:$F,0)),"")</f>
        <v/>
      </c>
      <c r="Q52" s="15">
        <v>29</v>
      </c>
      <c r="R52" s="26" t="str">
        <f si="28" t="shared"/>
        <v/>
      </c>
      <c r="S52" s="66" t="str">
        <f si="29" t="shared"/>
        <v/>
      </c>
      <c r="T52" s="66"/>
      <c r="U52" s="66" t="str">
        <f si="30" t="shared"/>
        <v/>
      </c>
      <c r="V52" s="66"/>
      <c r="W52" s="66" t="str">
        <f si="31" t="shared"/>
        <v/>
      </c>
      <c r="X52" s="66"/>
      <c r="Y52" s="66" t="str">
        <f si="32" t="shared"/>
        <v/>
      </c>
      <c r="Z52" s="66"/>
      <c r="AA52" s="66" t="str">
        <f si="33" t="shared"/>
        <v/>
      </c>
      <c r="AB52" s="66"/>
      <c r="AC52" s="58" t="str">
        <f si="34" t="shared"/>
        <v/>
      </c>
      <c r="AD52" s="58" t="str">
        <f si="35" t="shared"/>
        <v/>
      </c>
      <c r="AE52" s="27" t="str">
        <f si="36" t="shared"/>
        <v/>
      </c>
      <c r="AF52">
        <f si="17" t="shared"/>
        <v>0</v>
      </c>
      <c r="AH52">
        <v>29</v>
      </c>
      <c r="AI52" t="str">
        <f si="15" t="shared"/>
        <v>Ben SimmonsRicky RubioDevin BookerMalik BeasleyKelly OubreGerald GreenKenneth FariedJosh JacksonDeandre Ayton</v>
      </c>
      <c r="AJ52">
        <f si="18" t="shared"/>
        <v>0</v>
      </c>
      <c r="AK52">
        <f si="19" t="shared"/>
        <v>0</v>
      </c>
      <c r="AL52">
        <f si="20" t="shared"/>
        <v>0</v>
      </c>
      <c r="AM52">
        <f si="21" t="shared"/>
        <v>0</v>
      </c>
      <c r="AN52">
        <f si="22" t="shared"/>
        <v>0</v>
      </c>
      <c r="AO52">
        <f si="23" t="shared"/>
        <v>0</v>
      </c>
      <c r="AP52">
        <f si="24" t="shared"/>
        <v>0</v>
      </c>
      <c r="AQ52">
        <f si="25" t="shared"/>
        <v>0</v>
      </c>
      <c r="AR52">
        <f si="26" t="shared"/>
        <v>0</v>
      </c>
      <c r="AS52">
        <f si="27" t="shared"/>
        <v>0</v>
      </c>
      <c r="AU52" t="str">
        <f>IFERROR(VLOOKUP(C52,Results!$A$2:$B$240,2,FALSE)+VLOOKUP(D52,Results!$A$2:$B$240,2,FALSE)+VLOOKUP(E52,Results!$A$2:$B$240,2,FALSE)+VLOOKUP(F52,Results!$A$2:$B$240,2,FALSE)+VLOOKUP(G52,Results!$A$2:$B$240,2,FALSE)+VLOOKUP(H52,Results!$A$2:$B$240,2,FALSE)+VLOOKUP(I52,Results!$A$2:$B$240,2,FALSE)+VLOOKUP(J52,Results!$A$2:$B$240,2,FALSE)+VLOOKUP(B52,Results!$A$2:$B$240,2,FALSE)-MIN(VLOOKUP(C52,Results!$A$2:$B$240,2,FALSE),VLOOKUP(D52,Results!$A$2:$B$240,2,FALSE),VLOOKUP(E52,Results!$A$2:$B$240,2,FALSE),VLOOKUP(F52,Results!$A$2:$B$240,2,FALSE),VLOOKUP(G52,Results!$A$2:$B$240,2,FALSE),VLOOKUP(H52,Results!$A$2:$B$240,2,FALSE),VLOOKUP(I52,Results!$A$2:$B$240,2,FALSE),VLOOKUP(J52,Results!$A$2:$B$240,2,FALSE),VLOOKUP(B52,Results!$A$2:$B$240,2,FALSE)),"")</f>
        <v/>
      </c>
    </row>
    <row customHeight="1" ht="18.75" r="53" spans="2:47" x14ac:dyDescent="0.3">
      <c r="B53" s="7" t="s">
        <v>87</v>
      </c>
      <c r="C53" s="7" t="s">
        <v>170</v>
      </c>
      <c r="D53" s="7" t="s">
        <v>145</v>
      </c>
      <c r="E53" s="7" t="s">
        <v>146</v>
      </c>
      <c r="F53" s="7" t="s">
        <v>150</v>
      </c>
      <c r="G53" s="7" t="s">
        <v>177</v>
      </c>
      <c r="H53" s="7" t="s">
        <v>181</v>
      </c>
      <c r="I53" s="7" t="s">
        <v>152</v>
      </c>
      <c r="J53" s="7" t="s">
        <v>187</v>
      </c>
      <c r="K53" t="n">
        <v>29.0</v>
      </c>
      <c r="L53" s="30">
        <f si="12" t="shared"/>
        <v>0</v>
      </c>
      <c r="M53" s="6"/>
      <c r="N53" s="35" t="str">
        <f si="13" t="shared"/>
        <v/>
      </c>
      <c r="O53" s="59">
        <f>(IF(ISNUMBER(MATCH(B53,Sheet4!$K$92:$K$101,0)),1,0)+IF(ISNUMBER(MATCH(C53,Sheet4!$K$92:$K$101,0)),1,0)+IF(ISNUMBER(MATCH(D53,Sheet4!$K$92:$K$101,0)),1,0)+IF(ISNUMBER(MATCH(E53,Sheet4!$K$92:$K$101,0)),1,0)+IF(ISNUMBER(MATCH(F53,Sheet4!$K$92:$K$101,0)),1,0)+IF(ISNUMBER(MATCH(G53,Sheet4!$K$92:$K$101,0)),1,0)+IF(ISNUMBER(MATCH(H53,Sheet4!$K$92:$K$101,0)),1,0)+IF(ISNUMBER(MATCH(I53,Sheet4!$K$92:$K$101,0)),1,0)+IF(ISNUMBER(MATCH(J53,Sheet4!$K$92:$K$101,0)),1,0))
-
(IF(ISNUMBER(MATCH(B53,Sheet4!$F$2:$F$11,0)),1,0)+IF(ISNUMBER(MATCH(C53,Sheet4!$F$2:$F$11,0)),1,0)+IF(ISNUMBER(MATCH(D53,Sheet4!$F$2:$F$11,0)),1,0)+IF(ISNUMBER(MATCH(E53,Sheet4!$F$2:$F$11,0)),1,0)+IF(ISNUMBER(MATCH(F53,Sheet4!$F$2:$F$11,0)),1,0)+IF(ISNUMBER(MATCH(G53,Sheet4!$F$2:$F$11,0)),1,0)+IF(ISNUMBER(MATCH(H53,Sheet4!$F$2:$F$11,0)),1,0)+IF(ISNUMBER(MATCH(I53,Sheet4!$F$2:$F$11,0)),1,0)+IF(ISNUMBER(MATCH(J53,Sheet4!$F$2:$F$11,0)),1,0))</f>
        <v>0</v>
      </c>
      <c r="P53" s="40" t="str">
        <f>IFERROR(INDEX(Sheet4!$G:$G,MATCH(Sheet1!B53,Sheet4!$F:$F,0))+INDEX(Sheet4!$G:$G,MATCH(Sheet1!C53,Sheet4!$F:$F,0))+INDEX(Sheet4!$G:$G,MATCH(Sheet1!D53,Sheet4!$F:$F,0))+INDEX(Sheet4!$G:$G,MATCH(Sheet1!E53,Sheet4!$F:$F,0))+INDEX(Sheet4!$G:$G,MATCH(Sheet1!F53,Sheet4!$F:$F,0))+INDEX(Sheet4!$G:$G,MATCH(Sheet1!G53,Sheet4!$F:$F,0))+INDEX(Sheet4!$G:$G,MATCH(Sheet1!H53,Sheet4!$F:$F,0))+INDEX(Sheet4!$G:$G,MATCH(Sheet1!I53,Sheet4!$F:$F,0))+INDEX(Sheet4!$G:$G,MATCH(Sheet1!J53,Sheet4!$F:$F,0)),"")</f>
        <v/>
      </c>
      <c r="Q53" s="15">
        <v>30</v>
      </c>
      <c r="R53" s="26" t="str">
        <f si="28" t="shared"/>
        <v/>
      </c>
      <c r="S53" s="66" t="str">
        <f si="29" t="shared"/>
        <v/>
      </c>
      <c r="T53" s="66"/>
      <c r="U53" s="66" t="str">
        <f si="30" t="shared"/>
        <v/>
      </c>
      <c r="V53" s="66"/>
      <c r="W53" s="66" t="str">
        <f si="31" t="shared"/>
        <v/>
      </c>
      <c r="X53" s="66"/>
      <c r="Y53" s="66" t="str">
        <f si="32" t="shared"/>
        <v/>
      </c>
      <c r="Z53" s="66"/>
      <c r="AA53" s="66" t="str">
        <f si="33" t="shared"/>
        <v/>
      </c>
      <c r="AB53" s="66"/>
      <c r="AC53" s="58" t="str">
        <f si="34" t="shared"/>
        <v/>
      </c>
      <c r="AD53" s="58" t="str">
        <f si="35" t="shared"/>
        <v/>
      </c>
      <c r="AE53" s="27" t="str">
        <f si="36" t="shared"/>
        <v/>
      </c>
      <c r="AF53">
        <f si="17" t="shared"/>
        <v>0</v>
      </c>
      <c r="AH53">
        <v>30</v>
      </c>
      <c r="AI53" t="str">
        <f si="15" t="shared"/>
        <v>Ben SimmonsIsaiah CanaanJimmy ButlerMonte MorrisKelly OubreJae CrowderJosh JacksonPaul MillsapJoel Embiid</v>
      </c>
      <c r="AJ53">
        <f si="18" t="shared"/>
        <v>0</v>
      </c>
      <c r="AK53">
        <f si="19" t="shared"/>
        <v>0</v>
      </c>
      <c r="AL53">
        <f si="20" t="shared"/>
        <v>0</v>
      </c>
      <c r="AM53">
        <f si="21" t="shared"/>
        <v>0</v>
      </c>
      <c r="AN53">
        <f si="22" t="shared"/>
        <v>0</v>
      </c>
      <c r="AO53">
        <f si="23" t="shared"/>
        <v>0</v>
      </c>
      <c r="AP53">
        <f si="24" t="shared"/>
        <v>0</v>
      </c>
      <c r="AQ53">
        <f si="25" t="shared"/>
        <v>0</v>
      </c>
      <c r="AR53">
        <f si="26" t="shared"/>
        <v>0</v>
      </c>
      <c r="AS53">
        <f si="27" t="shared"/>
        <v>0</v>
      </c>
      <c r="AU53" t="str">
        <f>IFERROR(VLOOKUP(C53,Results!$A$2:$B$240,2,FALSE)+VLOOKUP(D53,Results!$A$2:$B$240,2,FALSE)+VLOOKUP(E53,Results!$A$2:$B$240,2,FALSE)+VLOOKUP(F53,Results!$A$2:$B$240,2,FALSE)+VLOOKUP(G53,Results!$A$2:$B$240,2,FALSE)+VLOOKUP(H53,Results!$A$2:$B$240,2,FALSE)+VLOOKUP(I53,Results!$A$2:$B$240,2,FALSE)+VLOOKUP(J53,Results!$A$2:$B$240,2,FALSE)+VLOOKUP(B53,Results!$A$2:$B$240,2,FALSE)-MIN(VLOOKUP(C53,Results!$A$2:$B$240,2,FALSE),VLOOKUP(D53,Results!$A$2:$B$240,2,FALSE),VLOOKUP(E53,Results!$A$2:$B$240,2,FALSE),VLOOKUP(F53,Results!$A$2:$B$240,2,FALSE),VLOOKUP(G53,Results!$A$2:$B$240,2,FALSE),VLOOKUP(H53,Results!$A$2:$B$240,2,FALSE),VLOOKUP(I53,Results!$A$2:$B$240,2,FALSE),VLOOKUP(J53,Results!$A$2:$B$240,2,FALSE),VLOOKUP(B53,Results!$A$2:$B$240,2,FALSE)),"")</f>
        <v/>
      </c>
    </row>
    <row customHeight="1" ht="18.75" r="54" spans="2:47" x14ac:dyDescent="0.3">
      <c r="B54" s="7" t="s">
        <v>166</v>
      </c>
      <c r="C54" s="7" t="s">
        <v>171</v>
      </c>
      <c r="D54" s="7" t="s">
        <v>172</v>
      </c>
      <c r="E54" s="7" t="s">
        <v>146</v>
      </c>
      <c r="F54" s="7" t="s">
        <v>150</v>
      </c>
      <c r="G54" s="7" t="s">
        <v>178</v>
      </c>
      <c r="H54" s="7" t="s">
        <v>92</v>
      </c>
      <c r="I54" s="7" t="s">
        <v>152</v>
      </c>
      <c r="J54" s="7" t="s">
        <v>98</v>
      </c>
      <c r="K54" t="n">
        <v>29.0</v>
      </c>
      <c r="L54" s="30">
        <f si="12" t="shared"/>
        <v>0</v>
      </c>
      <c r="M54" s="6"/>
      <c r="N54" s="35" t="str">
        <f si="13" t="shared"/>
        <v/>
      </c>
      <c r="O54" s="59">
        <f>(IF(ISNUMBER(MATCH(B54,Sheet4!$K$92:$K$101,0)),1,0)+IF(ISNUMBER(MATCH(C54,Sheet4!$K$92:$K$101,0)),1,0)+IF(ISNUMBER(MATCH(D54,Sheet4!$K$92:$K$101,0)),1,0)+IF(ISNUMBER(MATCH(E54,Sheet4!$K$92:$K$101,0)),1,0)+IF(ISNUMBER(MATCH(F54,Sheet4!$K$92:$K$101,0)),1,0)+IF(ISNUMBER(MATCH(G54,Sheet4!$K$92:$K$101,0)),1,0)+IF(ISNUMBER(MATCH(H54,Sheet4!$K$92:$K$101,0)),1,0)+IF(ISNUMBER(MATCH(I54,Sheet4!$K$92:$K$101,0)),1,0)+IF(ISNUMBER(MATCH(J54,Sheet4!$K$92:$K$101,0)),1,0))
-
(IF(ISNUMBER(MATCH(B54,Sheet4!$F$2:$F$11,0)),1,0)+IF(ISNUMBER(MATCH(C54,Sheet4!$F$2:$F$11,0)),1,0)+IF(ISNUMBER(MATCH(D54,Sheet4!$F$2:$F$11,0)),1,0)+IF(ISNUMBER(MATCH(E54,Sheet4!$F$2:$F$11,0)),1,0)+IF(ISNUMBER(MATCH(F54,Sheet4!$F$2:$F$11,0)),1,0)+IF(ISNUMBER(MATCH(G54,Sheet4!$F$2:$F$11,0)),1,0)+IF(ISNUMBER(MATCH(H54,Sheet4!$F$2:$F$11,0)),1,0)+IF(ISNUMBER(MATCH(I54,Sheet4!$F$2:$F$11,0)),1,0)+IF(ISNUMBER(MATCH(J54,Sheet4!$F$2:$F$11,0)),1,0))</f>
        <v>0</v>
      </c>
      <c r="P54" s="40" t="str">
        <f>IFERROR(INDEX(Sheet4!$G:$G,MATCH(Sheet1!B54,Sheet4!$F:$F,0))+INDEX(Sheet4!$G:$G,MATCH(Sheet1!C54,Sheet4!$F:$F,0))+INDEX(Sheet4!$G:$G,MATCH(Sheet1!D54,Sheet4!$F:$F,0))+INDEX(Sheet4!$G:$G,MATCH(Sheet1!E54,Sheet4!$F:$F,0))+INDEX(Sheet4!$G:$G,MATCH(Sheet1!F54,Sheet4!$F:$F,0))+INDEX(Sheet4!$G:$G,MATCH(Sheet1!G54,Sheet4!$F:$F,0))+INDEX(Sheet4!$G:$G,MATCH(Sheet1!H54,Sheet4!$F:$F,0))+INDEX(Sheet4!$G:$G,MATCH(Sheet1!I54,Sheet4!$F:$F,0))+INDEX(Sheet4!$G:$G,MATCH(Sheet1!J54,Sheet4!$F:$F,0)),"")</f>
        <v/>
      </c>
      <c r="Q54" s="15">
        <v>31</v>
      </c>
      <c r="R54" s="26" t="str">
        <f si="28" t="shared"/>
        <v/>
      </c>
      <c r="S54" s="66" t="str">
        <f si="29" t="shared"/>
        <v/>
      </c>
      <c r="T54" s="66"/>
      <c r="U54" s="66" t="str">
        <f si="30" t="shared"/>
        <v/>
      </c>
      <c r="V54" s="66"/>
      <c r="W54" s="66" t="str">
        <f si="31" t="shared"/>
        <v/>
      </c>
      <c r="X54" s="66"/>
      <c r="Y54" s="66" t="str">
        <f si="32" t="shared"/>
        <v/>
      </c>
      <c r="Z54" s="66"/>
      <c r="AA54" s="66" t="str">
        <f si="33" t="shared"/>
        <v/>
      </c>
      <c r="AB54" s="66"/>
      <c r="AC54" s="58" t="str">
        <f si="34" t="shared"/>
        <v/>
      </c>
      <c r="AD54" s="58" t="str">
        <f si="35" t="shared"/>
        <v/>
      </c>
      <c r="AE54" s="27" t="str">
        <f si="36" t="shared"/>
        <v/>
      </c>
      <c r="AF54">
        <f si="17" t="shared"/>
        <v>0</v>
      </c>
      <c r="AH54">
        <v>31</v>
      </c>
      <c r="AI54" t="str">
        <f si="15" t="shared"/>
        <v>Ben SimmonsJeremy LinDevin BookerMonte MorrisWill BartonKelly OubreJosh JacksonPaul MillsapRudy Gobert</v>
      </c>
      <c r="AJ54">
        <f si="18" t="shared"/>
        <v>0</v>
      </c>
      <c r="AK54">
        <f si="19" t="shared"/>
        <v>0</v>
      </c>
      <c r="AL54">
        <f si="20" t="shared"/>
        <v>0</v>
      </c>
      <c r="AM54">
        <f si="21" t="shared"/>
        <v>0</v>
      </c>
      <c r="AN54">
        <f si="22" t="shared"/>
        <v>0</v>
      </c>
      <c r="AO54">
        <f si="23" t="shared"/>
        <v>0</v>
      </c>
      <c r="AP54">
        <f si="24" t="shared"/>
        <v>0</v>
      </c>
      <c r="AQ54">
        <f si="25" t="shared"/>
        <v>0</v>
      </c>
      <c r="AR54">
        <f si="26" t="shared"/>
        <v>0</v>
      </c>
      <c r="AS54">
        <f si="27" t="shared"/>
        <v>0</v>
      </c>
      <c r="AU54" t="str">
        <f>IFERROR(VLOOKUP(C54,Results!$A$2:$B$240,2,FALSE)+VLOOKUP(D54,Results!$A$2:$B$240,2,FALSE)+VLOOKUP(E54,Results!$A$2:$B$240,2,FALSE)+VLOOKUP(F54,Results!$A$2:$B$240,2,FALSE)+VLOOKUP(G54,Results!$A$2:$B$240,2,FALSE)+VLOOKUP(H54,Results!$A$2:$B$240,2,FALSE)+VLOOKUP(I54,Results!$A$2:$B$240,2,FALSE)+VLOOKUP(J54,Results!$A$2:$B$240,2,FALSE)+VLOOKUP(B54,Results!$A$2:$B$240,2,FALSE)-MIN(VLOOKUP(C54,Results!$A$2:$B$240,2,FALSE),VLOOKUP(D54,Results!$A$2:$B$240,2,FALSE),VLOOKUP(E54,Results!$A$2:$B$240,2,FALSE),VLOOKUP(F54,Results!$A$2:$B$240,2,FALSE),VLOOKUP(G54,Results!$A$2:$B$240,2,FALSE),VLOOKUP(H54,Results!$A$2:$B$240,2,FALSE),VLOOKUP(I54,Results!$A$2:$B$240,2,FALSE),VLOOKUP(J54,Results!$A$2:$B$240,2,FALSE),VLOOKUP(B54,Results!$A$2:$B$240,2,FALSE)),"")</f>
        <v/>
      </c>
    </row>
    <row customHeight="1" ht="18.75" r="55" spans="2:47" x14ac:dyDescent="0.3">
      <c r="B55" s="7" t="s">
        <v>166</v>
      </c>
      <c r="C55" s="7" t="s">
        <v>108</v>
      </c>
      <c r="D55" s="7" t="s">
        <v>172</v>
      </c>
      <c r="E55" s="7" t="s">
        <v>146</v>
      </c>
      <c r="F55" s="7" t="s">
        <v>150</v>
      </c>
      <c r="G55" s="7" t="s">
        <v>177</v>
      </c>
      <c r="H55" s="7" t="s">
        <v>152</v>
      </c>
      <c r="I55" s="7" t="s">
        <v>155</v>
      </c>
      <c r="J55" s="7" t="s">
        <v>98</v>
      </c>
      <c r="K55" t="n">
        <v>29.0</v>
      </c>
      <c r="L55" s="30">
        <f si="12" t="shared"/>
        <v>0</v>
      </c>
      <c r="M55" s="6"/>
      <c r="N55" s="35" t="str">
        <f si="13" t="shared"/>
        <v/>
      </c>
      <c r="O55" s="59">
        <f>(IF(ISNUMBER(MATCH(B55,Sheet4!$K$92:$K$101,0)),1,0)+IF(ISNUMBER(MATCH(C55,Sheet4!$K$92:$K$101,0)),1,0)+IF(ISNUMBER(MATCH(D55,Sheet4!$K$92:$K$101,0)),1,0)+IF(ISNUMBER(MATCH(E55,Sheet4!$K$92:$K$101,0)),1,0)+IF(ISNUMBER(MATCH(F55,Sheet4!$K$92:$K$101,0)),1,0)+IF(ISNUMBER(MATCH(G55,Sheet4!$K$92:$K$101,0)),1,0)+IF(ISNUMBER(MATCH(H55,Sheet4!$K$92:$K$101,0)),1,0)+IF(ISNUMBER(MATCH(I55,Sheet4!$K$92:$K$101,0)),1,0)+IF(ISNUMBER(MATCH(J55,Sheet4!$K$92:$K$101,0)),1,0))
-
(IF(ISNUMBER(MATCH(B55,Sheet4!$F$2:$F$11,0)),1,0)+IF(ISNUMBER(MATCH(C55,Sheet4!$F$2:$F$11,0)),1,0)+IF(ISNUMBER(MATCH(D55,Sheet4!$F$2:$F$11,0)),1,0)+IF(ISNUMBER(MATCH(E55,Sheet4!$F$2:$F$11,0)),1,0)+IF(ISNUMBER(MATCH(F55,Sheet4!$F$2:$F$11,0)),1,0)+IF(ISNUMBER(MATCH(G55,Sheet4!$F$2:$F$11,0)),1,0)+IF(ISNUMBER(MATCH(H55,Sheet4!$F$2:$F$11,0)),1,0)+IF(ISNUMBER(MATCH(I55,Sheet4!$F$2:$F$11,0)),1,0)+IF(ISNUMBER(MATCH(J55,Sheet4!$F$2:$F$11,0)),1,0))</f>
        <v>0</v>
      </c>
      <c r="P55" s="40" t="str">
        <f>IFERROR(INDEX(Sheet4!$G:$G,MATCH(Sheet1!B55,Sheet4!$F:$F,0))+INDEX(Sheet4!$G:$G,MATCH(Sheet1!C55,Sheet4!$F:$F,0))+INDEX(Sheet4!$G:$G,MATCH(Sheet1!D55,Sheet4!$F:$F,0))+INDEX(Sheet4!$G:$G,MATCH(Sheet1!E55,Sheet4!$F:$F,0))+INDEX(Sheet4!$G:$G,MATCH(Sheet1!F55,Sheet4!$F:$F,0))+INDEX(Sheet4!$G:$G,MATCH(Sheet1!G55,Sheet4!$F:$F,0))+INDEX(Sheet4!$G:$G,MATCH(Sheet1!H55,Sheet4!$F:$F,0))+INDEX(Sheet4!$G:$G,MATCH(Sheet1!I55,Sheet4!$F:$F,0))+INDEX(Sheet4!$G:$G,MATCH(Sheet1!J55,Sheet4!$F:$F,0)),"")</f>
        <v/>
      </c>
      <c r="Q55" s="15">
        <v>32</v>
      </c>
      <c r="R55" s="26" t="str">
        <f si="28" t="shared"/>
        <v/>
      </c>
      <c r="S55" s="66" t="str">
        <f si="29" t="shared"/>
        <v/>
      </c>
      <c r="T55" s="66"/>
      <c r="U55" s="66" t="str">
        <f si="30" t="shared"/>
        <v/>
      </c>
      <c r="V55" s="66"/>
      <c r="W55" s="66" t="str">
        <f si="31" t="shared"/>
        <v/>
      </c>
      <c r="X55" s="66"/>
      <c r="Y55" s="66" t="str">
        <f si="32" t="shared"/>
        <v/>
      </c>
      <c r="Z55" s="66"/>
      <c r="AA55" s="66" t="str">
        <f si="33" t="shared"/>
        <v/>
      </c>
      <c r="AB55" s="66"/>
      <c r="AC55" s="58" t="str">
        <f si="34" t="shared"/>
        <v/>
      </c>
      <c r="AD55" s="58" t="str">
        <f si="35" t="shared"/>
        <v/>
      </c>
      <c r="AE55" s="27" t="str">
        <f si="36" t="shared"/>
        <v/>
      </c>
      <c r="AF55">
        <f si="17" t="shared"/>
        <v>0</v>
      </c>
      <c r="AH55">
        <v>32</v>
      </c>
      <c r="AI55" t="str">
        <f si="15" t="shared"/>
        <v>Ben SimmonsTrae YoungDevin BookerMonte MorrisCorey BrewerGerald GreenMarvin BagleyPaul MillsapKarl-Anthony Towns</v>
      </c>
      <c r="AJ55">
        <f si="18" t="shared"/>
        <v>0</v>
      </c>
      <c r="AK55">
        <f si="19" t="shared"/>
        <v>0</v>
      </c>
      <c r="AL55">
        <f si="20" t="shared"/>
        <v>0</v>
      </c>
      <c r="AM55">
        <f si="21" t="shared"/>
        <v>0</v>
      </c>
      <c r="AN55">
        <f si="22" t="shared"/>
        <v>0</v>
      </c>
      <c r="AO55">
        <f si="23" t="shared"/>
        <v>0</v>
      </c>
      <c r="AP55">
        <f si="24" t="shared"/>
        <v>0</v>
      </c>
      <c r="AQ55">
        <f si="25" t="shared"/>
        <v>0</v>
      </c>
      <c r="AR55">
        <f si="26" t="shared"/>
        <v>0</v>
      </c>
      <c r="AS55">
        <f si="27" t="shared"/>
        <v>0</v>
      </c>
      <c r="AU55" t="str">
        <f>IFERROR(VLOOKUP(C55,Results!$A$2:$B$240,2,FALSE)+VLOOKUP(D55,Results!$A$2:$B$240,2,FALSE)+VLOOKUP(E55,Results!$A$2:$B$240,2,FALSE)+VLOOKUP(F55,Results!$A$2:$B$240,2,FALSE)+VLOOKUP(G55,Results!$A$2:$B$240,2,FALSE)+VLOOKUP(H55,Results!$A$2:$B$240,2,FALSE)+VLOOKUP(I55,Results!$A$2:$B$240,2,FALSE)+VLOOKUP(J55,Results!$A$2:$B$240,2,FALSE)+VLOOKUP(B55,Results!$A$2:$B$240,2,FALSE)-MIN(VLOOKUP(C55,Results!$A$2:$B$240,2,FALSE),VLOOKUP(D55,Results!$A$2:$B$240,2,FALSE),VLOOKUP(E55,Results!$A$2:$B$240,2,FALSE),VLOOKUP(F55,Results!$A$2:$B$240,2,FALSE),VLOOKUP(G55,Results!$A$2:$B$240,2,FALSE),VLOOKUP(H55,Results!$A$2:$B$240,2,FALSE),VLOOKUP(I55,Results!$A$2:$B$240,2,FALSE),VLOOKUP(J55,Results!$A$2:$B$240,2,FALSE),VLOOKUP(B55,Results!$A$2:$B$240,2,FALSE)),"")</f>
        <v/>
      </c>
    </row>
    <row customHeight="1" ht="18.75" r="56" spans="2:47" x14ac:dyDescent="0.3">
      <c r="B56" s="7" t="s">
        <v>166</v>
      </c>
      <c r="C56" s="7" t="s">
        <v>170</v>
      </c>
      <c r="D56" s="7" t="s">
        <v>145</v>
      </c>
      <c r="E56" s="7" t="s">
        <v>146</v>
      </c>
      <c r="F56" s="7" t="s">
        <v>100</v>
      </c>
      <c r="G56" s="7" t="s">
        <v>179</v>
      </c>
      <c r="H56" s="7" t="s">
        <v>181</v>
      </c>
      <c r="I56" s="7" t="s">
        <v>152</v>
      </c>
      <c r="J56" s="7" t="s">
        <v>98</v>
      </c>
      <c r="K56" t="n">
        <v>28.0</v>
      </c>
      <c r="L56" s="30">
        <f si="12" t="shared"/>
        <v>0</v>
      </c>
      <c r="M56" s="6"/>
      <c r="N56" s="35" t="str">
        <f si="13" t="shared"/>
        <v/>
      </c>
      <c r="O56" s="59">
        <f>(IF(ISNUMBER(MATCH(B56,Sheet4!$K$92:$K$101,0)),1,0)+IF(ISNUMBER(MATCH(C56,Sheet4!$K$92:$K$101,0)),1,0)+IF(ISNUMBER(MATCH(D56,Sheet4!$K$92:$K$101,0)),1,0)+IF(ISNUMBER(MATCH(E56,Sheet4!$K$92:$K$101,0)),1,0)+IF(ISNUMBER(MATCH(F56,Sheet4!$K$92:$K$101,0)),1,0)+IF(ISNUMBER(MATCH(G56,Sheet4!$K$92:$K$101,0)),1,0)+IF(ISNUMBER(MATCH(H56,Sheet4!$K$92:$K$101,0)),1,0)+IF(ISNUMBER(MATCH(I56,Sheet4!$K$92:$K$101,0)),1,0)+IF(ISNUMBER(MATCH(J56,Sheet4!$K$92:$K$101,0)),1,0))
-
(IF(ISNUMBER(MATCH(B56,Sheet4!$F$2:$F$11,0)),1,0)+IF(ISNUMBER(MATCH(C56,Sheet4!$F$2:$F$11,0)),1,0)+IF(ISNUMBER(MATCH(D56,Sheet4!$F$2:$F$11,0)),1,0)+IF(ISNUMBER(MATCH(E56,Sheet4!$F$2:$F$11,0)),1,0)+IF(ISNUMBER(MATCH(F56,Sheet4!$F$2:$F$11,0)),1,0)+IF(ISNUMBER(MATCH(G56,Sheet4!$F$2:$F$11,0)),1,0)+IF(ISNUMBER(MATCH(H56,Sheet4!$F$2:$F$11,0)),1,0)+IF(ISNUMBER(MATCH(I56,Sheet4!$F$2:$F$11,0)),1,0)+IF(ISNUMBER(MATCH(J56,Sheet4!$F$2:$F$11,0)),1,0))</f>
        <v>0</v>
      </c>
      <c r="P56" s="40" t="str">
        <f>IFERROR(INDEX(Sheet4!$G:$G,MATCH(Sheet1!B56,Sheet4!$F:$F,0))+INDEX(Sheet4!$G:$G,MATCH(Sheet1!C56,Sheet4!$F:$F,0))+INDEX(Sheet4!$G:$G,MATCH(Sheet1!D56,Sheet4!$F:$F,0))+INDEX(Sheet4!$G:$G,MATCH(Sheet1!E56,Sheet4!$F:$F,0))+INDEX(Sheet4!$G:$G,MATCH(Sheet1!F56,Sheet4!$F:$F,0))+INDEX(Sheet4!$G:$G,MATCH(Sheet1!G56,Sheet4!$F:$F,0))+INDEX(Sheet4!$G:$G,MATCH(Sheet1!H56,Sheet4!$F:$F,0))+INDEX(Sheet4!$G:$G,MATCH(Sheet1!I56,Sheet4!$F:$F,0))+INDEX(Sheet4!$G:$G,MATCH(Sheet1!J56,Sheet4!$F:$F,0)),"")</f>
        <v/>
      </c>
      <c r="Q56" s="15">
        <v>33</v>
      </c>
      <c r="R56" s="26" t="str">
        <f si="28" t="shared"/>
        <v/>
      </c>
      <c r="S56" s="66" t="str">
        <f si="29" t="shared"/>
        <v/>
      </c>
      <c r="T56" s="66"/>
      <c r="U56" s="66" t="str">
        <f si="30" t="shared"/>
        <v/>
      </c>
      <c r="V56" s="66"/>
      <c r="W56" s="66" t="str">
        <f si="31" t="shared"/>
        <v/>
      </c>
      <c r="X56" s="66"/>
      <c r="Y56" s="66" t="str">
        <f si="32" t="shared"/>
        <v/>
      </c>
      <c r="Z56" s="66"/>
      <c r="AA56" s="66" t="str">
        <f si="33" t="shared"/>
        <v/>
      </c>
      <c r="AB56" s="66"/>
      <c r="AC56" s="58" t="str">
        <f si="34" t="shared"/>
        <v/>
      </c>
      <c r="AD56" s="58" t="str">
        <f si="35" t="shared"/>
        <v/>
      </c>
      <c r="AE56" s="27" t="str">
        <f si="36" t="shared"/>
        <v/>
      </c>
      <c r="AF56">
        <f si="17" t="shared"/>
        <v>0</v>
      </c>
      <c r="AH56">
        <v>33</v>
      </c>
      <c r="AI56" t="str">
        <f si="15" t="shared"/>
        <v>De'Aaron FoxIsaiah CanaanJimmy ButlerMonte MorrisKelly OubreMikal BridgesKenneth FariedJosh JacksonKarl-Anthony Towns</v>
      </c>
      <c r="AJ56">
        <f si="18" t="shared"/>
        <v>0</v>
      </c>
      <c r="AK56">
        <f si="19" t="shared"/>
        <v>0</v>
      </c>
      <c r="AL56">
        <f si="20" t="shared"/>
        <v>0</v>
      </c>
      <c r="AM56">
        <f si="21" t="shared"/>
        <v>0</v>
      </c>
      <c r="AN56">
        <f si="22" t="shared"/>
        <v>0</v>
      </c>
      <c r="AO56">
        <f si="23" t="shared"/>
        <v>0</v>
      </c>
      <c r="AP56">
        <f si="24" t="shared"/>
        <v>0</v>
      </c>
      <c r="AQ56">
        <f si="25" t="shared"/>
        <v>0</v>
      </c>
      <c r="AR56">
        <f si="26" t="shared"/>
        <v>0</v>
      </c>
      <c r="AS56">
        <f si="27" t="shared"/>
        <v>0</v>
      </c>
      <c r="AU56" t="str">
        <f>IFERROR(VLOOKUP(C56,Results!$A$2:$B$240,2,FALSE)+VLOOKUP(D56,Results!$A$2:$B$240,2,FALSE)+VLOOKUP(E56,Results!$A$2:$B$240,2,FALSE)+VLOOKUP(F56,Results!$A$2:$B$240,2,FALSE)+VLOOKUP(G56,Results!$A$2:$B$240,2,FALSE)+VLOOKUP(H56,Results!$A$2:$B$240,2,FALSE)+VLOOKUP(I56,Results!$A$2:$B$240,2,FALSE)+VLOOKUP(J56,Results!$A$2:$B$240,2,FALSE)+VLOOKUP(B56,Results!$A$2:$B$240,2,FALSE)-MIN(VLOOKUP(C56,Results!$A$2:$B$240,2,FALSE),VLOOKUP(D56,Results!$A$2:$B$240,2,FALSE),VLOOKUP(E56,Results!$A$2:$B$240,2,FALSE),VLOOKUP(F56,Results!$A$2:$B$240,2,FALSE),VLOOKUP(G56,Results!$A$2:$B$240,2,FALSE),VLOOKUP(H56,Results!$A$2:$B$240,2,FALSE),VLOOKUP(I56,Results!$A$2:$B$240,2,FALSE),VLOOKUP(J56,Results!$A$2:$B$240,2,FALSE),VLOOKUP(B56,Results!$A$2:$B$240,2,FALSE)),"")</f>
        <v/>
      </c>
    </row>
    <row customHeight="1" ht="18.75" r="57" spans="2:47" x14ac:dyDescent="0.3">
      <c r="B57" s="7" t="s">
        <v>166</v>
      </c>
      <c r="C57" s="7" t="s">
        <v>95</v>
      </c>
      <c r="D57" s="7" t="s">
        <v>172</v>
      </c>
      <c r="E57" s="7" t="s">
        <v>146</v>
      </c>
      <c r="F57" s="7" t="s">
        <v>179</v>
      </c>
      <c r="G57" s="7" t="s">
        <v>159</v>
      </c>
      <c r="H57" s="7" t="s">
        <v>93</v>
      </c>
      <c r="I57" s="7" t="s">
        <v>152</v>
      </c>
      <c r="J57" s="7" t="s">
        <v>186</v>
      </c>
      <c r="K57" t="n">
        <v>28.0</v>
      </c>
      <c r="L57" s="30">
        <f si="12" t="shared"/>
        <v>0</v>
      </c>
      <c r="M57" s="6"/>
      <c r="N57" s="35" t="str">
        <f si="13" t="shared"/>
        <v/>
      </c>
      <c r="O57" s="59">
        <f>(IF(ISNUMBER(MATCH(B57,Sheet4!$K$92:$K$101,0)),1,0)+IF(ISNUMBER(MATCH(C57,Sheet4!$K$92:$K$101,0)),1,0)+IF(ISNUMBER(MATCH(D57,Sheet4!$K$92:$K$101,0)),1,0)+IF(ISNUMBER(MATCH(E57,Sheet4!$K$92:$K$101,0)),1,0)+IF(ISNUMBER(MATCH(F57,Sheet4!$K$92:$K$101,0)),1,0)+IF(ISNUMBER(MATCH(G57,Sheet4!$K$92:$K$101,0)),1,0)+IF(ISNUMBER(MATCH(H57,Sheet4!$K$92:$K$101,0)),1,0)+IF(ISNUMBER(MATCH(I57,Sheet4!$K$92:$K$101,0)),1,0)+IF(ISNUMBER(MATCH(J57,Sheet4!$K$92:$K$101,0)),1,0))
-
(IF(ISNUMBER(MATCH(B57,Sheet4!$F$2:$F$11,0)),1,0)+IF(ISNUMBER(MATCH(C57,Sheet4!$F$2:$F$11,0)),1,0)+IF(ISNUMBER(MATCH(D57,Sheet4!$F$2:$F$11,0)),1,0)+IF(ISNUMBER(MATCH(E57,Sheet4!$F$2:$F$11,0)),1,0)+IF(ISNUMBER(MATCH(F57,Sheet4!$F$2:$F$11,0)),1,0)+IF(ISNUMBER(MATCH(G57,Sheet4!$F$2:$F$11,0)),1,0)+IF(ISNUMBER(MATCH(H57,Sheet4!$F$2:$F$11,0)),1,0)+IF(ISNUMBER(MATCH(I57,Sheet4!$F$2:$F$11,0)),1,0)+IF(ISNUMBER(MATCH(J57,Sheet4!$F$2:$F$11,0)),1,0))</f>
        <v>0</v>
      </c>
      <c r="P57" s="40" t="str">
        <f>IFERROR(INDEX(Sheet4!$G:$G,MATCH(Sheet1!B57,Sheet4!$F:$F,0))+INDEX(Sheet4!$G:$G,MATCH(Sheet1!C57,Sheet4!$F:$F,0))+INDEX(Sheet4!$G:$G,MATCH(Sheet1!D57,Sheet4!$F:$F,0))+INDEX(Sheet4!$G:$G,MATCH(Sheet1!E57,Sheet4!$F:$F,0))+INDEX(Sheet4!$G:$G,MATCH(Sheet1!F57,Sheet4!$F:$F,0))+INDEX(Sheet4!$G:$G,MATCH(Sheet1!G57,Sheet4!$F:$F,0))+INDEX(Sheet4!$G:$G,MATCH(Sheet1!H57,Sheet4!$F:$F,0))+INDEX(Sheet4!$G:$G,MATCH(Sheet1!I57,Sheet4!$F:$F,0))+INDEX(Sheet4!$G:$G,MATCH(Sheet1!J57,Sheet4!$F:$F,0)),"")</f>
        <v/>
      </c>
      <c r="Q57" s="15">
        <v>34</v>
      </c>
      <c r="R57" s="26" t="str">
        <f si="28" t="shared"/>
        <v/>
      </c>
      <c r="S57" s="66" t="str">
        <f si="29" t="shared"/>
        <v/>
      </c>
      <c r="T57" s="66"/>
      <c r="U57" s="66" t="str">
        <f si="30" t="shared"/>
        <v/>
      </c>
      <c r="V57" s="66"/>
      <c r="W57" s="66" t="str">
        <f si="31" t="shared"/>
        <v/>
      </c>
      <c r="X57" s="66"/>
      <c r="Y57" s="66" t="str">
        <f si="32" t="shared"/>
        <v/>
      </c>
      <c r="Z57" s="66"/>
      <c r="AA57" s="66" t="str">
        <f si="33" t="shared"/>
        <v/>
      </c>
      <c r="AB57" s="66"/>
      <c r="AC57" s="58" t="str">
        <f si="34" t="shared"/>
        <v/>
      </c>
      <c r="AD57" s="58" t="str">
        <f si="35" t="shared"/>
        <v/>
      </c>
      <c r="AE57" s="27" t="str">
        <f si="36" t="shared"/>
        <v/>
      </c>
      <c r="AF57">
        <f si="17" t="shared"/>
        <v>0</v>
      </c>
      <c r="AH57">
        <v>34</v>
      </c>
      <c r="AI57" t="str">
        <f si="15" t="shared"/>
        <v>Jeremy LinIsaiah CanaanJames HardenMonte MorrisWill BartonKelly OubreJosh JacksonPaul MillsapKarl-Anthony Towns</v>
      </c>
      <c r="AJ57">
        <f si="18" t="shared"/>
        <v>0</v>
      </c>
      <c r="AK57">
        <f si="19" t="shared"/>
        <v>0</v>
      </c>
      <c r="AL57">
        <f si="20" t="shared"/>
        <v>0</v>
      </c>
      <c r="AM57">
        <f si="21" t="shared"/>
        <v>0</v>
      </c>
      <c r="AN57">
        <f si="22" t="shared"/>
        <v>0</v>
      </c>
      <c r="AO57">
        <f si="23" t="shared"/>
        <v>0</v>
      </c>
      <c r="AP57">
        <f si="24" t="shared"/>
        <v>0</v>
      </c>
      <c r="AQ57">
        <f si="25" t="shared"/>
        <v>0</v>
      </c>
      <c r="AR57">
        <f si="26" t="shared"/>
        <v>0</v>
      </c>
      <c r="AS57">
        <f si="27" t="shared"/>
        <v>0</v>
      </c>
      <c r="AU57" t="str">
        <f>IFERROR(VLOOKUP(C57,Results!$A$2:$B$240,2,FALSE)+VLOOKUP(D57,Results!$A$2:$B$240,2,FALSE)+VLOOKUP(E57,Results!$A$2:$B$240,2,FALSE)+VLOOKUP(F57,Results!$A$2:$B$240,2,FALSE)+VLOOKUP(G57,Results!$A$2:$B$240,2,FALSE)+VLOOKUP(H57,Results!$A$2:$B$240,2,FALSE)+VLOOKUP(I57,Results!$A$2:$B$240,2,FALSE)+VLOOKUP(J57,Results!$A$2:$B$240,2,FALSE)+VLOOKUP(B57,Results!$A$2:$B$240,2,FALSE)-MIN(VLOOKUP(C57,Results!$A$2:$B$240,2,FALSE),VLOOKUP(D57,Results!$A$2:$B$240,2,FALSE),VLOOKUP(E57,Results!$A$2:$B$240,2,FALSE),VLOOKUP(F57,Results!$A$2:$B$240,2,FALSE),VLOOKUP(G57,Results!$A$2:$B$240,2,FALSE),VLOOKUP(H57,Results!$A$2:$B$240,2,FALSE),VLOOKUP(I57,Results!$A$2:$B$240,2,FALSE),VLOOKUP(J57,Results!$A$2:$B$240,2,FALSE),VLOOKUP(B57,Results!$A$2:$B$240,2,FALSE)),"")</f>
        <v/>
      </c>
    </row>
    <row customHeight="1" ht="18.75" r="58" spans="2:47" x14ac:dyDescent="0.3">
      <c r="B58" s="7" t="s">
        <v>166</v>
      </c>
      <c r="C58" s="7" t="s">
        <v>87</v>
      </c>
      <c r="D58" s="7" t="s">
        <v>172</v>
      </c>
      <c r="E58" s="7" t="s">
        <v>146</v>
      </c>
      <c r="F58" s="7" t="s">
        <v>179</v>
      </c>
      <c r="G58" s="7" t="s">
        <v>159</v>
      </c>
      <c r="H58" s="7" t="s">
        <v>93</v>
      </c>
      <c r="I58" s="7" t="s">
        <v>152</v>
      </c>
      <c r="J58" s="7" t="s">
        <v>186</v>
      </c>
      <c r="K58" t="n">
        <v>28.0</v>
      </c>
      <c r="L58" s="30">
        <f si="12" t="shared"/>
        <v>0</v>
      </c>
      <c r="M58" s="6"/>
      <c r="N58" s="35" t="str">
        <f si="13" t="shared"/>
        <v/>
      </c>
      <c r="O58" s="59">
        <f>(IF(ISNUMBER(MATCH(B58,Sheet4!$K$92:$K$101,0)),1,0)+IF(ISNUMBER(MATCH(C58,Sheet4!$K$92:$K$101,0)),1,0)+IF(ISNUMBER(MATCH(D58,Sheet4!$K$92:$K$101,0)),1,0)+IF(ISNUMBER(MATCH(E58,Sheet4!$K$92:$K$101,0)),1,0)+IF(ISNUMBER(MATCH(F58,Sheet4!$K$92:$K$101,0)),1,0)+IF(ISNUMBER(MATCH(G58,Sheet4!$K$92:$K$101,0)),1,0)+IF(ISNUMBER(MATCH(H58,Sheet4!$K$92:$K$101,0)),1,0)+IF(ISNUMBER(MATCH(I58,Sheet4!$K$92:$K$101,0)),1,0)+IF(ISNUMBER(MATCH(J58,Sheet4!$K$92:$K$101,0)),1,0))
-
(IF(ISNUMBER(MATCH(B58,Sheet4!$F$2:$F$11,0)),1,0)+IF(ISNUMBER(MATCH(C58,Sheet4!$F$2:$F$11,0)),1,0)+IF(ISNUMBER(MATCH(D58,Sheet4!$F$2:$F$11,0)),1,0)+IF(ISNUMBER(MATCH(E58,Sheet4!$F$2:$F$11,0)),1,0)+IF(ISNUMBER(MATCH(F58,Sheet4!$F$2:$F$11,0)),1,0)+IF(ISNUMBER(MATCH(G58,Sheet4!$F$2:$F$11,0)),1,0)+IF(ISNUMBER(MATCH(H58,Sheet4!$F$2:$F$11,0)),1,0)+IF(ISNUMBER(MATCH(I58,Sheet4!$F$2:$F$11,0)),1,0)+IF(ISNUMBER(MATCH(J58,Sheet4!$F$2:$F$11,0)),1,0))</f>
        <v>0</v>
      </c>
      <c r="P58" s="40" t="str">
        <f>IFERROR(INDEX(Sheet4!$G:$G,MATCH(Sheet1!B58,Sheet4!$F:$F,0))+INDEX(Sheet4!$G:$G,MATCH(Sheet1!C58,Sheet4!$F:$F,0))+INDEX(Sheet4!$G:$G,MATCH(Sheet1!D58,Sheet4!$F:$F,0))+INDEX(Sheet4!$G:$G,MATCH(Sheet1!E58,Sheet4!$F:$F,0))+INDEX(Sheet4!$G:$G,MATCH(Sheet1!F58,Sheet4!$F:$F,0))+INDEX(Sheet4!$G:$G,MATCH(Sheet1!G58,Sheet4!$F:$F,0))+INDEX(Sheet4!$G:$G,MATCH(Sheet1!H58,Sheet4!$F:$F,0))+INDEX(Sheet4!$G:$G,MATCH(Sheet1!I58,Sheet4!$F:$F,0))+INDEX(Sheet4!$G:$G,MATCH(Sheet1!J58,Sheet4!$F:$F,0)),"")</f>
        <v/>
      </c>
      <c r="Q58" s="15">
        <v>35</v>
      </c>
      <c r="R58" s="26" t="str">
        <f si="28" t="shared"/>
        <v/>
      </c>
      <c r="S58" s="66" t="str">
        <f si="29" t="shared"/>
        <v/>
      </c>
      <c r="T58" s="66"/>
      <c r="U58" s="66" t="str">
        <f si="30" t="shared"/>
        <v/>
      </c>
      <c r="V58" s="66"/>
      <c r="W58" s="66" t="str">
        <f si="31" t="shared"/>
        <v/>
      </c>
      <c r="X58" s="66"/>
      <c r="Y58" s="66" t="str">
        <f si="32" t="shared"/>
        <v/>
      </c>
      <c r="Z58" s="66"/>
      <c r="AA58" s="66" t="str">
        <f si="33" t="shared"/>
        <v/>
      </c>
      <c r="AB58" s="66"/>
      <c r="AC58" s="58" t="str">
        <f si="34" t="shared"/>
        <v/>
      </c>
      <c r="AD58" s="58" t="str">
        <f si="35" t="shared"/>
        <v/>
      </c>
      <c r="AE58" s="27" t="str">
        <f si="36" t="shared"/>
        <v/>
      </c>
      <c r="AF58">
        <f si="17" t="shared"/>
        <v>0</v>
      </c>
      <c r="AH58">
        <v>35</v>
      </c>
      <c r="AI58" t="str">
        <f si="15" t="shared"/>
        <v>De'Aaron FoxIsaiah CanaanJimmy ButlerMonte MorrisKelly OubreJoe InglesKenneth FariedPaul MillsapKarl-Anthony Towns</v>
      </c>
      <c r="AJ58">
        <f si="18" t="shared"/>
        <v>0</v>
      </c>
      <c r="AK58">
        <f si="19" t="shared"/>
        <v>0</v>
      </c>
      <c r="AL58">
        <f si="20" t="shared"/>
        <v>0</v>
      </c>
      <c r="AM58">
        <f si="21" t="shared"/>
        <v>0</v>
      </c>
      <c r="AN58">
        <f si="22" t="shared"/>
        <v>0</v>
      </c>
      <c r="AO58">
        <f si="23" t="shared"/>
        <v>0</v>
      </c>
      <c r="AP58">
        <f si="24" t="shared"/>
        <v>0</v>
      </c>
      <c r="AQ58">
        <f si="25" t="shared"/>
        <v>0</v>
      </c>
      <c r="AR58">
        <f si="26" t="shared"/>
        <v>0</v>
      </c>
      <c r="AS58">
        <f si="27" t="shared"/>
        <v>0</v>
      </c>
      <c r="AU58" t="str">
        <f>IFERROR(VLOOKUP(C58,Results!$A$2:$B$240,2,FALSE)+VLOOKUP(D58,Results!$A$2:$B$240,2,FALSE)+VLOOKUP(E58,Results!$A$2:$B$240,2,FALSE)+VLOOKUP(F58,Results!$A$2:$B$240,2,FALSE)+VLOOKUP(G58,Results!$A$2:$B$240,2,FALSE)+VLOOKUP(H58,Results!$A$2:$B$240,2,FALSE)+VLOOKUP(I58,Results!$A$2:$B$240,2,FALSE)+VLOOKUP(J58,Results!$A$2:$B$240,2,FALSE)+VLOOKUP(B58,Results!$A$2:$B$240,2,FALSE)-MIN(VLOOKUP(C58,Results!$A$2:$B$240,2,FALSE),VLOOKUP(D58,Results!$A$2:$B$240,2,FALSE),VLOOKUP(E58,Results!$A$2:$B$240,2,FALSE),VLOOKUP(F58,Results!$A$2:$B$240,2,FALSE),VLOOKUP(G58,Results!$A$2:$B$240,2,FALSE),VLOOKUP(H58,Results!$A$2:$B$240,2,FALSE),VLOOKUP(I58,Results!$A$2:$B$240,2,FALSE),VLOOKUP(J58,Results!$A$2:$B$240,2,FALSE),VLOOKUP(B58,Results!$A$2:$B$240,2,FALSE)),"")</f>
        <v/>
      </c>
    </row>
    <row r="59" spans="2:47" x14ac:dyDescent="0.3">
      <c r="B59" s="7" t="s">
        <v>166</v>
      </c>
      <c r="C59" s="7" t="s">
        <v>171</v>
      </c>
      <c r="D59" s="7" t="s">
        <v>173</v>
      </c>
      <c r="E59" s="7" t="s">
        <v>146</v>
      </c>
      <c r="F59" s="7" t="s">
        <v>177</v>
      </c>
      <c r="G59" s="7" t="s">
        <v>178</v>
      </c>
      <c r="H59" s="7" t="s">
        <v>181</v>
      </c>
      <c r="I59" s="7" t="s">
        <v>152</v>
      </c>
      <c r="J59" s="7" t="s">
        <v>186</v>
      </c>
      <c r="K59" t="n">
        <v>27.0</v>
      </c>
      <c r="L59" s="30">
        <f si="12" t="shared"/>
        <v>0</v>
      </c>
      <c r="M59" s="6"/>
      <c r="N59" s="35" t="str">
        <f si="13" t="shared"/>
        <v/>
      </c>
      <c r="O59" s="59">
        <f>(IF(ISNUMBER(MATCH(B59,Sheet4!$K$92:$K$101,0)),1,0)+IF(ISNUMBER(MATCH(C59,Sheet4!$K$92:$K$101,0)),1,0)+IF(ISNUMBER(MATCH(D59,Sheet4!$K$92:$K$101,0)),1,0)+IF(ISNUMBER(MATCH(E59,Sheet4!$K$92:$K$101,0)),1,0)+IF(ISNUMBER(MATCH(F59,Sheet4!$K$92:$K$101,0)),1,0)+IF(ISNUMBER(MATCH(G59,Sheet4!$K$92:$K$101,0)),1,0)+IF(ISNUMBER(MATCH(H59,Sheet4!$K$92:$K$101,0)),1,0)+IF(ISNUMBER(MATCH(I59,Sheet4!$K$92:$K$101,0)),1,0)+IF(ISNUMBER(MATCH(J59,Sheet4!$K$92:$K$101,0)),1,0))
-
(IF(ISNUMBER(MATCH(B59,Sheet4!$F$2:$F$11,0)),1,0)+IF(ISNUMBER(MATCH(C59,Sheet4!$F$2:$F$11,0)),1,0)+IF(ISNUMBER(MATCH(D59,Sheet4!$F$2:$F$11,0)),1,0)+IF(ISNUMBER(MATCH(E59,Sheet4!$F$2:$F$11,0)),1,0)+IF(ISNUMBER(MATCH(F59,Sheet4!$F$2:$F$11,0)),1,0)+IF(ISNUMBER(MATCH(G59,Sheet4!$F$2:$F$11,0)),1,0)+IF(ISNUMBER(MATCH(H59,Sheet4!$F$2:$F$11,0)),1,0)+IF(ISNUMBER(MATCH(I59,Sheet4!$F$2:$F$11,0)),1,0)+IF(ISNUMBER(MATCH(J59,Sheet4!$F$2:$F$11,0)),1,0))</f>
        <v>0</v>
      </c>
      <c r="P59" s="40" t="str">
        <f>IFERROR(INDEX(Sheet4!$G:$G,MATCH(Sheet1!B59,Sheet4!$F:$F,0))+INDEX(Sheet4!$G:$G,MATCH(Sheet1!C59,Sheet4!$F:$F,0))+INDEX(Sheet4!$G:$G,MATCH(Sheet1!D59,Sheet4!$F:$F,0))+INDEX(Sheet4!$G:$G,MATCH(Sheet1!E59,Sheet4!$F:$F,0))+INDEX(Sheet4!$G:$G,MATCH(Sheet1!F59,Sheet4!$F:$F,0))+INDEX(Sheet4!$G:$G,MATCH(Sheet1!G59,Sheet4!$F:$F,0))+INDEX(Sheet4!$G:$G,MATCH(Sheet1!H59,Sheet4!$F:$F,0))+INDEX(Sheet4!$G:$G,MATCH(Sheet1!I59,Sheet4!$F:$F,0))+INDEX(Sheet4!$G:$G,MATCH(Sheet1!J59,Sheet4!$F:$F,0)),"")</f>
        <v/>
      </c>
      <c r="Q59" s="15">
        <v>36</v>
      </c>
      <c r="R59" s="26" t="str">
        <f si="28" t="shared"/>
        <v/>
      </c>
      <c r="S59" s="66" t="str">
        <f si="29" t="shared"/>
        <v/>
      </c>
      <c r="T59" s="66"/>
      <c r="U59" s="66" t="str">
        <f si="30" t="shared"/>
        <v/>
      </c>
      <c r="V59" s="66"/>
      <c r="W59" s="66" t="str">
        <f si="31" t="shared"/>
        <v/>
      </c>
      <c r="X59" s="66"/>
      <c r="Y59" s="66" t="str">
        <f si="32" t="shared"/>
        <v/>
      </c>
      <c r="Z59" s="66"/>
      <c r="AA59" s="66" t="str">
        <f si="33" t="shared"/>
        <v/>
      </c>
      <c r="AB59" s="66"/>
      <c r="AC59" s="58" t="str">
        <f si="34" t="shared"/>
        <v/>
      </c>
      <c r="AD59" s="58" t="str">
        <f si="35" t="shared"/>
        <v/>
      </c>
      <c r="AE59" s="27" t="str">
        <f si="36" t="shared"/>
        <v/>
      </c>
      <c r="AF59">
        <f si="17" t="shared"/>
        <v>0</v>
      </c>
      <c r="AH59">
        <v>36</v>
      </c>
      <c r="AI59" t="str">
        <f si="15" t="shared"/>
        <v>De'Aaron FoxIsaiah CanaanJames HardenMonte MorrisWill BartonKelly OubreJosh JacksonPaul MillsapDeandre Ayton</v>
      </c>
      <c r="AJ59">
        <f si="18" t="shared"/>
        <v>0</v>
      </c>
      <c r="AK59">
        <f si="19" t="shared"/>
        <v>0</v>
      </c>
      <c r="AL59">
        <f si="20" t="shared"/>
        <v>0</v>
      </c>
      <c r="AM59">
        <f si="21" t="shared"/>
        <v>0</v>
      </c>
      <c r="AN59">
        <f si="22" t="shared"/>
        <v>0</v>
      </c>
      <c r="AO59">
        <f si="23" t="shared"/>
        <v>0</v>
      </c>
      <c r="AP59">
        <f si="24" t="shared"/>
        <v>0</v>
      </c>
      <c r="AQ59">
        <f si="25" t="shared"/>
        <v>0</v>
      </c>
      <c r="AR59">
        <f si="26" t="shared"/>
        <v>0</v>
      </c>
      <c r="AS59">
        <f si="27" t="shared"/>
        <v>0</v>
      </c>
      <c r="AU59" t="str">
        <f>IFERROR(VLOOKUP(C59,Results!$A$2:$B$240,2,FALSE)+VLOOKUP(D59,Results!$A$2:$B$240,2,FALSE)+VLOOKUP(E59,Results!$A$2:$B$240,2,FALSE)+VLOOKUP(F59,Results!$A$2:$B$240,2,FALSE)+VLOOKUP(G59,Results!$A$2:$B$240,2,FALSE)+VLOOKUP(H59,Results!$A$2:$B$240,2,FALSE)+VLOOKUP(I59,Results!$A$2:$B$240,2,FALSE)+VLOOKUP(J59,Results!$A$2:$B$240,2,FALSE)+VLOOKUP(B59,Results!$A$2:$B$240,2,FALSE)-MIN(VLOOKUP(C59,Results!$A$2:$B$240,2,FALSE),VLOOKUP(D59,Results!$A$2:$B$240,2,FALSE),VLOOKUP(E59,Results!$A$2:$B$240,2,FALSE),VLOOKUP(F59,Results!$A$2:$B$240,2,FALSE),VLOOKUP(G59,Results!$A$2:$B$240,2,FALSE),VLOOKUP(H59,Results!$A$2:$B$240,2,FALSE),VLOOKUP(I59,Results!$A$2:$B$240,2,FALSE),VLOOKUP(J59,Results!$A$2:$B$240,2,FALSE),VLOOKUP(B59,Results!$A$2:$B$240,2,FALSE)),"")</f>
        <v/>
      </c>
    </row>
    <row customHeight="1" ht="18.75" r="60" spans="2:47" x14ac:dyDescent="0.3">
      <c r="B60" s="7" t="s">
        <v>116</v>
      </c>
      <c r="C60" s="7" t="s">
        <v>170</v>
      </c>
      <c r="D60" s="7" t="s">
        <v>145</v>
      </c>
      <c r="E60" s="7" t="s">
        <v>146</v>
      </c>
      <c r="F60" s="7" t="s">
        <v>150</v>
      </c>
      <c r="G60" s="7" t="s">
        <v>177</v>
      </c>
      <c r="H60" s="7" t="s">
        <v>181</v>
      </c>
      <c r="I60" s="7" t="s">
        <v>152</v>
      </c>
      <c r="J60" s="7" t="s">
        <v>186</v>
      </c>
      <c r="K60" t="n">
        <v>27.0</v>
      </c>
      <c r="L60" s="30">
        <f si="12" t="shared"/>
        <v>0</v>
      </c>
      <c r="M60" s="6"/>
      <c r="N60" s="35" t="str">
        <f si="13" t="shared"/>
        <v/>
      </c>
      <c r="O60" s="59">
        <f>(IF(ISNUMBER(MATCH(B60,Sheet4!$K$92:$K$101,0)),1,0)+IF(ISNUMBER(MATCH(C60,Sheet4!$K$92:$K$101,0)),1,0)+IF(ISNUMBER(MATCH(D60,Sheet4!$K$92:$K$101,0)),1,0)+IF(ISNUMBER(MATCH(E60,Sheet4!$K$92:$K$101,0)),1,0)+IF(ISNUMBER(MATCH(F60,Sheet4!$K$92:$K$101,0)),1,0)+IF(ISNUMBER(MATCH(G60,Sheet4!$K$92:$K$101,0)),1,0)+IF(ISNUMBER(MATCH(H60,Sheet4!$K$92:$K$101,0)),1,0)+IF(ISNUMBER(MATCH(I60,Sheet4!$K$92:$K$101,0)),1,0)+IF(ISNUMBER(MATCH(J60,Sheet4!$K$92:$K$101,0)),1,0))
-
(IF(ISNUMBER(MATCH(B60,Sheet4!$F$2:$F$11,0)),1,0)+IF(ISNUMBER(MATCH(C60,Sheet4!$F$2:$F$11,0)),1,0)+IF(ISNUMBER(MATCH(D60,Sheet4!$F$2:$F$11,0)),1,0)+IF(ISNUMBER(MATCH(E60,Sheet4!$F$2:$F$11,0)),1,0)+IF(ISNUMBER(MATCH(F60,Sheet4!$F$2:$F$11,0)),1,0)+IF(ISNUMBER(MATCH(G60,Sheet4!$F$2:$F$11,0)),1,0)+IF(ISNUMBER(MATCH(H60,Sheet4!$F$2:$F$11,0)),1,0)+IF(ISNUMBER(MATCH(I60,Sheet4!$F$2:$F$11,0)),1,0)+IF(ISNUMBER(MATCH(J60,Sheet4!$F$2:$F$11,0)),1,0))</f>
        <v>0</v>
      </c>
      <c r="P60" s="40" t="str">
        <f>IFERROR(INDEX(Sheet4!$G:$G,MATCH(Sheet1!B60,Sheet4!$F:$F,0))+INDEX(Sheet4!$G:$G,MATCH(Sheet1!C60,Sheet4!$F:$F,0))+INDEX(Sheet4!$G:$G,MATCH(Sheet1!D60,Sheet4!$F:$F,0))+INDEX(Sheet4!$G:$G,MATCH(Sheet1!E60,Sheet4!$F:$F,0))+INDEX(Sheet4!$G:$G,MATCH(Sheet1!F60,Sheet4!$F:$F,0))+INDEX(Sheet4!$G:$G,MATCH(Sheet1!G60,Sheet4!$F:$F,0))+INDEX(Sheet4!$G:$G,MATCH(Sheet1!H60,Sheet4!$F:$F,0))+INDEX(Sheet4!$G:$G,MATCH(Sheet1!I60,Sheet4!$F:$F,0))+INDEX(Sheet4!$G:$G,MATCH(Sheet1!J60,Sheet4!$F:$F,0)),"")</f>
        <v/>
      </c>
      <c r="Q60" s="15">
        <v>37</v>
      </c>
      <c r="R60" s="26" t="str">
        <f si="28" t="shared"/>
        <v/>
      </c>
      <c r="S60" s="66" t="str">
        <f si="29" t="shared"/>
        <v/>
      </c>
      <c r="T60" s="66"/>
      <c r="U60" s="66" t="str">
        <f si="30" t="shared"/>
        <v/>
      </c>
      <c r="V60" s="66"/>
      <c r="W60" s="66" t="str">
        <f si="31" t="shared"/>
        <v/>
      </c>
      <c r="X60" s="66"/>
      <c r="Y60" s="66" t="str">
        <f si="32" t="shared"/>
        <v/>
      </c>
      <c r="Z60" s="66"/>
      <c r="AA60" s="66" t="str">
        <f si="33" t="shared"/>
        <v/>
      </c>
      <c r="AB60" s="66"/>
      <c r="AC60" s="58" t="str">
        <f si="34" t="shared"/>
        <v/>
      </c>
      <c r="AD60" s="58" t="str">
        <f si="35" t="shared"/>
        <v/>
      </c>
      <c r="AE60" s="27" t="str">
        <f si="36" t="shared"/>
        <v/>
      </c>
      <c r="AF60">
        <f si="17" t="shared"/>
        <v>0</v>
      </c>
      <c r="AH60">
        <v>37</v>
      </c>
      <c r="AI60" t="str">
        <f si="15" t="shared"/>
        <v>Ben SimmonsDe'Aaron FoxDevin BookerMonte MorrisKelly OubreJoe InglesJohn CollinsTrey LylesDeandre Ayton</v>
      </c>
      <c r="AJ60">
        <f si="18" t="shared"/>
        <v>0</v>
      </c>
      <c r="AK60">
        <f si="19" t="shared"/>
        <v>0</v>
      </c>
      <c r="AL60">
        <f si="20" t="shared"/>
        <v>0</v>
      </c>
      <c r="AM60">
        <f si="21" t="shared"/>
        <v>0</v>
      </c>
      <c r="AN60">
        <f si="22" t="shared"/>
        <v>0</v>
      </c>
      <c r="AO60">
        <f si="23" t="shared"/>
        <v>0</v>
      </c>
      <c r="AP60">
        <f si="24" t="shared"/>
        <v>0</v>
      </c>
      <c r="AQ60">
        <f si="25" t="shared"/>
        <v>0</v>
      </c>
      <c r="AR60">
        <f si="26" t="shared"/>
        <v>0</v>
      </c>
      <c r="AS60">
        <f si="27" t="shared"/>
        <v>0</v>
      </c>
      <c r="AU60" t="str">
        <f>IFERROR(VLOOKUP(C60,Results!$A$2:$B$240,2,FALSE)+VLOOKUP(D60,Results!$A$2:$B$240,2,FALSE)+VLOOKUP(E60,Results!$A$2:$B$240,2,FALSE)+VLOOKUP(F60,Results!$A$2:$B$240,2,FALSE)+VLOOKUP(G60,Results!$A$2:$B$240,2,FALSE)+VLOOKUP(H60,Results!$A$2:$B$240,2,FALSE)+VLOOKUP(I60,Results!$A$2:$B$240,2,FALSE)+VLOOKUP(J60,Results!$A$2:$B$240,2,FALSE)+VLOOKUP(B60,Results!$A$2:$B$240,2,FALSE)-MIN(VLOOKUP(C60,Results!$A$2:$B$240,2,FALSE),VLOOKUP(D60,Results!$A$2:$B$240,2,FALSE),VLOOKUP(E60,Results!$A$2:$B$240,2,FALSE),VLOOKUP(F60,Results!$A$2:$B$240,2,FALSE),VLOOKUP(G60,Results!$A$2:$B$240,2,FALSE),VLOOKUP(H60,Results!$A$2:$B$240,2,FALSE),VLOOKUP(I60,Results!$A$2:$B$240,2,FALSE),VLOOKUP(J60,Results!$A$2:$B$240,2,FALSE),VLOOKUP(B60,Results!$A$2:$B$240,2,FALSE)),"")</f>
        <v/>
      </c>
    </row>
    <row customHeight="1" ht="18.75" r="61" spans="2:47" x14ac:dyDescent="0.3">
      <c r="B61" s="7" t="s">
        <v>166</v>
      </c>
      <c r="C61" s="7" t="s">
        <v>171</v>
      </c>
      <c r="D61" s="7" t="s">
        <v>172</v>
      </c>
      <c r="E61" s="7" t="s">
        <v>146</v>
      </c>
      <c r="F61" s="7" t="s">
        <v>177</v>
      </c>
      <c r="G61" s="7" t="s">
        <v>96</v>
      </c>
      <c r="H61" s="7" t="s">
        <v>93</v>
      </c>
      <c r="I61" s="7" t="s">
        <v>181</v>
      </c>
      <c r="J61" s="7" t="s">
        <v>98</v>
      </c>
      <c r="K61" t="n">
        <v>27.0</v>
      </c>
      <c r="L61" s="30">
        <f si="12" t="shared"/>
        <v>0</v>
      </c>
      <c r="M61" s="6"/>
      <c r="N61" s="35" t="str">
        <f si="13" t="shared"/>
        <v/>
      </c>
      <c r="O61" s="59">
        <f>(IF(ISNUMBER(MATCH(B61,Sheet4!$K$92:$K$101,0)),1,0)+IF(ISNUMBER(MATCH(C61,Sheet4!$K$92:$K$101,0)),1,0)+IF(ISNUMBER(MATCH(D61,Sheet4!$K$92:$K$101,0)),1,0)+IF(ISNUMBER(MATCH(E61,Sheet4!$K$92:$K$101,0)),1,0)+IF(ISNUMBER(MATCH(F61,Sheet4!$K$92:$K$101,0)),1,0)+IF(ISNUMBER(MATCH(G61,Sheet4!$K$92:$K$101,0)),1,0)+IF(ISNUMBER(MATCH(H61,Sheet4!$K$92:$K$101,0)),1,0)+IF(ISNUMBER(MATCH(I61,Sheet4!$K$92:$K$101,0)),1,0)+IF(ISNUMBER(MATCH(J61,Sheet4!$K$92:$K$101,0)),1,0))
-
(IF(ISNUMBER(MATCH(B61,Sheet4!$F$2:$F$11,0)),1,0)+IF(ISNUMBER(MATCH(C61,Sheet4!$F$2:$F$11,0)),1,0)+IF(ISNUMBER(MATCH(D61,Sheet4!$F$2:$F$11,0)),1,0)+IF(ISNUMBER(MATCH(E61,Sheet4!$F$2:$F$11,0)),1,0)+IF(ISNUMBER(MATCH(F61,Sheet4!$F$2:$F$11,0)),1,0)+IF(ISNUMBER(MATCH(G61,Sheet4!$F$2:$F$11,0)),1,0)+IF(ISNUMBER(MATCH(H61,Sheet4!$F$2:$F$11,0)),1,0)+IF(ISNUMBER(MATCH(I61,Sheet4!$F$2:$F$11,0)),1,0)+IF(ISNUMBER(MATCH(J61,Sheet4!$F$2:$F$11,0)),1,0))</f>
        <v>0</v>
      </c>
      <c r="P61" s="40" t="str">
        <f>IFERROR(INDEX(Sheet4!$G:$G,MATCH(Sheet1!B61,Sheet4!$F:$F,0))+INDEX(Sheet4!$G:$G,MATCH(Sheet1!C61,Sheet4!$F:$F,0))+INDEX(Sheet4!$G:$G,MATCH(Sheet1!D61,Sheet4!$F:$F,0))+INDEX(Sheet4!$G:$G,MATCH(Sheet1!E61,Sheet4!$F:$F,0))+INDEX(Sheet4!$G:$G,MATCH(Sheet1!F61,Sheet4!$F:$F,0))+INDEX(Sheet4!$G:$G,MATCH(Sheet1!G61,Sheet4!$F:$F,0))+INDEX(Sheet4!$G:$G,MATCH(Sheet1!H61,Sheet4!$F:$F,0))+INDEX(Sheet4!$G:$G,MATCH(Sheet1!I61,Sheet4!$F:$F,0))+INDEX(Sheet4!$G:$G,MATCH(Sheet1!J61,Sheet4!$F:$F,0)),"")</f>
        <v/>
      </c>
      <c r="Q61" s="15">
        <v>38</v>
      </c>
      <c r="R61" s="26" t="str">
        <f si="28" t="shared"/>
        <v/>
      </c>
      <c r="S61" s="66" t="str">
        <f si="29" t="shared"/>
        <v/>
      </c>
      <c r="T61" s="66"/>
      <c r="U61" s="66" t="str">
        <f si="30" t="shared"/>
        <v/>
      </c>
      <c r="V61" s="66"/>
      <c r="W61" s="66" t="str">
        <f si="31" t="shared"/>
        <v/>
      </c>
      <c r="X61" s="66"/>
      <c r="Y61" s="66" t="str">
        <f si="32" t="shared"/>
        <v/>
      </c>
      <c r="Z61" s="66"/>
      <c r="AA61" s="66" t="str">
        <f si="33" t="shared"/>
        <v/>
      </c>
      <c r="AB61" s="66"/>
      <c r="AC61" s="58" t="str">
        <f si="34" t="shared"/>
        <v/>
      </c>
      <c r="AD61" s="58" t="str">
        <f si="35" t="shared"/>
        <v/>
      </c>
      <c r="AE61" s="27" t="str">
        <f si="36" t="shared"/>
        <v/>
      </c>
      <c r="AF61">
        <f si="17" t="shared"/>
        <v>0</v>
      </c>
      <c r="AH61">
        <v>38</v>
      </c>
      <c r="AI61" t="str">
        <f si="15" t="shared"/>
        <v>Ben SimmonsIsaiah CanaanDevin BookerMonte MorrisKelly OubreCorey BrewerKenneth FariedMarvin BagleyRudy Gobert</v>
      </c>
      <c r="AJ61">
        <f si="18" t="shared"/>
        <v>0</v>
      </c>
      <c r="AK61">
        <f si="19" t="shared"/>
        <v>0</v>
      </c>
      <c r="AL61">
        <f si="20" t="shared"/>
        <v>0</v>
      </c>
      <c r="AM61">
        <f si="21" t="shared"/>
        <v>0</v>
      </c>
      <c r="AN61">
        <f si="22" t="shared"/>
        <v>0</v>
      </c>
      <c r="AO61">
        <f si="23" t="shared"/>
        <v>0</v>
      </c>
      <c r="AP61">
        <f si="24" t="shared"/>
        <v>0</v>
      </c>
      <c r="AQ61">
        <f si="25" t="shared"/>
        <v>0</v>
      </c>
      <c r="AR61">
        <f si="26" t="shared"/>
        <v>0</v>
      </c>
      <c r="AS61">
        <f si="27" t="shared"/>
        <v>0</v>
      </c>
      <c r="AU61" t="str">
        <f>IFERROR(VLOOKUP(C61,Results!$A$2:$B$240,2,FALSE)+VLOOKUP(D61,Results!$A$2:$B$240,2,FALSE)+VLOOKUP(E61,Results!$A$2:$B$240,2,FALSE)+VLOOKUP(F61,Results!$A$2:$B$240,2,FALSE)+VLOOKUP(G61,Results!$A$2:$B$240,2,FALSE)+VLOOKUP(H61,Results!$A$2:$B$240,2,FALSE)+VLOOKUP(I61,Results!$A$2:$B$240,2,FALSE)+VLOOKUP(J61,Results!$A$2:$B$240,2,FALSE)+VLOOKUP(B61,Results!$A$2:$B$240,2,FALSE)-MIN(VLOOKUP(C61,Results!$A$2:$B$240,2,FALSE),VLOOKUP(D61,Results!$A$2:$B$240,2,FALSE),VLOOKUP(E61,Results!$A$2:$B$240,2,FALSE),VLOOKUP(F61,Results!$A$2:$B$240,2,FALSE),VLOOKUP(G61,Results!$A$2:$B$240,2,FALSE),VLOOKUP(H61,Results!$A$2:$B$240,2,FALSE),VLOOKUP(I61,Results!$A$2:$B$240,2,FALSE),VLOOKUP(J61,Results!$A$2:$B$240,2,FALSE),VLOOKUP(B61,Results!$A$2:$B$240,2,FALSE)),"")</f>
        <v/>
      </c>
    </row>
    <row customHeight="1" ht="18.75" r="62" spans="2:47" x14ac:dyDescent="0.3">
      <c r="B62" s="7" t="s">
        <v>166</v>
      </c>
      <c r="C62" s="7" t="s">
        <v>170</v>
      </c>
      <c r="D62" s="7" t="s">
        <v>172</v>
      </c>
      <c r="E62" s="7" t="s">
        <v>146</v>
      </c>
      <c r="F62" s="7" t="s">
        <v>177</v>
      </c>
      <c r="G62" s="7" t="s">
        <v>179</v>
      </c>
      <c r="H62" s="7" t="s">
        <v>153</v>
      </c>
      <c r="I62" s="7" t="s">
        <v>93</v>
      </c>
      <c r="J62" s="7" t="s">
        <v>98</v>
      </c>
      <c r="K62" t="n">
        <v>27.0</v>
      </c>
      <c r="L62" s="30">
        <f si="12" t="shared"/>
        <v>0</v>
      </c>
      <c r="M62" s="6"/>
      <c r="N62" s="35" t="str">
        <f si="13" t="shared"/>
        <v/>
      </c>
      <c r="O62" s="59">
        <f>(IF(ISNUMBER(MATCH(B62,Sheet4!$K$92:$K$101,0)),1,0)+IF(ISNUMBER(MATCH(C62,Sheet4!$K$92:$K$101,0)),1,0)+IF(ISNUMBER(MATCH(D62,Sheet4!$K$92:$K$101,0)),1,0)+IF(ISNUMBER(MATCH(E62,Sheet4!$K$92:$K$101,0)),1,0)+IF(ISNUMBER(MATCH(F62,Sheet4!$K$92:$K$101,0)),1,0)+IF(ISNUMBER(MATCH(G62,Sheet4!$K$92:$K$101,0)),1,0)+IF(ISNUMBER(MATCH(H62,Sheet4!$K$92:$K$101,0)),1,0)+IF(ISNUMBER(MATCH(I62,Sheet4!$K$92:$K$101,0)),1,0)+IF(ISNUMBER(MATCH(J62,Sheet4!$K$92:$K$101,0)),1,0))
-
(IF(ISNUMBER(MATCH(B62,Sheet4!$F$2:$F$11,0)),1,0)+IF(ISNUMBER(MATCH(C62,Sheet4!$F$2:$F$11,0)),1,0)+IF(ISNUMBER(MATCH(D62,Sheet4!$F$2:$F$11,0)),1,0)+IF(ISNUMBER(MATCH(E62,Sheet4!$F$2:$F$11,0)),1,0)+IF(ISNUMBER(MATCH(F62,Sheet4!$F$2:$F$11,0)),1,0)+IF(ISNUMBER(MATCH(G62,Sheet4!$F$2:$F$11,0)),1,0)+IF(ISNUMBER(MATCH(H62,Sheet4!$F$2:$F$11,0)),1,0)+IF(ISNUMBER(MATCH(I62,Sheet4!$F$2:$F$11,0)),1,0)+IF(ISNUMBER(MATCH(J62,Sheet4!$F$2:$F$11,0)),1,0))</f>
        <v>0</v>
      </c>
      <c r="P62" s="40" t="str">
        <f>IFERROR(INDEX(Sheet4!$G:$G,MATCH(Sheet1!B62,Sheet4!$F:$F,0))+INDEX(Sheet4!$G:$G,MATCH(Sheet1!C62,Sheet4!$F:$F,0))+INDEX(Sheet4!$G:$G,MATCH(Sheet1!D62,Sheet4!$F:$F,0))+INDEX(Sheet4!$G:$G,MATCH(Sheet1!E62,Sheet4!$F:$F,0))+INDEX(Sheet4!$G:$G,MATCH(Sheet1!F62,Sheet4!$F:$F,0))+INDEX(Sheet4!$G:$G,MATCH(Sheet1!G62,Sheet4!$F:$F,0))+INDEX(Sheet4!$G:$G,MATCH(Sheet1!H62,Sheet4!$F:$F,0))+INDEX(Sheet4!$G:$G,MATCH(Sheet1!I62,Sheet4!$F:$F,0))+INDEX(Sheet4!$G:$G,MATCH(Sheet1!J62,Sheet4!$F:$F,0)),"")</f>
        <v/>
      </c>
      <c r="Q62" s="15">
        <v>39</v>
      </c>
      <c r="R62" s="26" t="str">
        <f si="28" t="shared"/>
        <v/>
      </c>
      <c r="S62" s="66" t="str">
        <f si="29" t="shared"/>
        <v/>
      </c>
      <c r="T62" s="66"/>
      <c r="U62" s="66" t="str">
        <f si="30" t="shared"/>
        <v/>
      </c>
      <c r="V62" s="66"/>
      <c r="W62" s="66" t="str">
        <f si="31" t="shared"/>
        <v/>
      </c>
      <c r="X62" s="66"/>
      <c r="Y62" s="66" t="str">
        <f si="32" t="shared"/>
        <v/>
      </c>
      <c r="Z62" s="66"/>
      <c r="AA62" s="66" t="str">
        <f si="33" t="shared"/>
        <v/>
      </c>
      <c r="AB62" s="66"/>
      <c r="AC62" s="58" t="str">
        <f si="34" t="shared"/>
        <v/>
      </c>
      <c r="AD62" s="58" t="str">
        <f si="35" t="shared"/>
        <v/>
      </c>
      <c r="AE62" s="27" t="str">
        <f si="36" t="shared"/>
        <v/>
      </c>
      <c r="AF62">
        <f si="17" t="shared"/>
        <v>0</v>
      </c>
      <c r="AH62">
        <v>39</v>
      </c>
      <c r="AI62" t="str">
        <f si="15" t="shared"/>
        <v>Trae YoungIsaiah CanaanJimmy ButlerMonte MorrisKelly OubreMikal BridgesKenneth FariedJosh JacksonKarl-Anthony Towns</v>
      </c>
      <c r="AJ62">
        <f si="18" t="shared"/>
        <v>0</v>
      </c>
      <c r="AK62">
        <f si="19" t="shared"/>
        <v>0</v>
      </c>
      <c r="AL62">
        <f si="20" t="shared"/>
        <v>0</v>
      </c>
      <c r="AM62">
        <f si="21" t="shared"/>
        <v>0</v>
      </c>
      <c r="AN62">
        <f si="22" t="shared"/>
        <v>0</v>
      </c>
      <c r="AO62">
        <f si="23" t="shared"/>
        <v>0</v>
      </c>
      <c r="AP62">
        <f si="24" t="shared"/>
        <v>0</v>
      </c>
      <c r="AQ62">
        <f si="25" t="shared"/>
        <v>0</v>
      </c>
      <c r="AR62">
        <f si="26" t="shared"/>
        <v>0</v>
      </c>
      <c r="AS62">
        <f si="27" t="shared"/>
        <v>0</v>
      </c>
      <c r="AU62" t="str">
        <f>IFERROR(VLOOKUP(C62,Results!$A$2:$B$240,2,FALSE)+VLOOKUP(D62,Results!$A$2:$B$240,2,FALSE)+VLOOKUP(E62,Results!$A$2:$B$240,2,FALSE)+VLOOKUP(F62,Results!$A$2:$B$240,2,FALSE)+VLOOKUP(G62,Results!$A$2:$B$240,2,FALSE)+VLOOKUP(H62,Results!$A$2:$B$240,2,FALSE)+VLOOKUP(I62,Results!$A$2:$B$240,2,FALSE)+VLOOKUP(J62,Results!$A$2:$B$240,2,FALSE)+VLOOKUP(B62,Results!$A$2:$B$240,2,FALSE)-MIN(VLOOKUP(C62,Results!$A$2:$B$240,2,FALSE),VLOOKUP(D62,Results!$A$2:$B$240,2,FALSE),VLOOKUP(E62,Results!$A$2:$B$240,2,FALSE),VLOOKUP(F62,Results!$A$2:$B$240,2,FALSE),VLOOKUP(G62,Results!$A$2:$B$240,2,FALSE),VLOOKUP(H62,Results!$A$2:$B$240,2,FALSE),VLOOKUP(I62,Results!$A$2:$B$240,2,FALSE),VLOOKUP(J62,Results!$A$2:$B$240,2,FALSE),VLOOKUP(B62,Results!$A$2:$B$240,2,FALSE)),"")</f>
        <v/>
      </c>
    </row>
    <row customHeight="1" ht="18.75" r="63" spans="2:47" x14ac:dyDescent="0.3">
      <c r="B63" s="7" t="s">
        <v>166</v>
      </c>
      <c r="C63" s="7" t="s">
        <v>171</v>
      </c>
      <c r="D63" s="7" t="s">
        <v>172</v>
      </c>
      <c r="E63" s="7" t="s">
        <v>146</v>
      </c>
      <c r="F63" s="7" t="s">
        <v>177</v>
      </c>
      <c r="G63" s="7" t="s">
        <v>180</v>
      </c>
      <c r="H63" s="7" t="s">
        <v>92</v>
      </c>
      <c r="I63" s="7" t="s">
        <v>181</v>
      </c>
      <c r="J63" s="7" t="s">
        <v>186</v>
      </c>
      <c r="K63" t="n">
        <v>27.0</v>
      </c>
      <c r="L63" s="30">
        <f si="12" t="shared"/>
        <v>0</v>
      </c>
      <c r="M63" s="6"/>
      <c r="N63" s="35" t="str">
        <f si="13" t="shared"/>
        <v/>
      </c>
      <c r="O63" s="59">
        <f>(IF(ISNUMBER(MATCH(B63,Sheet4!$K$92:$K$101,0)),1,0)+IF(ISNUMBER(MATCH(C63,Sheet4!$K$92:$K$101,0)),1,0)+IF(ISNUMBER(MATCH(D63,Sheet4!$K$92:$K$101,0)),1,0)+IF(ISNUMBER(MATCH(E63,Sheet4!$K$92:$K$101,0)),1,0)+IF(ISNUMBER(MATCH(F63,Sheet4!$K$92:$K$101,0)),1,0)+IF(ISNUMBER(MATCH(G63,Sheet4!$K$92:$K$101,0)),1,0)+IF(ISNUMBER(MATCH(H63,Sheet4!$K$92:$K$101,0)),1,0)+IF(ISNUMBER(MATCH(I63,Sheet4!$K$92:$K$101,0)),1,0)+IF(ISNUMBER(MATCH(J63,Sheet4!$K$92:$K$101,0)),1,0))
-
(IF(ISNUMBER(MATCH(B63,Sheet4!$F$2:$F$11,0)),1,0)+IF(ISNUMBER(MATCH(C63,Sheet4!$F$2:$F$11,0)),1,0)+IF(ISNUMBER(MATCH(D63,Sheet4!$F$2:$F$11,0)),1,0)+IF(ISNUMBER(MATCH(E63,Sheet4!$F$2:$F$11,0)),1,0)+IF(ISNUMBER(MATCH(F63,Sheet4!$F$2:$F$11,0)),1,0)+IF(ISNUMBER(MATCH(G63,Sheet4!$F$2:$F$11,0)),1,0)+IF(ISNUMBER(MATCH(H63,Sheet4!$F$2:$F$11,0)),1,0)+IF(ISNUMBER(MATCH(I63,Sheet4!$F$2:$F$11,0)),1,0)+IF(ISNUMBER(MATCH(J63,Sheet4!$F$2:$F$11,0)),1,0))</f>
        <v>0</v>
      </c>
      <c r="P63" s="40" t="str">
        <f>IFERROR(INDEX(Sheet4!$G:$G,MATCH(Sheet1!B63,Sheet4!$F:$F,0))+INDEX(Sheet4!$G:$G,MATCH(Sheet1!C63,Sheet4!$F:$F,0))+INDEX(Sheet4!$G:$G,MATCH(Sheet1!D63,Sheet4!$F:$F,0))+INDEX(Sheet4!$G:$G,MATCH(Sheet1!E63,Sheet4!$F:$F,0))+INDEX(Sheet4!$G:$G,MATCH(Sheet1!F63,Sheet4!$F:$F,0))+INDEX(Sheet4!$G:$G,MATCH(Sheet1!G63,Sheet4!$F:$F,0))+INDEX(Sheet4!$G:$G,MATCH(Sheet1!H63,Sheet4!$F:$F,0))+INDEX(Sheet4!$G:$G,MATCH(Sheet1!I63,Sheet4!$F:$F,0))+INDEX(Sheet4!$G:$G,MATCH(Sheet1!J63,Sheet4!$F:$F,0)),"")</f>
        <v/>
      </c>
      <c r="Q63" s="15">
        <v>40</v>
      </c>
      <c r="R63" s="26" t="str">
        <f si="28" t="shared"/>
        <v/>
      </c>
      <c r="S63" s="66" t="str">
        <f si="29" t="shared"/>
        <v/>
      </c>
      <c r="T63" s="66"/>
      <c r="U63" s="66" t="str">
        <f si="30" t="shared"/>
        <v/>
      </c>
      <c r="V63" s="66"/>
      <c r="W63" s="66" t="str">
        <f si="31" t="shared"/>
        <v/>
      </c>
      <c r="X63" s="66"/>
      <c r="Y63" s="66" t="str">
        <f si="32" t="shared"/>
        <v/>
      </c>
      <c r="Z63" s="66"/>
      <c r="AA63" s="66" t="str">
        <f si="33" t="shared"/>
        <v/>
      </c>
      <c r="AB63" s="66"/>
      <c r="AC63" s="58" t="str">
        <f si="34" t="shared"/>
        <v/>
      </c>
      <c r="AD63" s="58" t="str">
        <f si="35" t="shared"/>
        <v/>
      </c>
      <c r="AE63" s="27" t="str">
        <f si="36" t="shared"/>
        <v/>
      </c>
      <c r="AF63">
        <f si="17" t="shared"/>
        <v>0</v>
      </c>
      <c r="AH63">
        <v>40</v>
      </c>
      <c r="AI63" t="str">
        <f si="15" t="shared"/>
        <v>De'Aaron FoxLandry ShametDevin BookerMonte MorrisWill BartonKelly OubreKenneth FariedJosh JacksonRudy Gobert</v>
      </c>
      <c r="AJ63">
        <f si="18" t="shared"/>
        <v>0</v>
      </c>
      <c r="AK63">
        <f si="19" t="shared"/>
        <v>0</v>
      </c>
      <c r="AL63">
        <f si="20" t="shared"/>
        <v>0</v>
      </c>
      <c r="AM63">
        <f si="21" t="shared"/>
        <v>0</v>
      </c>
      <c r="AN63">
        <f si="22" t="shared"/>
        <v>0</v>
      </c>
      <c r="AO63">
        <f si="23" t="shared"/>
        <v>0</v>
      </c>
      <c r="AP63">
        <f si="24" t="shared"/>
        <v>0</v>
      </c>
      <c r="AQ63">
        <f si="25" t="shared"/>
        <v>0</v>
      </c>
      <c r="AR63">
        <f si="26" t="shared"/>
        <v>0</v>
      </c>
      <c r="AS63">
        <f si="27" t="shared"/>
        <v>0</v>
      </c>
      <c r="AU63" t="str">
        <f>IFERROR(VLOOKUP(C63,Results!$A$2:$B$240,2,FALSE)+VLOOKUP(D63,Results!$A$2:$B$240,2,FALSE)+VLOOKUP(E63,Results!$A$2:$B$240,2,FALSE)+VLOOKUP(F63,Results!$A$2:$B$240,2,FALSE)+VLOOKUP(G63,Results!$A$2:$B$240,2,FALSE)+VLOOKUP(H63,Results!$A$2:$B$240,2,FALSE)+VLOOKUP(I63,Results!$A$2:$B$240,2,FALSE)+VLOOKUP(J63,Results!$A$2:$B$240,2,FALSE)+VLOOKUP(B63,Results!$A$2:$B$240,2,FALSE)-MIN(VLOOKUP(C63,Results!$A$2:$B$240,2,FALSE),VLOOKUP(D63,Results!$A$2:$B$240,2,FALSE),VLOOKUP(E63,Results!$A$2:$B$240,2,FALSE),VLOOKUP(F63,Results!$A$2:$B$240,2,FALSE),VLOOKUP(G63,Results!$A$2:$B$240,2,FALSE),VLOOKUP(H63,Results!$A$2:$B$240,2,FALSE),VLOOKUP(I63,Results!$A$2:$B$240,2,FALSE),VLOOKUP(J63,Results!$A$2:$B$240,2,FALSE),VLOOKUP(B63,Results!$A$2:$B$240,2,FALSE)),"")</f>
        <v/>
      </c>
    </row>
    <row customHeight="1" ht="18.75" r="64" spans="2:47" x14ac:dyDescent="0.3">
      <c r="B64" s="7" t="s">
        <v>166</v>
      </c>
      <c r="C64" s="7" t="s">
        <v>170</v>
      </c>
      <c r="D64" s="7" t="s">
        <v>173</v>
      </c>
      <c r="E64" s="7" t="s">
        <v>146</v>
      </c>
      <c r="F64" s="7" t="s">
        <v>150</v>
      </c>
      <c r="G64" s="7" t="s">
        <v>100</v>
      </c>
      <c r="H64" s="7" t="s">
        <v>93</v>
      </c>
      <c r="I64" s="7" t="s">
        <v>181</v>
      </c>
      <c r="J64" s="7" t="s">
        <v>186</v>
      </c>
      <c r="K64" t="n">
        <v>26.0</v>
      </c>
      <c r="L64" s="30">
        <f si="12" t="shared"/>
        <v>0</v>
      </c>
      <c r="M64" s="6"/>
      <c r="N64" s="35" t="str">
        <f si="13" t="shared"/>
        <v/>
      </c>
      <c r="O64" s="59">
        <f>(IF(ISNUMBER(MATCH(B64,Sheet4!$K$92:$K$101,0)),1,0)+IF(ISNUMBER(MATCH(C64,Sheet4!$K$92:$K$101,0)),1,0)+IF(ISNUMBER(MATCH(D64,Sheet4!$K$92:$K$101,0)),1,0)+IF(ISNUMBER(MATCH(E64,Sheet4!$K$92:$K$101,0)),1,0)+IF(ISNUMBER(MATCH(F64,Sheet4!$K$92:$K$101,0)),1,0)+IF(ISNUMBER(MATCH(G64,Sheet4!$K$92:$K$101,0)),1,0)+IF(ISNUMBER(MATCH(H64,Sheet4!$K$92:$K$101,0)),1,0)+IF(ISNUMBER(MATCH(I64,Sheet4!$K$92:$K$101,0)),1,0)+IF(ISNUMBER(MATCH(J64,Sheet4!$K$92:$K$101,0)),1,0))
-
(IF(ISNUMBER(MATCH(B64,Sheet4!$F$2:$F$11,0)),1,0)+IF(ISNUMBER(MATCH(C64,Sheet4!$F$2:$F$11,0)),1,0)+IF(ISNUMBER(MATCH(D64,Sheet4!$F$2:$F$11,0)),1,0)+IF(ISNUMBER(MATCH(E64,Sheet4!$F$2:$F$11,0)),1,0)+IF(ISNUMBER(MATCH(F64,Sheet4!$F$2:$F$11,0)),1,0)+IF(ISNUMBER(MATCH(G64,Sheet4!$F$2:$F$11,0)),1,0)+IF(ISNUMBER(MATCH(H64,Sheet4!$F$2:$F$11,0)),1,0)+IF(ISNUMBER(MATCH(I64,Sheet4!$F$2:$F$11,0)),1,0)+IF(ISNUMBER(MATCH(J64,Sheet4!$F$2:$F$11,0)),1,0))</f>
        <v>0</v>
      </c>
      <c r="P64" s="40" t="str">
        <f>IFERROR(INDEX(Sheet4!$G:$G,MATCH(Sheet1!B64,Sheet4!$F:$F,0))+INDEX(Sheet4!$G:$G,MATCH(Sheet1!C64,Sheet4!$F:$F,0))+INDEX(Sheet4!$G:$G,MATCH(Sheet1!D64,Sheet4!$F:$F,0))+INDEX(Sheet4!$G:$G,MATCH(Sheet1!E64,Sheet4!$F:$F,0))+INDEX(Sheet4!$G:$G,MATCH(Sheet1!F64,Sheet4!$F:$F,0))+INDEX(Sheet4!$G:$G,MATCH(Sheet1!G64,Sheet4!$F:$F,0))+INDEX(Sheet4!$G:$G,MATCH(Sheet1!H64,Sheet4!$F:$F,0))+INDEX(Sheet4!$G:$G,MATCH(Sheet1!I64,Sheet4!$F:$F,0))+INDEX(Sheet4!$G:$G,MATCH(Sheet1!J64,Sheet4!$F:$F,0)),"")</f>
        <v/>
      </c>
      <c r="Q64" s="15">
        <v>41</v>
      </c>
      <c r="R64" s="26" t="str">
        <f si="28" t="shared"/>
        <v/>
      </c>
      <c r="S64" s="66" t="str">
        <f si="29" t="shared"/>
        <v/>
      </c>
      <c r="T64" s="66"/>
      <c r="U64" s="66" t="str">
        <f si="30" t="shared"/>
        <v/>
      </c>
      <c r="V64" s="66"/>
      <c r="W64" s="66" t="str">
        <f si="31" t="shared"/>
        <v/>
      </c>
      <c r="X64" s="66"/>
      <c r="Y64" s="66" t="str">
        <f si="32" t="shared"/>
        <v/>
      </c>
      <c r="Z64" s="66"/>
      <c r="AA64" s="66" t="str">
        <f si="33" t="shared"/>
        <v/>
      </c>
      <c r="AB64" s="66"/>
      <c r="AC64" s="58" t="str">
        <f si="34" t="shared"/>
        <v/>
      </c>
      <c r="AD64" s="58" t="str">
        <f si="35" t="shared"/>
        <v/>
      </c>
      <c r="AE64" s="27" t="str">
        <f si="36" t="shared"/>
        <v/>
      </c>
      <c r="AF64">
        <f si="17" t="shared"/>
        <v>0</v>
      </c>
      <c r="AH64">
        <v>41</v>
      </c>
      <c r="AI64" t="str">
        <f si="15" t="shared"/>
        <v>Ben SimmonsIsaiah CanaanBuddy HieldMonte MorrisKelly OubreJae CrowderKenneth FariedPaul MillsapJoel Embiid</v>
      </c>
      <c r="AJ64">
        <f si="18" t="shared"/>
        <v>0</v>
      </c>
      <c r="AK64">
        <f si="19" t="shared"/>
        <v>0</v>
      </c>
      <c r="AL64">
        <f si="20" t="shared"/>
        <v>0</v>
      </c>
      <c r="AM64">
        <f si="21" t="shared"/>
        <v>0</v>
      </c>
      <c r="AN64">
        <f si="22" t="shared"/>
        <v>0</v>
      </c>
      <c r="AO64">
        <f si="23" t="shared"/>
        <v>0</v>
      </c>
      <c r="AP64">
        <f si="24" t="shared"/>
        <v>0</v>
      </c>
      <c r="AQ64">
        <f si="25" t="shared"/>
        <v>0</v>
      </c>
      <c r="AR64">
        <f si="26" t="shared"/>
        <v>0</v>
      </c>
      <c r="AS64">
        <f si="27" t="shared"/>
        <v>0</v>
      </c>
      <c r="AU64" t="str">
        <f>IFERROR(VLOOKUP(C64,Results!$A$2:$B$240,2,FALSE)+VLOOKUP(D64,Results!$A$2:$B$240,2,FALSE)+VLOOKUP(E64,Results!$A$2:$B$240,2,FALSE)+VLOOKUP(F64,Results!$A$2:$B$240,2,FALSE)+VLOOKUP(G64,Results!$A$2:$B$240,2,FALSE)+VLOOKUP(H64,Results!$A$2:$B$240,2,FALSE)+VLOOKUP(I64,Results!$A$2:$B$240,2,FALSE)+VLOOKUP(J64,Results!$A$2:$B$240,2,FALSE)+VLOOKUP(B64,Results!$A$2:$B$240,2,FALSE)-MIN(VLOOKUP(C64,Results!$A$2:$B$240,2,FALSE),VLOOKUP(D64,Results!$A$2:$B$240,2,FALSE),VLOOKUP(E64,Results!$A$2:$B$240,2,FALSE),VLOOKUP(F64,Results!$A$2:$B$240,2,FALSE),VLOOKUP(G64,Results!$A$2:$B$240,2,FALSE),VLOOKUP(H64,Results!$A$2:$B$240,2,FALSE),VLOOKUP(I64,Results!$A$2:$B$240,2,FALSE),VLOOKUP(J64,Results!$A$2:$B$240,2,FALSE),VLOOKUP(B64,Results!$A$2:$B$240,2,FALSE)),"")</f>
        <v/>
      </c>
    </row>
    <row customHeight="1" ht="18.75" r="65" spans="2:47" x14ac:dyDescent="0.3">
      <c r="B65" s="7" t="s">
        <v>87</v>
      </c>
      <c r="C65" s="7" t="s">
        <v>171</v>
      </c>
      <c r="D65" s="7" t="s">
        <v>172</v>
      </c>
      <c r="E65" s="7" t="s">
        <v>146</v>
      </c>
      <c r="F65" s="7" t="s">
        <v>150</v>
      </c>
      <c r="G65" s="7" t="s">
        <v>177</v>
      </c>
      <c r="H65" s="7" t="s">
        <v>153</v>
      </c>
      <c r="I65" s="7" t="s">
        <v>181</v>
      </c>
      <c r="J65" s="7" t="s">
        <v>98</v>
      </c>
      <c r="K65" t="n">
        <v>26.0</v>
      </c>
      <c r="L65" s="30">
        <f si="12" t="shared"/>
        <v>0</v>
      </c>
      <c r="M65" s="6"/>
      <c r="N65" s="35" t="str">
        <f si="13" t="shared"/>
        <v/>
      </c>
      <c r="O65" s="59">
        <f>(IF(ISNUMBER(MATCH(B65,Sheet4!$K$92:$K$101,0)),1,0)+IF(ISNUMBER(MATCH(C65,Sheet4!$K$92:$K$101,0)),1,0)+IF(ISNUMBER(MATCH(D65,Sheet4!$K$92:$K$101,0)),1,0)+IF(ISNUMBER(MATCH(E65,Sheet4!$K$92:$K$101,0)),1,0)+IF(ISNUMBER(MATCH(F65,Sheet4!$K$92:$K$101,0)),1,0)+IF(ISNUMBER(MATCH(G65,Sheet4!$K$92:$K$101,0)),1,0)+IF(ISNUMBER(MATCH(H65,Sheet4!$K$92:$K$101,0)),1,0)+IF(ISNUMBER(MATCH(I65,Sheet4!$K$92:$K$101,0)),1,0)+IF(ISNUMBER(MATCH(J65,Sheet4!$K$92:$K$101,0)),1,0))
-
(IF(ISNUMBER(MATCH(B65,Sheet4!$F$2:$F$11,0)),1,0)+IF(ISNUMBER(MATCH(C65,Sheet4!$F$2:$F$11,0)),1,0)+IF(ISNUMBER(MATCH(D65,Sheet4!$F$2:$F$11,0)),1,0)+IF(ISNUMBER(MATCH(E65,Sheet4!$F$2:$F$11,0)),1,0)+IF(ISNUMBER(MATCH(F65,Sheet4!$F$2:$F$11,0)),1,0)+IF(ISNUMBER(MATCH(G65,Sheet4!$F$2:$F$11,0)),1,0)+IF(ISNUMBER(MATCH(H65,Sheet4!$F$2:$F$11,0)),1,0)+IF(ISNUMBER(MATCH(I65,Sheet4!$F$2:$F$11,0)),1,0)+IF(ISNUMBER(MATCH(J65,Sheet4!$F$2:$F$11,0)),1,0))</f>
        <v>0</v>
      </c>
      <c r="P65" s="40" t="str">
        <f>IFERROR(INDEX(Sheet4!$G:$G,MATCH(Sheet1!B65,Sheet4!$F:$F,0))+INDEX(Sheet4!$G:$G,MATCH(Sheet1!C65,Sheet4!$F:$F,0))+INDEX(Sheet4!$G:$G,MATCH(Sheet1!D65,Sheet4!$F:$F,0))+INDEX(Sheet4!$G:$G,MATCH(Sheet1!E65,Sheet4!$F:$F,0))+INDEX(Sheet4!$G:$G,MATCH(Sheet1!F65,Sheet4!$F:$F,0))+INDEX(Sheet4!$G:$G,MATCH(Sheet1!G65,Sheet4!$F:$F,0))+INDEX(Sheet4!$G:$G,MATCH(Sheet1!H65,Sheet4!$F:$F,0))+INDEX(Sheet4!$G:$G,MATCH(Sheet1!I65,Sheet4!$F:$F,0))+INDEX(Sheet4!$G:$G,MATCH(Sheet1!J65,Sheet4!$F:$F,0)),"")</f>
        <v/>
      </c>
      <c r="Q65" s="15">
        <v>42</v>
      </c>
      <c r="R65" s="26" t="str">
        <f si="28" t="shared"/>
        <v/>
      </c>
      <c r="S65" s="66" t="str">
        <f si="29" t="shared"/>
        <v/>
      </c>
      <c r="T65" s="66"/>
      <c r="U65" s="66" t="str">
        <f si="30" t="shared"/>
        <v/>
      </c>
      <c r="V65" s="66"/>
      <c r="W65" s="66" t="str">
        <f si="31" t="shared"/>
        <v/>
      </c>
      <c r="X65" s="66"/>
      <c r="Y65" s="66" t="str">
        <f si="32" t="shared"/>
        <v/>
      </c>
      <c r="Z65" s="66"/>
      <c r="AA65" s="66" t="str">
        <f si="33" t="shared"/>
        <v/>
      </c>
      <c r="AB65" s="66"/>
      <c r="AC65" s="58" t="str">
        <f si="34" t="shared"/>
        <v/>
      </c>
      <c r="AD65" s="58" t="str">
        <f si="35" t="shared"/>
        <v/>
      </c>
      <c r="AE65" s="27" t="str">
        <f si="36" t="shared"/>
        <v/>
      </c>
      <c r="AF65">
        <f si="17" t="shared"/>
        <v>0</v>
      </c>
      <c r="AH65">
        <v>42</v>
      </c>
      <c r="AI65" t="str">
        <f si="15" t="shared"/>
        <v>Ben SimmonsRicky RubioDevin BookerAustin RiversKelly OubreGerald GreenJosh JacksonPaul MillsapKarl-Anthony Towns</v>
      </c>
      <c r="AJ65">
        <f si="18" t="shared"/>
        <v>0</v>
      </c>
      <c r="AK65">
        <f si="19" t="shared"/>
        <v>0</v>
      </c>
      <c r="AL65">
        <f si="20" t="shared"/>
        <v>0</v>
      </c>
      <c r="AM65">
        <f si="21" t="shared"/>
        <v>0</v>
      </c>
      <c r="AN65">
        <f si="22" t="shared"/>
        <v>0</v>
      </c>
      <c r="AO65">
        <f si="23" t="shared"/>
        <v>0</v>
      </c>
      <c r="AP65">
        <f si="24" t="shared"/>
        <v>0</v>
      </c>
      <c r="AQ65">
        <f si="25" t="shared"/>
        <v>0</v>
      </c>
      <c r="AR65">
        <f si="26" t="shared"/>
        <v>0</v>
      </c>
      <c r="AS65">
        <f si="27" t="shared"/>
        <v>0</v>
      </c>
      <c r="AU65" t="str">
        <f>IFERROR(VLOOKUP(C65,Results!$A$2:$B$240,2,FALSE)+VLOOKUP(D65,Results!$A$2:$B$240,2,FALSE)+VLOOKUP(E65,Results!$A$2:$B$240,2,FALSE)+VLOOKUP(F65,Results!$A$2:$B$240,2,FALSE)+VLOOKUP(G65,Results!$A$2:$B$240,2,FALSE)+VLOOKUP(H65,Results!$A$2:$B$240,2,FALSE)+VLOOKUP(I65,Results!$A$2:$B$240,2,FALSE)+VLOOKUP(J65,Results!$A$2:$B$240,2,FALSE)+VLOOKUP(B65,Results!$A$2:$B$240,2,FALSE)-MIN(VLOOKUP(C65,Results!$A$2:$B$240,2,FALSE),VLOOKUP(D65,Results!$A$2:$B$240,2,FALSE),VLOOKUP(E65,Results!$A$2:$B$240,2,FALSE),VLOOKUP(F65,Results!$A$2:$B$240,2,FALSE),VLOOKUP(G65,Results!$A$2:$B$240,2,FALSE),VLOOKUP(H65,Results!$A$2:$B$240,2,FALSE),VLOOKUP(I65,Results!$A$2:$B$240,2,FALSE),VLOOKUP(J65,Results!$A$2:$B$240,2,FALSE),VLOOKUP(B65,Results!$A$2:$B$240,2,FALSE)),"")</f>
        <v/>
      </c>
    </row>
    <row customHeight="1" ht="18.75" r="66" spans="2:47" x14ac:dyDescent="0.3">
      <c r="B66" s="7" t="s">
        <v>166</v>
      </c>
      <c r="C66" s="7" t="s">
        <v>171</v>
      </c>
      <c r="D66" s="7" t="s">
        <v>172</v>
      </c>
      <c r="E66" s="7" t="s">
        <v>173</v>
      </c>
      <c r="F66" s="7" t="s">
        <v>177</v>
      </c>
      <c r="G66" s="7" t="s">
        <v>90</v>
      </c>
      <c r="H66" s="7" t="s">
        <v>181</v>
      </c>
      <c r="I66" s="7" t="s">
        <v>152</v>
      </c>
      <c r="J66" s="7" t="s">
        <v>187</v>
      </c>
      <c r="K66" t="n">
        <v>26.0</v>
      </c>
      <c r="L66" s="30">
        <f si="12" t="shared"/>
        <v>0</v>
      </c>
      <c r="M66" s="6"/>
      <c r="N66" s="35" t="str">
        <f si="13" t="shared"/>
        <v/>
      </c>
      <c r="O66" s="59">
        <f>(IF(ISNUMBER(MATCH(B66,Sheet4!$K$92:$K$101,0)),1,0)+IF(ISNUMBER(MATCH(C66,Sheet4!$K$92:$K$101,0)),1,0)+IF(ISNUMBER(MATCH(D66,Sheet4!$K$92:$K$101,0)),1,0)+IF(ISNUMBER(MATCH(E66,Sheet4!$K$92:$K$101,0)),1,0)+IF(ISNUMBER(MATCH(F66,Sheet4!$K$92:$K$101,0)),1,0)+IF(ISNUMBER(MATCH(G66,Sheet4!$K$92:$K$101,0)),1,0)+IF(ISNUMBER(MATCH(H66,Sheet4!$K$92:$K$101,0)),1,0)+IF(ISNUMBER(MATCH(I66,Sheet4!$K$92:$K$101,0)),1,0)+IF(ISNUMBER(MATCH(J66,Sheet4!$K$92:$K$101,0)),1,0))
-
(IF(ISNUMBER(MATCH(B66,Sheet4!$F$2:$F$11,0)),1,0)+IF(ISNUMBER(MATCH(C66,Sheet4!$F$2:$F$11,0)),1,0)+IF(ISNUMBER(MATCH(D66,Sheet4!$F$2:$F$11,0)),1,0)+IF(ISNUMBER(MATCH(E66,Sheet4!$F$2:$F$11,0)),1,0)+IF(ISNUMBER(MATCH(F66,Sheet4!$F$2:$F$11,0)),1,0)+IF(ISNUMBER(MATCH(G66,Sheet4!$F$2:$F$11,0)),1,0)+IF(ISNUMBER(MATCH(H66,Sheet4!$F$2:$F$11,0)),1,0)+IF(ISNUMBER(MATCH(I66,Sheet4!$F$2:$F$11,0)),1,0)+IF(ISNUMBER(MATCH(J66,Sheet4!$F$2:$F$11,0)),1,0))</f>
        <v>0</v>
      </c>
      <c r="P66" s="40" t="str">
        <f>IFERROR(INDEX(Sheet4!$G:$G,MATCH(Sheet1!B66,Sheet4!$F:$F,0))+INDEX(Sheet4!$G:$G,MATCH(Sheet1!C66,Sheet4!$F:$F,0))+INDEX(Sheet4!$G:$G,MATCH(Sheet1!D66,Sheet4!$F:$F,0))+INDEX(Sheet4!$G:$G,MATCH(Sheet1!E66,Sheet4!$F:$F,0))+INDEX(Sheet4!$G:$G,MATCH(Sheet1!F66,Sheet4!$F:$F,0))+INDEX(Sheet4!$G:$G,MATCH(Sheet1!G66,Sheet4!$F:$F,0))+INDEX(Sheet4!$G:$G,MATCH(Sheet1!H66,Sheet4!$F:$F,0))+INDEX(Sheet4!$G:$G,MATCH(Sheet1!I66,Sheet4!$F:$F,0))+INDEX(Sheet4!$G:$G,MATCH(Sheet1!J66,Sheet4!$F:$F,0)),"")</f>
        <v/>
      </c>
      <c r="Q66" s="15">
        <v>43</v>
      </c>
      <c r="R66" s="26" t="str">
        <f si="28" t="shared"/>
        <v/>
      </c>
      <c r="S66" s="66" t="str">
        <f si="29" t="shared"/>
        <v/>
      </c>
      <c r="T66" s="66"/>
      <c r="U66" s="66" t="str">
        <f si="30" t="shared"/>
        <v/>
      </c>
      <c r="V66" s="66"/>
      <c r="W66" s="66" t="str">
        <f si="31" t="shared"/>
        <v/>
      </c>
      <c r="X66" s="66"/>
      <c r="Y66" s="66" t="str">
        <f si="32" t="shared"/>
        <v/>
      </c>
      <c r="Z66" s="66"/>
      <c r="AA66" s="66" t="str">
        <f si="33" t="shared"/>
        <v/>
      </c>
      <c r="AB66" s="66"/>
      <c r="AC66" s="58" t="str">
        <f si="34" t="shared"/>
        <v/>
      </c>
      <c r="AD66" s="58" t="str">
        <f si="35" t="shared"/>
        <v/>
      </c>
      <c r="AE66" s="27" t="str">
        <f si="36" t="shared"/>
        <v/>
      </c>
      <c r="AF66">
        <f si="17" t="shared"/>
        <v>0</v>
      </c>
      <c r="AH66">
        <v>43</v>
      </c>
      <c r="AI66" t="str">
        <f si="15" t="shared"/>
        <v>Ben SimmonsLandry ShametDevin BookerMonte MorrisKelly OubreJoe InglesMarvin BagleyJosh JacksonRudy Gobert</v>
      </c>
      <c r="AJ66">
        <f si="18" t="shared"/>
        <v>0</v>
      </c>
      <c r="AK66">
        <f si="19" t="shared"/>
        <v>0</v>
      </c>
      <c r="AL66">
        <f si="20" t="shared"/>
        <v>0</v>
      </c>
      <c r="AM66">
        <f si="21" t="shared"/>
        <v>0</v>
      </c>
      <c r="AN66">
        <f si="22" t="shared"/>
        <v>0</v>
      </c>
      <c r="AO66">
        <f si="23" t="shared"/>
        <v>0</v>
      </c>
      <c r="AP66">
        <f si="24" t="shared"/>
        <v>0</v>
      </c>
      <c r="AQ66">
        <f si="25" t="shared"/>
        <v>0</v>
      </c>
      <c r="AR66">
        <f si="26" t="shared"/>
        <v>0</v>
      </c>
      <c r="AS66">
        <f si="27" t="shared"/>
        <v>0</v>
      </c>
      <c r="AU66" t="str">
        <f>IFERROR(VLOOKUP(C66,Results!$A$2:$B$240,2,FALSE)+VLOOKUP(D66,Results!$A$2:$B$240,2,FALSE)+VLOOKUP(E66,Results!$A$2:$B$240,2,FALSE)+VLOOKUP(F66,Results!$A$2:$B$240,2,FALSE)+VLOOKUP(G66,Results!$A$2:$B$240,2,FALSE)+VLOOKUP(H66,Results!$A$2:$B$240,2,FALSE)+VLOOKUP(I66,Results!$A$2:$B$240,2,FALSE)+VLOOKUP(J66,Results!$A$2:$B$240,2,FALSE)+VLOOKUP(B66,Results!$A$2:$B$240,2,FALSE)-MIN(VLOOKUP(C66,Results!$A$2:$B$240,2,FALSE),VLOOKUP(D66,Results!$A$2:$B$240,2,FALSE),VLOOKUP(E66,Results!$A$2:$B$240,2,FALSE),VLOOKUP(F66,Results!$A$2:$B$240,2,FALSE),VLOOKUP(G66,Results!$A$2:$B$240,2,FALSE),VLOOKUP(H66,Results!$A$2:$B$240,2,FALSE),VLOOKUP(I66,Results!$A$2:$B$240,2,FALSE),VLOOKUP(J66,Results!$A$2:$B$240,2,FALSE),VLOOKUP(B66,Results!$A$2:$B$240,2,FALSE)),"")</f>
        <v/>
      </c>
    </row>
    <row customHeight="1" ht="18.75" r="67" spans="2:47" x14ac:dyDescent="0.3">
      <c r="B67" s="7" t="s">
        <v>87</v>
      </c>
      <c r="C67" s="7" t="s">
        <v>170</v>
      </c>
      <c r="D67" s="7" t="s">
        <v>172</v>
      </c>
      <c r="E67" s="7" t="s">
        <v>173</v>
      </c>
      <c r="F67" s="7" t="s">
        <v>177</v>
      </c>
      <c r="G67" s="7" t="s">
        <v>178</v>
      </c>
      <c r="H67" s="7" t="s">
        <v>181</v>
      </c>
      <c r="I67" s="7" t="s">
        <v>152</v>
      </c>
      <c r="J67" s="7" t="s">
        <v>98</v>
      </c>
      <c r="K67" t="n">
        <v>26.0</v>
      </c>
      <c r="L67" s="30">
        <f si="12" t="shared"/>
        <v>0</v>
      </c>
      <c r="M67" s="6"/>
      <c r="N67" s="35" t="str">
        <f si="13" t="shared"/>
        <v/>
      </c>
      <c r="O67" s="59">
        <f>(IF(ISNUMBER(MATCH(B67,Sheet4!$K$92:$K$101,0)),1,0)+IF(ISNUMBER(MATCH(C67,Sheet4!$K$92:$K$101,0)),1,0)+IF(ISNUMBER(MATCH(D67,Sheet4!$K$92:$K$101,0)),1,0)+IF(ISNUMBER(MATCH(E67,Sheet4!$K$92:$K$101,0)),1,0)+IF(ISNUMBER(MATCH(F67,Sheet4!$K$92:$K$101,0)),1,0)+IF(ISNUMBER(MATCH(G67,Sheet4!$K$92:$K$101,0)),1,0)+IF(ISNUMBER(MATCH(H67,Sheet4!$K$92:$K$101,0)),1,0)+IF(ISNUMBER(MATCH(I67,Sheet4!$K$92:$K$101,0)),1,0)+IF(ISNUMBER(MATCH(J67,Sheet4!$K$92:$K$101,0)),1,0))
-
(IF(ISNUMBER(MATCH(B67,Sheet4!$F$2:$F$11,0)),1,0)+IF(ISNUMBER(MATCH(C67,Sheet4!$F$2:$F$11,0)),1,0)+IF(ISNUMBER(MATCH(D67,Sheet4!$F$2:$F$11,0)),1,0)+IF(ISNUMBER(MATCH(E67,Sheet4!$F$2:$F$11,0)),1,0)+IF(ISNUMBER(MATCH(F67,Sheet4!$F$2:$F$11,0)),1,0)+IF(ISNUMBER(MATCH(G67,Sheet4!$F$2:$F$11,0)),1,0)+IF(ISNUMBER(MATCH(H67,Sheet4!$F$2:$F$11,0)),1,0)+IF(ISNUMBER(MATCH(I67,Sheet4!$F$2:$F$11,0)),1,0)+IF(ISNUMBER(MATCH(J67,Sheet4!$F$2:$F$11,0)),1,0))</f>
        <v>0</v>
      </c>
      <c r="P67" s="40" t="str">
        <f>IFERROR(INDEX(Sheet4!$G:$G,MATCH(Sheet1!B67,Sheet4!$F:$F,0))+INDEX(Sheet4!$G:$G,MATCH(Sheet1!C67,Sheet4!$F:$F,0))+INDEX(Sheet4!$G:$G,MATCH(Sheet1!D67,Sheet4!$F:$F,0))+INDEX(Sheet4!$G:$G,MATCH(Sheet1!E67,Sheet4!$F:$F,0))+INDEX(Sheet4!$G:$G,MATCH(Sheet1!F67,Sheet4!$F:$F,0))+INDEX(Sheet4!$G:$G,MATCH(Sheet1!G67,Sheet4!$F:$F,0))+INDEX(Sheet4!$G:$G,MATCH(Sheet1!H67,Sheet4!$F:$F,0))+INDEX(Sheet4!$G:$G,MATCH(Sheet1!I67,Sheet4!$F:$F,0))+INDEX(Sheet4!$G:$G,MATCH(Sheet1!J67,Sheet4!$F:$F,0)),"")</f>
        <v/>
      </c>
      <c r="Q67" s="15">
        <v>44</v>
      </c>
      <c r="R67" s="26" t="str">
        <f si="28" t="shared"/>
        <v/>
      </c>
      <c r="S67" s="66" t="str">
        <f si="29" t="shared"/>
        <v/>
      </c>
      <c r="T67" s="66"/>
      <c r="U67" s="66" t="str">
        <f si="30" t="shared"/>
        <v/>
      </c>
      <c r="V67" s="66"/>
      <c r="W67" s="66" t="str">
        <f si="31" t="shared"/>
        <v/>
      </c>
      <c r="X67" s="66"/>
      <c r="Y67" s="66" t="str">
        <f si="32" t="shared"/>
        <v/>
      </c>
      <c r="Z67" s="66"/>
      <c r="AA67" s="66" t="str">
        <f si="33" t="shared"/>
        <v/>
      </c>
      <c r="AB67" s="66"/>
      <c r="AC67" s="58" t="str">
        <f si="34" t="shared"/>
        <v/>
      </c>
      <c r="AD67" s="58" t="str">
        <f si="35" t="shared"/>
        <v/>
      </c>
      <c r="AE67" s="27" t="str">
        <f si="36" t="shared"/>
        <v/>
      </c>
      <c r="AF67">
        <f si="17" t="shared"/>
        <v>0</v>
      </c>
      <c r="AH67">
        <v>44</v>
      </c>
      <c r="AI67" t="str">
        <f si="15" t="shared"/>
        <v>Ben SimmonsIsaiah CanaanJames HardenTorrey CraigKelly OubreMikal BridgesJosh JacksonPaul MillsapDeandre Ayton</v>
      </c>
      <c r="AJ67">
        <f si="18" t="shared"/>
        <v>0</v>
      </c>
      <c r="AK67">
        <f si="19" t="shared"/>
        <v>0</v>
      </c>
      <c r="AL67">
        <f si="20" t="shared"/>
        <v>0</v>
      </c>
      <c r="AM67">
        <f si="21" t="shared"/>
        <v>0</v>
      </c>
      <c r="AN67">
        <f si="22" t="shared"/>
        <v>0</v>
      </c>
      <c r="AO67">
        <f si="23" t="shared"/>
        <v>0</v>
      </c>
      <c r="AP67">
        <f si="24" t="shared"/>
        <v>0</v>
      </c>
      <c r="AQ67">
        <f si="25" t="shared"/>
        <v>0</v>
      </c>
      <c r="AR67">
        <f si="26" t="shared"/>
        <v>0</v>
      </c>
      <c r="AS67">
        <f si="27" t="shared"/>
        <v>0</v>
      </c>
      <c r="AU67" t="str">
        <f>IFERROR(VLOOKUP(C67,Results!$A$2:$B$240,2,FALSE)+VLOOKUP(D67,Results!$A$2:$B$240,2,FALSE)+VLOOKUP(E67,Results!$A$2:$B$240,2,FALSE)+VLOOKUP(F67,Results!$A$2:$B$240,2,FALSE)+VLOOKUP(G67,Results!$A$2:$B$240,2,FALSE)+VLOOKUP(H67,Results!$A$2:$B$240,2,FALSE)+VLOOKUP(I67,Results!$A$2:$B$240,2,FALSE)+VLOOKUP(J67,Results!$A$2:$B$240,2,FALSE)+VLOOKUP(B67,Results!$A$2:$B$240,2,FALSE)-MIN(VLOOKUP(C67,Results!$A$2:$B$240,2,FALSE),VLOOKUP(D67,Results!$A$2:$B$240,2,FALSE),VLOOKUP(E67,Results!$A$2:$B$240,2,FALSE),VLOOKUP(F67,Results!$A$2:$B$240,2,FALSE),VLOOKUP(G67,Results!$A$2:$B$240,2,FALSE),VLOOKUP(H67,Results!$A$2:$B$240,2,FALSE),VLOOKUP(I67,Results!$A$2:$B$240,2,FALSE),VLOOKUP(J67,Results!$A$2:$B$240,2,FALSE),VLOOKUP(B67,Results!$A$2:$B$240,2,FALSE)),"")</f>
        <v/>
      </c>
    </row>
    <row customHeight="1" ht="18.75" r="68" spans="2:47" x14ac:dyDescent="0.3">
      <c r="B68" s="7" t="s">
        <v>166</v>
      </c>
      <c r="C68" s="7" t="s">
        <v>170</v>
      </c>
      <c r="D68" s="7" t="s">
        <v>172</v>
      </c>
      <c r="E68" s="7" t="s">
        <v>173</v>
      </c>
      <c r="F68" s="7" t="s">
        <v>96</v>
      </c>
      <c r="G68" s="7" t="s">
        <v>179</v>
      </c>
      <c r="H68" s="7" t="s">
        <v>92</v>
      </c>
      <c r="I68" s="7" t="s">
        <v>181</v>
      </c>
      <c r="J68" s="7" t="s">
        <v>187</v>
      </c>
      <c r="K68" t="n">
        <v>26.0</v>
      </c>
      <c r="L68" s="30">
        <f si="12" t="shared"/>
        <v>0</v>
      </c>
      <c r="M68" s="6"/>
      <c r="N68" s="35" t="str">
        <f si="13" t="shared"/>
        <v/>
      </c>
      <c r="O68" s="59">
        <f>(IF(ISNUMBER(MATCH(B68,Sheet4!$K$92:$K$101,0)),1,0)+IF(ISNUMBER(MATCH(C68,Sheet4!$K$92:$K$101,0)),1,0)+IF(ISNUMBER(MATCH(D68,Sheet4!$K$92:$K$101,0)),1,0)+IF(ISNUMBER(MATCH(E68,Sheet4!$K$92:$K$101,0)),1,0)+IF(ISNUMBER(MATCH(F68,Sheet4!$K$92:$K$101,0)),1,0)+IF(ISNUMBER(MATCH(G68,Sheet4!$K$92:$K$101,0)),1,0)+IF(ISNUMBER(MATCH(H68,Sheet4!$K$92:$K$101,0)),1,0)+IF(ISNUMBER(MATCH(I68,Sheet4!$K$92:$K$101,0)),1,0)+IF(ISNUMBER(MATCH(J68,Sheet4!$K$92:$K$101,0)),1,0))
-
(IF(ISNUMBER(MATCH(B68,Sheet4!$F$2:$F$11,0)),1,0)+IF(ISNUMBER(MATCH(C68,Sheet4!$F$2:$F$11,0)),1,0)+IF(ISNUMBER(MATCH(D68,Sheet4!$F$2:$F$11,0)),1,0)+IF(ISNUMBER(MATCH(E68,Sheet4!$F$2:$F$11,0)),1,0)+IF(ISNUMBER(MATCH(F68,Sheet4!$F$2:$F$11,0)),1,0)+IF(ISNUMBER(MATCH(G68,Sheet4!$F$2:$F$11,0)),1,0)+IF(ISNUMBER(MATCH(H68,Sheet4!$F$2:$F$11,0)),1,0)+IF(ISNUMBER(MATCH(I68,Sheet4!$F$2:$F$11,0)),1,0)+IF(ISNUMBER(MATCH(J68,Sheet4!$F$2:$F$11,0)),1,0))</f>
        <v>0</v>
      </c>
      <c r="P68" s="40" t="str">
        <f>IFERROR(INDEX(Sheet4!$G:$G,MATCH(Sheet1!B68,Sheet4!$F:$F,0))+INDEX(Sheet4!$G:$G,MATCH(Sheet1!C68,Sheet4!$F:$F,0))+INDEX(Sheet4!$G:$G,MATCH(Sheet1!D68,Sheet4!$F:$F,0))+INDEX(Sheet4!$G:$G,MATCH(Sheet1!E68,Sheet4!$F:$F,0))+INDEX(Sheet4!$G:$G,MATCH(Sheet1!F68,Sheet4!$F:$F,0))+INDEX(Sheet4!$G:$G,MATCH(Sheet1!G68,Sheet4!$F:$F,0))+INDEX(Sheet4!$G:$G,MATCH(Sheet1!H68,Sheet4!$F:$F,0))+INDEX(Sheet4!$G:$G,MATCH(Sheet1!I68,Sheet4!$F:$F,0))+INDEX(Sheet4!$G:$G,MATCH(Sheet1!J68,Sheet4!$F:$F,0)),"")</f>
        <v/>
      </c>
      <c r="Q68" s="15">
        <v>45</v>
      </c>
      <c r="R68" s="26" t="str">
        <f si="28" t="shared"/>
        <v/>
      </c>
      <c r="S68" s="66" t="str">
        <f si="29" t="shared"/>
        <v/>
      </c>
      <c r="T68" s="66"/>
      <c r="U68" s="66" t="str">
        <f si="30" t="shared"/>
        <v/>
      </c>
      <c r="V68" s="66"/>
      <c r="W68" s="66" t="str">
        <f si="31" t="shared"/>
        <v/>
      </c>
      <c r="X68" s="66"/>
      <c r="Y68" s="66" t="str">
        <f si="32" t="shared"/>
        <v/>
      </c>
      <c r="Z68" s="66"/>
      <c r="AA68" s="66" t="str">
        <f si="33" t="shared"/>
        <v/>
      </c>
      <c r="AB68" s="66"/>
      <c r="AC68" s="58" t="str">
        <f si="34" t="shared"/>
        <v/>
      </c>
      <c r="AD68" s="58" t="str">
        <f si="35" t="shared"/>
        <v/>
      </c>
      <c r="AE68" s="27" t="str">
        <f si="36" t="shared"/>
        <v/>
      </c>
      <c r="AF68">
        <f si="17" t="shared"/>
        <v>0</v>
      </c>
      <c r="AH68">
        <v>45</v>
      </c>
      <c r="AI68" t="str">
        <f si="15" t="shared"/>
        <v>Ben SimmonsIsaiah CanaanJimmy ButlerMonte MorrisKelly OubreJae CrowderKenneth FariedTaj GibsonKarl-Anthony Towns</v>
      </c>
      <c r="AJ68">
        <f si="18" t="shared"/>
        <v>0</v>
      </c>
      <c r="AK68">
        <f si="19" t="shared"/>
        <v>0</v>
      </c>
      <c r="AL68">
        <f si="20" t="shared"/>
        <v>0</v>
      </c>
      <c r="AM68">
        <f si="21" t="shared"/>
        <v>0</v>
      </c>
      <c r="AN68">
        <f si="22" t="shared"/>
        <v>0</v>
      </c>
      <c r="AO68">
        <f si="23" t="shared"/>
        <v>0</v>
      </c>
      <c r="AP68">
        <f si="24" t="shared"/>
        <v>0</v>
      </c>
      <c r="AQ68">
        <f si="25" t="shared"/>
        <v>0</v>
      </c>
      <c r="AR68">
        <f si="26" t="shared"/>
        <v>0</v>
      </c>
      <c r="AS68">
        <f si="27" t="shared"/>
        <v>0</v>
      </c>
      <c r="AU68" t="str">
        <f>IFERROR(VLOOKUP(C68,Results!$A$2:$B$240,2,FALSE)+VLOOKUP(D68,Results!$A$2:$B$240,2,FALSE)+VLOOKUP(E68,Results!$A$2:$B$240,2,FALSE)+VLOOKUP(F68,Results!$A$2:$B$240,2,FALSE)+VLOOKUP(G68,Results!$A$2:$B$240,2,FALSE)+VLOOKUP(H68,Results!$A$2:$B$240,2,FALSE)+VLOOKUP(I68,Results!$A$2:$B$240,2,FALSE)+VLOOKUP(J68,Results!$A$2:$B$240,2,FALSE)+VLOOKUP(B68,Results!$A$2:$B$240,2,FALSE)-MIN(VLOOKUP(C68,Results!$A$2:$B$240,2,FALSE),VLOOKUP(D68,Results!$A$2:$B$240,2,FALSE),VLOOKUP(E68,Results!$A$2:$B$240,2,FALSE),VLOOKUP(F68,Results!$A$2:$B$240,2,FALSE),VLOOKUP(G68,Results!$A$2:$B$240,2,FALSE),VLOOKUP(H68,Results!$A$2:$B$240,2,FALSE),VLOOKUP(I68,Results!$A$2:$B$240,2,FALSE),VLOOKUP(J68,Results!$A$2:$B$240,2,FALSE),VLOOKUP(B68,Results!$A$2:$B$240,2,FALSE)),"")</f>
        <v/>
      </c>
    </row>
    <row customHeight="1" ht="18.75" r="69" spans="2:47" x14ac:dyDescent="0.3">
      <c r="B69" s="7" t="s">
        <v>166</v>
      </c>
      <c r="C69" s="7" t="s">
        <v>87</v>
      </c>
      <c r="D69" s="7" t="s">
        <v>173</v>
      </c>
      <c r="E69" s="7" t="s">
        <v>146</v>
      </c>
      <c r="F69" s="7" t="s">
        <v>96</v>
      </c>
      <c r="G69" s="7" t="s">
        <v>159</v>
      </c>
      <c r="H69" s="7" t="s">
        <v>153</v>
      </c>
      <c r="I69" s="7" t="s">
        <v>152</v>
      </c>
      <c r="J69" s="7" t="s">
        <v>187</v>
      </c>
      <c r="K69" t="n">
        <v>26.0</v>
      </c>
      <c r="L69" s="30">
        <f si="12" t="shared"/>
        <v>0</v>
      </c>
      <c r="M69" s="6"/>
      <c r="N69" s="35" t="str">
        <f si="13" t="shared"/>
        <v/>
      </c>
      <c r="O69" s="59">
        <f>(IF(ISNUMBER(MATCH(B69,Sheet4!$K$92:$K$101,0)),1,0)+IF(ISNUMBER(MATCH(C69,Sheet4!$K$92:$K$101,0)),1,0)+IF(ISNUMBER(MATCH(D69,Sheet4!$K$92:$K$101,0)),1,0)+IF(ISNUMBER(MATCH(E69,Sheet4!$K$92:$K$101,0)),1,0)+IF(ISNUMBER(MATCH(F69,Sheet4!$K$92:$K$101,0)),1,0)+IF(ISNUMBER(MATCH(G69,Sheet4!$K$92:$K$101,0)),1,0)+IF(ISNUMBER(MATCH(H69,Sheet4!$K$92:$K$101,0)),1,0)+IF(ISNUMBER(MATCH(I69,Sheet4!$K$92:$K$101,0)),1,0)+IF(ISNUMBER(MATCH(J69,Sheet4!$K$92:$K$101,0)),1,0))
-
(IF(ISNUMBER(MATCH(B69,Sheet4!$F$2:$F$11,0)),1,0)+IF(ISNUMBER(MATCH(C69,Sheet4!$F$2:$F$11,0)),1,0)+IF(ISNUMBER(MATCH(D69,Sheet4!$F$2:$F$11,0)),1,0)+IF(ISNUMBER(MATCH(E69,Sheet4!$F$2:$F$11,0)),1,0)+IF(ISNUMBER(MATCH(F69,Sheet4!$F$2:$F$11,0)),1,0)+IF(ISNUMBER(MATCH(G69,Sheet4!$F$2:$F$11,0)),1,0)+IF(ISNUMBER(MATCH(H69,Sheet4!$F$2:$F$11,0)),1,0)+IF(ISNUMBER(MATCH(I69,Sheet4!$F$2:$F$11,0)),1,0)+IF(ISNUMBER(MATCH(J69,Sheet4!$F$2:$F$11,0)),1,0))</f>
        <v>0</v>
      </c>
      <c r="P69" s="40" t="str">
        <f>IFERROR(INDEX(Sheet4!$G:$G,MATCH(Sheet1!B69,Sheet4!$F:$F,0))+INDEX(Sheet4!$G:$G,MATCH(Sheet1!C69,Sheet4!$F:$F,0))+INDEX(Sheet4!$G:$G,MATCH(Sheet1!D69,Sheet4!$F:$F,0))+INDEX(Sheet4!$G:$G,MATCH(Sheet1!E69,Sheet4!$F:$F,0))+INDEX(Sheet4!$G:$G,MATCH(Sheet1!F69,Sheet4!$F:$F,0))+INDEX(Sheet4!$G:$G,MATCH(Sheet1!G69,Sheet4!$F:$F,0))+INDEX(Sheet4!$G:$G,MATCH(Sheet1!H69,Sheet4!$F:$F,0))+INDEX(Sheet4!$G:$G,MATCH(Sheet1!I69,Sheet4!$F:$F,0))+INDEX(Sheet4!$G:$G,MATCH(Sheet1!J69,Sheet4!$F:$F,0)),"")</f>
        <v/>
      </c>
      <c r="Q69" s="15">
        <v>46</v>
      </c>
      <c r="R69" s="26" t="str">
        <f si="28" t="shared"/>
        <v/>
      </c>
      <c r="S69" s="66" t="str">
        <f si="29" t="shared"/>
        <v/>
      </c>
      <c r="T69" s="66"/>
      <c r="U69" s="66" t="str">
        <f si="30" t="shared"/>
        <v/>
      </c>
      <c r="V69" s="66"/>
      <c r="W69" s="66" t="str">
        <f si="31" t="shared"/>
        <v/>
      </c>
      <c r="X69" s="66"/>
      <c r="Y69" s="66" t="str">
        <f si="32" t="shared"/>
        <v/>
      </c>
      <c r="Z69" s="66"/>
      <c r="AA69" s="66" t="str">
        <f si="33" t="shared"/>
        <v/>
      </c>
      <c r="AB69" s="66"/>
      <c r="AC69" s="58" t="str">
        <f si="34" t="shared"/>
        <v/>
      </c>
      <c r="AD69" s="58" t="str">
        <f si="35" t="shared"/>
        <v/>
      </c>
      <c r="AE69" s="27" t="str">
        <f si="36" t="shared"/>
        <v/>
      </c>
      <c r="AF69">
        <f si="17" t="shared"/>
        <v>0</v>
      </c>
      <c r="AH69">
        <v>46</v>
      </c>
      <c r="AI69" t="str">
        <f si="15" t="shared"/>
        <v>Ben SimmonsLandry ShametDevin BookerMonte MorrisKelly OubreJae CrowderJohn CollinsMarvin BagleyRudy Gobert</v>
      </c>
      <c r="AJ69">
        <f si="18" t="shared"/>
        <v>0</v>
      </c>
      <c r="AK69">
        <f si="19" t="shared"/>
        <v>0</v>
      </c>
      <c r="AL69">
        <f si="20" t="shared"/>
        <v>0</v>
      </c>
      <c r="AM69">
        <f si="21" t="shared"/>
        <v>0</v>
      </c>
      <c r="AN69">
        <f si="22" t="shared"/>
        <v>0</v>
      </c>
      <c r="AO69">
        <f si="23" t="shared"/>
        <v>0</v>
      </c>
      <c r="AP69">
        <f si="24" t="shared"/>
        <v>0</v>
      </c>
      <c r="AQ69">
        <f si="25" t="shared"/>
        <v>0</v>
      </c>
      <c r="AR69">
        <f si="26" t="shared"/>
        <v>0</v>
      </c>
      <c r="AS69">
        <f si="27" t="shared"/>
        <v>0</v>
      </c>
      <c r="AU69" t="str">
        <f>IFERROR(VLOOKUP(C69,Results!$A$2:$B$240,2,FALSE)+VLOOKUP(D69,Results!$A$2:$B$240,2,FALSE)+VLOOKUP(E69,Results!$A$2:$B$240,2,FALSE)+VLOOKUP(F69,Results!$A$2:$B$240,2,FALSE)+VLOOKUP(G69,Results!$A$2:$B$240,2,FALSE)+VLOOKUP(H69,Results!$A$2:$B$240,2,FALSE)+VLOOKUP(I69,Results!$A$2:$B$240,2,FALSE)+VLOOKUP(J69,Results!$A$2:$B$240,2,FALSE)+VLOOKUP(B69,Results!$A$2:$B$240,2,FALSE)-MIN(VLOOKUP(C69,Results!$A$2:$B$240,2,FALSE),VLOOKUP(D69,Results!$A$2:$B$240,2,FALSE),VLOOKUP(E69,Results!$A$2:$B$240,2,FALSE),VLOOKUP(F69,Results!$A$2:$B$240,2,FALSE),VLOOKUP(G69,Results!$A$2:$B$240,2,FALSE),VLOOKUP(H69,Results!$A$2:$B$240,2,FALSE),VLOOKUP(I69,Results!$A$2:$B$240,2,FALSE),VLOOKUP(J69,Results!$A$2:$B$240,2,FALSE),VLOOKUP(B69,Results!$A$2:$B$240,2,FALSE)),"")</f>
        <v/>
      </c>
    </row>
    <row customHeight="1" ht="18.75" r="70" spans="2:47" x14ac:dyDescent="0.3">
      <c r="B70" s="7" t="s">
        <v>166</v>
      </c>
      <c r="C70" s="7" t="s">
        <v>171</v>
      </c>
      <c r="D70" s="7" t="s">
        <v>173</v>
      </c>
      <c r="E70" s="7" t="s">
        <v>146</v>
      </c>
      <c r="F70" s="7" t="s">
        <v>178</v>
      </c>
      <c r="G70" s="7" t="s">
        <v>179</v>
      </c>
      <c r="H70" s="7" t="s">
        <v>153</v>
      </c>
      <c r="I70" s="7" t="s">
        <v>181</v>
      </c>
      <c r="J70" s="7" t="s">
        <v>186</v>
      </c>
      <c r="K70" t="n">
        <v>26.0</v>
      </c>
      <c r="L70" s="30">
        <f si="12" t="shared"/>
        <v>0</v>
      </c>
      <c r="M70" s="6"/>
      <c r="N70" s="35" t="str">
        <f si="13" t="shared"/>
        <v/>
      </c>
      <c r="O70" s="59">
        <f>(IF(ISNUMBER(MATCH(B70,Sheet4!$K$92:$K$101,0)),1,0)+IF(ISNUMBER(MATCH(C70,Sheet4!$K$92:$K$101,0)),1,0)+IF(ISNUMBER(MATCH(D70,Sheet4!$K$92:$K$101,0)),1,0)+IF(ISNUMBER(MATCH(E70,Sheet4!$K$92:$K$101,0)),1,0)+IF(ISNUMBER(MATCH(F70,Sheet4!$K$92:$K$101,0)),1,0)+IF(ISNUMBER(MATCH(G70,Sheet4!$K$92:$K$101,0)),1,0)+IF(ISNUMBER(MATCH(H70,Sheet4!$K$92:$K$101,0)),1,0)+IF(ISNUMBER(MATCH(I70,Sheet4!$K$92:$K$101,0)),1,0)+IF(ISNUMBER(MATCH(J70,Sheet4!$K$92:$K$101,0)),1,0))
-
(IF(ISNUMBER(MATCH(B70,Sheet4!$F$2:$F$11,0)),1,0)+IF(ISNUMBER(MATCH(C70,Sheet4!$F$2:$F$11,0)),1,0)+IF(ISNUMBER(MATCH(D70,Sheet4!$F$2:$F$11,0)),1,0)+IF(ISNUMBER(MATCH(E70,Sheet4!$F$2:$F$11,0)),1,0)+IF(ISNUMBER(MATCH(F70,Sheet4!$F$2:$F$11,0)),1,0)+IF(ISNUMBER(MATCH(G70,Sheet4!$F$2:$F$11,0)),1,0)+IF(ISNUMBER(MATCH(H70,Sheet4!$F$2:$F$11,0)),1,0)+IF(ISNUMBER(MATCH(I70,Sheet4!$F$2:$F$11,0)),1,0)+IF(ISNUMBER(MATCH(J70,Sheet4!$F$2:$F$11,0)),1,0))</f>
        <v>0</v>
      </c>
      <c r="P70" s="40" t="str">
        <f>IFERROR(INDEX(Sheet4!$G:$G,MATCH(Sheet1!B70,Sheet4!$F:$F,0))+INDEX(Sheet4!$G:$G,MATCH(Sheet1!C70,Sheet4!$F:$F,0))+INDEX(Sheet4!$G:$G,MATCH(Sheet1!D70,Sheet4!$F:$F,0))+INDEX(Sheet4!$G:$G,MATCH(Sheet1!E70,Sheet4!$F:$F,0))+INDEX(Sheet4!$G:$G,MATCH(Sheet1!F70,Sheet4!$F:$F,0))+INDEX(Sheet4!$G:$G,MATCH(Sheet1!G70,Sheet4!$F:$F,0))+INDEX(Sheet4!$G:$G,MATCH(Sheet1!H70,Sheet4!$F:$F,0))+INDEX(Sheet4!$G:$G,MATCH(Sheet1!I70,Sheet4!$F:$F,0))+INDEX(Sheet4!$G:$G,MATCH(Sheet1!J70,Sheet4!$F:$F,0)),"")</f>
        <v/>
      </c>
      <c r="Q70" s="15">
        <v>47</v>
      </c>
      <c r="R70" s="26" t="str">
        <f si="28" t="shared"/>
        <v/>
      </c>
      <c r="S70" s="66" t="str">
        <f si="29" t="shared"/>
        <v/>
      </c>
      <c r="T70" s="66"/>
      <c r="U70" s="66" t="str">
        <f si="30" t="shared"/>
        <v/>
      </c>
      <c r="V70" s="66"/>
      <c r="W70" s="66" t="str">
        <f si="31" t="shared"/>
        <v/>
      </c>
      <c r="X70" s="66"/>
      <c r="Y70" s="66" t="str">
        <f si="32" t="shared"/>
        <v/>
      </c>
      <c r="Z70" s="66"/>
      <c r="AA70" s="66" t="str">
        <f si="33" t="shared"/>
        <v/>
      </c>
      <c r="AB70" s="66"/>
      <c r="AC70" s="58" t="str">
        <f si="34" t="shared"/>
        <v/>
      </c>
      <c r="AD70" s="58" t="str">
        <f si="35" t="shared"/>
        <v/>
      </c>
      <c r="AE70" s="27" t="str">
        <f si="36" t="shared"/>
        <v/>
      </c>
      <c r="AF70">
        <f si="17" t="shared"/>
        <v>0</v>
      </c>
      <c r="AH70">
        <v>47</v>
      </c>
      <c r="AI70" t="str">
        <f si="15" t="shared"/>
        <v>Ricky RubioIsaiah CanaanDevin BookerMonte MorrisKelly OubreMikal BridgesKenneth FariedJosh JacksonNikola Jokic</v>
      </c>
      <c r="AJ70">
        <f si="18" t="shared"/>
        <v>0</v>
      </c>
      <c r="AK70">
        <f si="19" t="shared"/>
        <v>0</v>
      </c>
      <c r="AL70">
        <f si="20" t="shared"/>
        <v>0</v>
      </c>
      <c r="AM70">
        <f si="21" t="shared"/>
        <v>0</v>
      </c>
      <c r="AN70">
        <f si="22" t="shared"/>
        <v>0</v>
      </c>
      <c r="AO70">
        <f si="23" t="shared"/>
        <v>0</v>
      </c>
      <c r="AP70">
        <f si="24" t="shared"/>
        <v>0</v>
      </c>
      <c r="AQ70">
        <f si="25" t="shared"/>
        <v>0</v>
      </c>
      <c r="AR70">
        <f si="26" t="shared"/>
        <v>0</v>
      </c>
      <c r="AS70">
        <f si="27" t="shared"/>
        <v>0</v>
      </c>
      <c r="AU70" t="str">
        <f>IFERROR(VLOOKUP(C70,Results!$A$2:$B$240,2,FALSE)+VLOOKUP(D70,Results!$A$2:$B$240,2,FALSE)+VLOOKUP(E70,Results!$A$2:$B$240,2,FALSE)+VLOOKUP(F70,Results!$A$2:$B$240,2,FALSE)+VLOOKUP(G70,Results!$A$2:$B$240,2,FALSE)+VLOOKUP(H70,Results!$A$2:$B$240,2,FALSE)+VLOOKUP(I70,Results!$A$2:$B$240,2,FALSE)+VLOOKUP(J70,Results!$A$2:$B$240,2,FALSE)+VLOOKUP(B70,Results!$A$2:$B$240,2,FALSE)-MIN(VLOOKUP(C70,Results!$A$2:$B$240,2,FALSE),VLOOKUP(D70,Results!$A$2:$B$240,2,FALSE),VLOOKUP(E70,Results!$A$2:$B$240,2,FALSE),VLOOKUP(F70,Results!$A$2:$B$240,2,FALSE),VLOOKUP(G70,Results!$A$2:$B$240,2,FALSE),VLOOKUP(H70,Results!$A$2:$B$240,2,FALSE),VLOOKUP(I70,Results!$A$2:$B$240,2,FALSE),VLOOKUP(J70,Results!$A$2:$B$240,2,FALSE),VLOOKUP(B70,Results!$A$2:$B$240,2,FALSE)),"")</f>
        <v/>
      </c>
    </row>
    <row customHeight="1" ht="18.75" r="71" spans="2:47" x14ac:dyDescent="0.3">
      <c r="B71" s="7" t="s">
        <v>166</v>
      </c>
      <c r="C71" s="7" t="s">
        <v>87</v>
      </c>
      <c r="D71" s="7" t="s">
        <v>172</v>
      </c>
      <c r="E71" s="7" t="s">
        <v>146</v>
      </c>
      <c r="F71" s="7" t="s">
        <v>177</v>
      </c>
      <c r="G71" s="7" t="s">
        <v>179</v>
      </c>
      <c r="H71" s="7" t="s">
        <v>92</v>
      </c>
      <c r="I71" s="7" t="s">
        <v>152</v>
      </c>
      <c r="J71" s="7" t="s">
        <v>187</v>
      </c>
      <c r="K71" t="n">
        <v>25.0</v>
      </c>
      <c r="L71" s="30">
        <f si="12" t="shared"/>
        <v>0</v>
      </c>
      <c r="M71" s="6"/>
      <c r="N71" s="35" t="str">
        <f si="13" t="shared"/>
        <v/>
      </c>
      <c r="O71" s="59">
        <f>(IF(ISNUMBER(MATCH(B71,Sheet4!$K$92:$K$101,0)),1,0)+IF(ISNUMBER(MATCH(C71,Sheet4!$K$92:$K$101,0)),1,0)+IF(ISNUMBER(MATCH(D71,Sheet4!$K$92:$K$101,0)),1,0)+IF(ISNUMBER(MATCH(E71,Sheet4!$K$92:$K$101,0)),1,0)+IF(ISNUMBER(MATCH(F71,Sheet4!$K$92:$K$101,0)),1,0)+IF(ISNUMBER(MATCH(G71,Sheet4!$K$92:$K$101,0)),1,0)+IF(ISNUMBER(MATCH(H71,Sheet4!$K$92:$K$101,0)),1,0)+IF(ISNUMBER(MATCH(I71,Sheet4!$K$92:$K$101,0)),1,0)+IF(ISNUMBER(MATCH(J71,Sheet4!$K$92:$K$101,0)),1,0))
-
(IF(ISNUMBER(MATCH(B71,Sheet4!$F$2:$F$11,0)),1,0)+IF(ISNUMBER(MATCH(C71,Sheet4!$F$2:$F$11,0)),1,0)+IF(ISNUMBER(MATCH(D71,Sheet4!$F$2:$F$11,0)),1,0)+IF(ISNUMBER(MATCH(E71,Sheet4!$F$2:$F$11,0)),1,0)+IF(ISNUMBER(MATCH(F71,Sheet4!$F$2:$F$11,0)),1,0)+IF(ISNUMBER(MATCH(G71,Sheet4!$F$2:$F$11,0)),1,0)+IF(ISNUMBER(MATCH(H71,Sheet4!$F$2:$F$11,0)),1,0)+IF(ISNUMBER(MATCH(I71,Sheet4!$F$2:$F$11,0)),1,0)+IF(ISNUMBER(MATCH(J71,Sheet4!$F$2:$F$11,0)),1,0))</f>
        <v>0</v>
      </c>
      <c r="P71" s="40" t="str">
        <f>IFERROR(INDEX(Sheet4!$G:$G,MATCH(Sheet1!B71,Sheet4!$F:$F,0))+INDEX(Sheet4!$G:$G,MATCH(Sheet1!C71,Sheet4!$F:$F,0))+INDEX(Sheet4!$G:$G,MATCH(Sheet1!D71,Sheet4!$F:$F,0))+INDEX(Sheet4!$G:$G,MATCH(Sheet1!E71,Sheet4!$F:$F,0))+INDEX(Sheet4!$G:$G,MATCH(Sheet1!F71,Sheet4!$F:$F,0))+INDEX(Sheet4!$G:$G,MATCH(Sheet1!G71,Sheet4!$F:$F,0))+INDEX(Sheet4!$G:$G,MATCH(Sheet1!H71,Sheet4!$F:$F,0))+INDEX(Sheet4!$G:$G,MATCH(Sheet1!I71,Sheet4!$F:$F,0))+INDEX(Sheet4!$G:$G,MATCH(Sheet1!J71,Sheet4!$F:$F,0)),"")</f>
        <v/>
      </c>
      <c r="Q71" s="15">
        <v>48</v>
      </c>
      <c r="R71" s="26" t="str">
        <f si="28" t="shared"/>
        <v/>
      </c>
      <c r="S71" s="66" t="str">
        <f si="29" t="shared"/>
        <v/>
      </c>
      <c r="T71" s="66"/>
      <c r="U71" s="66" t="str">
        <f si="30" t="shared"/>
        <v/>
      </c>
      <c r="V71" s="66"/>
      <c r="W71" s="66" t="str">
        <f si="31" t="shared"/>
        <v/>
      </c>
      <c r="X71" s="66"/>
      <c r="Y71" s="66" t="str">
        <f si="32" t="shared"/>
        <v/>
      </c>
      <c r="Z71" s="66"/>
      <c r="AA71" s="66" t="str">
        <f si="33" t="shared"/>
        <v/>
      </c>
      <c r="AB71" s="66"/>
      <c r="AC71" s="58" t="str">
        <f si="34" t="shared"/>
        <v/>
      </c>
      <c r="AD71" s="58" t="str">
        <f si="35" t="shared"/>
        <v/>
      </c>
      <c r="AE71" s="27" t="str">
        <f si="36" t="shared"/>
        <v/>
      </c>
      <c r="AF71">
        <f si="17" t="shared"/>
        <v>0</v>
      </c>
      <c r="AH71">
        <v>48</v>
      </c>
      <c r="AI71" t="str">
        <f si="15" t="shared"/>
        <v>Ben SimmonsLandry ShametDevin BookerMonte MorrisKelly OubreDeAndre' BembryKenneth FariedJosh JacksonRudy Gobert</v>
      </c>
      <c r="AJ71">
        <f si="18" t="shared"/>
        <v>0</v>
      </c>
      <c r="AK71">
        <f si="19" t="shared"/>
        <v>0</v>
      </c>
      <c r="AL71">
        <f si="20" t="shared"/>
        <v>0</v>
      </c>
      <c r="AM71">
        <f si="21" t="shared"/>
        <v>0</v>
      </c>
      <c r="AN71">
        <f si="22" t="shared"/>
        <v>0</v>
      </c>
      <c r="AO71">
        <f si="23" t="shared"/>
        <v>0</v>
      </c>
      <c r="AP71">
        <f si="24" t="shared"/>
        <v>0</v>
      </c>
      <c r="AQ71">
        <f si="25" t="shared"/>
        <v>0</v>
      </c>
      <c r="AR71">
        <f si="26" t="shared"/>
        <v>0</v>
      </c>
      <c r="AS71">
        <f si="27" t="shared"/>
        <v>0</v>
      </c>
      <c r="AU71" t="str">
        <f>IFERROR(VLOOKUP(C71,Results!$A$2:$B$240,2,FALSE)+VLOOKUP(D71,Results!$A$2:$B$240,2,FALSE)+VLOOKUP(E71,Results!$A$2:$B$240,2,FALSE)+VLOOKUP(F71,Results!$A$2:$B$240,2,FALSE)+VLOOKUP(G71,Results!$A$2:$B$240,2,FALSE)+VLOOKUP(H71,Results!$A$2:$B$240,2,FALSE)+VLOOKUP(I71,Results!$A$2:$B$240,2,FALSE)+VLOOKUP(J71,Results!$A$2:$B$240,2,FALSE)+VLOOKUP(B71,Results!$A$2:$B$240,2,FALSE)-MIN(VLOOKUP(C71,Results!$A$2:$B$240,2,FALSE),VLOOKUP(D71,Results!$A$2:$B$240,2,FALSE),VLOOKUP(E71,Results!$A$2:$B$240,2,FALSE),VLOOKUP(F71,Results!$A$2:$B$240,2,FALSE),VLOOKUP(G71,Results!$A$2:$B$240,2,FALSE),VLOOKUP(H71,Results!$A$2:$B$240,2,FALSE),VLOOKUP(I71,Results!$A$2:$B$240,2,FALSE),VLOOKUP(J71,Results!$A$2:$B$240,2,FALSE),VLOOKUP(B71,Results!$A$2:$B$240,2,FALSE)),"")</f>
        <v/>
      </c>
    </row>
    <row customHeight="1" ht="18.75" r="72" spans="2:47" x14ac:dyDescent="0.3">
      <c r="B72" s="7" t="s">
        <v>166</v>
      </c>
      <c r="C72" s="7" t="s">
        <v>171</v>
      </c>
      <c r="D72" s="7" t="s">
        <v>172</v>
      </c>
      <c r="E72" s="7" t="s">
        <v>146</v>
      </c>
      <c r="F72" s="7" t="s">
        <v>177</v>
      </c>
      <c r="G72" s="7" t="s">
        <v>105</v>
      </c>
      <c r="H72" s="7" t="s">
        <v>92</v>
      </c>
      <c r="I72" s="7" t="s">
        <v>152</v>
      </c>
      <c r="J72" s="7" t="s">
        <v>186</v>
      </c>
      <c r="K72" t="n">
        <v>25.0</v>
      </c>
      <c r="L72" s="30">
        <f si="12" t="shared"/>
        <v>0</v>
      </c>
      <c r="M72" s="6"/>
      <c r="N72" s="35" t="str">
        <f si="13" t="shared"/>
        <v/>
      </c>
      <c r="O72" s="59">
        <f>(IF(ISNUMBER(MATCH(B72,Sheet4!$K$92:$K$101,0)),1,0)+IF(ISNUMBER(MATCH(C72,Sheet4!$K$92:$K$101,0)),1,0)+IF(ISNUMBER(MATCH(D72,Sheet4!$K$92:$K$101,0)),1,0)+IF(ISNUMBER(MATCH(E72,Sheet4!$K$92:$K$101,0)),1,0)+IF(ISNUMBER(MATCH(F72,Sheet4!$K$92:$K$101,0)),1,0)+IF(ISNUMBER(MATCH(G72,Sheet4!$K$92:$K$101,0)),1,0)+IF(ISNUMBER(MATCH(H72,Sheet4!$K$92:$K$101,0)),1,0)+IF(ISNUMBER(MATCH(I72,Sheet4!$K$92:$K$101,0)),1,0)+IF(ISNUMBER(MATCH(J72,Sheet4!$K$92:$K$101,0)),1,0))
-
(IF(ISNUMBER(MATCH(B72,Sheet4!$F$2:$F$11,0)),1,0)+IF(ISNUMBER(MATCH(C72,Sheet4!$F$2:$F$11,0)),1,0)+IF(ISNUMBER(MATCH(D72,Sheet4!$F$2:$F$11,0)),1,0)+IF(ISNUMBER(MATCH(E72,Sheet4!$F$2:$F$11,0)),1,0)+IF(ISNUMBER(MATCH(F72,Sheet4!$F$2:$F$11,0)),1,0)+IF(ISNUMBER(MATCH(G72,Sheet4!$F$2:$F$11,0)),1,0)+IF(ISNUMBER(MATCH(H72,Sheet4!$F$2:$F$11,0)),1,0)+IF(ISNUMBER(MATCH(I72,Sheet4!$F$2:$F$11,0)),1,0)+IF(ISNUMBER(MATCH(J72,Sheet4!$F$2:$F$11,0)),1,0))</f>
        <v>0</v>
      </c>
      <c r="P72" s="40" t="str">
        <f>IFERROR(INDEX(Sheet4!$G:$G,MATCH(Sheet1!B72,Sheet4!$F:$F,0))+INDEX(Sheet4!$G:$G,MATCH(Sheet1!C72,Sheet4!$F:$F,0))+INDEX(Sheet4!$G:$G,MATCH(Sheet1!D72,Sheet4!$F:$F,0))+INDEX(Sheet4!$G:$G,MATCH(Sheet1!E72,Sheet4!$F:$F,0))+INDEX(Sheet4!$G:$G,MATCH(Sheet1!F72,Sheet4!$F:$F,0))+INDEX(Sheet4!$G:$G,MATCH(Sheet1!G72,Sheet4!$F:$F,0))+INDEX(Sheet4!$G:$G,MATCH(Sheet1!H72,Sheet4!$F:$F,0))+INDEX(Sheet4!$G:$G,MATCH(Sheet1!I72,Sheet4!$F:$F,0))+INDEX(Sheet4!$G:$G,MATCH(Sheet1!J72,Sheet4!$F:$F,0)),"")</f>
        <v/>
      </c>
      <c r="Q72" s="15">
        <v>49</v>
      </c>
      <c r="R72" s="26" t="str">
        <f si="28" t="shared"/>
        <v/>
      </c>
      <c r="S72" s="66" t="str">
        <f si="29" t="shared"/>
        <v/>
      </c>
      <c r="T72" s="66"/>
      <c r="U72" s="66" t="str">
        <f si="30" t="shared"/>
        <v/>
      </c>
      <c r="V72" s="66"/>
      <c r="W72" s="66" t="str">
        <f si="31" t="shared"/>
        <v/>
      </c>
      <c r="X72" s="66"/>
      <c r="Y72" s="66" t="str">
        <f si="32" t="shared"/>
        <v/>
      </c>
      <c r="Z72" s="66"/>
      <c r="AA72" s="66" t="str">
        <f si="33" t="shared"/>
        <v/>
      </c>
      <c r="AB72" s="66"/>
      <c r="AC72" s="58" t="str">
        <f si="34" t="shared"/>
        <v/>
      </c>
      <c r="AD72" s="58" t="str">
        <f si="35" t="shared"/>
        <v/>
      </c>
      <c r="AE72" s="27" t="str">
        <f si="36" t="shared"/>
        <v/>
      </c>
      <c r="AF72">
        <f si="17" t="shared"/>
        <v>0</v>
      </c>
      <c r="AH72">
        <v>49</v>
      </c>
      <c r="AI72" t="str">
        <f si="15" t="shared"/>
        <v>Ben SimmonsJeremy LinDevin BookerMonte MorrisKelly OubreCorey BrewerJohn CollinsPaul MillsapKarl-Anthony Towns</v>
      </c>
      <c r="AJ72">
        <f si="18" t="shared"/>
        <v>0</v>
      </c>
      <c r="AK72">
        <f si="19" t="shared"/>
        <v>0</v>
      </c>
      <c r="AL72">
        <f si="20" t="shared"/>
        <v>0</v>
      </c>
      <c r="AM72">
        <f si="21" t="shared"/>
        <v>0</v>
      </c>
      <c r="AN72">
        <f si="22" t="shared"/>
        <v>0</v>
      </c>
      <c r="AO72">
        <f si="23" t="shared"/>
        <v>0</v>
      </c>
      <c r="AP72">
        <f si="24" t="shared"/>
        <v>0</v>
      </c>
      <c r="AQ72">
        <f si="25" t="shared"/>
        <v>0</v>
      </c>
      <c r="AR72">
        <f si="26" t="shared"/>
        <v>0</v>
      </c>
      <c r="AS72">
        <f si="27" t="shared"/>
        <v>0</v>
      </c>
      <c r="AU72" t="str">
        <f>IFERROR(VLOOKUP(C72,Results!$A$2:$B$240,2,FALSE)+VLOOKUP(D72,Results!$A$2:$B$240,2,FALSE)+VLOOKUP(E72,Results!$A$2:$B$240,2,FALSE)+VLOOKUP(F72,Results!$A$2:$B$240,2,FALSE)+VLOOKUP(G72,Results!$A$2:$B$240,2,FALSE)+VLOOKUP(H72,Results!$A$2:$B$240,2,FALSE)+VLOOKUP(I72,Results!$A$2:$B$240,2,FALSE)+VLOOKUP(J72,Results!$A$2:$B$240,2,FALSE)+VLOOKUP(B72,Results!$A$2:$B$240,2,FALSE)-MIN(VLOOKUP(C72,Results!$A$2:$B$240,2,FALSE),VLOOKUP(D72,Results!$A$2:$B$240,2,FALSE),VLOOKUP(E72,Results!$A$2:$B$240,2,FALSE),VLOOKUP(F72,Results!$A$2:$B$240,2,FALSE),VLOOKUP(G72,Results!$A$2:$B$240,2,FALSE),VLOOKUP(H72,Results!$A$2:$B$240,2,FALSE),VLOOKUP(I72,Results!$A$2:$B$240,2,FALSE),VLOOKUP(J72,Results!$A$2:$B$240,2,FALSE),VLOOKUP(B72,Results!$A$2:$B$240,2,FALSE)),"")</f>
        <v/>
      </c>
    </row>
    <row customHeight="1" ht="18.75" r="73" spans="2:47" x14ac:dyDescent="0.3">
      <c r="B73" s="7" t="s">
        <v>166</v>
      </c>
      <c r="C73" s="7" t="s">
        <v>171</v>
      </c>
      <c r="D73" s="7" t="s">
        <v>172</v>
      </c>
      <c r="E73" s="7" t="s">
        <v>146</v>
      </c>
      <c r="F73" s="7" t="s">
        <v>177</v>
      </c>
      <c r="G73" s="7" t="s">
        <v>105</v>
      </c>
      <c r="H73" s="7" t="s">
        <v>153</v>
      </c>
      <c r="I73" s="7" t="s">
        <v>181</v>
      </c>
      <c r="J73" s="7" t="s">
        <v>98</v>
      </c>
      <c r="K73" t="n">
        <v>25.0</v>
      </c>
      <c r="L73" s="30">
        <f si="12" t="shared"/>
        <v>0</v>
      </c>
      <c r="M73" s="6"/>
      <c r="N73" s="35" t="str">
        <f si="13" t="shared"/>
        <v/>
      </c>
      <c r="O73" s="59">
        <f>(IF(ISNUMBER(MATCH(B73,Sheet4!$K$92:$K$101,0)),1,0)+IF(ISNUMBER(MATCH(C73,Sheet4!$K$92:$K$101,0)),1,0)+IF(ISNUMBER(MATCH(D73,Sheet4!$K$92:$K$101,0)),1,0)+IF(ISNUMBER(MATCH(E73,Sheet4!$K$92:$K$101,0)),1,0)+IF(ISNUMBER(MATCH(F73,Sheet4!$K$92:$K$101,0)),1,0)+IF(ISNUMBER(MATCH(G73,Sheet4!$K$92:$K$101,0)),1,0)+IF(ISNUMBER(MATCH(H73,Sheet4!$K$92:$K$101,0)),1,0)+IF(ISNUMBER(MATCH(I73,Sheet4!$K$92:$K$101,0)),1,0)+IF(ISNUMBER(MATCH(J73,Sheet4!$K$92:$K$101,0)),1,0))
-
(IF(ISNUMBER(MATCH(B73,Sheet4!$F$2:$F$11,0)),1,0)+IF(ISNUMBER(MATCH(C73,Sheet4!$F$2:$F$11,0)),1,0)+IF(ISNUMBER(MATCH(D73,Sheet4!$F$2:$F$11,0)),1,0)+IF(ISNUMBER(MATCH(E73,Sheet4!$F$2:$F$11,0)),1,0)+IF(ISNUMBER(MATCH(F73,Sheet4!$F$2:$F$11,0)),1,0)+IF(ISNUMBER(MATCH(G73,Sheet4!$F$2:$F$11,0)),1,0)+IF(ISNUMBER(MATCH(H73,Sheet4!$F$2:$F$11,0)),1,0)+IF(ISNUMBER(MATCH(I73,Sheet4!$F$2:$F$11,0)),1,0)+IF(ISNUMBER(MATCH(J73,Sheet4!$F$2:$F$11,0)),1,0))</f>
        <v>0</v>
      </c>
      <c r="P73" s="40" t="str">
        <f>IFERROR(INDEX(Sheet4!$G:$G,MATCH(Sheet1!B73,Sheet4!$F:$F,0))+INDEX(Sheet4!$G:$G,MATCH(Sheet1!C73,Sheet4!$F:$F,0))+INDEX(Sheet4!$G:$G,MATCH(Sheet1!D73,Sheet4!$F:$F,0))+INDEX(Sheet4!$G:$G,MATCH(Sheet1!E73,Sheet4!$F:$F,0))+INDEX(Sheet4!$G:$G,MATCH(Sheet1!F73,Sheet4!$F:$F,0))+INDEX(Sheet4!$G:$G,MATCH(Sheet1!G73,Sheet4!$F:$F,0))+INDEX(Sheet4!$G:$G,MATCH(Sheet1!H73,Sheet4!$F:$F,0))+INDEX(Sheet4!$G:$G,MATCH(Sheet1!I73,Sheet4!$F:$F,0))+INDEX(Sheet4!$G:$G,MATCH(Sheet1!J73,Sheet4!$F:$F,0)),"")</f>
        <v/>
      </c>
      <c r="Q73" s="15">
        <v>50</v>
      </c>
      <c r="R73" s="26" t="str">
        <f si="28" t="shared"/>
        <v/>
      </c>
      <c r="S73" s="66" t="str">
        <f si="29" t="shared"/>
        <v/>
      </c>
      <c r="T73" s="66"/>
      <c r="U73" s="66" t="str">
        <f si="30" t="shared"/>
        <v/>
      </c>
      <c r="V73" s="66"/>
      <c r="W73" s="66" t="str">
        <f si="31" t="shared"/>
        <v/>
      </c>
      <c r="X73" s="66"/>
      <c r="Y73" s="66" t="str">
        <f si="32" t="shared"/>
        <v/>
      </c>
      <c r="Z73" s="66"/>
      <c r="AA73" s="66" t="str">
        <f si="33" t="shared"/>
        <v/>
      </c>
      <c r="AB73" s="66"/>
      <c r="AC73" s="58" t="str">
        <f si="34" t="shared"/>
        <v/>
      </c>
      <c r="AD73" s="58" t="str">
        <f si="35" t="shared"/>
        <v/>
      </c>
      <c r="AE73" s="27" t="str">
        <f si="36" t="shared"/>
        <v/>
      </c>
      <c r="AF73">
        <f si="17" t="shared"/>
        <v>0</v>
      </c>
      <c r="AH73">
        <v>50</v>
      </c>
      <c r="AI73" t="str">
        <f si="15" t="shared"/>
        <v>Ben SimmonsLandry ShametJimmy ButlerMonte MorrisMikal BridgesCorey BrewerKenneth FariedJosh JacksonKarl-Anthony Towns</v>
      </c>
      <c r="AJ73">
        <f si="18" t="shared"/>
        <v>0</v>
      </c>
      <c r="AK73">
        <f si="19" t="shared"/>
        <v>0</v>
      </c>
      <c r="AL73">
        <f si="20" t="shared"/>
        <v>0</v>
      </c>
      <c r="AM73">
        <f si="21" t="shared"/>
        <v>0</v>
      </c>
      <c r="AN73">
        <f si="22" t="shared"/>
        <v>0</v>
      </c>
      <c r="AO73">
        <f si="23" t="shared"/>
        <v>0</v>
      </c>
      <c r="AP73">
        <f si="24" t="shared"/>
        <v>0</v>
      </c>
      <c r="AQ73">
        <f si="25" t="shared"/>
        <v>0</v>
      </c>
      <c r="AR73">
        <f si="26" t="shared"/>
        <v>0</v>
      </c>
      <c r="AS73">
        <f si="27" t="shared"/>
        <v>0</v>
      </c>
      <c r="AU73" t="str">
        <f>IFERROR(VLOOKUP(C73,Results!$A$2:$B$240,2,FALSE)+VLOOKUP(D73,Results!$A$2:$B$240,2,FALSE)+VLOOKUP(E73,Results!$A$2:$B$240,2,FALSE)+VLOOKUP(F73,Results!$A$2:$B$240,2,FALSE)+VLOOKUP(G73,Results!$A$2:$B$240,2,FALSE)+VLOOKUP(H73,Results!$A$2:$B$240,2,FALSE)+VLOOKUP(I73,Results!$A$2:$B$240,2,FALSE)+VLOOKUP(J73,Results!$A$2:$B$240,2,FALSE)+VLOOKUP(B73,Results!$A$2:$B$240,2,FALSE)-MIN(VLOOKUP(C73,Results!$A$2:$B$240,2,FALSE),VLOOKUP(D73,Results!$A$2:$B$240,2,FALSE),VLOOKUP(E73,Results!$A$2:$B$240,2,FALSE),VLOOKUP(F73,Results!$A$2:$B$240,2,FALSE),VLOOKUP(G73,Results!$A$2:$B$240,2,FALSE),VLOOKUP(H73,Results!$A$2:$B$240,2,FALSE),VLOOKUP(I73,Results!$A$2:$B$240,2,FALSE),VLOOKUP(J73,Results!$A$2:$B$240,2,FALSE),VLOOKUP(B73,Results!$A$2:$B$240,2,FALSE)),"")</f>
        <v/>
      </c>
    </row>
    <row customHeight="1" ht="18.75" r="74" spans="2:47" x14ac:dyDescent="0.3">
      <c r="B74" s="7" t="s">
        <v>166</v>
      </c>
      <c r="C74" s="7" t="s">
        <v>170</v>
      </c>
      <c r="D74" s="7" t="s">
        <v>172</v>
      </c>
      <c r="E74" s="7" t="s">
        <v>146</v>
      </c>
      <c r="F74" s="7" t="s">
        <v>177</v>
      </c>
      <c r="G74" s="7" t="s">
        <v>90</v>
      </c>
      <c r="H74" s="7" t="s">
        <v>152</v>
      </c>
      <c r="I74" s="7" t="s">
        <v>103</v>
      </c>
      <c r="J74" s="7" t="s">
        <v>188</v>
      </c>
      <c r="K74" t="n">
        <v>25.0</v>
      </c>
      <c r="L74" s="30">
        <f si="12" t="shared"/>
        <v>0</v>
      </c>
      <c r="M74" s="6"/>
      <c r="N74" s="35" t="str">
        <f si="13" t="shared"/>
        <v/>
      </c>
      <c r="O74" s="59">
        <f>(IF(ISNUMBER(MATCH(B74,Sheet4!$K$92:$K$101,0)),1,0)+IF(ISNUMBER(MATCH(C74,Sheet4!$K$92:$K$101,0)),1,0)+IF(ISNUMBER(MATCH(D74,Sheet4!$K$92:$K$101,0)),1,0)+IF(ISNUMBER(MATCH(E74,Sheet4!$K$92:$K$101,0)),1,0)+IF(ISNUMBER(MATCH(F74,Sheet4!$K$92:$K$101,0)),1,0)+IF(ISNUMBER(MATCH(G74,Sheet4!$K$92:$K$101,0)),1,0)+IF(ISNUMBER(MATCH(H74,Sheet4!$K$92:$K$101,0)),1,0)+IF(ISNUMBER(MATCH(I74,Sheet4!$K$92:$K$101,0)),1,0)+IF(ISNUMBER(MATCH(J74,Sheet4!$K$92:$K$101,0)),1,0))
-
(IF(ISNUMBER(MATCH(B74,Sheet4!$F$2:$F$11,0)),1,0)+IF(ISNUMBER(MATCH(C74,Sheet4!$F$2:$F$11,0)),1,0)+IF(ISNUMBER(MATCH(D74,Sheet4!$F$2:$F$11,0)),1,0)+IF(ISNUMBER(MATCH(E74,Sheet4!$F$2:$F$11,0)),1,0)+IF(ISNUMBER(MATCH(F74,Sheet4!$F$2:$F$11,0)),1,0)+IF(ISNUMBER(MATCH(G74,Sheet4!$F$2:$F$11,0)),1,0)+IF(ISNUMBER(MATCH(H74,Sheet4!$F$2:$F$11,0)),1,0)+IF(ISNUMBER(MATCH(I74,Sheet4!$F$2:$F$11,0)),1,0)+IF(ISNUMBER(MATCH(J74,Sheet4!$F$2:$F$11,0)),1,0))</f>
        <v>0</v>
      </c>
      <c r="P74" s="40" t="str">
        <f>IFERROR(INDEX(Sheet4!$G:$G,MATCH(Sheet1!B74,Sheet4!$F:$F,0))+INDEX(Sheet4!$G:$G,MATCH(Sheet1!C74,Sheet4!$F:$F,0))+INDEX(Sheet4!$G:$G,MATCH(Sheet1!D74,Sheet4!$F:$F,0))+INDEX(Sheet4!$G:$G,MATCH(Sheet1!E74,Sheet4!$F:$F,0))+INDEX(Sheet4!$G:$G,MATCH(Sheet1!F74,Sheet4!$F:$F,0))+INDEX(Sheet4!$G:$G,MATCH(Sheet1!G74,Sheet4!$F:$F,0))+INDEX(Sheet4!$G:$G,MATCH(Sheet1!H74,Sheet4!$F:$F,0))+INDEX(Sheet4!$G:$G,MATCH(Sheet1!I74,Sheet4!$F:$F,0))+INDEX(Sheet4!$G:$G,MATCH(Sheet1!J74,Sheet4!$F:$F,0)),"")</f>
        <v/>
      </c>
      <c r="Q74" s="15">
        <v>51</v>
      </c>
      <c r="R74" s="26" t="str">
        <f si="28" t="shared"/>
        <v/>
      </c>
      <c r="S74" s="66" t="str">
        <f si="29" t="shared"/>
        <v/>
      </c>
      <c r="T74" s="66"/>
      <c r="U74" s="66" t="str">
        <f si="30" t="shared"/>
        <v/>
      </c>
      <c r="V74" s="66"/>
      <c r="W74" s="66" t="str">
        <f si="31" t="shared"/>
        <v/>
      </c>
      <c r="X74" s="66"/>
      <c r="Y74" s="66" t="str">
        <f si="32" t="shared"/>
        <v/>
      </c>
      <c r="Z74" s="66"/>
      <c r="AA74" s="66" t="str">
        <f si="33" t="shared"/>
        <v/>
      </c>
      <c r="AB74" s="66"/>
      <c r="AC74" s="58" t="str">
        <f si="34" t="shared"/>
        <v/>
      </c>
      <c r="AD74" s="58" t="str">
        <f si="35" t="shared"/>
        <v/>
      </c>
      <c r="AE74" s="27" t="str">
        <f si="36" t="shared"/>
        <v/>
      </c>
      <c r="AF74">
        <f si="17" t="shared"/>
        <v>0</v>
      </c>
      <c r="AH74">
        <v>51</v>
      </c>
      <c r="AI74" t="str">
        <f si="15" t="shared"/>
        <v>Ben SimmonsDe'Aaron FoxDevin BookerMonte MorrisCorey BrewerGerald GreenMarvin BagleyPaul MillsapKarl-Anthony Towns</v>
      </c>
      <c r="AJ74">
        <f si="18" t="shared"/>
        <v>0</v>
      </c>
      <c r="AK74">
        <f si="19" t="shared"/>
        <v>0</v>
      </c>
      <c r="AL74">
        <f si="20" t="shared"/>
        <v>0</v>
      </c>
      <c r="AM74">
        <f si="21" t="shared"/>
        <v>0</v>
      </c>
      <c r="AN74">
        <f si="22" t="shared"/>
        <v>0</v>
      </c>
      <c r="AO74">
        <f si="23" t="shared"/>
        <v>0</v>
      </c>
      <c r="AP74">
        <f si="24" t="shared"/>
        <v>0</v>
      </c>
      <c r="AQ74">
        <f si="25" t="shared"/>
        <v>0</v>
      </c>
      <c r="AR74">
        <f si="26" t="shared"/>
        <v>0</v>
      </c>
      <c r="AS74">
        <f si="27" t="shared"/>
        <v>0</v>
      </c>
      <c r="AU74" t="str">
        <f>IFERROR(VLOOKUP(C74,Results!$A$2:$B$240,2,FALSE)+VLOOKUP(D74,Results!$A$2:$B$240,2,FALSE)+VLOOKUP(E74,Results!$A$2:$B$240,2,FALSE)+VLOOKUP(F74,Results!$A$2:$B$240,2,FALSE)+VLOOKUP(G74,Results!$A$2:$B$240,2,FALSE)+VLOOKUP(H74,Results!$A$2:$B$240,2,FALSE)+VLOOKUP(I74,Results!$A$2:$B$240,2,FALSE)+VLOOKUP(J74,Results!$A$2:$B$240,2,FALSE)+VLOOKUP(B74,Results!$A$2:$B$240,2,FALSE)-MIN(VLOOKUP(C74,Results!$A$2:$B$240,2,FALSE),VLOOKUP(D74,Results!$A$2:$B$240,2,FALSE),VLOOKUP(E74,Results!$A$2:$B$240,2,FALSE),VLOOKUP(F74,Results!$A$2:$B$240,2,FALSE),VLOOKUP(G74,Results!$A$2:$B$240,2,FALSE),VLOOKUP(H74,Results!$A$2:$B$240,2,FALSE),VLOOKUP(I74,Results!$A$2:$B$240,2,FALSE),VLOOKUP(J74,Results!$A$2:$B$240,2,FALSE),VLOOKUP(B74,Results!$A$2:$B$240,2,FALSE)),"")</f>
        <v/>
      </c>
    </row>
    <row customHeight="1" ht="18.75" r="75" spans="2:47" x14ac:dyDescent="0.3">
      <c r="B75" s="7" t="s">
        <v>166</v>
      </c>
      <c r="C75" s="7" t="s">
        <v>171</v>
      </c>
      <c r="D75" s="7" t="s">
        <v>172</v>
      </c>
      <c r="E75" s="7" t="s">
        <v>146</v>
      </c>
      <c r="F75" s="7" t="s">
        <v>177</v>
      </c>
      <c r="G75" s="7" t="s">
        <v>100</v>
      </c>
      <c r="H75" s="7" t="s">
        <v>93</v>
      </c>
      <c r="I75" s="7" t="s">
        <v>181</v>
      </c>
      <c r="J75" s="7" t="s">
        <v>186</v>
      </c>
      <c r="K75" t="n">
        <v>25.0</v>
      </c>
      <c r="L75" s="30">
        <f si="12" t="shared"/>
        <v>0</v>
      </c>
      <c r="M75" s="6"/>
      <c r="N75" s="35" t="str">
        <f si="13" t="shared"/>
        <v/>
      </c>
      <c r="O75" s="59">
        <f>(IF(ISNUMBER(MATCH(B75,Sheet4!$K$92:$K$101,0)),1,0)+IF(ISNUMBER(MATCH(C75,Sheet4!$K$92:$K$101,0)),1,0)+IF(ISNUMBER(MATCH(D75,Sheet4!$K$92:$K$101,0)),1,0)+IF(ISNUMBER(MATCH(E75,Sheet4!$K$92:$K$101,0)),1,0)+IF(ISNUMBER(MATCH(F75,Sheet4!$K$92:$K$101,0)),1,0)+IF(ISNUMBER(MATCH(G75,Sheet4!$K$92:$K$101,0)),1,0)+IF(ISNUMBER(MATCH(H75,Sheet4!$K$92:$K$101,0)),1,0)+IF(ISNUMBER(MATCH(I75,Sheet4!$K$92:$K$101,0)),1,0)+IF(ISNUMBER(MATCH(J75,Sheet4!$K$92:$K$101,0)),1,0))
-
(IF(ISNUMBER(MATCH(B75,Sheet4!$F$2:$F$11,0)),1,0)+IF(ISNUMBER(MATCH(C75,Sheet4!$F$2:$F$11,0)),1,0)+IF(ISNUMBER(MATCH(D75,Sheet4!$F$2:$F$11,0)),1,0)+IF(ISNUMBER(MATCH(E75,Sheet4!$F$2:$F$11,0)),1,0)+IF(ISNUMBER(MATCH(F75,Sheet4!$F$2:$F$11,0)),1,0)+IF(ISNUMBER(MATCH(G75,Sheet4!$F$2:$F$11,0)),1,0)+IF(ISNUMBER(MATCH(H75,Sheet4!$F$2:$F$11,0)),1,0)+IF(ISNUMBER(MATCH(I75,Sheet4!$F$2:$F$11,0)),1,0)+IF(ISNUMBER(MATCH(J75,Sheet4!$F$2:$F$11,0)),1,0))</f>
        <v>0</v>
      </c>
      <c r="P75" s="40" t="str">
        <f>IFERROR(INDEX(Sheet4!$G:$G,MATCH(Sheet1!B75,Sheet4!$F:$F,0))+INDEX(Sheet4!$G:$G,MATCH(Sheet1!C75,Sheet4!$F:$F,0))+INDEX(Sheet4!$G:$G,MATCH(Sheet1!D75,Sheet4!$F:$F,0))+INDEX(Sheet4!$G:$G,MATCH(Sheet1!E75,Sheet4!$F:$F,0))+INDEX(Sheet4!$G:$G,MATCH(Sheet1!F75,Sheet4!$F:$F,0))+INDEX(Sheet4!$G:$G,MATCH(Sheet1!G75,Sheet4!$F:$F,0))+INDEX(Sheet4!$G:$G,MATCH(Sheet1!H75,Sheet4!$F:$F,0))+INDEX(Sheet4!$G:$G,MATCH(Sheet1!I75,Sheet4!$F:$F,0))+INDEX(Sheet4!$G:$G,MATCH(Sheet1!J75,Sheet4!$F:$F,0)),"")</f>
        <v/>
      </c>
      <c r="Q75" s="15">
        <v>52</v>
      </c>
      <c r="R75" s="26" t="str">
        <f si="28" t="shared"/>
        <v/>
      </c>
      <c r="S75" s="66" t="str">
        <f si="29" t="shared"/>
        <v/>
      </c>
      <c r="T75" s="66"/>
      <c r="U75" s="66" t="str">
        <f si="30" t="shared"/>
        <v/>
      </c>
      <c r="V75" s="66"/>
      <c r="W75" s="66" t="str">
        <f si="31" t="shared"/>
        <v/>
      </c>
      <c r="X75" s="66"/>
      <c r="Y75" s="66" t="str">
        <f si="32" t="shared"/>
        <v/>
      </c>
      <c r="Z75" s="66"/>
      <c r="AA75" s="66" t="str">
        <f si="33" t="shared"/>
        <v/>
      </c>
      <c r="AB75" s="66"/>
      <c r="AC75" s="58" t="str">
        <f si="34" t="shared"/>
        <v/>
      </c>
      <c r="AD75" s="58" t="str">
        <f si="35" t="shared"/>
        <v/>
      </c>
      <c r="AE75" s="27" t="str">
        <f si="36" t="shared"/>
        <v/>
      </c>
      <c r="AF75">
        <f si="17" t="shared"/>
        <v>0</v>
      </c>
      <c r="AH75">
        <v>52</v>
      </c>
      <c r="AI75" t="str">
        <f si="15" t="shared"/>
        <v>Ben SimmonsIsaiah CanaanJimmy ButlerMonte MorrisKelly OubreJoe InglesJohn CollinsPaul MillsapRudy Gobert</v>
      </c>
      <c r="AJ75">
        <f si="18" t="shared"/>
        <v>0</v>
      </c>
      <c r="AK75">
        <f si="19" t="shared"/>
        <v>0</v>
      </c>
      <c r="AL75">
        <f si="20" t="shared"/>
        <v>0</v>
      </c>
      <c r="AM75">
        <f si="21" t="shared"/>
        <v>0</v>
      </c>
      <c r="AN75">
        <f si="22" t="shared"/>
        <v>0</v>
      </c>
      <c r="AO75">
        <f si="23" t="shared"/>
        <v>0</v>
      </c>
      <c r="AP75">
        <f si="24" t="shared"/>
        <v>0</v>
      </c>
      <c r="AQ75">
        <f si="25" t="shared"/>
        <v>0</v>
      </c>
      <c r="AR75">
        <f si="26" t="shared"/>
        <v>0</v>
      </c>
      <c r="AS75">
        <f si="27" t="shared"/>
        <v>0</v>
      </c>
      <c r="AU75" t="str">
        <f>IFERROR(VLOOKUP(C75,Results!$A$2:$B$240,2,FALSE)+VLOOKUP(D75,Results!$A$2:$B$240,2,FALSE)+VLOOKUP(E75,Results!$A$2:$B$240,2,FALSE)+VLOOKUP(F75,Results!$A$2:$B$240,2,FALSE)+VLOOKUP(G75,Results!$A$2:$B$240,2,FALSE)+VLOOKUP(H75,Results!$A$2:$B$240,2,FALSE)+VLOOKUP(I75,Results!$A$2:$B$240,2,FALSE)+VLOOKUP(J75,Results!$A$2:$B$240,2,FALSE)+VLOOKUP(B75,Results!$A$2:$B$240,2,FALSE)-MIN(VLOOKUP(C75,Results!$A$2:$B$240,2,FALSE),VLOOKUP(D75,Results!$A$2:$B$240,2,FALSE),VLOOKUP(E75,Results!$A$2:$B$240,2,FALSE),VLOOKUP(F75,Results!$A$2:$B$240,2,FALSE),VLOOKUP(G75,Results!$A$2:$B$240,2,FALSE),VLOOKUP(H75,Results!$A$2:$B$240,2,FALSE),VLOOKUP(I75,Results!$A$2:$B$240,2,FALSE),VLOOKUP(J75,Results!$A$2:$B$240,2,FALSE),VLOOKUP(B75,Results!$A$2:$B$240,2,FALSE)),"")</f>
        <v/>
      </c>
    </row>
    <row r="76" spans="2:47" x14ac:dyDescent="0.3">
      <c r="B76" s="7" t="s">
        <v>166</v>
      </c>
      <c r="C76" s="7" t="s">
        <v>170</v>
      </c>
      <c r="D76" s="7" t="s">
        <v>174</v>
      </c>
      <c r="E76" s="7" t="s">
        <v>146</v>
      </c>
      <c r="F76" s="7" t="s">
        <v>150</v>
      </c>
      <c r="G76" s="7" t="s">
        <v>177</v>
      </c>
      <c r="H76" s="7" t="s">
        <v>93</v>
      </c>
      <c r="I76" s="7" t="s">
        <v>181</v>
      </c>
      <c r="J76" s="7" t="s">
        <v>186</v>
      </c>
      <c r="K76" t="n">
        <v>25.0</v>
      </c>
      <c r="L76" s="30">
        <f si="12" t="shared"/>
        <v>0</v>
      </c>
      <c r="M76" s="6"/>
      <c r="N76" s="35" t="str">
        <f si="13" t="shared"/>
        <v/>
      </c>
      <c r="O76" s="59">
        <f>(IF(ISNUMBER(MATCH(B76,Sheet4!$K$92:$K$101,0)),1,0)+IF(ISNUMBER(MATCH(C76,Sheet4!$K$92:$K$101,0)),1,0)+IF(ISNUMBER(MATCH(D76,Sheet4!$K$92:$K$101,0)),1,0)+IF(ISNUMBER(MATCH(E76,Sheet4!$K$92:$K$101,0)),1,0)+IF(ISNUMBER(MATCH(F76,Sheet4!$K$92:$K$101,0)),1,0)+IF(ISNUMBER(MATCH(G76,Sheet4!$K$92:$K$101,0)),1,0)+IF(ISNUMBER(MATCH(H76,Sheet4!$K$92:$K$101,0)),1,0)+IF(ISNUMBER(MATCH(I76,Sheet4!$K$92:$K$101,0)),1,0)+IF(ISNUMBER(MATCH(J76,Sheet4!$K$92:$K$101,0)),1,0))
-
(IF(ISNUMBER(MATCH(B76,Sheet4!$F$2:$F$11,0)),1,0)+IF(ISNUMBER(MATCH(C76,Sheet4!$F$2:$F$11,0)),1,0)+IF(ISNUMBER(MATCH(D76,Sheet4!$F$2:$F$11,0)),1,0)+IF(ISNUMBER(MATCH(E76,Sheet4!$F$2:$F$11,0)),1,0)+IF(ISNUMBER(MATCH(F76,Sheet4!$F$2:$F$11,0)),1,0)+IF(ISNUMBER(MATCH(G76,Sheet4!$F$2:$F$11,0)),1,0)+IF(ISNUMBER(MATCH(H76,Sheet4!$F$2:$F$11,0)),1,0)+IF(ISNUMBER(MATCH(I76,Sheet4!$F$2:$F$11,0)),1,0)+IF(ISNUMBER(MATCH(J76,Sheet4!$F$2:$F$11,0)),1,0))</f>
        <v>0</v>
      </c>
      <c r="P76" s="40" t="str">
        <f>IFERROR(INDEX(Sheet4!$G:$G,MATCH(Sheet1!B76,Sheet4!$F:$F,0))+INDEX(Sheet4!$G:$G,MATCH(Sheet1!C76,Sheet4!$F:$F,0))+INDEX(Sheet4!$G:$G,MATCH(Sheet1!D76,Sheet4!$F:$F,0))+INDEX(Sheet4!$G:$G,MATCH(Sheet1!E76,Sheet4!$F:$F,0))+INDEX(Sheet4!$G:$G,MATCH(Sheet1!F76,Sheet4!$F:$F,0))+INDEX(Sheet4!$G:$G,MATCH(Sheet1!G76,Sheet4!$F:$F,0))+INDEX(Sheet4!$G:$G,MATCH(Sheet1!H76,Sheet4!$F:$F,0))+INDEX(Sheet4!$G:$G,MATCH(Sheet1!I76,Sheet4!$F:$F,0))+INDEX(Sheet4!$G:$G,MATCH(Sheet1!J76,Sheet4!$F:$F,0)),"")</f>
        <v/>
      </c>
      <c r="Q76" s="15">
        <v>53</v>
      </c>
      <c r="R76" s="26" t="str">
        <f si="28" t="shared"/>
        <v/>
      </c>
      <c r="S76" s="66" t="str">
        <f si="29" t="shared"/>
        <v/>
      </c>
      <c r="T76" s="66"/>
      <c r="U76" s="66" t="str">
        <f si="30" t="shared"/>
        <v/>
      </c>
      <c r="V76" s="66"/>
      <c r="W76" s="66" t="str">
        <f si="31" t="shared"/>
        <v/>
      </c>
      <c r="X76" s="66"/>
      <c r="Y76" s="66" t="str">
        <f si="32" t="shared"/>
        <v/>
      </c>
      <c r="Z76" s="66"/>
      <c r="AA76" s="66" t="str">
        <f si="33" t="shared"/>
        <v/>
      </c>
      <c r="AB76" s="66"/>
      <c r="AC76" s="58" t="str">
        <f si="34" t="shared"/>
        <v/>
      </c>
      <c r="AD76" s="58" t="str">
        <f si="35" t="shared"/>
        <v/>
      </c>
      <c r="AE76" s="27" t="str">
        <f si="36" t="shared"/>
        <v/>
      </c>
      <c r="AF76">
        <f si="17" t="shared"/>
        <v>0</v>
      </c>
      <c r="AH76">
        <v>53</v>
      </c>
      <c r="AI76" t="str">
        <f si="15" t="shared"/>
        <v>Ben SimmonsLandry ShametDevin BookerMonte MorrisKelly OubreTaurean PrinceJohn CollinsJosh JacksonRudy Gobert</v>
      </c>
      <c r="AJ76">
        <f si="18" t="shared"/>
        <v>0</v>
      </c>
      <c r="AK76">
        <f si="19" t="shared"/>
        <v>0</v>
      </c>
      <c r="AL76">
        <f si="20" t="shared"/>
        <v>0</v>
      </c>
      <c r="AM76">
        <f si="21" t="shared"/>
        <v>0</v>
      </c>
      <c r="AN76">
        <f si="22" t="shared"/>
        <v>0</v>
      </c>
      <c r="AO76">
        <f si="23" t="shared"/>
        <v>0</v>
      </c>
      <c r="AP76">
        <f si="24" t="shared"/>
        <v>0</v>
      </c>
      <c r="AQ76">
        <f si="25" t="shared"/>
        <v>0</v>
      </c>
      <c r="AR76">
        <f si="26" t="shared"/>
        <v>0</v>
      </c>
      <c r="AS76">
        <f si="27" t="shared"/>
        <v>0</v>
      </c>
      <c r="AU76" t="str">
        <f>IFERROR(VLOOKUP(C76,Results!$A$2:$B$240,2,FALSE)+VLOOKUP(D76,Results!$A$2:$B$240,2,FALSE)+VLOOKUP(E76,Results!$A$2:$B$240,2,FALSE)+VLOOKUP(F76,Results!$A$2:$B$240,2,FALSE)+VLOOKUP(G76,Results!$A$2:$B$240,2,FALSE)+VLOOKUP(H76,Results!$A$2:$B$240,2,FALSE)+VLOOKUP(I76,Results!$A$2:$B$240,2,FALSE)+VLOOKUP(J76,Results!$A$2:$B$240,2,FALSE)+VLOOKUP(B76,Results!$A$2:$B$240,2,FALSE)-MIN(VLOOKUP(C76,Results!$A$2:$B$240,2,FALSE),VLOOKUP(D76,Results!$A$2:$B$240,2,FALSE),VLOOKUP(E76,Results!$A$2:$B$240,2,FALSE),VLOOKUP(F76,Results!$A$2:$B$240,2,FALSE),VLOOKUP(G76,Results!$A$2:$B$240,2,FALSE),VLOOKUP(H76,Results!$A$2:$B$240,2,FALSE),VLOOKUP(I76,Results!$A$2:$B$240,2,FALSE),VLOOKUP(J76,Results!$A$2:$B$240,2,FALSE),VLOOKUP(B76,Results!$A$2:$B$240,2,FALSE)),"")</f>
        <v/>
      </c>
    </row>
    <row r="77" spans="2:47" x14ac:dyDescent="0.3">
      <c r="B77" s="7" t="s">
        <v>166</v>
      </c>
      <c r="C77" s="7" t="s">
        <v>87</v>
      </c>
      <c r="D77" s="7" t="s">
        <v>172</v>
      </c>
      <c r="E77" s="7" t="s">
        <v>146</v>
      </c>
      <c r="F77" s="7" t="s">
        <v>177</v>
      </c>
      <c r="G77" s="7" t="s">
        <v>96</v>
      </c>
      <c r="H77" s="7" t="s">
        <v>92</v>
      </c>
      <c r="I77" s="7" t="s">
        <v>155</v>
      </c>
      <c r="J77" s="7" t="s">
        <v>187</v>
      </c>
      <c r="K77" t="n">
        <v>25.0</v>
      </c>
      <c r="L77" s="30">
        <f si="12" t="shared"/>
        <v>0</v>
      </c>
      <c r="M77" s="6"/>
      <c r="N77" s="35" t="str">
        <f si="13" t="shared"/>
        <v/>
      </c>
      <c r="O77" s="59">
        <f>(IF(ISNUMBER(MATCH(B77,Sheet4!$K$92:$K$101,0)),1,0)+IF(ISNUMBER(MATCH(C77,Sheet4!$K$92:$K$101,0)),1,0)+IF(ISNUMBER(MATCH(D77,Sheet4!$K$92:$K$101,0)),1,0)+IF(ISNUMBER(MATCH(E77,Sheet4!$K$92:$K$101,0)),1,0)+IF(ISNUMBER(MATCH(F77,Sheet4!$K$92:$K$101,0)),1,0)+IF(ISNUMBER(MATCH(G77,Sheet4!$K$92:$K$101,0)),1,0)+IF(ISNUMBER(MATCH(H77,Sheet4!$K$92:$K$101,0)),1,0)+IF(ISNUMBER(MATCH(I77,Sheet4!$K$92:$K$101,0)),1,0)+IF(ISNUMBER(MATCH(J77,Sheet4!$K$92:$K$101,0)),1,0))
-
(IF(ISNUMBER(MATCH(B77,Sheet4!$F$2:$F$11,0)),1,0)+IF(ISNUMBER(MATCH(C77,Sheet4!$F$2:$F$11,0)),1,0)+IF(ISNUMBER(MATCH(D77,Sheet4!$F$2:$F$11,0)),1,0)+IF(ISNUMBER(MATCH(E77,Sheet4!$F$2:$F$11,0)),1,0)+IF(ISNUMBER(MATCH(F77,Sheet4!$F$2:$F$11,0)),1,0)+IF(ISNUMBER(MATCH(G77,Sheet4!$F$2:$F$11,0)),1,0)+IF(ISNUMBER(MATCH(H77,Sheet4!$F$2:$F$11,0)),1,0)+IF(ISNUMBER(MATCH(I77,Sheet4!$F$2:$F$11,0)),1,0)+IF(ISNUMBER(MATCH(J77,Sheet4!$F$2:$F$11,0)),1,0))</f>
        <v>0</v>
      </c>
      <c r="P77" s="40" t="str">
        <f>IFERROR(INDEX(Sheet4!$G:$G,MATCH(Sheet1!B77,Sheet4!$F:$F,0))+INDEX(Sheet4!$G:$G,MATCH(Sheet1!C77,Sheet4!$F:$F,0))+INDEX(Sheet4!$G:$G,MATCH(Sheet1!D77,Sheet4!$F:$F,0))+INDEX(Sheet4!$G:$G,MATCH(Sheet1!E77,Sheet4!$F:$F,0))+INDEX(Sheet4!$G:$G,MATCH(Sheet1!F77,Sheet4!$F:$F,0))+INDEX(Sheet4!$G:$G,MATCH(Sheet1!G77,Sheet4!$F:$F,0))+INDEX(Sheet4!$G:$G,MATCH(Sheet1!H77,Sheet4!$F:$F,0))+INDEX(Sheet4!$G:$G,MATCH(Sheet1!I77,Sheet4!$F:$F,0))+INDEX(Sheet4!$G:$G,MATCH(Sheet1!J77,Sheet4!$F:$F,0)),"")</f>
        <v/>
      </c>
      <c r="Q77" s="15">
        <v>54</v>
      </c>
      <c r="R77" s="26" t="str">
        <f si="28" t="shared"/>
        <v/>
      </c>
      <c r="S77" s="66" t="str">
        <f si="29" t="shared"/>
        <v/>
      </c>
      <c r="T77" s="66"/>
      <c r="U77" s="66" t="str">
        <f si="30" t="shared"/>
        <v/>
      </c>
      <c r="V77" s="66"/>
      <c r="W77" s="66" t="str">
        <f si="31" t="shared"/>
        <v/>
      </c>
      <c r="X77" s="66"/>
      <c r="Y77" s="66" t="str">
        <f si="32" t="shared"/>
        <v/>
      </c>
      <c r="Z77" s="66"/>
      <c r="AA77" s="66" t="str">
        <f si="33" t="shared"/>
        <v/>
      </c>
      <c r="AB77" s="66"/>
      <c r="AC77" s="58" t="str">
        <f si="34" t="shared"/>
        <v/>
      </c>
      <c r="AD77" s="58" t="str">
        <f si="35" t="shared"/>
        <v/>
      </c>
      <c r="AE77" s="27" t="str">
        <f si="36" t="shared"/>
        <v/>
      </c>
      <c r="AF77">
        <f si="17" t="shared"/>
        <v>0</v>
      </c>
      <c r="AH77">
        <v>54</v>
      </c>
      <c r="AI77" t="str">
        <f si="15" t="shared"/>
        <v>Ben SimmonsIsaiah CanaanJimmy ButlerMonte MorrisWill BartonJae CrowderMarvin BagleyJosh JacksonKarl-Anthony Towns</v>
      </c>
      <c r="AJ77">
        <f si="18" t="shared"/>
        <v>0</v>
      </c>
      <c r="AK77">
        <f si="19" t="shared"/>
        <v>0</v>
      </c>
      <c r="AL77">
        <f si="20" t="shared"/>
        <v>0</v>
      </c>
      <c r="AM77">
        <f si="21" t="shared"/>
        <v>0</v>
      </c>
      <c r="AN77">
        <f si="22" t="shared"/>
        <v>0</v>
      </c>
      <c r="AO77">
        <f si="23" t="shared"/>
        <v>0</v>
      </c>
      <c r="AP77">
        <f si="24" t="shared"/>
        <v>0</v>
      </c>
      <c r="AQ77">
        <f si="25" t="shared"/>
        <v>0</v>
      </c>
      <c r="AR77">
        <f si="26" t="shared"/>
        <v>0</v>
      </c>
      <c r="AS77">
        <f si="27" t="shared"/>
        <v>0</v>
      </c>
      <c r="AU77" t="str">
        <f>IFERROR(VLOOKUP(C77,Results!$A$2:$B$240,2,FALSE)+VLOOKUP(D77,Results!$A$2:$B$240,2,FALSE)+VLOOKUP(E77,Results!$A$2:$B$240,2,FALSE)+VLOOKUP(F77,Results!$A$2:$B$240,2,FALSE)+VLOOKUP(G77,Results!$A$2:$B$240,2,FALSE)+VLOOKUP(H77,Results!$A$2:$B$240,2,FALSE)+VLOOKUP(I77,Results!$A$2:$B$240,2,FALSE)+VLOOKUP(J77,Results!$A$2:$B$240,2,FALSE)+VLOOKUP(B77,Results!$A$2:$B$240,2,FALSE)-MIN(VLOOKUP(C77,Results!$A$2:$B$240,2,FALSE),VLOOKUP(D77,Results!$A$2:$B$240,2,FALSE),VLOOKUP(E77,Results!$A$2:$B$240,2,FALSE),VLOOKUP(F77,Results!$A$2:$B$240,2,FALSE),VLOOKUP(G77,Results!$A$2:$B$240,2,FALSE),VLOOKUP(H77,Results!$A$2:$B$240,2,FALSE),VLOOKUP(I77,Results!$A$2:$B$240,2,FALSE),VLOOKUP(J77,Results!$A$2:$B$240,2,FALSE),VLOOKUP(B77,Results!$A$2:$B$240,2,FALSE)),"")</f>
        <v/>
      </c>
    </row>
    <row customHeight="1" ht="18.75" r="78" spans="2:47" x14ac:dyDescent="0.3">
      <c r="B78" s="7" t="s">
        <v>166</v>
      </c>
      <c r="C78" s="7" t="s">
        <v>171</v>
      </c>
      <c r="D78" s="7" t="s">
        <v>172</v>
      </c>
      <c r="E78" s="7" t="s">
        <v>146</v>
      </c>
      <c r="F78" s="7" t="s">
        <v>150</v>
      </c>
      <c r="G78" s="7" t="s">
        <v>100</v>
      </c>
      <c r="H78" s="7" t="s">
        <v>153</v>
      </c>
      <c r="I78" s="7" t="s">
        <v>152</v>
      </c>
      <c r="J78" s="7" t="s">
        <v>98</v>
      </c>
      <c r="K78" t="n">
        <v>25.0</v>
      </c>
      <c r="L78" s="30">
        <f si="12" t="shared"/>
        <v>0</v>
      </c>
      <c r="M78" s="6"/>
      <c r="N78" s="35" t="str">
        <f si="13" t="shared"/>
        <v/>
      </c>
      <c r="O78" s="59">
        <f>(IF(ISNUMBER(MATCH(B78,Sheet4!$K$92:$K$101,0)),1,0)+IF(ISNUMBER(MATCH(C78,Sheet4!$K$92:$K$101,0)),1,0)+IF(ISNUMBER(MATCH(D78,Sheet4!$K$92:$K$101,0)),1,0)+IF(ISNUMBER(MATCH(E78,Sheet4!$K$92:$K$101,0)),1,0)+IF(ISNUMBER(MATCH(F78,Sheet4!$K$92:$K$101,0)),1,0)+IF(ISNUMBER(MATCH(G78,Sheet4!$K$92:$K$101,0)),1,0)+IF(ISNUMBER(MATCH(H78,Sheet4!$K$92:$K$101,0)),1,0)+IF(ISNUMBER(MATCH(I78,Sheet4!$K$92:$K$101,0)),1,0)+IF(ISNUMBER(MATCH(J78,Sheet4!$K$92:$K$101,0)),1,0))
-
(IF(ISNUMBER(MATCH(B78,Sheet4!$F$2:$F$11,0)),1,0)+IF(ISNUMBER(MATCH(C78,Sheet4!$F$2:$F$11,0)),1,0)+IF(ISNUMBER(MATCH(D78,Sheet4!$F$2:$F$11,0)),1,0)+IF(ISNUMBER(MATCH(E78,Sheet4!$F$2:$F$11,0)),1,0)+IF(ISNUMBER(MATCH(F78,Sheet4!$F$2:$F$11,0)),1,0)+IF(ISNUMBER(MATCH(G78,Sheet4!$F$2:$F$11,0)),1,0)+IF(ISNUMBER(MATCH(H78,Sheet4!$F$2:$F$11,0)),1,0)+IF(ISNUMBER(MATCH(I78,Sheet4!$F$2:$F$11,0)),1,0)+IF(ISNUMBER(MATCH(J78,Sheet4!$F$2:$F$11,0)),1,0))</f>
        <v>0</v>
      </c>
      <c r="P78" s="40" t="str">
        <f>IFERROR(INDEX(Sheet4!$G:$G,MATCH(Sheet1!B78,Sheet4!$F:$F,0))+INDEX(Sheet4!$G:$G,MATCH(Sheet1!C78,Sheet4!$F:$F,0))+INDEX(Sheet4!$G:$G,MATCH(Sheet1!D78,Sheet4!$F:$F,0))+INDEX(Sheet4!$G:$G,MATCH(Sheet1!E78,Sheet4!$F:$F,0))+INDEX(Sheet4!$G:$G,MATCH(Sheet1!F78,Sheet4!$F:$F,0))+INDEX(Sheet4!$G:$G,MATCH(Sheet1!G78,Sheet4!$F:$F,0))+INDEX(Sheet4!$G:$G,MATCH(Sheet1!H78,Sheet4!$F:$F,0))+INDEX(Sheet4!$G:$G,MATCH(Sheet1!I78,Sheet4!$F:$F,0))+INDEX(Sheet4!$G:$G,MATCH(Sheet1!J78,Sheet4!$F:$F,0)),"")</f>
        <v/>
      </c>
      <c r="Q78" s="15">
        <v>55</v>
      </c>
      <c r="R78" s="26" t="str">
        <f si="28" t="shared"/>
        <v/>
      </c>
      <c r="S78" s="66" t="str">
        <f si="29" t="shared"/>
        <v/>
      </c>
      <c r="T78" s="66"/>
      <c r="U78" s="66" t="str">
        <f si="30" t="shared"/>
        <v/>
      </c>
      <c r="V78" s="66"/>
      <c r="W78" s="66" t="str">
        <f si="31" t="shared"/>
        <v/>
      </c>
      <c r="X78" s="66"/>
      <c r="Y78" s="66" t="str">
        <f si="32" t="shared"/>
        <v/>
      </c>
      <c r="Z78" s="66"/>
      <c r="AA78" s="66" t="str">
        <f si="33" t="shared"/>
        <v/>
      </c>
      <c r="AB78" s="66"/>
      <c r="AC78" s="58" t="str">
        <f si="34" t="shared"/>
        <v/>
      </c>
      <c r="AD78" s="58" t="str">
        <f si="35" t="shared"/>
        <v/>
      </c>
      <c r="AE78" s="27" t="str">
        <f si="36" t="shared"/>
        <v/>
      </c>
      <c r="AF78">
        <f si="17" t="shared"/>
        <v>0</v>
      </c>
      <c r="AH78">
        <v>55</v>
      </c>
      <c r="AI78" t="str">
        <f si="15" t="shared"/>
        <v>Ben SimmonsIsaiah CanaanDevin BookerMonte MorrisKelly OubreTaurean PrincePaul MillsapDerrick FavorsJoel Embiid</v>
      </c>
      <c r="AJ78">
        <f si="18" t="shared"/>
        <v>0</v>
      </c>
      <c r="AK78">
        <f si="19" t="shared"/>
        <v>0</v>
      </c>
      <c r="AL78">
        <f si="20" t="shared"/>
        <v>0</v>
      </c>
      <c r="AM78">
        <f si="21" t="shared"/>
        <v>0</v>
      </c>
      <c r="AN78">
        <f si="22" t="shared"/>
        <v>0</v>
      </c>
      <c r="AO78">
        <f si="23" t="shared"/>
        <v>0</v>
      </c>
      <c r="AP78">
        <f si="24" t="shared"/>
        <v>0</v>
      </c>
      <c r="AQ78">
        <f si="25" t="shared"/>
        <v>0</v>
      </c>
      <c r="AR78">
        <f si="26" t="shared"/>
        <v>0</v>
      </c>
      <c r="AS78">
        <f si="27" t="shared"/>
        <v>0</v>
      </c>
      <c r="AU78" t="str">
        <f>IFERROR(VLOOKUP(C78,Results!$A$2:$B$240,2,FALSE)+VLOOKUP(D78,Results!$A$2:$B$240,2,FALSE)+VLOOKUP(E78,Results!$A$2:$B$240,2,FALSE)+VLOOKUP(F78,Results!$A$2:$B$240,2,FALSE)+VLOOKUP(G78,Results!$A$2:$B$240,2,FALSE)+VLOOKUP(H78,Results!$A$2:$B$240,2,FALSE)+VLOOKUP(I78,Results!$A$2:$B$240,2,FALSE)+VLOOKUP(J78,Results!$A$2:$B$240,2,FALSE)+VLOOKUP(B78,Results!$A$2:$B$240,2,FALSE)-MIN(VLOOKUP(C78,Results!$A$2:$B$240,2,FALSE),VLOOKUP(D78,Results!$A$2:$B$240,2,FALSE),VLOOKUP(E78,Results!$A$2:$B$240,2,FALSE),VLOOKUP(F78,Results!$A$2:$B$240,2,FALSE),VLOOKUP(G78,Results!$A$2:$B$240,2,FALSE),VLOOKUP(H78,Results!$A$2:$B$240,2,FALSE),VLOOKUP(I78,Results!$A$2:$B$240,2,FALSE),VLOOKUP(J78,Results!$A$2:$B$240,2,FALSE),VLOOKUP(B78,Results!$A$2:$B$240,2,FALSE)),"")</f>
        <v/>
      </c>
    </row>
    <row customHeight="1" ht="18.75" r="79" spans="2:47" x14ac:dyDescent="0.3">
      <c r="B79" s="7" t="s">
        <v>166</v>
      </c>
      <c r="C79" s="7" t="s">
        <v>95</v>
      </c>
      <c r="D79" s="7" t="s">
        <v>173</v>
      </c>
      <c r="E79" s="7" t="s">
        <v>146</v>
      </c>
      <c r="F79" s="7" t="s">
        <v>96</v>
      </c>
      <c r="G79" s="7" t="s">
        <v>159</v>
      </c>
      <c r="H79" s="7" t="s">
        <v>181</v>
      </c>
      <c r="I79" s="7" t="s">
        <v>152</v>
      </c>
      <c r="J79" s="7" t="s">
        <v>98</v>
      </c>
      <c r="K79" t="n">
        <v>25.0</v>
      </c>
      <c r="L79" s="30">
        <f si="12" t="shared"/>
        <v>0</v>
      </c>
      <c r="M79" s="6"/>
      <c r="N79" s="35" t="str">
        <f si="13" t="shared"/>
        <v/>
      </c>
      <c r="O79" s="59">
        <f>(IF(ISNUMBER(MATCH(B79,Sheet4!$K$92:$K$101,0)),1,0)+IF(ISNUMBER(MATCH(C79,Sheet4!$K$92:$K$101,0)),1,0)+IF(ISNUMBER(MATCH(D79,Sheet4!$K$92:$K$101,0)),1,0)+IF(ISNUMBER(MATCH(E79,Sheet4!$K$92:$K$101,0)),1,0)+IF(ISNUMBER(MATCH(F79,Sheet4!$K$92:$K$101,0)),1,0)+IF(ISNUMBER(MATCH(G79,Sheet4!$K$92:$K$101,0)),1,0)+IF(ISNUMBER(MATCH(H79,Sheet4!$K$92:$K$101,0)),1,0)+IF(ISNUMBER(MATCH(I79,Sheet4!$K$92:$K$101,0)),1,0)+IF(ISNUMBER(MATCH(J79,Sheet4!$K$92:$K$101,0)),1,0))
-
(IF(ISNUMBER(MATCH(B79,Sheet4!$F$2:$F$11,0)),1,0)+IF(ISNUMBER(MATCH(C79,Sheet4!$F$2:$F$11,0)),1,0)+IF(ISNUMBER(MATCH(D79,Sheet4!$F$2:$F$11,0)),1,0)+IF(ISNUMBER(MATCH(E79,Sheet4!$F$2:$F$11,0)),1,0)+IF(ISNUMBER(MATCH(F79,Sheet4!$F$2:$F$11,0)),1,0)+IF(ISNUMBER(MATCH(G79,Sheet4!$F$2:$F$11,0)),1,0)+IF(ISNUMBER(MATCH(H79,Sheet4!$F$2:$F$11,0)),1,0)+IF(ISNUMBER(MATCH(I79,Sheet4!$F$2:$F$11,0)),1,0)+IF(ISNUMBER(MATCH(J79,Sheet4!$F$2:$F$11,0)),1,0))</f>
        <v>0</v>
      </c>
      <c r="P79" s="40" t="str">
        <f>IFERROR(INDEX(Sheet4!$G:$G,MATCH(Sheet1!B79,Sheet4!$F:$F,0))+INDEX(Sheet4!$G:$G,MATCH(Sheet1!C79,Sheet4!$F:$F,0))+INDEX(Sheet4!$G:$G,MATCH(Sheet1!D79,Sheet4!$F:$F,0))+INDEX(Sheet4!$G:$G,MATCH(Sheet1!E79,Sheet4!$F:$F,0))+INDEX(Sheet4!$G:$G,MATCH(Sheet1!F79,Sheet4!$F:$F,0))+INDEX(Sheet4!$G:$G,MATCH(Sheet1!G79,Sheet4!$F:$F,0))+INDEX(Sheet4!$G:$G,MATCH(Sheet1!H79,Sheet4!$F:$F,0))+INDEX(Sheet4!$G:$G,MATCH(Sheet1!I79,Sheet4!$F:$F,0))+INDEX(Sheet4!$G:$G,MATCH(Sheet1!J79,Sheet4!$F:$F,0)),"")</f>
        <v/>
      </c>
      <c r="Q79" s="15">
        <v>56</v>
      </c>
      <c r="R79" s="26" t="str">
        <f si="28" t="shared"/>
        <v/>
      </c>
      <c r="S79" s="66" t="str">
        <f si="29" t="shared"/>
        <v/>
      </c>
      <c r="T79" s="66"/>
      <c r="U79" s="66" t="str">
        <f si="30" t="shared"/>
        <v/>
      </c>
      <c r="V79" s="66"/>
      <c r="W79" s="66" t="str">
        <f si="31" t="shared"/>
        <v/>
      </c>
      <c r="X79" s="66"/>
      <c r="Y79" s="66" t="str">
        <f si="32" t="shared"/>
        <v/>
      </c>
      <c r="Z79" s="66"/>
      <c r="AA79" s="66" t="str">
        <f si="33" t="shared"/>
        <v/>
      </c>
      <c r="AB79" s="66"/>
      <c r="AC79" s="58" t="str">
        <f si="34" t="shared"/>
        <v/>
      </c>
      <c r="AD79" s="58" t="str">
        <f si="35" t="shared"/>
        <v/>
      </c>
      <c r="AE79" s="27" t="str">
        <f si="36" t="shared"/>
        <v/>
      </c>
      <c r="AF79">
        <f si="17" t="shared"/>
        <v>0</v>
      </c>
      <c r="AH79">
        <v>56</v>
      </c>
      <c r="AI79" t="str">
        <f si="15" t="shared"/>
        <v>Ben SimmonsDe'Aaron FoxJimmy ButlerMonte MorrisKelly OubreTaurean PrinceKenneth FariedTrey LylesDeandre Ayton</v>
      </c>
      <c r="AJ79">
        <f si="18" t="shared"/>
        <v>0</v>
      </c>
      <c r="AK79">
        <f si="19" t="shared"/>
        <v>0</v>
      </c>
      <c r="AL79">
        <f si="20" t="shared"/>
        <v>0</v>
      </c>
      <c r="AM79">
        <f si="21" t="shared"/>
        <v>0</v>
      </c>
      <c r="AN79">
        <f si="22" t="shared"/>
        <v>0</v>
      </c>
      <c r="AO79">
        <f si="23" t="shared"/>
        <v>0</v>
      </c>
      <c r="AP79">
        <f si="24" t="shared"/>
        <v>0</v>
      </c>
      <c r="AQ79">
        <f si="25" t="shared"/>
        <v>0</v>
      </c>
      <c r="AR79">
        <f si="26" t="shared"/>
        <v>0</v>
      </c>
      <c r="AS79">
        <f si="27" t="shared"/>
        <v>0</v>
      </c>
      <c r="AU79" t="str">
        <f>IFERROR(VLOOKUP(C79,Results!$A$2:$B$240,2,FALSE)+VLOOKUP(D79,Results!$A$2:$B$240,2,FALSE)+VLOOKUP(E79,Results!$A$2:$B$240,2,FALSE)+VLOOKUP(F79,Results!$A$2:$B$240,2,FALSE)+VLOOKUP(G79,Results!$A$2:$B$240,2,FALSE)+VLOOKUP(H79,Results!$A$2:$B$240,2,FALSE)+VLOOKUP(I79,Results!$A$2:$B$240,2,FALSE)+VLOOKUP(J79,Results!$A$2:$B$240,2,FALSE)+VLOOKUP(B79,Results!$A$2:$B$240,2,FALSE)-MIN(VLOOKUP(C79,Results!$A$2:$B$240,2,FALSE),VLOOKUP(D79,Results!$A$2:$B$240,2,FALSE),VLOOKUP(E79,Results!$A$2:$B$240,2,FALSE),VLOOKUP(F79,Results!$A$2:$B$240,2,FALSE),VLOOKUP(G79,Results!$A$2:$B$240,2,FALSE),VLOOKUP(H79,Results!$A$2:$B$240,2,FALSE),VLOOKUP(I79,Results!$A$2:$B$240,2,FALSE),VLOOKUP(J79,Results!$A$2:$B$240,2,FALSE),VLOOKUP(B79,Results!$A$2:$B$240,2,FALSE)),"")</f>
        <v/>
      </c>
    </row>
    <row customHeight="1" ht="18.75" r="80" spans="2:47" x14ac:dyDescent="0.3">
      <c r="B80" s="7" t="s">
        <v>166</v>
      </c>
      <c r="C80" s="7" t="s">
        <v>95</v>
      </c>
      <c r="D80" s="7" t="s">
        <v>172</v>
      </c>
      <c r="E80" s="7" t="s">
        <v>146</v>
      </c>
      <c r="F80" s="7" t="s">
        <v>178</v>
      </c>
      <c r="G80" s="7" t="s">
        <v>159</v>
      </c>
      <c r="H80" s="7" t="s">
        <v>93</v>
      </c>
      <c r="I80" s="7" t="s">
        <v>152</v>
      </c>
      <c r="J80" s="7" t="s">
        <v>98</v>
      </c>
      <c r="K80" t="n">
        <v>25.0</v>
      </c>
      <c r="L80" s="30">
        <f si="12" t="shared"/>
        <v>0</v>
      </c>
      <c r="M80" s="6"/>
      <c r="N80" s="35" t="str">
        <f si="13" t="shared"/>
        <v/>
      </c>
      <c r="O80" s="59">
        <f>(IF(ISNUMBER(MATCH(B80,Sheet4!$K$92:$K$101,0)),1,0)+IF(ISNUMBER(MATCH(C80,Sheet4!$K$92:$K$101,0)),1,0)+IF(ISNUMBER(MATCH(D80,Sheet4!$K$92:$K$101,0)),1,0)+IF(ISNUMBER(MATCH(E80,Sheet4!$K$92:$K$101,0)),1,0)+IF(ISNUMBER(MATCH(F80,Sheet4!$K$92:$K$101,0)),1,0)+IF(ISNUMBER(MATCH(G80,Sheet4!$K$92:$K$101,0)),1,0)+IF(ISNUMBER(MATCH(H80,Sheet4!$K$92:$K$101,0)),1,0)+IF(ISNUMBER(MATCH(I80,Sheet4!$K$92:$K$101,0)),1,0)+IF(ISNUMBER(MATCH(J80,Sheet4!$K$92:$K$101,0)),1,0))
-
(IF(ISNUMBER(MATCH(B80,Sheet4!$F$2:$F$11,0)),1,0)+IF(ISNUMBER(MATCH(C80,Sheet4!$F$2:$F$11,0)),1,0)+IF(ISNUMBER(MATCH(D80,Sheet4!$F$2:$F$11,0)),1,0)+IF(ISNUMBER(MATCH(E80,Sheet4!$F$2:$F$11,0)),1,0)+IF(ISNUMBER(MATCH(F80,Sheet4!$F$2:$F$11,0)),1,0)+IF(ISNUMBER(MATCH(G80,Sheet4!$F$2:$F$11,0)),1,0)+IF(ISNUMBER(MATCH(H80,Sheet4!$F$2:$F$11,0)),1,0)+IF(ISNUMBER(MATCH(I80,Sheet4!$F$2:$F$11,0)),1,0)+IF(ISNUMBER(MATCH(J80,Sheet4!$F$2:$F$11,0)),1,0))</f>
        <v>0</v>
      </c>
      <c r="P80" s="40" t="str">
        <f>IFERROR(INDEX(Sheet4!$G:$G,MATCH(Sheet1!B80,Sheet4!$F:$F,0))+INDEX(Sheet4!$G:$G,MATCH(Sheet1!C80,Sheet4!$F:$F,0))+INDEX(Sheet4!$G:$G,MATCH(Sheet1!D80,Sheet4!$F:$F,0))+INDEX(Sheet4!$G:$G,MATCH(Sheet1!E80,Sheet4!$F:$F,0))+INDEX(Sheet4!$G:$G,MATCH(Sheet1!F80,Sheet4!$F:$F,0))+INDEX(Sheet4!$G:$G,MATCH(Sheet1!G80,Sheet4!$F:$F,0))+INDEX(Sheet4!$G:$G,MATCH(Sheet1!H80,Sheet4!$F:$F,0))+INDEX(Sheet4!$G:$G,MATCH(Sheet1!I80,Sheet4!$F:$F,0))+INDEX(Sheet4!$G:$G,MATCH(Sheet1!J80,Sheet4!$F:$F,0)),"")</f>
        <v/>
      </c>
      <c r="Q80" s="15">
        <v>57</v>
      </c>
      <c r="R80" s="26" t="str">
        <f si="28" t="shared"/>
        <v/>
      </c>
      <c r="S80" s="66" t="str">
        <f si="29" t="shared"/>
        <v/>
      </c>
      <c r="T80" s="66"/>
      <c r="U80" s="66" t="str">
        <f si="30" t="shared"/>
        <v/>
      </c>
      <c r="V80" s="66"/>
      <c r="W80" s="66" t="str">
        <f si="31" t="shared"/>
        <v/>
      </c>
      <c r="X80" s="66"/>
      <c r="Y80" s="66" t="str">
        <f si="32" t="shared"/>
        <v/>
      </c>
      <c r="Z80" s="66"/>
      <c r="AA80" s="66" t="str">
        <f si="33" t="shared"/>
        <v/>
      </c>
      <c r="AB80" s="66"/>
      <c r="AC80" s="58" t="str">
        <f si="34" t="shared"/>
        <v/>
      </c>
      <c r="AD80" s="58" t="str">
        <f si="35" t="shared"/>
        <v/>
      </c>
      <c r="AE80" s="27" t="str">
        <f si="36" t="shared"/>
        <v/>
      </c>
      <c r="AF80">
        <f si="17" t="shared"/>
        <v>0</v>
      </c>
      <c r="AH80">
        <v>57</v>
      </c>
      <c r="AI80" t="str">
        <f si="15" t="shared"/>
        <v>Ben SimmonsLandry ShametDevin BookerMonte MorrisKelly OubreCorey BrewerMarvin BagleyPaul MillsapJoel Embiid</v>
      </c>
      <c r="AJ80">
        <f si="18" t="shared"/>
        <v>0</v>
      </c>
      <c r="AK80">
        <f si="19" t="shared"/>
        <v>0</v>
      </c>
      <c r="AL80">
        <f si="20" t="shared"/>
        <v>0</v>
      </c>
      <c r="AM80">
        <f si="21" t="shared"/>
        <v>0</v>
      </c>
      <c r="AN80">
        <f si="22" t="shared"/>
        <v>0</v>
      </c>
      <c r="AO80">
        <f si="23" t="shared"/>
        <v>0</v>
      </c>
      <c r="AP80">
        <f si="24" t="shared"/>
        <v>0</v>
      </c>
      <c r="AQ80">
        <f si="25" t="shared"/>
        <v>0</v>
      </c>
      <c r="AR80">
        <f si="26" t="shared"/>
        <v>0</v>
      </c>
      <c r="AS80">
        <f si="27" t="shared"/>
        <v>0</v>
      </c>
      <c r="AU80" t="str">
        <f>IFERROR(VLOOKUP(C80,Results!$A$2:$B$240,2,FALSE)+VLOOKUP(D80,Results!$A$2:$B$240,2,FALSE)+VLOOKUP(E80,Results!$A$2:$B$240,2,FALSE)+VLOOKUP(F80,Results!$A$2:$B$240,2,FALSE)+VLOOKUP(G80,Results!$A$2:$B$240,2,FALSE)+VLOOKUP(H80,Results!$A$2:$B$240,2,FALSE)+VLOOKUP(I80,Results!$A$2:$B$240,2,FALSE)+VLOOKUP(J80,Results!$A$2:$B$240,2,FALSE)+VLOOKUP(B80,Results!$A$2:$B$240,2,FALSE)-MIN(VLOOKUP(C80,Results!$A$2:$B$240,2,FALSE),VLOOKUP(D80,Results!$A$2:$B$240,2,FALSE),VLOOKUP(E80,Results!$A$2:$B$240,2,FALSE),VLOOKUP(F80,Results!$A$2:$B$240,2,FALSE),VLOOKUP(G80,Results!$A$2:$B$240,2,FALSE),VLOOKUP(H80,Results!$A$2:$B$240,2,FALSE),VLOOKUP(I80,Results!$A$2:$B$240,2,FALSE),VLOOKUP(J80,Results!$A$2:$B$240,2,FALSE),VLOOKUP(B80,Results!$A$2:$B$240,2,FALSE)),"")</f>
        <v/>
      </c>
    </row>
    <row customHeight="1" ht="18.75" r="81" spans="2:47" x14ac:dyDescent="0.3">
      <c r="B81" s="7" t="s">
        <v>166</v>
      </c>
      <c r="C81" s="7" t="s">
        <v>170</v>
      </c>
      <c r="D81" s="7" t="s">
        <v>173</v>
      </c>
      <c r="E81" s="7" t="s">
        <v>146</v>
      </c>
      <c r="F81" s="7" t="s">
        <v>177</v>
      </c>
      <c r="G81" s="7" t="s">
        <v>96</v>
      </c>
      <c r="H81" s="7" t="s">
        <v>92</v>
      </c>
      <c r="I81" s="7" t="s">
        <v>152</v>
      </c>
      <c r="J81" s="7" t="s">
        <v>98</v>
      </c>
      <c r="K81" t="n">
        <v>25.0</v>
      </c>
      <c r="L81" s="30">
        <f si="12" t="shared"/>
        <v>0</v>
      </c>
      <c r="M81" s="6"/>
      <c r="N81" s="35" t="str">
        <f si="13" t="shared"/>
        <v/>
      </c>
      <c r="O81" s="59">
        <f>(IF(ISNUMBER(MATCH(B81,Sheet4!$K$92:$K$101,0)),1,0)+IF(ISNUMBER(MATCH(C81,Sheet4!$K$92:$K$101,0)),1,0)+IF(ISNUMBER(MATCH(D81,Sheet4!$K$92:$K$101,0)),1,0)+IF(ISNUMBER(MATCH(E81,Sheet4!$K$92:$K$101,0)),1,0)+IF(ISNUMBER(MATCH(F81,Sheet4!$K$92:$K$101,0)),1,0)+IF(ISNUMBER(MATCH(G81,Sheet4!$K$92:$K$101,0)),1,0)+IF(ISNUMBER(MATCH(H81,Sheet4!$K$92:$K$101,0)),1,0)+IF(ISNUMBER(MATCH(I81,Sheet4!$K$92:$K$101,0)),1,0)+IF(ISNUMBER(MATCH(J81,Sheet4!$K$92:$K$101,0)),1,0))
-
(IF(ISNUMBER(MATCH(B81,Sheet4!$F$2:$F$11,0)),1,0)+IF(ISNUMBER(MATCH(C81,Sheet4!$F$2:$F$11,0)),1,0)+IF(ISNUMBER(MATCH(D81,Sheet4!$F$2:$F$11,0)),1,0)+IF(ISNUMBER(MATCH(E81,Sheet4!$F$2:$F$11,0)),1,0)+IF(ISNUMBER(MATCH(F81,Sheet4!$F$2:$F$11,0)),1,0)+IF(ISNUMBER(MATCH(G81,Sheet4!$F$2:$F$11,0)),1,0)+IF(ISNUMBER(MATCH(H81,Sheet4!$F$2:$F$11,0)),1,0)+IF(ISNUMBER(MATCH(I81,Sheet4!$F$2:$F$11,0)),1,0)+IF(ISNUMBER(MATCH(J81,Sheet4!$F$2:$F$11,0)),1,0))</f>
        <v>0</v>
      </c>
      <c r="P81" s="40" t="str">
        <f>IFERROR(INDEX(Sheet4!$G:$G,MATCH(Sheet1!B81,Sheet4!$F:$F,0))+INDEX(Sheet4!$G:$G,MATCH(Sheet1!C81,Sheet4!$F:$F,0))+INDEX(Sheet4!$G:$G,MATCH(Sheet1!D81,Sheet4!$F:$F,0))+INDEX(Sheet4!$G:$G,MATCH(Sheet1!E81,Sheet4!$F:$F,0))+INDEX(Sheet4!$G:$G,MATCH(Sheet1!F81,Sheet4!$F:$F,0))+INDEX(Sheet4!$G:$G,MATCH(Sheet1!G81,Sheet4!$F:$F,0))+INDEX(Sheet4!$G:$G,MATCH(Sheet1!H81,Sheet4!$F:$F,0))+INDEX(Sheet4!$G:$G,MATCH(Sheet1!I81,Sheet4!$F:$F,0))+INDEX(Sheet4!$G:$G,MATCH(Sheet1!J81,Sheet4!$F:$F,0)),"")</f>
        <v/>
      </c>
      <c r="Q81" s="15">
        <v>58</v>
      </c>
      <c r="R81" s="26" t="str">
        <f si="28" t="shared"/>
        <v/>
      </c>
      <c r="S81" s="66" t="str">
        <f si="29" t="shared"/>
        <v/>
      </c>
      <c r="T81" s="66"/>
      <c r="U81" s="66" t="str">
        <f si="30" t="shared"/>
        <v/>
      </c>
      <c r="V81" s="66"/>
      <c r="W81" s="66" t="str">
        <f si="31" t="shared"/>
        <v/>
      </c>
      <c r="X81" s="66"/>
      <c r="Y81" s="66" t="str">
        <f si="32" t="shared"/>
        <v/>
      </c>
      <c r="Z81" s="66"/>
      <c r="AA81" s="66" t="str">
        <f si="33" t="shared"/>
        <v/>
      </c>
      <c r="AB81" s="66"/>
      <c r="AC81" s="58" t="str">
        <f si="34" t="shared"/>
        <v/>
      </c>
      <c r="AD81" s="58" t="str">
        <f si="35" t="shared"/>
        <v/>
      </c>
      <c r="AE81" s="27" t="str">
        <f si="36" t="shared"/>
        <v/>
      </c>
      <c r="AF81">
        <f si="17" t="shared"/>
        <v>0</v>
      </c>
      <c r="AH81">
        <v>58</v>
      </c>
      <c r="AI81" t="str">
        <f si="15" t="shared"/>
        <v>Ben SimmonsLandry ShametDevin BookerMonte MorrisKelly OubreJae CrowderMarvin BagleyJosh JacksonKarl-Anthony Towns</v>
      </c>
      <c r="AJ81">
        <f si="18" t="shared"/>
        <v>0</v>
      </c>
      <c r="AK81">
        <f si="19" t="shared"/>
        <v>0</v>
      </c>
      <c r="AL81">
        <f si="20" t="shared"/>
        <v>0</v>
      </c>
      <c r="AM81">
        <f si="21" t="shared"/>
        <v>0</v>
      </c>
      <c r="AN81">
        <f si="22" t="shared"/>
        <v>0</v>
      </c>
      <c r="AO81">
        <f si="23" t="shared"/>
        <v>0</v>
      </c>
      <c r="AP81">
        <f si="24" t="shared"/>
        <v>0</v>
      </c>
      <c r="AQ81">
        <f si="25" t="shared"/>
        <v>0</v>
      </c>
      <c r="AR81">
        <f si="26" t="shared"/>
        <v>0</v>
      </c>
      <c r="AS81">
        <f si="27" t="shared"/>
        <v>0</v>
      </c>
      <c r="AU81" t="str">
        <f>IFERROR(VLOOKUP(C81,Results!$A$2:$B$240,2,FALSE)+VLOOKUP(D81,Results!$A$2:$B$240,2,FALSE)+VLOOKUP(E81,Results!$A$2:$B$240,2,FALSE)+VLOOKUP(F81,Results!$A$2:$B$240,2,FALSE)+VLOOKUP(G81,Results!$A$2:$B$240,2,FALSE)+VLOOKUP(H81,Results!$A$2:$B$240,2,FALSE)+VLOOKUP(I81,Results!$A$2:$B$240,2,FALSE)+VLOOKUP(J81,Results!$A$2:$B$240,2,FALSE)+VLOOKUP(B81,Results!$A$2:$B$240,2,FALSE)-MIN(VLOOKUP(C81,Results!$A$2:$B$240,2,FALSE),VLOOKUP(D81,Results!$A$2:$B$240,2,FALSE),VLOOKUP(E81,Results!$A$2:$B$240,2,FALSE),VLOOKUP(F81,Results!$A$2:$B$240,2,FALSE),VLOOKUP(G81,Results!$A$2:$B$240,2,FALSE),VLOOKUP(H81,Results!$A$2:$B$240,2,FALSE),VLOOKUP(I81,Results!$A$2:$B$240,2,FALSE),VLOOKUP(J81,Results!$A$2:$B$240,2,FALSE),VLOOKUP(B81,Results!$A$2:$B$240,2,FALSE)),"")</f>
        <v/>
      </c>
    </row>
    <row customHeight="1" ht="18.75" r="82" spans="2:47" x14ac:dyDescent="0.3">
      <c r="B82" s="7" t="s">
        <v>95</v>
      </c>
      <c r="C82" s="7" t="s">
        <v>170</v>
      </c>
      <c r="D82" s="7" t="s">
        <v>173</v>
      </c>
      <c r="E82" s="7" t="s">
        <v>146</v>
      </c>
      <c r="F82" s="7" t="s">
        <v>177</v>
      </c>
      <c r="G82" s="7" t="s">
        <v>178</v>
      </c>
      <c r="H82" s="7" t="s">
        <v>153</v>
      </c>
      <c r="I82" s="7" t="s">
        <v>181</v>
      </c>
      <c r="J82" s="7" t="s">
        <v>186</v>
      </c>
      <c r="K82" t="n">
        <v>25.0</v>
      </c>
      <c r="L82" s="30">
        <f si="12" t="shared"/>
        <v>0</v>
      </c>
      <c r="M82" s="6"/>
      <c r="N82" s="35" t="str">
        <f si="13" t="shared"/>
        <v/>
      </c>
      <c r="O82" s="59">
        <f>(IF(ISNUMBER(MATCH(B82,Sheet4!$K$92:$K$101,0)),1,0)+IF(ISNUMBER(MATCH(C82,Sheet4!$K$92:$K$101,0)),1,0)+IF(ISNUMBER(MATCH(D82,Sheet4!$K$92:$K$101,0)),1,0)+IF(ISNUMBER(MATCH(E82,Sheet4!$K$92:$K$101,0)),1,0)+IF(ISNUMBER(MATCH(F82,Sheet4!$K$92:$K$101,0)),1,0)+IF(ISNUMBER(MATCH(G82,Sheet4!$K$92:$K$101,0)),1,0)+IF(ISNUMBER(MATCH(H82,Sheet4!$K$92:$K$101,0)),1,0)+IF(ISNUMBER(MATCH(I82,Sheet4!$K$92:$K$101,0)),1,0)+IF(ISNUMBER(MATCH(J82,Sheet4!$K$92:$K$101,0)),1,0))
-
(IF(ISNUMBER(MATCH(B82,Sheet4!$F$2:$F$11,0)),1,0)+IF(ISNUMBER(MATCH(C82,Sheet4!$F$2:$F$11,0)),1,0)+IF(ISNUMBER(MATCH(D82,Sheet4!$F$2:$F$11,0)),1,0)+IF(ISNUMBER(MATCH(E82,Sheet4!$F$2:$F$11,0)),1,0)+IF(ISNUMBER(MATCH(F82,Sheet4!$F$2:$F$11,0)),1,0)+IF(ISNUMBER(MATCH(G82,Sheet4!$F$2:$F$11,0)),1,0)+IF(ISNUMBER(MATCH(H82,Sheet4!$F$2:$F$11,0)),1,0)+IF(ISNUMBER(MATCH(I82,Sheet4!$F$2:$F$11,0)),1,0)+IF(ISNUMBER(MATCH(J82,Sheet4!$F$2:$F$11,0)),1,0))</f>
        <v>0</v>
      </c>
      <c r="P82" s="40" t="str">
        <f>IFERROR(INDEX(Sheet4!$G:$G,MATCH(Sheet1!B82,Sheet4!$F:$F,0))+INDEX(Sheet4!$G:$G,MATCH(Sheet1!C82,Sheet4!$F:$F,0))+INDEX(Sheet4!$G:$G,MATCH(Sheet1!D82,Sheet4!$F:$F,0))+INDEX(Sheet4!$G:$G,MATCH(Sheet1!E82,Sheet4!$F:$F,0))+INDEX(Sheet4!$G:$G,MATCH(Sheet1!F82,Sheet4!$F:$F,0))+INDEX(Sheet4!$G:$G,MATCH(Sheet1!G82,Sheet4!$F:$F,0))+INDEX(Sheet4!$G:$G,MATCH(Sheet1!H82,Sheet4!$F:$F,0))+INDEX(Sheet4!$G:$G,MATCH(Sheet1!I82,Sheet4!$F:$F,0))+INDEX(Sheet4!$G:$G,MATCH(Sheet1!J82,Sheet4!$F:$F,0)),"")</f>
        <v/>
      </c>
      <c r="Q82" s="15">
        <v>59</v>
      </c>
      <c r="R82" s="26" t="str">
        <f si="28" t="shared"/>
        <v/>
      </c>
      <c r="S82" s="66" t="str">
        <f si="29" t="shared"/>
        <v/>
      </c>
      <c r="T82" s="66"/>
      <c r="U82" s="66" t="str">
        <f si="30" t="shared"/>
        <v/>
      </c>
      <c r="V82" s="66"/>
      <c r="W82" s="66" t="str">
        <f si="31" t="shared"/>
        <v/>
      </c>
      <c r="X82" s="66"/>
      <c r="Y82" s="66" t="str">
        <f si="32" t="shared"/>
        <v/>
      </c>
      <c r="Z82" s="66"/>
      <c r="AA82" s="66" t="str">
        <f si="33" t="shared"/>
        <v/>
      </c>
      <c r="AB82" s="66"/>
      <c r="AC82" s="58" t="str">
        <f si="34" t="shared"/>
        <v/>
      </c>
      <c r="AD82" s="58" t="str">
        <f si="35" t="shared"/>
        <v/>
      </c>
      <c r="AE82" s="27" t="str">
        <f si="36" t="shared"/>
        <v/>
      </c>
      <c r="AF82">
        <f si="17" t="shared"/>
        <v>0</v>
      </c>
      <c r="AH82">
        <v>59</v>
      </c>
      <c r="AI82" t="str">
        <f si="15" t="shared"/>
        <v>Ben SimmonsDe'Aaron FoxBuddy HieldMonte MorrisCorey BrewerGerald GreenKenneth FariedJosh JacksonKarl-Anthony Towns</v>
      </c>
      <c r="AJ82">
        <f si="18" t="shared"/>
        <v>0</v>
      </c>
      <c r="AK82">
        <f si="19" t="shared"/>
        <v>0</v>
      </c>
      <c r="AL82">
        <f si="20" t="shared"/>
        <v>0</v>
      </c>
      <c r="AM82">
        <f si="21" t="shared"/>
        <v>0</v>
      </c>
      <c r="AN82">
        <f si="22" t="shared"/>
        <v>0</v>
      </c>
      <c r="AO82">
        <f si="23" t="shared"/>
        <v>0</v>
      </c>
      <c r="AP82">
        <f si="24" t="shared"/>
        <v>0</v>
      </c>
      <c r="AQ82">
        <f si="25" t="shared"/>
        <v>0</v>
      </c>
      <c r="AR82">
        <f si="26" t="shared"/>
        <v>0</v>
      </c>
      <c r="AS82">
        <f si="27" t="shared"/>
        <v>0</v>
      </c>
      <c r="AU82" t="str">
        <f>IFERROR(VLOOKUP(C82,Results!$A$2:$B$240,2,FALSE)+VLOOKUP(D82,Results!$A$2:$B$240,2,FALSE)+VLOOKUP(E82,Results!$A$2:$B$240,2,FALSE)+VLOOKUP(F82,Results!$A$2:$B$240,2,FALSE)+VLOOKUP(G82,Results!$A$2:$B$240,2,FALSE)+VLOOKUP(H82,Results!$A$2:$B$240,2,FALSE)+VLOOKUP(I82,Results!$A$2:$B$240,2,FALSE)+VLOOKUP(J82,Results!$A$2:$B$240,2,FALSE)+VLOOKUP(B82,Results!$A$2:$B$240,2,FALSE)-MIN(VLOOKUP(C82,Results!$A$2:$B$240,2,FALSE),VLOOKUP(D82,Results!$A$2:$B$240,2,FALSE),VLOOKUP(E82,Results!$A$2:$B$240,2,FALSE),VLOOKUP(F82,Results!$A$2:$B$240,2,FALSE),VLOOKUP(G82,Results!$A$2:$B$240,2,FALSE),VLOOKUP(H82,Results!$A$2:$B$240,2,FALSE),VLOOKUP(I82,Results!$A$2:$B$240,2,FALSE),VLOOKUP(J82,Results!$A$2:$B$240,2,FALSE),VLOOKUP(B82,Results!$A$2:$B$240,2,FALSE)),"")</f>
        <v/>
      </c>
    </row>
    <row customHeight="1" ht="18.75" r="83" spans="2:47" x14ac:dyDescent="0.3">
      <c r="B83" s="7" t="s">
        <v>166</v>
      </c>
      <c r="C83" s="7" t="s">
        <v>171</v>
      </c>
      <c r="D83" s="7" t="s">
        <v>172</v>
      </c>
      <c r="E83" s="7" t="s">
        <v>146</v>
      </c>
      <c r="F83" s="7" t="s">
        <v>177</v>
      </c>
      <c r="G83" s="7" t="s">
        <v>90</v>
      </c>
      <c r="H83" s="7" t="s">
        <v>92</v>
      </c>
      <c r="I83" s="7" t="s">
        <v>181</v>
      </c>
      <c r="J83" s="7" t="s">
        <v>98</v>
      </c>
      <c r="K83" t="n">
        <v>25.0</v>
      </c>
      <c r="L83" s="30">
        <f si="12" t="shared"/>
        <v>0</v>
      </c>
      <c r="M83" s="6"/>
      <c r="N83" s="35" t="str">
        <f si="13" t="shared"/>
        <v/>
      </c>
      <c r="O83" s="59">
        <f>(IF(ISNUMBER(MATCH(B83,Sheet4!$K$92:$K$101,0)),1,0)+IF(ISNUMBER(MATCH(C83,Sheet4!$K$92:$K$101,0)),1,0)+IF(ISNUMBER(MATCH(D83,Sheet4!$K$92:$K$101,0)),1,0)+IF(ISNUMBER(MATCH(E83,Sheet4!$K$92:$K$101,0)),1,0)+IF(ISNUMBER(MATCH(F83,Sheet4!$K$92:$K$101,0)),1,0)+IF(ISNUMBER(MATCH(G83,Sheet4!$K$92:$K$101,0)),1,0)+IF(ISNUMBER(MATCH(H83,Sheet4!$K$92:$K$101,0)),1,0)+IF(ISNUMBER(MATCH(I83,Sheet4!$K$92:$K$101,0)),1,0)+IF(ISNUMBER(MATCH(J83,Sheet4!$K$92:$K$101,0)),1,0))
-
(IF(ISNUMBER(MATCH(B83,Sheet4!$F$2:$F$11,0)),1,0)+IF(ISNUMBER(MATCH(C83,Sheet4!$F$2:$F$11,0)),1,0)+IF(ISNUMBER(MATCH(D83,Sheet4!$F$2:$F$11,0)),1,0)+IF(ISNUMBER(MATCH(E83,Sheet4!$F$2:$F$11,0)),1,0)+IF(ISNUMBER(MATCH(F83,Sheet4!$F$2:$F$11,0)),1,0)+IF(ISNUMBER(MATCH(G83,Sheet4!$F$2:$F$11,0)),1,0)+IF(ISNUMBER(MATCH(H83,Sheet4!$F$2:$F$11,0)),1,0)+IF(ISNUMBER(MATCH(I83,Sheet4!$F$2:$F$11,0)),1,0)+IF(ISNUMBER(MATCH(J83,Sheet4!$F$2:$F$11,0)),1,0))</f>
        <v>0</v>
      </c>
      <c r="P83" s="40" t="str">
        <f>IFERROR(INDEX(Sheet4!$G:$G,MATCH(Sheet1!B83,Sheet4!$F:$F,0))+INDEX(Sheet4!$G:$G,MATCH(Sheet1!C83,Sheet4!$F:$F,0))+INDEX(Sheet4!$G:$G,MATCH(Sheet1!D83,Sheet4!$F:$F,0))+INDEX(Sheet4!$G:$G,MATCH(Sheet1!E83,Sheet4!$F:$F,0))+INDEX(Sheet4!$G:$G,MATCH(Sheet1!F83,Sheet4!$F:$F,0))+INDEX(Sheet4!$G:$G,MATCH(Sheet1!G83,Sheet4!$F:$F,0))+INDEX(Sheet4!$G:$G,MATCH(Sheet1!H83,Sheet4!$F:$F,0))+INDEX(Sheet4!$G:$G,MATCH(Sheet1!I83,Sheet4!$F:$F,0))+INDEX(Sheet4!$G:$G,MATCH(Sheet1!J83,Sheet4!$F:$F,0)),"")</f>
        <v/>
      </c>
      <c r="Q83" s="15">
        <v>60</v>
      </c>
      <c r="R83" s="26" t="str">
        <f si="28" t="shared"/>
        <v/>
      </c>
      <c r="S83" s="66" t="str">
        <f si="29" t="shared"/>
        <v/>
      </c>
      <c r="T83" s="66"/>
      <c r="U83" s="66" t="str">
        <f si="30" t="shared"/>
        <v/>
      </c>
      <c r="V83" s="66"/>
      <c r="W83" s="66" t="str">
        <f si="31" t="shared"/>
        <v/>
      </c>
      <c r="X83" s="66"/>
      <c r="Y83" s="66" t="str">
        <f si="32" t="shared"/>
        <v/>
      </c>
      <c r="Z83" s="66"/>
      <c r="AA83" s="66" t="str">
        <f si="33" t="shared"/>
        <v/>
      </c>
      <c r="AB83" s="66"/>
      <c r="AC83" s="58" t="str">
        <f si="34" t="shared"/>
        <v/>
      </c>
      <c r="AD83" s="58" t="str">
        <f si="35" t="shared"/>
        <v/>
      </c>
      <c r="AE83" s="27" t="str">
        <f si="36" t="shared"/>
        <v/>
      </c>
      <c r="AF83">
        <f si="17" t="shared"/>
        <v>0</v>
      </c>
      <c r="AH83">
        <v>60</v>
      </c>
      <c r="AI83" t="str">
        <f si="15" t="shared"/>
        <v>Ben SimmonsIsaiah CanaanAndrew WigginsMonte MorrisWill BartonKelly OubreMarvin BagleyJosh JacksonKarl-Anthony Towns</v>
      </c>
      <c r="AJ83">
        <f si="18" t="shared"/>
        <v>0</v>
      </c>
      <c r="AK83">
        <f si="19" t="shared"/>
        <v>0</v>
      </c>
      <c r="AL83">
        <f si="20" t="shared"/>
        <v>0</v>
      </c>
      <c r="AM83">
        <f si="21" t="shared"/>
        <v>0</v>
      </c>
      <c r="AN83">
        <f si="22" t="shared"/>
        <v>0</v>
      </c>
      <c r="AO83">
        <f si="23" t="shared"/>
        <v>0</v>
      </c>
      <c r="AP83">
        <f si="24" t="shared"/>
        <v>0</v>
      </c>
      <c r="AQ83">
        <f si="25" t="shared"/>
        <v>0</v>
      </c>
      <c r="AR83">
        <f si="26" t="shared"/>
        <v>0</v>
      </c>
      <c r="AS83">
        <f si="27" t="shared"/>
        <v>0</v>
      </c>
      <c r="AU83" t="str">
        <f>IFERROR(VLOOKUP(C83,Results!$A$2:$B$240,2,FALSE)+VLOOKUP(D83,Results!$A$2:$B$240,2,FALSE)+VLOOKUP(E83,Results!$A$2:$B$240,2,FALSE)+VLOOKUP(F83,Results!$A$2:$B$240,2,FALSE)+VLOOKUP(G83,Results!$A$2:$B$240,2,FALSE)+VLOOKUP(H83,Results!$A$2:$B$240,2,FALSE)+VLOOKUP(I83,Results!$A$2:$B$240,2,FALSE)+VLOOKUP(J83,Results!$A$2:$B$240,2,FALSE)+VLOOKUP(B83,Results!$A$2:$B$240,2,FALSE)-MIN(VLOOKUP(C83,Results!$A$2:$B$240,2,FALSE),VLOOKUP(D83,Results!$A$2:$B$240,2,FALSE),VLOOKUP(E83,Results!$A$2:$B$240,2,FALSE),VLOOKUP(F83,Results!$A$2:$B$240,2,FALSE),VLOOKUP(G83,Results!$A$2:$B$240,2,FALSE),VLOOKUP(H83,Results!$A$2:$B$240,2,FALSE),VLOOKUP(I83,Results!$A$2:$B$240,2,FALSE),VLOOKUP(J83,Results!$A$2:$B$240,2,FALSE),VLOOKUP(B83,Results!$A$2:$B$240,2,FALSE)),"")</f>
        <v/>
      </c>
    </row>
    <row customHeight="1" ht="18.75" r="84" spans="2:47" x14ac:dyDescent="0.3">
      <c r="B84" s="7" t="s">
        <v>87</v>
      </c>
      <c r="C84" s="7" t="s">
        <v>171</v>
      </c>
      <c r="D84" s="7" t="s">
        <v>172</v>
      </c>
      <c r="E84" s="7" t="s">
        <v>146</v>
      </c>
      <c r="F84" s="7" t="s">
        <v>150</v>
      </c>
      <c r="G84" s="7" t="s">
        <v>177</v>
      </c>
      <c r="H84" s="7" t="s">
        <v>92</v>
      </c>
      <c r="I84" s="7" t="s">
        <v>152</v>
      </c>
      <c r="J84" s="7" t="s">
        <v>186</v>
      </c>
      <c r="K84" t="n">
        <v>25.0</v>
      </c>
      <c r="L84" s="30">
        <f si="12" t="shared"/>
        <v>0</v>
      </c>
      <c r="M84" s="6"/>
      <c r="N84" s="35" t="str">
        <f si="13" t="shared"/>
        <v/>
      </c>
      <c r="O84" s="59">
        <f>(IF(ISNUMBER(MATCH(B84,Sheet4!$K$92:$K$101,0)),1,0)+IF(ISNUMBER(MATCH(C84,Sheet4!$K$92:$K$101,0)),1,0)+IF(ISNUMBER(MATCH(D84,Sheet4!$K$92:$K$101,0)),1,0)+IF(ISNUMBER(MATCH(E84,Sheet4!$K$92:$K$101,0)),1,0)+IF(ISNUMBER(MATCH(F84,Sheet4!$K$92:$K$101,0)),1,0)+IF(ISNUMBER(MATCH(G84,Sheet4!$K$92:$K$101,0)),1,0)+IF(ISNUMBER(MATCH(H84,Sheet4!$K$92:$K$101,0)),1,0)+IF(ISNUMBER(MATCH(I84,Sheet4!$K$92:$K$101,0)),1,0)+IF(ISNUMBER(MATCH(J84,Sheet4!$K$92:$K$101,0)),1,0))
-
(IF(ISNUMBER(MATCH(B84,Sheet4!$F$2:$F$11,0)),1,0)+IF(ISNUMBER(MATCH(C84,Sheet4!$F$2:$F$11,0)),1,0)+IF(ISNUMBER(MATCH(D84,Sheet4!$F$2:$F$11,0)),1,0)+IF(ISNUMBER(MATCH(E84,Sheet4!$F$2:$F$11,0)),1,0)+IF(ISNUMBER(MATCH(F84,Sheet4!$F$2:$F$11,0)),1,0)+IF(ISNUMBER(MATCH(G84,Sheet4!$F$2:$F$11,0)),1,0)+IF(ISNUMBER(MATCH(H84,Sheet4!$F$2:$F$11,0)),1,0)+IF(ISNUMBER(MATCH(I84,Sheet4!$F$2:$F$11,0)),1,0)+IF(ISNUMBER(MATCH(J84,Sheet4!$F$2:$F$11,0)),1,0))</f>
        <v>0</v>
      </c>
      <c r="P84" s="40" t="str">
        <f>IFERROR(INDEX(Sheet4!$G:$G,MATCH(Sheet1!B84,Sheet4!$F:$F,0))+INDEX(Sheet4!$G:$G,MATCH(Sheet1!C84,Sheet4!$F:$F,0))+INDEX(Sheet4!$G:$G,MATCH(Sheet1!D84,Sheet4!$F:$F,0))+INDEX(Sheet4!$G:$G,MATCH(Sheet1!E84,Sheet4!$F:$F,0))+INDEX(Sheet4!$G:$G,MATCH(Sheet1!F84,Sheet4!$F:$F,0))+INDEX(Sheet4!$G:$G,MATCH(Sheet1!G84,Sheet4!$F:$F,0))+INDEX(Sheet4!$G:$G,MATCH(Sheet1!H84,Sheet4!$F:$F,0))+INDEX(Sheet4!$G:$G,MATCH(Sheet1!I84,Sheet4!$F:$F,0))+INDEX(Sheet4!$G:$G,MATCH(Sheet1!J84,Sheet4!$F:$F,0)),"")</f>
        <v/>
      </c>
      <c r="Q84" s="15">
        <v>61</v>
      </c>
      <c r="R84" s="26" t="str">
        <f si="28" t="shared"/>
        <v/>
      </c>
      <c r="S84" s="66" t="str">
        <f si="29" t="shared"/>
        <v/>
      </c>
      <c r="T84" s="66"/>
      <c r="U84" s="66" t="str">
        <f si="30" t="shared"/>
        <v/>
      </c>
      <c r="V84" s="66"/>
      <c r="W84" s="66" t="str">
        <f si="31" t="shared"/>
        <v/>
      </c>
      <c r="X84" s="66"/>
      <c r="Y84" s="66" t="str">
        <f si="32" t="shared"/>
        <v/>
      </c>
      <c r="Z84" s="66"/>
      <c r="AA84" s="66" t="str">
        <f si="33" t="shared"/>
        <v/>
      </c>
      <c r="AB84" s="66"/>
      <c r="AC84" s="58" t="str">
        <f si="34" t="shared"/>
        <v/>
      </c>
      <c r="AD84" s="58" t="str">
        <f si="35" t="shared"/>
        <v/>
      </c>
      <c r="AE84" s="27" t="str">
        <f si="36" t="shared"/>
        <v/>
      </c>
      <c r="AF84">
        <f si="17" t="shared"/>
        <v>0</v>
      </c>
      <c r="AH84">
        <v>61</v>
      </c>
      <c r="AI84" t="str">
        <f si="15" t="shared"/>
        <v>Ben SimmonsIsaiah CanaanDevin BookerJimmy ButlerJoe InglesCorey BrewerJohn CollinsJosh JacksonDeandre Ayton</v>
      </c>
      <c r="AJ84">
        <f si="18" t="shared"/>
        <v>0</v>
      </c>
      <c r="AK84">
        <f si="19" t="shared"/>
        <v>0</v>
      </c>
      <c r="AL84">
        <f si="20" t="shared"/>
        <v>0</v>
      </c>
      <c r="AM84">
        <f si="21" t="shared"/>
        <v>0</v>
      </c>
      <c r="AN84">
        <f si="22" t="shared"/>
        <v>0</v>
      </c>
      <c r="AO84">
        <f si="23" t="shared"/>
        <v>0</v>
      </c>
      <c r="AP84">
        <f si="24" t="shared"/>
        <v>0</v>
      </c>
      <c r="AQ84">
        <f si="25" t="shared"/>
        <v>0</v>
      </c>
      <c r="AR84">
        <f si="26" t="shared"/>
        <v>0</v>
      </c>
      <c r="AS84">
        <f si="27" t="shared"/>
        <v>0</v>
      </c>
      <c r="AU84" t="str">
        <f>IFERROR(VLOOKUP(C84,Results!$A$2:$B$240,2,FALSE)+VLOOKUP(D84,Results!$A$2:$B$240,2,FALSE)+VLOOKUP(E84,Results!$A$2:$B$240,2,FALSE)+VLOOKUP(F84,Results!$A$2:$B$240,2,FALSE)+VLOOKUP(G84,Results!$A$2:$B$240,2,FALSE)+VLOOKUP(H84,Results!$A$2:$B$240,2,FALSE)+VLOOKUP(I84,Results!$A$2:$B$240,2,FALSE)+VLOOKUP(J84,Results!$A$2:$B$240,2,FALSE)+VLOOKUP(B84,Results!$A$2:$B$240,2,FALSE)-MIN(VLOOKUP(C84,Results!$A$2:$B$240,2,FALSE),VLOOKUP(D84,Results!$A$2:$B$240,2,FALSE),VLOOKUP(E84,Results!$A$2:$B$240,2,FALSE),VLOOKUP(F84,Results!$A$2:$B$240,2,FALSE),VLOOKUP(G84,Results!$A$2:$B$240,2,FALSE),VLOOKUP(H84,Results!$A$2:$B$240,2,FALSE),VLOOKUP(I84,Results!$A$2:$B$240,2,FALSE),VLOOKUP(J84,Results!$A$2:$B$240,2,FALSE),VLOOKUP(B84,Results!$A$2:$B$240,2,FALSE)),"")</f>
        <v/>
      </c>
    </row>
    <row customHeight="1" ht="18.75" r="85" spans="2:47" x14ac:dyDescent="0.3">
      <c r="B85" s="7" t="s">
        <v>95</v>
      </c>
      <c r="C85" s="7" t="s">
        <v>170</v>
      </c>
      <c r="D85" s="7" t="s">
        <v>145</v>
      </c>
      <c r="E85" s="7" t="s">
        <v>146</v>
      </c>
      <c r="F85" s="7" t="s">
        <v>150</v>
      </c>
      <c r="G85" s="7" t="s">
        <v>177</v>
      </c>
      <c r="H85" s="7" t="s">
        <v>181</v>
      </c>
      <c r="I85" s="7" t="s">
        <v>152</v>
      </c>
      <c r="J85" s="7" t="s">
        <v>187</v>
      </c>
      <c r="K85" t="n">
        <v>24.0</v>
      </c>
      <c r="L85" s="30">
        <f si="12" t="shared"/>
        <v>0</v>
      </c>
      <c r="M85" s="6"/>
      <c r="N85" s="35" t="str">
        <f si="13" t="shared"/>
        <v/>
      </c>
      <c r="O85" s="59">
        <f>(IF(ISNUMBER(MATCH(B85,Sheet4!$K$92:$K$101,0)),1,0)+IF(ISNUMBER(MATCH(C85,Sheet4!$K$92:$K$101,0)),1,0)+IF(ISNUMBER(MATCH(D85,Sheet4!$K$92:$K$101,0)),1,0)+IF(ISNUMBER(MATCH(E85,Sheet4!$K$92:$K$101,0)),1,0)+IF(ISNUMBER(MATCH(F85,Sheet4!$K$92:$K$101,0)),1,0)+IF(ISNUMBER(MATCH(G85,Sheet4!$K$92:$K$101,0)),1,0)+IF(ISNUMBER(MATCH(H85,Sheet4!$K$92:$K$101,0)),1,0)+IF(ISNUMBER(MATCH(I85,Sheet4!$K$92:$K$101,0)),1,0)+IF(ISNUMBER(MATCH(J85,Sheet4!$K$92:$K$101,0)),1,0))
-
(IF(ISNUMBER(MATCH(B85,Sheet4!$F$2:$F$11,0)),1,0)+IF(ISNUMBER(MATCH(C85,Sheet4!$F$2:$F$11,0)),1,0)+IF(ISNUMBER(MATCH(D85,Sheet4!$F$2:$F$11,0)),1,0)+IF(ISNUMBER(MATCH(E85,Sheet4!$F$2:$F$11,0)),1,0)+IF(ISNUMBER(MATCH(F85,Sheet4!$F$2:$F$11,0)),1,0)+IF(ISNUMBER(MATCH(G85,Sheet4!$F$2:$F$11,0)),1,0)+IF(ISNUMBER(MATCH(H85,Sheet4!$F$2:$F$11,0)),1,0)+IF(ISNUMBER(MATCH(I85,Sheet4!$F$2:$F$11,0)),1,0)+IF(ISNUMBER(MATCH(J85,Sheet4!$F$2:$F$11,0)),1,0))</f>
        <v>0</v>
      </c>
      <c r="P85" s="40" t="str">
        <f>IFERROR(INDEX(Sheet4!$G:$G,MATCH(Sheet1!B85,Sheet4!$F:$F,0))+INDEX(Sheet4!$G:$G,MATCH(Sheet1!C85,Sheet4!$F:$F,0))+INDEX(Sheet4!$G:$G,MATCH(Sheet1!D85,Sheet4!$F:$F,0))+INDEX(Sheet4!$G:$G,MATCH(Sheet1!E85,Sheet4!$F:$F,0))+INDEX(Sheet4!$G:$G,MATCH(Sheet1!F85,Sheet4!$F:$F,0))+INDEX(Sheet4!$G:$G,MATCH(Sheet1!G85,Sheet4!$F:$F,0))+INDEX(Sheet4!$G:$G,MATCH(Sheet1!H85,Sheet4!$F:$F,0))+INDEX(Sheet4!$G:$G,MATCH(Sheet1!I85,Sheet4!$F:$F,0))+INDEX(Sheet4!$G:$G,MATCH(Sheet1!J85,Sheet4!$F:$F,0)),"")</f>
        <v/>
      </c>
      <c r="Q85" s="15">
        <v>62</v>
      </c>
      <c r="R85" s="26" t="str">
        <f si="28" t="shared"/>
        <v/>
      </c>
      <c r="S85" s="66" t="str">
        <f si="29" t="shared"/>
        <v/>
      </c>
      <c r="T85" s="66"/>
      <c r="U85" s="66" t="str">
        <f si="30" t="shared"/>
        <v/>
      </c>
      <c r="V85" s="66"/>
      <c r="W85" s="66" t="str">
        <f si="31" t="shared"/>
        <v/>
      </c>
      <c r="X85" s="66"/>
      <c r="Y85" s="66" t="str">
        <f si="32" t="shared"/>
        <v/>
      </c>
      <c r="Z85" s="66"/>
      <c r="AA85" s="66" t="str">
        <f si="33" t="shared"/>
        <v/>
      </c>
      <c r="AB85" s="66"/>
      <c r="AC85" s="58" t="str">
        <f si="34" t="shared"/>
        <v/>
      </c>
      <c r="AD85" s="58" t="str">
        <f si="35" t="shared"/>
        <v/>
      </c>
      <c r="AE85" s="27" t="str">
        <f si="36" t="shared"/>
        <v/>
      </c>
      <c r="AF85">
        <f si="17" t="shared"/>
        <v>0</v>
      </c>
      <c r="AH85">
        <v>62</v>
      </c>
      <c r="AI85" t="str">
        <f si="15" t="shared"/>
        <v>Ben SimmonsIsaiah CanaanDevin BookerMalik BeasleyWill BartonKelly OubreMarvin BagleyPaul MillsapRudy Gobert</v>
      </c>
      <c r="AJ85">
        <f si="18" t="shared"/>
        <v>0</v>
      </c>
      <c r="AK85">
        <f si="19" t="shared"/>
        <v>0</v>
      </c>
      <c r="AL85">
        <f si="20" t="shared"/>
        <v>0</v>
      </c>
      <c r="AM85">
        <f si="21" t="shared"/>
        <v>0</v>
      </c>
      <c r="AN85">
        <f si="22" t="shared"/>
        <v>0</v>
      </c>
      <c r="AO85">
        <f si="23" t="shared"/>
        <v>0</v>
      </c>
      <c r="AP85">
        <f si="24" t="shared"/>
        <v>0</v>
      </c>
      <c r="AQ85">
        <f si="25" t="shared"/>
        <v>0</v>
      </c>
      <c r="AR85">
        <f si="26" t="shared"/>
        <v>0</v>
      </c>
      <c r="AS85">
        <f si="27" t="shared"/>
        <v>0</v>
      </c>
      <c r="AU85" t="str">
        <f>IFERROR(VLOOKUP(C85,Results!$A$2:$B$240,2,FALSE)+VLOOKUP(D85,Results!$A$2:$B$240,2,FALSE)+VLOOKUP(E85,Results!$A$2:$B$240,2,FALSE)+VLOOKUP(F85,Results!$A$2:$B$240,2,FALSE)+VLOOKUP(G85,Results!$A$2:$B$240,2,FALSE)+VLOOKUP(H85,Results!$A$2:$B$240,2,FALSE)+VLOOKUP(I85,Results!$A$2:$B$240,2,FALSE)+VLOOKUP(J85,Results!$A$2:$B$240,2,FALSE)+VLOOKUP(B85,Results!$A$2:$B$240,2,FALSE)-MIN(VLOOKUP(C85,Results!$A$2:$B$240,2,FALSE),VLOOKUP(D85,Results!$A$2:$B$240,2,FALSE),VLOOKUP(E85,Results!$A$2:$B$240,2,FALSE),VLOOKUP(F85,Results!$A$2:$B$240,2,FALSE),VLOOKUP(G85,Results!$A$2:$B$240,2,FALSE),VLOOKUP(H85,Results!$A$2:$B$240,2,FALSE),VLOOKUP(I85,Results!$A$2:$B$240,2,FALSE),VLOOKUP(J85,Results!$A$2:$B$240,2,FALSE),VLOOKUP(B85,Results!$A$2:$B$240,2,FALSE)),"")</f>
        <v/>
      </c>
    </row>
    <row r="86" spans="2:47" x14ac:dyDescent="0.3">
      <c r="B86" s="7" t="s">
        <v>166</v>
      </c>
      <c r="C86" s="7" t="s">
        <v>87</v>
      </c>
      <c r="D86" s="7" t="s">
        <v>146</v>
      </c>
      <c r="E86" s="7" t="s">
        <v>148</v>
      </c>
      <c r="F86" s="7" t="s">
        <v>177</v>
      </c>
      <c r="G86" s="7" t="s">
        <v>159</v>
      </c>
      <c r="H86" s="7" t="s">
        <v>93</v>
      </c>
      <c r="I86" s="7" t="s">
        <v>181</v>
      </c>
      <c r="J86" s="7" t="s">
        <v>188</v>
      </c>
      <c r="K86" t="n">
        <v>24.0</v>
      </c>
      <c r="L86" s="30">
        <f si="12" t="shared"/>
        <v>0</v>
      </c>
      <c r="M86" s="6"/>
      <c r="N86" s="35" t="str">
        <f si="13" t="shared"/>
        <v/>
      </c>
      <c r="O86" s="59">
        <f>(IF(ISNUMBER(MATCH(B86,Sheet4!$K$92:$K$101,0)),1,0)+IF(ISNUMBER(MATCH(C86,Sheet4!$K$92:$K$101,0)),1,0)+IF(ISNUMBER(MATCH(D86,Sheet4!$K$92:$K$101,0)),1,0)+IF(ISNUMBER(MATCH(E86,Sheet4!$K$92:$K$101,0)),1,0)+IF(ISNUMBER(MATCH(F86,Sheet4!$K$92:$K$101,0)),1,0)+IF(ISNUMBER(MATCH(G86,Sheet4!$K$92:$K$101,0)),1,0)+IF(ISNUMBER(MATCH(H86,Sheet4!$K$92:$K$101,0)),1,0)+IF(ISNUMBER(MATCH(I86,Sheet4!$K$92:$K$101,0)),1,0)+IF(ISNUMBER(MATCH(J86,Sheet4!$K$92:$K$101,0)),1,0))
-
(IF(ISNUMBER(MATCH(B86,Sheet4!$F$2:$F$11,0)),1,0)+IF(ISNUMBER(MATCH(C86,Sheet4!$F$2:$F$11,0)),1,0)+IF(ISNUMBER(MATCH(D86,Sheet4!$F$2:$F$11,0)),1,0)+IF(ISNUMBER(MATCH(E86,Sheet4!$F$2:$F$11,0)),1,0)+IF(ISNUMBER(MATCH(F86,Sheet4!$F$2:$F$11,0)),1,0)+IF(ISNUMBER(MATCH(G86,Sheet4!$F$2:$F$11,0)),1,0)+IF(ISNUMBER(MATCH(H86,Sheet4!$F$2:$F$11,0)),1,0)+IF(ISNUMBER(MATCH(I86,Sheet4!$F$2:$F$11,0)),1,0)+IF(ISNUMBER(MATCH(J86,Sheet4!$F$2:$F$11,0)),1,0))</f>
        <v>0</v>
      </c>
      <c r="P86" s="40" t="str">
        <f>IFERROR(INDEX(Sheet4!$G:$G,MATCH(Sheet1!B86,Sheet4!$F:$F,0))+INDEX(Sheet4!$G:$G,MATCH(Sheet1!C86,Sheet4!$F:$F,0))+INDEX(Sheet4!$G:$G,MATCH(Sheet1!D86,Sheet4!$F:$F,0))+INDEX(Sheet4!$G:$G,MATCH(Sheet1!E86,Sheet4!$F:$F,0))+INDEX(Sheet4!$G:$G,MATCH(Sheet1!F86,Sheet4!$F:$F,0))+INDEX(Sheet4!$G:$G,MATCH(Sheet1!G86,Sheet4!$F:$F,0))+INDEX(Sheet4!$G:$G,MATCH(Sheet1!H86,Sheet4!$F:$F,0))+INDEX(Sheet4!$G:$G,MATCH(Sheet1!I86,Sheet4!$F:$F,0))+INDEX(Sheet4!$G:$G,MATCH(Sheet1!J86,Sheet4!$F:$F,0)),"")</f>
        <v/>
      </c>
      <c r="Q86" s="15">
        <v>63</v>
      </c>
      <c r="R86" s="26" t="str">
        <f si="28" t="shared"/>
        <v/>
      </c>
      <c r="S86" s="66" t="str">
        <f si="29" t="shared"/>
        <v/>
      </c>
      <c r="T86" s="66"/>
      <c r="U86" s="66" t="str">
        <f si="30" t="shared"/>
        <v/>
      </c>
      <c r="V86" s="66"/>
      <c r="W86" s="66" t="str">
        <f si="31" t="shared"/>
        <v/>
      </c>
      <c r="X86" s="66"/>
      <c r="Y86" s="66" t="str">
        <f si="32" t="shared"/>
        <v/>
      </c>
      <c r="Z86" s="66"/>
      <c r="AA86" s="66" t="str">
        <f si="33" t="shared"/>
        <v/>
      </c>
      <c r="AB86" s="66"/>
      <c r="AC86" s="58" t="str">
        <f si="34" t="shared"/>
        <v/>
      </c>
      <c r="AD86" s="58" t="str">
        <f si="35" t="shared"/>
        <v/>
      </c>
      <c r="AE86" s="27" t="str">
        <f si="36" t="shared"/>
        <v/>
      </c>
      <c r="AF86">
        <f si="17" t="shared"/>
        <v>0</v>
      </c>
      <c r="AH86">
        <v>63</v>
      </c>
      <c r="AI86" t="str">
        <f si="15" t="shared"/>
        <v>Ricky RubioLandry ShametJames HardenMonte MorrisKelly OubreMikal BridgesJosh JacksonPaul MillsapRudy Gobert</v>
      </c>
      <c r="AJ86">
        <f si="18" t="shared"/>
        <v>0</v>
      </c>
      <c r="AK86">
        <f si="19" t="shared"/>
        <v>0</v>
      </c>
      <c r="AL86">
        <f si="20" t="shared"/>
        <v>0</v>
      </c>
      <c r="AM86">
        <f si="21" t="shared"/>
        <v>0</v>
      </c>
      <c r="AN86">
        <f si="22" t="shared"/>
        <v>0</v>
      </c>
      <c r="AO86">
        <f si="23" t="shared"/>
        <v>0</v>
      </c>
      <c r="AP86">
        <f si="24" t="shared"/>
        <v>0</v>
      </c>
      <c r="AQ86">
        <f si="25" t="shared"/>
        <v>0</v>
      </c>
      <c r="AR86">
        <f si="26" t="shared"/>
        <v>0</v>
      </c>
      <c r="AS86">
        <f si="27" t="shared"/>
        <v>0</v>
      </c>
      <c r="AU86" t="str">
        <f>IFERROR(VLOOKUP(C86,Results!$A$2:$B$240,2,FALSE)+VLOOKUP(D86,Results!$A$2:$B$240,2,FALSE)+VLOOKUP(E86,Results!$A$2:$B$240,2,FALSE)+VLOOKUP(F86,Results!$A$2:$B$240,2,FALSE)+VLOOKUP(G86,Results!$A$2:$B$240,2,FALSE)+VLOOKUP(H86,Results!$A$2:$B$240,2,FALSE)+VLOOKUP(I86,Results!$A$2:$B$240,2,FALSE)+VLOOKUP(J86,Results!$A$2:$B$240,2,FALSE)+VLOOKUP(B86,Results!$A$2:$B$240,2,FALSE)-MIN(VLOOKUP(C86,Results!$A$2:$B$240,2,FALSE),VLOOKUP(D86,Results!$A$2:$B$240,2,FALSE),VLOOKUP(E86,Results!$A$2:$B$240,2,FALSE),VLOOKUP(F86,Results!$A$2:$B$240,2,FALSE),VLOOKUP(G86,Results!$A$2:$B$240,2,FALSE),VLOOKUP(H86,Results!$A$2:$B$240,2,FALSE),VLOOKUP(I86,Results!$A$2:$B$240,2,FALSE),VLOOKUP(J86,Results!$A$2:$B$240,2,FALSE),VLOOKUP(B86,Results!$A$2:$B$240,2,FALSE)),"")</f>
        <v/>
      </c>
    </row>
    <row customHeight="1" ht="18.75" r="87" spans="2:47" x14ac:dyDescent="0.3">
      <c r="B87" s="7" t="s">
        <v>166</v>
      </c>
      <c r="C87" s="7" t="s">
        <v>170</v>
      </c>
      <c r="D87" s="7" t="s">
        <v>89</v>
      </c>
      <c r="E87" s="7" t="s">
        <v>146</v>
      </c>
      <c r="F87" s="7" t="s">
        <v>177</v>
      </c>
      <c r="G87" s="7" t="s">
        <v>100</v>
      </c>
      <c r="H87" s="7" t="s">
        <v>153</v>
      </c>
      <c r="I87" s="7" t="s">
        <v>152</v>
      </c>
      <c r="J87" s="7" t="s">
        <v>188</v>
      </c>
      <c r="K87" t="n">
        <v>24.0</v>
      </c>
      <c r="L87" s="30">
        <f si="12" t="shared"/>
        <v>0</v>
      </c>
      <c r="M87" s="6"/>
      <c r="N87" s="35" t="str">
        <f si="13" t="shared"/>
        <v/>
      </c>
      <c r="O87" s="59">
        <f>(IF(ISNUMBER(MATCH(B87,Sheet4!$K$92:$K$101,0)),1,0)+IF(ISNUMBER(MATCH(C87,Sheet4!$K$92:$K$101,0)),1,0)+IF(ISNUMBER(MATCH(D87,Sheet4!$K$92:$K$101,0)),1,0)+IF(ISNUMBER(MATCH(E87,Sheet4!$K$92:$K$101,0)),1,0)+IF(ISNUMBER(MATCH(F87,Sheet4!$K$92:$K$101,0)),1,0)+IF(ISNUMBER(MATCH(G87,Sheet4!$K$92:$K$101,0)),1,0)+IF(ISNUMBER(MATCH(H87,Sheet4!$K$92:$K$101,0)),1,0)+IF(ISNUMBER(MATCH(I87,Sheet4!$K$92:$K$101,0)),1,0)+IF(ISNUMBER(MATCH(J87,Sheet4!$K$92:$K$101,0)),1,0))
-
(IF(ISNUMBER(MATCH(B87,Sheet4!$F$2:$F$11,0)),1,0)+IF(ISNUMBER(MATCH(C87,Sheet4!$F$2:$F$11,0)),1,0)+IF(ISNUMBER(MATCH(D87,Sheet4!$F$2:$F$11,0)),1,0)+IF(ISNUMBER(MATCH(E87,Sheet4!$F$2:$F$11,0)),1,0)+IF(ISNUMBER(MATCH(F87,Sheet4!$F$2:$F$11,0)),1,0)+IF(ISNUMBER(MATCH(G87,Sheet4!$F$2:$F$11,0)),1,0)+IF(ISNUMBER(MATCH(H87,Sheet4!$F$2:$F$11,0)),1,0)+IF(ISNUMBER(MATCH(I87,Sheet4!$F$2:$F$11,0)),1,0)+IF(ISNUMBER(MATCH(J87,Sheet4!$F$2:$F$11,0)),1,0))</f>
        <v>0</v>
      </c>
      <c r="P87" s="40" t="str">
        <f>IFERROR(INDEX(Sheet4!$G:$G,MATCH(Sheet1!B87,Sheet4!$F:$F,0))+INDEX(Sheet4!$G:$G,MATCH(Sheet1!C87,Sheet4!$F:$F,0))+INDEX(Sheet4!$G:$G,MATCH(Sheet1!D87,Sheet4!$F:$F,0))+INDEX(Sheet4!$G:$G,MATCH(Sheet1!E87,Sheet4!$F:$F,0))+INDEX(Sheet4!$G:$G,MATCH(Sheet1!F87,Sheet4!$F:$F,0))+INDEX(Sheet4!$G:$G,MATCH(Sheet1!G87,Sheet4!$F:$F,0))+INDEX(Sheet4!$G:$G,MATCH(Sheet1!H87,Sheet4!$F:$F,0))+INDEX(Sheet4!$G:$G,MATCH(Sheet1!I87,Sheet4!$F:$F,0))+INDEX(Sheet4!$G:$G,MATCH(Sheet1!J87,Sheet4!$F:$F,0)),"")</f>
        <v/>
      </c>
      <c r="Q87" s="15">
        <v>64</v>
      </c>
      <c r="R87" s="26" t="str">
        <f si="28" t="shared"/>
        <v/>
      </c>
      <c r="S87" s="66" t="str">
        <f si="29" t="shared"/>
        <v/>
      </c>
      <c r="T87" s="66"/>
      <c r="U87" s="66" t="str">
        <f si="30" t="shared"/>
        <v/>
      </c>
      <c r="V87" s="66"/>
      <c r="W87" s="66" t="str">
        <f si="31" t="shared"/>
        <v/>
      </c>
      <c r="X87" s="66"/>
      <c r="Y87" s="66" t="str">
        <f si="32" t="shared"/>
        <v/>
      </c>
      <c r="Z87" s="66"/>
      <c r="AA87" s="66" t="str">
        <f si="33" t="shared"/>
        <v/>
      </c>
      <c r="AB87" s="66"/>
      <c r="AC87" s="58" t="str">
        <f si="34" t="shared"/>
        <v/>
      </c>
      <c r="AD87" s="58" t="str">
        <f si="35" t="shared"/>
        <v/>
      </c>
      <c r="AE87" s="27" t="str">
        <f si="36" t="shared"/>
        <v/>
      </c>
      <c r="AF87">
        <f si="17" t="shared"/>
        <v>0</v>
      </c>
      <c r="AH87">
        <v>64</v>
      </c>
      <c r="AI87" t="str">
        <f si="15" t="shared"/>
        <v>Ben SimmonsDe'Aaron FoxDevin BookerTorrey CraigKelly OubreGerald GreenKenneth FariedJosh JacksonDeandre Ayton</v>
      </c>
      <c r="AJ87">
        <f si="18" t="shared"/>
        <v>0</v>
      </c>
      <c r="AK87">
        <f si="19" t="shared"/>
        <v>0</v>
      </c>
      <c r="AL87">
        <f si="20" t="shared"/>
        <v>0</v>
      </c>
      <c r="AM87">
        <f si="21" t="shared"/>
        <v>0</v>
      </c>
      <c r="AN87">
        <f si="22" t="shared"/>
        <v>0</v>
      </c>
      <c r="AO87">
        <f si="23" t="shared"/>
        <v>0</v>
      </c>
      <c r="AP87">
        <f si="24" t="shared"/>
        <v>0</v>
      </c>
      <c r="AQ87">
        <f si="25" t="shared"/>
        <v>0</v>
      </c>
      <c r="AR87">
        <f si="26" t="shared"/>
        <v>0</v>
      </c>
      <c r="AS87">
        <f si="27" t="shared"/>
        <v>0</v>
      </c>
      <c r="AU87" t="str">
        <f>IFERROR(VLOOKUP(C87,Results!$A$2:$B$240,2,FALSE)+VLOOKUP(D87,Results!$A$2:$B$240,2,FALSE)+VLOOKUP(E87,Results!$A$2:$B$240,2,FALSE)+VLOOKUP(F87,Results!$A$2:$B$240,2,FALSE)+VLOOKUP(G87,Results!$A$2:$B$240,2,FALSE)+VLOOKUP(H87,Results!$A$2:$B$240,2,FALSE)+VLOOKUP(I87,Results!$A$2:$B$240,2,FALSE)+VLOOKUP(J87,Results!$A$2:$B$240,2,FALSE)+VLOOKUP(B87,Results!$A$2:$B$240,2,FALSE)-MIN(VLOOKUP(C87,Results!$A$2:$B$240,2,FALSE),VLOOKUP(D87,Results!$A$2:$B$240,2,FALSE),VLOOKUP(E87,Results!$A$2:$B$240,2,FALSE),VLOOKUP(F87,Results!$A$2:$B$240,2,FALSE),VLOOKUP(G87,Results!$A$2:$B$240,2,FALSE),VLOOKUP(H87,Results!$A$2:$B$240,2,FALSE),VLOOKUP(I87,Results!$A$2:$B$240,2,FALSE),VLOOKUP(J87,Results!$A$2:$B$240,2,FALSE),VLOOKUP(B87,Results!$A$2:$B$240,2,FALSE)),"")</f>
        <v/>
      </c>
    </row>
    <row customHeight="1" ht="18.75" r="88" spans="2:47" x14ac:dyDescent="0.3">
      <c r="B88" s="7" t="s">
        <v>108</v>
      </c>
      <c r="C88" s="7" t="s">
        <v>170</v>
      </c>
      <c r="D88" s="7" t="s">
        <v>145</v>
      </c>
      <c r="E88" s="7" t="s">
        <v>146</v>
      </c>
      <c r="F88" s="7" t="s">
        <v>150</v>
      </c>
      <c r="G88" s="7" t="s">
        <v>178</v>
      </c>
      <c r="H88" s="7" t="s">
        <v>181</v>
      </c>
      <c r="I88" s="7" t="s">
        <v>152</v>
      </c>
      <c r="J88" s="7" t="s">
        <v>98</v>
      </c>
      <c r="K88" t="n">
        <v>24.0</v>
      </c>
      <c r="L88" s="30">
        <f ref="L88:L151" si="37" t="shared">AS88</f>
        <v>0</v>
      </c>
      <c r="M88" s="6"/>
      <c r="N88" s="35" t="str">
        <f ref="N88:N151" si="38" t="shared">AU88</f>
        <v/>
      </c>
      <c r="O88" s="59">
        <f>(IF(ISNUMBER(MATCH(B88,Sheet4!$K$92:$K$101,0)),1,0)+IF(ISNUMBER(MATCH(C88,Sheet4!$K$92:$K$101,0)),1,0)+IF(ISNUMBER(MATCH(D88,Sheet4!$K$92:$K$101,0)),1,0)+IF(ISNUMBER(MATCH(E88,Sheet4!$K$92:$K$101,0)),1,0)+IF(ISNUMBER(MATCH(F88,Sheet4!$K$92:$K$101,0)),1,0)+IF(ISNUMBER(MATCH(G88,Sheet4!$K$92:$K$101,0)),1,0)+IF(ISNUMBER(MATCH(H88,Sheet4!$K$92:$K$101,0)),1,0)+IF(ISNUMBER(MATCH(I88,Sheet4!$K$92:$K$101,0)),1,0)+IF(ISNUMBER(MATCH(J88,Sheet4!$K$92:$K$101,0)),1,0))
-
(IF(ISNUMBER(MATCH(B88,Sheet4!$F$2:$F$11,0)),1,0)+IF(ISNUMBER(MATCH(C88,Sheet4!$F$2:$F$11,0)),1,0)+IF(ISNUMBER(MATCH(D88,Sheet4!$F$2:$F$11,0)),1,0)+IF(ISNUMBER(MATCH(E88,Sheet4!$F$2:$F$11,0)),1,0)+IF(ISNUMBER(MATCH(F88,Sheet4!$F$2:$F$11,0)),1,0)+IF(ISNUMBER(MATCH(G88,Sheet4!$F$2:$F$11,0)),1,0)+IF(ISNUMBER(MATCH(H88,Sheet4!$F$2:$F$11,0)),1,0)+IF(ISNUMBER(MATCH(I88,Sheet4!$F$2:$F$11,0)),1,0)+IF(ISNUMBER(MATCH(J88,Sheet4!$F$2:$F$11,0)),1,0))</f>
        <v>0</v>
      </c>
      <c r="P88" s="40" t="str">
        <f>IFERROR(INDEX(Sheet4!$G:$G,MATCH(Sheet1!B88,Sheet4!$F:$F,0))+INDEX(Sheet4!$G:$G,MATCH(Sheet1!C88,Sheet4!$F:$F,0))+INDEX(Sheet4!$G:$G,MATCH(Sheet1!D88,Sheet4!$F:$F,0))+INDEX(Sheet4!$G:$G,MATCH(Sheet1!E88,Sheet4!$F:$F,0))+INDEX(Sheet4!$G:$G,MATCH(Sheet1!F88,Sheet4!$F:$F,0))+INDEX(Sheet4!$G:$G,MATCH(Sheet1!G88,Sheet4!$F:$F,0))+INDEX(Sheet4!$G:$G,MATCH(Sheet1!H88,Sheet4!$F:$F,0))+INDEX(Sheet4!$G:$G,MATCH(Sheet1!I88,Sheet4!$F:$F,0))+INDEX(Sheet4!$G:$G,MATCH(Sheet1!J88,Sheet4!$F:$F,0)),"")</f>
        <v/>
      </c>
      <c r="Q88" s="15">
        <v>65</v>
      </c>
      <c r="R88" s="26" t="str">
        <f si="28" t="shared"/>
        <v/>
      </c>
      <c r="S88" s="66" t="str">
        <f si="29" t="shared"/>
        <v/>
      </c>
      <c r="T88" s="66"/>
      <c r="U88" s="66" t="str">
        <f si="30" t="shared"/>
        <v/>
      </c>
      <c r="V88" s="66"/>
      <c r="W88" s="66" t="str">
        <f si="31" t="shared"/>
        <v/>
      </c>
      <c r="X88" s="66"/>
      <c r="Y88" s="66" t="str">
        <f si="32" t="shared"/>
        <v/>
      </c>
      <c r="Z88" s="66"/>
      <c r="AA88" s="66" t="str">
        <f si="33" t="shared"/>
        <v/>
      </c>
      <c r="AB88" s="66"/>
      <c r="AC88" s="58" t="str">
        <f si="34" t="shared"/>
        <v/>
      </c>
      <c r="AD88" s="58" t="str">
        <f si="35" t="shared"/>
        <v/>
      </c>
      <c r="AE88" s="27" t="str">
        <f si="36" t="shared"/>
        <v/>
      </c>
      <c r="AF88">
        <f si="17" t="shared"/>
        <v>0</v>
      </c>
      <c r="AH88">
        <v>65</v>
      </c>
      <c r="AI88" t="str">
        <f ref="AI88:AI151" si="39" t="shared">CONCATENATE(B88,C88,D88,E88,F88,G88,H88,I88,J88)</f>
        <v>Ben SimmonsLandry ShametDevin BookerMonte MorrisKelly OubreLuol DengJohn CollinsJosh JacksonKarl-Anthony Towns</v>
      </c>
      <c r="AJ88">
        <f si="18" t="shared"/>
        <v>0</v>
      </c>
      <c r="AK88">
        <f si="19" t="shared"/>
        <v>0</v>
      </c>
      <c r="AL88">
        <f si="20" t="shared"/>
        <v>0</v>
      </c>
      <c r="AM88">
        <f si="21" t="shared"/>
        <v>0</v>
      </c>
      <c r="AN88">
        <f si="22" t="shared"/>
        <v>0</v>
      </c>
      <c r="AO88">
        <f si="23" t="shared"/>
        <v>0</v>
      </c>
      <c r="AP88">
        <f si="24" t="shared"/>
        <v>0</v>
      </c>
      <c r="AQ88">
        <f si="25" t="shared"/>
        <v>0</v>
      </c>
      <c r="AR88">
        <f si="26" t="shared"/>
        <v>0</v>
      </c>
      <c r="AS88">
        <f si="27" t="shared"/>
        <v>0</v>
      </c>
      <c r="AU88" t="str">
        <f>IFERROR(VLOOKUP(C88,Results!$A$2:$B$240,2,FALSE)+VLOOKUP(D88,Results!$A$2:$B$240,2,FALSE)+VLOOKUP(E88,Results!$A$2:$B$240,2,FALSE)+VLOOKUP(F88,Results!$A$2:$B$240,2,FALSE)+VLOOKUP(G88,Results!$A$2:$B$240,2,FALSE)+VLOOKUP(H88,Results!$A$2:$B$240,2,FALSE)+VLOOKUP(I88,Results!$A$2:$B$240,2,FALSE)+VLOOKUP(J88,Results!$A$2:$B$240,2,FALSE)+VLOOKUP(B88,Results!$A$2:$B$240,2,FALSE)-MIN(VLOOKUP(C88,Results!$A$2:$B$240,2,FALSE),VLOOKUP(D88,Results!$A$2:$B$240,2,FALSE),VLOOKUP(E88,Results!$A$2:$B$240,2,FALSE),VLOOKUP(F88,Results!$A$2:$B$240,2,FALSE),VLOOKUP(G88,Results!$A$2:$B$240,2,FALSE),VLOOKUP(H88,Results!$A$2:$B$240,2,FALSE),VLOOKUP(I88,Results!$A$2:$B$240,2,FALSE),VLOOKUP(J88,Results!$A$2:$B$240,2,FALSE),VLOOKUP(B88,Results!$A$2:$B$240,2,FALSE)),"")</f>
        <v/>
      </c>
    </row>
    <row customHeight="1" ht="18.75" r="89" spans="2:47" x14ac:dyDescent="0.3">
      <c r="B89" s="7" t="s">
        <v>166</v>
      </c>
      <c r="C89" s="7" t="s">
        <v>116</v>
      </c>
      <c r="D89" s="7" t="s">
        <v>172</v>
      </c>
      <c r="E89" s="7" t="s">
        <v>146</v>
      </c>
      <c r="F89" s="7" t="s">
        <v>177</v>
      </c>
      <c r="G89" s="7" t="s">
        <v>178</v>
      </c>
      <c r="H89" s="7" t="s">
        <v>92</v>
      </c>
      <c r="I89" s="7" t="s">
        <v>152</v>
      </c>
      <c r="J89" s="7" t="s">
        <v>98</v>
      </c>
      <c r="K89" t="n">
        <v>24.0</v>
      </c>
      <c r="L89" s="30">
        <f si="37" t="shared"/>
        <v>0</v>
      </c>
      <c r="M89" s="6"/>
      <c r="N89" s="35" t="str">
        <f si="38" t="shared"/>
        <v/>
      </c>
      <c r="O89" s="59">
        <f>(IF(ISNUMBER(MATCH(B89,Sheet4!$K$92:$K$101,0)),1,0)+IF(ISNUMBER(MATCH(C89,Sheet4!$K$92:$K$101,0)),1,0)+IF(ISNUMBER(MATCH(D89,Sheet4!$K$92:$K$101,0)),1,0)+IF(ISNUMBER(MATCH(E89,Sheet4!$K$92:$K$101,0)),1,0)+IF(ISNUMBER(MATCH(F89,Sheet4!$K$92:$K$101,0)),1,0)+IF(ISNUMBER(MATCH(G89,Sheet4!$K$92:$K$101,0)),1,0)+IF(ISNUMBER(MATCH(H89,Sheet4!$K$92:$K$101,0)),1,0)+IF(ISNUMBER(MATCH(I89,Sheet4!$K$92:$K$101,0)),1,0)+IF(ISNUMBER(MATCH(J89,Sheet4!$K$92:$K$101,0)),1,0))
-
(IF(ISNUMBER(MATCH(B89,Sheet4!$F$2:$F$11,0)),1,0)+IF(ISNUMBER(MATCH(C89,Sheet4!$F$2:$F$11,0)),1,0)+IF(ISNUMBER(MATCH(D89,Sheet4!$F$2:$F$11,0)),1,0)+IF(ISNUMBER(MATCH(E89,Sheet4!$F$2:$F$11,0)),1,0)+IF(ISNUMBER(MATCH(F89,Sheet4!$F$2:$F$11,0)),1,0)+IF(ISNUMBER(MATCH(G89,Sheet4!$F$2:$F$11,0)),1,0)+IF(ISNUMBER(MATCH(H89,Sheet4!$F$2:$F$11,0)),1,0)+IF(ISNUMBER(MATCH(I89,Sheet4!$F$2:$F$11,0)),1,0)+IF(ISNUMBER(MATCH(J89,Sheet4!$F$2:$F$11,0)),1,0))</f>
        <v>0</v>
      </c>
      <c r="P89" s="40" t="str">
        <f>IFERROR(INDEX(Sheet4!$G:$G,MATCH(Sheet1!B89,Sheet4!$F:$F,0))+INDEX(Sheet4!$G:$G,MATCH(Sheet1!C89,Sheet4!$F:$F,0))+INDEX(Sheet4!$G:$G,MATCH(Sheet1!D89,Sheet4!$F:$F,0))+INDEX(Sheet4!$G:$G,MATCH(Sheet1!E89,Sheet4!$F:$F,0))+INDEX(Sheet4!$G:$G,MATCH(Sheet1!F89,Sheet4!$F:$F,0))+INDEX(Sheet4!$G:$G,MATCH(Sheet1!G89,Sheet4!$F:$F,0))+INDEX(Sheet4!$G:$G,MATCH(Sheet1!H89,Sheet4!$F:$F,0))+INDEX(Sheet4!$G:$G,MATCH(Sheet1!I89,Sheet4!$F:$F,0))+INDEX(Sheet4!$G:$G,MATCH(Sheet1!J89,Sheet4!$F:$F,0)),"")</f>
        <v/>
      </c>
      <c r="Q89" s="15">
        <v>66</v>
      </c>
      <c r="R89" s="26" t="str">
        <f si="28" t="shared"/>
        <v/>
      </c>
      <c r="S89" s="66" t="str">
        <f si="29" t="shared"/>
        <v/>
      </c>
      <c r="T89" s="66"/>
      <c r="U89" s="66" t="str">
        <f si="30" t="shared"/>
        <v/>
      </c>
      <c r="V89" s="66"/>
      <c r="W89" s="66" t="str">
        <f si="31" t="shared"/>
        <v/>
      </c>
      <c r="X89" s="66"/>
      <c r="Y89" s="66" t="str">
        <f si="32" t="shared"/>
        <v/>
      </c>
      <c r="Z89" s="66"/>
      <c r="AA89" s="66" t="str">
        <f si="33" t="shared"/>
        <v/>
      </c>
      <c r="AB89" s="66"/>
      <c r="AC89" s="58" t="str">
        <f si="34" t="shared"/>
        <v/>
      </c>
      <c r="AD89" s="58" t="str">
        <f si="35" t="shared"/>
        <v/>
      </c>
      <c r="AE89" s="27" t="str">
        <f si="36" t="shared"/>
        <v/>
      </c>
      <c r="AF89">
        <f ref="AF89:AF152" si="40" t="shared">IF(A89="✓",AF88+1,AF88)</f>
        <v>0</v>
      </c>
      <c r="AH89">
        <v>66</v>
      </c>
      <c r="AI89" t="str">
        <f si="39" t="shared"/>
        <v>Ben SimmonsDe'Aaron FoxDevin BookerMonte MorrisKelly OubreGerald GreenMarvin BagleyTaj GibsonRudy Gobert</v>
      </c>
      <c r="AJ89">
        <f ref="AJ89:AJ152" si="41" t="shared">IF(ISNUMBER(SEARCH(B89,VLOOKUP($AH$20,$AH$24:$AI$2023,2,FALSE))),1,0)</f>
        <v>0</v>
      </c>
      <c r="AK89">
        <f ref="AK89:AK152" si="42" t="shared">IF(ISNUMBER(SEARCH(C89,VLOOKUP($AH$20,$AH$24:$AI$2023,2,FALSE))),1,0)</f>
        <v>0</v>
      </c>
      <c r="AL89">
        <f ref="AL89:AL152" si="43" t="shared">IF(ISNUMBER(SEARCH(D89,VLOOKUP($AH$20,$AH$24:$AI$2023,2,FALSE))),1,0)</f>
        <v>0</v>
      </c>
      <c r="AM89">
        <f ref="AM89:AM152" si="44" t="shared">IF(ISNUMBER(SEARCH(E89,VLOOKUP($AH$20,$AH$24:$AI$2023,2,FALSE))),1,0)</f>
        <v>0</v>
      </c>
      <c r="AN89">
        <f ref="AN89:AN152" si="45" t="shared">IF(ISNUMBER(SEARCH(F89,VLOOKUP($AH$20,$AH$24:$AI$2023,2,FALSE))),1,0)</f>
        <v>0</v>
      </c>
      <c r="AO89">
        <f ref="AO89:AO152" si="46" t="shared">IF(ISNUMBER(SEARCH(G89,VLOOKUP($AH$20,$AH$24:$AI$2023,2,FALSE))),1,0)</f>
        <v>0</v>
      </c>
      <c r="AP89">
        <f ref="AP89:AP152" si="47" t="shared">IF(ISNUMBER(SEARCH(H89,VLOOKUP($AH$20,$AH$24:$AI$2023,2,FALSE))),1,0)</f>
        <v>0</v>
      </c>
      <c r="AQ89">
        <f ref="AQ89:AQ152" si="48" t="shared">IF(ISNUMBER(SEARCH(I89,VLOOKUP($AH$20,$AH$24:$AI$2023,2,FALSE))),1,0)</f>
        <v>0</v>
      </c>
      <c r="AR89">
        <f ref="AR89:AR152" si="49" t="shared">IF(ISNUMBER(SEARCH(J89,VLOOKUP($AH$20,$AH$24:$AI$2023,2,FALSE))),1,0)</f>
        <v>0</v>
      </c>
      <c r="AS89">
        <f ref="AS89:AS152" si="50" t="shared">SUM(AJ89:AR89)</f>
        <v>0</v>
      </c>
      <c r="AU89" t="str">
        <f>IFERROR(VLOOKUP(C89,Results!$A$2:$B$240,2,FALSE)+VLOOKUP(D89,Results!$A$2:$B$240,2,FALSE)+VLOOKUP(E89,Results!$A$2:$B$240,2,FALSE)+VLOOKUP(F89,Results!$A$2:$B$240,2,FALSE)+VLOOKUP(G89,Results!$A$2:$B$240,2,FALSE)+VLOOKUP(H89,Results!$A$2:$B$240,2,FALSE)+VLOOKUP(I89,Results!$A$2:$B$240,2,FALSE)+VLOOKUP(J89,Results!$A$2:$B$240,2,FALSE)+VLOOKUP(B89,Results!$A$2:$B$240,2,FALSE)-MIN(VLOOKUP(C89,Results!$A$2:$B$240,2,FALSE),VLOOKUP(D89,Results!$A$2:$B$240,2,FALSE),VLOOKUP(E89,Results!$A$2:$B$240,2,FALSE),VLOOKUP(F89,Results!$A$2:$B$240,2,FALSE),VLOOKUP(G89,Results!$A$2:$B$240,2,FALSE),VLOOKUP(H89,Results!$A$2:$B$240,2,FALSE),VLOOKUP(I89,Results!$A$2:$B$240,2,FALSE),VLOOKUP(J89,Results!$A$2:$B$240,2,FALSE),VLOOKUP(B89,Results!$A$2:$B$240,2,FALSE)),"")</f>
        <v/>
      </c>
    </row>
    <row r="90" spans="2:47" x14ac:dyDescent="0.3">
      <c r="B90" s="7" t="s">
        <v>166</v>
      </c>
      <c r="C90" s="7" t="s">
        <v>171</v>
      </c>
      <c r="D90" s="7" t="s">
        <v>172</v>
      </c>
      <c r="E90" s="7" t="s">
        <v>173</v>
      </c>
      <c r="F90" s="7" t="s">
        <v>178</v>
      </c>
      <c r="G90" s="7" t="s">
        <v>179</v>
      </c>
      <c r="H90" s="7" t="s">
        <v>181</v>
      </c>
      <c r="I90" s="7" t="s">
        <v>152</v>
      </c>
      <c r="J90" s="7" t="s">
        <v>98</v>
      </c>
      <c r="K90" t="n">
        <v>24.0</v>
      </c>
      <c r="L90" s="30">
        <f si="37" t="shared"/>
        <v>0</v>
      </c>
      <c r="M90" s="6"/>
      <c r="N90" s="35" t="str">
        <f si="38" t="shared"/>
        <v/>
      </c>
      <c r="O90" s="59">
        <f>(IF(ISNUMBER(MATCH(B90,Sheet4!$K$92:$K$101,0)),1,0)+IF(ISNUMBER(MATCH(C90,Sheet4!$K$92:$K$101,0)),1,0)+IF(ISNUMBER(MATCH(D90,Sheet4!$K$92:$K$101,0)),1,0)+IF(ISNUMBER(MATCH(E90,Sheet4!$K$92:$K$101,0)),1,0)+IF(ISNUMBER(MATCH(F90,Sheet4!$K$92:$K$101,0)),1,0)+IF(ISNUMBER(MATCH(G90,Sheet4!$K$92:$K$101,0)),1,0)+IF(ISNUMBER(MATCH(H90,Sheet4!$K$92:$K$101,0)),1,0)+IF(ISNUMBER(MATCH(I90,Sheet4!$K$92:$K$101,0)),1,0)+IF(ISNUMBER(MATCH(J90,Sheet4!$K$92:$K$101,0)),1,0))
-
(IF(ISNUMBER(MATCH(B90,Sheet4!$F$2:$F$11,0)),1,0)+IF(ISNUMBER(MATCH(C90,Sheet4!$F$2:$F$11,0)),1,0)+IF(ISNUMBER(MATCH(D90,Sheet4!$F$2:$F$11,0)),1,0)+IF(ISNUMBER(MATCH(E90,Sheet4!$F$2:$F$11,0)),1,0)+IF(ISNUMBER(MATCH(F90,Sheet4!$F$2:$F$11,0)),1,0)+IF(ISNUMBER(MATCH(G90,Sheet4!$F$2:$F$11,0)),1,0)+IF(ISNUMBER(MATCH(H90,Sheet4!$F$2:$F$11,0)),1,0)+IF(ISNUMBER(MATCH(I90,Sheet4!$F$2:$F$11,0)),1,0)+IF(ISNUMBER(MATCH(J90,Sheet4!$F$2:$F$11,0)),1,0))</f>
        <v>0</v>
      </c>
      <c r="P90" s="40" t="str">
        <f>IFERROR(INDEX(Sheet4!$G:$G,MATCH(Sheet1!B90,Sheet4!$F:$F,0))+INDEX(Sheet4!$G:$G,MATCH(Sheet1!C90,Sheet4!$F:$F,0))+INDEX(Sheet4!$G:$G,MATCH(Sheet1!D90,Sheet4!$F:$F,0))+INDEX(Sheet4!$G:$G,MATCH(Sheet1!E90,Sheet4!$F:$F,0))+INDEX(Sheet4!$G:$G,MATCH(Sheet1!F90,Sheet4!$F:$F,0))+INDEX(Sheet4!$G:$G,MATCH(Sheet1!G90,Sheet4!$F:$F,0))+INDEX(Sheet4!$G:$G,MATCH(Sheet1!H90,Sheet4!$F:$F,0))+INDEX(Sheet4!$G:$G,MATCH(Sheet1!I90,Sheet4!$F:$F,0))+INDEX(Sheet4!$G:$G,MATCH(Sheet1!J90,Sheet4!$F:$F,0)),"")</f>
        <v/>
      </c>
      <c r="Q90" s="15">
        <v>67</v>
      </c>
      <c r="R90" s="26" t="str">
        <f ref="R90:R153" si="51" t="shared">IFERROR(INDEX(B$24:B$2023,MATCH($Q90,$AF$24:$AF$2023,0)),"")</f>
        <v/>
      </c>
      <c r="S90" s="66" t="str">
        <f ref="S90:S153" si="52" t="shared">IFERROR(INDEX(C$24:C$2023,MATCH($Q90,$AF$24:$AF$2023,0)),"")</f>
        <v/>
      </c>
      <c r="T90" s="66"/>
      <c r="U90" s="66" t="str">
        <f ref="U90:U153" si="53" t="shared">IFERROR(INDEX(D$24:D$2023,MATCH($Q90,$AF$24:$AF$2023,0)),"")</f>
        <v/>
      </c>
      <c r="V90" s="66"/>
      <c r="W90" s="66" t="str">
        <f ref="W90:W153" si="54" t="shared">IFERROR(INDEX(E$24:E$2023,MATCH($Q90,$AF$24:$AF$2023,0)),"")</f>
        <v/>
      </c>
      <c r="X90" s="66"/>
      <c r="Y90" s="66" t="str">
        <f ref="Y90:Y153" si="55" t="shared">IFERROR(INDEX(F$24:F$2023,MATCH($Q90,$AF$24:$AF$2023,0)),"")</f>
        <v/>
      </c>
      <c r="Z90" s="66"/>
      <c r="AA90" s="66" t="str">
        <f ref="AA90:AA153" si="56" t="shared">IFERROR(INDEX(G$24:G$2023,MATCH($Q90,$AF$24:$AF$2023,0)),"")</f>
        <v/>
      </c>
      <c r="AB90" s="66"/>
      <c r="AC90" s="58" t="str">
        <f ref="AC90:AC153" si="57" t="shared">IFERROR(INDEX(H$24:H$2023,MATCH($Q90,$AF$24:$AF$2023,0)),"")</f>
        <v/>
      </c>
      <c r="AD90" s="58" t="str">
        <f ref="AD90:AD153" si="58" t="shared">IFERROR(INDEX(I$24:I$2023,MATCH($Q90,$AF$24:$AF$2023,0)),"")</f>
        <v/>
      </c>
      <c r="AE90" s="27" t="str">
        <f ref="AE90:AE153" si="59" t="shared">IFERROR(INDEX(J$24:J$2023,MATCH($Q90,$AF$24:$AF$2023,0)),"")</f>
        <v/>
      </c>
      <c r="AF90">
        <f si="40" t="shared"/>
        <v>0</v>
      </c>
      <c r="AH90">
        <v>67</v>
      </c>
      <c r="AI90" t="str">
        <f si="39" t="shared"/>
        <v>De'Aaron FoxLandry ShametDevin BookerMonte MorrisWill BartonKelly OubreJohn CollinsPaul MillsapKarl-Anthony Towns</v>
      </c>
      <c r="AJ90">
        <f si="41" t="shared"/>
        <v>0</v>
      </c>
      <c r="AK90">
        <f si="42" t="shared"/>
        <v>0</v>
      </c>
      <c r="AL90">
        <f si="43" t="shared"/>
        <v>0</v>
      </c>
      <c r="AM90">
        <f si="44" t="shared"/>
        <v>0</v>
      </c>
      <c r="AN90">
        <f si="45" t="shared"/>
        <v>0</v>
      </c>
      <c r="AO90">
        <f si="46" t="shared"/>
        <v>0</v>
      </c>
      <c r="AP90">
        <f si="47" t="shared"/>
        <v>0</v>
      </c>
      <c r="AQ90">
        <f si="48" t="shared"/>
        <v>0</v>
      </c>
      <c r="AR90">
        <f si="49" t="shared"/>
        <v>0</v>
      </c>
      <c r="AS90">
        <f si="50" t="shared"/>
        <v>0</v>
      </c>
      <c r="AU90" t="str">
        <f>IFERROR(VLOOKUP(C90,Results!$A$2:$B$240,2,FALSE)+VLOOKUP(D90,Results!$A$2:$B$240,2,FALSE)+VLOOKUP(E90,Results!$A$2:$B$240,2,FALSE)+VLOOKUP(F90,Results!$A$2:$B$240,2,FALSE)+VLOOKUP(G90,Results!$A$2:$B$240,2,FALSE)+VLOOKUP(H90,Results!$A$2:$B$240,2,FALSE)+VLOOKUP(I90,Results!$A$2:$B$240,2,FALSE)+VLOOKUP(J90,Results!$A$2:$B$240,2,FALSE)+VLOOKUP(B90,Results!$A$2:$B$240,2,FALSE)-MIN(VLOOKUP(C90,Results!$A$2:$B$240,2,FALSE),VLOOKUP(D90,Results!$A$2:$B$240,2,FALSE),VLOOKUP(E90,Results!$A$2:$B$240,2,FALSE),VLOOKUP(F90,Results!$A$2:$B$240,2,FALSE),VLOOKUP(G90,Results!$A$2:$B$240,2,FALSE),VLOOKUP(H90,Results!$A$2:$B$240,2,FALSE),VLOOKUP(I90,Results!$A$2:$B$240,2,FALSE),VLOOKUP(J90,Results!$A$2:$B$240,2,FALSE),VLOOKUP(B90,Results!$A$2:$B$240,2,FALSE)),"")</f>
        <v/>
      </c>
    </row>
    <row customHeight="1" ht="18.75" r="91" spans="2:47" x14ac:dyDescent="0.3">
      <c r="B91" s="7" t="s">
        <v>166</v>
      </c>
      <c r="C91" s="7" t="s">
        <v>170</v>
      </c>
      <c r="D91" s="7" t="s">
        <v>145</v>
      </c>
      <c r="E91" s="7" t="s">
        <v>158</v>
      </c>
      <c r="F91" s="7" t="s">
        <v>177</v>
      </c>
      <c r="G91" s="7" t="s">
        <v>178</v>
      </c>
      <c r="H91" s="7" t="s">
        <v>181</v>
      </c>
      <c r="I91" s="7" t="s">
        <v>152</v>
      </c>
      <c r="J91" s="7" t="s">
        <v>187</v>
      </c>
      <c r="K91" t="n">
        <v>24.0</v>
      </c>
      <c r="L91" s="30">
        <f si="37" t="shared"/>
        <v>0</v>
      </c>
      <c r="M91" s="6"/>
      <c r="N91" s="35" t="str">
        <f si="38" t="shared"/>
        <v/>
      </c>
      <c r="O91" s="59">
        <f>(IF(ISNUMBER(MATCH(B91,Sheet4!$K$92:$K$101,0)),1,0)+IF(ISNUMBER(MATCH(C91,Sheet4!$K$92:$K$101,0)),1,0)+IF(ISNUMBER(MATCH(D91,Sheet4!$K$92:$K$101,0)),1,0)+IF(ISNUMBER(MATCH(E91,Sheet4!$K$92:$K$101,0)),1,0)+IF(ISNUMBER(MATCH(F91,Sheet4!$K$92:$K$101,0)),1,0)+IF(ISNUMBER(MATCH(G91,Sheet4!$K$92:$K$101,0)),1,0)+IF(ISNUMBER(MATCH(H91,Sheet4!$K$92:$K$101,0)),1,0)+IF(ISNUMBER(MATCH(I91,Sheet4!$K$92:$K$101,0)),1,0)+IF(ISNUMBER(MATCH(J91,Sheet4!$K$92:$K$101,0)),1,0))
-
(IF(ISNUMBER(MATCH(B91,Sheet4!$F$2:$F$11,0)),1,0)+IF(ISNUMBER(MATCH(C91,Sheet4!$F$2:$F$11,0)),1,0)+IF(ISNUMBER(MATCH(D91,Sheet4!$F$2:$F$11,0)),1,0)+IF(ISNUMBER(MATCH(E91,Sheet4!$F$2:$F$11,0)),1,0)+IF(ISNUMBER(MATCH(F91,Sheet4!$F$2:$F$11,0)),1,0)+IF(ISNUMBER(MATCH(G91,Sheet4!$F$2:$F$11,0)),1,0)+IF(ISNUMBER(MATCH(H91,Sheet4!$F$2:$F$11,0)),1,0)+IF(ISNUMBER(MATCH(I91,Sheet4!$F$2:$F$11,0)),1,0)+IF(ISNUMBER(MATCH(J91,Sheet4!$F$2:$F$11,0)),1,0))</f>
        <v>0</v>
      </c>
      <c r="P91" s="40" t="str">
        <f>IFERROR(INDEX(Sheet4!$G:$G,MATCH(Sheet1!B91,Sheet4!$F:$F,0))+INDEX(Sheet4!$G:$G,MATCH(Sheet1!C91,Sheet4!$F:$F,0))+INDEX(Sheet4!$G:$G,MATCH(Sheet1!D91,Sheet4!$F:$F,0))+INDEX(Sheet4!$G:$G,MATCH(Sheet1!E91,Sheet4!$F:$F,0))+INDEX(Sheet4!$G:$G,MATCH(Sheet1!F91,Sheet4!$F:$F,0))+INDEX(Sheet4!$G:$G,MATCH(Sheet1!G91,Sheet4!$F:$F,0))+INDEX(Sheet4!$G:$G,MATCH(Sheet1!H91,Sheet4!$F:$F,0))+INDEX(Sheet4!$G:$G,MATCH(Sheet1!I91,Sheet4!$F:$F,0))+INDEX(Sheet4!$G:$G,MATCH(Sheet1!J91,Sheet4!$F:$F,0)),"")</f>
        <v/>
      </c>
      <c r="Q91" s="15">
        <v>68</v>
      </c>
      <c r="R91" s="26" t="str">
        <f si="51" t="shared"/>
        <v/>
      </c>
      <c r="S91" s="66" t="str">
        <f si="52" t="shared"/>
        <v/>
      </c>
      <c r="T91" s="66"/>
      <c r="U91" s="66" t="str">
        <f si="53" t="shared"/>
        <v/>
      </c>
      <c r="V91" s="66"/>
      <c r="W91" s="66" t="str">
        <f si="54" t="shared"/>
        <v/>
      </c>
      <c r="X91" s="66"/>
      <c r="Y91" s="66" t="str">
        <f si="55" t="shared"/>
        <v/>
      </c>
      <c r="Z91" s="66"/>
      <c r="AA91" s="66" t="str">
        <f si="56" t="shared"/>
        <v/>
      </c>
      <c r="AB91" s="66"/>
      <c r="AC91" s="58" t="str">
        <f si="57" t="shared"/>
        <v/>
      </c>
      <c r="AD91" s="58" t="str">
        <f si="58" t="shared"/>
        <v/>
      </c>
      <c r="AE91" s="27" t="str">
        <f si="59" t="shared"/>
        <v/>
      </c>
      <c r="AF91">
        <f si="40" t="shared"/>
        <v>0</v>
      </c>
      <c r="AH91">
        <v>68</v>
      </c>
      <c r="AI91" t="str">
        <f si="39" t="shared"/>
        <v>Ben SimmonsLandry ShametDevin BookerMonte MorrisWill BartonCorey BrewerKenneth FariedJosh JacksonRudy Gobert</v>
      </c>
      <c r="AJ91">
        <f si="41" t="shared"/>
        <v>0</v>
      </c>
      <c r="AK91">
        <f si="42" t="shared"/>
        <v>0</v>
      </c>
      <c r="AL91">
        <f si="43" t="shared"/>
        <v>0</v>
      </c>
      <c r="AM91">
        <f si="44" t="shared"/>
        <v>0</v>
      </c>
      <c r="AN91">
        <f si="45" t="shared"/>
        <v>0</v>
      </c>
      <c r="AO91">
        <f si="46" t="shared"/>
        <v>0</v>
      </c>
      <c r="AP91">
        <f si="47" t="shared"/>
        <v>0</v>
      </c>
      <c r="AQ91">
        <f si="48" t="shared"/>
        <v>0</v>
      </c>
      <c r="AR91">
        <f si="49" t="shared"/>
        <v>0</v>
      </c>
      <c r="AS91">
        <f si="50" t="shared"/>
        <v>0</v>
      </c>
      <c r="AU91" t="str">
        <f>IFERROR(VLOOKUP(C91,Results!$A$2:$B$240,2,FALSE)+VLOOKUP(D91,Results!$A$2:$B$240,2,FALSE)+VLOOKUP(E91,Results!$A$2:$B$240,2,FALSE)+VLOOKUP(F91,Results!$A$2:$B$240,2,FALSE)+VLOOKUP(G91,Results!$A$2:$B$240,2,FALSE)+VLOOKUP(H91,Results!$A$2:$B$240,2,FALSE)+VLOOKUP(I91,Results!$A$2:$B$240,2,FALSE)+VLOOKUP(J91,Results!$A$2:$B$240,2,FALSE)+VLOOKUP(B91,Results!$A$2:$B$240,2,FALSE)-MIN(VLOOKUP(C91,Results!$A$2:$B$240,2,FALSE),VLOOKUP(D91,Results!$A$2:$B$240,2,FALSE),VLOOKUP(E91,Results!$A$2:$B$240,2,FALSE),VLOOKUP(F91,Results!$A$2:$B$240,2,FALSE),VLOOKUP(G91,Results!$A$2:$B$240,2,FALSE),VLOOKUP(H91,Results!$A$2:$B$240,2,FALSE),VLOOKUP(I91,Results!$A$2:$B$240,2,FALSE),VLOOKUP(J91,Results!$A$2:$B$240,2,FALSE),VLOOKUP(B91,Results!$A$2:$B$240,2,FALSE)),"")</f>
        <v/>
      </c>
    </row>
    <row customHeight="1" ht="18.75" r="92" spans="2:47" x14ac:dyDescent="0.3">
      <c r="B92" s="7" t="s">
        <v>166</v>
      </c>
      <c r="C92" s="7" t="s">
        <v>170</v>
      </c>
      <c r="D92" s="7" t="s">
        <v>173</v>
      </c>
      <c r="E92" s="7" t="s">
        <v>146</v>
      </c>
      <c r="F92" s="7" t="s">
        <v>177</v>
      </c>
      <c r="G92" s="7" t="s">
        <v>100</v>
      </c>
      <c r="H92" s="7" t="s">
        <v>153</v>
      </c>
      <c r="I92" s="7" t="s">
        <v>183</v>
      </c>
      <c r="J92" s="7" t="s">
        <v>186</v>
      </c>
      <c r="K92" t="n">
        <v>24.0</v>
      </c>
      <c r="L92" s="30">
        <f si="37" t="shared"/>
        <v>0</v>
      </c>
      <c r="M92" s="6"/>
      <c r="N92" s="35" t="str">
        <f si="38" t="shared"/>
        <v/>
      </c>
      <c r="O92" s="59">
        <f>(IF(ISNUMBER(MATCH(B92,Sheet4!$K$92:$K$101,0)),1,0)+IF(ISNUMBER(MATCH(C92,Sheet4!$K$92:$K$101,0)),1,0)+IF(ISNUMBER(MATCH(D92,Sheet4!$K$92:$K$101,0)),1,0)+IF(ISNUMBER(MATCH(E92,Sheet4!$K$92:$K$101,0)),1,0)+IF(ISNUMBER(MATCH(F92,Sheet4!$K$92:$K$101,0)),1,0)+IF(ISNUMBER(MATCH(G92,Sheet4!$K$92:$K$101,0)),1,0)+IF(ISNUMBER(MATCH(H92,Sheet4!$K$92:$K$101,0)),1,0)+IF(ISNUMBER(MATCH(I92,Sheet4!$K$92:$K$101,0)),1,0)+IF(ISNUMBER(MATCH(J92,Sheet4!$K$92:$K$101,0)),1,0))
-
(IF(ISNUMBER(MATCH(B92,Sheet4!$F$2:$F$11,0)),1,0)+IF(ISNUMBER(MATCH(C92,Sheet4!$F$2:$F$11,0)),1,0)+IF(ISNUMBER(MATCH(D92,Sheet4!$F$2:$F$11,0)),1,0)+IF(ISNUMBER(MATCH(E92,Sheet4!$F$2:$F$11,0)),1,0)+IF(ISNUMBER(MATCH(F92,Sheet4!$F$2:$F$11,0)),1,0)+IF(ISNUMBER(MATCH(G92,Sheet4!$F$2:$F$11,0)),1,0)+IF(ISNUMBER(MATCH(H92,Sheet4!$F$2:$F$11,0)),1,0)+IF(ISNUMBER(MATCH(I92,Sheet4!$F$2:$F$11,0)),1,0)+IF(ISNUMBER(MATCH(J92,Sheet4!$F$2:$F$11,0)),1,0))</f>
        <v>0</v>
      </c>
      <c r="P92" s="40" t="str">
        <f>IFERROR(INDEX(Sheet4!$G:$G,MATCH(Sheet1!B92,Sheet4!$F:$F,0))+INDEX(Sheet4!$G:$G,MATCH(Sheet1!C92,Sheet4!$F:$F,0))+INDEX(Sheet4!$G:$G,MATCH(Sheet1!D92,Sheet4!$F:$F,0))+INDEX(Sheet4!$G:$G,MATCH(Sheet1!E92,Sheet4!$F:$F,0))+INDEX(Sheet4!$G:$G,MATCH(Sheet1!F92,Sheet4!$F:$F,0))+INDEX(Sheet4!$G:$G,MATCH(Sheet1!G92,Sheet4!$F:$F,0))+INDEX(Sheet4!$G:$G,MATCH(Sheet1!H92,Sheet4!$F:$F,0))+INDEX(Sheet4!$G:$G,MATCH(Sheet1!I92,Sheet4!$F:$F,0))+INDEX(Sheet4!$G:$G,MATCH(Sheet1!J92,Sheet4!$F:$F,0)),"")</f>
        <v/>
      </c>
      <c r="Q92" s="15">
        <v>69</v>
      </c>
      <c r="R92" s="26" t="str">
        <f si="51" t="shared"/>
        <v/>
      </c>
      <c r="S92" s="66" t="str">
        <f si="52" t="shared"/>
        <v/>
      </c>
      <c r="T92" s="66"/>
      <c r="U92" s="66" t="str">
        <f si="53" t="shared"/>
        <v/>
      </c>
      <c r="V92" s="66"/>
      <c r="W92" s="66" t="str">
        <f si="54" t="shared"/>
        <v/>
      </c>
      <c r="X92" s="66"/>
      <c r="Y92" s="66" t="str">
        <f si="55" t="shared"/>
        <v/>
      </c>
      <c r="Z92" s="66"/>
      <c r="AA92" s="66" t="str">
        <f si="56" t="shared"/>
        <v/>
      </c>
      <c r="AB92" s="66"/>
      <c r="AC92" s="58" t="str">
        <f si="57" t="shared"/>
        <v/>
      </c>
      <c r="AD92" s="58" t="str">
        <f si="58" t="shared"/>
        <v/>
      </c>
      <c r="AE92" s="27" t="str">
        <f si="59" t="shared"/>
        <v/>
      </c>
      <c r="AF92">
        <f si="40" t="shared"/>
        <v>0</v>
      </c>
      <c r="AH92">
        <v>69</v>
      </c>
      <c r="AI92" t="str">
        <f si="39" t="shared"/>
        <v>Ben SimmonsIsaiah CanaanDevin BookerMonte MorrisKelly OubreJae CrowderJosh JacksonDerrick FavorsJoel Embiid</v>
      </c>
      <c r="AJ92">
        <f si="41" t="shared"/>
        <v>0</v>
      </c>
      <c r="AK92">
        <f si="42" t="shared"/>
        <v>0</v>
      </c>
      <c r="AL92">
        <f si="43" t="shared"/>
        <v>0</v>
      </c>
      <c r="AM92">
        <f si="44" t="shared"/>
        <v>0</v>
      </c>
      <c r="AN92">
        <f si="45" t="shared"/>
        <v>0</v>
      </c>
      <c r="AO92">
        <f si="46" t="shared"/>
        <v>0</v>
      </c>
      <c r="AP92">
        <f si="47" t="shared"/>
        <v>0</v>
      </c>
      <c r="AQ92">
        <f si="48" t="shared"/>
        <v>0</v>
      </c>
      <c r="AR92">
        <f si="49" t="shared"/>
        <v>0</v>
      </c>
      <c r="AS92">
        <f si="50" t="shared"/>
        <v>0</v>
      </c>
      <c r="AU92" t="str">
        <f>IFERROR(VLOOKUP(C92,Results!$A$2:$B$240,2,FALSE)+VLOOKUP(D92,Results!$A$2:$B$240,2,FALSE)+VLOOKUP(E92,Results!$A$2:$B$240,2,FALSE)+VLOOKUP(F92,Results!$A$2:$B$240,2,FALSE)+VLOOKUP(G92,Results!$A$2:$B$240,2,FALSE)+VLOOKUP(H92,Results!$A$2:$B$240,2,FALSE)+VLOOKUP(I92,Results!$A$2:$B$240,2,FALSE)+VLOOKUP(J92,Results!$A$2:$B$240,2,FALSE)+VLOOKUP(B92,Results!$A$2:$B$240,2,FALSE)-MIN(VLOOKUP(C92,Results!$A$2:$B$240,2,FALSE),VLOOKUP(D92,Results!$A$2:$B$240,2,FALSE),VLOOKUP(E92,Results!$A$2:$B$240,2,FALSE),VLOOKUP(F92,Results!$A$2:$B$240,2,FALSE),VLOOKUP(G92,Results!$A$2:$B$240,2,FALSE),VLOOKUP(H92,Results!$A$2:$B$240,2,FALSE),VLOOKUP(I92,Results!$A$2:$B$240,2,FALSE),VLOOKUP(J92,Results!$A$2:$B$240,2,FALSE),VLOOKUP(B92,Results!$A$2:$B$240,2,FALSE)),"")</f>
        <v/>
      </c>
    </row>
    <row customHeight="1" ht="18.75" r="93" spans="2:47" x14ac:dyDescent="0.3">
      <c r="B93" s="7" t="s">
        <v>166</v>
      </c>
      <c r="C93" s="7" t="s">
        <v>95</v>
      </c>
      <c r="D93" s="7" t="s">
        <v>173</v>
      </c>
      <c r="E93" s="7" t="s">
        <v>146</v>
      </c>
      <c r="F93" s="7" t="s">
        <v>177</v>
      </c>
      <c r="G93" s="7" t="s">
        <v>159</v>
      </c>
      <c r="H93" s="7" t="s">
        <v>153</v>
      </c>
      <c r="I93" s="7" t="s">
        <v>181</v>
      </c>
      <c r="J93" s="7" t="s">
        <v>110</v>
      </c>
      <c r="K93" t="n">
        <v>24.0</v>
      </c>
      <c r="L93" s="30">
        <f si="37" t="shared"/>
        <v>0</v>
      </c>
      <c r="M93" s="6"/>
      <c r="N93" s="35" t="str">
        <f si="38" t="shared"/>
        <v/>
      </c>
      <c r="O93" s="59">
        <f>(IF(ISNUMBER(MATCH(B93,Sheet4!$K$92:$K$101,0)),1,0)+IF(ISNUMBER(MATCH(C93,Sheet4!$K$92:$K$101,0)),1,0)+IF(ISNUMBER(MATCH(D93,Sheet4!$K$92:$K$101,0)),1,0)+IF(ISNUMBER(MATCH(E93,Sheet4!$K$92:$K$101,0)),1,0)+IF(ISNUMBER(MATCH(F93,Sheet4!$K$92:$K$101,0)),1,0)+IF(ISNUMBER(MATCH(G93,Sheet4!$K$92:$K$101,0)),1,0)+IF(ISNUMBER(MATCH(H93,Sheet4!$K$92:$K$101,0)),1,0)+IF(ISNUMBER(MATCH(I93,Sheet4!$K$92:$K$101,0)),1,0)+IF(ISNUMBER(MATCH(J93,Sheet4!$K$92:$K$101,0)),1,0))
-
(IF(ISNUMBER(MATCH(B93,Sheet4!$F$2:$F$11,0)),1,0)+IF(ISNUMBER(MATCH(C93,Sheet4!$F$2:$F$11,0)),1,0)+IF(ISNUMBER(MATCH(D93,Sheet4!$F$2:$F$11,0)),1,0)+IF(ISNUMBER(MATCH(E93,Sheet4!$F$2:$F$11,0)),1,0)+IF(ISNUMBER(MATCH(F93,Sheet4!$F$2:$F$11,0)),1,0)+IF(ISNUMBER(MATCH(G93,Sheet4!$F$2:$F$11,0)),1,0)+IF(ISNUMBER(MATCH(H93,Sheet4!$F$2:$F$11,0)),1,0)+IF(ISNUMBER(MATCH(I93,Sheet4!$F$2:$F$11,0)),1,0)+IF(ISNUMBER(MATCH(J93,Sheet4!$F$2:$F$11,0)),1,0))</f>
        <v>0</v>
      </c>
      <c r="P93" s="40" t="str">
        <f>IFERROR(INDEX(Sheet4!$G:$G,MATCH(Sheet1!B93,Sheet4!$F:$F,0))+INDEX(Sheet4!$G:$G,MATCH(Sheet1!C93,Sheet4!$F:$F,0))+INDEX(Sheet4!$G:$G,MATCH(Sheet1!D93,Sheet4!$F:$F,0))+INDEX(Sheet4!$G:$G,MATCH(Sheet1!E93,Sheet4!$F:$F,0))+INDEX(Sheet4!$G:$G,MATCH(Sheet1!F93,Sheet4!$F:$F,0))+INDEX(Sheet4!$G:$G,MATCH(Sheet1!G93,Sheet4!$F:$F,0))+INDEX(Sheet4!$G:$G,MATCH(Sheet1!H93,Sheet4!$F:$F,0))+INDEX(Sheet4!$G:$G,MATCH(Sheet1!I93,Sheet4!$F:$F,0))+INDEX(Sheet4!$G:$G,MATCH(Sheet1!J93,Sheet4!$F:$F,0)),"")</f>
        <v/>
      </c>
      <c r="Q93" s="15">
        <v>70</v>
      </c>
      <c r="R93" s="26" t="str">
        <f si="51" t="shared"/>
        <v/>
      </c>
      <c r="S93" s="66" t="str">
        <f si="52" t="shared"/>
        <v/>
      </c>
      <c r="T93" s="66"/>
      <c r="U93" s="66" t="str">
        <f si="53" t="shared"/>
        <v/>
      </c>
      <c r="V93" s="66"/>
      <c r="W93" s="66" t="str">
        <f si="54" t="shared"/>
        <v/>
      </c>
      <c r="X93" s="66"/>
      <c r="Y93" s="66" t="str">
        <f si="55" t="shared"/>
        <v/>
      </c>
      <c r="Z93" s="66"/>
      <c r="AA93" s="66" t="str">
        <f si="56" t="shared"/>
        <v/>
      </c>
      <c r="AB93" s="66"/>
      <c r="AC93" s="58" t="str">
        <f si="57" t="shared"/>
        <v/>
      </c>
      <c r="AD93" s="58" t="str">
        <f si="58" t="shared"/>
        <v/>
      </c>
      <c r="AE93" s="27" t="str">
        <f si="59" t="shared"/>
        <v/>
      </c>
      <c r="AF93">
        <f si="40" t="shared"/>
        <v>0</v>
      </c>
      <c r="AH93">
        <v>70</v>
      </c>
      <c r="AI93" t="str">
        <f si="39" t="shared"/>
        <v>Ben SimmonsLandry ShametJimmy ButlerMonte MorrisWill BartonKelly OubreMarvin BagleyPaul MillsapRudy Gobert</v>
      </c>
      <c r="AJ93">
        <f si="41" t="shared"/>
        <v>0</v>
      </c>
      <c r="AK93">
        <f si="42" t="shared"/>
        <v>0</v>
      </c>
      <c r="AL93">
        <f si="43" t="shared"/>
        <v>0</v>
      </c>
      <c r="AM93">
        <f si="44" t="shared"/>
        <v>0</v>
      </c>
      <c r="AN93">
        <f si="45" t="shared"/>
        <v>0</v>
      </c>
      <c r="AO93">
        <f si="46" t="shared"/>
        <v>0</v>
      </c>
      <c r="AP93">
        <f si="47" t="shared"/>
        <v>0</v>
      </c>
      <c r="AQ93">
        <f si="48" t="shared"/>
        <v>0</v>
      </c>
      <c r="AR93">
        <f si="49" t="shared"/>
        <v>0</v>
      </c>
      <c r="AS93">
        <f si="50" t="shared"/>
        <v>0</v>
      </c>
      <c r="AU93" t="str">
        <f>IFERROR(VLOOKUP(C93,Results!$A$2:$B$240,2,FALSE)+VLOOKUP(D93,Results!$A$2:$B$240,2,FALSE)+VLOOKUP(E93,Results!$A$2:$B$240,2,FALSE)+VLOOKUP(F93,Results!$A$2:$B$240,2,FALSE)+VLOOKUP(G93,Results!$A$2:$B$240,2,FALSE)+VLOOKUP(H93,Results!$A$2:$B$240,2,FALSE)+VLOOKUP(I93,Results!$A$2:$B$240,2,FALSE)+VLOOKUP(J93,Results!$A$2:$B$240,2,FALSE)+VLOOKUP(B93,Results!$A$2:$B$240,2,FALSE)-MIN(VLOOKUP(C93,Results!$A$2:$B$240,2,FALSE),VLOOKUP(D93,Results!$A$2:$B$240,2,FALSE),VLOOKUP(E93,Results!$A$2:$B$240,2,FALSE),VLOOKUP(F93,Results!$A$2:$B$240,2,FALSE),VLOOKUP(G93,Results!$A$2:$B$240,2,FALSE),VLOOKUP(H93,Results!$A$2:$B$240,2,FALSE),VLOOKUP(I93,Results!$A$2:$B$240,2,FALSE),VLOOKUP(J93,Results!$A$2:$B$240,2,FALSE),VLOOKUP(B93,Results!$A$2:$B$240,2,FALSE)),"")</f>
        <v/>
      </c>
    </row>
    <row customHeight="1" ht="18.75" r="94" spans="2:47" x14ac:dyDescent="0.3">
      <c r="B94" s="7" t="s">
        <v>166</v>
      </c>
      <c r="C94" s="7" t="s">
        <v>87</v>
      </c>
      <c r="D94" s="7" t="s">
        <v>172</v>
      </c>
      <c r="E94" s="7" t="s">
        <v>146</v>
      </c>
      <c r="F94" s="7" t="s">
        <v>177</v>
      </c>
      <c r="G94" s="7" t="s">
        <v>159</v>
      </c>
      <c r="H94" s="7" t="s">
        <v>93</v>
      </c>
      <c r="I94" s="7" t="s">
        <v>183</v>
      </c>
      <c r="J94" s="7" t="s">
        <v>98</v>
      </c>
      <c r="K94" t="n">
        <v>24.0</v>
      </c>
      <c r="L94" s="30">
        <f si="37" t="shared"/>
        <v>0</v>
      </c>
      <c r="M94" s="6"/>
      <c r="N94" s="35" t="str">
        <f si="38" t="shared"/>
        <v/>
      </c>
      <c r="O94" s="59">
        <f>(IF(ISNUMBER(MATCH(B94,Sheet4!$K$92:$K$101,0)),1,0)+IF(ISNUMBER(MATCH(C94,Sheet4!$K$92:$K$101,0)),1,0)+IF(ISNUMBER(MATCH(D94,Sheet4!$K$92:$K$101,0)),1,0)+IF(ISNUMBER(MATCH(E94,Sheet4!$K$92:$K$101,0)),1,0)+IF(ISNUMBER(MATCH(F94,Sheet4!$K$92:$K$101,0)),1,0)+IF(ISNUMBER(MATCH(G94,Sheet4!$K$92:$K$101,0)),1,0)+IF(ISNUMBER(MATCH(H94,Sheet4!$K$92:$K$101,0)),1,0)+IF(ISNUMBER(MATCH(I94,Sheet4!$K$92:$K$101,0)),1,0)+IF(ISNUMBER(MATCH(J94,Sheet4!$K$92:$K$101,0)),1,0))
-
(IF(ISNUMBER(MATCH(B94,Sheet4!$F$2:$F$11,0)),1,0)+IF(ISNUMBER(MATCH(C94,Sheet4!$F$2:$F$11,0)),1,0)+IF(ISNUMBER(MATCH(D94,Sheet4!$F$2:$F$11,0)),1,0)+IF(ISNUMBER(MATCH(E94,Sheet4!$F$2:$F$11,0)),1,0)+IF(ISNUMBER(MATCH(F94,Sheet4!$F$2:$F$11,0)),1,0)+IF(ISNUMBER(MATCH(G94,Sheet4!$F$2:$F$11,0)),1,0)+IF(ISNUMBER(MATCH(H94,Sheet4!$F$2:$F$11,0)),1,0)+IF(ISNUMBER(MATCH(I94,Sheet4!$F$2:$F$11,0)),1,0)+IF(ISNUMBER(MATCH(J94,Sheet4!$F$2:$F$11,0)),1,0))</f>
        <v>0</v>
      </c>
      <c r="P94" s="40" t="str">
        <f>IFERROR(INDEX(Sheet4!$G:$G,MATCH(Sheet1!B94,Sheet4!$F:$F,0))+INDEX(Sheet4!$G:$G,MATCH(Sheet1!C94,Sheet4!$F:$F,0))+INDEX(Sheet4!$G:$G,MATCH(Sheet1!D94,Sheet4!$F:$F,0))+INDEX(Sheet4!$G:$G,MATCH(Sheet1!E94,Sheet4!$F:$F,0))+INDEX(Sheet4!$G:$G,MATCH(Sheet1!F94,Sheet4!$F:$F,0))+INDEX(Sheet4!$G:$G,MATCH(Sheet1!G94,Sheet4!$F:$F,0))+INDEX(Sheet4!$G:$G,MATCH(Sheet1!H94,Sheet4!$F:$F,0))+INDEX(Sheet4!$G:$G,MATCH(Sheet1!I94,Sheet4!$F:$F,0))+INDEX(Sheet4!$G:$G,MATCH(Sheet1!J94,Sheet4!$F:$F,0)),"")</f>
        <v/>
      </c>
      <c r="Q94" s="15">
        <v>71</v>
      </c>
      <c r="R94" s="26" t="str">
        <f si="51" t="shared"/>
        <v/>
      </c>
      <c r="S94" s="66" t="str">
        <f si="52" t="shared"/>
        <v/>
      </c>
      <c r="T94" s="66"/>
      <c r="U94" s="66" t="str">
        <f si="53" t="shared"/>
        <v/>
      </c>
      <c r="V94" s="66"/>
      <c r="W94" s="66" t="str">
        <f si="54" t="shared"/>
        <v/>
      </c>
      <c r="X94" s="66"/>
      <c r="Y94" s="66" t="str">
        <f si="55" t="shared"/>
        <v/>
      </c>
      <c r="Z94" s="66"/>
      <c r="AA94" s="66" t="str">
        <f si="56" t="shared"/>
        <v/>
      </c>
      <c r="AB94" s="66"/>
      <c r="AC94" s="58" t="str">
        <f si="57" t="shared"/>
        <v/>
      </c>
      <c r="AD94" s="58" t="str">
        <f si="58" t="shared"/>
        <v/>
      </c>
      <c r="AE94" s="27" t="str">
        <f si="59" t="shared"/>
        <v/>
      </c>
      <c r="AF94">
        <f si="40" t="shared"/>
        <v>0</v>
      </c>
      <c r="AH94">
        <v>71</v>
      </c>
      <c r="AI94" t="str">
        <f si="39" t="shared"/>
        <v>Ricky RubioIsaiah CanaanJames HardenMonte MorrisWill BartonMikal BridgesJosh JacksonPaul MillsapRudy Gobert</v>
      </c>
      <c r="AJ94">
        <f si="41" t="shared"/>
        <v>0</v>
      </c>
      <c r="AK94">
        <f si="42" t="shared"/>
        <v>0</v>
      </c>
      <c r="AL94">
        <f si="43" t="shared"/>
        <v>0</v>
      </c>
      <c r="AM94">
        <f si="44" t="shared"/>
        <v>0</v>
      </c>
      <c r="AN94">
        <f si="45" t="shared"/>
        <v>0</v>
      </c>
      <c r="AO94">
        <f si="46" t="shared"/>
        <v>0</v>
      </c>
      <c r="AP94">
        <f si="47" t="shared"/>
        <v>0</v>
      </c>
      <c r="AQ94">
        <f si="48" t="shared"/>
        <v>0</v>
      </c>
      <c r="AR94">
        <f si="49" t="shared"/>
        <v>0</v>
      </c>
      <c r="AS94">
        <f si="50" t="shared"/>
        <v>0</v>
      </c>
      <c r="AU94" t="str">
        <f>IFERROR(VLOOKUP(C94,Results!$A$2:$B$240,2,FALSE)+VLOOKUP(D94,Results!$A$2:$B$240,2,FALSE)+VLOOKUP(E94,Results!$A$2:$B$240,2,FALSE)+VLOOKUP(F94,Results!$A$2:$B$240,2,FALSE)+VLOOKUP(G94,Results!$A$2:$B$240,2,FALSE)+VLOOKUP(H94,Results!$A$2:$B$240,2,FALSE)+VLOOKUP(I94,Results!$A$2:$B$240,2,FALSE)+VLOOKUP(J94,Results!$A$2:$B$240,2,FALSE)+VLOOKUP(B94,Results!$A$2:$B$240,2,FALSE)-MIN(VLOOKUP(C94,Results!$A$2:$B$240,2,FALSE),VLOOKUP(D94,Results!$A$2:$B$240,2,FALSE),VLOOKUP(E94,Results!$A$2:$B$240,2,FALSE),VLOOKUP(F94,Results!$A$2:$B$240,2,FALSE),VLOOKUP(G94,Results!$A$2:$B$240,2,FALSE),VLOOKUP(H94,Results!$A$2:$B$240,2,FALSE),VLOOKUP(I94,Results!$A$2:$B$240,2,FALSE),VLOOKUP(J94,Results!$A$2:$B$240,2,FALSE),VLOOKUP(B94,Results!$A$2:$B$240,2,FALSE)),"")</f>
        <v/>
      </c>
    </row>
    <row customHeight="1" ht="18.75" r="95" spans="2:47" x14ac:dyDescent="0.3">
      <c r="B95" s="7" t="s">
        <v>87</v>
      </c>
      <c r="C95" s="7" t="s">
        <v>171</v>
      </c>
      <c r="D95" s="7" t="s">
        <v>172</v>
      </c>
      <c r="E95" s="7" t="s">
        <v>146</v>
      </c>
      <c r="F95" s="7" t="s">
        <v>150</v>
      </c>
      <c r="G95" s="7" t="s">
        <v>177</v>
      </c>
      <c r="H95" s="7" t="s">
        <v>181</v>
      </c>
      <c r="I95" s="7" t="s">
        <v>152</v>
      </c>
      <c r="J95" s="7" t="s">
        <v>188</v>
      </c>
      <c r="K95" t="n">
        <v>23.0</v>
      </c>
      <c r="L95" s="30">
        <f si="37" t="shared"/>
        <v>0</v>
      </c>
      <c r="M95" s="6"/>
      <c r="N95" s="35" t="str">
        <f si="38" t="shared"/>
        <v/>
      </c>
      <c r="O95" s="59">
        <f>(IF(ISNUMBER(MATCH(B95,Sheet4!$K$92:$K$101,0)),1,0)+IF(ISNUMBER(MATCH(C95,Sheet4!$K$92:$K$101,0)),1,0)+IF(ISNUMBER(MATCH(D95,Sheet4!$K$92:$K$101,0)),1,0)+IF(ISNUMBER(MATCH(E95,Sheet4!$K$92:$K$101,0)),1,0)+IF(ISNUMBER(MATCH(F95,Sheet4!$K$92:$K$101,0)),1,0)+IF(ISNUMBER(MATCH(G95,Sheet4!$K$92:$K$101,0)),1,0)+IF(ISNUMBER(MATCH(H95,Sheet4!$K$92:$K$101,0)),1,0)+IF(ISNUMBER(MATCH(I95,Sheet4!$K$92:$K$101,0)),1,0)+IF(ISNUMBER(MATCH(J95,Sheet4!$K$92:$K$101,0)),1,0))
-
(IF(ISNUMBER(MATCH(B95,Sheet4!$F$2:$F$11,0)),1,0)+IF(ISNUMBER(MATCH(C95,Sheet4!$F$2:$F$11,0)),1,0)+IF(ISNUMBER(MATCH(D95,Sheet4!$F$2:$F$11,0)),1,0)+IF(ISNUMBER(MATCH(E95,Sheet4!$F$2:$F$11,0)),1,0)+IF(ISNUMBER(MATCH(F95,Sheet4!$F$2:$F$11,0)),1,0)+IF(ISNUMBER(MATCH(G95,Sheet4!$F$2:$F$11,0)),1,0)+IF(ISNUMBER(MATCH(H95,Sheet4!$F$2:$F$11,0)),1,0)+IF(ISNUMBER(MATCH(I95,Sheet4!$F$2:$F$11,0)),1,0)+IF(ISNUMBER(MATCH(J95,Sheet4!$F$2:$F$11,0)),1,0))</f>
        <v>0</v>
      </c>
      <c r="P95" s="40" t="str">
        <f>IFERROR(INDEX(Sheet4!$G:$G,MATCH(Sheet1!B95,Sheet4!$F:$F,0))+INDEX(Sheet4!$G:$G,MATCH(Sheet1!C95,Sheet4!$F:$F,0))+INDEX(Sheet4!$G:$G,MATCH(Sheet1!D95,Sheet4!$F:$F,0))+INDEX(Sheet4!$G:$G,MATCH(Sheet1!E95,Sheet4!$F:$F,0))+INDEX(Sheet4!$G:$G,MATCH(Sheet1!F95,Sheet4!$F:$F,0))+INDEX(Sheet4!$G:$G,MATCH(Sheet1!G95,Sheet4!$F:$F,0))+INDEX(Sheet4!$G:$G,MATCH(Sheet1!H95,Sheet4!$F:$F,0))+INDEX(Sheet4!$G:$G,MATCH(Sheet1!I95,Sheet4!$F:$F,0))+INDEX(Sheet4!$G:$G,MATCH(Sheet1!J95,Sheet4!$F:$F,0)),"")</f>
        <v/>
      </c>
      <c r="Q95" s="15">
        <v>72</v>
      </c>
      <c r="R95" s="26" t="str">
        <f si="51" t="shared"/>
        <v/>
      </c>
      <c r="S95" s="66" t="str">
        <f si="52" t="shared"/>
        <v/>
      </c>
      <c r="T95" s="66"/>
      <c r="U95" s="66" t="str">
        <f si="53" t="shared"/>
        <v/>
      </c>
      <c r="V95" s="66"/>
      <c r="W95" s="66" t="str">
        <f si="54" t="shared"/>
        <v/>
      </c>
      <c r="X95" s="66"/>
      <c r="Y95" s="66" t="str">
        <f si="55" t="shared"/>
        <v/>
      </c>
      <c r="Z95" s="66"/>
      <c r="AA95" s="66" t="str">
        <f si="56" t="shared"/>
        <v/>
      </c>
      <c r="AB95" s="66"/>
      <c r="AC95" s="58" t="str">
        <f si="57" t="shared"/>
        <v/>
      </c>
      <c r="AD95" s="58" t="str">
        <f si="58" t="shared"/>
        <v/>
      </c>
      <c r="AE95" s="27" t="str">
        <f si="59" t="shared"/>
        <v/>
      </c>
      <c r="AF95">
        <f si="40" t="shared"/>
        <v>0</v>
      </c>
      <c r="AH95">
        <v>72</v>
      </c>
      <c r="AI95" t="str">
        <f si="39" t="shared"/>
        <v>Ben SimmonsLandry ShametDevin BookerJimmy ButlerKelly OubreTaurean PrinceJosh JacksonPaul MillsapDeandre Ayton</v>
      </c>
      <c r="AJ95">
        <f si="41" t="shared"/>
        <v>0</v>
      </c>
      <c r="AK95">
        <f si="42" t="shared"/>
        <v>0</v>
      </c>
      <c r="AL95">
        <f si="43" t="shared"/>
        <v>0</v>
      </c>
      <c r="AM95">
        <f si="44" t="shared"/>
        <v>0</v>
      </c>
      <c r="AN95">
        <f si="45" t="shared"/>
        <v>0</v>
      </c>
      <c r="AO95">
        <f si="46" t="shared"/>
        <v>0</v>
      </c>
      <c r="AP95">
        <f si="47" t="shared"/>
        <v>0</v>
      </c>
      <c r="AQ95">
        <f si="48" t="shared"/>
        <v>0</v>
      </c>
      <c r="AR95">
        <f si="49" t="shared"/>
        <v>0</v>
      </c>
      <c r="AS95">
        <f si="50" t="shared"/>
        <v>0</v>
      </c>
      <c r="AU95" t="str">
        <f>IFERROR(VLOOKUP(C95,Results!$A$2:$B$240,2,FALSE)+VLOOKUP(D95,Results!$A$2:$B$240,2,FALSE)+VLOOKUP(E95,Results!$A$2:$B$240,2,FALSE)+VLOOKUP(F95,Results!$A$2:$B$240,2,FALSE)+VLOOKUP(G95,Results!$A$2:$B$240,2,FALSE)+VLOOKUP(H95,Results!$A$2:$B$240,2,FALSE)+VLOOKUP(I95,Results!$A$2:$B$240,2,FALSE)+VLOOKUP(J95,Results!$A$2:$B$240,2,FALSE)+VLOOKUP(B95,Results!$A$2:$B$240,2,FALSE)-MIN(VLOOKUP(C95,Results!$A$2:$B$240,2,FALSE),VLOOKUP(D95,Results!$A$2:$B$240,2,FALSE),VLOOKUP(E95,Results!$A$2:$B$240,2,FALSE),VLOOKUP(F95,Results!$A$2:$B$240,2,FALSE),VLOOKUP(G95,Results!$A$2:$B$240,2,FALSE),VLOOKUP(H95,Results!$A$2:$B$240,2,FALSE),VLOOKUP(I95,Results!$A$2:$B$240,2,FALSE),VLOOKUP(J95,Results!$A$2:$B$240,2,FALSE),VLOOKUP(B95,Results!$A$2:$B$240,2,FALSE)),"")</f>
        <v/>
      </c>
    </row>
    <row customHeight="1" ht="18.75" r="96" spans="2:47" x14ac:dyDescent="0.3">
      <c r="B96" s="7" t="s">
        <v>166</v>
      </c>
      <c r="C96" s="7" t="s">
        <v>170</v>
      </c>
      <c r="D96" s="7" t="s">
        <v>99</v>
      </c>
      <c r="E96" s="7" t="s">
        <v>146</v>
      </c>
      <c r="F96" s="7" t="s">
        <v>177</v>
      </c>
      <c r="G96" s="7" t="s">
        <v>100</v>
      </c>
      <c r="H96" s="7" t="s">
        <v>93</v>
      </c>
      <c r="I96" s="7" t="s">
        <v>181</v>
      </c>
      <c r="J96" s="7" t="s">
        <v>186</v>
      </c>
      <c r="K96" t="n">
        <v>23.0</v>
      </c>
      <c r="L96" s="30">
        <f si="37" t="shared"/>
        <v>0</v>
      </c>
      <c r="M96" s="6"/>
      <c r="N96" s="35" t="str">
        <f si="38" t="shared"/>
        <v/>
      </c>
      <c r="O96" s="59">
        <f>(IF(ISNUMBER(MATCH(B96,Sheet4!$K$92:$K$101,0)),1,0)+IF(ISNUMBER(MATCH(C96,Sheet4!$K$92:$K$101,0)),1,0)+IF(ISNUMBER(MATCH(D96,Sheet4!$K$92:$K$101,0)),1,0)+IF(ISNUMBER(MATCH(E96,Sheet4!$K$92:$K$101,0)),1,0)+IF(ISNUMBER(MATCH(F96,Sheet4!$K$92:$K$101,0)),1,0)+IF(ISNUMBER(MATCH(G96,Sheet4!$K$92:$K$101,0)),1,0)+IF(ISNUMBER(MATCH(H96,Sheet4!$K$92:$K$101,0)),1,0)+IF(ISNUMBER(MATCH(I96,Sheet4!$K$92:$K$101,0)),1,0)+IF(ISNUMBER(MATCH(J96,Sheet4!$K$92:$K$101,0)),1,0))
-
(IF(ISNUMBER(MATCH(B96,Sheet4!$F$2:$F$11,0)),1,0)+IF(ISNUMBER(MATCH(C96,Sheet4!$F$2:$F$11,0)),1,0)+IF(ISNUMBER(MATCH(D96,Sheet4!$F$2:$F$11,0)),1,0)+IF(ISNUMBER(MATCH(E96,Sheet4!$F$2:$F$11,0)),1,0)+IF(ISNUMBER(MATCH(F96,Sheet4!$F$2:$F$11,0)),1,0)+IF(ISNUMBER(MATCH(G96,Sheet4!$F$2:$F$11,0)),1,0)+IF(ISNUMBER(MATCH(H96,Sheet4!$F$2:$F$11,0)),1,0)+IF(ISNUMBER(MATCH(I96,Sheet4!$F$2:$F$11,0)),1,0)+IF(ISNUMBER(MATCH(J96,Sheet4!$F$2:$F$11,0)),1,0))</f>
        <v>0</v>
      </c>
      <c r="P96" s="40" t="str">
        <f>IFERROR(INDEX(Sheet4!$G:$G,MATCH(Sheet1!B96,Sheet4!$F:$F,0))+INDEX(Sheet4!$G:$G,MATCH(Sheet1!C96,Sheet4!$F:$F,0))+INDEX(Sheet4!$G:$G,MATCH(Sheet1!D96,Sheet4!$F:$F,0))+INDEX(Sheet4!$G:$G,MATCH(Sheet1!E96,Sheet4!$F:$F,0))+INDEX(Sheet4!$G:$G,MATCH(Sheet1!F96,Sheet4!$F:$F,0))+INDEX(Sheet4!$G:$G,MATCH(Sheet1!G96,Sheet4!$F:$F,0))+INDEX(Sheet4!$G:$G,MATCH(Sheet1!H96,Sheet4!$F:$F,0))+INDEX(Sheet4!$G:$G,MATCH(Sheet1!I96,Sheet4!$F:$F,0))+INDEX(Sheet4!$G:$G,MATCH(Sheet1!J96,Sheet4!$F:$F,0)),"")</f>
        <v/>
      </c>
      <c r="Q96" s="15">
        <v>73</v>
      </c>
      <c r="R96" s="26" t="str">
        <f si="51" t="shared"/>
        <v/>
      </c>
      <c r="S96" s="66" t="str">
        <f si="52" t="shared"/>
        <v/>
      </c>
      <c r="T96" s="66"/>
      <c r="U96" s="66" t="str">
        <f si="53" t="shared"/>
        <v/>
      </c>
      <c r="V96" s="66"/>
      <c r="W96" s="66" t="str">
        <f si="54" t="shared"/>
        <v/>
      </c>
      <c r="X96" s="66"/>
      <c r="Y96" s="66" t="str">
        <f si="55" t="shared"/>
        <v/>
      </c>
      <c r="Z96" s="66"/>
      <c r="AA96" s="66" t="str">
        <f si="56" t="shared"/>
        <v/>
      </c>
      <c r="AB96" s="66"/>
      <c r="AC96" s="58" t="str">
        <f si="57" t="shared"/>
        <v/>
      </c>
      <c r="AD96" s="58" t="str">
        <f si="58" t="shared"/>
        <v/>
      </c>
      <c r="AE96" s="27" t="str">
        <f si="59" t="shared"/>
        <v/>
      </c>
      <c r="AF96">
        <f si="40" t="shared"/>
        <v>0</v>
      </c>
      <c r="AH96">
        <v>73</v>
      </c>
      <c r="AI96" t="str">
        <f si="39" t="shared"/>
        <v>Ben SimmonsLandry ShametJimmy ButlerMonte MorrisKelly OubreCorey BrewerKenneth FariedMarvin BagleyRudy Gobert</v>
      </c>
      <c r="AJ96">
        <f si="41" t="shared"/>
        <v>0</v>
      </c>
      <c r="AK96">
        <f si="42" t="shared"/>
        <v>0</v>
      </c>
      <c r="AL96">
        <f si="43" t="shared"/>
        <v>0</v>
      </c>
      <c r="AM96">
        <f si="44" t="shared"/>
        <v>0</v>
      </c>
      <c r="AN96">
        <f si="45" t="shared"/>
        <v>0</v>
      </c>
      <c r="AO96">
        <f si="46" t="shared"/>
        <v>0</v>
      </c>
      <c r="AP96">
        <f si="47" t="shared"/>
        <v>0</v>
      </c>
      <c r="AQ96">
        <f si="48" t="shared"/>
        <v>0</v>
      </c>
      <c r="AR96">
        <f si="49" t="shared"/>
        <v>0</v>
      </c>
      <c r="AS96">
        <f si="50" t="shared"/>
        <v>0</v>
      </c>
      <c r="AU96" t="str">
        <f>IFERROR(VLOOKUP(C96,Results!$A$2:$B$240,2,FALSE)+VLOOKUP(D96,Results!$A$2:$B$240,2,FALSE)+VLOOKUP(E96,Results!$A$2:$B$240,2,FALSE)+VLOOKUP(F96,Results!$A$2:$B$240,2,FALSE)+VLOOKUP(G96,Results!$A$2:$B$240,2,FALSE)+VLOOKUP(H96,Results!$A$2:$B$240,2,FALSE)+VLOOKUP(I96,Results!$A$2:$B$240,2,FALSE)+VLOOKUP(J96,Results!$A$2:$B$240,2,FALSE)+VLOOKUP(B96,Results!$A$2:$B$240,2,FALSE)-MIN(VLOOKUP(C96,Results!$A$2:$B$240,2,FALSE),VLOOKUP(D96,Results!$A$2:$B$240,2,FALSE),VLOOKUP(E96,Results!$A$2:$B$240,2,FALSE),VLOOKUP(F96,Results!$A$2:$B$240,2,FALSE),VLOOKUP(G96,Results!$A$2:$B$240,2,FALSE),VLOOKUP(H96,Results!$A$2:$B$240,2,FALSE),VLOOKUP(I96,Results!$A$2:$B$240,2,FALSE),VLOOKUP(J96,Results!$A$2:$B$240,2,FALSE),VLOOKUP(B96,Results!$A$2:$B$240,2,FALSE)),"")</f>
        <v/>
      </c>
    </row>
    <row customHeight="1" ht="18.75" r="97" spans="2:47" x14ac:dyDescent="0.3">
      <c r="B97" s="7" t="s">
        <v>166</v>
      </c>
      <c r="C97" s="7" t="s">
        <v>87</v>
      </c>
      <c r="D97" s="7" t="s">
        <v>173</v>
      </c>
      <c r="E97" s="7" t="s">
        <v>146</v>
      </c>
      <c r="F97" s="7" t="s">
        <v>96</v>
      </c>
      <c r="G97" s="7" t="s">
        <v>159</v>
      </c>
      <c r="H97" s="7" t="s">
        <v>181</v>
      </c>
      <c r="I97" s="7" t="s">
        <v>152</v>
      </c>
      <c r="J97" s="7" t="s">
        <v>98</v>
      </c>
      <c r="K97" t="n">
        <v>23.0</v>
      </c>
      <c r="L97" s="30">
        <f si="37" t="shared"/>
        <v>0</v>
      </c>
      <c r="M97" s="6"/>
      <c r="N97" s="35" t="str">
        <f si="38" t="shared"/>
        <v/>
      </c>
      <c r="O97" s="59">
        <f>(IF(ISNUMBER(MATCH(B97,Sheet4!$K$92:$K$101,0)),1,0)+IF(ISNUMBER(MATCH(C97,Sheet4!$K$92:$K$101,0)),1,0)+IF(ISNUMBER(MATCH(D97,Sheet4!$K$92:$K$101,0)),1,0)+IF(ISNUMBER(MATCH(E97,Sheet4!$K$92:$K$101,0)),1,0)+IF(ISNUMBER(MATCH(F97,Sheet4!$K$92:$K$101,0)),1,0)+IF(ISNUMBER(MATCH(G97,Sheet4!$K$92:$K$101,0)),1,0)+IF(ISNUMBER(MATCH(H97,Sheet4!$K$92:$K$101,0)),1,0)+IF(ISNUMBER(MATCH(I97,Sheet4!$K$92:$K$101,0)),1,0)+IF(ISNUMBER(MATCH(J97,Sheet4!$K$92:$K$101,0)),1,0))
-
(IF(ISNUMBER(MATCH(B97,Sheet4!$F$2:$F$11,0)),1,0)+IF(ISNUMBER(MATCH(C97,Sheet4!$F$2:$F$11,0)),1,0)+IF(ISNUMBER(MATCH(D97,Sheet4!$F$2:$F$11,0)),1,0)+IF(ISNUMBER(MATCH(E97,Sheet4!$F$2:$F$11,0)),1,0)+IF(ISNUMBER(MATCH(F97,Sheet4!$F$2:$F$11,0)),1,0)+IF(ISNUMBER(MATCH(G97,Sheet4!$F$2:$F$11,0)),1,0)+IF(ISNUMBER(MATCH(H97,Sheet4!$F$2:$F$11,0)),1,0)+IF(ISNUMBER(MATCH(I97,Sheet4!$F$2:$F$11,0)),1,0)+IF(ISNUMBER(MATCH(J97,Sheet4!$F$2:$F$11,0)),1,0))</f>
        <v>0</v>
      </c>
      <c r="P97" s="40" t="str">
        <f>IFERROR(INDEX(Sheet4!$G:$G,MATCH(Sheet1!B97,Sheet4!$F:$F,0))+INDEX(Sheet4!$G:$G,MATCH(Sheet1!C97,Sheet4!$F:$F,0))+INDEX(Sheet4!$G:$G,MATCH(Sheet1!D97,Sheet4!$F:$F,0))+INDEX(Sheet4!$G:$G,MATCH(Sheet1!E97,Sheet4!$F:$F,0))+INDEX(Sheet4!$G:$G,MATCH(Sheet1!F97,Sheet4!$F:$F,0))+INDEX(Sheet4!$G:$G,MATCH(Sheet1!G97,Sheet4!$F:$F,0))+INDEX(Sheet4!$G:$G,MATCH(Sheet1!H97,Sheet4!$F:$F,0))+INDEX(Sheet4!$G:$G,MATCH(Sheet1!I97,Sheet4!$F:$F,0))+INDEX(Sheet4!$G:$G,MATCH(Sheet1!J97,Sheet4!$F:$F,0)),"")</f>
        <v/>
      </c>
      <c r="Q97" s="15">
        <v>74</v>
      </c>
      <c r="R97" s="26" t="str">
        <f si="51" t="shared"/>
        <v/>
      </c>
      <c r="S97" s="66" t="str">
        <f si="52" t="shared"/>
        <v/>
      </c>
      <c r="T97" s="66"/>
      <c r="U97" s="66" t="str">
        <f si="53" t="shared"/>
        <v/>
      </c>
      <c r="V97" s="66"/>
      <c r="W97" s="66" t="str">
        <f si="54" t="shared"/>
        <v/>
      </c>
      <c r="X97" s="66"/>
      <c r="Y97" s="66" t="str">
        <f si="55" t="shared"/>
        <v/>
      </c>
      <c r="Z97" s="66"/>
      <c r="AA97" s="66" t="str">
        <f si="56" t="shared"/>
        <v/>
      </c>
      <c r="AB97" s="66"/>
      <c r="AC97" s="58" t="str">
        <f si="57" t="shared"/>
        <v/>
      </c>
      <c r="AD97" s="58" t="str">
        <f si="58" t="shared"/>
        <v/>
      </c>
      <c r="AE97" s="27" t="str">
        <f si="59" t="shared"/>
        <v/>
      </c>
      <c r="AF97">
        <f si="40" t="shared"/>
        <v>0</v>
      </c>
      <c r="AH97">
        <v>74</v>
      </c>
      <c r="AI97" t="str">
        <f si="39" t="shared"/>
        <v>Ben SimmonsJeremy LinDevin BookerMonte MorrisKelly OubreMikal BridgesJohn CollinsPaul MillsapRudy Gobert</v>
      </c>
      <c r="AJ97">
        <f si="41" t="shared"/>
        <v>0</v>
      </c>
      <c r="AK97">
        <f si="42" t="shared"/>
        <v>0</v>
      </c>
      <c r="AL97">
        <f si="43" t="shared"/>
        <v>0</v>
      </c>
      <c r="AM97">
        <f si="44" t="shared"/>
        <v>0</v>
      </c>
      <c r="AN97">
        <f si="45" t="shared"/>
        <v>0</v>
      </c>
      <c r="AO97">
        <f si="46" t="shared"/>
        <v>0</v>
      </c>
      <c r="AP97">
        <f si="47" t="shared"/>
        <v>0</v>
      </c>
      <c r="AQ97">
        <f si="48" t="shared"/>
        <v>0</v>
      </c>
      <c r="AR97">
        <f si="49" t="shared"/>
        <v>0</v>
      </c>
      <c r="AS97">
        <f si="50" t="shared"/>
        <v>0</v>
      </c>
      <c r="AU97" t="str">
        <f>IFERROR(VLOOKUP(C97,Results!$A$2:$B$240,2,FALSE)+VLOOKUP(D97,Results!$A$2:$B$240,2,FALSE)+VLOOKUP(E97,Results!$A$2:$B$240,2,FALSE)+VLOOKUP(F97,Results!$A$2:$B$240,2,FALSE)+VLOOKUP(G97,Results!$A$2:$B$240,2,FALSE)+VLOOKUP(H97,Results!$A$2:$B$240,2,FALSE)+VLOOKUP(I97,Results!$A$2:$B$240,2,FALSE)+VLOOKUP(J97,Results!$A$2:$B$240,2,FALSE)+VLOOKUP(B97,Results!$A$2:$B$240,2,FALSE)-MIN(VLOOKUP(C97,Results!$A$2:$B$240,2,FALSE),VLOOKUP(D97,Results!$A$2:$B$240,2,FALSE),VLOOKUP(E97,Results!$A$2:$B$240,2,FALSE),VLOOKUP(F97,Results!$A$2:$B$240,2,FALSE),VLOOKUP(G97,Results!$A$2:$B$240,2,FALSE),VLOOKUP(H97,Results!$A$2:$B$240,2,FALSE),VLOOKUP(I97,Results!$A$2:$B$240,2,FALSE),VLOOKUP(J97,Results!$A$2:$B$240,2,FALSE),VLOOKUP(B97,Results!$A$2:$B$240,2,FALSE)),"")</f>
        <v/>
      </c>
    </row>
    <row customHeight="1" ht="18.75" r="98" spans="2:47" x14ac:dyDescent="0.3">
      <c r="B98" s="7" t="s">
        <v>166</v>
      </c>
      <c r="C98" s="7" t="s">
        <v>170</v>
      </c>
      <c r="D98" s="7" t="s">
        <v>89</v>
      </c>
      <c r="E98" s="7" t="s">
        <v>146</v>
      </c>
      <c r="F98" s="7" t="s">
        <v>150</v>
      </c>
      <c r="G98" s="7" t="s">
        <v>177</v>
      </c>
      <c r="H98" s="7" t="s">
        <v>92</v>
      </c>
      <c r="I98" s="7" t="s">
        <v>152</v>
      </c>
      <c r="J98" s="7" t="s">
        <v>186</v>
      </c>
      <c r="K98" t="n">
        <v>23.0</v>
      </c>
      <c r="L98" s="30">
        <f si="37" t="shared"/>
        <v>0</v>
      </c>
      <c r="M98" s="6"/>
      <c r="N98" s="35" t="str">
        <f si="38" t="shared"/>
        <v/>
      </c>
      <c r="O98" s="59">
        <f>(IF(ISNUMBER(MATCH(B98,Sheet4!$K$92:$K$101,0)),1,0)+IF(ISNUMBER(MATCH(C98,Sheet4!$K$92:$K$101,0)),1,0)+IF(ISNUMBER(MATCH(D98,Sheet4!$K$92:$K$101,0)),1,0)+IF(ISNUMBER(MATCH(E98,Sheet4!$K$92:$K$101,0)),1,0)+IF(ISNUMBER(MATCH(F98,Sheet4!$K$92:$K$101,0)),1,0)+IF(ISNUMBER(MATCH(G98,Sheet4!$K$92:$K$101,0)),1,0)+IF(ISNUMBER(MATCH(H98,Sheet4!$K$92:$K$101,0)),1,0)+IF(ISNUMBER(MATCH(I98,Sheet4!$K$92:$K$101,0)),1,0)+IF(ISNUMBER(MATCH(J98,Sheet4!$K$92:$K$101,0)),1,0))
-
(IF(ISNUMBER(MATCH(B98,Sheet4!$F$2:$F$11,0)),1,0)+IF(ISNUMBER(MATCH(C98,Sheet4!$F$2:$F$11,0)),1,0)+IF(ISNUMBER(MATCH(D98,Sheet4!$F$2:$F$11,0)),1,0)+IF(ISNUMBER(MATCH(E98,Sheet4!$F$2:$F$11,0)),1,0)+IF(ISNUMBER(MATCH(F98,Sheet4!$F$2:$F$11,0)),1,0)+IF(ISNUMBER(MATCH(G98,Sheet4!$F$2:$F$11,0)),1,0)+IF(ISNUMBER(MATCH(H98,Sheet4!$F$2:$F$11,0)),1,0)+IF(ISNUMBER(MATCH(I98,Sheet4!$F$2:$F$11,0)),1,0)+IF(ISNUMBER(MATCH(J98,Sheet4!$F$2:$F$11,0)),1,0))</f>
        <v>0</v>
      </c>
      <c r="P98" s="40" t="str">
        <f>IFERROR(INDEX(Sheet4!$G:$G,MATCH(Sheet1!B98,Sheet4!$F:$F,0))+INDEX(Sheet4!$G:$G,MATCH(Sheet1!C98,Sheet4!$F:$F,0))+INDEX(Sheet4!$G:$G,MATCH(Sheet1!D98,Sheet4!$F:$F,0))+INDEX(Sheet4!$G:$G,MATCH(Sheet1!E98,Sheet4!$F:$F,0))+INDEX(Sheet4!$G:$G,MATCH(Sheet1!F98,Sheet4!$F:$F,0))+INDEX(Sheet4!$G:$G,MATCH(Sheet1!G98,Sheet4!$F:$F,0))+INDEX(Sheet4!$G:$G,MATCH(Sheet1!H98,Sheet4!$F:$F,0))+INDEX(Sheet4!$G:$G,MATCH(Sheet1!I98,Sheet4!$F:$F,0))+INDEX(Sheet4!$G:$G,MATCH(Sheet1!J98,Sheet4!$F:$F,0)),"")</f>
        <v/>
      </c>
      <c r="Q98" s="15">
        <v>75</v>
      </c>
      <c r="R98" s="26" t="str">
        <f si="51" t="shared"/>
        <v/>
      </c>
      <c r="S98" s="66" t="str">
        <f si="52" t="shared"/>
        <v/>
      </c>
      <c r="T98" s="66"/>
      <c r="U98" s="66" t="str">
        <f si="53" t="shared"/>
        <v/>
      </c>
      <c r="V98" s="66"/>
      <c r="W98" s="66" t="str">
        <f si="54" t="shared"/>
        <v/>
      </c>
      <c r="X98" s="66"/>
      <c r="Y98" s="66" t="str">
        <f si="55" t="shared"/>
        <v/>
      </c>
      <c r="Z98" s="66"/>
      <c r="AA98" s="66" t="str">
        <f si="56" t="shared"/>
        <v/>
      </c>
      <c r="AB98" s="66"/>
      <c r="AC98" s="58" t="str">
        <f si="57" t="shared"/>
        <v/>
      </c>
      <c r="AD98" s="58" t="str">
        <f si="58" t="shared"/>
        <v/>
      </c>
      <c r="AE98" s="27" t="str">
        <f si="59" t="shared"/>
        <v/>
      </c>
      <c r="AF98">
        <f si="40" t="shared"/>
        <v>0</v>
      </c>
      <c r="AH98">
        <v>75</v>
      </c>
      <c r="AI98" t="str">
        <f si="39" t="shared"/>
        <v>De'Aaron FoxLandry ShametJimmy ButlerMonte MorrisKelly OubreMikal BridgesKenneth FariedJohn CollinsRudy Gobert</v>
      </c>
      <c r="AJ98">
        <f si="41" t="shared"/>
        <v>0</v>
      </c>
      <c r="AK98">
        <f si="42" t="shared"/>
        <v>0</v>
      </c>
      <c r="AL98">
        <f si="43" t="shared"/>
        <v>0</v>
      </c>
      <c r="AM98">
        <f si="44" t="shared"/>
        <v>0</v>
      </c>
      <c r="AN98">
        <f si="45" t="shared"/>
        <v>0</v>
      </c>
      <c r="AO98">
        <f si="46" t="shared"/>
        <v>0</v>
      </c>
      <c r="AP98">
        <f si="47" t="shared"/>
        <v>0</v>
      </c>
      <c r="AQ98">
        <f si="48" t="shared"/>
        <v>0</v>
      </c>
      <c r="AR98">
        <f si="49" t="shared"/>
        <v>0</v>
      </c>
      <c r="AS98">
        <f si="50" t="shared"/>
        <v>0</v>
      </c>
      <c r="AU98" t="str">
        <f>IFERROR(VLOOKUP(C98,Results!$A$2:$B$240,2,FALSE)+VLOOKUP(D98,Results!$A$2:$B$240,2,FALSE)+VLOOKUP(E98,Results!$A$2:$B$240,2,FALSE)+VLOOKUP(F98,Results!$A$2:$B$240,2,FALSE)+VLOOKUP(G98,Results!$A$2:$B$240,2,FALSE)+VLOOKUP(H98,Results!$A$2:$B$240,2,FALSE)+VLOOKUP(I98,Results!$A$2:$B$240,2,FALSE)+VLOOKUP(J98,Results!$A$2:$B$240,2,FALSE)+VLOOKUP(B98,Results!$A$2:$B$240,2,FALSE)-MIN(VLOOKUP(C98,Results!$A$2:$B$240,2,FALSE),VLOOKUP(D98,Results!$A$2:$B$240,2,FALSE),VLOOKUP(E98,Results!$A$2:$B$240,2,FALSE),VLOOKUP(F98,Results!$A$2:$B$240,2,FALSE),VLOOKUP(G98,Results!$A$2:$B$240,2,FALSE),VLOOKUP(H98,Results!$A$2:$B$240,2,FALSE),VLOOKUP(I98,Results!$A$2:$B$240,2,FALSE),VLOOKUP(J98,Results!$A$2:$B$240,2,FALSE),VLOOKUP(B98,Results!$A$2:$B$240,2,FALSE)),"")</f>
        <v/>
      </c>
    </row>
    <row customHeight="1" ht="18.75" r="99" spans="2:47" x14ac:dyDescent="0.3">
      <c r="B99" s="7" t="s">
        <v>166</v>
      </c>
      <c r="C99" s="7" t="s">
        <v>171</v>
      </c>
      <c r="D99" s="7" t="s">
        <v>173</v>
      </c>
      <c r="E99" s="7" t="s">
        <v>146</v>
      </c>
      <c r="F99" s="7" t="s">
        <v>150</v>
      </c>
      <c r="G99" s="7" t="s">
        <v>177</v>
      </c>
      <c r="H99" s="7" t="s">
        <v>93</v>
      </c>
      <c r="I99" s="7" t="s">
        <v>152</v>
      </c>
      <c r="J99" s="7" t="s">
        <v>98</v>
      </c>
      <c r="K99" t="n">
        <v>23.0</v>
      </c>
      <c r="L99" s="30">
        <f si="37" t="shared"/>
        <v>0</v>
      </c>
      <c r="M99" s="6"/>
      <c r="N99" s="35" t="str">
        <f si="38" t="shared"/>
        <v/>
      </c>
      <c r="O99" s="59">
        <f>(IF(ISNUMBER(MATCH(B99,Sheet4!$K$92:$K$101,0)),1,0)+IF(ISNUMBER(MATCH(C99,Sheet4!$K$92:$K$101,0)),1,0)+IF(ISNUMBER(MATCH(D99,Sheet4!$K$92:$K$101,0)),1,0)+IF(ISNUMBER(MATCH(E99,Sheet4!$K$92:$K$101,0)),1,0)+IF(ISNUMBER(MATCH(F99,Sheet4!$K$92:$K$101,0)),1,0)+IF(ISNUMBER(MATCH(G99,Sheet4!$K$92:$K$101,0)),1,0)+IF(ISNUMBER(MATCH(H99,Sheet4!$K$92:$K$101,0)),1,0)+IF(ISNUMBER(MATCH(I99,Sheet4!$K$92:$K$101,0)),1,0)+IF(ISNUMBER(MATCH(J99,Sheet4!$K$92:$K$101,0)),1,0))
-
(IF(ISNUMBER(MATCH(B99,Sheet4!$F$2:$F$11,0)),1,0)+IF(ISNUMBER(MATCH(C99,Sheet4!$F$2:$F$11,0)),1,0)+IF(ISNUMBER(MATCH(D99,Sheet4!$F$2:$F$11,0)),1,0)+IF(ISNUMBER(MATCH(E99,Sheet4!$F$2:$F$11,0)),1,0)+IF(ISNUMBER(MATCH(F99,Sheet4!$F$2:$F$11,0)),1,0)+IF(ISNUMBER(MATCH(G99,Sheet4!$F$2:$F$11,0)),1,0)+IF(ISNUMBER(MATCH(H99,Sheet4!$F$2:$F$11,0)),1,0)+IF(ISNUMBER(MATCH(I99,Sheet4!$F$2:$F$11,0)),1,0)+IF(ISNUMBER(MATCH(J99,Sheet4!$F$2:$F$11,0)),1,0))</f>
        <v>0</v>
      </c>
      <c r="P99" s="40" t="str">
        <f>IFERROR(INDEX(Sheet4!$G:$G,MATCH(Sheet1!B99,Sheet4!$F:$F,0))+INDEX(Sheet4!$G:$G,MATCH(Sheet1!C99,Sheet4!$F:$F,0))+INDEX(Sheet4!$G:$G,MATCH(Sheet1!D99,Sheet4!$F:$F,0))+INDEX(Sheet4!$G:$G,MATCH(Sheet1!E99,Sheet4!$F:$F,0))+INDEX(Sheet4!$G:$G,MATCH(Sheet1!F99,Sheet4!$F:$F,0))+INDEX(Sheet4!$G:$G,MATCH(Sheet1!G99,Sheet4!$F:$F,0))+INDEX(Sheet4!$G:$G,MATCH(Sheet1!H99,Sheet4!$F:$F,0))+INDEX(Sheet4!$G:$G,MATCH(Sheet1!I99,Sheet4!$F:$F,0))+INDEX(Sheet4!$G:$G,MATCH(Sheet1!J99,Sheet4!$F:$F,0)),"")</f>
        <v/>
      </c>
      <c r="Q99" s="15">
        <v>76</v>
      </c>
      <c r="R99" s="26" t="str">
        <f si="51" t="shared"/>
        <v/>
      </c>
      <c r="S99" s="66" t="str">
        <f si="52" t="shared"/>
        <v/>
      </c>
      <c r="T99" s="66"/>
      <c r="U99" s="66" t="str">
        <f si="53" t="shared"/>
        <v/>
      </c>
      <c r="V99" s="66"/>
      <c r="W99" s="66" t="str">
        <f si="54" t="shared"/>
        <v/>
      </c>
      <c r="X99" s="66"/>
      <c r="Y99" s="66" t="str">
        <f si="55" t="shared"/>
        <v/>
      </c>
      <c r="Z99" s="66"/>
      <c r="AA99" s="66" t="str">
        <f si="56" t="shared"/>
        <v/>
      </c>
      <c r="AB99" s="66"/>
      <c r="AC99" s="58" t="str">
        <f si="57" t="shared"/>
        <v/>
      </c>
      <c r="AD99" s="58" t="str">
        <f si="58" t="shared"/>
        <v/>
      </c>
      <c r="AE99" s="27" t="str">
        <f si="59" t="shared"/>
        <v/>
      </c>
      <c r="AF99">
        <f si="40" t="shared"/>
        <v>0</v>
      </c>
      <c r="AH99">
        <v>76</v>
      </c>
      <c r="AI99" t="str">
        <f si="39" t="shared"/>
        <v>Ben SimmonsLandry ShametDevin BookerJimmy ButlerMikal BridgesCorey BrewerJosh JacksonPaul MillsapRudy Gobert</v>
      </c>
      <c r="AJ99">
        <f si="41" t="shared"/>
        <v>0</v>
      </c>
      <c r="AK99">
        <f si="42" t="shared"/>
        <v>0</v>
      </c>
      <c r="AL99">
        <f si="43" t="shared"/>
        <v>0</v>
      </c>
      <c r="AM99">
        <f si="44" t="shared"/>
        <v>0</v>
      </c>
      <c r="AN99">
        <f si="45" t="shared"/>
        <v>0</v>
      </c>
      <c r="AO99">
        <f si="46" t="shared"/>
        <v>0</v>
      </c>
      <c r="AP99">
        <f si="47" t="shared"/>
        <v>0</v>
      </c>
      <c r="AQ99">
        <f si="48" t="shared"/>
        <v>0</v>
      </c>
      <c r="AR99">
        <f si="49" t="shared"/>
        <v>0</v>
      </c>
      <c r="AS99">
        <f si="50" t="shared"/>
        <v>0</v>
      </c>
      <c r="AU99" t="str">
        <f>IFERROR(VLOOKUP(C99,Results!$A$2:$B$240,2,FALSE)+VLOOKUP(D99,Results!$A$2:$B$240,2,FALSE)+VLOOKUP(E99,Results!$A$2:$B$240,2,FALSE)+VLOOKUP(F99,Results!$A$2:$B$240,2,FALSE)+VLOOKUP(G99,Results!$A$2:$B$240,2,FALSE)+VLOOKUP(H99,Results!$A$2:$B$240,2,FALSE)+VLOOKUP(I99,Results!$A$2:$B$240,2,FALSE)+VLOOKUP(J99,Results!$A$2:$B$240,2,FALSE)+VLOOKUP(B99,Results!$A$2:$B$240,2,FALSE)-MIN(VLOOKUP(C99,Results!$A$2:$B$240,2,FALSE),VLOOKUP(D99,Results!$A$2:$B$240,2,FALSE),VLOOKUP(E99,Results!$A$2:$B$240,2,FALSE),VLOOKUP(F99,Results!$A$2:$B$240,2,FALSE),VLOOKUP(G99,Results!$A$2:$B$240,2,FALSE),VLOOKUP(H99,Results!$A$2:$B$240,2,FALSE),VLOOKUP(I99,Results!$A$2:$B$240,2,FALSE),VLOOKUP(J99,Results!$A$2:$B$240,2,FALSE),VLOOKUP(B99,Results!$A$2:$B$240,2,FALSE)),"")</f>
        <v/>
      </c>
    </row>
    <row customHeight="1" ht="18.75" r="100" spans="2:47" x14ac:dyDescent="0.3">
      <c r="B100" s="7" t="s">
        <v>166</v>
      </c>
      <c r="C100" s="7" t="s">
        <v>171</v>
      </c>
      <c r="D100" s="7" t="s">
        <v>172</v>
      </c>
      <c r="E100" s="7" t="s">
        <v>146</v>
      </c>
      <c r="F100" s="7" t="s">
        <v>177</v>
      </c>
      <c r="G100" s="7" t="s">
        <v>100</v>
      </c>
      <c r="H100" s="7" t="s">
        <v>92</v>
      </c>
      <c r="I100" s="7" t="s">
        <v>93</v>
      </c>
      <c r="J100" s="7" t="s">
        <v>98</v>
      </c>
      <c r="K100" t="n">
        <v>23.0</v>
      </c>
      <c r="L100" s="30">
        <f si="37" t="shared"/>
        <v>0</v>
      </c>
      <c r="M100" s="6"/>
      <c r="N100" s="35" t="str">
        <f si="38" t="shared"/>
        <v/>
      </c>
      <c r="O100" s="59">
        <f>(IF(ISNUMBER(MATCH(B100,Sheet4!$K$92:$K$101,0)),1,0)+IF(ISNUMBER(MATCH(C100,Sheet4!$K$92:$K$101,0)),1,0)+IF(ISNUMBER(MATCH(D100,Sheet4!$K$92:$K$101,0)),1,0)+IF(ISNUMBER(MATCH(E100,Sheet4!$K$92:$K$101,0)),1,0)+IF(ISNUMBER(MATCH(F100,Sheet4!$K$92:$K$101,0)),1,0)+IF(ISNUMBER(MATCH(G100,Sheet4!$K$92:$K$101,0)),1,0)+IF(ISNUMBER(MATCH(H100,Sheet4!$K$92:$K$101,0)),1,0)+IF(ISNUMBER(MATCH(I100,Sheet4!$K$92:$K$101,0)),1,0)+IF(ISNUMBER(MATCH(J100,Sheet4!$K$92:$K$101,0)),1,0))
-
(IF(ISNUMBER(MATCH(B100,Sheet4!$F$2:$F$11,0)),1,0)+IF(ISNUMBER(MATCH(C100,Sheet4!$F$2:$F$11,0)),1,0)+IF(ISNUMBER(MATCH(D100,Sheet4!$F$2:$F$11,0)),1,0)+IF(ISNUMBER(MATCH(E100,Sheet4!$F$2:$F$11,0)),1,0)+IF(ISNUMBER(MATCH(F100,Sheet4!$F$2:$F$11,0)),1,0)+IF(ISNUMBER(MATCH(G100,Sheet4!$F$2:$F$11,0)),1,0)+IF(ISNUMBER(MATCH(H100,Sheet4!$F$2:$F$11,0)),1,0)+IF(ISNUMBER(MATCH(I100,Sheet4!$F$2:$F$11,0)),1,0)+IF(ISNUMBER(MATCH(J100,Sheet4!$F$2:$F$11,0)),1,0))</f>
        <v>0</v>
      </c>
      <c r="P100" s="40" t="str">
        <f>IFERROR(INDEX(Sheet4!$G:$G,MATCH(Sheet1!B100,Sheet4!$F:$F,0))+INDEX(Sheet4!$G:$G,MATCH(Sheet1!C100,Sheet4!$F:$F,0))+INDEX(Sheet4!$G:$G,MATCH(Sheet1!D100,Sheet4!$F:$F,0))+INDEX(Sheet4!$G:$G,MATCH(Sheet1!E100,Sheet4!$F:$F,0))+INDEX(Sheet4!$G:$G,MATCH(Sheet1!F100,Sheet4!$F:$F,0))+INDEX(Sheet4!$G:$G,MATCH(Sheet1!G100,Sheet4!$F:$F,0))+INDEX(Sheet4!$G:$G,MATCH(Sheet1!H100,Sheet4!$F:$F,0))+INDEX(Sheet4!$G:$G,MATCH(Sheet1!I100,Sheet4!$F:$F,0))+INDEX(Sheet4!$G:$G,MATCH(Sheet1!J100,Sheet4!$F:$F,0)),"")</f>
        <v/>
      </c>
      <c r="Q100" s="15">
        <v>77</v>
      </c>
      <c r="R100" s="26" t="str">
        <f si="51" t="shared"/>
        <v/>
      </c>
      <c r="S100" s="66" t="str">
        <f si="52" t="shared"/>
        <v/>
      </c>
      <c r="T100" s="66"/>
      <c r="U100" s="66" t="str">
        <f si="53" t="shared"/>
        <v/>
      </c>
      <c r="V100" s="66"/>
      <c r="W100" s="66" t="str">
        <f si="54" t="shared"/>
        <v/>
      </c>
      <c r="X100" s="66"/>
      <c r="Y100" s="66" t="str">
        <f si="55" t="shared"/>
        <v/>
      </c>
      <c r="Z100" s="66"/>
      <c r="AA100" s="66" t="str">
        <f si="56" t="shared"/>
        <v/>
      </c>
      <c r="AB100" s="66"/>
      <c r="AC100" s="58" t="str">
        <f si="57" t="shared"/>
        <v/>
      </c>
      <c r="AD100" s="58" t="str">
        <f si="58" t="shared"/>
        <v/>
      </c>
      <c r="AE100" s="27" t="str">
        <f si="59" t="shared"/>
        <v/>
      </c>
      <c r="AF100">
        <f si="40" t="shared"/>
        <v>0</v>
      </c>
      <c r="AH100">
        <v>77</v>
      </c>
      <c r="AI100" t="str">
        <f si="39" t="shared"/>
        <v>Ben SimmonsLandry ShametDevin BookerTorrey CraigWill BartonKelly OubreJosh JacksonPaul MillsapKarl-Anthony Towns</v>
      </c>
      <c r="AJ100">
        <f si="41" t="shared"/>
        <v>0</v>
      </c>
      <c r="AK100">
        <f si="42" t="shared"/>
        <v>0</v>
      </c>
      <c r="AL100">
        <f si="43" t="shared"/>
        <v>0</v>
      </c>
      <c r="AM100">
        <f si="44" t="shared"/>
        <v>0</v>
      </c>
      <c r="AN100">
        <f si="45" t="shared"/>
        <v>0</v>
      </c>
      <c r="AO100">
        <f si="46" t="shared"/>
        <v>0</v>
      </c>
      <c r="AP100">
        <f si="47" t="shared"/>
        <v>0</v>
      </c>
      <c r="AQ100">
        <f si="48" t="shared"/>
        <v>0</v>
      </c>
      <c r="AR100">
        <f si="49" t="shared"/>
        <v>0</v>
      </c>
      <c r="AS100">
        <f si="50" t="shared"/>
        <v>0</v>
      </c>
      <c r="AU100" t="str">
        <f>IFERROR(VLOOKUP(C100,Results!$A$2:$B$240,2,FALSE)+VLOOKUP(D100,Results!$A$2:$B$240,2,FALSE)+VLOOKUP(E100,Results!$A$2:$B$240,2,FALSE)+VLOOKUP(F100,Results!$A$2:$B$240,2,FALSE)+VLOOKUP(G100,Results!$A$2:$B$240,2,FALSE)+VLOOKUP(H100,Results!$A$2:$B$240,2,FALSE)+VLOOKUP(I100,Results!$A$2:$B$240,2,FALSE)+VLOOKUP(J100,Results!$A$2:$B$240,2,FALSE)+VLOOKUP(B100,Results!$A$2:$B$240,2,FALSE)-MIN(VLOOKUP(C100,Results!$A$2:$B$240,2,FALSE),VLOOKUP(D100,Results!$A$2:$B$240,2,FALSE),VLOOKUP(E100,Results!$A$2:$B$240,2,FALSE),VLOOKUP(F100,Results!$A$2:$B$240,2,FALSE),VLOOKUP(G100,Results!$A$2:$B$240,2,FALSE),VLOOKUP(H100,Results!$A$2:$B$240,2,FALSE),VLOOKUP(I100,Results!$A$2:$B$240,2,FALSE),VLOOKUP(J100,Results!$A$2:$B$240,2,FALSE),VLOOKUP(B100,Results!$A$2:$B$240,2,FALSE)),"")</f>
        <v/>
      </c>
    </row>
    <row customHeight="1" ht="18.75" r="101" spans="2:47" x14ac:dyDescent="0.3">
      <c r="B101" s="7" t="s">
        <v>108</v>
      </c>
      <c r="C101" s="7" t="s">
        <v>170</v>
      </c>
      <c r="D101" s="7" t="s">
        <v>172</v>
      </c>
      <c r="E101" s="7" t="s">
        <v>146</v>
      </c>
      <c r="F101" s="7" t="s">
        <v>177</v>
      </c>
      <c r="G101" s="7" t="s">
        <v>178</v>
      </c>
      <c r="H101" s="7" t="s">
        <v>153</v>
      </c>
      <c r="I101" s="7" t="s">
        <v>181</v>
      </c>
      <c r="J101" s="7" t="s">
        <v>156</v>
      </c>
      <c r="K101" t="n">
        <v>23.0</v>
      </c>
      <c r="L101" s="30">
        <f si="37" t="shared"/>
        <v>0</v>
      </c>
      <c r="M101" s="6"/>
      <c r="N101" s="35" t="str">
        <f si="38" t="shared"/>
        <v/>
      </c>
      <c r="O101" s="59">
        <f>(IF(ISNUMBER(MATCH(B101,Sheet4!$K$92:$K$101,0)),1,0)+IF(ISNUMBER(MATCH(C101,Sheet4!$K$92:$K$101,0)),1,0)+IF(ISNUMBER(MATCH(D101,Sheet4!$K$92:$K$101,0)),1,0)+IF(ISNUMBER(MATCH(E101,Sheet4!$K$92:$K$101,0)),1,0)+IF(ISNUMBER(MATCH(F101,Sheet4!$K$92:$K$101,0)),1,0)+IF(ISNUMBER(MATCH(G101,Sheet4!$K$92:$K$101,0)),1,0)+IF(ISNUMBER(MATCH(H101,Sheet4!$K$92:$K$101,0)),1,0)+IF(ISNUMBER(MATCH(I101,Sheet4!$K$92:$K$101,0)),1,0)+IF(ISNUMBER(MATCH(J101,Sheet4!$K$92:$K$101,0)),1,0))
-
(IF(ISNUMBER(MATCH(B101,Sheet4!$F$2:$F$11,0)),1,0)+IF(ISNUMBER(MATCH(C101,Sheet4!$F$2:$F$11,0)),1,0)+IF(ISNUMBER(MATCH(D101,Sheet4!$F$2:$F$11,0)),1,0)+IF(ISNUMBER(MATCH(E101,Sheet4!$F$2:$F$11,0)),1,0)+IF(ISNUMBER(MATCH(F101,Sheet4!$F$2:$F$11,0)),1,0)+IF(ISNUMBER(MATCH(G101,Sheet4!$F$2:$F$11,0)),1,0)+IF(ISNUMBER(MATCH(H101,Sheet4!$F$2:$F$11,0)),1,0)+IF(ISNUMBER(MATCH(I101,Sheet4!$F$2:$F$11,0)),1,0)+IF(ISNUMBER(MATCH(J101,Sheet4!$F$2:$F$11,0)),1,0))</f>
        <v>0</v>
      </c>
      <c r="P101" s="40" t="str">
        <f>IFERROR(INDEX(Sheet4!$G:$G,MATCH(Sheet1!B101,Sheet4!$F:$F,0))+INDEX(Sheet4!$G:$G,MATCH(Sheet1!C101,Sheet4!$F:$F,0))+INDEX(Sheet4!$G:$G,MATCH(Sheet1!D101,Sheet4!$F:$F,0))+INDEX(Sheet4!$G:$G,MATCH(Sheet1!E101,Sheet4!$F:$F,0))+INDEX(Sheet4!$G:$G,MATCH(Sheet1!F101,Sheet4!$F:$F,0))+INDEX(Sheet4!$G:$G,MATCH(Sheet1!G101,Sheet4!$F:$F,0))+INDEX(Sheet4!$G:$G,MATCH(Sheet1!H101,Sheet4!$F:$F,0))+INDEX(Sheet4!$G:$G,MATCH(Sheet1!I101,Sheet4!$F:$F,0))+INDEX(Sheet4!$G:$G,MATCH(Sheet1!J101,Sheet4!$F:$F,0)),"")</f>
        <v/>
      </c>
      <c r="Q101" s="15">
        <v>78</v>
      </c>
      <c r="R101" s="26" t="str">
        <f si="51" t="shared"/>
        <v/>
      </c>
      <c r="S101" s="66" t="str">
        <f si="52" t="shared"/>
        <v/>
      </c>
      <c r="T101" s="66"/>
      <c r="U101" s="66" t="str">
        <f si="53" t="shared"/>
        <v/>
      </c>
      <c r="V101" s="66"/>
      <c r="W101" s="66" t="str">
        <f si="54" t="shared"/>
        <v/>
      </c>
      <c r="X101" s="66"/>
      <c r="Y101" s="66" t="str">
        <f si="55" t="shared"/>
        <v/>
      </c>
      <c r="Z101" s="66"/>
      <c r="AA101" s="66" t="str">
        <f si="56" t="shared"/>
        <v/>
      </c>
      <c r="AB101" s="66"/>
      <c r="AC101" s="58" t="str">
        <f si="57" t="shared"/>
        <v/>
      </c>
      <c r="AD101" s="58" t="str">
        <f si="58" t="shared"/>
        <v/>
      </c>
      <c r="AE101" s="27" t="str">
        <f si="59" t="shared"/>
        <v/>
      </c>
      <c r="AF101">
        <f si="40" t="shared"/>
        <v>0</v>
      </c>
      <c r="AH101">
        <v>78</v>
      </c>
      <c r="AI101" t="str">
        <f si="39" t="shared"/>
        <v>Ben SimmonsJeremy LinDevin BookerMonte MorrisKelly OubreCorey BrewerKenneth FariedJosh JacksonRudy Gobert</v>
      </c>
      <c r="AJ101">
        <f si="41" t="shared"/>
        <v>0</v>
      </c>
      <c r="AK101">
        <f si="42" t="shared"/>
        <v>0</v>
      </c>
      <c r="AL101">
        <f si="43" t="shared"/>
        <v>0</v>
      </c>
      <c r="AM101">
        <f si="44" t="shared"/>
        <v>0</v>
      </c>
      <c r="AN101">
        <f si="45" t="shared"/>
        <v>0</v>
      </c>
      <c r="AO101">
        <f si="46" t="shared"/>
        <v>0</v>
      </c>
      <c r="AP101">
        <f si="47" t="shared"/>
        <v>0</v>
      </c>
      <c r="AQ101">
        <f si="48" t="shared"/>
        <v>0</v>
      </c>
      <c r="AR101">
        <f si="49" t="shared"/>
        <v>0</v>
      </c>
      <c r="AS101">
        <f si="50" t="shared"/>
        <v>0</v>
      </c>
      <c r="AU101" t="str">
        <f>IFERROR(VLOOKUP(C101,Results!$A$2:$B$240,2,FALSE)+VLOOKUP(D101,Results!$A$2:$B$240,2,FALSE)+VLOOKUP(E101,Results!$A$2:$B$240,2,FALSE)+VLOOKUP(F101,Results!$A$2:$B$240,2,FALSE)+VLOOKUP(G101,Results!$A$2:$B$240,2,FALSE)+VLOOKUP(H101,Results!$A$2:$B$240,2,FALSE)+VLOOKUP(I101,Results!$A$2:$B$240,2,FALSE)+VLOOKUP(J101,Results!$A$2:$B$240,2,FALSE)+VLOOKUP(B101,Results!$A$2:$B$240,2,FALSE)-MIN(VLOOKUP(C101,Results!$A$2:$B$240,2,FALSE),VLOOKUP(D101,Results!$A$2:$B$240,2,FALSE),VLOOKUP(E101,Results!$A$2:$B$240,2,FALSE),VLOOKUP(F101,Results!$A$2:$B$240,2,FALSE),VLOOKUP(G101,Results!$A$2:$B$240,2,FALSE),VLOOKUP(H101,Results!$A$2:$B$240,2,FALSE),VLOOKUP(I101,Results!$A$2:$B$240,2,FALSE),VLOOKUP(J101,Results!$A$2:$B$240,2,FALSE),VLOOKUP(B101,Results!$A$2:$B$240,2,FALSE)),"")</f>
        <v/>
      </c>
    </row>
    <row customHeight="1" ht="18.75" r="102" spans="2:47" x14ac:dyDescent="0.3">
      <c r="B102" s="7" t="s">
        <v>166</v>
      </c>
      <c r="C102" s="7" t="s">
        <v>87</v>
      </c>
      <c r="D102" s="7" t="s">
        <v>173</v>
      </c>
      <c r="E102" s="7" t="s">
        <v>146</v>
      </c>
      <c r="F102" s="7" t="s">
        <v>177</v>
      </c>
      <c r="G102" s="7" t="s">
        <v>90</v>
      </c>
      <c r="H102" s="7" t="s">
        <v>153</v>
      </c>
      <c r="I102" s="7" t="s">
        <v>155</v>
      </c>
      <c r="J102" s="7" t="s">
        <v>187</v>
      </c>
      <c r="K102" t="n">
        <v>23.0</v>
      </c>
      <c r="L102" s="30">
        <f si="37" t="shared"/>
        <v>0</v>
      </c>
      <c r="M102" s="6"/>
      <c r="N102" s="35" t="str">
        <f si="38" t="shared"/>
        <v/>
      </c>
      <c r="O102" s="59">
        <f>(IF(ISNUMBER(MATCH(B102,Sheet4!$K$92:$K$101,0)),1,0)+IF(ISNUMBER(MATCH(C102,Sheet4!$K$92:$K$101,0)),1,0)+IF(ISNUMBER(MATCH(D102,Sheet4!$K$92:$K$101,0)),1,0)+IF(ISNUMBER(MATCH(E102,Sheet4!$K$92:$K$101,0)),1,0)+IF(ISNUMBER(MATCH(F102,Sheet4!$K$92:$K$101,0)),1,0)+IF(ISNUMBER(MATCH(G102,Sheet4!$K$92:$K$101,0)),1,0)+IF(ISNUMBER(MATCH(H102,Sheet4!$K$92:$K$101,0)),1,0)+IF(ISNUMBER(MATCH(I102,Sheet4!$K$92:$K$101,0)),1,0)+IF(ISNUMBER(MATCH(J102,Sheet4!$K$92:$K$101,0)),1,0))
-
(IF(ISNUMBER(MATCH(B102,Sheet4!$F$2:$F$11,0)),1,0)+IF(ISNUMBER(MATCH(C102,Sheet4!$F$2:$F$11,0)),1,0)+IF(ISNUMBER(MATCH(D102,Sheet4!$F$2:$F$11,0)),1,0)+IF(ISNUMBER(MATCH(E102,Sheet4!$F$2:$F$11,0)),1,0)+IF(ISNUMBER(MATCH(F102,Sheet4!$F$2:$F$11,0)),1,0)+IF(ISNUMBER(MATCH(G102,Sheet4!$F$2:$F$11,0)),1,0)+IF(ISNUMBER(MATCH(H102,Sheet4!$F$2:$F$11,0)),1,0)+IF(ISNUMBER(MATCH(I102,Sheet4!$F$2:$F$11,0)),1,0)+IF(ISNUMBER(MATCH(J102,Sheet4!$F$2:$F$11,0)),1,0))</f>
        <v>0</v>
      </c>
      <c r="P102" s="40" t="str">
        <f>IFERROR(INDEX(Sheet4!$G:$G,MATCH(Sheet1!B102,Sheet4!$F:$F,0))+INDEX(Sheet4!$G:$G,MATCH(Sheet1!C102,Sheet4!$F:$F,0))+INDEX(Sheet4!$G:$G,MATCH(Sheet1!D102,Sheet4!$F:$F,0))+INDEX(Sheet4!$G:$G,MATCH(Sheet1!E102,Sheet4!$F:$F,0))+INDEX(Sheet4!$G:$G,MATCH(Sheet1!F102,Sheet4!$F:$F,0))+INDEX(Sheet4!$G:$G,MATCH(Sheet1!G102,Sheet4!$F:$F,0))+INDEX(Sheet4!$G:$G,MATCH(Sheet1!H102,Sheet4!$F:$F,0))+INDEX(Sheet4!$G:$G,MATCH(Sheet1!I102,Sheet4!$F:$F,0))+INDEX(Sheet4!$G:$G,MATCH(Sheet1!J102,Sheet4!$F:$F,0)),"")</f>
        <v/>
      </c>
      <c r="Q102" s="15">
        <v>79</v>
      </c>
      <c r="R102" s="26" t="str">
        <f si="51" t="shared"/>
        <v/>
      </c>
      <c r="S102" s="66" t="str">
        <f si="52" t="shared"/>
        <v/>
      </c>
      <c r="T102" s="66"/>
      <c r="U102" s="66" t="str">
        <f si="53" t="shared"/>
        <v/>
      </c>
      <c r="V102" s="66"/>
      <c r="W102" s="66" t="str">
        <f si="54" t="shared"/>
        <v/>
      </c>
      <c r="X102" s="66"/>
      <c r="Y102" s="66" t="str">
        <f si="55" t="shared"/>
        <v/>
      </c>
      <c r="Z102" s="66"/>
      <c r="AA102" s="66" t="str">
        <f si="56" t="shared"/>
        <v/>
      </c>
      <c r="AB102" s="66"/>
      <c r="AC102" s="58" t="str">
        <f si="57" t="shared"/>
        <v/>
      </c>
      <c r="AD102" s="58" t="str">
        <f si="58" t="shared"/>
        <v/>
      </c>
      <c r="AE102" s="27" t="str">
        <f si="59" t="shared"/>
        <v/>
      </c>
      <c r="AF102">
        <f si="40" t="shared"/>
        <v>0</v>
      </c>
      <c r="AH102">
        <v>79</v>
      </c>
      <c r="AI102" t="str">
        <f si="39" t="shared"/>
        <v>Ben SimmonsJeremy LinDevin BookerMonte MorrisWill BartonKelly OubreKenneth FariedPaul MillsapDeandre Ayton</v>
      </c>
      <c r="AJ102">
        <f si="41" t="shared"/>
        <v>0</v>
      </c>
      <c r="AK102">
        <f si="42" t="shared"/>
        <v>0</v>
      </c>
      <c r="AL102">
        <f si="43" t="shared"/>
        <v>0</v>
      </c>
      <c r="AM102">
        <f si="44" t="shared"/>
        <v>0</v>
      </c>
      <c r="AN102">
        <f si="45" t="shared"/>
        <v>0</v>
      </c>
      <c r="AO102">
        <f si="46" t="shared"/>
        <v>0</v>
      </c>
      <c r="AP102">
        <f si="47" t="shared"/>
        <v>0</v>
      </c>
      <c r="AQ102">
        <f si="48" t="shared"/>
        <v>0</v>
      </c>
      <c r="AR102">
        <f si="49" t="shared"/>
        <v>0</v>
      </c>
      <c r="AS102">
        <f si="50" t="shared"/>
        <v>0</v>
      </c>
      <c r="AU102" t="str">
        <f>IFERROR(VLOOKUP(C102,Results!$A$2:$B$240,2,FALSE)+VLOOKUP(D102,Results!$A$2:$B$240,2,FALSE)+VLOOKUP(E102,Results!$A$2:$B$240,2,FALSE)+VLOOKUP(F102,Results!$A$2:$B$240,2,FALSE)+VLOOKUP(G102,Results!$A$2:$B$240,2,FALSE)+VLOOKUP(H102,Results!$A$2:$B$240,2,FALSE)+VLOOKUP(I102,Results!$A$2:$B$240,2,FALSE)+VLOOKUP(J102,Results!$A$2:$B$240,2,FALSE)+VLOOKUP(B102,Results!$A$2:$B$240,2,FALSE)-MIN(VLOOKUP(C102,Results!$A$2:$B$240,2,FALSE),VLOOKUP(D102,Results!$A$2:$B$240,2,FALSE),VLOOKUP(E102,Results!$A$2:$B$240,2,FALSE),VLOOKUP(F102,Results!$A$2:$B$240,2,FALSE),VLOOKUP(G102,Results!$A$2:$B$240,2,FALSE),VLOOKUP(H102,Results!$A$2:$B$240,2,FALSE),VLOOKUP(I102,Results!$A$2:$B$240,2,FALSE),VLOOKUP(J102,Results!$A$2:$B$240,2,FALSE),VLOOKUP(B102,Results!$A$2:$B$240,2,FALSE)),"")</f>
        <v/>
      </c>
    </row>
    <row customHeight="1" ht="18.75" r="103" spans="2:47" x14ac:dyDescent="0.3">
      <c r="B103" s="7" t="s">
        <v>166</v>
      </c>
      <c r="C103" s="7" t="s">
        <v>108</v>
      </c>
      <c r="D103" s="7" t="s">
        <v>172</v>
      </c>
      <c r="E103" s="7" t="s">
        <v>149</v>
      </c>
      <c r="F103" s="7" t="s">
        <v>177</v>
      </c>
      <c r="G103" s="7" t="s">
        <v>159</v>
      </c>
      <c r="H103" s="7" t="s">
        <v>181</v>
      </c>
      <c r="I103" s="7" t="s">
        <v>152</v>
      </c>
      <c r="J103" s="7" t="s">
        <v>186</v>
      </c>
      <c r="K103" t="n">
        <v>23.0</v>
      </c>
      <c r="L103" s="30">
        <f si="37" t="shared"/>
        <v>0</v>
      </c>
      <c r="M103" s="6"/>
      <c r="N103" s="35" t="str">
        <f si="38" t="shared"/>
        <v/>
      </c>
      <c r="O103" s="59">
        <f>(IF(ISNUMBER(MATCH(B103,Sheet4!$K$92:$K$101,0)),1,0)+IF(ISNUMBER(MATCH(C103,Sheet4!$K$92:$K$101,0)),1,0)+IF(ISNUMBER(MATCH(D103,Sheet4!$K$92:$K$101,0)),1,0)+IF(ISNUMBER(MATCH(E103,Sheet4!$K$92:$K$101,0)),1,0)+IF(ISNUMBER(MATCH(F103,Sheet4!$K$92:$K$101,0)),1,0)+IF(ISNUMBER(MATCH(G103,Sheet4!$K$92:$K$101,0)),1,0)+IF(ISNUMBER(MATCH(H103,Sheet4!$K$92:$K$101,0)),1,0)+IF(ISNUMBER(MATCH(I103,Sheet4!$K$92:$K$101,0)),1,0)+IF(ISNUMBER(MATCH(J103,Sheet4!$K$92:$K$101,0)),1,0))
-
(IF(ISNUMBER(MATCH(B103,Sheet4!$F$2:$F$11,0)),1,0)+IF(ISNUMBER(MATCH(C103,Sheet4!$F$2:$F$11,0)),1,0)+IF(ISNUMBER(MATCH(D103,Sheet4!$F$2:$F$11,0)),1,0)+IF(ISNUMBER(MATCH(E103,Sheet4!$F$2:$F$11,0)),1,0)+IF(ISNUMBER(MATCH(F103,Sheet4!$F$2:$F$11,0)),1,0)+IF(ISNUMBER(MATCH(G103,Sheet4!$F$2:$F$11,0)),1,0)+IF(ISNUMBER(MATCH(H103,Sheet4!$F$2:$F$11,0)),1,0)+IF(ISNUMBER(MATCH(I103,Sheet4!$F$2:$F$11,0)),1,0)+IF(ISNUMBER(MATCH(J103,Sheet4!$F$2:$F$11,0)),1,0))</f>
        <v>0</v>
      </c>
      <c r="P103" s="40" t="str">
        <f>IFERROR(INDEX(Sheet4!$G:$G,MATCH(Sheet1!B103,Sheet4!$F:$F,0))+INDEX(Sheet4!$G:$G,MATCH(Sheet1!C103,Sheet4!$F:$F,0))+INDEX(Sheet4!$G:$G,MATCH(Sheet1!D103,Sheet4!$F:$F,0))+INDEX(Sheet4!$G:$G,MATCH(Sheet1!E103,Sheet4!$F:$F,0))+INDEX(Sheet4!$G:$G,MATCH(Sheet1!F103,Sheet4!$F:$F,0))+INDEX(Sheet4!$G:$G,MATCH(Sheet1!G103,Sheet4!$F:$F,0))+INDEX(Sheet4!$G:$G,MATCH(Sheet1!H103,Sheet4!$F:$F,0))+INDEX(Sheet4!$G:$G,MATCH(Sheet1!I103,Sheet4!$F:$F,0))+INDEX(Sheet4!$G:$G,MATCH(Sheet1!J103,Sheet4!$F:$F,0)),"")</f>
        <v/>
      </c>
      <c r="Q103" s="15">
        <v>80</v>
      </c>
      <c r="R103" s="26" t="str">
        <f si="51" t="shared"/>
        <v/>
      </c>
      <c r="S103" s="66" t="str">
        <f si="52" t="shared"/>
        <v/>
      </c>
      <c r="T103" s="66"/>
      <c r="U103" s="66" t="str">
        <f si="53" t="shared"/>
        <v/>
      </c>
      <c r="V103" s="66"/>
      <c r="W103" s="66" t="str">
        <f si="54" t="shared"/>
        <v/>
      </c>
      <c r="X103" s="66"/>
      <c r="Y103" s="66" t="str">
        <f si="55" t="shared"/>
        <v/>
      </c>
      <c r="Z103" s="66"/>
      <c r="AA103" s="66" t="str">
        <f si="56" t="shared"/>
        <v/>
      </c>
      <c r="AB103" s="66"/>
      <c r="AC103" s="58" t="str">
        <f si="57" t="shared"/>
        <v/>
      </c>
      <c r="AD103" s="58" t="str">
        <f si="58" t="shared"/>
        <v/>
      </c>
      <c r="AE103" s="27" t="str">
        <f si="59" t="shared"/>
        <v/>
      </c>
      <c r="AF103">
        <f si="40" t="shared"/>
        <v>0</v>
      </c>
      <c r="AH103">
        <v>80</v>
      </c>
      <c r="AI103" t="str">
        <f si="39" t="shared"/>
        <v>Ben SimmonsLandry ShametJames HardenMonte MorrisKelly OubreCorey BrewerJosh JacksonPaul MillsapDeandre Ayton</v>
      </c>
      <c r="AJ103">
        <f si="41" t="shared"/>
        <v>0</v>
      </c>
      <c r="AK103">
        <f si="42" t="shared"/>
        <v>0</v>
      </c>
      <c r="AL103">
        <f si="43" t="shared"/>
        <v>0</v>
      </c>
      <c r="AM103">
        <f si="44" t="shared"/>
        <v>0</v>
      </c>
      <c r="AN103">
        <f si="45" t="shared"/>
        <v>0</v>
      </c>
      <c r="AO103">
        <f si="46" t="shared"/>
        <v>0</v>
      </c>
      <c r="AP103">
        <f si="47" t="shared"/>
        <v>0</v>
      </c>
      <c r="AQ103">
        <f si="48" t="shared"/>
        <v>0</v>
      </c>
      <c r="AR103">
        <f si="49" t="shared"/>
        <v>0</v>
      </c>
      <c r="AS103">
        <f si="50" t="shared"/>
        <v>0</v>
      </c>
      <c r="AU103" t="str">
        <f>IFERROR(VLOOKUP(C103,Results!$A$2:$B$240,2,FALSE)+VLOOKUP(D103,Results!$A$2:$B$240,2,FALSE)+VLOOKUP(E103,Results!$A$2:$B$240,2,FALSE)+VLOOKUP(F103,Results!$A$2:$B$240,2,FALSE)+VLOOKUP(G103,Results!$A$2:$B$240,2,FALSE)+VLOOKUP(H103,Results!$A$2:$B$240,2,FALSE)+VLOOKUP(I103,Results!$A$2:$B$240,2,FALSE)+VLOOKUP(J103,Results!$A$2:$B$240,2,FALSE)+VLOOKUP(B103,Results!$A$2:$B$240,2,FALSE)-MIN(VLOOKUP(C103,Results!$A$2:$B$240,2,FALSE),VLOOKUP(D103,Results!$A$2:$B$240,2,FALSE),VLOOKUP(E103,Results!$A$2:$B$240,2,FALSE),VLOOKUP(F103,Results!$A$2:$B$240,2,FALSE),VLOOKUP(G103,Results!$A$2:$B$240,2,FALSE),VLOOKUP(H103,Results!$A$2:$B$240,2,FALSE),VLOOKUP(I103,Results!$A$2:$B$240,2,FALSE),VLOOKUP(J103,Results!$A$2:$B$240,2,FALSE),VLOOKUP(B103,Results!$A$2:$B$240,2,FALSE)),"")</f>
        <v/>
      </c>
    </row>
    <row customHeight="1" ht="18.75" r="104" spans="2:47" x14ac:dyDescent="0.3">
      <c r="B104" s="7" t="s">
        <v>87</v>
      </c>
      <c r="C104" s="7" t="s">
        <v>171</v>
      </c>
      <c r="D104" s="7" t="s">
        <v>173</v>
      </c>
      <c r="E104" s="7" t="s">
        <v>146</v>
      </c>
      <c r="F104" s="7" t="s">
        <v>177</v>
      </c>
      <c r="G104" s="7" t="s">
        <v>178</v>
      </c>
      <c r="H104" s="7" t="s">
        <v>153</v>
      </c>
      <c r="I104" s="7" t="s">
        <v>92</v>
      </c>
      <c r="J104" s="7" t="s">
        <v>98</v>
      </c>
      <c r="K104" t="n">
        <v>23.0</v>
      </c>
      <c r="L104" s="30">
        <f si="37" t="shared"/>
        <v>0</v>
      </c>
      <c r="M104" s="6"/>
      <c r="N104" s="35" t="str">
        <f si="38" t="shared"/>
        <v/>
      </c>
      <c r="O104" s="59">
        <f>(IF(ISNUMBER(MATCH(B104,Sheet4!$K$92:$K$101,0)),1,0)+IF(ISNUMBER(MATCH(C104,Sheet4!$K$92:$K$101,0)),1,0)+IF(ISNUMBER(MATCH(D104,Sheet4!$K$92:$K$101,0)),1,0)+IF(ISNUMBER(MATCH(E104,Sheet4!$K$92:$K$101,0)),1,0)+IF(ISNUMBER(MATCH(F104,Sheet4!$K$92:$K$101,0)),1,0)+IF(ISNUMBER(MATCH(G104,Sheet4!$K$92:$K$101,0)),1,0)+IF(ISNUMBER(MATCH(H104,Sheet4!$K$92:$K$101,0)),1,0)+IF(ISNUMBER(MATCH(I104,Sheet4!$K$92:$K$101,0)),1,0)+IF(ISNUMBER(MATCH(J104,Sheet4!$K$92:$K$101,0)),1,0))
-
(IF(ISNUMBER(MATCH(B104,Sheet4!$F$2:$F$11,0)),1,0)+IF(ISNUMBER(MATCH(C104,Sheet4!$F$2:$F$11,0)),1,0)+IF(ISNUMBER(MATCH(D104,Sheet4!$F$2:$F$11,0)),1,0)+IF(ISNUMBER(MATCH(E104,Sheet4!$F$2:$F$11,0)),1,0)+IF(ISNUMBER(MATCH(F104,Sheet4!$F$2:$F$11,0)),1,0)+IF(ISNUMBER(MATCH(G104,Sheet4!$F$2:$F$11,0)),1,0)+IF(ISNUMBER(MATCH(H104,Sheet4!$F$2:$F$11,0)),1,0)+IF(ISNUMBER(MATCH(I104,Sheet4!$F$2:$F$11,0)),1,0)+IF(ISNUMBER(MATCH(J104,Sheet4!$F$2:$F$11,0)),1,0))</f>
        <v>0</v>
      </c>
      <c r="P104" s="40" t="str">
        <f>IFERROR(INDEX(Sheet4!$G:$G,MATCH(Sheet1!B104,Sheet4!$F:$F,0))+INDEX(Sheet4!$G:$G,MATCH(Sheet1!C104,Sheet4!$F:$F,0))+INDEX(Sheet4!$G:$G,MATCH(Sheet1!D104,Sheet4!$F:$F,0))+INDEX(Sheet4!$G:$G,MATCH(Sheet1!E104,Sheet4!$F:$F,0))+INDEX(Sheet4!$G:$G,MATCH(Sheet1!F104,Sheet4!$F:$F,0))+INDEX(Sheet4!$G:$G,MATCH(Sheet1!G104,Sheet4!$F:$F,0))+INDEX(Sheet4!$G:$G,MATCH(Sheet1!H104,Sheet4!$F:$F,0))+INDEX(Sheet4!$G:$G,MATCH(Sheet1!I104,Sheet4!$F:$F,0))+INDEX(Sheet4!$G:$G,MATCH(Sheet1!J104,Sheet4!$F:$F,0)),"")</f>
        <v/>
      </c>
      <c r="Q104" s="15">
        <v>81</v>
      </c>
      <c r="R104" s="26" t="str">
        <f si="51" t="shared"/>
        <v/>
      </c>
      <c r="S104" s="66" t="str">
        <f si="52" t="shared"/>
        <v/>
      </c>
      <c r="T104" s="66"/>
      <c r="U104" s="66" t="str">
        <f si="53" t="shared"/>
        <v/>
      </c>
      <c r="V104" s="66"/>
      <c r="W104" s="66" t="str">
        <f si="54" t="shared"/>
        <v/>
      </c>
      <c r="X104" s="66"/>
      <c r="Y104" s="66" t="str">
        <f si="55" t="shared"/>
        <v/>
      </c>
      <c r="Z104" s="66"/>
      <c r="AA104" s="66" t="str">
        <f si="56" t="shared"/>
        <v/>
      </c>
      <c r="AB104" s="66"/>
      <c r="AC104" s="58" t="str">
        <f si="57" t="shared"/>
        <v/>
      </c>
      <c r="AD104" s="58" t="str">
        <f si="58" t="shared"/>
        <v/>
      </c>
      <c r="AE104" s="27" t="str">
        <f si="59" t="shared"/>
        <v/>
      </c>
      <c r="AF104">
        <f si="40" t="shared"/>
        <v>0</v>
      </c>
      <c r="AH104">
        <v>81</v>
      </c>
      <c r="AI104" t="str">
        <f si="39" t="shared"/>
        <v>Ben SimmonsIsaiah CanaanDevin BookerMonte MorrisWill BartonJoe InglesMarvin BagleyJosh JacksonRudy Gobert</v>
      </c>
      <c r="AJ104">
        <f si="41" t="shared"/>
        <v>0</v>
      </c>
      <c r="AK104">
        <f si="42" t="shared"/>
        <v>0</v>
      </c>
      <c r="AL104">
        <f si="43" t="shared"/>
        <v>0</v>
      </c>
      <c r="AM104">
        <f si="44" t="shared"/>
        <v>0</v>
      </c>
      <c r="AN104">
        <f si="45" t="shared"/>
        <v>0</v>
      </c>
      <c r="AO104">
        <f si="46" t="shared"/>
        <v>0</v>
      </c>
      <c r="AP104">
        <f si="47" t="shared"/>
        <v>0</v>
      </c>
      <c r="AQ104">
        <f si="48" t="shared"/>
        <v>0</v>
      </c>
      <c r="AR104">
        <f si="49" t="shared"/>
        <v>0</v>
      </c>
      <c r="AS104">
        <f si="50" t="shared"/>
        <v>0</v>
      </c>
      <c r="AU104" t="str">
        <f>IFERROR(VLOOKUP(C104,Results!$A$2:$B$240,2,FALSE)+VLOOKUP(D104,Results!$A$2:$B$240,2,FALSE)+VLOOKUP(E104,Results!$A$2:$B$240,2,FALSE)+VLOOKUP(F104,Results!$A$2:$B$240,2,FALSE)+VLOOKUP(G104,Results!$A$2:$B$240,2,FALSE)+VLOOKUP(H104,Results!$A$2:$B$240,2,FALSE)+VLOOKUP(I104,Results!$A$2:$B$240,2,FALSE)+VLOOKUP(J104,Results!$A$2:$B$240,2,FALSE)+VLOOKUP(B104,Results!$A$2:$B$240,2,FALSE)-MIN(VLOOKUP(C104,Results!$A$2:$B$240,2,FALSE),VLOOKUP(D104,Results!$A$2:$B$240,2,FALSE),VLOOKUP(E104,Results!$A$2:$B$240,2,FALSE),VLOOKUP(F104,Results!$A$2:$B$240,2,FALSE),VLOOKUP(G104,Results!$A$2:$B$240,2,FALSE),VLOOKUP(H104,Results!$A$2:$B$240,2,FALSE),VLOOKUP(I104,Results!$A$2:$B$240,2,FALSE),VLOOKUP(J104,Results!$A$2:$B$240,2,FALSE),VLOOKUP(B104,Results!$A$2:$B$240,2,FALSE)),"")</f>
        <v/>
      </c>
    </row>
    <row customHeight="1" ht="18.75" r="105" spans="2:47" x14ac:dyDescent="0.3">
      <c r="B105" s="7" t="s">
        <v>166</v>
      </c>
      <c r="C105" s="7" t="s">
        <v>171</v>
      </c>
      <c r="D105" s="7" t="s">
        <v>172</v>
      </c>
      <c r="E105" s="7" t="s">
        <v>146</v>
      </c>
      <c r="F105" s="7" t="s">
        <v>177</v>
      </c>
      <c r="G105" s="7" t="s">
        <v>179</v>
      </c>
      <c r="H105" s="7" t="s">
        <v>93</v>
      </c>
      <c r="I105" s="7" t="s">
        <v>152</v>
      </c>
      <c r="J105" s="7" t="s">
        <v>188</v>
      </c>
      <c r="K105" t="n">
        <v>23.0</v>
      </c>
      <c r="L105" s="30">
        <f si="37" t="shared"/>
        <v>0</v>
      </c>
      <c r="M105" s="6"/>
      <c r="N105" s="35" t="str">
        <f si="38" t="shared"/>
        <v/>
      </c>
      <c r="O105" s="59">
        <f>(IF(ISNUMBER(MATCH(B105,Sheet4!$K$92:$K$101,0)),1,0)+IF(ISNUMBER(MATCH(C105,Sheet4!$K$92:$K$101,0)),1,0)+IF(ISNUMBER(MATCH(D105,Sheet4!$K$92:$K$101,0)),1,0)+IF(ISNUMBER(MATCH(E105,Sheet4!$K$92:$K$101,0)),1,0)+IF(ISNUMBER(MATCH(F105,Sheet4!$K$92:$K$101,0)),1,0)+IF(ISNUMBER(MATCH(G105,Sheet4!$K$92:$K$101,0)),1,0)+IF(ISNUMBER(MATCH(H105,Sheet4!$K$92:$K$101,0)),1,0)+IF(ISNUMBER(MATCH(I105,Sheet4!$K$92:$K$101,0)),1,0)+IF(ISNUMBER(MATCH(J105,Sheet4!$K$92:$K$101,0)),1,0))
-
(IF(ISNUMBER(MATCH(B105,Sheet4!$F$2:$F$11,0)),1,0)+IF(ISNUMBER(MATCH(C105,Sheet4!$F$2:$F$11,0)),1,0)+IF(ISNUMBER(MATCH(D105,Sheet4!$F$2:$F$11,0)),1,0)+IF(ISNUMBER(MATCH(E105,Sheet4!$F$2:$F$11,0)),1,0)+IF(ISNUMBER(MATCH(F105,Sheet4!$F$2:$F$11,0)),1,0)+IF(ISNUMBER(MATCH(G105,Sheet4!$F$2:$F$11,0)),1,0)+IF(ISNUMBER(MATCH(H105,Sheet4!$F$2:$F$11,0)),1,0)+IF(ISNUMBER(MATCH(I105,Sheet4!$F$2:$F$11,0)),1,0)+IF(ISNUMBER(MATCH(J105,Sheet4!$F$2:$F$11,0)),1,0))</f>
        <v>0</v>
      </c>
      <c r="P105" s="40" t="str">
        <f>IFERROR(INDEX(Sheet4!$G:$G,MATCH(Sheet1!B105,Sheet4!$F:$F,0))+INDEX(Sheet4!$G:$G,MATCH(Sheet1!C105,Sheet4!$F:$F,0))+INDEX(Sheet4!$G:$G,MATCH(Sheet1!D105,Sheet4!$F:$F,0))+INDEX(Sheet4!$G:$G,MATCH(Sheet1!E105,Sheet4!$F:$F,0))+INDEX(Sheet4!$G:$G,MATCH(Sheet1!F105,Sheet4!$F:$F,0))+INDEX(Sheet4!$G:$G,MATCH(Sheet1!G105,Sheet4!$F:$F,0))+INDEX(Sheet4!$G:$G,MATCH(Sheet1!H105,Sheet4!$F:$F,0))+INDEX(Sheet4!$G:$G,MATCH(Sheet1!I105,Sheet4!$F:$F,0))+INDEX(Sheet4!$G:$G,MATCH(Sheet1!J105,Sheet4!$F:$F,0)),"")</f>
        <v/>
      </c>
      <c r="Q105" s="15">
        <v>82</v>
      </c>
      <c r="R105" s="26" t="str">
        <f si="51" t="shared"/>
        <v/>
      </c>
      <c r="S105" s="66" t="str">
        <f si="52" t="shared"/>
        <v/>
      </c>
      <c r="T105" s="66"/>
      <c r="U105" s="66" t="str">
        <f si="53" t="shared"/>
        <v/>
      </c>
      <c r="V105" s="66"/>
      <c r="W105" s="66" t="str">
        <f si="54" t="shared"/>
        <v/>
      </c>
      <c r="X105" s="66"/>
      <c r="Y105" s="66" t="str">
        <f si="55" t="shared"/>
        <v/>
      </c>
      <c r="Z105" s="66"/>
      <c r="AA105" s="66" t="str">
        <f si="56" t="shared"/>
        <v/>
      </c>
      <c r="AB105" s="66"/>
      <c r="AC105" s="58" t="str">
        <f si="57" t="shared"/>
        <v/>
      </c>
      <c r="AD105" s="58" t="str">
        <f si="58" t="shared"/>
        <v/>
      </c>
      <c r="AE105" s="27" t="str">
        <f si="59" t="shared"/>
        <v/>
      </c>
      <c r="AF105">
        <f si="40" t="shared"/>
        <v>0</v>
      </c>
      <c r="AH105">
        <v>82</v>
      </c>
      <c r="AI105" t="str">
        <f si="39" t="shared"/>
        <v>Ben SimmonsDe'Aaron FoxMonte MorrisMalik BeasleyKelly OubreGerald GreenKenneth FariedDerrick FavorsKarl-Anthony Towns</v>
      </c>
      <c r="AJ105">
        <f si="41" t="shared"/>
        <v>0</v>
      </c>
      <c r="AK105">
        <f si="42" t="shared"/>
        <v>0</v>
      </c>
      <c r="AL105">
        <f si="43" t="shared"/>
        <v>0</v>
      </c>
      <c r="AM105">
        <f si="44" t="shared"/>
        <v>0</v>
      </c>
      <c r="AN105">
        <f si="45" t="shared"/>
        <v>0</v>
      </c>
      <c r="AO105">
        <f si="46" t="shared"/>
        <v>0</v>
      </c>
      <c r="AP105">
        <f si="47" t="shared"/>
        <v>0</v>
      </c>
      <c r="AQ105">
        <f si="48" t="shared"/>
        <v>0</v>
      </c>
      <c r="AR105">
        <f si="49" t="shared"/>
        <v>0</v>
      </c>
      <c r="AS105">
        <f si="50" t="shared"/>
        <v>0</v>
      </c>
      <c r="AU105" t="str">
        <f>IFERROR(VLOOKUP(C105,Results!$A$2:$B$240,2,FALSE)+VLOOKUP(D105,Results!$A$2:$B$240,2,FALSE)+VLOOKUP(E105,Results!$A$2:$B$240,2,FALSE)+VLOOKUP(F105,Results!$A$2:$B$240,2,FALSE)+VLOOKUP(G105,Results!$A$2:$B$240,2,FALSE)+VLOOKUP(H105,Results!$A$2:$B$240,2,FALSE)+VLOOKUP(I105,Results!$A$2:$B$240,2,FALSE)+VLOOKUP(J105,Results!$A$2:$B$240,2,FALSE)+VLOOKUP(B105,Results!$A$2:$B$240,2,FALSE)-MIN(VLOOKUP(C105,Results!$A$2:$B$240,2,FALSE),VLOOKUP(D105,Results!$A$2:$B$240,2,FALSE),VLOOKUP(E105,Results!$A$2:$B$240,2,FALSE),VLOOKUP(F105,Results!$A$2:$B$240,2,FALSE),VLOOKUP(G105,Results!$A$2:$B$240,2,FALSE),VLOOKUP(H105,Results!$A$2:$B$240,2,FALSE),VLOOKUP(I105,Results!$A$2:$B$240,2,FALSE),VLOOKUP(J105,Results!$A$2:$B$240,2,FALSE),VLOOKUP(B105,Results!$A$2:$B$240,2,FALSE)),"")</f>
        <v/>
      </c>
    </row>
    <row customHeight="1" ht="18.75" r="106" spans="2:47" x14ac:dyDescent="0.3">
      <c r="B106" s="7" t="s">
        <v>166</v>
      </c>
      <c r="C106" s="7" t="s">
        <v>171</v>
      </c>
      <c r="D106" s="7" t="s">
        <v>172</v>
      </c>
      <c r="E106" s="7" t="s">
        <v>158</v>
      </c>
      <c r="F106" s="7" t="s">
        <v>150</v>
      </c>
      <c r="G106" s="7" t="s">
        <v>177</v>
      </c>
      <c r="H106" s="7" t="s">
        <v>181</v>
      </c>
      <c r="I106" s="7" t="s">
        <v>152</v>
      </c>
      <c r="J106" s="7" t="s">
        <v>186</v>
      </c>
      <c r="K106" t="n">
        <v>23.0</v>
      </c>
      <c r="L106" s="30">
        <f si="37" t="shared"/>
        <v>0</v>
      </c>
      <c r="M106" s="6"/>
      <c r="N106" s="35" t="str">
        <f si="38" t="shared"/>
        <v/>
      </c>
      <c r="O106" s="59">
        <f>(IF(ISNUMBER(MATCH(B106,Sheet4!$K$92:$K$101,0)),1,0)+IF(ISNUMBER(MATCH(C106,Sheet4!$K$92:$K$101,0)),1,0)+IF(ISNUMBER(MATCH(D106,Sheet4!$K$92:$K$101,0)),1,0)+IF(ISNUMBER(MATCH(E106,Sheet4!$K$92:$K$101,0)),1,0)+IF(ISNUMBER(MATCH(F106,Sheet4!$K$92:$K$101,0)),1,0)+IF(ISNUMBER(MATCH(G106,Sheet4!$K$92:$K$101,0)),1,0)+IF(ISNUMBER(MATCH(H106,Sheet4!$K$92:$K$101,0)),1,0)+IF(ISNUMBER(MATCH(I106,Sheet4!$K$92:$K$101,0)),1,0)+IF(ISNUMBER(MATCH(J106,Sheet4!$K$92:$K$101,0)),1,0))
-
(IF(ISNUMBER(MATCH(B106,Sheet4!$F$2:$F$11,0)),1,0)+IF(ISNUMBER(MATCH(C106,Sheet4!$F$2:$F$11,0)),1,0)+IF(ISNUMBER(MATCH(D106,Sheet4!$F$2:$F$11,0)),1,0)+IF(ISNUMBER(MATCH(E106,Sheet4!$F$2:$F$11,0)),1,0)+IF(ISNUMBER(MATCH(F106,Sheet4!$F$2:$F$11,0)),1,0)+IF(ISNUMBER(MATCH(G106,Sheet4!$F$2:$F$11,0)),1,0)+IF(ISNUMBER(MATCH(H106,Sheet4!$F$2:$F$11,0)),1,0)+IF(ISNUMBER(MATCH(I106,Sheet4!$F$2:$F$11,0)),1,0)+IF(ISNUMBER(MATCH(J106,Sheet4!$F$2:$F$11,0)),1,0))</f>
        <v>0</v>
      </c>
      <c r="P106" s="40" t="str">
        <f>IFERROR(INDEX(Sheet4!$G:$G,MATCH(Sheet1!B106,Sheet4!$F:$F,0))+INDEX(Sheet4!$G:$G,MATCH(Sheet1!C106,Sheet4!$F:$F,0))+INDEX(Sheet4!$G:$G,MATCH(Sheet1!D106,Sheet4!$F:$F,0))+INDEX(Sheet4!$G:$G,MATCH(Sheet1!E106,Sheet4!$F:$F,0))+INDEX(Sheet4!$G:$G,MATCH(Sheet1!F106,Sheet4!$F:$F,0))+INDEX(Sheet4!$G:$G,MATCH(Sheet1!G106,Sheet4!$F:$F,0))+INDEX(Sheet4!$G:$G,MATCH(Sheet1!H106,Sheet4!$F:$F,0))+INDEX(Sheet4!$G:$G,MATCH(Sheet1!I106,Sheet4!$F:$F,0))+INDEX(Sheet4!$G:$G,MATCH(Sheet1!J106,Sheet4!$F:$F,0)),"")</f>
        <v/>
      </c>
      <c r="Q106" s="15">
        <v>83</v>
      </c>
      <c r="R106" s="26" t="str">
        <f si="51" t="shared"/>
        <v/>
      </c>
      <c r="S106" s="66" t="str">
        <f si="52" t="shared"/>
        <v/>
      </c>
      <c r="T106" s="66"/>
      <c r="U106" s="66" t="str">
        <f si="53" t="shared"/>
        <v/>
      </c>
      <c r="V106" s="66"/>
      <c r="W106" s="66" t="str">
        <f si="54" t="shared"/>
        <v/>
      </c>
      <c r="X106" s="66"/>
      <c r="Y106" s="66" t="str">
        <f si="55" t="shared"/>
        <v/>
      </c>
      <c r="Z106" s="66"/>
      <c r="AA106" s="66" t="str">
        <f si="56" t="shared"/>
        <v/>
      </c>
      <c r="AB106" s="66"/>
      <c r="AC106" s="58" t="str">
        <f si="57" t="shared"/>
        <v/>
      </c>
      <c r="AD106" s="58" t="str">
        <f si="58" t="shared"/>
        <v/>
      </c>
      <c r="AE106" s="27" t="str">
        <f si="59" t="shared"/>
        <v/>
      </c>
      <c r="AF106">
        <f si="40" t="shared"/>
        <v>0</v>
      </c>
      <c r="AH106">
        <v>83</v>
      </c>
      <c r="AI106" t="str">
        <f si="39" t="shared"/>
        <v>Ben SimmonsDe'Aaron FoxJimmy ButlerMonte MorrisJoe InglesGerald GreenJosh JacksonPaul MillsapRudy Gobert</v>
      </c>
      <c r="AJ106">
        <f si="41" t="shared"/>
        <v>0</v>
      </c>
      <c r="AK106">
        <f si="42" t="shared"/>
        <v>0</v>
      </c>
      <c r="AL106">
        <f si="43" t="shared"/>
        <v>0</v>
      </c>
      <c r="AM106">
        <f si="44" t="shared"/>
        <v>0</v>
      </c>
      <c r="AN106">
        <f si="45" t="shared"/>
        <v>0</v>
      </c>
      <c r="AO106">
        <f si="46" t="shared"/>
        <v>0</v>
      </c>
      <c r="AP106">
        <f si="47" t="shared"/>
        <v>0</v>
      </c>
      <c r="AQ106">
        <f si="48" t="shared"/>
        <v>0</v>
      </c>
      <c r="AR106">
        <f si="49" t="shared"/>
        <v>0</v>
      </c>
      <c r="AS106">
        <f si="50" t="shared"/>
        <v>0</v>
      </c>
      <c r="AU106" t="str">
        <f>IFERROR(VLOOKUP(C106,Results!$A$2:$B$240,2,FALSE)+VLOOKUP(D106,Results!$A$2:$B$240,2,FALSE)+VLOOKUP(E106,Results!$A$2:$B$240,2,FALSE)+VLOOKUP(F106,Results!$A$2:$B$240,2,FALSE)+VLOOKUP(G106,Results!$A$2:$B$240,2,FALSE)+VLOOKUP(H106,Results!$A$2:$B$240,2,FALSE)+VLOOKUP(I106,Results!$A$2:$B$240,2,FALSE)+VLOOKUP(J106,Results!$A$2:$B$240,2,FALSE)+VLOOKUP(B106,Results!$A$2:$B$240,2,FALSE)-MIN(VLOOKUP(C106,Results!$A$2:$B$240,2,FALSE),VLOOKUP(D106,Results!$A$2:$B$240,2,FALSE),VLOOKUP(E106,Results!$A$2:$B$240,2,FALSE),VLOOKUP(F106,Results!$A$2:$B$240,2,FALSE),VLOOKUP(G106,Results!$A$2:$B$240,2,FALSE),VLOOKUP(H106,Results!$A$2:$B$240,2,FALSE),VLOOKUP(I106,Results!$A$2:$B$240,2,FALSE),VLOOKUP(J106,Results!$A$2:$B$240,2,FALSE),VLOOKUP(B106,Results!$A$2:$B$240,2,FALSE)),"")</f>
        <v/>
      </c>
    </row>
    <row customHeight="1" ht="18.75" r="107" spans="2:47" x14ac:dyDescent="0.3">
      <c r="B107" s="7" t="s">
        <v>166</v>
      </c>
      <c r="C107" s="7" t="s">
        <v>108</v>
      </c>
      <c r="D107" s="7" t="s">
        <v>174</v>
      </c>
      <c r="E107" s="7" t="s">
        <v>146</v>
      </c>
      <c r="F107" s="7" t="s">
        <v>177</v>
      </c>
      <c r="G107" s="7" t="s">
        <v>159</v>
      </c>
      <c r="H107" s="7" t="s">
        <v>181</v>
      </c>
      <c r="I107" s="7" t="s">
        <v>152</v>
      </c>
      <c r="J107" s="7" t="s">
        <v>156</v>
      </c>
      <c r="K107" t="n">
        <v>23.0</v>
      </c>
      <c r="L107" s="30">
        <f si="37" t="shared"/>
        <v>0</v>
      </c>
      <c r="M107" s="6"/>
      <c r="N107" s="35" t="str">
        <f si="38" t="shared"/>
        <v/>
      </c>
      <c r="O107" s="59">
        <f>(IF(ISNUMBER(MATCH(B107,Sheet4!$K$92:$K$101,0)),1,0)+IF(ISNUMBER(MATCH(C107,Sheet4!$K$92:$K$101,0)),1,0)+IF(ISNUMBER(MATCH(D107,Sheet4!$K$92:$K$101,0)),1,0)+IF(ISNUMBER(MATCH(E107,Sheet4!$K$92:$K$101,0)),1,0)+IF(ISNUMBER(MATCH(F107,Sheet4!$K$92:$K$101,0)),1,0)+IF(ISNUMBER(MATCH(G107,Sheet4!$K$92:$K$101,0)),1,0)+IF(ISNUMBER(MATCH(H107,Sheet4!$K$92:$K$101,0)),1,0)+IF(ISNUMBER(MATCH(I107,Sheet4!$K$92:$K$101,0)),1,0)+IF(ISNUMBER(MATCH(J107,Sheet4!$K$92:$K$101,0)),1,0))
-
(IF(ISNUMBER(MATCH(B107,Sheet4!$F$2:$F$11,0)),1,0)+IF(ISNUMBER(MATCH(C107,Sheet4!$F$2:$F$11,0)),1,0)+IF(ISNUMBER(MATCH(D107,Sheet4!$F$2:$F$11,0)),1,0)+IF(ISNUMBER(MATCH(E107,Sheet4!$F$2:$F$11,0)),1,0)+IF(ISNUMBER(MATCH(F107,Sheet4!$F$2:$F$11,0)),1,0)+IF(ISNUMBER(MATCH(G107,Sheet4!$F$2:$F$11,0)),1,0)+IF(ISNUMBER(MATCH(H107,Sheet4!$F$2:$F$11,0)),1,0)+IF(ISNUMBER(MATCH(I107,Sheet4!$F$2:$F$11,0)),1,0)+IF(ISNUMBER(MATCH(J107,Sheet4!$F$2:$F$11,0)),1,0))</f>
        <v>0</v>
      </c>
      <c r="P107" s="40" t="str">
        <f>IFERROR(INDEX(Sheet4!$G:$G,MATCH(Sheet1!B107,Sheet4!$F:$F,0))+INDEX(Sheet4!$G:$G,MATCH(Sheet1!C107,Sheet4!$F:$F,0))+INDEX(Sheet4!$G:$G,MATCH(Sheet1!D107,Sheet4!$F:$F,0))+INDEX(Sheet4!$G:$G,MATCH(Sheet1!E107,Sheet4!$F:$F,0))+INDEX(Sheet4!$G:$G,MATCH(Sheet1!F107,Sheet4!$F:$F,0))+INDEX(Sheet4!$G:$G,MATCH(Sheet1!G107,Sheet4!$F:$F,0))+INDEX(Sheet4!$G:$G,MATCH(Sheet1!H107,Sheet4!$F:$F,0))+INDEX(Sheet4!$G:$G,MATCH(Sheet1!I107,Sheet4!$F:$F,0))+INDEX(Sheet4!$G:$G,MATCH(Sheet1!J107,Sheet4!$F:$F,0)),"")</f>
        <v/>
      </c>
      <c r="Q107" s="15">
        <v>84</v>
      </c>
      <c r="R107" s="26" t="str">
        <f si="51" t="shared"/>
        <v/>
      </c>
      <c r="S107" s="66" t="str">
        <f si="52" t="shared"/>
        <v/>
      </c>
      <c r="T107" s="66"/>
      <c r="U107" s="66" t="str">
        <f si="53" t="shared"/>
        <v/>
      </c>
      <c r="V107" s="66"/>
      <c r="W107" s="66" t="str">
        <f si="54" t="shared"/>
        <v/>
      </c>
      <c r="X107" s="66"/>
      <c r="Y107" s="66" t="str">
        <f si="55" t="shared"/>
        <v/>
      </c>
      <c r="Z107" s="66"/>
      <c r="AA107" s="66" t="str">
        <f si="56" t="shared"/>
        <v/>
      </c>
      <c r="AB107" s="66"/>
      <c r="AC107" s="58" t="str">
        <f si="57" t="shared"/>
        <v/>
      </c>
      <c r="AD107" s="58" t="str">
        <f si="58" t="shared"/>
        <v/>
      </c>
      <c r="AE107" s="27" t="str">
        <f si="59" t="shared"/>
        <v/>
      </c>
      <c r="AF107">
        <f si="40" t="shared"/>
        <v>0</v>
      </c>
      <c r="AH107">
        <v>84</v>
      </c>
      <c r="AI107" t="str">
        <f si="39" t="shared"/>
        <v>Ben SimmonsDe'Aaron FoxJimmy ButlerMonte MorrisCorey BrewerLuol DengJohn CollinsJosh JacksonRudy Gobert</v>
      </c>
      <c r="AJ107">
        <f si="41" t="shared"/>
        <v>0</v>
      </c>
      <c r="AK107">
        <f si="42" t="shared"/>
        <v>0</v>
      </c>
      <c r="AL107">
        <f si="43" t="shared"/>
        <v>0</v>
      </c>
      <c r="AM107">
        <f si="44" t="shared"/>
        <v>0</v>
      </c>
      <c r="AN107">
        <f si="45" t="shared"/>
        <v>0</v>
      </c>
      <c r="AO107">
        <f si="46" t="shared"/>
        <v>0</v>
      </c>
      <c r="AP107">
        <f si="47" t="shared"/>
        <v>0</v>
      </c>
      <c r="AQ107">
        <f si="48" t="shared"/>
        <v>0</v>
      </c>
      <c r="AR107">
        <f si="49" t="shared"/>
        <v>0</v>
      </c>
      <c r="AS107">
        <f si="50" t="shared"/>
        <v>0</v>
      </c>
      <c r="AU107" t="str">
        <f>IFERROR(VLOOKUP(C107,Results!$A$2:$B$240,2,FALSE)+VLOOKUP(D107,Results!$A$2:$B$240,2,FALSE)+VLOOKUP(E107,Results!$A$2:$B$240,2,FALSE)+VLOOKUP(F107,Results!$A$2:$B$240,2,FALSE)+VLOOKUP(G107,Results!$A$2:$B$240,2,FALSE)+VLOOKUP(H107,Results!$A$2:$B$240,2,FALSE)+VLOOKUP(I107,Results!$A$2:$B$240,2,FALSE)+VLOOKUP(J107,Results!$A$2:$B$240,2,FALSE)+VLOOKUP(B107,Results!$A$2:$B$240,2,FALSE)-MIN(VLOOKUP(C107,Results!$A$2:$B$240,2,FALSE),VLOOKUP(D107,Results!$A$2:$B$240,2,FALSE),VLOOKUP(E107,Results!$A$2:$B$240,2,FALSE),VLOOKUP(F107,Results!$A$2:$B$240,2,FALSE),VLOOKUP(G107,Results!$A$2:$B$240,2,FALSE),VLOOKUP(H107,Results!$A$2:$B$240,2,FALSE),VLOOKUP(I107,Results!$A$2:$B$240,2,FALSE),VLOOKUP(J107,Results!$A$2:$B$240,2,FALSE),VLOOKUP(B107,Results!$A$2:$B$240,2,FALSE)),"")</f>
        <v/>
      </c>
    </row>
    <row customHeight="1" ht="18.75" r="108" spans="2:47" x14ac:dyDescent="0.3">
      <c r="B108" s="7" t="s">
        <v>166</v>
      </c>
      <c r="C108" s="7" t="s">
        <v>170</v>
      </c>
      <c r="D108" s="7" t="s">
        <v>172</v>
      </c>
      <c r="E108" s="7" t="s">
        <v>146</v>
      </c>
      <c r="F108" s="7" t="s">
        <v>150</v>
      </c>
      <c r="G108" s="7" t="s">
        <v>177</v>
      </c>
      <c r="H108" s="7" t="s">
        <v>152</v>
      </c>
      <c r="I108" s="7" t="s">
        <v>154</v>
      </c>
      <c r="J108" s="7" t="s">
        <v>186</v>
      </c>
      <c r="K108" t="n">
        <v>23.0</v>
      </c>
      <c r="L108" s="30">
        <f si="37" t="shared"/>
        <v>0</v>
      </c>
      <c r="M108" s="6"/>
      <c r="N108" s="35" t="str">
        <f si="38" t="shared"/>
        <v/>
      </c>
      <c r="O108" s="59">
        <f>(IF(ISNUMBER(MATCH(B108,Sheet4!$K$92:$K$101,0)),1,0)+IF(ISNUMBER(MATCH(C108,Sheet4!$K$92:$K$101,0)),1,0)+IF(ISNUMBER(MATCH(D108,Sheet4!$K$92:$K$101,0)),1,0)+IF(ISNUMBER(MATCH(E108,Sheet4!$K$92:$K$101,0)),1,0)+IF(ISNUMBER(MATCH(F108,Sheet4!$K$92:$K$101,0)),1,0)+IF(ISNUMBER(MATCH(G108,Sheet4!$K$92:$K$101,0)),1,0)+IF(ISNUMBER(MATCH(H108,Sheet4!$K$92:$K$101,0)),1,0)+IF(ISNUMBER(MATCH(I108,Sheet4!$K$92:$K$101,0)),1,0)+IF(ISNUMBER(MATCH(J108,Sheet4!$K$92:$K$101,0)),1,0))
-
(IF(ISNUMBER(MATCH(B108,Sheet4!$F$2:$F$11,0)),1,0)+IF(ISNUMBER(MATCH(C108,Sheet4!$F$2:$F$11,0)),1,0)+IF(ISNUMBER(MATCH(D108,Sheet4!$F$2:$F$11,0)),1,0)+IF(ISNUMBER(MATCH(E108,Sheet4!$F$2:$F$11,0)),1,0)+IF(ISNUMBER(MATCH(F108,Sheet4!$F$2:$F$11,0)),1,0)+IF(ISNUMBER(MATCH(G108,Sheet4!$F$2:$F$11,0)),1,0)+IF(ISNUMBER(MATCH(H108,Sheet4!$F$2:$F$11,0)),1,0)+IF(ISNUMBER(MATCH(I108,Sheet4!$F$2:$F$11,0)),1,0)+IF(ISNUMBER(MATCH(J108,Sheet4!$F$2:$F$11,0)),1,0))</f>
        <v>0</v>
      </c>
      <c r="P108" s="40" t="str">
        <f>IFERROR(INDEX(Sheet4!$G:$G,MATCH(Sheet1!B108,Sheet4!$F:$F,0))+INDEX(Sheet4!$G:$G,MATCH(Sheet1!C108,Sheet4!$F:$F,0))+INDEX(Sheet4!$G:$G,MATCH(Sheet1!D108,Sheet4!$F:$F,0))+INDEX(Sheet4!$G:$G,MATCH(Sheet1!E108,Sheet4!$F:$F,0))+INDEX(Sheet4!$G:$G,MATCH(Sheet1!F108,Sheet4!$F:$F,0))+INDEX(Sheet4!$G:$G,MATCH(Sheet1!G108,Sheet4!$F:$F,0))+INDEX(Sheet4!$G:$G,MATCH(Sheet1!H108,Sheet4!$F:$F,0))+INDEX(Sheet4!$G:$G,MATCH(Sheet1!I108,Sheet4!$F:$F,0))+INDEX(Sheet4!$G:$G,MATCH(Sheet1!J108,Sheet4!$F:$F,0)),"")</f>
        <v/>
      </c>
      <c r="Q108" s="15">
        <v>85</v>
      </c>
      <c r="R108" s="26" t="str">
        <f si="51" t="shared"/>
        <v/>
      </c>
      <c r="S108" s="66" t="str">
        <f si="52" t="shared"/>
        <v/>
      </c>
      <c r="T108" s="66"/>
      <c r="U108" s="66" t="str">
        <f si="53" t="shared"/>
        <v/>
      </c>
      <c r="V108" s="66"/>
      <c r="W108" s="66" t="str">
        <f si="54" t="shared"/>
        <v/>
      </c>
      <c r="X108" s="66"/>
      <c r="Y108" s="66" t="str">
        <f si="55" t="shared"/>
        <v/>
      </c>
      <c r="Z108" s="66"/>
      <c r="AA108" s="66" t="str">
        <f si="56" t="shared"/>
        <v/>
      </c>
      <c r="AB108" s="66"/>
      <c r="AC108" s="58" t="str">
        <f si="57" t="shared"/>
        <v/>
      </c>
      <c r="AD108" s="58" t="str">
        <f si="58" t="shared"/>
        <v/>
      </c>
      <c r="AE108" s="27" t="str">
        <f si="59" t="shared"/>
        <v/>
      </c>
      <c r="AF108">
        <f si="40" t="shared"/>
        <v>0</v>
      </c>
      <c r="AH108">
        <v>85</v>
      </c>
      <c r="AI108" t="str">
        <f si="39" t="shared"/>
        <v>Ben SimmonsLandry ShametDevin BookerMonte MorrisKelly OubreDeAndre' BembryJohn CollinsPaul MillsapKarl-Anthony Towns</v>
      </c>
      <c r="AJ108">
        <f si="41" t="shared"/>
        <v>0</v>
      </c>
      <c r="AK108">
        <f si="42" t="shared"/>
        <v>0</v>
      </c>
      <c r="AL108">
        <f si="43" t="shared"/>
        <v>0</v>
      </c>
      <c r="AM108">
        <f si="44" t="shared"/>
        <v>0</v>
      </c>
      <c r="AN108">
        <f si="45" t="shared"/>
        <v>0</v>
      </c>
      <c r="AO108">
        <f si="46" t="shared"/>
        <v>0</v>
      </c>
      <c r="AP108">
        <f si="47" t="shared"/>
        <v>0</v>
      </c>
      <c r="AQ108">
        <f si="48" t="shared"/>
        <v>0</v>
      </c>
      <c r="AR108">
        <f si="49" t="shared"/>
        <v>0</v>
      </c>
      <c r="AS108">
        <f si="50" t="shared"/>
        <v>0</v>
      </c>
      <c r="AU108" t="str">
        <f>IFERROR(VLOOKUP(C108,Results!$A$2:$B$240,2,FALSE)+VLOOKUP(D108,Results!$A$2:$B$240,2,FALSE)+VLOOKUP(E108,Results!$A$2:$B$240,2,FALSE)+VLOOKUP(F108,Results!$A$2:$B$240,2,FALSE)+VLOOKUP(G108,Results!$A$2:$B$240,2,FALSE)+VLOOKUP(H108,Results!$A$2:$B$240,2,FALSE)+VLOOKUP(I108,Results!$A$2:$B$240,2,FALSE)+VLOOKUP(J108,Results!$A$2:$B$240,2,FALSE)+VLOOKUP(B108,Results!$A$2:$B$240,2,FALSE)-MIN(VLOOKUP(C108,Results!$A$2:$B$240,2,FALSE),VLOOKUP(D108,Results!$A$2:$B$240,2,FALSE),VLOOKUP(E108,Results!$A$2:$B$240,2,FALSE),VLOOKUP(F108,Results!$A$2:$B$240,2,FALSE),VLOOKUP(G108,Results!$A$2:$B$240,2,FALSE),VLOOKUP(H108,Results!$A$2:$B$240,2,FALSE),VLOOKUP(I108,Results!$A$2:$B$240,2,FALSE),VLOOKUP(J108,Results!$A$2:$B$240,2,FALSE),VLOOKUP(B108,Results!$A$2:$B$240,2,FALSE)),"")</f>
        <v/>
      </c>
    </row>
    <row customHeight="1" ht="18.75" r="109" spans="2:47" x14ac:dyDescent="0.3">
      <c r="B109" s="7" t="s">
        <v>108</v>
      </c>
      <c r="C109" s="7" t="s">
        <v>171</v>
      </c>
      <c r="D109" s="7" t="s">
        <v>145</v>
      </c>
      <c r="E109" s="7" t="s">
        <v>146</v>
      </c>
      <c r="F109" s="7" t="s">
        <v>177</v>
      </c>
      <c r="G109" s="7" t="s">
        <v>178</v>
      </c>
      <c r="H109" s="7" t="s">
        <v>181</v>
      </c>
      <c r="I109" s="7" t="s">
        <v>152</v>
      </c>
      <c r="J109" s="7" t="s">
        <v>98</v>
      </c>
      <c r="K109" t="n">
        <v>23.0</v>
      </c>
      <c r="L109" s="30">
        <f si="37" t="shared"/>
        <v>0</v>
      </c>
      <c r="M109" s="6"/>
      <c r="N109" s="35" t="str">
        <f si="38" t="shared"/>
        <v/>
      </c>
      <c r="O109" s="59">
        <f>(IF(ISNUMBER(MATCH(B109,Sheet4!$K$92:$K$101,0)),1,0)+IF(ISNUMBER(MATCH(C109,Sheet4!$K$92:$K$101,0)),1,0)+IF(ISNUMBER(MATCH(D109,Sheet4!$K$92:$K$101,0)),1,0)+IF(ISNUMBER(MATCH(E109,Sheet4!$K$92:$K$101,0)),1,0)+IF(ISNUMBER(MATCH(F109,Sheet4!$K$92:$K$101,0)),1,0)+IF(ISNUMBER(MATCH(G109,Sheet4!$K$92:$K$101,0)),1,0)+IF(ISNUMBER(MATCH(H109,Sheet4!$K$92:$K$101,0)),1,0)+IF(ISNUMBER(MATCH(I109,Sheet4!$K$92:$K$101,0)),1,0)+IF(ISNUMBER(MATCH(J109,Sheet4!$K$92:$K$101,0)),1,0))
-
(IF(ISNUMBER(MATCH(B109,Sheet4!$F$2:$F$11,0)),1,0)+IF(ISNUMBER(MATCH(C109,Sheet4!$F$2:$F$11,0)),1,0)+IF(ISNUMBER(MATCH(D109,Sheet4!$F$2:$F$11,0)),1,0)+IF(ISNUMBER(MATCH(E109,Sheet4!$F$2:$F$11,0)),1,0)+IF(ISNUMBER(MATCH(F109,Sheet4!$F$2:$F$11,0)),1,0)+IF(ISNUMBER(MATCH(G109,Sheet4!$F$2:$F$11,0)),1,0)+IF(ISNUMBER(MATCH(H109,Sheet4!$F$2:$F$11,0)),1,0)+IF(ISNUMBER(MATCH(I109,Sheet4!$F$2:$F$11,0)),1,0)+IF(ISNUMBER(MATCH(J109,Sheet4!$F$2:$F$11,0)),1,0))</f>
        <v>0</v>
      </c>
      <c r="P109" s="40" t="str">
        <f>IFERROR(INDEX(Sheet4!$G:$G,MATCH(Sheet1!B109,Sheet4!$F:$F,0))+INDEX(Sheet4!$G:$G,MATCH(Sheet1!C109,Sheet4!$F:$F,0))+INDEX(Sheet4!$G:$G,MATCH(Sheet1!D109,Sheet4!$F:$F,0))+INDEX(Sheet4!$G:$G,MATCH(Sheet1!E109,Sheet4!$F:$F,0))+INDEX(Sheet4!$G:$G,MATCH(Sheet1!F109,Sheet4!$F:$F,0))+INDEX(Sheet4!$G:$G,MATCH(Sheet1!G109,Sheet4!$F:$F,0))+INDEX(Sheet4!$G:$G,MATCH(Sheet1!H109,Sheet4!$F:$F,0))+INDEX(Sheet4!$G:$G,MATCH(Sheet1!I109,Sheet4!$F:$F,0))+INDEX(Sheet4!$G:$G,MATCH(Sheet1!J109,Sheet4!$F:$F,0)),"")</f>
        <v/>
      </c>
      <c r="Q109" s="15">
        <v>86</v>
      </c>
      <c r="R109" s="26" t="str">
        <f si="51" t="shared"/>
        <v/>
      </c>
      <c r="S109" s="66" t="str">
        <f si="52" t="shared"/>
        <v/>
      </c>
      <c r="T109" s="66"/>
      <c r="U109" s="66" t="str">
        <f si="53" t="shared"/>
        <v/>
      </c>
      <c r="V109" s="66"/>
      <c r="W109" s="66" t="str">
        <f si="54" t="shared"/>
        <v/>
      </c>
      <c r="X109" s="66"/>
      <c r="Y109" s="66" t="str">
        <f si="55" t="shared"/>
        <v/>
      </c>
      <c r="Z109" s="66"/>
      <c r="AA109" s="66" t="str">
        <f si="56" t="shared"/>
        <v/>
      </c>
      <c r="AB109" s="66"/>
      <c r="AC109" s="58" t="str">
        <f si="57" t="shared"/>
        <v/>
      </c>
      <c r="AD109" s="58" t="str">
        <f si="58" t="shared"/>
        <v/>
      </c>
      <c r="AE109" s="27" t="str">
        <f si="59" t="shared"/>
        <v/>
      </c>
      <c r="AF109">
        <f si="40" t="shared"/>
        <v>0</v>
      </c>
      <c r="AH109">
        <v>86</v>
      </c>
      <c r="AI109" t="str">
        <f si="39" t="shared"/>
        <v>Ben SimmonsLandry ShametDevin BookerMonte MorrisKelly OubreCorey BrewerMarvin BagleyPaul MillsapNikola Jokic</v>
      </c>
      <c r="AJ109">
        <f si="41" t="shared"/>
        <v>0</v>
      </c>
      <c r="AK109">
        <f si="42" t="shared"/>
        <v>0</v>
      </c>
      <c r="AL109">
        <f si="43" t="shared"/>
        <v>0</v>
      </c>
      <c r="AM109">
        <f si="44" t="shared"/>
        <v>0</v>
      </c>
      <c r="AN109">
        <f si="45" t="shared"/>
        <v>0</v>
      </c>
      <c r="AO109">
        <f si="46" t="shared"/>
        <v>0</v>
      </c>
      <c r="AP109">
        <f si="47" t="shared"/>
        <v>0</v>
      </c>
      <c r="AQ109">
        <f si="48" t="shared"/>
        <v>0</v>
      </c>
      <c r="AR109">
        <f si="49" t="shared"/>
        <v>0</v>
      </c>
      <c r="AS109">
        <f si="50" t="shared"/>
        <v>0</v>
      </c>
      <c r="AU109" t="str">
        <f>IFERROR(VLOOKUP(C109,Results!$A$2:$B$240,2,FALSE)+VLOOKUP(D109,Results!$A$2:$B$240,2,FALSE)+VLOOKUP(E109,Results!$A$2:$B$240,2,FALSE)+VLOOKUP(F109,Results!$A$2:$B$240,2,FALSE)+VLOOKUP(G109,Results!$A$2:$B$240,2,FALSE)+VLOOKUP(H109,Results!$A$2:$B$240,2,FALSE)+VLOOKUP(I109,Results!$A$2:$B$240,2,FALSE)+VLOOKUP(J109,Results!$A$2:$B$240,2,FALSE)+VLOOKUP(B109,Results!$A$2:$B$240,2,FALSE)-MIN(VLOOKUP(C109,Results!$A$2:$B$240,2,FALSE),VLOOKUP(D109,Results!$A$2:$B$240,2,FALSE),VLOOKUP(E109,Results!$A$2:$B$240,2,FALSE),VLOOKUP(F109,Results!$A$2:$B$240,2,FALSE),VLOOKUP(G109,Results!$A$2:$B$240,2,FALSE),VLOOKUP(H109,Results!$A$2:$B$240,2,FALSE),VLOOKUP(I109,Results!$A$2:$B$240,2,FALSE),VLOOKUP(J109,Results!$A$2:$B$240,2,FALSE),VLOOKUP(B109,Results!$A$2:$B$240,2,FALSE)),"")</f>
        <v/>
      </c>
    </row>
    <row r="110" spans="2:47" x14ac:dyDescent="0.3">
      <c r="B110" s="7" t="s">
        <v>166</v>
      </c>
      <c r="C110" s="7" t="s">
        <v>116</v>
      </c>
      <c r="D110" s="7" t="s">
        <v>172</v>
      </c>
      <c r="E110" s="7" t="s">
        <v>146</v>
      </c>
      <c r="F110" s="7" t="s">
        <v>150</v>
      </c>
      <c r="G110" s="7" t="s">
        <v>177</v>
      </c>
      <c r="H110" s="7" t="s">
        <v>153</v>
      </c>
      <c r="I110" s="7" t="s">
        <v>152</v>
      </c>
      <c r="J110" s="7" t="s">
        <v>187</v>
      </c>
      <c r="K110" t="n">
        <v>23.0</v>
      </c>
      <c r="L110" s="30">
        <f si="37" t="shared"/>
        <v>0</v>
      </c>
      <c r="M110" s="6"/>
      <c r="N110" s="35" t="str">
        <f si="38" t="shared"/>
        <v/>
      </c>
      <c r="O110" s="59">
        <f>(IF(ISNUMBER(MATCH(B110,Sheet4!$K$92:$K$101,0)),1,0)+IF(ISNUMBER(MATCH(C110,Sheet4!$K$92:$K$101,0)),1,0)+IF(ISNUMBER(MATCH(D110,Sheet4!$K$92:$K$101,0)),1,0)+IF(ISNUMBER(MATCH(E110,Sheet4!$K$92:$K$101,0)),1,0)+IF(ISNUMBER(MATCH(F110,Sheet4!$K$92:$K$101,0)),1,0)+IF(ISNUMBER(MATCH(G110,Sheet4!$K$92:$K$101,0)),1,0)+IF(ISNUMBER(MATCH(H110,Sheet4!$K$92:$K$101,0)),1,0)+IF(ISNUMBER(MATCH(I110,Sheet4!$K$92:$K$101,0)),1,0)+IF(ISNUMBER(MATCH(J110,Sheet4!$K$92:$K$101,0)),1,0))
-
(IF(ISNUMBER(MATCH(B110,Sheet4!$F$2:$F$11,0)),1,0)+IF(ISNUMBER(MATCH(C110,Sheet4!$F$2:$F$11,0)),1,0)+IF(ISNUMBER(MATCH(D110,Sheet4!$F$2:$F$11,0)),1,0)+IF(ISNUMBER(MATCH(E110,Sheet4!$F$2:$F$11,0)),1,0)+IF(ISNUMBER(MATCH(F110,Sheet4!$F$2:$F$11,0)),1,0)+IF(ISNUMBER(MATCH(G110,Sheet4!$F$2:$F$11,0)),1,0)+IF(ISNUMBER(MATCH(H110,Sheet4!$F$2:$F$11,0)),1,0)+IF(ISNUMBER(MATCH(I110,Sheet4!$F$2:$F$11,0)),1,0)+IF(ISNUMBER(MATCH(J110,Sheet4!$F$2:$F$11,0)),1,0))</f>
        <v>0</v>
      </c>
      <c r="P110" s="40" t="str">
        <f>IFERROR(INDEX(Sheet4!$G:$G,MATCH(Sheet1!B110,Sheet4!$F:$F,0))+INDEX(Sheet4!$G:$G,MATCH(Sheet1!C110,Sheet4!$F:$F,0))+INDEX(Sheet4!$G:$G,MATCH(Sheet1!D110,Sheet4!$F:$F,0))+INDEX(Sheet4!$G:$G,MATCH(Sheet1!E110,Sheet4!$F:$F,0))+INDEX(Sheet4!$G:$G,MATCH(Sheet1!F110,Sheet4!$F:$F,0))+INDEX(Sheet4!$G:$G,MATCH(Sheet1!G110,Sheet4!$F:$F,0))+INDEX(Sheet4!$G:$G,MATCH(Sheet1!H110,Sheet4!$F:$F,0))+INDEX(Sheet4!$G:$G,MATCH(Sheet1!I110,Sheet4!$F:$F,0))+INDEX(Sheet4!$G:$G,MATCH(Sheet1!J110,Sheet4!$F:$F,0)),"")</f>
        <v/>
      </c>
      <c r="Q110" s="15">
        <v>87</v>
      </c>
      <c r="R110" s="26" t="str">
        <f si="51" t="shared"/>
        <v/>
      </c>
      <c r="S110" s="66" t="str">
        <f si="52" t="shared"/>
        <v/>
      </c>
      <c r="T110" s="66"/>
      <c r="U110" s="66" t="str">
        <f si="53" t="shared"/>
        <v/>
      </c>
      <c r="V110" s="66"/>
      <c r="W110" s="66" t="str">
        <f si="54" t="shared"/>
        <v/>
      </c>
      <c r="X110" s="66"/>
      <c r="Y110" s="66" t="str">
        <f si="55" t="shared"/>
        <v/>
      </c>
      <c r="Z110" s="66"/>
      <c r="AA110" s="66" t="str">
        <f si="56" t="shared"/>
        <v/>
      </c>
      <c r="AB110" s="66"/>
      <c r="AC110" s="58" t="str">
        <f si="57" t="shared"/>
        <v/>
      </c>
      <c r="AD110" s="58" t="str">
        <f si="58" t="shared"/>
        <v/>
      </c>
      <c r="AE110" s="27" t="str">
        <f si="59" t="shared"/>
        <v/>
      </c>
      <c r="AF110">
        <f si="40" t="shared"/>
        <v>0</v>
      </c>
      <c r="AH110">
        <v>87</v>
      </c>
      <c r="AI110" t="str">
        <f si="39" t="shared"/>
        <v>Ben SimmonsRicky RubioDevin BookerMonte MorrisKelly OubreGerald GreenPaul MillsapRichaun HolmesKarl-Anthony Towns</v>
      </c>
      <c r="AJ110">
        <f si="41" t="shared"/>
        <v>0</v>
      </c>
      <c r="AK110">
        <f si="42" t="shared"/>
        <v>0</v>
      </c>
      <c r="AL110">
        <f si="43" t="shared"/>
        <v>0</v>
      </c>
      <c r="AM110">
        <f si="44" t="shared"/>
        <v>0</v>
      </c>
      <c r="AN110">
        <f si="45" t="shared"/>
        <v>0</v>
      </c>
      <c r="AO110">
        <f si="46" t="shared"/>
        <v>0</v>
      </c>
      <c r="AP110">
        <f si="47" t="shared"/>
        <v>0</v>
      </c>
      <c r="AQ110">
        <f si="48" t="shared"/>
        <v>0</v>
      </c>
      <c r="AR110">
        <f si="49" t="shared"/>
        <v>0</v>
      </c>
      <c r="AS110">
        <f si="50" t="shared"/>
        <v>0</v>
      </c>
      <c r="AU110" t="str">
        <f>IFERROR(VLOOKUP(C110,Results!$A$2:$B$240,2,FALSE)+VLOOKUP(D110,Results!$A$2:$B$240,2,FALSE)+VLOOKUP(E110,Results!$A$2:$B$240,2,FALSE)+VLOOKUP(F110,Results!$A$2:$B$240,2,FALSE)+VLOOKUP(G110,Results!$A$2:$B$240,2,FALSE)+VLOOKUP(H110,Results!$A$2:$B$240,2,FALSE)+VLOOKUP(I110,Results!$A$2:$B$240,2,FALSE)+VLOOKUP(J110,Results!$A$2:$B$240,2,FALSE)+VLOOKUP(B110,Results!$A$2:$B$240,2,FALSE)-MIN(VLOOKUP(C110,Results!$A$2:$B$240,2,FALSE),VLOOKUP(D110,Results!$A$2:$B$240,2,FALSE),VLOOKUP(E110,Results!$A$2:$B$240,2,FALSE),VLOOKUP(F110,Results!$A$2:$B$240,2,FALSE),VLOOKUP(G110,Results!$A$2:$B$240,2,FALSE),VLOOKUP(H110,Results!$A$2:$B$240,2,FALSE),VLOOKUP(I110,Results!$A$2:$B$240,2,FALSE),VLOOKUP(J110,Results!$A$2:$B$240,2,FALSE),VLOOKUP(B110,Results!$A$2:$B$240,2,FALSE)),"")</f>
        <v/>
      </c>
    </row>
    <row customHeight="1" ht="18.75" r="111" spans="2:47" x14ac:dyDescent="0.3">
      <c r="B111" s="7" t="s">
        <v>166</v>
      </c>
      <c r="C111" s="7" t="s">
        <v>171</v>
      </c>
      <c r="D111" s="7" t="s">
        <v>172</v>
      </c>
      <c r="E111" s="7" t="s">
        <v>146</v>
      </c>
      <c r="F111" s="7" t="s">
        <v>150</v>
      </c>
      <c r="G111" s="7" t="s">
        <v>179</v>
      </c>
      <c r="H111" s="7" t="s">
        <v>153</v>
      </c>
      <c r="I111" s="7" t="s">
        <v>181</v>
      </c>
      <c r="J111" s="7" t="s">
        <v>98</v>
      </c>
      <c r="K111" t="n">
        <v>23.0</v>
      </c>
      <c r="L111" s="30">
        <f si="37" t="shared"/>
        <v>0</v>
      </c>
      <c r="M111" s="6"/>
      <c r="N111" s="35" t="str">
        <f si="38" t="shared"/>
        <v/>
      </c>
      <c r="O111" s="59">
        <f>(IF(ISNUMBER(MATCH(B111,Sheet4!$K$92:$K$101,0)),1,0)+IF(ISNUMBER(MATCH(C111,Sheet4!$K$92:$K$101,0)),1,0)+IF(ISNUMBER(MATCH(D111,Sheet4!$K$92:$K$101,0)),1,0)+IF(ISNUMBER(MATCH(E111,Sheet4!$K$92:$K$101,0)),1,0)+IF(ISNUMBER(MATCH(F111,Sheet4!$K$92:$K$101,0)),1,0)+IF(ISNUMBER(MATCH(G111,Sheet4!$K$92:$K$101,0)),1,0)+IF(ISNUMBER(MATCH(H111,Sheet4!$K$92:$K$101,0)),1,0)+IF(ISNUMBER(MATCH(I111,Sheet4!$K$92:$K$101,0)),1,0)+IF(ISNUMBER(MATCH(J111,Sheet4!$K$92:$K$101,0)),1,0))
-
(IF(ISNUMBER(MATCH(B111,Sheet4!$F$2:$F$11,0)),1,0)+IF(ISNUMBER(MATCH(C111,Sheet4!$F$2:$F$11,0)),1,0)+IF(ISNUMBER(MATCH(D111,Sheet4!$F$2:$F$11,0)),1,0)+IF(ISNUMBER(MATCH(E111,Sheet4!$F$2:$F$11,0)),1,0)+IF(ISNUMBER(MATCH(F111,Sheet4!$F$2:$F$11,0)),1,0)+IF(ISNUMBER(MATCH(G111,Sheet4!$F$2:$F$11,0)),1,0)+IF(ISNUMBER(MATCH(H111,Sheet4!$F$2:$F$11,0)),1,0)+IF(ISNUMBER(MATCH(I111,Sheet4!$F$2:$F$11,0)),1,0)+IF(ISNUMBER(MATCH(J111,Sheet4!$F$2:$F$11,0)),1,0))</f>
        <v>0</v>
      </c>
      <c r="P111" s="40" t="str">
        <f>IFERROR(INDEX(Sheet4!$G:$G,MATCH(Sheet1!B111,Sheet4!$F:$F,0))+INDEX(Sheet4!$G:$G,MATCH(Sheet1!C111,Sheet4!$F:$F,0))+INDEX(Sheet4!$G:$G,MATCH(Sheet1!D111,Sheet4!$F:$F,0))+INDEX(Sheet4!$G:$G,MATCH(Sheet1!E111,Sheet4!$F:$F,0))+INDEX(Sheet4!$G:$G,MATCH(Sheet1!F111,Sheet4!$F:$F,0))+INDEX(Sheet4!$G:$G,MATCH(Sheet1!G111,Sheet4!$F:$F,0))+INDEX(Sheet4!$G:$G,MATCH(Sheet1!H111,Sheet4!$F:$F,0))+INDEX(Sheet4!$G:$G,MATCH(Sheet1!I111,Sheet4!$F:$F,0))+INDEX(Sheet4!$G:$G,MATCH(Sheet1!J111,Sheet4!$F:$F,0)),"")</f>
        <v/>
      </c>
      <c r="Q111" s="15">
        <v>88</v>
      </c>
      <c r="R111" s="26" t="str">
        <f si="51" t="shared"/>
        <v/>
      </c>
      <c r="S111" s="66" t="str">
        <f si="52" t="shared"/>
        <v/>
      </c>
      <c r="T111" s="66"/>
      <c r="U111" s="66" t="str">
        <f si="53" t="shared"/>
        <v/>
      </c>
      <c r="V111" s="66"/>
      <c r="W111" s="66" t="str">
        <f si="54" t="shared"/>
        <v/>
      </c>
      <c r="X111" s="66"/>
      <c r="Y111" s="66" t="str">
        <f si="55" t="shared"/>
        <v/>
      </c>
      <c r="Z111" s="66"/>
      <c r="AA111" s="66" t="str">
        <f si="56" t="shared"/>
        <v/>
      </c>
      <c r="AB111" s="66"/>
      <c r="AC111" s="58" t="str">
        <f si="57" t="shared"/>
        <v/>
      </c>
      <c r="AD111" s="58" t="str">
        <f si="58" t="shared"/>
        <v/>
      </c>
      <c r="AE111" s="27" t="str">
        <f si="59" t="shared"/>
        <v/>
      </c>
      <c r="AF111">
        <f si="40" t="shared"/>
        <v>0</v>
      </c>
      <c r="AH111">
        <v>88</v>
      </c>
      <c r="AI111" t="str">
        <f si="39" t="shared"/>
        <v>Ben SimmonsIsaiah CanaanDevin BookerMonte MorrisKelly OubreMikal BridgesPaul MillsapRichaun HolmesJoel Embiid</v>
      </c>
      <c r="AJ111">
        <f si="41" t="shared"/>
        <v>0</v>
      </c>
      <c r="AK111">
        <f si="42" t="shared"/>
        <v>0</v>
      </c>
      <c r="AL111">
        <f si="43" t="shared"/>
        <v>0</v>
      </c>
      <c r="AM111">
        <f si="44" t="shared"/>
        <v>0</v>
      </c>
      <c r="AN111">
        <f si="45" t="shared"/>
        <v>0</v>
      </c>
      <c r="AO111">
        <f si="46" t="shared"/>
        <v>0</v>
      </c>
      <c r="AP111">
        <f si="47" t="shared"/>
        <v>0</v>
      </c>
      <c r="AQ111">
        <f si="48" t="shared"/>
        <v>0</v>
      </c>
      <c r="AR111">
        <f si="49" t="shared"/>
        <v>0</v>
      </c>
      <c r="AS111">
        <f si="50" t="shared"/>
        <v>0</v>
      </c>
      <c r="AU111" t="str">
        <f>IFERROR(VLOOKUP(C111,Results!$A$2:$B$240,2,FALSE)+VLOOKUP(D111,Results!$A$2:$B$240,2,FALSE)+VLOOKUP(E111,Results!$A$2:$B$240,2,FALSE)+VLOOKUP(F111,Results!$A$2:$B$240,2,FALSE)+VLOOKUP(G111,Results!$A$2:$B$240,2,FALSE)+VLOOKUP(H111,Results!$A$2:$B$240,2,FALSE)+VLOOKUP(I111,Results!$A$2:$B$240,2,FALSE)+VLOOKUP(J111,Results!$A$2:$B$240,2,FALSE)+VLOOKUP(B111,Results!$A$2:$B$240,2,FALSE)-MIN(VLOOKUP(C111,Results!$A$2:$B$240,2,FALSE),VLOOKUP(D111,Results!$A$2:$B$240,2,FALSE),VLOOKUP(E111,Results!$A$2:$B$240,2,FALSE),VLOOKUP(F111,Results!$A$2:$B$240,2,FALSE),VLOOKUP(G111,Results!$A$2:$B$240,2,FALSE),VLOOKUP(H111,Results!$A$2:$B$240,2,FALSE),VLOOKUP(I111,Results!$A$2:$B$240,2,FALSE),VLOOKUP(J111,Results!$A$2:$B$240,2,FALSE),VLOOKUP(B111,Results!$A$2:$B$240,2,FALSE)),"")</f>
        <v/>
      </c>
    </row>
    <row customHeight="1" ht="18.75" r="112" spans="2:47" x14ac:dyDescent="0.3">
      <c r="B112" s="7" t="s">
        <v>166</v>
      </c>
      <c r="C112" s="7" t="s">
        <v>108</v>
      </c>
      <c r="D112" s="7" t="s">
        <v>172</v>
      </c>
      <c r="E112" s="7" t="s">
        <v>146</v>
      </c>
      <c r="F112" s="7" t="s">
        <v>180</v>
      </c>
      <c r="G112" s="7" t="s">
        <v>159</v>
      </c>
      <c r="H112" s="7" t="s">
        <v>92</v>
      </c>
      <c r="I112" s="7" t="s">
        <v>181</v>
      </c>
      <c r="J112" s="7" t="s">
        <v>186</v>
      </c>
      <c r="K112" t="n">
        <v>22.0</v>
      </c>
      <c r="L112" s="30">
        <f si="37" t="shared"/>
        <v>0</v>
      </c>
      <c r="M112" s="6"/>
      <c r="N112" s="35" t="str">
        <f si="38" t="shared"/>
        <v/>
      </c>
      <c r="O112" s="59">
        <f>(IF(ISNUMBER(MATCH(B112,Sheet4!$K$92:$K$101,0)),1,0)+IF(ISNUMBER(MATCH(C112,Sheet4!$K$92:$K$101,0)),1,0)+IF(ISNUMBER(MATCH(D112,Sheet4!$K$92:$K$101,0)),1,0)+IF(ISNUMBER(MATCH(E112,Sheet4!$K$92:$K$101,0)),1,0)+IF(ISNUMBER(MATCH(F112,Sheet4!$K$92:$K$101,0)),1,0)+IF(ISNUMBER(MATCH(G112,Sheet4!$K$92:$K$101,0)),1,0)+IF(ISNUMBER(MATCH(H112,Sheet4!$K$92:$K$101,0)),1,0)+IF(ISNUMBER(MATCH(I112,Sheet4!$K$92:$K$101,0)),1,0)+IF(ISNUMBER(MATCH(J112,Sheet4!$K$92:$K$101,0)),1,0))
-
(IF(ISNUMBER(MATCH(B112,Sheet4!$F$2:$F$11,0)),1,0)+IF(ISNUMBER(MATCH(C112,Sheet4!$F$2:$F$11,0)),1,0)+IF(ISNUMBER(MATCH(D112,Sheet4!$F$2:$F$11,0)),1,0)+IF(ISNUMBER(MATCH(E112,Sheet4!$F$2:$F$11,0)),1,0)+IF(ISNUMBER(MATCH(F112,Sheet4!$F$2:$F$11,0)),1,0)+IF(ISNUMBER(MATCH(G112,Sheet4!$F$2:$F$11,0)),1,0)+IF(ISNUMBER(MATCH(H112,Sheet4!$F$2:$F$11,0)),1,0)+IF(ISNUMBER(MATCH(I112,Sheet4!$F$2:$F$11,0)),1,0)+IF(ISNUMBER(MATCH(J112,Sheet4!$F$2:$F$11,0)),1,0))</f>
        <v>0</v>
      </c>
      <c r="P112" s="40" t="str">
        <f>IFERROR(INDEX(Sheet4!$G:$G,MATCH(Sheet1!B112,Sheet4!$F:$F,0))+INDEX(Sheet4!$G:$G,MATCH(Sheet1!C112,Sheet4!$F:$F,0))+INDEX(Sheet4!$G:$G,MATCH(Sheet1!D112,Sheet4!$F:$F,0))+INDEX(Sheet4!$G:$G,MATCH(Sheet1!E112,Sheet4!$F:$F,0))+INDEX(Sheet4!$G:$G,MATCH(Sheet1!F112,Sheet4!$F:$F,0))+INDEX(Sheet4!$G:$G,MATCH(Sheet1!G112,Sheet4!$F:$F,0))+INDEX(Sheet4!$G:$G,MATCH(Sheet1!H112,Sheet4!$F:$F,0))+INDEX(Sheet4!$G:$G,MATCH(Sheet1!I112,Sheet4!$F:$F,0))+INDEX(Sheet4!$G:$G,MATCH(Sheet1!J112,Sheet4!$F:$F,0)),"")</f>
        <v/>
      </c>
      <c r="Q112" s="15">
        <v>89</v>
      </c>
      <c r="R112" s="26" t="str">
        <f si="51" t="shared"/>
        <v/>
      </c>
      <c r="S112" s="66" t="str">
        <f si="52" t="shared"/>
        <v/>
      </c>
      <c r="T112" s="66"/>
      <c r="U112" s="66" t="str">
        <f si="53" t="shared"/>
        <v/>
      </c>
      <c r="V112" s="66"/>
      <c r="W112" s="66" t="str">
        <f si="54" t="shared"/>
        <v/>
      </c>
      <c r="X112" s="66"/>
      <c r="Y112" s="66" t="str">
        <f si="55" t="shared"/>
        <v/>
      </c>
      <c r="Z112" s="66"/>
      <c r="AA112" s="66" t="str">
        <f si="56" t="shared"/>
        <v/>
      </c>
      <c r="AB112" s="66"/>
      <c r="AC112" s="58" t="str">
        <f si="57" t="shared"/>
        <v/>
      </c>
      <c r="AD112" s="58" t="str">
        <f si="58" t="shared"/>
        <v/>
      </c>
      <c r="AE112" s="27" t="str">
        <f si="59" t="shared"/>
        <v/>
      </c>
      <c r="AF112">
        <f si="40" t="shared"/>
        <v>0</v>
      </c>
      <c r="AH112">
        <v>89</v>
      </c>
      <c r="AI112" t="str">
        <f si="39" t="shared"/>
        <v>Ben SimmonsLandry ShametMonte MorrisMalik BeasleyWill BartonKelly OubreJohn CollinsJosh JacksonJoel Embiid</v>
      </c>
      <c r="AJ112">
        <f si="41" t="shared"/>
        <v>0</v>
      </c>
      <c r="AK112">
        <f si="42" t="shared"/>
        <v>0</v>
      </c>
      <c r="AL112">
        <f si="43" t="shared"/>
        <v>0</v>
      </c>
      <c r="AM112">
        <f si="44" t="shared"/>
        <v>0</v>
      </c>
      <c r="AN112">
        <f si="45" t="shared"/>
        <v>0</v>
      </c>
      <c r="AO112">
        <f si="46" t="shared"/>
        <v>0</v>
      </c>
      <c r="AP112">
        <f si="47" t="shared"/>
        <v>0</v>
      </c>
      <c r="AQ112">
        <f si="48" t="shared"/>
        <v>0</v>
      </c>
      <c r="AR112">
        <f si="49" t="shared"/>
        <v>0</v>
      </c>
      <c r="AS112">
        <f si="50" t="shared"/>
        <v>0</v>
      </c>
      <c r="AU112" t="str">
        <f>IFERROR(VLOOKUP(C112,Results!$A$2:$B$240,2,FALSE)+VLOOKUP(D112,Results!$A$2:$B$240,2,FALSE)+VLOOKUP(E112,Results!$A$2:$B$240,2,FALSE)+VLOOKUP(F112,Results!$A$2:$B$240,2,FALSE)+VLOOKUP(G112,Results!$A$2:$B$240,2,FALSE)+VLOOKUP(H112,Results!$A$2:$B$240,2,FALSE)+VLOOKUP(I112,Results!$A$2:$B$240,2,FALSE)+VLOOKUP(J112,Results!$A$2:$B$240,2,FALSE)+VLOOKUP(B112,Results!$A$2:$B$240,2,FALSE)-MIN(VLOOKUP(C112,Results!$A$2:$B$240,2,FALSE),VLOOKUP(D112,Results!$A$2:$B$240,2,FALSE),VLOOKUP(E112,Results!$A$2:$B$240,2,FALSE),VLOOKUP(F112,Results!$A$2:$B$240,2,FALSE),VLOOKUP(G112,Results!$A$2:$B$240,2,FALSE),VLOOKUP(H112,Results!$A$2:$B$240,2,FALSE),VLOOKUP(I112,Results!$A$2:$B$240,2,FALSE),VLOOKUP(J112,Results!$A$2:$B$240,2,FALSE),VLOOKUP(B112,Results!$A$2:$B$240,2,FALSE)),"")</f>
        <v/>
      </c>
    </row>
    <row customHeight="1" ht="18.75" r="113" spans="2:47" x14ac:dyDescent="0.3">
      <c r="B113" s="7" t="s">
        <v>166</v>
      </c>
      <c r="C113" s="7" t="s">
        <v>171</v>
      </c>
      <c r="D113" s="7" t="s">
        <v>173</v>
      </c>
      <c r="E113" s="7" t="s">
        <v>146</v>
      </c>
      <c r="F113" s="7" t="s">
        <v>177</v>
      </c>
      <c r="G113" s="7" t="s">
        <v>100</v>
      </c>
      <c r="H113" s="7" t="s">
        <v>93</v>
      </c>
      <c r="I113" s="7" t="s">
        <v>181</v>
      </c>
      <c r="J113" s="7" t="s">
        <v>186</v>
      </c>
      <c r="K113" t="n">
        <v>22.0</v>
      </c>
      <c r="L113" s="30">
        <f si="37" t="shared"/>
        <v>0</v>
      </c>
      <c r="M113" s="6"/>
      <c r="N113" s="35" t="str">
        <f si="38" t="shared"/>
        <v/>
      </c>
      <c r="O113" s="59">
        <f>(IF(ISNUMBER(MATCH(B113,Sheet4!$K$92:$K$101,0)),1,0)+IF(ISNUMBER(MATCH(C113,Sheet4!$K$92:$K$101,0)),1,0)+IF(ISNUMBER(MATCH(D113,Sheet4!$K$92:$K$101,0)),1,0)+IF(ISNUMBER(MATCH(E113,Sheet4!$K$92:$K$101,0)),1,0)+IF(ISNUMBER(MATCH(F113,Sheet4!$K$92:$K$101,0)),1,0)+IF(ISNUMBER(MATCH(G113,Sheet4!$K$92:$K$101,0)),1,0)+IF(ISNUMBER(MATCH(H113,Sheet4!$K$92:$K$101,0)),1,0)+IF(ISNUMBER(MATCH(I113,Sheet4!$K$92:$K$101,0)),1,0)+IF(ISNUMBER(MATCH(J113,Sheet4!$K$92:$K$101,0)),1,0))
-
(IF(ISNUMBER(MATCH(B113,Sheet4!$F$2:$F$11,0)),1,0)+IF(ISNUMBER(MATCH(C113,Sheet4!$F$2:$F$11,0)),1,0)+IF(ISNUMBER(MATCH(D113,Sheet4!$F$2:$F$11,0)),1,0)+IF(ISNUMBER(MATCH(E113,Sheet4!$F$2:$F$11,0)),1,0)+IF(ISNUMBER(MATCH(F113,Sheet4!$F$2:$F$11,0)),1,0)+IF(ISNUMBER(MATCH(G113,Sheet4!$F$2:$F$11,0)),1,0)+IF(ISNUMBER(MATCH(H113,Sheet4!$F$2:$F$11,0)),1,0)+IF(ISNUMBER(MATCH(I113,Sheet4!$F$2:$F$11,0)),1,0)+IF(ISNUMBER(MATCH(J113,Sheet4!$F$2:$F$11,0)),1,0))</f>
        <v>0</v>
      </c>
      <c r="P113" s="40" t="str">
        <f>IFERROR(INDEX(Sheet4!$G:$G,MATCH(Sheet1!B113,Sheet4!$F:$F,0))+INDEX(Sheet4!$G:$G,MATCH(Sheet1!C113,Sheet4!$F:$F,0))+INDEX(Sheet4!$G:$G,MATCH(Sheet1!D113,Sheet4!$F:$F,0))+INDEX(Sheet4!$G:$G,MATCH(Sheet1!E113,Sheet4!$F:$F,0))+INDEX(Sheet4!$G:$G,MATCH(Sheet1!F113,Sheet4!$F:$F,0))+INDEX(Sheet4!$G:$G,MATCH(Sheet1!G113,Sheet4!$F:$F,0))+INDEX(Sheet4!$G:$G,MATCH(Sheet1!H113,Sheet4!$F:$F,0))+INDEX(Sheet4!$G:$G,MATCH(Sheet1!I113,Sheet4!$F:$F,0))+INDEX(Sheet4!$G:$G,MATCH(Sheet1!J113,Sheet4!$F:$F,0)),"")</f>
        <v/>
      </c>
      <c r="Q113" s="15">
        <v>90</v>
      </c>
      <c r="R113" s="26" t="str">
        <f si="51" t="shared"/>
        <v/>
      </c>
      <c r="S113" s="66" t="str">
        <f si="52" t="shared"/>
        <v/>
      </c>
      <c r="T113" s="66"/>
      <c r="U113" s="66" t="str">
        <f si="53" t="shared"/>
        <v/>
      </c>
      <c r="V113" s="66"/>
      <c r="W113" s="66" t="str">
        <f si="54" t="shared"/>
        <v/>
      </c>
      <c r="X113" s="66"/>
      <c r="Y113" s="66" t="str">
        <f si="55" t="shared"/>
        <v/>
      </c>
      <c r="Z113" s="66"/>
      <c r="AA113" s="66" t="str">
        <f si="56" t="shared"/>
        <v/>
      </c>
      <c r="AB113" s="66"/>
      <c r="AC113" s="58" t="str">
        <f si="57" t="shared"/>
        <v/>
      </c>
      <c r="AD113" s="58" t="str">
        <f si="58" t="shared"/>
        <v/>
      </c>
      <c r="AE113" s="27" t="str">
        <f si="59" t="shared"/>
        <v/>
      </c>
      <c r="AF113">
        <f si="40" t="shared"/>
        <v>0</v>
      </c>
      <c r="AH113">
        <v>90</v>
      </c>
      <c r="AI113" t="str">
        <f si="39" t="shared"/>
        <v>Ben SimmonsDe'Aaron FoxJimmy ButlerMonte MorrisWill BartonCorey BrewerPaul MillsapTrey LylesKarl-Anthony Towns</v>
      </c>
      <c r="AJ113">
        <f si="41" t="shared"/>
        <v>0</v>
      </c>
      <c r="AK113">
        <f si="42" t="shared"/>
        <v>0</v>
      </c>
      <c r="AL113">
        <f si="43" t="shared"/>
        <v>0</v>
      </c>
      <c r="AM113">
        <f si="44" t="shared"/>
        <v>0</v>
      </c>
      <c r="AN113">
        <f si="45" t="shared"/>
        <v>0</v>
      </c>
      <c r="AO113">
        <f si="46" t="shared"/>
        <v>0</v>
      </c>
      <c r="AP113">
        <f si="47" t="shared"/>
        <v>0</v>
      </c>
      <c r="AQ113">
        <f si="48" t="shared"/>
        <v>0</v>
      </c>
      <c r="AR113">
        <f si="49" t="shared"/>
        <v>0</v>
      </c>
      <c r="AS113">
        <f si="50" t="shared"/>
        <v>0</v>
      </c>
      <c r="AU113" t="str">
        <f>IFERROR(VLOOKUP(C113,Results!$A$2:$B$240,2,FALSE)+VLOOKUP(D113,Results!$A$2:$B$240,2,FALSE)+VLOOKUP(E113,Results!$A$2:$B$240,2,FALSE)+VLOOKUP(F113,Results!$A$2:$B$240,2,FALSE)+VLOOKUP(G113,Results!$A$2:$B$240,2,FALSE)+VLOOKUP(H113,Results!$A$2:$B$240,2,FALSE)+VLOOKUP(I113,Results!$A$2:$B$240,2,FALSE)+VLOOKUP(J113,Results!$A$2:$B$240,2,FALSE)+VLOOKUP(B113,Results!$A$2:$B$240,2,FALSE)-MIN(VLOOKUP(C113,Results!$A$2:$B$240,2,FALSE),VLOOKUP(D113,Results!$A$2:$B$240,2,FALSE),VLOOKUP(E113,Results!$A$2:$B$240,2,FALSE),VLOOKUP(F113,Results!$A$2:$B$240,2,FALSE),VLOOKUP(G113,Results!$A$2:$B$240,2,FALSE),VLOOKUP(H113,Results!$A$2:$B$240,2,FALSE),VLOOKUP(I113,Results!$A$2:$B$240,2,FALSE),VLOOKUP(J113,Results!$A$2:$B$240,2,FALSE),VLOOKUP(B113,Results!$A$2:$B$240,2,FALSE)),"")</f>
        <v/>
      </c>
    </row>
    <row customHeight="1" ht="18.75" r="114" spans="2:47" x14ac:dyDescent="0.3">
      <c r="B114" s="7" t="s">
        <v>166</v>
      </c>
      <c r="C114" s="7" t="s">
        <v>87</v>
      </c>
      <c r="D114" s="7" t="s">
        <v>172</v>
      </c>
      <c r="E114" s="7" t="s">
        <v>146</v>
      </c>
      <c r="F114" s="7" t="s">
        <v>178</v>
      </c>
      <c r="G114" s="7" t="s">
        <v>90</v>
      </c>
      <c r="H114" s="7" t="s">
        <v>152</v>
      </c>
      <c r="I114" s="7" t="s">
        <v>155</v>
      </c>
      <c r="J114" s="7" t="s">
        <v>186</v>
      </c>
      <c r="K114" t="n">
        <v>22.0</v>
      </c>
      <c r="L114" s="30">
        <f si="37" t="shared"/>
        <v>0</v>
      </c>
      <c r="M114" s="6"/>
      <c r="N114" s="35" t="str">
        <f si="38" t="shared"/>
        <v/>
      </c>
      <c r="O114" s="59">
        <f>(IF(ISNUMBER(MATCH(B114,Sheet4!$K$92:$K$101,0)),1,0)+IF(ISNUMBER(MATCH(C114,Sheet4!$K$92:$K$101,0)),1,0)+IF(ISNUMBER(MATCH(D114,Sheet4!$K$92:$K$101,0)),1,0)+IF(ISNUMBER(MATCH(E114,Sheet4!$K$92:$K$101,0)),1,0)+IF(ISNUMBER(MATCH(F114,Sheet4!$K$92:$K$101,0)),1,0)+IF(ISNUMBER(MATCH(G114,Sheet4!$K$92:$K$101,0)),1,0)+IF(ISNUMBER(MATCH(H114,Sheet4!$K$92:$K$101,0)),1,0)+IF(ISNUMBER(MATCH(I114,Sheet4!$K$92:$K$101,0)),1,0)+IF(ISNUMBER(MATCH(J114,Sheet4!$K$92:$K$101,0)),1,0))
-
(IF(ISNUMBER(MATCH(B114,Sheet4!$F$2:$F$11,0)),1,0)+IF(ISNUMBER(MATCH(C114,Sheet4!$F$2:$F$11,0)),1,0)+IF(ISNUMBER(MATCH(D114,Sheet4!$F$2:$F$11,0)),1,0)+IF(ISNUMBER(MATCH(E114,Sheet4!$F$2:$F$11,0)),1,0)+IF(ISNUMBER(MATCH(F114,Sheet4!$F$2:$F$11,0)),1,0)+IF(ISNUMBER(MATCH(G114,Sheet4!$F$2:$F$11,0)),1,0)+IF(ISNUMBER(MATCH(H114,Sheet4!$F$2:$F$11,0)),1,0)+IF(ISNUMBER(MATCH(I114,Sheet4!$F$2:$F$11,0)),1,0)+IF(ISNUMBER(MATCH(J114,Sheet4!$F$2:$F$11,0)),1,0))</f>
        <v>0</v>
      </c>
      <c r="P114" s="40" t="str">
        <f>IFERROR(INDEX(Sheet4!$G:$G,MATCH(Sheet1!B114,Sheet4!$F:$F,0))+INDEX(Sheet4!$G:$G,MATCH(Sheet1!C114,Sheet4!$F:$F,0))+INDEX(Sheet4!$G:$G,MATCH(Sheet1!D114,Sheet4!$F:$F,0))+INDEX(Sheet4!$G:$G,MATCH(Sheet1!E114,Sheet4!$F:$F,0))+INDEX(Sheet4!$G:$G,MATCH(Sheet1!F114,Sheet4!$F:$F,0))+INDEX(Sheet4!$G:$G,MATCH(Sheet1!G114,Sheet4!$F:$F,0))+INDEX(Sheet4!$G:$G,MATCH(Sheet1!H114,Sheet4!$F:$F,0))+INDEX(Sheet4!$G:$G,MATCH(Sheet1!I114,Sheet4!$F:$F,0))+INDEX(Sheet4!$G:$G,MATCH(Sheet1!J114,Sheet4!$F:$F,0)),"")</f>
        <v/>
      </c>
      <c r="Q114" s="15">
        <v>91</v>
      </c>
      <c r="R114" s="26" t="str">
        <f si="51" t="shared"/>
        <v/>
      </c>
      <c r="S114" s="66" t="str">
        <f si="52" t="shared"/>
        <v/>
      </c>
      <c r="T114" s="66"/>
      <c r="U114" s="66" t="str">
        <f si="53" t="shared"/>
        <v/>
      </c>
      <c r="V114" s="66"/>
      <c r="W114" s="66" t="str">
        <f si="54" t="shared"/>
        <v/>
      </c>
      <c r="X114" s="66"/>
      <c r="Y114" s="66" t="str">
        <f si="55" t="shared"/>
        <v/>
      </c>
      <c r="Z114" s="66"/>
      <c r="AA114" s="66" t="str">
        <f si="56" t="shared"/>
        <v/>
      </c>
      <c r="AB114" s="66"/>
      <c r="AC114" s="58" t="str">
        <f si="57" t="shared"/>
        <v/>
      </c>
      <c r="AD114" s="58" t="str">
        <f si="58" t="shared"/>
        <v/>
      </c>
      <c r="AE114" s="27" t="str">
        <f si="59" t="shared"/>
        <v/>
      </c>
      <c r="AF114">
        <f si="40" t="shared"/>
        <v>0</v>
      </c>
      <c r="AH114">
        <v>91</v>
      </c>
      <c r="AI114" t="str">
        <f si="39" t="shared"/>
        <v>De'Aaron FoxIsaiah CanaanDevin BookerJimmy ButlerKelly OubreMikal BridgesJosh JacksonPaul MillsapRudy Gobert</v>
      </c>
      <c r="AJ114">
        <f si="41" t="shared"/>
        <v>0</v>
      </c>
      <c r="AK114">
        <f si="42" t="shared"/>
        <v>0</v>
      </c>
      <c r="AL114">
        <f si="43" t="shared"/>
        <v>0</v>
      </c>
      <c r="AM114">
        <f si="44" t="shared"/>
        <v>0</v>
      </c>
      <c r="AN114">
        <f si="45" t="shared"/>
        <v>0</v>
      </c>
      <c r="AO114">
        <f si="46" t="shared"/>
        <v>0</v>
      </c>
      <c r="AP114">
        <f si="47" t="shared"/>
        <v>0</v>
      </c>
      <c r="AQ114">
        <f si="48" t="shared"/>
        <v>0</v>
      </c>
      <c r="AR114">
        <f si="49" t="shared"/>
        <v>0</v>
      </c>
      <c r="AS114">
        <f si="50" t="shared"/>
        <v>0</v>
      </c>
      <c r="AU114" t="str">
        <f>IFERROR(VLOOKUP(C114,Results!$A$2:$B$240,2,FALSE)+VLOOKUP(D114,Results!$A$2:$B$240,2,FALSE)+VLOOKUP(E114,Results!$A$2:$B$240,2,FALSE)+VLOOKUP(F114,Results!$A$2:$B$240,2,FALSE)+VLOOKUP(G114,Results!$A$2:$B$240,2,FALSE)+VLOOKUP(H114,Results!$A$2:$B$240,2,FALSE)+VLOOKUP(I114,Results!$A$2:$B$240,2,FALSE)+VLOOKUP(J114,Results!$A$2:$B$240,2,FALSE)+VLOOKUP(B114,Results!$A$2:$B$240,2,FALSE)-MIN(VLOOKUP(C114,Results!$A$2:$B$240,2,FALSE),VLOOKUP(D114,Results!$A$2:$B$240,2,FALSE),VLOOKUP(E114,Results!$A$2:$B$240,2,FALSE),VLOOKUP(F114,Results!$A$2:$B$240,2,FALSE),VLOOKUP(G114,Results!$A$2:$B$240,2,FALSE),VLOOKUP(H114,Results!$A$2:$B$240,2,FALSE),VLOOKUP(I114,Results!$A$2:$B$240,2,FALSE),VLOOKUP(J114,Results!$A$2:$B$240,2,FALSE),VLOOKUP(B114,Results!$A$2:$B$240,2,FALSE)),"")</f>
        <v/>
      </c>
    </row>
    <row customHeight="1" ht="18.75" r="115" spans="2:47" x14ac:dyDescent="0.3">
      <c r="B115" s="7" t="s">
        <v>166</v>
      </c>
      <c r="C115" s="7" t="s">
        <v>170</v>
      </c>
      <c r="D115" s="7" t="s">
        <v>174</v>
      </c>
      <c r="E115" s="7" t="s">
        <v>146</v>
      </c>
      <c r="F115" s="7" t="s">
        <v>177</v>
      </c>
      <c r="G115" s="7" t="s">
        <v>178</v>
      </c>
      <c r="H115" s="7" t="s">
        <v>153</v>
      </c>
      <c r="I115" s="7" t="s">
        <v>152</v>
      </c>
      <c r="J115" s="7" t="s">
        <v>186</v>
      </c>
      <c r="K115" t="n">
        <v>22.0</v>
      </c>
      <c r="L115" s="30">
        <f si="37" t="shared"/>
        <v>0</v>
      </c>
      <c r="M115" s="6"/>
      <c r="N115" s="35" t="str">
        <f si="38" t="shared"/>
        <v/>
      </c>
      <c r="O115" s="59">
        <f>(IF(ISNUMBER(MATCH(B115,Sheet4!$K$92:$K$101,0)),1,0)+IF(ISNUMBER(MATCH(C115,Sheet4!$K$92:$K$101,0)),1,0)+IF(ISNUMBER(MATCH(D115,Sheet4!$K$92:$K$101,0)),1,0)+IF(ISNUMBER(MATCH(E115,Sheet4!$K$92:$K$101,0)),1,0)+IF(ISNUMBER(MATCH(F115,Sheet4!$K$92:$K$101,0)),1,0)+IF(ISNUMBER(MATCH(G115,Sheet4!$K$92:$K$101,0)),1,0)+IF(ISNUMBER(MATCH(H115,Sheet4!$K$92:$K$101,0)),1,0)+IF(ISNUMBER(MATCH(I115,Sheet4!$K$92:$K$101,0)),1,0)+IF(ISNUMBER(MATCH(J115,Sheet4!$K$92:$K$101,0)),1,0))
-
(IF(ISNUMBER(MATCH(B115,Sheet4!$F$2:$F$11,0)),1,0)+IF(ISNUMBER(MATCH(C115,Sheet4!$F$2:$F$11,0)),1,0)+IF(ISNUMBER(MATCH(D115,Sheet4!$F$2:$F$11,0)),1,0)+IF(ISNUMBER(MATCH(E115,Sheet4!$F$2:$F$11,0)),1,0)+IF(ISNUMBER(MATCH(F115,Sheet4!$F$2:$F$11,0)),1,0)+IF(ISNUMBER(MATCH(G115,Sheet4!$F$2:$F$11,0)),1,0)+IF(ISNUMBER(MATCH(H115,Sheet4!$F$2:$F$11,0)),1,0)+IF(ISNUMBER(MATCH(I115,Sheet4!$F$2:$F$11,0)),1,0)+IF(ISNUMBER(MATCH(J115,Sheet4!$F$2:$F$11,0)),1,0))</f>
        <v>0</v>
      </c>
      <c r="P115" s="40" t="str">
        <f>IFERROR(INDEX(Sheet4!$G:$G,MATCH(Sheet1!B115,Sheet4!$F:$F,0))+INDEX(Sheet4!$G:$G,MATCH(Sheet1!C115,Sheet4!$F:$F,0))+INDEX(Sheet4!$G:$G,MATCH(Sheet1!D115,Sheet4!$F:$F,0))+INDEX(Sheet4!$G:$G,MATCH(Sheet1!E115,Sheet4!$F:$F,0))+INDEX(Sheet4!$G:$G,MATCH(Sheet1!F115,Sheet4!$F:$F,0))+INDEX(Sheet4!$G:$G,MATCH(Sheet1!G115,Sheet4!$F:$F,0))+INDEX(Sheet4!$G:$G,MATCH(Sheet1!H115,Sheet4!$F:$F,0))+INDEX(Sheet4!$G:$G,MATCH(Sheet1!I115,Sheet4!$F:$F,0))+INDEX(Sheet4!$G:$G,MATCH(Sheet1!J115,Sheet4!$F:$F,0)),"")</f>
        <v/>
      </c>
      <c r="Q115" s="15">
        <v>92</v>
      </c>
      <c r="R115" s="26" t="str">
        <f si="51" t="shared"/>
        <v/>
      </c>
      <c r="S115" s="66" t="str">
        <f si="52" t="shared"/>
        <v/>
      </c>
      <c r="T115" s="66"/>
      <c r="U115" s="66" t="str">
        <f si="53" t="shared"/>
        <v/>
      </c>
      <c r="V115" s="66"/>
      <c r="W115" s="66" t="str">
        <f si="54" t="shared"/>
        <v/>
      </c>
      <c r="X115" s="66"/>
      <c r="Y115" s="66" t="str">
        <f si="55" t="shared"/>
        <v/>
      </c>
      <c r="Z115" s="66"/>
      <c r="AA115" s="66" t="str">
        <f si="56" t="shared"/>
        <v/>
      </c>
      <c r="AB115" s="66"/>
      <c r="AC115" s="58" t="str">
        <f si="57" t="shared"/>
        <v/>
      </c>
      <c r="AD115" s="58" t="str">
        <f si="58" t="shared"/>
        <v/>
      </c>
      <c r="AE115" s="27" t="str">
        <f si="59" t="shared"/>
        <v/>
      </c>
      <c r="AF115">
        <f si="40" t="shared"/>
        <v>0</v>
      </c>
      <c r="AH115">
        <v>92</v>
      </c>
      <c r="AI115" t="str">
        <f si="39" t="shared"/>
        <v>Ben SimmonsDe'Aaron FoxDevin BookerMonte MorrisKelly OubreJoe InglesRichaun HolmesTrey LylesRudy Gobert</v>
      </c>
      <c r="AJ115">
        <f si="41" t="shared"/>
        <v>0</v>
      </c>
      <c r="AK115">
        <f si="42" t="shared"/>
        <v>0</v>
      </c>
      <c r="AL115">
        <f si="43" t="shared"/>
        <v>0</v>
      </c>
      <c r="AM115">
        <f si="44" t="shared"/>
        <v>0</v>
      </c>
      <c r="AN115">
        <f si="45" t="shared"/>
        <v>0</v>
      </c>
      <c r="AO115">
        <f si="46" t="shared"/>
        <v>0</v>
      </c>
      <c r="AP115">
        <f si="47" t="shared"/>
        <v>0</v>
      </c>
      <c r="AQ115">
        <f si="48" t="shared"/>
        <v>0</v>
      </c>
      <c r="AR115">
        <f si="49" t="shared"/>
        <v>0</v>
      </c>
      <c r="AS115">
        <f si="50" t="shared"/>
        <v>0</v>
      </c>
      <c r="AU115" t="str">
        <f>IFERROR(VLOOKUP(C115,Results!$A$2:$B$240,2,FALSE)+VLOOKUP(D115,Results!$A$2:$B$240,2,FALSE)+VLOOKUP(E115,Results!$A$2:$B$240,2,FALSE)+VLOOKUP(F115,Results!$A$2:$B$240,2,FALSE)+VLOOKUP(G115,Results!$A$2:$B$240,2,FALSE)+VLOOKUP(H115,Results!$A$2:$B$240,2,FALSE)+VLOOKUP(I115,Results!$A$2:$B$240,2,FALSE)+VLOOKUP(J115,Results!$A$2:$B$240,2,FALSE)+VLOOKUP(B115,Results!$A$2:$B$240,2,FALSE)-MIN(VLOOKUP(C115,Results!$A$2:$B$240,2,FALSE),VLOOKUP(D115,Results!$A$2:$B$240,2,FALSE),VLOOKUP(E115,Results!$A$2:$B$240,2,FALSE),VLOOKUP(F115,Results!$A$2:$B$240,2,FALSE),VLOOKUP(G115,Results!$A$2:$B$240,2,FALSE),VLOOKUP(H115,Results!$A$2:$B$240,2,FALSE),VLOOKUP(I115,Results!$A$2:$B$240,2,FALSE),VLOOKUP(J115,Results!$A$2:$B$240,2,FALSE),VLOOKUP(B115,Results!$A$2:$B$240,2,FALSE)),"")</f>
        <v/>
      </c>
    </row>
    <row r="116" spans="2:47" x14ac:dyDescent="0.3">
      <c r="B116" s="7" t="s">
        <v>166</v>
      </c>
      <c r="C116" s="7" t="s">
        <v>171</v>
      </c>
      <c r="D116" s="7" t="s">
        <v>172</v>
      </c>
      <c r="E116" s="7" t="s">
        <v>146</v>
      </c>
      <c r="F116" s="7" t="s">
        <v>177</v>
      </c>
      <c r="G116" s="7" t="s">
        <v>179</v>
      </c>
      <c r="H116" s="7" t="s">
        <v>93</v>
      </c>
      <c r="I116" s="7" t="s">
        <v>152</v>
      </c>
      <c r="J116" s="7" t="s">
        <v>156</v>
      </c>
      <c r="K116" t="n">
        <v>22.0</v>
      </c>
      <c r="L116" s="30">
        <f si="37" t="shared"/>
        <v>0</v>
      </c>
      <c r="M116" s="6"/>
      <c r="N116" s="35" t="str">
        <f si="38" t="shared"/>
        <v/>
      </c>
      <c r="O116" s="59">
        <f>(IF(ISNUMBER(MATCH(B116,Sheet4!$K$92:$K$101,0)),1,0)+IF(ISNUMBER(MATCH(C116,Sheet4!$K$92:$K$101,0)),1,0)+IF(ISNUMBER(MATCH(D116,Sheet4!$K$92:$K$101,0)),1,0)+IF(ISNUMBER(MATCH(E116,Sheet4!$K$92:$K$101,0)),1,0)+IF(ISNUMBER(MATCH(F116,Sheet4!$K$92:$K$101,0)),1,0)+IF(ISNUMBER(MATCH(G116,Sheet4!$K$92:$K$101,0)),1,0)+IF(ISNUMBER(MATCH(H116,Sheet4!$K$92:$K$101,0)),1,0)+IF(ISNUMBER(MATCH(I116,Sheet4!$K$92:$K$101,0)),1,0)+IF(ISNUMBER(MATCH(J116,Sheet4!$K$92:$K$101,0)),1,0))
-
(IF(ISNUMBER(MATCH(B116,Sheet4!$F$2:$F$11,0)),1,0)+IF(ISNUMBER(MATCH(C116,Sheet4!$F$2:$F$11,0)),1,0)+IF(ISNUMBER(MATCH(D116,Sheet4!$F$2:$F$11,0)),1,0)+IF(ISNUMBER(MATCH(E116,Sheet4!$F$2:$F$11,0)),1,0)+IF(ISNUMBER(MATCH(F116,Sheet4!$F$2:$F$11,0)),1,0)+IF(ISNUMBER(MATCH(G116,Sheet4!$F$2:$F$11,0)),1,0)+IF(ISNUMBER(MATCH(H116,Sheet4!$F$2:$F$11,0)),1,0)+IF(ISNUMBER(MATCH(I116,Sheet4!$F$2:$F$11,0)),1,0)+IF(ISNUMBER(MATCH(J116,Sheet4!$F$2:$F$11,0)),1,0))</f>
        <v>0</v>
      </c>
      <c r="P116" s="40" t="str">
        <f>IFERROR(INDEX(Sheet4!$G:$G,MATCH(Sheet1!B116,Sheet4!$F:$F,0))+INDEX(Sheet4!$G:$G,MATCH(Sheet1!C116,Sheet4!$F:$F,0))+INDEX(Sheet4!$G:$G,MATCH(Sheet1!D116,Sheet4!$F:$F,0))+INDEX(Sheet4!$G:$G,MATCH(Sheet1!E116,Sheet4!$F:$F,0))+INDEX(Sheet4!$G:$G,MATCH(Sheet1!F116,Sheet4!$F:$F,0))+INDEX(Sheet4!$G:$G,MATCH(Sheet1!G116,Sheet4!$F:$F,0))+INDEX(Sheet4!$G:$G,MATCH(Sheet1!H116,Sheet4!$F:$F,0))+INDEX(Sheet4!$G:$G,MATCH(Sheet1!I116,Sheet4!$F:$F,0))+INDEX(Sheet4!$G:$G,MATCH(Sheet1!J116,Sheet4!$F:$F,0)),"")</f>
        <v/>
      </c>
      <c r="Q116" s="15">
        <v>93</v>
      </c>
      <c r="R116" s="26" t="str">
        <f si="51" t="shared"/>
        <v/>
      </c>
      <c r="S116" s="66" t="str">
        <f si="52" t="shared"/>
        <v/>
      </c>
      <c r="T116" s="66"/>
      <c r="U116" s="66" t="str">
        <f si="53" t="shared"/>
        <v/>
      </c>
      <c r="V116" s="66"/>
      <c r="W116" s="66" t="str">
        <f si="54" t="shared"/>
        <v/>
      </c>
      <c r="X116" s="66"/>
      <c r="Y116" s="66" t="str">
        <f si="55" t="shared"/>
        <v/>
      </c>
      <c r="Z116" s="66"/>
      <c r="AA116" s="66" t="str">
        <f si="56" t="shared"/>
        <v/>
      </c>
      <c r="AB116" s="66"/>
      <c r="AC116" s="58" t="str">
        <f si="57" t="shared"/>
        <v/>
      </c>
      <c r="AD116" s="58" t="str">
        <f si="58" t="shared"/>
        <v/>
      </c>
      <c r="AE116" s="27" t="str">
        <f si="59" t="shared"/>
        <v/>
      </c>
      <c r="AF116">
        <f si="40" t="shared"/>
        <v>0</v>
      </c>
      <c r="AH116">
        <v>93</v>
      </c>
      <c r="AI116" t="str">
        <f si="39" t="shared"/>
        <v>Ben SimmonsLandry ShametJames HardenMonte MorrisWill BartonCorey BrewerJosh JacksonPaul MillsapDeandre Ayton</v>
      </c>
      <c r="AJ116">
        <f si="41" t="shared"/>
        <v>0</v>
      </c>
      <c r="AK116">
        <f si="42" t="shared"/>
        <v>0</v>
      </c>
      <c r="AL116">
        <f si="43" t="shared"/>
        <v>0</v>
      </c>
      <c r="AM116">
        <f si="44" t="shared"/>
        <v>0</v>
      </c>
      <c r="AN116">
        <f si="45" t="shared"/>
        <v>0</v>
      </c>
      <c r="AO116">
        <f si="46" t="shared"/>
        <v>0</v>
      </c>
      <c r="AP116">
        <f si="47" t="shared"/>
        <v>0</v>
      </c>
      <c r="AQ116">
        <f si="48" t="shared"/>
        <v>0</v>
      </c>
      <c r="AR116">
        <f si="49" t="shared"/>
        <v>0</v>
      </c>
      <c r="AS116">
        <f si="50" t="shared"/>
        <v>0</v>
      </c>
      <c r="AU116" t="str">
        <f>IFERROR(VLOOKUP(C116,Results!$A$2:$B$240,2,FALSE)+VLOOKUP(D116,Results!$A$2:$B$240,2,FALSE)+VLOOKUP(E116,Results!$A$2:$B$240,2,FALSE)+VLOOKUP(F116,Results!$A$2:$B$240,2,FALSE)+VLOOKUP(G116,Results!$A$2:$B$240,2,FALSE)+VLOOKUP(H116,Results!$A$2:$B$240,2,FALSE)+VLOOKUP(I116,Results!$A$2:$B$240,2,FALSE)+VLOOKUP(J116,Results!$A$2:$B$240,2,FALSE)+VLOOKUP(B116,Results!$A$2:$B$240,2,FALSE)-MIN(VLOOKUP(C116,Results!$A$2:$B$240,2,FALSE),VLOOKUP(D116,Results!$A$2:$B$240,2,FALSE),VLOOKUP(E116,Results!$A$2:$B$240,2,FALSE),VLOOKUP(F116,Results!$A$2:$B$240,2,FALSE),VLOOKUP(G116,Results!$A$2:$B$240,2,FALSE),VLOOKUP(H116,Results!$A$2:$B$240,2,FALSE),VLOOKUP(I116,Results!$A$2:$B$240,2,FALSE),VLOOKUP(J116,Results!$A$2:$B$240,2,FALSE),VLOOKUP(B116,Results!$A$2:$B$240,2,FALSE)),"")</f>
        <v/>
      </c>
    </row>
    <row customHeight="1" ht="18.75" r="117" spans="2:47" x14ac:dyDescent="0.3">
      <c r="B117" s="7" t="s">
        <v>166</v>
      </c>
      <c r="C117" s="7" t="s">
        <v>108</v>
      </c>
      <c r="D117" s="7" t="s">
        <v>172</v>
      </c>
      <c r="E117" s="7" t="s">
        <v>146</v>
      </c>
      <c r="F117" s="7" t="s">
        <v>177</v>
      </c>
      <c r="G117" s="7" t="s">
        <v>159</v>
      </c>
      <c r="H117" s="7" t="s">
        <v>152</v>
      </c>
      <c r="I117" s="7" t="s">
        <v>182</v>
      </c>
      <c r="J117" s="7" t="s">
        <v>186</v>
      </c>
      <c r="K117" t="n">
        <v>22.0</v>
      </c>
      <c r="L117" s="30">
        <f si="37" t="shared"/>
        <v>0</v>
      </c>
      <c r="M117" s="6"/>
      <c r="N117" s="35" t="str">
        <f si="38" t="shared"/>
        <v/>
      </c>
      <c r="O117" s="59">
        <f>(IF(ISNUMBER(MATCH(B117,Sheet4!$K$92:$K$101,0)),1,0)+IF(ISNUMBER(MATCH(C117,Sheet4!$K$92:$K$101,0)),1,0)+IF(ISNUMBER(MATCH(D117,Sheet4!$K$92:$K$101,0)),1,0)+IF(ISNUMBER(MATCH(E117,Sheet4!$K$92:$K$101,0)),1,0)+IF(ISNUMBER(MATCH(F117,Sheet4!$K$92:$K$101,0)),1,0)+IF(ISNUMBER(MATCH(G117,Sheet4!$K$92:$K$101,0)),1,0)+IF(ISNUMBER(MATCH(H117,Sheet4!$K$92:$K$101,0)),1,0)+IF(ISNUMBER(MATCH(I117,Sheet4!$K$92:$K$101,0)),1,0)+IF(ISNUMBER(MATCH(J117,Sheet4!$K$92:$K$101,0)),1,0))
-
(IF(ISNUMBER(MATCH(B117,Sheet4!$F$2:$F$11,0)),1,0)+IF(ISNUMBER(MATCH(C117,Sheet4!$F$2:$F$11,0)),1,0)+IF(ISNUMBER(MATCH(D117,Sheet4!$F$2:$F$11,0)),1,0)+IF(ISNUMBER(MATCH(E117,Sheet4!$F$2:$F$11,0)),1,0)+IF(ISNUMBER(MATCH(F117,Sheet4!$F$2:$F$11,0)),1,0)+IF(ISNUMBER(MATCH(G117,Sheet4!$F$2:$F$11,0)),1,0)+IF(ISNUMBER(MATCH(H117,Sheet4!$F$2:$F$11,0)),1,0)+IF(ISNUMBER(MATCH(I117,Sheet4!$F$2:$F$11,0)),1,0)+IF(ISNUMBER(MATCH(J117,Sheet4!$F$2:$F$11,0)),1,0))</f>
        <v>0</v>
      </c>
      <c r="P117" s="40" t="str">
        <f>IFERROR(INDEX(Sheet4!$G:$G,MATCH(Sheet1!B117,Sheet4!$F:$F,0))+INDEX(Sheet4!$G:$G,MATCH(Sheet1!C117,Sheet4!$F:$F,0))+INDEX(Sheet4!$G:$G,MATCH(Sheet1!D117,Sheet4!$F:$F,0))+INDEX(Sheet4!$G:$G,MATCH(Sheet1!E117,Sheet4!$F:$F,0))+INDEX(Sheet4!$G:$G,MATCH(Sheet1!F117,Sheet4!$F:$F,0))+INDEX(Sheet4!$G:$G,MATCH(Sheet1!G117,Sheet4!$F:$F,0))+INDEX(Sheet4!$G:$G,MATCH(Sheet1!H117,Sheet4!$F:$F,0))+INDEX(Sheet4!$G:$G,MATCH(Sheet1!I117,Sheet4!$F:$F,0))+INDEX(Sheet4!$G:$G,MATCH(Sheet1!J117,Sheet4!$F:$F,0)),"")</f>
        <v/>
      </c>
      <c r="Q117" s="15">
        <v>94</v>
      </c>
      <c r="R117" s="26" t="str">
        <f si="51" t="shared"/>
        <v/>
      </c>
      <c r="S117" s="66" t="str">
        <f si="52" t="shared"/>
        <v/>
      </c>
      <c r="T117" s="66"/>
      <c r="U117" s="66" t="str">
        <f si="53" t="shared"/>
        <v/>
      </c>
      <c r="V117" s="66"/>
      <c r="W117" s="66" t="str">
        <f si="54" t="shared"/>
        <v/>
      </c>
      <c r="X117" s="66"/>
      <c r="Y117" s="66" t="str">
        <f si="55" t="shared"/>
        <v/>
      </c>
      <c r="Z117" s="66"/>
      <c r="AA117" s="66" t="str">
        <f si="56" t="shared"/>
        <v/>
      </c>
      <c r="AB117" s="66"/>
      <c r="AC117" s="58" t="str">
        <f si="57" t="shared"/>
        <v/>
      </c>
      <c r="AD117" s="58" t="str">
        <f si="58" t="shared"/>
        <v/>
      </c>
      <c r="AE117" s="27" t="str">
        <f si="59" t="shared"/>
        <v/>
      </c>
      <c r="AF117">
        <f si="40" t="shared"/>
        <v>0</v>
      </c>
      <c r="AH117">
        <v>94</v>
      </c>
      <c r="AI117" t="str">
        <f si="39" t="shared"/>
        <v>Ben SimmonsIsaiah CanaanJimmy ButlerMonte MorrisWill BartonTaurean PrincePaul MillsapDerrick FavorsNikola Jokic</v>
      </c>
      <c r="AJ117">
        <f si="41" t="shared"/>
        <v>0</v>
      </c>
      <c r="AK117">
        <f si="42" t="shared"/>
        <v>0</v>
      </c>
      <c r="AL117">
        <f si="43" t="shared"/>
        <v>0</v>
      </c>
      <c r="AM117">
        <f si="44" t="shared"/>
        <v>0</v>
      </c>
      <c r="AN117">
        <f si="45" t="shared"/>
        <v>0</v>
      </c>
      <c r="AO117">
        <f si="46" t="shared"/>
        <v>0</v>
      </c>
      <c r="AP117">
        <f si="47" t="shared"/>
        <v>0</v>
      </c>
      <c r="AQ117">
        <f si="48" t="shared"/>
        <v>0</v>
      </c>
      <c r="AR117">
        <f si="49" t="shared"/>
        <v>0</v>
      </c>
      <c r="AS117">
        <f si="50" t="shared"/>
        <v>0</v>
      </c>
      <c r="AU117" t="str">
        <f>IFERROR(VLOOKUP(C117,Results!$A$2:$B$240,2,FALSE)+VLOOKUP(D117,Results!$A$2:$B$240,2,FALSE)+VLOOKUP(E117,Results!$A$2:$B$240,2,FALSE)+VLOOKUP(F117,Results!$A$2:$B$240,2,FALSE)+VLOOKUP(G117,Results!$A$2:$B$240,2,FALSE)+VLOOKUP(H117,Results!$A$2:$B$240,2,FALSE)+VLOOKUP(I117,Results!$A$2:$B$240,2,FALSE)+VLOOKUP(J117,Results!$A$2:$B$240,2,FALSE)+VLOOKUP(B117,Results!$A$2:$B$240,2,FALSE)-MIN(VLOOKUP(C117,Results!$A$2:$B$240,2,FALSE),VLOOKUP(D117,Results!$A$2:$B$240,2,FALSE),VLOOKUP(E117,Results!$A$2:$B$240,2,FALSE),VLOOKUP(F117,Results!$A$2:$B$240,2,FALSE),VLOOKUP(G117,Results!$A$2:$B$240,2,FALSE),VLOOKUP(H117,Results!$A$2:$B$240,2,FALSE),VLOOKUP(I117,Results!$A$2:$B$240,2,FALSE),VLOOKUP(J117,Results!$A$2:$B$240,2,FALSE),VLOOKUP(B117,Results!$A$2:$B$240,2,FALSE)),"")</f>
        <v/>
      </c>
    </row>
    <row customHeight="1" ht="18.75" r="118" spans="2:47" x14ac:dyDescent="0.3">
      <c r="B118" s="7" t="s">
        <v>166</v>
      </c>
      <c r="C118" s="7" t="s">
        <v>87</v>
      </c>
      <c r="D118" s="7" t="s">
        <v>89</v>
      </c>
      <c r="E118" s="7" t="s">
        <v>146</v>
      </c>
      <c r="F118" s="7" t="s">
        <v>179</v>
      </c>
      <c r="G118" s="7" t="s">
        <v>159</v>
      </c>
      <c r="H118" s="7" t="s">
        <v>153</v>
      </c>
      <c r="I118" s="7" t="s">
        <v>181</v>
      </c>
      <c r="J118" s="7" t="s">
        <v>186</v>
      </c>
      <c r="K118" t="n">
        <v>22.0</v>
      </c>
      <c r="L118" s="30">
        <f si="37" t="shared"/>
        <v>0</v>
      </c>
      <c r="M118" s="6"/>
      <c r="N118" s="35" t="str">
        <f si="38" t="shared"/>
        <v/>
      </c>
      <c r="O118" s="59">
        <f>(IF(ISNUMBER(MATCH(B118,Sheet4!$K$92:$K$101,0)),1,0)+IF(ISNUMBER(MATCH(C118,Sheet4!$K$92:$K$101,0)),1,0)+IF(ISNUMBER(MATCH(D118,Sheet4!$K$92:$K$101,0)),1,0)+IF(ISNUMBER(MATCH(E118,Sheet4!$K$92:$K$101,0)),1,0)+IF(ISNUMBER(MATCH(F118,Sheet4!$K$92:$K$101,0)),1,0)+IF(ISNUMBER(MATCH(G118,Sheet4!$K$92:$K$101,0)),1,0)+IF(ISNUMBER(MATCH(H118,Sheet4!$K$92:$K$101,0)),1,0)+IF(ISNUMBER(MATCH(I118,Sheet4!$K$92:$K$101,0)),1,0)+IF(ISNUMBER(MATCH(J118,Sheet4!$K$92:$K$101,0)),1,0))
-
(IF(ISNUMBER(MATCH(B118,Sheet4!$F$2:$F$11,0)),1,0)+IF(ISNUMBER(MATCH(C118,Sheet4!$F$2:$F$11,0)),1,0)+IF(ISNUMBER(MATCH(D118,Sheet4!$F$2:$F$11,0)),1,0)+IF(ISNUMBER(MATCH(E118,Sheet4!$F$2:$F$11,0)),1,0)+IF(ISNUMBER(MATCH(F118,Sheet4!$F$2:$F$11,0)),1,0)+IF(ISNUMBER(MATCH(G118,Sheet4!$F$2:$F$11,0)),1,0)+IF(ISNUMBER(MATCH(H118,Sheet4!$F$2:$F$11,0)),1,0)+IF(ISNUMBER(MATCH(I118,Sheet4!$F$2:$F$11,0)),1,0)+IF(ISNUMBER(MATCH(J118,Sheet4!$F$2:$F$11,0)),1,0))</f>
        <v>0</v>
      </c>
      <c r="P118" s="40" t="str">
        <f>IFERROR(INDEX(Sheet4!$G:$G,MATCH(Sheet1!B118,Sheet4!$F:$F,0))+INDEX(Sheet4!$G:$G,MATCH(Sheet1!C118,Sheet4!$F:$F,0))+INDEX(Sheet4!$G:$G,MATCH(Sheet1!D118,Sheet4!$F:$F,0))+INDEX(Sheet4!$G:$G,MATCH(Sheet1!E118,Sheet4!$F:$F,0))+INDEX(Sheet4!$G:$G,MATCH(Sheet1!F118,Sheet4!$F:$F,0))+INDEX(Sheet4!$G:$G,MATCH(Sheet1!G118,Sheet4!$F:$F,0))+INDEX(Sheet4!$G:$G,MATCH(Sheet1!H118,Sheet4!$F:$F,0))+INDEX(Sheet4!$G:$G,MATCH(Sheet1!I118,Sheet4!$F:$F,0))+INDEX(Sheet4!$G:$G,MATCH(Sheet1!J118,Sheet4!$F:$F,0)),"")</f>
        <v/>
      </c>
      <c r="Q118" s="15">
        <v>95</v>
      </c>
      <c r="R118" s="26" t="str">
        <f si="51" t="shared"/>
        <v/>
      </c>
      <c r="S118" s="66" t="str">
        <f si="52" t="shared"/>
        <v/>
      </c>
      <c r="T118" s="66"/>
      <c r="U118" s="66" t="str">
        <f si="53" t="shared"/>
        <v/>
      </c>
      <c r="V118" s="66"/>
      <c r="W118" s="66" t="str">
        <f si="54" t="shared"/>
        <v/>
      </c>
      <c r="X118" s="66"/>
      <c r="Y118" s="66" t="str">
        <f si="55" t="shared"/>
        <v/>
      </c>
      <c r="Z118" s="66"/>
      <c r="AA118" s="66" t="str">
        <f si="56" t="shared"/>
        <v/>
      </c>
      <c r="AB118" s="66"/>
      <c r="AC118" s="58" t="str">
        <f si="57" t="shared"/>
        <v/>
      </c>
      <c r="AD118" s="58" t="str">
        <f si="58" t="shared"/>
        <v/>
      </c>
      <c r="AE118" s="27" t="str">
        <f si="59" t="shared"/>
        <v/>
      </c>
      <c r="AF118">
        <f si="40" t="shared"/>
        <v>0</v>
      </c>
      <c r="AH118">
        <v>95</v>
      </c>
      <c r="AI118" t="str">
        <f si="39" t="shared"/>
        <v>De'Aaron FoxIsaiah CanaanDevin BookerMonte MorrisKelly OubreJoe InglesMarvin BagleyJosh JacksonJoel Embiid</v>
      </c>
      <c r="AJ118">
        <f si="41" t="shared"/>
        <v>0</v>
      </c>
      <c r="AK118">
        <f si="42" t="shared"/>
        <v>0</v>
      </c>
      <c r="AL118">
        <f si="43" t="shared"/>
        <v>0</v>
      </c>
      <c r="AM118">
        <f si="44" t="shared"/>
        <v>0</v>
      </c>
      <c r="AN118">
        <f si="45" t="shared"/>
        <v>0</v>
      </c>
      <c r="AO118">
        <f si="46" t="shared"/>
        <v>0</v>
      </c>
      <c r="AP118">
        <f si="47" t="shared"/>
        <v>0</v>
      </c>
      <c r="AQ118">
        <f si="48" t="shared"/>
        <v>0</v>
      </c>
      <c r="AR118">
        <f si="49" t="shared"/>
        <v>0</v>
      </c>
      <c r="AS118">
        <f si="50" t="shared"/>
        <v>0</v>
      </c>
      <c r="AU118" t="str">
        <f>IFERROR(VLOOKUP(C118,Results!$A$2:$B$240,2,FALSE)+VLOOKUP(D118,Results!$A$2:$B$240,2,FALSE)+VLOOKUP(E118,Results!$A$2:$B$240,2,FALSE)+VLOOKUP(F118,Results!$A$2:$B$240,2,FALSE)+VLOOKUP(G118,Results!$A$2:$B$240,2,FALSE)+VLOOKUP(H118,Results!$A$2:$B$240,2,FALSE)+VLOOKUP(I118,Results!$A$2:$B$240,2,FALSE)+VLOOKUP(J118,Results!$A$2:$B$240,2,FALSE)+VLOOKUP(B118,Results!$A$2:$B$240,2,FALSE)-MIN(VLOOKUP(C118,Results!$A$2:$B$240,2,FALSE),VLOOKUP(D118,Results!$A$2:$B$240,2,FALSE),VLOOKUP(E118,Results!$A$2:$B$240,2,FALSE),VLOOKUP(F118,Results!$A$2:$B$240,2,FALSE),VLOOKUP(G118,Results!$A$2:$B$240,2,FALSE),VLOOKUP(H118,Results!$A$2:$B$240,2,FALSE),VLOOKUP(I118,Results!$A$2:$B$240,2,FALSE),VLOOKUP(J118,Results!$A$2:$B$240,2,FALSE),VLOOKUP(B118,Results!$A$2:$B$240,2,FALSE)),"")</f>
        <v/>
      </c>
    </row>
    <row customHeight="1" ht="18.75" r="119" spans="2:47" x14ac:dyDescent="0.3">
      <c r="B119" s="7" t="s">
        <v>166</v>
      </c>
      <c r="C119" s="7" t="s">
        <v>95</v>
      </c>
      <c r="D119" s="7" t="s">
        <v>172</v>
      </c>
      <c r="E119" s="7" t="s">
        <v>146</v>
      </c>
      <c r="F119" s="7" t="s">
        <v>177</v>
      </c>
      <c r="G119" s="7" t="s">
        <v>159</v>
      </c>
      <c r="H119" s="7" t="s">
        <v>152</v>
      </c>
      <c r="I119" s="7" t="s">
        <v>103</v>
      </c>
      <c r="J119" s="7" t="s">
        <v>98</v>
      </c>
      <c r="K119" t="n">
        <v>22.0</v>
      </c>
      <c r="L119" s="30">
        <f si="37" t="shared"/>
        <v>0</v>
      </c>
      <c r="M119" s="6"/>
      <c r="N119" s="35" t="str">
        <f si="38" t="shared"/>
        <v/>
      </c>
      <c r="O119" s="59">
        <f>(IF(ISNUMBER(MATCH(B119,Sheet4!$K$92:$K$101,0)),1,0)+IF(ISNUMBER(MATCH(C119,Sheet4!$K$92:$K$101,0)),1,0)+IF(ISNUMBER(MATCH(D119,Sheet4!$K$92:$K$101,0)),1,0)+IF(ISNUMBER(MATCH(E119,Sheet4!$K$92:$K$101,0)),1,0)+IF(ISNUMBER(MATCH(F119,Sheet4!$K$92:$K$101,0)),1,0)+IF(ISNUMBER(MATCH(G119,Sheet4!$K$92:$K$101,0)),1,0)+IF(ISNUMBER(MATCH(H119,Sheet4!$K$92:$K$101,0)),1,0)+IF(ISNUMBER(MATCH(I119,Sheet4!$K$92:$K$101,0)),1,0)+IF(ISNUMBER(MATCH(J119,Sheet4!$K$92:$K$101,0)),1,0))
-
(IF(ISNUMBER(MATCH(B119,Sheet4!$F$2:$F$11,0)),1,0)+IF(ISNUMBER(MATCH(C119,Sheet4!$F$2:$F$11,0)),1,0)+IF(ISNUMBER(MATCH(D119,Sheet4!$F$2:$F$11,0)),1,0)+IF(ISNUMBER(MATCH(E119,Sheet4!$F$2:$F$11,0)),1,0)+IF(ISNUMBER(MATCH(F119,Sheet4!$F$2:$F$11,0)),1,0)+IF(ISNUMBER(MATCH(G119,Sheet4!$F$2:$F$11,0)),1,0)+IF(ISNUMBER(MATCH(H119,Sheet4!$F$2:$F$11,0)),1,0)+IF(ISNUMBER(MATCH(I119,Sheet4!$F$2:$F$11,0)),1,0)+IF(ISNUMBER(MATCH(J119,Sheet4!$F$2:$F$11,0)),1,0))</f>
        <v>0</v>
      </c>
      <c r="P119" s="40" t="str">
        <f>IFERROR(INDEX(Sheet4!$G:$G,MATCH(Sheet1!B119,Sheet4!$F:$F,0))+INDEX(Sheet4!$G:$G,MATCH(Sheet1!C119,Sheet4!$F:$F,0))+INDEX(Sheet4!$G:$G,MATCH(Sheet1!D119,Sheet4!$F:$F,0))+INDEX(Sheet4!$G:$G,MATCH(Sheet1!E119,Sheet4!$F:$F,0))+INDEX(Sheet4!$G:$G,MATCH(Sheet1!F119,Sheet4!$F:$F,0))+INDEX(Sheet4!$G:$G,MATCH(Sheet1!G119,Sheet4!$F:$F,0))+INDEX(Sheet4!$G:$G,MATCH(Sheet1!H119,Sheet4!$F:$F,0))+INDEX(Sheet4!$G:$G,MATCH(Sheet1!I119,Sheet4!$F:$F,0))+INDEX(Sheet4!$G:$G,MATCH(Sheet1!J119,Sheet4!$F:$F,0)),"")</f>
        <v/>
      </c>
      <c r="Q119" s="15">
        <v>96</v>
      </c>
      <c r="R119" s="26" t="str">
        <f si="51" t="shared"/>
        <v/>
      </c>
      <c r="S119" s="66" t="str">
        <f si="52" t="shared"/>
        <v/>
      </c>
      <c r="T119" s="66"/>
      <c r="U119" s="66" t="str">
        <f si="53" t="shared"/>
        <v/>
      </c>
      <c r="V119" s="66"/>
      <c r="W119" s="66" t="str">
        <f si="54" t="shared"/>
        <v/>
      </c>
      <c r="X119" s="66"/>
      <c r="Y119" s="66" t="str">
        <f si="55" t="shared"/>
        <v/>
      </c>
      <c r="Z119" s="66"/>
      <c r="AA119" s="66" t="str">
        <f si="56" t="shared"/>
        <v/>
      </c>
      <c r="AB119" s="66"/>
      <c r="AC119" s="58" t="str">
        <f si="57" t="shared"/>
        <v/>
      </c>
      <c r="AD119" s="58" t="str">
        <f si="58" t="shared"/>
        <v/>
      </c>
      <c r="AE119" s="27" t="str">
        <f si="59" t="shared"/>
        <v/>
      </c>
      <c r="AF119">
        <f si="40" t="shared"/>
        <v>0</v>
      </c>
      <c r="AH119">
        <v>96</v>
      </c>
      <c r="AI119" t="str">
        <f si="39" t="shared"/>
        <v>Ben SimmonsLandry ShametDevin BookerMonte MorrisWill BartonJae CrowderKenneth FariedPaul MillsapRudy Gobert</v>
      </c>
      <c r="AJ119">
        <f si="41" t="shared"/>
        <v>0</v>
      </c>
      <c r="AK119">
        <f si="42" t="shared"/>
        <v>0</v>
      </c>
      <c r="AL119">
        <f si="43" t="shared"/>
        <v>0</v>
      </c>
      <c r="AM119">
        <f si="44" t="shared"/>
        <v>0</v>
      </c>
      <c r="AN119">
        <f si="45" t="shared"/>
        <v>0</v>
      </c>
      <c r="AO119">
        <f si="46" t="shared"/>
        <v>0</v>
      </c>
      <c r="AP119">
        <f si="47" t="shared"/>
        <v>0</v>
      </c>
      <c r="AQ119">
        <f si="48" t="shared"/>
        <v>0</v>
      </c>
      <c r="AR119">
        <f si="49" t="shared"/>
        <v>0</v>
      </c>
      <c r="AS119">
        <f si="50" t="shared"/>
        <v>0</v>
      </c>
      <c r="AU119" t="str">
        <f>IFERROR(VLOOKUP(C119,Results!$A$2:$B$240,2,FALSE)+VLOOKUP(D119,Results!$A$2:$B$240,2,FALSE)+VLOOKUP(E119,Results!$A$2:$B$240,2,FALSE)+VLOOKUP(F119,Results!$A$2:$B$240,2,FALSE)+VLOOKUP(G119,Results!$A$2:$B$240,2,FALSE)+VLOOKUP(H119,Results!$A$2:$B$240,2,FALSE)+VLOOKUP(I119,Results!$A$2:$B$240,2,FALSE)+VLOOKUP(J119,Results!$A$2:$B$240,2,FALSE)+VLOOKUP(B119,Results!$A$2:$B$240,2,FALSE)-MIN(VLOOKUP(C119,Results!$A$2:$B$240,2,FALSE),VLOOKUP(D119,Results!$A$2:$B$240,2,FALSE),VLOOKUP(E119,Results!$A$2:$B$240,2,FALSE),VLOOKUP(F119,Results!$A$2:$B$240,2,FALSE),VLOOKUP(G119,Results!$A$2:$B$240,2,FALSE),VLOOKUP(H119,Results!$A$2:$B$240,2,FALSE),VLOOKUP(I119,Results!$A$2:$B$240,2,FALSE),VLOOKUP(J119,Results!$A$2:$B$240,2,FALSE),VLOOKUP(B119,Results!$A$2:$B$240,2,FALSE)),"")</f>
        <v/>
      </c>
    </row>
    <row customHeight="1" ht="18.75" r="120" spans="2:47" x14ac:dyDescent="0.3">
      <c r="B120" s="7" t="s">
        <v>166</v>
      </c>
      <c r="C120" s="7" t="s">
        <v>87</v>
      </c>
      <c r="D120" s="7" t="s">
        <v>172</v>
      </c>
      <c r="E120" s="7" t="s">
        <v>158</v>
      </c>
      <c r="F120" s="7" t="s">
        <v>177</v>
      </c>
      <c r="G120" s="7" t="s">
        <v>159</v>
      </c>
      <c r="H120" s="7" t="s">
        <v>153</v>
      </c>
      <c r="I120" s="7" t="s">
        <v>181</v>
      </c>
      <c r="J120" s="7" t="s">
        <v>187</v>
      </c>
      <c r="K120" t="n">
        <v>22.0</v>
      </c>
      <c r="L120" s="30">
        <f si="37" t="shared"/>
        <v>0</v>
      </c>
      <c r="M120" s="6"/>
      <c r="N120" s="35" t="str">
        <f si="38" t="shared"/>
        <v/>
      </c>
      <c r="O120" s="59">
        <f>(IF(ISNUMBER(MATCH(B120,Sheet4!$K$92:$K$101,0)),1,0)+IF(ISNUMBER(MATCH(C120,Sheet4!$K$92:$K$101,0)),1,0)+IF(ISNUMBER(MATCH(D120,Sheet4!$K$92:$K$101,0)),1,0)+IF(ISNUMBER(MATCH(E120,Sheet4!$K$92:$K$101,0)),1,0)+IF(ISNUMBER(MATCH(F120,Sheet4!$K$92:$K$101,0)),1,0)+IF(ISNUMBER(MATCH(G120,Sheet4!$K$92:$K$101,0)),1,0)+IF(ISNUMBER(MATCH(H120,Sheet4!$K$92:$K$101,0)),1,0)+IF(ISNUMBER(MATCH(I120,Sheet4!$K$92:$K$101,0)),1,0)+IF(ISNUMBER(MATCH(J120,Sheet4!$K$92:$K$101,0)),1,0))
-
(IF(ISNUMBER(MATCH(B120,Sheet4!$F$2:$F$11,0)),1,0)+IF(ISNUMBER(MATCH(C120,Sheet4!$F$2:$F$11,0)),1,0)+IF(ISNUMBER(MATCH(D120,Sheet4!$F$2:$F$11,0)),1,0)+IF(ISNUMBER(MATCH(E120,Sheet4!$F$2:$F$11,0)),1,0)+IF(ISNUMBER(MATCH(F120,Sheet4!$F$2:$F$11,0)),1,0)+IF(ISNUMBER(MATCH(G120,Sheet4!$F$2:$F$11,0)),1,0)+IF(ISNUMBER(MATCH(H120,Sheet4!$F$2:$F$11,0)),1,0)+IF(ISNUMBER(MATCH(I120,Sheet4!$F$2:$F$11,0)),1,0)+IF(ISNUMBER(MATCH(J120,Sheet4!$F$2:$F$11,0)),1,0))</f>
        <v>0</v>
      </c>
      <c r="P120" s="40" t="str">
        <f>IFERROR(INDEX(Sheet4!$G:$G,MATCH(Sheet1!B120,Sheet4!$F:$F,0))+INDEX(Sheet4!$G:$G,MATCH(Sheet1!C120,Sheet4!$F:$F,0))+INDEX(Sheet4!$G:$G,MATCH(Sheet1!D120,Sheet4!$F:$F,0))+INDEX(Sheet4!$G:$G,MATCH(Sheet1!E120,Sheet4!$F:$F,0))+INDEX(Sheet4!$G:$G,MATCH(Sheet1!F120,Sheet4!$F:$F,0))+INDEX(Sheet4!$G:$G,MATCH(Sheet1!G120,Sheet4!$F:$F,0))+INDEX(Sheet4!$G:$G,MATCH(Sheet1!H120,Sheet4!$F:$F,0))+INDEX(Sheet4!$G:$G,MATCH(Sheet1!I120,Sheet4!$F:$F,0))+INDEX(Sheet4!$G:$G,MATCH(Sheet1!J120,Sheet4!$F:$F,0)),"")</f>
        <v/>
      </c>
      <c r="Q120" s="15">
        <v>97</v>
      </c>
      <c r="R120" s="26" t="str">
        <f si="51" t="shared"/>
        <v/>
      </c>
      <c r="S120" s="66" t="str">
        <f si="52" t="shared"/>
        <v/>
      </c>
      <c r="T120" s="66"/>
      <c r="U120" s="66" t="str">
        <f si="53" t="shared"/>
        <v/>
      </c>
      <c r="V120" s="66"/>
      <c r="W120" s="66" t="str">
        <f si="54" t="shared"/>
        <v/>
      </c>
      <c r="X120" s="66"/>
      <c r="Y120" s="66" t="str">
        <f si="55" t="shared"/>
        <v/>
      </c>
      <c r="Z120" s="66"/>
      <c r="AA120" s="66" t="str">
        <f si="56" t="shared"/>
        <v/>
      </c>
      <c r="AB120" s="66"/>
      <c r="AC120" s="58" t="str">
        <f si="57" t="shared"/>
        <v/>
      </c>
      <c r="AD120" s="58" t="str">
        <f si="58" t="shared"/>
        <v/>
      </c>
      <c r="AE120" s="27" t="str">
        <f si="59" t="shared"/>
        <v/>
      </c>
      <c r="AF120">
        <f si="40" t="shared"/>
        <v>0</v>
      </c>
      <c r="AH120">
        <v>97</v>
      </c>
      <c r="AI120" t="str">
        <f si="39" t="shared"/>
        <v>Ben SimmonsTrae YoungDevin BookerMonte MorrisMikal BridgesGerald GreenMarvin BagleyPaul MillsapRudy Gobert</v>
      </c>
      <c r="AJ120">
        <f si="41" t="shared"/>
        <v>0</v>
      </c>
      <c r="AK120">
        <f si="42" t="shared"/>
        <v>0</v>
      </c>
      <c r="AL120">
        <f si="43" t="shared"/>
        <v>0</v>
      </c>
      <c r="AM120">
        <f si="44" t="shared"/>
        <v>0</v>
      </c>
      <c r="AN120">
        <f si="45" t="shared"/>
        <v>0</v>
      </c>
      <c r="AO120">
        <f si="46" t="shared"/>
        <v>0</v>
      </c>
      <c r="AP120">
        <f si="47" t="shared"/>
        <v>0</v>
      </c>
      <c r="AQ120">
        <f si="48" t="shared"/>
        <v>0</v>
      </c>
      <c r="AR120">
        <f si="49" t="shared"/>
        <v>0</v>
      </c>
      <c r="AS120">
        <f si="50" t="shared"/>
        <v>0</v>
      </c>
      <c r="AU120" t="str">
        <f>IFERROR(VLOOKUP(C120,Results!$A$2:$B$240,2,FALSE)+VLOOKUP(D120,Results!$A$2:$B$240,2,FALSE)+VLOOKUP(E120,Results!$A$2:$B$240,2,FALSE)+VLOOKUP(F120,Results!$A$2:$B$240,2,FALSE)+VLOOKUP(G120,Results!$A$2:$B$240,2,FALSE)+VLOOKUP(H120,Results!$A$2:$B$240,2,FALSE)+VLOOKUP(I120,Results!$A$2:$B$240,2,FALSE)+VLOOKUP(J120,Results!$A$2:$B$240,2,FALSE)+VLOOKUP(B120,Results!$A$2:$B$240,2,FALSE)-MIN(VLOOKUP(C120,Results!$A$2:$B$240,2,FALSE),VLOOKUP(D120,Results!$A$2:$B$240,2,FALSE),VLOOKUP(E120,Results!$A$2:$B$240,2,FALSE),VLOOKUP(F120,Results!$A$2:$B$240,2,FALSE),VLOOKUP(G120,Results!$A$2:$B$240,2,FALSE),VLOOKUP(H120,Results!$A$2:$B$240,2,FALSE),VLOOKUP(I120,Results!$A$2:$B$240,2,FALSE),VLOOKUP(J120,Results!$A$2:$B$240,2,FALSE),VLOOKUP(B120,Results!$A$2:$B$240,2,FALSE)),"")</f>
        <v/>
      </c>
    </row>
    <row customHeight="1" ht="18.75" r="121" spans="2:47" x14ac:dyDescent="0.3">
      <c r="B121" s="7" t="s">
        <v>87</v>
      </c>
      <c r="C121" s="7" t="s">
        <v>95</v>
      </c>
      <c r="D121" s="7" t="s">
        <v>173</v>
      </c>
      <c r="E121" s="7" t="s">
        <v>146</v>
      </c>
      <c r="F121" s="7" t="s">
        <v>177</v>
      </c>
      <c r="G121" s="7" t="s">
        <v>159</v>
      </c>
      <c r="H121" s="7" t="s">
        <v>93</v>
      </c>
      <c r="I121" s="7" t="s">
        <v>152</v>
      </c>
      <c r="J121" s="7" t="s">
        <v>186</v>
      </c>
      <c r="K121" t="n">
        <v>22.0</v>
      </c>
      <c r="L121" s="30">
        <f si="37" t="shared"/>
        <v>0</v>
      </c>
      <c r="M121" s="6"/>
      <c r="N121" s="35" t="str">
        <f si="38" t="shared"/>
        <v/>
      </c>
      <c r="O121" s="59">
        <f>(IF(ISNUMBER(MATCH(B121,Sheet4!$K$92:$K$101,0)),1,0)+IF(ISNUMBER(MATCH(C121,Sheet4!$K$92:$K$101,0)),1,0)+IF(ISNUMBER(MATCH(D121,Sheet4!$K$92:$K$101,0)),1,0)+IF(ISNUMBER(MATCH(E121,Sheet4!$K$92:$K$101,0)),1,0)+IF(ISNUMBER(MATCH(F121,Sheet4!$K$92:$K$101,0)),1,0)+IF(ISNUMBER(MATCH(G121,Sheet4!$K$92:$K$101,0)),1,0)+IF(ISNUMBER(MATCH(H121,Sheet4!$K$92:$K$101,0)),1,0)+IF(ISNUMBER(MATCH(I121,Sheet4!$K$92:$K$101,0)),1,0)+IF(ISNUMBER(MATCH(J121,Sheet4!$K$92:$K$101,0)),1,0))
-
(IF(ISNUMBER(MATCH(B121,Sheet4!$F$2:$F$11,0)),1,0)+IF(ISNUMBER(MATCH(C121,Sheet4!$F$2:$F$11,0)),1,0)+IF(ISNUMBER(MATCH(D121,Sheet4!$F$2:$F$11,0)),1,0)+IF(ISNUMBER(MATCH(E121,Sheet4!$F$2:$F$11,0)),1,0)+IF(ISNUMBER(MATCH(F121,Sheet4!$F$2:$F$11,0)),1,0)+IF(ISNUMBER(MATCH(G121,Sheet4!$F$2:$F$11,0)),1,0)+IF(ISNUMBER(MATCH(H121,Sheet4!$F$2:$F$11,0)),1,0)+IF(ISNUMBER(MATCH(I121,Sheet4!$F$2:$F$11,0)),1,0)+IF(ISNUMBER(MATCH(J121,Sheet4!$F$2:$F$11,0)),1,0))</f>
        <v>0</v>
      </c>
      <c r="P121" s="40" t="str">
        <f>IFERROR(INDEX(Sheet4!$G:$G,MATCH(Sheet1!B121,Sheet4!$F:$F,0))+INDEX(Sheet4!$G:$G,MATCH(Sheet1!C121,Sheet4!$F:$F,0))+INDEX(Sheet4!$G:$G,MATCH(Sheet1!D121,Sheet4!$F:$F,0))+INDEX(Sheet4!$G:$G,MATCH(Sheet1!E121,Sheet4!$F:$F,0))+INDEX(Sheet4!$G:$G,MATCH(Sheet1!F121,Sheet4!$F:$F,0))+INDEX(Sheet4!$G:$G,MATCH(Sheet1!G121,Sheet4!$F:$F,0))+INDEX(Sheet4!$G:$G,MATCH(Sheet1!H121,Sheet4!$F:$F,0))+INDEX(Sheet4!$G:$G,MATCH(Sheet1!I121,Sheet4!$F:$F,0))+INDEX(Sheet4!$G:$G,MATCH(Sheet1!J121,Sheet4!$F:$F,0)),"")</f>
        <v/>
      </c>
      <c r="Q121" s="15">
        <v>98</v>
      </c>
      <c r="R121" s="26" t="str">
        <f si="51" t="shared"/>
        <v/>
      </c>
      <c r="S121" s="66" t="str">
        <f si="52" t="shared"/>
        <v/>
      </c>
      <c r="T121" s="66"/>
      <c r="U121" s="66" t="str">
        <f si="53" t="shared"/>
        <v/>
      </c>
      <c r="V121" s="66"/>
      <c r="W121" s="66" t="str">
        <f si="54" t="shared"/>
        <v/>
      </c>
      <c r="X121" s="66"/>
      <c r="Y121" s="66" t="str">
        <f si="55" t="shared"/>
        <v/>
      </c>
      <c r="Z121" s="66"/>
      <c r="AA121" s="66" t="str">
        <f si="56" t="shared"/>
        <v/>
      </c>
      <c r="AB121" s="66"/>
      <c r="AC121" s="58" t="str">
        <f si="57" t="shared"/>
        <v/>
      </c>
      <c r="AD121" s="58" t="str">
        <f si="58" t="shared"/>
        <v/>
      </c>
      <c r="AE121" s="27" t="str">
        <f si="59" t="shared"/>
        <v/>
      </c>
      <c r="AF121">
        <f si="40" t="shared"/>
        <v>0</v>
      </c>
      <c r="AH121">
        <v>98</v>
      </c>
      <c r="AI121" t="str">
        <f si="39" t="shared"/>
        <v>De'Aaron FoxTrae YoungJimmy ButlerMonte MorrisKelly OubreGerald GreenMarvin BagleyPaul MillsapKarl-Anthony Towns</v>
      </c>
      <c r="AJ121">
        <f si="41" t="shared"/>
        <v>0</v>
      </c>
      <c r="AK121">
        <f si="42" t="shared"/>
        <v>0</v>
      </c>
      <c r="AL121">
        <f si="43" t="shared"/>
        <v>0</v>
      </c>
      <c r="AM121">
        <f si="44" t="shared"/>
        <v>0</v>
      </c>
      <c r="AN121">
        <f si="45" t="shared"/>
        <v>0</v>
      </c>
      <c r="AO121">
        <f si="46" t="shared"/>
        <v>0</v>
      </c>
      <c r="AP121">
        <f si="47" t="shared"/>
        <v>0</v>
      </c>
      <c r="AQ121">
        <f si="48" t="shared"/>
        <v>0</v>
      </c>
      <c r="AR121">
        <f si="49" t="shared"/>
        <v>0</v>
      </c>
      <c r="AS121">
        <f si="50" t="shared"/>
        <v>0</v>
      </c>
      <c r="AU121" t="str">
        <f>IFERROR(VLOOKUP(C121,Results!$A$2:$B$240,2,FALSE)+VLOOKUP(D121,Results!$A$2:$B$240,2,FALSE)+VLOOKUP(E121,Results!$A$2:$B$240,2,FALSE)+VLOOKUP(F121,Results!$A$2:$B$240,2,FALSE)+VLOOKUP(G121,Results!$A$2:$B$240,2,FALSE)+VLOOKUP(H121,Results!$A$2:$B$240,2,FALSE)+VLOOKUP(I121,Results!$A$2:$B$240,2,FALSE)+VLOOKUP(J121,Results!$A$2:$B$240,2,FALSE)+VLOOKUP(B121,Results!$A$2:$B$240,2,FALSE)-MIN(VLOOKUP(C121,Results!$A$2:$B$240,2,FALSE),VLOOKUP(D121,Results!$A$2:$B$240,2,FALSE),VLOOKUP(E121,Results!$A$2:$B$240,2,FALSE),VLOOKUP(F121,Results!$A$2:$B$240,2,FALSE),VLOOKUP(G121,Results!$A$2:$B$240,2,FALSE),VLOOKUP(H121,Results!$A$2:$B$240,2,FALSE),VLOOKUP(I121,Results!$A$2:$B$240,2,FALSE),VLOOKUP(J121,Results!$A$2:$B$240,2,FALSE),VLOOKUP(B121,Results!$A$2:$B$240,2,FALSE)),"")</f>
        <v/>
      </c>
    </row>
    <row customHeight="1" ht="18.75" r="122" spans="2:47" x14ac:dyDescent="0.3">
      <c r="B122" s="7" t="s">
        <v>166</v>
      </c>
      <c r="C122" s="7" t="s">
        <v>170</v>
      </c>
      <c r="D122" s="7" t="s">
        <v>172</v>
      </c>
      <c r="E122" s="7" t="s">
        <v>147</v>
      </c>
      <c r="F122" s="7" t="s">
        <v>177</v>
      </c>
      <c r="G122" s="7" t="s">
        <v>179</v>
      </c>
      <c r="H122" s="7" t="s">
        <v>181</v>
      </c>
      <c r="I122" s="7" t="s">
        <v>152</v>
      </c>
      <c r="J122" s="7" t="s">
        <v>188</v>
      </c>
      <c r="K122" t="n">
        <v>22.0</v>
      </c>
      <c r="L122" s="30">
        <f si="37" t="shared"/>
        <v>0</v>
      </c>
      <c r="M122" s="6"/>
      <c r="N122" s="35" t="str">
        <f si="38" t="shared"/>
        <v/>
      </c>
      <c r="O122" s="59">
        <f>(IF(ISNUMBER(MATCH(B122,Sheet4!$K$92:$K$101,0)),1,0)+IF(ISNUMBER(MATCH(C122,Sheet4!$K$92:$K$101,0)),1,0)+IF(ISNUMBER(MATCH(D122,Sheet4!$K$92:$K$101,0)),1,0)+IF(ISNUMBER(MATCH(E122,Sheet4!$K$92:$K$101,0)),1,0)+IF(ISNUMBER(MATCH(F122,Sheet4!$K$92:$K$101,0)),1,0)+IF(ISNUMBER(MATCH(G122,Sheet4!$K$92:$K$101,0)),1,0)+IF(ISNUMBER(MATCH(H122,Sheet4!$K$92:$K$101,0)),1,0)+IF(ISNUMBER(MATCH(I122,Sheet4!$K$92:$K$101,0)),1,0)+IF(ISNUMBER(MATCH(J122,Sheet4!$K$92:$K$101,0)),1,0))
-
(IF(ISNUMBER(MATCH(B122,Sheet4!$F$2:$F$11,0)),1,0)+IF(ISNUMBER(MATCH(C122,Sheet4!$F$2:$F$11,0)),1,0)+IF(ISNUMBER(MATCH(D122,Sheet4!$F$2:$F$11,0)),1,0)+IF(ISNUMBER(MATCH(E122,Sheet4!$F$2:$F$11,0)),1,0)+IF(ISNUMBER(MATCH(F122,Sheet4!$F$2:$F$11,0)),1,0)+IF(ISNUMBER(MATCH(G122,Sheet4!$F$2:$F$11,0)),1,0)+IF(ISNUMBER(MATCH(H122,Sheet4!$F$2:$F$11,0)),1,0)+IF(ISNUMBER(MATCH(I122,Sheet4!$F$2:$F$11,0)),1,0)+IF(ISNUMBER(MATCH(J122,Sheet4!$F$2:$F$11,0)),1,0))</f>
        <v>0</v>
      </c>
      <c r="P122" s="40" t="str">
        <f>IFERROR(INDEX(Sheet4!$G:$G,MATCH(Sheet1!B122,Sheet4!$F:$F,0))+INDEX(Sheet4!$G:$G,MATCH(Sheet1!C122,Sheet4!$F:$F,0))+INDEX(Sheet4!$G:$G,MATCH(Sheet1!D122,Sheet4!$F:$F,0))+INDEX(Sheet4!$G:$G,MATCH(Sheet1!E122,Sheet4!$F:$F,0))+INDEX(Sheet4!$G:$G,MATCH(Sheet1!F122,Sheet4!$F:$F,0))+INDEX(Sheet4!$G:$G,MATCH(Sheet1!G122,Sheet4!$F:$F,0))+INDEX(Sheet4!$G:$G,MATCH(Sheet1!H122,Sheet4!$F:$F,0))+INDEX(Sheet4!$G:$G,MATCH(Sheet1!I122,Sheet4!$F:$F,0))+INDEX(Sheet4!$G:$G,MATCH(Sheet1!J122,Sheet4!$F:$F,0)),"")</f>
        <v/>
      </c>
      <c r="Q122" s="15">
        <v>99</v>
      </c>
      <c r="R122" s="26" t="str">
        <f si="51" t="shared"/>
        <v/>
      </c>
      <c r="S122" s="66" t="str">
        <f si="52" t="shared"/>
        <v/>
      </c>
      <c r="T122" s="66"/>
      <c r="U122" s="66" t="str">
        <f si="53" t="shared"/>
        <v/>
      </c>
      <c r="V122" s="66"/>
      <c r="W122" s="66" t="str">
        <f si="54" t="shared"/>
        <v/>
      </c>
      <c r="X122" s="66"/>
      <c r="Y122" s="66" t="str">
        <f si="55" t="shared"/>
        <v/>
      </c>
      <c r="Z122" s="66"/>
      <c r="AA122" s="66" t="str">
        <f si="56" t="shared"/>
        <v/>
      </c>
      <c r="AB122" s="66"/>
      <c r="AC122" s="58" t="str">
        <f si="57" t="shared"/>
        <v/>
      </c>
      <c r="AD122" s="58" t="str">
        <f si="58" t="shared"/>
        <v/>
      </c>
      <c r="AE122" s="27" t="str">
        <f si="59" t="shared"/>
        <v/>
      </c>
      <c r="AF122">
        <f si="40" t="shared"/>
        <v>0</v>
      </c>
      <c r="AH122">
        <v>99</v>
      </c>
      <c r="AI122" t="str">
        <f si="39" t="shared"/>
        <v>Ben SimmonsTrae YoungJimmy ButlerMonte MorrisKelly OubreGerald GreenKenneth FariedJosh JacksonDewayne Dedmon</v>
      </c>
      <c r="AJ122">
        <f si="41" t="shared"/>
        <v>0</v>
      </c>
      <c r="AK122">
        <f si="42" t="shared"/>
        <v>0</v>
      </c>
      <c r="AL122">
        <f si="43" t="shared"/>
        <v>0</v>
      </c>
      <c r="AM122">
        <f si="44" t="shared"/>
        <v>0</v>
      </c>
      <c r="AN122">
        <f si="45" t="shared"/>
        <v>0</v>
      </c>
      <c r="AO122">
        <f si="46" t="shared"/>
        <v>0</v>
      </c>
      <c r="AP122">
        <f si="47" t="shared"/>
        <v>0</v>
      </c>
      <c r="AQ122">
        <f si="48" t="shared"/>
        <v>0</v>
      </c>
      <c r="AR122">
        <f si="49" t="shared"/>
        <v>0</v>
      </c>
      <c r="AS122">
        <f si="50" t="shared"/>
        <v>0</v>
      </c>
      <c r="AU122" t="str">
        <f>IFERROR(VLOOKUP(C122,Results!$A$2:$B$240,2,FALSE)+VLOOKUP(D122,Results!$A$2:$B$240,2,FALSE)+VLOOKUP(E122,Results!$A$2:$B$240,2,FALSE)+VLOOKUP(F122,Results!$A$2:$B$240,2,FALSE)+VLOOKUP(G122,Results!$A$2:$B$240,2,FALSE)+VLOOKUP(H122,Results!$A$2:$B$240,2,FALSE)+VLOOKUP(I122,Results!$A$2:$B$240,2,FALSE)+VLOOKUP(J122,Results!$A$2:$B$240,2,FALSE)+VLOOKUP(B122,Results!$A$2:$B$240,2,FALSE)-MIN(VLOOKUP(C122,Results!$A$2:$B$240,2,FALSE),VLOOKUP(D122,Results!$A$2:$B$240,2,FALSE),VLOOKUP(E122,Results!$A$2:$B$240,2,FALSE),VLOOKUP(F122,Results!$A$2:$B$240,2,FALSE),VLOOKUP(G122,Results!$A$2:$B$240,2,FALSE),VLOOKUP(H122,Results!$A$2:$B$240,2,FALSE),VLOOKUP(I122,Results!$A$2:$B$240,2,FALSE),VLOOKUP(J122,Results!$A$2:$B$240,2,FALSE),VLOOKUP(B122,Results!$A$2:$B$240,2,FALSE)),"")</f>
        <v/>
      </c>
    </row>
    <row customHeight="1" ht="18.75" r="123" spans="2:47" x14ac:dyDescent="0.3">
      <c r="B123" s="7" t="s">
        <v>166</v>
      </c>
      <c r="C123" s="7" t="s">
        <v>87</v>
      </c>
      <c r="D123" s="7" t="s">
        <v>146</v>
      </c>
      <c r="E123" s="7" t="s">
        <v>148</v>
      </c>
      <c r="F123" s="7" t="s">
        <v>177</v>
      </c>
      <c r="G123" s="7" t="s">
        <v>159</v>
      </c>
      <c r="H123" s="7" t="s">
        <v>153</v>
      </c>
      <c r="I123" s="7" t="s">
        <v>103</v>
      </c>
      <c r="J123" s="7" t="s">
        <v>186</v>
      </c>
      <c r="K123" t="n">
        <v>21.0</v>
      </c>
      <c r="L123" s="30">
        <f si="37" t="shared"/>
        <v>0</v>
      </c>
      <c r="M123" s="6"/>
      <c r="N123" s="35" t="str">
        <f si="38" t="shared"/>
        <v/>
      </c>
      <c r="O123" s="59">
        <f>(IF(ISNUMBER(MATCH(B123,Sheet4!$K$92:$K$101,0)),1,0)+IF(ISNUMBER(MATCH(C123,Sheet4!$K$92:$K$101,0)),1,0)+IF(ISNUMBER(MATCH(D123,Sheet4!$K$92:$K$101,0)),1,0)+IF(ISNUMBER(MATCH(E123,Sheet4!$K$92:$K$101,0)),1,0)+IF(ISNUMBER(MATCH(F123,Sheet4!$K$92:$K$101,0)),1,0)+IF(ISNUMBER(MATCH(G123,Sheet4!$K$92:$K$101,0)),1,0)+IF(ISNUMBER(MATCH(H123,Sheet4!$K$92:$K$101,0)),1,0)+IF(ISNUMBER(MATCH(I123,Sheet4!$K$92:$K$101,0)),1,0)+IF(ISNUMBER(MATCH(J123,Sheet4!$K$92:$K$101,0)),1,0))
-
(IF(ISNUMBER(MATCH(B123,Sheet4!$F$2:$F$11,0)),1,0)+IF(ISNUMBER(MATCH(C123,Sheet4!$F$2:$F$11,0)),1,0)+IF(ISNUMBER(MATCH(D123,Sheet4!$F$2:$F$11,0)),1,0)+IF(ISNUMBER(MATCH(E123,Sheet4!$F$2:$F$11,0)),1,0)+IF(ISNUMBER(MATCH(F123,Sheet4!$F$2:$F$11,0)),1,0)+IF(ISNUMBER(MATCH(G123,Sheet4!$F$2:$F$11,0)),1,0)+IF(ISNUMBER(MATCH(H123,Sheet4!$F$2:$F$11,0)),1,0)+IF(ISNUMBER(MATCH(I123,Sheet4!$F$2:$F$11,0)),1,0)+IF(ISNUMBER(MATCH(J123,Sheet4!$F$2:$F$11,0)),1,0))</f>
        <v>0</v>
      </c>
      <c r="P123" s="40" t="str">
        <f>IFERROR(INDEX(Sheet4!$G:$G,MATCH(Sheet1!B123,Sheet4!$F:$F,0))+INDEX(Sheet4!$G:$G,MATCH(Sheet1!C123,Sheet4!$F:$F,0))+INDEX(Sheet4!$G:$G,MATCH(Sheet1!D123,Sheet4!$F:$F,0))+INDEX(Sheet4!$G:$G,MATCH(Sheet1!E123,Sheet4!$F:$F,0))+INDEX(Sheet4!$G:$G,MATCH(Sheet1!F123,Sheet4!$F:$F,0))+INDEX(Sheet4!$G:$G,MATCH(Sheet1!G123,Sheet4!$F:$F,0))+INDEX(Sheet4!$G:$G,MATCH(Sheet1!H123,Sheet4!$F:$F,0))+INDEX(Sheet4!$G:$G,MATCH(Sheet1!I123,Sheet4!$F:$F,0))+INDEX(Sheet4!$G:$G,MATCH(Sheet1!J123,Sheet4!$F:$F,0)),"")</f>
        <v/>
      </c>
      <c r="Q123" s="15">
        <v>100</v>
      </c>
      <c r="R123" s="26" t="str">
        <f si="51" t="shared"/>
        <v/>
      </c>
      <c r="S123" s="66" t="str">
        <f si="52" t="shared"/>
        <v/>
      </c>
      <c r="T123" s="66"/>
      <c r="U123" s="66" t="str">
        <f si="53" t="shared"/>
        <v/>
      </c>
      <c r="V123" s="66"/>
      <c r="W123" s="66" t="str">
        <f si="54" t="shared"/>
        <v/>
      </c>
      <c r="X123" s="66"/>
      <c r="Y123" s="66" t="str">
        <f si="55" t="shared"/>
        <v/>
      </c>
      <c r="Z123" s="66"/>
      <c r="AA123" s="66" t="str">
        <f si="56" t="shared"/>
        <v/>
      </c>
      <c r="AB123" s="66"/>
      <c r="AC123" s="58" t="str">
        <f si="57" t="shared"/>
        <v/>
      </c>
      <c r="AD123" s="58" t="str">
        <f si="58" t="shared"/>
        <v/>
      </c>
      <c r="AE123" s="27" t="str">
        <f si="59" t="shared"/>
        <v/>
      </c>
      <c r="AF123">
        <f si="40" t="shared"/>
        <v>0</v>
      </c>
      <c r="AH123">
        <v>100</v>
      </c>
      <c r="AI123" t="str">
        <f si="39" t="shared"/>
        <v>Ben SimmonsJeremy LinDevin BookerMonte MorrisKelly OubreGerald GreenMarvin BagleyPaul MillsapJoel Embiid</v>
      </c>
      <c r="AJ123">
        <f si="41" t="shared"/>
        <v>0</v>
      </c>
      <c r="AK123">
        <f si="42" t="shared"/>
        <v>0</v>
      </c>
      <c r="AL123">
        <f si="43" t="shared"/>
        <v>0</v>
      </c>
      <c r="AM123">
        <f si="44" t="shared"/>
        <v>0</v>
      </c>
      <c r="AN123">
        <f si="45" t="shared"/>
        <v>0</v>
      </c>
      <c r="AO123">
        <f si="46" t="shared"/>
        <v>0</v>
      </c>
      <c r="AP123">
        <f si="47" t="shared"/>
        <v>0</v>
      </c>
      <c r="AQ123">
        <f si="48" t="shared"/>
        <v>0</v>
      </c>
      <c r="AR123">
        <f si="49" t="shared"/>
        <v>0</v>
      </c>
      <c r="AS123">
        <f si="50" t="shared"/>
        <v>0</v>
      </c>
      <c r="AU123" t="str">
        <f>IFERROR(VLOOKUP(C123,Results!$A$2:$B$240,2,FALSE)+VLOOKUP(D123,Results!$A$2:$B$240,2,FALSE)+VLOOKUP(E123,Results!$A$2:$B$240,2,FALSE)+VLOOKUP(F123,Results!$A$2:$B$240,2,FALSE)+VLOOKUP(G123,Results!$A$2:$B$240,2,FALSE)+VLOOKUP(H123,Results!$A$2:$B$240,2,FALSE)+VLOOKUP(I123,Results!$A$2:$B$240,2,FALSE)+VLOOKUP(J123,Results!$A$2:$B$240,2,FALSE)+VLOOKUP(B123,Results!$A$2:$B$240,2,FALSE)-MIN(VLOOKUP(C123,Results!$A$2:$B$240,2,FALSE),VLOOKUP(D123,Results!$A$2:$B$240,2,FALSE),VLOOKUP(E123,Results!$A$2:$B$240,2,FALSE),VLOOKUP(F123,Results!$A$2:$B$240,2,FALSE),VLOOKUP(G123,Results!$A$2:$B$240,2,FALSE),VLOOKUP(H123,Results!$A$2:$B$240,2,FALSE),VLOOKUP(I123,Results!$A$2:$B$240,2,FALSE),VLOOKUP(J123,Results!$A$2:$B$240,2,FALSE),VLOOKUP(B123,Results!$A$2:$B$240,2,FALSE)),"")</f>
        <v/>
      </c>
    </row>
    <row customHeight="1" ht="18.75" r="124" spans="2:47" x14ac:dyDescent="0.3">
      <c r="B124" s="7" t="s">
        <v>166</v>
      </c>
      <c r="C124" s="7" t="s">
        <v>95</v>
      </c>
      <c r="D124" s="7" t="s">
        <v>173</v>
      </c>
      <c r="E124" s="7" t="s">
        <v>146</v>
      </c>
      <c r="F124" s="7" t="s">
        <v>178</v>
      </c>
      <c r="G124" s="7" t="s">
        <v>159</v>
      </c>
      <c r="H124" s="7" t="s">
        <v>153</v>
      </c>
      <c r="I124" s="7" t="s">
        <v>181</v>
      </c>
      <c r="J124" s="7" t="s">
        <v>187</v>
      </c>
      <c r="K124" t="n">
        <v>21.0</v>
      </c>
      <c r="L124" s="30">
        <f si="37" t="shared"/>
        <v>0</v>
      </c>
      <c r="M124" s="6"/>
      <c r="N124" s="35" t="str">
        <f si="38" t="shared"/>
        <v/>
      </c>
      <c r="O124" s="59">
        <f>(IF(ISNUMBER(MATCH(B124,Sheet4!$K$92:$K$101,0)),1,0)+IF(ISNUMBER(MATCH(C124,Sheet4!$K$92:$K$101,0)),1,0)+IF(ISNUMBER(MATCH(D124,Sheet4!$K$92:$K$101,0)),1,0)+IF(ISNUMBER(MATCH(E124,Sheet4!$K$92:$K$101,0)),1,0)+IF(ISNUMBER(MATCH(F124,Sheet4!$K$92:$K$101,0)),1,0)+IF(ISNUMBER(MATCH(G124,Sheet4!$K$92:$K$101,0)),1,0)+IF(ISNUMBER(MATCH(H124,Sheet4!$K$92:$K$101,0)),1,0)+IF(ISNUMBER(MATCH(I124,Sheet4!$K$92:$K$101,0)),1,0)+IF(ISNUMBER(MATCH(J124,Sheet4!$K$92:$K$101,0)),1,0))
-
(IF(ISNUMBER(MATCH(B124,Sheet4!$F$2:$F$11,0)),1,0)+IF(ISNUMBER(MATCH(C124,Sheet4!$F$2:$F$11,0)),1,0)+IF(ISNUMBER(MATCH(D124,Sheet4!$F$2:$F$11,0)),1,0)+IF(ISNUMBER(MATCH(E124,Sheet4!$F$2:$F$11,0)),1,0)+IF(ISNUMBER(MATCH(F124,Sheet4!$F$2:$F$11,0)),1,0)+IF(ISNUMBER(MATCH(G124,Sheet4!$F$2:$F$11,0)),1,0)+IF(ISNUMBER(MATCH(H124,Sheet4!$F$2:$F$11,0)),1,0)+IF(ISNUMBER(MATCH(I124,Sheet4!$F$2:$F$11,0)),1,0)+IF(ISNUMBER(MATCH(J124,Sheet4!$F$2:$F$11,0)),1,0))</f>
        <v>0</v>
      </c>
      <c r="P124" s="40" t="str">
        <f>IFERROR(INDEX(Sheet4!$G:$G,MATCH(Sheet1!B124,Sheet4!$F:$F,0))+INDEX(Sheet4!$G:$G,MATCH(Sheet1!C124,Sheet4!$F:$F,0))+INDEX(Sheet4!$G:$G,MATCH(Sheet1!D124,Sheet4!$F:$F,0))+INDEX(Sheet4!$G:$G,MATCH(Sheet1!E124,Sheet4!$F:$F,0))+INDEX(Sheet4!$G:$G,MATCH(Sheet1!F124,Sheet4!$F:$F,0))+INDEX(Sheet4!$G:$G,MATCH(Sheet1!G124,Sheet4!$F:$F,0))+INDEX(Sheet4!$G:$G,MATCH(Sheet1!H124,Sheet4!$F:$F,0))+INDEX(Sheet4!$G:$G,MATCH(Sheet1!I124,Sheet4!$F:$F,0))+INDEX(Sheet4!$G:$G,MATCH(Sheet1!J124,Sheet4!$F:$F,0)),"")</f>
        <v/>
      </c>
      <c r="Q124" s="15">
        <v>101</v>
      </c>
      <c r="R124" s="26" t="str">
        <f si="51" t="shared"/>
        <v/>
      </c>
      <c r="S124" s="66" t="str">
        <f si="52" t="shared"/>
        <v/>
      </c>
      <c r="T124" s="66"/>
      <c r="U124" s="66" t="str">
        <f si="53" t="shared"/>
        <v/>
      </c>
      <c r="V124" s="66"/>
      <c r="W124" s="66" t="str">
        <f si="54" t="shared"/>
        <v/>
      </c>
      <c r="X124" s="66"/>
      <c r="Y124" s="66" t="str">
        <f si="55" t="shared"/>
        <v/>
      </c>
      <c r="Z124" s="66"/>
      <c r="AA124" s="66" t="str">
        <f si="56" t="shared"/>
        <v/>
      </c>
      <c r="AB124" s="66"/>
      <c r="AC124" s="58" t="str">
        <f si="57" t="shared"/>
        <v/>
      </c>
      <c r="AD124" s="58" t="str">
        <f si="58" t="shared"/>
        <v/>
      </c>
      <c r="AE124" s="27" t="str">
        <f si="59" t="shared"/>
        <v/>
      </c>
      <c r="AF124">
        <f si="40" t="shared"/>
        <v>0</v>
      </c>
      <c r="AH124">
        <v>101</v>
      </c>
      <c r="AI124" t="str">
        <f si="39" t="shared"/>
        <v>Ben SimmonsDe'Aaron FoxDevin BookerMonte MorrisKelly OubreTaurean PrinceTaj GibsonTrey LylesKarl-Anthony Towns</v>
      </c>
      <c r="AJ124">
        <f si="41" t="shared"/>
        <v>0</v>
      </c>
      <c r="AK124">
        <f si="42" t="shared"/>
        <v>0</v>
      </c>
      <c r="AL124">
        <f si="43" t="shared"/>
        <v>0</v>
      </c>
      <c r="AM124">
        <f si="44" t="shared"/>
        <v>0</v>
      </c>
      <c r="AN124">
        <f si="45" t="shared"/>
        <v>0</v>
      </c>
      <c r="AO124">
        <f si="46" t="shared"/>
        <v>0</v>
      </c>
      <c r="AP124">
        <f si="47" t="shared"/>
        <v>0</v>
      </c>
      <c r="AQ124">
        <f si="48" t="shared"/>
        <v>0</v>
      </c>
      <c r="AR124">
        <f si="49" t="shared"/>
        <v>0</v>
      </c>
      <c r="AS124">
        <f si="50" t="shared"/>
        <v>0</v>
      </c>
      <c r="AU124" t="str">
        <f>IFERROR(VLOOKUP(C124,Results!$A$2:$B$240,2,FALSE)+VLOOKUP(D124,Results!$A$2:$B$240,2,FALSE)+VLOOKUP(E124,Results!$A$2:$B$240,2,FALSE)+VLOOKUP(F124,Results!$A$2:$B$240,2,FALSE)+VLOOKUP(G124,Results!$A$2:$B$240,2,FALSE)+VLOOKUP(H124,Results!$A$2:$B$240,2,FALSE)+VLOOKUP(I124,Results!$A$2:$B$240,2,FALSE)+VLOOKUP(J124,Results!$A$2:$B$240,2,FALSE)+VLOOKUP(B124,Results!$A$2:$B$240,2,FALSE)-MIN(VLOOKUP(C124,Results!$A$2:$B$240,2,FALSE),VLOOKUP(D124,Results!$A$2:$B$240,2,FALSE),VLOOKUP(E124,Results!$A$2:$B$240,2,FALSE),VLOOKUP(F124,Results!$A$2:$B$240,2,FALSE),VLOOKUP(G124,Results!$A$2:$B$240,2,FALSE),VLOOKUP(H124,Results!$A$2:$B$240,2,FALSE),VLOOKUP(I124,Results!$A$2:$B$240,2,FALSE),VLOOKUP(J124,Results!$A$2:$B$240,2,FALSE),VLOOKUP(B124,Results!$A$2:$B$240,2,FALSE)),"")</f>
        <v/>
      </c>
    </row>
    <row r="125" spans="2:47" x14ac:dyDescent="0.3">
      <c r="B125" s="7" t="s">
        <v>95</v>
      </c>
      <c r="C125" s="7" t="s">
        <v>171</v>
      </c>
      <c r="D125" s="7" t="s">
        <v>172</v>
      </c>
      <c r="E125" s="7" t="s">
        <v>146</v>
      </c>
      <c r="F125" s="7" t="s">
        <v>150</v>
      </c>
      <c r="G125" s="7" t="s">
        <v>177</v>
      </c>
      <c r="H125" s="7" t="s">
        <v>153</v>
      </c>
      <c r="I125" s="7" t="s">
        <v>181</v>
      </c>
      <c r="J125" s="7" t="s">
        <v>98</v>
      </c>
      <c r="K125" t="n">
        <v>21.0</v>
      </c>
      <c r="L125" s="30">
        <f si="37" t="shared"/>
        <v>0</v>
      </c>
      <c r="M125" s="6"/>
      <c r="N125" s="35" t="str">
        <f si="38" t="shared"/>
        <v/>
      </c>
      <c r="O125" s="59">
        <f>(IF(ISNUMBER(MATCH(B125,Sheet4!$K$92:$K$101,0)),1,0)+IF(ISNUMBER(MATCH(C125,Sheet4!$K$92:$K$101,0)),1,0)+IF(ISNUMBER(MATCH(D125,Sheet4!$K$92:$K$101,0)),1,0)+IF(ISNUMBER(MATCH(E125,Sheet4!$K$92:$K$101,0)),1,0)+IF(ISNUMBER(MATCH(F125,Sheet4!$K$92:$K$101,0)),1,0)+IF(ISNUMBER(MATCH(G125,Sheet4!$K$92:$K$101,0)),1,0)+IF(ISNUMBER(MATCH(H125,Sheet4!$K$92:$K$101,0)),1,0)+IF(ISNUMBER(MATCH(I125,Sheet4!$K$92:$K$101,0)),1,0)+IF(ISNUMBER(MATCH(J125,Sheet4!$K$92:$K$101,0)),1,0))
-
(IF(ISNUMBER(MATCH(B125,Sheet4!$F$2:$F$11,0)),1,0)+IF(ISNUMBER(MATCH(C125,Sheet4!$F$2:$F$11,0)),1,0)+IF(ISNUMBER(MATCH(D125,Sheet4!$F$2:$F$11,0)),1,0)+IF(ISNUMBER(MATCH(E125,Sheet4!$F$2:$F$11,0)),1,0)+IF(ISNUMBER(MATCH(F125,Sheet4!$F$2:$F$11,0)),1,0)+IF(ISNUMBER(MATCH(G125,Sheet4!$F$2:$F$11,0)),1,0)+IF(ISNUMBER(MATCH(H125,Sheet4!$F$2:$F$11,0)),1,0)+IF(ISNUMBER(MATCH(I125,Sheet4!$F$2:$F$11,0)),1,0)+IF(ISNUMBER(MATCH(J125,Sheet4!$F$2:$F$11,0)),1,0))</f>
        <v>0</v>
      </c>
      <c r="P125" s="40" t="str">
        <f>IFERROR(INDEX(Sheet4!$G:$G,MATCH(Sheet1!B125,Sheet4!$F:$F,0))+INDEX(Sheet4!$G:$G,MATCH(Sheet1!C125,Sheet4!$F:$F,0))+INDEX(Sheet4!$G:$G,MATCH(Sheet1!D125,Sheet4!$F:$F,0))+INDEX(Sheet4!$G:$G,MATCH(Sheet1!E125,Sheet4!$F:$F,0))+INDEX(Sheet4!$G:$G,MATCH(Sheet1!F125,Sheet4!$F:$F,0))+INDEX(Sheet4!$G:$G,MATCH(Sheet1!G125,Sheet4!$F:$F,0))+INDEX(Sheet4!$G:$G,MATCH(Sheet1!H125,Sheet4!$F:$F,0))+INDEX(Sheet4!$G:$G,MATCH(Sheet1!I125,Sheet4!$F:$F,0))+INDEX(Sheet4!$G:$G,MATCH(Sheet1!J125,Sheet4!$F:$F,0)),"")</f>
        <v/>
      </c>
      <c r="Q125" s="15">
        <v>102</v>
      </c>
      <c r="R125" s="26" t="str">
        <f si="51" t="shared"/>
        <v/>
      </c>
      <c r="S125" s="66" t="str">
        <f si="52" t="shared"/>
        <v/>
      </c>
      <c r="T125" s="66"/>
      <c r="U125" s="66" t="str">
        <f si="53" t="shared"/>
        <v/>
      </c>
      <c r="V125" s="66"/>
      <c r="W125" s="66" t="str">
        <f si="54" t="shared"/>
        <v/>
      </c>
      <c r="X125" s="66"/>
      <c r="Y125" s="66" t="str">
        <f si="55" t="shared"/>
        <v/>
      </c>
      <c r="Z125" s="66"/>
      <c r="AA125" s="66" t="str">
        <f si="56" t="shared"/>
        <v/>
      </c>
      <c r="AB125" s="66"/>
      <c r="AC125" s="58" t="str">
        <f si="57" t="shared"/>
        <v/>
      </c>
      <c r="AD125" s="58" t="str">
        <f si="58" t="shared"/>
        <v/>
      </c>
      <c r="AE125" s="27" t="str">
        <f si="59" t="shared"/>
        <v/>
      </c>
      <c r="AF125">
        <f si="40" t="shared"/>
        <v>0</v>
      </c>
      <c r="AH125">
        <v>102</v>
      </c>
      <c r="AI125" t="str">
        <f si="39" t="shared"/>
        <v>Ben SimmonsDe'Aaron FoxDevin BookerMonte MorrisMikal BridgesTaurean PrincePaul MillsapTrey LylesKarl-Anthony Towns</v>
      </c>
      <c r="AJ125">
        <f si="41" t="shared"/>
        <v>0</v>
      </c>
      <c r="AK125">
        <f si="42" t="shared"/>
        <v>0</v>
      </c>
      <c r="AL125">
        <f si="43" t="shared"/>
        <v>0</v>
      </c>
      <c r="AM125">
        <f si="44" t="shared"/>
        <v>0</v>
      </c>
      <c r="AN125">
        <f si="45" t="shared"/>
        <v>0</v>
      </c>
      <c r="AO125">
        <f si="46" t="shared"/>
        <v>0</v>
      </c>
      <c r="AP125">
        <f si="47" t="shared"/>
        <v>0</v>
      </c>
      <c r="AQ125">
        <f si="48" t="shared"/>
        <v>0</v>
      </c>
      <c r="AR125">
        <f si="49" t="shared"/>
        <v>0</v>
      </c>
      <c r="AS125">
        <f si="50" t="shared"/>
        <v>0</v>
      </c>
      <c r="AU125" t="str">
        <f>IFERROR(VLOOKUP(C125,Results!$A$2:$B$240,2,FALSE)+VLOOKUP(D125,Results!$A$2:$B$240,2,FALSE)+VLOOKUP(E125,Results!$A$2:$B$240,2,FALSE)+VLOOKUP(F125,Results!$A$2:$B$240,2,FALSE)+VLOOKUP(G125,Results!$A$2:$B$240,2,FALSE)+VLOOKUP(H125,Results!$A$2:$B$240,2,FALSE)+VLOOKUP(I125,Results!$A$2:$B$240,2,FALSE)+VLOOKUP(J125,Results!$A$2:$B$240,2,FALSE)+VLOOKUP(B125,Results!$A$2:$B$240,2,FALSE)-MIN(VLOOKUP(C125,Results!$A$2:$B$240,2,FALSE),VLOOKUP(D125,Results!$A$2:$B$240,2,FALSE),VLOOKUP(E125,Results!$A$2:$B$240,2,FALSE),VLOOKUP(F125,Results!$A$2:$B$240,2,FALSE),VLOOKUP(G125,Results!$A$2:$B$240,2,FALSE),VLOOKUP(H125,Results!$A$2:$B$240,2,FALSE),VLOOKUP(I125,Results!$A$2:$B$240,2,FALSE),VLOOKUP(J125,Results!$A$2:$B$240,2,FALSE),VLOOKUP(B125,Results!$A$2:$B$240,2,FALSE)),"")</f>
        <v/>
      </c>
    </row>
    <row customHeight="1" ht="18.75" r="126" spans="2:47" x14ac:dyDescent="0.3">
      <c r="B126" s="7" t="s">
        <v>166</v>
      </c>
      <c r="C126" s="7" t="s">
        <v>170</v>
      </c>
      <c r="D126" s="7" t="s">
        <v>172</v>
      </c>
      <c r="E126" s="7" t="s">
        <v>146</v>
      </c>
      <c r="F126" s="7" t="s">
        <v>177</v>
      </c>
      <c r="G126" s="7" t="s">
        <v>100</v>
      </c>
      <c r="H126" s="7" t="s">
        <v>181</v>
      </c>
      <c r="I126" s="7" t="s">
        <v>103</v>
      </c>
      <c r="J126" s="7" t="s">
        <v>188</v>
      </c>
      <c r="K126" t="n">
        <v>21.0</v>
      </c>
      <c r="L126" s="30">
        <f si="37" t="shared"/>
        <v>0</v>
      </c>
      <c r="M126" s="6"/>
      <c r="N126" s="35" t="str">
        <f si="38" t="shared"/>
        <v/>
      </c>
      <c r="O126" s="59">
        <f>(IF(ISNUMBER(MATCH(B126,Sheet4!$K$92:$K$101,0)),1,0)+IF(ISNUMBER(MATCH(C126,Sheet4!$K$92:$K$101,0)),1,0)+IF(ISNUMBER(MATCH(D126,Sheet4!$K$92:$K$101,0)),1,0)+IF(ISNUMBER(MATCH(E126,Sheet4!$K$92:$K$101,0)),1,0)+IF(ISNUMBER(MATCH(F126,Sheet4!$K$92:$K$101,0)),1,0)+IF(ISNUMBER(MATCH(G126,Sheet4!$K$92:$K$101,0)),1,0)+IF(ISNUMBER(MATCH(H126,Sheet4!$K$92:$K$101,0)),1,0)+IF(ISNUMBER(MATCH(I126,Sheet4!$K$92:$K$101,0)),1,0)+IF(ISNUMBER(MATCH(J126,Sheet4!$K$92:$K$101,0)),1,0))
-
(IF(ISNUMBER(MATCH(B126,Sheet4!$F$2:$F$11,0)),1,0)+IF(ISNUMBER(MATCH(C126,Sheet4!$F$2:$F$11,0)),1,0)+IF(ISNUMBER(MATCH(D126,Sheet4!$F$2:$F$11,0)),1,0)+IF(ISNUMBER(MATCH(E126,Sheet4!$F$2:$F$11,0)),1,0)+IF(ISNUMBER(MATCH(F126,Sheet4!$F$2:$F$11,0)),1,0)+IF(ISNUMBER(MATCH(G126,Sheet4!$F$2:$F$11,0)),1,0)+IF(ISNUMBER(MATCH(H126,Sheet4!$F$2:$F$11,0)),1,0)+IF(ISNUMBER(MATCH(I126,Sheet4!$F$2:$F$11,0)),1,0)+IF(ISNUMBER(MATCH(J126,Sheet4!$F$2:$F$11,0)),1,0))</f>
        <v>0</v>
      </c>
      <c r="P126" s="40" t="str">
        <f>IFERROR(INDEX(Sheet4!$G:$G,MATCH(Sheet1!B126,Sheet4!$F:$F,0))+INDEX(Sheet4!$G:$G,MATCH(Sheet1!C126,Sheet4!$F:$F,0))+INDEX(Sheet4!$G:$G,MATCH(Sheet1!D126,Sheet4!$F:$F,0))+INDEX(Sheet4!$G:$G,MATCH(Sheet1!E126,Sheet4!$F:$F,0))+INDEX(Sheet4!$G:$G,MATCH(Sheet1!F126,Sheet4!$F:$F,0))+INDEX(Sheet4!$G:$G,MATCH(Sheet1!G126,Sheet4!$F:$F,0))+INDEX(Sheet4!$G:$G,MATCH(Sheet1!H126,Sheet4!$F:$F,0))+INDEX(Sheet4!$G:$G,MATCH(Sheet1!I126,Sheet4!$F:$F,0))+INDEX(Sheet4!$G:$G,MATCH(Sheet1!J126,Sheet4!$F:$F,0)),"")</f>
        <v/>
      </c>
      <c r="Q126" s="15">
        <v>103</v>
      </c>
      <c r="R126" s="26" t="str">
        <f si="51" t="shared"/>
        <v/>
      </c>
      <c r="S126" s="66" t="str">
        <f si="52" t="shared"/>
        <v/>
      </c>
      <c r="T126" s="66"/>
      <c r="U126" s="66" t="str">
        <f si="53" t="shared"/>
        <v/>
      </c>
      <c r="V126" s="66"/>
      <c r="W126" s="66" t="str">
        <f si="54" t="shared"/>
        <v/>
      </c>
      <c r="X126" s="66"/>
      <c r="Y126" s="66" t="str">
        <f si="55" t="shared"/>
        <v/>
      </c>
      <c r="Z126" s="66"/>
      <c r="AA126" s="66" t="str">
        <f si="56" t="shared"/>
        <v/>
      </c>
      <c r="AB126" s="66"/>
      <c r="AC126" s="58" t="str">
        <f si="57" t="shared"/>
        <v/>
      </c>
      <c r="AD126" s="58" t="str">
        <f si="58" t="shared"/>
        <v/>
      </c>
      <c r="AE126" s="27" t="str">
        <f si="59" t="shared"/>
        <v/>
      </c>
      <c r="AF126">
        <f si="40" t="shared"/>
        <v>0</v>
      </c>
      <c r="AH126">
        <v>103</v>
      </c>
      <c r="AI126" t="str">
        <f si="39" t="shared"/>
        <v>Ben SimmonsDe'Aaron FoxDevin BookerMonte MorrisWill BartonLuol DengJohn CollinsPaul MillsapDeandre Ayton</v>
      </c>
      <c r="AJ126">
        <f si="41" t="shared"/>
        <v>0</v>
      </c>
      <c r="AK126">
        <f si="42" t="shared"/>
        <v>0</v>
      </c>
      <c r="AL126">
        <f si="43" t="shared"/>
        <v>0</v>
      </c>
      <c r="AM126">
        <f si="44" t="shared"/>
        <v>0</v>
      </c>
      <c r="AN126">
        <f si="45" t="shared"/>
        <v>0</v>
      </c>
      <c r="AO126">
        <f si="46" t="shared"/>
        <v>0</v>
      </c>
      <c r="AP126">
        <f si="47" t="shared"/>
        <v>0</v>
      </c>
      <c r="AQ126">
        <f si="48" t="shared"/>
        <v>0</v>
      </c>
      <c r="AR126">
        <f si="49" t="shared"/>
        <v>0</v>
      </c>
      <c r="AS126">
        <f si="50" t="shared"/>
        <v>0</v>
      </c>
      <c r="AU126" t="str">
        <f>IFERROR(VLOOKUP(C126,Results!$A$2:$B$240,2,FALSE)+VLOOKUP(D126,Results!$A$2:$B$240,2,FALSE)+VLOOKUP(E126,Results!$A$2:$B$240,2,FALSE)+VLOOKUP(F126,Results!$A$2:$B$240,2,FALSE)+VLOOKUP(G126,Results!$A$2:$B$240,2,FALSE)+VLOOKUP(H126,Results!$A$2:$B$240,2,FALSE)+VLOOKUP(I126,Results!$A$2:$B$240,2,FALSE)+VLOOKUP(J126,Results!$A$2:$B$240,2,FALSE)+VLOOKUP(B126,Results!$A$2:$B$240,2,FALSE)-MIN(VLOOKUP(C126,Results!$A$2:$B$240,2,FALSE),VLOOKUP(D126,Results!$A$2:$B$240,2,FALSE),VLOOKUP(E126,Results!$A$2:$B$240,2,FALSE),VLOOKUP(F126,Results!$A$2:$B$240,2,FALSE),VLOOKUP(G126,Results!$A$2:$B$240,2,FALSE),VLOOKUP(H126,Results!$A$2:$B$240,2,FALSE),VLOOKUP(I126,Results!$A$2:$B$240,2,FALSE),VLOOKUP(J126,Results!$A$2:$B$240,2,FALSE),VLOOKUP(B126,Results!$A$2:$B$240,2,FALSE)),"")</f>
        <v/>
      </c>
    </row>
    <row r="127" spans="2:47" x14ac:dyDescent="0.3">
      <c r="B127" s="7" t="s">
        <v>166</v>
      </c>
      <c r="C127" s="7" t="s">
        <v>87</v>
      </c>
      <c r="D127" s="7" t="s">
        <v>172</v>
      </c>
      <c r="E127" s="7" t="s">
        <v>173</v>
      </c>
      <c r="F127" s="7" t="s">
        <v>179</v>
      </c>
      <c r="G127" s="7" t="s">
        <v>159</v>
      </c>
      <c r="H127" s="7" t="s">
        <v>181</v>
      </c>
      <c r="I127" s="7" t="s">
        <v>152</v>
      </c>
      <c r="J127" s="7" t="s">
        <v>187</v>
      </c>
      <c r="K127" t="n">
        <v>21.0</v>
      </c>
      <c r="L127" s="30">
        <f si="37" t="shared"/>
        <v>0</v>
      </c>
      <c r="M127" s="6"/>
      <c r="N127" s="35" t="str">
        <f si="38" t="shared"/>
        <v/>
      </c>
      <c r="O127" s="59">
        <f>(IF(ISNUMBER(MATCH(B127,Sheet4!$K$92:$K$101,0)),1,0)+IF(ISNUMBER(MATCH(C127,Sheet4!$K$92:$K$101,0)),1,0)+IF(ISNUMBER(MATCH(D127,Sheet4!$K$92:$K$101,0)),1,0)+IF(ISNUMBER(MATCH(E127,Sheet4!$K$92:$K$101,0)),1,0)+IF(ISNUMBER(MATCH(F127,Sheet4!$K$92:$K$101,0)),1,0)+IF(ISNUMBER(MATCH(G127,Sheet4!$K$92:$K$101,0)),1,0)+IF(ISNUMBER(MATCH(H127,Sheet4!$K$92:$K$101,0)),1,0)+IF(ISNUMBER(MATCH(I127,Sheet4!$K$92:$K$101,0)),1,0)+IF(ISNUMBER(MATCH(J127,Sheet4!$K$92:$K$101,0)),1,0))
-
(IF(ISNUMBER(MATCH(B127,Sheet4!$F$2:$F$11,0)),1,0)+IF(ISNUMBER(MATCH(C127,Sheet4!$F$2:$F$11,0)),1,0)+IF(ISNUMBER(MATCH(D127,Sheet4!$F$2:$F$11,0)),1,0)+IF(ISNUMBER(MATCH(E127,Sheet4!$F$2:$F$11,0)),1,0)+IF(ISNUMBER(MATCH(F127,Sheet4!$F$2:$F$11,0)),1,0)+IF(ISNUMBER(MATCH(G127,Sheet4!$F$2:$F$11,0)),1,0)+IF(ISNUMBER(MATCH(H127,Sheet4!$F$2:$F$11,0)),1,0)+IF(ISNUMBER(MATCH(I127,Sheet4!$F$2:$F$11,0)),1,0)+IF(ISNUMBER(MATCH(J127,Sheet4!$F$2:$F$11,0)),1,0))</f>
        <v>0</v>
      </c>
      <c r="P127" s="40" t="str">
        <f>IFERROR(INDEX(Sheet4!$G:$G,MATCH(Sheet1!B127,Sheet4!$F:$F,0))+INDEX(Sheet4!$G:$G,MATCH(Sheet1!C127,Sheet4!$F:$F,0))+INDEX(Sheet4!$G:$G,MATCH(Sheet1!D127,Sheet4!$F:$F,0))+INDEX(Sheet4!$G:$G,MATCH(Sheet1!E127,Sheet4!$F:$F,0))+INDEX(Sheet4!$G:$G,MATCH(Sheet1!F127,Sheet4!$F:$F,0))+INDEX(Sheet4!$G:$G,MATCH(Sheet1!G127,Sheet4!$F:$F,0))+INDEX(Sheet4!$G:$G,MATCH(Sheet1!H127,Sheet4!$F:$F,0))+INDEX(Sheet4!$G:$G,MATCH(Sheet1!I127,Sheet4!$F:$F,0))+INDEX(Sheet4!$G:$G,MATCH(Sheet1!J127,Sheet4!$F:$F,0)),"")</f>
        <v/>
      </c>
      <c r="Q127" s="15">
        <v>104</v>
      </c>
      <c r="R127" s="26" t="str">
        <f si="51" t="shared"/>
        <v/>
      </c>
      <c r="S127" s="66" t="str">
        <f si="52" t="shared"/>
        <v/>
      </c>
      <c r="T127" s="66"/>
      <c r="U127" s="66" t="str">
        <f si="53" t="shared"/>
        <v/>
      </c>
      <c r="V127" s="66"/>
      <c r="W127" s="66" t="str">
        <f si="54" t="shared"/>
        <v/>
      </c>
      <c r="X127" s="66"/>
      <c r="Y127" s="66" t="str">
        <f si="55" t="shared"/>
        <v/>
      </c>
      <c r="Z127" s="66"/>
      <c r="AA127" s="66" t="str">
        <f si="56" t="shared"/>
        <v/>
      </c>
      <c r="AB127" s="66"/>
      <c r="AC127" s="58" t="str">
        <f si="57" t="shared"/>
        <v/>
      </c>
      <c r="AD127" s="58" t="str">
        <f si="58" t="shared"/>
        <v/>
      </c>
      <c r="AE127" s="27" t="str">
        <f si="59" t="shared"/>
        <v/>
      </c>
      <c r="AF127">
        <f si="40" t="shared"/>
        <v>0</v>
      </c>
      <c r="AH127">
        <v>104</v>
      </c>
      <c r="AI127" t="str">
        <f si="39" t="shared"/>
        <v>Ben SimmonsDe'Aaron FoxDevin BookerMonte MorrisKelly OubreCorey BrewerJosh JacksonTaj GibsonRudy Gobert</v>
      </c>
      <c r="AJ127">
        <f si="41" t="shared"/>
        <v>0</v>
      </c>
      <c r="AK127">
        <f si="42" t="shared"/>
        <v>0</v>
      </c>
      <c r="AL127">
        <f si="43" t="shared"/>
        <v>0</v>
      </c>
      <c r="AM127">
        <f si="44" t="shared"/>
        <v>0</v>
      </c>
      <c r="AN127">
        <f si="45" t="shared"/>
        <v>0</v>
      </c>
      <c r="AO127">
        <f si="46" t="shared"/>
        <v>0</v>
      </c>
      <c r="AP127">
        <f si="47" t="shared"/>
        <v>0</v>
      </c>
      <c r="AQ127">
        <f si="48" t="shared"/>
        <v>0</v>
      </c>
      <c r="AR127">
        <f si="49" t="shared"/>
        <v>0</v>
      </c>
      <c r="AS127">
        <f si="50" t="shared"/>
        <v>0</v>
      </c>
      <c r="AU127" t="str">
        <f>IFERROR(VLOOKUP(C127,Results!$A$2:$B$240,2,FALSE)+VLOOKUP(D127,Results!$A$2:$B$240,2,FALSE)+VLOOKUP(E127,Results!$A$2:$B$240,2,FALSE)+VLOOKUP(F127,Results!$A$2:$B$240,2,FALSE)+VLOOKUP(G127,Results!$A$2:$B$240,2,FALSE)+VLOOKUP(H127,Results!$A$2:$B$240,2,FALSE)+VLOOKUP(I127,Results!$A$2:$B$240,2,FALSE)+VLOOKUP(J127,Results!$A$2:$B$240,2,FALSE)+VLOOKUP(B127,Results!$A$2:$B$240,2,FALSE)-MIN(VLOOKUP(C127,Results!$A$2:$B$240,2,FALSE),VLOOKUP(D127,Results!$A$2:$B$240,2,FALSE),VLOOKUP(E127,Results!$A$2:$B$240,2,FALSE),VLOOKUP(F127,Results!$A$2:$B$240,2,FALSE),VLOOKUP(G127,Results!$A$2:$B$240,2,FALSE),VLOOKUP(H127,Results!$A$2:$B$240,2,FALSE),VLOOKUP(I127,Results!$A$2:$B$240,2,FALSE),VLOOKUP(J127,Results!$A$2:$B$240,2,FALSE),VLOOKUP(B127,Results!$A$2:$B$240,2,FALSE)),"")</f>
        <v/>
      </c>
    </row>
    <row customHeight="1" ht="18.75" r="128" spans="2:47" x14ac:dyDescent="0.3">
      <c r="B128" s="7" t="s">
        <v>166</v>
      </c>
      <c r="C128" s="7" t="s">
        <v>171</v>
      </c>
      <c r="D128" s="7" t="s">
        <v>146</v>
      </c>
      <c r="E128" s="7" t="s">
        <v>148</v>
      </c>
      <c r="F128" s="7" t="s">
        <v>150</v>
      </c>
      <c r="G128" s="7" t="s">
        <v>177</v>
      </c>
      <c r="H128" s="7" t="s">
        <v>92</v>
      </c>
      <c r="I128" s="7" t="s">
        <v>181</v>
      </c>
      <c r="J128" s="7" t="s">
        <v>188</v>
      </c>
      <c r="K128" t="n">
        <v>21.0</v>
      </c>
      <c r="L128" s="30">
        <f si="37" t="shared"/>
        <v>0</v>
      </c>
      <c r="M128" s="6"/>
      <c r="N128" s="35" t="str">
        <f si="38" t="shared"/>
        <v/>
      </c>
      <c r="O128" s="59">
        <f>(IF(ISNUMBER(MATCH(B128,Sheet4!$K$92:$K$101,0)),1,0)+IF(ISNUMBER(MATCH(C128,Sheet4!$K$92:$K$101,0)),1,0)+IF(ISNUMBER(MATCH(D128,Sheet4!$K$92:$K$101,0)),1,0)+IF(ISNUMBER(MATCH(E128,Sheet4!$K$92:$K$101,0)),1,0)+IF(ISNUMBER(MATCH(F128,Sheet4!$K$92:$K$101,0)),1,0)+IF(ISNUMBER(MATCH(G128,Sheet4!$K$92:$K$101,0)),1,0)+IF(ISNUMBER(MATCH(H128,Sheet4!$K$92:$K$101,0)),1,0)+IF(ISNUMBER(MATCH(I128,Sheet4!$K$92:$K$101,0)),1,0)+IF(ISNUMBER(MATCH(J128,Sheet4!$K$92:$K$101,0)),1,0))
-
(IF(ISNUMBER(MATCH(B128,Sheet4!$F$2:$F$11,0)),1,0)+IF(ISNUMBER(MATCH(C128,Sheet4!$F$2:$F$11,0)),1,0)+IF(ISNUMBER(MATCH(D128,Sheet4!$F$2:$F$11,0)),1,0)+IF(ISNUMBER(MATCH(E128,Sheet4!$F$2:$F$11,0)),1,0)+IF(ISNUMBER(MATCH(F128,Sheet4!$F$2:$F$11,0)),1,0)+IF(ISNUMBER(MATCH(G128,Sheet4!$F$2:$F$11,0)),1,0)+IF(ISNUMBER(MATCH(H128,Sheet4!$F$2:$F$11,0)),1,0)+IF(ISNUMBER(MATCH(I128,Sheet4!$F$2:$F$11,0)),1,0)+IF(ISNUMBER(MATCH(J128,Sheet4!$F$2:$F$11,0)),1,0))</f>
        <v>0</v>
      </c>
      <c r="P128" s="40" t="str">
        <f>IFERROR(INDEX(Sheet4!$G:$G,MATCH(Sheet1!B128,Sheet4!$F:$F,0))+INDEX(Sheet4!$G:$G,MATCH(Sheet1!C128,Sheet4!$F:$F,0))+INDEX(Sheet4!$G:$G,MATCH(Sheet1!D128,Sheet4!$F:$F,0))+INDEX(Sheet4!$G:$G,MATCH(Sheet1!E128,Sheet4!$F:$F,0))+INDEX(Sheet4!$G:$G,MATCH(Sheet1!F128,Sheet4!$F:$F,0))+INDEX(Sheet4!$G:$G,MATCH(Sheet1!G128,Sheet4!$F:$F,0))+INDEX(Sheet4!$G:$G,MATCH(Sheet1!H128,Sheet4!$F:$F,0))+INDEX(Sheet4!$G:$G,MATCH(Sheet1!I128,Sheet4!$F:$F,0))+INDEX(Sheet4!$G:$G,MATCH(Sheet1!J128,Sheet4!$F:$F,0)),"")</f>
        <v/>
      </c>
      <c r="Q128" s="15">
        <v>105</v>
      </c>
      <c r="R128" s="26" t="str">
        <f si="51" t="shared"/>
        <v/>
      </c>
      <c r="S128" s="66" t="str">
        <f si="52" t="shared"/>
        <v/>
      </c>
      <c r="T128" s="66"/>
      <c r="U128" s="66" t="str">
        <f si="53" t="shared"/>
        <v/>
      </c>
      <c r="V128" s="66"/>
      <c r="W128" s="66" t="str">
        <f si="54" t="shared"/>
        <v/>
      </c>
      <c r="X128" s="66"/>
      <c r="Y128" s="66" t="str">
        <f si="55" t="shared"/>
        <v/>
      </c>
      <c r="Z128" s="66"/>
      <c r="AA128" s="66" t="str">
        <f si="56" t="shared"/>
        <v/>
      </c>
      <c r="AB128" s="66"/>
      <c r="AC128" s="58" t="str">
        <f si="57" t="shared"/>
        <v/>
      </c>
      <c r="AD128" s="58" t="str">
        <f si="58" t="shared"/>
        <v/>
      </c>
      <c r="AE128" s="27" t="str">
        <f si="59" t="shared"/>
        <v/>
      </c>
      <c r="AF128">
        <f si="40" t="shared"/>
        <v>0</v>
      </c>
      <c r="AH128">
        <v>105</v>
      </c>
      <c r="AI128" t="str">
        <f si="39" t="shared"/>
        <v>Ben SimmonsIsaiah CanaanAndrew WigginsMonte MorrisKelly OubreJoe InglesKenneth FariedMarvin BagleyRudy Gobert</v>
      </c>
      <c r="AJ128">
        <f si="41" t="shared"/>
        <v>0</v>
      </c>
      <c r="AK128">
        <f si="42" t="shared"/>
        <v>0</v>
      </c>
      <c r="AL128">
        <f si="43" t="shared"/>
        <v>0</v>
      </c>
      <c r="AM128">
        <f si="44" t="shared"/>
        <v>0</v>
      </c>
      <c r="AN128">
        <f si="45" t="shared"/>
        <v>0</v>
      </c>
      <c r="AO128">
        <f si="46" t="shared"/>
        <v>0</v>
      </c>
      <c r="AP128">
        <f si="47" t="shared"/>
        <v>0</v>
      </c>
      <c r="AQ128">
        <f si="48" t="shared"/>
        <v>0</v>
      </c>
      <c r="AR128">
        <f si="49" t="shared"/>
        <v>0</v>
      </c>
      <c r="AS128">
        <f si="50" t="shared"/>
        <v>0</v>
      </c>
      <c r="AU128" t="str">
        <f>IFERROR(VLOOKUP(C128,Results!$A$2:$B$240,2,FALSE)+VLOOKUP(D128,Results!$A$2:$B$240,2,FALSE)+VLOOKUP(E128,Results!$A$2:$B$240,2,FALSE)+VLOOKUP(F128,Results!$A$2:$B$240,2,FALSE)+VLOOKUP(G128,Results!$A$2:$B$240,2,FALSE)+VLOOKUP(H128,Results!$A$2:$B$240,2,FALSE)+VLOOKUP(I128,Results!$A$2:$B$240,2,FALSE)+VLOOKUP(J128,Results!$A$2:$B$240,2,FALSE)+VLOOKUP(B128,Results!$A$2:$B$240,2,FALSE)-MIN(VLOOKUP(C128,Results!$A$2:$B$240,2,FALSE),VLOOKUP(D128,Results!$A$2:$B$240,2,FALSE),VLOOKUP(E128,Results!$A$2:$B$240,2,FALSE),VLOOKUP(F128,Results!$A$2:$B$240,2,FALSE),VLOOKUP(G128,Results!$A$2:$B$240,2,FALSE),VLOOKUP(H128,Results!$A$2:$B$240,2,FALSE),VLOOKUP(I128,Results!$A$2:$B$240,2,FALSE),VLOOKUP(J128,Results!$A$2:$B$240,2,FALSE),VLOOKUP(B128,Results!$A$2:$B$240,2,FALSE)),"")</f>
        <v/>
      </c>
    </row>
    <row customHeight="1" ht="18.75" r="129" spans="2:47" x14ac:dyDescent="0.3">
      <c r="B129" s="7" t="s">
        <v>166</v>
      </c>
      <c r="C129" s="7" t="s">
        <v>170</v>
      </c>
      <c r="D129" s="7" t="s">
        <v>173</v>
      </c>
      <c r="E129" s="7" t="s">
        <v>148</v>
      </c>
      <c r="F129" s="7" t="s">
        <v>177</v>
      </c>
      <c r="G129" s="7" t="s">
        <v>178</v>
      </c>
      <c r="H129" s="7" t="s">
        <v>92</v>
      </c>
      <c r="I129" s="7" t="s">
        <v>181</v>
      </c>
      <c r="J129" s="7" t="s">
        <v>98</v>
      </c>
      <c r="K129" t="n">
        <v>21.0</v>
      </c>
      <c r="L129" s="30">
        <f si="37" t="shared"/>
        <v>0</v>
      </c>
      <c r="M129" s="6"/>
      <c r="N129" s="35" t="str">
        <f si="38" t="shared"/>
        <v/>
      </c>
      <c r="O129" s="59">
        <f>(IF(ISNUMBER(MATCH(B129,Sheet4!$K$92:$K$101,0)),1,0)+IF(ISNUMBER(MATCH(C129,Sheet4!$K$92:$K$101,0)),1,0)+IF(ISNUMBER(MATCH(D129,Sheet4!$K$92:$K$101,0)),1,0)+IF(ISNUMBER(MATCH(E129,Sheet4!$K$92:$K$101,0)),1,0)+IF(ISNUMBER(MATCH(F129,Sheet4!$K$92:$K$101,0)),1,0)+IF(ISNUMBER(MATCH(G129,Sheet4!$K$92:$K$101,0)),1,0)+IF(ISNUMBER(MATCH(H129,Sheet4!$K$92:$K$101,0)),1,0)+IF(ISNUMBER(MATCH(I129,Sheet4!$K$92:$K$101,0)),1,0)+IF(ISNUMBER(MATCH(J129,Sheet4!$K$92:$K$101,0)),1,0))
-
(IF(ISNUMBER(MATCH(B129,Sheet4!$F$2:$F$11,0)),1,0)+IF(ISNUMBER(MATCH(C129,Sheet4!$F$2:$F$11,0)),1,0)+IF(ISNUMBER(MATCH(D129,Sheet4!$F$2:$F$11,0)),1,0)+IF(ISNUMBER(MATCH(E129,Sheet4!$F$2:$F$11,0)),1,0)+IF(ISNUMBER(MATCH(F129,Sheet4!$F$2:$F$11,0)),1,0)+IF(ISNUMBER(MATCH(G129,Sheet4!$F$2:$F$11,0)),1,0)+IF(ISNUMBER(MATCH(H129,Sheet4!$F$2:$F$11,0)),1,0)+IF(ISNUMBER(MATCH(I129,Sheet4!$F$2:$F$11,0)),1,0)+IF(ISNUMBER(MATCH(J129,Sheet4!$F$2:$F$11,0)),1,0))</f>
        <v>0</v>
      </c>
      <c r="P129" s="40" t="str">
        <f>IFERROR(INDEX(Sheet4!$G:$G,MATCH(Sheet1!B129,Sheet4!$F:$F,0))+INDEX(Sheet4!$G:$G,MATCH(Sheet1!C129,Sheet4!$F:$F,0))+INDEX(Sheet4!$G:$G,MATCH(Sheet1!D129,Sheet4!$F:$F,0))+INDEX(Sheet4!$G:$G,MATCH(Sheet1!E129,Sheet4!$F:$F,0))+INDEX(Sheet4!$G:$G,MATCH(Sheet1!F129,Sheet4!$F:$F,0))+INDEX(Sheet4!$G:$G,MATCH(Sheet1!G129,Sheet4!$F:$F,0))+INDEX(Sheet4!$G:$G,MATCH(Sheet1!H129,Sheet4!$F:$F,0))+INDEX(Sheet4!$G:$G,MATCH(Sheet1!I129,Sheet4!$F:$F,0))+INDEX(Sheet4!$G:$G,MATCH(Sheet1!J129,Sheet4!$F:$F,0)),"")</f>
        <v/>
      </c>
      <c r="Q129" s="15">
        <v>106</v>
      </c>
      <c r="R129" s="26" t="str">
        <f si="51" t="shared"/>
        <v/>
      </c>
      <c r="S129" s="66" t="str">
        <f si="52" t="shared"/>
        <v/>
      </c>
      <c r="T129" s="66"/>
      <c r="U129" s="66" t="str">
        <f si="53" t="shared"/>
        <v/>
      </c>
      <c r="V129" s="66"/>
      <c r="W129" s="66" t="str">
        <f si="54" t="shared"/>
        <v/>
      </c>
      <c r="X129" s="66"/>
      <c r="Y129" s="66" t="str">
        <f si="55" t="shared"/>
        <v/>
      </c>
      <c r="Z129" s="66"/>
      <c r="AA129" s="66" t="str">
        <f si="56" t="shared"/>
        <v/>
      </c>
      <c r="AB129" s="66"/>
      <c r="AC129" s="58" t="str">
        <f si="57" t="shared"/>
        <v/>
      </c>
      <c r="AD129" s="58" t="str">
        <f si="58" t="shared"/>
        <v/>
      </c>
      <c r="AE129" s="27" t="str">
        <f si="59" t="shared"/>
        <v/>
      </c>
      <c r="AF129">
        <f si="40" t="shared"/>
        <v>0</v>
      </c>
      <c r="AH129">
        <v>106</v>
      </c>
      <c r="AI129" t="str">
        <f si="39" t="shared"/>
        <v>Ben SimmonsDe'Aaron FoxMonte MorrisMalik BeasleyKelly OubreGerald GreenMarvin BagleyJosh JacksonJoel Embiid</v>
      </c>
      <c r="AJ129">
        <f si="41" t="shared"/>
        <v>0</v>
      </c>
      <c r="AK129">
        <f si="42" t="shared"/>
        <v>0</v>
      </c>
      <c r="AL129">
        <f si="43" t="shared"/>
        <v>0</v>
      </c>
      <c r="AM129">
        <f si="44" t="shared"/>
        <v>0</v>
      </c>
      <c r="AN129">
        <f si="45" t="shared"/>
        <v>0</v>
      </c>
      <c r="AO129">
        <f si="46" t="shared"/>
        <v>0</v>
      </c>
      <c r="AP129">
        <f si="47" t="shared"/>
        <v>0</v>
      </c>
      <c r="AQ129">
        <f si="48" t="shared"/>
        <v>0</v>
      </c>
      <c r="AR129">
        <f si="49" t="shared"/>
        <v>0</v>
      </c>
      <c r="AS129">
        <f si="50" t="shared"/>
        <v>0</v>
      </c>
      <c r="AU129" t="str">
        <f>IFERROR(VLOOKUP(C129,Results!$A$2:$B$240,2,FALSE)+VLOOKUP(D129,Results!$A$2:$B$240,2,FALSE)+VLOOKUP(E129,Results!$A$2:$B$240,2,FALSE)+VLOOKUP(F129,Results!$A$2:$B$240,2,FALSE)+VLOOKUP(G129,Results!$A$2:$B$240,2,FALSE)+VLOOKUP(H129,Results!$A$2:$B$240,2,FALSE)+VLOOKUP(I129,Results!$A$2:$B$240,2,FALSE)+VLOOKUP(J129,Results!$A$2:$B$240,2,FALSE)+VLOOKUP(B129,Results!$A$2:$B$240,2,FALSE)-MIN(VLOOKUP(C129,Results!$A$2:$B$240,2,FALSE),VLOOKUP(D129,Results!$A$2:$B$240,2,FALSE),VLOOKUP(E129,Results!$A$2:$B$240,2,FALSE),VLOOKUP(F129,Results!$A$2:$B$240,2,FALSE),VLOOKUP(G129,Results!$A$2:$B$240,2,FALSE),VLOOKUP(H129,Results!$A$2:$B$240,2,FALSE),VLOOKUP(I129,Results!$A$2:$B$240,2,FALSE),VLOOKUP(J129,Results!$A$2:$B$240,2,FALSE),VLOOKUP(B129,Results!$A$2:$B$240,2,FALSE)),"")</f>
        <v/>
      </c>
    </row>
    <row customHeight="1" ht="18.75" r="130" spans="2:47" x14ac:dyDescent="0.3">
      <c r="B130" s="7" t="s">
        <v>166</v>
      </c>
      <c r="C130" s="7" t="s">
        <v>116</v>
      </c>
      <c r="D130" s="7" t="s">
        <v>172</v>
      </c>
      <c r="E130" s="7" t="s">
        <v>146</v>
      </c>
      <c r="F130" s="7" t="s">
        <v>177</v>
      </c>
      <c r="G130" s="7" t="s">
        <v>179</v>
      </c>
      <c r="H130" s="7" t="s">
        <v>92</v>
      </c>
      <c r="I130" s="7" t="s">
        <v>152</v>
      </c>
      <c r="J130" s="7" t="s">
        <v>186</v>
      </c>
      <c r="K130" t="n">
        <v>21.0</v>
      </c>
      <c r="L130" s="30">
        <f si="37" t="shared"/>
        <v>0</v>
      </c>
      <c r="M130" s="6"/>
      <c r="N130" s="35" t="str">
        <f si="38" t="shared"/>
        <v/>
      </c>
      <c r="O130" s="59">
        <f>(IF(ISNUMBER(MATCH(B130,Sheet4!$K$92:$K$101,0)),1,0)+IF(ISNUMBER(MATCH(C130,Sheet4!$K$92:$K$101,0)),1,0)+IF(ISNUMBER(MATCH(D130,Sheet4!$K$92:$K$101,0)),1,0)+IF(ISNUMBER(MATCH(E130,Sheet4!$K$92:$K$101,0)),1,0)+IF(ISNUMBER(MATCH(F130,Sheet4!$K$92:$K$101,0)),1,0)+IF(ISNUMBER(MATCH(G130,Sheet4!$K$92:$K$101,0)),1,0)+IF(ISNUMBER(MATCH(H130,Sheet4!$K$92:$K$101,0)),1,0)+IF(ISNUMBER(MATCH(I130,Sheet4!$K$92:$K$101,0)),1,0)+IF(ISNUMBER(MATCH(J130,Sheet4!$K$92:$K$101,0)),1,0))
-
(IF(ISNUMBER(MATCH(B130,Sheet4!$F$2:$F$11,0)),1,0)+IF(ISNUMBER(MATCH(C130,Sheet4!$F$2:$F$11,0)),1,0)+IF(ISNUMBER(MATCH(D130,Sheet4!$F$2:$F$11,0)),1,0)+IF(ISNUMBER(MATCH(E130,Sheet4!$F$2:$F$11,0)),1,0)+IF(ISNUMBER(MATCH(F130,Sheet4!$F$2:$F$11,0)),1,0)+IF(ISNUMBER(MATCH(G130,Sheet4!$F$2:$F$11,0)),1,0)+IF(ISNUMBER(MATCH(H130,Sheet4!$F$2:$F$11,0)),1,0)+IF(ISNUMBER(MATCH(I130,Sheet4!$F$2:$F$11,0)),1,0)+IF(ISNUMBER(MATCH(J130,Sheet4!$F$2:$F$11,0)),1,0))</f>
        <v>0</v>
      </c>
      <c r="P130" s="40" t="str">
        <f>IFERROR(INDEX(Sheet4!$G:$G,MATCH(Sheet1!B130,Sheet4!$F:$F,0))+INDEX(Sheet4!$G:$G,MATCH(Sheet1!C130,Sheet4!$F:$F,0))+INDEX(Sheet4!$G:$G,MATCH(Sheet1!D130,Sheet4!$F:$F,0))+INDEX(Sheet4!$G:$G,MATCH(Sheet1!E130,Sheet4!$F:$F,0))+INDEX(Sheet4!$G:$G,MATCH(Sheet1!F130,Sheet4!$F:$F,0))+INDEX(Sheet4!$G:$G,MATCH(Sheet1!G130,Sheet4!$F:$F,0))+INDEX(Sheet4!$G:$G,MATCH(Sheet1!H130,Sheet4!$F:$F,0))+INDEX(Sheet4!$G:$G,MATCH(Sheet1!I130,Sheet4!$F:$F,0))+INDEX(Sheet4!$G:$G,MATCH(Sheet1!J130,Sheet4!$F:$F,0)),"")</f>
        <v/>
      </c>
      <c r="Q130" s="15">
        <v>107</v>
      </c>
      <c r="R130" s="26" t="str">
        <f si="51" t="shared"/>
        <v/>
      </c>
      <c r="S130" s="66" t="str">
        <f si="52" t="shared"/>
        <v/>
      </c>
      <c r="T130" s="66"/>
      <c r="U130" s="66" t="str">
        <f si="53" t="shared"/>
        <v/>
      </c>
      <c r="V130" s="66"/>
      <c r="W130" s="66" t="str">
        <f si="54" t="shared"/>
        <v/>
      </c>
      <c r="X130" s="66"/>
      <c r="Y130" s="66" t="str">
        <f si="55" t="shared"/>
        <v/>
      </c>
      <c r="Z130" s="66"/>
      <c r="AA130" s="66" t="str">
        <f si="56" t="shared"/>
        <v/>
      </c>
      <c r="AB130" s="66"/>
      <c r="AC130" s="58" t="str">
        <f si="57" t="shared"/>
        <v/>
      </c>
      <c r="AD130" s="58" t="str">
        <f si="58" t="shared"/>
        <v/>
      </c>
      <c r="AE130" s="27" t="str">
        <f si="59" t="shared"/>
        <v/>
      </c>
      <c r="AF130">
        <f si="40" t="shared"/>
        <v>0</v>
      </c>
      <c r="AH130">
        <v>107</v>
      </c>
      <c r="AI130" t="str">
        <f si="39" t="shared"/>
        <v>Ben SimmonsIsaiah CanaanDevin BookerMonte MorrisWill BartonKelly OubrePaul MillsapP.J. TuckerKarl-Anthony Towns</v>
      </c>
      <c r="AJ130">
        <f si="41" t="shared"/>
        <v>0</v>
      </c>
      <c r="AK130">
        <f si="42" t="shared"/>
        <v>0</v>
      </c>
      <c r="AL130">
        <f si="43" t="shared"/>
        <v>0</v>
      </c>
      <c r="AM130">
        <f si="44" t="shared"/>
        <v>0</v>
      </c>
      <c r="AN130">
        <f si="45" t="shared"/>
        <v>0</v>
      </c>
      <c r="AO130">
        <f si="46" t="shared"/>
        <v>0</v>
      </c>
      <c r="AP130">
        <f si="47" t="shared"/>
        <v>0</v>
      </c>
      <c r="AQ130">
        <f si="48" t="shared"/>
        <v>0</v>
      </c>
      <c r="AR130">
        <f si="49" t="shared"/>
        <v>0</v>
      </c>
      <c r="AS130">
        <f si="50" t="shared"/>
        <v>0</v>
      </c>
      <c r="AU130" t="str">
        <f>IFERROR(VLOOKUP(C130,Results!$A$2:$B$240,2,FALSE)+VLOOKUP(D130,Results!$A$2:$B$240,2,FALSE)+VLOOKUP(E130,Results!$A$2:$B$240,2,FALSE)+VLOOKUP(F130,Results!$A$2:$B$240,2,FALSE)+VLOOKUP(G130,Results!$A$2:$B$240,2,FALSE)+VLOOKUP(H130,Results!$A$2:$B$240,2,FALSE)+VLOOKUP(I130,Results!$A$2:$B$240,2,FALSE)+VLOOKUP(J130,Results!$A$2:$B$240,2,FALSE)+VLOOKUP(B130,Results!$A$2:$B$240,2,FALSE)-MIN(VLOOKUP(C130,Results!$A$2:$B$240,2,FALSE),VLOOKUP(D130,Results!$A$2:$B$240,2,FALSE),VLOOKUP(E130,Results!$A$2:$B$240,2,FALSE),VLOOKUP(F130,Results!$A$2:$B$240,2,FALSE),VLOOKUP(G130,Results!$A$2:$B$240,2,FALSE),VLOOKUP(H130,Results!$A$2:$B$240,2,FALSE),VLOOKUP(I130,Results!$A$2:$B$240,2,FALSE),VLOOKUP(J130,Results!$A$2:$B$240,2,FALSE),VLOOKUP(B130,Results!$A$2:$B$240,2,FALSE)),"")</f>
        <v/>
      </c>
    </row>
    <row customHeight="1" ht="18.75" r="131" spans="2:47" x14ac:dyDescent="0.3">
      <c r="B131" s="7" t="s">
        <v>166</v>
      </c>
      <c r="C131" s="7" t="s">
        <v>95</v>
      </c>
      <c r="D131" s="7" t="s">
        <v>89</v>
      </c>
      <c r="E131" s="7" t="s">
        <v>146</v>
      </c>
      <c r="F131" s="7" t="s">
        <v>150</v>
      </c>
      <c r="G131" s="7" t="s">
        <v>159</v>
      </c>
      <c r="H131" s="7" t="s">
        <v>181</v>
      </c>
      <c r="I131" s="7" t="s">
        <v>152</v>
      </c>
      <c r="J131" s="7" t="s">
        <v>186</v>
      </c>
      <c r="K131" t="n">
        <v>21.0</v>
      </c>
      <c r="L131" s="30">
        <f si="37" t="shared"/>
        <v>0</v>
      </c>
      <c r="M131" s="6"/>
      <c r="N131" s="35" t="str">
        <f si="38" t="shared"/>
        <v/>
      </c>
      <c r="O131" s="59">
        <f>(IF(ISNUMBER(MATCH(B131,Sheet4!$K$92:$K$101,0)),1,0)+IF(ISNUMBER(MATCH(C131,Sheet4!$K$92:$K$101,0)),1,0)+IF(ISNUMBER(MATCH(D131,Sheet4!$K$92:$K$101,0)),1,0)+IF(ISNUMBER(MATCH(E131,Sheet4!$K$92:$K$101,0)),1,0)+IF(ISNUMBER(MATCH(F131,Sheet4!$K$92:$K$101,0)),1,0)+IF(ISNUMBER(MATCH(G131,Sheet4!$K$92:$K$101,0)),1,0)+IF(ISNUMBER(MATCH(H131,Sheet4!$K$92:$K$101,0)),1,0)+IF(ISNUMBER(MATCH(I131,Sheet4!$K$92:$K$101,0)),1,0)+IF(ISNUMBER(MATCH(J131,Sheet4!$K$92:$K$101,0)),1,0))
-
(IF(ISNUMBER(MATCH(B131,Sheet4!$F$2:$F$11,0)),1,0)+IF(ISNUMBER(MATCH(C131,Sheet4!$F$2:$F$11,0)),1,0)+IF(ISNUMBER(MATCH(D131,Sheet4!$F$2:$F$11,0)),1,0)+IF(ISNUMBER(MATCH(E131,Sheet4!$F$2:$F$11,0)),1,0)+IF(ISNUMBER(MATCH(F131,Sheet4!$F$2:$F$11,0)),1,0)+IF(ISNUMBER(MATCH(G131,Sheet4!$F$2:$F$11,0)),1,0)+IF(ISNUMBER(MATCH(H131,Sheet4!$F$2:$F$11,0)),1,0)+IF(ISNUMBER(MATCH(I131,Sheet4!$F$2:$F$11,0)),1,0)+IF(ISNUMBER(MATCH(J131,Sheet4!$F$2:$F$11,0)),1,0))</f>
        <v>0</v>
      </c>
      <c r="P131" s="40" t="str">
        <f>IFERROR(INDEX(Sheet4!$G:$G,MATCH(Sheet1!B131,Sheet4!$F:$F,0))+INDEX(Sheet4!$G:$G,MATCH(Sheet1!C131,Sheet4!$F:$F,0))+INDEX(Sheet4!$G:$G,MATCH(Sheet1!D131,Sheet4!$F:$F,0))+INDEX(Sheet4!$G:$G,MATCH(Sheet1!E131,Sheet4!$F:$F,0))+INDEX(Sheet4!$G:$G,MATCH(Sheet1!F131,Sheet4!$F:$F,0))+INDEX(Sheet4!$G:$G,MATCH(Sheet1!G131,Sheet4!$F:$F,0))+INDEX(Sheet4!$G:$G,MATCH(Sheet1!H131,Sheet4!$F:$F,0))+INDEX(Sheet4!$G:$G,MATCH(Sheet1!I131,Sheet4!$F:$F,0))+INDEX(Sheet4!$G:$G,MATCH(Sheet1!J131,Sheet4!$F:$F,0)),"")</f>
        <v/>
      </c>
      <c r="Q131" s="15">
        <v>108</v>
      </c>
      <c r="R131" s="26" t="str">
        <f si="51" t="shared"/>
        <v/>
      </c>
      <c r="S131" s="66" t="str">
        <f si="52" t="shared"/>
        <v/>
      </c>
      <c r="T131" s="66"/>
      <c r="U131" s="66" t="str">
        <f si="53" t="shared"/>
        <v/>
      </c>
      <c r="V131" s="66"/>
      <c r="W131" s="66" t="str">
        <f si="54" t="shared"/>
        <v/>
      </c>
      <c r="X131" s="66"/>
      <c r="Y131" s="66" t="str">
        <f si="55" t="shared"/>
        <v/>
      </c>
      <c r="Z131" s="66"/>
      <c r="AA131" s="66" t="str">
        <f si="56" t="shared"/>
        <v/>
      </c>
      <c r="AB131" s="66"/>
      <c r="AC131" s="58" t="str">
        <f si="57" t="shared"/>
        <v/>
      </c>
      <c r="AD131" s="58" t="str">
        <f si="58" t="shared"/>
        <v/>
      </c>
      <c r="AE131" s="27" t="str">
        <f si="59" t="shared"/>
        <v/>
      </c>
      <c r="AF131">
        <f si="40" t="shared"/>
        <v>0</v>
      </c>
      <c r="AH131">
        <v>108</v>
      </c>
      <c r="AI131" t="str">
        <f si="39" t="shared"/>
        <v>Ben SimmonsIsaiah CanaanDevin BookerMonte MorrisJoe InglesCorey BrewerKenneth FariedPaul MillsapKarl-Anthony Towns</v>
      </c>
      <c r="AJ131">
        <f si="41" t="shared"/>
        <v>0</v>
      </c>
      <c r="AK131">
        <f si="42" t="shared"/>
        <v>0</v>
      </c>
      <c r="AL131">
        <f si="43" t="shared"/>
        <v>0</v>
      </c>
      <c r="AM131">
        <f si="44" t="shared"/>
        <v>0</v>
      </c>
      <c r="AN131">
        <f si="45" t="shared"/>
        <v>0</v>
      </c>
      <c r="AO131">
        <f si="46" t="shared"/>
        <v>0</v>
      </c>
      <c r="AP131">
        <f si="47" t="shared"/>
        <v>0</v>
      </c>
      <c r="AQ131">
        <f si="48" t="shared"/>
        <v>0</v>
      </c>
      <c r="AR131">
        <f si="49" t="shared"/>
        <v>0</v>
      </c>
      <c r="AS131">
        <f si="50" t="shared"/>
        <v>0</v>
      </c>
      <c r="AU131" t="str">
        <f>IFERROR(VLOOKUP(C131,Results!$A$2:$B$240,2,FALSE)+VLOOKUP(D131,Results!$A$2:$B$240,2,FALSE)+VLOOKUP(E131,Results!$A$2:$B$240,2,FALSE)+VLOOKUP(F131,Results!$A$2:$B$240,2,FALSE)+VLOOKUP(G131,Results!$A$2:$B$240,2,FALSE)+VLOOKUP(H131,Results!$A$2:$B$240,2,FALSE)+VLOOKUP(I131,Results!$A$2:$B$240,2,FALSE)+VLOOKUP(J131,Results!$A$2:$B$240,2,FALSE)+VLOOKUP(B131,Results!$A$2:$B$240,2,FALSE)-MIN(VLOOKUP(C131,Results!$A$2:$B$240,2,FALSE),VLOOKUP(D131,Results!$A$2:$B$240,2,FALSE),VLOOKUP(E131,Results!$A$2:$B$240,2,FALSE),VLOOKUP(F131,Results!$A$2:$B$240,2,FALSE),VLOOKUP(G131,Results!$A$2:$B$240,2,FALSE),VLOOKUP(H131,Results!$A$2:$B$240,2,FALSE),VLOOKUP(I131,Results!$A$2:$B$240,2,FALSE),VLOOKUP(J131,Results!$A$2:$B$240,2,FALSE),VLOOKUP(B131,Results!$A$2:$B$240,2,FALSE)),"")</f>
        <v/>
      </c>
    </row>
    <row customHeight="1" ht="18.75" r="132" spans="2:47" x14ac:dyDescent="0.3">
      <c r="B132" s="7" t="s">
        <v>87</v>
      </c>
      <c r="C132" s="7" t="s">
        <v>170</v>
      </c>
      <c r="D132" s="7" t="s">
        <v>172</v>
      </c>
      <c r="E132" s="7" t="s">
        <v>146</v>
      </c>
      <c r="F132" s="7" t="s">
        <v>177</v>
      </c>
      <c r="G132" s="7" t="s">
        <v>96</v>
      </c>
      <c r="H132" s="7" t="s">
        <v>93</v>
      </c>
      <c r="I132" s="7" t="s">
        <v>181</v>
      </c>
      <c r="J132" s="7" t="s">
        <v>188</v>
      </c>
      <c r="K132" t="n">
        <v>21.0</v>
      </c>
      <c r="L132" s="30">
        <f si="37" t="shared"/>
        <v>0</v>
      </c>
      <c r="M132" s="6"/>
      <c r="N132" s="35" t="str">
        <f si="38" t="shared"/>
        <v/>
      </c>
      <c r="O132" s="59">
        <f>(IF(ISNUMBER(MATCH(B132,Sheet4!$K$92:$K$101,0)),1,0)+IF(ISNUMBER(MATCH(C132,Sheet4!$K$92:$K$101,0)),1,0)+IF(ISNUMBER(MATCH(D132,Sheet4!$K$92:$K$101,0)),1,0)+IF(ISNUMBER(MATCH(E132,Sheet4!$K$92:$K$101,0)),1,0)+IF(ISNUMBER(MATCH(F132,Sheet4!$K$92:$K$101,0)),1,0)+IF(ISNUMBER(MATCH(G132,Sheet4!$K$92:$K$101,0)),1,0)+IF(ISNUMBER(MATCH(H132,Sheet4!$K$92:$K$101,0)),1,0)+IF(ISNUMBER(MATCH(I132,Sheet4!$K$92:$K$101,0)),1,0)+IF(ISNUMBER(MATCH(J132,Sheet4!$K$92:$K$101,0)),1,0))
-
(IF(ISNUMBER(MATCH(B132,Sheet4!$F$2:$F$11,0)),1,0)+IF(ISNUMBER(MATCH(C132,Sheet4!$F$2:$F$11,0)),1,0)+IF(ISNUMBER(MATCH(D132,Sheet4!$F$2:$F$11,0)),1,0)+IF(ISNUMBER(MATCH(E132,Sheet4!$F$2:$F$11,0)),1,0)+IF(ISNUMBER(MATCH(F132,Sheet4!$F$2:$F$11,0)),1,0)+IF(ISNUMBER(MATCH(G132,Sheet4!$F$2:$F$11,0)),1,0)+IF(ISNUMBER(MATCH(H132,Sheet4!$F$2:$F$11,0)),1,0)+IF(ISNUMBER(MATCH(I132,Sheet4!$F$2:$F$11,0)),1,0)+IF(ISNUMBER(MATCH(J132,Sheet4!$F$2:$F$11,0)),1,0))</f>
        <v>0</v>
      </c>
      <c r="P132" s="40" t="str">
        <f>IFERROR(INDEX(Sheet4!$G:$G,MATCH(Sheet1!B132,Sheet4!$F:$F,0))+INDEX(Sheet4!$G:$G,MATCH(Sheet1!C132,Sheet4!$F:$F,0))+INDEX(Sheet4!$G:$G,MATCH(Sheet1!D132,Sheet4!$F:$F,0))+INDEX(Sheet4!$G:$G,MATCH(Sheet1!E132,Sheet4!$F:$F,0))+INDEX(Sheet4!$G:$G,MATCH(Sheet1!F132,Sheet4!$F:$F,0))+INDEX(Sheet4!$G:$G,MATCH(Sheet1!G132,Sheet4!$F:$F,0))+INDEX(Sheet4!$G:$G,MATCH(Sheet1!H132,Sheet4!$F:$F,0))+INDEX(Sheet4!$G:$G,MATCH(Sheet1!I132,Sheet4!$F:$F,0))+INDEX(Sheet4!$G:$G,MATCH(Sheet1!J132,Sheet4!$F:$F,0)),"")</f>
        <v/>
      </c>
      <c r="Q132" s="15">
        <v>109</v>
      </c>
      <c r="R132" s="26" t="str">
        <f si="51" t="shared"/>
        <v/>
      </c>
      <c r="S132" s="66" t="str">
        <f si="52" t="shared"/>
        <v/>
      </c>
      <c r="T132" s="66"/>
      <c r="U132" s="66" t="str">
        <f si="53" t="shared"/>
        <v/>
      </c>
      <c r="V132" s="66"/>
      <c r="W132" s="66" t="str">
        <f si="54" t="shared"/>
        <v/>
      </c>
      <c r="X132" s="66"/>
      <c r="Y132" s="66" t="str">
        <f si="55" t="shared"/>
        <v/>
      </c>
      <c r="Z132" s="66"/>
      <c r="AA132" s="66" t="str">
        <f si="56" t="shared"/>
        <v/>
      </c>
      <c r="AB132" s="66"/>
      <c r="AC132" s="58" t="str">
        <f si="57" t="shared"/>
        <v/>
      </c>
      <c r="AD132" s="58" t="str">
        <f si="58" t="shared"/>
        <v/>
      </c>
      <c r="AE132" s="27" t="str">
        <f si="59" t="shared"/>
        <v/>
      </c>
      <c r="AF132">
        <f si="40" t="shared"/>
        <v>0</v>
      </c>
      <c r="AH132">
        <v>109</v>
      </c>
      <c r="AI132" t="str">
        <f si="39" t="shared"/>
        <v>De'Aaron FoxLandry ShametDevin BookerMonte MorrisKelly OubreCorey BrewerKenneth FariedJohn CollinsKarl-Anthony Towns</v>
      </c>
      <c r="AJ132">
        <f si="41" t="shared"/>
        <v>0</v>
      </c>
      <c r="AK132">
        <f si="42" t="shared"/>
        <v>0</v>
      </c>
      <c r="AL132">
        <f si="43" t="shared"/>
        <v>0</v>
      </c>
      <c r="AM132">
        <f si="44" t="shared"/>
        <v>0</v>
      </c>
      <c r="AN132">
        <f si="45" t="shared"/>
        <v>0</v>
      </c>
      <c r="AO132">
        <f si="46" t="shared"/>
        <v>0</v>
      </c>
      <c r="AP132">
        <f si="47" t="shared"/>
        <v>0</v>
      </c>
      <c r="AQ132">
        <f si="48" t="shared"/>
        <v>0</v>
      </c>
      <c r="AR132">
        <f si="49" t="shared"/>
        <v>0</v>
      </c>
      <c r="AS132">
        <f si="50" t="shared"/>
        <v>0</v>
      </c>
      <c r="AU132" t="str">
        <f>IFERROR(VLOOKUP(C132,Results!$A$2:$B$240,2,FALSE)+VLOOKUP(D132,Results!$A$2:$B$240,2,FALSE)+VLOOKUP(E132,Results!$A$2:$B$240,2,FALSE)+VLOOKUP(F132,Results!$A$2:$B$240,2,FALSE)+VLOOKUP(G132,Results!$A$2:$B$240,2,FALSE)+VLOOKUP(H132,Results!$A$2:$B$240,2,FALSE)+VLOOKUP(I132,Results!$A$2:$B$240,2,FALSE)+VLOOKUP(J132,Results!$A$2:$B$240,2,FALSE)+VLOOKUP(B132,Results!$A$2:$B$240,2,FALSE)-MIN(VLOOKUP(C132,Results!$A$2:$B$240,2,FALSE),VLOOKUP(D132,Results!$A$2:$B$240,2,FALSE),VLOOKUP(E132,Results!$A$2:$B$240,2,FALSE),VLOOKUP(F132,Results!$A$2:$B$240,2,FALSE),VLOOKUP(G132,Results!$A$2:$B$240,2,FALSE),VLOOKUP(H132,Results!$A$2:$B$240,2,FALSE),VLOOKUP(I132,Results!$A$2:$B$240,2,FALSE),VLOOKUP(J132,Results!$A$2:$B$240,2,FALSE),VLOOKUP(B132,Results!$A$2:$B$240,2,FALSE)),"")</f>
        <v/>
      </c>
    </row>
    <row customHeight="1" ht="18.75" r="133" spans="2:47" x14ac:dyDescent="0.3">
      <c r="B133" s="7" t="s">
        <v>166</v>
      </c>
      <c r="C133" s="7" t="s">
        <v>167</v>
      </c>
      <c r="D133" s="7" t="s">
        <v>172</v>
      </c>
      <c r="E133" s="7" t="s">
        <v>146</v>
      </c>
      <c r="F133" s="7" t="s">
        <v>177</v>
      </c>
      <c r="G133" s="7" t="s">
        <v>100</v>
      </c>
      <c r="H133" s="7" t="s">
        <v>152</v>
      </c>
      <c r="I133" s="7" t="s">
        <v>155</v>
      </c>
      <c r="J133" s="7" t="s">
        <v>188</v>
      </c>
      <c r="K133" t="n">
        <v>21.0</v>
      </c>
      <c r="L133" s="30">
        <f si="37" t="shared"/>
        <v>0</v>
      </c>
      <c r="M133" s="6"/>
      <c r="N133" s="35" t="str">
        <f si="38" t="shared"/>
        <v/>
      </c>
      <c r="O133" s="59">
        <f>(IF(ISNUMBER(MATCH(B133,Sheet4!$K$92:$K$101,0)),1,0)+IF(ISNUMBER(MATCH(C133,Sheet4!$K$92:$K$101,0)),1,0)+IF(ISNUMBER(MATCH(D133,Sheet4!$K$92:$K$101,0)),1,0)+IF(ISNUMBER(MATCH(E133,Sheet4!$K$92:$K$101,0)),1,0)+IF(ISNUMBER(MATCH(F133,Sheet4!$K$92:$K$101,0)),1,0)+IF(ISNUMBER(MATCH(G133,Sheet4!$K$92:$K$101,0)),1,0)+IF(ISNUMBER(MATCH(H133,Sheet4!$K$92:$K$101,0)),1,0)+IF(ISNUMBER(MATCH(I133,Sheet4!$K$92:$K$101,0)),1,0)+IF(ISNUMBER(MATCH(J133,Sheet4!$K$92:$K$101,0)),1,0))
-
(IF(ISNUMBER(MATCH(B133,Sheet4!$F$2:$F$11,0)),1,0)+IF(ISNUMBER(MATCH(C133,Sheet4!$F$2:$F$11,0)),1,0)+IF(ISNUMBER(MATCH(D133,Sheet4!$F$2:$F$11,0)),1,0)+IF(ISNUMBER(MATCH(E133,Sheet4!$F$2:$F$11,0)),1,0)+IF(ISNUMBER(MATCH(F133,Sheet4!$F$2:$F$11,0)),1,0)+IF(ISNUMBER(MATCH(G133,Sheet4!$F$2:$F$11,0)),1,0)+IF(ISNUMBER(MATCH(H133,Sheet4!$F$2:$F$11,0)),1,0)+IF(ISNUMBER(MATCH(I133,Sheet4!$F$2:$F$11,0)),1,0)+IF(ISNUMBER(MATCH(J133,Sheet4!$F$2:$F$11,0)),1,0))</f>
        <v>0</v>
      </c>
      <c r="P133" s="40" t="str">
        <f>IFERROR(INDEX(Sheet4!$G:$G,MATCH(Sheet1!B133,Sheet4!$F:$F,0))+INDEX(Sheet4!$G:$G,MATCH(Sheet1!C133,Sheet4!$F:$F,0))+INDEX(Sheet4!$G:$G,MATCH(Sheet1!D133,Sheet4!$F:$F,0))+INDEX(Sheet4!$G:$G,MATCH(Sheet1!E133,Sheet4!$F:$F,0))+INDEX(Sheet4!$G:$G,MATCH(Sheet1!F133,Sheet4!$F:$F,0))+INDEX(Sheet4!$G:$G,MATCH(Sheet1!G133,Sheet4!$F:$F,0))+INDEX(Sheet4!$G:$G,MATCH(Sheet1!H133,Sheet4!$F:$F,0))+INDEX(Sheet4!$G:$G,MATCH(Sheet1!I133,Sheet4!$F:$F,0))+INDEX(Sheet4!$G:$G,MATCH(Sheet1!J133,Sheet4!$F:$F,0)),"")</f>
        <v/>
      </c>
      <c r="Q133" s="15">
        <v>110</v>
      </c>
      <c r="R133" s="26" t="str">
        <f si="51" t="shared"/>
        <v/>
      </c>
      <c r="S133" s="66" t="str">
        <f si="52" t="shared"/>
        <v/>
      </c>
      <c r="T133" s="66"/>
      <c r="U133" s="66" t="str">
        <f si="53" t="shared"/>
        <v/>
      </c>
      <c r="V133" s="66"/>
      <c r="W133" s="66" t="str">
        <f si="54" t="shared"/>
        <v/>
      </c>
      <c r="X133" s="66"/>
      <c r="Y133" s="66" t="str">
        <f si="55" t="shared"/>
        <v/>
      </c>
      <c r="Z133" s="66"/>
      <c r="AA133" s="66" t="str">
        <f si="56" t="shared"/>
        <v/>
      </c>
      <c r="AB133" s="66"/>
      <c r="AC133" s="58" t="str">
        <f si="57" t="shared"/>
        <v/>
      </c>
      <c r="AD133" s="58" t="str">
        <f si="58" t="shared"/>
        <v/>
      </c>
      <c r="AE133" s="27" t="str">
        <f si="59" t="shared"/>
        <v/>
      </c>
      <c r="AF133">
        <f si="40" t="shared"/>
        <v>0</v>
      </c>
      <c r="AH133">
        <v>110</v>
      </c>
      <c r="AI133" t="str">
        <f si="39" t="shared"/>
        <v>Ben SimmonsIsaiah CanaanDevin BookerJimmy ButlerDeAndre' BembryCorey BrewerJosh JacksonDerrick FavorsKarl-Anthony Towns</v>
      </c>
      <c r="AJ133">
        <f si="41" t="shared"/>
        <v>0</v>
      </c>
      <c r="AK133">
        <f si="42" t="shared"/>
        <v>0</v>
      </c>
      <c r="AL133">
        <f si="43" t="shared"/>
        <v>0</v>
      </c>
      <c r="AM133">
        <f si="44" t="shared"/>
        <v>0</v>
      </c>
      <c r="AN133">
        <f si="45" t="shared"/>
        <v>0</v>
      </c>
      <c r="AO133">
        <f si="46" t="shared"/>
        <v>0</v>
      </c>
      <c r="AP133">
        <f si="47" t="shared"/>
        <v>0</v>
      </c>
      <c r="AQ133">
        <f si="48" t="shared"/>
        <v>0</v>
      </c>
      <c r="AR133">
        <f si="49" t="shared"/>
        <v>0</v>
      </c>
      <c r="AS133">
        <f si="50" t="shared"/>
        <v>0</v>
      </c>
      <c r="AU133" t="str">
        <f>IFERROR(VLOOKUP(C133,Results!$A$2:$B$240,2,FALSE)+VLOOKUP(D133,Results!$A$2:$B$240,2,FALSE)+VLOOKUP(E133,Results!$A$2:$B$240,2,FALSE)+VLOOKUP(F133,Results!$A$2:$B$240,2,FALSE)+VLOOKUP(G133,Results!$A$2:$B$240,2,FALSE)+VLOOKUP(H133,Results!$A$2:$B$240,2,FALSE)+VLOOKUP(I133,Results!$A$2:$B$240,2,FALSE)+VLOOKUP(J133,Results!$A$2:$B$240,2,FALSE)+VLOOKUP(B133,Results!$A$2:$B$240,2,FALSE)-MIN(VLOOKUP(C133,Results!$A$2:$B$240,2,FALSE),VLOOKUP(D133,Results!$A$2:$B$240,2,FALSE),VLOOKUP(E133,Results!$A$2:$B$240,2,FALSE),VLOOKUP(F133,Results!$A$2:$B$240,2,FALSE),VLOOKUP(G133,Results!$A$2:$B$240,2,FALSE),VLOOKUP(H133,Results!$A$2:$B$240,2,FALSE),VLOOKUP(I133,Results!$A$2:$B$240,2,FALSE),VLOOKUP(J133,Results!$A$2:$B$240,2,FALSE),VLOOKUP(B133,Results!$A$2:$B$240,2,FALSE)),"")</f>
        <v/>
      </c>
    </row>
    <row customHeight="1" ht="18.75" r="134" spans="2:47" x14ac:dyDescent="0.3">
      <c r="B134" s="7" t="s">
        <v>166</v>
      </c>
      <c r="C134" s="7" t="s">
        <v>170</v>
      </c>
      <c r="D134" s="7" t="s">
        <v>172</v>
      </c>
      <c r="E134" s="7" t="s">
        <v>146</v>
      </c>
      <c r="F134" s="7" t="s">
        <v>177</v>
      </c>
      <c r="G134" s="7" t="s">
        <v>179</v>
      </c>
      <c r="H134" s="7" t="s">
        <v>153</v>
      </c>
      <c r="I134" s="7" t="s">
        <v>154</v>
      </c>
      <c r="J134" s="7" t="s">
        <v>186</v>
      </c>
      <c r="K134" t="n">
        <v>21.0</v>
      </c>
      <c r="L134" s="30">
        <f si="37" t="shared"/>
        <v>0</v>
      </c>
      <c r="M134" s="6"/>
      <c r="N134" s="35" t="str">
        <f si="38" t="shared"/>
        <v/>
      </c>
      <c r="O134" s="59">
        <f>(IF(ISNUMBER(MATCH(B134,Sheet4!$K$92:$K$101,0)),1,0)+IF(ISNUMBER(MATCH(C134,Sheet4!$K$92:$K$101,0)),1,0)+IF(ISNUMBER(MATCH(D134,Sheet4!$K$92:$K$101,0)),1,0)+IF(ISNUMBER(MATCH(E134,Sheet4!$K$92:$K$101,0)),1,0)+IF(ISNUMBER(MATCH(F134,Sheet4!$K$92:$K$101,0)),1,0)+IF(ISNUMBER(MATCH(G134,Sheet4!$K$92:$K$101,0)),1,0)+IF(ISNUMBER(MATCH(H134,Sheet4!$K$92:$K$101,0)),1,0)+IF(ISNUMBER(MATCH(I134,Sheet4!$K$92:$K$101,0)),1,0)+IF(ISNUMBER(MATCH(J134,Sheet4!$K$92:$K$101,0)),1,0))
-
(IF(ISNUMBER(MATCH(B134,Sheet4!$F$2:$F$11,0)),1,0)+IF(ISNUMBER(MATCH(C134,Sheet4!$F$2:$F$11,0)),1,0)+IF(ISNUMBER(MATCH(D134,Sheet4!$F$2:$F$11,0)),1,0)+IF(ISNUMBER(MATCH(E134,Sheet4!$F$2:$F$11,0)),1,0)+IF(ISNUMBER(MATCH(F134,Sheet4!$F$2:$F$11,0)),1,0)+IF(ISNUMBER(MATCH(G134,Sheet4!$F$2:$F$11,0)),1,0)+IF(ISNUMBER(MATCH(H134,Sheet4!$F$2:$F$11,0)),1,0)+IF(ISNUMBER(MATCH(I134,Sheet4!$F$2:$F$11,0)),1,0)+IF(ISNUMBER(MATCH(J134,Sheet4!$F$2:$F$11,0)),1,0))</f>
        <v>0</v>
      </c>
      <c r="P134" s="40" t="str">
        <f>IFERROR(INDEX(Sheet4!$G:$G,MATCH(Sheet1!B134,Sheet4!$F:$F,0))+INDEX(Sheet4!$G:$G,MATCH(Sheet1!C134,Sheet4!$F:$F,0))+INDEX(Sheet4!$G:$G,MATCH(Sheet1!D134,Sheet4!$F:$F,0))+INDEX(Sheet4!$G:$G,MATCH(Sheet1!E134,Sheet4!$F:$F,0))+INDEX(Sheet4!$G:$G,MATCH(Sheet1!F134,Sheet4!$F:$F,0))+INDEX(Sheet4!$G:$G,MATCH(Sheet1!G134,Sheet4!$F:$F,0))+INDEX(Sheet4!$G:$G,MATCH(Sheet1!H134,Sheet4!$F:$F,0))+INDEX(Sheet4!$G:$G,MATCH(Sheet1!I134,Sheet4!$F:$F,0))+INDEX(Sheet4!$G:$G,MATCH(Sheet1!J134,Sheet4!$F:$F,0)),"")</f>
        <v/>
      </c>
      <c r="Q134" s="15">
        <v>111</v>
      </c>
      <c r="R134" s="26" t="str">
        <f si="51" t="shared"/>
        <v/>
      </c>
      <c r="S134" s="66" t="str">
        <f si="52" t="shared"/>
        <v/>
      </c>
      <c r="T134" s="66"/>
      <c r="U134" s="66" t="str">
        <f si="53" t="shared"/>
        <v/>
      </c>
      <c r="V134" s="66"/>
      <c r="W134" s="66" t="str">
        <f si="54" t="shared"/>
        <v/>
      </c>
      <c r="X134" s="66"/>
      <c r="Y134" s="66" t="str">
        <f si="55" t="shared"/>
        <v/>
      </c>
      <c r="Z134" s="66"/>
      <c r="AA134" s="66" t="str">
        <f si="56" t="shared"/>
        <v/>
      </c>
      <c r="AB134" s="66"/>
      <c r="AC134" s="58" t="str">
        <f si="57" t="shared"/>
        <v/>
      </c>
      <c r="AD134" s="58" t="str">
        <f si="58" t="shared"/>
        <v/>
      </c>
      <c r="AE134" s="27" t="str">
        <f si="59" t="shared"/>
        <v/>
      </c>
      <c r="AF134">
        <f si="40" t="shared"/>
        <v>0</v>
      </c>
      <c r="AH134">
        <v>111</v>
      </c>
      <c r="AI134" t="str">
        <f si="39" t="shared"/>
        <v>Ben SimmonsJerryd BaylessDevin BookerMonte MorrisKelly OubreJae CrowderPaul MillsapTrey LylesJoel Embiid</v>
      </c>
      <c r="AJ134">
        <f si="41" t="shared"/>
        <v>0</v>
      </c>
      <c r="AK134">
        <f si="42" t="shared"/>
        <v>0</v>
      </c>
      <c r="AL134">
        <f si="43" t="shared"/>
        <v>0</v>
      </c>
      <c r="AM134">
        <f si="44" t="shared"/>
        <v>0</v>
      </c>
      <c r="AN134">
        <f si="45" t="shared"/>
        <v>0</v>
      </c>
      <c r="AO134">
        <f si="46" t="shared"/>
        <v>0</v>
      </c>
      <c r="AP134">
        <f si="47" t="shared"/>
        <v>0</v>
      </c>
      <c r="AQ134">
        <f si="48" t="shared"/>
        <v>0</v>
      </c>
      <c r="AR134">
        <f si="49" t="shared"/>
        <v>0</v>
      </c>
      <c r="AS134">
        <f si="50" t="shared"/>
        <v>0</v>
      </c>
      <c r="AU134" t="str">
        <f>IFERROR(VLOOKUP(C134,Results!$A$2:$B$240,2,FALSE)+VLOOKUP(D134,Results!$A$2:$B$240,2,FALSE)+VLOOKUP(E134,Results!$A$2:$B$240,2,FALSE)+VLOOKUP(F134,Results!$A$2:$B$240,2,FALSE)+VLOOKUP(G134,Results!$A$2:$B$240,2,FALSE)+VLOOKUP(H134,Results!$A$2:$B$240,2,FALSE)+VLOOKUP(I134,Results!$A$2:$B$240,2,FALSE)+VLOOKUP(J134,Results!$A$2:$B$240,2,FALSE)+VLOOKUP(B134,Results!$A$2:$B$240,2,FALSE)-MIN(VLOOKUP(C134,Results!$A$2:$B$240,2,FALSE),VLOOKUP(D134,Results!$A$2:$B$240,2,FALSE),VLOOKUP(E134,Results!$A$2:$B$240,2,FALSE),VLOOKUP(F134,Results!$A$2:$B$240,2,FALSE),VLOOKUP(G134,Results!$A$2:$B$240,2,FALSE),VLOOKUP(H134,Results!$A$2:$B$240,2,FALSE),VLOOKUP(I134,Results!$A$2:$B$240,2,FALSE),VLOOKUP(J134,Results!$A$2:$B$240,2,FALSE),VLOOKUP(B134,Results!$A$2:$B$240,2,FALSE)),"")</f>
        <v/>
      </c>
    </row>
    <row customHeight="1" ht="18.75" r="135" spans="2:47" x14ac:dyDescent="0.3">
      <c r="B135" s="7" t="s">
        <v>166</v>
      </c>
      <c r="C135" s="7" t="s">
        <v>171</v>
      </c>
      <c r="D135" s="7" t="s">
        <v>146</v>
      </c>
      <c r="E135" s="7" t="s">
        <v>148</v>
      </c>
      <c r="F135" s="7" t="s">
        <v>150</v>
      </c>
      <c r="G135" s="7" t="s">
        <v>178</v>
      </c>
      <c r="H135" s="7" t="s">
        <v>153</v>
      </c>
      <c r="I135" s="7" t="s">
        <v>181</v>
      </c>
      <c r="J135" s="7" t="s">
        <v>188</v>
      </c>
      <c r="K135" t="n">
        <v>21.0</v>
      </c>
      <c r="L135" s="30">
        <f si="37" t="shared"/>
        <v>0</v>
      </c>
      <c r="M135" s="6"/>
      <c r="N135" s="35" t="str">
        <f si="38" t="shared"/>
        <v/>
      </c>
      <c r="O135" s="59">
        <f>(IF(ISNUMBER(MATCH(B135,Sheet4!$K$92:$K$101,0)),1,0)+IF(ISNUMBER(MATCH(C135,Sheet4!$K$92:$K$101,0)),1,0)+IF(ISNUMBER(MATCH(D135,Sheet4!$K$92:$K$101,0)),1,0)+IF(ISNUMBER(MATCH(E135,Sheet4!$K$92:$K$101,0)),1,0)+IF(ISNUMBER(MATCH(F135,Sheet4!$K$92:$K$101,0)),1,0)+IF(ISNUMBER(MATCH(G135,Sheet4!$K$92:$K$101,0)),1,0)+IF(ISNUMBER(MATCH(H135,Sheet4!$K$92:$K$101,0)),1,0)+IF(ISNUMBER(MATCH(I135,Sheet4!$K$92:$K$101,0)),1,0)+IF(ISNUMBER(MATCH(J135,Sheet4!$K$92:$K$101,0)),1,0))
-
(IF(ISNUMBER(MATCH(B135,Sheet4!$F$2:$F$11,0)),1,0)+IF(ISNUMBER(MATCH(C135,Sheet4!$F$2:$F$11,0)),1,0)+IF(ISNUMBER(MATCH(D135,Sheet4!$F$2:$F$11,0)),1,0)+IF(ISNUMBER(MATCH(E135,Sheet4!$F$2:$F$11,0)),1,0)+IF(ISNUMBER(MATCH(F135,Sheet4!$F$2:$F$11,0)),1,0)+IF(ISNUMBER(MATCH(G135,Sheet4!$F$2:$F$11,0)),1,0)+IF(ISNUMBER(MATCH(H135,Sheet4!$F$2:$F$11,0)),1,0)+IF(ISNUMBER(MATCH(I135,Sheet4!$F$2:$F$11,0)),1,0)+IF(ISNUMBER(MATCH(J135,Sheet4!$F$2:$F$11,0)),1,0))</f>
        <v>0</v>
      </c>
      <c r="P135" s="40" t="str">
        <f>IFERROR(INDEX(Sheet4!$G:$G,MATCH(Sheet1!B135,Sheet4!$F:$F,0))+INDEX(Sheet4!$G:$G,MATCH(Sheet1!C135,Sheet4!$F:$F,0))+INDEX(Sheet4!$G:$G,MATCH(Sheet1!D135,Sheet4!$F:$F,0))+INDEX(Sheet4!$G:$G,MATCH(Sheet1!E135,Sheet4!$F:$F,0))+INDEX(Sheet4!$G:$G,MATCH(Sheet1!F135,Sheet4!$F:$F,0))+INDEX(Sheet4!$G:$G,MATCH(Sheet1!G135,Sheet4!$F:$F,0))+INDEX(Sheet4!$G:$G,MATCH(Sheet1!H135,Sheet4!$F:$F,0))+INDEX(Sheet4!$G:$G,MATCH(Sheet1!I135,Sheet4!$F:$F,0))+INDEX(Sheet4!$G:$G,MATCH(Sheet1!J135,Sheet4!$F:$F,0)),"")</f>
        <v/>
      </c>
      <c r="Q135" s="15">
        <v>112</v>
      </c>
      <c r="R135" s="26" t="str">
        <f si="51" t="shared"/>
        <v/>
      </c>
      <c r="S135" s="66" t="str">
        <f si="52" t="shared"/>
        <v/>
      </c>
      <c r="T135" s="66"/>
      <c r="U135" s="66" t="str">
        <f si="53" t="shared"/>
        <v/>
      </c>
      <c r="V135" s="66"/>
      <c r="W135" s="66" t="str">
        <f si="54" t="shared"/>
        <v/>
      </c>
      <c r="X135" s="66"/>
      <c r="Y135" s="66" t="str">
        <f si="55" t="shared"/>
        <v/>
      </c>
      <c r="Z135" s="66"/>
      <c r="AA135" s="66" t="str">
        <f si="56" t="shared"/>
        <v/>
      </c>
      <c r="AB135" s="66"/>
      <c r="AC135" s="58" t="str">
        <f si="57" t="shared"/>
        <v/>
      </c>
      <c r="AD135" s="58" t="str">
        <f si="58" t="shared"/>
        <v/>
      </c>
      <c r="AE135" s="27" t="str">
        <f si="59" t="shared"/>
        <v/>
      </c>
      <c r="AF135">
        <f si="40" t="shared"/>
        <v>0</v>
      </c>
      <c r="AH135">
        <v>112</v>
      </c>
      <c r="AI135" t="str">
        <f si="39" t="shared"/>
        <v>Ben SimmonsIsaiah CanaanDevin BookerMonte MorrisKelly OubreCorey BrewerKenneth FariedP.J. TuckerKarl-Anthony Towns</v>
      </c>
      <c r="AJ135">
        <f si="41" t="shared"/>
        <v>0</v>
      </c>
      <c r="AK135">
        <f si="42" t="shared"/>
        <v>0</v>
      </c>
      <c r="AL135">
        <f si="43" t="shared"/>
        <v>0</v>
      </c>
      <c r="AM135">
        <f si="44" t="shared"/>
        <v>0</v>
      </c>
      <c r="AN135">
        <f si="45" t="shared"/>
        <v>0</v>
      </c>
      <c r="AO135">
        <f si="46" t="shared"/>
        <v>0</v>
      </c>
      <c r="AP135">
        <f si="47" t="shared"/>
        <v>0</v>
      </c>
      <c r="AQ135">
        <f si="48" t="shared"/>
        <v>0</v>
      </c>
      <c r="AR135">
        <f si="49" t="shared"/>
        <v>0</v>
      </c>
      <c r="AS135">
        <f si="50" t="shared"/>
        <v>0</v>
      </c>
      <c r="AU135" t="str">
        <f>IFERROR(VLOOKUP(C135,Results!$A$2:$B$240,2,FALSE)+VLOOKUP(D135,Results!$A$2:$B$240,2,FALSE)+VLOOKUP(E135,Results!$A$2:$B$240,2,FALSE)+VLOOKUP(F135,Results!$A$2:$B$240,2,FALSE)+VLOOKUP(G135,Results!$A$2:$B$240,2,FALSE)+VLOOKUP(H135,Results!$A$2:$B$240,2,FALSE)+VLOOKUP(I135,Results!$A$2:$B$240,2,FALSE)+VLOOKUP(J135,Results!$A$2:$B$240,2,FALSE)+VLOOKUP(B135,Results!$A$2:$B$240,2,FALSE)-MIN(VLOOKUP(C135,Results!$A$2:$B$240,2,FALSE),VLOOKUP(D135,Results!$A$2:$B$240,2,FALSE),VLOOKUP(E135,Results!$A$2:$B$240,2,FALSE),VLOOKUP(F135,Results!$A$2:$B$240,2,FALSE),VLOOKUP(G135,Results!$A$2:$B$240,2,FALSE),VLOOKUP(H135,Results!$A$2:$B$240,2,FALSE),VLOOKUP(I135,Results!$A$2:$B$240,2,FALSE),VLOOKUP(J135,Results!$A$2:$B$240,2,FALSE),VLOOKUP(B135,Results!$A$2:$B$240,2,FALSE)),"")</f>
        <v/>
      </c>
    </row>
    <row customHeight="1" ht="18.75" r="136" spans="2:47" x14ac:dyDescent="0.3">
      <c r="B136" s="7" t="s">
        <v>166</v>
      </c>
      <c r="C136" s="7" t="s">
        <v>170</v>
      </c>
      <c r="D136" s="7" t="s">
        <v>173</v>
      </c>
      <c r="E136" s="7" t="s">
        <v>148</v>
      </c>
      <c r="F136" s="7" t="s">
        <v>177</v>
      </c>
      <c r="G136" s="7" t="s">
        <v>100</v>
      </c>
      <c r="H136" s="7" t="s">
        <v>181</v>
      </c>
      <c r="I136" s="7" t="s">
        <v>152</v>
      </c>
      <c r="J136" s="7" t="s">
        <v>188</v>
      </c>
      <c r="K136" t="n">
        <v>21.0</v>
      </c>
      <c r="L136" s="30">
        <f si="37" t="shared"/>
        <v>0</v>
      </c>
      <c r="M136" s="6"/>
      <c r="N136" s="35" t="str">
        <f si="38" t="shared"/>
        <v/>
      </c>
      <c r="O136" s="59">
        <f>(IF(ISNUMBER(MATCH(B136,Sheet4!$K$92:$K$101,0)),1,0)+IF(ISNUMBER(MATCH(C136,Sheet4!$K$92:$K$101,0)),1,0)+IF(ISNUMBER(MATCH(D136,Sheet4!$K$92:$K$101,0)),1,0)+IF(ISNUMBER(MATCH(E136,Sheet4!$K$92:$K$101,0)),1,0)+IF(ISNUMBER(MATCH(F136,Sheet4!$K$92:$K$101,0)),1,0)+IF(ISNUMBER(MATCH(G136,Sheet4!$K$92:$K$101,0)),1,0)+IF(ISNUMBER(MATCH(H136,Sheet4!$K$92:$K$101,0)),1,0)+IF(ISNUMBER(MATCH(I136,Sheet4!$K$92:$K$101,0)),1,0)+IF(ISNUMBER(MATCH(J136,Sheet4!$K$92:$K$101,0)),1,0))
-
(IF(ISNUMBER(MATCH(B136,Sheet4!$F$2:$F$11,0)),1,0)+IF(ISNUMBER(MATCH(C136,Sheet4!$F$2:$F$11,0)),1,0)+IF(ISNUMBER(MATCH(D136,Sheet4!$F$2:$F$11,0)),1,0)+IF(ISNUMBER(MATCH(E136,Sheet4!$F$2:$F$11,0)),1,0)+IF(ISNUMBER(MATCH(F136,Sheet4!$F$2:$F$11,0)),1,0)+IF(ISNUMBER(MATCH(G136,Sheet4!$F$2:$F$11,0)),1,0)+IF(ISNUMBER(MATCH(H136,Sheet4!$F$2:$F$11,0)),1,0)+IF(ISNUMBER(MATCH(I136,Sheet4!$F$2:$F$11,0)),1,0)+IF(ISNUMBER(MATCH(J136,Sheet4!$F$2:$F$11,0)),1,0))</f>
        <v>0</v>
      </c>
      <c r="P136" s="40" t="str">
        <f>IFERROR(INDEX(Sheet4!$G:$G,MATCH(Sheet1!B136,Sheet4!$F:$F,0))+INDEX(Sheet4!$G:$G,MATCH(Sheet1!C136,Sheet4!$F:$F,0))+INDEX(Sheet4!$G:$G,MATCH(Sheet1!D136,Sheet4!$F:$F,0))+INDEX(Sheet4!$G:$G,MATCH(Sheet1!E136,Sheet4!$F:$F,0))+INDEX(Sheet4!$G:$G,MATCH(Sheet1!F136,Sheet4!$F:$F,0))+INDEX(Sheet4!$G:$G,MATCH(Sheet1!G136,Sheet4!$F:$F,0))+INDEX(Sheet4!$G:$G,MATCH(Sheet1!H136,Sheet4!$F:$F,0))+INDEX(Sheet4!$G:$G,MATCH(Sheet1!I136,Sheet4!$F:$F,0))+INDEX(Sheet4!$G:$G,MATCH(Sheet1!J136,Sheet4!$F:$F,0)),"")</f>
        <v/>
      </c>
      <c r="Q136" s="15">
        <v>113</v>
      </c>
      <c r="R136" s="26" t="str">
        <f si="51" t="shared"/>
        <v/>
      </c>
      <c r="S136" s="66" t="str">
        <f si="52" t="shared"/>
        <v/>
      </c>
      <c r="T136" s="66"/>
      <c r="U136" s="66" t="str">
        <f si="53" t="shared"/>
        <v/>
      </c>
      <c r="V136" s="66"/>
      <c r="W136" s="66" t="str">
        <f si="54" t="shared"/>
        <v/>
      </c>
      <c r="X136" s="66"/>
      <c r="Y136" s="66" t="str">
        <f si="55" t="shared"/>
        <v/>
      </c>
      <c r="Z136" s="66"/>
      <c r="AA136" s="66" t="str">
        <f si="56" t="shared"/>
        <v/>
      </c>
      <c r="AB136" s="66"/>
      <c r="AC136" s="58" t="str">
        <f si="57" t="shared"/>
        <v/>
      </c>
      <c r="AD136" s="58" t="str">
        <f si="58" t="shared"/>
        <v/>
      </c>
      <c r="AE136" s="27" t="str">
        <f si="59" t="shared"/>
        <v/>
      </c>
      <c r="AF136">
        <f si="40" t="shared"/>
        <v>0</v>
      </c>
      <c r="AH136">
        <v>113</v>
      </c>
      <c r="AI136" t="str">
        <f si="39" t="shared"/>
        <v>Ben SimmonsLandry ShametJimmy ButlerMonte MorrisKelly OubreTaurean PrincePaul MillsapDerrick FavorsJoel Embiid</v>
      </c>
      <c r="AJ136">
        <f si="41" t="shared"/>
        <v>0</v>
      </c>
      <c r="AK136">
        <f si="42" t="shared"/>
        <v>0</v>
      </c>
      <c r="AL136">
        <f si="43" t="shared"/>
        <v>0</v>
      </c>
      <c r="AM136">
        <f si="44" t="shared"/>
        <v>0</v>
      </c>
      <c r="AN136">
        <f si="45" t="shared"/>
        <v>0</v>
      </c>
      <c r="AO136">
        <f si="46" t="shared"/>
        <v>0</v>
      </c>
      <c r="AP136">
        <f si="47" t="shared"/>
        <v>0</v>
      </c>
      <c r="AQ136">
        <f si="48" t="shared"/>
        <v>0</v>
      </c>
      <c r="AR136">
        <f si="49" t="shared"/>
        <v>0</v>
      </c>
      <c r="AS136">
        <f si="50" t="shared"/>
        <v>0</v>
      </c>
      <c r="AU136" t="str">
        <f>IFERROR(VLOOKUP(C136,Results!$A$2:$B$240,2,FALSE)+VLOOKUP(D136,Results!$A$2:$B$240,2,FALSE)+VLOOKUP(E136,Results!$A$2:$B$240,2,FALSE)+VLOOKUP(F136,Results!$A$2:$B$240,2,FALSE)+VLOOKUP(G136,Results!$A$2:$B$240,2,FALSE)+VLOOKUP(H136,Results!$A$2:$B$240,2,FALSE)+VLOOKUP(I136,Results!$A$2:$B$240,2,FALSE)+VLOOKUP(J136,Results!$A$2:$B$240,2,FALSE)+VLOOKUP(B136,Results!$A$2:$B$240,2,FALSE)-MIN(VLOOKUP(C136,Results!$A$2:$B$240,2,FALSE),VLOOKUP(D136,Results!$A$2:$B$240,2,FALSE),VLOOKUP(E136,Results!$A$2:$B$240,2,FALSE),VLOOKUP(F136,Results!$A$2:$B$240,2,FALSE),VLOOKUP(G136,Results!$A$2:$B$240,2,FALSE),VLOOKUP(H136,Results!$A$2:$B$240,2,FALSE),VLOOKUP(I136,Results!$A$2:$B$240,2,FALSE),VLOOKUP(J136,Results!$A$2:$B$240,2,FALSE),VLOOKUP(B136,Results!$A$2:$B$240,2,FALSE)),"")</f>
        <v/>
      </c>
    </row>
    <row customHeight="1" ht="18.75" r="137" spans="2:47" x14ac:dyDescent="0.3">
      <c r="B137" s="7" t="s">
        <v>166</v>
      </c>
      <c r="C137" s="7" t="s">
        <v>87</v>
      </c>
      <c r="D137" s="7" t="s">
        <v>173</v>
      </c>
      <c r="E137" s="7" t="s">
        <v>146</v>
      </c>
      <c r="F137" s="7" t="s">
        <v>177</v>
      </c>
      <c r="G137" s="7" t="s">
        <v>105</v>
      </c>
      <c r="H137" s="7" t="s">
        <v>152</v>
      </c>
      <c r="I137" s="7" t="s">
        <v>155</v>
      </c>
      <c r="J137" s="7" t="s">
        <v>186</v>
      </c>
      <c r="K137" t="n">
        <v>21.0</v>
      </c>
      <c r="L137" s="30">
        <f si="37" t="shared"/>
        <v>0</v>
      </c>
      <c r="M137" s="6"/>
      <c r="N137" s="35" t="str">
        <f si="38" t="shared"/>
        <v/>
      </c>
      <c r="O137" s="59">
        <f>(IF(ISNUMBER(MATCH(B137,Sheet4!$K$92:$K$101,0)),1,0)+IF(ISNUMBER(MATCH(C137,Sheet4!$K$92:$K$101,0)),1,0)+IF(ISNUMBER(MATCH(D137,Sheet4!$K$92:$K$101,0)),1,0)+IF(ISNUMBER(MATCH(E137,Sheet4!$K$92:$K$101,0)),1,0)+IF(ISNUMBER(MATCH(F137,Sheet4!$K$92:$K$101,0)),1,0)+IF(ISNUMBER(MATCH(G137,Sheet4!$K$92:$K$101,0)),1,0)+IF(ISNUMBER(MATCH(H137,Sheet4!$K$92:$K$101,0)),1,0)+IF(ISNUMBER(MATCH(I137,Sheet4!$K$92:$K$101,0)),1,0)+IF(ISNUMBER(MATCH(J137,Sheet4!$K$92:$K$101,0)),1,0))
-
(IF(ISNUMBER(MATCH(B137,Sheet4!$F$2:$F$11,0)),1,0)+IF(ISNUMBER(MATCH(C137,Sheet4!$F$2:$F$11,0)),1,0)+IF(ISNUMBER(MATCH(D137,Sheet4!$F$2:$F$11,0)),1,0)+IF(ISNUMBER(MATCH(E137,Sheet4!$F$2:$F$11,0)),1,0)+IF(ISNUMBER(MATCH(F137,Sheet4!$F$2:$F$11,0)),1,0)+IF(ISNUMBER(MATCH(G137,Sheet4!$F$2:$F$11,0)),1,0)+IF(ISNUMBER(MATCH(H137,Sheet4!$F$2:$F$11,0)),1,0)+IF(ISNUMBER(MATCH(I137,Sheet4!$F$2:$F$11,0)),1,0)+IF(ISNUMBER(MATCH(J137,Sheet4!$F$2:$F$11,0)),1,0))</f>
        <v>0</v>
      </c>
      <c r="P137" s="40" t="str">
        <f>IFERROR(INDEX(Sheet4!$G:$G,MATCH(Sheet1!B137,Sheet4!$F:$F,0))+INDEX(Sheet4!$G:$G,MATCH(Sheet1!C137,Sheet4!$F:$F,0))+INDEX(Sheet4!$G:$G,MATCH(Sheet1!D137,Sheet4!$F:$F,0))+INDEX(Sheet4!$G:$G,MATCH(Sheet1!E137,Sheet4!$F:$F,0))+INDEX(Sheet4!$G:$G,MATCH(Sheet1!F137,Sheet4!$F:$F,0))+INDEX(Sheet4!$G:$G,MATCH(Sheet1!G137,Sheet4!$F:$F,0))+INDEX(Sheet4!$G:$G,MATCH(Sheet1!H137,Sheet4!$F:$F,0))+INDEX(Sheet4!$G:$G,MATCH(Sheet1!I137,Sheet4!$F:$F,0))+INDEX(Sheet4!$G:$G,MATCH(Sheet1!J137,Sheet4!$F:$F,0)),"")</f>
        <v/>
      </c>
      <c r="Q137" s="15">
        <v>114</v>
      </c>
      <c r="R137" s="26" t="str">
        <f si="51" t="shared"/>
        <v/>
      </c>
      <c r="S137" s="66" t="str">
        <f si="52" t="shared"/>
        <v/>
      </c>
      <c r="T137" s="66"/>
      <c r="U137" s="66" t="str">
        <f si="53" t="shared"/>
        <v/>
      </c>
      <c r="V137" s="66"/>
      <c r="W137" s="66" t="str">
        <f si="54" t="shared"/>
        <v/>
      </c>
      <c r="X137" s="66"/>
      <c r="Y137" s="66" t="str">
        <f si="55" t="shared"/>
        <v/>
      </c>
      <c r="Z137" s="66"/>
      <c r="AA137" s="66" t="str">
        <f si="56" t="shared"/>
        <v/>
      </c>
      <c r="AB137" s="66"/>
      <c r="AC137" s="58" t="str">
        <f si="57" t="shared"/>
        <v/>
      </c>
      <c r="AD137" s="58" t="str">
        <f si="58" t="shared"/>
        <v/>
      </c>
      <c r="AE137" s="27" t="str">
        <f si="59" t="shared"/>
        <v/>
      </c>
      <c r="AF137">
        <f si="40" t="shared"/>
        <v>0</v>
      </c>
      <c r="AH137">
        <v>114</v>
      </c>
      <c r="AI137" t="str">
        <f si="39" t="shared"/>
        <v>Ben SimmonsDe'Aaron FoxDevin BookerMonte MorrisJoe InglesGerald GreenJosh JacksonDerrick FavorsRudy Gobert</v>
      </c>
      <c r="AJ137">
        <f si="41" t="shared"/>
        <v>0</v>
      </c>
      <c r="AK137">
        <f si="42" t="shared"/>
        <v>0</v>
      </c>
      <c r="AL137">
        <f si="43" t="shared"/>
        <v>0</v>
      </c>
      <c r="AM137">
        <f si="44" t="shared"/>
        <v>0</v>
      </c>
      <c r="AN137">
        <f si="45" t="shared"/>
        <v>0</v>
      </c>
      <c r="AO137">
        <f si="46" t="shared"/>
        <v>0</v>
      </c>
      <c r="AP137">
        <f si="47" t="shared"/>
        <v>0</v>
      </c>
      <c r="AQ137">
        <f si="48" t="shared"/>
        <v>0</v>
      </c>
      <c r="AR137">
        <f si="49" t="shared"/>
        <v>0</v>
      </c>
      <c r="AS137">
        <f si="50" t="shared"/>
        <v>0</v>
      </c>
      <c r="AU137" t="str">
        <f>IFERROR(VLOOKUP(C137,Results!$A$2:$B$240,2,FALSE)+VLOOKUP(D137,Results!$A$2:$B$240,2,FALSE)+VLOOKUP(E137,Results!$A$2:$B$240,2,FALSE)+VLOOKUP(F137,Results!$A$2:$B$240,2,FALSE)+VLOOKUP(G137,Results!$A$2:$B$240,2,FALSE)+VLOOKUP(H137,Results!$A$2:$B$240,2,FALSE)+VLOOKUP(I137,Results!$A$2:$B$240,2,FALSE)+VLOOKUP(J137,Results!$A$2:$B$240,2,FALSE)+VLOOKUP(B137,Results!$A$2:$B$240,2,FALSE)-MIN(VLOOKUP(C137,Results!$A$2:$B$240,2,FALSE),VLOOKUP(D137,Results!$A$2:$B$240,2,FALSE),VLOOKUP(E137,Results!$A$2:$B$240,2,FALSE),VLOOKUP(F137,Results!$A$2:$B$240,2,FALSE),VLOOKUP(G137,Results!$A$2:$B$240,2,FALSE),VLOOKUP(H137,Results!$A$2:$B$240,2,FALSE),VLOOKUP(I137,Results!$A$2:$B$240,2,FALSE),VLOOKUP(J137,Results!$A$2:$B$240,2,FALSE),VLOOKUP(B137,Results!$A$2:$B$240,2,FALSE)),"")</f>
        <v/>
      </c>
    </row>
    <row customHeight="1" ht="18.75" r="138" spans="2:47" x14ac:dyDescent="0.3">
      <c r="B138" s="7" t="s">
        <v>166</v>
      </c>
      <c r="C138" s="7" t="s">
        <v>170</v>
      </c>
      <c r="D138" s="7" t="s">
        <v>145</v>
      </c>
      <c r="E138" s="7" t="s">
        <v>146</v>
      </c>
      <c r="F138" s="7" t="s">
        <v>100</v>
      </c>
      <c r="G138" s="7" t="s">
        <v>179</v>
      </c>
      <c r="H138" s="7" t="s">
        <v>153</v>
      </c>
      <c r="I138" s="7" t="s">
        <v>152</v>
      </c>
      <c r="J138" s="7" t="s">
        <v>187</v>
      </c>
      <c r="K138" t="n">
        <v>21.0</v>
      </c>
      <c r="L138" s="30">
        <f si="37" t="shared"/>
        <v>0</v>
      </c>
      <c r="M138" s="6"/>
      <c r="N138" s="35" t="str">
        <f si="38" t="shared"/>
        <v/>
      </c>
      <c r="O138" s="59">
        <f>(IF(ISNUMBER(MATCH(B138,Sheet4!$K$92:$K$101,0)),1,0)+IF(ISNUMBER(MATCH(C138,Sheet4!$K$92:$K$101,0)),1,0)+IF(ISNUMBER(MATCH(D138,Sheet4!$K$92:$K$101,0)),1,0)+IF(ISNUMBER(MATCH(E138,Sheet4!$K$92:$K$101,0)),1,0)+IF(ISNUMBER(MATCH(F138,Sheet4!$K$92:$K$101,0)),1,0)+IF(ISNUMBER(MATCH(G138,Sheet4!$K$92:$K$101,0)),1,0)+IF(ISNUMBER(MATCH(H138,Sheet4!$K$92:$K$101,0)),1,0)+IF(ISNUMBER(MATCH(I138,Sheet4!$K$92:$K$101,0)),1,0)+IF(ISNUMBER(MATCH(J138,Sheet4!$K$92:$K$101,0)),1,0))
-
(IF(ISNUMBER(MATCH(B138,Sheet4!$F$2:$F$11,0)),1,0)+IF(ISNUMBER(MATCH(C138,Sheet4!$F$2:$F$11,0)),1,0)+IF(ISNUMBER(MATCH(D138,Sheet4!$F$2:$F$11,0)),1,0)+IF(ISNUMBER(MATCH(E138,Sheet4!$F$2:$F$11,0)),1,0)+IF(ISNUMBER(MATCH(F138,Sheet4!$F$2:$F$11,0)),1,0)+IF(ISNUMBER(MATCH(G138,Sheet4!$F$2:$F$11,0)),1,0)+IF(ISNUMBER(MATCH(H138,Sheet4!$F$2:$F$11,0)),1,0)+IF(ISNUMBER(MATCH(I138,Sheet4!$F$2:$F$11,0)),1,0)+IF(ISNUMBER(MATCH(J138,Sheet4!$F$2:$F$11,0)),1,0))</f>
        <v>0</v>
      </c>
      <c r="P138" s="40" t="str">
        <f>IFERROR(INDEX(Sheet4!$G:$G,MATCH(Sheet1!B138,Sheet4!$F:$F,0))+INDEX(Sheet4!$G:$G,MATCH(Sheet1!C138,Sheet4!$F:$F,0))+INDEX(Sheet4!$G:$G,MATCH(Sheet1!D138,Sheet4!$F:$F,0))+INDEX(Sheet4!$G:$G,MATCH(Sheet1!E138,Sheet4!$F:$F,0))+INDEX(Sheet4!$G:$G,MATCH(Sheet1!F138,Sheet4!$F:$F,0))+INDEX(Sheet4!$G:$G,MATCH(Sheet1!G138,Sheet4!$F:$F,0))+INDEX(Sheet4!$G:$G,MATCH(Sheet1!H138,Sheet4!$F:$F,0))+INDEX(Sheet4!$G:$G,MATCH(Sheet1!I138,Sheet4!$F:$F,0))+INDEX(Sheet4!$G:$G,MATCH(Sheet1!J138,Sheet4!$F:$F,0)),"")</f>
        <v/>
      </c>
      <c r="Q138" s="15">
        <v>115</v>
      </c>
      <c r="R138" s="26" t="str">
        <f si="51" t="shared"/>
        <v/>
      </c>
      <c r="S138" s="66" t="str">
        <f si="52" t="shared"/>
        <v/>
      </c>
      <c r="T138" s="66"/>
      <c r="U138" s="66" t="str">
        <f si="53" t="shared"/>
        <v/>
      </c>
      <c r="V138" s="66"/>
      <c r="W138" s="66" t="str">
        <f si="54" t="shared"/>
        <v/>
      </c>
      <c r="X138" s="66"/>
      <c r="Y138" s="66" t="str">
        <f si="55" t="shared"/>
        <v/>
      </c>
      <c r="Z138" s="66"/>
      <c r="AA138" s="66" t="str">
        <f si="56" t="shared"/>
        <v/>
      </c>
      <c r="AB138" s="66"/>
      <c r="AC138" s="58" t="str">
        <f si="57" t="shared"/>
        <v/>
      </c>
      <c r="AD138" s="58" t="str">
        <f si="58" t="shared"/>
        <v/>
      </c>
      <c r="AE138" s="27" t="str">
        <f si="59" t="shared"/>
        <v/>
      </c>
      <c r="AF138">
        <f si="40" t="shared"/>
        <v>0</v>
      </c>
      <c r="AH138">
        <v>115</v>
      </c>
      <c r="AI138" t="str">
        <f si="39" t="shared"/>
        <v>Trae YoungIsaiah CanaanJames HardenMonte MorrisWill BartonKelly OubreJosh JacksonPaul MillsapDeandre Ayton</v>
      </c>
      <c r="AJ138">
        <f si="41" t="shared"/>
        <v>0</v>
      </c>
      <c r="AK138">
        <f si="42" t="shared"/>
        <v>0</v>
      </c>
      <c r="AL138">
        <f si="43" t="shared"/>
        <v>0</v>
      </c>
      <c r="AM138">
        <f si="44" t="shared"/>
        <v>0</v>
      </c>
      <c r="AN138">
        <f si="45" t="shared"/>
        <v>0</v>
      </c>
      <c r="AO138">
        <f si="46" t="shared"/>
        <v>0</v>
      </c>
      <c r="AP138">
        <f si="47" t="shared"/>
        <v>0</v>
      </c>
      <c r="AQ138">
        <f si="48" t="shared"/>
        <v>0</v>
      </c>
      <c r="AR138">
        <f si="49" t="shared"/>
        <v>0</v>
      </c>
      <c r="AS138">
        <f si="50" t="shared"/>
        <v>0</v>
      </c>
      <c r="AU138" t="str">
        <f>IFERROR(VLOOKUP(C138,Results!$A$2:$B$240,2,FALSE)+VLOOKUP(D138,Results!$A$2:$B$240,2,FALSE)+VLOOKUP(E138,Results!$A$2:$B$240,2,FALSE)+VLOOKUP(F138,Results!$A$2:$B$240,2,FALSE)+VLOOKUP(G138,Results!$A$2:$B$240,2,FALSE)+VLOOKUP(H138,Results!$A$2:$B$240,2,FALSE)+VLOOKUP(I138,Results!$A$2:$B$240,2,FALSE)+VLOOKUP(J138,Results!$A$2:$B$240,2,FALSE)+VLOOKUP(B138,Results!$A$2:$B$240,2,FALSE)-MIN(VLOOKUP(C138,Results!$A$2:$B$240,2,FALSE),VLOOKUP(D138,Results!$A$2:$B$240,2,FALSE),VLOOKUP(E138,Results!$A$2:$B$240,2,FALSE),VLOOKUP(F138,Results!$A$2:$B$240,2,FALSE),VLOOKUP(G138,Results!$A$2:$B$240,2,FALSE),VLOOKUP(H138,Results!$A$2:$B$240,2,FALSE),VLOOKUP(I138,Results!$A$2:$B$240,2,FALSE),VLOOKUP(J138,Results!$A$2:$B$240,2,FALSE),VLOOKUP(B138,Results!$A$2:$B$240,2,FALSE)),"")</f>
        <v/>
      </c>
    </row>
    <row customHeight="1" ht="18.75" r="139" spans="2:47" x14ac:dyDescent="0.3">
      <c r="B139" s="7" t="s">
        <v>166</v>
      </c>
      <c r="C139" s="7" t="s">
        <v>170</v>
      </c>
      <c r="D139" s="7" t="s">
        <v>172</v>
      </c>
      <c r="E139" s="7" t="s">
        <v>146</v>
      </c>
      <c r="F139" s="7" t="s">
        <v>150</v>
      </c>
      <c r="G139" s="7" t="s">
        <v>96</v>
      </c>
      <c r="H139" s="7" t="s">
        <v>93</v>
      </c>
      <c r="I139" s="7" t="s">
        <v>181</v>
      </c>
      <c r="J139" s="7" t="s">
        <v>98</v>
      </c>
      <c r="K139" t="n">
        <v>21.0</v>
      </c>
      <c r="L139" s="30">
        <f si="37" t="shared"/>
        <v>0</v>
      </c>
      <c r="M139" s="6"/>
      <c r="N139" s="35" t="str">
        <f si="38" t="shared"/>
        <v/>
      </c>
      <c r="O139" s="59">
        <f>(IF(ISNUMBER(MATCH(B139,Sheet4!$K$92:$K$101,0)),1,0)+IF(ISNUMBER(MATCH(C139,Sheet4!$K$92:$K$101,0)),1,0)+IF(ISNUMBER(MATCH(D139,Sheet4!$K$92:$K$101,0)),1,0)+IF(ISNUMBER(MATCH(E139,Sheet4!$K$92:$K$101,0)),1,0)+IF(ISNUMBER(MATCH(F139,Sheet4!$K$92:$K$101,0)),1,0)+IF(ISNUMBER(MATCH(G139,Sheet4!$K$92:$K$101,0)),1,0)+IF(ISNUMBER(MATCH(H139,Sheet4!$K$92:$K$101,0)),1,0)+IF(ISNUMBER(MATCH(I139,Sheet4!$K$92:$K$101,0)),1,0)+IF(ISNUMBER(MATCH(J139,Sheet4!$K$92:$K$101,0)),1,0))
-
(IF(ISNUMBER(MATCH(B139,Sheet4!$F$2:$F$11,0)),1,0)+IF(ISNUMBER(MATCH(C139,Sheet4!$F$2:$F$11,0)),1,0)+IF(ISNUMBER(MATCH(D139,Sheet4!$F$2:$F$11,0)),1,0)+IF(ISNUMBER(MATCH(E139,Sheet4!$F$2:$F$11,0)),1,0)+IF(ISNUMBER(MATCH(F139,Sheet4!$F$2:$F$11,0)),1,0)+IF(ISNUMBER(MATCH(G139,Sheet4!$F$2:$F$11,0)),1,0)+IF(ISNUMBER(MATCH(H139,Sheet4!$F$2:$F$11,0)),1,0)+IF(ISNUMBER(MATCH(I139,Sheet4!$F$2:$F$11,0)),1,0)+IF(ISNUMBER(MATCH(J139,Sheet4!$F$2:$F$11,0)),1,0))</f>
        <v>0</v>
      </c>
      <c r="P139" s="40" t="str">
        <f>IFERROR(INDEX(Sheet4!$G:$G,MATCH(Sheet1!B139,Sheet4!$F:$F,0))+INDEX(Sheet4!$G:$G,MATCH(Sheet1!C139,Sheet4!$F:$F,0))+INDEX(Sheet4!$G:$G,MATCH(Sheet1!D139,Sheet4!$F:$F,0))+INDEX(Sheet4!$G:$G,MATCH(Sheet1!E139,Sheet4!$F:$F,0))+INDEX(Sheet4!$G:$G,MATCH(Sheet1!F139,Sheet4!$F:$F,0))+INDEX(Sheet4!$G:$G,MATCH(Sheet1!G139,Sheet4!$F:$F,0))+INDEX(Sheet4!$G:$G,MATCH(Sheet1!H139,Sheet4!$F:$F,0))+INDEX(Sheet4!$G:$G,MATCH(Sheet1!I139,Sheet4!$F:$F,0))+INDEX(Sheet4!$G:$G,MATCH(Sheet1!J139,Sheet4!$F:$F,0)),"")</f>
        <v/>
      </c>
      <c r="Q139" s="15">
        <v>116</v>
      </c>
      <c r="R139" s="26" t="str">
        <f si="51" t="shared"/>
        <v/>
      </c>
      <c r="S139" s="66" t="str">
        <f si="52" t="shared"/>
        <v/>
      </c>
      <c r="T139" s="66"/>
      <c r="U139" s="66" t="str">
        <f si="53" t="shared"/>
        <v/>
      </c>
      <c r="V139" s="66"/>
      <c r="W139" s="66" t="str">
        <f si="54" t="shared"/>
        <v/>
      </c>
      <c r="X139" s="66"/>
      <c r="Y139" s="66" t="str">
        <f si="55" t="shared"/>
        <v/>
      </c>
      <c r="Z139" s="66"/>
      <c r="AA139" s="66" t="str">
        <f si="56" t="shared"/>
        <v/>
      </c>
      <c r="AB139" s="66"/>
      <c r="AC139" s="58" t="str">
        <f si="57" t="shared"/>
        <v/>
      </c>
      <c r="AD139" s="58" t="str">
        <f si="58" t="shared"/>
        <v/>
      </c>
      <c r="AE139" s="27" t="str">
        <f si="59" t="shared"/>
        <v/>
      </c>
      <c r="AF139">
        <f si="40" t="shared"/>
        <v>0</v>
      </c>
      <c r="AH139">
        <v>116</v>
      </c>
      <c r="AI139" t="str">
        <f si="39" t="shared"/>
        <v>Ben SimmonsTrae YoungJimmy ButlerMonte MorrisJoe InglesGerald GreenKenneth FariedPaul MillsapDeandre Ayton</v>
      </c>
      <c r="AJ139">
        <f si="41" t="shared"/>
        <v>0</v>
      </c>
      <c r="AK139">
        <f si="42" t="shared"/>
        <v>0</v>
      </c>
      <c r="AL139">
        <f si="43" t="shared"/>
        <v>0</v>
      </c>
      <c r="AM139">
        <f si="44" t="shared"/>
        <v>0</v>
      </c>
      <c r="AN139">
        <f si="45" t="shared"/>
        <v>0</v>
      </c>
      <c r="AO139">
        <f si="46" t="shared"/>
        <v>0</v>
      </c>
      <c r="AP139">
        <f si="47" t="shared"/>
        <v>0</v>
      </c>
      <c r="AQ139">
        <f si="48" t="shared"/>
        <v>0</v>
      </c>
      <c r="AR139">
        <f si="49" t="shared"/>
        <v>0</v>
      </c>
      <c r="AS139">
        <f si="50" t="shared"/>
        <v>0</v>
      </c>
      <c r="AU139" t="str">
        <f>IFERROR(VLOOKUP(C139,Results!$A$2:$B$240,2,FALSE)+VLOOKUP(D139,Results!$A$2:$B$240,2,FALSE)+VLOOKUP(E139,Results!$A$2:$B$240,2,FALSE)+VLOOKUP(F139,Results!$A$2:$B$240,2,FALSE)+VLOOKUP(G139,Results!$A$2:$B$240,2,FALSE)+VLOOKUP(H139,Results!$A$2:$B$240,2,FALSE)+VLOOKUP(I139,Results!$A$2:$B$240,2,FALSE)+VLOOKUP(J139,Results!$A$2:$B$240,2,FALSE)+VLOOKUP(B139,Results!$A$2:$B$240,2,FALSE)-MIN(VLOOKUP(C139,Results!$A$2:$B$240,2,FALSE),VLOOKUP(D139,Results!$A$2:$B$240,2,FALSE),VLOOKUP(E139,Results!$A$2:$B$240,2,FALSE),VLOOKUP(F139,Results!$A$2:$B$240,2,FALSE),VLOOKUP(G139,Results!$A$2:$B$240,2,FALSE),VLOOKUP(H139,Results!$A$2:$B$240,2,FALSE),VLOOKUP(I139,Results!$A$2:$B$240,2,FALSE),VLOOKUP(J139,Results!$A$2:$B$240,2,FALSE),VLOOKUP(B139,Results!$A$2:$B$240,2,FALSE)),"")</f>
        <v/>
      </c>
    </row>
    <row customHeight="1" ht="18.75" r="140" spans="2:47" x14ac:dyDescent="0.3">
      <c r="B140" s="7" t="s">
        <v>166</v>
      </c>
      <c r="C140" s="7" t="s">
        <v>87</v>
      </c>
      <c r="D140" s="7" t="s">
        <v>172</v>
      </c>
      <c r="E140" s="7" t="s">
        <v>146</v>
      </c>
      <c r="F140" s="7" t="s">
        <v>177</v>
      </c>
      <c r="G140" s="7" t="s">
        <v>100</v>
      </c>
      <c r="H140" s="7" t="s">
        <v>93</v>
      </c>
      <c r="I140" s="7" t="s">
        <v>155</v>
      </c>
      <c r="J140" s="7" t="s">
        <v>98</v>
      </c>
      <c r="K140" t="n">
        <v>20.0</v>
      </c>
      <c r="L140" s="30">
        <f si="37" t="shared"/>
        <v>0</v>
      </c>
      <c r="M140" s="6"/>
      <c r="N140" s="35" t="str">
        <f si="38" t="shared"/>
        <v/>
      </c>
      <c r="O140" s="59">
        <f>(IF(ISNUMBER(MATCH(B140,Sheet4!$K$92:$K$101,0)),1,0)+IF(ISNUMBER(MATCH(C140,Sheet4!$K$92:$K$101,0)),1,0)+IF(ISNUMBER(MATCH(D140,Sheet4!$K$92:$K$101,0)),1,0)+IF(ISNUMBER(MATCH(E140,Sheet4!$K$92:$K$101,0)),1,0)+IF(ISNUMBER(MATCH(F140,Sheet4!$K$92:$K$101,0)),1,0)+IF(ISNUMBER(MATCH(G140,Sheet4!$K$92:$K$101,0)),1,0)+IF(ISNUMBER(MATCH(H140,Sheet4!$K$92:$K$101,0)),1,0)+IF(ISNUMBER(MATCH(I140,Sheet4!$K$92:$K$101,0)),1,0)+IF(ISNUMBER(MATCH(J140,Sheet4!$K$92:$K$101,0)),1,0))
-
(IF(ISNUMBER(MATCH(B140,Sheet4!$F$2:$F$11,0)),1,0)+IF(ISNUMBER(MATCH(C140,Sheet4!$F$2:$F$11,0)),1,0)+IF(ISNUMBER(MATCH(D140,Sheet4!$F$2:$F$11,0)),1,0)+IF(ISNUMBER(MATCH(E140,Sheet4!$F$2:$F$11,0)),1,0)+IF(ISNUMBER(MATCH(F140,Sheet4!$F$2:$F$11,0)),1,0)+IF(ISNUMBER(MATCH(G140,Sheet4!$F$2:$F$11,0)),1,0)+IF(ISNUMBER(MATCH(H140,Sheet4!$F$2:$F$11,0)),1,0)+IF(ISNUMBER(MATCH(I140,Sheet4!$F$2:$F$11,0)),1,0)+IF(ISNUMBER(MATCH(J140,Sheet4!$F$2:$F$11,0)),1,0))</f>
        <v>0</v>
      </c>
      <c r="P140" s="40" t="str">
        <f>IFERROR(INDEX(Sheet4!$G:$G,MATCH(Sheet1!B140,Sheet4!$F:$F,0))+INDEX(Sheet4!$G:$G,MATCH(Sheet1!C140,Sheet4!$F:$F,0))+INDEX(Sheet4!$G:$G,MATCH(Sheet1!D140,Sheet4!$F:$F,0))+INDEX(Sheet4!$G:$G,MATCH(Sheet1!E140,Sheet4!$F:$F,0))+INDEX(Sheet4!$G:$G,MATCH(Sheet1!F140,Sheet4!$F:$F,0))+INDEX(Sheet4!$G:$G,MATCH(Sheet1!G140,Sheet4!$F:$F,0))+INDEX(Sheet4!$G:$G,MATCH(Sheet1!H140,Sheet4!$F:$F,0))+INDEX(Sheet4!$G:$G,MATCH(Sheet1!I140,Sheet4!$F:$F,0))+INDEX(Sheet4!$G:$G,MATCH(Sheet1!J140,Sheet4!$F:$F,0)),"")</f>
        <v/>
      </c>
      <c r="Q140" s="15">
        <v>117</v>
      </c>
      <c r="R140" s="26" t="str">
        <f si="51" t="shared"/>
        <v/>
      </c>
      <c r="S140" s="66" t="str">
        <f si="52" t="shared"/>
        <v/>
      </c>
      <c r="T140" s="66"/>
      <c r="U140" s="66" t="str">
        <f si="53" t="shared"/>
        <v/>
      </c>
      <c r="V140" s="66"/>
      <c r="W140" s="66" t="str">
        <f si="54" t="shared"/>
        <v/>
      </c>
      <c r="X140" s="66"/>
      <c r="Y140" s="66" t="str">
        <f si="55" t="shared"/>
        <v/>
      </c>
      <c r="Z140" s="66"/>
      <c r="AA140" s="66" t="str">
        <f si="56" t="shared"/>
        <v/>
      </c>
      <c r="AB140" s="66"/>
      <c r="AC140" s="58" t="str">
        <f si="57" t="shared"/>
        <v/>
      </c>
      <c r="AD140" s="58" t="str">
        <f si="58" t="shared"/>
        <v/>
      </c>
      <c r="AE140" s="27" t="str">
        <f si="59" t="shared"/>
        <v/>
      </c>
      <c r="AF140">
        <f si="40" t="shared"/>
        <v>0</v>
      </c>
      <c r="AH140">
        <v>117</v>
      </c>
      <c r="AI140" t="str">
        <f si="39" t="shared"/>
        <v>De'Aaron FoxIsaiah CanaanDevin BookerMonte MorrisWill BartonTaurean PrinceKenneth FariedJosh JacksonKarl-Anthony Towns</v>
      </c>
      <c r="AJ140">
        <f si="41" t="shared"/>
        <v>0</v>
      </c>
      <c r="AK140">
        <f si="42" t="shared"/>
        <v>0</v>
      </c>
      <c r="AL140">
        <f si="43" t="shared"/>
        <v>0</v>
      </c>
      <c r="AM140">
        <f si="44" t="shared"/>
        <v>0</v>
      </c>
      <c r="AN140">
        <f si="45" t="shared"/>
        <v>0</v>
      </c>
      <c r="AO140">
        <f si="46" t="shared"/>
        <v>0</v>
      </c>
      <c r="AP140">
        <f si="47" t="shared"/>
        <v>0</v>
      </c>
      <c r="AQ140">
        <f si="48" t="shared"/>
        <v>0</v>
      </c>
      <c r="AR140">
        <f si="49" t="shared"/>
        <v>0</v>
      </c>
      <c r="AS140">
        <f si="50" t="shared"/>
        <v>0</v>
      </c>
      <c r="AU140" t="str">
        <f>IFERROR(VLOOKUP(C140,Results!$A$2:$B$240,2,FALSE)+VLOOKUP(D140,Results!$A$2:$B$240,2,FALSE)+VLOOKUP(E140,Results!$A$2:$B$240,2,FALSE)+VLOOKUP(F140,Results!$A$2:$B$240,2,FALSE)+VLOOKUP(G140,Results!$A$2:$B$240,2,FALSE)+VLOOKUP(H140,Results!$A$2:$B$240,2,FALSE)+VLOOKUP(I140,Results!$A$2:$B$240,2,FALSE)+VLOOKUP(J140,Results!$A$2:$B$240,2,FALSE)+VLOOKUP(B140,Results!$A$2:$B$240,2,FALSE)-MIN(VLOOKUP(C140,Results!$A$2:$B$240,2,FALSE),VLOOKUP(D140,Results!$A$2:$B$240,2,FALSE),VLOOKUP(E140,Results!$A$2:$B$240,2,FALSE),VLOOKUP(F140,Results!$A$2:$B$240,2,FALSE),VLOOKUP(G140,Results!$A$2:$B$240,2,FALSE),VLOOKUP(H140,Results!$A$2:$B$240,2,FALSE),VLOOKUP(I140,Results!$A$2:$B$240,2,FALSE),VLOOKUP(J140,Results!$A$2:$B$240,2,FALSE),VLOOKUP(B140,Results!$A$2:$B$240,2,FALSE)),"")</f>
        <v/>
      </c>
    </row>
    <row customHeight="1" ht="18.75" r="141" spans="2:47" x14ac:dyDescent="0.3">
      <c r="B141" s="7" t="s">
        <v>166</v>
      </c>
      <c r="C141" s="7" t="s">
        <v>171</v>
      </c>
      <c r="D141" s="7" t="s">
        <v>173</v>
      </c>
      <c r="E141" s="7" t="s">
        <v>146</v>
      </c>
      <c r="F141" s="7" t="s">
        <v>177</v>
      </c>
      <c r="G141" s="7" t="s">
        <v>90</v>
      </c>
      <c r="H141" s="7" t="s">
        <v>93</v>
      </c>
      <c r="I141" s="7" t="s">
        <v>152</v>
      </c>
      <c r="J141" s="7" t="s">
        <v>186</v>
      </c>
      <c r="K141" t="n">
        <v>20.0</v>
      </c>
      <c r="L141" s="30">
        <f si="37" t="shared"/>
        <v>0</v>
      </c>
      <c r="M141" s="6"/>
      <c r="N141" s="35" t="str">
        <f si="38" t="shared"/>
        <v/>
      </c>
      <c r="O141" s="59">
        <f>(IF(ISNUMBER(MATCH(B141,Sheet4!$K$92:$K$101,0)),1,0)+IF(ISNUMBER(MATCH(C141,Sheet4!$K$92:$K$101,0)),1,0)+IF(ISNUMBER(MATCH(D141,Sheet4!$K$92:$K$101,0)),1,0)+IF(ISNUMBER(MATCH(E141,Sheet4!$K$92:$K$101,0)),1,0)+IF(ISNUMBER(MATCH(F141,Sheet4!$K$92:$K$101,0)),1,0)+IF(ISNUMBER(MATCH(G141,Sheet4!$K$92:$K$101,0)),1,0)+IF(ISNUMBER(MATCH(H141,Sheet4!$K$92:$K$101,0)),1,0)+IF(ISNUMBER(MATCH(I141,Sheet4!$K$92:$K$101,0)),1,0)+IF(ISNUMBER(MATCH(J141,Sheet4!$K$92:$K$101,0)),1,0))
-
(IF(ISNUMBER(MATCH(B141,Sheet4!$F$2:$F$11,0)),1,0)+IF(ISNUMBER(MATCH(C141,Sheet4!$F$2:$F$11,0)),1,0)+IF(ISNUMBER(MATCH(D141,Sheet4!$F$2:$F$11,0)),1,0)+IF(ISNUMBER(MATCH(E141,Sheet4!$F$2:$F$11,0)),1,0)+IF(ISNUMBER(MATCH(F141,Sheet4!$F$2:$F$11,0)),1,0)+IF(ISNUMBER(MATCH(G141,Sheet4!$F$2:$F$11,0)),1,0)+IF(ISNUMBER(MATCH(H141,Sheet4!$F$2:$F$11,0)),1,0)+IF(ISNUMBER(MATCH(I141,Sheet4!$F$2:$F$11,0)),1,0)+IF(ISNUMBER(MATCH(J141,Sheet4!$F$2:$F$11,0)),1,0))</f>
        <v>0</v>
      </c>
      <c r="P141" s="40" t="str">
        <f>IFERROR(INDEX(Sheet4!$G:$G,MATCH(Sheet1!B141,Sheet4!$F:$F,0))+INDEX(Sheet4!$G:$G,MATCH(Sheet1!C141,Sheet4!$F:$F,0))+INDEX(Sheet4!$G:$G,MATCH(Sheet1!D141,Sheet4!$F:$F,0))+INDEX(Sheet4!$G:$G,MATCH(Sheet1!E141,Sheet4!$F:$F,0))+INDEX(Sheet4!$G:$G,MATCH(Sheet1!F141,Sheet4!$F:$F,0))+INDEX(Sheet4!$G:$G,MATCH(Sheet1!G141,Sheet4!$F:$F,0))+INDEX(Sheet4!$G:$G,MATCH(Sheet1!H141,Sheet4!$F:$F,0))+INDEX(Sheet4!$G:$G,MATCH(Sheet1!I141,Sheet4!$F:$F,0))+INDEX(Sheet4!$G:$G,MATCH(Sheet1!J141,Sheet4!$F:$F,0)),"")</f>
        <v/>
      </c>
      <c r="Q141" s="15">
        <v>118</v>
      </c>
      <c r="R141" s="26" t="str">
        <f si="51" t="shared"/>
        <v/>
      </c>
      <c r="S141" s="66" t="str">
        <f si="52" t="shared"/>
        <v/>
      </c>
      <c r="T141" s="66"/>
      <c r="U141" s="66" t="str">
        <f si="53" t="shared"/>
        <v/>
      </c>
      <c r="V141" s="66"/>
      <c r="W141" s="66" t="str">
        <f si="54" t="shared"/>
        <v/>
      </c>
      <c r="X141" s="66"/>
      <c r="Y141" s="66" t="str">
        <f si="55" t="shared"/>
        <v/>
      </c>
      <c r="Z141" s="66"/>
      <c r="AA141" s="66" t="str">
        <f si="56" t="shared"/>
        <v/>
      </c>
      <c r="AB141" s="66"/>
      <c r="AC141" s="58" t="str">
        <f si="57" t="shared"/>
        <v/>
      </c>
      <c r="AD141" s="58" t="str">
        <f si="58" t="shared"/>
        <v/>
      </c>
      <c r="AE141" s="27" t="str">
        <f si="59" t="shared"/>
        <v/>
      </c>
      <c r="AF141">
        <f si="40" t="shared"/>
        <v>0</v>
      </c>
      <c r="AH141">
        <v>118</v>
      </c>
      <c r="AI141" t="str">
        <f si="39" t="shared"/>
        <v>De'Aaron FoxIsaiah CanaanJames HardenMonte MorrisKelly OubreJae CrowderJosh JacksonDerrick FavorsRudy Gobert</v>
      </c>
      <c r="AJ141">
        <f si="41" t="shared"/>
        <v>0</v>
      </c>
      <c r="AK141">
        <f si="42" t="shared"/>
        <v>0</v>
      </c>
      <c r="AL141">
        <f si="43" t="shared"/>
        <v>0</v>
      </c>
      <c r="AM141">
        <f si="44" t="shared"/>
        <v>0</v>
      </c>
      <c r="AN141">
        <f si="45" t="shared"/>
        <v>0</v>
      </c>
      <c r="AO141">
        <f si="46" t="shared"/>
        <v>0</v>
      </c>
      <c r="AP141">
        <f si="47" t="shared"/>
        <v>0</v>
      </c>
      <c r="AQ141">
        <f si="48" t="shared"/>
        <v>0</v>
      </c>
      <c r="AR141">
        <f si="49" t="shared"/>
        <v>0</v>
      </c>
      <c r="AS141">
        <f si="50" t="shared"/>
        <v>0</v>
      </c>
      <c r="AU141" t="str">
        <f>IFERROR(VLOOKUP(C141,Results!$A$2:$B$240,2,FALSE)+VLOOKUP(D141,Results!$A$2:$B$240,2,FALSE)+VLOOKUP(E141,Results!$A$2:$B$240,2,FALSE)+VLOOKUP(F141,Results!$A$2:$B$240,2,FALSE)+VLOOKUP(G141,Results!$A$2:$B$240,2,FALSE)+VLOOKUP(H141,Results!$A$2:$B$240,2,FALSE)+VLOOKUP(I141,Results!$A$2:$B$240,2,FALSE)+VLOOKUP(J141,Results!$A$2:$B$240,2,FALSE)+VLOOKUP(B141,Results!$A$2:$B$240,2,FALSE)-MIN(VLOOKUP(C141,Results!$A$2:$B$240,2,FALSE),VLOOKUP(D141,Results!$A$2:$B$240,2,FALSE),VLOOKUP(E141,Results!$A$2:$B$240,2,FALSE),VLOOKUP(F141,Results!$A$2:$B$240,2,FALSE),VLOOKUP(G141,Results!$A$2:$B$240,2,FALSE),VLOOKUP(H141,Results!$A$2:$B$240,2,FALSE),VLOOKUP(I141,Results!$A$2:$B$240,2,FALSE),VLOOKUP(J141,Results!$A$2:$B$240,2,FALSE),VLOOKUP(B141,Results!$A$2:$B$240,2,FALSE)),"")</f>
        <v/>
      </c>
    </row>
    <row customHeight="1" ht="18.75" r="142" spans="2:47" x14ac:dyDescent="0.3">
      <c r="B142" s="7" t="s">
        <v>166</v>
      </c>
      <c r="C142" s="7" t="s">
        <v>108</v>
      </c>
      <c r="D142" s="7" t="s">
        <v>172</v>
      </c>
      <c r="E142" s="7" t="s">
        <v>146</v>
      </c>
      <c r="F142" s="7" t="s">
        <v>90</v>
      </c>
      <c r="G142" s="7" t="s">
        <v>159</v>
      </c>
      <c r="H142" s="7" t="s">
        <v>93</v>
      </c>
      <c r="I142" s="7" t="s">
        <v>152</v>
      </c>
      <c r="J142" s="7" t="s">
        <v>186</v>
      </c>
      <c r="K142" t="n">
        <v>20.0</v>
      </c>
      <c r="L142" s="30">
        <f si="37" t="shared"/>
        <v>0</v>
      </c>
      <c r="M142" s="6"/>
      <c r="N142" s="35" t="str">
        <f si="38" t="shared"/>
        <v/>
      </c>
      <c r="O142" s="59">
        <f>(IF(ISNUMBER(MATCH(B142,Sheet4!$K$92:$K$101,0)),1,0)+IF(ISNUMBER(MATCH(C142,Sheet4!$K$92:$K$101,0)),1,0)+IF(ISNUMBER(MATCH(D142,Sheet4!$K$92:$K$101,0)),1,0)+IF(ISNUMBER(MATCH(E142,Sheet4!$K$92:$K$101,0)),1,0)+IF(ISNUMBER(MATCH(F142,Sheet4!$K$92:$K$101,0)),1,0)+IF(ISNUMBER(MATCH(G142,Sheet4!$K$92:$K$101,0)),1,0)+IF(ISNUMBER(MATCH(H142,Sheet4!$K$92:$K$101,0)),1,0)+IF(ISNUMBER(MATCH(I142,Sheet4!$K$92:$K$101,0)),1,0)+IF(ISNUMBER(MATCH(J142,Sheet4!$K$92:$K$101,0)),1,0))
-
(IF(ISNUMBER(MATCH(B142,Sheet4!$F$2:$F$11,0)),1,0)+IF(ISNUMBER(MATCH(C142,Sheet4!$F$2:$F$11,0)),1,0)+IF(ISNUMBER(MATCH(D142,Sheet4!$F$2:$F$11,0)),1,0)+IF(ISNUMBER(MATCH(E142,Sheet4!$F$2:$F$11,0)),1,0)+IF(ISNUMBER(MATCH(F142,Sheet4!$F$2:$F$11,0)),1,0)+IF(ISNUMBER(MATCH(G142,Sheet4!$F$2:$F$11,0)),1,0)+IF(ISNUMBER(MATCH(H142,Sheet4!$F$2:$F$11,0)),1,0)+IF(ISNUMBER(MATCH(I142,Sheet4!$F$2:$F$11,0)),1,0)+IF(ISNUMBER(MATCH(J142,Sheet4!$F$2:$F$11,0)),1,0))</f>
        <v>0</v>
      </c>
      <c r="P142" s="40" t="str">
        <f>IFERROR(INDEX(Sheet4!$G:$G,MATCH(Sheet1!B142,Sheet4!$F:$F,0))+INDEX(Sheet4!$G:$G,MATCH(Sheet1!C142,Sheet4!$F:$F,0))+INDEX(Sheet4!$G:$G,MATCH(Sheet1!D142,Sheet4!$F:$F,0))+INDEX(Sheet4!$G:$G,MATCH(Sheet1!E142,Sheet4!$F:$F,0))+INDEX(Sheet4!$G:$G,MATCH(Sheet1!F142,Sheet4!$F:$F,0))+INDEX(Sheet4!$G:$G,MATCH(Sheet1!G142,Sheet4!$F:$F,0))+INDEX(Sheet4!$G:$G,MATCH(Sheet1!H142,Sheet4!$F:$F,0))+INDEX(Sheet4!$G:$G,MATCH(Sheet1!I142,Sheet4!$F:$F,0))+INDEX(Sheet4!$G:$G,MATCH(Sheet1!J142,Sheet4!$F:$F,0)),"")</f>
        <v/>
      </c>
      <c r="Q142" s="15">
        <v>119</v>
      </c>
      <c r="R142" s="26" t="str">
        <f si="51" t="shared"/>
        <v/>
      </c>
      <c r="S142" s="66" t="str">
        <f si="52" t="shared"/>
        <v/>
      </c>
      <c r="T142" s="66"/>
      <c r="U142" s="66" t="str">
        <f si="53" t="shared"/>
        <v/>
      </c>
      <c r="V142" s="66"/>
      <c r="W142" s="66" t="str">
        <f si="54" t="shared"/>
        <v/>
      </c>
      <c r="X142" s="66"/>
      <c r="Y142" s="66" t="str">
        <f si="55" t="shared"/>
        <v/>
      </c>
      <c r="Z142" s="66"/>
      <c r="AA142" s="66" t="str">
        <f si="56" t="shared"/>
        <v/>
      </c>
      <c r="AB142" s="66"/>
      <c r="AC142" s="58" t="str">
        <f si="57" t="shared"/>
        <v/>
      </c>
      <c r="AD142" s="58" t="str">
        <f si="58" t="shared"/>
        <v/>
      </c>
      <c r="AE142" s="27" t="str">
        <f si="59" t="shared"/>
        <v/>
      </c>
      <c r="AF142">
        <f si="40" t="shared"/>
        <v>0</v>
      </c>
      <c r="AH142">
        <v>119</v>
      </c>
      <c r="AI142" t="str">
        <f si="39" t="shared"/>
        <v>Ben SimmonsDe'Aaron FoxDevin BookerMonte MorrisDeAndre' BembryRoyce O'NealeJosh JacksonPaul MillsapKarl-Anthony Towns</v>
      </c>
      <c r="AJ142">
        <f si="41" t="shared"/>
        <v>0</v>
      </c>
      <c r="AK142">
        <f si="42" t="shared"/>
        <v>0</v>
      </c>
      <c r="AL142">
        <f si="43" t="shared"/>
        <v>0</v>
      </c>
      <c r="AM142">
        <f si="44" t="shared"/>
        <v>0</v>
      </c>
      <c r="AN142">
        <f si="45" t="shared"/>
        <v>0</v>
      </c>
      <c r="AO142">
        <f si="46" t="shared"/>
        <v>0</v>
      </c>
      <c r="AP142">
        <f si="47" t="shared"/>
        <v>0</v>
      </c>
      <c r="AQ142">
        <f si="48" t="shared"/>
        <v>0</v>
      </c>
      <c r="AR142">
        <f si="49" t="shared"/>
        <v>0</v>
      </c>
      <c r="AS142">
        <f si="50" t="shared"/>
        <v>0</v>
      </c>
      <c r="AU142" t="str">
        <f>IFERROR(VLOOKUP(C142,Results!$A$2:$B$240,2,FALSE)+VLOOKUP(D142,Results!$A$2:$B$240,2,FALSE)+VLOOKUP(E142,Results!$A$2:$B$240,2,FALSE)+VLOOKUP(F142,Results!$A$2:$B$240,2,FALSE)+VLOOKUP(G142,Results!$A$2:$B$240,2,FALSE)+VLOOKUP(H142,Results!$A$2:$B$240,2,FALSE)+VLOOKUP(I142,Results!$A$2:$B$240,2,FALSE)+VLOOKUP(J142,Results!$A$2:$B$240,2,FALSE)+VLOOKUP(B142,Results!$A$2:$B$240,2,FALSE)-MIN(VLOOKUP(C142,Results!$A$2:$B$240,2,FALSE),VLOOKUP(D142,Results!$A$2:$B$240,2,FALSE),VLOOKUP(E142,Results!$A$2:$B$240,2,FALSE),VLOOKUP(F142,Results!$A$2:$B$240,2,FALSE),VLOOKUP(G142,Results!$A$2:$B$240,2,FALSE),VLOOKUP(H142,Results!$A$2:$B$240,2,FALSE),VLOOKUP(I142,Results!$A$2:$B$240,2,FALSE),VLOOKUP(J142,Results!$A$2:$B$240,2,FALSE),VLOOKUP(B142,Results!$A$2:$B$240,2,FALSE)),"")</f>
        <v/>
      </c>
    </row>
    <row r="143" spans="2:47" x14ac:dyDescent="0.3">
      <c r="B143" s="7" t="s">
        <v>166</v>
      </c>
      <c r="C143" s="7" t="s">
        <v>171</v>
      </c>
      <c r="D143" s="7" t="s">
        <v>172</v>
      </c>
      <c r="E143" s="7" t="s">
        <v>146</v>
      </c>
      <c r="F143" s="7" t="s">
        <v>177</v>
      </c>
      <c r="G143" s="7" t="s">
        <v>101</v>
      </c>
      <c r="H143" s="7" t="s">
        <v>92</v>
      </c>
      <c r="I143" s="7" t="s">
        <v>181</v>
      </c>
      <c r="J143" s="7" t="s">
        <v>186</v>
      </c>
      <c r="K143" t="n">
        <v>20.0</v>
      </c>
      <c r="L143" s="30">
        <f si="37" t="shared"/>
        <v>0</v>
      </c>
      <c r="M143" s="6"/>
      <c r="N143" s="35" t="str">
        <f si="38" t="shared"/>
        <v/>
      </c>
      <c r="O143" s="59">
        <f>(IF(ISNUMBER(MATCH(B143,Sheet4!$K$92:$K$101,0)),1,0)+IF(ISNUMBER(MATCH(C143,Sheet4!$K$92:$K$101,0)),1,0)+IF(ISNUMBER(MATCH(D143,Sheet4!$K$92:$K$101,0)),1,0)+IF(ISNUMBER(MATCH(E143,Sheet4!$K$92:$K$101,0)),1,0)+IF(ISNUMBER(MATCH(F143,Sheet4!$K$92:$K$101,0)),1,0)+IF(ISNUMBER(MATCH(G143,Sheet4!$K$92:$K$101,0)),1,0)+IF(ISNUMBER(MATCH(H143,Sheet4!$K$92:$K$101,0)),1,0)+IF(ISNUMBER(MATCH(I143,Sheet4!$K$92:$K$101,0)),1,0)+IF(ISNUMBER(MATCH(J143,Sheet4!$K$92:$K$101,0)),1,0))
-
(IF(ISNUMBER(MATCH(B143,Sheet4!$F$2:$F$11,0)),1,0)+IF(ISNUMBER(MATCH(C143,Sheet4!$F$2:$F$11,0)),1,0)+IF(ISNUMBER(MATCH(D143,Sheet4!$F$2:$F$11,0)),1,0)+IF(ISNUMBER(MATCH(E143,Sheet4!$F$2:$F$11,0)),1,0)+IF(ISNUMBER(MATCH(F143,Sheet4!$F$2:$F$11,0)),1,0)+IF(ISNUMBER(MATCH(G143,Sheet4!$F$2:$F$11,0)),1,0)+IF(ISNUMBER(MATCH(H143,Sheet4!$F$2:$F$11,0)),1,0)+IF(ISNUMBER(MATCH(I143,Sheet4!$F$2:$F$11,0)),1,0)+IF(ISNUMBER(MATCH(J143,Sheet4!$F$2:$F$11,0)),1,0))</f>
        <v>0</v>
      </c>
      <c r="P143" s="40" t="str">
        <f>IFERROR(INDEX(Sheet4!$G:$G,MATCH(Sheet1!B143,Sheet4!$F:$F,0))+INDEX(Sheet4!$G:$G,MATCH(Sheet1!C143,Sheet4!$F:$F,0))+INDEX(Sheet4!$G:$G,MATCH(Sheet1!D143,Sheet4!$F:$F,0))+INDEX(Sheet4!$G:$G,MATCH(Sheet1!E143,Sheet4!$F:$F,0))+INDEX(Sheet4!$G:$G,MATCH(Sheet1!F143,Sheet4!$F:$F,0))+INDEX(Sheet4!$G:$G,MATCH(Sheet1!G143,Sheet4!$F:$F,0))+INDEX(Sheet4!$G:$G,MATCH(Sheet1!H143,Sheet4!$F:$F,0))+INDEX(Sheet4!$G:$G,MATCH(Sheet1!I143,Sheet4!$F:$F,0))+INDEX(Sheet4!$G:$G,MATCH(Sheet1!J143,Sheet4!$F:$F,0)),"")</f>
        <v/>
      </c>
      <c r="Q143" s="15">
        <v>120</v>
      </c>
      <c r="R143" s="26" t="str">
        <f si="51" t="shared"/>
        <v/>
      </c>
      <c r="S143" s="66" t="str">
        <f si="52" t="shared"/>
        <v/>
      </c>
      <c r="T143" s="66"/>
      <c r="U143" s="66" t="str">
        <f si="53" t="shared"/>
        <v/>
      </c>
      <c r="V143" s="66"/>
      <c r="W143" s="66" t="str">
        <f si="54" t="shared"/>
        <v/>
      </c>
      <c r="X143" s="66"/>
      <c r="Y143" s="66" t="str">
        <f si="55" t="shared"/>
        <v/>
      </c>
      <c r="Z143" s="66"/>
      <c r="AA143" s="66" t="str">
        <f si="56" t="shared"/>
        <v/>
      </c>
      <c r="AB143" s="66"/>
      <c r="AC143" s="58" t="str">
        <f si="57" t="shared"/>
        <v/>
      </c>
      <c r="AD143" s="58" t="str">
        <f si="58" t="shared"/>
        <v/>
      </c>
      <c r="AE143" s="27" t="str">
        <f si="59" t="shared"/>
        <v/>
      </c>
      <c r="AF143">
        <f si="40" t="shared"/>
        <v>0</v>
      </c>
      <c r="AH143">
        <v>120</v>
      </c>
      <c r="AI143" t="str">
        <f si="39" t="shared"/>
        <v>Ben SimmonsLandry ShametDevin BookerMonte MorrisKelly OubreGerald GreenJohn CollinsJosh JacksonKarl-Anthony Towns</v>
      </c>
      <c r="AJ143">
        <f si="41" t="shared"/>
        <v>0</v>
      </c>
      <c r="AK143">
        <f si="42" t="shared"/>
        <v>0</v>
      </c>
      <c r="AL143">
        <f si="43" t="shared"/>
        <v>0</v>
      </c>
      <c r="AM143">
        <f si="44" t="shared"/>
        <v>0</v>
      </c>
      <c r="AN143">
        <f si="45" t="shared"/>
        <v>0</v>
      </c>
      <c r="AO143">
        <f si="46" t="shared"/>
        <v>0</v>
      </c>
      <c r="AP143">
        <f si="47" t="shared"/>
        <v>0</v>
      </c>
      <c r="AQ143">
        <f si="48" t="shared"/>
        <v>0</v>
      </c>
      <c r="AR143">
        <f si="49" t="shared"/>
        <v>0</v>
      </c>
      <c r="AS143">
        <f si="50" t="shared"/>
        <v>0</v>
      </c>
      <c r="AU143" t="str">
        <f>IFERROR(VLOOKUP(C143,Results!$A$2:$B$240,2,FALSE)+VLOOKUP(D143,Results!$A$2:$B$240,2,FALSE)+VLOOKUP(E143,Results!$A$2:$B$240,2,FALSE)+VLOOKUP(F143,Results!$A$2:$B$240,2,FALSE)+VLOOKUP(G143,Results!$A$2:$B$240,2,FALSE)+VLOOKUP(H143,Results!$A$2:$B$240,2,FALSE)+VLOOKUP(I143,Results!$A$2:$B$240,2,FALSE)+VLOOKUP(J143,Results!$A$2:$B$240,2,FALSE)+VLOOKUP(B143,Results!$A$2:$B$240,2,FALSE)-MIN(VLOOKUP(C143,Results!$A$2:$B$240,2,FALSE),VLOOKUP(D143,Results!$A$2:$B$240,2,FALSE),VLOOKUP(E143,Results!$A$2:$B$240,2,FALSE),VLOOKUP(F143,Results!$A$2:$B$240,2,FALSE),VLOOKUP(G143,Results!$A$2:$B$240,2,FALSE),VLOOKUP(H143,Results!$A$2:$B$240,2,FALSE),VLOOKUP(I143,Results!$A$2:$B$240,2,FALSE),VLOOKUP(J143,Results!$A$2:$B$240,2,FALSE),VLOOKUP(B143,Results!$A$2:$B$240,2,FALSE)),"")</f>
        <v/>
      </c>
    </row>
    <row customHeight="1" ht="18.75" r="144" spans="2:47" x14ac:dyDescent="0.3">
      <c r="B144" s="7" t="s">
        <v>166</v>
      </c>
      <c r="C144" s="7" t="s">
        <v>171</v>
      </c>
      <c r="D144" s="7" t="s">
        <v>173</v>
      </c>
      <c r="E144" s="7" t="s">
        <v>146</v>
      </c>
      <c r="F144" s="7" t="s">
        <v>177</v>
      </c>
      <c r="G144" s="7" t="s">
        <v>179</v>
      </c>
      <c r="H144" s="7" t="s">
        <v>153</v>
      </c>
      <c r="I144" s="7" t="s">
        <v>93</v>
      </c>
      <c r="J144" s="7" t="s">
        <v>98</v>
      </c>
      <c r="K144" t="n">
        <v>20.0</v>
      </c>
      <c r="L144" s="30">
        <f si="37" t="shared"/>
        <v>0</v>
      </c>
      <c r="M144" s="6"/>
      <c r="N144" s="35" t="str">
        <f si="38" t="shared"/>
        <v/>
      </c>
      <c r="O144" s="59">
        <f>(IF(ISNUMBER(MATCH(B144,Sheet4!$K$92:$K$101,0)),1,0)+IF(ISNUMBER(MATCH(C144,Sheet4!$K$92:$K$101,0)),1,0)+IF(ISNUMBER(MATCH(D144,Sheet4!$K$92:$K$101,0)),1,0)+IF(ISNUMBER(MATCH(E144,Sheet4!$K$92:$K$101,0)),1,0)+IF(ISNUMBER(MATCH(F144,Sheet4!$K$92:$K$101,0)),1,0)+IF(ISNUMBER(MATCH(G144,Sheet4!$K$92:$K$101,0)),1,0)+IF(ISNUMBER(MATCH(H144,Sheet4!$K$92:$K$101,0)),1,0)+IF(ISNUMBER(MATCH(I144,Sheet4!$K$92:$K$101,0)),1,0)+IF(ISNUMBER(MATCH(J144,Sheet4!$K$92:$K$101,0)),1,0))
-
(IF(ISNUMBER(MATCH(B144,Sheet4!$F$2:$F$11,0)),1,0)+IF(ISNUMBER(MATCH(C144,Sheet4!$F$2:$F$11,0)),1,0)+IF(ISNUMBER(MATCH(D144,Sheet4!$F$2:$F$11,0)),1,0)+IF(ISNUMBER(MATCH(E144,Sheet4!$F$2:$F$11,0)),1,0)+IF(ISNUMBER(MATCH(F144,Sheet4!$F$2:$F$11,0)),1,0)+IF(ISNUMBER(MATCH(G144,Sheet4!$F$2:$F$11,0)),1,0)+IF(ISNUMBER(MATCH(H144,Sheet4!$F$2:$F$11,0)),1,0)+IF(ISNUMBER(MATCH(I144,Sheet4!$F$2:$F$11,0)),1,0)+IF(ISNUMBER(MATCH(J144,Sheet4!$F$2:$F$11,0)),1,0))</f>
        <v>0</v>
      </c>
      <c r="P144" s="40" t="str">
        <f>IFERROR(INDEX(Sheet4!$G:$G,MATCH(Sheet1!B144,Sheet4!$F:$F,0))+INDEX(Sheet4!$G:$G,MATCH(Sheet1!C144,Sheet4!$F:$F,0))+INDEX(Sheet4!$G:$G,MATCH(Sheet1!D144,Sheet4!$F:$F,0))+INDEX(Sheet4!$G:$G,MATCH(Sheet1!E144,Sheet4!$F:$F,0))+INDEX(Sheet4!$G:$G,MATCH(Sheet1!F144,Sheet4!$F:$F,0))+INDEX(Sheet4!$G:$G,MATCH(Sheet1!G144,Sheet4!$F:$F,0))+INDEX(Sheet4!$G:$G,MATCH(Sheet1!H144,Sheet4!$F:$F,0))+INDEX(Sheet4!$G:$G,MATCH(Sheet1!I144,Sheet4!$F:$F,0))+INDEX(Sheet4!$G:$G,MATCH(Sheet1!J144,Sheet4!$F:$F,0)),"")</f>
        <v/>
      </c>
      <c r="Q144" s="15">
        <v>121</v>
      </c>
      <c r="R144" s="26" t="str">
        <f si="51" t="shared"/>
        <v/>
      </c>
      <c r="S144" s="66" t="str">
        <f si="52" t="shared"/>
        <v/>
      </c>
      <c r="T144" s="66"/>
      <c r="U144" s="66" t="str">
        <f si="53" t="shared"/>
        <v/>
      </c>
      <c r="V144" s="66"/>
      <c r="W144" s="66" t="str">
        <f si="54" t="shared"/>
        <v/>
      </c>
      <c r="X144" s="66"/>
      <c r="Y144" s="66" t="str">
        <f si="55" t="shared"/>
        <v/>
      </c>
      <c r="Z144" s="66"/>
      <c r="AA144" s="66" t="str">
        <f si="56" t="shared"/>
        <v/>
      </c>
      <c r="AB144" s="66"/>
      <c r="AC144" s="58" t="str">
        <f si="57" t="shared"/>
        <v/>
      </c>
      <c r="AD144" s="58" t="str">
        <f si="58" t="shared"/>
        <v/>
      </c>
      <c r="AE144" s="27" t="str">
        <f si="59" t="shared"/>
        <v/>
      </c>
      <c r="AF144">
        <f si="40" t="shared"/>
        <v>0</v>
      </c>
      <c r="AH144">
        <v>121</v>
      </c>
      <c r="AI144" t="str">
        <f si="39" t="shared"/>
        <v>Ben SimmonsTrae YoungJimmy ButlerMonte MorrisMikal BridgesGerald GreenKenneth FariedJosh JacksonDeandre Ayton</v>
      </c>
      <c r="AJ144">
        <f si="41" t="shared"/>
        <v>0</v>
      </c>
      <c r="AK144">
        <f si="42" t="shared"/>
        <v>0</v>
      </c>
      <c r="AL144">
        <f si="43" t="shared"/>
        <v>0</v>
      </c>
      <c r="AM144">
        <f si="44" t="shared"/>
        <v>0</v>
      </c>
      <c r="AN144">
        <f si="45" t="shared"/>
        <v>0</v>
      </c>
      <c r="AO144">
        <f si="46" t="shared"/>
        <v>0</v>
      </c>
      <c r="AP144">
        <f si="47" t="shared"/>
        <v>0</v>
      </c>
      <c r="AQ144">
        <f si="48" t="shared"/>
        <v>0</v>
      </c>
      <c r="AR144">
        <f si="49" t="shared"/>
        <v>0</v>
      </c>
      <c r="AS144">
        <f si="50" t="shared"/>
        <v>0</v>
      </c>
      <c r="AU144" t="str">
        <f>IFERROR(VLOOKUP(C144,Results!$A$2:$B$240,2,FALSE)+VLOOKUP(D144,Results!$A$2:$B$240,2,FALSE)+VLOOKUP(E144,Results!$A$2:$B$240,2,FALSE)+VLOOKUP(F144,Results!$A$2:$B$240,2,FALSE)+VLOOKUP(G144,Results!$A$2:$B$240,2,FALSE)+VLOOKUP(H144,Results!$A$2:$B$240,2,FALSE)+VLOOKUP(I144,Results!$A$2:$B$240,2,FALSE)+VLOOKUP(J144,Results!$A$2:$B$240,2,FALSE)+VLOOKUP(B144,Results!$A$2:$B$240,2,FALSE)-MIN(VLOOKUP(C144,Results!$A$2:$B$240,2,FALSE),VLOOKUP(D144,Results!$A$2:$B$240,2,FALSE),VLOOKUP(E144,Results!$A$2:$B$240,2,FALSE),VLOOKUP(F144,Results!$A$2:$B$240,2,FALSE),VLOOKUP(G144,Results!$A$2:$B$240,2,FALSE),VLOOKUP(H144,Results!$A$2:$B$240,2,FALSE),VLOOKUP(I144,Results!$A$2:$B$240,2,FALSE),VLOOKUP(J144,Results!$A$2:$B$240,2,FALSE),VLOOKUP(B144,Results!$A$2:$B$240,2,FALSE)),"")</f>
        <v/>
      </c>
    </row>
    <row customHeight="1" ht="18.75" r="145" spans="2:47" x14ac:dyDescent="0.3">
      <c r="B145" s="7" t="s">
        <v>166</v>
      </c>
      <c r="C145" s="7" t="s">
        <v>171</v>
      </c>
      <c r="D145" s="7" t="s">
        <v>145</v>
      </c>
      <c r="E145" s="7" t="s">
        <v>146</v>
      </c>
      <c r="F145" s="7" t="s">
        <v>150</v>
      </c>
      <c r="G145" s="7" t="s">
        <v>179</v>
      </c>
      <c r="H145" s="7" t="s">
        <v>181</v>
      </c>
      <c r="I145" s="7" t="s">
        <v>152</v>
      </c>
      <c r="J145" s="7" t="s">
        <v>187</v>
      </c>
      <c r="K145" t="n">
        <v>20.0</v>
      </c>
      <c r="L145" s="30">
        <f si="37" t="shared"/>
        <v>0</v>
      </c>
      <c r="M145" s="6"/>
      <c r="N145" s="35" t="str">
        <f si="38" t="shared"/>
        <v/>
      </c>
      <c r="O145" s="59">
        <f>(IF(ISNUMBER(MATCH(B145,Sheet4!$K$92:$K$101,0)),1,0)+IF(ISNUMBER(MATCH(C145,Sheet4!$K$92:$K$101,0)),1,0)+IF(ISNUMBER(MATCH(D145,Sheet4!$K$92:$K$101,0)),1,0)+IF(ISNUMBER(MATCH(E145,Sheet4!$K$92:$K$101,0)),1,0)+IF(ISNUMBER(MATCH(F145,Sheet4!$K$92:$K$101,0)),1,0)+IF(ISNUMBER(MATCH(G145,Sheet4!$K$92:$K$101,0)),1,0)+IF(ISNUMBER(MATCH(H145,Sheet4!$K$92:$K$101,0)),1,0)+IF(ISNUMBER(MATCH(I145,Sheet4!$K$92:$K$101,0)),1,0)+IF(ISNUMBER(MATCH(J145,Sheet4!$K$92:$K$101,0)),1,0))
-
(IF(ISNUMBER(MATCH(B145,Sheet4!$F$2:$F$11,0)),1,0)+IF(ISNUMBER(MATCH(C145,Sheet4!$F$2:$F$11,0)),1,0)+IF(ISNUMBER(MATCH(D145,Sheet4!$F$2:$F$11,0)),1,0)+IF(ISNUMBER(MATCH(E145,Sheet4!$F$2:$F$11,0)),1,0)+IF(ISNUMBER(MATCH(F145,Sheet4!$F$2:$F$11,0)),1,0)+IF(ISNUMBER(MATCH(G145,Sheet4!$F$2:$F$11,0)),1,0)+IF(ISNUMBER(MATCH(H145,Sheet4!$F$2:$F$11,0)),1,0)+IF(ISNUMBER(MATCH(I145,Sheet4!$F$2:$F$11,0)),1,0)+IF(ISNUMBER(MATCH(J145,Sheet4!$F$2:$F$11,0)),1,0))</f>
        <v>0</v>
      </c>
      <c r="P145" s="40" t="str">
        <f>IFERROR(INDEX(Sheet4!$G:$G,MATCH(Sheet1!B145,Sheet4!$F:$F,0))+INDEX(Sheet4!$G:$G,MATCH(Sheet1!C145,Sheet4!$F:$F,0))+INDEX(Sheet4!$G:$G,MATCH(Sheet1!D145,Sheet4!$F:$F,0))+INDEX(Sheet4!$G:$G,MATCH(Sheet1!E145,Sheet4!$F:$F,0))+INDEX(Sheet4!$G:$G,MATCH(Sheet1!F145,Sheet4!$F:$F,0))+INDEX(Sheet4!$G:$G,MATCH(Sheet1!G145,Sheet4!$F:$F,0))+INDEX(Sheet4!$G:$G,MATCH(Sheet1!H145,Sheet4!$F:$F,0))+INDEX(Sheet4!$G:$G,MATCH(Sheet1!I145,Sheet4!$F:$F,0))+INDEX(Sheet4!$G:$G,MATCH(Sheet1!J145,Sheet4!$F:$F,0)),"")</f>
        <v/>
      </c>
      <c r="Q145" s="15">
        <v>122</v>
      </c>
      <c r="R145" s="26" t="str">
        <f si="51" t="shared"/>
        <v/>
      </c>
      <c r="S145" s="66" t="str">
        <f si="52" t="shared"/>
        <v/>
      </c>
      <c r="T145" s="66"/>
      <c r="U145" s="66" t="str">
        <f si="53" t="shared"/>
        <v/>
      </c>
      <c r="V145" s="66"/>
      <c r="W145" s="66" t="str">
        <f si="54" t="shared"/>
        <v/>
      </c>
      <c r="X145" s="66"/>
      <c r="Y145" s="66" t="str">
        <f si="55" t="shared"/>
        <v/>
      </c>
      <c r="Z145" s="66"/>
      <c r="AA145" s="66" t="str">
        <f si="56" t="shared"/>
        <v/>
      </c>
      <c r="AB145" s="66"/>
      <c r="AC145" s="58" t="str">
        <f si="57" t="shared"/>
        <v/>
      </c>
      <c r="AD145" s="58" t="str">
        <f si="58" t="shared"/>
        <v/>
      </c>
      <c r="AE145" s="27" t="str">
        <f si="59" t="shared"/>
        <v/>
      </c>
      <c r="AF145">
        <f si="40" t="shared"/>
        <v>0</v>
      </c>
      <c r="AH145">
        <v>122</v>
      </c>
      <c r="AI145" t="str">
        <f si="39" t="shared"/>
        <v>Ben SimmonsLandry ShametDonovan MitchellMonte MorrisKelly OubreCorey BrewerKenneth FariedJosh JacksonRudy Gobert</v>
      </c>
      <c r="AJ145">
        <f si="41" t="shared"/>
        <v>0</v>
      </c>
      <c r="AK145">
        <f si="42" t="shared"/>
        <v>0</v>
      </c>
      <c r="AL145">
        <f si="43" t="shared"/>
        <v>0</v>
      </c>
      <c r="AM145">
        <f si="44" t="shared"/>
        <v>0</v>
      </c>
      <c r="AN145">
        <f si="45" t="shared"/>
        <v>0</v>
      </c>
      <c r="AO145">
        <f si="46" t="shared"/>
        <v>0</v>
      </c>
      <c r="AP145">
        <f si="47" t="shared"/>
        <v>0</v>
      </c>
      <c r="AQ145">
        <f si="48" t="shared"/>
        <v>0</v>
      </c>
      <c r="AR145">
        <f si="49" t="shared"/>
        <v>0</v>
      </c>
      <c r="AS145">
        <f si="50" t="shared"/>
        <v>0</v>
      </c>
      <c r="AU145" t="str">
        <f>IFERROR(VLOOKUP(C145,Results!$A$2:$B$240,2,FALSE)+VLOOKUP(D145,Results!$A$2:$B$240,2,FALSE)+VLOOKUP(E145,Results!$A$2:$B$240,2,FALSE)+VLOOKUP(F145,Results!$A$2:$B$240,2,FALSE)+VLOOKUP(G145,Results!$A$2:$B$240,2,FALSE)+VLOOKUP(H145,Results!$A$2:$B$240,2,FALSE)+VLOOKUP(I145,Results!$A$2:$B$240,2,FALSE)+VLOOKUP(J145,Results!$A$2:$B$240,2,FALSE)+VLOOKUP(B145,Results!$A$2:$B$240,2,FALSE)-MIN(VLOOKUP(C145,Results!$A$2:$B$240,2,FALSE),VLOOKUP(D145,Results!$A$2:$B$240,2,FALSE),VLOOKUP(E145,Results!$A$2:$B$240,2,FALSE),VLOOKUP(F145,Results!$A$2:$B$240,2,FALSE),VLOOKUP(G145,Results!$A$2:$B$240,2,FALSE),VLOOKUP(H145,Results!$A$2:$B$240,2,FALSE),VLOOKUP(I145,Results!$A$2:$B$240,2,FALSE),VLOOKUP(J145,Results!$A$2:$B$240,2,FALSE),VLOOKUP(B145,Results!$A$2:$B$240,2,FALSE)),"")</f>
        <v/>
      </c>
    </row>
    <row customHeight="1" ht="18.75" r="146" spans="2:47" x14ac:dyDescent="0.3">
      <c r="B146" s="7" t="s">
        <v>166</v>
      </c>
      <c r="C146" s="7" t="s">
        <v>87</v>
      </c>
      <c r="D146" s="7" t="s">
        <v>172</v>
      </c>
      <c r="E146" s="7" t="s">
        <v>148</v>
      </c>
      <c r="F146" s="7" t="s">
        <v>179</v>
      </c>
      <c r="G146" s="7" t="s">
        <v>159</v>
      </c>
      <c r="H146" s="7" t="s">
        <v>93</v>
      </c>
      <c r="I146" s="7" t="s">
        <v>152</v>
      </c>
      <c r="J146" s="7" t="s">
        <v>186</v>
      </c>
      <c r="K146" t="n">
        <v>20.0</v>
      </c>
      <c r="L146" s="30">
        <f si="37" t="shared"/>
        <v>0</v>
      </c>
      <c r="M146" s="6"/>
      <c r="N146" s="35" t="str">
        <f si="38" t="shared"/>
        <v/>
      </c>
      <c r="O146" s="59">
        <f>(IF(ISNUMBER(MATCH(B146,Sheet4!$K$92:$K$101,0)),1,0)+IF(ISNUMBER(MATCH(C146,Sheet4!$K$92:$K$101,0)),1,0)+IF(ISNUMBER(MATCH(D146,Sheet4!$K$92:$K$101,0)),1,0)+IF(ISNUMBER(MATCH(E146,Sheet4!$K$92:$K$101,0)),1,0)+IF(ISNUMBER(MATCH(F146,Sheet4!$K$92:$K$101,0)),1,0)+IF(ISNUMBER(MATCH(G146,Sheet4!$K$92:$K$101,0)),1,0)+IF(ISNUMBER(MATCH(H146,Sheet4!$K$92:$K$101,0)),1,0)+IF(ISNUMBER(MATCH(I146,Sheet4!$K$92:$K$101,0)),1,0)+IF(ISNUMBER(MATCH(J146,Sheet4!$K$92:$K$101,0)),1,0))
-
(IF(ISNUMBER(MATCH(B146,Sheet4!$F$2:$F$11,0)),1,0)+IF(ISNUMBER(MATCH(C146,Sheet4!$F$2:$F$11,0)),1,0)+IF(ISNUMBER(MATCH(D146,Sheet4!$F$2:$F$11,0)),1,0)+IF(ISNUMBER(MATCH(E146,Sheet4!$F$2:$F$11,0)),1,0)+IF(ISNUMBER(MATCH(F146,Sheet4!$F$2:$F$11,0)),1,0)+IF(ISNUMBER(MATCH(G146,Sheet4!$F$2:$F$11,0)),1,0)+IF(ISNUMBER(MATCH(H146,Sheet4!$F$2:$F$11,0)),1,0)+IF(ISNUMBER(MATCH(I146,Sheet4!$F$2:$F$11,0)),1,0)+IF(ISNUMBER(MATCH(J146,Sheet4!$F$2:$F$11,0)),1,0))</f>
        <v>0</v>
      </c>
      <c r="P146" s="40" t="str">
        <f>IFERROR(INDEX(Sheet4!$G:$G,MATCH(Sheet1!B146,Sheet4!$F:$F,0))+INDEX(Sheet4!$G:$G,MATCH(Sheet1!C146,Sheet4!$F:$F,0))+INDEX(Sheet4!$G:$G,MATCH(Sheet1!D146,Sheet4!$F:$F,0))+INDEX(Sheet4!$G:$G,MATCH(Sheet1!E146,Sheet4!$F:$F,0))+INDEX(Sheet4!$G:$G,MATCH(Sheet1!F146,Sheet4!$F:$F,0))+INDEX(Sheet4!$G:$G,MATCH(Sheet1!G146,Sheet4!$F:$F,0))+INDEX(Sheet4!$G:$G,MATCH(Sheet1!H146,Sheet4!$F:$F,0))+INDEX(Sheet4!$G:$G,MATCH(Sheet1!I146,Sheet4!$F:$F,0))+INDEX(Sheet4!$G:$G,MATCH(Sheet1!J146,Sheet4!$F:$F,0)),"")</f>
        <v/>
      </c>
      <c r="Q146" s="15">
        <v>123</v>
      </c>
      <c r="R146" s="26" t="str">
        <f si="51" t="shared"/>
        <v/>
      </c>
      <c r="S146" s="66" t="str">
        <f si="52" t="shared"/>
        <v/>
      </c>
      <c r="T146" s="66"/>
      <c r="U146" s="66" t="str">
        <f si="53" t="shared"/>
        <v/>
      </c>
      <c r="V146" s="66"/>
      <c r="W146" s="66" t="str">
        <f si="54" t="shared"/>
        <v/>
      </c>
      <c r="X146" s="66"/>
      <c r="Y146" s="66" t="str">
        <f si="55" t="shared"/>
        <v/>
      </c>
      <c r="Z146" s="66"/>
      <c r="AA146" s="66" t="str">
        <f si="56" t="shared"/>
        <v/>
      </c>
      <c r="AB146" s="66"/>
      <c r="AC146" s="58" t="str">
        <f si="57" t="shared"/>
        <v/>
      </c>
      <c r="AD146" s="58" t="str">
        <f si="58" t="shared"/>
        <v/>
      </c>
      <c r="AE146" s="27" t="str">
        <f si="59" t="shared"/>
        <v/>
      </c>
      <c r="AF146">
        <f si="40" t="shared"/>
        <v>0</v>
      </c>
      <c r="AH146">
        <v>123</v>
      </c>
      <c r="AI146" t="str">
        <f si="39" t="shared"/>
        <v>De'Aaron FoxIsaiah CanaanJimmy ButlerMonte MorrisWill BartonMikal BridgesKenneth FariedJohn CollinsRudy Gobert</v>
      </c>
      <c r="AJ146">
        <f si="41" t="shared"/>
        <v>0</v>
      </c>
      <c r="AK146">
        <f si="42" t="shared"/>
        <v>0</v>
      </c>
      <c r="AL146">
        <f si="43" t="shared"/>
        <v>0</v>
      </c>
      <c r="AM146">
        <f si="44" t="shared"/>
        <v>0</v>
      </c>
      <c r="AN146">
        <f si="45" t="shared"/>
        <v>0</v>
      </c>
      <c r="AO146">
        <f si="46" t="shared"/>
        <v>0</v>
      </c>
      <c r="AP146">
        <f si="47" t="shared"/>
        <v>0</v>
      </c>
      <c r="AQ146">
        <f si="48" t="shared"/>
        <v>0</v>
      </c>
      <c r="AR146">
        <f si="49" t="shared"/>
        <v>0</v>
      </c>
      <c r="AS146">
        <f si="50" t="shared"/>
        <v>0</v>
      </c>
      <c r="AU146" t="str">
        <f>IFERROR(VLOOKUP(C146,Results!$A$2:$B$240,2,FALSE)+VLOOKUP(D146,Results!$A$2:$B$240,2,FALSE)+VLOOKUP(E146,Results!$A$2:$B$240,2,FALSE)+VLOOKUP(F146,Results!$A$2:$B$240,2,FALSE)+VLOOKUP(G146,Results!$A$2:$B$240,2,FALSE)+VLOOKUP(H146,Results!$A$2:$B$240,2,FALSE)+VLOOKUP(I146,Results!$A$2:$B$240,2,FALSE)+VLOOKUP(J146,Results!$A$2:$B$240,2,FALSE)+VLOOKUP(B146,Results!$A$2:$B$240,2,FALSE)-MIN(VLOOKUP(C146,Results!$A$2:$B$240,2,FALSE),VLOOKUP(D146,Results!$A$2:$B$240,2,FALSE),VLOOKUP(E146,Results!$A$2:$B$240,2,FALSE),VLOOKUP(F146,Results!$A$2:$B$240,2,FALSE),VLOOKUP(G146,Results!$A$2:$B$240,2,FALSE),VLOOKUP(H146,Results!$A$2:$B$240,2,FALSE),VLOOKUP(I146,Results!$A$2:$B$240,2,FALSE),VLOOKUP(J146,Results!$A$2:$B$240,2,FALSE),VLOOKUP(B146,Results!$A$2:$B$240,2,FALSE)),"")</f>
        <v/>
      </c>
    </row>
    <row customHeight="1" ht="18.75" r="147" spans="2:47" x14ac:dyDescent="0.3">
      <c r="B147" s="7" t="s">
        <v>166</v>
      </c>
      <c r="C147" s="7" t="s">
        <v>170</v>
      </c>
      <c r="D147" s="7" t="s">
        <v>172</v>
      </c>
      <c r="E147" s="7" t="s">
        <v>146</v>
      </c>
      <c r="F147" s="7" t="s">
        <v>96</v>
      </c>
      <c r="G147" s="7" t="s">
        <v>179</v>
      </c>
      <c r="H147" s="7" t="s">
        <v>153</v>
      </c>
      <c r="I147" s="7" t="s">
        <v>152</v>
      </c>
      <c r="J147" s="7" t="s">
        <v>186</v>
      </c>
      <c r="K147" t="n">
        <v>20.0</v>
      </c>
      <c r="L147" s="30">
        <f si="37" t="shared"/>
        <v>0</v>
      </c>
      <c r="M147" s="6"/>
      <c r="N147" s="35" t="str">
        <f si="38" t="shared"/>
        <v/>
      </c>
      <c r="O147" s="59">
        <f>(IF(ISNUMBER(MATCH(B147,Sheet4!$K$92:$K$101,0)),1,0)+IF(ISNUMBER(MATCH(C147,Sheet4!$K$92:$K$101,0)),1,0)+IF(ISNUMBER(MATCH(D147,Sheet4!$K$92:$K$101,0)),1,0)+IF(ISNUMBER(MATCH(E147,Sheet4!$K$92:$K$101,0)),1,0)+IF(ISNUMBER(MATCH(F147,Sheet4!$K$92:$K$101,0)),1,0)+IF(ISNUMBER(MATCH(G147,Sheet4!$K$92:$K$101,0)),1,0)+IF(ISNUMBER(MATCH(H147,Sheet4!$K$92:$K$101,0)),1,0)+IF(ISNUMBER(MATCH(I147,Sheet4!$K$92:$K$101,0)),1,0)+IF(ISNUMBER(MATCH(J147,Sheet4!$K$92:$K$101,0)),1,0))
-
(IF(ISNUMBER(MATCH(B147,Sheet4!$F$2:$F$11,0)),1,0)+IF(ISNUMBER(MATCH(C147,Sheet4!$F$2:$F$11,0)),1,0)+IF(ISNUMBER(MATCH(D147,Sheet4!$F$2:$F$11,0)),1,0)+IF(ISNUMBER(MATCH(E147,Sheet4!$F$2:$F$11,0)),1,0)+IF(ISNUMBER(MATCH(F147,Sheet4!$F$2:$F$11,0)),1,0)+IF(ISNUMBER(MATCH(G147,Sheet4!$F$2:$F$11,0)),1,0)+IF(ISNUMBER(MATCH(H147,Sheet4!$F$2:$F$11,0)),1,0)+IF(ISNUMBER(MATCH(I147,Sheet4!$F$2:$F$11,0)),1,0)+IF(ISNUMBER(MATCH(J147,Sheet4!$F$2:$F$11,0)),1,0))</f>
        <v>0</v>
      </c>
      <c r="P147" s="40" t="str">
        <f>IFERROR(INDEX(Sheet4!$G:$G,MATCH(Sheet1!B147,Sheet4!$F:$F,0))+INDEX(Sheet4!$G:$G,MATCH(Sheet1!C147,Sheet4!$F:$F,0))+INDEX(Sheet4!$G:$G,MATCH(Sheet1!D147,Sheet4!$F:$F,0))+INDEX(Sheet4!$G:$G,MATCH(Sheet1!E147,Sheet4!$F:$F,0))+INDEX(Sheet4!$G:$G,MATCH(Sheet1!F147,Sheet4!$F:$F,0))+INDEX(Sheet4!$G:$G,MATCH(Sheet1!G147,Sheet4!$F:$F,0))+INDEX(Sheet4!$G:$G,MATCH(Sheet1!H147,Sheet4!$F:$F,0))+INDEX(Sheet4!$G:$G,MATCH(Sheet1!I147,Sheet4!$F:$F,0))+INDEX(Sheet4!$G:$G,MATCH(Sheet1!J147,Sheet4!$F:$F,0)),"")</f>
        <v/>
      </c>
      <c r="Q147" s="15">
        <v>124</v>
      </c>
      <c r="R147" s="26" t="str">
        <f si="51" t="shared"/>
        <v/>
      </c>
      <c r="S147" s="66" t="str">
        <f si="52" t="shared"/>
        <v/>
      </c>
      <c r="T147" s="66"/>
      <c r="U147" s="66" t="str">
        <f si="53" t="shared"/>
        <v/>
      </c>
      <c r="V147" s="66"/>
      <c r="W147" s="66" t="str">
        <f si="54" t="shared"/>
        <v/>
      </c>
      <c r="X147" s="66"/>
      <c r="Y147" s="66" t="str">
        <f si="55" t="shared"/>
        <v/>
      </c>
      <c r="Z147" s="66"/>
      <c r="AA147" s="66" t="str">
        <f si="56" t="shared"/>
        <v/>
      </c>
      <c r="AB147" s="66"/>
      <c r="AC147" s="58" t="str">
        <f si="57" t="shared"/>
        <v/>
      </c>
      <c r="AD147" s="58" t="str">
        <f si="58" t="shared"/>
        <v/>
      </c>
      <c r="AE147" s="27" t="str">
        <f si="59" t="shared"/>
        <v/>
      </c>
      <c r="AF147">
        <f si="40" t="shared"/>
        <v>0</v>
      </c>
      <c r="AH147">
        <v>124</v>
      </c>
      <c r="AI147" t="str">
        <f si="39" t="shared"/>
        <v>Ben SimmonsLandry ShametJames HardenMalik BeasleyMikal BridgesCorey BrewerJohn CollinsPaul MillsapDeandre Ayton</v>
      </c>
      <c r="AJ147">
        <f si="41" t="shared"/>
        <v>0</v>
      </c>
      <c r="AK147">
        <f si="42" t="shared"/>
        <v>0</v>
      </c>
      <c r="AL147">
        <f si="43" t="shared"/>
        <v>0</v>
      </c>
      <c r="AM147">
        <f si="44" t="shared"/>
        <v>0</v>
      </c>
      <c r="AN147">
        <f si="45" t="shared"/>
        <v>0</v>
      </c>
      <c r="AO147">
        <f si="46" t="shared"/>
        <v>0</v>
      </c>
      <c r="AP147">
        <f si="47" t="shared"/>
        <v>0</v>
      </c>
      <c r="AQ147">
        <f si="48" t="shared"/>
        <v>0</v>
      </c>
      <c r="AR147">
        <f si="49" t="shared"/>
        <v>0</v>
      </c>
      <c r="AS147">
        <f si="50" t="shared"/>
        <v>0</v>
      </c>
      <c r="AU147" t="str">
        <f>IFERROR(VLOOKUP(C147,Results!$A$2:$B$240,2,FALSE)+VLOOKUP(D147,Results!$A$2:$B$240,2,FALSE)+VLOOKUP(E147,Results!$A$2:$B$240,2,FALSE)+VLOOKUP(F147,Results!$A$2:$B$240,2,FALSE)+VLOOKUP(G147,Results!$A$2:$B$240,2,FALSE)+VLOOKUP(H147,Results!$A$2:$B$240,2,FALSE)+VLOOKUP(I147,Results!$A$2:$B$240,2,FALSE)+VLOOKUP(J147,Results!$A$2:$B$240,2,FALSE)+VLOOKUP(B147,Results!$A$2:$B$240,2,FALSE)-MIN(VLOOKUP(C147,Results!$A$2:$B$240,2,FALSE),VLOOKUP(D147,Results!$A$2:$B$240,2,FALSE),VLOOKUP(E147,Results!$A$2:$B$240,2,FALSE),VLOOKUP(F147,Results!$A$2:$B$240,2,FALSE),VLOOKUP(G147,Results!$A$2:$B$240,2,FALSE),VLOOKUP(H147,Results!$A$2:$B$240,2,FALSE),VLOOKUP(I147,Results!$A$2:$B$240,2,FALSE),VLOOKUP(J147,Results!$A$2:$B$240,2,FALSE),VLOOKUP(B147,Results!$A$2:$B$240,2,FALSE)),"")</f>
        <v/>
      </c>
    </row>
    <row r="148" spans="2:47" x14ac:dyDescent="0.3">
      <c r="B148" s="7" t="s">
        <v>87</v>
      </c>
      <c r="C148" s="7" t="s">
        <v>171</v>
      </c>
      <c r="D148" s="7" t="s">
        <v>172</v>
      </c>
      <c r="E148" s="7" t="s">
        <v>146</v>
      </c>
      <c r="F148" s="7" t="s">
        <v>177</v>
      </c>
      <c r="G148" s="7" t="s">
        <v>179</v>
      </c>
      <c r="H148" s="7" t="s">
        <v>153</v>
      </c>
      <c r="I148" s="7" t="s">
        <v>92</v>
      </c>
      <c r="J148" s="7" t="s">
        <v>186</v>
      </c>
      <c r="K148" t="n">
        <v>20.0</v>
      </c>
      <c r="L148" s="30">
        <f si="37" t="shared"/>
        <v>0</v>
      </c>
      <c r="M148" s="6"/>
      <c r="N148" s="35" t="str">
        <f si="38" t="shared"/>
        <v/>
      </c>
      <c r="O148" s="59">
        <f>(IF(ISNUMBER(MATCH(B148,Sheet4!$K$92:$K$101,0)),1,0)+IF(ISNUMBER(MATCH(C148,Sheet4!$K$92:$K$101,0)),1,0)+IF(ISNUMBER(MATCH(D148,Sheet4!$K$92:$K$101,0)),1,0)+IF(ISNUMBER(MATCH(E148,Sheet4!$K$92:$K$101,0)),1,0)+IF(ISNUMBER(MATCH(F148,Sheet4!$K$92:$K$101,0)),1,0)+IF(ISNUMBER(MATCH(G148,Sheet4!$K$92:$K$101,0)),1,0)+IF(ISNUMBER(MATCH(H148,Sheet4!$K$92:$K$101,0)),1,0)+IF(ISNUMBER(MATCH(I148,Sheet4!$K$92:$K$101,0)),1,0)+IF(ISNUMBER(MATCH(J148,Sheet4!$K$92:$K$101,0)),1,0))
-
(IF(ISNUMBER(MATCH(B148,Sheet4!$F$2:$F$11,0)),1,0)+IF(ISNUMBER(MATCH(C148,Sheet4!$F$2:$F$11,0)),1,0)+IF(ISNUMBER(MATCH(D148,Sheet4!$F$2:$F$11,0)),1,0)+IF(ISNUMBER(MATCH(E148,Sheet4!$F$2:$F$11,0)),1,0)+IF(ISNUMBER(MATCH(F148,Sheet4!$F$2:$F$11,0)),1,0)+IF(ISNUMBER(MATCH(G148,Sheet4!$F$2:$F$11,0)),1,0)+IF(ISNUMBER(MATCH(H148,Sheet4!$F$2:$F$11,0)),1,0)+IF(ISNUMBER(MATCH(I148,Sheet4!$F$2:$F$11,0)),1,0)+IF(ISNUMBER(MATCH(J148,Sheet4!$F$2:$F$11,0)),1,0))</f>
        <v>0</v>
      </c>
      <c r="P148" s="40" t="str">
        <f>IFERROR(INDEX(Sheet4!$G:$G,MATCH(Sheet1!B148,Sheet4!$F:$F,0))+INDEX(Sheet4!$G:$G,MATCH(Sheet1!C148,Sheet4!$F:$F,0))+INDEX(Sheet4!$G:$G,MATCH(Sheet1!D148,Sheet4!$F:$F,0))+INDEX(Sheet4!$G:$G,MATCH(Sheet1!E148,Sheet4!$F:$F,0))+INDEX(Sheet4!$G:$G,MATCH(Sheet1!F148,Sheet4!$F:$F,0))+INDEX(Sheet4!$G:$G,MATCH(Sheet1!G148,Sheet4!$F:$F,0))+INDEX(Sheet4!$G:$G,MATCH(Sheet1!H148,Sheet4!$F:$F,0))+INDEX(Sheet4!$G:$G,MATCH(Sheet1!I148,Sheet4!$F:$F,0))+INDEX(Sheet4!$G:$G,MATCH(Sheet1!J148,Sheet4!$F:$F,0)),"")</f>
        <v/>
      </c>
      <c r="Q148" s="15">
        <v>125</v>
      </c>
      <c r="R148" s="26" t="str">
        <f si="51" t="shared"/>
        <v/>
      </c>
      <c r="S148" s="66" t="str">
        <f si="52" t="shared"/>
        <v/>
      </c>
      <c r="T148" s="66"/>
      <c r="U148" s="66" t="str">
        <f si="53" t="shared"/>
        <v/>
      </c>
      <c r="V148" s="66"/>
      <c r="W148" s="66" t="str">
        <f si="54" t="shared"/>
        <v/>
      </c>
      <c r="X148" s="66"/>
      <c r="Y148" s="66" t="str">
        <f si="55" t="shared"/>
        <v/>
      </c>
      <c r="Z148" s="66"/>
      <c r="AA148" s="66" t="str">
        <f si="56" t="shared"/>
        <v/>
      </c>
      <c r="AB148" s="66"/>
      <c r="AC148" s="58" t="str">
        <f si="57" t="shared"/>
        <v/>
      </c>
      <c r="AD148" s="58" t="str">
        <f si="58" t="shared"/>
        <v/>
      </c>
      <c r="AE148" s="27" t="str">
        <f si="59" t="shared"/>
        <v/>
      </c>
      <c r="AF148">
        <f si="40" t="shared"/>
        <v>0</v>
      </c>
      <c r="AH148">
        <v>125</v>
      </c>
      <c r="AI148" t="str">
        <f si="39" t="shared"/>
        <v>Ben SimmonsJerryd BaylessDevin BookerMonte MorrisWill BartonGerald GreenPaul MillsapDerrick FavorsKarl-Anthony Towns</v>
      </c>
      <c r="AJ148">
        <f si="41" t="shared"/>
        <v>0</v>
      </c>
      <c r="AK148">
        <f si="42" t="shared"/>
        <v>0</v>
      </c>
      <c r="AL148">
        <f si="43" t="shared"/>
        <v>0</v>
      </c>
      <c r="AM148">
        <f si="44" t="shared"/>
        <v>0</v>
      </c>
      <c r="AN148">
        <f si="45" t="shared"/>
        <v>0</v>
      </c>
      <c r="AO148">
        <f si="46" t="shared"/>
        <v>0</v>
      </c>
      <c r="AP148">
        <f si="47" t="shared"/>
        <v>0</v>
      </c>
      <c r="AQ148">
        <f si="48" t="shared"/>
        <v>0</v>
      </c>
      <c r="AR148">
        <f si="49" t="shared"/>
        <v>0</v>
      </c>
      <c r="AS148">
        <f si="50" t="shared"/>
        <v>0</v>
      </c>
      <c r="AU148" t="str">
        <f>IFERROR(VLOOKUP(C148,Results!$A$2:$B$240,2,FALSE)+VLOOKUP(D148,Results!$A$2:$B$240,2,FALSE)+VLOOKUP(E148,Results!$A$2:$B$240,2,FALSE)+VLOOKUP(F148,Results!$A$2:$B$240,2,FALSE)+VLOOKUP(G148,Results!$A$2:$B$240,2,FALSE)+VLOOKUP(H148,Results!$A$2:$B$240,2,FALSE)+VLOOKUP(I148,Results!$A$2:$B$240,2,FALSE)+VLOOKUP(J148,Results!$A$2:$B$240,2,FALSE)+VLOOKUP(B148,Results!$A$2:$B$240,2,FALSE)-MIN(VLOOKUP(C148,Results!$A$2:$B$240,2,FALSE),VLOOKUP(D148,Results!$A$2:$B$240,2,FALSE),VLOOKUP(E148,Results!$A$2:$B$240,2,FALSE),VLOOKUP(F148,Results!$A$2:$B$240,2,FALSE),VLOOKUP(G148,Results!$A$2:$B$240,2,FALSE),VLOOKUP(H148,Results!$A$2:$B$240,2,FALSE),VLOOKUP(I148,Results!$A$2:$B$240,2,FALSE),VLOOKUP(J148,Results!$A$2:$B$240,2,FALSE),VLOOKUP(B148,Results!$A$2:$B$240,2,FALSE)),"")</f>
        <v/>
      </c>
    </row>
    <row customHeight="1" ht="18.75" r="149" spans="2:47" x14ac:dyDescent="0.3">
      <c r="B149" s="7" t="s">
        <v>166</v>
      </c>
      <c r="C149" s="7" t="s">
        <v>171</v>
      </c>
      <c r="D149" s="7" t="s">
        <v>172</v>
      </c>
      <c r="E149" s="7" t="s">
        <v>173</v>
      </c>
      <c r="F149" s="7" t="s">
        <v>150</v>
      </c>
      <c r="G149" s="7" t="s">
        <v>177</v>
      </c>
      <c r="H149" s="7" t="s">
        <v>152</v>
      </c>
      <c r="I149" s="7" t="s">
        <v>183</v>
      </c>
      <c r="J149" s="7" t="s">
        <v>187</v>
      </c>
      <c r="K149" t="n">
        <v>20.0</v>
      </c>
      <c r="L149" s="30">
        <f si="37" t="shared"/>
        <v>0</v>
      </c>
      <c r="M149" s="6"/>
      <c r="N149" s="35" t="str">
        <f si="38" t="shared"/>
        <v/>
      </c>
      <c r="O149" s="59">
        <f>(IF(ISNUMBER(MATCH(B149,Sheet4!$K$92:$K$101,0)),1,0)+IF(ISNUMBER(MATCH(C149,Sheet4!$K$92:$K$101,0)),1,0)+IF(ISNUMBER(MATCH(D149,Sheet4!$K$92:$K$101,0)),1,0)+IF(ISNUMBER(MATCH(E149,Sheet4!$K$92:$K$101,0)),1,0)+IF(ISNUMBER(MATCH(F149,Sheet4!$K$92:$K$101,0)),1,0)+IF(ISNUMBER(MATCH(G149,Sheet4!$K$92:$K$101,0)),1,0)+IF(ISNUMBER(MATCH(H149,Sheet4!$K$92:$K$101,0)),1,0)+IF(ISNUMBER(MATCH(I149,Sheet4!$K$92:$K$101,0)),1,0)+IF(ISNUMBER(MATCH(J149,Sheet4!$K$92:$K$101,0)),1,0))
-
(IF(ISNUMBER(MATCH(B149,Sheet4!$F$2:$F$11,0)),1,0)+IF(ISNUMBER(MATCH(C149,Sheet4!$F$2:$F$11,0)),1,0)+IF(ISNUMBER(MATCH(D149,Sheet4!$F$2:$F$11,0)),1,0)+IF(ISNUMBER(MATCH(E149,Sheet4!$F$2:$F$11,0)),1,0)+IF(ISNUMBER(MATCH(F149,Sheet4!$F$2:$F$11,0)),1,0)+IF(ISNUMBER(MATCH(G149,Sheet4!$F$2:$F$11,0)),1,0)+IF(ISNUMBER(MATCH(H149,Sheet4!$F$2:$F$11,0)),1,0)+IF(ISNUMBER(MATCH(I149,Sheet4!$F$2:$F$11,0)),1,0)+IF(ISNUMBER(MATCH(J149,Sheet4!$F$2:$F$11,0)),1,0))</f>
        <v>0</v>
      </c>
      <c r="P149" s="40" t="str">
        <f>IFERROR(INDEX(Sheet4!$G:$G,MATCH(Sheet1!B149,Sheet4!$F:$F,0))+INDEX(Sheet4!$G:$G,MATCH(Sheet1!C149,Sheet4!$F:$F,0))+INDEX(Sheet4!$G:$G,MATCH(Sheet1!D149,Sheet4!$F:$F,0))+INDEX(Sheet4!$G:$G,MATCH(Sheet1!E149,Sheet4!$F:$F,0))+INDEX(Sheet4!$G:$G,MATCH(Sheet1!F149,Sheet4!$F:$F,0))+INDEX(Sheet4!$G:$G,MATCH(Sheet1!G149,Sheet4!$F:$F,0))+INDEX(Sheet4!$G:$G,MATCH(Sheet1!H149,Sheet4!$F:$F,0))+INDEX(Sheet4!$G:$G,MATCH(Sheet1!I149,Sheet4!$F:$F,0))+INDEX(Sheet4!$G:$G,MATCH(Sheet1!J149,Sheet4!$F:$F,0)),"")</f>
        <v/>
      </c>
      <c r="Q149" s="15">
        <v>126</v>
      </c>
      <c r="R149" s="26" t="str">
        <f si="51" t="shared"/>
        <v/>
      </c>
      <c r="S149" s="66" t="str">
        <f si="52" t="shared"/>
        <v/>
      </c>
      <c r="T149" s="66"/>
      <c r="U149" s="66" t="str">
        <f si="53" t="shared"/>
        <v/>
      </c>
      <c r="V149" s="66"/>
      <c r="W149" s="66" t="str">
        <f si="54" t="shared"/>
        <v/>
      </c>
      <c r="X149" s="66"/>
      <c r="Y149" s="66" t="str">
        <f si="55" t="shared"/>
        <v/>
      </c>
      <c r="Z149" s="66"/>
      <c r="AA149" s="66" t="str">
        <f si="56" t="shared"/>
        <v/>
      </c>
      <c r="AB149" s="66"/>
      <c r="AC149" s="58" t="str">
        <f si="57" t="shared"/>
        <v/>
      </c>
      <c r="AD149" s="58" t="str">
        <f si="58" t="shared"/>
        <v/>
      </c>
      <c r="AE149" s="27" t="str">
        <f si="59" t="shared"/>
        <v/>
      </c>
      <c r="AF149">
        <f si="40" t="shared"/>
        <v>0</v>
      </c>
      <c r="AH149">
        <v>126</v>
      </c>
      <c r="AI149" t="str">
        <f si="39" t="shared"/>
        <v>Ben SimmonsLandry ShametJimmy ButlerMonte MorrisKelly OubreJae CrowderMarvin BagleyJosh JacksonKarl-Anthony Towns</v>
      </c>
      <c r="AJ149">
        <f si="41" t="shared"/>
        <v>0</v>
      </c>
      <c r="AK149">
        <f si="42" t="shared"/>
        <v>0</v>
      </c>
      <c r="AL149">
        <f si="43" t="shared"/>
        <v>0</v>
      </c>
      <c r="AM149">
        <f si="44" t="shared"/>
        <v>0</v>
      </c>
      <c r="AN149">
        <f si="45" t="shared"/>
        <v>0</v>
      </c>
      <c r="AO149">
        <f si="46" t="shared"/>
        <v>0</v>
      </c>
      <c r="AP149">
        <f si="47" t="shared"/>
        <v>0</v>
      </c>
      <c r="AQ149">
        <f si="48" t="shared"/>
        <v>0</v>
      </c>
      <c r="AR149">
        <f si="49" t="shared"/>
        <v>0</v>
      </c>
      <c r="AS149">
        <f si="50" t="shared"/>
        <v>0</v>
      </c>
      <c r="AU149" t="str">
        <f>IFERROR(VLOOKUP(C149,Results!$A$2:$B$240,2,FALSE)+VLOOKUP(D149,Results!$A$2:$B$240,2,FALSE)+VLOOKUP(E149,Results!$A$2:$B$240,2,FALSE)+VLOOKUP(F149,Results!$A$2:$B$240,2,FALSE)+VLOOKUP(G149,Results!$A$2:$B$240,2,FALSE)+VLOOKUP(H149,Results!$A$2:$B$240,2,FALSE)+VLOOKUP(I149,Results!$A$2:$B$240,2,FALSE)+VLOOKUP(J149,Results!$A$2:$B$240,2,FALSE)+VLOOKUP(B149,Results!$A$2:$B$240,2,FALSE)-MIN(VLOOKUP(C149,Results!$A$2:$B$240,2,FALSE),VLOOKUP(D149,Results!$A$2:$B$240,2,FALSE),VLOOKUP(E149,Results!$A$2:$B$240,2,FALSE),VLOOKUP(F149,Results!$A$2:$B$240,2,FALSE),VLOOKUP(G149,Results!$A$2:$B$240,2,FALSE),VLOOKUP(H149,Results!$A$2:$B$240,2,FALSE),VLOOKUP(I149,Results!$A$2:$B$240,2,FALSE),VLOOKUP(J149,Results!$A$2:$B$240,2,FALSE),VLOOKUP(B149,Results!$A$2:$B$240,2,FALSE)),"")</f>
        <v/>
      </c>
    </row>
    <row r="150" spans="2:47" x14ac:dyDescent="0.3">
      <c r="B150" s="7" t="s">
        <v>166</v>
      </c>
      <c r="C150" s="7" t="s">
        <v>116</v>
      </c>
      <c r="D150" s="7" t="s">
        <v>172</v>
      </c>
      <c r="E150" s="7" t="s">
        <v>146</v>
      </c>
      <c r="F150" s="7" t="s">
        <v>177</v>
      </c>
      <c r="G150" s="7" t="s">
        <v>179</v>
      </c>
      <c r="H150" s="7" t="s">
        <v>153</v>
      </c>
      <c r="I150" s="7" t="s">
        <v>181</v>
      </c>
      <c r="J150" s="7" t="s">
        <v>98</v>
      </c>
      <c r="K150" t="n">
        <v>20.0</v>
      </c>
      <c r="L150" s="30">
        <f si="37" t="shared"/>
        <v>0</v>
      </c>
      <c r="M150" s="6"/>
      <c r="N150" s="35" t="str">
        <f si="38" t="shared"/>
        <v/>
      </c>
      <c r="O150" s="59">
        <f>(IF(ISNUMBER(MATCH(B150,Sheet4!$K$92:$K$101,0)),1,0)+IF(ISNUMBER(MATCH(C150,Sheet4!$K$92:$K$101,0)),1,0)+IF(ISNUMBER(MATCH(D150,Sheet4!$K$92:$K$101,0)),1,0)+IF(ISNUMBER(MATCH(E150,Sheet4!$K$92:$K$101,0)),1,0)+IF(ISNUMBER(MATCH(F150,Sheet4!$K$92:$K$101,0)),1,0)+IF(ISNUMBER(MATCH(G150,Sheet4!$K$92:$K$101,0)),1,0)+IF(ISNUMBER(MATCH(H150,Sheet4!$K$92:$K$101,0)),1,0)+IF(ISNUMBER(MATCH(I150,Sheet4!$K$92:$K$101,0)),1,0)+IF(ISNUMBER(MATCH(J150,Sheet4!$K$92:$K$101,0)),1,0))
-
(IF(ISNUMBER(MATCH(B150,Sheet4!$F$2:$F$11,0)),1,0)+IF(ISNUMBER(MATCH(C150,Sheet4!$F$2:$F$11,0)),1,0)+IF(ISNUMBER(MATCH(D150,Sheet4!$F$2:$F$11,0)),1,0)+IF(ISNUMBER(MATCH(E150,Sheet4!$F$2:$F$11,0)),1,0)+IF(ISNUMBER(MATCH(F150,Sheet4!$F$2:$F$11,0)),1,0)+IF(ISNUMBER(MATCH(G150,Sheet4!$F$2:$F$11,0)),1,0)+IF(ISNUMBER(MATCH(H150,Sheet4!$F$2:$F$11,0)),1,0)+IF(ISNUMBER(MATCH(I150,Sheet4!$F$2:$F$11,0)),1,0)+IF(ISNUMBER(MATCH(J150,Sheet4!$F$2:$F$11,0)),1,0))</f>
        <v>0</v>
      </c>
      <c r="P150" s="40" t="str">
        <f>IFERROR(INDEX(Sheet4!$G:$G,MATCH(Sheet1!B150,Sheet4!$F:$F,0))+INDEX(Sheet4!$G:$G,MATCH(Sheet1!C150,Sheet4!$F:$F,0))+INDEX(Sheet4!$G:$G,MATCH(Sheet1!D150,Sheet4!$F:$F,0))+INDEX(Sheet4!$G:$G,MATCH(Sheet1!E150,Sheet4!$F:$F,0))+INDEX(Sheet4!$G:$G,MATCH(Sheet1!F150,Sheet4!$F:$F,0))+INDEX(Sheet4!$G:$G,MATCH(Sheet1!G150,Sheet4!$F:$F,0))+INDEX(Sheet4!$G:$G,MATCH(Sheet1!H150,Sheet4!$F:$F,0))+INDEX(Sheet4!$G:$G,MATCH(Sheet1!I150,Sheet4!$F:$F,0))+INDEX(Sheet4!$G:$G,MATCH(Sheet1!J150,Sheet4!$F:$F,0)),"")</f>
        <v/>
      </c>
      <c r="Q150" s="15">
        <v>127</v>
      </c>
      <c r="R150" s="26" t="str">
        <f si="51" t="shared"/>
        <v/>
      </c>
      <c r="S150" s="66" t="str">
        <f si="52" t="shared"/>
        <v/>
      </c>
      <c r="T150" s="66"/>
      <c r="U150" s="66" t="str">
        <f si="53" t="shared"/>
        <v/>
      </c>
      <c r="V150" s="66"/>
      <c r="W150" s="66" t="str">
        <f si="54" t="shared"/>
        <v/>
      </c>
      <c r="X150" s="66"/>
      <c r="Y150" s="66" t="str">
        <f si="55" t="shared"/>
        <v/>
      </c>
      <c r="Z150" s="66"/>
      <c r="AA150" s="66" t="str">
        <f si="56" t="shared"/>
        <v/>
      </c>
      <c r="AB150" s="66"/>
      <c r="AC150" s="58" t="str">
        <f si="57" t="shared"/>
        <v/>
      </c>
      <c r="AD150" s="58" t="str">
        <f si="58" t="shared"/>
        <v/>
      </c>
      <c r="AE150" s="27" t="str">
        <f si="59" t="shared"/>
        <v/>
      </c>
      <c r="AF150">
        <f si="40" t="shared"/>
        <v>0</v>
      </c>
      <c r="AH150">
        <v>127</v>
      </c>
      <c r="AI150" t="str">
        <f si="39" t="shared"/>
        <v>Ben SimmonsIsaiah CanaanBuddy HieldMonte MorrisWill BartonKelly OubreJohn CollinsPaul MillsapKarl-Anthony Towns</v>
      </c>
      <c r="AJ150">
        <f si="41" t="shared"/>
        <v>0</v>
      </c>
      <c r="AK150">
        <f si="42" t="shared"/>
        <v>0</v>
      </c>
      <c r="AL150">
        <f si="43" t="shared"/>
        <v>0</v>
      </c>
      <c r="AM150">
        <f si="44" t="shared"/>
        <v>0</v>
      </c>
      <c r="AN150">
        <f si="45" t="shared"/>
        <v>0</v>
      </c>
      <c r="AO150">
        <f si="46" t="shared"/>
        <v>0</v>
      </c>
      <c r="AP150">
        <f si="47" t="shared"/>
        <v>0</v>
      </c>
      <c r="AQ150">
        <f si="48" t="shared"/>
        <v>0</v>
      </c>
      <c r="AR150">
        <f si="49" t="shared"/>
        <v>0</v>
      </c>
      <c r="AS150">
        <f si="50" t="shared"/>
        <v>0</v>
      </c>
      <c r="AU150" t="str">
        <f>IFERROR(VLOOKUP(C150,Results!$A$2:$B$240,2,FALSE)+VLOOKUP(D150,Results!$A$2:$B$240,2,FALSE)+VLOOKUP(E150,Results!$A$2:$B$240,2,FALSE)+VLOOKUP(F150,Results!$A$2:$B$240,2,FALSE)+VLOOKUP(G150,Results!$A$2:$B$240,2,FALSE)+VLOOKUP(H150,Results!$A$2:$B$240,2,FALSE)+VLOOKUP(I150,Results!$A$2:$B$240,2,FALSE)+VLOOKUP(J150,Results!$A$2:$B$240,2,FALSE)+VLOOKUP(B150,Results!$A$2:$B$240,2,FALSE)-MIN(VLOOKUP(C150,Results!$A$2:$B$240,2,FALSE),VLOOKUP(D150,Results!$A$2:$B$240,2,FALSE),VLOOKUP(E150,Results!$A$2:$B$240,2,FALSE),VLOOKUP(F150,Results!$A$2:$B$240,2,FALSE),VLOOKUP(G150,Results!$A$2:$B$240,2,FALSE),VLOOKUP(H150,Results!$A$2:$B$240,2,FALSE),VLOOKUP(I150,Results!$A$2:$B$240,2,FALSE),VLOOKUP(J150,Results!$A$2:$B$240,2,FALSE),VLOOKUP(B150,Results!$A$2:$B$240,2,FALSE)),"")</f>
        <v/>
      </c>
    </row>
    <row customHeight="1" ht="18.75" r="151" spans="2:47" x14ac:dyDescent="0.3">
      <c r="B151" s="7" t="s">
        <v>166</v>
      </c>
      <c r="C151" s="7" t="s">
        <v>170</v>
      </c>
      <c r="D151" s="7" t="s">
        <v>172</v>
      </c>
      <c r="E151" s="7" t="s">
        <v>148</v>
      </c>
      <c r="F151" s="7" t="s">
        <v>150</v>
      </c>
      <c r="G151" s="7" t="s">
        <v>177</v>
      </c>
      <c r="H151" s="7" t="s">
        <v>93</v>
      </c>
      <c r="I151" s="7" t="s">
        <v>152</v>
      </c>
      <c r="J151" s="7" t="s">
        <v>98</v>
      </c>
      <c r="K151" t="n">
        <v>20.0</v>
      </c>
      <c r="L151" s="30">
        <f si="37" t="shared"/>
        <v>0</v>
      </c>
      <c r="M151" s="6"/>
      <c r="N151" s="35" t="str">
        <f si="38" t="shared"/>
        <v/>
      </c>
      <c r="O151" s="59">
        <f>(IF(ISNUMBER(MATCH(B151,Sheet4!$K$92:$K$101,0)),1,0)+IF(ISNUMBER(MATCH(C151,Sheet4!$K$92:$K$101,0)),1,0)+IF(ISNUMBER(MATCH(D151,Sheet4!$K$92:$K$101,0)),1,0)+IF(ISNUMBER(MATCH(E151,Sheet4!$K$92:$K$101,0)),1,0)+IF(ISNUMBER(MATCH(F151,Sheet4!$K$92:$K$101,0)),1,0)+IF(ISNUMBER(MATCH(G151,Sheet4!$K$92:$K$101,0)),1,0)+IF(ISNUMBER(MATCH(H151,Sheet4!$K$92:$K$101,0)),1,0)+IF(ISNUMBER(MATCH(I151,Sheet4!$K$92:$K$101,0)),1,0)+IF(ISNUMBER(MATCH(J151,Sheet4!$K$92:$K$101,0)),1,0))
-
(IF(ISNUMBER(MATCH(B151,Sheet4!$F$2:$F$11,0)),1,0)+IF(ISNUMBER(MATCH(C151,Sheet4!$F$2:$F$11,0)),1,0)+IF(ISNUMBER(MATCH(D151,Sheet4!$F$2:$F$11,0)),1,0)+IF(ISNUMBER(MATCH(E151,Sheet4!$F$2:$F$11,0)),1,0)+IF(ISNUMBER(MATCH(F151,Sheet4!$F$2:$F$11,0)),1,0)+IF(ISNUMBER(MATCH(G151,Sheet4!$F$2:$F$11,0)),1,0)+IF(ISNUMBER(MATCH(H151,Sheet4!$F$2:$F$11,0)),1,0)+IF(ISNUMBER(MATCH(I151,Sheet4!$F$2:$F$11,0)),1,0)+IF(ISNUMBER(MATCH(J151,Sheet4!$F$2:$F$11,0)),1,0))</f>
        <v>0</v>
      </c>
      <c r="P151" s="40" t="str">
        <f>IFERROR(INDEX(Sheet4!$G:$G,MATCH(Sheet1!B151,Sheet4!$F:$F,0))+INDEX(Sheet4!$G:$G,MATCH(Sheet1!C151,Sheet4!$F:$F,0))+INDEX(Sheet4!$G:$G,MATCH(Sheet1!D151,Sheet4!$F:$F,0))+INDEX(Sheet4!$G:$G,MATCH(Sheet1!E151,Sheet4!$F:$F,0))+INDEX(Sheet4!$G:$G,MATCH(Sheet1!F151,Sheet4!$F:$F,0))+INDEX(Sheet4!$G:$G,MATCH(Sheet1!G151,Sheet4!$F:$F,0))+INDEX(Sheet4!$G:$G,MATCH(Sheet1!H151,Sheet4!$F:$F,0))+INDEX(Sheet4!$G:$G,MATCH(Sheet1!I151,Sheet4!$F:$F,0))+INDEX(Sheet4!$G:$G,MATCH(Sheet1!J151,Sheet4!$F:$F,0)),"")</f>
        <v/>
      </c>
      <c r="Q151" s="15">
        <v>128</v>
      </c>
      <c r="R151" s="26" t="str">
        <f si="51" t="shared"/>
        <v/>
      </c>
      <c r="S151" s="66" t="str">
        <f si="52" t="shared"/>
        <v/>
      </c>
      <c r="T151" s="66"/>
      <c r="U151" s="66" t="str">
        <f si="53" t="shared"/>
        <v/>
      </c>
      <c r="V151" s="66"/>
      <c r="W151" s="66" t="str">
        <f si="54" t="shared"/>
        <v/>
      </c>
      <c r="X151" s="66"/>
      <c r="Y151" s="66" t="str">
        <f si="55" t="shared"/>
        <v/>
      </c>
      <c r="Z151" s="66"/>
      <c r="AA151" s="66" t="str">
        <f si="56" t="shared"/>
        <v/>
      </c>
      <c r="AB151" s="66"/>
      <c r="AC151" s="58" t="str">
        <f si="57" t="shared"/>
        <v/>
      </c>
      <c r="AD151" s="58" t="str">
        <f si="58" t="shared"/>
        <v/>
      </c>
      <c r="AE151" s="27" t="str">
        <f si="59" t="shared"/>
        <v/>
      </c>
      <c r="AF151">
        <f si="40" t="shared"/>
        <v>0</v>
      </c>
      <c r="AH151">
        <v>128</v>
      </c>
      <c r="AI151" t="str">
        <f si="39" t="shared"/>
        <v>Ben SimmonsDe'Aaron FoxDevin BookerMonte MorrisKelly OubreJae CrowderMarvin BagleyTrey LylesRudy Gobert</v>
      </c>
      <c r="AJ151">
        <f si="41" t="shared"/>
        <v>0</v>
      </c>
      <c r="AK151">
        <f si="42" t="shared"/>
        <v>0</v>
      </c>
      <c r="AL151">
        <f si="43" t="shared"/>
        <v>0</v>
      </c>
      <c r="AM151">
        <f si="44" t="shared"/>
        <v>0</v>
      </c>
      <c r="AN151">
        <f si="45" t="shared"/>
        <v>0</v>
      </c>
      <c r="AO151">
        <f si="46" t="shared"/>
        <v>0</v>
      </c>
      <c r="AP151">
        <f si="47" t="shared"/>
        <v>0</v>
      </c>
      <c r="AQ151">
        <f si="48" t="shared"/>
        <v>0</v>
      </c>
      <c r="AR151">
        <f si="49" t="shared"/>
        <v>0</v>
      </c>
      <c r="AS151">
        <f si="50" t="shared"/>
        <v>0</v>
      </c>
      <c r="AU151" t="str">
        <f>IFERROR(VLOOKUP(C151,Results!$A$2:$B$240,2,FALSE)+VLOOKUP(D151,Results!$A$2:$B$240,2,FALSE)+VLOOKUP(E151,Results!$A$2:$B$240,2,FALSE)+VLOOKUP(F151,Results!$A$2:$B$240,2,FALSE)+VLOOKUP(G151,Results!$A$2:$B$240,2,FALSE)+VLOOKUP(H151,Results!$A$2:$B$240,2,FALSE)+VLOOKUP(I151,Results!$A$2:$B$240,2,FALSE)+VLOOKUP(J151,Results!$A$2:$B$240,2,FALSE)+VLOOKUP(B151,Results!$A$2:$B$240,2,FALSE)-MIN(VLOOKUP(C151,Results!$A$2:$B$240,2,FALSE),VLOOKUP(D151,Results!$A$2:$B$240,2,FALSE),VLOOKUP(E151,Results!$A$2:$B$240,2,FALSE),VLOOKUP(F151,Results!$A$2:$B$240,2,FALSE),VLOOKUP(G151,Results!$A$2:$B$240,2,FALSE),VLOOKUP(H151,Results!$A$2:$B$240,2,FALSE),VLOOKUP(I151,Results!$A$2:$B$240,2,FALSE),VLOOKUP(J151,Results!$A$2:$B$240,2,FALSE),VLOOKUP(B151,Results!$A$2:$B$240,2,FALSE)),"")</f>
        <v/>
      </c>
    </row>
    <row r="152" spans="2:47" x14ac:dyDescent="0.3">
      <c r="B152" s="7" t="s">
        <v>166</v>
      </c>
      <c r="C152" s="7" t="s">
        <v>87</v>
      </c>
      <c r="D152" s="7" t="s">
        <v>172</v>
      </c>
      <c r="E152" s="7" t="s">
        <v>146</v>
      </c>
      <c r="F152" s="7" t="s">
        <v>96</v>
      </c>
      <c r="G152" s="7" t="s">
        <v>159</v>
      </c>
      <c r="H152" s="7" t="s">
        <v>181</v>
      </c>
      <c r="I152" s="7" t="s">
        <v>103</v>
      </c>
      <c r="J152" s="7" t="s">
        <v>98</v>
      </c>
      <c r="K152" t="n">
        <v>20.0</v>
      </c>
      <c r="L152" s="30">
        <f ref="L152:L215" si="60" t="shared">AS152</f>
        <v>0</v>
      </c>
      <c r="M152" s="6"/>
      <c r="N152" s="35" t="str">
        <f ref="N152:N215" si="61" t="shared">AU152</f>
        <v/>
      </c>
      <c r="O152" s="59">
        <f>(IF(ISNUMBER(MATCH(B152,Sheet4!$K$92:$K$101,0)),1,0)+IF(ISNUMBER(MATCH(C152,Sheet4!$K$92:$K$101,0)),1,0)+IF(ISNUMBER(MATCH(D152,Sheet4!$K$92:$K$101,0)),1,0)+IF(ISNUMBER(MATCH(E152,Sheet4!$K$92:$K$101,0)),1,0)+IF(ISNUMBER(MATCH(F152,Sheet4!$K$92:$K$101,0)),1,0)+IF(ISNUMBER(MATCH(G152,Sheet4!$K$92:$K$101,0)),1,0)+IF(ISNUMBER(MATCH(H152,Sheet4!$K$92:$K$101,0)),1,0)+IF(ISNUMBER(MATCH(I152,Sheet4!$K$92:$K$101,0)),1,0)+IF(ISNUMBER(MATCH(J152,Sheet4!$K$92:$K$101,0)),1,0))
-
(IF(ISNUMBER(MATCH(B152,Sheet4!$F$2:$F$11,0)),1,0)+IF(ISNUMBER(MATCH(C152,Sheet4!$F$2:$F$11,0)),1,0)+IF(ISNUMBER(MATCH(D152,Sheet4!$F$2:$F$11,0)),1,0)+IF(ISNUMBER(MATCH(E152,Sheet4!$F$2:$F$11,0)),1,0)+IF(ISNUMBER(MATCH(F152,Sheet4!$F$2:$F$11,0)),1,0)+IF(ISNUMBER(MATCH(G152,Sheet4!$F$2:$F$11,0)),1,0)+IF(ISNUMBER(MATCH(H152,Sheet4!$F$2:$F$11,0)),1,0)+IF(ISNUMBER(MATCH(I152,Sheet4!$F$2:$F$11,0)),1,0)+IF(ISNUMBER(MATCH(J152,Sheet4!$F$2:$F$11,0)),1,0))</f>
        <v>0</v>
      </c>
      <c r="P152" s="40" t="str">
        <f>IFERROR(INDEX(Sheet4!$G:$G,MATCH(Sheet1!B152,Sheet4!$F:$F,0))+INDEX(Sheet4!$G:$G,MATCH(Sheet1!C152,Sheet4!$F:$F,0))+INDEX(Sheet4!$G:$G,MATCH(Sheet1!D152,Sheet4!$F:$F,0))+INDEX(Sheet4!$G:$G,MATCH(Sheet1!E152,Sheet4!$F:$F,0))+INDEX(Sheet4!$G:$G,MATCH(Sheet1!F152,Sheet4!$F:$F,0))+INDEX(Sheet4!$G:$G,MATCH(Sheet1!G152,Sheet4!$F:$F,0))+INDEX(Sheet4!$G:$G,MATCH(Sheet1!H152,Sheet4!$F:$F,0))+INDEX(Sheet4!$G:$G,MATCH(Sheet1!I152,Sheet4!$F:$F,0))+INDEX(Sheet4!$G:$G,MATCH(Sheet1!J152,Sheet4!$F:$F,0)),"")</f>
        <v/>
      </c>
      <c r="Q152" s="15">
        <v>129</v>
      </c>
      <c r="R152" s="26" t="str">
        <f si="51" t="shared"/>
        <v/>
      </c>
      <c r="S152" s="66" t="str">
        <f si="52" t="shared"/>
        <v/>
      </c>
      <c r="T152" s="66"/>
      <c r="U152" s="66" t="str">
        <f si="53" t="shared"/>
        <v/>
      </c>
      <c r="V152" s="66"/>
      <c r="W152" s="66" t="str">
        <f si="54" t="shared"/>
        <v/>
      </c>
      <c r="X152" s="66"/>
      <c r="Y152" s="66" t="str">
        <f si="55" t="shared"/>
        <v/>
      </c>
      <c r="Z152" s="66"/>
      <c r="AA152" s="66" t="str">
        <f si="56" t="shared"/>
        <v/>
      </c>
      <c r="AB152" s="66"/>
      <c r="AC152" s="58" t="str">
        <f si="57" t="shared"/>
        <v/>
      </c>
      <c r="AD152" s="58" t="str">
        <f si="58" t="shared"/>
        <v/>
      </c>
      <c r="AE152" s="27" t="str">
        <f si="59" t="shared"/>
        <v/>
      </c>
      <c r="AF152">
        <f si="40" t="shared"/>
        <v>0</v>
      </c>
      <c r="AH152">
        <v>129</v>
      </c>
      <c r="AI152" t="str">
        <f ref="AI152:AI215" si="62" t="shared">CONCATENATE(B152,C152,D152,E152,F152,G152,H152,I152,J152)</f>
        <v>Ben SimmonsLandry ShametDevin BookerBuddy HieldKelly OubreTaurean PrinceJosh JacksonPaul MillsapRudy Gobert</v>
      </c>
      <c r="AJ152">
        <f si="41" t="shared"/>
        <v>0</v>
      </c>
      <c r="AK152">
        <f si="42" t="shared"/>
        <v>0</v>
      </c>
      <c r="AL152">
        <f si="43" t="shared"/>
        <v>0</v>
      </c>
      <c r="AM152">
        <f si="44" t="shared"/>
        <v>0</v>
      </c>
      <c r="AN152">
        <f si="45" t="shared"/>
        <v>0</v>
      </c>
      <c r="AO152">
        <f si="46" t="shared"/>
        <v>0</v>
      </c>
      <c r="AP152">
        <f si="47" t="shared"/>
        <v>0</v>
      </c>
      <c r="AQ152">
        <f si="48" t="shared"/>
        <v>0</v>
      </c>
      <c r="AR152">
        <f si="49" t="shared"/>
        <v>0</v>
      </c>
      <c r="AS152">
        <f si="50" t="shared"/>
        <v>0</v>
      </c>
      <c r="AU152" t="str">
        <f>IFERROR(VLOOKUP(C152,Results!$A$2:$B$240,2,FALSE)+VLOOKUP(D152,Results!$A$2:$B$240,2,FALSE)+VLOOKUP(E152,Results!$A$2:$B$240,2,FALSE)+VLOOKUP(F152,Results!$A$2:$B$240,2,FALSE)+VLOOKUP(G152,Results!$A$2:$B$240,2,FALSE)+VLOOKUP(H152,Results!$A$2:$B$240,2,FALSE)+VLOOKUP(I152,Results!$A$2:$B$240,2,FALSE)+VLOOKUP(J152,Results!$A$2:$B$240,2,FALSE)+VLOOKUP(B152,Results!$A$2:$B$240,2,FALSE)-MIN(VLOOKUP(C152,Results!$A$2:$B$240,2,FALSE),VLOOKUP(D152,Results!$A$2:$B$240,2,FALSE),VLOOKUP(E152,Results!$A$2:$B$240,2,FALSE),VLOOKUP(F152,Results!$A$2:$B$240,2,FALSE),VLOOKUP(G152,Results!$A$2:$B$240,2,FALSE),VLOOKUP(H152,Results!$A$2:$B$240,2,FALSE),VLOOKUP(I152,Results!$A$2:$B$240,2,FALSE),VLOOKUP(J152,Results!$A$2:$B$240,2,FALSE),VLOOKUP(B152,Results!$A$2:$B$240,2,FALSE)),"")</f>
        <v/>
      </c>
    </row>
    <row r="153" spans="2:47" x14ac:dyDescent="0.3">
      <c r="B153" s="7" t="s">
        <v>166</v>
      </c>
      <c r="C153" s="7" t="s">
        <v>170</v>
      </c>
      <c r="D153" s="7" t="s">
        <v>172</v>
      </c>
      <c r="E153" s="7" t="s">
        <v>146</v>
      </c>
      <c r="F153" s="7" t="s">
        <v>150</v>
      </c>
      <c r="G153" s="7" t="s">
        <v>90</v>
      </c>
      <c r="H153" s="7" t="s">
        <v>153</v>
      </c>
      <c r="I153" s="7" t="s">
        <v>92</v>
      </c>
      <c r="J153" s="7" t="s">
        <v>187</v>
      </c>
      <c r="K153" t="n">
        <v>20.0</v>
      </c>
      <c r="L153" s="30">
        <f si="60" t="shared"/>
        <v>0</v>
      </c>
      <c r="M153" s="6"/>
      <c r="N153" s="35" t="str">
        <f si="61" t="shared"/>
        <v/>
      </c>
      <c r="O153" s="59">
        <f>(IF(ISNUMBER(MATCH(B153,Sheet4!$K$92:$K$101,0)),1,0)+IF(ISNUMBER(MATCH(C153,Sheet4!$K$92:$K$101,0)),1,0)+IF(ISNUMBER(MATCH(D153,Sheet4!$K$92:$K$101,0)),1,0)+IF(ISNUMBER(MATCH(E153,Sheet4!$K$92:$K$101,0)),1,0)+IF(ISNUMBER(MATCH(F153,Sheet4!$K$92:$K$101,0)),1,0)+IF(ISNUMBER(MATCH(G153,Sheet4!$K$92:$K$101,0)),1,0)+IF(ISNUMBER(MATCH(H153,Sheet4!$K$92:$K$101,0)),1,0)+IF(ISNUMBER(MATCH(I153,Sheet4!$K$92:$K$101,0)),1,0)+IF(ISNUMBER(MATCH(J153,Sheet4!$K$92:$K$101,0)),1,0))
-
(IF(ISNUMBER(MATCH(B153,Sheet4!$F$2:$F$11,0)),1,0)+IF(ISNUMBER(MATCH(C153,Sheet4!$F$2:$F$11,0)),1,0)+IF(ISNUMBER(MATCH(D153,Sheet4!$F$2:$F$11,0)),1,0)+IF(ISNUMBER(MATCH(E153,Sheet4!$F$2:$F$11,0)),1,0)+IF(ISNUMBER(MATCH(F153,Sheet4!$F$2:$F$11,0)),1,0)+IF(ISNUMBER(MATCH(G153,Sheet4!$F$2:$F$11,0)),1,0)+IF(ISNUMBER(MATCH(H153,Sheet4!$F$2:$F$11,0)),1,0)+IF(ISNUMBER(MATCH(I153,Sheet4!$F$2:$F$11,0)),1,0)+IF(ISNUMBER(MATCH(J153,Sheet4!$F$2:$F$11,0)),1,0))</f>
        <v>0</v>
      </c>
      <c r="P153" s="40" t="str">
        <f>IFERROR(INDEX(Sheet4!$G:$G,MATCH(Sheet1!B153,Sheet4!$F:$F,0))+INDEX(Sheet4!$G:$G,MATCH(Sheet1!C153,Sheet4!$F:$F,0))+INDEX(Sheet4!$G:$G,MATCH(Sheet1!D153,Sheet4!$F:$F,0))+INDEX(Sheet4!$G:$G,MATCH(Sheet1!E153,Sheet4!$F:$F,0))+INDEX(Sheet4!$G:$G,MATCH(Sheet1!F153,Sheet4!$F:$F,0))+INDEX(Sheet4!$G:$G,MATCH(Sheet1!G153,Sheet4!$F:$F,0))+INDEX(Sheet4!$G:$G,MATCH(Sheet1!H153,Sheet4!$F:$F,0))+INDEX(Sheet4!$G:$G,MATCH(Sheet1!I153,Sheet4!$F:$F,0))+INDEX(Sheet4!$G:$G,MATCH(Sheet1!J153,Sheet4!$F:$F,0)),"")</f>
        <v/>
      </c>
      <c r="Q153" s="15">
        <v>130</v>
      </c>
      <c r="R153" s="26" t="str">
        <f si="51" t="shared"/>
        <v/>
      </c>
      <c r="S153" s="66" t="str">
        <f si="52" t="shared"/>
        <v/>
      </c>
      <c r="T153" s="66"/>
      <c r="U153" s="66" t="str">
        <f si="53" t="shared"/>
        <v/>
      </c>
      <c r="V153" s="66"/>
      <c r="W153" s="66" t="str">
        <f si="54" t="shared"/>
        <v/>
      </c>
      <c r="X153" s="66"/>
      <c r="Y153" s="66" t="str">
        <f si="55" t="shared"/>
        <v/>
      </c>
      <c r="Z153" s="66"/>
      <c r="AA153" s="66" t="str">
        <f si="56" t="shared"/>
        <v/>
      </c>
      <c r="AB153" s="66"/>
      <c r="AC153" s="58" t="str">
        <f si="57" t="shared"/>
        <v/>
      </c>
      <c r="AD153" s="58" t="str">
        <f si="58" t="shared"/>
        <v/>
      </c>
      <c r="AE153" s="27" t="str">
        <f si="59" t="shared"/>
        <v/>
      </c>
      <c r="AF153">
        <f ref="AF153:AF216" si="63" t="shared">IF(A153="✓",AF152+1,AF152)</f>
        <v>0</v>
      </c>
      <c r="AH153">
        <v>130</v>
      </c>
      <c r="AI153" t="str">
        <f si="62" t="shared"/>
        <v>Ben SimmonsLandry ShametJimmy ButlerMonte MorrisKelly OubreTaurean PrinceMarvin BagleyPaul MillsapKarl-Anthony Towns</v>
      </c>
      <c r="AJ153">
        <f ref="AJ153:AJ216" si="64" t="shared">IF(ISNUMBER(SEARCH(B153,VLOOKUP($AH$20,$AH$24:$AI$2023,2,FALSE))),1,0)</f>
        <v>0</v>
      </c>
      <c r="AK153">
        <f ref="AK153:AK216" si="65" t="shared">IF(ISNUMBER(SEARCH(C153,VLOOKUP($AH$20,$AH$24:$AI$2023,2,FALSE))),1,0)</f>
        <v>0</v>
      </c>
      <c r="AL153">
        <f ref="AL153:AL216" si="66" t="shared">IF(ISNUMBER(SEARCH(D153,VLOOKUP($AH$20,$AH$24:$AI$2023,2,FALSE))),1,0)</f>
        <v>0</v>
      </c>
      <c r="AM153">
        <f ref="AM153:AM216" si="67" t="shared">IF(ISNUMBER(SEARCH(E153,VLOOKUP($AH$20,$AH$24:$AI$2023,2,FALSE))),1,0)</f>
        <v>0</v>
      </c>
      <c r="AN153">
        <f ref="AN153:AN216" si="68" t="shared">IF(ISNUMBER(SEARCH(F153,VLOOKUP($AH$20,$AH$24:$AI$2023,2,FALSE))),1,0)</f>
        <v>0</v>
      </c>
      <c r="AO153">
        <f ref="AO153:AO216" si="69" t="shared">IF(ISNUMBER(SEARCH(G153,VLOOKUP($AH$20,$AH$24:$AI$2023,2,FALSE))),1,0)</f>
        <v>0</v>
      </c>
      <c r="AP153">
        <f ref="AP153:AP216" si="70" t="shared">IF(ISNUMBER(SEARCH(H153,VLOOKUP($AH$20,$AH$24:$AI$2023,2,FALSE))),1,0)</f>
        <v>0</v>
      </c>
      <c r="AQ153">
        <f ref="AQ153:AQ216" si="71" t="shared">IF(ISNUMBER(SEARCH(I153,VLOOKUP($AH$20,$AH$24:$AI$2023,2,FALSE))),1,0)</f>
        <v>0</v>
      </c>
      <c r="AR153">
        <f ref="AR153:AR216" si="72" t="shared">IF(ISNUMBER(SEARCH(J153,VLOOKUP($AH$20,$AH$24:$AI$2023,2,FALSE))),1,0)</f>
        <v>0</v>
      </c>
      <c r="AS153">
        <f ref="AS153:AS216" si="73" t="shared">SUM(AJ153:AR153)</f>
        <v>0</v>
      </c>
      <c r="AU153" t="str">
        <f>IFERROR(VLOOKUP(C153,Results!$A$2:$B$240,2,FALSE)+VLOOKUP(D153,Results!$A$2:$B$240,2,FALSE)+VLOOKUP(E153,Results!$A$2:$B$240,2,FALSE)+VLOOKUP(F153,Results!$A$2:$B$240,2,FALSE)+VLOOKUP(G153,Results!$A$2:$B$240,2,FALSE)+VLOOKUP(H153,Results!$A$2:$B$240,2,FALSE)+VLOOKUP(I153,Results!$A$2:$B$240,2,FALSE)+VLOOKUP(J153,Results!$A$2:$B$240,2,FALSE)+VLOOKUP(B153,Results!$A$2:$B$240,2,FALSE)-MIN(VLOOKUP(C153,Results!$A$2:$B$240,2,FALSE),VLOOKUP(D153,Results!$A$2:$B$240,2,FALSE),VLOOKUP(E153,Results!$A$2:$B$240,2,FALSE),VLOOKUP(F153,Results!$A$2:$B$240,2,FALSE),VLOOKUP(G153,Results!$A$2:$B$240,2,FALSE),VLOOKUP(H153,Results!$A$2:$B$240,2,FALSE),VLOOKUP(I153,Results!$A$2:$B$240,2,FALSE),VLOOKUP(J153,Results!$A$2:$B$240,2,FALSE),VLOOKUP(B153,Results!$A$2:$B$240,2,FALSE)),"")</f>
        <v/>
      </c>
    </row>
    <row customHeight="1" ht="18.75" r="154" spans="2:47" x14ac:dyDescent="0.3">
      <c r="B154" s="7" t="s">
        <v>166</v>
      </c>
      <c r="C154" s="7" t="s">
        <v>87</v>
      </c>
      <c r="D154" s="7" t="s">
        <v>173</v>
      </c>
      <c r="E154" s="7" t="s">
        <v>146</v>
      </c>
      <c r="F154" s="7" t="s">
        <v>150</v>
      </c>
      <c r="G154" s="7" t="s">
        <v>177</v>
      </c>
      <c r="H154" s="7" t="s">
        <v>183</v>
      </c>
      <c r="I154" s="7" t="s">
        <v>155</v>
      </c>
      <c r="J154" s="7" t="s">
        <v>98</v>
      </c>
      <c r="K154" t="n">
        <v>20.0</v>
      </c>
      <c r="L154" s="30">
        <f si="60" t="shared"/>
        <v>0</v>
      </c>
      <c r="M154" s="6"/>
      <c r="N154" s="35" t="str">
        <f si="61" t="shared"/>
        <v/>
      </c>
      <c r="O154" s="59">
        <f>(IF(ISNUMBER(MATCH(B154,Sheet4!$K$92:$K$101,0)),1,0)+IF(ISNUMBER(MATCH(C154,Sheet4!$K$92:$K$101,0)),1,0)+IF(ISNUMBER(MATCH(D154,Sheet4!$K$92:$K$101,0)),1,0)+IF(ISNUMBER(MATCH(E154,Sheet4!$K$92:$K$101,0)),1,0)+IF(ISNUMBER(MATCH(F154,Sheet4!$K$92:$K$101,0)),1,0)+IF(ISNUMBER(MATCH(G154,Sheet4!$K$92:$K$101,0)),1,0)+IF(ISNUMBER(MATCH(H154,Sheet4!$K$92:$K$101,0)),1,0)+IF(ISNUMBER(MATCH(I154,Sheet4!$K$92:$K$101,0)),1,0)+IF(ISNUMBER(MATCH(J154,Sheet4!$K$92:$K$101,0)),1,0))
-
(IF(ISNUMBER(MATCH(B154,Sheet4!$F$2:$F$11,0)),1,0)+IF(ISNUMBER(MATCH(C154,Sheet4!$F$2:$F$11,0)),1,0)+IF(ISNUMBER(MATCH(D154,Sheet4!$F$2:$F$11,0)),1,0)+IF(ISNUMBER(MATCH(E154,Sheet4!$F$2:$F$11,0)),1,0)+IF(ISNUMBER(MATCH(F154,Sheet4!$F$2:$F$11,0)),1,0)+IF(ISNUMBER(MATCH(G154,Sheet4!$F$2:$F$11,0)),1,0)+IF(ISNUMBER(MATCH(H154,Sheet4!$F$2:$F$11,0)),1,0)+IF(ISNUMBER(MATCH(I154,Sheet4!$F$2:$F$11,0)),1,0)+IF(ISNUMBER(MATCH(J154,Sheet4!$F$2:$F$11,0)),1,0))</f>
        <v>0</v>
      </c>
      <c r="P154" s="40" t="str">
        <f>IFERROR(INDEX(Sheet4!$G:$G,MATCH(Sheet1!B154,Sheet4!$F:$F,0))+INDEX(Sheet4!$G:$G,MATCH(Sheet1!C154,Sheet4!$F:$F,0))+INDEX(Sheet4!$G:$G,MATCH(Sheet1!D154,Sheet4!$F:$F,0))+INDEX(Sheet4!$G:$G,MATCH(Sheet1!E154,Sheet4!$F:$F,0))+INDEX(Sheet4!$G:$G,MATCH(Sheet1!F154,Sheet4!$F:$F,0))+INDEX(Sheet4!$G:$G,MATCH(Sheet1!G154,Sheet4!$F:$F,0))+INDEX(Sheet4!$G:$G,MATCH(Sheet1!H154,Sheet4!$F:$F,0))+INDEX(Sheet4!$G:$G,MATCH(Sheet1!I154,Sheet4!$F:$F,0))+INDEX(Sheet4!$G:$G,MATCH(Sheet1!J154,Sheet4!$F:$F,0)),"")</f>
        <v/>
      </c>
      <c r="Q154" s="15">
        <v>131</v>
      </c>
      <c r="R154" s="26" t="str">
        <f ref="R154:R173" si="74" t="shared">IFERROR(INDEX(B$24:B$2023,MATCH($Q154,$AF$24:$AF$2023,0)),"")</f>
        <v/>
      </c>
      <c r="S154" s="66" t="str">
        <f ref="S154:S173" si="75" t="shared">IFERROR(INDEX(C$24:C$2023,MATCH($Q154,$AF$24:$AF$2023,0)),"")</f>
        <v/>
      </c>
      <c r="T154" s="66"/>
      <c r="U154" s="66" t="str">
        <f ref="U154:U173" si="76" t="shared">IFERROR(INDEX(D$24:D$2023,MATCH($Q154,$AF$24:$AF$2023,0)),"")</f>
        <v/>
      </c>
      <c r="V154" s="66"/>
      <c r="W154" s="66" t="str">
        <f ref="W154:W172" si="77" t="shared">IFERROR(INDEX(E$24:E$2023,MATCH($Q154,$AF$24:$AF$2023,0)),"")</f>
        <v/>
      </c>
      <c r="X154" s="66"/>
      <c r="Y154" s="66" t="str">
        <f ref="Y154:Y173" si="78" t="shared">IFERROR(INDEX(F$24:F$2023,MATCH($Q154,$AF$24:$AF$2023,0)),"")</f>
        <v/>
      </c>
      <c r="Z154" s="66"/>
      <c r="AA154" s="66" t="str">
        <f ref="AA154:AA173" si="79" t="shared">IFERROR(INDEX(G$24:G$2023,MATCH($Q154,$AF$24:$AF$2023,0)),"")</f>
        <v/>
      </c>
      <c r="AB154" s="66"/>
      <c r="AC154" s="58" t="str">
        <f ref="AC154:AC173" si="80" t="shared">IFERROR(INDEX(H$24:H$2023,MATCH($Q154,$AF$24:$AF$2023,0)),"")</f>
        <v/>
      </c>
      <c r="AD154" s="58" t="str">
        <f ref="AD154:AD173" si="81" t="shared">IFERROR(INDEX(I$24:I$2023,MATCH($Q154,$AF$24:$AF$2023,0)),"")</f>
        <v/>
      </c>
      <c r="AE154" s="27" t="str">
        <f ref="AE154:AE173" si="82" t="shared">IFERROR(INDEX(J$24:J$2023,MATCH($Q154,$AF$24:$AF$2023,0)),"")</f>
        <v/>
      </c>
      <c r="AF154">
        <f si="63" t="shared"/>
        <v>0</v>
      </c>
      <c r="AH154">
        <v>131</v>
      </c>
      <c r="AI154" t="str">
        <f si="62" t="shared"/>
        <v>Ben SimmonsIsaiah CanaanDevin BookerMonte MorrisKelly OubreJames EnnisKenneth FariedMarvin BagleyRudy Gobert</v>
      </c>
      <c r="AJ154">
        <f si="64" t="shared"/>
        <v>0</v>
      </c>
      <c r="AK154">
        <f si="65" t="shared"/>
        <v>0</v>
      </c>
      <c r="AL154">
        <f si="66" t="shared"/>
        <v>0</v>
      </c>
      <c r="AM154">
        <f si="67" t="shared"/>
        <v>0</v>
      </c>
      <c r="AN154">
        <f si="68" t="shared"/>
        <v>0</v>
      </c>
      <c r="AO154">
        <f si="69" t="shared"/>
        <v>0</v>
      </c>
      <c r="AP154">
        <f si="70" t="shared"/>
        <v>0</v>
      </c>
      <c r="AQ154">
        <f si="71" t="shared"/>
        <v>0</v>
      </c>
      <c r="AR154">
        <f si="72" t="shared"/>
        <v>0</v>
      </c>
      <c r="AS154">
        <f si="73" t="shared"/>
        <v>0</v>
      </c>
      <c r="AU154" t="str">
        <f>IFERROR(VLOOKUP(C154,Results!$A$2:$B$240,2,FALSE)+VLOOKUP(D154,Results!$A$2:$B$240,2,FALSE)+VLOOKUP(E154,Results!$A$2:$B$240,2,FALSE)+VLOOKUP(F154,Results!$A$2:$B$240,2,FALSE)+VLOOKUP(G154,Results!$A$2:$B$240,2,FALSE)+VLOOKUP(H154,Results!$A$2:$B$240,2,FALSE)+VLOOKUP(I154,Results!$A$2:$B$240,2,FALSE)+VLOOKUP(J154,Results!$A$2:$B$240,2,FALSE)+VLOOKUP(B154,Results!$A$2:$B$240,2,FALSE)-MIN(VLOOKUP(C154,Results!$A$2:$B$240,2,FALSE),VLOOKUP(D154,Results!$A$2:$B$240,2,FALSE),VLOOKUP(E154,Results!$A$2:$B$240,2,FALSE),VLOOKUP(F154,Results!$A$2:$B$240,2,FALSE),VLOOKUP(G154,Results!$A$2:$B$240,2,FALSE),VLOOKUP(H154,Results!$A$2:$B$240,2,FALSE),VLOOKUP(I154,Results!$A$2:$B$240,2,FALSE),VLOOKUP(J154,Results!$A$2:$B$240,2,FALSE),VLOOKUP(B154,Results!$A$2:$B$240,2,FALSE)),"")</f>
        <v/>
      </c>
    </row>
    <row customHeight="1" ht="18.75" r="155" spans="2:47" x14ac:dyDescent="0.3">
      <c r="B155" s="7" t="s">
        <v>166</v>
      </c>
      <c r="C155" s="7" t="s">
        <v>170</v>
      </c>
      <c r="D155" s="7" t="s">
        <v>172</v>
      </c>
      <c r="E155" s="7" t="s">
        <v>146</v>
      </c>
      <c r="F155" s="7" t="s">
        <v>177</v>
      </c>
      <c r="G155" s="7" t="s">
        <v>178</v>
      </c>
      <c r="H155" s="7" t="s">
        <v>153</v>
      </c>
      <c r="I155" s="7" t="s">
        <v>154</v>
      </c>
      <c r="J155" s="7" t="s">
        <v>98</v>
      </c>
      <c r="K155" t="n">
        <v>20.0</v>
      </c>
      <c r="L155" s="30">
        <f si="60" t="shared"/>
        <v>0</v>
      </c>
      <c r="M155" s="6"/>
      <c r="N155" s="35" t="str">
        <f si="61" t="shared"/>
        <v/>
      </c>
      <c r="O155" s="59">
        <f>(IF(ISNUMBER(MATCH(B155,Sheet4!$K$92:$K$101,0)),1,0)+IF(ISNUMBER(MATCH(C155,Sheet4!$K$92:$K$101,0)),1,0)+IF(ISNUMBER(MATCH(D155,Sheet4!$K$92:$K$101,0)),1,0)+IF(ISNUMBER(MATCH(E155,Sheet4!$K$92:$K$101,0)),1,0)+IF(ISNUMBER(MATCH(F155,Sheet4!$K$92:$K$101,0)),1,0)+IF(ISNUMBER(MATCH(G155,Sheet4!$K$92:$K$101,0)),1,0)+IF(ISNUMBER(MATCH(H155,Sheet4!$K$92:$K$101,0)),1,0)+IF(ISNUMBER(MATCH(I155,Sheet4!$K$92:$K$101,0)),1,0)+IF(ISNUMBER(MATCH(J155,Sheet4!$K$92:$K$101,0)),1,0))
-
(IF(ISNUMBER(MATCH(B155,Sheet4!$F$2:$F$11,0)),1,0)+IF(ISNUMBER(MATCH(C155,Sheet4!$F$2:$F$11,0)),1,0)+IF(ISNUMBER(MATCH(D155,Sheet4!$F$2:$F$11,0)),1,0)+IF(ISNUMBER(MATCH(E155,Sheet4!$F$2:$F$11,0)),1,0)+IF(ISNUMBER(MATCH(F155,Sheet4!$F$2:$F$11,0)),1,0)+IF(ISNUMBER(MATCH(G155,Sheet4!$F$2:$F$11,0)),1,0)+IF(ISNUMBER(MATCH(H155,Sheet4!$F$2:$F$11,0)),1,0)+IF(ISNUMBER(MATCH(I155,Sheet4!$F$2:$F$11,0)),1,0)+IF(ISNUMBER(MATCH(J155,Sheet4!$F$2:$F$11,0)),1,0))</f>
        <v>0</v>
      </c>
      <c r="P155" s="40" t="str">
        <f>IFERROR(INDEX(Sheet4!$G:$G,MATCH(Sheet1!B155,Sheet4!$F:$F,0))+INDEX(Sheet4!$G:$G,MATCH(Sheet1!C155,Sheet4!$F:$F,0))+INDEX(Sheet4!$G:$G,MATCH(Sheet1!D155,Sheet4!$F:$F,0))+INDEX(Sheet4!$G:$G,MATCH(Sheet1!E155,Sheet4!$F:$F,0))+INDEX(Sheet4!$G:$G,MATCH(Sheet1!F155,Sheet4!$F:$F,0))+INDEX(Sheet4!$G:$G,MATCH(Sheet1!G155,Sheet4!$F:$F,0))+INDEX(Sheet4!$G:$G,MATCH(Sheet1!H155,Sheet4!$F:$F,0))+INDEX(Sheet4!$G:$G,MATCH(Sheet1!I155,Sheet4!$F:$F,0))+INDEX(Sheet4!$G:$G,MATCH(Sheet1!J155,Sheet4!$F:$F,0)),"")</f>
        <v/>
      </c>
      <c r="Q155" s="15">
        <v>132</v>
      </c>
      <c r="R155" s="26" t="str">
        <f si="74" t="shared"/>
        <v/>
      </c>
      <c r="S155" s="66" t="str">
        <f si="75" t="shared"/>
        <v/>
      </c>
      <c r="T155" s="66"/>
      <c r="U155" s="66" t="str">
        <f si="76" t="shared"/>
        <v/>
      </c>
      <c r="V155" s="66"/>
      <c r="W155" s="66" t="str">
        <f si="77" t="shared"/>
        <v/>
      </c>
      <c r="X155" s="66"/>
      <c r="Y155" s="66" t="str">
        <f si="78" t="shared"/>
        <v/>
      </c>
      <c r="Z155" s="66"/>
      <c r="AA155" s="66" t="str">
        <f si="79" t="shared"/>
        <v/>
      </c>
      <c r="AB155" s="66"/>
      <c r="AC155" s="58" t="str">
        <f si="80" t="shared"/>
        <v/>
      </c>
      <c r="AD155" s="58" t="str">
        <f si="81" t="shared"/>
        <v/>
      </c>
      <c r="AE155" s="27" t="str">
        <f si="82" t="shared"/>
        <v/>
      </c>
      <c r="AF155">
        <f si="63" t="shared"/>
        <v>0</v>
      </c>
      <c r="AH155">
        <v>132</v>
      </c>
      <c r="AI155" t="str">
        <f si="62" t="shared"/>
        <v>Ben SimmonsIsaiah CanaanDevin BookerMonte MorrisMikal BridgesRoyce O'NealeJohn CollinsJosh JacksonJoel Embiid</v>
      </c>
      <c r="AJ155">
        <f si="64" t="shared"/>
        <v>0</v>
      </c>
      <c r="AK155">
        <f si="65" t="shared"/>
        <v>0</v>
      </c>
      <c r="AL155">
        <f si="66" t="shared"/>
        <v>0</v>
      </c>
      <c r="AM155">
        <f si="67" t="shared"/>
        <v>0</v>
      </c>
      <c r="AN155">
        <f si="68" t="shared"/>
        <v>0</v>
      </c>
      <c r="AO155">
        <f si="69" t="shared"/>
        <v>0</v>
      </c>
      <c r="AP155">
        <f si="70" t="shared"/>
        <v>0</v>
      </c>
      <c r="AQ155">
        <f si="71" t="shared"/>
        <v>0</v>
      </c>
      <c r="AR155">
        <f si="72" t="shared"/>
        <v>0</v>
      </c>
      <c r="AS155">
        <f si="73" t="shared"/>
        <v>0</v>
      </c>
      <c r="AU155" t="str">
        <f>IFERROR(VLOOKUP(C155,Results!$A$2:$B$240,2,FALSE)+VLOOKUP(D155,Results!$A$2:$B$240,2,FALSE)+VLOOKUP(E155,Results!$A$2:$B$240,2,FALSE)+VLOOKUP(F155,Results!$A$2:$B$240,2,FALSE)+VLOOKUP(G155,Results!$A$2:$B$240,2,FALSE)+VLOOKUP(H155,Results!$A$2:$B$240,2,FALSE)+VLOOKUP(I155,Results!$A$2:$B$240,2,FALSE)+VLOOKUP(J155,Results!$A$2:$B$240,2,FALSE)+VLOOKUP(B155,Results!$A$2:$B$240,2,FALSE)-MIN(VLOOKUP(C155,Results!$A$2:$B$240,2,FALSE),VLOOKUP(D155,Results!$A$2:$B$240,2,FALSE),VLOOKUP(E155,Results!$A$2:$B$240,2,FALSE),VLOOKUP(F155,Results!$A$2:$B$240,2,FALSE),VLOOKUP(G155,Results!$A$2:$B$240,2,FALSE),VLOOKUP(H155,Results!$A$2:$B$240,2,FALSE),VLOOKUP(I155,Results!$A$2:$B$240,2,FALSE),VLOOKUP(J155,Results!$A$2:$B$240,2,FALSE),VLOOKUP(B155,Results!$A$2:$B$240,2,FALSE)),"")</f>
        <v/>
      </c>
    </row>
    <row customHeight="1" ht="18.75" r="156" spans="2:47" x14ac:dyDescent="0.3">
      <c r="B156" s="7" t="s">
        <v>87</v>
      </c>
      <c r="C156" s="7" t="s">
        <v>171</v>
      </c>
      <c r="D156" s="7" t="s">
        <v>173</v>
      </c>
      <c r="E156" s="7" t="s">
        <v>146</v>
      </c>
      <c r="F156" s="7" t="s">
        <v>150</v>
      </c>
      <c r="G156" s="7" t="s">
        <v>177</v>
      </c>
      <c r="H156" s="7" t="s">
        <v>153</v>
      </c>
      <c r="I156" s="7" t="s">
        <v>181</v>
      </c>
      <c r="J156" s="7" t="s">
        <v>98</v>
      </c>
      <c r="K156" t="n">
        <v>20.0</v>
      </c>
      <c r="L156" s="30">
        <f si="60" t="shared"/>
        <v>0</v>
      </c>
      <c r="M156" s="6"/>
      <c r="N156" s="35" t="str">
        <f si="61" t="shared"/>
        <v/>
      </c>
      <c r="O156" s="59">
        <f>(IF(ISNUMBER(MATCH(B156,Sheet4!$K$92:$K$101,0)),1,0)+IF(ISNUMBER(MATCH(C156,Sheet4!$K$92:$K$101,0)),1,0)+IF(ISNUMBER(MATCH(D156,Sheet4!$K$92:$K$101,0)),1,0)+IF(ISNUMBER(MATCH(E156,Sheet4!$K$92:$K$101,0)),1,0)+IF(ISNUMBER(MATCH(F156,Sheet4!$K$92:$K$101,0)),1,0)+IF(ISNUMBER(MATCH(G156,Sheet4!$K$92:$K$101,0)),1,0)+IF(ISNUMBER(MATCH(H156,Sheet4!$K$92:$K$101,0)),1,0)+IF(ISNUMBER(MATCH(I156,Sheet4!$K$92:$K$101,0)),1,0)+IF(ISNUMBER(MATCH(J156,Sheet4!$K$92:$K$101,0)),1,0))
-
(IF(ISNUMBER(MATCH(B156,Sheet4!$F$2:$F$11,0)),1,0)+IF(ISNUMBER(MATCH(C156,Sheet4!$F$2:$F$11,0)),1,0)+IF(ISNUMBER(MATCH(D156,Sheet4!$F$2:$F$11,0)),1,0)+IF(ISNUMBER(MATCH(E156,Sheet4!$F$2:$F$11,0)),1,0)+IF(ISNUMBER(MATCH(F156,Sheet4!$F$2:$F$11,0)),1,0)+IF(ISNUMBER(MATCH(G156,Sheet4!$F$2:$F$11,0)),1,0)+IF(ISNUMBER(MATCH(H156,Sheet4!$F$2:$F$11,0)),1,0)+IF(ISNUMBER(MATCH(I156,Sheet4!$F$2:$F$11,0)),1,0)+IF(ISNUMBER(MATCH(J156,Sheet4!$F$2:$F$11,0)),1,0))</f>
        <v>0</v>
      </c>
      <c r="P156" s="40" t="str">
        <f>IFERROR(INDEX(Sheet4!$G:$G,MATCH(Sheet1!B156,Sheet4!$F:$F,0))+INDEX(Sheet4!$G:$G,MATCH(Sheet1!C156,Sheet4!$F:$F,0))+INDEX(Sheet4!$G:$G,MATCH(Sheet1!D156,Sheet4!$F:$F,0))+INDEX(Sheet4!$G:$G,MATCH(Sheet1!E156,Sheet4!$F:$F,0))+INDEX(Sheet4!$G:$G,MATCH(Sheet1!F156,Sheet4!$F:$F,0))+INDEX(Sheet4!$G:$G,MATCH(Sheet1!G156,Sheet4!$F:$F,0))+INDEX(Sheet4!$G:$G,MATCH(Sheet1!H156,Sheet4!$F:$F,0))+INDEX(Sheet4!$G:$G,MATCH(Sheet1!I156,Sheet4!$F:$F,0))+INDEX(Sheet4!$G:$G,MATCH(Sheet1!J156,Sheet4!$F:$F,0)),"")</f>
        <v/>
      </c>
      <c r="Q156" s="15">
        <v>133</v>
      </c>
      <c r="R156" s="26" t="str">
        <f si="74" t="shared"/>
        <v/>
      </c>
      <c r="S156" s="66" t="str">
        <f si="75" t="shared"/>
        <v/>
      </c>
      <c r="T156" s="66"/>
      <c r="U156" s="66" t="str">
        <f si="76" t="shared"/>
        <v/>
      </c>
      <c r="V156" s="66"/>
      <c r="W156" s="66" t="str">
        <f si="77" t="shared"/>
        <v/>
      </c>
      <c r="X156" s="66"/>
      <c r="Y156" s="66" t="str">
        <f si="78" t="shared"/>
        <v/>
      </c>
      <c r="Z156" s="66"/>
      <c r="AA156" s="66" t="str">
        <f si="79" t="shared"/>
        <v/>
      </c>
      <c r="AB156" s="66"/>
      <c r="AC156" s="58" t="str">
        <f si="80" t="shared"/>
        <v/>
      </c>
      <c r="AD156" s="58" t="str">
        <f si="81" t="shared"/>
        <v/>
      </c>
      <c r="AE156" s="27" t="str">
        <f si="82" t="shared"/>
        <v/>
      </c>
      <c r="AF156">
        <f si="63" t="shared"/>
        <v>0</v>
      </c>
      <c r="AH156">
        <v>133</v>
      </c>
      <c r="AI156" t="str">
        <f si="62" t="shared"/>
        <v>Ben SimmonsIsaiah CanaanJimmy ButlerEric GordonWill BartonKelly OubreJosh JacksonPaul MillsapRudy Gobert</v>
      </c>
      <c r="AJ156">
        <f si="64" t="shared"/>
        <v>0</v>
      </c>
      <c r="AK156">
        <f si="65" t="shared"/>
        <v>0</v>
      </c>
      <c r="AL156">
        <f si="66" t="shared"/>
        <v>0</v>
      </c>
      <c r="AM156">
        <f si="67" t="shared"/>
        <v>0</v>
      </c>
      <c r="AN156">
        <f si="68" t="shared"/>
        <v>0</v>
      </c>
      <c r="AO156">
        <f si="69" t="shared"/>
        <v>0</v>
      </c>
      <c r="AP156">
        <f si="70" t="shared"/>
        <v>0</v>
      </c>
      <c r="AQ156">
        <f si="71" t="shared"/>
        <v>0</v>
      </c>
      <c r="AR156">
        <f si="72" t="shared"/>
        <v>0</v>
      </c>
      <c r="AS156">
        <f si="73" t="shared"/>
        <v>0</v>
      </c>
      <c r="AU156" t="str">
        <f>IFERROR(VLOOKUP(C156,Results!$A$2:$B$240,2,FALSE)+VLOOKUP(D156,Results!$A$2:$B$240,2,FALSE)+VLOOKUP(E156,Results!$A$2:$B$240,2,FALSE)+VLOOKUP(F156,Results!$A$2:$B$240,2,FALSE)+VLOOKUP(G156,Results!$A$2:$B$240,2,FALSE)+VLOOKUP(H156,Results!$A$2:$B$240,2,FALSE)+VLOOKUP(I156,Results!$A$2:$B$240,2,FALSE)+VLOOKUP(J156,Results!$A$2:$B$240,2,FALSE)+VLOOKUP(B156,Results!$A$2:$B$240,2,FALSE)-MIN(VLOOKUP(C156,Results!$A$2:$B$240,2,FALSE),VLOOKUP(D156,Results!$A$2:$B$240,2,FALSE),VLOOKUP(E156,Results!$A$2:$B$240,2,FALSE),VLOOKUP(F156,Results!$A$2:$B$240,2,FALSE),VLOOKUP(G156,Results!$A$2:$B$240,2,FALSE),VLOOKUP(H156,Results!$A$2:$B$240,2,FALSE),VLOOKUP(I156,Results!$A$2:$B$240,2,FALSE),VLOOKUP(J156,Results!$A$2:$B$240,2,FALSE),VLOOKUP(B156,Results!$A$2:$B$240,2,FALSE)),"")</f>
        <v/>
      </c>
    </row>
    <row customHeight="1" ht="18.75" r="157" spans="2:47" x14ac:dyDescent="0.3">
      <c r="B157" s="7" t="s">
        <v>166</v>
      </c>
      <c r="C157" s="7" t="s">
        <v>170</v>
      </c>
      <c r="D157" s="7" t="s">
        <v>172</v>
      </c>
      <c r="E157" s="7" t="s">
        <v>148</v>
      </c>
      <c r="F157" s="7" t="s">
        <v>177</v>
      </c>
      <c r="G157" s="7" t="s">
        <v>100</v>
      </c>
      <c r="H157" s="7" t="s">
        <v>181</v>
      </c>
      <c r="I157" s="7" t="s">
        <v>152</v>
      </c>
      <c r="J157" s="7" t="s">
        <v>156</v>
      </c>
      <c r="K157" t="n">
        <v>20.0</v>
      </c>
      <c r="L157" s="30">
        <f si="60" t="shared"/>
        <v>0</v>
      </c>
      <c r="M157" s="6"/>
      <c r="N157" s="35" t="str">
        <f si="61" t="shared"/>
        <v/>
      </c>
      <c r="O157" s="59">
        <f>(IF(ISNUMBER(MATCH(B157,Sheet4!$K$92:$K$101,0)),1,0)+IF(ISNUMBER(MATCH(C157,Sheet4!$K$92:$K$101,0)),1,0)+IF(ISNUMBER(MATCH(D157,Sheet4!$K$92:$K$101,0)),1,0)+IF(ISNUMBER(MATCH(E157,Sheet4!$K$92:$K$101,0)),1,0)+IF(ISNUMBER(MATCH(F157,Sheet4!$K$92:$K$101,0)),1,0)+IF(ISNUMBER(MATCH(G157,Sheet4!$K$92:$K$101,0)),1,0)+IF(ISNUMBER(MATCH(H157,Sheet4!$K$92:$K$101,0)),1,0)+IF(ISNUMBER(MATCH(I157,Sheet4!$K$92:$K$101,0)),1,0)+IF(ISNUMBER(MATCH(J157,Sheet4!$K$92:$K$101,0)),1,0))
-
(IF(ISNUMBER(MATCH(B157,Sheet4!$F$2:$F$11,0)),1,0)+IF(ISNUMBER(MATCH(C157,Sheet4!$F$2:$F$11,0)),1,0)+IF(ISNUMBER(MATCH(D157,Sheet4!$F$2:$F$11,0)),1,0)+IF(ISNUMBER(MATCH(E157,Sheet4!$F$2:$F$11,0)),1,0)+IF(ISNUMBER(MATCH(F157,Sheet4!$F$2:$F$11,0)),1,0)+IF(ISNUMBER(MATCH(G157,Sheet4!$F$2:$F$11,0)),1,0)+IF(ISNUMBER(MATCH(H157,Sheet4!$F$2:$F$11,0)),1,0)+IF(ISNUMBER(MATCH(I157,Sheet4!$F$2:$F$11,0)),1,0)+IF(ISNUMBER(MATCH(J157,Sheet4!$F$2:$F$11,0)),1,0))</f>
        <v>0</v>
      </c>
      <c r="P157" s="40" t="str">
        <f>IFERROR(INDEX(Sheet4!$G:$G,MATCH(Sheet1!B157,Sheet4!$F:$F,0))+INDEX(Sheet4!$G:$G,MATCH(Sheet1!C157,Sheet4!$F:$F,0))+INDEX(Sheet4!$G:$G,MATCH(Sheet1!D157,Sheet4!$F:$F,0))+INDEX(Sheet4!$G:$G,MATCH(Sheet1!E157,Sheet4!$F:$F,0))+INDEX(Sheet4!$G:$G,MATCH(Sheet1!F157,Sheet4!$F:$F,0))+INDEX(Sheet4!$G:$G,MATCH(Sheet1!G157,Sheet4!$F:$F,0))+INDEX(Sheet4!$G:$G,MATCH(Sheet1!H157,Sheet4!$F:$F,0))+INDEX(Sheet4!$G:$G,MATCH(Sheet1!I157,Sheet4!$F:$F,0))+INDEX(Sheet4!$G:$G,MATCH(Sheet1!J157,Sheet4!$F:$F,0)),"")</f>
        <v/>
      </c>
      <c r="Q157" s="15">
        <v>134</v>
      </c>
      <c r="R157" s="26" t="str">
        <f si="74" t="shared"/>
        <v/>
      </c>
      <c r="S157" s="66" t="str">
        <f si="75" t="shared"/>
        <v/>
      </c>
      <c r="T157" s="66"/>
      <c r="U157" s="66" t="str">
        <f si="76" t="shared"/>
        <v/>
      </c>
      <c r="V157" s="66"/>
      <c r="W157" s="66" t="str">
        <f si="77" t="shared"/>
        <v/>
      </c>
      <c r="X157" s="66"/>
      <c r="Y157" s="66" t="str">
        <f si="78" t="shared"/>
        <v/>
      </c>
      <c r="Z157" s="66"/>
      <c r="AA157" s="66" t="str">
        <f si="79" t="shared"/>
        <v/>
      </c>
      <c r="AB157" s="66"/>
      <c r="AC157" s="58" t="str">
        <f si="80" t="shared"/>
        <v/>
      </c>
      <c r="AD157" s="58" t="str">
        <f si="81" t="shared"/>
        <v/>
      </c>
      <c r="AE157" s="27" t="str">
        <f si="82" t="shared"/>
        <v/>
      </c>
      <c r="AF157">
        <f si="63" t="shared"/>
        <v>0</v>
      </c>
      <c r="AH157">
        <v>134</v>
      </c>
      <c r="AI157" t="str">
        <f si="62" t="shared"/>
        <v>Ben SimmonsIsaiah CanaanJimmy ButlerMonte MorrisTaurean PrinceJae CrowderKenneth FariedJohn CollinsRudy Gobert</v>
      </c>
      <c r="AJ157">
        <f si="64" t="shared"/>
        <v>0</v>
      </c>
      <c r="AK157">
        <f si="65" t="shared"/>
        <v>0</v>
      </c>
      <c r="AL157">
        <f si="66" t="shared"/>
        <v>0</v>
      </c>
      <c r="AM157">
        <f si="67" t="shared"/>
        <v>0</v>
      </c>
      <c r="AN157">
        <f si="68" t="shared"/>
        <v>0</v>
      </c>
      <c r="AO157">
        <f si="69" t="shared"/>
        <v>0</v>
      </c>
      <c r="AP157">
        <f si="70" t="shared"/>
        <v>0</v>
      </c>
      <c r="AQ157">
        <f si="71" t="shared"/>
        <v>0</v>
      </c>
      <c r="AR157">
        <f si="72" t="shared"/>
        <v>0</v>
      </c>
      <c r="AS157">
        <f si="73" t="shared"/>
        <v>0</v>
      </c>
      <c r="AU157" t="str">
        <f>IFERROR(VLOOKUP(C157,Results!$A$2:$B$240,2,FALSE)+VLOOKUP(D157,Results!$A$2:$B$240,2,FALSE)+VLOOKUP(E157,Results!$A$2:$B$240,2,FALSE)+VLOOKUP(F157,Results!$A$2:$B$240,2,FALSE)+VLOOKUP(G157,Results!$A$2:$B$240,2,FALSE)+VLOOKUP(H157,Results!$A$2:$B$240,2,FALSE)+VLOOKUP(I157,Results!$A$2:$B$240,2,FALSE)+VLOOKUP(J157,Results!$A$2:$B$240,2,FALSE)+VLOOKUP(B157,Results!$A$2:$B$240,2,FALSE)-MIN(VLOOKUP(C157,Results!$A$2:$B$240,2,FALSE),VLOOKUP(D157,Results!$A$2:$B$240,2,FALSE),VLOOKUP(E157,Results!$A$2:$B$240,2,FALSE),VLOOKUP(F157,Results!$A$2:$B$240,2,FALSE),VLOOKUP(G157,Results!$A$2:$B$240,2,FALSE),VLOOKUP(H157,Results!$A$2:$B$240,2,FALSE),VLOOKUP(I157,Results!$A$2:$B$240,2,FALSE),VLOOKUP(J157,Results!$A$2:$B$240,2,FALSE),VLOOKUP(B157,Results!$A$2:$B$240,2,FALSE)),"")</f>
        <v/>
      </c>
    </row>
    <row r="158" spans="2:47" x14ac:dyDescent="0.3">
      <c r="B158" s="7" t="s">
        <v>166</v>
      </c>
      <c r="C158" s="7" t="s">
        <v>171</v>
      </c>
      <c r="D158" s="7" t="s">
        <v>172</v>
      </c>
      <c r="E158" s="7" t="s">
        <v>146</v>
      </c>
      <c r="F158" s="7" t="s">
        <v>177</v>
      </c>
      <c r="G158" s="7" t="s">
        <v>96</v>
      </c>
      <c r="H158" s="7" t="s">
        <v>181</v>
      </c>
      <c r="I158" s="7" t="s">
        <v>182</v>
      </c>
      <c r="J158" s="7" t="s">
        <v>186</v>
      </c>
      <c r="K158" t="n">
        <v>20.0</v>
      </c>
      <c r="L158" s="30">
        <f si="60" t="shared"/>
        <v>0</v>
      </c>
      <c r="M158" s="6"/>
      <c r="N158" s="35" t="str">
        <f si="61" t="shared"/>
        <v/>
      </c>
      <c r="O158" s="59">
        <f>(IF(ISNUMBER(MATCH(B158,Sheet4!$K$92:$K$101,0)),1,0)+IF(ISNUMBER(MATCH(C158,Sheet4!$K$92:$K$101,0)),1,0)+IF(ISNUMBER(MATCH(D158,Sheet4!$K$92:$K$101,0)),1,0)+IF(ISNUMBER(MATCH(E158,Sheet4!$K$92:$K$101,0)),1,0)+IF(ISNUMBER(MATCH(F158,Sheet4!$K$92:$K$101,0)),1,0)+IF(ISNUMBER(MATCH(G158,Sheet4!$K$92:$K$101,0)),1,0)+IF(ISNUMBER(MATCH(H158,Sheet4!$K$92:$K$101,0)),1,0)+IF(ISNUMBER(MATCH(I158,Sheet4!$K$92:$K$101,0)),1,0)+IF(ISNUMBER(MATCH(J158,Sheet4!$K$92:$K$101,0)),1,0))
-
(IF(ISNUMBER(MATCH(B158,Sheet4!$F$2:$F$11,0)),1,0)+IF(ISNUMBER(MATCH(C158,Sheet4!$F$2:$F$11,0)),1,0)+IF(ISNUMBER(MATCH(D158,Sheet4!$F$2:$F$11,0)),1,0)+IF(ISNUMBER(MATCH(E158,Sheet4!$F$2:$F$11,0)),1,0)+IF(ISNUMBER(MATCH(F158,Sheet4!$F$2:$F$11,0)),1,0)+IF(ISNUMBER(MATCH(G158,Sheet4!$F$2:$F$11,0)),1,0)+IF(ISNUMBER(MATCH(H158,Sheet4!$F$2:$F$11,0)),1,0)+IF(ISNUMBER(MATCH(I158,Sheet4!$F$2:$F$11,0)),1,0)+IF(ISNUMBER(MATCH(J158,Sheet4!$F$2:$F$11,0)),1,0))</f>
        <v>0</v>
      </c>
      <c r="P158" s="40" t="str">
        <f>IFERROR(INDEX(Sheet4!$G:$G,MATCH(Sheet1!B158,Sheet4!$F:$F,0))+INDEX(Sheet4!$G:$G,MATCH(Sheet1!C158,Sheet4!$F:$F,0))+INDEX(Sheet4!$G:$G,MATCH(Sheet1!D158,Sheet4!$F:$F,0))+INDEX(Sheet4!$G:$G,MATCH(Sheet1!E158,Sheet4!$F:$F,0))+INDEX(Sheet4!$G:$G,MATCH(Sheet1!F158,Sheet4!$F:$F,0))+INDEX(Sheet4!$G:$G,MATCH(Sheet1!G158,Sheet4!$F:$F,0))+INDEX(Sheet4!$G:$G,MATCH(Sheet1!H158,Sheet4!$F:$F,0))+INDEX(Sheet4!$G:$G,MATCH(Sheet1!I158,Sheet4!$F:$F,0))+INDEX(Sheet4!$G:$G,MATCH(Sheet1!J158,Sheet4!$F:$F,0)),"")</f>
        <v/>
      </c>
      <c r="Q158" s="15">
        <v>135</v>
      </c>
      <c r="R158" s="26" t="str">
        <f si="74" t="shared"/>
        <v/>
      </c>
      <c r="S158" s="66" t="str">
        <f si="75" t="shared"/>
        <v/>
      </c>
      <c r="T158" s="66"/>
      <c r="U158" s="66" t="str">
        <f si="76" t="shared"/>
        <v/>
      </c>
      <c r="V158" s="66"/>
      <c r="W158" s="66" t="str">
        <f si="77" t="shared"/>
        <v/>
      </c>
      <c r="X158" s="66"/>
      <c r="Y158" s="66" t="str">
        <f si="78" t="shared"/>
        <v/>
      </c>
      <c r="Z158" s="66"/>
      <c r="AA158" s="66" t="str">
        <f si="79" t="shared"/>
        <v/>
      </c>
      <c r="AB158" s="66"/>
      <c r="AC158" s="58" t="str">
        <f si="80" t="shared"/>
        <v/>
      </c>
      <c r="AD158" s="58" t="str">
        <f si="81" t="shared"/>
        <v/>
      </c>
      <c r="AE158" s="27" t="str">
        <f si="82" t="shared"/>
        <v/>
      </c>
      <c r="AF158">
        <f si="63" t="shared"/>
        <v>0</v>
      </c>
      <c r="AH158">
        <v>135</v>
      </c>
      <c r="AI158" t="str">
        <f si="62" t="shared"/>
        <v>Ben SimmonsLandry ShametDevin BookerMonte MorrisJoe InglesJae CrowderKenneth FariedJosh JacksonRudy Gobert</v>
      </c>
      <c r="AJ158">
        <f si="64" t="shared"/>
        <v>0</v>
      </c>
      <c r="AK158">
        <f si="65" t="shared"/>
        <v>0</v>
      </c>
      <c r="AL158">
        <f si="66" t="shared"/>
        <v>0</v>
      </c>
      <c r="AM158">
        <f si="67" t="shared"/>
        <v>0</v>
      </c>
      <c r="AN158">
        <f si="68" t="shared"/>
        <v>0</v>
      </c>
      <c r="AO158">
        <f si="69" t="shared"/>
        <v>0</v>
      </c>
      <c r="AP158">
        <f si="70" t="shared"/>
        <v>0</v>
      </c>
      <c r="AQ158">
        <f si="71" t="shared"/>
        <v>0</v>
      </c>
      <c r="AR158">
        <f si="72" t="shared"/>
        <v>0</v>
      </c>
      <c r="AS158">
        <f si="73" t="shared"/>
        <v>0</v>
      </c>
      <c r="AU158" t="str">
        <f>IFERROR(VLOOKUP(C158,Results!$A$2:$B$240,2,FALSE)+VLOOKUP(D158,Results!$A$2:$B$240,2,FALSE)+VLOOKUP(E158,Results!$A$2:$B$240,2,FALSE)+VLOOKUP(F158,Results!$A$2:$B$240,2,FALSE)+VLOOKUP(G158,Results!$A$2:$B$240,2,FALSE)+VLOOKUP(H158,Results!$A$2:$B$240,2,FALSE)+VLOOKUP(I158,Results!$A$2:$B$240,2,FALSE)+VLOOKUP(J158,Results!$A$2:$B$240,2,FALSE)+VLOOKUP(B158,Results!$A$2:$B$240,2,FALSE)-MIN(VLOOKUP(C158,Results!$A$2:$B$240,2,FALSE),VLOOKUP(D158,Results!$A$2:$B$240,2,FALSE),VLOOKUP(E158,Results!$A$2:$B$240,2,FALSE),VLOOKUP(F158,Results!$A$2:$B$240,2,FALSE),VLOOKUP(G158,Results!$A$2:$B$240,2,FALSE),VLOOKUP(H158,Results!$A$2:$B$240,2,FALSE),VLOOKUP(I158,Results!$A$2:$B$240,2,FALSE),VLOOKUP(J158,Results!$A$2:$B$240,2,FALSE),VLOOKUP(B158,Results!$A$2:$B$240,2,FALSE)),"")</f>
        <v/>
      </c>
    </row>
    <row customHeight="1" ht="18.75" r="159" spans="2:47" x14ac:dyDescent="0.3">
      <c r="B159" s="7" t="s">
        <v>87</v>
      </c>
      <c r="C159" s="7" t="s">
        <v>95</v>
      </c>
      <c r="D159" s="7" t="s">
        <v>172</v>
      </c>
      <c r="E159" s="7" t="s">
        <v>146</v>
      </c>
      <c r="F159" s="7" t="s">
        <v>177</v>
      </c>
      <c r="G159" s="7" t="s">
        <v>114</v>
      </c>
      <c r="H159" s="7" t="s">
        <v>92</v>
      </c>
      <c r="I159" s="7" t="s">
        <v>181</v>
      </c>
      <c r="J159" s="7" t="s">
        <v>98</v>
      </c>
      <c r="K159" t="n">
        <v>20.0</v>
      </c>
      <c r="L159" s="30">
        <f si="60" t="shared"/>
        <v>0</v>
      </c>
      <c r="M159" s="6"/>
      <c r="N159" s="35" t="str">
        <f si="61" t="shared"/>
        <v/>
      </c>
      <c r="O159" s="59">
        <f>(IF(ISNUMBER(MATCH(B159,Sheet4!$K$92:$K$101,0)),1,0)+IF(ISNUMBER(MATCH(C159,Sheet4!$K$92:$K$101,0)),1,0)+IF(ISNUMBER(MATCH(D159,Sheet4!$K$92:$K$101,0)),1,0)+IF(ISNUMBER(MATCH(E159,Sheet4!$K$92:$K$101,0)),1,0)+IF(ISNUMBER(MATCH(F159,Sheet4!$K$92:$K$101,0)),1,0)+IF(ISNUMBER(MATCH(G159,Sheet4!$K$92:$K$101,0)),1,0)+IF(ISNUMBER(MATCH(H159,Sheet4!$K$92:$K$101,0)),1,0)+IF(ISNUMBER(MATCH(I159,Sheet4!$K$92:$K$101,0)),1,0)+IF(ISNUMBER(MATCH(J159,Sheet4!$K$92:$K$101,0)),1,0))
-
(IF(ISNUMBER(MATCH(B159,Sheet4!$F$2:$F$11,0)),1,0)+IF(ISNUMBER(MATCH(C159,Sheet4!$F$2:$F$11,0)),1,0)+IF(ISNUMBER(MATCH(D159,Sheet4!$F$2:$F$11,0)),1,0)+IF(ISNUMBER(MATCH(E159,Sheet4!$F$2:$F$11,0)),1,0)+IF(ISNUMBER(MATCH(F159,Sheet4!$F$2:$F$11,0)),1,0)+IF(ISNUMBER(MATCH(G159,Sheet4!$F$2:$F$11,0)),1,0)+IF(ISNUMBER(MATCH(H159,Sheet4!$F$2:$F$11,0)),1,0)+IF(ISNUMBER(MATCH(I159,Sheet4!$F$2:$F$11,0)),1,0)+IF(ISNUMBER(MATCH(J159,Sheet4!$F$2:$F$11,0)),1,0))</f>
        <v>0</v>
      </c>
      <c r="P159" s="40" t="str">
        <f>IFERROR(INDEX(Sheet4!$G:$G,MATCH(Sheet1!B159,Sheet4!$F:$F,0))+INDEX(Sheet4!$G:$G,MATCH(Sheet1!C159,Sheet4!$F:$F,0))+INDEX(Sheet4!$G:$G,MATCH(Sheet1!D159,Sheet4!$F:$F,0))+INDEX(Sheet4!$G:$G,MATCH(Sheet1!E159,Sheet4!$F:$F,0))+INDEX(Sheet4!$G:$G,MATCH(Sheet1!F159,Sheet4!$F:$F,0))+INDEX(Sheet4!$G:$G,MATCH(Sheet1!G159,Sheet4!$F:$F,0))+INDEX(Sheet4!$G:$G,MATCH(Sheet1!H159,Sheet4!$F:$F,0))+INDEX(Sheet4!$G:$G,MATCH(Sheet1!I159,Sheet4!$F:$F,0))+INDEX(Sheet4!$G:$G,MATCH(Sheet1!J159,Sheet4!$F:$F,0)),"")</f>
        <v/>
      </c>
      <c r="Q159" s="15">
        <v>136</v>
      </c>
      <c r="R159" s="26" t="str">
        <f si="74" t="shared"/>
        <v/>
      </c>
      <c r="S159" s="66" t="str">
        <f si="75" t="shared"/>
        <v/>
      </c>
      <c r="T159" s="66"/>
      <c r="U159" s="66" t="str">
        <f si="76" t="shared"/>
        <v/>
      </c>
      <c r="V159" s="66"/>
      <c r="W159" s="66" t="str">
        <f si="77" t="shared"/>
        <v/>
      </c>
      <c r="X159" s="66"/>
      <c r="Y159" s="66" t="str">
        <f si="78" t="shared"/>
        <v/>
      </c>
      <c r="Z159" s="66"/>
      <c r="AA159" s="66" t="str">
        <f si="79" t="shared"/>
        <v/>
      </c>
      <c r="AB159" s="66"/>
      <c r="AC159" s="58" t="str">
        <f si="80" t="shared"/>
        <v/>
      </c>
      <c r="AD159" s="58" t="str">
        <f si="81" t="shared"/>
        <v/>
      </c>
      <c r="AE159" s="27" t="str">
        <f si="82" t="shared"/>
        <v/>
      </c>
      <c r="AF159">
        <f si="63" t="shared"/>
        <v>0</v>
      </c>
      <c r="AH159">
        <v>136</v>
      </c>
      <c r="AI159" t="str">
        <f si="62" t="shared"/>
        <v>Ben SimmonsLandry ShametDevin BookerMonte MorrisKelly OubreRoyce O'NealeJohn CollinsJosh JacksonKarl-Anthony Towns</v>
      </c>
      <c r="AJ159">
        <f si="64" t="shared"/>
        <v>0</v>
      </c>
      <c r="AK159">
        <f si="65" t="shared"/>
        <v>0</v>
      </c>
      <c r="AL159">
        <f si="66" t="shared"/>
        <v>0</v>
      </c>
      <c r="AM159">
        <f si="67" t="shared"/>
        <v>0</v>
      </c>
      <c r="AN159">
        <f si="68" t="shared"/>
        <v>0</v>
      </c>
      <c r="AO159">
        <f si="69" t="shared"/>
        <v>0</v>
      </c>
      <c r="AP159">
        <f si="70" t="shared"/>
        <v>0</v>
      </c>
      <c r="AQ159">
        <f si="71" t="shared"/>
        <v>0</v>
      </c>
      <c r="AR159">
        <f si="72" t="shared"/>
        <v>0</v>
      </c>
      <c r="AS159">
        <f si="73" t="shared"/>
        <v>0</v>
      </c>
      <c r="AU159" t="str">
        <f>IFERROR(VLOOKUP(C159,Results!$A$2:$B$240,2,FALSE)+VLOOKUP(D159,Results!$A$2:$B$240,2,FALSE)+VLOOKUP(E159,Results!$A$2:$B$240,2,FALSE)+VLOOKUP(F159,Results!$A$2:$B$240,2,FALSE)+VLOOKUP(G159,Results!$A$2:$B$240,2,FALSE)+VLOOKUP(H159,Results!$A$2:$B$240,2,FALSE)+VLOOKUP(I159,Results!$A$2:$B$240,2,FALSE)+VLOOKUP(J159,Results!$A$2:$B$240,2,FALSE)+VLOOKUP(B159,Results!$A$2:$B$240,2,FALSE)-MIN(VLOOKUP(C159,Results!$A$2:$B$240,2,FALSE),VLOOKUP(D159,Results!$A$2:$B$240,2,FALSE),VLOOKUP(E159,Results!$A$2:$B$240,2,FALSE),VLOOKUP(F159,Results!$A$2:$B$240,2,FALSE),VLOOKUP(G159,Results!$A$2:$B$240,2,FALSE),VLOOKUP(H159,Results!$A$2:$B$240,2,FALSE),VLOOKUP(I159,Results!$A$2:$B$240,2,FALSE),VLOOKUP(J159,Results!$A$2:$B$240,2,FALSE),VLOOKUP(B159,Results!$A$2:$B$240,2,FALSE)),"")</f>
        <v/>
      </c>
    </row>
    <row customHeight="1" ht="18.75" r="160" spans="2:47" x14ac:dyDescent="0.3">
      <c r="B160" s="7" t="s">
        <v>166</v>
      </c>
      <c r="C160" s="7" t="s">
        <v>171</v>
      </c>
      <c r="D160" s="7" t="s">
        <v>145</v>
      </c>
      <c r="E160" s="7" t="s">
        <v>146</v>
      </c>
      <c r="F160" s="7" t="s">
        <v>177</v>
      </c>
      <c r="G160" s="7" t="s">
        <v>179</v>
      </c>
      <c r="H160" s="7" t="s">
        <v>181</v>
      </c>
      <c r="I160" s="7" t="s">
        <v>152</v>
      </c>
      <c r="J160" s="7" t="s">
        <v>187</v>
      </c>
      <c r="K160" t="n">
        <v>20.0</v>
      </c>
      <c r="L160" s="30">
        <f si="60" t="shared"/>
        <v>0</v>
      </c>
      <c r="M160" s="6"/>
      <c r="N160" s="35" t="str">
        <f si="61" t="shared"/>
        <v/>
      </c>
      <c r="O160" s="59">
        <f>(IF(ISNUMBER(MATCH(B160,Sheet4!$K$92:$K$101,0)),1,0)+IF(ISNUMBER(MATCH(C160,Sheet4!$K$92:$K$101,0)),1,0)+IF(ISNUMBER(MATCH(D160,Sheet4!$K$92:$K$101,0)),1,0)+IF(ISNUMBER(MATCH(E160,Sheet4!$K$92:$K$101,0)),1,0)+IF(ISNUMBER(MATCH(F160,Sheet4!$K$92:$K$101,0)),1,0)+IF(ISNUMBER(MATCH(G160,Sheet4!$K$92:$K$101,0)),1,0)+IF(ISNUMBER(MATCH(H160,Sheet4!$K$92:$K$101,0)),1,0)+IF(ISNUMBER(MATCH(I160,Sheet4!$K$92:$K$101,0)),1,0)+IF(ISNUMBER(MATCH(J160,Sheet4!$K$92:$K$101,0)),1,0))
-
(IF(ISNUMBER(MATCH(B160,Sheet4!$F$2:$F$11,0)),1,0)+IF(ISNUMBER(MATCH(C160,Sheet4!$F$2:$F$11,0)),1,0)+IF(ISNUMBER(MATCH(D160,Sheet4!$F$2:$F$11,0)),1,0)+IF(ISNUMBER(MATCH(E160,Sheet4!$F$2:$F$11,0)),1,0)+IF(ISNUMBER(MATCH(F160,Sheet4!$F$2:$F$11,0)),1,0)+IF(ISNUMBER(MATCH(G160,Sheet4!$F$2:$F$11,0)),1,0)+IF(ISNUMBER(MATCH(H160,Sheet4!$F$2:$F$11,0)),1,0)+IF(ISNUMBER(MATCH(I160,Sheet4!$F$2:$F$11,0)),1,0)+IF(ISNUMBER(MATCH(J160,Sheet4!$F$2:$F$11,0)),1,0))</f>
        <v>0</v>
      </c>
      <c r="P160" s="40" t="str">
        <f>IFERROR(INDEX(Sheet4!$G:$G,MATCH(Sheet1!B160,Sheet4!$F:$F,0))+INDEX(Sheet4!$G:$G,MATCH(Sheet1!C160,Sheet4!$F:$F,0))+INDEX(Sheet4!$G:$G,MATCH(Sheet1!D160,Sheet4!$F:$F,0))+INDEX(Sheet4!$G:$G,MATCH(Sheet1!E160,Sheet4!$F:$F,0))+INDEX(Sheet4!$G:$G,MATCH(Sheet1!F160,Sheet4!$F:$F,0))+INDEX(Sheet4!$G:$G,MATCH(Sheet1!G160,Sheet4!$F:$F,0))+INDEX(Sheet4!$G:$G,MATCH(Sheet1!H160,Sheet4!$F:$F,0))+INDEX(Sheet4!$G:$G,MATCH(Sheet1!I160,Sheet4!$F:$F,0))+INDEX(Sheet4!$G:$G,MATCH(Sheet1!J160,Sheet4!$F:$F,0)),"")</f>
        <v/>
      </c>
      <c r="Q160" s="15">
        <v>137</v>
      </c>
      <c r="R160" s="26" t="str">
        <f si="74" t="shared"/>
        <v/>
      </c>
      <c r="S160" s="66" t="str">
        <f si="75" t="shared"/>
        <v/>
      </c>
      <c r="T160" s="66"/>
      <c r="U160" s="66" t="str">
        <f si="76" t="shared"/>
        <v/>
      </c>
      <c r="V160" s="66"/>
      <c r="W160" s="66" t="str">
        <f si="77" t="shared"/>
        <v/>
      </c>
      <c r="X160" s="66"/>
      <c r="Y160" s="66" t="str">
        <f si="78" t="shared"/>
        <v/>
      </c>
      <c r="Z160" s="66"/>
      <c r="AA160" s="66" t="str">
        <f si="79" t="shared"/>
        <v/>
      </c>
      <c r="AB160" s="66"/>
      <c r="AC160" s="58" t="str">
        <f si="80" t="shared"/>
        <v/>
      </c>
      <c r="AD160" s="58" t="str">
        <f si="81" t="shared"/>
        <v/>
      </c>
      <c r="AE160" s="27" t="str">
        <f si="82" t="shared"/>
        <v/>
      </c>
      <c r="AF160">
        <f si="63" t="shared"/>
        <v>0</v>
      </c>
      <c r="AH160">
        <v>137</v>
      </c>
      <c r="AI160" t="str">
        <f si="62" t="shared"/>
        <v>Ben SimmonsJeremy LinDevin BookerMonte MorrisKelly OubreTaurean PrinceJosh JacksonPaul MillsapKarl-Anthony Towns</v>
      </c>
      <c r="AJ160">
        <f si="64" t="shared"/>
        <v>0</v>
      </c>
      <c r="AK160">
        <f si="65" t="shared"/>
        <v>0</v>
      </c>
      <c r="AL160">
        <f si="66" t="shared"/>
        <v>0</v>
      </c>
      <c r="AM160">
        <f si="67" t="shared"/>
        <v>0</v>
      </c>
      <c r="AN160">
        <f si="68" t="shared"/>
        <v>0</v>
      </c>
      <c r="AO160">
        <f si="69" t="shared"/>
        <v>0</v>
      </c>
      <c r="AP160">
        <f si="70" t="shared"/>
        <v>0</v>
      </c>
      <c r="AQ160">
        <f si="71" t="shared"/>
        <v>0</v>
      </c>
      <c r="AR160">
        <f si="72" t="shared"/>
        <v>0</v>
      </c>
      <c r="AS160">
        <f si="73" t="shared"/>
        <v>0</v>
      </c>
      <c r="AU160" t="str">
        <f>IFERROR(VLOOKUP(C160,Results!$A$2:$B$240,2,FALSE)+VLOOKUP(D160,Results!$A$2:$B$240,2,FALSE)+VLOOKUP(E160,Results!$A$2:$B$240,2,FALSE)+VLOOKUP(F160,Results!$A$2:$B$240,2,FALSE)+VLOOKUP(G160,Results!$A$2:$B$240,2,FALSE)+VLOOKUP(H160,Results!$A$2:$B$240,2,FALSE)+VLOOKUP(I160,Results!$A$2:$B$240,2,FALSE)+VLOOKUP(J160,Results!$A$2:$B$240,2,FALSE)+VLOOKUP(B160,Results!$A$2:$B$240,2,FALSE)-MIN(VLOOKUP(C160,Results!$A$2:$B$240,2,FALSE),VLOOKUP(D160,Results!$A$2:$B$240,2,FALSE),VLOOKUP(E160,Results!$A$2:$B$240,2,FALSE),VLOOKUP(F160,Results!$A$2:$B$240,2,FALSE),VLOOKUP(G160,Results!$A$2:$B$240,2,FALSE),VLOOKUP(H160,Results!$A$2:$B$240,2,FALSE),VLOOKUP(I160,Results!$A$2:$B$240,2,FALSE),VLOOKUP(J160,Results!$A$2:$B$240,2,FALSE),VLOOKUP(B160,Results!$A$2:$B$240,2,FALSE)),"")</f>
        <v/>
      </c>
    </row>
    <row customHeight="1" ht="18.75" r="161" spans="2:47" x14ac:dyDescent="0.3">
      <c r="B161" s="7" t="s">
        <v>166</v>
      </c>
      <c r="C161" s="7" t="s">
        <v>87</v>
      </c>
      <c r="D161" s="7" t="s">
        <v>172</v>
      </c>
      <c r="E161" s="7" t="s">
        <v>146</v>
      </c>
      <c r="F161" s="7" t="s">
        <v>178</v>
      </c>
      <c r="G161" s="7" t="s">
        <v>159</v>
      </c>
      <c r="H161" s="7" t="s">
        <v>93</v>
      </c>
      <c r="I161" s="7" t="s">
        <v>152</v>
      </c>
      <c r="J161" s="7" t="s">
        <v>98</v>
      </c>
      <c r="K161" t="n">
        <v>19.0</v>
      </c>
      <c r="L161" s="30">
        <f si="60" t="shared"/>
        <v>0</v>
      </c>
      <c r="M161" s="6"/>
      <c r="N161" s="35" t="str">
        <f si="61" t="shared"/>
        <v/>
      </c>
      <c r="O161" s="59">
        <f>(IF(ISNUMBER(MATCH(B161,Sheet4!$K$92:$K$101,0)),1,0)+IF(ISNUMBER(MATCH(C161,Sheet4!$K$92:$K$101,0)),1,0)+IF(ISNUMBER(MATCH(D161,Sheet4!$K$92:$K$101,0)),1,0)+IF(ISNUMBER(MATCH(E161,Sheet4!$K$92:$K$101,0)),1,0)+IF(ISNUMBER(MATCH(F161,Sheet4!$K$92:$K$101,0)),1,0)+IF(ISNUMBER(MATCH(G161,Sheet4!$K$92:$K$101,0)),1,0)+IF(ISNUMBER(MATCH(H161,Sheet4!$K$92:$K$101,0)),1,0)+IF(ISNUMBER(MATCH(I161,Sheet4!$K$92:$K$101,0)),1,0)+IF(ISNUMBER(MATCH(J161,Sheet4!$K$92:$K$101,0)),1,0))
-
(IF(ISNUMBER(MATCH(B161,Sheet4!$F$2:$F$11,0)),1,0)+IF(ISNUMBER(MATCH(C161,Sheet4!$F$2:$F$11,0)),1,0)+IF(ISNUMBER(MATCH(D161,Sheet4!$F$2:$F$11,0)),1,0)+IF(ISNUMBER(MATCH(E161,Sheet4!$F$2:$F$11,0)),1,0)+IF(ISNUMBER(MATCH(F161,Sheet4!$F$2:$F$11,0)),1,0)+IF(ISNUMBER(MATCH(G161,Sheet4!$F$2:$F$11,0)),1,0)+IF(ISNUMBER(MATCH(H161,Sheet4!$F$2:$F$11,0)),1,0)+IF(ISNUMBER(MATCH(I161,Sheet4!$F$2:$F$11,0)),1,0)+IF(ISNUMBER(MATCH(J161,Sheet4!$F$2:$F$11,0)),1,0))</f>
        <v>0</v>
      </c>
      <c r="P161" s="40" t="str">
        <f>IFERROR(INDEX(Sheet4!$G:$G,MATCH(Sheet1!B161,Sheet4!$F:$F,0))+INDEX(Sheet4!$G:$G,MATCH(Sheet1!C161,Sheet4!$F:$F,0))+INDEX(Sheet4!$G:$G,MATCH(Sheet1!D161,Sheet4!$F:$F,0))+INDEX(Sheet4!$G:$G,MATCH(Sheet1!E161,Sheet4!$F:$F,0))+INDEX(Sheet4!$G:$G,MATCH(Sheet1!F161,Sheet4!$F:$F,0))+INDEX(Sheet4!$G:$G,MATCH(Sheet1!G161,Sheet4!$F:$F,0))+INDEX(Sheet4!$G:$G,MATCH(Sheet1!H161,Sheet4!$F:$F,0))+INDEX(Sheet4!$G:$G,MATCH(Sheet1!I161,Sheet4!$F:$F,0))+INDEX(Sheet4!$G:$G,MATCH(Sheet1!J161,Sheet4!$F:$F,0)),"")</f>
        <v/>
      </c>
      <c r="Q161" s="15">
        <v>138</v>
      </c>
      <c r="R161" s="26" t="str">
        <f si="74" t="shared"/>
        <v/>
      </c>
      <c r="S161" s="66" t="str">
        <f si="75" t="shared"/>
        <v/>
      </c>
      <c r="T161" s="66"/>
      <c r="U161" s="66" t="str">
        <f si="76" t="shared"/>
        <v/>
      </c>
      <c r="V161" s="66"/>
      <c r="W161" s="66" t="str">
        <f si="77" t="shared"/>
        <v/>
      </c>
      <c r="X161" s="66"/>
      <c r="Y161" s="66" t="str">
        <f si="78" t="shared"/>
        <v/>
      </c>
      <c r="Z161" s="66"/>
      <c r="AA161" s="66" t="str">
        <f si="79" t="shared"/>
        <v/>
      </c>
      <c r="AB161" s="66"/>
      <c r="AC161" s="58" t="str">
        <f si="80" t="shared"/>
        <v/>
      </c>
      <c r="AD161" s="58" t="str">
        <f si="81" t="shared"/>
        <v/>
      </c>
      <c r="AE161" s="27" t="str">
        <f si="82" t="shared"/>
        <v/>
      </c>
      <c r="AF161">
        <f si="63" t="shared"/>
        <v>0</v>
      </c>
      <c r="AH161">
        <v>138</v>
      </c>
      <c r="AI161" t="str">
        <f si="62" t="shared"/>
        <v>Ben SimmonsIsaiah CanaanJimmy ButlerMalik BeasleyKelly OubreMikal BridgesJohn CollinsJosh JacksonRudy Gobert</v>
      </c>
      <c r="AJ161">
        <f si="64" t="shared"/>
        <v>0</v>
      </c>
      <c r="AK161">
        <f si="65" t="shared"/>
        <v>0</v>
      </c>
      <c r="AL161">
        <f si="66" t="shared"/>
        <v>0</v>
      </c>
      <c r="AM161">
        <f si="67" t="shared"/>
        <v>0</v>
      </c>
      <c r="AN161">
        <f si="68" t="shared"/>
        <v>0</v>
      </c>
      <c r="AO161">
        <f si="69" t="shared"/>
        <v>0</v>
      </c>
      <c r="AP161">
        <f si="70" t="shared"/>
        <v>0</v>
      </c>
      <c r="AQ161">
        <f si="71" t="shared"/>
        <v>0</v>
      </c>
      <c r="AR161">
        <f si="72" t="shared"/>
        <v>0</v>
      </c>
      <c r="AS161">
        <f si="73" t="shared"/>
        <v>0</v>
      </c>
      <c r="AU161" t="str">
        <f>IFERROR(VLOOKUP(C161,Results!$A$2:$B$240,2,FALSE)+VLOOKUP(D161,Results!$A$2:$B$240,2,FALSE)+VLOOKUP(E161,Results!$A$2:$B$240,2,FALSE)+VLOOKUP(F161,Results!$A$2:$B$240,2,FALSE)+VLOOKUP(G161,Results!$A$2:$B$240,2,FALSE)+VLOOKUP(H161,Results!$A$2:$B$240,2,FALSE)+VLOOKUP(I161,Results!$A$2:$B$240,2,FALSE)+VLOOKUP(J161,Results!$A$2:$B$240,2,FALSE)+VLOOKUP(B161,Results!$A$2:$B$240,2,FALSE)-MIN(VLOOKUP(C161,Results!$A$2:$B$240,2,FALSE),VLOOKUP(D161,Results!$A$2:$B$240,2,FALSE),VLOOKUP(E161,Results!$A$2:$B$240,2,FALSE),VLOOKUP(F161,Results!$A$2:$B$240,2,FALSE),VLOOKUP(G161,Results!$A$2:$B$240,2,FALSE),VLOOKUP(H161,Results!$A$2:$B$240,2,FALSE),VLOOKUP(I161,Results!$A$2:$B$240,2,FALSE),VLOOKUP(J161,Results!$A$2:$B$240,2,FALSE),VLOOKUP(B161,Results!$A$2:$B$240,2,FALSE)),"")</f>
        <v/>
      </c>
    </row>
    <row customHeight="1" ht="18.75" r="162" spans="2:47" x14ac:dyDescent="0.3">
      <c r="B162" s="7" t="s">
        <v>166</v>
      </c>
      <c r="C162" s="7" t="s">
        <v>116</v>
      </c>
      <c r="D162" s="7" t="s">
        <v>172</v>
      </c>
      <c r="E162" s="7" t="s">
        <v>146</v>
      </c>
      <c r="F162" s="7" t="s">
        <v>177</v>
      </c>
      <c r="G162" s="7" t="s">
        <v>159</v>
      </c>
      <c r="H162" s="7" t="s">
        <v>93</v>
      </c>
      <c r="I162" s="7" t="s">
        <v>152</v>
      </c>
      <c r="J162" s="7" t="s">
        <v>188</v>
      </c>
      <c r="K162" t="n">
        <v>19.0</v>
      </c>
      <c r="L162" s="30">
        <f si="60" t="shared"/>
        <v>0</v>
      </c>
      <c r="M162" s="6"/>
      <c r="N162" s="35" t="str">
        <f si="61" t="shared"/>
        <v/>
      </c>
      <c r="O162" s="59">
        <f>(IF(ISNUMBER(MATCH(B162,Sheet4!$K$92:$K$101,0)),1,0)+IF(ISNUMBER(MATCH(C162,Sheet4!$K$92:$K$101,0)),1,0)+IF(ISNUMBER(MATCH(D162,Sheet4!$K$92:$K$101,0)),1,0)+IF(ISNUMBER(MATCH(E162,Sheet4!$K$92:$K$101,0)),1,0)+IF(ISNUMBER(MATCH(F162,Sheet4!$K$92:$K$101,0)),1,0)+IF(ISNUMBER(MATCH(G162,Sheet4!$K$92:$K$101,0)),1,0)+IF(ISNUMBER(MATCH(H162,Sheet4!$K$92:$K$101,0)),1,0)+IF(ISNUMBER(MATCH(I162,Sheet4!$K$92:$K$101,0)),1,0)+IF(ISNUMBER(MATCH(J162,Sheet4!$K$92:$K$101,0)),1,0))
-
(IF(ISNUMBER(MATCH(B162,Sheet4!$F$2:$F$11,0)),1,0)+IF(ISNUMBER(MATCH(C162,Sheet4!$F$2:$F$11,0)),1,0)+IF(ISNUMBER(MATCH(D162,Sheet4!$F$2:$F$11,0)),1,0)+IF(ISNUMBER(MATCH(E162,Sheet4!$F$2:$F$11,0)),1,0)+IF(ISNUMBER(MATCH(F162,Sheet4!$F$2:$F$11,0)),1,0)+IF(ISNUMBER(MATCH(G162,Sheet4!$F$2:$F$11,0)),1,0)+IF(ISNUMBER(MATCH(H162,Sheet4!$F$2:$F$11,0)),1,0)+IF(ISNUMBER(MATCH(I162,Sheet4!$F$2:$F$11,0)),1,0)+IF(ISNUMBER(MATCH(J162,Sheet4!$F$2:$F$11,0)),1,0))</f>
        <v>0</v>
      </c>
      <c r="P162" s="40" t="str">
        <f>IFERROR(INDEX(Sheet4!$G:$G,MATCH(Sheet1!B162,Sheet4!$F:$F,0))+INDEX(Sheet4!$G:$G,MATCH(Sheet1!C162,Sheet4!$F:$F,0))+INDEX(Sheet4!$G:$G,MATCH(Sheet1!D162,Sheet4!$F:$F,0))+INDEX(Sheet4!$G:$G,MATCH(Sheet1!E162,Sheet4!$F:$F,0))+INDEX(Sheet4!$G:$G,MATCH(Sheet1!F162,Sheet4!$F:$F,0))+INDEX(Sheet4!$G:$G,MATCH(Sheet1!G162,Sheet4!$F:$F,0))+INDEX(Sheet4!$G:$G,MATCH(Sheet1!H162,Sheet4!$F:$F,0))+INDEX(Sheet4!$G:$G,MATCH(Sheet1!I162,Sheet4!$F:$F,0))+INDEX(Sheet4!$G:$G,MATCH(Sheet1!J162,Sheet4!$F:$F,0)),"")</f>
        <v/>
      </c>
      <c r="Q162" s="15">
        <v>139</v>
      </c>
      <c r="R162" s="26" t="str">
        <f si="74" t="shared"/>
        <v/>
      </c>
      <c r="S162" s="66" t="str">
        <f si="75" t="shared"/>
        <v/>
      </c>
      <c r="T162" s="66"/>
      <c r="U162" s="66" t="str">
        <f si="76" t="shared"/>
        <v/>
      </c>
      <c r="V162" s="66"/>
      <c r="W162" s="66" t="str">
        <f si="77" t="shared"/>
        <v/>
      </c>
      <c r="X162" s="66"/>
      <c r="Y162" s="66" t="str">
        <f si="78" t="shared"/>
        <v/>
      </c>
      <c r="Z162" s="66"/>
      <c r="AA162" s="66" t="str">
        <f si="79" t="shared"/>
        <v/>
      </c>
      <c r="AB162" s="66"/>
      <c r="AC162" s="58" t="str">
        <f si="80" t="shared"/>
        <v/>
      </c>
      <c r="AD162" s="58" t="str">
        <f si="81" t="shared"/>
        <v/>
      </c>
      <c r="AE162" s="27" t="str">
        <f si="82" t="shared"/>
        <v/>
      </c>
      <c r="AF162">
        <f si="63" t="shared"/>
        <v>0</v>
      </c>
      <c r="AH162">
        <v>139</v>
      </c>
      <c r="AI162" t="str">
        <f si="62" t="shared"/>
        <v>Ben SimmonsDe'Aaron FoxDonovan MitchellMonte MorrisKelly OubreCorey BrewerPaul MillsapTrey LylesKarl-Anthony Towns</v>
      </c>
      <c r="AJ162">
        <f si="64" t="shared"/>
        <v>0</v>
      </c>
      <c r="AK162">
        <f si="65" t="shared"/>
        <v>0</v>
      </c>
      <c r="AL162">
        <f si="66" t="shared"/>
        <v>0</v>
      </c>
      <c r="AM162">
        <f si="67" t="shared"/>
        <v>0</v>
      </c>
      <c r="AN162">
        <f si="68" t="shared"/>
        <v>0</v>
      </c>
      <c r="AO162">
        <f si="69" t="shared"/>
        <v>0</v>
      </c>
      <c r="AP162">
        <f si="70" t="shared"/>
        <v>0</v>
      </c>
      <c r="AQ162">
        <f si="71" t="shared"/>
        <v>0</v>
      </c>
      <c r="AR162">
        <f si="72" t="shared"/>
        <v>0</v>
      </c>
      <c r="AS162">
        <f si="73" t="shared"/>
        <v>0</v>
      </c>
      <c r="AU162" t="str">
        <f>IFERROR(VLOOKUP(C162,Results!$A$2:$B$240,2,FALSE)+VLOOKUP(D162,Results!$A$2:$B$240,2,FALSE)+VLOOKUP(E162,Results!$A$2:$B$240,2,FALSE)+VLOOKUP(F162,Results!$A$2:$B$240,2,FALSE)+VLOOKUP(G162,Results!$A$2:$B$240,2,FALSE)+VLOOKUP(H162,Results!$A$2:$B$240,2,FALSE)+VLOOKUP(I162,Results!$A$2:$B$240,2,FALSE)+VLOOKUP(J162,Results!$A$2:$B$240,2,FALSE)+VLOOKUP(B162,Results!$A$2:$B$240,2,FALSE)-MIN(VLOOKUP(C162,Results!$A$2:$B$240,2,FALSE),VLOOKUP(D162,Results!$A$2:$B$240,2,FALSE),VLOOKUP(E162,Results!$A$2:$B$240,2,FALSE),VLOOKUP(F162,Results!$A$2:$B$240,2,FALSE),VLOOKUP(G162,Results!$A$2:$B$240,2,FALSE),VLOOKUP(H162,Results!$A$2:$B$240,2,FALSE),VLOOKUP(I162,Results!$A$2:$B$240,2,FALSE),VLOOKUP(J162,Results!$A$2:$B$240,2,FALSE),VLOOKUP(B162,Results!$A$2:$B$240,2,FALSE)),"")</f>
        <v/>
      </c>
    </row>
    <row customHeight="1" ht="18.75" r="163" spans="2:47" x14ac:dyDescent="0.3">
      <c r="B163" s="7" t="s">
        <v>87</v>
      </c>
      <c r="C163" s="7" t="s">
        <v>170</v>
      </c>
      <c r="D163" s="7" t="s">
        <v>173</v>
      </c>
      <c r="E163" s="7" t="s">
        <v>146</v>
      </c>
      <c r="F163" s="7" t="s">
        <v>150</v>
      </c>
      <c r="G163" s="7" t="s">
        <v>178</v>
      </c>
      <c r="H163" s="7" t="s">
        <v>153</v>
      </c>
      <c r="I163" s="7" t="s">
        <v>92</v>
      </c>
      <c r="J163" s="7" t="s">
        <v>98</v>
      </c>
      <c r="K163" t="n">
        <v>19.0</v>
      </c>
      <c r="L163" s="30">
        <f si="60" t="shared"/>
        <v>0</v>
      </c>
      <c r="M163" s="6"/>
      <c r="N163" s="35" t="str">
        <f si="61" t="shared"/>
        <v/>
      </c>
      <c r="O163" s="59">
        <f>(IF(ISNUMBER(MATCH(B163,Sheet4!$K$92:$K$101,0)),1,0)+IF(ISNUMBER(MATCH(C163,Sheet4!$K$92:$K$101,0)),1,0)+IF(ISNUMBER(MATCH(D163,Sheet4!$K$92:$K$101,0)),1,0)+IF(ISNUMBER(MATCH(E163,Sheet4!$K$92:$K$101,0)),1,0)+IF(ISNUMBER(MATCH(F163,Sheet4!$K$92:$K$101,0)),1,0)+IF(ISNUMBER(MATCH(G163,Sheet4!$K$92:$K$101,0)),1,0)+IF(ISNUMBER(MATCH(H163,Sheet4!$K$92:$K$101,0)),1,0)+IF(ISNUMBER(MATCH(I163,Sheet4!$K$92:$K$101,0)),1,0)+IF(ISNUMBER(MATCH(J163,Sheet4!$K$92:$K$101,0)),1,0))
-
(IF(ISNUMBER(MATCH(B163,Sheet4!$F$2:$F$11,0)),1,0)+IF(ISNUMBER(MATCH(C163,Sheet4!$F$2:$F$11,0)),1,0)+IF(ISNUMBER(MATCH(D163,Sheet4!$F$2:$F$11,0)),1,0)+IF(ISNUMBER(MATCH(E163,Sheet4!$F$2:$F$11,0)),1,0)+IF(ISNUMBER(MATCH(F163,Sheet4!$F$2:$F$11,0)),1,0)+IF(ISNUMBER(MATCH(G163,Sheet4!$F$2:$F$11,0)),1,0)+IF(ISNUMBER(MATCH(H163,Sheet4!$F$2:$F$11,0)),1,0)+IF(ISNUMBER(MATCH(I163,Sheet4!$F$2:$F$11,0)),1,0)+IF(ISNUMBER(MATCH(J163,Sheet4!$F$2:$F$11,0)),1,0))</f>
        <v>0</v>
      </c>
      <c r="P163" s="40" t="str">
        <f>IFERROR(INDEX(Sheet4!$G:$G,MATCH(Sheet1!B163,Sheet4!$F:$F,0))+INDEX(Sheet4!$G:$G,MATCH(Sheet1!C163,Sheet4!$F:$F,0))+INDEX(Sheet4!$G:$G,MATCH(Sheet1!D163,Sheet4!$F:$F,0))+INDEX(Sheet4!$G:$G,MATCH(Sheet1!E163,Sheet4!$F:$F,0))+INDEX(Sheet4!$G:$G,MATCH(Sheet1!F163,Sheet4!$F:$F,0))+INDEX(Sheet4!$G:$G,MATCH(Sheet1!G163,Sheet4!$F:$F,0))+INDEX(Sheet4!$G:$G,MATCH(Sheet1!H163,Sheet4!$F:$F,0))+INDEX(Sheet4!$G:$G,MATCH(Sheet1!I163,Sheet4!$F:$F,0))+INDEX(Sheet4!$G:$G,MATCH(Sheet1!J163,Sheet4!$F:$F,0)),"")</f>
        <v/>
      </c>
      <c r="Q163" s="15">
        <v>140</v>
      </c>
      <c r="R163" s="26" t="str">
        <f si="74" t="shared"/>
        <v/>
      </c>
      <c r="S163" s="66" t="str">
        <f si="75" t="shared"/>
        <v/>
      </c>
      <c r="T163" s="66"/>
      <c r="U163" s="66" t="str">
        <f si="76" t="shared"/>
        <v/>
      </c>
      <c r="V163" s="66"/>
      <c r="W163" s="66" t="str">
        <f si="77" t="shared"/>
        <v/>
      </c>
      <c r="X163" s="66"/>
      <c r="Y163" s="66" t="str">
        <f si="78" t="shared"/>
        <v/>
      </c>
      <c r="Z163" s="66"/>
      <c r="AA163" s="66" t="str">
        <f si="79" t="shared"/>
        <v/>
      </c>
      <c r="AB163" s="66"/>
      <c r="AC163" s="58" t="str">
        <f si="80" t="shared"/>
        <v/>
      </c>
      <c r="AD163" s="58" t="str">
        <f si="81" t="shared"/>
        <v/>
      </c>
      <c r="AE163" s="27" t="str">
        <f si="82" t="shared"/>
        <v/>
      </c>
      <c r="AF163">
        <f si="63" t="shared"/>
        <v>0</v>
      </c>
      <c r="AH163">
        <v>140</v>
      </c>
      <c r="AI163" t="str">
        <f si="62" t="shared"/>
        <v>Ben SimmonsIsaiah CanaanJimmy ButlerMonte MorrisKelly OubreMikal BridgesKenneth FariedRichaun HolmesRudy Gobert</v>
      </c>
      <c r="AJ163">
        <f si="64" t="shared"/>
        <v>0</v>
      </c>
      <c r="AK163">
        <f si="65" t="shared"/>
        <v>0</v>
      </c>
      <c r="AL163">
        <f si="66" t="shared"/>
        <v>0</v>
      </c>
      <c r="AM163">
        <f si="67" t="shared"/>
        <v>0</v>
      </c>
      <c r="AN163">
        <f si="68" t="shared"/>
        <v>0</v>
      </c>
      <c r="AO163">
        <f si="69" t="shared"/>
        <v>0</v>
      </c>
      <c r="AP163">
        <f si="70" t="shared"/>
        <v>0</v>
      </c>
      <c r="AQ163">
        <f si="71" t="shared"/>
        <v>0</v>
      </c>
      <c r="AR163">
        <f si="72" t="shared"/>
        <v>0</v>
      </c>
      <c r="AS163">
        <f si="73" t="shared"/>
        <v>0</v>
      </c>
      <c r="AU163" t="str">
        <f>IFERROR(VLOOKUP(C163,Results!$A$2:$B$240,2,FALSE)+VLOOKUP(D163,Results!$A$2:$B$240,2,FALSE)+VLOOKUP(E163,Results!$A$2:$B$240,2,FALSE)+VLOOKUP(F163,Results!$A$2:$B$240,2,FALSE)+VLOOKUP(G163,Results!$A$2:$B$240,2,FALSE)+VLOOKUP(H163,Results!$A$2:$B$240,2,FALSE)+VLOOKUP(I163,Results!$A$2:$B$240,2,FALSE)+VLOOKUP(J163,Results!$A$2:$B$240,2,FALSE)+VLOOKUP(B163,Results!$A$2:$B$240,2,FALSE)-MIN(VLOOKUP(C163,Results!$A$2:$B$240,2,FALSE),VLOOKUP(D163,Results!$A$2:$B$240,2,FALSE),VLOOKUP(E163,Results!$A$2:$B$240,2,FALSE),VLOOKUP(F163,Results!$A$2:$B$240,2,FALSE),VLOOKUP(G163,Results!$A$2:$B$240,2,FALSE),VLOOKUP(H163,Results!$A$2:$B$240,2,FALSE),VLOOKUP(I163,Results!$A$2:$B$240,2,FALSE),VLOOKUP(J163,Results!$A$2:$B$240,2,FALSE),VLOOKUP(B163,Results!$A$2:$B$240,2,FALSE)),"")</f>
        <v/>
      </c>
    </row>
    <row customHeight="1" ht="18.75" r="164" spans="2:47" x14ac:dyDescent="0.3">
      <c r="B164" s="7" t="s">
        <v>166</v>
      </c>
      <c r="C164" s="7" t="s">
        <v>87</v>
      </c>
      <c r="D164" s="7" t="s">
        <v>146</v>
      </c>
      <c r="E164" s="7" t="s">
        <v>148</v>
      </c>
      <c r="F164" s="7" t="s">
        <v>178</v>
      </c>
      <c r="G164" s="7" t="s">
        <v>159</v>
      </c>
      <c r="H164" s="7" t="s">
        <v>153</v>
      </c>
      <c r="I164" s="7" t="s">
        <v>93</v>
      </c>
      <c r="J164" s="7" t="s">
        <v>186</v>
      </c>
      <c r="K164" t="n">
        <v>19.0</v>
      </c>
      <c r="L164" s="30">
        <f si="60" t="shared"/>
        <v>0</v>
      </c>
      <c r="M164" s="6"/>
      <c r="N164" s="35" t="str">
        <f si="61" t="shared"/>
        <v/>
      </c>
      <c r="O164" s="59">
        <f>(IF(ISNUMBER(MATCH(B164,Sheet4!$K$92:$K$101,0)),1,0)+IF(ISNUMBER(MATCH(C164,Sheet4!$K$92:$K$101,0)),1,0)+IF(ISNUMBER(MATCH(D164,Sheet4!$K$92:$K$101,0)),1,0)+IF(ISNUMBER(MATCH(E164,Sheet4!$K$92:$K$101,0)),1,0)+IF(ISNUMBER(MATCH(F164,Sheet4!$K$92:$K$101,0)),1,0)+IF(ISNUMBER(MATCH(G164,Sheet4!$K$92:$K$101,0)),1,0)+IF(ISNUMBER(MATCH(H164,Sheet4!$K$92:$K$101,0)),1,0)+IF(ISNUMBER(MATCH(I164,Sheet4!$K$92:$K$101,0)),1,0)+IF(ISNUMBER(MATCH(J164,Sheet4!$K$92:$K$101,0)),1,0))
-
(IF(ISNUMBER(MATCH(B164,Sheet4!$F$2:$F$11,0)),1,0)+IF(ISNUMBER(MATCH(C164,Sheet4!$F$2:$F$11,0)),1,0)+IF(ISNUMBER(MATCH(D164,Sheet4!$F$2:$F$11,0)),1,0)+IF(ISNUMBER(MATCH(E164,Sheet4!$F$2:$F$11,0)),1,0)+IF(ISNUMBER(MATCH(F164,Sheet4!$F$2:$F$11,0)),1,0)+IF(ISNUMBER(MATCH(G164,Sheet4!$F$2:$F$11,0)),1,0)+IF(ISNUMBER(MATCH(H164,Sheet4!$F$2:$F$11,0)),1,0)+IF(ISNUMBER(MATCH(I164,Sheet4!$F$2:$F$11,0)),1,0)+IF(ISNUMBER(MATCH(J164,Sheet4!$F$2:$F$11,0)),1,0))</f>
        <v>0</v>
      </c>
      <c r="P164" s="40" t="str">
        <f>IFERROR(INDEX(Sheet4!$G:$G,MATCH(Sheet1!B164,Sheet4!$F:$F,0))+INDEX(Sheet4!$G:$G,MATCH(Sheet1!C164,Sheet4!$F:$F,0))+INDEX(Sheet4!$G:$G,MATCH(Sheet1!D164,Sheet4!$F:$F,0))+INDEX(Sheet4!$G:$G,MATCH(Sheet1!E164,Sheet4!$F:$F,0))+INDEX(Sheet4!$G:$G,MATCH(Sheet1!F164,Sheet4!$F:$F,0))+INDEX(Sheet4!$G:$G,MATCH(Sheet1!G164,Sheet4!$F:$F,0))+INDEX(Sheet4!$G:$G,MATCH(Sheet1!H164,Sheet4!$F:$F,0))+INDEX(Sheet4!$G:$G,MATCH(Sheet1!I164,Sheet4!$F:$F,0))+INDEX(Sheet4!$G:$G,MATCH(Sheet1!J164,Sheet4!$F:$F,0)),"")</f>
        <v/>
      </c>
      <c r="Q164" s="15">
        <v>141</v>
      </c>
      <c r="R164" s="26" t="str">
        <f si="74" t="shared"/>
        <v/>
      </c>
      <c r="S164" s="66" t="str">
        <f si="75" t="shared"/>
        <v/>
      </c>
      <c r="T164" s="66"/>
      <c r="U164" s="66" t="str">
        <f si="76" t="shared"/>
        <v/>
      </c>
      <c r="V164" s="66"/>
      <c r="W164" s="66" t="str">
        <f si="77" t="shared"/>
        <v/>
      </c>
      <c r="X164" s="66"/>
      <c r="Y164" s="66" t="str">
        <f si="78" t="shared"/>
        <v/>
      </c>
      <c r="Z164" s="66"/>
      <c r="AA164" s="66" t="str">
        <f si="79" t="shared"/>
        <v/>
      </c>
      <c r="AB164" s="66"/>
      <c r="AC164" s="58" t="str">
        <f si="80" t="shared"/>
        <v/>
      </c>
      <c r="AD164" s="58" t="str">
        <f si="81" t="shared"/>
        <v/>
      </c>
      <c r="AE164" s="27" t="str">
        <f si="82" t="shared"/>
        <v/>
      </c>
      <c r="AF164">
        <f si="63" t="shared"/>
        <v>0</v>
      </c>
      <c r="AH164">
        <v>141</v>
      </c>
      <c r="AI164" t="str">
        <f si="62" t="shared"/>
        <v>Ben SimmonsLandry ShametJames HardenMonte MorrisKelly OubreTaurean PrinceJosh JacksonPaul MillsapWillie Cauley-Stein</v>
      </c>
      <c r="AJ164">
        <f si="64" t="shared"/>
        <v>0</v>
      </c>
      <c r="AK164">
        <f si="65" t="shared"/>
        <v>0</v>
      </c>
      <c r="AL164">
        <f si="66" t="shared"/>
        <v>0</v>
      </c>
      <c r="AM164">
        <f si="67" t="shared"/>
        <v>0</v>
      </c>
      <c r="AN164">
        <f si="68" t="shared"/>
        <v>0</v>
      </c>
      <c r="AO164">
        <f si="69" t="shared"/>
        <v>0</v>
      </c>
      <c r="AP164">
        <f si="70" t="shared"/>
        <v>0</v>
      </c>
      <c r="AQ164">
        <f si="71" t="shared"/>
        <v>0</v>
      </c>
      <c r="AR164">
        <f si="72" t="shared"/>
        <v>0</v>
      </c>
      <c r="AS164">
        <f si="73" t="shared"/>
        <v>0</v>
      </c>
      <c r="AU164" t="str">
        <f>IFERROR(VLOOKUP(C164,Results!$A$2:$B$240,2,FALSE)+VLOOKUP(D164,Results!$A$2:$B$240,2,FALSE)+VLOOKUP(E164,Results!$A$2:$B$240,2,FALSE)+VLOOKUP(F164,Results!$A$2:$B$240,2,FALSE)+VLOOKUP(G164,Results!$A$2:$B$240,2,FALSE)+VLOOKUP(H164,Results!$A$2:$B$240,2,FALSE)+VLOOKUP(I164,Results!$A$2:$B$240,2,FALSE)+VLOOKUP(J164,Results!$A$2:$B$240,2,FALSE)+VLOOKUP(B164,Results!$A$2:$B$240,2,FALSE)-MIN(VLOOKUP(C164,Results!$A$2:$B$240,2,FALSE),VLOOKUP(D164,Results!$A$2:$B$240,2,FALSE),VLOOKUP(E164,Results!$A$2:$B$240,2,FALSE),VLOOKUP(F164,Results!$A$2:$B$240,2,FALSE),VLOOKUP(G164,Results!$A$2:$B$240,2,FALSE),VLOOKUP(H164,Results!$A$2:$B$240,2,FALSE),VLOOKUP(I164,Results!$A$2:$B$240,2,FALSE),VLOOKUP(J164,Results!$A$2:$B$240,2,FALSE),VLOOKUP(B164,Results!$A$2:$B$240,2,FALSE)),"")</f>
        <v/>
      </c>
    </row>
    <row customHeight="1" ht="18.75" r="165" spans="2:47" x14ac:dyDescent="0.3">
      <c r="B165" s="7" t="s">
        <v>166</v>
      </c>
      <c r="C165" s="7" t="s">
        <v>171</v>
      </c>
      <c r="D165" s="7" t="s">
        <v>172</v>
      </c>
      <c r="E165" s="7" t="s">
        <v>89</v>
      </c>
      <c r="F165" s="7" t="s">
        <v>177</v>
      </c>
      <c r="G165" s="7" t="s">
        <v>90</v>
      </c>
      <c r="H165" s="7" t="s">
        <v>181</v>
      </c>
      <c r="I165" s="7" t="s">
        <v>152</v>
      </c>
      <c r="J165" s="7" t="s">
        <v>98</v>
      </c>
      <c r="K165" t="n">
        <v>19.0</v>
      </c>
      <c r="L165" s="30">
        <f si="60" t="shared"/>
        <v>0</v>
      </c>
      <c r="M165" s="6"/>
      <c r="N165" s="35" t="str">
        <f si="61" t="shared"/>
        <v/>
      </c>
      <c r="O165" s="59">
        <f>(IF(ISNUMBER(MATCH(B165,Sheet4!$K$92:$K$101,0)),1,0)+IF(ISNUMBER(MATCH(C165,Sheet4!$K$92:$K$101,0)),1,0)+IF(ISNUMBER(MATCH(D165,Sheet4!$K$92:$K$101,0)),1,0)+IF(ISNUMBER(MATCH(E165,Sheet4!$K$92:$K$101,0)),1,0)+IF(ISNUMBER(MATCH(F165,Sheet4!$K$92:$K$101,0)),1,0)+IF(ISNUMBER(MATCH(G165,Sheet4!$K$92:$K$101,0)),1,0)+IF(ISNUMBER(MATCH(H165,Sheet4!$K$92:$K$101,0)),1,0)+IF(ISNUMBER(MATCH(I165,Sheet4!$K$92:$K$101,0)),1,0)+IF(ISNUMBER(MATCH(J165,Sheet4!$K$92:$K$101,0)),1,0))
-
(IF(ISNUMBER(MATCH(B165,Sheet4!$F$2:$F$11,0)),1,0)+IF(ISNUMBER(MATCH(C165,Sheet4!$F$2:$F$11,0)),1,0)+IF(ISNUMBER(MATCH(D165,Sheet4!$F$2:$F$11,0)),1,0)+IF(ISNUMBER(MATCH(E165,Sheet4!$F$2:$F$11,0)),1,0)+IF(ISNUMBER(MATCH(F165,Sheet4!$F$2:$F$11,0)),1,0)+IF(ISNUMBER(MATCH(G165,Sheet4!$F$2:$F$11,0)),1,0)+IF(ISNUMBER(MATCH(H165,Sheet4!$F$2:$F$11,0)),1,0)+IF(ISNUMBER(MATCH(I165,Sheet4!$F$2:$F$11,0)),1,0)+IF(ISNUMBER(MATCH(J165,Sheet4!$F$2:$F$11,0)),1,0))</f>
        <v>0</v>
      </c>
      <c r="P165" s="40" t="str">
        <f>IFERROR(INDEX(Sheet4!$G:$G,MATCH(Sheet1!B165,Sheet4!$F:$F,0))+INDEX(Sheet4!$G:$G,MATCH(Sheet1!C165,Sheet4!$F:$F,0))+INDEX(Sheet4!$G:$G,MATCH(Sheet1!D165,Sheet4!$F:$F,0))+INDEX(Sheet4!$G:$G,MATCH(Sheet1!E165,Sheet4!$F:$F,0))+INDEX(Sheet4!$G:$G,MATCH(Sheet1!F165,Sheet4!$F:$F,0))+INDEX(Sheet4!$G:$G,MATCH(Sheet1!G165,Sheet4!$F:$F,0))+INDEX(Sheet4!$G:$G,MATCH(Sheet1!H165,Sheet4!$F:$F,0))+INDEX(Sheet4!$G:$G,MATCH(Sheet1!I165,Sheet4!$F:$F,0))+INDEX(Sheet4!$G:$G,MATCH(Sheet1!J165,Sheet4!$F:$F,0)),"")</f>
        <v/>
      </c>
      <c r="Q165" s="15">
        <v>142</v>
      </c>
      <c r="R165" s="26" t="str">
        <f si="74" t="shared"/>
        <v/>
      </c>
      <c r="S165" s="66" t="str">
        <f si="75" t="shared"/>
        <v/>
      </c>
      <c r="T165" s="66"/>
      <c r="U165" s="66" t="str">
        <f si="76" t="shared"/>
        <v/>
      </c>
      <c r="V165" s="66"/>
      <c r="W165" s="66" t="str">
        <f si="77" t="shared"/>
        <v/>
      </c>
      <c r="X165" s="66"/>
      <c r="Y165" s="66" t="str">
        <f si="78" t="shared"/>
        <v/>
      </c>
      <c r="Z165" s="66"/>
      <c r="AA165" s="66" t="str">
        <f si="79" t="shared"/>
        <v/>
      </c>
      <c r="AB165" s="66"/>
      <c r="AC165" s="58" t="str">
        <f si="80" t="shared"/>
        <v/>
      </c>
      <c r="AD165" s="58" t="str">
        <f si="81" t="shared"/>
        <v/>
      </c>
      <c r="AE165" s="27" t="str">
        <f si="82" t="shared"/>
        <v/>
      </c>
      <c r="AF165">
        <f si="63" t="shared"/>
        <v>0</v>
      </c>
      <c r="AH165">
        <v>142</v>
      </c>
      <c r="AI165" t="str">
        <f si="62" t="shared"/>
        <v>Ben SimmonsRicky RubioAndrew WigginsMonte MorrisKelly OubreGerald GreenJosh JacksonPaul MillsapNikola Jokic</v>
      </c>
      <c r="AJ165">
        <f si="64" t="shared"/>
        <v>0</v>
      </c>
      <c r="AK165">
        <f si="65" t="shared"/>
        <v>0</v>
      </c>
      <c r="AL165">
        <f si="66" t="shared"/>
        <v>0</v>
      </c>
      <c r="AM165">
        <f si="67" t="shared"/>
        <v>0</v>
      </c>
      <c r="AN165">
        <f si="68" t="shared"/>
        <v>0</v>
      </c>
      <c r="AO165">
        <f si="69" t="shared"/>
        <v>0</v>
      </c>
      <c r="AP165">
        <f si="70" t="shared"/>
        <v>0</v>
      </c>
      <c r="AQ165">
        <f si="71" t="shared"/>
        <v>0</v>
      </c>
      <c r="AR165">
        <f si="72" t="shared"/>
        <v>0</v>
      </c>
      <c r="AS165">
        <f si="73" t="shared"/>
        <v>0</v>
      </c>
      <c r="AU165" t="str">
        <f>IFERROR(VLOOKUP(C165,Results!$A$2:$B$240,2,FALSE)+VLOOKUP(D165,Results!$A$2:$B$240,2,FALSE)+VLOOKUP(E165,Results!$A$2:$B$240,2,FALSE)+VLOOKUP(F165,Results!$A$2:$B$240,2,FALSE)+VLOOKUP(G165,Results!$A$2:$B$240,2,FALSE)+VLOOKUP(H165,Results!$A$2:$B$240,2,FALSE)+VLOOKUP(I165,Results!$A$2:$B$240,2,FALSE)+VLOOKUP(J165,Results!$A$2:$B$240,2,FALSE)+VLOOKUP(B165,Results!$A$2:$B$240,2,FALSE)-MIN(VLOOKUP(C165,Results!$A$2:$B$240,2,FALSE),VLOOKUP(D165,Results!$A$2:$B$240,2,FALSE),VLOOKUP(E165,Results!$A$2:$B$240,2,FALSE),VLOOKUP(F165,Results!$A$2:$B$240,2,FALSE),VLOOKUP(G165,Results!$A$2:$B$240,2,FALSE),VLOOKUP(H165,Results!$A$2:$B$240,2,FALSE),VLOOKUP(I165,Results!$A$2:$B$240,2,FALSE),VLOOKUP(J165,Results!$A$2:$B$240,2,FALSE),VLOOKUP(B165,Results!$A$2:$B$240,2,FALSE)),"")</f>
        <v/>
      </c>
    </row>
    <row customHeight="1" ht="18.75" r="166" spans="2:47" x14ac:dyDescent="0.3">
      <c r="B166" s="7" t="s">
        <v>166</v>
      </c>
      <c r="C166" s="7" t="s">
        <v>170</v>
      </c>
      <c r="D166" s="7" t="s">
        <v>172</v>
      </c>
      <c r="E166" s="7" t="s">
        <v>146</v>
      </c>
      <c r="F166" s="7" t="s">
        <v>177</v>
      </c>
      <c r="G166" s="7" t="s">
        <v>178</v>
      </c>
      <c r="H166" s="7" t="s">
        <v>92</v>
      </c>
      <c r="I166" s="7" t="s">
        <v>183</v>
      </c>
      <c r="J166" s="7" t="s">
        <v>186</v>
      </c>
      <c r="K166" t="n">
        <v>19.0</v>
      </c>
      <c r="L166" s="30">
        <f si="60" t="shared"/>
        <v>0</v>
      </c>
      <c r="M166" s="6"/>
      <c r="N166" s="35" t="str">
        <f si="61" t="shared"/>
        <v/>
      </c>
      <c r="O166" s="59">
        <f>(IF(ISNUMBER(MATCH(B166,Sheet4!$K$92:$K$101,0)),1,0)+IF(ISNUMBER(MATCH(C166,Sheet4!$K$92:$K$101,0)),1,0)+IF(ISNUMBER(MATCH(D166,Sheet4!$K$92:$K$101,0)),1,0)+IF(ISNUMBER(MATCH(E166,Sheet4!$K$92:$K$101,0)),1,0)+IF(ISNUMBER(MATCH(F166,Sheet4!$K$92:$K$101,0)),1,0)+IF(ISNUMBER(MATCH(G166,Sheet4!$K$92:$K$101,0)),1,0)+IF(ISNUMBER(MATCH(H166,Sheet4!$K$92:$K$101,0)),1,0)+IF(ISNUMBER(MATCH(I166,Sheet4!$K$92:$K$101,0)),1,0)+IF(ISNUMBER(MATCH(J166,Sheet4!$K$92:$K$101,0)),1,0))
-
(IF(ISNUMBER(MATCH(B166,Sheet4!$F$2:$F$11,0)),1,0)+IF(ISNUMBER(MATCH(C166,Sheet4!$F$2:$F$11,0)),1,0)+IF(ISNUMBER(MATCH(D166,Sheet4!$F$2:$F$11,0)),1,0)+IF(ISNUMBER(MATCH(E166,Sheet4!$F$2:$F$11,0)),1,0)+IF(ISNUMBER(MATCH(F166,Sheet4!$F$2:$F$11,0)),1,0)+IF(ISNUMBER(MATCH(G166,Sheet4!$F$2:$F$11,0)),1,0)+IF(ISNUMBER(MATCH(H166,Sheet4!$F$2:$F$11,0)),1,0)+IF(ISNUMBER(MATCH(I166,Sheet4!$F$2:$F$11,0)),1,0)+IF(ISNUMBER(MATCH(J166,Sheet4!$F$2:$F$11,0)),1,0))</f>
        <v>0</v>
      </c>
      <c r="P166" s="40" t="str">
        <f>IFERROR(INDEX(Sheet4!$G:$G,MATCH(Sheet1!B166,Sheet4!$F:$F,0))+INDEX(Sheet4!$G:$G,MATCH(Sheet1!C166,Sheet4!$F:$F,0))+INDEX(Sheet4!$G:$G,MATCH(Sheet1!D166,Sheet4!$F:$F,0))+INDEX(Sheet4!$G:$G,MATCH(Sheet1!E166,Sheet4!$F:$F,0))+INDEX(Sheet4!$G:$G,MATCH(Sheet1!F166,Sheet4!$F:$F,0))+INDEX(Sheet4!$G:$G,MATCH(Sheet1!G166,Sheet4!$F:$F,0))+INDEX(Sheet4!$G:$G,MATCH(Sheet1!H166,Sheet4!$F:$F,0))+INDEX(Sheet4!$G:$G,MATCH(Sheet1!I166,Sheet4!$F:$F,0))+INDEX(Sheet4!$G:$G,MATCH(Sheet1!J166,Sheet4!$F:$F,0)),"")</f>
        <v/>
      </c>
      <c r="Q166" s="15">
        <v>143</v>
      </c>
      <c r="R166" s="26" t="str">
        <f si="74" t="shared"/>
        <v/>
      </c>
      <c r="S166" s="66" t="str">
        <f si="75" t="shared"/>
        <v/>
      </c>
      <c r="T166" s="66"/>
      <c r="U166" s="66" t="str">
        <f si="76" t="shared"/>
        <v/>
      </c>
      <c r="V166" s="66"/>
      <c r="W166" s="66" t="str">
        <f si="77" t="shared"/>
        <v/>
      </c>
      <c r="X166" s="66"/>
      <c r="Y166" s="66" t="str">
        <f si="78" t="shared"/>
        <v/>
      </c>
      <c r="Z166" s="66"/>
      <c r="AA166" s="66" t="str">
        <f si="79" t="shared"/>
        <v/>
      </c>
      <c r="AB166" s="66"/>
      <c r="AC166" s="58" t="str">
        <f si="80" t="shared"/>
        <v/>
      </c>
      <c r="AD166" s="58" t="str">
        <f si="81" t="shared"/>
        <v/>
      </c>
      <c r="AE166" s="27" t="str">
        <f si="82" t="shared"/>
        <v/>
      </c>
      <c r="AF166">
        <f si="63" t="shared"/>
        <v>0</v>
      </c>
      <c r="AH166">
        <v>143</v>
      </c>
      <c r="AI166" t="str">
        <f si="62" t="shared"/>
        <v>Ben SimmonsDe'Aaron FoxMonte MorrisTorrey CraigWill BartonKelly OubreKenneth FariedTrey LylesKarl-Anthony Towns</v>
      </c>
      <c r="AJ166">
        <f si="64" t="shared"/>
        <v>0</v>
      </c>
      <c r="AK166">
        <f si="65" t="shared"/>
        <v>0</v>
      </c>
      <c r="AL166">
        <f si="66" t="shared"/>
        <v>0</v>
      </c>
      <c r="AM166">
        <f si="67" t="shared"/>
        <v>0</v>
      </c>
      <c r="AN166">
        <f si="68" t="shared"/>
        <v>0</v>
      </c>
      <c r="AO166">
        <f si="69" t="shared"/>
        <v>0</v>
      </c>
      <c r="AP166">
        <f si="70" t="shared"/>
        <v>0</v>
      </c>
      <c r="AQ166">
        <f si="71" t="shared"/>
        <v>0</v>
      </c>
      <c r="AR166">
        <f si="72" t="shared"/>
        <v>0</v>
      </c>
      <c r="AS166">
        <f si="73" t="shared"/>
        <v>0</v>
      </c>
      <c r="AU166" t="str">
        <f>IFERROR(VLOOKUP(C166,Results!$A$2:$B$240,2,FALSE)+VLOOKUP(D166,Results!$A$2:$B$240,2,FALSE)+VLOOKUP(E166,Results!$A$2:$B$240,2,FALSE)+VLOOKUP(F166,Results!$A$2:$B$240,2,FALSE)+VLOOKUP(G166,Results!$A$2:$B$240,2,FALSE)+VLOOKUP(H166,Results!$A$2:$B$240,2,FALSE)+VLOOKUP(I166,Results!$A$2:$B$240,2,FALSE)+VLOOKUP(J166,Results!$A$2:$B$240,2,FALSE)+VLOOKUP(B166,Results!$A$2:$B$240,2,FALSE)-MIN(VLOOKUP(C166,Results!$A$2:$B$240,2,FALSE),VLOOKUP(D166,Results!$A$2:$B$240,2,FALSE),VLOOKUP(E166,Results!$A$2:$B$240,2,FALSE),VLOOKUP(F166,Results!$A$2:$B$240,2,FALSE),VLOOKUP(G166,Results!$A$2:$B$240,2,FALSE),VLOOKUP(H166,Results!$A$2:$B$240,2,FALSE),VLOOKUP(I166,Results!$A$2:$B$240,2,FALSE),VLOOKUP(J166,Results!$A$2:$B$240,2,FALSE),VLOOKUP(B166,Results!$A$2:$B$240,2,FALSE)),"")</f>
        <v/>
      </c>
    </row>
    <row customHeight="1" ht="18.75" r="167" spans="2:47" x14ac:dyDescent="0.3">
      <c r="B167" s="7" t="s">
        <v>166</v>
      </c>
      <c r="C167" s="7" t="s">
        <v>87</v>
      </c>
      <c r="D167" s="7" t="s">
        <v>172</v>
      </c>
      <c r="E167" s="7" t="s">
        <v>146</v>
      </c>
      <c r="F167" s="7" t="s">
        <v>150</v>
      </c>
      <c r="G167" s="7" t="s">
        <v>180</v>
      </c>
      <c r="H167" s="7" t="s">
        <v>92</v>
      </c>
      <c r="I167" s="7" t="s">
        <v>152</v>
      </c>
      <c r="J167" s="7" t="s">
        <v>187</v>
      </c>
      <c r="K167" t="n">
        <v>19.0</v>
      </c>
      <c r="L167" s="30">
        <f si="60" t="shared"/>
        <v>0</v>
      </c>
      <c r="M167" s="6"/>
      <c r="N167" s="35" t="str">
        <f si="61" t="shared"/>
        <v/>
      </c>
      <c r="O167" s="59">
        <f>(IF(ISNUMBER(MATCH(B167,Sheet4!$K$92:$K$101,0)),1,0)+IF(ISNUMBER(MATCH(C167,Sheet4!$K$92:$K$101,0)),1,0)+IF(ISNUMBER(MATCH(D167,Sheet4!$K$92:$K$101,0)),1,0)+IF(ISNUMBER(MATCH(E167,Sheet4!$K$92:$K$101,0)),1,0)+IF(ISNUMBER(MATCH(F167,Sheet4!$K$92:$K$101,0)),1,0)+IF(ISNUMBER(MATCH(G167,Sheet4!$K$92:$K$101,0)),1,0)+IF(ISNUMBER(MATCH(H167,Sheet4!$K$92:$K$101,0)),1,0)+IF(ISNUMBER(MATCH(I167,Sheet4!$K$92:$K$101,0)),1,0)+IF(ISNUMBER(MATCH(J167,Sheet4!$K$92:$K$101,0)),1,0))
-
(IF(ISNUMBER(MATCH(B167,Sheet4!$F$2:$F$11,0)),1,0)+IF(ISNUMBER(MATCH(C167,Sheet4!$F$2:$F$11,0)),1,0)+IF(ISNUMBER(MATCH(D167,Sheet4!$F$2:$F$11,0)),1,0)+IF(ISNUMBER(MATCH(E167,Sheet4!$F$2:$F$11,0)),1,0)+IF(ISNUMBER(MATCH(F167,Sheet4!$F$2:$F$11,0)),1,0)+IF(ISNUMBER(MATCH(G167,Sheet4!$F$2:$F$11,0)),1,0)+IF(ISNUMBER(MATCH(H167,Sheet4!$F$2:$F$11,0)),1,0)+IF(ISNUMBER(MATCH(I167,Sheet4!$F$2:$F$11,0)),1,0)+IF(ISNUMBER(MATCH(J167,Sheet4!$F$2:$F$11,0)),1,0))</f>
        <v>0</v>
      </c>
      <c r="P167" s="40" t="str">
        <f>IFERROR(INDEX(Sheet4!$G:$G,MATCH(Sheet1!B167,Sheet4!$F:$F,0))+INDEX(Sheet4!$G:$G,MATCH(Sheet1!C167,Sheet4!$F:$F,0))+INDEX(Sheet4!$G:$G,MATCH(Sheet1!D167,Sheet4!$F:$F,0))+INDEX(Sheet4!$G:$G,MATCH(Sheet1!E167,Sheet4!$F:$F,0))+INDEX(Sheet4!$G:$G,MATCH(Sheet1!F167,Sheet4!$F:$F,0))+INDEX(Sheet4!$G:$G,MATCH(Sheet1!G167,Sheet4!$F:$F,0))+INDEX(Sheet4!$G:$G,MATCH(Sheet1!H167,Sheet4!$F:$F,0))+INDEX(Sheet4!$G:$G,MATCH(Sheet1!I167,Sheet4!$F:$F,0))+INDEX(Sheet4!$G:$G,MATCH(Sheet1!J167,Sheet4!$F:$F,0)),"")</f>
        <v/>
      </c>
      <c r="Q167" s="15">
        <v>144</v>
      </c>
      <c r="R167" s="26" t="str">
        <f si="74" t="shared"/>
        <v/>
      </c>
      <c r="S167" s="66" t="str">
        <f si="75" t="shared"/>
        <v/>
      </c>
      <c r="T167" s="66"/>
      <c r="U167" s="66" t="str">
        <f si="76" t="shared"/>
        <v/>
      </c>
      <c r="V167" s="66"/>
      <c r="W167" s="66" t="str">
        <f si="77" t="shared"/>
        <v/>
      </c>
      <c r="X167" s="66"/>
      <c r="Y167" s="66" t="str">
        <f si="78" t="shared"/>
        <v/>
      </c>
      <c r="Z167" s="66"/>
      <c r="AA167" s="66" t="str">
        <f si="79" t="shared"/>
        <v/>
      </c>
      <c r="AB167" s="66"/>
      <c r="AC167" s="58" t="str">
        <f si="80" t="shared"/>
        <v/>
      </c>
      <c r="AD167" s="58" t="str">
        <f si="81" t="shared"/>
        <v/>
      </c>
      <c r="AE167" s="27" t="str">
        <f si="82" t="shared"/>
        <v/>
      </c>
      <c r="AF167">
        <f si="63" t="shared"/>
        <v>0</v>
      </c>
      <c r="AH167">
        <v>144</v>
      </c>
      <c r="AI167" t="str">
        <f si="62" t="shared"/>
        <v>Ben SimmonsJerryd BaylessDevin BookerMonte MorrisKelly OubreCorey BrewerJohn CollinsTrey LylesKarl-Anthony Towns</v>
      </c>
      <c r="AJ167">
        <f si="64" t="shared"/>
        <v>0</v>
      </c>
      <c r="AK167">
        <f si="65" t="shared"/>
        <v>0</v>
      </c>
      <c r="AL167">
        <f si="66" t="shared"/>
        <v>0</v>
      </c>
      <c r="AM167">
        <f si="67" t="shared"/>
        <v>0</v>
      </c>
      <c r="AN167">
        <f si="68" t="shared"/>
        <v>0</v>
      </c>
      <c r="AO167">
        <f si="69" t="shared"/>
        <v>0</v>
      </c>
      <c r="AP167">
        <f si="70" t="shared"/>
        <v>0</v>
      </c>
      <c r="AQ167">
        <f si="71" t="shared"/>
        <v>0</v>
      </c>
      <c r="AR167">
        <f si="72" t="shared"/>
        <v>0</v>
      </c>
      <c r="AS167">
        <f si="73" t="shared"/>
        <v>0</v>
      </c>
      <c r="AU167" t="str">
        <f>IFERROR(VLOOKUP(C167,Results!$A$2:$B$240,2,FALSE)+VLOOKUP(D167,Results!$A$2:$B$240,2,FALSE)+VLOOKUP(E167,Results!$A$2:$B$240,2,FALSE)+VLOOKUP(F167,Results!$A$2:$B$240,2,FALSE)+VLOOKUP(G167,Results!$A$2:$B$240,2,FALSE)+VLOOKUP(H167,Results!$A$2:$B$240,2,FALSE)+VLOOKUP(I167,Results!$A$2:$B$240,2,FALSE)+VLOOKUP(J167,Results!$A$2:$B$240,2,FALSE)+VLOOKUP(B167,Results!$A$2:$B$240,2,FALSE)-MIN(VLOOKUP(C167,Results!$A$2:$B$240,2,FALSE),VLOOKUP(D167,Results!$A$2:$B$240,2,FALSE),VLOOKUP(E167,Results!$A$2:$B$240,2,FALSE),VLOOKUP(F167,Results!$A$2:$B$240,2,FALSE),VLOOKUP(G167,Results!$A$2:$B$240,2,FALSE),VLOOKUP(H167,Results!$A$2:$B$240,2,FALSE),VLOOKUP(I167,Results!$A$2:$B$240,2,FALSE),VLOOKUP(J167,Results!$A$2:$B$240,2,FALSE),VLOOKUP(B167,Results!$A$2:$B$240,2,FALSE)),"")</f>
        <v/>
      </c>
    </row>
    <row customHeight="1" ht="18.75" r="168" spans="2:47" x14ac:dyDescent="0.3">
      <c r="B168" s="7" t="s">
        <v>166</v>
      </c>
      <c r="C168" s="7" t="s">
        <v>87</v>
      </c>
      <c r="D168" s="7" t="s">
        <v>173</v>
      </c>
      <c r="E168" s="7" t="s">
        <v>146</v>
      </c>
      <c r="F168" s="7" t="s">
        <v>150</v>
      </c>
      <c r="G168" s="7" t="s">
        <v>179</v>
      </c>
      <c r="H168" s="7" t="s">
        <v>152</v>
      </c>
      <c r="I168" s="7" t="s">
        <v>155</v>
      </c>
      <c r="J168" s="7" t="s">
        <v>186</v>
      </c>
      <c r="K168" t="n">
        <v>19.0</v>
      </c>
      <c r="L168" s="30">
        <f si="60" t="shared"/>
        <v>0</v>
      </c>
      <c r="M168" s="6"/>
      <c r="N168" s="35" t="str">
        <f si="61" t="shared"/>
        <v/>
      </c>
      <c r="O168" s="59">
        <f>(IF(ISNUMBER(MATCH(B168,Sheet4!$K$92:$K$101,0)),1,0)+IF(ISNUMBER(MATCH(C168,Sheet4!$K$92:$K$101,0)),1,0)+IF(ISNUMBER(MATCH(D168,Sheet4!$K$92:$K$101,0)),1,0)+IF(ISNUMBER(MATCH(E168,Sheet4!$K$92:$K$101,0)),1,0)+IF(ISNUMBER(MATCH(F168,Sheet4!$K$92:$K$101,0)),1,0)+IF(ISNUMBER(MATCH(G168,Sheet4!$K$92:$K$101,0)),1,0)+IF(ISNUMBER(MATCH(H168,Sheet4!$K$92:$K$101,0)),1,0)+IF(ISNUMBER(MATCH(I168,Sheet4!$K$92:$K$101,0)),1,0)+IF(ISNUMBER(MATCH(J168,Sheet4!$K$92:$K$101,0)),1,0))
-
(IF(ISNUMBER(MATCH(B168,Sheet4!$F$2:$F$11,0)),1,0)+IF(ISNUMBER(MATCH(C168,Sheet4!$F$2:$F$11,0)),1,0)+IF(ISNUMBER(MATCH(D168,Sheet4!$F$2:$F$11,0)),1,0)+IF(ISNUMBER(MATCH(E168,Sheet4!$F$2:$F$11,0)),1,0)+IF(ISNUMBER(MATCH(F168,Sheet4!$F$2:$F$11,0)),1,0)+IF(ISNUMBER(MATCH(G168,Sheet4!$F$2:$F$11,0)),1,0)+IF(ISNUMBER(MATCH(H168,Sheet4!$F$2:$F$11,0)),1,0)+IF(ISNUMBER(MATCH(I168,Sheet4!$F$2:$F$11,0)),1,0)+IF(ISNUMBER(MATCH(J168,Sheet4!$F$2:$F$11,0)),1,0))</f>
        <v>0</v>
      </c>
      <c r="P168" s="40" t="str">
        <f>IFERROR(INDEX(Sheet4!$G:$G,MATCH(Sheet1!B168,Sheet4!$F:$F,0))+INDEX(Sheet4!$G:$G,MATCH(Sheet1!C168,Sheet4!$F:$F,0))+INDEX(Sheet4!$G:$G,MATCH(Sheet1!D168,Sheet4!$F:$F,0))+INDEX(Sheet4!$G:$G,MATCH(Sheet1!E168,Sheet4!$F:$F,0))+INDEX(Sheet4!$G:$G,MATCH(Sheet1!F168,Sheet4!$F:$F,0))+INDEX(Sheet4!$G:$G,MATCH(Sheet1!G168,Sheet4!$F:$F,0))+INDEX(Sheet4!$G:$G,MATCH(Sheet1!H168,Sheet4!$F:$F,0))+INDEX(Sheet4!$G:$G,MATCH(Sheet1!I168,Sheet4!$F:$F,0))+INDEX(Sheet4!$G:$G,MATCH(Sheet1!J168,Sheet4!$F:$F,0)),"")</f>
        <v/>
      </c>
      <c r="Q168" s="15">
        <v>145</v>
      </c>
      <c r="R168" s="26" t="str">
        <f si="74" t="shared"/>
        <v/>
      </c>
      <c r="S168" s="66" t="str">
        <f si="75" t="shared"/>
        <v/>
      </c>
      <c r="T168" s="66"/>
      <c r="U168" s="66" t="str">
        <f si="76" t="shared"/>
        <v/>
      </c>
      <c r="V168" s="66"/>
      <c r="W168" s="66" t="str">
        <f si="77" t="shared"/>
        <v/>
      </c>
      <c r="X168" s="66"/>
      <c r="Y168" s="66" t="str">
        <f si="78" t="shared"/>
        <v/>
      </c>
      <c r="Z168" s="66"/>
      <c r="AA168" s="66" t="str">
        <f si="79" t="shared"/>
        <v/>
      </c>
      <c r="AB168" s="66"/>
      <c r="AC168" s="58" t="str">
        <f si="80" t="shared"/>
        <v/>
      </c>
      <c r="AD168" s="58" t="str">
        <f si="81" t="shared"/>
        <v/>
      </c>
      <c r="AE168" s="27" t="str">
        <f si="82" t="shared"/>
        <v/>
      </c>
      <c r="AF168">
        <f si="63" t="shared"/>
        <v>0</v>
      </c>
      <c r="AH168">
        <v>145</v>
      </c>
      <c r="AI168" t="str">
        <f si="62" t="shared"/>
        <v>Ben SimmonsRicky RubioBuddy HieldMonte MorrisWill BartonGerald GreenJosh JacksonPaul MillsapJoel Embiid</v>
      </c>
      <c r="AJ168">
        <f si="64" t="shared"/>
        <v>0</v>
      </c>
      <c r="AK168">
        <f si="65" t="shared"/>
        <v>0</v>
      </c>
      <c r="AL168">
        <f si="66" t="shared"/>
        <v>0</v>
      </c>
      <c r="AM168">
        <f si="67" t="shared"/>
        <v>0</v>
      </c>
      <c r="AN168">
        <f si="68" t="shared"/>
        <v>0</v>
      </c>
      <c r="AO168">
        <f si="69" t="shared"/>
        <v>0</v>
      </c>
      <c r="AP168">
        <f si="70" t="shared"/>
        <v>0</v>
      </c>
      <c r="AQ168">
        <f si="71" t="shared"/>
        <v>0</v>
      </c>
      <c r="AR168">
        <f si="72" t="shared"/>
        <v>0</v>
      </c>
      <c r="AS168">
        <f si="73" t="shared"/>
        <v>0</v>
      </c>
      <c r="AU168" t="str">
        <f>IFERROR(VLOOKUP(C168,Results!$A$2:$B$240,2,FALSE)+VLOOKUP(D168,Results!$A$2:$B$240,2,FALSE)+VLOOKUP(E168,Results!$A$2:$B$240,2,FALSE)+VLOOKUP(F168,Results!$A$2:$B$240,2,FALSE)+VLOOKUP(G168,Results!$A$2:$B$240,2,FALSE)+VLOOKUP(H168,Results!$A$2:$B$240,2,FALSE)+VLOOKUP(I168,Results!$A$2:$B$240,2,FALSE)+VLOOKUP(J168,Results!$A$2:$B$240,2,FALSE)+VLOOKUP(B168,Results!$A$2:$B$240,2,FALSE)-MIN(VLOOKUP(C168,Results!$A$2:$B$240,2,FALSE),VLOOKUP(D168,Results!$A$2:$B$240,2,FALSE),VLOOKUP(E168,Results!$A$2:$B$240,2,FALSE),VLOOKUP(F168,Results!$A$2:$B$240,2,FALSE),VLOOKUP(G168,Results!$A$2:$B$240,2,FALSE),VLOOKUP(H168,Results!$A$2:$B$240,2,FALSE),VLOOKUP(I168,Results!$A$2:$B$240,2,FALSE),VLOOKUP(J168,Results!$A$2:$B$240,2,FALSE),VLOOKUP(B168,Results!$A$2:$B$240,2,FALSE)),"")</f>
        <v/>
      </c>
    </row>
    <row r="169" spans="2:47" x14ac:dyDescent="0.3">
      <c r="B169" s="7" t="s">
        <v>166</v>
      </c>
      <c r="C169" s="7" t="s">
        <v>171</v>
      </c>
      <c r="D169" s="7" t="s">
        <v>145</v>
      </c>
      <c r="E169" s="7" t="s">
        <v>146</v>
      </c>
      <c r="F169" s="7" t="s">
        <v>177</v>
      </c>
      <c r="G169" s="7" t="s">
        <v>105</v>
      </c>
      <c r="H169" s="7" t="s">
        <v>181</v>
      </c>
      <c r="I169" s="7" t="s">
        <v>152</v>
      </c>
      <c r="J169" s="7" t="s">
        <v>187</v>
      </c>
      <c r="K169" t="n">
        <v>19.0</v>
      </c>
      <c r="L169" s="30">
        <f si="60" t="shared"/>
        <v>0</v>
      </c>
      <c r="M169" s="6"/>
      <c r="N169" s="35" t="str">
        <f si="61" t="shared"/>
        <v/>
      </c>
      <c r="O169" s="59">
        <f>(IF(ISNUMBER(MATCH(B169,Sheet4!$K$92:$K$101,0)),1,0)+IF(ISNUMBER(MATCH(C169,Sheet4!$K$92:$K$101,0)),1,0)+IF(ISNUMBER(MATCH(D169,Sheet4!$K$92:$K$101,0)),1,0)+IF(ISNUMBER(MATCH(E169,Sheet4!$K$92:$K$101,0)),1,0)+IF(ISNUMBER(MATCH(F169,Sheet4!$K$92:$K$101,0)),1,0)+IF(ISNUMBER(MATCH(G169,Sheet4!$K$92:$K$101,0)),1,0)+IF(ISNUMBER(MATCH(H169,Sheet4!$K$92:$K$101,0)),1,0)+IF(ISNUMBER(MATCH(I169,Sheet4!$K$92:$K$101,0)),1,0)+IF(ISNUMBER(MATCH(J169,Sheet4!$K$92:$K$101,0)),1,0))
-
(IF(ISNUMBER(MATCH(B169,Sheet4!$F$2:$F$11,0)),1,0)+IF(ISNUMBER(MATCH(C169,Sheet4!$F$2:$F$11,0)),1,0)+IF(ISNUMBER(MATCH(D169,Sheet4!$F$2:$F$11,0)),1,0)+IF(ISNUMBER(MATCH(E169,Sheet4!$F$2:$F$11,0)),1,0)+IF(ISNUMBER(MATCH(F169,Sheet4!$F$2:$F$11,0)),1,0)+IF(ISNUMBER(MATCH(G169,Sheet4!$F$2:$F$11,0)),1,0)+IF(ISNUMBER(MATCH(H169,Sheet4!$F$2:$F$11,0)),1,0)+IF(ISNUMBER(MATCH(I169,Sheet4!$F$2:$F$11,0)),1,0)+IF(ISNUMBER(MATCH(J169,Sheet4!$F$2:$F$11,0)),1,0))</f>
        <v>0</v>
      </c>
      <c r="P169" s="40" t="str">
        <f>IFERROR(INDEX(Sheet4!$G:$G,MATCH(Sheet1!B169,Sheet4!$F:$F,0))+INDEX(Sheet4!$G:$G,MATCH(Sheet1!C169,Sheet4!$F:$F,0))+INDEX(Sheet4!$G:$G,MATCH(Sheet1!D169,Sheet4!$F:$F,0))+INDEX(Sheet4!$G:$G,MATCH(Sheet1!E169,Sheet4!$F:$F,0))+INDEX(Sheet4!$G:$G,MATCH(Sheet1!F169,Sheet4!$F:$F,0))+INDEX(Sheet4!$G:$G,MATCH(Sheet1!G169,Sheet4!$F:$F,0))+INDEX(Sheet4!$G:$G,MATCH(Sheet1!H169,Sheet4!$F:$F,0))+INDEX(Sheet4!$G:$G,MATCH(Sheet1!I169,Sheet4!$F:$F,0))+INDEX(Sheet4!$G:$G,MATCH(Sheet1!J169,Sheet4!$F:$F,0)),"")</f>
        <v/>
      </c>
      <c r="Q169" s="15">
        <v>146</v>
      </c>
      <c r="R169" s="26" t="str">
        <f si="74" t="shared"/>
        <v/>
      </c>
      <c r="S169" s="66" t="str">
        <f si="75" t="shared"/>
        <v/>
      </c>
      <c r="T169" s="66"/>
      <c r="U169" s="66" t="str">
        <f si="76" t="shared"/>
        <v/>
      </c>
      <c r="V169" s="66"/>
      <c r="W169" s="66" t="str">
        <f si="77" t="shared"/>
        <v/>
      </c>
      <c r="X169" s="66"/>
      <c r="Y169" s="66" t="str">
        <f si="78" t="shared"/>
        <v/>
      </c>
      <c r="Z169" s="66"/>
      <c r="AA169" s="66" t="str">
        <f si="79" t="shared"/>
        <v/>
      </c>
      <c r="AB169" s="66"/>
      <c r="AC169" s="58" t="str">
        <f si="80" t="shared"/>
        <v/>
      </c>
      <c r="AD169" s="58" t="str">
        <f si="81" t="shared"/>
        <v/>
      </c>
      <c r="AE169" s="27" t="str">
        <f si="82" t="shared"/>
        <v/>
      </c>
      <c r="AF169">
        <f si="63" t="shared"/>
        <v>0</v>
      </c>
      <c r="AH169">
        <v>146</v>
      </c>
      <c r="AI169" t="str">
        <f si="62" t="shared"/>
        <v>Ben SimmonsJeremy LinMonte MorrisMalik BeasleyWill BartonKelly OubreKenneth FariedJosh JacksonKarl-Anthony Towns</v>
      </c>
      <c r="AJ169">
        <f si="64" t="shared"/>
        <v>0</v>
      </c>
      <c r="AK169">
        <f si="65" t="shared"/>
        <v>0</v>
      </c>
      <c r="AL169">
        <f si="66" t="shared"/>
        <v>0</v>
      </c>
      <c r="AM169">
        <f si="67" t="shared"/>
        <v>0</v>
      </c>
      <c r="AN169">
        <f si="68" t="shared"/>
        <v>0</v>
      </c>
      <c r="AO169">
        <f si="69" t="shared"/>
        <v>0</v>
      </c>
      <c r="AP169">
        <f si="70" t="shared"/>
        <v>0</v>
      </c>
      <c r="AQ169">
        <f si="71" t="shared"/>
        <v>0</v>
      </c>
      <c r="AR169">
        <f si="72" t="shared"/>
        <v>0</v>
      </c>
      <c r="AS169">
        <f si="73" t="shared"/>
        <v>0</v>
      </c>
      <c r="AU169" t="str">
        <f>IFERROR(VLOOKUP(C169,Results!$A$2:$B$240,2,FALSE)+VLOOKUP(D169,Results!$A$2:$B$240,2,FALSE)+VLOOKUP(E169,Results!$A$2:$B$240,2,FALSE)+VLOOKUP(F169,Results!$A$2:$B$240,2,FALSE)+VLOOKUP(G169,Results!$A$2:$B$240,2,FALSE)+VLOOKUP(H169,Results!$A$2:$B$240,2,FALSE)+VLOOKUP(I169,Results!$A$2:$B$240,2,FALSE)+VLOOKUP(J169,Results!$A$2:$B$240,2,FALSE)+VLOOKUP(B169,Results!$A$2:$B$240,2,FALSE)-MIN(VLOOKUP(C169,Results!$A$2:$B$240,2,FALSE),VLOOKUP(D169,Results!$A$2:$B$240,2,FALSE),VLOOKUP(E169,Results!$A$2:$B$240,2,FALSE),VLOOKUP(F169,Results!$A$2:$B$240,2,FALSE),VLOOKUP(G169,Results!$A$2:$B$240,2,FALSE),VLOOKUP(H169,Results!$A$2:$B$240,2,FALSE),VLOOKUP(I169,Results!$A$2:$B$240,2,FALSE),VLOOKUP(J169,Results!$A$2:$B$240,2,FALSE),VLOOKUP(B169,Results!$A$2:$B$240,2,FALSE)),"")</f>
        <v/>
      </c>
    </row>
    <row customHeight="1" ht="18.75" r="170" spans="2:47" x14ac:dyDescent="0.3">
      <c r="B170" s="7" t="s">
        <v>166</v>
      </c>
      <c r="C170" s="7" t="s">
        <v>171</v>
      </c>
      <c r="D170" s="7" t="s">
        <v>99</v>
      </c>
      <c r="E170" s="7" t="s">
        <v>146</v>
      </c>
      <c r="F170" s="7" t="s">
        <v>177</v>
      </c>
      <c r="G170" s="7" t="s">
        <v>178</v>
      </c>
      <c r="H170" s="7" t="s">
        <v>181</v>
      </c>
      <c r="I170" s="7" t="s">
        <v>152</v>
      </c>
      <c r="J170" s="7" t="s">
        <v>186</v>
      </c>
      <c r="K170" t="n">
        <v>19.0</v>
      </c>
      <c r="L170" s="30">
        <f si="60" t="shared"/>
        <v>0</v>
      </c>
      <c r="M170" s="6"/>
      <c r="N170" s="35" t="str">
        <f si="61" t="shared"/>
        <v/>
      </c>
      <c r="O170" s="59">
        <f>(IF(ISNUMBER(MATCH(B170,Sheet4!$K$92:$K$101,0)),1,0)+IF(ISNUMBER(MATCH(C170,Sheet4!$K$92:$K$101,0)),1,0)+IF(ISNUMBER(MATCH(D170,Sheet4!$K$92:$K$101,0)),1,0)+IF(ISNUMBER(MATCH(E170,Sheet4!$K$92:$K$101,0)),1,0)+IF(ISNUMBER(MATCH(F170,Sheet4!$K$92:$K$101,0)),1,0)+IF(ISNUMBER(MATCH(G170,Sheet4!$K$92:$K$101,0)),1,0)+IF(ISNUMBER(MATCH(H170,Sheet4!$K$92:$K$101,0)),1,0)+IF(ISNUMBER(MATCH(I170,Sheet4!$K$92:$K$101,0)),1,0)+IF(ISNUMBER(MATCH(J170,Sheet4!$K$92:$K$101,0)),1,0))
-
(IF(ISNUMBER(MATCH(B170,Sheet4!$F$2:$F$11,0)),1,0)+IF(ISNUMBER(MATCH(C170,Sheet4!$F$2:$F$11,0)),1,0)+IF(ISNUMBER(MATCH(D170,Sheet4!$F$2:$F$11,0)),1,0)+IF(ISNUMBER(MATCH(E170,Sheet4!$F$2:$F$11,0)),1,0)+IF(ISNUMBER(MATCH(F170,Sheet4!$F$2:$F$11,0)),1,0)+IF(ISNUMBER(MATCH(G170,Sheet4!$F$2:$F$11,0)),1,0)+IF(ISNUMBER(MATCH(H170,Sheet4!$F$2:$F$11,0)),1,0)+IF(ISNUMBER(MATCH(I170,Sheet4!$F$2:$F$11,0)),1,0)+IF(ISNUMBER(MATCH(J170,Sheet4!$F$2:$F$11,0)),1,0))</f>
        <v>0</v>
      </c>
      <c r="P170" s="40" t="str">
        <f>IFERROR(INDEX(Sheet4!$G:$G,MATCH(Sheet1!B170,Sheet4!$F:$F,0))+INDEX(Sheet4!$G:$G,MATCH(Sheet1!C170,Sheet4!$F:$F,0))+INDEX(Sheet4!$G:$G,MATCH(Sheet1!D170,Sheet4!$F:$F,0))+INDEX(Sheet4!$G:$G,MATCH(Sheet1!E170,Sheet4!$F:$F,0))+INDEX(Sheet4!$G:$G,MATCH(Sheet1!F170,Sheet4!$F:$F,0))+INDEX(Sheet4!$G:$G,MATCH(Sheet1!G170,Sheet4!$F:$F,0))+INDEX(Sheet4!$G:$G,MATCH(Sheet1!H170,Sheet4!$F:$F,0))+INDEX(Sheet4!$G:$G,MATCH(Sheet1!I170,Sheet4!$F:$F,0))+INDEX(Sheet4!$G:$G,MATCH(Sheet1!J170,Sheet4!$F:$F,0)),"")</f>
        <v/>
      </c>
      <c r="Q170" s="15">
        <v>147</v>
      </c>
      <c r="R170" s="26" t="str">
        <f si="74" t="shared"/>
        <v/>
      </c>
      <c r="S170" s="66" t="str">
        <f si="75" t="shared"/>
        <v/>
      </c>
      <c r="T170" s="66"/>
      <c r="U170" s="66" t="str">
        <f si="76" t="shared"/>
        <v/>
      </c>
      <c r="V170" s="66"/>
      <c r="W170" s="66" t="str">
        <f si="77" t="shared"/>
        <v/>
      </c>
      <c r="X170" s="66"/>
      <c r="Y170" s="66" t="str">
        <f si="78" t="shared"/>
        <v/>
      </c>
      <c r="Z170" s="66"/>
      <c r="AA170" s="66" t="str">
        <f si="79" t="shared"/>
        <v/>
      </c>
      <c r="AB170" s="66"/>
      <c r="AC170" s="58" t="str">
        <f si="80" t="shared"/>
        <v/>
      </c>
      <c r="AD170" s="58" t="str">
        <f si="81" t="shared"/>
        <v/>
      </c>
      <c r="AE170" s="27" t="str">
        <f si="82" t="shared"/>
        <v/>
      </c>
      <c r="AF170">
        <f si="63" t="shared"/>
        <v>0</v>
      </c>
      <c r="AH170">
        <v>147</v>
      </c>
      <c r="AI170" t="str">
        <f si="62" t="shared"/>
        <v>Ben SimmonsDe'Aaron FoxJimmy ButlerMonte MorrisKelly OubreJae CrowderRichaun HolmesTrey LylesKarl-Anthony Towns</v>
      </c>
      <c r="AJ170">
        <f si="64" t="shared"/>
        <v>0</v>
      </c>
      <c r="AK170">
        <f si="65" t="shared"/>
        <v>0</v>
      </c>
      <c r="AL170">
        <f si="66" t="shared"/>
        <v>0</v>
      </c>
      <c r="AM170">
        <f si="67" t="shared"/>
        <v>0</v>
      </c>
      <c r="AN170">
        <f si="68" t="shared"/>
        <v>0</v>
      </c>
      <c r="AO170">
        <f si="69" t="shared"/>
        <v>0</v>
      </c>
      <c r="AP170">
        <f si="70" t="shared"/>
        <v>0</v>
      </c>
      <c r="AQ170">
        <f si="71" t="shared"/>
        <v>0</v>
      </c>
      <c r="AR170">
        <f si="72" t="shared"/>
        <v>0</v>
      </c>
      <c r="AS170">
        <f si="73" t="shared"/>
        <v>0</v>
      </c>
      <c r="AU170" t="str">
        <f>IFERROR(VLOOKUP(C170,Results!$A$2:$B$240,2,FALSE)+VLOOKUP(D170,Results!$A$2:$B$240,2,FALSE)+VLOOKUP(E170,Results!$A$2:$B$240,2,FALSE)+VLOOKUP(F170,Results!$A$2:$B$240,2,FALSE)+VLOOKUP(G170,Results!$A$2:$B$240,2,FALSE)+VLOOKUP(H170,Results!$A$2:$B$240,2,FALSE)+VLOOKUP(I170,Results!$A$2:$B$240,2,FALSE)+VLOOKUP(J170,Results!$A$2:$B$240,2,FALSE)+VLOOKUP(B170,Results!$A$2:$B$240,2,FALSE)-MIN(VLOOKUP(C170,Results!$A$2:$B$240,2,FALSE),VLOOKUP(D170,Results!$A$2:$B$240,2,FALSE),VLOOKUP(E170,Results!$A$2:$B$240,2,FALSE),VLOOKUP(F170,Results!$A$2:$B$240,2,FALSE),VLOOKUP(G170,Results!$A$2:$B$240,2,FALSE),VLOOKUP(H170,Results!$A$2:$B$240,2,FALSE),VLOOKUP(I170,Results!$A$2:$B$240,2,FALSE),VLOOKUP(J170,Results!$A$2:$B$240,2,FALSE),VLOOKUP(B170,Results!$A$2:$B$240,2,FALSE)),"")</f>
        <v/>
      </c>
    </row>
    <row customHeight="1" ht="18.75" r="171" spans="2:47" x14ac:dyDescent="0.3">
      <c r="B171" s="7" t="s">
        <v>166</v>
      </c>
      <c r="C171" s="7" t="s">
        <v>87</v>
      </c>
      <c r="D171" s="7" t="s">
        <v>172</v>
      </c>
      <c r="E171" s="7" t="s">
        <v>146</v>
      </c>
      <c r="F171" s="7" t="s">
        <v>177</v>
      </c>
      <c r="G171" s="7" t="s">
        <v>96</v>
      </c>
      <c r="H171" s="7" t="s">
        <v>182</v>
      </c>
      <c r="I171" s="7" t="s">
        <v>155</v>
      </c>
      <c r="J171" s="7" t="s">
        <v>98</v>
      </c>
      <c r="K171" t="n">
        <v>19.0</v>
      </c>
      <c r="L171" s="30">
        <f si="60" t="shared"/>
        <v>0</v>
      </c>
      <c r="M171" s="6"/>
      <c r="N171" s="35" t="str">
        <f si="61" t="shared"/>
        <v/>
      </c>
      <c r="O171" s="59">
        <f>(IF(ISNUMBER(MATCH(B171,Sheet4!$K$92:$K$101,0)),1,0)+IF(ISNUMBER(MATCH(C171,Sheet4!$K$92:$K$101,0)),1,0)+IF(ISNUMBER(MATCH(D171,Sheet4!$K$92:$K$101,0)),1,0)+IF(ISNUMBER(MATCH(E171,Sheet4!$K$92:$K$101,0)),1,0)+IF(ISNUMBER(MATCH(F171,Sheet4!$K$92:$K$101,0)),1,0)+IF(ISNUMBER(MATCH(G171,Sheet4!$K$92:$K$101,0)),1,0)+IF(ISNUMBER(MATCH(H171,Sheet4!$K$92:$K$101,0)),1,0)+IF(ISNUMBER(MATCH(I171,Sheet4!$K$92:$K$101,0)),1,0)+IF(ISNUMBER(MATCH(J171,Sheet4!$K$92:$K$101,0)),1,0))
-
(IF(ISNUMBER(MATCH(B171,Sheet4!$F$2:$F$11,0)),1,0)+IF(ISNUMBER(MATCH(C171,Sheet4!$F$2:$F$11,0)),1,0)+IF(ISNUMBER(MATCH(D171,Sheet4!$F$2:$F$11,0)),1,0)+IF(ISNUMBER(MATCH(E171,Sheet4!$F$2:$F$11,0)),1,0)+IF(ISNUMBER(MATCH(F171,Sheet4!$F$2:$F$11,0)),1,0)+IF(ISNUMBER(MATCH(G171,Sheet4!$F$2:$F$11,0)),1,0)+IF(ISNUMBER(MATCH(H171,Sheet4!$F$2:$F$11,0)),1,0)+IF(ISNUMBER(MATCH(I171,Sheet4!$F$2:$F$11,0)),1,0)+IF(ISNUMBER(MATCH(J171,Sheet4!$F$2:$F$11,0)),1,0))</f>
        <v>0</v>
      </c>
      <c r="P171" s="40" t="str">
        <f>IFERROR(INDEX(Sheet4!$G:$G,MATCH(Sheet1!B171,Sheet4!$F:$F,0))+INDEX(Sheet4!$G:$G,MATCH(Sheet1!C171,Sheet4!$F:$F,0))+INDEX(Sheet4!$G:$G,MATCH(Sheet1!D171,Sheet4!$F:$F,0))+INDEX(Sheet4!$G:$G,MATCH(Sheet1!E171,Sheet4!$F:$F,0))+INDEX(Sheet4!$G:$G,MATCH(Sheet1!F171,Sheet4!$F:$F,0))+INDEX(Sheet4!$G:$G,MATCH(Sheet1!G171,Sheet4!$F:$F,0))+INDEX(Sheet4!$G:$G,MATCH(Sheet1!H171,Sheet4!$F:$F,0))+INDEX(Sheet4!$G:$G,MATCH(Sheet1!I171,Sheet4!$F:$F,0))+INDEX(Sheet4!$G:$G,MATCH(Sheet1!J171,Sheet4!$F:$F,0)),"")</f>
        <v/>
      </c>
      <c r="Q171" s="15">
        <v>148</v>
      </c>
      <c r="R171" s="26" t="str">
        <f si="74" t="shared"/>
        <v/>
      </c>
      <c r="S171" s="66" t="str">
        <f si="75" t="shared"/>
        <v/>
      </c>
      <c r="T171" s="66"/>
      <c r="U171" s="66" t="str">
        <f si="76" t="shared"/>
        <v/>
      </c>
      <c r="V171" s="66"/>
      <c r="W171" s="66" t="str">
        <f si="77" t="shared"/>
        <v/>
      </c>
      <c r="X171" s="66"/>
      <c r="Y171" s="66" t="str">
        <f si="78" t="shared"/>
        <v/>
      </c>
      <c r="Z171" s="66"/>
      <c r="AA171" s="66" t="str">
        <f si="79" t="shared"/>
        <v/>
      </c>
      <c r="AB171" s="66"/>
      <c r="AC171" s="58" t="str">
        <f si="80" t="shared"/>
        <v/>
      </c>
      <c r="AD171" s="58" t="str">
        <f si="81" t="shared"/>
        <v/>
      </c>
      <c r="AE171" s="27" t="str">
        <f si="82" t="shared"/>
        <v/>
      </c>
      <c r="AF171">
        <f si="63" t="shared"/>
        <v>0</v>
      </c>
      <c r="AH171">
        <v>148</v>
      </c>
      <c r="AI171" t="str">
        <f si="62" t="shared"/>
        <v>Ben SimmonsJeremy LinJames HardenMonte MorrisCorey BrewerGerald GreenKenneth FariedJosh JacksonDeandre Ayton</v>
      </c>
      <c r="AJ171">
        <f si="64" t="shared"/>
        <v>0</v>
      </c>
      <c r="AK171">
        <f si="65" t="shared"/>
        <v>0</v>
      </c>
      <c r="AL171">
        <f si="66" t="shared"/>
        <v>0</v>
      </c>
      <c r="AM171">
        <f si="67" t="shared"/>
        <v>0</v>
      </c>
      <c r="AN171">
        <f si="68" t="shared"/>
        <v>0</v>
      </c>
      <c r="AO171">
        <f si="69" t="shared"/>
        <v>0</v>
      </c>
      <c r="AP171">
        <f si="70" t="shared"/>
        <v>0</v>
      </c>
      <c r="AQ171">
        <f si="71" t="shared"/>
        <v>0</v>
      </c>
      <c r="AR171">
        <f si="72" t="shared"/>
        <v>0</v>
      </c>
      <c r="AS171">
        <f si="73" t="shared"/>
        <v>0</v>
      </c>
      <c r="AU171" t="str">
        <f>IFERROR(VLOOKUP(C171,Results!$A$2:$B$240,2,FALSE)+VLOOKUP(D171,Results!$A$2:$B$240,2,FALSE)+VLOOKUP(E171,Results!$A$2:$B$240,2,FALSE)+VLOOKUP(F171,Results!$A$2:$B$240,2,FALSE)+VLOOKUP(G171,Results!$A$2:$B$240,2,FALSE)+VLOOKUP(H171,Results!$A$2:$B$240,2,FALSE)+VLOOKUP(I171,Results!$A$2:$B$240,2,FALSE)+VLOOKUP(J171,Results!$A$2:$B$240,2,FALSE)+VLOOKUP(B171,Results!$A$2:$B$240,2,FALSE)-MIN(VLOOKUP(C171,Results!$A$2:$B$240,2,FALSE),VLOOKUP(D171,Results!$A$2:$B$240,2,FALSE),VLOOKUP(E171,Results!$A$2:$B$240,2,FALSE),VLOOKUP(F171,Results!$A$2:$B$240,2,FALSE),VLOOKUP(G171,Results!$A$2:$B$240,2,FALSE),VLOOKUP(H171,Results!$A$2:$B$240,2,FALSE),VLOOKUP(I171,Results!$A$2:$B$240,2,FALSE),VLOOKUP(J171,Results!$A$2:$B$240,2,FALSE),VLOOKUP(B171,Results!$A$2:$B$240,2,FALSE)),"")</f>
        <v/>
      </c>
    </row>
    <row customHeight="1" ht="18.75" r="172" spans="2:47" x14ac:dyDescent="0.3">
      <c r="B172" s="7" t="s">
        <v>166</v>
      </c>
      <c r="C172" s="7" t="s">
        <v>116</v>
      </c>
      <c r="D172" s="7" t="s">
        <v>172</v>
      </c>
      <c r="E172" s="7" t="s">
        <v>146</v>
      </c>
      <c r="F172" s="7" t="s">
        <v>177</v>
      </c>
      <c r="G172" s="7" t="s">
        <v>179</v>
      </c>
      <c r="H172" s="7" t="s">
        <v>181</v>
      </c>
      <c r="I172" s="7" t="s">
        <v>152</v>
      </c>
      <c r="J172" s="7" t="s">
        <v>188</v>
      </c>
      <c r="K172" t="n">
        <v>19.0</v>
      </c>
      <c r="L172" s="30">
        <f si="60" t="shared"/>
        <v>0</v>
      </c>
      <c r="M172" s="6"/>
      <c r="N172" s="35" t="str">
        <f si="61" t="shared"/>
        <v/>
      </c>
      <c r="O172" s="59">
        <f>(IF(ISNUMBER(MATCH(B172,Sheet4!$K$92:$K$101,0)),1,0)+IF(ISNUMBER(MATCH(C172,Sheet4!$K$92:$K$101,0)),1,0)+IF(ISNUMBER(MATCH(D172,Sheet4!$K$92:$K$101,0)),1,0)+IF(ISNUMBER(MATCH(E172,Sheet4!$K$92:$K$101,0)),1,0)+IF(ISNUMBER(MATCH(F172,Sheet4!$K$92:$K$101,0)),1,0)+IF(ISNUMBER(MATCH(G172,Sheet4!$K$92:$K$101,0)),1,0)+IF(ISNUMBER(MATCH(H172,Sheet4!$K$92:$K$101,0)),1,0)+IF(ISNUMBER(MATCH(I172,Sheet4!$K$92:$K$101,0)),1,0)+IF(ISNUMBER(MATCH(J172,Sheet4!$K$92:$K$101,0)),1,0))
-
(IF(ISNUMBER(MATCH(B172,Sheet4!$F$2:$F$11,0)),1,0)+IF(ISNUMBER(MATCH(C172,Sheet4!$F$2:$F$11,0)),1,0)+IF(ISNUMBER(MATCH(D172,Sheet4!$F$2:$F$11,0)),1,0)+IF(ISNUMBER(MATCH(E172,Sheet4!$F$2:$F$11,0)),1,0)+IF(ISNUMBER(MATCH(F172,Sheet4!$F$2:$F$11,0)),1,0)+IF(ISNUMBER(MATCH(G172,Sheet4!$F$2:$F$11,0)),1,0)+IF(ISNUMBER(MATCH(H172,Sheet4!$F$2:$F$11,0)),1,0)+IF(ISNUMBER(MATCH(I172,Sheet4!$F$2:$F$11,0)),1,0)+IF(ISNUMBER(MATCH(J172,Sheet4!$F$2:$F$11,0)),1,0))</f>
        <v>0</v>
      </c>
      <c r="P172" s="40" t="str">
        <f>IFERROR(INDEX(Sheet4!$G:$G,MATCH(Sheet1!B172,Sheet4!$F:$F,0))+INDEX(Sheet4!$G:$G,MATCH(Sheet1!C172,Sheet4!$F:$F,0))+INDEX(Sheet4!$G:$G,MATCH(Sheet1!D172,Sheet4!$F:$F,0))+INDEX(Sheet4!$G:$G,MATCH(Sheet1!E172,Sheet4!$F:$F,0))+INDEX(Sheet4!$G:$G,MATCH(Sheet1!F172,Sheet4!$F:$F,0))+INDEX(Sheet4!$G:$G,MATCH(Sheet1!G172,Sheet4!$F:$F,0))+INDEX(Sheet4!$G:$G,MATCH(Sheet1!H172,Sheet4!$F:$F,0))+INDEX(Sheet4!$G:$G,MATCH(Sheet1!I172,Sheet4!$F:$F,0))+INDEX(Sheet4!$G:$G,MATCH(Sheet1!J172,Sheet4!$F:$F,0)),"")</f>
        <v/>
      </c>
      <c r="Q172" s="15">
        <v>149</v>
      </c>
      <c r="R172" s="26" t="str">
        <f si="74" t="shared"/>
        <v/>
      </c>
      <c r="S172" s="66" t="str">
        <f si="75" t="shared"/>
        <v/>
      </c>
      <c r="T172" s="66"/>
      <c r="U172" s="66" t="str">
        <f si="76" t="shared"/>
        <v/>
      </c>
      <c r="V172" s="66"/>
      <c r="W172" s="66" t="str">
        <f si="77" t="shared"/>
        <v/>
      </c>
      <c r="X172" s="66"/>
      <c r="Y172" s="66" t="str">
        <f si="78" t="shared"/>
        <v/>
      </c>
      <c r="Z172" s="66"/>
      <c r="AA172" s="66" t="str">
        <f si="79" t="shared"/>
        <v/>
      </c>
      <c r="AB172" s="66"/>
      <c r="AC172" s="58" t="str">
        <f si="80" t="shared"/>
        <v/>
      </c>
      <c r="AD172" s="58" t="str">
        <f si="81" t="shared"/>
        <v/>
      </c>
      <c r="AE172" s="27" t="str">
        <f si="82" t="shared"/>
        <v/>
      </c>
      <c r="AF172">
        <f si="63" t="shared"/>
        <v>0</v>
      </c>
      <c r="AH172">
        <v>149</v>
      </c>
      <c r="AI172" t="str">
        <f si="62" t="shared"/>
        <v>Ben SimmonsDe'Aaron FoxDevin BookerMonte MorrisKelly OubreCorey BrewerTaj GibsonTrey LylesJoel Embiid</v>
      </c>
      <c r="AJ172">
        <f si="64" t="shared"/>
        <v>0</v>
      </c>
      <c r="AK172">
        <f si="65" t="shared"/>
        <v>0</v>
      </c>
      <c r="AL172">
        <f si="66" t="shared"/>
        <v>0</v>
      </c>
      <c r="AM172">
        <f si="67" t="shared"/>
        <v>0</v>
      </c>
      <c r="AN172">
        <f si="68" t="shared"/>
        <v>0</v>
      </c>
      <c r="AO172">
        <f si="69" t="shared"/>
        <v>0</v>
      </c>
      <c r="AP172">
        <f si="70" t="shared"/>
        <v>0</v>
      </c>
      <c r="AQ172">
        <f si="71" t="shared"/>
        <v>0</v>
      </c>
      <c r="AR172">
        <f si="72" t="shared"/>
        <v>0</v>
      </c>
      <c r="AS172">
        <f si="73" t="shared"/>
        <v>0</v>
      </c>
      <c r="AU172" t="str">
        <f>IFERROR(VLOOKUP(C172,Results!$A$2:$B$240,2,FALSE)+VLOOKUP(D172,Results!$A$2:$B$240,2,FALSE)+VLOOKUP(E172,Results!$A$2:$B$240,2,FALSE)+VLOOKUP(F172,Results!$A$2:$B$240,2,FALSE)+VLOOKUP(G172,Results!$A$2:$B$240,2,FALSE)+VLOOKUP(H172,Results!$A$2:$B$240,2,FALSE)+VLOOKUP(I172,Results!$A$2:$B$240,2,FALSE)+VLOOKUP(J172,Results!$A$2:$B$240,2,FALSE)+VLOOKUP(B172,Results!$A$2:$B$240,2,FALSE)-MIN(VLOOKUP(C172,Results!$A$2:$B$240,2,FALSE),VLOOKUP(D172,Results!$A$2:$B$240,2,FALSE),VLOOKUP(E172,Results!$A$2:$B$240,2,FALSE),VLOOKUP(F172,Results!$A$2:$B$240,2,FALSE),VLOOKUP(G172,Results!$A$2:$B$240,2,FALSE),VLOOKUP(H172,Results!$A$2:$B$240,2,FALSE),VLOOKUP(I172,Results!$A$2:$B$240,2,FALSE),VLOOKUP(J172,Results!$A$2:$B$240,2,FALSE),VLOOKUP(B172,Results!$A$2:$B$240,2,FALSE)),"")</f>
        <v/>
      </c>
    </row>
    <row r="173" spans="2:47" x14ac:dyDescent="0.3">
      <c r="B173" s="7" t="s">
        <v>166</v>
      </c>
      <c r="C173" s="7" t="s">
        <v>170</v>
      </c>
      <c r="D173" s="7" t="s">
        <v>173</v>
      </c>
      <c r="E173" s="7" t="s">
        <v>146</v>
      </c>
      <c r="F173" s="7" t="s">
        <v>178</v>
      </c>
      <c r="G173" s="7" t="s">
        <v>179</v>
      </c>
      <c r="H173" s="7" t="s">
        <v>92</v>
      </c>
      <c r="I173" s="7" t="s">
        <v>181</v>
      </c>
      <c r="J173" s="7" t="s">
        <v>156</v>
      </c>
      <c r="K173" t="n">
        <v>19.0</v>
      </c>
      <c r="L173" s="30">
        <f si="60" t="shared"/>
        <v>0</v>
      </c>
      <c r="M173" s="6"/>
      <c r="N173" s="35" t="str">
        <f si="61" t="shared"/>
        <v/>
      </c>
      <c r="O173" s="59">
        <f>(IF(ISNUMBER(MATCH(B173,Sheet4!$K$92:$K$101,0)),1,0)+IF(ISNUMBER(MATCH(C173,Sheet4!$K$92:$K$101,0)),1,0)+IF(ISNUMBER(MATCH(D173,Sheet4!$K$92:$K$101,0)),1,0)+IF(ISNUMBER(MATCH(E173,Sheet4!$K$92:$K$101,0)),1,0)+IF(ISNUMBER(MATCH(F173,Sheet4!$K$92:$K$101,0)),1,0)+IF(ISNUMBER(MATCH(G173,Sheet4!$K$92:$K$101,0)),1,0)+IF(ISNUMBER(MATCH(H173,Sheet4!$K$92:$K$101,0)),1,0)+IF(ISNUMBER(MATCH(I173,Sheet4!$K$92:$K$101,0)),1,0)+IF(ISNUMBER(MATCH(J173,Sheet4!$K$92:$K$101,0)),1,0))
-
(IF(ISNUMBER(MATCH(B173,Sheet4!$F$2:$F$11,0)),1,0)+IF(ISNUMBER(MATCH(C173,Sheet4!$F$2:$F$11,0)),1,0)+IF(ISNUMBER(MATCH(D173,Sheet4!$F$2:$F$11,0)),1,0)+IF(ISNUMBER(MATCH(E173,Sheet4!$F$2:$F$11,0)),1,0)+IF(ISNUMBER(MATCH(F173,Sheet4!$F$2:$F$11,0)),1,0)+IF(ISNUMBER(MATCH(G173,Sheet4!$F$2:$F$11,0)),1,0)+IF(ISNUMBER(MATCH(H173,Sheet4!$F$2:$F$11,0)),1,0)+IF(ISNUMBER(MATCH(I173,Sheet4!$F$2:$F$11,0)),1,0)+IF(ISNUMBER(MATCH(J173,Sheet4!$F$2:$F$11,0)),1,0))</f>
        <v>0</v>
      </c>
      <c r="P173" s="40" t="str">
        <f>IFERROR(INDEX(Sheet4!$G:$G,MATCH(Sheet1!B173,Sheet4!$F:$F,0))+INDEX(Sheet4!$G:$G,MATCH(Sheet1!C173,Sheet4!$F:$F,0))+INDEX(Sheet4!$G:$G,MATCH(Sheet1!D173,Sheet4!$F:$F,0))+INDEX(Sheet4!$G:$G,MATCH(Sheet1!E173,Sheet4!$F:$F,0))+INDEX(Sheet4!$G:$G,MATCH(Sheet1!F173,Sheet4!$F:$F,0))+INDEX(Sheet4!$G:$G,MATCH(Sheet1!G173,Sheet4!$F:$F,0))+INDEX(Sheet4!$G:$G,MATCH(Sheet1!H173,Sheet4!$F:$F,0))+INDEX(Sheet4!$G:$G,MATCH(Sheet1!I173,Sheet4!$F:$F,0))+INDEX(Sheet4!$G:$G,MATCH(Sheet1!J173,Sheet4!$F:$F,0)),"")</f>
        <v/>
      </c>
      <c r="Q173" s="15">
        <v>150</v>
      </c>
      <c r="R173" s="26" t="str">
        <f si="74" t="shared"/>
        <v/>
      </c>
      <c r="S173" s="66" t="str">
        <f si="75" t="shared"/>
        <v/>
      </c>
      <c r="T173" s="66"/>
      <c r="U173" s="66" t="str">
        <f si="76" t="shared"/>
        <v/>
      </c>
      <c r="V173" s="66"/>
      <c r="W173" s="66" t="str">
        <f ref="W173" si="83" t="shared">IFERROR(INDEX(E$24:E$2023,MATCH($Q173,$AF$24:$AF$2023,0)),"")</f>
        <v/>
      </c>
      <c r="X173" s="66"/>
      <c r="Y173" s="66" t="str">
        <f si="78" t="shared"/>
        <v/>
      </c>
      <c r="Z173" s="66"/>
      <c r="AA173" s="66" t="str">
        <f si="79" t="shared"/>
        <v/>
      </c>
      <c r="AB173" s="66"/>
      <c r="AC173" s="58" t="str">
        <f si="80" t="shared"/>
        <v/>
      </c>
      <c r="AD173" s="58" t="str">
        <f si="81" t="shared"/>
        <v/>
      </c>
      <c r="AE173" s="27" t="str">
        <f si="82" t="shared"/>
        <v/>
      </c>
      <c r="AF173">
        <f si="63" t="shared"/>
        <v>0</v>
      </c>
      <c r="AH173">
        <v>150</v>
      </c>
      <c r="AI173" t="str">
        <f si="62" t="shared"/>
        <v>Ben SimmonsLandry ShametMonte MorrisMalik BeasleyWill BartonMikal BridgesKenneth FariedJosh JacksonJoel Embiid</v>
      </c>
      <c r="AJ173">
        <f si="64" t="shared"/>
        <v>0</v>
      </c>
      <c r="AK173">
        <f si="65" t="shared"/>
        <v>0</v>
      </c>
      <c r="AL173">
        <f si="66" t="shared"/>
        <v>0</v>
      </c>
      <c r="AM173">
        <f si="67" t="shared"/>
        <v>0</v>
      </c>
      <c r="AN173">
        <f si="68" t="shared"/>
        <v>0</v>
      </c>
      <c r="AO173">
        <f si="69" t="shared"/>
        <v>0</v>
      </c>
      <c r="AP173">
        <f si="70" t="shared"/>
        <v>0</v>
      </c>
      <c r="AQ173">
        <f si="71" t="shared"/>
        <v>0</v>
      </c>
      <c r="AR173">
        <f si="72" t="shared"/>
        <v>0</v>
      </c>
      <c r="AS173">
        <f si="73" t="shared"/>
        <v>0</v>
      </c>
      <c r="AU173" t="str">
        <f>IFERROR(VLOOKUP(C173,Results!$A$2:$B$240,2,FALSE)+VLOOKUP(D173,Results!$A$2:$B$240,2,FALSE)+VLOOKUP(E173,Results!$A$2:$B$240,2,FALSE)+VLOOKUP(F173,Results!$A$2:$B$240,2,FALSE)+VLOOKUP(G173,Results!$A$2:$B$240,2,FALSE)+VLOOKUP(H173,Results!$A$2:$B$240,2,FALSE)+VLOOKUP(I173,Results!$A$2:$B$240,2,FALSE)+VLOOKUP(J173,Results!$A$2:$B$240,2,FALSE)+VLOOKUP(B173,Results!$A$2:$B$240,2,FALSE)-MIN(VLOOKUP(C173,Results!$A$2:$B$240,2,FALSE),VLOOKUP(D173,Results!$A$2:$B$240,2,FALSE),VLOOKUP(E173,Results!$A$2:$B$240,2,FALSE),VLOOKUP(F173,Results!$A$2:$B$240,2,FALSE),VLOOKUP(G173,Results!$A$2:$B$240,2,FALSE),VLOOKUP(H173,Results!$A$2:$B$240,2,FALSE),VLOOKUP(I173,Results!$A$2:$B$240,2,FALSE),VLOOKUP(J173,Results!$A$2:$B$240,2,FALSE),VLOOKUP(B173,Results!$A$2:$B$240,2,FALSE)),"")</f>
        <v/>
      </c>
    </row>
    <row customHeight="1" ht="18.75" r="174" spans="2:47" x14ac:dyDescent="0.3">
      <c r="B174" s="7" t="s">
        <v>166</v>
      </c>
      <c r="C174" s="7" t="s">
        <v>171</v>
      </c>
      <c r="D174" s="7" t="s">
        <v>145</v>
      </c>
      <c r="E174" s="7" t="s">
        <v>146</v>
      </c>
      <c r="F174" s="7" t="s">
        <v>177</v>
      </c>
      <c r="G174" s="7" t="s">
        <v>90</v>
      </c>
      <c r="H174" s="7" t="s">
        <v>181</v>
      </c>
      <c r="I174" s="7" t="s">
        <v>152</v>
      </c>
      <c r="J174" s="7" t="s">
        <v>94</v>
      </c>
      <c r="K174" t="n">
        <v>19.0</v>
      </c>
      <c r="L174" s="30">
        <f si="60" t="shared"/>
        <v>0</v>
      </c>
      <c r="M174" s="6"/>
      <c r="N174" s="35" t="str">
        <f si="61" t="shared"/>
        <v/>
      </c>
      <c r="O174" s="59">
        <f>(IF(ISNUMBER(MATCH(B174,Sheet4!$K$92:$K$101,0)),1,0)+IF(ISNUMBER(MATCH(C174,Sheet4!$K$92:$K$101,0)),1,0)+IF(ISNUMBER(MATCH(D174,Sheet4!$K$92:$K$101,0)),1,0)+IF(ISNUMBER(MATCH(E174,Sheet4!$K$92:$K$101,0)),1,0)+IF(ISNUMBER(MATCH(F174,Sheet4!$K$92:$K$101,0)),1,0)+IF(ISNUMBER(MATCH(G174,Sheet4!$K$92:$K$101,0)),1,0)+IF(ISNUMBER(MATCH(H174,Sheet4!$K$92:$K$101,0)),1,0)+IF(ISNUMBER(MATCH(I174,Sheet4!$K$92:$K$101,0)),1,0)+IF(ISNUMBER(MATCH(J174,Sheet4!$K$92:$K$101,0)),1,0))
-
(IF(ISNUMBER(MATCH(B174,Sheet4!$F$2:$F$11,0)),1,0)+IF(ISNUMBER(MATCH(C174,Sheet4!$F$2:$F$11,0)),1,0)+IF(ISNUMBER(MATCH(D174,Sheet4!$F$2:$F$11,0)),1,0)+IF(ISNUMBER(MATCH(E174,Sheet4!$F$2:$F$11,0)),1,0)+IF(ISNUMBER(MATCH(F174,Sheet4!$F$2:$F$11,0)),1,0)+IF(ISNUMBER(MATCH(G174,Sheet4!$F$2:$F$11,0)),1,0)+IF(ISNUMBER(MATCH(H174,Sheet4!$F$2:$F$11,0)),1,0)+IF(ISNUMBER(MATCH(I174,Sheet4!$F$2:$F$11,0)),1,0)+IF(ISNUMBER(MATCH(J174,Sheet4!$F$2:$F$11,0)),1,0))</f>
        <v>0</v>
      </c>
      <c r="P174" s="40" t="str">
        <f>IFERROR(INDEX(Sheet4!$G:$G,MATCH(Sheet1!B174,Sheet4!$F:$F,0))+INDEX(Sheet4!$G:$G,MATCH(Sheet1!C174,Sheet4!$F:$F,0))+INDEX(Sheet4!$G:$G,MATCH(Sheet1!D174,Sheet4!$F:$F,0))+INDEX(Sheet4!$G:$G,MATCH(Sheet1!E174,Sheet4!$F:$F,0))+INDEX(Sheet4!$G:$G,MATCH(Sheet1!F174,Sheet4!$F:$F,0))+INDEX(Sheet4!$G:$G,MATCH(Sheet1!G174,Sheet4!$F:$F,0))+INDEX(Sheet4!$G:$G,MATCH(Sheet1!H174,Sheet4!$F:$F,0))+INDEX(Sheet4!$G:$G,MATCH(Sheet1!I174,Sheet4!$F:$F,0))+INDEX(Sheet4!$G:$G,MATCH(Sheet1!J174,Sheet4!$F:$F,0)),"")</f>
        <v/>
      </c>
      <c r="Q174" s="15"/>
      <c r="R174" s="18">
        <v>0</v>
      </c>
      <c r="S174" s="64">
        <v>0</v>
      </c>
      <c r="T174" s="64"/>
      <c r="U174" s="64">
        <v>0</v>
      </c>
      <c r="V174" s="64"/>
      <c r="W174" s="64">
        <v>0</v>
      </c>
      <c r="X174" s="64"/>
      <c r="Y174" s="64">
        <v>0</v>
      </c>
      <c r="Z174" s="64"/>
      <c r="AA174" s="64">
        <v>0</v>
      </c>
      <c r="AB174" s="64"/>
      <c r="AC174" s="19">
        <v>0</v>
      </c>
      <c r="AD174" s="19">
        <v>0</v>
      </c>
      <c r="AE174" s="20">
        <v>0</v>
      </c>
      <c r="AF174">
        <f si="63" t="shared"/>
        <v>0</v>
      </c>
      <c r="AH174">
        <v>151</v>
      </c>
      <c r="AI174" t="str">
        <f si="62" t="shared"/>
        <v>Ben SimmonsDe'Aaron FoxDevin BookerMonte MorrisKelly OubreCorey BrewerPaul MillsapJonah BoldenKarl-Anthony Towns</v>
      </c>
      <c r="AJ174">
        <f si="64" t="shared"/>
        <v>0</v>
      </c>
      <c r="AK174">
        <f si="65" t="shared"/>
        <v>0</v>
      </c>
      <c r="AL174">
        <f si="66" t="shared"/>
        <v>0</v>
      </c>
      <c r="AM174">
        <f si="67" t="shared"/>
        <v>0</v>
      </c>
      <c r="AN174">
        <f si="68" t="shared"/>
        <v>0</v>
      </c>
      <c r="AO174">
        <f si="69" t="shared"/>
        <v>0</v>
      </c>
      <c r="AP174">
        <f si="70" t="shared"/>
        <v>0</v>
      </c>
      <c r="AQ174">
        <f si="71" t="shared"/>
        <v>0</v>
      </c>
      <c r="AR174">
        <f si="72" t="shared"/>
        <v>0</v>
      </c>
      <c r="AS174">
        <f si="73" t="shared"/>
        <v>0</v>
      </c>
      <c r="AU174" t="str">
        <f>IFERROR(VLOOKUP(C174,Results!$A$2:$B$240,2,FALSE)+VLOOKUP(D174,Results!$A$2:$B$240,2,FALSE)+VLOOKUP(E174,Results!$A$2:$B$240,2,FALSE)+VLOOKUP(F174,Results!$A$2:$B$240,2,FALSE)+VLOOKUP(G174,Results!$A$2:$B$240,2,FALSE)+VLOOKUP(H174,Results!$A$2:$B$240,2,FALSE)+VLOOKUP(I174,Results!$A$2:$B$240,2,FALSE)+VLOOKUP(J174,Results!$A$2:$B$240,2,FALSE)+VLOOKUP(B174,Results!$A$2:$B$240,2,FALSE)-MIN(VLOOKUP(C174,Results!$A$2:$B$240,2,FALSE),VLOOKUP(D174,Results!$A$2:$B$240,2,FALSE),VLOOKUP(E174,Results!$A$2:$B$240,2,FALSE),VLOOKUP(F174,Results!$A$2:$B$240,2,FALSE),VLOOKUP(G174,Results!$A$2:$B$240,2,FALSE),VLOOKUP(H174,Results!$A$2:$B$240,2,FALSE),VLOOKUP(I174,Results!$A$2:$B$240,2,FALSE),VLOOKUP(J174,Results!$A$2:$B$240,2,FALSE),VLOOKUP(B174,Results!$A$2:$B$240,2,FALSE)),"")</f>
        <v/>
      </c>
    </row>
    <row customHeight="1" ht="18.75" r="175" spans="2:47" x14ac:dyDescent="0.3">
      <c r="B175" s="7" t="s">
        <v>166</v>
      </c>
      <c r="C175" s="7" t="s">
        <v>167</v>
      </c>
      <c r="D175" s="7" t="s">
        <v>172</v>
      </c>
      <c r="E175" s="7" t="s">
        <v>146</v>
      </c>
      <c r="F175" s="7" t="s">
        <v>150</v>
      </c>
      <c r="G175" s="7" t="s">
        <v>177</v>
      </c>
      <c r="H175" s="7" t="s">
        <v>181</v>
      </c>
      <c r="I175" s="7" t="s">
        <v>155</v>
      </c>
      <c r="J175" s="7" t="s">
        <v>98</v>
      </c>
      <c r="K175" t="n">
        <v>19.0</v>
      </c>
      <c r="L175" s="30">
        <f si="60" t="shared"/>
        <v>0</v>
      </c>
      <c r="M175" s="6"/>
      <c r="N175" s="35" t="str">
        <f si="61" t="shared"/>
        <v/>
      </c>
      <c r="O175" s="59">
        <f>(IF(ISNUMBER(MATCH(B175,Sheet4!$K$92:$K$101,0)),1,0)+IF(ISNUMBER(MATCH(C175,Sheet4!$K$92:$K$101,0)),1,0)+IF(ISNUMBER(MATCH(D175,Sheet4!$K$92:$K$101,0)),1,0)+IF(ISNUMBER(MATCH(E175,Sheet4!$K$92:$K$101,0)),1,0)+IF(ISNUMBER(MATCH(F175,Sheet4!$K$92:$K$101,0)),1,0)+IF(ISNUMBER(MATCH(G175,Sheet4!$K$92:$K$101,0)),1,0)+IF(ISNUMBER(MATCH(H175,Sheet4!$K$92:$K$101,0)),1,0)+IF(ISNUMBER(MATCH(I175,Sheet4!$K$92:$K$101,0)),1,0)+IF(ISNUMBER(MATCH(J175,Sheet4!$K$92:$K$101,0)),1,0))
-
(IF(ISNUMBER(MATCH(B175,Sheet4!$F$2:$F$11,0)),1,0)+IF(ISNUMBER(MATCH(C175,Sheet4!$F$2:$F$11,0)),1,0)+IF(ISNUMBER(MATCH(D175,Sheet4!$F$2:$F$11,0)),1,0)+IF(ISNUMBER(MATCH(E175,Sheet4!$F$2:$F$11,0)),1,0)+IF(ISNUMBER(MATCH(F175,Sheet4!$F$2:$F$11,0)),1,0)+IF(ISNUMBER(MATCH(G175,Sheet4!$F$2:$F$11,0)),1,0)+IF(ISNUMBER(MATCH(H175,Sheet4!$F$2:$F$11,0)),1,0)+IF(ISNUMBER(MATCH(I175,Sheet4!$F$2:$F$11,0)),1,0)+IF(ISNUMBER(MATCH(J175,Sheet4!$F$2:$F$11,0)),1,0))</f>
        <v>0</v>
      </c>
      <c r="P175" s="40" t="str">
        <f>IFERROR(INDEX(Sheet4!$G:$G,MATCH(Sheet1!B175,Sheet4!$F:$F,0))+INDEX(Sheet4!$G:$G,MATCH(Sheet1!C175,Sheet4!$F:$F,0))+INDEX(Sheet4!$G:$G,MATCH(Sheet1!D175,Sheet4!$F:$F,0))+INDEX(Sheet4!$G:$G,MATCH(Sheet1!E175,Sheet4!$F:$F,0))+INDEX(Sheet4!$G:$G,MATCH(Sheet1!F175,Sheet4!$F:$F,0))+INDEX(Sheet4!$G:$G,MATCH(Sheet1!G175,Sheet4!$F:$F,0))+INDEX(Sheet4!$G:$G,MATCH(Sheet1!H175,Sheet4!$F:$F,0))+INDEX(Sheet4!$G:$G,MATCH(Sheet1!I175,Sheet4!$F:$F,0))+INDEX(Sheet4!$G:$G,MATCH(Sheet1!J175,Sheet4!$F:$F,0)),"")</f>
        <v/>
      </c>
      <c r="Q175" s="15"/>
      <c r="R175" s="18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19"/>
      <c r="AD175" s="19"/>
      <c r="AE175" s="20"/>
      <c r="AF175">
        <f si="63" t="shared"/>
        <v>0</v>
      </c>
      <c r="AH175">
        <v>152</v>
      </c>
      <c r="AI175" t="str">
        <f si="62" t="shared"/>
        <v>Ben SimmonsTrae YoungJimmy ButlerMonte MorrisJoe InglesGerald GreenJosh JacksonPaul MillsapRudy Gobert</v>
      </c>
      <c r="AJ175">
        <f si="64" t="shared"/>
        <v>0</v>
      </c>
      <c r="AK175">
        <f si="65" t="shared"/>
        <v>0</v>
      </c>
      <c r="AL175">
        <f si="66" t="shared"/>
        <v>0</v>
      </c>
      <c r="AM175">
        <f si="67" t="shared"/>
        <v>0</v>
      </c>
      <c r="AN175">
        <f si="68" t="shared"/>
        <v>0</v>
      </c>
      <c r="AO175">
        <f si="69" t="shared"/>
        <v>0</v>
      </c>
      <c r="AP175">
        <f si="70" t="shared"/>
        <v>0</v>
      </c>
      <c r="AQ175">
        <f si="71" t="shared"/>
        <v>0</v>
      </c>
      <c r="AR175">
        <f si="72" t="shared"/>
        <v>0</v>
      </c>
      <c r="AS175">
        <f si="73" t="shared"/>
        <v>0</v>
      </c>
      <c r="AU175" t="str">
        <f>IFERROR(VLOOKUP(C175,Results!$A$2:$B$240,2,FALSE)+VLOOKUP(D175,Results!$A$2:$B$240,2,FALSE)+VLOOKUP(E175,Results!$A$2:$B$240,2,FALSE)+VLOOKUP(F175,Results!$A$2:$B$240,2,FALSE)+VLOOKUP(G175,Results!$A$2:$B$240,2,FALSE)+VLOOKUP(H175,Results!$A$2:$B$240,2,FALSE)+VLOOKUP(I175,Results!$A$2:$B$240,2,FALSE)+VLOOKUP(J175,Results!$A$2:$B$240,2,FALSE)+VLOOKUP(B175,Results!$A$2:$B$240,2,FALSE)-MIN(VLOOKUP(C175,Results!$A$2:$B$240,2,FALSE),VLOOKUP(D175,Results!$A$2:$B$240,2,FALSE),VLOOKUP(E175,Results!$A$2:$B$240,2,FALSE),VLOOKUP(F175,Results!$A$2:$B$240,2,FALSE),VLOOKUP(G175,Results!$A$2:$B$240,2,FALSE),VLOOKUP(H175,Results!$A$2:$B$240,2,FALSE),VLOOKUP(I175,Results!$A$2:$B$240,2,FALSE),VLOOKUP(J175,Results!$A$2:$B$240,2,FALSE),VLOOKUP(B175,Results!$A$2:$B$240,2,FALSE)),"")</f>
        <v/>
      </c>
    </row>
    <row r="176" spans="2:47" x14ac:dyDescent="0.3">
      <c r="B176" s="7" t="s">
        <v>166</v>
      </c>
      <c r="C176" s="7" t="s">
        <v>108</v>
      </c>
      <c r="D176" s="7" t="s">
        <v>174</v>
      </c>
      <c r="E176" s="7" t="s">
        <v>146</v>
      </c>
      <c r="F176" s="7" t="s">
        <v>150</v>
      </c>
      <c r="G176" s="7" t="s">
        <v>177</v>
      </c>
      <c r="H176" s="7" t="s">
        <v>181</v>
      </c>
      <c r="I176" s="7" t="s">
        <v>155</v>
      </c>
      <c r="J176" s="7" t="s">
        <v>186</v>
      </c>
      <c r="K176" t="n">
        <v>19.0</v>
      </c>
      <c r="L176" s="30">
        <f si="60" t="shared"/>
        <v>0</v>
      </c>
      <c r="M176" s="6"/>
      <c r="N176" s="35" t="str">
        <f si="61" t="shared"/>
        <v/>
      </c>
      <c r="O176" s="59">
        <f>(IF(ISNUMBER(MATCH(B176,Sheet4!$K$92:$K$101,0)),1,0)+IF(ISNUMBER(MATCH(C176,Sheet4!$K$92:$K$101,0)),1,0)+IF(ISNUMBER(MATCH(D176,Sheet4!$K$92:$K$101,0)),1,0)+IF(ISNUMBER(MATCH(E176,Sheet4!$K$92:$K$101,0)),1,0)+IF(ISNUMBER(MATCH(F176,Sheet4!$K$92:$K$101,0)),1,0)+IF(ISNUMBER(MATCH(G176,Sheet4!$K$92:$K$101,0)),1,0)+IF(ISNUMBER(MATCH(H176,Sheet4!$K$92:$K$101,0)),1,0)+IF(ISNUMBER(MATCH(I176,Sheet4!$K$92:$K$101,0)),1,0)+IF(ISNUMBER(MATCH(J176,Sheet4!$K$92:$K$101,0)),1,0))
-
(IF(ISNUMBER(MATCH(B176,Sheet4!$F$2:$F$11,0)),1,0)+IF(ISNUMBER(MATCH(C176,Sheet4!$F$2:$F$11,0)),1,0)+IF(ISNUMBER(MATCH(D176,Sheet4!$F$2:$F$11,0)),1,0)+IF(ISNUMBER(MATCH(E176,Sheet4!$F$2:$F$11,0)),1,0)+IF(ISNUMBER(MATCH(F176,Sheet4!$F$2:$F$11,0)),1,0)+IF(ISNUMBER(MATCH(G176,Sheet4!$F$2:$F$11,0)),1,0)+IF(ISNUMBER(MATCH(H176,Sheet4!$F$2:$F$11,0)),1,0)+IF(ISNUMBER(MATCH(I176,Sheet4!$F$2:$F$11,0)),1,0)+IF(ISNUMBER(MATCH(J176,Sheet4!$F$2:$F$11,0)),1,0))</f>
        <v>0</v>
      </c>
      <c r="P176" s="40" t="str">
        <f>IFERROR(INDEX(Sheet4!$G:$G,MATCH(Sheet1!B176,Sheet4!$F:$F,0))+INDEX(Sheet4!$G:$G,MATCH(Sheet1!C176,Sheet4!$F:$F,0))+INDEX(Sheet4!$G:$G,MATCH(Sheet1!D176,Sheet4!$F:$F,0))+INDEX(Sheet4!$G:$G,MATCH(Sheet1!E176,Sheet4!$F:$F,0))+INDEX(Sheet4!$G:$G,MATCH(Sheet1!F176,Sheet4!$F:$F,0))+INDEX(Sheet4!$G:$G,MATCH(Sheet1!G176,Sheet4!$F:$F,0))+INDEX(Sheet4!$G:$G,MATCH(Sheet1!H176,Sheet4!$F:$F,0))+INDEX(Sheet4!$G:$G,MATCH(Sheet1!I176,Sheet4!$F:$F,0))+INDEX(Sheet4!$G:$G,MATCH(Sheet1!J176,Sheet4!$F:$F,0)),"")</f>
        <v/>
      </c>
      <c r="Q176" s="15"/>
      <c r="R176" s="18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19"/>
      <c r="AD176" s="19"/>
      <c r="AE176" s="20"/>
      <c r="AF176">
        <f si="63" t="shared"/>
        <v>0</v>
      </c>
      <c r="AH176">
        <v>153</v>
      </c>
      <c r="AI176" t="str">
        <f si="62" t="shared"/>
        <v>De'Aaron FoxLandry ShametDevin BookerMonte MorrisKelly OubreCorey BrewerKenneth FariedJosh JacksonJoel Embiid</v>
      </c>
      <c r="AJ176">
        <f si="64" t="shared"/>
        <v>0</v>
      </c>
      <c r="AK176">
        <f si="65" t="shared"/>
        <v>0</v>
      </c>
      <c r="AL176">
        <f si="66" t="shared"/>
        <v>0</v>
      </c>
      <c r="AM176">
        <f si="67" t="shared"/>
        <v>0</v>
      </c>
      <c r="AN176">
        <f si="68" t="shared"/>
        <v>0</v>
      </c>
      <c r="AO176">
        <f si="69" t="shared"/>
        <v>0</v>
      </c>
      <c r="AP176">
        <f si="70" t="shared"/>
        <v>0</v>
      </c>
      <c r="AQ176">
        <f si="71" t="shared"/>
        <v>0</v>
      </c>
      <c r="AR176">
        <f si="72" t="shared"/>
        <v>0</v>
      </c>
      <c r="AS176">
        <f si="73" t="shared"/>
        <v>0</v>
      </c>
      <c r="AU176" t="str">
        <f>IFERROR(VLOOKUP(C176,Results!$A$2:$B$240,2,FALSE)+VLOOKUP(D176,Results!$A$2:$B$240,2,FALSE)+VLOOKUP(E176,Results!$A$2:$B$240,2,FALSE)+VLOOKUP(F176,Results!$A$2:$B$240,2,FALSE)+VLOOKUP(G176,Results!$A$2:$B$240,2,FALSE)+VLOOKUP(H176,Results!$A$2:$B$240,2,FALSE)+VLOOKUP(I176,Results!$A$2:$B$240,2,FALSE)+VLOOKUP(J176,Results!$A$2:$B$240,2,FALSE)+VLOOKUP(B176,Results!$A$2:$B$240,2,FALSE)-MIN(VLOOKUP(C176,Results!$A$2:$B$240,2,FALSE),VLOOKUP(D176,Results!$A$2:$B$240,2,FALSE),VLOOKUP(E176,Results!$A$2:$B$240,2,FALSE),VLOOKUP(F176,Results!$A$2:$B$240,2,FALSE),VLOOKUP(G176,Results!$A$2:$B$240,2,FALSE),VLOOKUP(H176,Results!$A$2:$B$240,2,FALSE),VLOOKUP(I176,Results!$A$2:$B$240,2,FALSE),VLOOKUP(J176,Results!$A$2:$B$240,2,FALSE),VLOOKUP(B176,Results!$A$2:$B$240,2,FALSE)),"")</f>
        <v/>
      </c>
    </row>
    <row customHeight="1" ht="18.75" r="177" spans="2:47" x14ac:dyDescent="0.3">
      <c r="B177" s="7" t="s">
        <v>166</v>
      </c>
      <c r="C177" s="7" t="s">
        <v>170</v>
      </c>
      <c r="D177" s="7" t="s">
        <v>172</v>
      </c>
      <c r="E177" s="7" t="s">
        <v>173</v>
      </c>
      <c r="F177" s="7" t="s">
        <v>105</v>
      </c>
      <c r="G177" s="7" t="s">
        <v>179</v>
      </c>
      <c r="H177" s="7" t="s">
        <v>181</v>
      </c>
      <c r="I177" s="7" t="s">
        <v>103</v>
      </c>
      <c r="J177" s="7" t="s">
        <v>186</v>
      </c>
      <c r="K177" t="n">
        <v>19.0</v>
      </c>
      <c r="L177" s="30">
        <f si="60" t="shared"/>
        <v>0</v>
      </c>
      <c r="M177" s="6"/>
      <c r="N177" s="35" t="str">
        <f si="61" t="shared"/>
        <v/>
      </c>
      <c r="O177" s="59">
        <f>(IF(ISNUMBER(MATCH(B177,Sheet4!$K$92:$K$101,0)),1,0)+IF(ISNUMBER(MATCH(C177,Sheet4!$K$92:$K$101,0)),1,0)+IF(ISNUMBER(MATCH(D177,Sheet4!$K$92:$K$101,0)),1,0)+IF(ISNUMBER(MATCH(E177,Sheet4!$K$92:$K$101,0)),1,0)+IF(ISNUMBER(MATCH(F177,Sheet4!$K$92:$K$101,0)),1,0)+IF(ISNUMBER(MATCH(G177,Sheet4!$K$92:$K$101,0)),1,0)+IF(ISNUMBER(MATCH(H177,Sheet4!$K$92:$K$101,0)),1,0)+IF(ISNUMBER(MATCH(I177,Sheet4!$K$92:$K$101,0)),1,0)+IF(ISNUMBER(MATCH(J177,Sheet4!$K$92:$K$101,0)),1,0))
-
(IF(ISNUMBER(MATCH(B177,Sheet4!$F$2:$F$11,0)),1,0)+IF(ISNUMBER(MATCH(C177,Sheet4!$F$2:$F$11,0)),1,0)+IF(ISNUMBER(MATCH(D177,Sheet4!$F$2:$F$11,0)),1,0)+IF(ISNUMBER(MATCH(E177,Sheet4!$F$2:$F$11,0)),1,0)+IF(ISNUMBER(MATCH(F177,Sheet4!$F$2:$F$11,0)),1,0)+IF(ISNUMBER(MATCH(G177,Sheet4!$F$2:$F$11,0)),1,0)+IF(ISNUMBER(MATCH(H177,Sheet4!$F$2:$F$11,0)),1,0)+IF(ISNUMBER(MATCH(I177,Sheet4!$F$2:$F$11,0)),1,0)+IF(ISNUMBER(MATCH(J177,Sheet4!$F$2:$F$11,0)),1,0))</f>
        <v>0</v>
      </c>
      <c r="P177" s="40" t="str">
        <f>IFERROR(INDEX(Sheet4!$G:$G,MATCH(Sheet1!B177,Sheet4!$F:$F,0))+INDEX(Sheet4!$G:$G,MATCH(Sheet1!C177,Sheet4!$F:$F,0))+INDEX(Sheet4!$G:$G,MATCH(Sheet1!D177,Sheet4!$F:$F,0))+INDEX(Sheet4!$G:$G,MATCH(Sheet1!E177,Sheet4!$F:$F,0))+INDEX(Sheet4!$G:$G,MATCH(Sheet1!F177,Sheet4!$F:$F,0))+INDEX(Sheet4!$G:$G,MATCH(Sheet1!G177,Sheet4!$F:$F,0))+INDEX(Sheet4!$G:$G,MATCH(Sheet1!H177,Sheet4!$F:$F,0))+INDEX(Sheet4!$G:$G,MATCH(Sheet1!I177,Sheet4!$F:$F,0))+INDEX(Sheet4!$G:$G,MATCH(Sheet1!J177,Sheet4!$F:$F,0)),"")</f>
        <v/>
      </c>
      <c r="Q177" s="15"/>
      <c r="R177" s="18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19"/>
      <c r="AD177" s="19"/>
      <c r="AE177" s="20"/>
      <c r="AF177">
        <f si="63" t="shared"/>
        <v>0</v>
      </c>
      <c r="AH177">
        <v>154</v>
      </c>
      <c r="AI177" t="str">
        <f si="62" t="shared"/>
        <v>Ricky RubioIsaiah CanaanDevin BookerJimmy ButlerKelly OubreTaurean PrinceJosh JacksonPaul MillsapKarl-Anthony Towns</v>
      </c>
      <c r="AJ177">
        <f si="64" t="shared"/>
        <v>0</v>
      </c>
      <c r="AK177">
        <f si="65" t="shared"/>
        <v>0</v>
      </c>
      <c r="AL177">
        <f si="66" t="shared"/>
        <v>0</v>
      </c>
      <c r="AM177">
        <f si="67" t="shared"/>
        <v>0</v>
      </c>
      <c r="AN177">
        <f si="68" t="shared"/>
        <v>0</v>
      </c>
      <c r="AO177">
        <f si="69" t="shared"/>
        <v>0</v>
      </c>
      <c r="AP177">
        <f si="70" t="shared"/>
        <v>0</v>
      </c>
      <c r="AQ177">
        <f si="71" t="shared"/>
        <v>0</v>
      </c>
      <c r="AR177">
        <f si="72" t="shared"/>
        <v>0</v>
      </c>
      <c r="AS177">
        <f si="73" t="shared"/>
        <v>0</v>
      </c>
      <c r="AU177" t="str">
        <f>IFERROR(VLOOKUP(C177,Results!$A$2:$B$240,2,FALSE)+VLOOKUP(D177,Results!$A$2:$B$240,2,FALSE)+VLOOKUP(E177,Results!$A$2:$B$240,2,FALSE)+VLOOKUP(F177,Results!$A$2:$B$240,2,FALSE)+VLOOKUP(G177,Results!$A$2:$B$240,2,FALSE)+VLOOKUP(H177,Results!$A$2:$B$240,2,FALSE)+VLOOKUP(I177,Results!$A$2:$B$240,2,FALSE)+VLOOKUP(J177,Results!$A$2:$B$240,2,FALSE)+VLOOKUP(B177,Results!$A$2:$B$240,2,FALSE)-MIN(VLOOKUP(C177,Results!$A$2:$B$240,2,FALSE),VLOOKUP(D177,Results!$A$2:$B$240,2,FALSE),VLOOKUP(E177,Results!$A$2:$B$240,2,FALSE),VLOOKUP(F177,Results!$A$2:$B$240,2,FALSE),VLOOKUP(G177,Results!$A$2:$B$240,2,FALSE),VLOOKUP(H177,Results!$A$2:$B$240,2,FALSE),VLOOKUP(I177,Results!$A$2:$B$240,2,FALSE),VLOOKUP(J177,Results!$A$2:$B$240,2,FALSE),VLOOKUP(B177,Results!$A$2:$B$240,2,FALSE)),"")</f>
        <v/>
      </c>
    </row>
    <row customHeight="1" ht="18.75" r="178" spans="2:47" x14ac:dyDescent="0.3">
      <c r="B178" s="7" t="s">
        <v>166</v>
      </c>
      <c r="C178" s="7" t="s">
        <v>170</v>
      </c>
      <c r="D178" s="7" t="s">
        <v>172</v>
      </c>
      <c r="E178" s="7" t="s">
        <v>174</v>
      </c>
      <c r="F178" s="7" t="s">
        <v>177</v>
      </c>
      <c r="G178" s="7" t="s">
        <v>179</v>
      </c>
      <c r="H178" s="7" t="s">
        <v>93</v>
      </c>
      <c r="I178" s="7" t="s">
        <v>181</v>
      </c>
      <c r="J178" s="7" t="s">
        <v>98</v>
      </c>
      <c r="K178" t="n">
        <v>19.0</v>
      </c>
      <c r="L178" s="30">
        <f si="60" t="shared"/>
        <v>0</v>
      </c>
      <c r="M178" s="6"/>
      <c r="N178" s="35" t="str">
        <f si="61" t="shared"/>
        <v/>
      </c>
      <c r="O178" s="59">
        <f>(IF(ISNUMBER(MATCH(B178,Sheet4!$K$92:$K$101,0)),1,0)+IF(ISNUMBER(MATCH(C178,Sheet4!$K$92:$K$101,0)),1,0)+IF(ISNUMBER(MATCH(D178,Sheet4!$K$92:$K$101,0)),1,0)+IF(ISNUMBER(MATCH(E178,Sheet4!$K$92:$K$101,0)),1,0)+IF(ISNUMBER(MATCH(F178,Sheet4!$K$92:$K$101,0)),1,0)+IF(ISNUMBER(MATCH(G178,Sheet4!$K$92:$K$101,0)),1,0)+IF(ISNUMBER(MATCH(H178,Sheet4!$K$92:$K$101,0)),1,0)+IF(ISNUMBER(MATCH(I178,Sheet4!$K$92:$K$101,0)),1,0)+IF(ISNUMBER(MATCH(J178,Sheet4!$K$92:$K$101,0)),1,0))
-
(IF(ISNUMBER(MATCH(B178,Sheet4!$F$2:$F$11,0)),1,0)+IF(ISNUMBER(MATCH(C178,Sheet4!$F$2:$F$11,0)),1,0)+IF(ISNUMBER(MATCH(D178,Sheet4!$F$2:$F$11,0)),1,0)+IF(ISNUMBER(MATCH(E178,Sheet4!$F$2:$F$11,0)),1,0)+IF(ISNUMBER(MATCH(F178,Sheet4!$F$2:$F$11,0)),1,0)+IF(ISNUMBER(MATCH(G178,Sheet4!$F$2:$F$11,0)),1,0)+IF(ISNUMBER(MATCH(H178,Sheet4!$F$2:$F$11,0)),1,0)+IF(ISNUMBER(MATCH(I178,Sheet4!$F$2:$F$11,0)),1,0)+IF(ISNUMBER(MATCH(J178,Sheet4!$F$2:$F$11,0)),1,0))</f>
        <v>0</v>
      </c>
      <c r="P178" s="40" t="str">
        <f>IFERROR(INDEX(Sheet4!$G:$G,MATCH(Sheet1!B178,Sheet4!$F:$F,0))+INDEX(Sheet4!$G:$G,MATCH(Sheet1!C178,Sheet4!$F:$F,0))+INDEX(Sheet4!$G:$G,MATCH(Sheet1!D178,Sheet4!$F:$F,0))+INDEX(Sheet4!$G:$G,MATCH(Sheet1!E178,Sheet4!$F:$F,0))+INDEX(Sheet4!$G:$G,MATCH(Sheet1!F178,Sheet4!$F:$F,0))+INDEX(Sheet4!$G:$G,MATCH(Sheet1!G178,Sheet4!$F:$F,0))+INDEX(Sheet4!$G:$G,MATCH(Sheet1!H178,Sheet4!$F:$F,0))+INDEX(Sheet4!$G:$G,MATCH(Sheet1!I178,Sheet4!$F:$F,0))+INDEX(Sheet4!$G:$G,MATCH(Sheet1!J178,Sheet4!$F:$F,0)),"")</f>
        <v/>
      </c>
      <c r="Q178" s="15"/>
      <c r="R178" s="18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19"/>
      <c r="AD178" s="19"/>
      <c r="AE178" s="20"/>
      <c r="AF178">
        <f si="63" t="shared"/>
        <v>0</v>
      </c>
      <c r="AH178">
        <v>155</v>
      </c>
      <c r="AI178" t="str">
        <f si="62" t="shared"/>
        <v>De'Aaron FoxRicky RubioDevin BookerMonte MorrisWill BartonGerald GreenKenneth FariedJosh JacksonRudy Gobert</v>
      </c>
      <c r="AJ178">
        <f si="64" t="shared"/>
        <v>0</v>
      </c>
      <c r="AK178">
        <f si="65" t="shared"/>
        <v>0</v>
      </c>
      <c r="AL178">
        <f si="66" t="shared"/>
        <v>0</v>
      </c>
      <c r="AM178">
        <f si="67" t="shared"/>
        <v>0</v>
      </c>
      <c r="AN178">
        <f si="68" t="shared"/>
        <v>0</v>
      </c>
      <c r="AO178">
        <f si="69" t="shared"/>
        <v>0</v>
      </c>
      <c r="AP178">
        <f si="70" t="shared"/>
        <v>0</v>
      </c>
      <c r="AQ178">
        <f si="71" t="shared"/>
        <v>0</v>
      </c>
      <c r="AR178">
        <f si="72" t="shared"/>
        <v>0</v>
      </c>
      <c r="AS178">
        <f si="73" t="shared"/>
        <v>0</v>
      </c>
      <c r="AU178" t="str">
        <f>IFERROR(VLOOKUP(C178,Results!$A$2:$B$240,2,FALSE)+VLOOKUP(D178,Results!$A$2:$B$240,2,FALSE)+VLOOKUP(E178,Results!$A$2:$B$240,2,FALSE)+VLOOKUP(F178,Results!$A$2:$B$240,2,FALSE)+VLOOKUP(G178,Results!$A$2:$B$240,2,FALSE)+VLOOKUP(H178,Results!$A$2:$B$240,2,FALSE)+VLOOKUP(I178,Results!$A$2:$B$240,2,FALSE)+VLOOKUP(J178,Results!$A$2:$B$240,2,FALSE)+VLOOKUP(B178,Results!$A$2:$B$240,2,FALSE)-MIN(VLOOKUP(C178,Results!$A$2:$B$240,2,FALSE),VLOOKUP(D178,Results!$A$2:$B$240,2,FALSE),VLOOKUP(E178,Results!$A$2:$B$240,2,FALSE),VLOOKUP(F178,Results!$A$2:$B$240,2,FALSE),VLOOKUP(G178,Results!$A$2:$B$240,2,FALSE),VLOOKUP(H178,Results!$A$2:$B$240,2,FALSE),VLOOKUP(I178,Results!$A$2:$B$240,2,FALSE),VLOOKUP(J178,Results!$A$2:$B$240,2,FALSE),VLOOKUP(B178,Results!$A$2:$B$240,2,FALSE)),"")</f>
        <v/>
      </c>
    </row>
    <row r="179" spans="2:47" x14ac:dyDescent="0.3">
      <c r="B179" s="7" t="s">
        <v>87</v>
      </c>
      <c r="C179" s="7" t="s">
        <v>171</v>
      </c>
      <c r="D179" s="7" t="s">
        <v>172</v>
      </c>
      <c r="E179" s="7" t="s">
        <v>146</v>
      </c>
      <c r="F179" s="7" t="s">
        <v>177</v>
      </c>
      <c r="G179" s="7" t="s">
        <v>179</v>
      </c>
      <c r="H179" s="7" t="s">
        <v>153</v>
      </c>
      <c r="I179" s="7" t="s">
        <v>181</v>
      </c>
      <c r="J179" s="7" t="s">
        <v>188</v>
      </c>
      <c r="K179" t="n">
        <v>19.0</v>
      </c>
      <c r="L179" s="30">
        <f si="60" t="shared"/>
        <v>0</v>
      </c>
      <c r="M179" s="6"/>
      <c r="N179" s="35" t="str">
        <f si="61" t="shared"/>
        <v/>
      </c>
      <c r="O179" s="59">
        <f>(IF(ISNUMBER(MATCH(B179,Sheet4!$K$92:$K$101,0)),1,0)+IF(ISNUMBER(MATCH(C179,Sheet4!$K$92:$K$101,0)),1,0)+IF(ISNUMBER(MATCH(D179,Sheet4!$K$92:$K$101,0)),1,0)+IF(ISNUMBER(MATCH(E179,Sheet4!$K$92:$K$101,0)),1,0)+IF(ISNUMBER(MATCH(F179,Sheet4!$K$92:$K$101,0)),1,0)+IF(ISNUMBER(MATCH(G179,Sheet4!$K$92:$K$101,0)),1,0)+IF(ISNUMBER(MATCH(H179,Sheet4!$K$92:$K$101,0)),1,0)+IF(ISNUMBER(MATCH(I179,Sheet4!$K$92:$K$101,0)),1,0)+IF(ISNUMBER(MATCH(J179,Sheet4!$K$92:$K$101,0)),1,0))
-
(IF(ISNUMBER(MATCH(B179,Sheet4!$F$2:$F$11,0)),1,0)+IF(ISNUMBER(MATCH(C179,Sheet4!$F$2:$F$11,0)),1,0)+IF(ISNUMBER(MATCH(D179,Sheet4!$F$2:$F$11,0)),1,0)+IF(ISNUMBER(MATCH(E179,Sheet4!$F$2:$F$11,0)),1,0)+IF(ISNUMBER(MATCH(F179,Sheet4!$F$2:$F$11,0)),1,0)+IF(ISNUMBER(MATCH(G179,Sheet4!$F$2:$F$11,0)),1,0)+IF(ISNUMBER(MATCH(H179,Sheet4!$F$2:$F$11,0)),1,0)+IF(ISNUMBER(MATCH(I179,Sheet4!$F$2:$F$11,0)),1,0)+IF(ISNUMBER(MATCH(J179,Sheet4!$F$2:$F$11,0)),1,0))</f>
        <v>0</v>
      </c>
      <c r="P179" s="40" t="str">
        <f>IFERROR(INDEX(Sheet4!$G:$G,MATCH(Sheet1!B179,Sheet4!$F:$F,0))+INDEX(Sheet4!$G:$G,MATCH(Sheet1!C179,Sheet4!$F:$F,0))+INDEX(Sheet4!$G:$G,MATCH(Sheet1!D179,Sheet4!$F:$F,0))+INDEX(Sheet4!$G:$G,MATCH(Sheet1!E179,Sheet4!$F:$F,0))+INDEX(Sheet4!$G:$G,MATCH(Sheet1!F179,Sheet4!$F:$F,0))+INDEX(Sheet4!$G:$G,MATCH(Sheet1!G179,Sheet4!$F:$F,0))+INDEX(Sheet4!$G:$G,MATCH(Sheet1!H179,Sheet4!$F:$F,0))+INDEX(Sheet4!$G:$G,MATCH(Sheet1!I179,Sheet4!$F:$F,0))+INDEX(Sheet4!$G:$G,MATCH(Sheet1!J179,Sheet4!$F:$F,0)),"")</f>
        <v/>
      </c>
      <c r="Q179" s="15"/>
      <c r="R179" s="18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19"/>
      <c r="AD179" s="19"/>
      <c r="AE179" s="20"/>
      <c r="AF179">
        <f si="63" t="shared"/>
        <v>0</v>
      </c>
      <c r="AH179">
        <v>156</v>
      </c>
      <c r="AI179" t="str">
        <f si="62" t="shared"/>
        <v>Ben SimmonsIsaiah CanaanJimmy ButlerMonte MorrisWill BartonCorey BrewerMarvin BagleyPaul MillsapJoel Embiid</v>
      </c>
      <c r="AJ179">
        <f si="64" t="shared"/>
        <v>0</v>
      </c>
      <c r="AK179">
        <f si="65" t="shared"/>
        <v>0</v>
      </c>
      <c r="AL179">
        <f si="66" t="shared"/>
        <v>0</v>
      </c>
      <c r="AM179">
        <f si="67" t="shared"/>
        <v>0</v>
      </c>
      <c r="AN179">
        <f si="68" t="shared"/>
        <v>0</v>
      </c>
      <c r="AO179">
        <f si="69" t="shared"/>
        <v>0</v>
      </c>
      <c r="AP179">
        <f si="70" t="shared"/>
        <v>0</v>
      </c>
      <c r="AQ179">
        <f si="71" t="shared"/>
        <v>0</v>
      </c>
      <c r="AR179">
        <f si="72" t="shared"/>
        <v>0</v>
      </c>
      <c r="AS179">
        <f si="73" t="shared"/>
        <v>0</v>
      </c>
      <c r="AU179" t="str">
        <f>IFERROR(VLOOKUP(C179,Results!$A$2:$B$240,2,FALSE)+VLOOKUP(D179,Results!$A$2:$B$240,2,FALSE)+VLOOKUP(E179,Results!$A$2:$B$240,2,FALSE)+VLOOKUP(F179,Results!$A$2:$B$240,2,FALSE)+VLOOKUP(G179,Results!$A$2:$B$240,2,FALSE)+VLOOKUP(H179,Results!$A$2:$B$240,2,FALSE)+VLOOKUP(I179,Results!$A$2:$B$240,2,FALSE)+VLOOKUP(J179,Results!$A$2:$B$240,2,FALSE)+VLOOKUP(B179,Results!$A$2:$B$240,2,FALSE)-MIN(VLOOKUP(C179,Results!$A$2:$B$240,2,FALSE),VLOOKUP(D179,Results!$A$2:$B$240,2,FALSE),VLOOKUP(E179,Results!$A$2:$B$240,2,FALSE),VLOOKUP(F179,Results!$A$2:$B$240,2,FALSE),VLOOKUP(G179,Results!$A$2:$B$240,2,FALSE),VLOOKUP(H179,Results!$A$2:$B$240,2,FALSE),VLOOKUP(I179,Results!$A$2:$B$240,2,FALSE),VLOOKUP(J179,Results!$A$2:$B$240,2,FALSE),VLOOKUP(B179,Results!$A$2:$B$240,2,FALSE)),"")</f>
        <v/>
      </c>
    </row>
    <row customHeight="1" ht="18.75" r="180" spans="2:47" x14ac:dyDescent="0.3">
      <c r="B180" s="7" t="s">
        <v>166</v>
      </c>
      <c r="C180" s="7" t="s">
        <v>170</v>
      </c>
      <c r="D180" s="7" t="s">
        <v>173</v>
      </c>
      <c r="E180" s="7" t="s">
        <v>146</v>
      </c>
      <c r="F180" s="7" t="s">
        <v>177</v>
      </c>
      <c r="G180" s="7" t="s">
        <v>90</v>
      </c>
      <c r="H180" s="7" t="s">
        <v>153</v>
      </c>
      <c r="I180" s="7" t="s">
        <v>103</v>
      </c>
      <c r="J180" s="7" t="s">
        <v>98</v>
      </c>
      <c r="K180" t="n">
        <v>19.0</v>
      </c>
      <c r="L180" s="30">
        <f si="60" t="shared"/>
        <v>0</v>
      </c>
      <c r="M180" s="6"/>
      <c r="N180" s="35" t="str">
        <f si="61" t="shared"/>
        <v/>
      </c>
      <c r="O180" s="59">
        <f>(IF(ISNUMBER(MATCH(B180,Sheet4!$K$92:$K$101,0)),1,0)+IF(ISNUMBER(MATCH(C180,Sheet4!$K$92:$K$101,0)),1,0)+IF(ISNUMBER(MATCH(D180,Sheet4!$K$92:$K$101,0)),1,0)+IF(ISNUMBER(MATCH(E180,Sheet4!$K$92:$K$101,0)),1,0)+IF(ISNUMBER(MATCH(F180,Sheet4!$K$92:$K$101,0)),1,0)+IF(ISNUMBER(MATCH(G180,Sheet4!$K$92:$K$101,0)),1,0)+IF(ISNUMBER(MATCH(H180,Sheet4!$K$92:$K$101,0)),1,0)+IF(ISNUMBER(MATCH(I180,Sheet4!$K$92:$K$101,0)),1,0)+IF(ISNUMBER(MATCH(J180,Sheet4!$K$92:$K$101,0)),1,0))
-
(IF(ISNUMBER(MATCH(B180,Sheet4!$F$2:$F$11,0)),1,0)+IF(ISNUMBER(MATCH(C180,Sheet4!$F$2:$F$11,0)),1,0)+IF(ISNUMBER(MATCH(D180,Sheet4!$F$2:$F$11,0)),1,0)+IF(ISNUMBER(MATCH(E180,Sheet4!$F$2:$F$11,0)),1,0)+IF(ISNUMBER(MATCH(F180,Sheet4!$F$2:$F$11,0)),1,0)+IF(ISNUMBER(MATCH(G180,Sheet4!$F$2:$F$11,0)),1,0)+IF(ISNUMBER(MATCH(H180,Sheet4!$F$2:$F$11,0)),1,0)+IF(ISNUMBER(MATCH(I180,Sheet4!$F$2:$F$11,0)),1,0)+IF(ISNUMBER(MATCH(J180,Sheet4!$F$2:$F$11,0)),1,0))</f>
        <v>0</v>
      </c>
      <c r="P180" s="40" t="str">
        <f>IFERROR(INDEX(Sheet4!$G:$G,MATCH(Sheet1!B180,Sheet4!$F:$F,0))+INDEX(Sheet4!$G:$G,MATCH(Sheet1!C180,Sheet4!$F:$F,0))+INDEX(Sheet4!$G:$G,MATCH(Sheet1!D180,Sheet4!$F:$F,0))+INDEX(Sheet4!$G:$G,MATCH(Sheet1!E180,Sheet4!$F:$F,0))+INDEX(Sheet4!$G:$G,MATCH(Sheet1!F180,Sheet4!$F:$F,0))+INDEX(Sheet4!$G:$G,MATCH(Sheet1!G180,Sheet4!$F:$F,0))+INDEX(Sheet4!$G:$G,MATCH(Sheet1!H180,Sheet4!$F:$F,0))+INDEX(Sheet4!$G:$G,MATCH(Sheet1!I180,Sheet4!$F:$F,0))+INDEX(Sheet4!$G:$G,MATCH(Sheet1!J180,Sheet4!$F:$F,0)),"")</f>
        <v/>
      </c>
      <c r="Q180" s="15"/>
      <c r="R180" s="18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19"/>
      <c r="AD180" s="19"/>
      <c r="AE180" s="20"/>
      <c r="AF180">
        <f si="63" t="shared"/>
        <v>0</v>
      </c>
      <c r="AH180">
        <v>157</v>
      </c>
      <c r="AI180" t="str">
        <f si="62" t="shared"/>
        <v>Ben SimmonsDe'Aaron FoxJimmy ButlerMonte MorrisWill BartonKelly OubreTaj GibsonTrey LylesRudy Gobert</v>
      </c>
      <c r="AJ180">
        <f si="64" t="shared"/>
        <v>0</v>
      </c>
      <c r="AK180">
        <f si="65" t="shared"/>
        <v>0</v>
      </c>
      <c r="AL180">
        <f si="66" t="shared"/>
        <v>0</v>
      </c>
      <c r="AM180">
        <f si="67" t="shared"/>
        <v>0</v>
      </c>
      <c r="AN180">
        <f si="68" t="shared"/>
        <v>0</v>
      </c>
      <c r="AO180">
        <f si="69" t="shared"/>
        <v>0</v>
      </c>
      <c r="AP180">
        <f si="70" t="shared"/>
        <v>0</v>
      </c>
      <c r="AQ180">
        <f si="71" t="shared"/>
        <v>0</v>
      </c>
      <c r="AR180">
        <f si="72" t="shared"/>
        <v>0</v>
      </c>
      <c r="AS180">
        <f si="73" t="shared"/>
        <v>0</v>
      </c>
      <c r="AU180" t="str">
        <f>IFERROR(VLOOKUP(C180,Results!$A$2:$B$240,2,FALSE)+VLOOKUP(D180,Results!$A$2:$B$240,2,FALSE)+VLOOKUP(E180,Results!$A$2:$B$240,2,FALSE)+VLOOKUP(F180,Results!$A$2:$B$240,2,FALSE)+VLOOKUP(G180,Results!$A$2:$B$240,2,FALSE)+VLOOKUP(H180,Results!$A$2:$B$240,2,FALSE)+VLOOKUP(I180,Results!$A$2:$B$240,2,FALSE)+VLOOKUP(J180,Results!$A$2:$B$240,2,FALSE)+VLOOKUP(B180,Results!$A$2:$B$240,2,FALSE)-MIN(VLOOKUP(C180,Results!$A$2:$B$240,2,FALSE),VLOOKUP(D180,Results!$A$2:$B$240,2,FALSE),VLOOKUP(E180,Results!$A$2:$B$240,2,FALSE),VLOOKUP(F180,Results!$A$2:$B$240,2,FALSE),VLOOKUP(G180,Results!$A$2:$B$240,2,FALSE),VLOOKUP(H180,Results!$A$2:$B$240,2,FALSE),VLOOKUP(I180,Results!$A$2:$B$240,2,FALSE),VLOOKUP(J180,Results!$A$2:$B$240,2,FALSE),VLOOKUP(B180,Results!$A$2:$B$240,2,FALSE)),"")</f>
        <v/>
      </c>
    </row>
    <row r="181" spans="2:47" x14ac:dyDescent="0.3">
      <c r="B181" s="7" t="s">
        <v>87</v>
      </c>
      <c r="C181" s="7" t="s">
        <v>170</v>
      </c>
      <c r="D181" s="7" t="s">
        <v>172</v>
      </c>
      <c r="E181" s="7" t="s">
        <v>146</v>
      </c>
      <c r="F181" s="7" t="s">
        <v>177</v>
      </c>
      <c r="G181" s="7" t="s">
        <v>96</v>
      </c>
      <c r="H181" s="7" t="s">
        <v>153</v>
      </c>
      <c r="I181" s="7" t="s">
        <v>103</v>
      </c>
      <c r="J181" s="7" t="s">
        <v>186</v>
      </c>
      <c r="K181" t="n">
        <v>19.0</v>
      </c>
      <c r="L181" s="30">
        <f si="60" t="shared"/>
        <v>0</v>
      </c>
      <c r="M181" s="6"/>
      <c r="N181" s="35" t="str">
        <f si="61" t="shared"/>
        <v/>
      </c>
      <c r="O181" s="59">
        <f>(IF(ISNUMBER(MATCH(B181,Sheet4!$K$92:$K$101,0)),1,0)+IF(ISNUMBER(MATCH(C181,Sheet4!$K$92:$K$101,0)),1,0)+IF(ISNUMBER(MATCH(D181,Sheet4!$K$92:$K$101,0)),1,0)+IF(ISNUMBER(MATCH(E181,Sheet4!$K$92:$K$101,0)),1,0)+IF(ISNUMBER(MATCH(F181,Sheet4!$K$92:$K$101,0)),1,0)+IF(ISNUMBER(MATCH(G181,Sheet4!$K$92:$K$101,0)),1,0)+IF(ISNUMBER(MATCH(H181,Sheet4!$K$92:$K$101,0)),1,0)+IF(ISNUMBER(MATCH(I181,Sheet4!$K$92:$K$101,0)),1,0)+IF(ISNUMBER(MATCH(J181,Sheet4!$K$92:$K$101,0)),1,0))
-
(IF(ISNUMBER(MATCH(B181,Sheet4!$F$2:$F$11,0)),1,0)+IF(ISNUMBER(MATCH(C181,Sheet4!$F$2:$F$11,0)),1,0)+IF(ISNUMBER(MATCH(D181,Sheet4!$F$2:$F$11,0)),1,0)+IF(ISNUMBER(MATCH(E181,Sheet4!$F$2:$F$11,0)),1,0)+IF(ISNUMBER(MATCH(F181,Sheet4!$F$2:$F$11,0)),1,0)+IF(ISNUMBER(MATCH(G181,Sheet4!$F$2:$F$11,0)),1,0)+IF(ISNUMBER(MATCH(H181,Sheet4!$F$2:$F$11,0)),1,0)+IF(ISNUMBER(MATCH(I181,Sheet4!$F$2:$F$11,0)),1,0)+IF(ISNUMBER(MATCH(J181,Sheet4!$F$2:$F$11,0)),1,0))</f>
        <v>0</v>
      </c>
      <c r="P181" s="40" t="str">
        <f>IFERROR(INDEX(Sheet4!$G:$G,MATCH(Sheet1!B181,Sheet4!$F:$F,0))+INDEX(Sheet4!$G:$G,MATCH(Sheet1!C181,Sheet4!$F:$F,0))+INDEX(Sheet4!$G:$G,MATCH(Sheet1!D181,Sheet4!$F:$F,0))+INDEX(Sheet4!$G:$G,MATCH(Sheet1!E181,Sheet4!$F:$F,0))+INDEX(Sheet4!$G:$G,MATCH(Sheet1!F181,Sheet4!$F:$F,0))+INDEX(Sheet4!$G:$G,MATCH(Sheet1!G181,Sheet4!$F:$F,0))+INDEX(Sheet4!$G:$G,MATCH(Sheet1!H181,Sheet4!$F:$F,0))+INDEX(Sheet4!$G:$G,MATCH(Sheet1!I181,Sheet4!$F:$F,0))+INDEX(Sheet4!$G:$G,MATCH(Sheet1!J181,Sheet4!$F:$F,0)),"")</f>
        <v/>
      </c>
      <c r="Q181" s="15"/>
      <c r="R181" s="18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19"/>
      <c r="AD181" s="19"/>
      <c r="AE181" s="20"/>
      <c r="AF181">
        <f si="63" t="shared"/>
        <v>0</v>
      </c>
      <c r="AH181">
        <v>158</v>
      </c>
      <c r="AI181" t="str">
        <f si="62" t="shared"/>
        <v>Ben SimmonsTrae YoungDevin BookerBuddy HieldCorey BrewerGerald GreenJosh JacksonPaul MillsapRudy Gobert</v>
      </c>
      <c r="AJ181">
        <f si="64" t="shared"/>
        <v>0</v>
      </c>
      <c r="AK181">
        <f si="65" t="shared"/>
        <v>0</v>
      </c>
      <c r="AL181">
        <f si="66" t="shared"/>
        <v>0</v>
      </c>
      <c r="AM181">
        <f si="67" t="shared"/>
        <v>0</v>
      </c>
      <c r="AN181">
        <f si="68" t="shared"/>
        <v>0</v>
      </c>
      <c r="AO181">
        <f si="69" t="shared"/>
        <v>0</v>
      </c>
      <c r="AP181">
        <f si="70" t="shared"/>
        <v>0</v>
      </c>
      <c r="AQ181">
        <f si="71" t="shared"/>
        <v>0</v>
      </c>
      <c r="AR181">
        <f si="72" t="shared"/>
        <v>0</v>
      </c>
      <c r="AS181">
        <f si="73" t="shared"/>
        <v>0</v>
      </c>
      <c r="AU181" t="str">
        <f>IFERROR(VLOOKUP(C181,Results!$A$2:$B$240,2,FALSE)+VLOOKUP(D181,Results!$A$2:$B$240,2,FALSE)+VLOOKUP(E181,Results!$A$2:$B$240,2,FALSE)+VLOOKUP(F181,Results!$A$2:$B$240,2,FALSE)+VLOOKUP(G181,Results!$A$2:$B$240,2,FALSE)+VLOOKUP(H181,Results!$A$2:$B$240,2,FALSE)+VLOOKUP(I181,Results!$A$2:$B$240,2,FALSE)+VLOOKUP(J181,Results!$A$2:$B$240,2,FALSE)+VLOOKUP(B181,Results!$A$2:$B$240,2,FALSE)-MIN(VLOOKUP(C181,Results!$A$2:$B$240,2,FALSE),VLOOKUP(D181,Results!$A$2:$B$240,2,FALSE),VLOOKUP(E181,Results!$A$2:$B$240,2,FALSE),VLOOKUP(F181,Results!$A$2:$B$240,2,FALSE),VLOOKUP(G181,Results!$A$2:$B$240,2,FALSE),VLOOKUP(H181,Results!$A$2:$B$240,2,FALSE),VLOOKUP(I181,Results!$A$2:$B$240,2,FALSE),VLOOKUP(J181,Results!$A$2:$B$240,2,FALSE),VLOOKUP(B181,Results!$A$2:$B$240,2,FALSE)),"")</f>
        <v/>
      </c>
    </row>
    <row customHeight="1" ht="18.75" r="182" spans="2:47" x14ac:dyDescent="0.3">
      <c r="B182" s="7" t="s">
        <v>166</v>
      </c>
      <c r="C182" s="7" t="s">
        <v>95</v>
      </c>
      <c r="D182" s="7" t="s">
        <v>173</v>
      </c>
      <c r="E182" s="7" t="s">
        <v>146</v>
      </c>
      <c r="F182" s="7" t="s">
        <v>96</v>
      </c>
      <c r="G182" s="7" t="s">
        <v>159</v>
      </c>
      <c r="H182" s="7" t="s">
        <v>153</v>
      </c>
      <c r="I182" s="7" t="s">
        <v>152</v>
      </c>
      <c r="J182" s="7" t="s">
        <v>187</v>
      </c>
      <c r="K182" t="n">
        <v>19.0</v>
      </c>
      <c r="L182" s="30">
        <f si="60" t="shared"/>
        <v>0</v>
      </c>
      <c r="M182" s="6"/>
      <c r="N182" s="35" t="str">
        <f si="61" t="shared"/>
        <v/>
      </c>
      <c r="O182" s="59">
        <f>(IF(ISNUMBER(MATCH(B182,Sheet4!$K$92:$K$101,0)),1,0)+IF(ISNUMBER(MATCH(C182,Sheet4!$K$92:$K$101,0)),1,0)+IF(ISNUMBER(MATCH(D182,Sheet4!$K$92:$K$101,0)),1,0)+IF(ISNUMBER(MATCH(E182,Sheet4!$K$92:$K$101,0)),1,0)+IF(ISNUMBER(MATCH(F182,Sheet4!$K$92:$K$101,0)),1,0)+IF(ISNUMBER(MATCH(G182,Sheet4!$K$92:$K$101,0)),1,0)+IF(ISNUMBER(MATCH(H182,Sheet4!$K$92:$K$101,0)),1,0)+IF(ISNUMBER(MATCH(I182,Sheet4!$K$92:$K$101,0)),1,0)+IF(ISNUMBER(MATCH(J182,Sheet4!$K$92:$K$101,0)),1,0))
-
(IF(ISNUMBER(MATCH(B182,Sheet4!$F$2:$F$11,0)),1,0)+IF(ISNUMBER(MATCH(C182,Sheet4!$F$2:$F$11,0)),1,0)+IF(ISNUMBER(MATCH(D182,Sheet4!$F$2:$F$11,0)),1,0)+IF(ISNUMBER(MATCH(E182,Sheet4!$F$2:$F$11,0)),1,0)+IF(ISNUMBER(MATCH(F182,Sheet4!$F$2:$F$11,0)),1,0)+IF(ISNUMBER(MATCH(G182,Sheet4!$F$2:$F$11,0)),1,0)+IF(ISNUMBER(MATCH(H182,Sheet4!$F$2:$F$11,0)),1,0)+IF(ISNUMBER(MATCH(I182,Sheet4!$F$2:$F$11,0)),1,0)+IF(ISNUMBER(MATCH(J182,Sheet4!$F$2:$F$11,0)),1,0))</f>
        <v>0</v>
      </c>
      <c r="P182" s="40" t="str">
        <f>IFERROR(INDEX(Sheet4!$G:$G,MATCH(Sheet1!B182,Sheet4!$F:$F,0))+INDEX(Sheet4!$G:$G,MATCH(Sheet1!C182,Sheet4!$F:$F,0))+INDEX(Sheet4!$G:$G,MATCH(Sheet1!D182,Sheet4!$F:$F,0))+INDEX(Sheet4!$G:$G,MATCH(Sheet1!E182,Sheet4!$F:$F,0))+INDEX(Sheet4!$G:$G,MATCH(Sheet1!F182,Sheet4!$F:$F,0))+INDEX(Sheet4!$G:$G,MATCH(Sheet1!G182,Sheet4!$F:$F,0))+INDEX(Sheet4!$G:$G,MATCH(Sheet1!H182,Sheet4!$F:$F,0))+INDEX(Sheet4!$G:$G,MATCH(Sheet1!I182,Sheet4!$F:$F,0))+INDEX(Sheet4!$G:$G,MATCH(Sheet1!J182,Sheet4!$F:$F,0)),"")</f>
        <v/>
      </c>
      <c r="Q182" s="15"/>
      <c r="R182" s="18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19"/>
      <c r="AD182" s="19"/>
      <c r="AE182" s="20"/>
      <c r="AF182">
        <f si="63" t="shared"/>
        <v>0</v>
      </c>
      <c r="AH182">
        <v>159</v>
      </c>
      <c r="AI182" t="str">
        <f si="62" t="shared"/>
        <v>Ben SimmonsRicky RubioDevin BookerMonte MorrisMikal BridgesLuol DengJosh JacksonPaul MillsapKarl-Anthony Towns</v>
      </c>
      <c r="AJ182">
        <f si="64" t="shared"/>
        <v>0</v>
      </c>
      <c r="AK182">
        <f si="65" t="shared"/>
        <v>0</v>
      </c>
      <c r="AL182">
        <f si="66" t="shared"/>
        <v>0</v>
      </c>
      <c r="AM182">
        <f si="67" t="shared"/>
        <v>0</v>
      </c>
      <c r="AN182">
        <f si="68" t="shared"/>
        <v>0</v>
      </c>
      <c r="AO182">
        <f si="69" t="shared"/>
        <v>0</v>
      </c>
      <c r="AP182">
        <f si="70" t="shared"/>
        <v>0</v>
      </c>
      <c r="AQ182">
        <f si="71" t="shared"/>
        <v>0</v>
      </c>
      <c r="AR182">
        <f si="72" t="shared"/>
        <v>0</v>
      </c>
      <c r="AS182">
        <f si="73" t="shared"/>
        <v>0</v>
      </c>
      <c r="AU182" t="str">
        <f>IFERROR(VLOOKUP(C182,Results!$A$2:$B$240,2,FALSE)+VLOOKUP(D182,Results!$A$2:$B$240,2,FALSE)+VLOOKUP(E182,Results!$A$2:$B$240,2,FALSE)+VLOOKUP(F182,Results!$A$2:$B$240,2,FALSE)+VLOOKUP(G182,Results!$A$2:$B$240,2,FALSE)+VLOOKUP(H182,Results!$A$2:$B$240,2,FALSE)+VLOOKUP(I182,Results!$A$2:$B$240,2,FALSE)+VLOOKUP(J182,Results!$A$2:$B$240,2,FALSE)+VLOOKUP(B182,Results!$A$2:$B$240,2,FALSE)-MIN(VLOOKUP(C182,Results!$A$2:$B$240,2,FALSE),VLOOKUP(D182,Results!$A$2:$B$240,2,FALSE),VLOOKUP(E182,Results!$A$2:$B$240,2,FALSE),VLOOKUP(F182,Results!$A$2:$B$240,2,FALSE),VLOOKUP(G182,Results!$A$2:$B$240,2,FALSE),VLOOKUP(H182,Results!$A$2:$B$240,2,FALSE),VLOOKUP(I182,Results!$A$2:$B$240,2,FALSE),VLOOKUP(J182,Results!$A$2:$B$240,2,FALSE),VLOOKUP(B182,Results!$A$2:$B$240,2,FALSE)),"")</f>
        <v/>
      </c>
    </row>
    <row customHeight="1" ht="18.75" r="183" spans="2:47" x14ac:dyDescent="0.3">
      <c r="B183" s="7" t="s">
        <v>166</v>
      </c>
      <c r="C183" s="7" t="s">
        <v>171</v>
      </c>
      <c r="D183" s="7" t="s">
        <v>174</v>
      </c>
      <c r="E183" s="7" t="s">
        <v>146</v>
      </c>
      <c r="F183" s="7" t="s">
        <v>150</v>
      </c>
      <c r="G183" s="7" t="s">
        <v>177</v>
      </c>
      <c r="H183" s="7" t="s">
        <v>153</v>
      </c>
      <c r="I183" s="7" t="s">
        <v>152</v>
      </c>
      <c r="J183" s="7" t="s">
        <v>98</v>
      </c>
      <c r="K183" t="n">
        <v>19.0</v>
      </c>
      <c r="L183" s="30">
        <f si="60" t="shared"/>
        <v>0</v>
      </c>
      <c r="M183" s="6"/>
      <c r="N183" s="35" t="str">
        <f si="61" t="shared"/>
        <v/>
      </c>
      <c r="O183" s="59">
        <f>(IF(ISNUMBER(MATCH(B183,Sheet4!$K$92:$K$101,0)),1,0)+IF(ISNUMBER(MATCH(C183,Sheet4!$K$92:$K$101,0)),1,0)+IF(ISNUMBER(MATCH(D183,Sheet4!$K$92:$K$101,0)),1,0)+IF(ISNUMBER(MATCH(E183,Sheet4!$K$92:$K$101,0)),1,0)+IF(ISNUMBER(MATCH(F183,Sheet4!$K$92:$K$101,0)),1,0)+IF(ISNUMBER(MATCH(G183,Sheet4!$K$92:$K$101,0)),1,0)+IF(ISNUMBER(MATCH(H183,Sheet4!$K$92:$K$101,0)),1,0)+IF(ISNUMBER(MATCH(I183,Sheet4!$K$92:$K$101,0)),1,0)+IF(ISNUMBER(MATCH(J183,Sheet4!$K$92:$K$101,0)),1,0))
-
(IF(ISNUMBER(MATCH(B183,Sheet4!$F$2:$F$11,0)),1,0)+IF(ISNUMBER(MATCH(C183,Sheet4!$F$2:$F$11,0)),1,0)+IF(ISNUMBER(MATCH(D183,Sheet4!$F$2:$F$11,0)),1,0)+IF(ISNUMBER(MATCH(E183,Sheet4!$F$2:$F$11,0)),1,0)+IF(ISNUMBER(MATCH(F183,Sheet4!$F$2:$F$11,0)),1,0)+IF(ISNUMBER(MATCH(G183,Sheet4!$F$2:$F$11,0)),1,0)+IF(ISNUMBER(MATCH(H183,Sheet4!$F$2:$F$11,0)),1,0)+IF(ISNUMBER(MATCH(I183,Sheet4!$F$2:$F$11,0)),1,0)+IF(ISNUMBER(MATCH(J183,Sheet4!$F$2:$F$11,0)),1,0))</f>
        <v>0</v>
      </c>
      <c r="P183" s="40" t="str">
        <f>IFERROR(INDEX(Sheet4!$G:$G,MATCH(Sheet1!B183,Sheet4!$F:$F,0))+INDEX(Sheet4!$G:$G,MATCH(Sheet1!C183,Sheet4!$F:$F,0))+INDEX(Sheet4!$G:$G,MATCH(Sheet1!D183,Sheet4!$F:$F,0))+INDEX(Sheet4!$G:$G,MATCH(Sheet1!E183,Sheet4!$F:$F,0))+INDEX(Sheet4!$G:$G,MATCH(Sheet1!F183,Sheet4!$F:$F,0))+INDEX(Sheet4!$G:$G,MATCH(Sheet1!G183,Sheet4!$F:$F,0))+INDEX(Sheet4!$G:$G,MATCH(Sheet1!H183,Sheet4!$F:$F,0))+INDEX(Sheet4!$G:$G,MATCH(Sheet1!I183,Sheet4!$F:$F,0))+INDEX(Sheet4!$G:$G,MATCH(Sheet1!J183,Sheet4!$F:$F,0)),"")</f>
        <v/>
      </c>
      <c r="Q183" s="15"/>
      <c r="R183" s="18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19"/>
      <c r="AD183" s="19"/>
      <c r="AE183" s="20"/>
      <c r="AF183">
        <f si="63" t="shared"/>
        <v>0</v>
      </c>
      <c r="AH183">
        <v>160</v>
      </c>
      <c r="AI183" t="str">
        <f si="62" t="shared"/>
        <v>Ben SimmonsJeremy LinDevin BookerJimmy ButlerMikal BridgesGerald GreenJosh JacksonPaul MillsapRudy Gobert</v>
      </c>
      <c r="AJ183">
        <f si="64" t="shared"/>
        <v>0</v>
      </c>
      <c r="AK183">
        <f si="65" t="shared"/>
        <v>0</v>
      </c>
      <c r="AL183">
        <f si="66" t="shared"/>
        <v>0</v>
      </c>
      <c r="AM183">
        <f si="67" t="shared"/>
        <v>0</v>
      </c>
      <c r="AN183">
        <f si="68" t="shared"/>
        <v>0</v>
      </c>
      <c r="AO183">
        <f si="69" t="shared"/>
        <v>0</v>
      </c>
      <c r="AP183">
        <f si="70" t="shared"/>
        <v>0</v>
      </c>
      <c r="AQ183">
        <f si="71" t="shared"/>
        <v>0</v>
      </c>
      <c r="AR183">
        <f si="72" t="shared"/>
        <v>0</v>
      </c>
      <c r="AS183">
        <f si="73" t="shared"/>
        <v>0</v>
      </c>
      <c r="AU183" t="str">
        <f>IFERROR(VLOOKUP(C183,Results!$A$2:$B$240,2,FALSE)+VLOOKUP(D183,Results!$A$2:$B$240,2,FALSE)+VLOOKUP(E183,Results!$A$2:$B$240,2,FALSE)+VLOOKUP(F183,Results!$A$2:$B$240,2,FALSE)+VLOOKUP(G183,Results!$A$2:$B$240,2,FALSE)+VLOOKUP(H183,Results!$A$2:$B$240,2,FALSE)+VLOOKUP(I183,Results!$A$2:$B$240,2,FALSE)+VLOOKUP(J183,Results!$A$2:$B$240,2,FALSE)+VLOOKUP(B183,Results!$A$2:$B$240,2,FALSE)-MIN(VLOOKUP(C183,Results!$A$2:$B$240,2,FALSE),VLOOKUP(D183,Results!$A$2:$B$240,2,FALSE),VLOOKUP(E183,Results!$A$2:$B$240,2,FALSE),VLOOKUP(F183,Results!$A$2:$B$240,2,FALSE),VLOOKUP(G183,Results!$A$2:$B$240,2,FALSE),VLOOKUP(H183,Results!$A$2:$B$240,2,FALSE),VLOOKUP(I183,Results!$A$2:$B$240,2,FALSE),VLOOKUP(J183,Results!$A$2:$B$240,2,FALSE),VLOOKUP(B183,Results!$A$2:$B$240,2,FALSE)),"")</f>
        <v/>
      </c>
    </row>
    <row customHeight="1" ht="18.75" r="184" spans="2:47" x14ac:dyDescent="0.3">
      <c r="B184" s="7" t="s">
        <v>87</v>
      </c>
      <c r="C184" s="7" t="s">
        <v>170</v>
      </c>
      <c r="D184" s="7" t="s">
        <v>172</v>
      </c>
      <c r="E184" s="7" t="s">
        <v>146</v>
      </c>
      <c r="F184" s="7" t="s">
        <v>150</v>
      </c>
      <c r="G184" s="7" t="s">
        <v>179</v>
      </c>
      <c r="H184" s="7" t="s">
        <v>153</v>
      </c>
      <c r="I184" s="7" t="s">
        <v>181</v>
      </c>
      <c r="J184" s="7" t="s">
        <v>188</v>
      </c>
      <c r="K184" t="n">
        <v>19.0</v>
      </c>
      <c r="L184" s="30">
        <f si="60" t="shared"/>
        <v>0</v>
      </c>
      <c r="M184" s="6"/>
      <c r="N184" s="35" t="str">
        <f si="61" t="shared"/>
        <v/>
      </c>
      <c r="O184" s="59">
        <f>(IF(ISNUMBER(MATCH(B184,Sheet4!$K$92:$K$101,0)),1,0)+IF(ISNUMBER(MATCH(C184,Sheet4!$K$92:$K$101,0)),1,0)+IF(ISNUMBER(MATCH(D184,Sheet4!$K$92:$K$101,0)),1,0)+IF(ISNUMBER(MATCH(E184,Sheet4!$K$92:$K$101,0)),1,0)+IF(ISNUMBER(MATCH(F184,Sheet4!$K$92:$K$101,0)),1,0)+IF(ISNUMBER(MATCH(G184,Sheet4!$K$92:$K$101,0)),1,0)+IF(ISNUMBER(MATCH(H184,Sheet4!$K$92:$K$101,0)),1,0)+IF(ISNUMBER(MATCH(I184,Sheet4!$K$92:$K$101,0)),1,0)+IF(ISNUMBER(MATCH(J184,Sheet4!$K$92:$K$101,0)),1,0))
-
(IF(ISNUMBER(MATCH(B184,Sheet4!$F$2:$F$11,0)),1,0)+IF(ISNUMBER(MATCH(C184,Sheet4!$F$2:$F$11,0)),1,0)+IF(ISNUMBER(MATCH(D184,Sheet4!$F$2:$F$11,0)),1,0)+IF(ISNUMBER(MATCH(E184,Sheet4!$F$2:$F$11,0)),1,0)+IF(ISNUMBER(MATCH(F184,Sheet4!$F$2:$F$11,0)),1,0)+IF(ISNUMBER(MATCH(G184,Sheet4!$F$2:$F$11,0)),1,0)+IF(ISNUMBER(MATCH(H184,Sheet4!$F$2:$F$11,0)),1,0)+IF(ISNUMBER(MATCH(I184,Sheet4!$F$2:$F$11,0)),1,0)+IF(ISNUMBER(MATCH(J184,Sheet4!$F$2:$F$11,0)),1,0))</f>
        <v>0</v>
      </c>
      <c r="P184" s="40" t="str">
        <f>IFERROR(INDEX(Sheet4!$G:$G,MATCH(Sheet1!B184,Sheet4!$F:$F,0))+INDEX(Sheet4!$G:$G,MATCH(Sheet1!C184,Sheet4!$F:$F,0))+INDEX(Sheet4!$G:$G,MATCH(Sheet1!D184,Sheet4!$F:$F,0))+INDEX(Sheet4!$G:$G,MATCH(Sheet1!E184,Sheet4!$F:$F,0))+INDEX(Sheet4!$G:$G,MATCH(Sheet1!F184,Sheet4!$F:$F,0))+INDEX(Sheet4!$G:$G,MATCH(Sheet1!G184,Sheet4!$F:$F,0))+INDEX(Sheet4!$G:$G,MATCH(Sheet1!H184,Sheet4!$F:$F,0))+INDEX(Sheet4!$G:$G,MATCH(Sheet1!I184,Sheet4!$F:$F,0))+INDEX(Sheet4!$G:$G,MATCH(Sheet1!J184,Sheet4!$F:$F,0)),"")</f>
        <v/>
      </c>
      <c r="Q184" s="15"/>
      <c r="R184" s="18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19"/>
      <c r="AD184" s="19"/>
      <c r="AE184" s="20"/>
      <c r="AF184">
        <f si="63" t="shared"/>
        <v>0</v>
      </c>
      <c r="AH184">
        <v>161</v>
      </c>
      <c r="AI184" t="str">
        <f si="62" t="shared"/>
        <v>Ben SimmonsIsaiah CanaanJimmy ButlerMalik BeasleyKelly OubreJae CrowderJosh JacksonPaul MillsapJoel Embiid</v>
      </c>
      <c r="AJ184">
        <f si="64" t="shared"/>
        <v>0</v>
      </c>
      <c r="AK184">
        <f si="65" t="shared"/>
        <v>0</v>
      </c>
      <c r="AL184">
        <f si="66" t="shared"/>
        <v>0</v>
      </c>
      <c r="AM184">
        <f si="67" t="shared"/>
        <v>0</v>
      </c>
      <c r="AN184">
        <f si="68" t="shared"/>
        <v>0</v>
      </c>
      <c r="AO184">
        <f si="69" t="shared"/>
        <v>0</v>
      </c>
      <c r="AP184">
        <f si="70" t="shared"/>
        <v>0</v>
      </c>
      <c r="AQ184">
        <f si="71" t="shared"/>
        <v>0</v>
      </c>
      <c r="AR184">
        <f si="72" t="shared"/>
        <v>0</v>
      </c>
      <c r="AS184">
        <f si="73" t="shared"/>
        <v>0</v>
      </c>
      <c r="AU184" t="str">
        <f>IFERROR(VLOOKUP(C184,Results!$A$2:$B$240,2,FALSE)+VLOOKUP(D184,Results!$A$2:$B$240,2,FALSE)+VLOOKUP(E184,Results!$A$2:$B$240,2,FALSE)+VLOOKUP(F184,Results!$A$2:$B$240,2,FALSE)+VLOOKUP(G184,Results!$A$2:$B$240,2,FALSE)+VLOOKUP(H184,Results!$A$2:$B$240,2,FALSE)+VLOOKUP(I184,Results!$A$2:$B$240,2,FALSE)+VLOOKUP(J184,Results!$A$2:$B$240,2,FALSE)+VLOOKUP(B184,Results!$A$2:$B$240,2,FALSE)-MIN(VLOOKUP(C184,Results!$A$2:$B$240,2,FALSE),VLOOKUP(D184,Results!$A$2:$B$240,2,FALSE),VLOOKUP(E184,Results!$A$2:$B$240,2,FALSE),VLOOKUP(F184,Results!$A$2:$B$240,2,FALSE),VLOOKUP(G184,Results!$A$2:$B$240,2,FALSE),VLOOKUP(H184,Results!$A$2:$B$240,2,FALSE),VLOOKUP(I184,Results!$A$2:$B$240,2,FALSE),VLOOKUP(J184,Results!$A$2:$B$240,2,FALSE),VLOOKUP(B184,Results!$A$2:$B$240,2,FALSE)),"")</f>
        <v/>
      </c>
    </row>
    <row r="185" spans="2:47" x14ac:dyDescent="0.3">
      <c r="B185" s="7" t="s">
        <v>108</v>
      </c>
      <c r="C185" s="7" t="s">
        <v>170</v>
      </c>
      <c r="D185" s="7" t="s">
        <v>145</v>
      </c>
      <c r="E185" s="7" t="s">
        <v>146</v>
      </c>
      <c r="F185" s="7" t="s">
        <v>150</v>
      </c>
      <c r="G185" s="7" t="s">
        <v>177</v>
      </c>
      <c r="H185" s="7" t="s">
        <v>181</v>
      </c>
      <c r="I185" s="7" t="s">
        <v>183</v>
      </c>
      <c r="J185" s="7" t="s">
        <v>98</v>
      </c>
      <c r="K185" t="n">
        <v>19.0</v>
      </c>
      <c r="L185" s="30">
        <f si="60" t="shared"/>
        <v>0</v>
      </c>
      <c r="M185" s="6"/>
      <c r="N185" s="35" t="str">
        <f si="61" t="shared"/>
        <v/>
      </c>
      <c r="O185" s="59">
        <f>(IF(ISNUMBER(MATCH(B185,Sheet4!$K$92:$K$101,0)),1,0)+IF(ISNUMBER(MATCH(C185,Sheet4!$K$92:$K$101,0)),1,0)+IF(ISNUMBER(MATCH(D185,Sheet4!$K$92:$K$101,0)),1,0)+IF(ISNUMBER(MATCH(E185,Sheet4!$K$92:$K$101,0)),1,0)+IF(ISNUMBER(MATCH(F185,Sheet4!$K$92:$K$101,0)),1,0)+IF(ISNUMBER(MATCH(G185,Sheet4!$K$92:$K$101,0)),1,0)+IF(ISNUMBER(MATCH(H185,Sheet4!$K$92:$K$101,0)),1,0)+IF(ISNUMBER(MATCH(I185,Sheet4!$K$92:$K$101,0)),1,0)+IF(ISNUMBER(MATCH(J185,Sheet4!$K$92:$K$101,0)),1,0))
-
(IF(ISNUMBER(MATCH(B185,Sheet4!$F$2:$F$11,0)),1,0)+IF(ISNUMBER(MATCH(C185,Sheet4!$F$2:$F$11,0)),1,0)+IF(ISNUMBER(MATCH(D185,Sheet4!$F$2:$F$11,0)),1,0)+IF(ISNUMBER(MATCH(E185,Sheet4!$F$2:$F$11,0)),1,0)+IF(ISNUMBER(MATCH(F185,Sheet4!$F$2:$F$11,0)),1,0)+IF(ISNUMBER(MATCH(G185,Sheet4!$F$2:$F$11,0)),1,0)+IF(ISNUMBER(MATCH(H185,Sheet4!$F$2:$F$11,0)),1,0)+IF(ISNUMBER(MATCH(I185,Sheet4!$F$2:$F$11,0)),1,0)+IF(ISNUMBER(MATCH(J185,Sheet4!$F$2:$F$11,0)),1,0))</f>
        <v>0</v>
      </c>
      <c r="P185" s="40" t="str">
        <f>IFERROR(INDEX(Sheet4!$G:$G,MATCH(Sheet1!B185,Sheet4!$F:$F,0))+INDEX(Sheet4!$G:$G,MATCH(Sheet1!C185,Sheet4!$F:$F,0))+INDEX(Sheet4!$G:$G,MATCH(Sheet1!D185,Sheet4!$F:$F,0))+INDEX(Sheet4!$G:$G,MATCH(Sheet1!E185,Sheet4!$F:$F,0))+INDEX(Sheet4!$G:$G,MATCH(Sheet1!F185,Sheet4!$F:$F,0))+INDEX(Sheet4!$G:$G,MATCH(Sheet1!G185,Sheet4!$F:$F,0))+INDEX(Sheet4!$G:$G,MATCH(Sheet1!H185,Sheet4!$F:$F,0))+INDEX(Sheet4!$G:$G,MATCH(Sheet1!I185,Sheet4!$F:$F,0))+INDEX(Sheet4!$G:$G,MATCH(Sheet1!J185,Sheet4!$F:$F,0)),"")</f>
        <v/>
      </c>
      <c r="Q185" s="15"/>
      <c r="R185" s="18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19"/>
      <c r="AD185" s="19"/>
      <c r="AE185" s="20"/>
      <c r="AF185">
        <f si="63" t="shared"/>
        <v>0</v>
      </c>
      <c r="AH185">
        <v>162</v>
      </c>
      <c r="AI185" t="str">
        <f si="62" t="shared"/>
        <v>Ben SimmonsLandry ShametDevin BookerMonte MorrisKelly OubreJoe InglesJosh JacksonRichaun HolmesKarl-Anthony Towns</v>
      </c>
      <c r="AJ185">
        <f si="64" t="shared"/>
        <v>0</v>
      </c>
      <c r="AK185">
        <f si="65" t="shared"/>
        <v>0</v>
      </c>
      <c r="AL185">
        <f si="66" t="shared"/>
        <v>0</v>
      </c>
      <c r="AM185">
        <f si="67" t="shared"/>
        <v>0</v>
      </c>
      <c r="AN185">
        <f si="68" t="shared"/>
        <v>0</v>
      </c>
      <c r="AO185">
        <f si="69" t="shared"/>
        <v>0</v>
      </c>
      <c r="AP185">
        <f si="70" t="shared"/>
        <v>0</v>
      </c>
      <c r="AQ185">
        <f si="71" t="shared"/>
        <v>0</v>
      </c>
      <c r="AR185">
        <f si="72" t="shared"/>
        <v>0</v>
      </c>
      <c r="AS185">
        <f si="73" t="shared"/>
        <v>0</v>
      </c>
      <c r="AU185" t="str">
        <f>IFERROR(VLOOKUP(C185,Results!$A$2:$B$240,2,FALSE)+VLOOKUP(D185,Results!$A$2:$B$240,2,FALSE)+VLOOKUP(E185,Results!$A$2:$B$240,2,FALSE)+VLOOKUP(F185,Results!$A$2:$B$240,2,FALSE)+VLOOKUP(G185,Results!$A$2:$B$240,2,FALSE)+VLOOKUP(H185,Results!$A$2:$B$240,2,FALSE)+VLOOKUP(I185,Results!$A$2:$B$240,2,FALSE)+VLOOKUP(J185,Results!$A$2:$B$240,2,FALSE)+VLOOKUP(B185,Results!$A$2:$B$240,2,FALSE)-MIN(VLOOKUP(C185,Results!$A$2:$B$240,2,FALSE),VLOOKUP(D185,Results!$A$2:$B$240,2,FALSE),VLOOKUP(E185,Results!$A$2:$B$240,2,FALSE),VLOOKUP(F185,Results!$A$2:$B$240,2,FALSE),VLOOKUP(G185,Results!$A$2:$B$240,2,FALSE),VLOOKUP(H185,Results!$A$2:$B$240,2,FALSE),VLOOKUP(I185,Results!$A$2:$B$240,2,FALSE),VLOOKUP(J185,Results!$A$2:$B$240,2,FALSE),VLOOKUP(B185,Results!$A$2:$B$240,2,FALSE)),"")</f>
        <v/>
      </c>
    </row>
    <row customHeight="1" ht="18.75" r="186" spans="2:47" x14ac:dyDescent="0.3">
      <c r="B186" s="7" t="s">
        <v>108</v>
      </c>
      <c r="C186" s="7" t="s">
        <v>170</v>
      </c>
      <c r="D186" s="7" t="s">
        <v>172</v>
      </c>
      <c r="E186" s="7" t="s">
        <v>146</v>
      </c>
      <c r="F186" s="7" t="s">
        <v>150</v>
      </c>
      <c r="G186" s="7" t="s">
        <v>177</v>
      </c>
      <c r="H186" s="7" t="s">
        <v>153</v>
      </c>
      <c r="I186" s="7" t="s">
        <v>92</v>
      </c>
      <c r="J186" s="7" t="s">
        <v>98</v>
      </c>
      <c r="K186" t="n">
        <v>19.0</v>
      </c>
      <c r="L186" s="30">
        <f si="60" t="shared"/>
        <v>0</v>
      </c>
      <c r="M186" s="6"/>
      <c r="N186" s="35" t="str">
        <f si="61" t="shared"/>
        <v/>
      </c>
      <c r="O186" s="59">
        <f>(IF(ISNUMBER(MATCH(B186,Sheet4!$K$92:$K$101,0)),1,0)+IF(ISNUMBER(MATCH(C186,Sheet4!$K$92:$K$101,0)),1,0)+IF(ISNUMBER(MATCH(D186,Sheet4!$K$92:$K$101,0)),1,0)+IF(ISNUMBER(MATCH(E186,Sheet4!$K$92:$K$101,0)),1,0)+IF(ISNUMBER(MATCH(F186,Sheet4!$K$92:$K$101,0)),1,0)+IF(ISNUMBER(MATCH(G186,Sheet4!$K$92:$K$101,0)),1,0)+IF(ISNUMBER(MATCH(H186,Sheet4!$K$92:$K$101,0)),1,0)+IF(ISNUMBER(MATCH(I186,Sheet4!$K$92:$K$101,0)),1,0)+IF(ISNUMBER(MATCH(J186,Sheet4!$K$92:$K$101,0)),1,0))
-
(IF(ISNUMBER(MATCH(B186,Sheet4!$F$2:$F$11,0)),1,0)+IF(ISNUMBER(MATCH(C186,Sheet4!$F$2:$F$11,0)),1,0)+IF(ISNUMBER(MATCH(D186,Sheet4!$F$2:$F$11,0)),1,0)+IF(ISNUMBER(MATCH(E186,Sheet4!$F$2:$F$11,0)),1,0)+IF(ISNUMBER(MATCH(F186,Sheet4!$F$2:$F$11,0)),1,0)+IF(ISNUMBER(MATCH(G186,Sheet4!$F$2:$F$11,0)),1,0)+IF(ISNUMBER(MATCH(H186,Sheet4!$F$2:$F$11,0)),1,0)+IF(ISNUMBER(MATCH(I186,Sheet4!$F$2:$F$11,0)),1,0)+IF(ISNUMBER(MATCH(J186,Sheet4!$F$2:$F$11,0)),1,0))</f>
        <v>0</v>
      </c>
      <c r="P186" s="40" t="str">
        <f>IFERROR(INDEX(Sheet4!$G:$G,MATCH(Sheet1!B186,Sheet4!$F:$F,0))+INDEX(Sheet4!$G:$G,MATCH(Sheet1!C186,Sheet4!$F:$F,0))+INDEX(Sheet4!$G:$G,MATCH(Sheet1!D186,Sheet4!$F:$F,0))+INDEX(Sheet4!$G:$G,MATCH(Sheet1!E186,Sheet4!$F:$F,0))+INDEX(Sheet4!$G:$G,MATCH(Sheet1!F186,Sheet4!$F:$F,0))+INDEX(Sheet4!$G:$G,MATCH(Sheet1!G186,Sheet4!$F:$F,0))+INDEX(Sheet4!$G:$G,MATCH(Sheet1!H186,Sheet4!$F:$F,0))+INDEX(Sheet4!$G:$G,MATCH(Sheet1!I186,Sheet4!$F:$F,0))+INDEX(Sheet4!$G:$G,MATCH(Sheet1!J186,Sheet4!$F:$F,0)),"")</f>
        <v/>
      </c>
      <c r="Q186" s="15"/>
      <c r="R186" s="18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19"/>
      <c r="AD186" s="19"/>
      <c r="AE186" s="20"/>
      <c r="AF186">
        <f si="63" t="shared"/>
        <v>0</v>
      </c>
      <c r="AH186">
        <v>163</v>
      </c>
      <c r="AI186" t="str">
        <f si="62" t="shared"/>
        <v>Ben SimmonsLandry ShametAndrew WigginsMonte MorrisWill BartonKelly OubreKenneth FariedPaul MillsapRudy Gobert</v>
      </c>
      <c r="AJ186">
        <f si="64" t="shared"/>
        <v>0</v>
      </c>
      <c r="AK186">
        <f si="65" t="shared"/>
        <v>0</v>
      </c>
      <c r="AL186">
        <f si="66" t="shared"/>
        <v>0</v>
      </c>
      <c r="AM186">
        <f si="67" t="shared"/>
        <v>0</v>
      </c>
      <c r="AN186">
        <f si="68" t="shared"/>
        <v>0</v>
      </c>
      <c r="AO186">
        <f si="69" t="shared"/>
        <v>0</v>
      </c>
      <c r="AP186">
        <f si="70" t="shared"/>
        <v>0</v>
      </c>
      <c r="AQ186">
        <f si="71" t="shared"/>
        <v>0</v>
      </c>
      <c r="AR186">
        <f si="72" t="shared"/>
        <v>0</v>
      </c>
      <c r="AS186">
        <f si="73" t="shared"/>
        <v>0</v>
      </c>
      <c r="AU186" t="str">
        <f>IFERROR(VLOOKUP(C186,Results!$A$2:$B$240,2,FALSE)+VLOOKUP(D186,Results!$A$2:$B$240,2,FALSE)+VLOOKUP(E186,Results!$A$2:$B$240,2,FALSE)+VLOOKUP(F186,Results!$A$2:$B$240,2,FALSE)+VLOOKUP(G186,Results!$A$2:$B$240,2,FALSE)+VLOOKUP(H186,Results!$A$2:$B$240,2,FALSE)+VLOOKUP(I186,Results!$A$2:$B$240,2,FALSE)+VLOOKUP(J186,Results!$A$2:$B$240,2,FALSE)+VLOOKUP(B186,Results!$A$2:$B$240,2,FALSE)-MIN(VLOOKUP(C186,Results!$A$2:$B$240,2,FALSE),VLOOKUP(D186,Results!$A$2:$B$240,2,FALSE),VLOOKUP(E186,Results!$A$2:$B$240,2,FALSE),VLOOKUP(F186,Results!$A$2:$B$240,2,FALSE),VLOOKUP(G186,Results!$A$2:$B$240,2,FALSE),VLOOKUP(H186,Results!$A$2:$B$240,2,FALSE),VLOOKUP(I186,Results!$A$2:$B$240,2,FALSE),VLOOKUP(J186,Results!$A$2:$B$240,2,FALSE),VLOOKUP(B186,Results!$A$2:$B$240,2,FALSE)),"")</f>
        <v/>
      </c>
    </row>
    <row customHeight="1" ht="18.75" r="187" spans="2:47" x14ac:dyDescent="0.3">
      <c r="B187" s="7" t="s">
        <v>108</v>
      </c>
      <c r="C187" s="7" t="s">
        <v>170</v>
      </c>
      <c r="D187" s="7" t="s">
        <v>173</v>
      </c>
      <c r="E187" s="7" t="s">
        <v>146</v>
      </c>
      <c r="F187" s="7" t="s">
        <v>177</v>
      </c>
      <c r="G187" s="7" t="s">
        <v>178</v>
      </c>
      <c r="H187" s="7" t="s">
        <v>153</v>
      </c>
      <c r="I187" s="7" t="s">
        <v>181</v>
      </c>
      <c r="J187" s="7" t="s">
        <v>188</v>
      </c>
      <c r="K187" t="n">
        <v>19.0</v>
      </c>
      <c r="L187" s="30">
        <f si="60" t="shared"/>
        <v>0</v>
      </c>
      <c r="M187" s="6"/>
      <c r="N187" s="35" t="str">
        <f si="61" t="shared"/>
        <v/>
      </c>
      <c r="O187" s="59">
        <f>(IF(ISNUMBER(MATCH(B187,Sheet4!$K$92:$K$101,0)),1,0)+IF(ISNUMBER(MATCH(C187,Sheet4!$K$92:$K$101,0)),1,0)+IF(ISNUMBER(MATCH(D187,Sheet4!$K$92:$K$101,0)),1,0)+IF(ISNUMBER(MATCH(E187,Sheet4!$K$92:$K$101,0)),1,0)+IF(ISNUMBER(MATCH(F187,Sheet4!$K$92:$K$101,0)),1,0)+IF(ISNUMBER(MATCH(G187,Sheet4!$K$92:$K$101,0)),1,0)+IF(ISNUMBER(MATCH(H187,Sheet4!$K$92:$K$101,0)),1,0)+IF(ISNUMBER(MATCH(I187,Sheet4!$K$92:$K$101,0)),1,0)+IF(ISNUMBER(MATCH(J187,Sheet4!$K$92:$K$101,0)),1,0))
-
(IF(ISNUMBER(MATCH(B187,Sheet4!$F$2:$F$11,0)),1,0)+IF(ISNUMBER(MATCH(C187,Sheet4!$F$2:$F$11,0)),1,0)+IF(ISNUMBER(MATCH(D187,Sheet4!$F$2:$F$11,0)),1,0)+IF(ISNUMBER(MATCH(E187,Sheet4!$F$2:$F$11,0)),1,0)+IF(ISNUMBER(MATCH(F187,Sheet4!$F$2:$F$11,0)),1,0)+IF(ISNUMBER(MATCH(G187,Sheet4!$F$2:$F$11,0)),1,0)+IF(ISNUMBER(MATCH(H187,Sheet4!$F$2:$F$11,0)),1,0)+IF(ISNUMBER(MATCH(I187,Sheet4!$F$2:$F$11,0)),1,0)+IF(ISNUMBER(MATCH(J187,Sheet4!$F$2:$F$11,0)),1,0))</f>
        <v>0</v>
      </c>
      <c r="P187" s="40" t="str">
        <f>IFERROR(INDEX(Sheet4!$G:$G,MATCH(Sheet1!B187,Sheet4!$F:$F,0))+INDEX(Sheet4!$G:$G,MATCH(Sheet1!C187,Sheet4!$F:$F,0))+INDEX(Sheet4!$G:$G,MATCH(Sheet1!D187,Sheet4!$F:$F,0))+INDEX(Sheet4!$G:$G,MATCH(Sheet1!E187,Sheet4!$F:$F,0))+INDEX(Sheet4!$G:$G,MATCH(Sheet1!F187,Sheet4!$F:$F,0))+INDEX(Sheet4!$G:$G,MATCH(Sheet1!G187,Sheet4!$F:$F,0))+INDEX(Sheet4!$G:$G,MATCH(Sheet1!H187,Sheet4!$F:$F,0))+INDEX(Sheet4!$G:$G,MATCH(Sheet1!I187,Sheet4!$F:$F,0))+INDEX(Sheet4!$G:$G,MATCH(Sheet1!J187,Sheet4!$F:$F,0)),"")</f>
        <v/>
      </c>
      <c r="Q187" s="15"/>
      <c r="R187" s="18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19"/>
      <c r="AD187" s="19"/>
      <c r="AE187" s="20"/>
      <c r="AF187">
        <f si="63" t="shared"/>
        <v>0</v>
      </c>
      <c r="AH187">
        <v>164</v>
      </c>
      <c r="AI187" t="str">
        <f si="62" t="shared"/>
        <v>De'Aaron FoxTrae YoungDevin BookerMonte MorrisKelly OubreJustin JacksonJohn CollinsJosh JacksonRudy Gobert</v>
      </c>
      <c r="AJ187">
        <f si="64" t="shared"/>
        <v>0</v>
      </c>
      <c r="AK187">
        <f si="65" t="shared"/>
        <v>0</v>
      </c>
      <c r="AL187">
        <f si="66" t="shared"/>
        <v>0</v>
      </c>
      <c r="AM187">
        <f si="67" t="shared"/>
        <v>0</v>
      </c>
      <c r="AN187">
        <f si="68" t="shared"/>
        <v>0</v>
      </c>
      <c r="AO187">
        <f si="69" t="shared"/>
        <v>0</v>
      </c>
      <c r="AP187">
        <f si="70" t="shared"/>
        <v>0</v>
      </c>
      <c r="AQ187">
        <f si="71" t="shared"/>
        <v>0</v>
      </c>
      <c r="AR187">
        <f si="72" t="shared"/>
        <v>0</v>
      </c>
      <c r="AS187">
        <f si="73" t="shared"/>
        <v>0</v>
      </c>
      <c r="AU187" t="str">
        <f>IFERROR(VLOOKUP(C187,Results!$A$2:$B$240,2,FALSE)+VLOOKUP(D187,Results!$A$2:$B$240,2,FALSE)+VLOOKUP(E187,Results!$A$2:$B$240,2,FALSE)+VLOOKUP(F187,Results!$A$2:$B$240,2,FALSE)+VLOOKUP(G187,Results!$A$2:$B$240,2,FALSE)+VLOOKUP(H187,Results!$A$2:$B$240,2,FALSE)+VLOOKUP(I187,Results!$A$2:$B$240,2,FALSE)+VLOOKUP(J187,Results!$A$2:$B$240,2,FALSE)+VLOOKUP(B187,Results!$A$2:$B$240,2,FALSE)-MIN(VLOOKUP(C187,Results!$A$2:$B$240,2,FALSE),VLOOKUP(D187,Results!$A$2:$B$240,2,FALSE),VLOOKUP(E187,Results!$A$2:$B$240,2,FALSE),VLOOKUP(F187,Results!$A$2:$B$240,2,FALSE),VLOOKUP(G187,Results!$A$2:$B$240,2,FALSE),VLOOKUP(H187,Results!$A$2:$B$240,2,FALSE),VLOOKUP(I187,Results!$A$2:$B$240,2,FALSE),VLOOKUP(J187,Results!$A$2:$B$240,2,FALSE),VLOOKUP(B187,Results!$A$2:$B$240,2,FALSE)),"")</f>
        <v/>
      </c>
    </row>
    <row customHeight="1" ht="18.75" r="188" spans="2:47" x14ac:dyDescent="0.3">
      <c r="B188" s="7" t="s">
        <v>166</v>
      </c>
      <c r="C188" s="7" t="s">
        <v>171</v>
      </c>
      <c r="D188" s="7" t="s">
        <v>172</v>
      </c>
      <c r="E188" s="7" t="s">
        <v>146</v>
      </c>
      <c r="F188" s="7" t="s">
        <v>96</v>
      </c>
      <c r="G188" s="7" t="s">
        <v>90</v>
      </c>
      <c r="H188" s="7" t="s">
        <v>93</v>
      </c>
      <c r="I188" s="7" t="s">
        <v>181</v>
      </c>
      <c r="J188" s="7" t="s">
        <v>186</v>
      </c>
      <c r="K188" t="n">
        <v>18.0</v>
      </c>
      <c r="L188" s="30">
        <f si="60" t="shared"/>
        <v>0</v>
      </c>
      <c r="M188" s="6"/>
      <c r="N188" s="35" t="str">
        <f si="61" t="shared"/>
        <v/>
      </c>
      <c r="O188" s="59">
        <f>(IF(ISNUMBER(MATCH(B188,Sheet4!$K$92:$K$101,0)),1,0)+IF(ISNUMBER(MATCH(C188,Sheet4!$K$92:$K$101,0)),1,0)+IF(ISNUMBER(MATCH(D188,Sheet4!$K$92:$K$101,0)),1,0)+IF(ISNUMBER(MATCH(E188,Sheet4!$K$92:$K$101,0)),1,0)+IF(ISNUMBER(MATCH(F188,Sheet4!$K$92:$K$101,0)),1,0)+IF(ISNUMBER(MATCH(G188,Sheet4!$K$92:$K$101,0)),1,0)+IF(ISNUMBER(MATCH(H188,Sheet4!$K$92:$K$101,0)),1,0)+IF(ISNUMBER(MATCH(I188,Sheet4!$K$92:$K$101,0)),1,0)+IF(ISNUMBER(MATCH(J188,Sheet4!$K$92:$K$101,0)),1,0))
-
(IF(ISNUMBER(MATCH(B188,Sheet4!$F$2:$F$11,0)),1,0)+IF(ISNUMBER(MATCH(C188,Sheet4!$F$2:$F$11,0)),1,0)+IF(ISNUMBER(MATCH(D188,Sheet4!$F$2:$F$11,0)),1,0)+IF(ISNUMBER(MATCH(E188,Sheet4!$F$2:$F$11,0)),1,0)+IF(ISNUMBER(MATCH(F188,Sheet4!$F$2:$F$11,0)),1,0)+IF(ISNUMBER(MATCH(G188,Sheet4!$F$2:$F$11,0)),1,0)+IF(ISNUMBER(MATCH(H188,Sheet4!$F$2:$F$11,0)),1,0)+IF(ISNUMBER(MATCH(I188,Sheet4!$F$2:$F$11,0)),1,0)+IF(ISNUMBER(MATCH(J188,Sheet4!$F$2:$F$11,0)),1,0))</f>
        <v>0</v>
      </c>
      <c r="P188" s="40" t="str">
        <f>IFERROR(INDEX(Sheet4!$G:$G,MATCH(Sheet1!B188,Sheet4!$F:$F,0))+INDEX(Sheet4!$G:$G,MATCH(Sheet1!C188,Sheet4!$F:$F,0))+INDEX(Sheet4!$G:$G,MATCH(Sheet1!D188,Sheet4!$F:$F,0))+INDEX(Sheet4!$G:$G,MATCH(Sheet1!E188,Sheet4!$F:$F,0))+INDEX(Sheet4!$G:$G,MATCH(Sheet1!F188,Sheet4!$F:$F,0))+INDEX(Sheet4!$G:$G,MATCH(Sheet1!G188,Sheet4!$F:$F,0))+INDEX(Sheet4!$G:$G,MATCH(Sheet1!H188,Sheet4!$F:$F,0))+INDEX(Sheet4!$G:$G,MATCH(Sheet1!I188,Sheet4!$F:$F,0))+INDEX(Sheet4!$G:$G,MATCH(Sheet1!J188,Sheet4!$F:$F,0)),"")</f>
        <v/>
      </c>
      <c r="Q188" s="15"/>
      <c r="R188" s="18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19"/>
      <c r="AD188" s="19"/>
      <c r="AE188" s="20"/>
      <c r="AF188">
        <f si="63" t="shared"/>
        <v>0</v>
      </c>
      <c r="AH188">
        <v>165</v>
      </c>
      <c r="AI188" t="str">
        <f si="62" t="shared"/>
        <v>Ben SimmonsIsaiah CanaanJames HardenMonte MorrisJae CrowderCorey BrewerKenneth FariedPaul MillsapDeandre Ayton</v>
      </c>
      <c r="AJ188">
        <f si="64" t="shared"/>
        <v>0</v>
      </c>
      <c r="AK188">
        <f si="65" t="shared"/>
        <v>0</v>
      </c>
      <c r="AL188">
        <f si="66" t="shared"/>
        <v>0</v>
      </c>
      <c r="AM188">
        <f si="67" t="shared"/>
        <v>0</v>
      </c>
      <c r="AN188">
        <f si="68" t="shared"/>
        <v>0</v>
      </c>
      <c r="AO188">
        <f si="69" t="shared"/>
        <v>0</v>
      </c>
      <c r="AP188">
        <f si="70" t="shared"/>
        <v>0</v>
      </c>
      <c r="AQ188">
        <f si="71" t="shared"/>
        <v>0</v>
      </c>
      <c r="AR188">
        <f si="72" t="shared"/>
        <v>0</v>
      </c>
      <c r="AS188">
        <f si="73" t="shared"/>
        <v>0</v>
      </c>
      <c r="AU188" t="str">
        <f>IFERROR(VLOOKUP(C188,Results!$A$2:$B$240,2,FALSE)+VLOOKUP(D188,Results!$A$2:$B$240,2,FALSE)+VLOOKUP(E188,Results!$A$2:$B$240,2,FALSE)+VLOOKUP(F188,Results!$A$2:$B$240,2,FALSE)+VLOOKUP(G188,Results!$A$2:$B$240,2,FALSE)+VLOOKUP(H188,Results!$A$2:$B$240,2,FALSE)+VLOOKUP(I188,Results!$A$2:$B$240,2,FALSE)+VLOOKUP(J188,Results!$A$2:$B$240,2,FALSE)+VLOOKUP(B188,Results!$A$2:$B$240,2,FALSE)-MIN(VLOOKUP(C188,Results!$A$2:$B$240,2,FALSE),VLOOKUP(D188,Results!$A$2:$B$240,2,FALSE),VLOOKUP(E188,Results!$A$2:$B$240,2,FALSE),VLOOKUP(F188,Results!$A$2:$B$240,2,FALSE),VLOOKUP(G188,Results!$A$2:$B$240,2,FALSE),VLOOKUP(H188,Results!$A$2:$B$240,2,FALSE),VLOOKUP(I188,Results!$A$2:$B$240,2,FALSE),VLOOKUP(J188,Results!$A$2:$B$240,2,FALSE),VLOOKUP(B188,Results!$A$2:$B$240,2,FALSE)),"")</f>
        <v/>
      </c>
    </row>
    <row r="189" spans="2:47" x14ac:dyDescent="0.3">
      <c r="B189" s="7" t="s">
        <v>166</v>
      </c>
      <c r="C189" s="7" t="s">
        <v>95</v>
      </c>
      <c r="D189" s="7" t="s">
        <v>172</v>
      </c>
      <c r="E189" s="7" t="s">
        <v>146</v>
      </c>
      <c r="F189" s="7" t="s">
        <v>177</v>
      </c>
      <c r="G189" s="7" t="s">
        <v>159</v>
      </c>
      <c r="H189" s="7" t="s">
        <v>93</v>
      </c>
      <c r="I189" s="7" t="s">
        <v>183</v>
      </c>
      <c r="J189" s="7" t="s">
        <v>98</v>
      </c>
      <c r="K189" t="n">
        <v>18.0</v>
      </c>
      <c r="L189" s="30">
        <f si="60" t="shared"/>
        <v>0</v>
      </c>
      <c r="M189" s="6"/>
      <c r="N189" s="35" t="str">
        <f si="61" t="shared"/>
        <v/>
      </c>
      <c r="O189" s="59">
        <f>(IF(ISNUMBER(MATCH(B189,Sheet4!$K$92:$K$101,0)),1,0)+IF(ISNUMBER(MATCH(C189,Sheet4!$K$92:$K$101,0)),1,0)+IF(ISNUMBER(MATCH(D189,Sheet4!$K$92:$K$101,0)),1,0)+IF(ISNUMBER(MATCH(E189,Sheet4!$K$92:$K$101,0)),1,0)+IF(ISNUMBER(MATCH(F189,Sheet4!$K$92:$K$101,0)),1,0)+IF(ISNUMBER(MATCH(G189,Sheet4!$K$92:$K$101,0)),1,0)+IF(ISNUMBER(MATCH(H189,Sheet4!$K$92:$K$101,0)),1,0)+IF(ISNUMBER(MATCH(I189,Sheet4!$K$92:$K$101,0)),1,0)+IF(ISNUMBER(MATCH(J189,Sheet4!$K$92:$K$101,0)),1,0))
-
(IF(ISNUMBER(MATCH(B189,Sheet4!$F$2:$F$11,0)),1,0)+IF(ISNUMBER(MATCH(C189,Sheet4!$F$2:$F$11,0)),1,0)+IF(ISNUMBER(MATCH(D189,Sheet4!$F$2:$F$11,0)),1,0)+IF(ISNUMBER(MATCH(E189,Sheet4!$F$2:$F$11,0)),1,0)+IF(ISNUMBER(MATCH(F189,Sheet4!$F$2:$F$11,0)),1,0)+IF(ISNUMBER(MATCH(G189,Sheet4!$F$2:$F$11,0)),1,0)+IF(ISNUMBER(MATCH(H189,Sheet4!$F$2:$F$11,0)),1,0)+IF(ISNUMBER(MATCH(I189,Sheet4!$F$2:$F$11,0)),1,0)+IF(ISNUMBER(MATCH(J189,Sheet4!$F$2:$F$11,0)),1,0))</f>
        <v>0</v>
      </c>
      <c r="P189" s="40" t="str">
        <f>IFERROR(INDEX(Sheet4!$G:$G,MATCH(Sheet1!B189,Sheet4!$F:$F,0))+INDEX(Sheet4!$G:$G,MATCH(Sheet1!C189,Sheet4!$F:$F,0))+INDEX(Sheet4!$G:$G,MATCH(Sheet1!D189,Sheet4!$F:$F,0))+INDEX(Sheet4!$G:$G,MATCH(Sheet1!E189,Sheet4!$F:$F,0))+INDEX(Sheet4!$G:$G,MATCH(Sheet1!F189,Sheet4!$F:$F,0))+INDEX(Sheet4!$G:$G,MATCH(Sheet1!G189,Sheet4!$F:$F,0))+INDEX(Sheet4!$G:$G,MATCH(Sheet1!H189,Sheet4!$F:$F,0))+INDEX(Sheet4!$G:$G,MATCH(Sheet1!I189,Sheet4!$F:$F,0))+INDEX(Sheet4!$G:$G,MATCH(Sheet1!J189,Sheet4!$F:$F,0)),"")</f>
        <v/>
      </c>
      <c r="Q189" s="15"/>
      <c r="R189" s="18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19"/>
      <c r="AD189" s="19"/>
      <c r="AE189" s="20"/>
      <c r="AF189">
        <f si="63" t="shared"/>
        <v>0</v>
      </c>
      <c r="AH189">
        <v>166</v>
      </c>
      <c r="AI189" t="str">
        <f si="62" t="shared"/>
        <v>Ben SimmonsTrae YoungDevin BookerMonte MorrisKelly OubreJae CrowderMarvin BagleyTrey LylesRudy Gobert</v>
      </c>
      <c r="AJ189">
        <f si="64" t="shared"/>
        <v>0</v>
      </c>
      <c r="AK189">
        <f si="65" t="shared"/>
        <v>0</v>
      </c>
      <c r="AL189">
        <f si="66" t="shared"/>
        <v>0</v>
      </c>
      <c r="AM189">
        <f si="67" t="shared"/>
        <v>0</v>
      </c>
      <c r="AN189">
        <f si="68" t="shared"/>
        <v>0</v>
      </c>
      <c r="AO189">
        <f si="69" t="shared"/>
        <v>0</v>
      </c>
      <c r="AP189">
        <f si="70" t="shared"/>
        <v>0</v>
      </c>
      <c r="AQ189">
        <f si="71" t="shared"/>
        <v>0</v>
      </c>
      <c r="AR189">
        <f si="72" t="shared"/>
        <v>0</v>
      </c>
      <c r="AS189">
        <f si="73" t="shared"/>
        <v>0</v>
      </c>
      <c r="AU189" t="str">
        <f>IFERROR(VLOOKUP(C189,Results!$A$2:$B$240,2,FALSE)+VLOOKUP(D189,Results!$A$2:$B$240,2,FALSE)+VLOOKUP(E189,Results!$A$2:$B$240,2,FALSE)+VLOOKUP(F189,Results!$A$2:$B$240,2,FALSE)+VLOOKUP(G189,Results!$A$2:$B$240,2,FALSE)+VLOOKUP(H189,Results!$A$2:$B$240,2,FALSE)+VLOOKUP(I189,Results!$A$2:$B$240,2,FALSE)+VLOOKUP(J189,Results!$A$2:$B$240,2,FALSE)+VLOOKUP(B189,Results!$A$2:$B$240,2,FALSE)-MIN(VLOOKUP(C189,Results!$A$2:$B$240,2,FALSE),VLOOKUP(D189,Results!$A$2:$B$240,2,FALSE),VLOOKUP(E189,Results!$A$2:$B$240,2,FALSE),VLOOKUP(F189,Results!$A$2:$B$240,2,FALSE),VLOOKUP(G189,Results!$A$2:$B$240,2,FALSE),VLOOKUP(H189,Results!$A$2:$B$240,2,FALSE),VLOOKUP(I189,Results!$A$2:$B$240,2,FALSE),VLOOKUP(J189,Results!$A$2:$B$240,2,FALSE),VLOOKUP(B189,Results!$A$2:$B$240,2,FALSE)),"")</f>
        <v/>
      </c>
    </row>
    <row customHeight="1" ht="18.75" r="190" spans="2:47" x14ac:dyDescent="0.3">
      <c r="B190" s="7" t="s">
        <v>166</v>
      </c>
      <c r="C190" s="7" t="s">
        <v>168</v>
      </c>
      <c r="D190" s="7" t="s">
        <v>173</v>
      </c>
      <c r="E190" s="7" t="s">
        <v>146</v>
      </c>
      <c r="F190" s="7" t="s">
        <v>177</v>
      </c>
      <c r="G190" s="7" t="s">
        <v>159</v>
      </c>
      <c r="H190" s="7" t="s">
        <v>153</v>
      </c>
      <c r="I190" s="7" t="s">
        <v>181</v>
      </c>
      <c r="J190" s="7" t="s">
        <v>98</v>
      </c>
      <c r="K190" t="n">
        <v>18.0</v>
      </c>
      <c r="L190" s="30">
        <f si="60" t="shared"/>
        <v>0</v>
      </c>
      <c r="M190" s="6"/>
      <c r="N190" s="35" t="str">
        <f si="61" t="shared"/>
        <v/>
      </c>
      <c r="O190" s="59">
        <f>(IF(ISNUMBER(MATCH(B190,Sheet4!$K$92:$K$101,0)),1,0)+IF(ISNUMBER(MATCH(C190,Sheet4!$K$92:$K$101,0)),1,0)+IF(ISNUMBER(MATCH(D190,Sheet4!$K$92:$K$101,0)),1,0)+IF(ISNUMBER(MATCH(E190,Sheet4!$K$92:$K$101,0)),1,0)+IF(ISNUMBER(MATCH(F190,Sheet4!$K$92:$K$101,0)),1,0)+IF(ISNUMBER(MATCH(G190,Sheet4!$K$92:$K$101,0)),1,0)+IF(ISNUMBER(MATCH(H190,Sheet4!$K$92:$K$101,0)),1,0)+IF(ISNUMBER(MATCH(I190,Sheet4!$K$92:$K$101,0)),1,0)+IF(ISNUMBER(MATCH(J190,Sheet4!$K$92:$K$101,0)),1,0))
-
(IF(ISNUMBER(MATCH(B190,Sheet4!$F$2:$F$11,0)),1,0)+IF(ISNUMBER(MATCH(C190,Sheet4!$F$2:$F$11,0)),1,0)+IF(ISNUMBER(MATCH(D190,Sheet4!$F$2:$F$11,0)),1,0)+IF(ISNUMBER(MATCH(E190,Sheet4!$F$2:$F$11,0)),1,0)+IF(ISNUMBER(MATCH(F190,Sheet4!$F$2:$F$11,0)),1,0)+IF(ISNUMBER(MATCH(G190,Sheet4!$F$2:$F$11,0)),1,0)+IF(ISNUMBER(MATCH(H190,Sheet4!$F$2:$F$11,0)),1,0)+IF(ISNUMBER(MATCH(I190,Sheet4!$F$2:$F$11,0)),1,0)+IF(ISNUMBER(MATCH(J190,Sheet4!$F$2:$F$11,0)),1,0))</f>
        <v>0</v>
      </c>
      <c r="P190" s="40" t="str">
        <f>IFERROR(INDEX(Sheet4!$G:$G,MATCH(Sheet1!B190,Sheet4!$F:$F,0))+INDEX(Sheet4!$G:$G,MATCH(Sheet1!C190,Sheet4!$F:$F,0))+INDEX(Sheet4!$G:$G,MATCH(Sheet1!D190,Sheet4!$F:$F,0))+INDEX(Sheet4!$G:$G,MATCH(Sheet1!E190,Sheet4!$F:$F,0))+INDEX(Sheet4!$G:$G,MATCH(Sheet1!F190,Sheet4!$F:$F,0))+INDEX(Sheet4!$G:$G,MATCH(Sheet1!G190,Sheet4!$F:$F,0))+INDEX(Sheet4!$G:$G,MATCH(Sheet1!H190,Sheet4!$F:$F,0))+INDEX(Sheet4!$G:$G,MATCH(Sheet1!I190,Sheet4!$F:$F,0))+INDEX(Sheet4!$G:$G,MATCH(Sheet1!J190,Sheet4!$F:$F,0)),"")</f>
        <v/>
      </c>
      <c r="Q190" s="15"/>
      <c r="R190" s="18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19"/>
      <c r="AD190" s="19"/>
      <c r="AE190" s="20"/>
      <c r="AF190">
        <f si="63" t="shared"/>
        <v>0</v>
      </c>
      <c r="AH190">
        <v>167</v>
      </c>
      <c r="AI190" t="str">
        <f si="62" t="shared"/>
        <v>Ben SimmonsDe'Aaron FoxBuddy HieldMonte MorrisKelly OubreGerald GreenPaul MillsapRichaun HolmesJoel Embiid</v>
      </c>
      <c r="AJ190">
        <f si="64" t="shared"/>
        <v>0</v>
      </c>
      <c r="AK190">
        <f si="65" t="shared"/>
        <v>0</v>
      </c>
      <c r="AL190">
        <f si="66" t="shared"/>
        <v>0</v>
      </c>
      <c r="AM190">
        <f si="67" t="shared"/>
        <v>0</v>
      </c>
      <c r="AN190">
        <f si="68" t="shared"/>
        <v>0</v>
      </c>
      <c r="AO190">
        <f si="69" t="shared"/>
        <v>0</v>
      </c>
      <c r="AP190">
        <f si="70" t="shared"/>
        <v>0</v>
      </c>
      <c r="AQ190">
        <f si="71" t="shared"/>
        <v>0</v>
      </c>
      <c r="AR190">
        <f si="72" t="shared"/>
        <v>0</v>
      </c>
      <c r="AS190">
        <f si="73" t="shared"/>
        <v>0</v>
      </c>
      <c r="AU190" t="str">
        <f>IFERROR(VLOOKUP(C190,Results!$A$2:$B$240,2,FALSE)+VLOOKUP(D190,Results!$A$2:$B$240,2,FALSE)+VLOOKUP(E190,Results!$A$2:$B$240,2,FALSE)+VLOOKUP(F190,Results!$A$2:$B$240,2,FALSE)+VLOOKUP(G190,Results!$A$2:$B$240,2,FALSE)+VLOOKUP(H190,Results!$A$2:$B$240,2,FALSE)+VLOOKUP(I190,Results!$A$2:$B$240,2,FALSE)+VLOOKUP(J190,Results!$A$2:$B$240,2,FALSE)+VLOOKUP(B190,Results!$A$2:$B$240,2,FALSE)-MIN(VLOOKUP(C190,Results!$A$2:$B$240,2,FALSE),VLOOKUP(D190,Results!$A$2:$B$240,2,FALSE),VLOOKUP(E190,Results!$A$2:$B$240,2,FALSE),VLOOKUP(F190,Results!$A$2:$B$240,2,FALSE),VLOOKUP(G190,Results!$A$2:$B$240,2,FALSE),VLOOKUP(H190,Results!$A$2:$B$240,2,FALSE),VLOOKUP(I190,Results!$A$2:$B$240,2,FALSE),VLOOKUP(J190,Results!$A$2:$B$240,2,FALSE),VLOOKUP(B190,Results!$A$2:$B$240,2,FALSE)),"")</f>
        <v/>
      </c>
    </row>
    <row customHeight="1" ht="18.75" r="191" spans="2:47" x14ac:dyDescent="0.3">
      <c r="B191" s="7" t="s">
        <v>166</v>
      </c>
      <c r="C191" s="7" t="s">
        <v>171</v>
      </c>
      <c r="D191" s="7" t="s">
        <v>99</v>
      </c>
      <c r="E191" s="7" t="s">
        <v>146</v>
      </c>
      <c r="F191" s="7" t="s">
        <v>177</v>
      </c>
      <c r="G191" s="7" t="s">
        <v>179</v>
      </c>
      <c r="H191" s="7" t="s">
        <v>153</v>
      </c>
      <c r="I191" s="7" t="s">
        <v>181</v>
      </c>
      <c r="J191" s="7" t="s">
        <v>98</v>
      </c>
      <c r="K191" t="n">
        <v>18.0</v>
      </c>
      <c r="L191" s="30">
        <f si="60" t="shared"/>
        <v>0</v>
      </c>
      <c r="M191" s="6"/>
      <c r="N191" s="35" t="str">
        <f si="61" t="shared"/>
        <v/>
      </c>
      <c r="O191" s="59">
        <f>(IF(ISNUMBER(MATCH(B191,Sheet4!$K$92:$K$101,0)),1,0)+IF(ISNUMBER(MATCH(C191,Sheet4!$K$92:$K$101,0)),1,0)+IF(ISNUMBER(MATCH(D191,Sheet4!$K$92:$K$101,0)),1,0)+IF(ISNUMBER(MATCH(E191,Sheet4!$K$92:$K$101,0)),1,0)+IF(ISNUMBER(MATCH(F191,Sheet4!$K$92:$K$101,0)),1,0)+IF(ISNUMBER(MATCH(G191,Sheet4!$K$92:$K$101,0)),1,0)+IF(ISNUMBER(MATCH(H191,Sheet4!$K$92:$K$101,0)),1,0)+IF(ISNUMBER(MATCH(I191,Sheet4!$K$92:$K$101,0)),1,0)+IF(ISNUMBER(MATCH(J191,Sheet4!$K$92:$K$101,0)),1,0))
-
(IF(ISNUMBER(MATCH(B191,Sheet4!$F$2:$F$11,0)),1,0)+IF(ISNUMBER(MATCH(C191,Sheet4!$F$2:$F$11,0)),1,0)+IF(ISNUMBER(MATCH(D191,Sheet4!$F$2:$F$11,0)),1,0)+IF(ISNUMBER(MATCH(E191,Sheet4!$F$2:$F$11,0)),1,0)+IF(ISNUMBER(MATCH(F191,Sheet4!$F$2:$F$11,0)),1,0)+IF(ISNUMBER(MATCH(G191,Sheet4!$F$2:$F$11,0)),1,0)+IF(ISNUMBER(MATCH(H191,Sheet4!$F$2:$F$11,0)),1,0)+IF(ISNUMBER(MATCH(I191,Sheet4!$F$2:$F$11,0)),1,0)+IF(ISNUMBER(MATCH(J191,Sheet4!$F$2:$F$11,0)),1,0))</f>
        <v>0</v>
      </c>
      <c r="P191" s="40" t="str">
        <f>IFERROR(INDEX(Sheet4!$G:$G,MATCH(Sheet1!B191,Sheet4!$F:$F,0))+INDEX(Sheet4!$G:$G,MATCH(Sheet1!C191,Sheet4!$F:$F,0))+INDEX(Sheet4!$G:$G,MATCH(Sheet1!D191,Sheet4!$F:$F,0))+INDEX(Sheet4!$G:$G,MATCH(Sheet1!E191,Sheet4!$F:$F,0))+INDEX(Sheet4!$G:$G,MATCH(Sheet1!F191,Sheet4!$F:$F,0))+INDEX(Sheet4!$G:$G,MATCH(Sheet1!G191,Sheet4!$F:$F,0))+INDEX(Sheet4!$G:$G,MATCH(Sheet1!H191,Sheet4!$F:$F,0))+INDEX(Sheet4!$G:$G,MATCH(Sheet1!I191,Sheet4!$F:$F,0))+INDEX(Sheet4!$G:$G,MATCH(Sheet1!J191,Sheet4!$F:$F,0)),"")</f>
        <v/>
      </c>
      <c r="Q191" s="15"/>
      <c r="R191" s="18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19"/>
      <c r="AD191" s="19"/>
      <c r="AE191" s="20"/>
      <c r="AF191">
        <f si="63" t="shared"/>
        <v>0</v>
      </c>
      <c r="AH191">
        <v>168</v>
      </c>
      <c r="AI191" t="str">
        <f si="62" t="shared"/>
        <v>Ben SimmonsDe'Aaron FoxDevin BookerMonte MorrisKelly OubreCorey BrewerJohn CollinsPaul MillsapDeandre Ayton</v>
      </c>
      <c r="AJ191">
        <f si="64" t="shared"/>
        <v>0</v>
      </c>
      <c r="AK191">
        <f si="65" t="shared"/>
        <v>0</v>
      </c>
      <c r="AL191">
        <f si="66" t="shared"/>
        <v>0</v>
      </c>
      <c r="AM191">
        <f si="67" t="shared"/>
        <v>0</v>
      </c>
      <c r="AN191">
        <f si="68" t="shared"/>
        <v>0</v>
      </c>
      <c r="AO191">
        <f si="69" t="shared"/>
        <v>0</v>
      </c>
      <c r="AP191">
        <f si="70" t="shared"/>
        <v>0</v>
      </c>
      <c r="AQ191">
        <f si="71" t="shared"/>
        <v>0</v>
      </c>
      <c r="AR191">
        <f si="72" t="shared"/>
        <v>0</v>
      </c>
      <c r="AS191">
        <f si="73" t="shared"/>
        <v>0</v>
      </c>
      <c r="AU191" t="str">
        <f>IFERROR(VLOOKUP(C191,Results!$A$2:$B$240,2,FALSE)+VLOOKUP(D191,Results!$A$2:$B$240,2,FALSE)+VLOOKUP(E191,Results!$A$2:$B$240,2,FALSE)+VLOOKUP(F191,Results!$A$2:$B$240,2,FALSE)+VLOOKUP(G191,Results!$A$2:$B$240,2,FALSE)+VLOOKUP(H191,Results!$A$2:$B$240,2,FALSE)+VLOOKUP(I191,Results!$A$2:$B$240,2,FALSE)+VLOOKUP(J191,Results!$A$2:$B$240,2,FALSE)+VLOOKUP(B191,Results!$A$2:$B$240,2,FALSE)-MIN(VLOOKUP(C191,Results!$A$2:$B$240,2,FALSE),VLOOKUP(D191,Results!$A$2:$B$240,2,FALSE),VLOOKUP(E191,Results!$A$2:$B$240,2,FALSE),VLOOKUP(F191,Results!$A$2:$B$240,2,FALSE),VLOOKUP(G191,Results!$A$2:$B$240,2,FALSE),VLOOKUP(H191,Results!$A$2:$B$240,2,FALSE),VLOOKUP(I191,Results!$A$2:$B$240,2,FALSE),VLOOKUP(J191,Results!$A$2:$B$240,2,FALSE),VLOOKUP(B191,Results!$A$2:$B$240,2,FALSE)),"")</f>
        <v/>
      </c>
    </row>
    <row customHeight="1" ht="18.75" r="192" spans="2:47" x14ac:dyDescent="0.3">
      <c r="B192" s="7" t="s">
        <v>166</v>
      </c>
      <c r="C192" s="7" t="s">
        <v>87</v>
      </c>
      <c r="D192" s="7" t="s">
        <v>172</v>
      </c>
      <c r="E192" s="7" t="s">
        <v>146</v>
      </c>
      <c r="F192" s="7" t="s">
        <v>177</v>
      </c>
      <c r="G192" s="7" t="s">
        <v>90</v>
      </c>
      <c r="H192" s="7" t="s">
        <v>183</v>
      </c>
      <c r="I192" s="7" t="s">
        <v>155</v>
      </c>
      <c r="J192" s="7" t="s">
        <v>186</v>
      </c>
      <c r="K192" t="n">
        <v>18.0</v>
      </c>
      <c r="L192" s="30">
        <f si="60" t="shared"/>
        <v>0</v>
      </c>
      <c r="M192" s="6"/>
      <c r="N192" s="35" t="str">
        <f si="61" t="shared"/>
        <v/>
      </c>
      <c r="O192" s="59">
        <f>(IF(ISNUMBER(MATCH(B192,Sheet4!$K$92:$K$101,0)),1,0)+IF(ISNUMBER(MATCH(C192,Sheet4!$K$92:$K$101,0)),1,0)+IF(ISNUMBER(MATCH(D192,Sheet4!$K$92:$K$101,0)),1,0)+IF(ISNUMBER(MATCH(E192,Sheet4!$K$92:$K$101,0)),1,0)+IF(ISNUMBER(MATCH(F192,Sheet4!$K$92:$K$101,0)),1,0)+IF(ISNUMBER(MATCH(G192,Sheet4!$K$92:$K$101,0)),1,0)+IF(ISNUMBER(MATCH(H192,Sheet4!$K$92:$K$101,0)),1,0)+IF(ISNUMBER(MATCH(I192,Sheet4!$K$92:$K$101,0)),1,0)+IF(ISNUMBER(MATCH(J192,Sheet4!$K$92:$K$101,0)),1,0))
-
(IF(ISNUMBER(MATCH(B192,Sheet4!$F$2:$F$11,0)),1,0)+IF(ISNUMBER(MATCH(C192,Sheet4!$F$2:$F$11,0)),1,0)+IF(ISNUMBER(MATCH(D192,Sheet4!$F$2:$F$11,0)),1,0)+IF(ISNUMBER(MATCH(E192,Sheet4!$F$2:$F$11,0)),1,0)+IF(ISNUMBER(MATCH(F192,Sheet4!$F$2:$F$11,0)),1,0)+IF(ISNUMBER(MATCH(G192,Sheet4!$F$2:$F$11,0)),1,0)+IF(ISNUMBER(MATCH(H192,Sheet4!$F$2:$F$11,0)),1,0)+IF(ISNUMBER(MATCH(I192,Sheet4!$F$2:$F$11,0)),1,0)+IF(ISNUMBER(MATCH(J192,Sheet4!$F$2:$F$11,0)),1,0))</f>
        <v>0</v>
      </c>
      <c r="P192" s="40" t="str">
        <f>IFERROR(INDEX(Sheet4!$G:$G,MATCH(Sheet1!B192,Sheet4!$F:$F,0))+INDEX(Sheet4!$G:$G,MATCH(Sheet1!C192,Sheet4!$F:$F,0))+INDEX(Sheet4!$G:$G,MATCH(Sheet1!D192,Sheet4!$F:$F,0))+INDEX(Sheet4!$G:$G,MATCH(Sheet1!E192,Sheet4!$F:$F,0))+INDEX(Sheet4!$G:$G,MATCH(Sheet1!F192,Sheet4!$F:$F,0))+INDEX(Sheet4!$G:$G,MATCH(Sheet1!G192,Sheet4!$F:$F,0))+INDEX(Sheet4!$G:$G,MATCH(Sheet1!H192,Sheet4!$F:$F,0))+INDEX(Sheet4!$G:$G,MATCH(Sheet1!I192,Sheet4!$F:$F,0))+INDEX(Sheet4!$G:$G,MATCH(Sheet1!J192,Sheet4!$F:$F,0)),"")</f>
        <v/>
      </c>
      <c r="Q192" s="15"/>
      <c r="R192" s="18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19"/>
      <c r="AD192" s="19"/>
      <c r="AE192" s="20"/>
      <c r="AF192">
        <f si="63" t="shared"/>
        <v>0</v>
      </c>
      <c r="AH192">
        <v>169</v>
      </c>
      <c r="AI192" t="str">
        <f si="62" t="shared"/>
        <v>Trae YoungLandry ShametDevin BookerMonte MorrisWill BartonKelly OubreKenneth FariedJosh JacksonRudy Gobert</v>
      </c>
      <c r="AJ192">
        <f si="64" t="shared"/>
        <v>0</v>
      </c>
      <c r="AK192">
        <f si="65" t="shared"/>
        <v>0</v>
      </c>
      <c r="AL192">
        <f si="66" t="shared"/>
        <v>0</v>
      </c>
      <c r="AM192">
        <f si="67" t="shared"/>
        <v>0</v>
      </c>
      <c r="AN192">
        <f si="68" t="shared"/>
        <v>0</v>
      </c>
      <c r="AO192">
        <f si="69" t="shared"/>
        <v>0</v>
      </c>
      <c r="AP192">
        <f si="70" t="shared"/>
        <v>0</v>
      </c>
      <c r="AQ192">
        <f si="71" t="shared"/>
        <v>0</v>
      </c>
      <c r="AR192">
        <f si="72" t="shared"/>
        <v>0</v>
      </c>
      <c r="AS192">
        <f si="73" t="shared"/>
        <v>0</v>
      </c>
      <c r="AU192" t="str">
        <f>IFERROR(VLOOKUP(C192,Results!$A$2:$B$240,2,FALSE)+VLOOKUP(D192,Results!$A$2:$B$240,2,FALSE)+VLOOKUP(E192,Results!$A$2:$B$240,2,FALSE)+VLOOKUP(F192,Results!$A$2:$B$240,2,FALSE)+VLOOKUP(G192,Results!$A$2:$B$240,2,FALSE)+VLOOKUP(H192,Results!$A$2:$B$240,2,FALSE)+VLOOKUP(I192,Results!$A$2:$B$240,2,FALSE)+VLOOKUP(J192,Results!$A$2:$B$240,2,FALSE)+VLOOKUP(B192,Results!$A$2:$B$240,2,FALSE)-MIN(VLOOKUP(C192,Results!$A$2:$B$240,2,FALSE),VLOOKUP(D192,Results!$A$2:$B$240,2,FALSE),VLOOKUP(E192,Results!$A$2:$B$240,2,FALSE),VLOOKUP(F192,Results!$A$2:$B$240,2,FALSE),VLOOKUP(G192,Results!$A$2:$B$240,2,FALSE),VLOOKUP(H192,Results!$A$2:$B$240,2,FALSE),VLOOKUP(I192,Results!$A$2:$B$240,2,FALSE),VLOOKUP(J192,Results!$A$2:$B$240,2,FALSE),VLOOKUP(B192,Results!$A$2:$B$240,2,FALSE)),"")</f>
        <v/>
      </c>
    </row>
    <row r="193" spans="2:47" x14ac:dyDescent="0.3">
      <c r="B193" s="7" t="s">
        <v>166</v>
      </c>
      <c r="C193" s="7" t="s">
        <v>87</v>
      </c>
      <c r="D193" s="7" t="s">
        <v>173</v>
      </c>
      <c r="E193" s="7" t="s">
        <v>146</v>
      </c>
      <c r="F193" s="7" t="s">
        <v>179</v>
      </c>
      <c r="G193" s="7" t="s">
        <v>180</v>
      </c>
      <c r="H193" s="7" t="s">
        <v>92</v>
      </c>
      <c r="I193" s="7" t="s">
        <v>181</v>
      </c>
      <c r="J193" s="7" t="s">
        <v>98</v>
      </c>
      <c r="K193" t="n">
        <v>18.0</v>
      </c>
      <c r="L193" s="30">
        <f si="60" t="shared"/>
        <v>0</v>
      </c>
      <c r="M193" s="6"/>
      <c r="N193" s="35" t="str">
        <f si="61" t="shared"/>
        <v/>
      </c>
      <c r="O193" s="59">
        <f>(IF(ISNUMBER(MATCH(B193,Sheet4!$K$92:$K$101,0)),1,0)+IF(ISNUMBER(MATCH(C193,Sheet4!$K$92:$K$101,0)),1,0)+IF(ISNUMBER(MATCH(D193,Sheet4!$K$92:$K$101,0)),1,0)+IF(ISNUMBER(MATCH(E193,Sheet4!$K$92:$K$101,0)),1,0)+IF(ISNUMBER(MATCH(F193,Sheet4!$K$92:$K$101,0)),1,0)+IF(ISNUMBER(MATCH(G193,Sheet4!$K$92:$K$101,0)),1,0)+IF(ISNUMBER(MATCH(H193,Sheet4!$K$92:$K$101,0)),1,0)+IF(ISNUMBER(MATCH(I193,Sheet4!$K$92:$K$101,0)),1,0)+IF(ISNUMBER(MATCH(J193,Sheet4!$K$92:$K$101,0)),1,0))
-
(IF(ISNUMBER(MATCH(B193,Sheet4!$F$2:$F$11,0)),1,0)+IF(ISNUMBER(MATCH(C193,Sheet4!$F$2:$F$11,0)),1,0)+IF(ISNUMBER(MATCH(D193,Sheet4!$F$2:$F$11,0)),1,0)+IF(ISNUMBER(MATCH(E193,Sheet4!$F$2:$F$11,0)),1,0)+IF(ISNUMBER(MATCH(F193,Sheet4!$F$2:$F$11,0)),1,0)+IF(ISNUMBER(MATCH(G193,Sheet4!$F$2:$F$11,0)),1,0)+IF(ISNUMBER(MATCH(H193,Sheet4!$F$2:$F$11,0)),1,0)+IF(ISNUMBER(MATCH(I193,Sheet4!$F$2:$F$11,0)),1,0)+IF(ISNUMBER(MATCH(J193,Sheet4!$F$2:$F$11,0)),1,0))</f>
        <v>0</v>
      </c>
      <c r="P193" s="40" t="str">
        <f>IFERROR(INDEX(Sheet4!$G:$G,MATCH(Sheet1!B193,Sheet4!$F:$F,0))+INDEX(Sheet4!$G:$G,MATCH(Sheet1!C193,Sheet4!$F:$F,0))+INDEX(Sheet4!$G:$G,MATCH(Sheet1!D193,Sheet4!$F:$F,0))+INDEX(Sheet4!$G:$G,MATCH(Sheet1!E193,Sheet4!$F:$F,0))+INDEX(Sheet4!$G:$G,MATCH(Sheet1!F193,Sheet4!$F:$F,0))+INDEX(Sheet4!$G:$G,MATCH(Sheet1!G193,Sheet4!$F:$F,0))+INDEX(Sheet4!$G:$G,MATCH(Sheet1!H193,Sheet4!$F:$F,0))+INDEX(Sheet4!$G:$G,MATCH(Sheet1!I193,Sheet4!$F:$F,0))+INDEX(Sheet4!$G:$G,MATCH(Sheet1!J193,Sheet4!$F:$F,0)),"")</f>
        <v/>
      </c>
      <c r="Q193" s="15"/>
      <c r="R193" s="18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19"/>
      <c r="AD193" s="19"/>
      <c r="AE193" s="20"/>
      <c r="AF193">
        <f si="63" t="shared"/>
        <v>0</v>
      </c>
      <c r="AH193">
        <v>170</v>
      </c>
      <c r="AI193" t="str">
        <f si="62" t="shared"/>
        <v>Ben SimmonsDe'Aaron FoxMonte MorrisMalik BeasleyMikal BridgesGerald GreenKenneth FariedMarvin BagleyKarl-Anthony Towns</v>
      </c>
      <c r="AJ193">
        <f si="64" t="shared"/>
        <v>0</v>
      </c>
      <c r="AK193">
        <f si="65" t="shared"/>
        <v>0</v>
      </c>
      <c r="AL193">
        <f si="66" t="shared"/>
        <v>0</v>
      </c>
      <c r="AM193">
        <f si="67" t="shared"/>
        <v>0</v>
      </c>
      <c r="AN193">
        <f si="68" t="shared"/>
        <v>0</v>
      </c>
      <c r="AO193">
        <f si="69" t="shared"/>
        <v>0</v>
      </c>
      <c r="AP193">
        <f si="70" t="shared"/>
        <v>0</v>
      </c>
      <c r="AQ193">
        <f si="71" t="shared"/>
        <v>0</v>
      </c>
      <c r="AR193">
        <f si="72" t="shared"/>
        <v>0</v>
      </c>
      <c r="AS193">
        <f si="73" t="shared"/>
        <v>0</v>
      </c>
      <c r="AU193" t="str">
        <f>IFERROR(VLOOKUP(C193,Results!$A$2:$B$240,2,FALSE)+VLOOKUP(D193,Results!$A$2:$B$240,2,FALSE)+VLOOKUP(E193,Results!$A$2:$B$240,2,FALSE)+VLOOKUP(F193,Results!$A$2:$B$240,2,FALSE)+VLOOKUP(G193,Results!$A$2:$B$240,2,FALSE)+VLOOKUP(H193,Results!$A$2:$B$240,2,FALSE)+VLOOKUP(I193,Results!$A$2:$B$240,2,FALSE)+VLOOKUP(J193,Results!$A$2:$B$240,2,FALSE)+VLOOKUP(B193,Results!$A$2:$B$240,2,FALSE)-MIN(VLOOKUP(C193,Results!$A$2:$B$240,2,FALSE),VLOOKUP(D193,Results!$A$2:$B$240,2,FALSE),VLOOKUP(E193,Results!$A$2:$B$240,2,FALSE),VLOOKUP(F193,Results!$A$2:$B$240,2,FALSE),VLOOKUP(G193,Results!$A$2:$B$240,2,FALSE),VLOOKUP(H193,Results!$A$2:$B$240,2,FALSE),VLOOKUP(I193,Results!$A$2:$B$240,2,FALSE),VLOOKUP(J193,Results!$A$2:$B$240,2,FALSE),VLOOKUP(B193,Results!$A$2:$B$240,2,FALSE)),"")</f>
        <v/>
      </c>
    </row>
    <row customHeight="1" ht="18.75" r="194" spans="2:47" x14ac:dyDescent="0.3">
      <c r="B194" s="7" t="s">
        <v>166</v>
      </c>
      <c r="C194" s="7" t="s">
        <v>171</v>
      </c>
      <c r="D194" s="7" t="s">
        <v>173</v>
      </c>
      <c r="E194" s="7" t="s">
        <v>146</v>
      </c>
      <c r="F194" s="7" t="s">
        <v>150</v>
      </c>
      <c r="G194" s="7" t="s">
        <v>96</v>
      </c>
      <c r="H194" s="7" t="s">
        <v>93</v>
      </c>
      <c r="I194" s="7" t="s">
        <v>181</v>
      </c>
      <c r="J194" s="7" t="s">
        <v>98</v>
      </c>
      <c r="K194" t="n">
        <v>18.0</v>
      </c>
      <c r="L194" s="30">
        <f si="60" t="shared"/>
        <v>0</v>
      </c>
      <c r="M194" s="6"/>
      <c r="N194" s="35" t="str">
        <f si="61" t="shared"/>
        <v/>
      </c>
      <c r="O194" s="59">
        <f>(IF(ISNUMBER(MATCH(B194,Sheet4!$K$92:$K$101,0)),1,0)+IF(ISNUMBER(MATCH(C194,Sheet4!$K$92:$K$101,0)),1,0)+IF(ISNUMBER(MATCH(D194,Sheet4!$K$92:$K$101,0)),1,0)+IF(ISNUMBER(MATCH(E194,Sheet4!$K$92:$K$101,0)),1,0)+IF(ISNUMBER(MATCH(F194,Sheet4!$K$92:$K$101,0)),1,0)+IF(ISNUMBER(MATCH(G194,Sheet4!$K$92:$K$101,0)),1,0)+IF(ISNUMBER(MATCH(H194,Sheet4!$K$92:$K$101,0)),1,0)+IF(ISNUMBER(MATCH(I194,Sheet4!$K$92:$K$101,0)),1,0)+IF(ISNUMBER(MATCH(J194,Sheet4!$K$92:$K$101,0)),1,0))
-
(IF(ISNUMBER(MATCH(B194,Sheet4!$F$2:$F$11,0)),1,0)+IF(ISNUMBER(MATCH(C194,Sheet4!$F$2:$F$11,0)),1,0)+IF(ISNUMBER(MATCH(D194,Sheet4!$F$2:$F$11,0)),1,0)+IF(ISNUMBER(MATCH(E194,Sheet4!$F$2:$F$11,0)),1,0)+IF(ISNUMBER(MATCH(F194,Sheet4!$F$2:$F$11,0)),1,0)+IF(ISNUMBER(MATCH(G194,Sheet4!$F$2:$F$11,0)),1,0)+IF(ISNUMBER(MATCH(H194,Sheet4!$F$2:$F$11,0)),1,0)+IF(ISNUMBER(MATCH(I194,Sheet4!$F$2:$F$11,0)),1,0)+IF(ISNUMBER(MATCH(J194,Sheet4!$F$2:$F$11,0)),1,0))</f>
        <v>0</v>
      </c>
      <c r="P194" s="40" t="str">
        <f>IFERROR(INDEX(Sheet4!$G:$G,MATCH(Sheet1!B194,Sheet4!$F:$F,0))+INDEX(Sheet4!$G:$G,MATCH(Sheet1!C194,Sheet4!$F:$F,0))+INDEX(Sheet4!$G:$G,MATCH(Sheet1!D194,Sheet4!$F:$F,0))+INDEX(Sheet4!$G:$G,MATCH(Sheet1!E194,Sheet4!$F:$F,0))+INDEX(Sheet4!$G:$G,MATCH(Sheet1!F194,Sheet4!$F:$F,0))+INDEX(Sheet4!$G:$G,MATCH(Sheet1!G194,Sheet4!$F:$F,0))+INDEX(Sheet4!$G:$G,MATCH(Sheet1!H194,Sheet4!$F:$F,0))+INDEX(Sheet4!$G:$G,MATCH(Sheet1!I194,Sheet4!$F:$F,0))+INDEX(Sheet4!$G:$G,MATCH(Sheet1!J194,Sheet4!$F:$F,0)),"")</f>
        <v/>
      </c>
      <c r="Q194" s="15"/>
      <c r="R194" s="18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19"/>
      <c r="AD194" s="19"/>
      <c r="AE194" s="20"/>
      <c r="AF194">
        <f si="63" t="shared"/>
        <v>0</v>
      </c>
      <c r="AH194">
        <v>171</v>
      </c>
      <c r="AI194" t="str">
        <f si="62" t="shared"/>
        <v>Ben SimmonsLandry ShametJimmy ButlerMonte MorrisWill BartonJoe InglesMarvin BagleyJosh JacksonRudy Gobert</v>
      </c>
      <c r="AJ194">
        <f si="64" t="shared"/>
        <v>0</v>
      </c>
      <c r="AK194">
        <f si="65" t="shared"/>
        <v>0</v>
      </c>
      <c r="AL194">
        <f si="66" t="shared"/>
        <v>0</v>
      </c>
      <c r="AM194">
        <f si="67" t="shared"/>
        <v>0</v>
      </c>
      <c r="AN194">
        <f si="68" t="shared"/>
        <v>0</v>
      </c>
      <c r="AO194">
        <f si="69" t="shared"/>
        <v>0</v>
      </c>
      <c r="AP194">
        <f si="70" t="shared"/>
        <v>0</v>
      </c>
      <c r="AQ194">
        <f si="71" t="shared"/>
        <v>0</v>
      </c>
      <c r="AR194">
        <f si="72" t="shared"/>
        <v>0</v>
      </c>
      <c r="AS194">
        <f si="73" t="shared"/>
        <v>0</v>
      </c>
      <c r="AU194" t="str">
        <f>IFERROR(VLOOKUP(C194,Results!$A$2:$B$240,2,FALSE)+VLOOKUP(D194,Results!$A$2:$B$240,2,FALSE)+VLOOKUP(E194,Results!$A$2:$B$240,2,FALSE)+VLOOKUP(F194,Results!$A$2:$B$240,2,FALSE)+VLOOKUP(G194,Results!$A$2:$B$240,2,FALSE)+VLOOKUP(H194,Results!$A$2:$B$240,2,FALSE)+VLOOKUP(I194,Results!$A$2:$B$240,2,FALSE)+VLOOKUP(J194,Results!$A$2:$B$240,2,FALSE)+VLOOKUP(B194,Results!$A$2:$B$240,2,FALSE)-MIN(VLOOKUP(C194,Results!$A$2:$B$240,2,FALSE),VLOOKUP(D194,Results!$A$2:$B$240,2,FALSE),VLOOKUP(E194,Results!$A$2:$B$240,2,FALSE),VLOOKUP(F194,Results!$A$2:$B$240,2,FALSE),VLOOKUP(G194,Results!$A$2:$B$240,2,FALSE),VLOOKUP(H194,Results!$A$2:$B$240,2,FALSE),VLOOKUP(I194,Results!$A$2:$B$240,2,FALSE),VLOOKUP(J194,Results!$A$2:$B$240,2,FALSE),VLOOKUP(B194,Results!$A$2:$B$240,2,FALSE)),"")</f>
        <v/>
      </c>
    </row>
    <row customHeight="1" ht="18.75" r="195" spans="2:47" x14ac:dyDescent="0.3">
      <c r="B195" s="7" t="s">
        <v>116</v>
      </c>
      <c r="C195" s="7" t="s">
        <v>170</v>
      </c>
      <c r="D195" s="7" t="s">
        <v>145</v>
      </c>
      <c r="E195" s="7" t="s">
        <v>146</v>
      </c>
      <c r="F195" s="7" t="s">
        <v>177</v>
      </c>
      <c r="G195" s="7" t="s">
        <v>96</v>
      </c>
      <c r="H195" s="7" t="s">
        <v>153</v>
      </c>
      <c r="I195" s="7" t="s">
        <v>152</v>
      </c>
      <c r="J195" s="7" t="s">
        <v>98</v>
      </c>
      <c r="K195" t="n">
        <v>18.0</v>
      </c>
      <c r="L195" s="30">
        <f si="60" t="shared"/>
        <v>0</v>
      </c>
      <c r="M195" s="6"/>
      <c r="N195" s="35" t="str">
        <f si="61" t="shared"/>
        <v/>
      </c>
      <c r="O195" s="59">
        <f>(IF(ISNUMBER(MATCH(B195,Sheet4!$K$92:$K$101,0)),1,0)+IF(ISNUMBER(MATCH(C195,Sheet4!$K$92:$K$101,0)),1,0)+IF(ISNUMBER(MATCH(D195,Sheet4!$K$92:$K$101,0)),1,0)+IF(ISNUMBER(MATCH(E195,Sheet4!$K$92:$K$101,0)),1,0)+IF(ISNUMBER(MATCH(F195,Sheet4!$K$92:$K$101,0)),1,0)+IF(ISNUMBER(MATCH(G195,Sheet4!$K$92:$K$101,0)),1,0)+IF(ISNUMBER(MATCH(H195,Sheet4!$K$92:$K$101,0)),1,0)+IF(ISNUMBER(MATCH(I195,Sheet4!$K$92:$K$101,0)),1,0)+IF(ISNUMBER(MATCH(J195,Sheet4!$K$92:$K$101,0)),1,0))
-
(IF(ISNUMBER(MATCH(B195,Sheet4!$F$2:$F$11,0)),1,0)+IF(ISNUMBER(MATCH(C195,Sheet4!$F$2:$F$11,0)),1,0)+IF(ISNUMBER(MATCH(D195,Sheet4!$F$2:$F$11,0)),1,0)+IF(ISNUMBER(MATCH(E195,Sheet4!$F$2:$F$11,0)),1,0)+IF(ISNUMBER(MATCH(F195,Sheet4!$F$2:$F$11,0)),1,0)+IF(ISNUMBER(MATCH(G195,Sheet4!$F$2:$F$11,0)),1,0)+IF(ISNUMBER(MATCH(H195,Sheet4!$F$2:$F$11,0)),1,0)+IF(ISNUMBER(MATCH(I195,Sheet4!$F$2:$F$11,0)),1,0)+IF(ISNUMBER(MATCH(J195,Sheet4!$F$2:$F$11,0)),1,0))</f>
        <v>0</v>
      </c>
      <c r="P195" s="40" t="str">
        <f>IFERROR(INDEX(Sheet4!$G:$G,MATCH(Sheet1!B195,Sheet4!$F:$F,0))+INDEX(Sheet4!$G:$G,MATCH(Sheet1!C195,Sheet4!$F:$F,0))+INDEX(Sheet4!$G:$G,MATCH(Sheet1!D195,Sheet4!$F:$F,0))+INDEX(Sheet4!$G:$G,MATCH(Sheet1!E195,Sheet4!$F:$F,0))+INDEX(Sheet4!$G:$G,MATCH(Sheet1!F195,Sheet4!$F:$F,0))+INDEX(Sheet4!$G:$G,MATCH(Sheet1!G195,Sheet4!$F:$F,0))+INDEX(Sheet4!$G:$G,MATCH(Sheet1!H195,Sheet4!$F:$F,0))+INDEX(Sheet4!$G:$G,MATCH(Sheet1!I195,Sheet4!$F:$F,0))+INDEX(Sheet4!$G:$G,MATCH(Sheet1!J195,Sheet4!$F:$F,0)),"")</f>
        <v/>
      </c>
      <c r="Q195" s="15"/>
      <c r="R195" s="18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19"/>
      <c r="AD195" s="19"/>
      <c r="AE195" s="20"/>
      <c r="AF195">
        <f si="63" t="shared"/>
        <v>0</v>
      </c>
      <c r="AH195">
        <v>172</v>
      </c>
      <c r="AI195" t="str">
        <f si="62" t="shared"/>
        <v>Jeremy LinIsaiah CanaanJames HardenMonte MorrisKelly OubreJoe InglesKenneth FariedPaul MillsapRudy Gobert</v>
      </c>
      <c r="AJ195">
        <f si="64" t="shared"/>
        <v>0</v>
      </c>
      <c r="AK195">
        <f si="65" t="shared"/>
        <v>0</v>
      </c>
      <c r="AL195">
        <f si="66" t="shared"/>
        <v>0</v>
      </c>
      <c r="AM195">
        <f si="67" t="shared"/>
        <v>0</v>
      </c>
      <c r="AN195">
        <f si="68" t="shared"/>
        <v>0</v>
      </c>
      <c r="AO195">
        <f si="69" t="shared"/>
        <v>0</v>
      </c>
      <c r="AP195">
        <f si="70" t="shared"/>
        <v>0</v>
      </c>
      <c r="AQ195">
        <f si="71" t="shared"/>
        <v>0</v>
      </c>
      <c r="AR195">
        <f si="72" t="shared"/>
        <v>0</v>
      </c>
      <c r="AS195">
        <f si="73" t="shared"/>
        <v>0</v>
      </c>
      <c r="AU195" t="str">
        <f>IFERROR(VLOOKUP(C195,Results!$A$2:$B$240,2,FALSE)+VLOOKUP(D195,Results!$A$2:$B$240,2,FALSE)+VLOOKUP(E195,Results!$A$2:$B$240,2,FALSE)+VLOOKUP(F195,Results!$A$2:$B$240,2,FALSE)+VLOOKUP(G195,Results!$A$2:$B$240,2,FALSE)+VLOOKUP(H195,Results!$A$2:$B$240,2,FALSE)+VLOOKUP(I195,Results!$A$2:$B$240,2,FALSE)+VLOOKUP(J195,Results!$A$2:$B$240,2,FALSE)+VLOOKUP(B195,Results!$A$2:$B$240,2,FALSE)-MIN(VLOOKUP(C195,Results!$A$2:$B$240,2,FALSE),VLOOKUP(D195,Results!$A$2:$B$240,2,FALSE),VLOOKUP(E195,Results!$A$2:$B$240,2,FALSE),VLOOKUP(F195,Results!$A$2:$B$240,2,FALSE),VLOOKUP(G195,Results!$A$2:$B$240,2,FALSE),VLOOKUP(H195,Results!$A$2:$B$240,2,FALSE),VLOOKUP(I195,Results!$A$2:$B$240,2,FALSE),VLOOKUP(J195,Results!$A$2:$B$240,2,FALSE),VLOOKUP(B195,Results!$A$2:$B$240,2,FALSE)),"")</f>
        <v/>
      </c>
    </row>
    <row customHeight="1" ht="18.75" r="196" spans="2:47" x14ac:dyDescent="0.3">
      <c r="B196" s="7" t="s">
        <v>166</v>
      </c>
      <c r="C196" s="7" t="s">
        <v>171</v>
      </c>
      <c r="D196" s="7" t="s">
        <v>173</v>
      </c>
      <c r="E196" s="7" t="s">
        <v>146</v>
      </c>
      <c r="F196" s="7" t="s">
        <v>177</v>
      </c>
      <c r="G196" s="7" t="s">
        <v>100</v>
      </c>
      <c r="H196" s="7" t="s">
        <v>181</v>
      </c>
      <c r="I196" s="7" t="s">
        <v>152</v>
      </c>
      <c r="J196" s="7" t="s">
        <v>156</v>
      </c>
      <c r="K196" t="n">
        <v>18.0</v>
      </c>
      <c r="L196" s="30">
        <f si="60" t="shared"/>
        <v>0</v>
      </c>
      <c r="M196" s="6"/>
      <c r="N196" s="35" t="str">
        <f si="61" t="shared"/>
        <v/>
      </c>
      <c r="O196" s="59">
        <f>(IF(ISNUMBER(MATCH(B196,Sheet4!$K$92:$K$101,0)),1,0)+IF(ISNUMBER(MATCH(C196,Sheet4!$K$92:$K$101,0)),1,0)+IF(ISNUMBER(MATCH(D196,Sheet4!$K$92:$K$101,0)),1,0)+IF(ISNUMBER(MATCH(E196,Sheet4!$K$92:$K$101,0)),1,0)+IF(ISNUMBER(MATCH(F196,Sheet4!$K$92:$K$101,0)),1,0)+IF(ISNUMBER(MATCH(G196,Sheet4!$K$92:$K$101,0)),1,0)+IF(ISNUMBER(MATCH(H196,Sheet4!$K$92:$K$101,0)),1,0)+IF(ISNUMBER(MATCH(I196,Sheet4!$K$92:$K$101,0)),1,0)+IF(ISNUMBER(MATCH(J196,Sheet4!$K$92:$K$101,0)),1,0))
-
(IF(ISNUMBER(MATCH(B196,Sheet4!$F$2:$F$11,0)),1,0)+IF(ISNUMBER(MATCH(C196,Sheet4!$F$2:$F$11,0)),1,0)+IF(ISNUMBER(MATCH(D196,Sheet4!$F$2:$F$11,0)),1,0)+IF(ISNUMBER(MATCH(E196,Sheet4!$F$2:$F$11,0)),1,0)+IF(ISNUMBER(MATCH(F196,Sheet4!$F$2:$F$11,0)),1,0)+IF(ISNUMBER(MATCH(G196,Sheet4!$F$2:$F$11,0)),1,0)+IF(ISNUMBER(MATCH(H196,Sheet4!$F$2:$F$11,0)),1,0)+IF(ISNUMBER(MATCH(I196,Sheet4!$F$2:$F$11,0)),1,0)+IF(ISNUMBER(MATCH(J196,Sheet4!$F$2:$F$11,0)),1,0))</f>
        <v>0</v>
      </c>
      <c r="P196" s="40" t="str">
        <f>IFERROR(INDEX(Sheet4!$G:$G,MATCH(Sheet1!B196,Sheet4!$F:$F,0))+INDEX(Sheet4!$G:$G,MATCH(Sheet1!C196,Sheet4!$F:$F,0))+INDEX(Sheet4!$G:$G,MATCH(Sheet1!D196,Sheet4!$F:$F,0))+INDEX(Sheet4!$G:$G,MATCH(Sheet1!E196,Sheet4!$F:$F,0))+INDEX(Sheet4!$G:$G,MATCH(Sheet1!F196,Sheet4!$F:$F,0))+INDEX(Sheet4!$G:$G,MATCH(Sheet1!G196,Sheet4!$F:$F,0))+INDEX(Sheet4!$G:$G,MATCH(Sheet1!H196,Sheet4!$F:$F,0))+INDEX(Sheet4!$G:$G,MATCH(Sheet1!I196,Sheet4!$F:$F,0))+INDEX(Sheet4!$G:$G,MATCH(Sheet1!J196,Sheet4!$F:$F,0)),"")</f>
        <v/>
      </c>
      <c r="Q196" s="15"/>
      <c r="R196" s="18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19"/>
      <c r="AD196" s="19"/>
      <c r="AE196" s="20"/>
      <c r="AF196">
        <f si="63" t="shared"/>
        <v>0</v>
      </c>
      <c r="AH196">
        <v>173</v>
      </c>
      <c r="AI196" t="str">
        <f si="62" t="shared"/>
        <v>Ben SimmonsIsaiah CanaanAndrew WigginsMonte MorrisKelly OubreMikal BridgesKenneth FariedPaul MillsapKarl-Anthony Towns</v>
      </c>
      <c r="AJ196">
        <f si="64" t="shared"/>
        <v>0</v>
      </c>
      <c r="AK196">
        <f si="65" t="shared"/>
        <v>0</v>
      </c>
      <c r="AL196">
        <f si="66" t="shared"/>
        <v>0</v>
      </c>
      <c r="AM196">
        <f si="67" t="shared"/>
        <v>0</v>
      </c>
      <c r="AN196">
        <f si="68" t="shared"/>
        <v>0</v>
      </c>
      <c r="AO196">
        <f si="69" t="shared"/>
        <v>0</v>
      </c>
      <c r="AP196">
        <f si="70" t="shared"/>
        <v>0</v>
      </c>
      <c r="AQ196">
        <f si="71" t="shared"/>
        <v>0</v>
      </c>
      <c r="AR196">
        <f si="72" t="shared"/>
        <v>0</v>
      </c>
      <c r="AS196">
        <f si="73" t="shared"/>
        <v>0</v>
      </c>
      <c r="AU196" t="str">
        <f>IFERROR(VLOOKUP(C196,Results!$A$2:$B$240,2,FALSE)+VLOOKUP(D196,Results!$A$2:$B$240,2,FALSE)+VLOOKUP(E196,Results!$A$2:$B$240,2,FALSE)+VLOOKUP(F196,Results!$A$2:$B$240,2,FALSE)+VLOOKUP(G196,Results!$A$2:$B$240,2,FALSE)+VLOOKUP(H196,Results!$A$2:$B$240,2,FALSE)+VLOOKUP(I196,Results!$A$2:$B$240,2,FALSE)+VLOOKUP(J196,Results!$A$2:$B$240,2,FALSE)+VLOOKUP(B196,Results!$A$2:$B$240,2,FALSE)-MIN(VLOOKUP(C196,Results!$A$2:$B$240,2,FALSE),VLOOKUP(D196,Results!$A$2:$B$240,2,FALSE),VLOOKUP(E196,Results!$A$2:$B$240,2,FALSE),VLOOKUP(F196,Results!$A$2:$B$240,2,FALSE),VLOOKUP(G196,Results!$A$2:$B$240,2,FALSE),VLOOKUP(H196,Results!$A$2:$B$240,2,FALSE),VLOOKUP(I196,Results!$A$2:$B$240,2,FALSE),VLOOKUP(J196,Results!$A$2:$B$240,2,FALSE),VLOOKUP(B196,Results!$A$2:$B$240,2,FALSE)),"")</f>
        <v/>
      </c>
    </row>
    <row customHeight="1" ht="18.75" r="197" spans="2:47" x14ac:dyDescent="0.3">
      <c r="B197" s="7" t="s">
        <v>166</v>
      </c>
      <c r="C197" s="7" t="s">
        <v>108</v>
      </c>
      <c r="D197" s="7" t="s">
        <v>172</v>
      </c>
      <c r="E197" s="7" t="s">
        <v>146</v>
      </c>
      <c r="F197" s="7" t="s">
        <v>177</v>
      </c>
      <c r="G197" s="7" t="s">
        <v>180</v>
      </c>
      <c r="H197" s="7" t="s">
        <v>93</v>
      </c>
      <c r="I197" s="7" t="s">
        <v>152</v>
      </c>
      <c r="J197" s="7" t="s">
        <v>98</v>
      </c>
      <c r="K197" t="n">
        <v>18.0</v>
      </c>
      <c r="L197" s="30">
        <f si="60" t="shared"/>
        <v>0</v>
      </c>
      <c r="M197" s="6"/>
      <c r="N197" s="35" t="str">
        <f si="61" t="shared"/>
        <v/>
      </c>
      <c r="O197" s="59">
        <f>(IF(ISNUMBER(MATCH(B197,Sheet4!$K$92:$K$101,0)),1,0)+IF(ISNUMBER(MATCH(C197,Sheet4!$K$92:$K$101,0)),1,0)+IF(ISNUMBER(MATCH(D197,Sheet4!$K$92:$K$101,0)),1,0)+IF(ISNUMBER(MATCH(E197,Sheet4!$K$92:$K$101,0)),1,0)+IF(ISNUMBER(MATCH(F197,Sheet4!$K$92:$K$101,0)),1,0)+IF(ISNUMBER(MATCH(G197,Sheet4!$K$92:$K$101,0)),1,0)+IF(ISNUMBER(MATCH(H197,Sheet4!$K$92:$K$101,0)),1,0)+IF(ISNUMBER(MATCH(I197,Sheet4!$K$92:$K$101,0)),1,0)+IF(ISNUMBER(MATCH(J197,Sheet4!$K$92:$K$101,0)),1,0))
-
(IF(ISNUMBER(MATCH(B197,Sheet4!$F$2:$F$11,0)),1,0)+IF(ISNUMBER(MATCH(C197,Sheet4!$F$2:$F$11,0)),1,0)+IF(ISNUMBER(MATCH(D197,Sheet4!$F$2:$F$11,0)),1,0)+IF(ISNUMBER(MATCH(E197,Sheet4!$F$2:$F$11,0)),1,0)+IF(ISNUMBER(MATCH(F197,Sheet4!$F$2:$F$11,0)),1,0)+IF(ISNUMBER(MATCH(G197,Sheet4!$F$2:$F$11,0)),1,0)+IF(ISNUMBER(MATCH(H197,Sheet4!$F$2:$F$11,0)),1,0)+IF(ISNUMBER(MATCH(I197,Sheet4!$F$2:$F$11,0)),1,0)+IF(ISNUMBER(MATCH(J197,Sheet4!$F$2:$F$11,0)),1,0))</f>
        <v>0</v>
      </c>
      <c r="P197" s="40" t="str">
        <f>IFERROR(INDEX(Sheet4!$G:$G,MATCH(Sheet1!B197,Sheet4!$F:$F,0))+INDEX(Sheet4!$G:$G,MATCH(Sheet1!C197,Sheet4!$F:$F,0))+INDEX(Sheet4!$G:$G,MATCH(Sheet1!D197,Sheet4!$F:$F,0))+INDEX(Sheet4!$G:$G,MATCH(Sheet1!E197,Sheet4!$F:$F,0))+INDEX(Sheet4!$G:$G,MATCH(Sheet1!F197,Sheet4!$F:$F,0))+INDEX(Sheet4!$G:$G,MATCH(Sheet1!G197,Sheet4!$F:$F,0))+INDEX(Sheet4!$G:$G,MATCH(Sheet1!H197,Sheet4!$F:$F,0))+INDEX(Sheet4!$G:$G,MATCH(Sheet1!I197,Sheet4!$F:$F,0))+INDEX(Sheet4!$G:$G,MATCH(Sheet1!J197,Sheet4!$F:$F,0)),"")</f>
        <v/>
      </c>
      <c r="Q197" s="15"/>
      <c r="R197" s="18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19"/>
      <c r="AD197" s="19"/>
      <c r="AE197" s="20"/>
      <c r="AF197">
        <f si="63" t="shared"/>
        <v>0</v>
      </c>
      <c r="AH197">
        <v>174</v>
      </c>
      <c r="AI197" t="str">
        <f si="62" t="shared"/>
        <v>Ben SimmonsDe'Aaron FoxDevin BookerJimmy ButlerCorey BrewerGerald GreenJosh JacksonPaul MillsapDeandre Ayton</v>
      </c>
      <c r="AJ197">
        <f si="64" t="shared"/>
        <v>0</v>
      </c>
      <c r="AK197">
        <f si="65" t="shared"/>
        <v>0</v>
      </c>
      <c r="AL197">
        <f si="66" t="shared"/>
        <v>0</v>
      </c>
      <c r="AM197">
        <f si="67" t="shared"/>
        <v>0</v>
      </c>
      <c r="AN197">
        <f si="68" t="shared"/>
        <v>0</v>
      </c>
      <c r="AO197">
        <f si="69" t="shared"/>
        <v>0</v>
      </c>
      <c r="AP197">
        <f si="70" t="shared"/>
        <v>0</v>
      </c>
      <c r="AQ197">
        <f si="71" t="shared"/>
        <v>0</v>
      </c>
      <c r="AR197">
        <f si="72" t="shared"/>
        <v>0</v>
      </c>
      <c r="AS197">
        <f si="73" t="shared"/>
        <v>0</v>
      </c>
      <c r="AU197" t="str">
        <f>IFERROR(VLOOKUP(C197,Results!$A$2:$B$240,2,FALSE)+VLOOKUP(D197,Results!$A$2:$B$240,2,FALSE)+VLOOKUP(E197,Results!$A$2:$B$240,2,FALSE)+VLOOKUP(F197,Results!$A$2:$B$240,2,FALSE)+VLOOKUP(G197,Results!$A$2:$B$240,2,FALSE)+VLOOKUP(H197,Results!$A$2:$B$240,2,FALSE)+VLOOKUP(I197,Results!$A$2:$B$240,2,FALSE)+VLOOKUP(J197,Results!$A$2:$B$240,2,FALSE)+VLOOKUP(B197,Results!$A$2:$B$240,2,FALSE)-MIN(VLOOKUP(C197,Results!$A$2:$B$240,2,FALSE),VLOOKUP(D197,Results!$A$2:$B$240,2,FALSE),VLOOKUP(E197,Results!$A$2:$B$240,2,FALSE),VLOOKUP(F197,Results!$A$2:$B$240,2,FALSE),VLOOKUP(G197,Results!$A$2:$B$240,2,FALSE),VLOOKUP(H197,Results!$A$2:$B$240,2,FALSE),VLOOKUP(I197,Results!$A$2:$B$240,2,FALSE),VLOOKUP(J197,Results!$A$2:$B$240,2,FALSE),VLOOKUP(B197,Results!$A$2:$B$240,2,FALSE)),"")</f>
        <v/>
      </c>
    </row>
    <row customHeight="1" ht="18.75" r="198" spans="2:47" x14ac:dyDescent="0.3">
      <c r="B198" s="7" t="s">
        <v>87</v>
      </c>
      <c r="C198" s="7" t="s">
        <v>170</v>
      </c>
      <c r="D198" s="7" t="s">
        <v>145</v>
      </c>
      <c r="E198" s="7" t="s">
        <v>148</v>
      </c>
      <c r="F198" s="7" t="s">
        <v>177</v>
      </c>
      <c r="G198" s="7" t="s">
        <v>178</v>
      </c>
      <c r="H198" s="7" t="s">
        <v>92</v>
      </c>
      <c r="I198" s="7" t="s">
        <v>152</v>
      </c>
      <c r="J198" s="7" t="s">
        <v>187</v>
      </c>
      <c r="K198" t="n">
        <v>18.0</v>
      </c>
      <c r="L198" s="30">
        <f si="60" t="shared"/>
        <v>0</v>
      </c>
      <c r="M198" s="6"/>
      <c r="N198" s="35" t="str">
        <f si="61" t="shared"/>
        <v/>
      </c>
      <c r="O198" s="59">
        <f>(IF(ISNUMBER(MATCH(B198,Sheet4!$K$92:$K$101,0)),1,0)+IF(ISNUMBER(MATCH(C198,Sheet4!$K$92:$K$101,0)),1,0)+IF(ISNUMBER(MATCH(D198,Sheet4!$K$92:$K$101,0)),1,0)+IF(ISNUMBER(MATCH(E198,Sheet4!$K$92:$K$101,0)),1,0)+IF(ISNUMBER(MATCH(F198,Sheet4!$K$92:$K$101,0)),1,0)+IF(ISNUMBER(MATCH(G198,Sheet4!$K$92:$K$101,0)),1,0)+IF(ISNUMBER(MATCH(H198,Sheet4!$K$92:$K$101,0)),1,0)+IF(ISNUMBER(MATCH(I198,Sheet4!$K$92:$K$101,0)),1,0)+IF(ISNUMBER(MATCH(J198,Sheet4!$K$92:$K$101,0)),1,0))
-
(IF(ISNUMBER(MATCH(B198,Sheet4!$F$2:$F$11,0)),1,0)+IF(ISNUMBER(MATCH(C198,Sheet4!$F$2:$F$11,0)),1,0)+IF(ISNUMBER(MATCH(D198,Sheet4!$F$2:$F$11,0)),1,0)+IF(ISNUMBER(MATCH(E198,Sheet4!$F$2:$F$11,0)),1,0)+IF(ISNUMBER(MATCH(F198,Sheet4!$F$2:$F$11,0)),1,0)+IF(ISNUMBER(MATCH(G198,Sheet4!$F$2:$F$11,0)),1,0)+IF(ISNUMBER(MATCH(H198,Sheet4!$F$2:$F$11,0)),1,0)+IF(ISNUMBER(MATCH(I198,Sheet4!$F$2:$F$11,0)),1,0)+IF(ISNUMBER(MATCH(J198,Sheet4!$F$2:$F$11,0)),1,0))</f>
        <v>0</v>
      </c>
      <c r="P198" s="40" t="str">
        <f>IFERROR(INDEX(Sheet4!$G:$G,MATCH(Sheet1!B198,Sheet4!$F:$F,0))+INDEX(Sheet4!$G:$G,MATCH(Sheet1!C198,Sheet4!$F:$F,0))+INDEX(Sheet4!$G:$G,MATCH(Sheet1!D198,Sheet4!$F:$F,0))+INDEX(Sheet4!$G:$G,MATCH(Sheet1!E198,Sheet4!$F:$F,0))+INDEX(Sheet4!$G:$G,MATCH(Sheet1!F198,Sheet4!$F:$F,0))+INDEX(Sheet4!$G:$G,MATCH(Sheet1!G198,Sheet4!$F:$F,0))+INDEX(Sheet4!$G:$G,MATCH(Sheet1!H198,Sheet4!$F:$F,0))+INDEX(Sheet4!$G:$G,MATCH(Sheet1!I198,Sheet4!$F:$F,0))+INDEX(Sheet4!$G:$G,MATCH(Sheet1!J198,Sheet4!$F:$F,0)),"")</f>
        <v/>
      </c>
      <c r="Q198" s="15"/>
      <c r="R198" s="18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19"/>
      <c r="AD198" s="19"/>
      <c r="AE198" s="20"/>
      <c r="AF198">
        <f si="63" t="shared"/>
        <v>0</v>
      </c>
      <c r="AH198">
        <v>175</v>
      </c>
      <c r="AI198" t="str">
        <f si="62" t="shared"/>
        <v>Ben SimmonsLandry ShametJimmy ButlerMonte MorrisKelly OubreJae CrowderJosh JacksonPaul MillsapNikola Jokic</v>
      </c>
      <c r="AJ198">
        <f si="64" t="shared"/>
        <v>0</v>
      </c>
      <c r="AK198">
        <f si="65" t="shared"/>
        <v>0</v>
      </c>
      <c r="AL198">
        <f si="66" t="shared"/>
        <v>0</v>
      </c>
      <c r="AM198">
        <f si="67" t="shared"/>
        <v>0</v>
      </c>
      <c r="AN198">
        <f si="68" t="shared"/>
        <v>0</v>
      </c>
      <c r="AO198">
        <f si="69" t="shared"/>
        <v>0</v>
      </c>
      <c r="AP198">
        <f si="70" t="shared"/>
        <v>0</v>
      </c>
      <c r="AQ198">
        <f si="71" t="shared"/>
        <v>0</v>
      </c>
      <c r="AR198">
        <f si="72" t="shared"/>
        <v>0</v>
      </c>
      <c r="AS198">
        <f si="73" t="shared"/>
        <v>0</v>
      </c>
      <c r="AU198" t="str">
        <f>IFERROR(VLOOKUP(C198,Results!$A$2:$B$240,2,FALSE)+VLOOKUP(D198,Results!$A$2:$B$240,2,FALSE)+VLOOKUP(E198,Results!$A$2:$B$240,2,FALSE)+VLOOKUP(F198,Results!$A$2:$B$240,2,FALSE)+VLOOKUP(G198,Results!$A$2:$B$240,2,FALSE)+VLOOKUP(H198,Results!$A$2:$B$240,2,FALSE)+VLOOKUP(I198,Results!$A$2:$B$240,2,FALSE)+VLOOKUP(J198,Results!$A$2:$B$240,2,FALSE)+VLOOKUP(B198,Results!$A$2:$B$240,2,FALSE)-MIN(VLOOKUP(C198,Results!$A$2:$B$240,2,FALSE),VLOOKUP(D198,Results!$A$2:$B$240,2,FALSE),VLOOKUP(E198,Results!$A$2:$B$240,2,FALSE),VLOOKUP(F198,Results!$A$2:$B$240,2,FALSE),VLOOKUP(G198,Results!$A$2:$B$240,2,FALSE),VLOOKUP(H198,Results!$A$2:$B$240,2,FALSE),VLOOKUP(I198,Results!$A$2:$B$240,2,FALSE),VLOOKUP(J198,Results!$A$2:$B$240,2,FALSE),VLOOKUP(B198,Results!$A$2:$B$240,2,FALSE)),"")</f>
        <v/>
      </c>
    </row>
    <row customHeight="1" ht="18.75" r="199" spans="2:47" x14ac:dyDescent="0.3">
      <c r="B199" s="7" t="s">
        <v>166</v>
      </c>
      <c r="C199" s="7" t="s">
        <v>87</v>
      </c>
      <c r="D199" s="7" t="s">
        <v>172</v>
      </c>
      <c r="E199" s="7" t="s">
        <v>146</v>
      </c>
      <c r="F199" s="7" t="s">
        <v>177</v>
      </c>
      <c r="G199" s="7" t="s">
        <v>179</v>
      </c>
      <c r="H199" s="7" t="s">
        <v>181</v>
      </c>
      <c r="I199" s="7" t="s">
        <v>183</v>
      </c>
      <c r="J199" s="7" t="s">
        <v>98</v>
      </c>
      <c r="K199" t="n">
        <v>18.0</v>
      </c>
      <c r="L199" s="30">
        <f si="60" t="shared"/>
        <v>0</v>
      </c>
      <c r="M199" s="6"/>
      <c r="N199" s="35" t="str">
        <f si="61" t="shared"/>
        <v/>
      </c>
      <c r="O199" s="59">
        <f>(IF(ISNUMBER(MATCH(B199,Sheet4!$K$92:$K$101,0)),1,0)+IF(ISNUMBER(MATCH(C199,Sheet4!$K$92:$K$101,0)),1,0)+IF(ISNUMBER(MATCH(D199,Sheet4!$K$92:$K$101,0)),1,0)+IF(ISNUMBER(MATCH(E199,Sheet4!$K$92:$K$101,0)),1,0)+IF(ISNUMBER(MATCH(F199,Sheet4!$K$92:$K$101,0)),1,0)+IF(ISNUMBER(MATCH(G199,Sheet4!$K$92:$K$101,0)),1,0)+IF(ISNUMBER(MATCH(H199,Sheet4!$K$92:$K$101,0)),1,0)+IF(ISNUMBER(MATCH(I199,Sheet4!$K$92:$K$101,0)),1,0)+IF(ISNUMBER(MATCH(J199,Sheet4!$K$92:$K$101,0)),1,0))
-
(IF(ISNUMBER(MATCH(B199,Sheet4!$F$2:$F$11,0)),1,0)+IF(ISNUMBER(MATCH(C199,Sheet4!$F$2:$F$11,0)),1,0)+IF(ISNUMBER(MATCH(D199,Sheet4!$F$2:$F$11,0)),1,0)+IF(ISNUMBER(MATCH(E199,Sheet4!$F$2:$F$11,0)),1,0)+IF(ISNUMBER(MATCH(F199,Sheet4!$F$2:$F$11,0)),1,0)+IF(ISNUMBER(MATCH(G199,Sheet4!$F$2:$F$11,0)),1,0)+IF(ISNUMBER(MATCH(H199,Sheet4!$F$2:$F$11,0)),1,0)+IF(ISNUMBER(MATCH(I199,Sheet4!$F$2:$F$11,0)),1,0)+IF(ISNUMBER(MATCH(J199,Sheet4!$F$2:$F$11,0)),1,0))</f>
        <v>0</v>
      </c>
      <c r="P199" s="40" t="str">
        <f>IFERROR(INDEX(Sheet4!$G:$G,MATCH(Sheet1!B199,Sheet4!$F:$F,0))+INDEX(Sheet4!$G:$G,MATCH(Sheet1!C199,Sheet4!$F:$F,0))+INDEX(Sheet4!$G:$G,MATCH(Sheet1!D199,Sheet4!$F:$F,0))+INDEX(Sheet4!$G:$G,MATCH(Sheet1!E199,Sheet4!$F:$F,0))+INDEX(Sheet4!$G:$G,MATCH(Sheet1!F199,Sheet4!$F:$F,0))+INDEX(Sheet4!$G:$G,MATCH(Sheet1!G199,Sheet4!$F:$F,0))+INDEX(Sheet4!$G:$G,MATCH(Sheet1!H199,Sheet4!$F:$F,0))+INDEX(Sheet4!$G:$G,MATCH(Sheet1!I199,Sheet4!$F:$F,0))+INDEX(Sheet4!$G:$G,MATCH(Sheet1!J199,Sheet4!$F:$F,0)),"")</f>
        <v/>
      </c>
      <c r="Q199" s="15"/>
      <c r="R199" s="18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19"/>
      <c r="AD199" s="19"/>
      <c r="AE199" s="20"/>
      <c r="AF199">
        <f si="63" t="shared"/>
        <v>0</v>
      </c>
      <c r="AH199">
        <v>176</v>
      </c>
      <c r="AI199" t="str">
        <f si="62" t="shared"/>
        <v>Ben SimmonsIsaiah CanaanDevin BookerMonte MorrisWill BartonDeAndre' BembryJohn CollinsPaul MillsapKarl-Anthony Towns</v>
      </c>
      <c r="AJ199">
        <f si="64" t="shared"/>
        <v>0</v>
      </c>
      <c r="AK199">
        <f si="65" t="shared"/>
        <v>0</v>
      </c>
      <c r="AL199">
        <f si="66" t="shared"/>
        <v>0</v>
      </c>
      <c r="AM199">
        <f si="67" t="shared"/>
        <v>0</v>
      </c>
      <c r="AN199">
        <f si="68" t="shared"/>
        <v>0</v>
      </c>
      <c r="AO199">
        <f si="69" t="shared"/>
        <v>0</v>
      </c>
      <c r="AP199">
        <f si="70" t="shared"/>
        <v>0</v>
      </c>
      <c r="AQ199">
        <f si="71" t="shared"/>
        <v>0</v>
      </c>
      <c r="AR199">
        <f si="72" t="shared"/>
        <v>0</v>
      </c>
      <c r="AS199">
        <f si="73" t="shared"/>
        <v>0</v>
      </c>
      <c r="AU199" t="str">
        <f>IFERROR(VLOOKUP(C199,Results!$A$2:$B$240,2,FALSE)+VLOOKUP(D199,Results!$A$2:$B$240,2,FALSE)+VLOOKUP(E199,Results!$A$2:$B$240,2,FALSE)+VLOOKUP(F199,Results!$A$2:$B$240,2,FALSE)+VLOOKUP(G199,Results!$A$2:$B$240,2,FALSE)+VLOOKUP(H199,Results!$A$2:$B$240,2,FALSE)+VLOOKUP(I199,Results!$A$2:$B$240,2,FALSE)+VLOOKUP(J199,Results!$A$2:$B$240,2,FALSE)+VLOOKUP(B199,Results!$A$2:$B$240,2,FALSE)-MIN(VLOOKUP(C199,Results!$A$2:$B$240,2,FALSE),VLOOKUP(D199,Results!$A$2:$B$240,2,FALSE),VLOOKUP(E199,Results!$A$2:$B$240,2,FALSE),VLOOKUP(F199,Results!$A$2:$B$240,2,FALSE),VLOOKUP(G199,Results!$A$2:$B$240,2,FALSE),VLOOKUP(H199,Results!$A$2:$B$240,2,FALSE),VLOOKUP(I199,Results!$A$2:$B$240,2,FALSE),VLOOKUP(J199,Results!$A$2:$B$240,2,FALSE),VLOOKUP(B199,Results!$A$2:$B$240,2,FALSE)),"")</f>
        <v/>
      </c>
    </row>
    <row customHeight="1" ht="18.75" r="200" spans="2:47" x14ac:dyDescent="0.3">
      <c r="B200" s="7" t="s">
        <v>166</v>
      </c>
      <c r="C200" s="7" t="s">
        <v>116</v>
      </c>
      <c r="D200" s="7" t="s">
        <v>172</v>
      </c>
      <c r="E200" s="7" t="s">
        <v>146</v>
      </c>
      <c r="F200" s="7" t="s">
        <v>177</v>
      </c>
      <c r="G200" s="7" t="s">
        <v>90</v>
      </c>
      <c r="H200" s="7" t="s">
        <v>181</v>
      </c>
      <c r="I200" s="7" t="s">
        <v>152</v>
      </c>
      <c r="J200" s="7" t="s">
        <v>186</v>
      </c>
      <c r="K200" t="n">
        <v>18.0</v>
      </c>
      <c r="L200" s="30">
        <f si="60" t="shared"/>
        <v>0</v>
      </c>
      <c r="M200" s="6"/>
      <c r="N200" s="35" t="str">
        <f si="61" t="shared"/>
        <v/>
      </c>
      <c r="O200" s="59">
        <f>(IF(ISNUMBER(MATCH(B200,Sheet4!$K$92:$K$101,0)),1,0)+IF(ISNUMBER(MATCH(C200,Sheet4!$K$92:$K$101,0)),1,0)+IF(ISNUMBER(MATCH(D200,Sheet4!$K$92:$K$101,0)),1,0)+IF(ISNUMBER(MATCH(E200,Sheet4!$K$92:$K$101,0)),1,0)+IF(ISNUMBER(MATCH(F200,Sheet4!$K$92:$K$101,0)),1,0)+IF(ISNUMBER(MATCH(G200,Sheet4!$K$92:$K$101,0)),1,0)+IF(ISNUMBER(MATCH(H200,Sheet4!$K$92:$K$101,0)),1,0)+IF(ISNUMBER(MATCH(I200,Sheet4!$K$92:$K$101,0)),1,0)+IF(ISNUMBER(MATCH(J200,Sheet4!$K$92:$K$101,0)),1,0))
-
(IF(ISNUMBER(MATCH(B200,Sheet4!$F$2:$F$11,0)),1,0)+IF(ISNUMBER(MATCH(C200,Sheet4!$F$2:$F$11,0)),1,0)+IF(ISNUMBER(MATCH(D200,Sheet4!$F$2:$F$11,0)),1,0)+IF(ISNUMBER(MATCH(E200,Sheet4!$F$2:$F$11,0)),1,0)+IF(ISNUMBER(MATCH(F200,Sheet4!$F$2:$F$11,0)),1,0)+IF(ISNUMBER(MATCH(G200,Sheet4!$F$2:$F$11,0)),1,0)+IF(ISNUMBER(MATCH(H200,Sheet4!$F$2:$F$11,0)),1,0)+IF(ISNUMBER(MATCH(I200,Sheet4!$F$2:$F$11,0)),1,0)+IF(ISNUMBER(MATCH(J200,Sheet4!$F$2:$F$11,0)),1,0))</f>
        <v>0</v>
      </c>
      <c r="P200" s="40" t="str">
        <f>IFERROR(INDEX(Sheet4!$G:$G,MATCH(Sheet1!B200,Sheet4!$F:$F,0))+INDEX(Sheet4!$G:$G,MATCH(Sheet1!C200,Sheet4!$F:$F,0))+INDEX(Sheet4!$G:$G,MATCH(Sheet1!D200,Sheet4!$F:$F,0))+INDEX(Sheet4!$G:$G,MATCH(Sheet1!E200,Sheet4!$F:$F,0))+INDEX(Sheet4!$G:$G,MATCH(Sheet1!F200,Sheet4!$F:$F,0))+INDEX(Sheet4!$G:$G,MATCH(Sheet1!G200,Sheet4!$F:$F,0))+INDEX(Sheet4!$G:$G,MATCH(Sheet1!H200,Sheet4!$F:$F,0))+INDEX(Sheet4!$G:$G,MATCH(Sheet1!I200,Sheet4!$F:$F,0))+INDEX(Sheet4!$G:$G,MATCH(Sheet1!J200,Sheet4!$F:$F,0)),"")</f>
        <v/>
      </c>
      <c r="Q200" s="15"/>
      <c r="R200" s="18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19"/>
      <c r="AD200" s="19"/>
      <c r="AE200" s="20"/>
      <c r="AF200">
        <f si="63" t="shared"/>
        <v>0</v>
      </c>
      <c r="AH200">
        <v>177</v>
      </c>
      <c r="AI200" t="str">
        <f si="62" t="shared"/>
        <v>Ben SimmonsDe'Aaron FoxDevin BookerMonte MorrisJoe InglesGerald GreenPaul MillsapTaj GibsonKarl-Anthony Towns</v>
      </c>
      <c r="AJ200">
        <f si="64" t="shared"/>
        <v>0</v>
      </c>
      <c r="AK200">
        <f si="65" t="shared"/>
        <v>0</v>
      </c>
      <c r="AL200">
        <f si="66" t="shared"/>
        <v>0</v>
      </c>
      <c r="AM200">
        <f si="67" t="shared"/>
        <v>0</v>
      </c>
      <c r="AN200">
        <f si="68" t="shared"/>
        <v>0</v>
      </c>
      <c r="AO200">
        <f si="69" t="shared"/>
        <v>0</v>
      </c>
      <c r="AP200">
        <f si="70" t="shared"/>
        <v>0</v>
      </c>
      <c r="AQ200">
        <f si="71" t="shared"/>
        <v>0</v>
      </c>
      <c r="AR200">
        <f si="72" t="shared"/>
        <v>0</v>
      </c>
      <c r="AS200">
        <f si="73" t="shared"/>
        <v>0</v>
      </c>
      <c r="AU200" t="str">
        <f>IFERROR(VLOOKUP(C200,Results!$A$2:$B$240,2,FALSE)+VLOOKUP(D200,Results!$A$2:$B$240,2,FALSE)+VLOOKUP(E200,Results!$A$2:$B$240,2,FALSE)+VLOOKUP(F200,Results!$A$2:$B$240,2,FALSE)+VLOOKUP(G200,Results!$A$2:$B$240,2,FALSE)+VLOOKUP(H200,Results!$A$2:$B$240,2,FALSE)+VLOOKUP(I200,Results!$A$2:$B$240,2,FALSE)+VLOOKUP(J200,Results!$A$2:$B$240,2,FALSE)+VLOOKUP(B200,Results!$A$2:$B$240,2,FALSE)-MIN(VLOOKUP(C200,Results!$A$2:$B$240,2,FALSE),VLOOKUP(D200,Results!$A$2:$B$240,2,FALSE),VLOOKUP(E200,Results!$A$2:$B$240,2,FALSE),VLOOKUP(F200,Results!$A$2:$B$240,2,FALSE),VLOOKUP(G200,Results!$A$2:$B$240,2,FALSE),VLOOKUP(H200,Results!$A$2:$B$240,2,FALSE),VLOOKUP(I200,Results!$A$2:$B$240,2,FALSE),VLOOKUP(J200,Results!$A$2:$B$240,2,FALSE),VLOOKUP(B200,Results!$A$2:$B$240,2,FALSE)),"")</f>
        <v/>
      </c>
    </row>
    <row customHeight="1" ht="18.75" r="201" spans="2:47" x14ac:dyDescent="0.3">
      <c r="B201" s="7" t="s">
        <v>87</v>
      </c>
      <c r="C201" s="7" t="s">
        <v>108</v>
      </c>
      <c r="D201" s="7" t="s">
        <v>172</v>
      </c>
      <c r="E201" s="7" t="s">
        <v>146</v>
      </c>
      <c r="F201" s="7" t="s">
        <v>177</v>
      </c>
      <c r="G201" s="7" t="s">
        <v>159</v>
      </c>
      <c r="H201" s="7" t="s">
        <v>93</v>
      </c>
      <c r="I201" s="7" t="s">
        <v>152</v>
      </c>
      <c r="J201" s="7" t="s">
        <v>156</v>
      </c>
      <c r="K201" t="n">
        <v>18.0</v>
      </c>
      <c r="L201" s="30">
        <f si="60" t="shared"/>
        <v>0</v>
      </c>
      <c r="M201" s="6"/>
      <c r="N201" s="35" t="str">
        <f si="61" t="shared"/>
        <v/>
      </c>
      <c r="O201" s="59">
        <f>(IF(ISNUMBER(MATCH(B201,Sheet4!$K$92:$K$101,0)),1,0)+IF(ISNUMBER(MATCH(C201,Sheet4!$K$92:$K$101,0)),1,0)+IF(ISNUMBER(MATCH(D201,Sheet4!$K$92:$K$101,0)),1,0)+IF(ISNUMBER(MATCH(E201,Sheet4!$K$92:$K$101,0)),1,0)+IF(ISNUMBER(MATCH(F201,Sheet4!$K$92:$K$101,0)),1,0)+IF(ISNUMBER(MATCH(G201,Sheet4!$K$92:$K$101,0)),1,0)+IF(ISNUMBER(MATCH(H201,Sheet4!$K$92:$K$101,0)),1,0)+IF(ISNUMBER(MATCH(I201,Sheet4!$K$92:$K$101,0)),1,0)+IF(ISNUMBER(MATCH(J201,Sheet4!$K$92:$K$101,0)),1,0))
-
(IF(ISNUMBER(MATCH(B201,Sheet4!$F$2:$F$11,0)),1,0)+IF(ISNUMBER(MATCH(C201,Sheet4!$F$2:$F$11,0)),1,0)+IF(ISNUMBER(MATCH(D201,Sheet4!$F$2:$F$11,0)),1,0)+IF(ISNUMBER(MATCH(E201,Sheet4!$F$2:$F$11,0)),1,0)+IF(ISNUMBER(MATCH(F201,Sheet4!$F$2:$F$11,0)),1,0)+IF(ISNUMBER(MATCH(G201,Sheet4!$F$2:$F$11,0)),1,0)+IF(ISNUMBER(MATCH(H201,Sheet4!$F$2:$F$11,0)),1,0)+IF(ISNUMBER(MATCH(I201,Sheet4!$F$2:$F$11,0)),1,0)+IF(ISNUMBER(MATCH(J201,Sheet4!$F$2:$F$11,0)),1,0))</f>
        <v>0</v>
      </c>
      <c r="P201" s="40" t="str">
        <f>IFERROR(INDEX(Sheet4!$G:$G,MATCH(Sheet1!B201,Sheet4!$F:$F,0))+INDEX(Sheet4!$G:$G,MATCH(Sheet1!C201,Sheet4!$F:$F,0))+INDEX(Sheet4!$G:$G,MATCH(Sheet1!D201,Sheet4!$F:$F,0))+INDEX(Sheet4!$G:$G,MATCH(Sheet1!E201,Sheet4!$F:$F,0))+INDEX(Sheet4!$G:$G,MATCH(Sheet1!F201,Sheet4!$F:$F,0))+INDEX(Sheet4!$G:$G,MATCH(Sheet1!G201,Sheet4!$F:$F,0))+INDEX(Sheet4!$G:$G,MATCH(Sheet1!H201,Sheet4!$F:$F,0))+INDEX(Sheet4!$G:$G,MATCH(Sheet1!I201,Sheet4!$F:$F,0))+INDEX(Sheet4!$G:$G,MATCH(Sheet1!J201,Sheet4!$F:$F,0)),"")</f>
        <v/>
      </c>
      <c r="Q201" s="15"/>
      <c r="R201" s="18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19"/>
      <c r="AD201" s="19"/>
      <c r="AE201" s="20"/>
      <c r="AF201">
        <f si="63" t="shared"/>
        <v>0</v>
      </c>
      <c r="AH201">
        <v>178</v>
      </c>
      <c r="AI201" t="str">
        <f si="62" t="shared"/>
        <v>Ben SimmonsRicky RubioDevin BookerMonte MorrisKelly OubreLuol DengMarvin BagleyPaul MillsapRudy Gobert</v>
      </c>
      <c r="AJ201">
        <f si="64" t="shared"/>
        <v>0</v>
      </c>
      <c r="AK201">
        <f si="65" t="shared"/>
        <v>0</v>
      </c>
      <c r="AL201">
        <f si="66" t="shared"/>
        <v>0</v>
      </c>
      <c r="AM201">
        <f si="67" t="shared"/>
        <v>0</v>
      </c>
      <c r="AN201">
        <f si="68" t="shared"/>
        <v>0</v>
      </c>
      <c r="AO201">
        <f si="69" t="shared"/>
        <v>0</v>
      </c>
      <c r="AP201">
        <f si="70" t="shared"/>
        <v>0</v>
      </c>
      <c r="AQ201">
        <f si="71" t="shared"/>
        <v>0</v>
      </c>
      <c r="AR201">
        <f si="72" t="shared"/>
        <v>0</v>
      </c>
      <c r="AS201">
        <f si="73" t="shared"/>
        <v>0</v>
      </c>
      <c r="AU201" t="str">
        <f>IFERROR(VLOOKUP(C201,Results!$A$2:$B$240,2,FALSE)+VLOOKUP(D201,Results!$A$2:$B$240,2,FALSE)+VLOOKUP(E201,Results!$A$2:$B$240,2,FALSE)+VLOOKUP(F201,Results!$A$2:$B$240,2,FALSE)+VLOOKUP(G201,Results!$A$2:$B$240,2,FALSE)+VLOOKUP(H201,Results!$A$2:$B$240,2,FALSE)+VLOOKUP(I201,Results!$A$2:$B$240,2,FALSE)+VLOOKUP(J201,Results!$A$2:$B$240,2,FALSE)+VLOOKUP(B201,Results!$A$2:$B$240,2,FALSE)-MIN(VLOOKUP(C201,Results!$A$2:$B$240,2,FALSE),VLOOKUP(D201,Results!$A$2:$B$240,2,FALSE),VLOOKUP(E201,Results!$A$2:$B$240,2,FALSE),VLOOKUP(F201,Results!$A$2:$B$240,2,FALSE),VLOOKUP(G201,Results!$A$2:$B$240,2,FALSE),VLOOKUP(H201,Results!$A$2:$B$240,2,FALSE),VLOOKUP(I201,Results!$A$2:$B$240,2,FALSE),VLOOKUP(J201,Results!$A$2:$B$240,2,FALSE),VLOOKUP(B201,Results!$A$2:$B$240,2,FALSE)),"")</f>
        <v/>
      </c>
    </row>
    <row customHeight="1" ht="18.75" r="202" spans="2:47" x14ac:dyDescent="0.3">
      <c r="B202" s="7" t="s">
        <v>166</v>
      </c>
      <c r="C202" s="7" t="s">
        <v>170</v>
      </c>
      <c r="D202" s="7" t="s">
        <v>173</v>
      </c>
      <c r="E202" s="7" t="s">
        <v>146</v>
      </c>
      <c r="F202" s="7" t="s">
        <v>150</v>
      </c>
      <c r="G202" s="7" t="s">
        <v>90</v>
      </c>
      <c r="H202" s="7" t="s">
        <v>152</v>
      </c>
      <c r="I202" s="7" t="s">
        <v>103</v>
      </c>
      <c r="J202" s="7" t="s">
        <v>156</v>
      </c>
      <c r="K202" t="n">
        <v>18.0</v>
      </c>
      <c r="L202" s="30">
        <f si="60" t="shared"/>
        <v>0</v>
      </c>
      <c r="M202" s="6"/>
      <c r="N202" s="35" t="str">
        <f si="61" t="shared"/>
        <v/>
      </c>
      <c r="O202" s="59">
        <f>(IF(ISNUMBER(MATCH(B202,Sheet4!$K$92:$K$101,0)),1,0)+IF(ISNUMBER(MATCH(C202,Sheet4!$K$92:$K$101,0)),1,0)+IF(ISNUMBER(MATCH(D202,Sheet4!$K$92:$K$101,0)),1,0)+IF(ISNUMBER(MATCH(E202,Sheet4!$K$92:$K$101,0)),1,0)+IF(ISNUMBER(MATCH(F202,Sheet4!$K$92:$K$101,0)),1,0)+IF(ISNUMBER(MATCH(G202,Sheet4!$K$92:$K$101,0)),1,0)+IF(ISNUMBER(MATCH(H202,Sheet4!$K$92:$K$101,0)),1,0)+IF(ISNUMBER(MATCH(I202,Sheet4!$K$92:$K$101,0)),1,0)+IF(ISNUMBER(MATCH(J202,Sheet4!$K$92:$K$101,0)),1,0))
-
(IF(ISNUMBER(MATCH(B202,Sheet4!$F$2:$F$11,0)),1,0)+IF(ISNUMBER(MATCH(C202,Sheet4!$F$2:$F$11,0)),1,0)+IF(ISNUMBER(MATCH(D202,Sheet4!$F$2:$F$11,0)),1,0)+IF(ISNUMBER(MATCH(E202,Sheet4!$F$2:$F$11,0)),1,0)+IF(ISNUMBER(MATCH(F202,Sheet4!$F$2:$F$11,0)),1,0)+IF(ISNUMBER(MATCH(G202,Sheet4!$F$2:$F$11,0)),1,0)+IF(ISNUMBER(MATCH(H202,Sheet4!$F$2:$F$11,0)),1,0)+IF(ISNUMBER(MATCH(I202,Sheet4!$F$2:$F$11,0)),1,0)+IF(ISNUMBER(MATCH(J202,Sheet4!$F$2:$F$11,0)),1,0))</f>
        <v>0</v>
      </c>
      <c r="P202" s="40" t="str">
        <f>IFERROR(INDEX(Sheet4!$G:$G,MATCH(Sheet1!B202,Sheet4!$F:$F,0))+INDEX(Sheet4!$G:$G,MATCH(Sheet1!C202,Sheet4!$F:$F,0))+INDEX(Sheet4!$G:$G,MATCH(Sheet1!D202,Sheet4!$F:$F,0))+INDEX(Sheet4!$G:$G,MATCH(Sheet1!E202,Sheet4!$F:$F,0))+INDEX(Sheet4!$G:$G,MATCH(Sheet1!F202,Sheet4!$F:$F,0))+INDEX(Sheet4!$G:$G,MATCH(Sheet1!G202,Sheet4!$F:$F,0))+INDEX(Sheet4!$G:$G,MATCH(Sheet1!H202,Sheet4!$F:$F,0))+INDEX(Sheet4!$G:$G,MATCH(Sheet1!I202,Sheet4!$F:$F,0))+INDEX(Sheet4!$G:$G,MATCH(Sheet1!J202,Sheet4!$F:$F,0)),"")</f>
        <v/>
      </c>
      <c r="Q202" s="15"/>
      <c r="R202" s="18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19"/>
      <c r="AD202" s="19"/>
      <c r="AE202" s="20"/>
      <c r="AF202">
        <f si="63" t="shared"/>
        <v>0</v>
      </c>
      <c r="AH202">
        <v>179</v>
      </c>
      <c r="AI202" t="str">
        <f si="62" t="shared"/>
        <v>Ben SimmonsRicky RubioDevin BookerMonte MorrisTaurean PrinceGerald GreenMarvin BagleyPaul MillsapKarl-Anthony Towns</v>
      </c>
      <c r="AJ202">
        <f si="64" t="shared"/>
        <v>0</v>
      </c>
      <c r="AK202">
        <f si="65" t="shared"/>
        <v>0</v>
      </c>
      <c r="AL202">
        <f si="66" t="shared"/>
        <v>0</v>
      </c>
      <c r="AM202">
        <f si="67" t="shared"/>
        <v>0</v>
      </c>
      <c r="AN202">
        <f si="68" t="shared"/>
        <v>0</v>
      </c>
      <c r="AO202">
        <f si="69" t="shared"/>
        <v>0</v>
      </c>
      <c r="AP202">
        <f si="70" t="shared"/>
        <v>0</v>
      </c>
      <c r="AQ202">
        <f si="71" t="shared"/>
        <v>0</v>
      </c>
      <c r="AR202">
        <f si="72" t="shared"/>
        <v>0</v>
      </c>
      <c r="AS202">
        <f si="73" t="shared"/>
        <v>0</v>
      </c>
      <c r="AU202" t="str">
        <f>IFERROR(VLOOKUP(C202,Results!$A$2:$B$240,2,FALSE)+VLOOKUP(D202,Results!$A$2:$B$240,2,FALSE)+VLOOKUP(E202,Results!$A$2:$B$240,2,FALSE)+VLOOKUP(F202,Results!$A$2:$B$240,2,FALSE)+VLOOKUP(G202,Results!$A$2:$B$240,2,FALSE)+VLOOKUP(H202,Results!$A$2:$B$240,2,FALSE)+VLOOKUP(I202,Results!$A$2:$B$240,2,FALSE)+VLOOKUP(J202,Results!$A$2:$B$240,2,FALSE)+VLOOKUP(B202,Results!$A$2:$B$240,2,FALSE)-MIN(VLOOKUP(C202,Results!$A$2:$B$240,2,FALSE),VLOOKUP(D202,Results!$A$2:$B$240,2,FALSE),VLOOKUP(E202,Results!$A$2:$B$240,2,FALSE),VLOOKUP(F202,Results!$A$2:$B$240,2,FALSE),VLOOKUP(G202,Results!$A$2:$B$240,2,FALSE),VLOOKUP(H202,Results!$A$2:$B$240,2,FALSE),VLOOKUP(I202,Results!$A$2:$B$240,2,FALSE),VLOOKUP(J202,Results!$A$2:$B$240,2,FALSE),VLOOKUP(B202,Results!$A$2:$B$240,2,FALSE)),"")</f>
        <v/>
      </c>
    </row>
    <row customHeight="1" ht="18.75" r="203" spans="2:47" x14ac:dyDescent="0.3">
      <c r="B203" s="7" t="s">
        <v>166</v>
      </c>
      <c r="C203" s="7" t="s">
        <v>87</v>
      </c>
      <c r="D203" s="7" t="s">
        <v>146</v>
      </c>
      <c r="E203" s="7" t="s">
        <v>158</v>
      </c>
      <c r="F203" s="7" t="s">
        <v>150</v>
      </c>
      <c r="G203" s="7" t="s">
        <v>177</v>
      </c>
      <c r="H203" s="7" t="s">
        <v>153</v>
      </c>
      <c r="I203" s="7" t="s">
        <v>155</v>
      </c>
      <c r="J203" s="7" t="s">
        <v>186</v>
      </c>
      <c r="K203" t="n">
        <v>18.0</v>
      </c>
      <c r="L203" s="30">
        <f si="60" t="shared"/>
        <v>0</v>
      </c>
      <c r="M203" s="6"/>
      <c r="N203" s="35" t="str">
        <f si="61" t="shared"/>
        <v/>
      </c>
      <c r="O203" s="59">
        <f>(IF(ISNUMBER(MATCH(B203,Sheet4!$K$92:$K$101,0)),1,0)+IF(ISNUMBER(MATCH(C203,Sheet4!$K$92:$K$101,0)),1,0)+IF(ISNUMBER(MATCH(D203,Sheet4!$K$92:$K$101,0)),1,0)+IF(ISNUMBER(MATCH(E203,Sheet4!$K$92:$K$101,0)),1,0)+IF(ISNUMBER(MATCH(F203,Sheet4!$K$92:$K$101,0)),1,0)+IF(ISNUMBER(MATCH(G203,Sheet4!$K$92:$K$101,0)),1,0)+IF(ISNUMBER(MATCH(H203,Sheet4!$K$92:$K$101,0)),1,0)+IF(ISNUMBER(MATCH(I203,Sheet4!$K$92:$K$101,0)),1,0)+IF(ISNUMBER(MATCH(J203,Sheet4!$K$92:$K$101,0)),1,0))
-
(IF(ISNUMBER(MATCH(B203,Sheet4!$F$2:$F$11,0)),1,0)+IF(ISNUMBER(MATCH(C203,Sheet4!$F$2:$F$11,0)),1,0)+IF(ISNUMBER(MATCH(D203,Sheet4!$F$2:$F$11,0)),1,0)+IF(ISNUMBER(MATCH(E203,Sheet4!$F$2:$F$11,0)),1,0)+IF(ISNUMBER(MATCH(F203,Sheet4!$F$2:$F$11,0)),1,0)+IF(ISNUMBER(MATCH(G203,Sheet4!$F$2:$F$11,0)),1,0)+IF(ISNUMBER(MATCH(H203,Sheet4!$F$2:$F$11,0)),1,0)+IF(ISNUMBER(MATCH(I203,Sheet4!$F$2:$F$11,0)),1,0)+IF(ISNUMBER(MATCH(J203,Sheet4!$F$2:$F$11,0)),1,0))</f>
        <v>0</v>
      </c>
      <c r="P203" s="40" t="str">
        <f>IFERROR(INDEX(Sheet4!$G:$G,MATCH(Sheet1!B203,Sheet4!$F:$F,0))+INDEX(Sheet4!$G:$G,MATCH(Sheet1!C203,Sheet4!$F:$F,0))+INDEX(Sheet4!$G:$G,MATCH(Sheet1!D203,Sheet4!$F:$F,0))+INDEX(Sheet4!$G:$G,MATCH(Sheet1!E203,Sheet4!$F:$F,0))+INDEX(Sheet4!$G:$G,MATCH(Sheet1!F203,Sheet4!$F:$F,0))+INDEX(Sheet4!$G:$G,MATCH(Sheet1!G203,Sheet4!$F:$F,0))+INDEX(Sheet4!$G:$G,MATCH(Sheet1!H203,Sheet4!$F:$F,0))+INDEX(Sheet4!$G:$G,MATCH(Sheet1!I203,Sheet4!$F:$F,0))+INDEX(Sheet4!$G:$G,MATCH(Sheet1!J203,Sheet4!$F:$F,0)),"")</f>
        <v/>
      </c>
      <c r="Q203" s="15"/>
      <c r="R203" s="18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19"/>
      <c r="AD203" s="19"/>
      <c r="AE203" s="20"/>
      <c r="AF203">
        <f si="63" t="shared"/>
        <v>0</v>
      </c>
      <c r="AH203">
        <v>180</v>
      </c>
      <c r="AI203" t="str">
        <f si="62" t="shared"/>
        <v>Ben SimmonsLandry ShametJames HardenMonte MorrisKelly OubreDeAndre' BembryJosh JacksonPaul MillsapDeandre Ayton</v>
      </c>
      <c r="AJ203">
        <f si="64" t="shared"/>
        <v>0</v>
      </c>
      <c r="AK203">
        <f si="65" t="shared"/>
        <v>0</v>
      </c>
      <c r="AL203">
        <f si="66" t="shared"/>
        <v>0</v>
      </c>
      <c r="AM203">
        <f si="67" t="shared"/>
        <v>0</v>
      </c>
      <c r="AN203">
        <f si="68" t="shared"/>
        <v>0</v>
      </c>
      <c r="AO203">
        <f si="69" t="shared"/>
        <v>0</v>
      </c>
      <c r="AP203">
        <f si="70" t="shared"/>
        <v>0</v>
      </c>
      <c r="AQ203">
        <f si="71" t="shared"/>
        <v>0</v>
      </c>
      <c r="AR203">
        <f si="72" t="shared"/>
        <v>0</v>
      </c>
      <c r="AS203">
        <f si="73" t="shared"/>
        <v>0</v>
      </c>
      <c r="AU203" t="str">
        <f>IFERROR(VLOOKUP(C203,Results!$A$2:$B$240,2,FALSE)+VLOOKUP(D203,Results!$A$2:$B$240,2,FALSE)+VLOOKUP(E203,Results!$A$2:$B$240,2,FALSE)+VLOOKUP(F203,Results!$A$2:$B$240,2,FALSE)+VLOOKUP(G203,Results!$A$2:$B$240,2,FALSE)+VLOOKUP(H203,Results!$A$2:$B$240,2,FALSE)+VLOOKUP(I203,Results!$A$2:$B$240,2,FALSE)+VLOOKUP(J203,Results!$A$2:$B$240,2,FALSE)+VLOOKUP(B203,Results!$A$2:$B$240,2,FALSE)-MIN(VLOOKUP(C203,Results!$A$2:$B$240,2,FALSE),VLOOKUP(D203,Results!$A$2:$B$240,2,FALSE),VLOOKUP(E203,Results!$A$2:$B$240,2,FALSE),VLOOKUP(F203,Results!$A$2:$B$240,2,FALSE),VLOOKUP(G203,Results!$A$2:$B$240,2,FALSE),VLOOKUP(H203,Results!$A$2:$B$240,2,FALSE),VLOOKUP(I203,Results!$A$2:$B$240,2,FALSE),VLOOKUP(J203,Results!$A$2:$B$240,2,FALSE),VLOOKUP(B203,Results!$A$2:$B$240,2,FALSE)),"")</f>
        <v/>
      </c>
    </row>
    <row customHeight="1" ht="18.75" r="204" spans="2:47" x14ac:dyDescent="0.3">
      <c r="B204" s="7" t="s">
        <v>166</v>
      </c>
      <c r="C204" s="7" t="s">
        <v>167</v>
      </c>
      <c r="D204" s="7" t="s">
        <v>172</v>
      </c>
      <c r="E204" s="7" t="s">
        <v>146</v>
      </c>
      <c r="F204" s="7" t="s">
        <v>177</v>
      </c>
      <c r="G204" s="7" t="s">
        <v>179</v>
      </c>
      <c r="H204" s="7" t="s">
        <v>92</v>
      </c>
      <c r="I204" s="7" t="s">
        <v>155</v>
      </c>
      <c r="J204" s="7" t="s">
        <v>186</v>
      </c>
      <c r="K204" t="n">
        <v>18.0</v>
      </c>
      <c r="L204" s="30">
        <f si="60" t="shared"/>
        <v>0</v>
      </c>
      <c r="M204" s="6"/>
      <c r="N204" s="35" t="str">
        <f si="61" t="shared"/>
        <v/>
      </c>
      <c r="O204" s="59">
        <f>(IF(ISNUMBER(MATCH(B204,Sheet4!$K$92:$K$101,0)),1,0)+IF(ISNUMBER(MATCH(C204,Sheet4!$K$92:$K$101,0)),1,0)+IF(ISNUMBER(MATCH(D204,Sheet4!$K$92:$K$101,0)),1,0)+IF(ISNUMBER(MATCH(E204,Sheet4!$K$92:$K$101,0)),1,0)+IF(ISNUMBER(MATCH(F204,Sheet4!$K$92:$K$101,0)),1,0)+IF(ISNUMBER(MATCH(G204,Sheet4!$K$92:$K$101,0)),1,0)+IF(ISNUMBER(MATCH(H204,Sheet4!$K$92:$K$101,0)),1,0)+IF(ISNUMBER(MATCH(I204,Sheet4!$K$92:$K$101,0)),1,0)+IF(ISNUMBER(MATCH(J204,Sheet4!$K$92:$K$101,0)),1,0))
-
(IF(ISNUMBER(MATCH(B204,Sheet4!$F$2:$F$11,0)),1,0)+IF(ISNUMBER(MATCH(C204,Sheet4!$F$2:$F$11,0)),1,0)+IF(ISNUMBER(MATCH(D204,Sheet4!$F$2:$F$11,0)),1,0)+IF(ISNUMBER(MATCH(E204,Sheet4!$F$2:$F$11,0)),1,0)+IF(ISNUMBER(MATCH(F204,Sheet4!$F$2:$F$11,0)),1,0)+IF(ISNUMBER(MATCH(G204,Sheet4!$F$2:$F$11,0)),1,0)+IF(ISNUMBER(MATCH(H204,Sheet4!$F$2:$F$11,0)),1,0)+IF(ISNUMBER(MATCH(I204,Sheet4!$F$2:$F$11,0)),1,0)+IF(ISNUMBER(MATCH(J204,Sheet4!$F$2:$F$11,0)),1,0))</f>
        <v>0</v>
      </c>
      <c r="P204" s="40" t="str">
        <f>IFERROR(INDEX(Sheet4!$G:$G,MATCH(Sheet1!B204,Sheet4!$F:$F,0))+INDEX(Sheet4!$G:$G,MATCH(Sheet1!C204,Sheet4!$F:$F,0))+INDEX(Sheet4!$G:$G,MATCH(Sheet1!D204,Sheet4!$F:$F,0))+INDEX(Sheet4!$G:$G,MATCH(Sheet1!E204,Sheet4!$F:$F,0))+INDEX(Sheet4!$G:$G,MATCH(Sheet1!F204,Sheet4!$F:$F,0))+INDEX(Sheet4!$G:$G,MATCH(Sheet1!G204,Sheet4!$F:$F,0))+INDEX(Sheet4!$G:$G,MATCH(Sheet1!H204,Sheet4!$F:$F,0))+INDEX(Sheet4!$G:$G,MATCH(Sheet1!I204,Sheet4!$F:$F,0))+INDEX(Sheet4!$G:$G,MATCH(Sheet1!J204,Sheet4!$F:$F,0)),"")</f>
        <v/>
      </c>
      <c r="Q204" s="15"/>
      <c r="R204" s="18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19"/>
      <c r="AD204" s="19"/>
      <c r="AE204" s="20"/>
      <c r="AF204">
        <f si="63" t="shared"/>
        <v>0</v>
      </c>
      <c r="AH204">
        <v>181</v>
      </c>
      <c r="AI204" t="str">
        <f si="62" t="shared"/>
        <v>Ben SimmonsLandry ShametDonovan MitchellMonte MorrisKelly OubreMikal BridgesJosh JacksonPaul MillsapKarl-Anthony Towns</v>
      </c>
      <c r="AJ204">
        <f si="64" t="shared"/>
        <v>0</v>
      </c>
      <c r="AK204">
        <f si="65" t="shared"/>
        <v>0</v>
      </c>
      <c r="AL204">
        <f si="66" t="shared"/>
        <v>0</v>
      </c>
      <c r="AM204">
        <f si="67" t="shared"/>
        <v>0</v>
      </c>
      <c r="AN204">
        <f si="68" t="shared"/>
        <v>0</v>
      </c>
      <c r="AO204">
        <f si="69" t="shared"/>
        <v>0</v>
      </c>
      <c r="AP204">
        <f si="70" t="shared"/>
        <v>0</v>
      </c>
      <c r="AQ204">
        <f si="71" t="shared"/>
        <v>0</v>
      </c>
      <c r="AR204">
        <f si="72" t="shared"/>
        <v>0</v>
      </c>
      <c r="AS204">
        <f si="73" t="shared"/>
        <v>0</v>
      </c>
      <c r="AU204" t="str">
        <f>IFERROR(VLOOKUP(C204,Results!$A$2:$B$240,2,FALSE)+VLOOKUP(D204,Results!$A$2:$B$240,2,FALSE)+VLOOKUP(E204,Results!$A$2:$B$240,2,FALSE)+VLOOKUP(F204,Results!$A$2:$B$240,2,FALSE)+VLOOKUP(G204,Results!$A$2:$B$240,2,FALSE)+VLOOKUP(H204,Results!$A$2:$B$240,2,FALSE)+VLOOKUP(I204,Results!$A$2:$B$240,2,FALSE)+VLOOKUP(J204,Results!$A$2:$B$240,2,FALSE)+VLOOKUP(B204,Results!$A$2:$B$240,2,FALSE)-MIN(VLOOKUP(C204,Results!$A$2:$B$240,2,FALSE),VLOOKUP(D204,Results!$A$2:$B$240,2,FALSE),VLOOKUP(E204,Results!$A$2:$B$240,2,FALSE),VLOOKUP(F204,Results!$A$2:$B$240,2,FALSE),VLOOKUP(G204,Results!$A$2:$B$240,2,FALSE),VLOOKUP(H204,Results!$A$2:$B$240,2,FALSE),VLOOKUP(I204,Results!$A$2:$B$240,2,FALSE),VLOOKUP(J204,Results!$A$2:$B$240,2,FALSE),VLOOKUP(B204,Results!$A$2:$B$240,2,FALSE)),"")</f>
        <v/>
      </c>
    </row>
    <row customHeight="1" ht="18.75" r="205" spans="2:47" x14ac:dyDescent="0.3">
      <c r="B205" s="7" t="s">
        <v>166</v>
      </c>
      <c r="C205" s="7" t="s">
        <v>170</v>
      </c>
      <c r="D205" s="7" t="s">
        <v>145</v>
      </c>
      <c r="E205" s="7" t="s">
        <v>148</v>
      </c>
      <c r="F205" s="7" t="s">
        <v>100</v>
      </c>
      <c r="G205" s="7" t="s">
        <v>179</v>
      </c>
      <c r="H205" s="7" t="s">
        <v>181</v>
      </c>
      <c r="I205" s="7" t="s">
        <v>152</v>
      </c>
      <c r="J205" s="7" t="s">
        <v>98</v>
      </c>
      <c r="K205" t="n">
        <v>18.0</v>
      </c>
      <c r="L205" s="30">
        <f si="60" t="shared"/>
        <v>0</v>
      </c>
      <c r="M205" s="6"/>
      <c r="N205" s="35" t="str">
        <f si="61" t="shared"/>
        <v/>
      </c>
      <c r="O205" s="59">
        <f>(IF(ISNUMBER(MATCH(B205,Sheet4!$K$92:$K$101,0)),1,0)+IF(ISNUMBER(MATCH(C205,Sheet4!$K$92:$K$101,0)),1,0)+IF(ISNUMBER(MATCH(D205,Sheet4!$K$92:$K$101,0)),1,0)+IF(ISNUMBER(MATCH(E205,Sheet4!$K$92:$K$101,0)),1,0)+IF(ISNUMBER(MATCH(F205,Sheet4!$K$92:$K$101,0)),1,0)+IF(ISNUMBER(MATCH(G205,Sheet4!$K$92:$K$101,0)),1,0)+IF(ISNUMBER(MATCH(H205,Sheet4!$K$92:$K$101,0)),1,0)+IF(ISNUMBER(MATCH(I205,Sheet4!$K$92:$K$101,0)),1,0)+IF(ISNUMBER(MATCH(J205,Sheet4!$K$92:$K$101,0)),1,0))
-
(IF(ISNUMBER(MATCH(B205,Sheet4!$F$2:$F$11,0)),1,0)+IF(ISNUMBER(MATCH(C205,Sheet4!$F$2:$F$11,0)),1,0)+IF(ISNUMBER(MATCH(D205,Sheet4!$F$2:$F$11,0)),1,0)+IF(ISNUMBER(MATCH(E205,Sheet4!$F$2:$F$11,0)),1,0)+IF(ISNUMBER(MATCH(F205,Sheet4!$F$2:$F$11,0)),1,0)+IF(ISNUMBER(MATCH(G205,Sheet4!$F$2:$F$11,0)),1,0)+IF(ISNUMBER(MATCH(H205,Sheet4!$F$2:$F$11,0)),1,0)+IF(ISNUMBER(MATCH(I205,Sheet4!$F$2:$F$11,0)),1,0)+IF(ISNUMBER(MATCH(J205,Sheet4!$F$2:$F$11,0)),1,0))</f>
        <v>0</v>
      </c>
      <c r="P205" s="40" t="str">
        <f>IFERROR(INDEX(Sheet4!$G:$G,MATCH(Sheet1!B205,Sheet4!$F:$F,0))+INDEX(Sheet4!$G:$G,MATCH(Sheet1!C205,Sheet4!$F:$F,0))+INDEX(Sheet4!$G:$G,MATCH(Sheet1!D205,Sheet4!$F:$F,0))+INDEX(Sheet4!$G:$G,MATCH(Sheet1!E205,Sheet4!$F:$F,0))+INDEX(Sheet4!$G:$G,MATCH(Sheet1!F205,Sheet4!$F:$F,0))+INDEX(Sheet4!$G:$G,MATCH(Sheet1!G205,Sheet4!$F:$F,0))+INDEX(Sheet4!$G:$G,MATCH(Sheet1!H205,Sheet4!$F:$F,0))+INDEX(Sheet4!$G:$G,MATCH(Sheet1!I205,Sheet4!$F:$F,0))+INDEX(Sheet4!$G:$G,MATCH(Sheet1!J205,Sheet4!$F:$F,0)),"")</f>
        <v/>
      </c>
      <c r="Q205" s="15"/>
      <c r="R205" s="18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19"/>
      <c r="AD205" s="19"/>
      <c r="AE205" s="20"/>
      <c r="AF205">
        <f si="63" t="shared"/>
        <v>0</v>
      </c>
      <c r="AH205">
        <v>182</v>
      </c>
      <c r="AI205" t="str">
        <f si="62" t="shared"/>
        <v>Ben SimmonsLandry ShametDevin BookerJimmy ButlerKelly OubreCorey BrewerJosh JacksonTaj GibsonRudy Gobert</v>
      </c>
      <c r="AJ205">
        <f si="64" t="shared"/>
        <v>0</v>
      </c>
      <c r="AK205">
        <f si="65" t="shared"/>
        <v>0</v>
      </c>
      <c r="AL205">
        <f si="66" t="shared"/>
        <v>0</v>
      </c>
      <c r="AM205">
        <f si="67" t="shared"/>
        <v>0</v>
      </c>
      <c r="AN205">
        <f si="68" t="shared"/>
        <v>0</v>
      </c>
      <c r="AO205">
        <f si="69" t="shared"/>
        <v>0</v>
      </c>
      <c r="AP205">
        <f si="70" t="shared"/>
        <v>0</v>
      </c>
      <c r="AQ205">
        <f si="71" t="shared"/>
        <v>0</v>
      </c>
      <c r="AR205">
        <f si="72" t="shared"/>
        <v>0</v>
      </c>
      <c r="AS205">
        <f si="73" t="shared"/>
        <v>0</v>
      </c>
      <c r="AU205" t="str">
        <f>IFERROR(VLOOKUP(C205,Results!$A$2:$B$240,2,FALSE)+VLOOKUP(D205,Results!$A$2:$B$240,2,FALSE)+VLOOKUP(E205,Results!$A$2:$B$240,2,FALSE)+VLOOKUP(F205,Results!$A$2:$B$240,2,FALSE)+VLOOKUP(G205,Results!$A$2:$B$240,2,FALSE)+VLOOKUP(H205,Results!$A$2:$B$240,2,FALSE)+VLOOKUP(I205,Results!$A$2:$B$240,2,FALSE)+VLOOKUP(J205,Results!$A$2:$B$240,2,FALSE)+VLOOKUP(B205,Results!$A$2:$B$240,2,FALSE)-MIN(VLOOKUP(C205,Results!$A$2:$B$240,2,FALSE),VLOOKUP(D205,Results!$A$2:$B$240,2,FALSE),VLOOKUP(E205,Results!$A$2:$B$240,2,FALSE),VLOOKUP(F205,Results!$A$2:$B$240,2,FALSE),VLOOKUP(G205,Results!$A$2:$B$240,2,FALSE),VLOOKUP(H205,Results!$A$2:$B$240,2,FALSE),VLOOKUP(I205,Results!$A$2:$B$240,2,FALSE),VLOOKUP(J205,Results!$A$2:$B$240,2,FALSE),VLOOKUP(B205,Results!$A$2:$B$240,2,FALSE)),"")</f>
        <v/>
      </c>
    </row>
    <row customHeight="1" ht="18.75" r="206" spans="2:47" x14ac:dyDescent="0.3">
      <c r="B206" s="7" t="s">
        <v>166</v>
      </c>
      <c r="C206" s="7" t="s">
        <v>87</v>
      </c>
      <c r="D206" s="7" t="s">
        <v>173</v>
      </c>
      <c r="E206" s="7" t="s">
        <v>146</v>
      </c>
      <c r="F206" s="7" t="s">
        <v>96</v>
      </c>
      <c r="G206" s="7" t="s">
        <v>114</v>
      </c>
      <c r="H206" s="7" t="s">
        <v>181</v>
      </c>
      <c r="I206" s="7" t="s">
        <v>152</v>
      </c>
      <c r="J206" s="7" t="s">
        <v>98</v>
      </c>
      <c r="K206" t="n">
        <v>18.0</v>
      </c>
      <c r="L206" s="30">
        <f si="60" t="shared"/>
        <v>0</v>
      </c>
      <c r="M206" s="6"/>
      <c r="N206" s="35" t="str">
        <f si="61" t="shared"/>
        <v/>
      </c>
      <c r="O206" s="59">
        <f>(IF(ISNUMBER(MATCH(B206,Sheet4!$K$92:$K$101,0)),1,0)+IF(ISNUMBER(MATCH(C206,Sheet4!$K$92:$K$101,0)),1,0)+IF(ISNUMBER(MATCH(D206,Sheet4!$K$92:$K$101,0)),1,0)+IF(ISNUMBER(MATCH(E206,Sheet4!$K$92:$K$101,0)),1,0)+IF(ISNUMBER(MATCH(F206,Sheet4!$K$92:$K$101,0)),1,0)+IF(ISNUMBER(MATCH(G206,Sheet4!$K$92:$K$101,0)),1,0)+IF(ISNUMBER(MATCH(H206,Sheet4!$K$92:$K$101,0)),1,0)+IF(ISNUMBER(MATCH(I206,Sheet4!$K$92:$K$101,0)),1,0)+IF(ISNUMBER(MATCH(J206,Sheet4!$K$92:$K$101,0)),1,0))
-
(IF(ISNUMBER(MATCH(B206,Sheet4!$F$2:$F$11,0)),1,0)+IF(ISNUMBER(MATCH(C206,Sheet4!$F$2:$F$11,0)),1,0)+IF(ISNUMBER(MATCH(D206,Sheet4!$F$2:$F$11,0)),1,0)+IF(ISNUMBER(MATCH(E206,Sheet4!$F$2:$F$11,0)),1,0)+IF(ISNUMBER(MATCH(F206,Sheet4!$F$2:$F$11,0)),1,0)+IF(ISNUMBER(MATCH(G206,Sheet4!$F$2:$F$11,0)),1,0)+IF(ISNUMBER(MATCH(H206,Sheet4!$F$2:$F$11,0)),1,0)+IF(ISNUMBER(MATCH(I206,Sheet4!$F$2:$F$11,0)),1,0)+IF(ISNUMBER(MATCH(J206,Sheet4!$F$2:$F$11,0)),1,0))</f>
        <v>0</v>
      </c>
      <c r="P206" s="40" t="str">
        <f>IFERROR(INDEX(Sheet4!$G:$G,MATCH(Sheet1!B206,Sheet4!$F:$F,0))+INDEX(Sheet4!$G:$G,MATCH(Sheet1!C206,Sheet4!$F:$F,0))+INDEX(Sheet4!$G:$G,MATCH(Sheet1!D206,Sheet4!$F:$F,0))+INDEX(Sheet4!$G:$G,MATCH(Sheet1!E206,Sheet4!$F:$F,0))+INDEX(Sheet4!$G:$G,MATCH(Sheet1!F206,Sheet4!$F:$F,0))+INDEX(Sheet4!$G:$G,MATCH(Sheet1!G206,Sheet4!$F:$F,0))+INDEX(Sheet4!$G:$G,MATCH(Sheet1!H206,Sheet4!$F:$F,0))+INDEX(Sheet4!$G:$G,MATCH(Sheet1!I206,Sheet4!$F:$F,0))+INDEX(Sheet4!$G:$G,MATCH(Sheet1!J206,Sheet4!$F:$F,0)),"")</f>
        <v/>
      </c>
      <c r="Q206" s="15"/>
      <c r="R206" s="18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19"/>
      <c r="AD206" s="19"/>
      <c r="AE206" s="20"/>
      <c r="AF206">
        <f si="63" t="shared"/>
        <v>0</v>
      </c>
      <c r="AH206">
        <v>183</v>
      </c>
      <c r="AI206" t="str">
        <f si="62" t="shared"/>
        <v>De'Aaron FoxIsaiah CanaanJimmy ButlerMonte MorrisKelly OubreJoe InglesJohn CollinsMarvin BagleyKarl-Anthony Towns</v>
      </c>
      <c r="AJ206">
        <f si="64" t="shared"/>
        <v>0</v>
      </c>
      <c r="AK206">
        <f si="65" t="shared"/>
        <v>0</v>
      </c>
      <c r="AL206">
        <f si="66" t="shared"/>
        <v>0</v>
      </c>
      <c r="AM206">
        <f si="67" t="shared"/>
        <v>0</v>
      </c>
      <c r="AN206">
        <f si="68" t="shared"/>
        <v>0</v>
      </c>
      <c r="AO206">
        <f si="69" t="shared"/>
        <v>0</v>
      </c>
      <c r="AP206">
        <f si="70" t="shared"/>
        <v>0</v>
      </c>
      <c r="AQ206">
        <f si="71" t="shared"/>
        <v>0</v>
      </c>
      <c r="AR206">
        <f si="72" t="shared"/>
        <v>0</v>
      </c>
      <c r="AS206">
        <f si="73" t="shared"/>
        <v>0</v>
      </c>
      <c r="AU206" t="str">
        <f>IFERROR(VLOOKUP(C206,Results!$A$2:$B$240,2,FALSE)+VLOOKUP(D206,Results!$A$2:$B$240,2,FALSE)+VLOOKUP(E206,Results!$A$2:$B$240,2,FALSE)+VLOOKUP(F206,Results!$A$2:$B$240,2,FALSE)+VLOOKUP(G206,Results!$A$2:$B$240,2,FALSE)+VLOOKUP(H206,Results!$A$2:$B$240,2,FALSE)+VLOOKUP(I206,Results!$A$2:$B$240,2,FALSE)+VLOOKUP(J206,Results!$A$2:$B$240,2,FALSE)+VLOOKUP(B206,Results!$A$2:$B$240,2,FALSE)-MIN(VLOOKUP(C206,Results!$A$2:$B$240,2,FALSE),VLOOKUP(D206,Results!$A$2:$B$240,2,FALSE),VLOOKUP(E206,Results!$A$2:$B$240,2,FALSE),VLOOKUP(F206,Results!$A$2:$B$240,2,FALSE),VLOOKUP(G206,Results!$A$2:$B$240,2,FALSE),VLOOKUP(H206,Results!$A$2:$B$240,2,FALSE),VLOOKUP(I206,Results!$A$2:$B$240,2,FALSE),VLOOKUP(J206,Results!$A$2:$B$240,2,FALSE),VLOOKUP(B206,Results!$A$2:$B$240,2,FALSE)),"")</f>
        <v/>
      </c>
    </row>
    <row customHeight="1" ht="18.75" r="207" spans="2:47" x14ac:dyDescent="0.3">
      <c r="B207" s="7" t="s">
        <v>87</v>
      </c>
      <c r="C207" s="7" t="s">
        <v>171</v>
      </c>
      <c r="D207" s="7" t="s">
        <v>145</v>
      </c>
      <c r="E207" s="7" t="s">
        <v>146</v>
      </c>
      <c r="F207" s="7" t="s">
        <v>150</v>
      </c>
      <c r="G207" s="7" t="s">
        <v>179</v>
      </c>
      <c r="H207" s="7" t="s">
        <v>181</v>
      </c>
      <c r="I207" s="7" t="s">
        <v>152</v>
      </c>
      <c r="J207" s="7" t="s">
        <v>98</v>
      </c>
      <c r="K207" t="n">
        <v>18.0</v>
      </c>
      <c r="L207" s="30">
        <f si="60" t="shared"/>
        <v>0</v>
      </c>
      <c r="M207" s="6"/>
      <c r="N207" s="35" t="str">
        <f si="61" t="shared"/>
        <v/>
      </c>
      <c r="O207" s="59">
        <f>(IF(ISNUMBER(MATCH(B207,Sheet4!$K$92:$K$101,0)),1,0)+IF(ISNUMBER(MATCH(C207,Sheet4!$K$92:$K$101,0)),1,0)+IF(ISNUMBER(MATCH(D207,Sheet4!$K$92:$K$101,0)),1,0)+IF(ISNUMBER(MATCH(E207,Sheet4!$K$92:$K$101,0)),1,0)+IF(ISNUMBER(MATCH(F207,Sheet4!$K$92:$K$101,0)),1,0)+IF(ISNUMBER(MATCH(G207,Sheet4!$K$92:$K$101,0)),1,0)+IF(ISNUMBER(MATCH(H207,Sheet4!$K$92:$K$101,0)),1,0)+IF(ISNUMBER(MATCH(I207,Sheet4!$K$92:$K$101,0)),1,0)+IF(ISNUMBER(MATCH(J207,Sheet4!$K$92:$K$101,0)),1,0))
-
(IF(ISNUMBER(MATCH(B207,Sheet4!$F$2:$F$11,0)),1,0)+IF(ISNUMBER(MATCH(C207,Sheet4!$F$2:$F$11,0)),1,0)+IF(ISNUMBER(MATCH(D207,Sheet4!$F$2:$F$11,0)),1,0)+IF(ISNUMBER(MATCH(E207,Sheet4!$F$2:$F$11,0)),1,0)+IF(ISNUMBER(MATCH(F207,Sheet4!$F$2:$F$11,0)),1,0)+IF(ISNUMBER(MATCH(G207,Sheet4!$F$2:$F$11,0)),1,0)+IF(ISNUMBER(MATCH(H207,Sheet4!$F$2:$F$11,0)),1,0)+IF(ISNUMBER(MATCH(I207,Sheet4!$F$2:$F$11,0)),1,0)+IF(ISNUMBER(MATCH(J207,Sheet4!$F$2:$F$11,0)),1,0))</f>
        <v>0</v>
      </c>
      <c r="P207" s="40" t="str">
        <f>IFERROR(INDEX(Sheet4!$G:$G,MATCH(Sheet1!B207,Sheet4!$F:$F,0))+INDEX(Sheet4!$G:$G,MATCH(Sheet1!C207,Sheet4!$F:$F,0))+INDEX(Sheet4!$G:$G,MATCH(Sheet1!D207,Sheet4!$F:$F,0))+INDEX(Sheet4!$G:$G,MATCH(Sheet1!E207,Sheet4!$F:$F,0))+INDEX(Sheet4!$G:$G,MATCH(Sheet1!F207,Sheet4!$F:$F,0))+INDEX(Sheet4!$G:$G,MATCH(Sheet1!G207,Sheet4!$F:$F,0))+INDEX(Sheet4!$G:$G,MATCH(Sheet1!H207,Sheet4!$F:$F,0))+INDEX(Sheet4!$G:$G,MATCH(Sheet1!I207,Sheet4!$F:$F,0))+INDEX(Sheet4!$G:$G,MATCH(Sheet1!J207,Sheet4!$F:$F,0)),"")</f>
        <v/>
      </c>
      <c r="Q207" s="15"/>
      <c r="R207" s="18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19"/>
      <c r="AD207" s="19"/>
      <c r="AE207" s="20"/>
      <c r="AF207">
        <f si="63" t="shared"/>
        <v>0</v>
      </c>
      <c r="AH207">
        <v>184</v>
      </c>
      <c r="AI207" t="str">
        <f si="62" t="shared"/>
        <v>Ben SimmonsLandry ShametDevin BookerTorrey CraigKelly OubreJoe InglesKenneth FariedPaul MillsapRudy Gobert</v>
      </c>
      <c r="AJ207">
        <f si="64" t="shared"/>
        <v>0</v>
      </c>
      <c r="AK207">
        <f si="65" t="shared"/>
        <v>0</v>
      </c>
      <c r="AL207">
        <f si="66" t="shared"/>
        <v>0</v>
      </c>
      <c r="AM207">
        <f si="67" t="shared"/>
        <v>0</v>
      </c>
      <c r="AN207">
        <f si="68" t="shared"/>
        <v>0</v>
      </c>
      <c r="AO207">
        <f si="69" t="shared"/>
        <v>0</v>
      </c>
      <c r="AP207">
        <f si="70" t="shared"/>
        <v>0</v>
      </c>
      <c r="AQ207">
        <f si="71" t="shared"/>
        <v>0</v>
      </c>
      <c r="AR207">
        <f si="72" t="shared"/>
        <v>0</v>
      </c>
      <c r="AS207">
        <f si="73" t="shared"/>
        <v>0</v>
      </c>
      <c r="AU207" t="str">
        <f>IFERROR(VLOOKUP(C207,Results!$A$2:$B$240,2,FALSE)+VLOOKUP(D207,Results!$A$2:$B$240,2,FALSE)+VLOOKUP(E207,Results!$A$2:$B$240,2,FALSE)+VLOOKUP(F207,Results!$A$2:$B$240,2,FALSE)+VLOOKUP(G207,Results!$A$2:$B$240,2,FALSE)+VLOOKUP(H207,Results!$A$2:$B$240,2,FALSE)+VLOOKUP(I207,Results!$A$2:$B$240,2,FALSE)+VLOOKUP(J207,Results!$A$2:$B$240,2,FALSE)+VLOOKUP(B207,Results!$A$2:$B$240,2,FALSE)-MIN(VLOOKUP(C207,Results!$A$2:$B$240,2,FALSE),VLOOKUP(D207,Results!$A$2:$B$240,2,FALSE),VLOOKUP(E207,Results!$A$2:$B$240,2,FALSE),VLOOKUP(F207,Results!$A$2:$B$240,2,FALSE),VLOOKUP(G207,Results!$A$2:$B$240,2,FALSE),VLOOKUP(H207,Results!$A$2:$B$240,2,FALSE),VLOOKUP(I207,Results!$A$2:$B$240,2,FALSE),VLOOKUP(J207,Results!$A$2:$B$240,2,FALSE),VLOOKUP(B207,Results!$A$2:$B$240,2,FALSE)),"")</f>
        <v/>
      </c>
    </row>
    <row customHeight="1" ht="18.75" r="208" spans="2:47" x14ac:dyDescent="0.3">
      <c r="B208" s="7" t="s">
        <v>166</v>
      </c>
      <c r="C208" s="7" t="s">
        <v>116</v>
      </c>
      <c r="D208" s="7" t="s">
        <v>146</v>
      </c>
      <c r="E208" s="7" t="s">
        <v>148</v>
      </c>
      <c r="F208" s="7" t="s">
        <v>150</v>
      </c>
      <c r="G208" s="7" t="s">
        <v>177</v>
      </c>
      <c r="H208" s="7" t="s">
        <v>153</v>
      </c>
      <c r="I208" s="7" t="s">
        <v>181</v>
      </c>
      <c r="J208" s="7" t="s">
        <v>186</v>
      </c>
      <c r="K208" t="n">
        <v>18.0</v>
      </c>
      <c r="L208" s="30">
        <f si="60" t="shared"/>
        <v>0</v>
      </c>
      <c r="M208" s="6"/>
      <c r="N208" s="35" t="str">
        <f si="61" t="shared"/>
        <v/>
      </c>
      <c r="O208" s="59">
        <f>(IF(ISNUMBER(MATCH(B208,Sheet4!$K$92:$K$101,0)),1,0)+IF(ISNUMBER(MATCH(C208,Sheet4!$K$92:$K$101,0)),1,0)+IF(ISNUMBER(MATCH(D208,Sheet4!$K$92:$K$101,0)),1,0)+IF(ISNUMBER(MATCH(E208,Sheet4!$K$92:$K$101,0)),1,0)+IF(ISNUMBER(MATCH(F208,Sheet4!$K$92:$K$101,0)),1,0)+IF(ISNUMBER(MATCH(G208,Sheet4!$K$92:$K$101,0)),1,0)+IF(ISNUMBER(MATCH(H208,Sheet4!$K$92:$K$101,0)),1,0)+IF(ISNUMBER(MATCH(I208,Sheet4!$K$92:$K$101,0)),1,0)+IF(ISNUMBER(MATCH(J208,Sheet4!$K$92:$K$101,0)),1,0))
-
(IF(ISNUMBER(MATCH(B208,Sheet4!$F$2:$F$11,0)),1,0)+IF(ISNUMBER(MATCH(C208,Sheet4!$F$2:$F$11,0)),1,0)+IF(ISNUMBER(MATCH(D208,Sheet4!$F$2:$F$11,0)),1,0)+IF(ISNUMBER(MATCH(E208,Sheet4!$F$2:$F$11,0)),1,0)+IF(ISNUMBER(MATCH(F208,Sheet4!$F$2:$F$11,0)),1,0)+IF(ISNUMBER(MATCH(G208,Sheet4!$F$2:$F$11,0)),1,0)+IF(ISNUMBER(MATCH(H208,Sheet4!$F$2:$F$11,0)),1,0)+IF(ISNUMBER(MATCH(I208,Sheet4!$F$2:$F$11,0)),1,0)+IF(ISNUMBER(MATCH(J208,Sheet4!$F$2:$F$11,0)),1,0))</f>
        <v>0</v>
      </c>
      <c r="P208" s="40" t="str">
        <f>IFERROR(INDEX(Sheet4!$G:$G,MATCH(Sheet1!B208,Sheet4!$F:$F,0))+INDEX(Sheet4!$G:$G,MATCH(Sheet1!C208,Sheet4!$F:$F,0))+INDEX(Sheet4!$G:$G,MATCH(Sheet1!D208,Sheet4!$F:$F,0))+INDEX(Sheet4!$G:$G,MATCH(Sheet1!E208,Sheet4!$F:$F,0))+INDEX(Sheet4!$G:$G,MATCH(Sheet1!F208,Sheet4!$F:$F,0))+INDEX(Sheet4!$G:$G,MATCH(Sheet1!G208,Sheet4!$F:$F,0))+INDEX(Sheet4!$G:$G,MATCH(Sheet1!H208,Sheet4!$F:$F,0))+INDEX(Sheet4!$G:$G,MATCH(Sheet1!I208,Sheet4!$F:$F,0))+INDEX(Sheet4!$G:$G,MATCH(Sheet1!J208,Sheet4!$F:$F,0)),"")</f>
        <v/>
      </c>
      <c r="Q208" s="15"/>
      <c r="R208" s="18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19"/>
      <c r="AD208" s="19"/>
      <c r="AE208" s="20"/>
      <c r="AF208">
        <f si="63" t="shared"/>
        <v>0</v>
      </c>
      <c r="AH208">
        <v>185</v>
      </c>
      <c r="AI208" t="str">
        <f si="62" t="shared"/>
        <v>Ben SimmonsRicky RubioDevin BookerTorrey CraigCorey BrewerGerald GreenKenneth FariedJosh JacksonKarl-Anthony Towns</v>
      </c>
      <c r="AJ208">
        <f si="64" t="shared"/>
        <v>0</v>
      </c>
      <c r="AK208">
        <f si="65" t="shared"/>
        <v>0</v>
      </c>
      <c r="AL208">
        <f si="66" t="shared"/>
        <v>0</v>
      </c>
      <c r="AM208">
        <f si="67" t="shared"/>
        <v>0</v>
      </c>
      <c r="AN208">
        <f si="68" t="shared"/>
        <v>0</v>
      </c>
      <c r="AO208">
        <f si="69" t="shared"/>
        <v>0</v>
      </c>
      <c r="AP208">
        <f si="70" t="shared"/>
        <v>0</v>
      </c>
      <c r="AQ208">
        <f si="71" t="shared"/>
        <v>0</v>
      </c>
      <c r="AR208">
        <f si="72" t="shared"/>
        <v>0</v>
      </c>
      <c r="AS208">
        <f si="73" t="shared"/>
        <v>0</v>
      </c>
      <c r="AU208" t="str">
        <f>IFERROR(VLOOKUP(C208,Results!$A$2:$B$240,2,FALSE)+VLOOKUP(D208,Results!$A$2:$B$240,2,FALSE)+VLOOKUP(E208,Results!$A$2:$B$240,2,FALSE)+VLOOKUP(F208,Results!$A$2:$B$240,2,FALSE)+VLOOKUP(G208,Results!$A$2:$B$240,2,FALSE)+VLOOKUP(H208,Results!$A$2:$B$240,2,FALSE)+VLOOKUP(I208,Results!$A$2:$B$240,2,FALSE)+VLOOKUP(J208,Results!$A$2:$B$240,2,FALSE)+VLOOKUP(B208,Results!$A$2:$B$240,2,FALSE)-MIN(VLOOKUP(C208,Results!$A$2:$B$240,2,FALSE),VLOOKUP(D208,Results!$A$2:$B$240,2,FALSE),VLOOKUP(E208,Results!$A$2:$B$240,2,FALSE),VLOOKUP(F208,Results!$A$2:$B$240,2,FALSE),VLOOKUP(G208,Results!$A$2:$B$240,2,FALSE),VLOOKUP(H208,Results!$A$2:$B$240,2,FALSE),VLOOKUP(I208,Results!$A$2:$B$240,2,FALSE),VLOOKUP(J208,Results!$A$2:$B$240,2,FALSE),VLOOKUP(B208,Results!$A$2:$B$240,2,FALSE)),"")</f>
        <v/>
      </c>
    </row>
    <row r="209" spans="2:47" x14ac:dyDescent="0.3">
      <c r="B209" s="7" t="s">
        <v>87</v>
      </c>
      <c r="C209" s="7" t="s">
        <v>170</v>
      </c>
      <c r="D209" s="7" t="s">
        <v>145</v>
      </c>
      <c r="E209" s="7" t="s">
        <v>146</v>
      </c>
      <c r="F209" s="7" t="s">
        <v>177</v>
      </c>
      <c r="G209" s="7" t="s">
        <v>179</v>
      </c>
      <c r="H209" s="7" t="s">
        <v>153</v>
      </c>
      <c r="I209" s="7" t="s">
        <v>181</v>
      </c>
      <c r="J209" s="7" t="s">
        <v>187</v>
      </c>
      <c r="K209" t="n">
        <v>18.0</v>
      </c>
      <c r="L209" s="30">
        <f si="60" t="shared"/>
        <v>0</v>
      </c>
      <c r="M209" s="6"/>
      <c r="N209" s="35" t="str">
        <f si="61" t="shared"/>
        <v/>
      </c>
      <c r="O209" s="59">
        <f>(IF(ISNUMBER(MATCH(B209,Sheet4!$K$92:$K$101,0)),1,0)+IF(ISNUMBER(MATCH(C209,Sheet4!$K$92:$K$101,0)),1,0)+IF(ISNUMBER(MATCH(D209,Sheet4!$K$92:$K$101,0)),1,0)+IF(ISNUMBER(MATCH(E209,Sheet4!$K$92:$K$101,0)),1,0)+IF(ISNUMBER(MATCH(F209,Sheet4!$K$92:$K$101,0)),1,0)+IF(ISNUMBER(MATCH(G209,Sheet4!$K$92:$K$101,0)),1,0)+IF(ISNUMBER(MATCH(H209,Sheet4!$K$92:$K$101,0)),1,0)+IF(ISNUMBER(MATCH(I209,Sheet4!$K$92:$K$101,0)),1,0)+IF(ISNUMBER(MATCH(J209,Sheet4!$K$92:$K$101,0)),1,0))
-
(IF(ISNUMBER(MATCH(B209,Sheet4!$F$2:$F$11,0)),1,0)+IF(ISNUMBER(MATCH(C209,Sheet4!$F$2:$F$11,0)),1,0)+IF(ISNUMBER(MATCH(D209,Sheet4!$F$2:$F$11,0)),1,0)+IF(ISNUMBER(MATCH(E209,Sheet4!$F$2:$F$11,0)),1,0)+IF(ISNUMBER(MATCH(F209,Sheet4!$F$2:$F$11,0)),1,0)+IF(ISNUMBER(MATCH(G209,Sheet4!$F$2:$F$11,0)),1,0)+IF(ISNUMBER(MATCH(H209,Sheet4!$F$2:$F$11,0)),1,0)+IF(ISNUMBER(MATCH(I209,Sheet4!$F$2:$F$11,0)),1,0)+IF(ISNUMBER(MATCH(J209,Sheet4!$F$2:$F$11,0)),1,0))</f>
        <v>0</v>
      </c>
      <c r="P209" s="40" t="str">
        <f>IFERROR(INDEX(Sheet4!$G:$G,MATCH(Sheet1!B209,Sheet4!$F:$F,0))+INDEX(Sheet4!$G:$G,MATCH(Sheet1!C209,Sheet4!$F:$F,0))+INDEX(Sheet4!$G:$G,MATCH(Sheet1!D209,Sheet4!$F:$F,0))+INDEX(Sheet4!$G:$G,MATCH(Sheet1!E209,Sheet4!$F:$F,0))+INDEX(Sheet4!$G:$G,MATCH(Sheet1!F209,Sheet4!$F:$F,0))+INDEX(Sheet4!$G:$G,MATCH(Sheet1!G209,Sheet4!$F:$F,0))+INDEX(Sheet4!$G:$G,MATCH(Sheet1!H209,Sheet4!$F:$F,0))+INDEX(Sheet4!$G:$G,MATCH(Sheet1!I209,Sheet4!$F:$F,0))+INDEX(Sheet4!$G:$G,MATCH(Sheet1!J209,Sheet4!$F:$F,0)),"")</f>
        <v/>
      </c>
      <c r="Q209" s="15"/>
      <c r="R209" s="18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19"/>
      <c r="AD209" s="19"/>
      <c r="AE209" s="20"/>
      <c r="AF209">
        <f si="63" t="shared"/>
        <v>0</v>
      </c>
      <c r="AH209">
        <v>186</v>
      </c>
      <c r="AI209" t="str">
        <f si="62" t="shared"/>
        <v>Ben SimmonsLandry ShametDevin BookerMalik BeasleyWill BartonKelly OubreJohn CollinsTaj GibsonRudy Gobert</v>
      </c>
      <c r="AJ209">
        <f si="64" t="shared"/>
        <v>0</v>
      </c>
      <c r="AK209">
        <f si="65" t="shared"/>
        <v>0</v>
      </c>
      <c r="AL209">
        <f si="66" t="shared"/>
        <v>0</v>
      </c>
      <c r="AM209">
        <f si="67" t="shared"/>
        <v>0</v>
      </c>
      <c r="AN209">
        <f si="68" t="shared"/>
        <v>0</v>
      </c>
      <c r="AO209">
        <f si="69" t="shared"/>
        <v>0</v>
      </c>
      <c r="AP209">
        <f si="70" t="shared"/>
        <v>0</v>
      </c>
      <c r="AQ209">
        <f si="71" t="shared"/>
        <v>0</v>
      </c>
      <c r="AR209">
        <f si="72" t="shared"/>
        <v>0</v>
      </c>
      <c r="AS209">
        <f si="73" t="shared"/>
        <v>0</v>
      </c>
      <c r="AU209" t="str">
        <f>IFERROR(VLOOKUP(C209,Results!$A$2:$B$240,2,FALSE)+VLOOKUP(D209,Results!$A$2:$B$240,2,FALSE)+VLOOKUP(E209,Results!$A$2:$B$240,2,FALSE)+VLOOKUP(F209,Results!$A$2:$B$240,2,FALSE)+VLOOKUP(G209,Results!$A$2:$B$240,2,FALSE)+VLOOKUP(H209,Results!$A$2:$B$240,2,FALSE)+VLOOKUP(I209,Results!$A$2:$B$240,2,FALSE)+VLOOKUP(J209,Results!$A$2:$B$240,2,FALSE)+VLOOKUP(B209,Results!$A$2:$B$240,2,FALSE)-MIN(VLOOKUP(C209,Results!$A$2:$B$240,2,FALSE),VLOOKUP(D209,Results!$A$2:$B$240,2,FALSE),VLOOKUP(E209,Results!$A$2:$B$240,2,FALSE),VLOOKUP(F209,Results!$A$2:$B$240,2,FALSE),VLOOKUP(G209,Results!$A$2:$B$240,2,FALSE),VLOOKUP(H209,Results!$A$2:$B$240,2,FALSE),VLOOKUP(I209,Results!$A$2:$B$240,2,FALSE),VLOOKUP(J209,Results!$A$2:$B$240,2,FALSE),VLOOKUP(B209,Results!$A$2:$B$240,2,FALSE)),"")</f>
        <v/>
      </c>
    </row>
    <row customHeight="1" ht="18.75" r="210" spans="2:47" x14ac:dyDescent="0.3">
      <c r="B210" s="7" t="s">
        <v>87</v>
      </c>
      <c r="C210" s="7" t="s">
        <v>170</v>
      </c>
      <c r="D210" s="7" t="s">
        <v>172</v>
      </c>
      <c r="E210" s="7" t="s">
        <v>158</v>
      </c>
      <c r="F210" s="7" t="s">
        <v>177</v>
      </c>
      <c r="G210" s="7" t="s">
        <v>178</v>
      </c>
      <c r="H210" s="7" t="s">
        <v>153</v>
      </c>
      <c r="I210" s="7" t="s">
        <v>181</v>
      </c>
      <c r="J210" s="7" t="s">
        <v>156</v>
      </c>
      <c r="K210" t="n">
        <v>18.0</v>
      </c>
      <c r="L210" s="30">
        <f si="60" t="shared"/>
        <v>0</v>
      </c>
      <c r="M210" s="6"/>
      <c r="N210" s="35" t="str">
        <f si="61" t="shared"/>
        <v/>
      </c>
      <c r="O210" s="59">
        <f>(IF(ISNUMBER(MATCH(B210,Sheet4!$K$92:$K$101,0)),1,0)+IF(ISNUMBER(MATCH(C210,Sheet4!$K$92:$K$101,0)),1,0)+IF(ISNUMBER(MATCH(D210,Sheet4!$K$92:$K$101,0)),1,0)+IF(ISNUMBER(MATCH(E210,Sheet4!$K$92:$K$101,0)),1,0)+IF(ISNUMBER(MATCH(F210,Sheet4!$K$92:$K$101,0)),1,0)+IF(ISNUMBER(MATCH(G210,Sheet4!$K$92:$K$101,0)),1,0)+IF(ISNUMBER(MATCH(H210,Sheet4!$K$92:$K$101,0)),1,0)+IF(ISNUMBER(MATCH(I210,Sheet4!$K$92:$K$101,0)),1,0)+IF(ISNUMBER(MATCH(J210,Sheet4!$K$92:$K$101,0)),1,0))
-
(IF(ISNUMBER(MATCH(B210,Sheet4!$F$2:$F$11,0)),1,0)+IF(ISNUMBER(MATCH(C210,Sheet4!$F$2:$F$11,0)),1,0)+IF(ISNUMBER(MATCH(D210,Sheet4!$F$2:$F$11,0)),1,0)+IF(ISNUMBER(MATCH(E210,Sheet4!$F$2:$F$11,0)),1,0)+IF(ISNUMBER(MATCH(F210,Sheet4!$F$2:$F$11,0)),1,0)+IF(ISNUMBER(MATCH(G210,Sheet4!$F$2:$F$11,0)),1,0)+IF(ISNUMBER(MATCH(H210,Sheet4!$F$2:$F$11,0)),1,0)+IF(ISNUMBER(MATCH(I210,Sheet4!$F$2:$F$11,0)),1,0)+IF(ISNUMBER(MATCH(J210,Sheet4!$F$2:$F$11,0)),1,0))</f>
        <v>0</v>
      </c>
      <c r="P210" s="40" t="str">
        <f>IFERROR(INDEX(Sheet4!$G:$G,MATCH(Sheet1!B210,Sheet4!$F:$F,0))+INDEX(Sheet4!$G:$G,MATCH(Sheet1!C210,Sheet4!$F:$F,0))+INDEX(Sheet4!$G:$G,MATCH(Sheet1!D210,Sheet4!$F:$F,0))+INDEX(Sheet4!$G:$G,MATCH(Sheet1!E210,Sheet4!$F:$F,0))+INDEX(Sheet4!$G:$G,MATCH(Sheet1!F210,Sheet4!$F:$F,0))+INDEX(Sheet4!$G:$G,MATCH(Sheet1!G210,Sheet4!$F:$F,0))+INDEX(Sheet4!$G:$G,MATCH(Sheet1!H210,Sheet4!$F:$F,0))+INDEX(Sheet4!$G:$G,MATCH(Sheet1!I210,Sheet4!$F:$F,0))+INDEX(Sheet4!$G:$G,MATCH(Sheet1!J210,Sheet4!$F:$F,0)),"")</f>
        <v/>
      </c>
      <c r="Q210" s="15"/>
      <c r="R210" s="18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19"/>
      <c r="AD210" s="19"/>
      <c r="AE210" s="20"/>
      <c r="AF210">
        <f si="63" t="shared"/>
        <v>0</v>
      </c>
      <c r="AH210">
        <v>187</v>
      </c>
      <c r="AI210" t="str">
        <f si="62" t="shared"/>
        <v>Ben SimmonsRicky RubioDevin BookerMonte MorrisKelly OubreJustin JacksonKenneth FariedJosh JacksonDeandre Ayton</v>
      </c>
      <c r="AJ210">
        <f si="64" t="shared"/>
        <v>0</v>
      </c>
      <c r="AK210">
        <f si="65" t="shared"/>
        <v>0</v>
      </c>
      <c r="AL210">
        <f si="66" t="shared"/>
        <v>0</v>
      </c>
      <c r="AM210">
        <f si="67" t="shared"/>
        <v>0</v>
      </c>
      <c r="AN210">
        <f si="68" t="shared"/>
        <v>0</v>
      </c>
      <c r="AO210">
        <f si="69" t="shared"/>
        <v>0</v>
      </c>
      <c r="AP210">
        <f si="70" t="shared"/>
        <v>0</v>
      </c>
      <c r="AQ210">
        <f si="71" t="shared"/>
        <v>0</v>
      </c>
      <c r="AR210">
        <f si="72" t="shared"/>
        <v>0</v>
      </c>
      <c r="AS210">
        <f si="73" t="shared"/>
        <v>0</v>
      </c>
      <c r="AU210" t="str">
        <f>IFERROR(VLOOKUP(C210,Results!$A$2:$B$240,2,FALSE)+VLOOKUP(D210,Results!$A$2:$B$240,2,FALSE)+VLOOKUP(E210,Results!$A$2:$B$240,2,FALSE)+VLOOKUP(F210,Results!$A$2:$B$240,2,FALSE)+VLOOKUP(G210,Results!$A$2:$B$240,2,FALSE)+VLOOKUP(H210,Results!$A$2:$B$240,2,FALSE)+VLOOKUP(I210,Results!$A$2:$B$240,2,FALSE)+VLOOKUP(J210,Results!$A$2:$B$240,2,FALSE)+VLOOKUP(B210,Results!$A$2:$B$240,2,FALSE)-MIN(VLOOKUP(C210,Results!$A$2:$B$240,2,FALSE),VLOOKUP(D210,Results!$A$2:$B$240,2,FALSE),VLOOKUP(E210,Results!$A$2:$B$240,2,FALSE),VLOOKUP(F210,Results!$A$2:$B$240,2,FALSE),VLOOKUP(G210,Results!$A$2:$B$240,2,FALSE),VLOOKUP(H210,Results!$A$2:$B$240,2,FALSE),VLOOKUP(I210,Results!$A$2:$B$240,2,FALSE),VLOOKUP(J210,Results!$A$2:$B$240,2,FALSE),VLOOKUP(B210,Results!$A$2:$B$240,2,FALSE)),"")</f>
        <v/>
      </c>
    </row>
    <row customHeight="1" ht="18.75" r="211" spans="2:47" x14ac:dyDescent="0.3">
      <c r="B211" s="7" t="s">
        <v>166</v>
      </c>
      <c r="C211" s="7" t="s">
        <v>87</v>
      </c>
      <c r="D211" s="7" t="s">
        <v>172</v>
      </c>
      <c r="E211" s="7" t="s">
        <v>146</v>
      </c>
      <c r="F211" s="7" t="s">
        <v>177</v>
      </c>
      <c r="G211" s="7" t="s">
        <v>179</v>
      </c>
      <c r="H211" s="7" t="s">
        <v>152</v>
      </c>
      <c r="I211" s="7" t="s">
        <v>184</v>
      </c>
      <c r="J211" s="7" t="s">
        <v>186</v>
      </c>
      <c r="K211" t="n">
        <v>18.0</v>
      </c>
      <c r="L211" s="30">
        <f si="60" t="shared"/>
        <v>0</v>
      </c>
      <c r="M211" s="6"/>
      <c r="N211" s="35" t="str">
        <f si="61" t="shared"/>
        <v/>
      </c>
      <c r="O211" s="59">
        <f>(IF(ISNUMBER(MATCH(B211,Sheet4!$K$92:$K$101,0)),1,0)+IF(ISNUMBER(MATCH(C211,Sheet4!$K$92:$K$101,0)),1,0)+IF(ISNUMBER(MATCH(D211,Sheet4!$K$92:$K$101,0)),1,0)+IF(ISNUMBER(MATCH(E211,Sheet4!$K$92:$K$101,0)),1,0)+IF(ISNUMBER(MATCH(F211,Sheet4!$K$92:$K$101,0)),1,0)+IF(ISNUMBER(MATCH(G211,Sheet4!$K$92:$K$101,0)),1,0)+IF(ISNUMBER(MATCH(H211,Sheet4!$K$92:$K$101,0)),1,0)+IF(ISNUMBER(MATCH(I211,Sheet4!$K$92:$K$101,0)),1,0)+IF(ISNUMBER(MATCH(J211,Sheet4!$K$92:$K$101,0)),1,0))
-
(IF(ISNUMBER(MATCH(B211,Sheet4!$F$2:$F$11,0)),1,0)+IF(ISNUMBER(MATCH(C211,Sheet4!$F$2:$F$11,0)),1,0)+IF(ISNUMBER(MATCH(D211,Sheet4!$F$2:$F$11,0)),1,0)+IF(ISNUMBER(MATCH(E211,Sheet4!$F$2:$F$11,0)),1,0)+IF(ISNUMBER(MATCH(F211,Sheet4!$F$2:$F$11,0)),1,0)+IF(ISNUMBER(MATCH(G211,Sheet4!$F$2:$F$11,0)),1,0)+IF(ISNUMBER(MATCH(H211,Sheet4!$F$2:$F$11,0)),1,0)+IF(ISNUMBER(MATCH(I211,Sheet4!$F$2:$F$11,0)),1,0)+IF(ISNUMBER(MATCH(J211,Sheet4!$F$2:$F$11,0)),1,0))</f>
        <v>0</v>
      </c>
      <c r="P211" s="40" t="str">
        <f>IFERROR(INDEX(Sheet4!$G:$G,MATCH(Sheet1!B211,Sheet4!$F:$F,0))+INDEX(Sheet4!$G:$G,MATCH(Sheet1!C211,Sheet4!$F:$F,0))+INDEX(Sheet4!$G:$G,MATCH(Sheet1!D211,Sheet4!$F:$F,0))+INDEX(Sheet4!$G:$G,MATCH(Sheet1!E211,Sheet4!$F:$F,0))+INDEX(Sheet4!$G:$G,MATCH(Sheet1!F211,Sheet4!$F:$F,0))+INDEX(Sheet4!$G:$G,MATCH(Sheet1!G211,Sheet4!$F:$F,0))+INDEX(Sheet4!$G:$G,MATCH(Sheet1!H211,Sheet4!$F:$F,0))+INDEX(Sheet4!$G:$G,MATCH(Sheet1!I211,Sheet4!$F:$F,0))+INDEX(Sheet4!$G:$G,MATCH(Sheet1!J211,Sheet4!$F:$F,0)),"")</f>
        <v/>
      </c>
      <c r="Q211" s="15"/>
      <c r="R211" s="18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19"/>
      <c r="AD211" s="19"/>
      <c r="AE211" s="20"/>
      <c r="AF211">
        <f si="63" t="shared"/>
        <v>0</v>
      </c>
      <c r="AH211">
        <v>188</v>
      </c>
      <c r="AI211" t="str">
        <f si="62" t="shared"/>
        <v>De'Aaron FoxLandry ShametJames HardenMonte MorrisWill BartonCorey BrewerJosh JacksonPaul MillsapRudy Gobert</v>
      </c>
      <c r="AJ211">
        <f si="64" t="shared"/>
        <v>0</v>
      </c>
      <c r="AK211">
        <f si="65" t="shared"/>
        <v>0</v>
      </c>
      <c r="AL211">
        <f si="66" t="shared"/>
        <v>0</v>
      </c>
      <c r="AM211">
        <f si="67" t="shared"/>
        <v>0</v>
      </c>
      <c r="AN211">
        <f si="68" t="shared"/>
        <v>0</v>
      </c>
      <c r="AO211">
        <f si="69" t="shared"/>
        <v>0</v>
      </c>
      <c r="AP211">
        <f si="70" t="shared"/>
        <v>0</v>
      </c>
      <c r="AQ211">
        <f si="71" t="shared"/>
        <v>0</v>
      </c>
      <c r="AR211">
        <f si="72" t="shared"/>
        <v>0</v>
      </c>
      <c r="AS211">
        <f si="73" t="shared"/>
        <v>0</v>
      </c>
      <c r="AU211" t="str">
        <f>IFERROR(VLOOKUP(C211,Results!$A$2:$B$240,2,FALSE)+VLOOKUP(D211,Results!$A$2:$B$240,2,FALSE)+VLOOKUP(E211,Results!$A$2:$B$240,2,FALSE)+VLOOKUP(F211,Results!$A$2:$B$240,2,FALSE)+VLOOKUP(G211,Results!$A$2:$B$240,2,FALSE)+VLOOKUP(H211,Results!$A$2:$B$240,2,FALSE)+VLOOKUP(I211,Results!$A$2:$B$240,2,FALSE)+VLOOKUP(J211,Results!$A$2:$B$240,2,FALSE)+VLOOKUP(B211,Results!$A$2:$B$240,2,FALSE)-MIN(VLOOKUP(C211,Results!$A$2:$B$240,2,FALSE),VLOOKUP(D211,Results!$A$2:$B$240,2,FALSE),VLOOKUP(E211,Results!$A$2:$B$240,2,FALSE),VLOOKUP(F211,Results!$A$2:$B$240,2,FALSE),VLOOKUP(G211,Results!$A$2:$B$240,2,FALSE),VLOOKUP(H211,Results!$A$2:$B$240,2,FALSE),VLOOKUP(I211,Results!$A$2:$B$240,2,FALSE),VLOOKUP(J211,Results!$A$2:$B$240,2,FALSE),VLOOKUP(B211,Results!$A$2:$B$240,2,FALSE)),"")</f>
        <v/>
      </c>
    </row>
    <row customHeight="1" ht="18.75" r="212" spans="2:47" x14ac:dyDescent="0.3">
      <c r="B212" s="7" t="s">
        <v>166</v>
      </c>
      <c r="C212" s="7" t="s">
        <v>170</v>
      </c>
      <c r="D212" s="7" t="s">
        <v>172</v>
      </c>
      <c r="E212" s="7" t="s">
        <v>146</v>
      </c>
      <c r="F212" s="7" t="s">
        <v>105</v>
      </c>
      <c r="G212" s="7" t="s">
        <v>179</v>
      </c>
      <c r="H212" s="7" t="s">
        <v>153</v>
      </c>
      <c r="I212" s="7" t="s">
        <v>92</v>
      </c>
      <c r="J212" s="7" t="s">
        <v>186</v>
      </c>
      <c r="K212" t="n">
        <v>18.0</v>
      </c>
      <c r="L212" s="30">
        <f si="60" t="shared"/>
        <v>0</v>
      </c>
      <c r="M212" s="6"/>
      <c r="N212" s="35" t="str">
        <f si="61" t="shared"/>
        <v/>
      </c>
      <c r="O212" s="59">
        <f>(IF(ISNUMBER(MATCH(B212,Sheet4!$K$92:$K$101,0)),1,0)+IF(ISNUMBER(MATCH(C212,Sheet4!$K$92:$K$101,0)),1,0)+IF(ISNUMBER(MATCH(D212,Sheet4!$K$92:$K$101,0)),1,0)+IF(ISNUMBER(MATCH(E212,Sheet4!$K$92:$K$101,0)),1,0)+IF(ISNUMBER(MATCH(F212,Sheet4!$K$92:$K$101,0)),1,0)+IF(ISNUMBER(MATCH(G212,Sheet4!$K$92:$K$101,0)),1,0)+IF(ISNUMBER(MATCH(H212,Sheet4!$K$92:$K$101,0)),1,0)+IF(ISNUMBER(MATCH(I212,Sheet4!$K$92:$K$101,0)),1,0)+IF(ISNUMBER(MATCH(J212,Sheet4!$K$92:$K$101,0)),1,0))
-
(IF(ISNUMBER(MATCH(B212,Sheet4!$F$2:$F$11,0)),1,0)+IF(ISNUMBER(MATCH(C212,Sheet4!$F$2:$F$11,0)),1,0)+IF(ISNUMBER(MATCH(D212,Sheet4!$F$2:$F$11,0)),1,0)+IF(ISNUMBER(MATCH(E212,Sheet4!$F$2:$F$11,0)),1,0)+IF(ISNUMBER(MATCH(F212,Sheet4!$F$2:$F$11,0)),1,0)+IF(ISNUMBER(MATCH(G212,Sheet4!$F$2:$F$11,0)),1,0)+IF(ISNUMBER(MATCH(H212,Sheet4!$F$2:$F$11,0)),1,0)+IF(ISNUMBER(MATCH(I212,Sheet4!$F$2:$F$11,0)),1,0)+IF(ISNUMBER(MATCH(J212,Sheet4!$F$2:$F$11,0)),1,0))</f>
        <v>0</v>
      </c>
      <c r="P212" s="40" t="str">
        <f>IFERROR(INDEX(Sheet4!$G:$G,MATCH(Sheet1!B212,Sheet4!$F:$F,0))+INDEX(Sheet4!$G:$G,MATCH(Sheet1!C212,Sheet4!$F:$F,0))+INDEX(Sheet4!$G:$G,MATCH(Sheet1!D212,Sheet4!$F:$F,0))+INDEX(Sheet4!$G:$G,MATCH(Sheet1!E212,Sheet4!$F:$F,0))+INDEX(Sheet4!$G:$G,MATCH(Sheet1!F212,Sheet4!$F:$F,0))+INDEX(Sheet4!$G:$G,MATCH(Sheet1!G212,Sheet4!$F:$F,0))+INDEX(Sheet4!$G:$G,MATCH(Sheet1!H212,Sheet4!$F:$F,0))+INDEX(Sheet4!$G:$G,MATCH(Sheet1!I212,Sheet4!$F:$F,0))+INDEX(Sheet4!$G:$G,MATCH(Sheet1!J212,Sheet4!$F:$F,0)),"")</f>
        <v/>
      </c>
      <c r="Q212" s="15"/>
      <c r="R212" s="18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19"/>
      <c r="AD212" s="19"/>
      <c r="AE212" s="20"/>
      <c r="AF212">
        <f si="63" t="shared"/>
        <v>0</v>
      </c>
      <c r="AH212">
        <v>189</v>
      </c>
      <c r="AI212" t="str">
        <f si="62" t="shared"/>
        <v>Ben SimmonsLandry ShametDevin BookerJimmy ButlerWill BartonKelly OubrePaul MillsapTaj GibsonDeandre Ayton</v>
      </c>
      <c r="AJ212">
        <f si="64" t="shared"/>
        <v>0</v>
      </c>
      <c r="AK212">
        <f si="65" t="shared"/>
        <v>0</v>
      </c>
      <c r="AL212">
        <f si="66" t="shared"/>
        <v>0</v>
      </c>
      <c r="AM212">
        <f si="67" t="shared"/>
        <v>0</v>
      </c>
      <c r="AN212">
        <f si="68" t="shared"/>
        <v>0</v>
      </c>
      <c r="AO212">
        <f si="69" t="shared"/>
        <v>0</v>
      </c>
      <c r="AP212">
        <f si="70" t="shared"/>
        <v>0</v>
      </c>
      <c r="AQ212">
        <f si="71" t="shared"/>
        <v>0</v>
      </c>
      <c r="AR212">
        <f si="72" t="shared"/>
        <v>0</v>
      </c>
      <c r="AS212">
        <f si="73" t="shared"/>
        <v>0</v>
      </c>
      <c r="AU212" t="str">
        <f>IFERROR(VLOOKUP(C212,Results!$A$2:$B$240,2,FALSE)+VLOOKUP(D212,Results!$A$2:$B$240,2,FALSE)+VLOOKUP(E212,Results!$A$2:$B$240,2,FALSE)+VLOOKUP(F212,Results!$A$2:$B$240,2,FALSE)+VLOOKUP(G212,Results!$A$2:$B$240,2,FALSE)+VLOOKUP(H212,Results!$A$2:$B$240,2,FALSE)+VLOOKUP(I212,Results!$A$2:$B$240,2,FALSE)+VLOOKUP(J212,Results!$A$2:$B$240,2,FALSE)+VLOOKUP(B212,Results!$A$2:$B$240,2,FALSE)-MIN(VLOOKUP(C212,Results!$A$2:$B$240,2,FALSE),VLOOKUP(D212,Results!$A$2:$B$240,2,FALSE),VLOOKUP(E212,Results!$A$2:$B$240,2,FALSE),VLOOKUP(F212,Results!$A$2:$B$240,2,FALSE),VLOOKUP(G212,Results!$A$2:$B$240,2,FALSE),VLOOKUP(H212,Results!$A$2:$B$240,2,FALSE),VLOOKUP(I212,Results!$A$2:$B$240,2,FALSE),VLOOKUP(J212,Results!$A$2:$B$240,2,FALSE),VLOOKUP(B212,Results!$A$2:$B$240,2,FALSE)),"")</f>
        <v/>
      </c>
    </row>
    <row customHeight="1" ht="18.75" r="213" spans="2:47" x14ac:dyDescent="0.3">
      <c r="B213" s="7" t="s">
        <v>166</v>
      </c>
      <c r="C213" s="7" t="s">
        <v>171</v>
      </c>
      <c r="D213" s="7" t="s">
        <v>89</v>
      </c>
      <c r="E213" s="7" t="s">
        <v>146</v>
      </c>
      <c r="F213" s="7" t="s">
        <v>150</v>
      </c>
      <c r="G213" s="7" t="s">
        <v>177</v>
      </c>
      <c r="H213" s="7" t="s">
        <v>181</v>
      </c>
      <c r="I213" s="7" t="s">
        <v>152</v>
      </c>
      <c r="J213" s="7" t="s">
        <v>188</v>
      </c>
      <c r="K213" t="n">
        <v>18.0</v>
      </c>
      <c r="L213" s="30">
        <f si="60" t="shared"/>
        <v>0</v>
      </c>
      <c r="M213" s="6"/>
      <c r="N213" s="35" t="str">
        <f si="61" t="shared"/>
        <v/>
      </c>
      <c r="O213" s="59">
        <f>(IF(ISNUMBER(MATCH(B213,Sheet4!$K$92:$K$101,0)),1,0)+IF(ISNUMBER(MATCH(C213,Sheet4!$K$92:$K$101,0)),1,0)+IF(ISNUMBER(MATCH(D213,Sheet4!$K$92:$K$101,0)),1,0)+IF(ISNUMBER(MATCH(E213,Sheet4!$K$92:$K$101,0)),1,0)+IF(ISNUMBER(MATCH(F213,Sheet4!$K$92:$K$101,0)),1,0)+IF(ISNUMBER(MATCH(G213,Sheet4!$K$92:$K$101,0)),1,0)+IF(ISNUMBER(MATCH(H213,Sheet4!$K$92:$K$101,0)),1,0)+IF(ISNUMBER(MATCH(I213,Sheet4!$K$92:$K$101,0)),1,0)+IF(ISNUMBER(MATCH(J213,Sheet4!$K$92:$K$101,0)),1,0))
-
(IF(ISNUMBER(MATCH(B213,Sheet4!$F$2:$F$11,0)),1,0)+IF(ISNUMBER(MATCH(C213,Sheet4!$F$2:$F$11,0)),1,0)+IF(ISNUMBER(MATCH(D213,Sheet4!$F$2:$F$11,0)),1,0)+IF(ISNUMBER(MATCH(E213,Sheet4!$F$2:$F$11,0)),1,0)+IF(ISNUMBER(MATCH(F213,Sheet4!$F$2:$F$11,0)),1,0)+IF(ISNUMBER(MATCH(G213,Sheet4!$F$2:$F$11,0)),1,0)+IF(ISNUMBER(MATCH(H213,Sheet4!$F$2:$F$11,0)),1,0)+IF(ISNUMBER(MATCH(I213,Sheet4!$F$2:$F$11,0)),1,0)+IF(ISNUMBER(MATCH(J213,Sheet4!$F$2:$F$11,0)),1,0))</f>
        <v>0</v>
      </c>
      <c r="P213" s="40" t="str">
        <f>IFERROR(INDEX(Sheet4!$G:$G,MATCH(Sheet1!B213,Sheet4!$F:$F,0))+INDEX(Sheet4!$G:$G,MATCH(Sheet1!C213,Sheet4!$F:$F,0))+INDEX(Sheet4!$G:$G,MATCH(Sheet1!D213,Sheet4!$F:$F,0))+INDEX(Sheet4!$G:$G,MATCH(Sheet1!E213,Sheet4!$F:$F,0))+INDEX(Sheet4!$G:$G,MATCH(Sheet1!F213,Sheet4!$F:$F,0))+INDEX(Sheet4!$G:$G,MATCH(Sheet1!G213,Sheet4!$F:$F,0))+INDEX(Sheet4!$G:$G,MATCH(Sheet1!H213,Sheet4!$F:$F,0))+INDEX(Sheet4!$G:$G,MATCH(Sheet1!I213,Sheet4!$F:$F,0))+INDEX(Sheet4!$G:$G,MATCH(Sheet1!J213,Sheet4!$F:$F,0)),"")</f>
        <v/>
      </c>
      <c r="Q213" s="15"/>
      <c r="R213" s="18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19"/>
      <c r="AD213" s="19"/>
      <c r="AE213" s="20"/>
      <c r="AF213">
        <f si="63" t="shared"/>
        <v>0</v>
      </c>
      <c r="AH213">
        <v>190</v>
      </c>
      <c r="AI213" t="str">
        <f si="62" t="shared"/>
        <v>Ben SimmonsJerryd BaylessDevin BookerMonte MorrisWill BartonKelly OubreJosh JacksonTrey LylesRudy Gobert</v>
      </c>
      <c r="AJ213">
        <f si="64" t="shared"/>
        <v>0</v>
      </c>
      <c r="AK213">
        <f si="65" t="shared"/>
        <v>0</v>
      </c>
      <c r="AL213">
        <f si="66" t="shared"/>
        <v>0</v>
      </c>
      <c r="AM213">
        <f si="67" t="shared"/>
        <v>0</v>
      </c>
      <c r="AN213">
        <f si="68" t="shared"/>
        <v>0</v>
      </c>
      <c r="AO213">
        <f si="69" t="shared"/>
        <v>0</v>
      </c>
      <c r="AP213">
        <f si="70" t="shared"/>
        <v>0</v>
      </c>
      <c r="AQ213">
        <f si="71" t="shared"/>
        <v>0</v>
      </c>
      <c r="AR213">
        <f si="72" t="shared"/>
        <v>0</v>
      </c>
      <c r="AS213">
        <f si="73" t="shared"/>
        <v>0</v>
      </c>
      <c r="AU213" t="str">
        <f>IFERROR(VLOOKUP(C213,Results!$A$2:$B$240,2,FALSE)+VLOOKUP(D213,Results!$A$2:$B$240,2,FALSE)+VLOOKUP(E213,Results!$A$2:$B$240,2,FALSE)+VLOOKUP(F213,Results!$A$2:$B$240,2,FALSE)+VLOOKUP(G213,Results!$A$2:$B$240,2,FALSE)+VLOOKUP(H213,Results!$A$2:$B$240,2,FALSE)+VLOOKUP(I213,Results!$A$2:$B$240,2,FALSE)+VLOOKUP(J213,Results!$A$2:$B$240,2,FALSE)+VLOOKUP(B213,Results!$A$2:$B$240,2,FALSE)-MIN(VLOOKUP(C213,Results!$A$2:$B$240,2,FALSE),VLOOKUP(D213,Results!$A$2:$B$240,2,FALSE),VLOOKUP(E213,Results!$A$2:$B$240,2,FALSE),VLOOKUP(F213,Results!$A$2:$B$240,2,FALSE),VLOOKUP(G213,Results!$A$2:$B$240,2,FALSE),VLOOKUP(H213,Results!$A$2:$B$240,2,FALSE),VLOOKUP(I213,Results!$A$2:$B$240,2,FALSE),VLOOKUP(J213,Results!$A$2:$B$240,2,FALSE),VLOOKUP(B213,Results!$A$2:$B$240,2,FALSE)),"")</f>
        <v/>
      </c>
    </row>
    <row customHeight="1" ht="18.75" r="214" spans="2:47" x14ac:dyDescent="0.3">
      <c r="B214" s="7" t="s">
        <v>166</v>
      </c>
      <c r="C214" s="7" t="s">
        <v>87</v>
      </c>
      <c r="D214" s="7" t="s">
        <v>146</v>
      </c>
      <c r="E214" s="7" t="s">
        <v>158</v>
      </c>
      <c r="F214" s="7" t="s">
        <v>177</v>
      </c>
      <c r="G214" s="7" t="s">
        <v>159</v>
      </c>
      <c r="H214" s="7" t="s">
        <v>153</v>
      </c>
      <c r="I214" s="7" t="s">
        <v>152</v>
      </c>
      <c r="J214" s="7" t="s">
        <v>156</v>
      </c>
      <c r="K214" t="n">
        <v>18.0</v>
      </c>
      <c r="L214" s="30">
        <f si="60" t="shared"/>
        <v>0</v>
      </c>
      <c r="M214" s="6"/>
      <c r="N214" s="35" t="str">
        <f si="61" t="shared"/>
        <v/>
      </c>
      <c r="O214" s="59">
        <f>(IF(ISNUMBER(MATCH(B214,Sheet4!$K$92:$K$101,0)),1,0)+IF(ISNUMBER(MATCH(C214,Sheet4!$K$92:$K$101,0)),1,0)+IF(ISNUMBER(MATCH(D214,Sheet4!$K$92:$K$101,0)),1,0)+IF(ISNUMBER(MATCH(E214,Sheet4!$K$92:$K$101,0)),1,0)+IF(ISNUMBER(MATCH(F214,Sheet4!$K$92:$K$101,0)),1,0)+IF(ISNUMBER(MATCH(G214,Sheet4!$K$92:$K$101,0)),1,0)+IF(ISNUMBER(MATCH(H214,Sheet4!$K$92:$K$101,0)),1,0)+IF(ISNUMBER(MATCH(I214,Sheet4!$K$92:$K$101,0)),1,0)+IF(ISNUMBER(MATCH(J214,Sheet4!$K$92:$K$101,0)),1,0))
-
(IF(ISNUMBER(MATCH(B214,Sheet4!$F$2:$F$11,0)),1,0)+IF(ISNUMBER(MATCH(C214,Sheet4!$F$2:$F$11,0)),1,0)+IF(ISNUMBER(MATCH(D214,Sheet4!$F$2:$F$11,0)),1,0)+IF(ISNUMBER(MATCH(E214,Sheet4!$F$2:$F$11,0)),1,0)+IF(ISNUMBER(MATCH(F214,Sheet4!$F$2:$F$11,0)),1,0)+IF(ISNUMBER(MATCH(G214,Sheet4!$F$2:$F$11,0)),1,0)+IF(ISNUMBER(MATCH(H214,Sheet4!$F$2:$F$11,0)),1,0)+IF(ISNUMBER(MATCH(I214,Sheet4!$F$2:$F$11,0)),1,0)+IF(ISNUMBER(MATCH(J214,Sheet4!$F$2:$F$11,0)),1,0))</f>
        <v>0</v>
      </c>
      <c r="P214" s="40" t="str">
        <f>IFERROR(INDEX(Sheet4!$G:$G,MATCH(Sheet1!B214,Sheet4!$F:$F,0))+INDEX(Sheet4!$G:$G,MATCH(Sheet1!C214,Sheet4!$F:$F,0))+INDEX(Sheet4!$G:$G,MATCH(Sheet1!D214,Sheet4!$F:$F,0))+INDEX(Sheet4!$G:$G,MATCH(Sheet1!E214,Sheet4!$F:$F,0))+INDEX(Sheet4!$G:$G,MATCH(Sheet1!F214,Sheet4!$F:$F,0))+INDEX(Sheet4!$G:$G,MATCH(Sheet1!G214,Sheet4!$F:$F,0))+INDEX(Sheet4!$G:$G,MATCH(Sheet1!H214,Sheet4!$F:$F,0))+INDEX(Sheet4!$G:$G,MATCH(Sheet1!I214,Sheet4!$F:$F,0))+INDEX(Sheet4!$G:$G,MATCH(Sheet1!J214,Sheet4!$F:$F,0)),"")</f>
        <v/>
      </c>
      <c r="Q214" s="15"/>
      <c r="R214" s="18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19"/>
      <c r="AD214" s="19"/>
      <c r="AE214" s="20"/>
      <c r="AF214">
        <f si="63" t="shared"/>
        <v>0</v>
      </c>
      <c r="AH214">
        <v>191</v>
      </c>
      <c r="AI214" t="str">
        <f si="62" t="shared"/>
        <v>Ben SimmonsLandry ShametDevin BookerMonte MorrisMikal BridgesCorey BrewerKenneth FariedJohn CollinsRudy Gobert</v>
      </c>
      <c r="AJ214">
        <f si="64" t="shared"/>
        <v>0</v>
      </c>
      <c r="AK214">
        <f si="65" t="shared"/>
        <v>0</v>
      </c>
      <c r="AL214">
        <f si="66" t="shared"/>
        <v>0</v>
      </c>
      <c r="AM214">
        <f si="67" t="shared"/>
        <v>0</v>
      </c>
      <c r="AN214">
        <f si="68" t="shared"/>
        <v>0</v>
      </c>
      <c r="AO214">
        <f si="69" t="shared"/>
        <v>0</v>
      </c>
      <c r="AP214">
        <f si="70" t="shared"/>
        <v>0</v>
      </c>
      <c r="AQ214">
        <f si="71" t="shared"/>
        <v>0</v>
      </c>
      <c r="AR214">
        <f si="72" t="shared"/>
        <v>0</v>
      </c>
      <c r="AS214">
        <f si="73" t="shared"/>
        <v>0</v>
      </c>
      <c r="AU214" t="str">
        <f>IFERROR(VLOOKUP(C214,Results!$A$2:$B$240,2,FALSE)+VLOOKUP(D214,Results!$A$2:$B$240,2,FALSE)+VLOOKUP(E214,Results!$A$2:$B$240,2,FALSE)+VLOOKUP(F214,Results!$A$2:$B$240,2,FALSE)+VLOOKUP(G214,Results!$A$2:$B$240,2,FALSE)+VLOOKUP(H214,Results!$A$2:$B$240,2,FALSE)+VLOOKUP(I214,Results!$A$2:$B$240,2,FALSE)+VLOOKUP(J214,Results!$A$2:$B$240,2,FALSE)+VLOOKUP(B214,Results!$A$2:$B$240,2,FALSE)-MIN(VLOOKUP(C214,Results!$A$2:$B$240,2,FALSE),VLOOKUP(D214,Results!$A$2:$B$240,2,FALSE),VLOOKUP(E214,Results!$A$2:$B$240,2,FALSE),VLOOKUP(F214,Results!$A$2:$B$240,2,FALSE),VLOOKUP(G214,Results!$A$2:$B$240,2,FALSE),VLOOKUP(H214,Results!$A$2:$B$240,2,FALSE),VLOOKUP(I214,Results!$A$2:$B$240,2,FALSE),VLOOKUP(J214,Results!$A$2:$B$240,2,FALSE),VLOOKUP(B214,Results!$A$2:$B$240,2,FALSE)),"")</f>
        <v/>
      </c>
    </row>
    <row r="215" spans="2:47" x14ac:dyDescent="0.3">
      <c r="B215" s="7" t="s">
        <v>166</v>
      </c>
      <c r="C215" s="7" t="s">
        <v>167</v>
      </c>
      <c r="D215" s="7" t="s">
        <v>172</v>
      </c>
      <c r="E215" s="7" t="s">
        <v>146</v>
      </c>
      <c r="F215" s="7" t="s">
        <v>177</v>
      </c>
      <c r="G215" s="7" t="s">
        <v>159</v>
      </c>
      <c r="H215" s="7" t="s">
        <v>181</v>
      </c>
      <c r="I215" s="7" t="s">
        <v>182</v>
      </c>
      <c r="J215" s="7" t="s">
        <v>186</v>
      </c>
      <c r="K215" t="n">
        <v>18.0</v>
      </c>
      <c r="L215" s="30">
        <f si="60" t="shared"/>
        <v>0</v>
      </c>
      <c r="M215" s="6"/>
      <c r="N215" s="35" t="str">
        <f si="61" t="shared"/>
        <v/>
      </c>
      <c r="O215" s="59">
        <f>(IF(ISNUMBER(MATCH(B215,Sheet4!$K$92:$K$101,0)),1,0)+IF(ISNUMBER(MATCH(C215,Sheet4!$K$92:$K$101,0)),1,0)+IF(ISNUMBER(MATCH(D215,Sheet4!$K$92:$K$101,0)),1,0)+IF(ISNUMBER(MATCH(E215,Sheet4!$K$92:$K$101,0)),1,0)+IF(ISNUMBER(MATCH(F215,Sheet4!$K$92:$K$101,0)),1,0)+IF(ISNUMBER(MATCH(G215,Sheet4!$K$92:$K$101,0)),1,0)+IF(ISNUMBER(MATCH(H215,Sheet4!$K$92:$K$101,0)),1,0)+IF(ISNUMBER(MATCH(I215,Sheet4!$K$92:$K$101,0)),1,0)+IF(ISNUMBER(MATCH(J215,Sheet4!$K$92:$K$101,0)),1,0))
-
(IF(ISNUMBER(MATCH(B215,Sheet4!$F$2:$F$11,0)),1,0)+IF(ISNUMBER(MATCH(C215,Sheet4!$F$2:$F$11,0)),1,0)+IF(ISNUMBER(MATCH(D215,Sheet4!$F$2:$F$11,0)),1,0)+IF(ISNUMBER(MATCH(E215,Sheet4!$F$2:$F$11,0)),1,0)+IF(ISNUMBER(MATCH(F215,Sheet4!$F$2:$F$11,0)),1,0)+IF(ISNUMBER(MATCH(G215,Sheet4!$F$2:$F$11,0)),1,0)+IF(ISNUMBER(MATCH(H215,Sheet4!$F$2:$F$11,0)),1,0)+IF(ISNUMBER(MATCH(I215,Sheet4!$F$2:$F$11,0)),1,0)+IF(ISNUMBER(MATCH(J215,Sheet4!$F$2:$F$11,0)),1,0))</f>
        <v>0</v>
      </c>
      <c r="P215" s="40" t="str">
        <f>IFERROR(INDEX(Sheet4!$G:$G,MATCH(Sheet1!B215,Sheet4!$F:$F,0))+INDEX(Sheet4!$G:$G,MATCH(Sheet1!C215,Sheet4!$F:$F,0))+INDEX(Sheet4!$G:$G,MATCH(Sheet1!D215,Sheet4!$F:$F,0))+INDEX(Sheet4!$G:$G,MATCH(Sheet1!E215,Sheet4!$F:$F,0))+INDEX(Sheet4!$G:$G,MATCH(Sheet1!F215,Sheet4!$F:$F,0))+INDEX(Sheet4!$G:$G,MATCH(Sheet1!G215,Sheet4!$F:$F,0))+INDEX(Sheet4!$G:$G,MATCH(Sheet1!H215,Sheet4!$F:$F,0))+INDEX(Sheet4!$G:$G,MATCH(Sheet1!I215,Sheet4!$F:$F,0))+INDEX(Sheet4!$G:$G,MATCH(Sheet1!J215,Sheet4!$F:$F,0)),"")</f>
        <v/>
      </c>
      <c r="Q215" s="15"/>
      <c r="R215" s="18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19"/>
      <c r="AD215" s="19"/>
      <c r="AE215" s="20"/>
      <c r="AF215">
        <f si="63" t="shared"/>
        <v>0</v>
      </c>
      <c r="AH215">
        <v>192</v>
      </c>
      <c r="AI215" t="str">
        <f si="62" t="shared"/>
        <v>Ben SimmonsDe'Aaron FoxJimmy ButlerMonte MorrisJoe InglesGerald GreenKenneth FariedPaul MillsapDeandre Ayton</v>
      </c>
      <c r="AJ215">
        <f si="64" t="shared"/>
        <v>0</v>
      </c>
      <c r="AK215">
        <f si="65" t="shared"/>
        <v>0</v>
      </c>
      <c r="AL215">
        <f si="66" t="shared"/>
        <v>0</v>
      </c>
      <c r="AM215">
        <f si="67" t="shared"/>
        <v>0</v>
      </c>
      <c r="AN215">
        <f si="68" t="shared"/>
        <v>0</v>
      </c>
      <c r="AO215">
        <f si="69" t="shared"/>
        <v>0</v>
      </c>
      <c r="AP215">
        <f si="70" t="shared"/>
        <v>0</v>
      </c>
      <c r="AQ215">
        <f si="71" t="shared"/>
        <v>0</v>
      </c>
      <c r="AR215">
        <f si="72" t="shared"/>
        <v>0</v>
      </c>
      <c r="AS215">
        <f si="73" t="shared"/>
        <v>0</v>
      </c>
      <c r="AU215" t="str">
        <f>IFERROR(VLOOKUP(C215,Results!$A$2:$B$240,2,FALSE)+VLOOKUP(D215,Results!$A$2:$B$240,2,FALSE)+VLOOKUP(E215,Results!$A$2:$B$240,2,FALSE)+VLOOKUP(F215,Results!$A$2:$B$240,2,FALSE)+VLOOKUP(G215,Results!$A$2:$B$240,2,FALSE)+VLOOKUP(H215,Results!$A$2:$B$240,2,FALSE)+VLOOKUP(I215,Results!$A$2:$B$240,2,FALSE)+VLOOKUP(J215,Results!$A$2:$B$240,2,FALSE)+VLOOKUP(B215,Results!$A$2:$B$240,2,FALSE)-MIN(VLOOKUP(C215,Results!$A$2:$B$240,2,FALSE),VLOOKUP(D215,Results!$A$2:$B$240,2,FALSE),VLOOKUP(E215,Results!$A$2:$B$240,2,FALSE),VLOOKUP(F215,Results!$A$2:$B$240,2,FALSE),VLOOKUP(G215,Results!$A$2:$B$240,2,FALSE),VLOOKUP(H215,Results!$A$2:$B$240,2,FALSE),VLOOKUP(I215,Results!$A$2:$B$240,2,FALSE),VLOOKUP(J215,Results!$A$2:$B$240,2,FALSE),VLOOKUP(B215,Results!$A$2:$B$240,2,FALSE)),"")</f>
        <v/>
      </c>
    </row>
    <row customHeight="1" ht="18.75" r="216" spans="2:47" x14ac:dyDescent="0.3">
      <c r="B216" s="7" t="s">
        <v>87</v>
      </c>
      <c r="C216" s="7" t="s">
        <v>171</v>
      </c>
      <c r="D216" s="7" t="s">
        <v>172</v>
      </c>
      <c r="E216" s="7" t="s">
        <v>146</v>
      </c>
      <c r="F216" s="7" t="s">
        <v>177</v>
      </c>
      <c r="G216" s="7" t="s">
        <v>178</v>
      </c>
      <c r="H216" s="7" t="s">
        <v>153</v>
      </c>
      <c r="I216" s="7" t="s">
        <v>92</v>
      </c>
      <c r="J216" s="7" t="s">
        <v>98</v>
      </c>
      <c r="K216" t="n">
        <v>18.0</v>
      </c>
      <c r="L216" s="30">
        <f ref="L216:L279" si="84" t="shared">AS216</f>
        <v>0</v>
      </c>
      <c r="M216" s="6"/>
      <c r="N216" s="35" t="str">
        <f ref="N216:N279" si="85" t="shared">AU216</f>
        <v/>
      </c>
      <c r="O216" s="59">
        <f>(IF(ISNUMBER(MATCH(B216,Sheet4!$K$92:$K$101,0)),1,0)+IF(ISNUMBER(MATCH(C216,Sheet4!$K$92:$K$101,0)),1,0)+IF(ISNUMBER(MATCH(D216,Sheet4!$K$92:$K$101,0)),1,0)+IF(ISNUMBER(MATCH(E216,Sheet4!$K$92:$K$101,0)),1,0)+IF(ISNUMBER(MATCH(F216,Sheet4!$K$92:$K$101,0)),1,0)+IF(ISNUMBER(MATCH(G216,Sheet4!$K$92:$K$101,0)),1,0)+IF(ISNUMBER(MATCH(H216,Sheet4!$K$92:$K$101,0)),1,0)+IF(ISNUMBER(MATCH(I216,Sheet4!$K$92:$K$101,0)),1,0)+IF(ISNUMBER(MATCH(J216,Sheet4!$K$92:$K$101,0)),1,0))
-
(IF(ISNUMBER(MATCH(B216,Sheet4!$F$2:$F$11,0)),1,0)+IF(ISNUMBER(MATCH(C216,Sheet4!$F$2:$F$11,0)),1,0)+IF(ISNUMBER(MATCH(D216,Sheet4!$F$2:$F$11,0)),1,0)+IF(ISNUMBER(MATCH(E216,Sheet4!$F$2:$F$11,0)),1,0)+IF(ISNUMBER(MATCH(F216,Sheet4!$F$2:$F$11,0)),1,0)+IF(ISNUMBER(MATCH(G216,Sheet4!$F$2:$F$11,0)),1,0)+IF(ISNUMBER(MATCH(H216,Sheet4!$F$2:$F$11,0)),1,0)+IF(ISNUMBER(MATCH(I216,Sheet4!$F$2:$F$11,0)),1,0)+IF(ISNUMBER(MATCH(J216,Sheet4!$F$2:$F$11,0)),1,0))</f>
        <v>0</v>
      </c>
      <c r="P216" s="40" t="str">
        <f>IFERROR(INDEX(Sheet4!$G:$G,MATCH(Sheet1!B216,Sheet4!$F:$F,0))+INDEX(Sheet4!$G:$G,MATCH(Sheet1!C216,Sheet4!$F:$F,0))+INDEX(Sheet4!$G:$G,MATCH(Sheet1!D216,Sheet4!$F:$F,0))+INDEX(Sheet4!$G:$G,MATCH(Sheet1!E216,Sheet4!$F:$F,0))+INDEX(Sheet4!$G:$G,MATCH(Sheet1!F216,Sheet4!$F:$F,0))+INDEX(Sheet4!$G:$G,MATCH(Sheet1!G216,Sheet4!$F:$F,0))+INDEX(Sheet4!$G:$G,MATCH(Sheet1!H216,Sheet4!$F:$F,0))+INDEX(Sheet4!$G:$G,MATCH(Sheet1!I216,Sheet4!$F:$F,0))+INDEX(Sheet4!$G:$G,MATCH(Sheet1!J216,Sheet4!$F:$F,0)),"")</f>
        <v/>
      </c>
      <c r="Q216" s="15"/>
      <c r="R216" s="18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19"/>
      <c r="AD216" s="19"/>
      <c r="AE216" s="20"/>
      <c r="AF216">
        <f si="63" t="shared"/>
        <v>0</v>
      </c>
      <c r="AH216">
        <v>193</v>
      </c>
      <c r="AI216" t="str">
        <f ref="AI216:AI279" si="86" t="shared">CONCATENATE(B216,C216,D216,E216,F216,G216,H216,I216,J216)</f>
        <v>Ben SimmonsIsaiah CanaanDevin BookerAndrew WigginsKelly OubreCorey BrewerMarvin BagleyJosh JacksonRudy Gobert</v>
      </c>
      <c r="AJ216">
        <f si="64" t="shared"/>
        <v>0</v>
      </c>
      <c r="AK216">
        <f si="65" t="shared"/>
        <v>0</v>
      </c>
      <c r="AL216">
        <f si="66" t="shared"/>
        <v>0</v>
      </c>
      <c r="AM216">
        <f si="67" t="shared"/>
        <v>0</v>
      </c>
      <c r="AN216">
        <f si="68" t="shared"/>
        <v>0</v>
      </c>
      <c r="AO216">
        <f si="69" t="shared"/>
        <v>0</v>
      </c>
      <c r="AP216">
        <f si="70" t="shared"/>
        <v>0</v>
      </c>
      <c r="AQ216">
        <f si="71" t="shared"/>
        <v>0</v>
      </c>
      <c r="AR216">
        <f si="72" t="shared"/>
        <v>0</v>
      </c>
      <c r="AS216">
        <f si="73" t="shared"/>
        <v>0</v>
      </c>
      <c r="AU216" t="str">
        <f>IFERROR(VLOOKUP(C216,Results!$A$2:$B$240,2,FALSE)+VLOOKUP(D216,Results!$A$2:$B$240,2,FALSE)+VLOOKUP(E216,Results!$A$2:$B$240,2,FALSE)+VLOOKUP(F216,Results!$A$2:$B$240,2,FALSE)+VLOOKUP(G216,Results!$A$2:$B$240,2,FALSE)+VLOOKUP(H216,Results!$A$2:$B$240,2,FALSE)+VLOOKUP(I216,Results!$A$2:$B$240,2,FALSE)+VLOOKUP(J216,Results!$A$2:$B$240,2,FALSE)+VLOOKUP(B216,Results!$A$2:$B$240,2,FALSE)-MIN(VLOOKUP(C216,Results!$A$2:$B$240,2,FALSE),VLOOKUP(D216,Results!$A$2:$B$240,2,FALSE),VLOOKUP(E216,Results!$A$2:$B$240,2,FALSE),VLOOKUP(F216,Results!$A$2:$B$240,2,FALSE),VLOOKUP(G216,Results!$A$2:$B$240,2,FALSE),VLOOKUP(H216,Results!$A$2:$B$240,2,FALSE),VLOOKUP(I216,Results!$A$2:$B$240,2,FALSE),VLOOKUP(J216,Results!$A$2:$B$240,2,FALSE),VLOOKUP(B216,Results!$A$2:$B$240,2,FALSE)),"")</f>
        <v/>
      </c>
    </row>
    <row r="217" spans="2:47" x14ac:dyDescent="0.3">
      <c r="B217" s="7" t="s">
        <v>166</v>
      </c>
      <c r="C217" s="7" t="s">
        <v>87</v>
      </c>
      <c r="D217" s="7" t="s">
        <v>99</v>
      </c>
      <c r="E217" s="7" t="s">
        <v>146</v>
      </c>
      <c r="F217" s="7" t="s">
        <v>179</v>
      </c>
      <c r="G217" s="7" t="s">
        <v>159</v>
      </c>
      <c r="H217" s="7" t="s">
        <v>92</v>
      </c>
      <c r="I217" s="7" t="s">
        <v>181</v>
      </c>
      <c r="J217" s="7" t="s">
        <v>98</v>
      </c>
      <c r="K217" t="n">
        <v>18.0</v>
      </c>
      <c r="L217" s="30">
        <f si="84" t="shared"/>
        <v>0</v>
      </c>
      <c r="M217" s="6"/>
      <c r="N217" s="35" t="str">
        <f si="85" t="shared"/>
        <v/>
      </c>
      <c r="O217" s="59">
        <f>(IF(ISNUMBER(MATCH(B217,Sheet4!$K$92:$K$101,0)),1,0)+IF(ISNUMBER(MATCH(C217,Sheet4!$K$92:$K$101,0)),1,0)+IF(ISNUMBER(MATCH(D217,Sheet4!$K$92:$K$101,0)),1,0)+IF(ISNUMBER(MATCH(E217,Sheet4!$K$92:$K$101,0)),1,0)+IF(ISNUMBER(MATCH(F217,Sheet4!$K$92:$K$101,0)),1,0)+IF(ISNUMBER(MATCH(G217,Sheet4!$K$92:$K$101,0)),1,0)+IF(ISNUMBER(MATCH(H217,Sheet4!$K$92:$K$101,0)),1,0)+IF(ISNUMBER(MATCH(I217,Sheet4!$K$92:$K$101,0)),1,0)+IF(ISNUMBER(MATCH(J217,Sheet4!$K$92:$K$101,0)),1,0))
-
(IF(ISNUMBER(MATCH(B217,Sheet4!$F$2:$F$11,0)),1,0)+IF(ISNUMBER(MATCH(C217,Sheet4!$F$2:$F$11,0)),1,0)+IF(ISNUMBER(MATCH(D217,Sheet4!$F$2:$F$11,0)),1,0)+IF(ISNUMBER(MATCH(E217,Sheet4!$F$2:$F$11,0)),1,0)+IF(ISNUMBER(MATCH(F217,Sheet4!$F$2:$F$11,0)),1,0)+IF(ISNUMBER(MATCH(G217,Sheet4!$F$2:$F$11,0)),1,0)+IF(ISNUMBER(MATCH(H217,Sheet4!$F$2:$F$11,0)),1,0)+IF(ISNUMBER(MATCH(I217,Sheet4!$F$2:$F$11,0)),1,0)+IF(ISNUMBER(MATCH(J217,Sheet4!$F$2:$F$11,0)),1,0))</f>
        <v>0</v>
      </c>
      <c r="P217" s="40" t="str">
        <f>IFERROR(INDEX(Sheet4!$G:$G,MATCH(Sheet1!B217,Sheet4!$F:$F,0))+INDEX(Sheet4!$G:$G,MATCH(Sheet1!C217,Sheet4!$F:$F,0))+INDEX(Sheet4!$G:$G,MATCH(Sheet1!D217,Sheet4!$F:$F,0))+INDEX(Sheet4!$G:$G,MATCH(Sheet1!E217,Sheet4!$F:$F,0))+INDEX(Sheet4!$G:$G,MATCH(Sheet1!F217,Sheet4!$F:$F,0))+INDEX(Sheet4!$G:$G,MATCH(Sheet1!G217,Sheet4!$F:$F,0))+INDEX(Sheet4!$G:$G,MATCH(Sheet1!H217,Sheet4!$F:$F,0))+INDEX(Sheet4!$G:$G,MATCH(Sheet1!I217,Sheet4!$F:$F,0))+INDEX(Sheet4!$G:$G,MATCH(Sheet1!J217,Sheet4!$F:$F,0)),"")</f>
        <v/>
      </c>
      <c r="Q217" s="15"/>
      <c r="R217" s="18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19"/>
      <c r="AD217" s="19"/>
      <c r="AE217" s="20"/>
      <c r="AF217">
        <f ref="AF217:AF280" si="87" t="shared">IF(A217="✓",AF216+1,AF216)</f>
        <v>0</v>
      </c>
      <c r="AH217">
        <v>194</v>
      </c>
      <c r="AI217" t="str">
        <f si="86" t="shared"/>
        <v>Trae YoungIsaiah CanaanJimmy ButlerMonte MorrisKelly OubreJoe InglesKenneth FariedPaul MillsapKarl-Anthony Towns</v>
      </c>
      <c r="AJ217">
        <f ref="AJ217:AJ280" si="88" t="shared">IF(ISNUMBER(SEARCH(B217,VLOOKUP($AH$20,$AH$24:$AI$2023,2,FALSE))),1,0)</f>
        <v>0</v>
      </c>
      <c r="AK217">
        <f ref="AK217:AK280" si="89" t="shared">IF(ISNUMBER(SEARCH(C217,VLOOKUP($AH$20,$AH$24:$AI$2023,2,FALSE))),1,0)</f>
        <v>0</v>
      </c>
      <c r="AL217">
        <f ref="AL217:AL280" si="90" t="shared">IF(ISNUMBER(SEARCH(D217,VLOOKUP($AH$20,$AH$24:$AI$2023,2,FALSE))),1,0)</f>
        <v>0</v>
      </c>
      <c r="AM217">
        <f ref="AM217:AM280" si="91" t="shared">IF(ISNUMBER(SEARCH(E217,VLOOKUP($AH$20,$AH$24:$AI$2023,2,FALSE))),1,0)</f>
        <v>0</v>
      </c>
      <c r="AN217">
        <f ref="AN217:AN280" si="92" t="shared">IF(ISNUMBER(SEARCH(F217,VLOOKUP($AH$20,$AH$24:$AI$2023,2,FALSE))),1,0)</f>
        <v>0</v>
      </c>
      <c r="AO217">
        <f ref="AO217:AO280" si="93" t="shared">IF(ISNUMBER(SEARCH(G217,VLOOKUP($AH$20,$AH$24:$AI$2023,2,FALSE))),1,0)</f>
        <v>0</v>
      </c>
      <c r="AP217">
        <f ref="AP217:AP280" si="94" t="shared">IF(ISNUMBER(SEARCH(H217,VLOOKUP($AH$20,$AH$24:$AI$2023,2,FALSE))),1,0)</f>
        <v>0</v>
      </c>
      <c r="AQ217">
        <f ref="AQ217:AQ280" si="95" t="shared">IF(ISNUMBER(SEARCH(I217,VLOOKUP($AH$20,$AH$24:$AI$2023,2,FALSE))),1,0)</f>
        <v>0</v>
      </c>
      <c r="AR217">
        <f ref="AR217:AR280" si="96" t="shared">IF(ISNUMBER(SEARCH(J217,VLOOKUP($AH$20,$AH$24:$AI$2023,2,FALSE))),1,0)</f>
        <v>0</v>
      </c>
      <c r="AS217">
        <f ref="AS217:AS280" si="97" t="shared">SUM(AJ217:AR217)</f>
        <v>0</v>
      </c>
      <c r="AU217" t="str">
        <f>IFERROR(VLOOKUP(C217,Results!$A$2:$B$240,2,FALSE)+VLOOKUP(D217,Results!$A$2:$B$240,2,FALSE)+VLOOKUP(E217,Results!$A$2:$B$240,2,FALSE)+VLOOKUP(F217,Results!$A$2:$B$240,2,FALSE)+VLOOKUP(G217,Results!$A$2:$B$240,2,FALSE)+VLOOKUP(H217,Results!$A$2:$B$240,2,FALSE)+VLOOKUP(I217,Results!$A$2:$B$240,2,FALSE)+VLOOKUP(J217,Results!$A$2:$B$240,2,FALSE)+VLOOKUP(B217,Results!$A$2:$B$240,2,FALSE)-MIN(VLOOKUP(C217,Results!$A$2:$B$240,2,FALSE),VLOOKUP(D217,Results!$A$2:$B$240,2,FALSE),VLOOKUP(E217,Results!$A$2:$B$240,2,FALSE),VLOOKUP(F217,Results!$A$2:$B$240,2,FALSE),VLOOKUP(G217,Results!$A$2:$B$240,2,FALSE),VLOOKUP(H217,Results!$A$2:$B$240,2,FALSE),VLOOKUP(I217,Results!$A$2:$B$240,2,FALSE),VLOOKUP(J217,Results!$A$2:$B$240,2,FALSE),VLOOKUP(B217,Results!$A$2:$B$240,2,FALSE)),"")</f>
        <v/>
      </c>
    </row>
    <row customHeight="1" ht="18.75" r="218" spans="2:47" x14ac:dyDescent="0.3">
      <c r="B218" s="7" t="s">
        <v>166</v>
      </c>
      <c r="C218" s="7" t="s">
        <v>95</v>
      </c>
      <c r="D218" s="7" t="s">
        <v>146</v>
      </c>
      <c r="E218" s="7" t="s">
        <v>158</v>
      </c>
      <c r="F218" s="7" t="s">
        <v>177</v>
      </c>
      <c r="G218" s="7" t="s">
        <v>159</v>
      </c>
      <c r="H218" s="7" t="s">
        <v>153</v>
      </c>
      <c r="I218" s="7" t="s">
        <v>152</v>
      </c>
      <c r="J218" s="7" t="s">
        <v>156</v>
      </c>
      <c r="K218" t="n">
        <v>18.0</v>
      </c>
      <c r="L218" s="30">
        <f si="84" t="shared"/>
        <v>0</v>
      </c>
      <c r="M218" s="6"/>
      <c r="N218" s="35" t="str">
        <f si="85" t="shared"/>
        <v/>
      </c>
      <c r="O218" s="59">
        <f>(IF(ISNUMBER(MATCH(B218,Sheet4!$K$92:$K$101,0)),1,0)+IF(ISNUMBER(MATCH(C218,Sheet4!$K$92:$K$101,0)),1,0)+IF(ISNUMBER(MATCH(D218,Sheet4!$K$92:$K$101,0)),1,0)+IF(ISNUMBER(MATCH(E218,Sheet4!$K$92:$K$101,0)),1,0)+IF(ISNUMBER(MATCH(F218,Sheet4!$K$92:$K$101,0)),1,0)+IF(ISNUMBER(MATCH(G218,Sheet4!$K$92:$K$101,0)),1,0)+IF(ISNUMBER(MATCH(H218,Sheet4!$K$92:$K$101,0)),1,0)+IF(ISNUMBER(MATCH(I218,Sheet4!$K$92:$K$101,0)),1,0)+IF(ISNUMBER(MATCH(J218,Sheet4!$K$92:$K$101,0)),1,0))
-
(IF(ISNUMBER(MATCH(B218,Sheet4!$F$2:$F$11,0)),1,0)+IF(ISNUMBER(MATCH(C218,Sheet4!$F$2:$F$11,0)),1,0)+IF(ISNUMBER(MATCH(D218,Sheet4!$F$2:$F$11,0)),1,0)+IF(ISNUMBER(MATCH(E218,Sheet4!$F$2:$F$11,0)),1,0)+IF(ISNUMBER(MATCH(F218,Sheet4!$F$2:$F$11,0)),1,0)+IF(ISNUMBER(MATCH(G218,Sheet4!$F$2:$F$11,0)),1,0)+IF(ISNUMBER(MATCH(H218,Sheet4!$F$2:$F$11,0)),1,0)+IF(ISNUMBER(MATCH(I218,Sheet4!$F$2:$F$11,0)),1,0)+IF(ISNUMBER(MATCH(J218,Sheet4!$F$2:$F$11,0)),1,0))</f>
        <v>0</v>
      </c>
      <c r="P218" s="40" t="str">
        <f>IFERROR(INDEX(Sheet4!$G:$G,MATCH(Sheet1!B218,Sheet4!$F:$F,0))+INDEX(Sheet4!$G:$G,MATCH(Sheet1!C218,Sheet4!$F:$F,0))+INDEX(Sheet4!$G:$G,MATCH(Sheet1!D218,Sheet4!$F:$F,0))+INDEX(Sheet4!$G:$G,MATCH(Sheet1!E218,Sheet4!$F:$F,0))+INDEX(Sheet4!$G:$G,MATCH(Sheet1!F218,Sheet4!$F:$F,0))+INDEX(Sheet4!$G:$G,MATCH(Sheet1!G218,Sheet4!$F:$F,0))+INDEX(Sheet4!$G:$G,MATCH(Sheet1!H218,Sheet4!$F:$F,0))+INDEX(Sheet4!$G:$G,MATCH(Sheet1!I218,Sheet4!$F:$F,0))+INDEX(Sheet4!$G:$G,MATCH(Sheet1!J218,Sheet4!$F:$F,0)),"")</f>
        <v/>
      </c>
      <c r="Q218" s="15"/>
      <c r="R218" s="18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19"/>
      <c r="AD218" s="19"/>
      <c r="AE218" s="20"/>
      <c r="AF218">
        <f si="87" t="shared"/>
        <v>0</v>
      </c>
      <c r="AH218">
        <v>195</v>
      </c>
      <c r="AI218" t="str">
        <f si="86" t="shared"/>
        <v>De'Aaron FoxIsaiah CanaanDevin BookerTorrey CraigKelly OubreMikal BridgesKenneth FariedJosh JacksonNikola Jokic</v>
      </c>
      <c r="AJ218">
        <f si="88" t="shared"/>
        <v>0</v>
      </c>
      <c r="AK218">
        <f si="89" t="shared"/>
        <v>0</v>
      </c>
      <c r="AL218">
        <f si="90" t="shared"/>
        <v>0</v>
      </c>
      <c r="AM218">
        <f si="91" t="shared"/>
        <v>0</v>
      </c>
      <c r="AN218">
        <f si="92" t="shared"/>
        <v>0</v>
      </c>
      <c r="AO218">
        <f si="93" t="shared"/>
        <v>0</v>
      </c>
      <c r="AP218">
        <f si="94" t="shared"/>
        <v>0</v>
      </c>
      <c r="AQ218">
        <f si="95" t="shared"/>
        <v>0</v>
      </c>
      <c r="AR218">
        <f si="96" t="shared"/>
        <v>0</v>
      </c>
      <c r="AS218">
        <f si="97" t="shared"/>
        <v>0</v>
      </c>
      <c r="AU218" t="str">
        <f>IFERROR(VLOOKUP(C218,Results!$A$2:$B$240,2,FALSE)+VLOOKUP(D218,Results!$A$2:$B$240,2,FALSE)+VLOOKUP(E218,Results!$A$2:$B$240,2,FALSE)+VLOOKUP(F218,Results!$A$2:$B$240,2,FALSE)+VLOOKUP(G218,Results!$A$2:$B$240,2,FALSE)+VLOOKUP(H218,Results!$A$2:$B$240,2,FALSE)+VLOOKUP(I218,Results!$A$2:$B$240,2,FALSE)+VLOOKUP(J218,Results!$A$2:$B$240,2,FALSE)+VLOOKUP(B218,Results!$A$2:$B$240,2,FALSE)-MIN(VLOOKUP(C218,Results!$A$2:$B$240,2,FALSE),VLOOKUP(D218,Results!$A$2:$B$240,2,FALSE),VLOOKUP(E218,Results!$A$2:$B$240,2,FALSE),VLOOKUP(F218,Results!$A$2:$B$240,2,FALSE),VLOOKUP(G218,Results!$A$2:$B$240,2,FALSE),VLOOKUP(H218,Results!$A$2:$B$240,2,FALSE),VLOOKUP(I218,Results!$A$2:$B$240,2,FALSE),VLOOKUP(J218,Results!$A$2:$B$240,2,FALSE),VLOOKUP(B218,Results!$A$2:$B$240,2,FALSE)),"")</f>
        <v/>
      </c>
    </row>
    <row customHeight="1" ht="18.75" r="219" spans="2:47" x14ac:dyDescent="0.3">
      <c r="B219" s="7" t="s">
        <v>166</v>
      </c>
      <c r="C219" s="7" t="s">
        <v>87</v>
      </c>
      <c r="D219" s="7" t="s">
        <v>173</v>
      </c>
      <c r="E219" s="7" t="s">
        <v>146</v>
      </c>
      <c r="F219" s="7" t="s">
        <v>101</v>
      </c>
      <c r="G219" s="7" t="s">
        <v>159</v>
      </c>
      <c r="H219" s="7" t="s">
        <v>153</v>
      </c>
      <c r="I219" s="7" t="s">
        <v>152</v>
      </c>
      <c r="J219" s="7" t="s">
        <v>98</v>
      </c>
      <c r="K219" t="n">
        <v>18.0</v>
      </c>
      <c r="L219" s="30">
        <f si="84" t="shared"/>
        <v>0</v>
      </c>
      <c r="M219" s="6"/>
      <c r="N219" s="35" t="str">
        <f si="85" t="shared"/>
        <v/>
      </c>
      <c r="O219" s="59">
        <f>(IF(ISNUMBER(MATCH(B219,Sheet4!$K$92:$K$101,0)),1,0)+IF(ISNUMBER(MATCH(C219,Sheet4!$K$92:$K$101,0)),1,0)+IF(ISNUMBER(MATCH(D219,Sheet4!$K$92:$K$101,0)),1,0)+IF(ISNUMBER(MATCH(E219,Sheet4!$K$92:$K$101,0)),1,0)+IF(ISNUMBER(MATCH(F219,Sheet4!$K$92:$K$101,0)),1,0)+IF(ISNUMBER(MATCH(G219,Sheet4!$K$92:$K$101,0)),1,0)+IF(ISNUMBER(MATCH(H219,Sheet4!$K$92:$K$101,0)),1,0)+IF(ISNUMBER(MATCH(I219,Sheet4!$K$92:$K$101,0)),1,0)+IF(ISNUMBER(MATCH(J219,Sheet4!$K$92:$K$101,0)),1,0))
-
(IF(ISNUMBER(MATCH(B219,Sheet4!$F$2:$F$11,0)),1,0)+IF(ISNUMBER(MATCH(C219,Sheet4!$F$2:$F$11,0)),1,0)+IF(ISNUMBER(MATCH(D219,Sheet4!$F$2:$F$11,0)),1,0)+IF(ISNUMBER(MATCH(E219,Sheet4!$F$2:$F$11,0)),1,0)+IF(ISNUMBER(MATCH(F219,Sheet4!$F$2:$F$11,0)),1,0)+IF(ISNUMBER(MATCH(G219,Sheet4!$F$2:$F$11,0)),1,0)+IF(ISNUMBER(MATCH(H219,Sheet4!$F$2:$F$11,0)),1,0)+IF(ISNUMBER(MATCH(I219,Sheet4!$F$2:$F$11,0)),1,0)+IF(ISNUMBER(MATCH(J219,Sheet4!$F$2:$F$11,0)),1,0))</f>
        <v>0</v>
      </c>
      <c r="P219" s="40" t="str">
        <f>IFERROR(INDEX(Sheet4!$G:$G,MATCH(Sheet1!B219,Sheet4!$F:$F,0))+INDEX(Sheet4!$G:$G,MATCH(Sheet1!C219,Sheet4!$F:$F,0))+INDEX(Sheet4!$G:$G,MATCH(Sheet1!D219,Sheet4!$F:$F,0))+INDEX(Sheet4!$G:$G,MATCH(Sheet1!E219,Sheet4!$F:$F,0))+INDEX(Sheet4!$G:$G,MATCH(Sheet1!F219,Sheet4!$F:$F,0))+INDEX(Sheet4!$G:$G,MATCH(Sheet1!G219,Sheet4!$F:$F,0))+INDEX(Sheet4!$G:$G,MATCH(Sheet1!H219,Sheet4!$F:$F,0))+INDEX(Sheet4!$G:$G,MATCH(Sheet1!I219,Sheet4!$F:$F,0))+INDEX(Sheet4!$G:$G,MATCH(Sheet1!J219,Sheet4!$F:$F,0)),"")</f>
        <v/>
      </c>
      <c r="Q219" s="15"/>
      <c r="R219" s="18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19"/>
      <c r="AD219" s="19"/>
      <c r="AE219" s="20"/>
      <c r="AF219">
        <f si="87" t="shared"/>
        <v>0</v>
      </c>
      <c r="AH219">
        <v>196</v>
      </c>
      <c r="AI219" t="str">
        <f si="86" t="shared"/>
        <v>Ben SimmonsTrae YoungDevin BookerMonte MorrisKelly OubreGerald GreenPaul MillsapDerrick FavorsRudy Gobert</v>
      </c>
      <c r="AJ219">
        <f si="88" t="shared"/>
        <v>0</v>
      </c>
      <c r="AK219">
        <f si="89" t="shared"/>
        <v>0</v>
      </c>
      <c r="AL219">
        <f si="90" t="shared"/>
        <v>0</v>
      </c>
      <c r="AM219">
        <f si="91" t="shared"/>
        <v>0</v>
      </c>
      <c r="AN219">
        <f si="92" t="shared"/>
        <v>0</v>
      </c>
      <c r="AO219">
        <f si="93" t="shared"/>
        <v>0</v>
      </c>
      <c r="AP219">
        <f si="94" t="shared"/>
        <v>0</v>
      </c>
      <c r="AQ219">
        <f si="95" t="shared"/>
        <v>0</v>
      </c>
      <c r="AR219">
        <f si="96" t="shared"/>
        <v>0</v>
      </c>
      <c r="AS219">
        <f si="97" t="shared"/>
        <v>0</v>
      </c>
      <c r="AU219" t="str">
        <f>IFERROR(VLOOKUP(C219,Results!$A$2:$B$240,2,FALSE)+VLOOKUP(D219,Results!$A$2:$B$240,2,FALSE)+VLOOKUP(E219,Results!$A$2:$B$240,2,FALSE)+VLOOKUP(F219,Results!$A$2:$B$240,2,FALSE)+VLOOKUP(G219,Results!$A$2:$B$240,2,FALSE)+VLOOKUP(H219,Results!$A$2:$B$240,2,FALSE)+VLOOKUP(I219,Results!$A$2:$B$240,2,FALSE)+VLOOKUP(J219,Results!$A$2:$B$240,2,FALSE)+VLOOKUP(B219,Results!$A$2:$B$240,2,FALSE)-MIN(VLOOKUP(C219,Results!$A$2:$B$240,2,FALSE),VLOOKUP(D219,Results!$A$2:$B$240,2,FALSE),VLOOKUP(E219,Results!$A$2:$B$240,2,FALSE),VLOOKUP(F219,Results!$A$2:$B$240,2,FALSE),VLOOKUP(G219,Results!$A$2:$B$240,2,FALSE),VLOOKUP(H219,Results!$A$2:$B$240,2,FALSE),VLOOKUP(I219,Results!$A$2:$B$240,2,FALSE),VLOOKUP(J219,Results!$A$2:$B$240,2,FALSE),VLOOKUP(B219,Results!$A$2:$B$240,2,FALSE)),"")</f>
        <v/>
      </c>
    </row>
    <row r="220" spans="2:47" x14ac:dyDescent="0.3">
      <c r="B220" s="7" t="s">
        <v>166</v>
      </c>
      <c r="C220" s="7" t="s">
        <v>95</v>
      </c>
      <c r="D220" s="7" t="s">
        <v>89</v>
      </c>
      <c r="E220" s="7" t="s">
        <v>146</v>
      </c>
      <c r="F220" s="7" t="s">
        <v>179</v>
      </c>
      <c r="G220" s="7" t="s">
        <v>159</v>
      </c>
      <c r="H220" s="7" t="s">
        <v>153</v>
      </c>
      <c r="I220" s="7" t="s">
        <v>181</v>
      </c>
      <c r="J220" s="7" t="s">
        <v>186</v>
      </c>
      <c r="K220" t="n">
        <v>18.0</v>
      </c>
      <c r="L220" s="30">
        <f si="84" t="shared"/>
        <v>0</v>
      </c>
      <c r="M220" s="6"/>
      <c r="N220" s="35" t="str">
        <f si="85" t="shared"/>
        <v/>
      </c>
      <c r="O220" s="59">
        <f>(IF(ISNUMBER(MATCH(B220,Sheet4!$K$92:$K$101,0)),1,0)+IF(ISNUMBER(MATCH(C220,Sheet4!$K$92:$K$101,0)),1,0)+IF(ISNUMBER(MATCH(D220,Sheet4!$K$92:$K$101,0)),1,0)+IF(ISNUMBER(MATCH(E220,Sheet4!$K$92:$K$101,0)),1,0)+IF(ISNUMBER(MATCH(F220,Sheet4!$K$92:$K$101,0)),1,0)+IF(ISNUMBER(MATCH(G220,Sheet4!$K$92:$K$101,0)),1,0)+IF(ISNUMBER(MATCH(H220,Sheet4!$K$92:$K$101,0)),1,0)+IF(ISNUMBER(MATCH(I220,Sheet4!$K$92:$K$101,0)),1,0)+IF(ISNUMBER(MATCH(J220,Sheet4!$K$92:$K$101,0)),1,0))
-
(IF(ISNUMBER(MATCH(B220,Sheet4!$F$2:$F$11,0)),1,0)+IF(ISNUMBER(MATCH(C220,Sheet4!$F$2:$F$11,0)),1,0)+IF(ISNUMBER(MATCH(D220,Sheet4!$F$2:$F$11,0)),1,0)+IF(ISNUMBER(MATCH(E220,Sheet4!$F$2:$F$11,0)),1,0)+IF(ISNUMBER(MATCH(F220,Sheet4!$F$2:$F$11,0)),1,0)+IF(ISNUMBER(MATCH(G220,Sheet4!$F$2:$F$11,0)),1,0)+IF(ISNUMBER(MATCH(H220,Sheet4!$F$2:$F$11,0)),1,0)+IF(ISNUMBER(MATCH(I220,Sheet4!$F$2:$F$11,0)),1,0)+IF(ISNUMBER(MATCH(J220,Sheet4!$F$2:$F$11,0)),1,0))</f>
        <v>0</v>
      </c>
      <c r="P220" s="40" t="str">
        <f>IFERROR(INDEX(Sheet4!$G:$G,MATCH(Sheet1!B220,Sheet4!$F:$F,0))+INDEX(Sheet4!$G:$G,MATCH(Sheet1!C220,Sheet4!$F:$F,0))+INDEX(Sheet4!$G:$G,MATCH(Sheet1!D220,Sheet4!$F:$F,0))+INDEX(Sheet4!$G:$G,MATCH(Sheet1!E220,Sheet4!$F:$F,0))+INDEX(Sheet4!$G:$G,MATCH(Sheet1!F220,Sheet4!$F:$F,0))+INDEX(Sheet4!$G:$G,MATCH(Sheet1!G220,Sheet4!$F:$F,0))+INDEX(Sheet4!$G:$G,MATCH(Sheet1!H220,Sheet4!$F:$F,0))+INDEX(Sheet4!$G:$G,MATCH(Sheet1!I220,Sheet4!$F:$F,0))+INDEX(Sheet4!$G:$G,MATCH(Sheet1!J220,Sheet4!$F:$F,0)),"")</f>
        <v/>
      </c>
      <c r="Q220" s="15"/>
      <c r="R220" s="18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19"/>
      <c r="AD220" s="19"/>
      <c r="AE220" s="20"/>
      <c r="AF220">
        <f si="87" t="shared"/>
        <v>0</v>
      </c>
      <c r="AH220">
        <v>197</v>
      </c>
      <c r="AI220" t="str">
        <f si="86" t="shared"/>
        <v>Ben SimmonsDe'Aaron FoxDevin BookerMalik BeasleyKelly OubreJae CrowderMarvin BagleyTrey LylesRudy Gobert</v>
      </c>
      <c r="AJ220">
        <f si="88" t="shared"/>
        <v>0</v>
      </c>
      <c r="AK220">
        <f si="89" t="shared"/>
        <v>0</v>
      </c>
      <c r="AL220">
        <f si="90" t="shared"/>
        <v>0</v>
      </c>
      <c r="AM220">
        <f si="91" t="shared"/>
        <v>0</v>
      </c>
      <c r="AN220">
        <f si="92" t="shared"/>
        <v>0</v>
      </c>
      <c r="AO220">
        <f si="93" t="shared"/>
        <v>0</v>
      </c>
      <c r="AP220">
        <f si="94" t="shared"/>
        <v>0</v>
      </c>
      <c r="AQ220">
        <f si="95" t="shared"/>
        <v>0</v>
      </c>
      <c r="AR220">
        <f si="96" t="shared"/>
        <v>0</v>
      </c>
      <c r="AS220">
        <f si="97" t="shared"/>
        <v>0</v>
      </c>
      <c r="AU220" t="str">
        <f>IFERROR(VLOOKUP(C220,Results!$A$2:$B$240,2,FALSE)+VLOOKUP(D220,Results!$A$2:$B$240,2,FALSE)+VLOOKUP(E220,Results!$A$2:$B$240,2,FALSE)+VLOOKUP(F220,Results!$A$2:$B$240,2,FALSE)+VLOOKUP(G220,Results!$A$2:$B$240,2,FALSE)+VLOOKUP(H220,Results!$A$2:$B$240,2,FALSE)+VLOOKUP(I220,Results!$A$2:$B$240,2,FALSE)+VLOOKUP(J220,Results!$A$2:$B$240,2,FALSE)+VLOOKUP(B220,Results!$A$2:$B$240,2,FALSE)-MIN(VLOOKUP(C220,Results!$A$2:$B$240,2,FALSE),VLOOKUP(D220,Results!$A$2:$B$240,2,FALSE),VLOOKUP(E220,Results!$A$2:$B$240,2,FALSE),VLOOKUP(F220,Results!$A$2:$B$240,2,FALSE),VLOOKUP(G220,Results!$A$2:$B$240,2,FALSE),VLOOKUP(H220,Results!$A$2:$B$240,2,FALSE),VLOOKUP(I220,Results!$A$2:$B$240,2,FALSE),VLOOKUP(J220,Results!$A$2:$B$240,2,FALSE),VLOOKUP(B220,Results!$A$2:$B$240,2,FALSE)),"")</f>
        <v/>
      </c>
    </row>
    <row customHeight="1" ht="18.75" r="221" spans="2:47" x14ac:dyDescent="0.3">
      <c r="B221" s="7" t="s">
        <v>87</v>
      </c>
      <c r="C221" s="7" t="s">
        <v>170</v>
      </c>
      <c r="D221" s="7" t="s">
        <v>172</v>
      </c>
      <c r="E221" s="7" t="s">
        <v>146</v>
      </c>
      <c r="F221" s="7" t="s">
        <v>150</v>
      </c>
      <c r="G221" s="7" t="s">
        <v>90</v>
      </c>
      <c r="H221" s="7" t="s">
        <v>153</v>
      </c>
      <c r="I221" s="7" t="s">
        <v>181</v>
      </c>
      <c r="J221" s="7" t="s">
        <v>186</v>
      </c>
      <c r="K221" t="n">
        <v>18.0</v>
      </c>
      <c r="L221" s="30">
        <f si="84" t="shared"/>
        <v>0</v>
      </c>
      <c r="M221" s="6"/>
      <c r="N221" s="35" t="str">
        <f si="85" t="shared"/>
        <v/>
      </c>
      <c r="O221" s="59">
        <f>(IF(ISNUMBER(MATCH(B221,Sheet4!$K$92:$K$101,0)),1,0)+IF(ISNUMBER(MATCH(C221,Sheet4!$K$92:$K$101,0)),1,0)+IF(ISNUMBER(MATCH(D221,Sheet4!$K$92:$K$101,0)),1,0)+IF(ISNUMBER(MATCH(E221,Sheet4!$K$92:$K$101,0)),1,0)+IF(ISNUMBER(MATCH(F221,Sheet4!$K$92:$K$101,0)),1,0)+IF(ISNUMBER(MATCH(G221,Sheet4!$K$92:$K$101,0)),1,0)+IF(ISNUMBER(MATCH(H221,Sheet4!$K$92:$K$101,0)),1,0)+IF(ISNUMBER(MATCH(I221,Sheet4!$K$92:$K$101,0)),1,0)+IF(ISNUMBER(MATCH(J221,Sheet4!$K$92:$K$101,0)),1,0))
-
(IF(ISNUMBER(MATCH(B221,Sheet4!$F$2:$F$11,0)),1,0)+IF(ISNUMBER(MATCH(C221,Sheet4!$F$2:$F$11,0)),1,0)+IF(ISNUMBER(MATCH(D221,Sheet4!$F$2:$F$11,0)),1,0)+IF(ISNUMBER(MATCH(E221,Sheet4!$F$2:$F$11,0)),1,0)+IF(ISNUMBER(MATCH(F221,Sheet4!$F$2:$F$11,0)),1,0)+IF(ISNUMBER(MATCH(G221,Sheet4!$F$2:$F$11,0)),1,0)+IF(ISNUMBER(MATCH(H221,Sheet4!$F$2:$F$11,0)),1,0)+IF(ISNUMBER(MATCH(I221,Sheet4!$F$2:$F$11,0)),1,0)+IF(ISNUMBER(MATCH(J221,Sheet4!$F$2:$F$11,0)),1,0))</f>
        <v>0</v>
      </c>
      <c r="P221" s="40" t="str">
        <f>IFERROR(INDEX(Sheet4!$G:$G,MATCH(Sheet1!B221,Sheet4!$F:$F,0))+INDEX(Sheet4!$G:$G,MATCH(Sheet1!C221,Sheet4!$F:$F,0))+INDEX(Sheet4!$G:$G,MATCH(Sheet1!D221,Sheet4!$F:$F,0))+INDEX(Sheet4!$G:$G,MATCH(Sheet1!E221,Sheet4!$F:$F,0))+INDEX(Sheet4!$G:$G,MATCH(Sheet1!F221,Sheet4!$F:$F,0))+INDEX(Sheet4!$G:$G,MATCH(Sheet1!G221,Sheet4!$F:$F,0))+INDEX(Sheet4!$G:$G,MATCH(Sheet1!H221,Sheet4!$F:$F,0))+INDEX(Sheet4!$G:$G,MATCH(Sheet1!I221,Sheet4!$F:$F,0))+INDEX(Sheet4!$G:$G,MATCH(Sheet1!J221,Sheet4!$F:$F,0)),"")</f>
        <v/>
      </c>
      <c r="Q221" s="15"/>
      <c r="R221" s="18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19"/>
      <c r="AD221" s="19"/>
      <c r="AE221" s="20"/>
      <c r="AF221">
        <f si="87" t="shared"/>
        <v>0</v>
      </c>
      <c r="AH221">
        <v>198</v>
      </c>
      <c r="AI221" t="str">
        <f si="86" t="shared"/>
        <v>Ben SimmonsDe'Aaron FoxDevin BookerMonte MorrisKelly OubreJae CrowderP.J. TuckerTrey LylesKarl-Anthony Towns</v>
      </c>
      <c r="AJ221">
        <f si="88" t="shared"/>
        <v>0</v>
      </c>
      <c r="AK221">
        <f si="89" t="shared"/>
        <v>0</v>
      </c>
      <c r="AL221">
        <f si="90" t="shared"/>
        <v>0</v>
      </c>
      <c r="AM221">
        <f si="91" t="shared"/>
        <v>0</v>
      </c>
      <c r="AN221">
        <f si="92" t="shared"/>
        <v>0</v>
      </c>
      <c r="AO221">
        <f si="93" t="shared"/>
        <v>0</v>
      </c>
      <c r="AP221">
        <f si="94" t="shared"/>
        <v>0</v>
      </c>
      <c r="AQ221">
        <f si="95" t="shared"/>
        <v>0</v>
      </c>
      <c r="AR221">
        <f si="96" t="shared"/>
        <v>0</v>
      </c>
      <c r="AS221">
        <f si="97" t="shared"/>
        <v>0</v>
      </c>
      <c r="AU221" t="str">
        <f>IFERROR(VLOOKUP(C221,Results!$A$2:$B$240,2,FALSE)+VLOOKUP(D221,Results!$A$2:$B$240,2,FALSE)+VLOOKUP(E221,Results!$A$2:$B$240,2,FALSE)+VLOOKUP(F221,Results!$A$2:$B$240,2,FALSE)+VLOOKUP(G221,Results!$A$2:$B$240,2,FALSE)+VLOOKUP(H221,Results!$A$2:$B$240,2,FALSE)+VLOOKUP(I221,Results!$A$2:$B$240,2,FALSE)+VLOOKUP(J221,Results!$A$2:$B$240,2,FALSE)+VLOOKUP(B221,Results!$A$2:$B$240,2,FALSE)-MIN(VLOOKUP(C221,Results!$A$2:$B$240,2,FALSE),VLOOKUP(D221,Results!$A$2:$B$240,2,FALSE),VLOOKUP(E221,Results!$A$2:$B$240,2,FALSE),VLOOKUP(F221,Results!$A$2:$B$240,2,FALSE),VLOOKUP(G221,Results!$A$2:$B$240,2,FALSE),VLOOKUP(H221,Results!$A$2:$B$240,2,FALSE),VLOOKUP(I221,Results!$A$2:$B$240,2,FALSE),VLOOKUP(J221,Results!$A$2:$B$240,2,FALSE),VLOOKUP(B221,Results!$A$2:$B$240,2,FALSE)),"")</f>
        <v/>
      </c>
    </row>
    <row r="222" spans="2:47" x14ac:dyDescent="0.3">
      <c r="B222" s="7" t="s">
        <v>87</v>
      </c>
      <c r="C222" s="7" t="s">
        <v>170</v>
      </c>
      <c r="D222" s="7" t="s">
        <v>145</v>
      </c>
      <c r="E222" s="7" t="s">
        <v>146</v>
      </c>
      <c r="F222" s="7" t="s">
        <v>177</v>
      </c>
      <c r="G222" s="7" t="s">
        <v>100</v>
      </c>
      <c r="H222" s="7" t="s">
        <v>181</v>
      </c>
      <c r="I222" s="7" t="s">
        <v>103</v>
      </c>
      <c r="J222" s="7" t="s">
        <v>98</v>
      </c>
      <c r="K222" t="n">
        <v>18.0</v>
      </c>
      <c r="L222" s="30">
        <f si="84" t="shared"/>
        <v>0</v>
      </c>
      <c r="M222" s="6"/>
      <c r="N222" s="35" t="str">
        <f si="85" t="shared"/>
        <v/>
      </c>
      <c r="O222" s="59">
        <f>(IF(ISNUMBER(MATCH(B222,Sheet4!$K$92:$K$101,0)),1,0)+IF(ISNUMBER(MATCH(C222,Sheet4!$K$92:$K$101,0)),1,0)+IF(ISNUMBER(MATCH(D222,Sheet4!$K$92:$K$101,0)),1,0)+IF(ISNUMBER(MATCH(E222,Sheet4!$K$92:$K$101,0)),1,0)+IF(ISNUMBER(MATCH(F222,Sheet4!$K$92:$K$101,0)),1,0)+IF(ISNUMBER(MATCH(G222,Sheet4!$K$92:$K$101,0)),1,0)+IF(ISNUMBER(MATCH(H222,Sheet4!$K$92:$K$101,0)),1,0)+IF(ISNUMBER(MATCH(I222,Sheet4!$K$92:$K$101,0)),1,0)+IF(ISNUMBER(MATCH(J222,Sheet4!$K$92:$K$101,0)),1,0))
-
(IF(ISNUMBER(MATCH(B222,Sheet4!$F$2:$F$11,0)),1,0)+IF(ISNUMBER(MATCH(C222,Sheet4!$F$2:$F$11,0)),1,0)+IF(ISNUMBER(MATCH(D222,Sheet4!$F$2:$F$11,0)),1,0)+IF(ISNUMBER(MATCH(E222,Sheet4!$F$2:$F$11,0)),1,0)+IF(ISNUMBER(MATCH(F222,Sheet4!$F$2:$F$11,0)),1,0)+IF(ISNUMBER(MATCH(G222,Sheet4!$F$2:$F$11,0)),1,0)+IF(ISNUMBER(MATCH(H222,Sheet4!$F$2:$F$11,0)),1,0)+IF(ISNUMBER(MATCH(I222,Sheet4!$F$2:$F$11,0)),1,0)+IF(ISNUMBER(MATCH(J222,Sheet4!$F$2:$F$11,0)),1,0))</f>
        <v>0</v>
      </c>
      <c r="P222" s="40" t="str">
        <f>IFERROR(INDEX(Sheet4!$G:$G,MATCH(Sheet1!B222,Sheet4!$F:$F,0))+INDEX(Sheet4!$G:$G,MATCH(Sheet1!C222,Sheet4!$F:$F,0))+INDEX(Sheet4!$G:$G,MATCH(Sheet1!D222,Sheet4!$F:$F,0))+INDEX(Sheet4!$G:$G,MATCH(Sheet1!E222,Sheet4!$F:$F,0))+INDEX(Sheet4!$G:$G,MATCH(Sheet1!F222,Sheet4!$F:$F,0))+INDEX(Sheet4!$G:$G,MATCH(Sheet1!G222,Sheet4!$F:$F,0))+INDEX(Sheet4!$G:$G,MATCH(Sheet1!H222,Sheet4!$F:$F,0))+INDEX(Sheet4!$G:$G,MATCH(Sheet1!I222,Sheet4!$F:$F,0))+INDEX(Sheet4!$G:$G,MATCH(Sheet1!J222,Sheet4!$F:$F,0)),"")</f>
        <v/>
      </c>
      <c r="Q222" s="15"/>
      <c r="R222" s="18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19"/>
      <c r="AD222" s="19"/>
      <c r="AE222" s="20"/>
      <c r="AF222">
        <f si="87" t="shared"/>
        <v>0</v>
      </c>
      <c r="AH222">
        <v>199</v>
      </c>
      <c r="AI222" t="str">
        <f si="86" t="shared"/>
        <v>Ricky RubioLandry ShametDevin BookerMonte MorrisWill BartonKelly OubreKenneth FariedPaul MillsapKarl-Anthony Towns</v>
      </c>
      <c r="AJ222">
        <f si="88" t="shared"/>
        <v>0</v>
      </c>
      <c r="AK222">
        <f si="89" t="shared"/>
        <v>0</v>
      </c>
      <c r="AL222">
        <f si="90" t="shared"/>
        <v>0</v>
      </c>
      <c r="AM222">
        <f si="91" t="shared"/>
        <v>0</v>
      </c>
      <c r="AN222">
        <f si="92" t="shared"/>
        <v>0</v>
      </c>
      <c r="AO222">
        <f si="93" t="shared"/>
        <v>0</v>
      </c>
      <c r="AP222">
        <f si="94" t="shared"/>
        <v>0</v>
      </c>
      <c r="AQ222">
        <f si="95" t="shared"/>
        <v>0</v>
      </c>
      <c r="AR222">
        <f si="96" t="shared"/>
        <v>0</v>
      </c>
      <c r="AS222">
        <f si="97" t="shared"/>
        <v>0</v>
      </c>
      <c r="AU222" t="str">
        <f>IFERROR(VLOOKUP(C222,Results!$A$2:$B$240,2,FALSE)+VLOOKUP(D222,Results!$A$2:$B$240,2,FALSE)+VLOOKUP(E222,Results!$A$2:$B$240,2,FALSE)+VLOOKUP(F222,Results!$A$2:$B$240,2,FALSE)+VLOOKUP(G222,Results!$A$2:$B$240,2,FALSE)+VLOOKUP(H222,Results!$A$2:$B$240,2,FALSE)+VLOOKUP(I222,Results!$A$2:$B$240,2,FALSE)+VLOOKUP(J222,Results!$A$2:$B$240,2,FALSE)+VLOOKUP(B222,Results!$A$2:$B$240,2,FALSE)-MIN(VLOOKUP(C222,Results!$A$2:$B$240,2,FALSE),VLOOKUP(D222,Results!$A$2:$B$240,2,FALSE),VLOOKUP(E222,Results!$A$2:$B$240,2,FALSE),VLOOKUP(F222,Results!$A$2:$B$240,2,FALSE),VLOOKUP(G222,Results!$A$2:$B$240,2,FALSE),VLOOKUP(H222,Results!$A$2:$B$240,2,FALSE),VLOOKUP(I222,Results!$A$2:$B$240,2,FALSE),VLOOKUP(J222,Results!$A$2:$B$240,2,FALSE),VLOOKUP(B222,Results!$A$2:$B$240,2,FALSE)),"")</f>
        <v/>
      </c>
    </row>
    <row customHeight="1" ht="18.75" r="223" spans="2:47" x14ac:dyDescent="0.3">
      <c r="B223" s="7" t="s">
        <v>87</v>
      </c>
      <c r="C223" s="7" t="s">
        <v>108</v>
      </c>
      <c r="D223" s="7" t="s">
        <v>173</v>
      </c>
      <c r="E223" s="7" t="s">
        <v>146</v>
      </c>
      <c r="F223" s="7" t="s">
        <v>177</v>
      </c>
      <c r="G223" s="7" t="s">
        <v>159</v>
      </c>
      <c r="H223" s="7" t="s">
        <v>93</v>
      </c>
      <c r="I223" s="7" t="s">
        <v>152</v>
      </c>
      <c r="J223" s="7" t="s">
        <v>188</v>
      </c>
      <c r="K223" t="n">
        <v>18.0</v>
      </c>
      <c r="L223" s="30">
        <f si="84" t="shared"/>
        <v>0</v>
      </c>
      <c r="M223" s="6"/>
      <c r="N223" s="35" t="str">
        <f si="85" t="shared"/>
        <v/>
      </c>
      <c r="O223" s="59">
        <f>(IF(ISNUMBER(MATCH(B223,Sheet4!$K$92:$K$101,0)),1,0)+IF(ISNUMBER(MATCH(C223,Sheet4!$K$92:$K$101,0)),1,0)+IF(ISNUMBER(MATCH(D223,Sheet4!$K$92:$K$101,0)),1,0)+IF(ISNUMBER(MATCH(E223,Sheet4!$K$92:$K$101,0)),1,0)+IF(ISNUMBER(MATCH(F223,Sheet4!$K$92:$K$101,0)),1,0)+IF(ISNUMBER(MATCH(G223,Sheet4!$K$92:$K$101,0)),1,0)+IF(ISNUMBER(MATCH(H223,Sheet4!$K$92:$K$101,0)),1,0)+IF(ISNUMBER(MATCH(I223,Sheet4!$K$92:$K$101,0)),1,0)+IF(ISNUMBER(MATCH(J223,Sheet4!$K$92:$K$101,0)),1,0))
-
(IF(ISNUMBER(MATCH(B223,Sheet4!$F$2:$F$11,0)),1,0)+IF(ISNUMBER(MATCH(C223,Sheet4!$F$2:$F$11,0)),1,0)+IF(ISNUMBER(MATCH(D223,Sheet4!$F$2:$F$11,0)),1,0)+IF(ISNUMBER(MATCH(E223,Sheet4!$F$2:$F$11,0)),1,0)+IF(ISNUMBER(MATCH(F223,Sheet4!$F$2:$F$11,0)),1,0)+IF(ISNUMBER(MATCH(G223,Sheet4!$F$2:$F$11,0)),1,0)+IF(ISNUMBER(MATCH(H223,Sheet4!$F$2:$F$11,0)),1,0)+IF(ISNUMBER(MATCH(I223,Sheet4!$F$2:$F$11,0)),1,0)+IF(ISNUMBER(MATCH(J223,Sheet4!$F$2:$F$11,0)),1,0))</f>
        <v>0</v>
      </c>
      <c r="P223" s="40" t="str">
        <f>IFERROR(INDEX(Sheet4!$G:$G,MATCH(Sheet1!B223,Sheet4!$F:$F,0))+INDEX(Sheet4!$G:$G,MATCH(Sheet1!C223,Sheet4!$F:$F,0))+INDEX(Sheet4!$G:$G,MATCH(Sheet1!D223,Sheet4!$F:$F,0))+INDEX(Sheet4!$G:$G,MATCH(Sheet1!E223,Sheet4!$F:$F,0))+INDEX(Sheet4!$G:$G,MATCH(Sheet1!F223,Sheet4!$F:$F,0))+INDEX(Sheet4!$G:$G,MATCH(Sheet1!G223,Sheet4!$F:$F,0))+INDEX(Sheet4!$G:$G,MATCH(Sheet1!H223,Sheet4!$F:$F,0))+INDEX(Sheet4!$G:$G,MATCH(Sheet1!I223,Sheet4!$F:$F,0))+INDEX(Sheet4!$G:$G,MATCH(Sheet1!J223,Sheet4!$F:$F,0)),"")</f>
        <v/>
      </c>
      <c r="Q223" s="15"/>
      <c r="R223" s="18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19"/>
      <c r="AD223" s="19"/>
      <c r="AE223" s="20"/>
      <c r="AF223">
        <f si="87" t="shared"/>
        <v>0</v>
      </c>
      <c r="AH223">
        <v>200</v>
      </c>
      <c r="AI223" t="str">
        <f si="86" t="shared"/>
        <v>Ben SimmonsLandry ShametDevin BookerMonte MorrisWill BartonCorey BrewerJosh JacksonPaul MillsapJoel Embiid</v>
      </c>
      <c r="AJ223">
        <f si="88" t="shared"/>
        <v>0</v>
      </c>
      <c r="AK223">
        <f si="89" t="shared"/>
        <v>0</v>
      </c>
      <c r="AL223">
        <f si="90" t="shared"/>
        <v>0</v>
      </c>
      <c r="AM223">
        <f si="91" t="shared"/>
        <v>0</v>
      </c>
      <c r="AN223">
        <f si="92" t="shared"/>
        <v>0</v>
      </c>
      <c r="AO223">
        <f si="93" t="shared"/>
        <v>0</v>
      </c>
      <c r="AP223">
        <f si="94" t="shared"/>
        <v>0</v>
      </c>
      <c r="AQ223">
        <f si="95" t="shared"/>
        <v>0</v>
      </c>
      <c r="AR223">
        <f si="96" t="shared"/>
        <v>0</v>
      </c>
      <c r="AS223">
        <f si="97" t="shared"/>
        <v>0</v>
      </c>
      <c r="AU223" t="str">
        <f>IFERROR(VLOOKUP(C223,Results!$A$2:$B$240,2,FALSE)+VLOOKUP(D223,Results!$A$2:$B$240,2,FALSE)+VLOOKUP(E223,Results!$A$2:$B$240,2,FALSE)+VLOOKUP(F223,Results!$A$2:$B$240,2,FALSE)+VLOOKUP(G223,Results!$A$2:$B$240,2,FALSE)+VLOOKUP(H223,Results!$A$2:$B$240,2,FALSE)+VLOOKUP(I223,Results!$A$2:$B$240,2,FALSE)+VLOOKUP(J223,Results!$A$2:$B$240,2,FALSE)+VLOOKUP(B223,Results!$A$2:$B$240,2,FALSE)-MIN(VLOOKUP(C223,Results!$A$2:$B$240,2,FALSE),VLOOKUP(D223,Results!$A$2:$B$240,2,FALSE),VLOOKUP(E223,Results!$A$2:$B$240,2,FALSE),VLOOKUP(F223,Results!$A$2:$B$240,2,FALSE),VLOOKUP(G223,Results!$A$2:$B$240,2,FALSE),VLOOKUP(H223,Results!$A$2:$B$240,2,FALSE),VLOOKUP(I223,Results!$A$2:$B$240,2,FALSE),VLOOKUP(J223,Results!$A$2:$B$240,2,FALSE),VLOOKUP(B223,Results!$A$2:$B$240,2,FALSE)),"")</f>
        <v/>
      </c>
    </row>
    <row customHeight="1" ht="18.75" r="224" spans="2:47" x14ac:dyDescent="0.3">
      <c r="B224" s="7" t="s">
        <v>166</v>
      </c>
      <c r="C224" s="7" t="s">
        <v>87</v>
      </c>
      <c r="D224" s="7" t="s">
        <v>172</v>
      </c>
      <c r="E224" s="7" t="s">
        <v>146</v>
      </c>
      <c r="F224" s="7" t="s">
        <v>105</v>
      </c>
      <c r="G224" s="7" t="s">
        <v>101</v>
      </c>
      <c r="H224" s="7" t="s">
        <v>181</v>
      </c>
      <c r="I224" s="7" t="s">
        <v>152</v>
      </c>
      <c r="J224" s="7" t="s">
        <v>186</v>
      </c>
      <c r="K224" t="n">
        <v>18.0</v>
      </c>
      <c r="L224" s="30">
        <f si="84" t="shared"/>
        <v>0</v>
      </c>
      <c r="M224" s="6"/>
      <c r="N224" s="35" t="str">
        <f si="85" t="shared"/>
        <v/>
      </c>
      <c r="O224" s="59">
        <f>(IF(ISNUMBER(MATCH(B224,Sheet4!$K$92:$K$101,0)),1,0)+IF(ISNUMBER(MATCH(C224,Sheet4!$K$92:$K$101,0)),1,0)+IF(ISNUMBER(MATCH(D224,Sheet4!$K$92:$K$101,0)),1,0)+IF(ISNUMBER(MATCH(E224,Sheet4!$K$92:$K$101,0)),1,0)+IF(ISNUMBER(MATCH(F224,Sheet4!$K$92:$K$101,0)),1,0)+IF(ISNUMBER(MATCH(G224,Sheet4!$K$92:$K$101,0)),1,0)+IF(ISNUMBER(MATCH(H224,Sheet4!$K$92:$K$101,0)),1,0)+IF(ISNUMBER(MATCH(I224,Sheet4!$K$92:$K$101,0)),1,0)+IF(ISNUMBER(MATCH(J224,Sheet4!$K$92:$K$101,0)),1,0))
-
(IF(ISNUMBER(MATCH(B224,Sheet4!$F$2:$F$11,0)),1,0)+IF(ISNUMBER(MATCH(C224,Sheet4!$F$2:$F$11,0)),1,0)+IF(ISNUMBER(MATCH(D224,Sheet4!$F$2:$F$11,0)),1,0)+IF(ISNUMBER(MATCH(E224,Sheet4!$F$2:$F$11,0)),1,0)+IF(ISNUMBER(MATCH(F224,Sheet4!$F$2:$F$11,0)),1,0)+IF(ISNUMBER(MATCH(G224,Sheet4!$F$2:$F$11,0)),1,0)+IF(ISNUMBER(MATCH(H224,Sheet4!$F$2:$F$11,0)),1,0)+IF(ISNUMBER(MATCH(I224,Sheet4!$F$2:$F$11,0)),1,0)+IF(ISNUMBER(MATCH(J224,Sheet4!$F$2:$F$11,0)),1,0))</f>
        <v>0</v>
      </c>
      <c r="P224" s="40" t="str">
        <f>IFERROR(INDEX(Sheet4!$G:$G,MATCH(Sheet1!B224,Sheet4!$F:$F,0))+INDEX(Sheet4!$G:$G,MATCH(Sheet1!C224,Sheet4!$F:$F,0))+INDEX(Sheet4!$G:$G,MATCH(Sheet1!D224,Sheet4!$F:$F,0))+INDEX(Sheet4!$G:$G,MATCH(Sheet1!E224,Sheet4!$F:$F,0))+INDEX(Sheet4!$G:$G,MATCH(Sheet1!F224,Sheet4!$F:$F,0))+INDEX(Sheet4!$G:$G,MATCH(Sheet1!G224,Sheet4!$F:$F,0))+INDEX(Sheet4!$G:$G,MATCH(Sheet1!H224,Sheet4!$F:$F,0))+INDEX(Sheet4!$G:$G,MATCH(Sheet1!I224,Sheet4!$F:$F,0))+INDEX(Sheet4!$G:$G,MATCH(Sheet1!J224,Sheet4!$F:$F,0)),"")</f>
        <v/>
      </c>
      <c r="Q224" s="15"/>
      <c r="R224" s="18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19"/>
      <c r="AD224" s="19"/>
      <c r="AE224" s="20"/>
      <c r="AF224">
        <f si="87" t="shared"/>
        <v>0</v>
      </c>
      <c r="AH224">
        <v>201</v>
      </c>
      <c r="AI224" t="str">
        <f si="86" t="shared"/>
        <v>Ben SimmonsIsaiah CanaanDevin BookerMonte MorrisWill BartonTaurean PrinceKenneth FariedJohn CollinsDeandre Ayton</v>
      </c>
      <c r="AJ224">
        <f si="88" t="shared"/>
        <v>0</v>
      </c>
      <c r="AK224">
        <f si="89" t="shared"/>
        <v>0</v>
      </c>
      <c r="AL224">
        <f si="90" t="shared"/>
        <v>0</v>
      </c>
      <c r="AM224">
        <f si="91" t="shared"/>
        <v>0</v>
      </c>
      <c r="AN224">
        <f si="92" t="shared"/>
        <v>0</v>
      </c>
      <c r="AO224">
        <f si="93" t="shared"/>
        <v>0</v>
      </c>
      <c r="AP224">
        <f si="94" t="shared"/>
        <v>0</v>
      </c>
      <c r="AQ224">
        <f si="95" t="shared"/>
        <v>0</v>
      </c>
      <c r="AR224">
        <f si="96" t="shared"/>
        <v>0</v>
      </c>
      <c r="AS224">
        <f si="97" t="shared"/>
        <v>0</v>
      </c>
      <c r="AU224" t="str">
        <f>IFERROR(VLOOKUP(C224,Results!$A$2:$B$240,2,FALSE)+VLOOKUP(D224,Results!$A$2:$B$240,2,FALSE)+VLOOKUP(E224,Results!$A$2:$B$240,2,FALSE)+VLOOKUP(F224,Results!$A$2:$B$240,2,FALSE)+VLOOKUP(G224,Results!$A$2:$B$240,2,FALSE)+VLOOKUP(H224,Results!$A$2:$B$240,2,FALSE)+VLOOKUP(I224,Results!$A$2:$B$240,2,FALSE)+VLOOKUP(J224,Results!$A$2:$B$240,2,FALSE)+VLOOKUP(B224,Results!$A$2:$B$240,2,FALSE)-MIN(VLOOKUP(C224,Results!$A$2:$B$240,2,FALSE),VLOOKUP(D224,Results!$A$2:$B$240,2,FALSE),VLOOKUP(E224,Results!$A$2:$B$240,2,FALSE),VLOOKUP(F224,Results!$A$2:$B$240,2,FALSE),VLOOKUP(G224,Results!$A$2:$B$240,2,FALSE),VLOOKUP(H224,Results!$A$2:$B$240,2,FALSE),VLOOKUP(I224,Results!$A$2:$B$240,2,FALSE),VLOOKUP(J224,Results!$A$2:$B$240,2,FALSE),VLOOKUP(B224,Results!$A$2:$B$240,2,FALSE)),"")</f>
        <v/>
      </c>
    </row>
    <row customHeight="1" ht="18.75" r="225" spans="2:47" x14ac:dyDescent="0.3">
      <c r="B225" s="7" t="s">
        <v>87</v>
      </c>
      <c r="C225" s="7" t="s">
        <v>170</v>
      </c>
      <c r="D225" s="7" t="s">
        <v>172</v>
      </c>
      <c r="E225" s="7" t="s">
        <v>146</v>
      </c>
      <c r="F225" s="7" t="s">
        <v>177</v>
      </c>
      <c r="G225" s="7" t="s">
        <v>105</v>
      </c>
      <c r="H225" s="7" t="s">
        <v>153</v>
      </c>
      <c r="I225" s="7" t="s">
        <v>181</v>
      </c>
      <c r="J225" s="7" t="s">
        <v>188</v>
      </c>
      <c r="K225" t="n">
        <v>18.0</v>
      </c>
      <c r="L225" s="30">
        <f si="84" t="shared"/>
        <v>0</v>
      </c>
      <c r="M225" s="6"/>
      <c r="N225" s="35" t="str">
        <f si="85" t="shared"/>
        <v/>
      </c>
      <c r="O225" s="59">
        <f>(IF(ISNUMBER(MATCH(B225,Sheet4!$K$92:$K$101,0)),1,0)+IF(ISNUMBER(MATCH(C225,Sheet4!$K$92:$K$101,0)),1,0)+IF(ISNUMBER(MATCH(D225,Sheet4!$K$92:$K$101,0)),1,0)+IF(ISNUMBER(MATCH(E225,Sheet4!$K$92:$K$101,0)),1,0)+IF(ISNUMBER(MATCH(F225,Sheet4!$K$92:$K$101,0)),1,0)+IF(ISNUMBER(MATCH(G225,Sheet4!$K$92:$K$101,0)),1,0)+IF(ISNUMBER(MATCH(H225,Sheet4!$K$92:$K$101,0)),1,0)+IF(ISNUMBER(MATCH(I225,Sheet4!$K$92:$K$101,0)),1,0)+IF(ISNUMBER(MATCH(J225,Sheet4!$K$92:$K$101,0)),1,0))
-
(IF(ISNUMBER(MATCH(B225,Sheet4!$F$2:$F$11,0)),1,0)+IF(ISNUMBER(MATCH(C225,Sheet4!$F$2:$F$11,0)),1,0)+IF(ISNUMBER(MATCH(D225,Sheet4!$F$2:$F$11,0)),1,0)+IF(ISNUMBER(MATCH(E225,Sheet4!$F$2:$F$11,0)),1,0)+IF(ISNUMBER(MATCH(F225,Sheet4!$F$2:$F$11,0)),1,0)+IF(ISNUMBER(MATCH(G225,Sheet4!$F$2:$F$11,0)),1,0)+IF(ISNUMBER(MATCH(H225,Sheet4!$F$2:$F$11,0)),1,0)+IF(ISNUMBER(MATCH(I225,Sheet4!$F$2:$F$11,0)),1,0)+IF(ISNUMBER(MATCH(J225,Sheet4!$F$2:$F$11,0)),1,0))</f>
        <v>0</v>
      </c>
      <c r="P225" s="40" t="str">
        <f>IFERROR(INDEX(Sheet4!$G:$G,MATCH(Sheet1!B225,Sheet4!$F:$F,0))+INDEX(Sheet4!$G:$G,MATCH(Sheet1!C225,Sheet4!$F:$F,0))+INDEX(Sheet4!$G:$G,MATCH(Sheet1!D225,Sheet4!$F:$F,0))+INDEX(Sheet4!$G:$G,MATCH(Sheet1!E225,Sheet4!$F:$F,0))+INDEX(Sheet4!$G:$G,MATCH(Sheet1!F225,Sheet4!$F:$F,0))+INDEX(Sheet4!$G:$G,MATCH(Sheet1!G225,Sheet4!$F:$F,0))+INDEX(Sheet4!$G:$G,MATCH(Sheet1!H225,Sheet4!$F:$F,0))+INDEX(Sheet4!$G:$G,MATCH(Sheet1!I225,Sheet4!$F:$F,0))+INDEX(Sheet4!$G:$G,MATCH(Sheet1!J225,Sheet4!$F:$F,0)),"")</f>
        <v/>
      </c>
      <c r="Q225" s="15"/>
      <c r="R225" s="18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19"/>
      <c r="AD225" s="19"/>
      <c r="AE225" s="20"/>
      <c r="AF225">
        <f si="87" t="shared"/>
        <v>0</v>
      </c>
      <c r="AH225">
        <v>202</v>
      </c>
      <c r="AI225" t="str">
        <f si="86" t="shared"/>
        <v>Ben SimmonsJerryd BaylessDevin BookerMonte MorrisKelly OubreGerald GreenJosh JacksonRichaun HolmesKarl-Anthony Towns</v>
      </c>
      <c r="AJ225">
        <f si="88" t="shared"/>
        <v>0</v>
      </c>
      <c r="AK225">
        <f si="89" t="shared"/>
        <v>0</v>
      </c>
      <c r="AL225">
        <f si="90" t="shared"/>
        <v>0</v>
      </c>
      <c r="AM225">
        <f si="91" t="shared"/>
        <v>0</v>
      </c>
      <c r="AN225">
        <f si="92" t="shared"/>
        <v>0</v>
      </c>
      <c r="AO225">
        <f si="93" t="shared"/>
        <v>0</v>
      </c>
      <c r="AP225">
        <f si="94" t="shared"/>
        <v>0</v>
      </c>
      <c r="AQ225">
        <f si="95" t="shared"/>
        <v>0</v>
      </c>
      <c r="AR225">
        <f si="96" t="shared"/>
        <v>0</v>
      </c>
      <c r="AS225">
        <f si="97" t="shared"/>
        <v>0</v>
      </c>
      <c r="AU225" t="str">
        <f>IFERROR(VLOOKUP(C225,Results!$A$2:$B$240,2,FALSE)+VLOOKUP(D225,Results!$A$2:$B$240,2,FALSE)+VLOOKUP(E225,Results!$A$2:$B$240,2,FALSE)+VLOOKUP(F225,Results!$A$2:$B$240,2,FALSE)+VLOOKUP(G225,Results!$A$2:$B$240,2,FALSE)+VLOOKUP(H225,Results!$A$2:$B$240,2,FALSE)+VLOOKUP(I225,Results!$A$2:$B$240,2,FALSE)+VLOOKUP(J225,Results!$A$2:$B$240,2,FALSE)+VLOOKUP(B225,Results!$A$2:$B$240,2,FALSE)-MIN(VLOOKUP(C225,Results!$A$2:$B$240,2,FALSE),VLOOKUP(D225,Results!$A$2:$B$240,2,FALSE),VLOOKUP(E225,Results!$A$2:$B$240,2,FALSE),VLOOKUP(F225,Results!$A$2:$B$240,2,FALSE),VLOOKUP(G225,Results!$A$2:$B$240,2,FALSE),VLOOKUP(H225,Results!$A$2:$B$240,2,FALSE),VLOOKUP(I225,Results!$A$2:$B$240,2,FALSE),VLOOKUP(J225,Results!$A$2:$B$240,2,FALSE),VLOOKUP(B225,Results!$A$2:$B$240,2,FALSE)),"")</f>
        <v/>
      </c>
    </row>
    <row customHeight="1" ht="18.75" r="226" spans="2:47" x14ac:dyDescent="0.3">
      <c r="B226" s="7" t="s">
        <v>166</v>
      </c>
      <c r="C226" s="7" t="s">
        <v>171</v>
      </c>
      <c r="D226" s="7" t="s">
        <v>172</v>
      </c>
      <c r="E226" s="7" t="s">
        <v>146</v>
      </c>
      <c r="F226" s="7" t="s">
        <v>177</v>
      </c>
      <c r="G226" s="7" t="s">
        <v>159</v>
      </c>
      <c r="H226" s="7" t="s">
        <v>92</v>
      </c>
      <c r="I226" s="7" t="s">
        <v>181</v>
      </c>
      <c r="J226" s="7" t="s">
        <v>186</v>
      </c>
      <c r="K226" t="n">
        <v>18.0</v>
      </c>
      <c r="L226" s="30">
        <f si="84" t="shared"/>
        <v>0</v>
      </c>
      <c r="M226" s="6"/>
      <c r="N226" s="35" t="str">
        <f si="85" t="shared"/>
        <v/>
      </c>
      <c r="O226" s="59">
        <f>(IF(ISNUMBER(MATCH(B226,Sheet4!$K$92:$K$101,0)),1,0)+IF(ISNUMBER(MATCH(C226,Sheet4!$K$92:$K$101,0)),1,0)+IF(ISNUMBER(MATCH(D226,Sheet4!$K$92:$K$101,0)),1,0)+IF(ISNUMBER(MATCH(E226,Sheet4!$K$92:$K$101,0)),1,0)+IF(ISNUMBER(MATCH(F226,Sheet4!$K$92:$K$101,0)),1,0)+IF(ISNUMBER(MATCH(G226,Sheet4!$K$92:$K$101,0)),1,0)+IF(ISNUMBER(MATCH(H226,Sheet4!$K$92:$K$101,0)),1,0)+IF(ISNUMBER(MATCH(I226,Sheet4!$K$92:$K$101,0)),1,0)+IF(ISNUMBER(MATCH(J226,Sheet4!$K$92:$K$101,0)),1,0))
-
(IF(ISNUMBER(MATCH(B226,Sheet4!$F$2:$F$11,0)),1,0)+IF(ISNUMBER(MATCH(C226,Sheet4!$F$2:$F$11,0)),1,0)+IF(ISNUMBER(MATCH(D226,Sheet4!$F$2:$F$11,0)),1,0)+IF(ISNUMBER(MATCH(E226,Sheet4!$F$2:$F$11,0)),1,0)+IF(ISNUMBER(MATCH(F226,Sheet4!$F$2:$F$11,0)),1,0)+IF(ISNUMBER(MATCH(G226,Sheet4!$F$2:$F$11,0)),1,0)+IF(ISNUMBER(MATCH(H226,Sheet4!$F$2:$F$11,0)),1,0)+IF(ISNUMBER(MATCH(I226,Sheet4!$F$2:$F$11,0)),1,0)+IF(ISNUMBER(MATCH(J226,Sheet4!$F$2:$F$11,0)),1,0))</f>
        <v>0</v>
      </c>
      <c r="P226" s="40" t="str">
        <f>IFERROR(INDEX(Sheet4!$G:$G,MATCH(Sheet1!B226,Sheet4!$F:$F,0))+INDEX(Sheet4!$G:$G,MATCH(Sheet1!C226,Sheet4!$F:$F,0))+INDEX(Sheet4!$G:$G,MATCH(Sheet1!D226,Sheet4!$F:$F,0))+INDEX(Sheet4!$G:$G,MATCH(Sheet1!E226,Sheet4!$F:$F,0))+INDEX(Sheet4!$G:$G,MATCH(Sheet1!F226,Sheet4!$F:$F,0))+INDEX(Sheet4!$G:$G,MATCH(Sheet1!G226,Sheet4!$F:$F,0))+INDEX(Sheet4!$G:$G,MATCH(Sheet1!H226,Sheet4!$F:$F,0))+INDEX(Sheet4!$G:$G,MATCH(Sheet1!I226,Sheet4!$F:$F,0))+INDEX(Sheet4!$G:$G,MATCH(Sheet1!J226,Sheet4!$F:$F,0)),"")</f>
        <v/>
      </c>
      <c r="Q226" s="15"/>
      <c r="R226" s="18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19"/>
      <c r="AD226" s="19"/>
      <c r="AE226" s="20"/>
      <c r="AF226">
        <f si="87" t="shared"/>
        <v>0</v>
      </c>
      <c r="AH226">
        <v>203</v>
      </c>
      <c r="AI226" t="str">
        <f si="86" t="shared"/>
        <v>Ben SimmonsIsaiah CanaanDevin BookerMonte MorrisKelly OubreMikal BridgesKenneth FariedP.J. TuckerRudy Gobert</v>
      </c>
      <c r="AJ226">
        <f si="88" t="shared"/>
        <v>0</v>
      </c>
      <c r="AK226">
        <f si="89" t="shared"/>
        <v>0</v>
      </c>
      <c r="AL226">
        <f si="90" t="shared"/>
        <v>0</v>
      </c>
      <c r="AM226">
        <f si="91" t="shared"/>
        <v>0</v>
      </c>
      <c r="AN226">
        <f si="92" t="shared"/>
        <v>0</v>
      </c>
      <c r="AO226">
        <f si="93" t="shared"/>
        <v>0</v>
      </c>
      <c r="AP226">
        <f si="94" t="shared"/>
        <v>0</v>
      </c>
      <c r="AQ226">
        <f si="95" t="shared"/>
        <v>0</v>
      </c>
      <c r="AR226">
        <f si="96" t="shared"/>
        <v>0</v>
      </c>
      <c r="AS226">
        <f si="97" t="shared"/>
        <v>0</v>
      </c>
      <c r="AU226" t="str">
        <f>IFERROR(VLOOKUP(C226,Results!$A$2:$B$240,2,FALSE)+VLOOKUP(D226,Results!$A$2:$B$240,2,FALSE)+VLOOKUP(E226,Results!$A$2:$B$240,2,FALSE)+VLOOKUP(F226,Results!$A$2:$B$240,2,FALSE)+VLOOKUP(G226,Results!$A$2:$B$240,2,FALSE)+VLOOKUP(H226,Results!$A$2:$B$240,2,FALSE)+VLOOKUP(I226,Results!$A$2:$B$240,2,FALSE)+VLOOKUP(J226,Results!$A$2:$B$240,2,FALSE)+VLOOKUP(B226,Results!$A$2:$B$240,2,FALSE)-MIN(VLOOKUP(C226,Results!$A$2:$B$240,2,FALSE),VLOOKUP(D226,Results!$A$2:$B$240,2,FALSE),VLOOKUP(E226,Results!$A$2:$B$240,2,FALSE),VLOOKUP(F226,Results!$A$2:$B$240,2,FALSE),VLOOKUP(G226,Results!$A$2:$B$240,2,FALSE),VLOOKUP(H226,Results!$A$2:$B$240,2,FALSE),VLOOKUP(I226,Results!$A$2:$B$240,2,FALSE),VLOOKUP(J226,Results!$A$2:$B$240,2,FALSE),VLOOKUP(B226,Results!$A$2:$B$240,2,FALSE)),"")</f>
        <v/>
      </c>
    </row>
    <row r="227" spans="2:47" x14ac:dyDescent="0.3">
      <c r="B227" s="7" t="s">
        <v>95</v>
      </c>
      <c r="C227" s="7" t="s">
        <v>170</v>
      </c>
      <c r="D227" s="7" t="s">
        <v>172</v>
      </c>
      <c r="E227" s="7" t="s">
        <v>173</v>
      </c>
      <c r="F227" s="7" t="s">
        <v>177</v>
      </c>
      <c r="G227" s="7" t="s">
        <v>178</v>
      </c>
      <c r="H227" s="7" t="s">
        <v>181</v>
      </c>
      <c r="I227" s="7" t="s">
        <v>152</v>
      </c>
      <c r="J227" s="7" t="s">
        <v>98</v>
      </c>
      <c r="K227" t="n">
        <v>18.0</v>
      </c>
      <c r="L227" s="30">
        <f si="84" t="shared"/>
        <v>0</v>
      </c>
      <c r="M227" s="6"/>
      <c r="N227" s="35" t="str">
        <f si="85" t="shared"/>
        <v/>
      </c>
      <c r="O227" s="59">
        <f>(IF(ISNUMBER(MATCH(B227,Sheet4!$K$92:$K$101,0)),1,0)+IF(ISNUMBER(MATCH(C227,Sheet4!$K$92:$K$101,0)),1,0)+IF(ISNUMBER(MATCH(D227,Sheet4!$K$92:$K$101,0)),1,0)+IF(ISNUMBER(MATCH(E227,Sheet4!$K$92:$K$101,0)),1,0)+IF(ISNUMBER(MATCH(F227,Sheet4!$K$92:$K$101,0)),1,0)+IF(ISNUMBER(MATCH(G227,Sheet4!$K$92:$K$101,0)),1,0)+IF(ISNUMBER(MATCH(H227,Sheet4!$K$92:$K$101,0)),1,0)+IF(ISNUMBER(MATCH(I227,Sheet4!$K$92:$K$101,0)),1,0)+IF(ISNUMBER(MATCH(J227,Sheet4!$K$92:$K$101,0)),1,0))
-
(IF(ISNUMBER(MATCH(B227,Sheet4!$F$2:$F$11,0)),1,0)+IF(ISNUMBER(MATCH(C227,Sheet4!$F$2:$F$11,0)),1,0)+IF(ISNUMBER(MATCH(D227,Sheet4!$F$2:$F$11,0)),1,0)+IF(ISNUMBER(MATCH(E227,Sheet4!$F$2:$F$11,0)),1,0)+IF(ISNUMBER(MATCH(F227,Sheet4!$F$2:$F$11,0)),1,0)+IF(ISNUMBER(MATCH(G227,Sheet4!$F$2:$F$11,0)),1,0)+IF(ISNUMBER(MATCH(H227,Sheet4!$F$2:$F$11,0)),1,0)+IF(ISNUMBER(MATCH(I227,Sheet4!$F$2:$F$11,0)),1,0)+IF(ISNUMBER(MATCH(J227,Sheet4!$F$2:$F$11,0)),1,0))</f>
        <v>0</v>
      </c>
      <c r="P227" s="40" t="str">
        <f>IFERROR(INDEX(Sheet4!$G:$G,MATCH(Sheet1!B227,Sheet4!$F:$F,0))+INDEX(Sheet4!$G:$G,MATCH(Sheet1!C227,Sheet4!$F:$F,0))+INDEX(Sheet4!$G:$G,MATCH(Sheet1!D227,Sheet4!$F:$F,0))+INDEX(Sheet4!$G:$G,MATCH(Sheet1!E227,Sheet4!$F:$F,0))+INDEX(Sheet4!$G:$G,MATCH(Sheet1!F227,Sheet4!$F:$F,0))+INDEX(Sheet4!$G:$G,MATCH(Sheet1!G227,Sheet4!$F:$F,0))+INDEX(Sheet4!$G:$G,MATCH(Sheet1!H227,Sheet4!$F:$F,0))+INDEX(Sheet4!$G:$G,MATCH(Sheet1!I227,Sheet4!$F:$F,0))+INDEX(Sheet4!$G:$G,MATCH(Sheet1!J227,Sheet4!$F:$F,0)),"")</f>
        <v/>
      </c>
      <c r="Q227" s="15"/>
      <c r="R227" s="18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19"/>
      <c r="AD227" s="19"/>
      <c r="AE227" s="20"/>
      <c r="AF227">
        <f si="87" t="shared"/>
        <v>0</v>
      </c>
      <c r="AH227">
        <v>204</v>
      </c>
      <c r="AI227" t="str">
        <f si="86" t="shared"/>
        <v>Ben SimmonsLandry ShametDevin BookerMonte MorrisKelly OubreMikal BridgesJosh JacksonDerrick FavorsKarl-Anthony Towns</v>
      </c>
      <c r="AJ227">
        <f si="88" t="shared"/>
        <v>0</v>
      </c>
      <c r="AK227">
        <f si="89" t="shared"/>
        <v>0</v>
      </c>
      <c r="AL227">
        <f si="90" t="shared"/>
        <v>0</v>
      </c>
      <c r="AM227">
        <f si="91" t="shared"/>
        <v>0</v>
      </c>
      <c r="AN227">
        <f si="92" t="shared"/>
        <v>0</v>
      </c>
      <c r="AO227">
        <f si="93" t="shared"/>
        <v>0</v>
      </c>
      <c r="AP227">
        <f si="94" t="shared"/>
        <v>0</v>
      </c>
      <c r="AQ227">
        <f si="95" t="shared"/>
        <v>0</v>
      </c>
      <c r="AR227">
        <f si="96" t="shared"/>
        <v>0</v>
      </c>
      <c r="AS227">
        <f si="97" t="shared"/>
        <v>0</v>
      </c>
      <c r="AU227" t="str">
        <f>IFERROR(VLOOKUP(C227,Results!$A$2:$B$240,2,FALSE)+VLOOKUP(D227,Results!$A$2:$B$240,2,FALSE)+VLOOKUP(E227,Results!$A$2:$B$240,2,FALSE)+VLOOKUP(F227,Results!$A$2:$B$240,2,FALSE)+VLOOKUP(G227,Results!$A$2:$B$240,2,FALSE)+VLOOKUP(H227,Results!$A$2:$B$240,2,FALSE)+VLOOKUP(I227,Results!$A$2:$B$240,2,FALSE)+VLOOKUP(J227,Results!$A$2:$B$240,2,FALSE)+VLOOKUP(B227,Results!$A$2:$B$240,2,FALSE)-MIN(VLOOKUP(C227,Results!$A$2:$B$240,2,FALSE),VLOOKUP(D227,Results!$A$2:$B$240,2,FALSE),VLOOKUP(E227,Results!$A$2:$B$240,2,FALSE),VLOOKUP(F227,Results!$A$2:$B$240,2,FALSE),VLOOKUP(G227,Results!$A$2:$B$240,2,FALSE),VLOOKUP(H227,Results!$A$2:$B$240,2,FALSE),VLOOKUP(I227,Results!$A$2:$B$240,2,FALSE),VLOOKUP(J227,Results!$A$2:$B$240,2,FALSE),VLOOKUP(B227,Results!$A$2:$B$240,2,FALSE)),"")</f>
        <v/>
      </c>
    </row>
    <row customHeight="1" ht="18.75" r="228" spans="2:47" x14ac:dyDescent="0.3">
      <c r="B228" s="7" t="s">
        <v>166</v>
      </c>
      <c r="C228" s="7" t="s">
        <v>95</v>
      </c>
      <c r="D228" s="7" t="s">
        <v>146</v>
      </c>
      <c r="E228" s="7" t="s">
        <v>148</v>
      </c>
      <c r="F228" s="7" t="s">
        <v>100</v>
      </c>
      <c r="G228" s="7" t="s">
        <v>159</v>
      </c>
      <c r="H228" s="7" t="s">
        <v>153</v>
      </c>
      <c r="I228" s="7" t="s">
        <v>92</v>
      </c>
      <c r="J228" s="7" t="s">
        <v>186</v>
      </c>
      <c r="K228" t="n">
        <v>18.0</v>
      </c>
      <c r="L228" s="30">
        <f si="84" t="shared"/>
        <v>0</v>
      </c>
      <c r="M228" s="6"/>
      <c r="N228" s="35" t="str">
        <f si="85" t="shared"/>
        <v/>
      </c>
      <c r="O228" s="59">
        <f>(IF(ISNUMBER(MATCH(B228,Sheet4!$K$92:$K$101,0)),1,0)+IF(ISNUMBER(MATCH(C228,Sheet4!$K$92:$K$101,0)),1,0)+IF(ISNUMBER(MATCH(D228,Sheet4!$K$92:$K$101,0)),1,0)+IF(ISNUMBER(MATCH(E228,Sheet4!$K$92:$K$101,0)),1,0)+IF(ISNUMBER(MATCH(F228,Sheet4!$K$92:$K$101,0)),1,0)+IF(ISNUMBER(MATCH(G228,Sheet4!$K$92:$K$101,0)),1,0)+IF(ISNUMBER(MATCH(H228,Sheet4!$K$92:$K$101,0)),1,0)+IF(ISNUMBER(MATCH(I228,Sheet4!$K$92:$K$101,0)),1,0)+IF(ISNUMBER(MATCH(J228,Sheet4!$K$92:$K$101,0)),1,0))
-
(IF(ISNUMBER(MATCH(B228,Sheet4!$F$2:$F$11,0)),1,0)+IF(ISNUMBER(MATCH(C228,Sheet4!$F$2:$F$11,0)),1,0)+IF(ISNUMBER(MATCH(D228,Sheet4!$F$2:$F$11,0)),1,0)+IF(ISNUMBER(MATCH(E228,Sheet4!$F$2:$F$11,0)),1,0)+IF(ISNUMBER(MATCH(F228,Sheet4!$F$2:$F$11,0)),1,0)+IF(ISNUMBER(MATCH(G228,Sheet4!$F$2:$F$11,0)),1,0)+IF(ISNUMBER(MATCH(H228,Sheet4!$F$2:$F$11,0)),1,0)+IF(ISNUMBER(MATCH(I228,Sheet4!$F$2:$F$11,0)),1,0)+IF(ISNUMBER(MATCH(J228,Sheet4!$F$2:$F$11,0)),1,0))</f>
        <v>0</v>
      </c>
      <c r="P228" s="40" t="str">
        <f>IFERROR(INDEX(Sheet4!$G:$G,MATCH(Sheet1!B228,Sheet4!$F:$F,0))+INDEX(Sheet4!$G:$G,MATCH(Sheet1!C228,Sheet4!$F:$F,0))+INDEX(Sheet4!$G:$G,MATCH(Sheet1!D228,Sheet4!$F:$F,0))+INDEX(Sheet4!$G:$G,MATCH(Sheet1!E228,Sheet4!$F:$F,0))+INDEX(Sheet4!$G:$G,MATCH(Sheet1!F228,Sheet4!$F:$F,0))+INDEX(Sheet4!$G:$G,MATCH(Sheet1!G228,Sheet4!$F:$F,0))+INDEX(Sheet4!$G:$G,MATCH(Sheet1!H228,Sheet4!$F:$F,0))+INDEX(Sheet4!$G:$G,MATCH(Sheet1!I228,Sheet4!$F:$F,0))+INDEX(Sheet4!$G:$G,MATCH(Sheet1!J228,Sheet4!$F:$F,0)),"")</f>
        <v/>
      </c>
      <c r="Q228" s="15"/>
      <c r="R228" s="18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19"/>
      <c r="AD228" s="19"/>
      <c r="AE228" s="20"/>
      <c r="AF228">
        <f si="87" t="shared"/>
        <v>0</v>
      </c>
      <c r="AH228">
        <v>205</v>
      </c>
      <c r="AI228" t="str">
        <f si="86" t="shared"/>
        <v>Ben SimmonsTrae YoungMonte MorrisTorrey CraigKelly OubreGerald GreenKenneth FariedPaul MillsapNikola Jokic</v>
      </c>
      <c r="AJ228">
        <f si="88" t="shared"/>
        <v>0</v>
      </c>
      <c r="AK228">
        <f si="89" t="shared"/>
        <v>0</v>
      </c>
      <c r="AL228">
        <f si="90" t="shared"/>
        <v>0</v>
      </c>
      <c r="AM228">
        <f si="91" t="shared"/>
        <v>0</v>
      </c>
      <c r="AN228">
        <f si="92" t="shared"/>
        <v>0</v>
      </c>
      <c r="AO228">
        <f si="93" t="shared"/>
        <v>0</v>
      </c>
      <c r="AP228">
        <f si="94" t="shared"/>
        <v>0</v>
      </c>
      <c r="AQ228">
        <f si="95" t="shared"/>
        <v>0</v>
      </c>
      <c r="AR228">
        <f si="96" t="shared"/>
        <v>0</v>
      </c>
      <c r="AS228">
        <f si="97" t="shared"/>
        <v>0</v>
      </c>
      <c r="AU228" t="str">
        <f>IFERROR(VLOOKUP(C228,Results!$A$2:$B$240,2,FALSE)+VLOOKUP(D228,Results!$A$2:$B$240,2,FALSE)+VLOOKUP(E228,Results!$A$2:$B$240,2,FALSE)+VLOOKUP(F228,Results!$A$2:$B$240,2,FALSE)+VLOOKUP(G228,Results!$A$2:$B$240,2,FALSE)+VLOOKUP(H228,Results!$A$2:$B$240,2,FALSE)+VLOOKUP(I228,Results!$A$2:$B$240,2,FALSE)+VLOOKUP(J228,Results!$A$2:$B$240,2,FALSE)+VLOOKUP(B228,Results!$A$2:$B$240,2,FALSE)-MIN(VLOOKUP(C228,Results!$A$2:$B$240,2,FALSE),VLOOKUP(D228,Results!$A$2:$B$240,2,FALSE),VLOOKUP(E228,Results!$A$2:$B$240,2,FALSE),VLOOKUP(F228,Results!$A$2:$B$240,2,FALSE),VLOOKUP(G228,Results!$A$2:$B$240,2,FALSE),VLOOKUP(H228,Results!$A$2:$B$240,2,FALSE),VLOOKUP(I228,Results!$A$2:$B$240,2,FALSE),VLOOKUP(J228,Results!$A$2:$B$240,2,FALSE),VLOOKUP(B228,Results!$A$2:$B$240,2,FALSE)),"")</f>
        <v/>
      </c>
    </row>
    <row customHeight="1" ht="18.75" r="229" spans="2:47" x14ac:dyDescent="0.3">
      <c r="B229" s="7" t="s">
        <v>166</v>
      </c>
      <c r="C229" s="7" t="s">
        <v>95</v>
      </c>
      <c r="D229" s="7" t="s">
        <v>146</v>
      </c>
      <c r="E229" s="7" t="s">
        <v>148</v>
      </c>
      <c r="F229" s="7" t="s">
        <v>177</v>
      </c>
      <c r="G229" s="7" t="s">
        <v>159</v>
      </c>
      <c r="H229" s="7" t="s">
        <v>93</v>
      </c>
      <c r="I229" s="7" t="s">
        <v>181</v>
      </c>
      <c r="J229" s="7" t="s">
        <v>188</v>
      </c>
      <c r="K229" t="n">
        <v>18.0</v>
      </c>
      <c r="L229" s="30">
        <f si="84" t="shared"/>
        <v>0</v>
      </c>
      <c r="M229" s="6"/>
      <c r="N229" s="35" t="str">
        <f si="85" t="shared"/>
        <v/>
      </c>
      <c r="O229" s="59">
        <f>(IF(ISNUMBER(MATCH(B229,Sheet4!$K$92:$K$101,0)),1,0)+IF(ISNUMBER(MATCH(C229,Sheet4!$K$92:$K$101,0)),1,0)+IF(ISNUMBER(MATCH(D229,Sheet4!$K$92:$K$101,0)),1,0)+IF(ISNUMBER(MATCH(E229,Sheet4!$K$92:$K$101,0)),1,0)+IF(ISNUMBER(MATCH(F229,Sheet4!$K$92:$K$101,0)),1,0)+IF(ISNUMBER(MATCH(G229,Sheet4!$K$92:$K$101,0)),1,0)+IF(ISNUMBER(MATCH(H229,Sheet4!$K$92:$K$101,0)),1,0)+IF(ISNUMBER(MATCH(I229,Sheet4!$K$92:$K$101,0)),1,0)+IF(ISNUMBER(MATCH(J229,Sheet4!$K$92:$K$101,0)),1,0))
-
(IF(ISNUMBER(MATCH(B229,Sheet4!$F$2:$F$11,0)),1,0)+IF(ISNUMBER(MATCH(C229,Sheet4!$F$2:$F$11,0)),1,0)+IF(ISNUMBER(MATCH(D229,Sheet4!$F$2:$F$11,0)),1,0)+IF(ISNUMBER(MATCH(E229,Sheet4!$F$2:$F$11,0)),1,0)+IF(ISNUMBER(MATCH(F229,Sheet4!$F$2:$F$11,0)),1,0)+IF(ISNUMBER(MATCH(G229,Sheet4!$F$2:$F$11,0)),1,0)+IF(ISNUMBER(MATCH(H229,Sheet4!$F$2:$F$11,0)),1,0)+IF(ISNUMBER(MATCH(I229,Sheet4!$F$2:$F$11,0)),1,0)+IF(ISNUMBER(MATCH(J229,Sheet4!$F$2:$F$11,0)),1,0))</f>
        <v>0</v>
      </c>
      <c r="P229" s="40" t="str">
        <f>IFERROR(INDEX(Sheet4!$G:$G,MATCH(Sheet1!B229,Sheet4!$F:$F,0))+INDEX(Sheet4!$G:$G,MATCH(Sheet1!C229,Sheet4!$F:$F,0))+INDEX(Sheet4!$G:$G,MATCH(Sheet1!D229,Sheet4!$F:$F,0))+INDEX(Sheet4!$G:$G,MATCH(Sheet1!E229,Sheet4!$F:$F,0))+INDEX(Sheet4!$G:$G,MATCH(Sheet1!F229,Sheet4!$F:$F,0))+INDEX(Sheet4!$G:$G,MATCH(Sheet1!G229,Sheet4!$F:$F,0))+INDEX(Sheet4!$G:$G,MATCH(Sheet1!H229,Sheet4!$F:$F,0))+INDEX(Sheet4!$G:$G,MATCH(Sheet1!I229,Sheet4!$F:$F,0))+INDEX(Sheet4!$G:$G,MATCH(Sheet1!J229,Sheet4!$F:$F,0)),"")</f>
        <v/>
      </c>
      <c r="Q229" s="15"/>
      <c r="R229" s="18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19"/>
      <c r="AD229" s="19"/>
      <c r="AE229" s="20"/>
      <c r="AF229">
        <f si="87" t="shared"/>
        <v>0</v>
      </c>
      <c r="AH229">
        <v>206</v>
      </c>
      <c r="AI229" t="str">
        <f si="86" t="shared"/>
        <v>Ben SimmonsIsaiah CanaanDevin BookerEric GordonKelly OubreCorey BrewerJosh JacksonPaul MillsapJoel Embiid</v>
      </c>
      <c r="AJ229">
        <f si="88" t="shared"/>
        <v>0</v>
      </c>
      <c r="AK229">
        <f si="89" t="shared"/>
        <v>0</v>
      </c>
      <c r="AL229">
        <f si="90" t="shared"/>
        <v>0</v>
      </c>
      <c r="AM229">
        <f si="91" t="shared"/>
        <v>0</v>
      </c>
      <c r="AN229">
        <f si="92" t="shared"/>
        <v>0</v>
      </c>
      <c r="AO229">
        <f si="93" t="shared"/>
        <v>0</v>
      </c>
      <c r="AP229">
        <f si="94" t="shared"/>
        <v>0</v>
      </c>
      <c r="AQ229">
        <f si="95" t="shared"/>
        <v>0</v>
      </c>
      <c r="AR229">
        <f si="96" t="shared"/>
        <v>0</v>
      </c>
      <c r="AS229">
        <f si="97" t="shared"/>
        <v>0</v>
      </c>
      <c r="AU229" t="str">
        <f>IFERROR(VLOOKUP(C229,Results!$A$2:$B$240,2,FALSE)+VLOOKUP(D229,Results!$A$2:$B$240,2,FALSE)+VLOOKUP(E229,Results!$A$2:$B$240,2,FALSE)+VLOOKUP(F229,Results!$A$2:$B$240,2,FALSE)+VLOOKUP(G229,Results!$A$2:$B$240,2,FALSE)+VLOOKUP(H229,Results!$A$2:$B$240,2,FALSE)+VLOOKUP(I229,Results!$A$2:$B$240,2,FALSE)+VLOOKUP(J229,Results!$A$2:$B$240,2,FALSE)+VLOOKUP(B229,Results!$A$2:$B$240,2,FALSE)-MIN(VLOOKUP(C229,Results!$A$2:$B$240,2,FALSE),VLOOKUP(D229,Results!$A$2:$B$240,2,FALSE),VLOOKUP(E229,Results!$A$2:$B$240,2,FALSE),VLOOKUP(F229,Results!$A$2:$B$240,2,FALSE),VLOOKUP(G229,Results!$A$2:$B$240,2,FALSE),VLOOKUP(H229,Results!$A$2:$B$240,2,FALSE),VLOOKUP(I229,Results!$A$2:$B$240,2,FALSE),VLOOKUP(J229,Results!$A$2:$B$240,2,FALSE),VLOOKUP(B229,Results!$A$2:$B$240,2,FALSE)),"")</f>
        <v/>
      </c>
    </row>
    <row customHeight="1" ht="18.75" r="230" spans="2:47" x14ac:dyDescent="0.3">
      <c r="B230" s="7" t="s">
        <v>166</v>
      </c>
      <c r="C230" s="7" t="s">
        <v>171</v>
      </c>
      <c r="D230" s="7" t="s">
        <v>172</v>
      </c>
      <c r="E230" s="7" t="s">
        <v>158</v>
      </c>
      <c r="F230" s="7" t="s">
        <v>177</v>
      </c>
      <c r="G230" s="7" t="s">
        <v>179</v>
      </c>
      <c r="H230" s="7" t="s">
        <v>153</v>
      </c>
      <c r="I230" s="7" t="s">
        <v>181</v>
      </c>
      <c r="J230" s="7" t="s">
        <v>186</v>
      </c>
      <c r="K230" t="n">
        <v>18.0</v>
      </c>
      <c r="L230" s="30">
        <f si="84" t="shared"/>
        <v>0</v>
      </c>
      <c r="M230" s="6"/>
      <c r="N230" s="35" t="str">
        <f si="85" t="shared"/>
        <v/>
      </c>
      <c r="O230" s="59">
        <f>(IF(ISNUMBER(MATCH(B230,Sheet4!$K$92:$K$101,0)),1,0)+IF(ISNUMBER(MATCH(C230,Sheet4!$K$92:$K$101,0)),1,0)+IF(ISNUMBER(MATCH(D230,Sheet4!$K$92:$K$101,0)),1,0)+IF(ISNUMBER(MATCH(E230,Sheet4!$K$92:$K$101,0)),1,0)+IF(ISNUMBER(MATCH(F230,Sheet4!$K$92:$K$101,0)),1,0)+IF(ISNUMBER(MATCH(G230,Sheet4!$K$92:$K$101,0)),1,0)+IF(ISNUMBER(MATCH(H230,Sheet4!$K$92:$K$101,0)),1,0)+IF(ISNUMBER(MATCH(I230,Sheet4!$K$92:$K$101,0)),1,0)+IF(ISNUMBER(MATCH(J230,Sheet4!$K$92:$K$101,0)),1,0))
-
(IF(ISNUMBER(MATCH(B230,Sheet4!$F$2:$F$11,0)),1,0)+IF(ISNUMBER(MATCH(C230,Sheet4!$F$2:$F$11,0)),1,0)+IF(ISNUMBER(MATCH(D230,Sheet4!$F$2:$F$11,0)),1,0)+IF(ISNUMBER(MATCH(E230,Sheet4!$F$2:$F$11,0)),1,0)+IF(ISNUMBER(MATCH(F230,Sheet4!$F$2:$F$11,0)),1,0)+IF(ISNUMBER(MATCH(G230,Sheet4!$F$2:$F$11,0)),1,0)+IF(ISNUMBER(MATCH(H230,Sheet4!$F$2:$F$11,0)),1,0)+IF(ISNUMBER(MATCH(I230,Sheet4!$F$2:$F$11,0)),1,0)+IF(ISNUMBER(MATCH(J230,Sheet4!$F$2:$F$11,0)),1,0))</f>
        <v>0</v>
      </c>
      <c r="P230" s="40" t="str">
        <f>IFERROR(INDEX(Sheet4!$G:$G,MATCH(Sheet1!B230,Sheet4!$F:$F,0))+INDEX(Sheet4!$G:$G,MATCH(Sheet1!C230,Sheet4!$F:$F,0))+INDEX(Sheet4!$G:$G,MATCH(Sheet1!D230,Sheet4!$F:$F,0))+INDEX(Sheet4!$G:$G,MATCH(Sheet1!E230,Sheet4!$F:$F,0))+INDEX(Sheet4!$G:$G,MATCH(Sheet1!F230,Sheet4!$F:$F,0))+INDEX(Sheet4!$G:$G,MATCH(Sheet1!G230,Sheet4!$F:$F,0))+INDEX(Sheet4!$G:$G,MATCH(Sheet1!H230,Sheet4!$F:$F,0))+INDEX(Sheet4!$G:$G,MATCH(Sheet1!I230,Sheet4!$F:$F,0))+INDEX(Sheet4!$G:$G,MATCH(Sheet1!J230,Sheet4!$F:$F,0)),"")</f>
        <v/>
      </c>
      <c r="Q230" s="15"/>
      <c r="R230" s="18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19"/>
      <c r="AD230" s="19"/>
      <c r="AE230" s="20"/>
      <c r="AF230">
        <f si="87" t="shared"/>
        <v>0</v>
      </c>
      <c r="AH230">
        <v>207</v>
      </c>
      <c r="AI230" t="str">
        <f si="86" t="shared"/>
        <v>Ben SimmonsDe'Aaron FoxJimmy ButlerMonte MorrisRoyce O'NealeGerald GreenKenneth FariedPaul MillsapRudy Gobert</v>
      </c>
      <c r="AJ230">
        <f si="88" t="shared"/>
        <v>0</v>
      </c>
      <c r="AK230">
        <f si="89" t="shared"/>
        <v>0</v>
      </c>
      <c r="AL230">
        <f si="90" t="shared"/>
        <v>0</v>
      </c>
      <c r="AM230">
        <f si="91" t="shared"/>
        <v>0</v>
      </c>
      <c r="AN230">
        <f si="92" t="shared"/>
        <v>0</v>
      </c>
      <c r="AO230">
        <f si="93" t="shared"/>
        <v>0</v>
      </c>
      <c r="AP230">
        <f si="94" t="shared"/>
        <v>0</v>
      </c>
      <c r="AQ230">
        <f si="95" t="shared"/>
        <v>0</v>
      </c>
      <c r="AR230">
        <f si="96" t="shared"/>
        <v>0</v>
      </c>
      <c r="AS230">
        <f si="97" t="shared"/>
        <v>0</v>
      </c>
      <c r="AU230" t="str">
        <f>IFERROR(VLOOKUP(C230,Results!$A$2:$B$240,2,FALSE)+VLOOKUP(D230,Results!$A$2:$B$240,2,FALSE)+VLOOKUP(E230,Results!$A$2:$B$240,2,FALSE)+VLOOKUP(F230,Results!$A$2:$B$240,2,FALSE)+VLOOKUP(G230,Results!$A$2:$B$240,2,FALSE)+VLOOKUP(H230,Results!$A$2:$B$240,2,FALSE)+VLOOKUP(I230,Results!$A$2:$B$240,2,FALSE)+VLOOKUP(J230,Results!$A$2:$B$240,2,FALSE)+VLOOKUP(B230,Results!$A$2:$B$240,2,FALSE)-MIN(VLOOKUP(C230,Results!$A$2:$B$240,2,FALSE),VLOOKUP(D230,Results!$A$2:$B$240,2,FALSE),VLOOKUP(E230,Results!$A$2:$B$240,2,FALSE),VLOOKUP(F230,Results!$A$2:$B$240,2,FALSE),VLOOKUP(G230,Results!$A$2:$B$240,2,FALSE),VLOOKUP(H230,Results!$A$2:$B$240,2,FALSE),VLOOKUP(I230,Results!$A$2:$B$240,2,FALSE),VLOOKUP(J230,Results!$A$2:$B$240,2,FALSE),VLOOKUP(B230,Results!$A$2:$B$240,2,FALSE)),"")</f>
        <v/>
      </c>
    </row>
    <row customHeight="1" ht="18.75" r="231" spans="2:47" x14ac:dyDescent="0.3">
      <c r="B231" s="7" t="s">
        <v>166</v>
      </c>
      <c r="C231" s="7" t="s">
        <v>87</v>
      </c>
      <c r="D231" s="7" t="s">
        <v>172</v>
      </c>
      <c r="E231" s="7" t="s">
        <v>89</v>
      </c>
      <c r="F231" s="7" t="s">
        <v>179</v>
      </c>
      <c r="G231" s="7" t="s">
        <v>159</v>
      </c>
      <c r="H231" s="7" t="s">
        <v>181</v>
      </c>
      <c r="I231" s="7" t="s">
        <v>152</v>
      </c>
      <c r="J231" s="7" t="s">
        <v>98</v>
      </c>
      <c r="K231" t="n">
        <v>18.0</v>
      </c>
      <c r="L231" s="30">
        <f si="84" t="shared"/>
        <v>0</v>
      </c>
      <c r="M231" s="6"/>
      <c r="N231" s="35" t="str">
        <f si="85" t="shared"/>
        <v/>
      </c>
      <c r="O231" s="59">
        <f>(IF(ISNUMBER(MATCH(B231,Sheet4!$K$92:$K$101,0)),1,0)+IF(ISNUMBER(MATCH(C231,Sheet4!$K$92:$K$101,0)),1,0)+IF(ISNUMBER(MATCH(D231,Sheet4!$K$92:$K$101,0)),1,0)+IF(ISNUMBER(MATCH(E231,Sheet4!$K$92:$K$101,0)),1,0)+IF(ISNUMBER(MATCH(F231,Sheet4!$K$92:$K$101,0)),1,0)+IF(ISNUMBER(MATCH(G231,Sheet4!$K$92:$K$101,0)),1,0)+IF(ISNUMBER(MATCH(H231,Sheet4!$K$92:$K$101,0)),1,0)+IF(ISNUMBER(MATCH(I231,Sheet4!$K$92:$K$101,0)),1,0)+IF(ISNUMBER(MATCH(J231,Sheet4!$K$92:$K$101,0)),1,0))
-
(IF(ISNUMBER(MATCH(B231,Sheet4!$F$2:$F$11,0)),1,0)+IF(ISNUMBER(MATCH(C231,Sheet4!$F$2:$F$11,0)),1,0)+IF(ISNUMBER(MATCH(D231,Sheet4!$F$2:$F$11,0)),1,0)+IF(ISNUMBER(MATCH(E231,Sheet4!$F$2:$F$11,0)),1,0)+IF(ISNUMBER(MATCH(F231,Sheet4!$F$2:$F$11,0)),1,0)+IF(ISNUMBER(MATCH(G231,Sheet4!$F$2:$F$11,0)),1,0)+IF(ISNUMBER(MATCH(H231,Sheet4!$F$2:$F$11,0)),1,0)+IF(ISNUMBER(MATCH(I231,Sheet4!$F$2:$F$11,0)),1,0)+IF(ISNUMBER(MATCH(J231,Sheet4!$F$2:$F$11,0)),1,0))</f>
        <v>0</v>
      </c>
      <c r="P231" s="40" t="str">
        <f>IFERROR(INDEX(Sheet4!$G:$G,MATCH(Sheet1!B231,Sheet4!$F:$F,0))+INDEX(Sheet4!$G:$G,MATCH(Sheet1!C231,Sheet4!$F:$F,0))+INDEX(Sheet4!$G:$G,MATCH(Sheet1!D231,Sheet4!$F:$F,0))+INDEX(Sheet4!$G:$G,MATCH(Sheet1!E231,Sheet4!$F:$F,0))+INDEX(Sheet4!$G:$G,MATCH(Sheet1!F231,Sheet4!$F:$F,0))+INDEX(Sheet4!$G:$G,MATCH(Sheet1!G231,Sheet4!$F:$F,0))+INDEX(Sheet4!$G:$G,MATCH(Sheet1!H231,Sheet4!$F:$F,0))+INDEX(Sheet4!$G:$G,MATCH(Sheet1!I231,Sheet4!$F:$F,0))+INDEX(Sheet4!$G:$G,MATCH(Sheet1!J231,Sheet4!$F:$F,0)),"")</f>
        <v/>
      </c>
      <c r="Q231" s="15"/>
      <c r="R231" s="18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19"/>
      <c r="AD231" s="19"/>
      <c r="AE231" s="20"/>
      <c r="AF231">
        <f si="87" t="shared"/>
        <v>0</v>
      </c>
      <c r="AH231">
        <v>208</v>
      </c>
      <c r="AI231" t="str">
        <f si="86" t="shared"/>
        <v>Ben SimmonsDe'Aaron FoxJimmy ButlerMonte MorrisKelly OubreDeAndre' BembryPaul MillsapTrey LylesKarl-Anthony Towns</v>
      </c>
      <c r="AJ231">
        <f si="88" t="shared"/>
        <v>0</v>
      </c>
      <c r="AK231">
        <f si="89" t="shared"/>
        <v>0</v>
      </c>
      <c r="AL231">
        <f si="90" t="shared"/>
        <v>0</v>
      </c>
      <c r="AM231">
        <f si="91" t="shared"/>
        <v>0</v>
      </c>
      <c r="AN231">
        <f si="92" t="shared"/>
        <v>0</v>
      </c>
      <c r="AO231">
        <f si="93" t="shared"/>
        <v>0</v>
      </c>
      <c r="AP231">
        <f si="94" t="shared"/>
        <v>0</v>
      </c>
      <c r="AQ231">
        <f si="95" t="shared"/>
        <v>0</v>
      </c>
      <c r="AR231">
        <f si="96" t="shared"/>
        <v>0</v>
      </c>
      <c r="AS231">
        <f si="97" t="shared"/>
        <v>0</v>
      </c>
      <c r="AU231" t="str">
        <f>IFERROR(VLOOKUP(C231,Results!$A$2:$B$240,2,FALSE)+VLOOKUP(D231,Results!$A$2:$B$240,2,FALSE)+VLOOKUP(E231,Results!$A$2:$B$240,2,FALSE)+VLOOKUP(F231,Results!$A$2:$B$240,2,FALSE)+VLOOKUP(G231,Results!$A$2:$B$240,2,FALSE)+VLOOKUP(H231,Results!$A$2:$B$240,2,FALSE)+VLOOKUP(I231,Results!$A$2:$B$240,2,FALSE)+VLOOKUP(J231,Results!$A$2:$B$240,2,FALSE)+VLOOKUP(B231,Results!$A$2:$B$240,2,FALSE)-MIN(VLOOKUP(C231,Results!$A$2:$B$240,2,FALSE),VLOOKUP(D231,Results!$A$2:$B$240,2,FALSE),VLOOKUP(E231,Results!$A$2:$B$240,2,FALSE),VLOOKUP(F231,Results!$A$2:$B$240,2,FALSE),VLOOKUP(G231,Results!$A$2:$B$240,2,FALSE),VLOOKUP(H231,Results!$A$2:$B$240,2,FALSE),VLOOKUP(I231,Results!$A$2:$B$240,2,FALSE),VLOOKUP(J231,Results!$A$2:$B$240,2,FALSE),VLOOKUP(B231,Results!$A$2:$B$240,2,FALSE)),"")</f>
        <v/>
      </c>
    </row>
    <row customHeight="1" ht="18.75" r="232" spans="2:47" x14ac:dyDescent="0.3">
      <c r="B232" s="7" t="s">
        <v>166</v>
      </c>
      <c r="C232" s="7" t="s">
        <v>87</v>
      </c>
      <c r="D232" s="7" t="s">
        <v>172</v>
      </c>
      <c r="E232" s="7" t="s">
        <v>158</v>
      </c>
      <c r="F232" s="7" t="s">
        <v>150</v>
      </c>
      <c r="G232" s="7" t="s">
        <v>177</v>
      </c>
      <c r="H232" s="7" t="s">
        <v>152</v>
      </c>
      <c r="I232" s="7" t="s">
        <v>155</v>
      </c>
      <c r="J232" s="7" t="s">
        <v>98</v>
      </c>
      <c r="K232" t="n">
        <v>17.0</v>
      </c>
      <c r="L232" s="30">
        <f si="84" t="shared"/>
        <v>0</v>
      </c>
      <c r="M232" s="6"/>
      <c r="N232" s="35" t="str">
        <f si="85" t="shared"/>
        <v/>
      </c>
      <c r="O232" s="59">
        <f>(IF(ISNUMBER(MATCH(B232,Sheet4!$K$92:$K$101,0)),1,0)+IF(ISNUMBER(MATCH(C232,Sheet4!$K$92:$K$101,0)),1,0)+IF(ISNUMBER(MATCH(D232,Sheet4!$K$92:$K$101,0)),1,0)+IF(ISNUMBER(MATCH(E232,Sheet4!$K$92:$K$101,0)),1,0)+IF(ISNUMBER(MATCH(F232,Sheet4!$K$92:$K$101,0)),1,0)+IF(ISNUMBER(MATCH(G232,Sheet4!$K$92:$K$101,0)),1,0)+IF(ISNUMBER(MATCH(H232,Sheet4!$K$92:$K$101,0)),1,0)+IF(ISNUMBER(MATCH(I232,Sheet4!$K$92:$K$101,0)),1,0)+IF(ISNUMBER(MATCH(J232,Sheet4!$K$92:$K$101,0)),1,0))
-
(IF(ISNUMBER(MATCH(B232,Sheet4!$F$2:$F$11,0)),1,0)+IF(ISNUMBER(MATCH(C232,Sheet4!$F$2:$F$11,0)),1,0)+IF(ISNUMBER(MATCH(D232,Sheet4!$F$2:$F$11,0)),1,0)+IF(ISNUMBER(MATCH(E232,Sheet4!$F$2:$F$11,0)),1,0)+IF(ISNUMBER(MATCH(F232,Sheet4!$F$2:$F$11,0)),1,0)+IF(ISNUMBER(MATCH(G232,Sheet4!$F$2:$F$11,0)),1,0)+IF(ISNUMBER(MATCH(H232,Sheet4!$F$2:$F$11,0)),1,0)+IF(ISNUMBER(MATCH(I232,Sheet4!$F$2:$F$11,0)),1,0)+IF(ISNUMBER(MATCH(J232,Sheet4!$F$2:$F$11,0)),1,0))</f>
        <v>0</v>
      </c>
      <c r="P232" s="40" t="str">
        <f>IFERROR(INDEX(Sheet4!$G:$G,MATCH(Sheet1!B232,Sheet4!$F:$F,0))+INDEX(Sheet4!$G:$G,MATCH(Sheet1!C232,Sheet4!$F:$F,0))+INDEX(Sheet4!$G:$G,MATCH(Sheet1!D232,Sheet4!$F:$F,0))+INDEX(Sheet4!$G:$G,MATCH(Sheet1!E232,Sheet4!$F:$F,0))+INDEX(Sheet4!$G:$G,MATCH(Sheet1!F232,Sheet4!$F:$F,0))+INDEX(Sheet4!$G:$G,MATCH(Sheet1!G232,Sheet4!$F:$F,0))+INDEX(Sheet4!$G:$G,MATCH(Sheet1!H232,Sheet4!$F:$F,0))+INDEX(Sheet4!$G:$G,MATCH(Sheet1!I232,Sheet4!$F:$F,0))+INDEX(Sheet4!$G:$G,MATCH(Sheet1!J232,Sheet4!$F:$F,0)),"")</f>
        <v/>
      </c>
      <c r="Q232" s="15"/>
      <c r="R232" s="18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19"/>
      <c r="AD232" s="19"/>
      <c r="AE232" s="20"/>
      <c r="AF232">
        <f si="87" t="shared"/>
        <v>0</v>
      </c>
      <c r="AH232">
        <v>209</v>
      </c>
      <c r="AI232" t="str">
        <f si="86" t="shared"/>
        <v>Ben SimmonsIsaiah CanaanDevin BookerJimmy ButlerKelly OubreJae CrowderPaul MillsapTaj GibsonRudy Gobert</v>
      </c>
      <c r="AJ232">
        <f si="88" t="shared"/>
        <v>0</v>
      </c>
      <c r="AK232">
        <f si="89" t="shared"/>
        <v>0</v>
      </c>
      <c r="AL232">
        <f si="90" t="shared"/>
        <v>0</v>
      </c>
      <c r="AM232">
        <f si="91" t="shared"/>
        <v>0</v>
      </c>
      <c r="AN232">
        <f si="92" t="shared"/>
        <v>0</v>
      </c>
      <c r="AO232">
        <f si="93" t="shared"/>
        <v>0</v>
      </c>
      <c r="AP232">
        <f si="94" t="shared"/>
        <v>0</v>
      </c>
      <c r="AQ232">
        <f si="95" t="shared"/>
        <v>0</v>
      </c>
      <c r="AR232">
        <f si="96" t="shared"/>
        <v>0</v>
      </c>
      <c r="AS232">
        <f si="97" t="shared"/>
        <v>0</v>
      </c>
      <c r="AU232" t="str">
        <f>IFERROR(VLOOKUP(C232,Results!$A$2:$B$240,2,FALSE)+VLOOKUP(D232,Results!$A$2:$B$240,2,FALSE)+VLOOKUP(E232,Results!$A$2:$B$240,2,FALSE)+VLOOKUP(F232,Results!$A$2:$B$240,2,FALSE)+VLOOKUP(G232,Results!$A$2:$B$240,2,FALSE)+VLOOKUP(H232,Results!$A$2:$B$240,2,FALSE)+VLOOKUP(I232,Results!$A$2:$B$240,2,FALSE)+VLOOKUP(J232,Results!$A$2:$B$240,2,FALSE)+VLOOKUP(B232,Results!$A$2:$B$240,2,FALSE)-MIN(VLOOKUP(C232,Results!$A$2:$B$240,2,FALSE),VLOOKUP(D232,Results!$A$2:$B$240,2,FALSE),VLOOKUP(E232,Results!$A$2:$B$240,2,FALSE),VLOOKUP(F232,Results!$A$2:$B$240,2,FALSE),VLOOKUP(G232,Results!$A$2:$B$240,2,FALSE),VLOOKUP(H232,Results!$A$2:$B$240,2,FALSE),VLOOKUP(I232,Results!$A$2:$B$240,2,FALSE),VLOOKUP(J232,Results!$A$2:$B$240,2,FALSE),VLOOKUP(B232,Results!$A$2:$B$240,2,FALSE)),"")</f>
        <v/>
      </c>
    </row>
    <row customHeight="1" ht="18.75" r="233" spans="2:47" x14ac:dyDescent="0.3">
      <c r="B233" s="7" t="s">
        <v>166</v>
      </c>
      <c r="C233" s="7" t="s">
        <v>170</v>
      </c>
      <c r="D233" s="7" t="s">
        <v>173</v>
      </c>
      <c r="E233" s="7" t="s">
        <v>146</v>
      </c>
      <c r="F233" s="7" t="s">
        <v>177</v>
      </c>
      <c r="G233" s="7" t="s">
        <v>100</v>
      </c>
      <c r="H233" s="7" t="s">
        <v>92</v>
      </c>
      <c r="I233" s="7" t="s">
        <v>103</v>
      </c>
      <c r="J233" s="7" t="s">
        <v>186</v>
      </c>
      <c r="K233" t="n">
        <v>17.0</v>
      </c>
      <c r="L233" s="30">
        <f si="84" t="shared"/>
        <v>0</v>
      </c>
      <c r="M233" s="6"/>
      <c r="N233" s="35" t="str">
        <f si="85" t="shared"/>
        <v/>
      </c>
      <c r="O233" s="59">
        <f>(IF(ISNUMBER(MATCH(B233,Sheet4!$K$92:$K$101,0)),1,0)+IF(ISNUMBER(MATCH(C233,Sheet4!$K$92:$K$101,0)),1,0)+IF(ISNUMBER(MATCH(D233,Sheet4!$K$92:$K$101,0)),1,0)+IF(ISNUMBER(MATCH(E233,Sheet4!$K$92:$K$101,0)),1,0)+IF(ISNUMBER(MATCH(F233,Sheet4!$K$92:$K$101,0)),1,0)+IF(ISNUMBER(MATCH(G233,Sheet4!$K$92:$K$101,0)),1,0)+IF(ISNUMBER(MATCH(H233,Sheet4!$K$92:$K$101,0)),1,0)+IF(ISNUMBER(MATCH(I233,Sheet4!$K$92:$K$101,0)),1,0)+IF(ISNUMBER(MATCH(J233,Sheet4!$K$92:$K$101,0)),1,0))
-
(IF(ISNUMBER(MATCH(B233,Sheet4!$F$2:$F$11,0)),1,0)+IF(ISNUMBER(MATCH(C233,Sheet4!$F$2:$F$11,0)),1,0)+IF(ISNUMBER(MATCH(D233,Sheet4!$F$2:$F$11,0)),1,0)+IF(ISNUMBER(MATCH(E233,Sheet4!$F$2:$F$11,0)),1,0)+IF(ISNUMBER(MATCH(F233,Sheet4!$F$2:$F$11,0)),1,0)+IF(ISNUMBER(MATCH(G233,Sheet4!$F$2:$F$11,0)),1,0)+IF(ISNUMBER(MATCH(H233,Sheet4!$F$2:$F$11,0)),1,0)+IF(ISNUMBER(MATCH(I233,Sheet4!$F$2:$F$11,0)),1,0)+IF(ISNUMBER(MATCH(J233,Sheet4!$F$2:$F$11,0)),1,0))</f>
        <v>0</v>
      </c>
      <c r="P233" s="40" t="str">
        <f>IFERROR(INDEX(Sheet4!$G:$G,MATCH(Sheet1!B233,Sheet4!$F:$F,0))+INDEX(Sheet4!$G:$G,MATCH(Sheet1!C233,Sheet4!$F:$F,0))+INDEX(Sheet4!$G:$G,MATCH(Sheet1!D233,Sheet4!$F:$F,0))+INDEX(Sheet4!$G:$G,MATCH(Sheet1!E233,Sheet4!$F:$F,0))+INDEX(Sheet4!$G:$G,MATCH(Sheet1!F233,Sheet4!$F:$F,0))+INDEX(Sheet4!$G:$G,MATCH(Sheet1!G233,Sheet4!$F:$F,0))+INDEX(Sheet4!$G:$G,MATCH(Sheet1!H233,Sheet4!$F:$F,0))+INDEX(Sheet4!$G:$G,MATCH(Sheet1!I233,Sheet4!$F:$F,0))+INDEX(Sheet4!$G:$G,MATCH(Sheet1!J233,Sheet4!$F:$F,0)),"")</f>
        <v/>
      </c>
      <c r="Q233" s="15"/>
      <c r="R233" s="18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19"/>
      <c r="AD233" s="19"/>
      <c r="AE233" s="20"/>
      <c r="AF233">
        <f si="87" t="shared"/>
        <v>0</v>
      </c>
      <c r="AH233">
        <v>210</v>
      </c>
      <c r="AI233" t="str">
        <f si="86" t="shared"/>
        <v>Ben SimmonsTrae YoungMonte MorrisMalik BeasleyJae CrowderGerald GreenKenneth FariedJohn CollinsKarl-Anthony Towns</v>
      </c>
      <c r="AJ233">
        <f si="88" t="shared"/>
        <v>0</v>
      </c>
      <c r="AK233">
        <f si="89" t="shared"/>
        <v>0</v>
      </c>
      <c r="AL233">
        <f si="90" t="shared"/>
        <v>0</v>
      </c>
      <c r="AM233">
        <f si="91" t="shared"/>
        <v>0</v>
      </c>
      <c r="AN233">
        <f si="92" t="shared"/>
        <v>0</v>
      </c>
      <c r="AO233">
        <f si="93" t="shared"/>
        <v>0</v>
      </c>
      <c r="AP233">
        <f si="94" t="shared"/>
        <v>0</v>
      </c>
      <c r="AQ233">
        <f si="95" t="shared"/>
        <v>0</v>
      </c>
      <c r="AR233">
        <f si="96" t="shared"/>
        <v>0</v>
      </c>
      <c r="AS233">
        <f si="97" t="shared"/>
        <v>0</v>
      </c>
      <c r="AU233" t="str">
        <f>IFERROR(VLOOKUP(C233,Results!$A$2:$B$240,2,FALSE)+VLOOKUP(D233,Results!$A$2:$B$240,2,FALSE)+VLOOKUP(E233,Results!$A$2:$B$240,2,FALSE)+VLOOKUP(F233,Results!$A$2:$B$240,2,FALSE)+VLOOKUP(G233,Results!$A$2:$B$240,2,FALSE)+VLOOKUP(H233,Results!$A$2:$B$240,2,FALSE)+VLOOKUP(I233,Results!$A$2:$B$240,2,FALSE)+VLOOKUP(J233,Results!$A$2:$B$240,2,FALSE)+VLOOKUP(B233,Results!$A$2:$B$240,2,FALSE)-MIN(VLOOKUP(C233,Results!$A$2:$B$240,2,FALSE),VLOOKUP(D233,Results!$A$2:$B$240,2,FALSE),VLOOKUP(E233,Results!$A$2:$B$240,2,FALSE),VLOOKUP(F233,Results!$A$2:$B$240,2,FALSE),VLOOKUP(G233,Results!$A$2:$B$240,2,FALSE),VLOOKUP(H233,Results!$A$2:$B$240,2,FALSE),VLOOKUP(I233,Results!$A$2:$B$240,2,FALSE),VLOOKUP(J233,Results!$A$2:$B$240,2,FALSE),VLOOKUP(B233,Results!$A$2:$B$240,2,FALSE)),"")</f>
        <v/>
      </c>
    </row>
    <row customHeight="1" ht="18.75" r="234" spans="2:47" x14ac:dyDescent="0.3">
      <c r="B234" s="7" t="s">
        <v>87</v>
      </c>
      <c r="C234" s="7" t="s">
        <v>171</v>
      </c>
      <c r="D234" s="7" t="s">
        <v>145</v>
      </c>
      <c r="E234" s="7" t="s">
        <v>146</v>
      </c>
      <c r="F234" s="7" t="s">
        <v>177</v>
      </c>
      <c r="G234" s="7" t="s">
        <v>179</v>
      </c>
      <c r="H234" s="7" t="s">
        <v>181</v>
      </c>
      <c r="I234" s="7" t="s">
        <v>183</v>
      </c>
      <c r="J234" s="7" t="s">
        <v>186</v>
      </c>
      <c r="K234" t="n">
        <v>17.0</v>
      </c>
      <c r="L234" s="30">
        <f si="84" t="shared"/>
        <v>0</v>
      </c>
      <c r="M234" s="6"/>
      <c r="N234" s="35" t="str">
        <f si="85" t="shared"/>
        <v/>
      </c>
      <c r="O234" s="59">
        <f>(IF(ISNUMBER(MATCH(B234,Sheet4!$K$92:$K$101,0)),1,0)+IF(ISNUMBER(MATCH(C234,Sheet4!$K$92:$K$101,0)),1,0)+IF(ISNUMBER(MATCH(D234,Sheet4!$K$92:$K$101,0)),1,0)+IF(ISNUMBER(MATCH(E234,Sheet4!$K$92:$K$101,0)),1,0)+IF(ISNUMBER(MATCH(F234,Sheet4!$K$92:$K$101,0)),1,0)+IF(ISNUMBER(MATCH(G234,Sheet4!$K$92:$K$101,0)),1,0)+IF(ISNUMBER(MATCH(H234,Sheet4!$K$92:$K$101,0)),1,0)+IF(ISNUMBER(MATCH(I234,Sheet4!$K$92:$K$101,0)),1,0)+IF(ISNUMBER(MATCH(J234,Sheet4!$K$92:$K$101,0)),1,0))
-
(IF(ISNUMBER(MATCH(B234,Sheet4!$F$2:$F$11,0)),1,0)+IF(ISNUMBER(MATCH(C234,Sheet4!$F$2:$F$11,0)),1,0)+IF(ISNUMBER(MATCH(D234,Sheet4!$F$2:$F$11,0)),1,0)+IF(ISNUMBER(MATCH(E234,Sheet4!$F$2:$F$11,0)),1,0)+IF(ISNUMBER(MATCH(F234,Sheet4!$F$2:$F$11,0)),1,0)+IF(ISNUMBER(MATCH(G234,Sheet4!$F$2:$F$11,0)),1,0)+IF(ISNUMBER(MATCH(H234,Sheet4!$F$2:$F$11,0)),1,0)+IF(ISNUMBER(MATCH(I234,Sheet4!$F$2:$F$11,0)),1,0)+IF(ISNUMBER(MATCH(J234,Sheet4!$F$2:$F$11,0)),1,0))</f>
        <v>0</v>
      </c>
      <c r="P234" s="40" t="str">
        <f>IFERROR(INDEX(Sheet4!$G:$G,MATCH(Sheet1!B234,Sheet4!$F:$F,0))+INDEX(Sheet4!$G:$G,MATCH(Sheet1!C234,Sheet4!$F:$F,0))+INDEX(Sheet4!$G:$G,MATCH(Sheet1!D234,Sheet4!$F:$F,0))+INDEX(Sheet4!$G:$G,MATCH(Sheet1!E234,Sheet4!$F:$F,0))+INDEX(Sheet4!$G:$G,MATCH(Sheet1!F234,Sheet4!$F:$F,0))+INDEX(Sheet4!$G:$G,MATCH(Sheet1!G234,Sheet4!$F:$F,0))+INDEX(Sheet4!$G:$G,MATCH(Sheet1!H234,Sheet4!$F:$F,0))+INDEX(Sheet4!$G:$G,MATCH(Sheet1!I234,Sheet4!$F:$F,0))+INDEX(Sheet4!$G:$G,MATCH(Sheet1!J234,Sheet4!$F:$F,0)),"")</f>
        <v/>
      </c>
      <c r="Q234" s="15"/>
      <c r="R234" s="18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19"/>
      <c r="AD234" s="19"/>
      <c r="AE234" s="20"/>
      <c r="AF234">
        <f si="87" t="shared"/>
        <v>0</v>
      </c>
      <c r="AH234">
        <v>211</v>
      </c>
      <c r="AI234" t="str">
        <f si="86" t="shared"/>
        <v>De'Aaron FoxIsaiah CanaanJames HardenMonte MorrisKelly OubreMikal BridgesKenneth FariedPaul MillsapWillie Cauley-Stein</v>
      </c>
      <c r="AJ234">
        <f si="88" t="shared"/>
        <v>0</v>
      </c>
      <c r="AK234">
        <f si="89" t="shared"/>
        <v>0</v>
      </c>
      <c r="AL234">
        <f si="90" t="shared"/>
        <v>0</v>
      </c>
      <c r="AM234">
        <f si="91" t="shared"/>
        <v>0</v>
      </c>
      <c r="AN234">
        <f si="92" t="shared"/>
        <v>0</v>
      </c>
      <c r="AO234">
        <f si="93" t="shared"/>
        <v>0</v>
      </c>
      <c r="AP234">
        <f si="94" t="shared"/>
        <v>0</v>
      </c>
      <c r="AQ234">
        <f si="95" t="shared"/>
        <v>0</v>
      </c>
      <c r="AR234">
        <f si="96" t="shared"/>
        <v>0</v>
      </c>
      <c r="AS234">
        <f si="97" t="shared"/>
        <v>0</v>
      </c>
      <c r="AU234" t="str">
        <f>IFERROR(VLOOKUP(C234,Results!$A$2:$B$240,2,FALSE)+VLOOKUP(D234,Results!$A$2:$B$240,2,FALSE)+VLOOKUP(E234,Results!$A$2:$B$240,2,FALSE)+VLOOKUP(F234,Results!$A$2:$B$240,2,FALSE)+VLOOKUP(G234,Results!$A$2:$B$240,2,FALSE)+VLOOKUP(H234,Results!$A$2:$B$240,2,FALSE)+VLOOKUP(I234,Results!$A$2:$B$240,2,FALSE)+VLOOKUP(J234,Results!$A$2:$B$240,2,FALSE)+VLOOKUP(B234,Results!$A$2:$B$240,2,FALSE)-MIN(VLOOKUP(C234,Results!$A$2:$B$240,2,FALSE),VLOOKUP(D234,Results!$A$2:$B$240,2,FALSE),VLOOKUP(E234,Results!$A$2:$B$240,2,FALSE),VLOOKUP(F234,Results!$A$2:$B$240,2,FALSE),VLOOKUP(G234,Results!$A$2:$B$240,2,FALSE),VLOOKUP(H234,Results!$A$2:$B$240,2,FALSE),VLOOKUP(I234,Results!$A$2:$B$240,2,FALSE),VLOOKUP(J234,Results!$A$2:$B$240,2,FALSE),VLOOKUP(B234,Results!$A$2:$B$240,2,FALSE)),"")</f>
        <v/>
      </c>
    </row>
    <row customHeight="1" ht="18.75" r="235" spans="2:47" x14ac:dyDescent="0.3">
      <c r="B235" s="7" t="s">
        <v>166</v>
      </c>
      <c r="C235" s="7" t="s">
        <v>116</v>
      </c>
      <c r="D235" s="7" t="s">
        <v>173</v>
      </c>
      <c r="E235" s="7" t="s">
        <v>146</v>
      </c>
      <c r="F235" s="7" t="s">
        <v>150</v>
      </c>
      <c r="G235" s="7" t="s">
        <v>177</v>
      </c>
      <c r="H235" s="7" t="s">
        <v>152</v>
      </c>
      <c r="I235" s="7" t="s">
        <v>155</v>
      </c>
      <c r="J235" s="7" t="s">
        <v>188</v>
      </c>
      <c r="K235" t="n">
        <v>17.0</v>
      </c>
      <c r="L235" s="30">
        <f si="84" t="shared"/>
        <v>0</v>
      </c>
      <c r="M235" s="6"/>
      <c r="N235" s="35" t="str">
        <f si="85" t="shared"/>
        <v/>
      </c>
      <c r="O235" s="59">
        <f>(IF(ISNUMBER(MATCH(B235,Sheet4!$K$92:$K$101,0)),1,0)+IF(ISNUMBER(MATCH(C235,Sheet4!$K$92:$K$101,0)),1,0)+IF(ISNUMBER(MATCH(D235,Sheet4!$K$92:$K$101,0)),1,0)+IF(ISNUMBER(MATCH(E235,Sheet4!$K$92:$K$101,0)),1,0)+IF(ISNUMBER(MATCH(F235,Sheet4!$K$92:$K$101,0)),1,0)+IF(ISNUMBER(MATCH(G235,Sheet4!$K$92:$K$101,0)),1,0)+IF(ISNUMBER(MATCH(H235,Sheet4!$K$92:$K$101,0)),1,0)+IF(ISNUMBER(MATCH(I235,Sheet4!$K$92:$K$101,0)),1,0)+IF(ISNUMBER(MATCH(J235,Sheet4!$K$92:$K$101,0)),1,0))
-
(IF(ISNUMBER(MATCH(B235,Sheet4!$F$2:$F$11,0)),1,0)+IF(ISNUMBER(MATCH(C235,Sheet4!$F$2:$F$11,0)),1,0)+IF(ISNUMBER(MATCH(D235,Sheet4!$F$2:$F$11,0)),1,0)+IF(ISNUMBER(MATCH(E235,Sheet4!$F$2:$F$11,0)),1,0)+IF(ISNUMBER(MATCH(F235,Sheet4!$F$2:$F$11,0)),1,0)+IF(ISNUMBER(MATCH(G235,Sheet4!$F$2:$F$11,0)),1,0)+IF(ISNUMBER(MATCH(H235,Sheet4!$F$2:$F$11,0)),1,0)+IF(ISNUMBER(MATCH(I235,Sheet4!$F$2:$F$11,0)),1,0)+IF(ISNUMBER(MATCH(J235,Sheet4!$F$2:$F$11,0)),1,0))</f>
        <v>0</v>
      </c>
      <c r="P235" s="40" t="str">
        <f>IFERROR(INDEX(Sheet4!$G:$G,MATCH(Sheet1!B235,Sheet4!$F:$F,0))+INDEX(Sheet4!$G:$G,MATCH(Sheet1!C235,Sheet4!$F:$F,0))+INDEX(Sheet4!$G:$G,MATCH(Sheet1!D235,Sheet4!$F:$F,0))+INDEX(Sheet4!$G:$G,MATCH(Sheet1!E235,Sheet4!$F:$F,0))+INDEX(Sheet4!$G:$G,MATCH(Sheet1!F235,Sheet4!$F:$F,0))+INDEX(Sheet4!$G:$G,MATCH(Sheet1!G235,Sheet4!$F:$F,0))+INDEX(Sheet4!$G:$G,MATCH(Sheet1!H235,Sheet4!$F:$F,0))+INDEX(Sheet4!$G:$G,MATCH(Sheet1!I235,Sheet4!$F:$F,0))+INDEX(Sheet4!$G:$G,MATCH(Sheet1!J235,Sheet4!$F:$F,0)),"")</f>
        <v/>
      </c>
      <c r="Q235" s="15"/>
      <c r="R235" s="18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19"/>
      <c r="AD235" s="19"/>
      <c r="AE235" s="20"/>
      <c r="AF235">
        <f si="87" t="shared"/>
        <v>0</v>
      </c>
      <c r="AH235">
        <v>212</v>
      </c>
      <c r="AI235" t="str">
        <f si="86" t="shared"/>
        <v>Ben SimmonsDe'Aaron FoxDevin BookerMonte MorrisCorey BrewerLuol DengKenneth FariedJohn CollinsDeandre Ayton</v>
      </c>
      <c r="AJ235">
        <f si="88" t="shared"/>
        <v>0</v>
      </c>
      <c r="AK235">
        <f si="89" t="shared"/>
        <v>0</v>
      </c>
      <c r="AL235">
        <f si="90" t="shared"/>
        <v>0</v>
      </c>
      <c r="AM235">
        <f si="91" t="shared"/>
        <v>0</v>
      </c>
      <c r="AN235">
        <f si="92" t="shared"/>
        <v>0</v>
      </c>
      <c r="AO235">
        <f si="93" t="shared"/>
        <v>0</v>
      </c>
      <c r="AP235">
        <f si="94" t="shared"/>
        <v>0</v>
      </c>
      <c r="AQ235">
        <f si="95" t="shared"/>
        <v>0</v>
      </c>
      <c r="AR235">
        <f si="96" t="shared"/>
        <v>0</v>
      </c>
      <c r="AS235">
        <f si="97" t="shared"/>
        <v>0</v>
      </c>
      <c r="AU235" t="str">
        <f>IFERROR(VLOOKUP(C235,Results!$A$2:$B$240,2,FALSE)+VLOOKUP(D235,Results!$A$2:$B$240,2,FALSE)+VLOOKUP(E235,Results!$A$2:$B$240,2,FALSE)+VLOOKUP(F235,Results!$A$2:$B$240,2,FALSE)+VLOOKUP(G235,Results!$A$2:$B$240,2,FALSE)+VLOOKUP(H235,Results!$A$2:$B$240,2,FALSE)+VLOOKUP(I235,Results!$A$2:$B$240,2,FALSE)+VLOOKUP(J235,Results!$A$2:$B$240,2,FALSE)+VLOOKUP(B235,Results!$A$2:$B$240,2,FALSE)-MIN(VLOOKUP(C235,Results!$A$2:$B$240,2,FALSE),VLOOKUP(D235,Results!$A$2:$B$240,2,FALSE),VLOOKUP(E235,Results!$A$2:$B$240,2,FALSE),VLOOKUP(F235,Results!$A$2:$B$240,2,FALSE),VLOOKUP(G235,Results!$A$2:$B$240,2,FALSE),VLOOKUP(H235,Results!$A$2:$B$240,2,FALSE),VLOOKUP(I235,Results!$A$2:$B$240,2,FALSE),VLOOKUP(J235,Results!$A$2:$B$240,2,FALSE),VLOOKUP(B235,Results!$A$2:$B$240,2,FALSE)),"")</f>
        <v/>
      </c>
    </row>
    <row customHeight="1" ht="18.75" r="236" spans="2:47" x14ac:dyDescent="0.3">
      <c r="B236" s="7" t="s">
        <v>166</v>
      </c>
      <c r="C236" s="7" t="s">
        <v>87</v>
      </c>
      <c r="D236" s="7" t="s">
        <v>172</v>
      </c>
      <c r="E236" s="7" t="s">
        <v>146</v>
      </c>
      <c r="F236" s="7" t="s">
        <v>179</v>
      </c>
      <c r="G236" s="7" t="s">
        <v>101</v>
      </c>
      <c r="H236" s="7" t="s">
        <v>92</v>
      </c>
      <c r="I236" s="7" t="s">
        <v>181</v>
      </c>
      <c r="J236" s="7" t="s">
        <v>98</v>
      </c>
      <c r="K236" t="n">
        <v>17.0</v>
      </c>
      <c r="L236" s="30">
        <f si="84" t="shared"/>
        <v>0</v>
      </c>
      <c r="M236" s="6"/>
      <c r="N236" s="35" t="str">
        <f si="85" t="shared"/>
        <v/>
      </c>
      <c r="O236" s="59">
        <f>(IF(ISNUMBER(MATCH(B236,Sheet4!$K$92:$K$101,0)),1,0)+IF(ISNUMBER(MATCH(C236,Sheet4!$K$92:$K$101,0)),1,0)+IF(ISNUMBER(MATCH(D236,Sheet4!$K$92:$K$101,0)),1,0)+IF(ISNUMBER(MATCH(E236,Sheet4!$K$92:$K$101,0)),1,0)+IF(ISNUMBER(MATCH(F236,Sheet4!$K$92:$K$101,0)),1,0)+IF(ISNUMBER(MATCH(G236,Sheet4!$K$92:$K$101,0)),1,0)+IF(ISNUMBER(MATCH(H236,Sheet4!$K$92:$K$101,0)),1,0)+IF(ISNUMBER(MATCH(I236,Sheet4!$K$92:$K$101,0)),1,0)+IF(ISNUMBER(MATCH(J236,Sheet4!$K$92:$K$101,0)),1,0))
-
(IF(ISNUMBER(MATCH(B236,Sheet4!$F$2:$F$11,0)),1,0)+IF(ISNUMBER(MATCH(C236,Sheet4!$F$2:$F$11,0)),1,0)+IF(ISNUMBER(MATCH(D236,Sheet4!$F$2:$F$11,0)),1,0)+IF(ISNUMBER(MATCH(E236,Sheet4!$F$2:$F$11,0)),1,0)+IF(ISNUMBER(MATCH(F236,Sheet4!$F$2:$F$11,0)),1,0)+IF(ISNUMBER(MATCH(G236,Sheet4!$F$2:$F$11,0)),1,0)+IF(ISNUMBER(MATCH(H236,Sheet4!$F$2:$F$11,0)),1,0)+IF(ISNUMBER(MATCH(I236,Sheet4!$F$2:$F$11,0)),1,0)+IF(ISNUMBER(MATCH(J236,Sheet4!$F$2:$F$11,0)),1,0))</f>
        <v>0</v>
      </c>
      <c r="P236" s="40" t="str">
        <f>IFERROR(INDEX(Sheet4!$G:$G,MATCH(Sheet1!B236,Sheet4!$F:$F,0))+INDEX(Sheet4!$G:$G,MATCH(Sheet1!C236,Sheet4!$F:$F,0))+INDEX(Sheet4!$G:$G,MATCH(Sheet1!D236,Sheet4!$F:$F,0))+INDEX(Sheet4!$G:$G,MATCH(Sheet1!E236,Sheet4!$F:$F,0))+INDEX(Sheet4!$G:$G,MATCH(Sheet1!F236,Sheet4!$F:$F,0))+INDEX(Sheet4!$G:$G,MATCH(Sheet1!G236,Sheet4!$F:$F,0))+INDEX(Sheet4!$G:$G,MATCH(Sheet1!H236,Sheet4!$F:$F,0))+INDEX(Sheet4!$G:$G,MATCH(Sheet1!I236,Sheet4!$F:$F,0))+INDEX(Sheet4!$G:$G,MATCH(Sheet1!J236,Sheet4!$F:$F,0)),"")</f>
        <v/>
      </c>
      <c r="Q236" s="15"/>
      <c r="R236" s="18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19"/>
      <c r="AD236" s="19"/>
      <c r="AE236" s="20"/>
      <c r="AF236">
        <f si="87" t="shared"/>
        <v>0</v>
      </c>
      <c r="AH236">
        <v>213</v>
      </c>
      <c r="AI236" t="str">
        <f si="86" t="shared"/>
        <v>Ben SimmonsLandry ShametDevin BookerTorrey CraigKelly OubreCorey BrewerKenneth FariedJosh JacksonKarl-Anthony Towns</v>
      </c>
      <c r="AJ236">
        <f si="88" t="shared"/>
        <v>0</v>
      </c>
      <c r="AK236">
        <f si="89" t="shared"/>
        <v>0</v>
      </c>
      <c r="AL236">
        <f si="90" t="shared"/>
        <v>0</v>
      </c>
      <c r="AM236">
        <f si="91" t="shared"/>
        <v>0</v>
      </c>
      <c r="AN236">
        <f si="92" t="shared"/>
        <v>0</v>
      </c>
      <c r="AO236">
        <f si="93" t="shared"/>
        <v>0</v>
      </c>
      <c r="AP236">
        <f si="94" t="shared"/>
        <v>0</v>
      </c>
      <c r="AQ236">
        <f si="95" t="shared"/>
        <v>0</v>
      </c>
      <c r="AR236">
        <f si="96" t="shared"/>
        <v>0</v>
      </c>
      <c r="AS236">
        <f si="97" t="shared"/>
        <v>0</v>
      </c>
      <c r="AU236" t="str">
        <f>IFERROR(VLOOKUP(C236,Results!$A$2:$B$240,2,FALSE)+VLOOKUP(D236,Results!$A$2:$B$240,2,FALSE)+VLOOKUP(E236,Results!$A$2:$B$240,2,FALSE)+VLOOKUP(F236,Results!$A$2:$B$240,2,FALSE)+VLOOKUP(G236,Results!$A$2:$B$240,2,FALSE)+VLOOKUP(H236,Results!$A$2:$B$240,2,FALSE)+VLOOKUP(I236,Results!$A$2:$B$240,2,FALSE)+VLOOKUP(J236,Results!$A$2:$B$240,2,FALSE)+VLOOKUP(B236,Results!$A$2:$B$240,2,FALSE)-MIN(VLOOKUP(C236,Results!$A$2:$B$240,2,FALSE),VLOOKUP(D236,Results!$A$2:$B$240,2,FALSE),VLOOKUP(E236,Results!$A$2:$B$240,2,FALSE),VLOOKUP(F236,Results!$A$2:$B$240,2,FALSE),VLOOKUP(G236,Results!$A$2:$B$240,2,FALSE),VLOOKUP(H236,Results!$A$2:$B$240,2,FALSE),VLOOKUP(I236,Results!$A$2:$B$240,2,FALSE),VLOOKUP(J236,Results!$A$2:$B$240,2,FALSE),VLOOKUP(B236,Results!$A$2:$B$240,2,FALSE)),"")</f>
        <v/>
      </c>
    </row>
    <row customHeight="1" ht="18.75" r="237" spans="2:47" x14ac:dyDescent="0.3">
      <c r="B237" s="7" t="s">
        <v>108</v>
      </c>
      <c r="C237" s="7" t="s">
        <v>170</v>
      </c>
      <c r="D237" s="7" t="s">
        <v>172</v>
      </c>
      <c r="E237" s="7" t="s">
        <v>146</v>
      </c>
      <c r="F237" s="7" t="s">
        <v>177</v>
      </c>
      <c r="G237" s="7" t="s">
        <v>96</v>
      </c>
      <c r="H237" s="7" t="s">
        <v>153</v>
      </c>
      <c r="I237" s="7" t="s">
        <v>152</v>
      </c>
      <c r="J237" s="7" t="s">
        <v>156</v>
      </c>
      <c r="K237" t="n">
        <v>17.0</v>
      </c>
      <c r="L237" s="30">
        <f si="84" t="shared"/>
        <v>0</v>
      </c>
      <c r="M237" s="6"/>
      <c r="N237" s="35" t="str">
        <f si="85" t="shared"/>
        <v/>
      </c>
      <c r="O237" s="59">
        <f>(IF(ISNUMBER(MATCH(B237,Sheet4!$K$92:$K$101,0)),1,0)+IF(ISNUMBER(MATCH(C237,Sheet4!$K$92:$K$101,0)),1,0)+IF(ISNUMBER(MATCH(D237,Sheet4!$K$92:$K$101,0)),1,0)+IF(ISNUMBER(MATCH(E237,Sheet4!$K$92:$K$101,0)),1,0)+IF(ISNUMBER(MATCH(F237,Sheet4!$K$92:$K$101,0)),1,0)+IF(ISNUMBER(MATCH(G237,Sheet4!$K$92:$K$101,0)),1,0)+IF(ISNUMBER(MATCH(H237,Sheet4!$K$92:$K$101,0)),1,0)+IF(ISNUMBER(MATCH(I237,Sheet4!$K$92:$K$101,0)),1,0)+IF(ISNUMBER(MATCH(J237,Sheet4!$K$92:$K$101,0)),1,0))
-
(IF(ISNUMBER(MATCH(B237,Sheet4!$F$2:$F$11,0)),1,0)+IF(ISNUMBER(MATCH(C237,Sheet4!$F$2:$F$11,0)),1,0)+IF(ISNUMBER(MATCH(D237,Sheet4!$F$2:$F$11,0)),1,0)+IF(ISNUMBER(MATCH(E237,Sheet4!$F$2:$F$11,0)),1,0)+IF(ISNUMBER(MATCH(F237,Sheet4!$F$2:$F$11,0)),1,0)+IF(ISNUMBER(MATCH(G237,Sheet4!$F$2:$F$11,0)),1,0)+IF(ISNUMBER(MATCH(H237,Sheet4!$F$2:$F$11,0)),1,0)+IF(ISNUMBER(MATCH(I237,Sheet4!$F$2:$F$11,0)),1,0)+IF(ISNUMBER(MATCH(J237,Sheet4!$F$2:$F$11,0)),1,0))</f>
        <v>0</v>
      </c>
      <c r="P237" s="40" t="str">
        <f>IFERROR(INDEX(Sheet4!$G:$G,MATCH(Sheet1!B237,Sheet4!$F:$F,0))+INDEX(Sheet4!$G:$G,MATCH(Sheet1!C237,Sheet4!$F:$F,0))+INDEX(Sheet4!$G:$G,MATCH(Sheet1!D237,Sheet4!$F:$F,0))+INDEX(Sheet4!$G:$G,MATCH(Sheet1!E237,Sheet4!$F:$F,0))+INDEX(Sheet4!$G:$G,MATCH(Sheet1!F237,Sheet4!$F:$F,0))+INDEX(Sheet4!$G:$G,MATCH(Sheet1!G237,Sheet4!$F:$F,0))+INDEX(Sheet4!$G:$G,MATCH(Sheet1!H237,Sheet4!$F:$F,0))+INDEX(Sheet4!$G:$G,MATCH(Sheet1!I237,Sheet4!$F:$F,0))+INDEX(Sheet4!$G:$G,MATCH(Sheet1!J237,Sheet4!$F:$F,0)),"")</f>
        <v/>
      </c>
      <c r="Q237" s="15"/>
      <c r="R237" s="18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19"/>
      <c r="AD237" s="19"/>
      <c r="AE237" s="20"/>
      <c r="AF237">
        <f si="87" t="shared"/>
        <v>0</v>
      </c>
      <c r="AH237">
        <v>214</v>
      </c>
      <c r="AI237" t="str">
        <f si="86" t="shared"/>
        <v>Ben SimmonsT.J. McConnellJimmy ButlerMonte MorrisKelly OubreGerald GreenKenneth FariedJosh JacksonRudy Gobert</v>
      </c>
      <c r="AJ237">
        <f si="88" t="shared"/>
        <v>0</v>
      </c>
      <c r="AK237">
        <f si="89" t="shared"/>
        <v>0</v>
      </c>
      <c r="AL237">
        <f si="90" t="shared"/>
        <v>0</v>
      </c>
      <c r="AM237">
        <f si="91" t="shared"/>
        <v>0</v>
      </c>
      <c r="AN237">
        <f si="92" t="shared"/>
        <v>0</v>
      </c>
      <c r="AO237">
        <f si="93" t="shared"/>
        <v>0</v>
      </c>
      <c r="AP237">
        <f si="94" t="shared"/>
        <v>0</v>
      </c>
      <c r="AQ237">
        <f si="95" t="shared"/>
        <v>0</v>
      </c>
      <c r="AR237">
        <f si="96" t="shared"/>
        <v>0</v>
      </c>
      <c r="AS237">
        <f si="97" t="shared"/>
        <v>0</v>
      </c>
      <c r="AU237" t="str">
        <f>IFERROR(VLOOKUP(C237,Results!$A$2:$B$240,2,FALSE)+VLOOKUP(D237,Results!$A$2:$B$240,2,FALSE)+VLOOKUP(E237,Results!$A$2:$B$240,2,FALSE)+VLOOKUP(F237,Results!$A$2:$B$240,2,FALSE)+VLOOKUP(G237,Results!$A$2:$B$240,2,FALSE)+VLOOKUP(H237,Results!$A$2:$B$240,2,FALSE)+VLOOKUP(I237,Results!$A$2:$B$240,2,FALSE)+VLOOKUP(J237,Results!$A$2:$B$240,2,FALSE)+VLOOKUP(B237,Results!$A$2:$B$240,2,FALSE)-MIN(VLOOKUP(C237,Results!$A$2:$B$240,2,FALSE),VLOOKUP(D237,Results!$A$2:$B$240,2,FALSE),VLOOKUP(E237,Results!$A$2:$B$240,2,FALSE),VLOOKUP(F237,Results!$A$2:$B$240,2,FALSE),VLOOKUP(G237,Results!$A$2:$B$240,2,FALSE),VLOOKUP(H237,Results!$A$2:$B$240,2,FALSE),VLOOKUP(I237,Results!$A$2:$B$240,2,FALSE),VLOOKUP(J237,Results!$A$2:$B$240,2,FALSE),VLOOKUP(B237,Results!$A$2:$B$240,2,FALSE)),"")</f>
        <v/>
      </c>
    </row>
    <row customHeight="1" ht="18.75" r="238" spans="2:47" x14ac:dyDescent="0.3">
      <c r="B238" s="7" t="s">
        <v>166</v>
      </c>
      <c r="C238" s="7" t="s">
        <v>170</v>
      </c>
      <c r="D238" s="7" t="s">
        <v>172</v>
      </c>
      <c r="E238" s="7" t="s">
        <v>146</v>
      </c>
      <c r="F238" s="7" t="s">
        <v>150</v>
      </c>
      <c r="G238" s="7" t="s">
        <v>105</v>
      </c>
      <c r="H238" s="7" t="s">
        <v>92</v>
      </c>
      <c r="I238" s="7" t="s">
        <v>152</v>
      </c>
      <c r="J238" s="7" t="s">
        <v>186</v>
      </c>
      <c r="K238" t="n">
        <v>17.0</v>
      </c>
      <c r="L238" s="30">
        <f si="84" t="shared"/>
        <v>0</v>
      </c>
      <c r="M238" s="6"/>
      <c r="N238" s="35" t="str">
        <f si="85" t="shared"/>
        <v/>
      </c>
      <c r="O238" s="59">
        <f>(IF(ISNUMBER(MATCH(B238,Sheet4!$K$92:$K$101,0)),1,0)+IF(ISNUMBER(MATCH(C238,Sheet4!$K$92:$K$101,0)),1,0)+IF(ISNUMBER(MATCH(D238,Sheet4!$K$92:$K$101,0)),1,0)+IF(ISNUMBER(MATCH(E238,Sheet4!$K$92:$K$101,0)),1,0)+IF(ISNUMBER(MATCH(F238,Sheet4!$K$92:$K$101,0)),1,0)+IF(ISNUMBER(MATCH(G238,Sheet4!$K$92:$K$101,0)),1,0)+IF(ISNUMBER(MATCH(H238,Sheet4!$K$92:$K$101,0)),1,0)+IF(ISNUMBER(MATCH(I238,Sheet4!$K$92:$K$101,0)),1,0)+IF(ISNUMBER(MATCH(J238,Sheet4!$K$92:$K$101,0)),1,0))
-
(IF(ISNUMBER(MATCH(B238,Sheet4!$F$2:$F$11,0)),1,0)+IF(ISNUMBER(MATCH(C238,Sheet4!$F$2:$F$11,0)),1,0)+IF(ISNUMBER(MATCH(D238,Sheet4!$F$2:$F$11,0)),1,0)+IF(ISNUMBER(MATCH(E238,Sheet4!$F$2:$F$11,0)),1,0)+IF(ISNUMBER(MATCH(F238,Sheet4!$F$2:$F$11,0)),1,0)+IF(ISNUMBER(MATCH(G238,Sheet4!$F$2:$F$11,0)),1,0)+IF(ISNUMBER(MATCH(H238,Sheet4!$F$2:$F$11,0)),1,0)+IF(ISNUMBER(MATCH(I238,Sheet4!$F$2:$F$11,0)),1,0)+IF(ISNUMBER(MATCH(J238,Sheet4!$F$2:$F$11,0)),1,0))</f>
        <v>0</v>
      </c>
      <c r="P238" s="40" t="str">
        <f>IFERROR(INDEX(Sheet4!$G:$G,MATCH(Sheet1!B238,Sheet4!$F:$F,0))+INDEX(Sheet4!$G:$G,MATCH(Sheet1!C238,Sheet4!$F:$F,0))+INDEX(Sheet4!$G:$G,MATCH(Sheet1!D238,Sheet4!$F:$F,0))+INDEX(Sheet4!$G:$G,MATCH(Sheet1!E238,Sheet4!$F:$F,0))+INDEX(Sheet4!$G:$G,MATCH(Sheet1!F238,Sheet4!$F:$F,0))+INDEX(Sheet4!$G:$G,MATCH(Sheet1!G238,Sheet4!$F:$F,0))+INDEX(Sheet4!$G:$G,MATCH(Sheet1!H238,Sheet4!$F:$F,0))+INDEX(Sheet4!$G:$G,MATCH(Sheet1!I238,Sheet4!$F:$F,0))+INDEX(Sheet4!$G:$G,MATCH(Sheet1!J238,Sheet4!$F:$F,0)),"")</f>
        <v/>
      </c>
      <c r="Q238" s="15"/>
      <c r="R238" s="18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19"/>
      <c r="AD238" s="19"/>
      <c r="AE238" s="20"/>
      <c r="AF238">
        <f si="87" t="shared"/>
        <v>0</v>
      </c>
      <c r="AH238">
        <v>215</v>
      </c>
      <c r="AI238" t="str">
        <f si="86" t="shared"/>
        <v>Ben SimmonsJeremy LinJimmy ButlerMonte MorrisMikal BridgesGerald GreenKenneth FariedJosh JacksonKarl-Anthony Towns</v>
      </c>
      <c r="AJ238">
        <f si="88" t="shared"/>
        <v>0</v>
      </c>
      <c r="AK238">
        <f si="89" t="shared"/>
        <v>0</v>
      </c>
      <c r="AL238">
        <f si="90" t="shared"/>
        <v>0</v>
      </c>
      <c r="AM238">
        <f si="91" t="shared"/>
        <v>0</v>
      </c>
      <c r="AN238">
        <f si="92" t="shared"/>
        <v>0</v>
      </c>
      <c r="AO238">
        <f si="93" t="shared"/>
        <v>0</v>
      </c>
      <c r="AP238">
        <f si="94" t="shared"/>
        <v>0</v>
      </c>
      <c r="AQ238">
        <f si="95" t="shared"/>
        <v>0</v>
      </c>
      <c r="AR238">
        <f si="96" t="shared"/>
        <v>0</v>
      </c>
      <c r="AS238">
        <f si="97" t="shared"/>
        <v>0</v>
      </c>
      <c r="AU238" t="str">
        <f>IFERROR(VLOOKUP(C238,Results!$A$2:$B$240,2,FALSE)+VLOOKUP(D238,Results!$A$2:$B$240,2,FALSE)+VLOOKUP(E238,Results!$A$2:$B$240,2,FALSE)+VLOOKUP(F238,Results!$A$2:$B$240,2,FALSE)+VLOOKUP(G238,Results!$A$2:$B$240,2,FALSE)+VLOOKUP(H238,Results!$A$2:$B$240,2,FALSE)+VLOOKUP(I238,Results!$A$2:$B$240,2,FALSE)+VLOOKUP(J238,Results!$A$2:$B$240,2,FALSE)+VLOOKUP(B238,Results!$A$2:$B$240,2,FALSE)-MIN(VLOOKUP(C238,Results!$A$2:$B$240,2,FALSE),VLOOKUP(D238,Results!$A$2:$B$240,2,FALSE),VLOOKUP(E238,Results!$A$2:$B$240,2,FALSE),VLOOKUP(F238,Results!$A$2:$B$240,2,FALSE),VLOOKUP(G238,Results!$A$2:$B$240,2,FALSE),VLOOKUP(H238,Results!$A$2:$B$240,2,FALSE),VLOOKUP(I238,Results!$A$2:$B$240,2,FALSE),VLOOKUP(J238,Results!$A$2:$B$240,2,FALSE),VLOOKUP(B238,Results!$A$2:$B$240,2,FALSE)),"")</f>
        <v/>
      </c>
    </row>
    <row customHeight="1" ht="18.75" r="239" spans="2:47" x14ac:dyDescent="0.3">
      <c r="B239" s="7" t="s">
        <v>166</v>
      </c>
      <c r="C239" s="7" t="s">
        <v>170</v>
      </c>
      <c r="D239" s="7" t="s">
        <v>172</v>
      </c>
      <c r="E239" s="7" t="s">
        <v>146</v>
      </c>
      <c r="F239" s="7" t="s">
        <v>177</v>
      </c>
      <c r="G239" s="7" t="s">
        <v>178</v>
      </c>
      <c r="H239" s="7" t="s">
        <v>152</v>
      </c>
      <c r="I239" s="7" t="s">
        <v>182</v>
      </c>
      <c r="J239" s="7" t="s">
        <v>188</v>
      </c>
      <c r="K239" t="n">
        <v>17.0</v>
      </c>
      <c r="L239" s="30">
        <f si="84" t="shared"/>
        <v>0</v>
      </c>
      <c r="M239" s="6"/>
      <c r="N239" s="35" t="str">
        <f si="85" t="shared"/>
        <v/>
      </c>
      <c r="O239" s="59">
        <f>(IF(ISNUMBER(MATCH(B239,Sheet4!$K$92:$K$101,0)),1,0)+IF(ISNUMBER(MATCH(C239,Sheet4!$K$92:$K$101,0)),1,0)+IF(ISNUMBER(MATCH(D239,Sheet4!$K$92:$K$101,0)),1,0)+IF(ISNUMBER(MATCH(E239,Sheet4!$K$92:$K$101,0)),1,0)+IF(ISNUMBER(MATCH(F239,Sheet4!$K$92:$K$101,0)),1,0)+IF(ISNUMBER(MATCH(G239,Sheet4!$K$92:$K$101,0)),1,0)+IF(ISNUMBER(MATCH(H239,Sheet4!$K$92:$K$101,0)),1,0)+IF(ISNUMBER(MATCH(I239,Sheet4!$K$92:$K$101,0)),1,0)+IF(ISNUMBER(MATCH(J239,Sheet4!$K$92:$K$101,0)),1,0))
-
(IF(ISNUMBER(MATCH(B239,Sheet4!$F$2:$F$11,0)),1,0)+IF(ISNUMBER(MATCH(C239,Sheet4!$F$2:$F$11,0)),1,0)+IF(ISNUMBER(MATCH(D239,Sheet4!$F$2:$F$11,0)),1,0)+IF(ISNUMBER(MATCH(E239,Sheet4!$F$2:$F$11,0)),1,0)+IF(ISNUMBER(MATCH(F239,Sheet4!$F$2:$F$11,0)),1,0)+IF(ISNUMBER(MATCH(G239,Sheet4!$F$2:$F$11,0)),1,0)+IF(ISNUMBER(MATCH(H239,Sheet4!$F$2:$F$11,0)),1,0)+IF(ISNUMBER(MATCH(I239,Sheet4!$F$2:$F$11,0)),1,0)+IF(ISNUMBER(MATCH(J239,Sheet4!$F$2:$F$11,0)),1,0))</f>
        <v>0</v>
      </c>
      <c r="P239" s="40" t="str">
        <f>IFERROR(INDEX(Sheet4!$G:$G,MATCH(Sheet1!B239,Sheet4!$F:$F,0))+INDEX(Sheet4!$G:$G,MATCH(Sheet1!C239,Sheet4!$F:$F,0))+INDEX(Sheet4!$G:$G,MATCH(Sheet1!D239,Sheet4!$F:$F,0))+INDEX(Sheet4!$G:$G,MATCH(Sheet1!E239,Sheet4!$F:$F,0))+INDEX(Sheet4!$G:$G,MATCH(Sheet1!F239,Sheet4!$F:$F,0))+INDEX(Sheet4!$G:$G,MATCH(Sheet1!G239,Sheet4!$F:$F,0))+INDEX(Sheet4!$G:$G,MATCH(Sheet1!H239,Sheet4!$F:$F,0))+INDEX(Sheet4!$G:$G,MATCH(Sheet1!I239,Sheet4!$F:$F,0))+INDEX(Sheet4!$G:$G,MATCH(Sheet1!J239,Sheet4!$F:$F,0)),"")</f>
        <v/>
      </c>
      <c r="Q239" s="15"/>
      <c r="R239" s="18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19"/>
      <c r="AD239" s="19"/>
      <c r="AE239" s="20"/>
      <c r="AF239">
        <f si="87" t="shared"/>
        <v>0</v>
      </c>
      <c r="AH239">
        <v>216</v>
      </c>
      <c r="AI239" t="str">
        <f si="86" t="shared"/>
        <v>Ben SimmonsIsaiah CanaanBuddy HieldMalik BeasleyWill BartonKelly OubreJohn CollinsPaul MillsapKarl-Anthony Towns</v>
      </c>
      <c r="AJ239">
        <f si="88" t="shared"/>
        <v>0</v>
      </c>
      <c r="AK239">
        <f si="89" t="shared"/>
        <v>0</v>
      </c>
      <c r="AL239">
        <f si="90" t="shared"/>
        <v>0</v>
      </c>
      <c r="AM239">
        <f si="91" t="shared"/>
        <v>0</v>
      </c>
      <c r="AN239">
        <f si="92" t="shared"/>
        <v>0</v>
      </c>
      <c r="AO239">
        <f si="93" t="shared"/>
        <v>0</v>
      </c>
      <c r="AP239">
        <f si="94" t="shared"/>
        <v>0</v>
      </c>
      <c r="AQ239">
        <f si="95" t="shared"/>
        <v>0</v>
      </c>
      <c r="AR239">
        <f si="96" t="shared"/>
        <v>0</v>
      </c>
      <c r="AS239">
        <f si="97" t="shared"/>
        <v>0</v>
      </c>
      <c r="AU239" t="str">
        <f>IFERROR(VLOOKUP(C239,Results!$A$2:$B$240,2,FALSE)+VLOOKUP(D239,Results!$A$2:$B$240,2,FALSE)+VLOOKUP(E239,Results!$A$2:$B$240,2,FALSE)+VLOOKUP(F239,Results!$A$2:$B$240,2,FALSE)+VLOOKUP(G239,Results!$A$2:$B$240,2,FALSE)+VLOOKUP(H239,Results!$A$2:$B$240,2,FALSE)+VLOOKUP(I239,Results!$A$2:$B$240,2,FALSE)+VLOOKUP(J239,Results!$A$2:$B$240,2,FALSE)+VLOOKUP(B239,Results!$A$2:$B$240,2,FALSE)-MIN(VLOOKUP(C239,Results!$A$2:$B$240,2,FALSE),VLOOKUP(D239,Results!$A$2:$B$240,2,FALSE),VLOOKUP(E239,Results!$A$2:$B$240,2,FALSE),VLOOKUP(F239,Results!$A$2:$B$240,2,FALSE),VLOOKUP(G239,Results!$A$2:$B$240,2,FALSE),VLOOKUP(H239,Results!$A$2:$B$240,2,FALSE),VLOOKUP(I239,Results!$A$2:$B$240,2,FALSE),VLOOKUP(J239,Results!$A$2:$B$240,2,FALSE),VLOOKUP(B239,Results!$A$2:$B$240,2,FALSE)),"")</f>
        <v/>
      </c>
    </row>
    <row customHeight="1" ht="18.75" r="240" spans="2:47" x14ac:dyDescent="0.3">
      <c r="B240" s="7" t="s">
        <v>87</v>
      </c>
      <c r="C240" s="7" t="s">
        <v>171</v>
      </c>
      <c r="D240" s="7" t="s">
        <v>173</v>
      </c>
      <c r="E240" s="7" t="s">
        <v>146</v>
      </c>
      <c r="F240" s="7" t="s">
        <v>177</v>
      </c>
      <c r="G240" s="7" t="s">
        <v>90</v>
      </c>
      <c r="H240" s="7" t="s">
        <v>153</v>
      </c>
      <c r="I240" s="7" t="s">
        <v>181</v>
      </c>
      <c r="J240" s="7" t="s">
        <v>186</v>
      </c>
      <c r="K240" t="n">
        <v>17.0</v>
      </c>
      <c r="L240" s="30">
        <f si="84" t="shared"/>
        <v>0</v>
      </c>
      <c r="M240" s="6"/>
      <c r="N240" s="35" t="str">
        <f si="85" t="shared"/>
        <v/>
      </c>
      <c r="O240" s="59">
        <f>(IF(ISNUMBER(MATCH(B240,Sheet4!$K$92:$K$101,0)),1,0)+IF(ISNUMBER(MATCH(C240,Sheet4!$K$92:$K$101,0)),1,0)+IF(ISNUMBER(MATCH(D240,Sheet4!$K$92:$K$101,0)),1,0)+IF(ISNUMBER(MATCH(E240,Sheet4!$K$92:$K$101,0)),1,0)+IF(ISNUMBER(MATCH(F240,Sheet4!$K$92:$K$101,0)),1,0)+IF(ISNUMBER(MATCH(G240,Sheet4!$K$92:$K$101,0)),1,0)+IF(ISNUMBER(MATCH(H240,Sheet4!$K$92:$K$101,0)),1,0)+IF(ISNUMBER(MATCH(I240,Sheet4!$K$92:$K$101,0)),1,0)+IF(ISNUMBER(MATCH(J240,Sheet4!$K$92:$K$101,0)),1,0))
-
(IF(ISNUMBER(MATCH(B240,Sheet4!$F$2:$F$11,0)),1,0)+IF(ISNUMBER(MATCH(C240,Sheet4!$F$2:$F$11,0)),1,0)+IF(ISNUMBER(MATCH(D240,Sheet4!$F$2:$F$11,0)),1,0)+IF(ISNUMBER(MATCH(E240,Sheet4!$F$2:$F$11,0)),1,0)+IF(ISNUMBER(MATCH(F240,Sheet4!$F$2:$F$11,0)),1,0)+IF(ISNUMBER(MATCH(G240,Sheet4!$F$2:$F$11,0)),1,0)+IF(ISNUMBER(MATCH(H240,Sheet4!$F$2:$F$11,0)),1,0)+IF(ISNUMBER(MATCH(I240,Sheet4!$F$2:$F$11,0)),1,0)+IF(ISNUMBER(MATCH(J240,Sheet4!$F$2:$F$11,0)),1,0))</f>
        <v>0</v>
      </c>
      <c r="P240" s="40" t="str">
        <f>IFERROR(INDEX(Sheet4!$G:$G,MATCH(Sheet1!B240,Sheet4!$F:$F,0))+INDEX(Sheet4!$G:$G,MATCH(Sheet1!C240,Sheet4!$F:$F,0))+INDEX(Sheet4!$G:$G,MATCH(Sheet1!D240,Sheet4!$F:$F,0))+INDEX(Sheet4!$G:$G,MATCH(Sheet1!E240,Sheet4!$F:$F,0))+INDEX(Sheet4!$G:$G,MATCH(Sheet1!F240,Sheet4!$F:$F,0))+INDEX(Sheet4!$G:$G,MATCH(Sheet1!G240,Sheet4!$F:$F,0))+INDEX(Sheet4!$G:$G,MATCH(Sheet1!H240,Sheet4!$F:$F,0))+INDEX(Sheet4!$G:$G,MATCH(Sheet1!I240,Sheet4!$F:$F,0))+INDEX(Sheet4!$G:$G,MATCH(Sheet1!J240,Sheet4!$F:$F,0)),"")</f>
        <v/>
      </c>
      <c r="Q240" s="15"/>
      <c r="R240" s="18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19"/>
      <c r="AD240" s="19"/>
      <c r="AE240" s="20"/>
      <c r="AF240">
        <f si="87" t="shared"/>
        <v>0</v>
      </c>
      <c r="AH240">
        <v>217</v>
      </c>
      <c r="AI240" t="str">
        <f si="86" t="shared"/>
        <v>Ben SimmonsIsaiah CanaanDonovan MitchellMonte MorrisKelly OubreJae CrowderMarvin BagleyJosh JacksonKarl-Anthony Towns</v>
      </c>
      <c r="AJ240">
        <f si="88" t="shared"/>
        <v>0</v>
      </c>
      <c r="AK240">
        <f si="89" t="shared"/>
        <v>0</v>
      </c>
      <c r="AL240">
        <f si="90" t="shared"/>
        <v>0</v>
      </c>
      <c r="AM240">
        <f si="91" t="shared"/>
        <v>0</v>
      </c>
      <c r="AN240">
        <f si="92" t="shared"/>
        <v>0</v>
      </c>
      <c r="AO240">
        <f si="93" t="shared"/>
        <v>0</v>
      </c>
      <c r="AP240">
        <f si="94" t="shared"/>
        <v>0</v>
      </c>
      <c r="AQ240">
        <f si="95" t="shared"/>
        <v>0</v>
      </c>
      <c r="AR240">
        <f si="96" t="shared"/>
        <v>0</v>
      </c>
      <c r="AS240">
        <f si="97" t="shared"/>
        <v>0</v>
      </c>
      <c r="AU240" t="str">
        <f>IFERROR(VLOOKUP(C240,Results!$A$2:$B$240,2,FALSE)+VLOOKUP(D240,Results!$A$2:$B$240,2,FALSE)+VLOOKUP(E240,Results!$A$2:$B$240,2,FALSE)+VLOOKUP(F240,Results!$A$2:$B$240,2,FALSE)+VLOOKUP(G240,Results!$A$2:$B$240,2,FALSE)+VLOOKUP(H240,Results!$A$2:$B$240,2,FALSE)+VLOOKUP(I240,Results!$A$2:$B$240,2,FALSE)+VLOOKUP(J240,Results!$A$2:$B$240,2,FALSE)+VLOOKUP(B240,Results!$A$2:$B$240,2,FALSE)-MIN(VLOOKUP(C240,Results!$A$2:$B$240,2,FALSE),VLOOKUP(D240,Results!$A$2:$B$240,2,FALSE),VLOOKUP(E240,Results!$A$2:$B$240,2,FALSE),VLOOKUP(F240,Results!$A$2:$B$240,2,FALSE),VLOOKUP(G240,Results!$A$2:$B$240,2,FALSE),VLOOKUP(H240,Results!$A$2:$B$240,2,FALSE),VLOOKUP(I240,Results!$A$2:$B$240,2,FALSE),VLOOKUP(J240,Results!$A$2:$B$240,2,FALSE),VLOOKUP(B240,Results!$A$2:$B$240,2,FALSE)),"")</f>
        <v/>
      </c>
    </row>
    <row customHeight="1" ht="18.75" r="241" spans="2:47" x14ac:dyDescent="0.3">
      <c r="B241" s="7" t="s">
        <v>166</v>
      </c>
      <c r="C241" s="7" t="s">
        <v>170</v>
      </c>
      <c r="D241" s="7" t="s">
        <v>172</v>
      </c>
      <c r="E241" s="7" t="s">
        <v>146</v>
      </c>
      <c r="F241" s="7" t="s">
        <v>96</v>
      </c>
      <c r="G241" s="7" t="s">
        <v>90</v>
      </c>
      <c r="H241" s="7" t="s">
        <v>181</v>
      </c>
      <c r="I241" s="7" t="s">
        <v>152</v>
      </c>
      <c r="J241" s="7" t="s">
        <v>156</v>
      </c>
      <c r="K241" t="n">
        <v>17.0</v>
      </c>
      <c r="L241" s="30">
        <f si="84" t="shared"/>
        <v>0</v>
      </c>
      <c r="M241" s="6"/>
      <c r="N241" s="35" t="str">
        <f si="85" t="shared"/>
        <v/>
      </c>
      <c r="O241" s="59">
        <f>(IF(ISNUMBER(MATCH(B241,Sheet4!$K$92:$K$101,0)),1,0)+IF(ISNUMBER(MATCH(C241,Sheet4!$K$92:$K$101,0)),1,0)+IF(ISNUMBER(MATCH(D241,Sheet4!$K$92:$K$101,0)),1,0)+IF(ISNUMBER(MATCH(E241,Sheet4!$K$92:$K$101,0)),1,0)+IF(ISNUMBER(MATCH(F241,Sheet4!$K$92:$K$101,0)),1,0)+IF(ISNUMBER(MATCH(G241,Sheet4!$K$92:$K$101,0)),1,0)+IF(ISNUMBER(MATCH(H241,Sheet4!$K$92:$K$101,0)),1,0)+IF(ISNUMBER(MATCH(I241,Sheet4!$K$92:$K$101,0)),1,0)+IF(ISNUMBER(MATCH(J241,Sheet4!$K$92:$K$101,0)),1,0))
-
(IF(ISNUMBER(MATCH(B241,Sheet4!$F$2:$F$11,0)),1,0)+IF(ISNUMBER(MATCH(C241,Sheet4!$F$2:$F$11,0)),1,0)+IF(ISNUMBER(MATCH(D241,Sheet4!$F$2:$F$11,0)),1,0)+IF(ISNUMBER(MATCH(E241,Sheet4!$F$2:$F$11,0)),1,0)+IF(ISNUMBER(MATCH(F241,Sheet4!$F$2:$F$11,0)),1,0)+IF(ISNUMBER(MATCH(G241,Sheet4!$F$2:$F$11,0)),1,0)+IF(ISNUMBER(MATCH(H241,Sheet4!$F$2:$F$11,0)),1,0)+IF(ISNUMBER(MATCH(I241,Sheet4!$F$2:$F$11,0)),1,0)+IF(ISNUMBER(MATCH(J241,Sheet4!$F$2:$F$11,0)),1,0))</f>
        <v>0</v>
      </c>
      <c r="P241" s="40" t="str">
        <f>IFERROR(INDEX(Sheet4!$G:$G,MATCH(Sheet1!B241,Sheet4!$F:$F,0))+INDEX(Sheet4!$G:$G,MATCH(Sheet1!C241,Sheet4!$F:$F,0))+INDEX(Sheet4!$G:$G,MATCH(Sheet1!D241,Sheet4!$F:$F,0))+INDEX(Sheet4!$G:$G,MATCH(Sheet1!E241,Sheet4!$F:$F,0))+INDEX(Sheet4!$G:$G,MATCH(Sheet1!F241,Sheet4!$F:$F,0))+INDEX(Sheet4!$G:$G,MATCH(Sheet1!G241,Sheet4!$F:$F,0))+INDEX(Sheet4!$G:$G,MATCH(Sheet1!H241,Sheet4!$F:$F,0))+INDEX(Sheet4!$G:$G,MATCH(Sheet1!I241,Sheet4!$F:$F,0))+INDEX(Sheet4!$G:$G,MATCH(Sheet1!J241,Sheet4!$F:$F,0)),"")</f>
        <v/>
      </c>
      <c r="Q241" s="15"/>
      <c r="R241" s="18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19"/>
      <c r="AD241" s="19"/>
      <c r="AE241" s="20"/>
      <c r="AF241">
        <f si="87" t="shared"/>
        <v>0</v>
      </c>
      <c r="AH241">
        <v>218</v>
      </c>
      <c r="AI241" t="str">
        <f si="86" t="shared"/>
        <v>De'Aaron FoxLandry ShametJames HardenMonte MorrisKelly OubreCorey BrewerJosh JacksonTaj GibsonKarl-Anthony Towns</v>
      </c>
      <c r="AJ241">
        <f si="88" t="shared"/>
        <v>0</v>
      </c>
      <c r="AK241">
        <f si="89" t="shared"/>
        <v>0</v>
      </c>
      <c r="AL241">
        <f si="90" t="shared"/>
        <v>0</v>
      </c>
      <c r="AM241">
        <f si="91" t="shared"/>
        <v>0</v>
      </c>
      <c r="AN241">
        <f si="92" t="shared"/>
        <v>0</v>
      </c>
      <c r="AO241">
        <f si="93" t="shared"/>
        <v>0</v>
      </c>
      <c r="AP241">
        <f si="94" t="shared"/>
        <v>0</v>
      </c>
      <c r="AQ241">
        <f si="95" t="shared"/>
        <v>0</v>
      </c>
      <c r="AR241">
        <f si="96" t="shared"/>
        <v>0</v>
      </c>
      <c r="AS241">
        <f si="97" t="shared"/>
        <v>0</v>
      </c>
      <c r="AU241" t="str">
        <f>IFERROR(VLOOKUP(C241,Results!$A$2:$B$240,2,FALSE)+VLOOKUP(D241,Results!$A$2:$B$240,2,FALSE)+VLOOKUP(E241,Results!$A$2:$B$240,2,FALSE)+VLOOKUP(F241,Results!$A$2:$B$240,2,FALSE)+VLOOKUP(G241,Results!$A$2:$B$240,2,FALSE)+VLOOKUP(H241,Results!$A$2:$B$240,2,FALSE)+VLOOKUP(I241,Results!$A$2:$B$240,2,FALSE)+VLOOKUP(J241,Results!$A$2:$B$240,2,FALSE)+VLOOKUP(B241,Results!$A$2:$B$240,2,FALSE)-MIN(VLOOKUP(C241,Results!$A$2:$B$240,2,FALSE),VLOOKUP(D241,Results!$A$2:$B$240,2,FALSE),VLOOKUP(E241,Results!$A$2:$B$240,2,FALSE),VLOOKUP(F241,Results!$A$2:$B$240,2,FALSE),VLOOKUP(G241,Results!$A$2:$B$240,2,FALSE),VLOOKUP(H241,Results!$A$2:$B$240,2,FALSE),VLOOKUP(I241,Results!$A$2:$B$240,2,FALSE),VLOOKUP(J241,Results!$A$2:$B$240,2,FALSE),VLOOKUP(B241,Results!$A$2:$B$240,2,FALSE)),"")</f>
        <v/>
      </c>
    </row>
    <row customHeight="1" ht="18.75" r="242" spans="2:47" x14ac:dyDescent="0.3">
      <c r="B242" s="7" t="s">
        <v>166</v>
      </c>
      <c r="C242" s="7" t="s">
        <v>87</v>
      </c>
      <c r="D242" s="7" t="s">
        <v>172</v>
      </c>
      <c r="E242" s="7" t="s">
        <v>146</v>
      </c>
      <c r="F242" s="7" t="s">
        <v>96</v>
      </c>
      <c r="G242" s="7" t="s">
        <v>159</v>
      </c>
      <c r="H242" s="7" t="s">
        <v>152</v>
      </c>
      <c r="I242" s="7" t="s">
        <v>183</v>
      </c>
      <c r="J242" s="7" t="s">
        <v>186</v>
      </c>
      <c r="K242" t="n">
        <v>17.0</v>
      </c>
      <c r="L242" s="30">
        <f si="84" t="shared"/>
        <v>0</v>
      </c>
      <c r="M242" s="6"/>
      <c r="N242" s="35" t="str">
        <f si="85" t="shared"/>
        <v/>
      </c>
      <c r="O242" s="59">
        <f>(IF(ISNUMBER(MATCH(B242,Sheet4!$K$92:$K$101,0)),1,0)+IF(ISNUMBER(MATCH(C242,Sheet4!$K$92:$K$101,0)),1,0)+IF(ISNUMBER(MATCH(D242,Sheet4!$K$92:$K$101,0)),1,0)+IF(ISNUMBER(MATCH(E242,Sheet4!$K$92:$K$101,0)),1,0)+IF(ISNUMBER(MATCH(F242,Sheet4!$K$92:$K$101,0)),1,0)+IF(ISNUMBER(MATCH(G242,Sheet4!$K$92:$K$101,0)),1,0)+IF(ISNUMBER(MATCH(H242,Sheet4!$K$92:$K$101,0)),1,0)+IF(ISNUMBER(MATCH(I242,Sheet4!$K$92:$K$101,0)),1,0)+IF(ISNUMBER(MATCH(J242,Sheet4!$K$92:$K$101,0)),1,0))
-
(IF(ISNUMBER(MATCH(B242,Sheet4!$F$2:$F$11,0)),1,0)+IF(ISNUMBER(MATCH(C242,Sheet4!$F$2:$F$11,0)),1,0)+IF(ISNUMBER(MATCH(D242,Sheet4!$F$2:$F$11,0)),1,0)+IF(ISNUMBER(MATCH(E242,Sheet4!$F$2:$F$11,0)),1,0)+IF(ISNUMBER(MATCH(F242,Sheet4!$F$2:$F$11,0)),1,0)+IF(ISNUMBER(MATCH(G242,Sheet4!$F$2:$F$11,0)),1,0)+IF(ISNUMBER(MATCH(H242,Sheet4!$F$2:$F$11,0)),1,0)+IF(ISNUMBER(MATCH(I242,Sheet4!$F$2:$F$11,0)),1,0)+IF(ISNUMBER(MATCH(J242,Sheet4!$F$2:$F$11,0)),1,0))</f>
        <v>0</v>
      </c>
      <c r="P242" s="40" t="str">
        <f>IFERROR(INDEX(Sheet4!$G:$G,MATCH(Sheet1!B242,Sheet4!$F:$F,0))+INDEX(Sheet4!$G:$G,MATCH(Sheet1!C242,Sheet4!$F:$F,0))+INDEX(Sheet4!$G:$G,MATCH(Sheet1!D242,Sheet4!$F:$F,0))+INDEX(Sheet4!$G:$G,MATCH(Sheet1!E242,Sheet4!$F:$F,0))+INDEX(Sheet4!$G:$G,MATCH(Sheet1!F242,Sheet4!$F:$F,0))+INDEX(Sheet4!$G:$G,MATCH(Sheet1!G242,Sheet4!$F:$F,0))+INDEX(Sheet4!$G:$G,MATCH(Sheet1!H242,Sheet4!$F:$F,0))+INDEX(Sheet4!$G:$G,MATCH(Sheet1!I242,Sheet4!$F:$F,0))+INDEX(Sheet4!$G:$G,MATCH(Sheet1!J242,Sheet4!$F:$F,0)),"")</f>
        <v/>
      </c>
      <c r="Q242" s="15"/>
      <c r="R242" s="18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19"/>
      <c r="AD242" s="19"/>
      <c r="AE242" s="20"/>
      <c r="AF242">
        <f si="87" t="shared"/>
        <v>0</v>
      </c>
      <c r="AH242">
        <v>219</v>
      </c>
      <c r="AI242" t="str">
        <f si="86" t="shared"/>
        <v>Ben SimmonsLandry ShametDevin BookerMonte MorrisJoe InglesTaurean PrinceMarvin BagleyJosh JacksonKarl-Anthony Towns</v>
      </c>
      <c r="AJ242">
        <f si="88" t="shared"/>
        <v>0</v>
      </c>
      <c r="AK242">
        <f si="89" t="shared"/>
        <v>0</v>
      </c>
      <c r="AL242">
        <f si="90" t="shared"/>
        <v>0</v>
      </c>
      <c r="AM242">
        <f si="91" t="shared"/>
        <v>0</v>
      </c>
      <c r="AN242">
        <f si="92" t="shared"/>
        <v>0</v>
      </c>
      <c r="AO242">
        <f si="93" t="shared"/>
        <v>0</v>
      </c>
      <c r="AP242">
        <f si="94" t="shared"/>
        <v>0</v>
      </c>
      <c r="AQ242">
        <f si="95" t="shared"/>
        <v>0</v>
      </c>
      <c r="AR242">
        <f si="96" t="shared"/>
        <v>0</v>
      </c>
      <c r="AS242">
        <f si="97" t="shared"/>
        <v>0</v>
      </c>
      <c r="AU242" t="str">
        <f>IFERROR(VLOOKUP(C242,Results!$A$2:$B$240,2,FALSE)+VLOOKUP(D242,Results!$A$2:$B$240,2,FALSE)+VLOOKUP(E242,Results!$A$2:$B$240,2,FALSE)+VLOOKUP(F242,Results!$A$2:$B$240,2,FALSE)+VLOOKUP(G242,Results!$A$2:$B$240,2,FALSE)+VLOOKUP(H242,Results!$A$2:$B$240,2,FALSE)+VLOOKUP(I242,Results!$A$2:$B$240,2,FALSE)+VLOOKUP(J242,Results!$A$2:$B$240,2,FALSE)+VLOOKUP(B242,Results!$A$2:$B$240,2,FALSE)-MIN(VLOOKUP(C242,Results!$A$2:$B$240,2,FALSE),VLOOKUP(D242,Results!$A$2:$B$240,2,FALSE),VLOOKUP(E242,Results!$A$2:$B$240,2,FALSE),VLOOKUP(F242,Results!$A$2:$B$240,2,FALSE),VLOOKUP(G242,Results!$A$2:$B$240,2,FALSE),VLOOKUP(H242,Results!$A$2:$B$240,2,FALSE),VLOOKUP(I242,Results!$A$2:$B$240,2,FALSE),VLOOKUP(J242,Results!$A$2:$B$240,2,FALSE),VLOOKUP(B242,Results!$A$2:$B$240,2,FALSE)),"")</f>
        <v/>
      </c>
    </row>
    <row customHeight="1" ht="18.75" r="243" spans="2:47" x14ac:dyDescent="0.3">
      <c r="B243" s="7" t="s">
        <v>166</v>
      </c>
      <c r="C243" s="7" t="s">
        <v>170</v>
      </c>
      <c r="D243" s="7" t="s">
        <v>172</v>
      </c>
      <c r="E243" s="7" t="s">
        <v>146</v>
      </c>
      <c r="F243" s="7" t="s">
        <v>178</v>
      </c>
      <c r="G243" s="7" t="s">
        <v>101</v>
      </c>
      <c r="H243" s="7" t="s">
        <v>92</v>
      </c>
      <c r="I243" s="7" t="s">
        <v>181</v>
      </c>
      <c r="J243" s="7" t="s">
        <v>188</v>
      </c>
      <c r="K243" t="n">
        <v>17.0</v>
      </c>
      <c r="L243" s="30">
        <f si="84" t="shared"/>
        <v>0</v>
      </c>
      <c r="M243" s="6"/>
      <c r="N243" s="35" t="str">
        <f si="85" t="shared"/>
        <v/>
      </c>
      <c r="O243" s="59">
        <f>(IF(ISNUMBER(MATCH(B243,Sheet4!$K$92:$K$101,0)),1,0)+IF(ISNUMBER(MATCH(C243,Sheet4!$K$92:$K$101,0)),1,0)+IF(ISNUMBER(MATCH(D243,Sheet4!$K$92:$K$101,0)),1,0)+IF(ISNUMBER(MATCH(E243,Sheet4!$K$92:$K$101,0)),1,0)+IF(ISNUMBER(MATCH(F243,Sheet4!$K$92:$K$101,0)),1,0)+IF(ISNUMBER(MATCH(G243,Sheet4!$K$92:$K$101,0)),1,0)+IF(ISNUMBER(MATCH(H243,Sheet4!$K$92:$K$101,0)),1,0)+IF(ISNUMBER(MATCH(I243,Sheet4!$K$92:$K$101,0)),1,0)+IF(ISNUMBER(MATCH(J243,Sheet4!$K$92:$K$101,0)),1,0))
-
(IF(ISNUMBER(MATCH(B243,Sheet4!$F$2:$F$11,0)),1,0)+IF(ISNUMBER(MATCH(C243,Sheet4!$F$2:$F$11,0)),1,0)+IF(ISNUMBER(MATCH(D243,Sheet4!$F$2:$F$11,0)),1,0)+IF(ISNUMBER(MATCH(E243,Sheet4!$F$2:$F$11,0)),1,0)+IF(ISNUMBER(MATCH(F243,Sheet4!$F$2:$F$11,0)),1,0)+IF(ISNUMBER(MATCH(G243,Sheet4!$F$2:$F$11,0)),1,0)+IF(ISNUMBER(MATCH(H243,Sheet4!$F$2:$F$11,0)),1,0)+IF(ISNUMBER(MATCH(I243,Sheet4!$F$2:$F$11,0)),1,0)+IF(ISNUMBER(MATCH(J243,Sheet4!$F$2:$F$11,0)),1,0))</f>
        <v>0</v>
      </c>
      <c r="P243" s="40" t="str">
        <f>IFERROR(INDEX(Sheet4!$G:$G,MATCH(Sheet1!B243,Sheet4!$F:$F,0))+INDEX(Sheet4!$G:$G,MATCH(Sheet1!C243,Sheet4!$F:$F,0))+INDEX(Sheet4!$G:$G,MATCH(Sheet1!D243,Sheet4!$F:$F,0))+INDEX(Sheet4!$G:$G,MATCH(Sheet1!E243,Sheet4!$F:$F,0))+INDEX(Sheet4!$G:$G,MATCH(Sheet1!F243,Sheet4!$F:$F,0))+INDEX(Sheet4!$G:$G,MATCH(Sheet1!G243,Sheet4!$F:$F,0))+INDEX(Sheet4!$G:$G,MATCH(Sheet1!H243,Sheet4!$F:$F,0))+INDEX(Sheet4!$G:$G,MATCH(Sheet1!I243,Sheet4!$F:$F,0))+INDEX(Sheet4!$G:$G,MATCH(Sheet1!J243,Sheet4!$F:$F,0)),"")</f>
        <v/>
      </c>
      <c r="Q243" s="15"/>
      <c r="R243" s="18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19"/>
      <c r="AD243" s="19"/>
      <c r="AE243" s="20"/>
      <c r="AF243">
        <f si="87" t="shared"/>
        <v>0</v>
      </c>
      <c r="AH243">
        <v>220</v>
      </c>
      <c r="AI243" t="str">
        <f si="86" t="shared"/>
        <v>Trae YoungLandry ShametDevin BookerMonte MorrisKelly OubreJae CrowderKenneth FariedPaul MillsapJoel Embiid</v>
      </c>
      <c r="AJ243">
        <f si="88" t="shared"/>
        <v>0</v>
      </c>
      <c r="AK243">
        <f si="89" t="shared"/>
        <v>0</v>
      </c>
      <c r="AL243">
        <f si="90" t="shared"/>
        <v>0</v>
      </c>
      <c r="AM243">
        <f si="91" t="shared"/>
        <v>0</v>
      </c>
      <c r="AN243">
        <f si="92" t="shared"/>
        <v>0</v>
      </c>
      <c r="AO243">
        <f si="93" t="shared"/>
        <v>0</v>
      </c>
      <c r="AP243">
        <f si="94" t="shared"/>
        <v>0</v>
      </c>
      <c r="AQ243">
        <f si="95" t="shared"/>
        <v>0</v>
      </c>
      <c r="AR243">
        <f si="96" t="shared"/>
        <v>0</v>
      </c>
      <c r="AS243">
        <f si="97" t="shared"/>
        <v>0</v>
      </c>
      <c r="AU243" t="str">
        <f>IFERROR(VLOOKUP(C243,Results!$A$2:$B$240,2,FALSE)+VLOOKUP(D243,Results!$A$2:$B$240,2,FALSE)+VLOOKUP(E243,Results!$A$2:$B$240,2,FALSE)+VLOOKUP(F243,Results!$A$2:$B$240,2,FALSE)+VLOOKUP(G243,Results!$A$2:$B$240,2,FALSE)+VLOOKUP(H243,Results!$A$2:$B$240,2,FALSE)+VLOOKUP(I243,Results!$A$2:$B$240,2,FALSE)+VLOOKUP(J243,Results!$A$2:$B$240,2,FALSE)+VLOOKUP(B243,Results!$A$2:$B$240,2,FALSE)-MIN(VLOOKUP(C243,Results!$A$2:$B$240,2,FALSE),VLOOKUP(D243,Results!$A$2:$B$240,2,FALSE),VLOOKUP(E243,Results!$A$2:$B$240,2,FALSE),VLOOKUP(F243,Results!$A$2:$B$240,2,FALSE),VLOOKUP(G243,Results!$A$2:$B$240,2,FALSE),VLOOKUP(H243,Results!$A$2:$B$240,2,FALSE),VLOOKUP(I243,Results!$A$2:$B$240,2,FALSE),VLOOKUP(J243,Results!$A$2:$B$240,2,FALSE),VLOOKUP(B243,Results!$A$2:$B$240,2,FALSE)),"")</f>
        <v/>
      </c>
    </row>
    <row customHeight="1" ht="18.75" r="244" spans="2:47" x14ac:dyDescent="0.3">
      <c r="B244" s="7" t="s">
        <v>166</v>
      </c>
      <c r="C244" s="7" t="s">
        <v>170</v>
      </c>
      <c r="D244" s="7" t="s">
        <v>173</v>
      </c>
      <c r="E244" s="7" t="s">
        <v>147</v>
      </c>
      <c r="F244" s="7" t="s">
        <v>150</v>
      </c>
      <c r="G244" s="7" t="s">
        <v>177</v>
      </c>
      <c r="H244" s="7" t="s">
        <v>181</v>
      </c>
      <c r="I244" s="7" t="s">
        <v>152</v>
      </c>
      <c r="J244" s="7" t="s">
        <v>98</v>
      </c>
      <c r="K244" t="n">
        <v>17.0</v>
      </c>
      <c r="L244" s="30">
        <f si="84" t="shared"/>
        <v>0</v>
      </c>
      <c r="M244" s="6"/>
      <c r="N244" s="35" t="str">
        <f si="85" t="shared"/>
        <v/>
      </c>
      <c r="O244" s="59">
        <f>(IF(ISNUMBER(MATCH(B244,Sheet4!$K$92:$K$101,0)),1,0)+IF(ISNUMBER(MATCH(C244,Sheet4!$K$92:$K$101,0)),1,0)+IF(ISNUMBER(MATCH(D244,Sheet4!$K$92:$K$101,0)),1,0)+IF(ISNUMBER(MATCH(E244,Sheet4!$K$92:$K$101,0)),1,0)+IF(ISNUMBER(MATCH(F244,Sheet4!$K$92:$K$101,0)),1,0)+IF(ISNUMBER(MATCH(G244,Sheet4!$K$92:$K$101,0)),1,0)+IF(ISNUMBER(MATCH(H244,Sheet4!$K$92:$K$101,0)),1,0)+IF(ISNUMBER(MATCH(I244,Sheet4!$K$92:$K$101,0)),1,0)+IF(ISNUMBER(MATCH(J244,Sheet4!$K$92:$K$101,0)),1,0))
-
(IF(ISNUMBER(MATCH(B244,Sheet4!$F$2:$F$11,0)),1,0)+IF(ISNUMBER(MATCH(C244,Sheet4!$F$2:$F$11,0)),1,0)+IF(ISNUMBER(MATCH(D244,Sheet4!$F$2:$F$11,0)),1,0)+IF(ISNUMBER(MATCH(E244,Sheet4!$F$2:$F$11,0)),1,0)+IF(ISNUMBER(MATCH(F244,Sheet4!$F$2:$F$11,0)),1,0)+IF(ISNUMBER(MATCH(G244,Sheet4!$F$2:$F$11,0)),1,0)+IF(ISNUMBER(MATCH(H244,Sheet4!$F$2:$F$11,0)),1,0)+IF(ISNUMBER(MATCH(I244,Sheet4!$F$2:$F$11,0)),1,0)+IF(ISNUMBER(MATCH(J244,Sheet4!$F$2:$F$11,0)),1,0))</f>
        <v>0</v>
      </c>
      <c r="P244" s="40" t="str">
        <f>IFERROR(INDEX(Sheet4!$G:$G,MATCH(Sheet1!B244,Sheet4!$F:$F,0))+INDEX(Sheet4!$G:$G,MATCH(Sheet1!C244,Sheet4!$F:$F,0))+INDEX(Sheet4!$G:$G,MATCH(Sheet1!D244,Sheet4!$F:$F,0))+INDEX(Sheet4!$G:$G,MATCH(Sheet1!E244,Sheet4!$F:$F,0))+INDEX(Sheet4!$G:$G,MATCH(Sheet1!F244,Sheet4!$F:$F,0))+INDEX(Sheet4!$G:$G,MATCH(Sheet1!G244,Sheet4!$F:$F,0))+INDEX(Sheet4!$G:$G,MATCH(Sheet1!H244,Sheet4!$F:$F,0))+INDEX(Sheet4!$G:$G,MATCH(Sheet1!I244,Sheet4!$F:$F,0))+INDEX(Sheet4!$G:$G,MATCH(Sheet1!J244,Sheet4!$F:$F,0)),"")</f>
        <v/>
      </c>
      <c r="Q244" s="15"/>
      <c r="R244" s="18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19"/>
      <c r="AD244" s="19"/>
      <c r="AE244" s="20"/>
      <c r="AF244">
        <f si="87" t="shared"/>
        <v>0</v>
      </c>
      <c r="AH244">
        <v>221</v>
      </c>
      <c r="AI244" t="str">
        <f si="86" t="shared"/>
        <v>Ben SimmonsIsaiah CanaanDevin BookerMonte MorrisWill BartonGerald GreenJohn CollinsJosh JacksonKarl-Anthony Towns</v>
      </c>
      <c r="AJ244">
        <f si="88" t="shared"/>
        <v>0</v>
      </c>
      <c r="AK244">
        <f si="89" t="shared"/>
        <v>0</v>
      </c>
      <c r="AL244">
        <f si="90" t="shared"/>
        <v>0</v>
      </c>
      <c r="AM244">
        <f si="91" t="shared"/>
        <v>0</v>
      </c>
      <c r="AN244">
        <f si="92" t="shared"/>
        <v>0</v>
      </c>
      <c r="AO244">
        <f si="93" t="shared"/>
        <v>0</v>
      </c>
      <c r="AP244">
        <f si="94" t="shared"/>
        <v>0</v>
      </c>
      <c r="AQ244">
        <f si="95" t="shared"/>
        <v>0</v>
      </c>
      <c r="AR244">
        <f si="96" t="shared"/>
        <v>0</v>
      </c>
      <c r="AS244">
        <f si="97" t="shared"/>
        <v>0</v>
      </c>
      <c r="AU244" t="str">
        <f>IFERROR(VLOOKUP(C244,Results!$A$2:$B$240,2,FALSE)+VLOOKUP(D244,Results!$A$2:$B$240,2,FALSE)+VLOOKUP(E244,Results!$A$2:$B$240,2,FALSE)+VLOOKUP(F244,Results!$A$2:$B$240,2,FALSE)+VLOOKUP(G244,Results!$A$2:$B$240,2,FALSE)+VLOOKUP(H244,Results!$A$2:$B$240,2,FALSE)+VLOOKUP(I244,Results!$A$2:$B$240,2,FALSE)+VLOOKUP(J244,Results!$A$2:$B$240,2,FALSE)+VLOOKUP(B244,Results!$A$2:$B$240,2,FALSE)-MIN(VLOOKUP(C244,Results!$A$2:$B$240,2,FALSE),VLOOKUP(D244,Results!$A$2:$B$240,2,FALSE),VLOOKUP(E244,Results!$A$2:$B$240,2,FALSE),VLOOKUP(F244,Results!$A$2:$B$240,2,FALSE),VLOOKUP(G244,Results!$A$2:$B$240,2,FALSE),VLOOKUP(H244,Results!$A$2:$B$240,2,FALSE),VLOOKUP(I244,Results!$A$2:$B$240,2,FALSE),VLOOKUP(J244,Results!$A$2:$B$240,2,FALSE),VLOOKUP(B244,Results!$A$2:$B$240,2,FALSE)),"")</f>
        <v/>
      </c>
    </row>
    <row customHeight="1" ht="18.75" r="245" spans="2:47" x14ac:dyDescent="0.3">
      <c r="B245" s="7" t="s">
        <v>166</v>
      </c>
      <c r="C245" s="7" t="s">
        <v>116</v>
      </c>
      <c r="D245" s="7" t="s">
        <v>172</v>
      </c>
      <c r="E245" s="7" t="s">
        <v>148</v>
      </c>
      <c r="F245" s="7" t="s">
        <v>150</v>
      </c>
      <c r="G245" s="7" t="s">
        <v>177</v>
      </c>
      <c r="H245" s="7" t="s">
        <v>181</v>
      </c>
      <c r="I245" s="7" t="s">
        <v>152</v>
      </c>
      <c r="J245" s="7" t="s">
        <v>98</v>
      </c>
      <c r="K245" t="n">
        <v>17.0</v>
      </c>
      <c r="L245" s="30">
        <f si="84" t="shared"/>
        <v>0</v>
      </c>
      <c r="M245" s="6"/>
      <c r="N245" s="35" t="str">
        <f si="85" t="shared"/>
        <v/>
      </c>
      <c r="O245" s="59">
        <f>(IF(ISNUMBER(MATCH(B245,Sheet4!$K$92:$K$101,0)),1,0)+IF(ISNUMBER(MATCH(C245,Sheet4!$K$92:$K$101,0)),1,0)+IF(ISNUMBER(MATCH(D245,Sheet4!$K$92:$K$101,0)),1,0)+IF(ISNUMBER(MATCH(E245,Sheet4!$K$92:$K$101,0)),1,0)+IF(ISNUMBER(MATCH(F245,Sheet4!$K$92:$K$101,0)),1,0)+IF(ISNUMBER(MATCH(G245,Sheet4!$K$92:$K$101,0)),1,0)+IF(ISNUMBER(MATCH(H245,Sheet4!$K$92:$K$101,0)),1,0)+IF(ISNUMBER(MATCH(I245,Sheet4!$K$92:$K$101,0)),1,0)+IF(ISNUMBER(MATCH(J245,Sheet4!$K$92:$K$101,0)),1,0))
-
(IF(ISNUMBER(MATCH(B245,Sheet4!$F$2:$F$11,0)),1,0)+IF(ISNUMBER(MATCH(C245,Sheet4!$F$2:$F$11,0)),1,0)+IF(ISNUMBER(MATCH(D245,Sheet4!$F$2:$F$11,0)),1,0)+IF(ISNUMBER(MATCH(E245,Sheet4!$F$2:$F$11,0)),1,0)+IF(ISNUMBER(MATCH(F245,Sheet4!$F$2:$F$11,0)),1,0)+IF(ISNUMBER(MATCH(G245,Sheet4!$F$2:$F$11,0)),1,0)+IF(ISNUMBER(MATCH(H245,Sheet4!$F$2:$F$11,0)),1,0)+IF(ISNUMBER(MATCH(I245,Sheet4!$F$2:$F$11,0)),1,0)+IF(ISNUMBER(MATCH(J245,Sheet4!$F$2:$F$11,0)),1,0))</f>
        <v>0</v>
      </c>
      <c r="P245" s="40" t="str">
        <f>IFERROR(INDEX(Sheet4!$G:$G,MATCH(Sheet1!B245,Sheet4!$F:$F,0))+INDEX(Sheet4!$G:$G,MATCH(Sheet1!C245,Sheet4!$F:$F,0))+INDEX(Sheet4!$G:$G,MATCH(Sheet1!D245,Sheet4!$F:$F,0))+INDEX(Sheet4!$G:$G,MATCH(Sheet1!E245,Sheet4!$F:$F,0))+INDEX(Sheet4!$G:$G,MATCH(Sheet1!F245,Sheet4!$F:$F,0))+INDEX(Sheet4!$G:$G,MATCH(Sheet1!G245,Sheet4!$F:$F,0))+INDEX(Sheet4!$G:$G,MATCH(Sheet1!H245,Sheet4!$F:$F,0))+INDEX(Sheet4!$G:$G,MATCH(Sheet1!I245,Sheet4!$F:$F,0))+INDEX(Sheet4!$G:$G,MATCH(Sheet1!J245,Sheet4!$F:$F,0)),"")</f>
        <v/>
      </c>
      <c r="Q245" s="15"/>
      <c r="R245" s="18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19"/>
      <c r="AD245" s="19"/>
      <c r="AE245" s="20"/>
      <c r="AF245">
        <f si="87" t="shared"/>
        <v>0</v>
      </c>
      <c r="AH245">
        <v>222</v>
      </c>
      <c r="AI245" t="str">
        <f si="86" t="shared"/>
        <v>Ben SimmonsDe'Aaron FoxMonte MorrisMalik BeasleyJae CrowderGerald GreenKenneth FariedJohn CollinsKarl-Anthony Towns</v>
      </c>
      <c r="AJ245">
        <f si="88" t="shared"/>
        <v>0</v>
      </c>
      <c r="AK245">
        <f si="89" t="shared"/>
        <v>0</v>
      </c>
      <c r="AL245">
        <f si="90" t="shared"/>
        <v>0</v>
      </c>
      <c r="AM245">
        <f si="91" t="shared"/>
        <v>0</v>
      </c>
      <c r="AN245">
        <f si="92" t="shared"/>
        <v>0</v>
      </c>
      <c r="AO245">
        <f si="93" t="shared"/>
        <v>0</v>
      </c>
      <c r="AP245">
        <f si="94" t="shared"/>
        <v>0</v>
      </c>
      <c r="AQ245">
        <f si="95" t="shared"/>
        <v>0</v>
      </c>
      <c r="AR245">
        <f si="96" t="shared"/>
        <v>0</v>
      </c>
      <c r="AS245">
        <f si="97" t="shared"/>
        <v>0</v>
      </c>
      <c r="AU245" t="str">
        <f>IFERROR(VLOOKUP(C245,Results!$A$2:$B$240,2,FALSE)+VLOOKUP(D245,Results!$A$2:$B$240,2,FALSE)+VLOOKUP(E245,Results!$A$2:$B$240,2,FALSE)+VLOOKUP(F245,Results!$A$2:$B$240,2,FALSE)+VLOOKUP(G245,Results!$A$2:$B$240,2,FALSE)+VLOOKUP(H245,Results!$A$2:$B$240,2,FALSE)+VLOOKUP(I245,Results!$A$2:$B$240,2,FALSE)+VLOOKUP(J245,Results!$A$2:$B$240,2,FALSE)+VLOOKUP(B245,Results!$A$2:$B$240,2,FALSE)-MIN(VLOOKUP(C245,Results!$A$2:$B$240,2,FALSE),VLOOKUP(D245,Results!$A$2:$B$240,2,FALSE),VLOOKUP(E245,Results!$A$2:$B$240,2,FALSE),VLOOKUP(F245,Results!$A$2:$B$240,2,FALSE),VLOOKUP(G245,Results!$A$2:$B$240,2,FALSE),VLOOKUP(H245,Results!$A$2:$B$240,2,FALSE),VLOOKUP(I245,Results!$A$2:$B$240,2,FALSE),VLOOKUP(J245,Results!$A$2:$B$240,2,FALSE),VLOOKUP(B245,Results!$A$2:$B$240,2,FALSE)),"")</f>
        <v/>
      </c>
    </row>
    <row customHeight="1" ht="18.75" r="246" spans="2:47" x14ac:dyDescent="0.3">
      <c r="B246" s="7" t="s">
        <v>108</v>
      </c>
      <c r="C246" s="7" t="s">
        <v>170</v>
      </c>
      <c r="D246" s="7" t="s">
        <v>172</v>
      </c>
      <c r="E246" s="7" t="s">
        <v>146</v>
      </c>
      <c r="F246" s="7" t="s">
        <v>177</v>
      </c>
      <c r="G246" s="7" t="s">
        <v>96</v>
      </c>
      <c r="H246" s="7" t="s">
        <v>92</v>
      </c>
      <c r="I246" s="7" t="s">
        <v>93</v>
      </c>
      <c r="J246" s="7" t="s">
        <v>156</v>
      </c>
      <c r="K246" t="n">
        <v>17.0</v>
      </c>
      <c r="L246" s="30">
        <f si="84" t="shared"/>
        <v>0</v>
      </c>
      <c r="M246" s="6"/>
      <c r="N246" s="35" t="str">
        <f si="85" t="shared"/>
        <v/>
      </c>
      <c r="O246" s="59">
        <f>(IF(ISNUMBER(MATCH(B246,Sheet4!$K$92:$K$101,0)),1,0)+IF(ISNUMBER(MATCH(C246,Sheet4!$K$92:$K$101,0)),1,0)+IF(ISNUMBER(MATCH(D246,Sheet4!$K$92:$K$101,0)),1,0)+IF(ISNUMBER(MATCH(E246,Sheet4!$K$92:$K$101,0)),1,0)+IF(ISNUMBER(MATCH(F246,Sheet4!$K$92:$K$101,0)),1,0)+IF(ISNUMBER(MATCH(G246,Sheet4!$K$92:$K$101,0)),1,0)+IF(ISNUMBER(MATCH(H246,Sheet4!$K$92:$K$101,0)),1,0)+IF(ISNUMBER(MATCH(I246,Sheet4!$K$92:$K$101,0)),1,0)+IF(ISNUMBER(MATCH(J246,Sheet4!$K$92:$K$101,0)),1,0))
-
(IF(ISNUMBER(MATCH(B246,Sheet4!$F$2:$F$11,0)),1,0)+IF(ISNUMBER(MATCH(C246,Sheet4!$F$2:$F$11,0)),1,0)+IF(ISNUMBER(MATCH(D246,Sheet4!$F$2:$F$11,0)),1,0)+IF(ISNUMBER(MATCH(E246,Sheet4!$F$2:$F$11,0)),1,0)+IF(ISNUMBER(MATCH(F246,Sheet4!$F$2:$F$11,0)),1,0)+IF(ISNUMBER(MATCH(G246,Sheet4!$F$2:$F$11,0)),1,0)+IF(ISNUMBER(MATCH(H246,Sheet4!$F$2:$F$11,0)),1,0)+IF(ISNUMBER(MATCH(I246,Sheet4!$F$2:$F$11,0)),1,0)+IF(ISNUMBER(MATCH(J246,Sheet4!$F$2:$F$11,0)),1,0))</f>
        <v>0</v>
      </c>
      <c r="P246" s="40" t="str">
        <f>IFERROR(INDEX(Sheet4!$G:$G,MATCH(Sheet1!B246,Sheet4!$F:$F,0))+INDEX(Sheet4!$G:$G,MATCH(Sheet1!C246,Sheet4!$F:$F,0))+INDEX(Sheet4!$G:$G,MATCH(Sheet1!D246,Sheet4!$F:$F,0))+INDEX(Sheet4!$G:$G,MATCH(Sheet1!E246,Sheet4!$F:$F,0))+INDEX(Sheet4!$G:$G,MATCH(Sheet1!F246,Sheet4!$F:$F,0))+INDEX(Sheet4!$G:$G,MATCH(Sheet1!G246,Sheet4!$F:$F,0))+INDEX(Sheet4!$G:$G,MATCH(Sheet1!H246,Sheet4!$F:$F,0))+INDEX(Sheet4!$G:$G,MATCH(Sheet1!I246,Sheet4!$F:$F,0))+INDEX(Sheet4!$G:$G,MATCH(Sheet1!J246,Sheet4!$F:$F,0)),"")</f>
        <v/>
      </c>
      <c r="Q246" s="15"/>
      <c r="R246" s="18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19"/>
      <c r="AD246" s="19"/>
      <c r="AE246" s="20"/>
      <c r="AF246">
        <f si="87" t="shared"/>
        <v>0</v>
      </c>
      <c r="AH246">
        <v>223</v>
      </c>
      <c r="AI246" t="str">
        <f si="86" t="shared"/>
        <v>De'Aaron FoxIsaiah CanaanDonovan MitchellMonte MorrisWill BartonKelly OubreJohn CollinsPaul MillsapKarl-Anthony Towns</v>
      </c>
      <c r="AJ246">
        <f si="88" t="shared"/>
        <v>0</v>
      </c>
      <c r="AK246">
        <f si="89" t="shared"/>
        <v>0</v>
      </c>
      <c r="AL246">
        <f si="90" t="shared"/>
        <v>0</v>
      </c>
      <c r="AM246">
        <f si="91" t="shared"/>
        <v>0</v>
      </c>
      <c r="AN246">
        <f si="92" t="shared"/>
        <v>0</v>
      </c>
      <c r="AO246">
        <f si="93" t="shared"/>
        <v>0</v>
      </c>
      <c r="AP246">
        <f si="94" t="shared"/>
        <v>0</v>
      </c>
      <c r="AQ246">
        <f si="95" t="shared"/>
        <v>0</v>
      </c>
      <c r="AR246">
        <f si="96" t="shared"/>
        <v>0</v>
      </c>
      <c r="AS246">
        <f si="97" t="shared"/>
        <v>0</v>
      </c>
      <c r="AU246" t="str">
        <f>IFERROR(VLOOKUP(C246,Results!$A$2:$B$240,2,FALSE)+VLOOKUP(D246,Results!$A$2:$B$240,2,FALSE)+VLOOKUP(E246,Results!$A$2:$B$240,2,FALSE)+VLOOKUP(F246,Results!$A$2:$B$240,2,FALSE)+VLOOKUP(G246,Results!$A$2:$B$240,2,FALSE)+VLOOKUP(H246,Results!$A$2:$B$240,2,FALSE)+VLOOKUP(I246,Results!$A$2:$B$240,2,FALSE)+VLOOKUP(J246,Results!$A$2:$B$240,2,FALSE)+VLOOKUP(B246,Results!$A$2:$B$240,2,FALSE)-MIN(VLOOKUP(C246,Results!$A$2:$B$240,2,FALSE),VLOOKUP(D246,Results!$A$2:$B$240,2,FALSE),VLOOKUP(E246,Results!$A$2:$B$240,2,FALSE),VLOOKUP(F246,Results!$A$2:$B$240,2,FALSE),VLOOKUP(G246,Results!$A$2:$B$240,2,FALSE),VLOOKUP(H246,Results!$A$2:$B$240,2,FALSE),VLOOKUP(I246,Results!$A$2:$B$240,2,FALSE),VLOOKUP(J246,Results!$A$2:$B$240,2,FALSE),VLOOKUP(B246,Results!$A$2:$B$240,2,FALSE)),"")</f>
        <v/>
      </c>
    </row>
    <row r="247" spans="2:47" x14ac:dyDescent="0.3">
      <c r="B247" s="7" t="s">
        <v>166</v>
      </c>
      <c r="C247" s="7" t="s">
        <v>171</v>
      </c>
      <c r="D247" s="7" t="s">
        <v>172</v>
      </c>
      <c r="E247" s="7" t="s">
        <v>146</v>
      </c>
      <c r="F247" s="7" t="s">
        <v>96</v>
      </c>
      <c r="G247" s="7" t="s">
        <v>100</v>
      </c>
      <c r="H247" s="7" t="s">
        <v>153</v>
      </c>
      <c r="I247" s="7" t="s">
        <v>181</v>
      </c>
      <c r="J247" s="7" t="s">
        <v>98</v>
      </c>
      <c r="K247" t="n">
        <v>17.0</v>
      </c>
      <c r="L247" s="30">
        <f si="84" t="shared"/>
        <v>0</v>
      </c>
      <c r="M247" s="6"/>
      <c r="N247" s="35" t="str">
        <f si="85" t="shared"/>
        <v/>
      </c>
      <c r="O247" s="59">
        <f>(IF(ISNUMBER(MATCH(B247,Sheet4!$K$92:$K$101,0)),1,0)+IF(ISNUMBER(MATCH(C247,Sheet4!$K$92:$K$101,0)),1,0)+IF(ISNUMBER(MATCH(D247,Sheet4!$K$92:$K$101,0)),1,0)+IF(ISNUMBER(MATCH(E247,Sheet4!$K$92:$K$101,0)),1,0)+IF(ISNUMBER(MATCH(F247,Sheet4!$K$92:$K$101,0)),1,0)+IF(ISNUMBER(MATCH(G247,Sheet4!$K$92:$K$101,0)),1,0)+IF(ISNUMBER(MATCH(H247,Sheet4!$K$92:$K$101,0)),1,0)+IF(ISNUMBER(MATCH(I247,Sheet4!$K$92:$K$101,0)),1,0)+IF(ISNUMBER(MATCH(J247,Sheet4!$K$92:$K$101,0)),1,0))
-
(IF(ISNUMBER(MATCH(B247,Sheet4!$F$2:$F$11,0)),1,0)+IF(ISNUMBER(MATCH(C247,Sheet4!$F$2:$F$11,0)),1,0)+IF(ISNUMBER(MATCH(D247,Sheet4!$F$2:$F$11,0)),1,0)+IF(ISNUMBER(MATCH(E247,Sheet4!$F$2:$F$11,0)),1,0)+IF(ISNUMBER(MATCH(F247,Sheet4!$F$2:$F$11,0)),1,0)+IF(ISNUMBER(MATCH(G247,Sheet4!$F$2:$F$11,0)),1,0)+IF(ISNUMBER(MATCH(H247,Sheet4!$F$2:$F$11,0)),1,0)+IF(ISNUMBER(MATCH(I247,Sheet4!$F$2:$F$11,0)),1,0)+IF(ISNUMBER(MATCH(J247,Sheet4!$F$2:$F$11,0)),1,0))</f>
        <v>0</v>
      </c>
      <c r="P247" s="40" t="str">
        <f>IFERROR(INDEX(Sheet4!$G:$G,MATCH(Sheet1!B247,Sheet4!$F:$F,0))+INDEX(Sheet4!$G:$G,MATCH(Sheet1!C247,Sheet4!$F:$F,0))+INDEX(Sheet4!$G:$G,MATCH(Sheet1!D247,Sheet4!$F:$F,0))+INDEX(Sheet4!$G:$G,MATCH(Sheet1!E247,Sheet4!$F:$F,0))+INDEX(Sheet4!$G:$G,MATCH(Sheet1!F247,Sheet4!$F:$F,0))+INDEX(Sheet4!$G:$G,MATCH(Sheet1!G247,Sheet4!$F:$F,0))+INDEX(Sheet4!$G:$G,MATCH(Sheet1!H247,Sheet4!$F:$F,0))+INDEX(Sheet4!$G:$G,MATCH(Sheet1!I247,Sheet4!$F:$F,0))+INDEX(Sheet4!$G:$G,MATCH(Sheet1!J247,Sheet4!$F:$F,0)),"")</f>
        <v/>
      </c>
      <c r="Q247" s="15"/>
      <c r="R247" s="18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19"/>
      <c r="AD247" s="19"/>
      <c r="AE247" s="20"/>
      <c r="AF247">
        <f si="87" t="shared"/>
        <v>0</v>
      </c>
      <c r="AH247">
        <v>224</v>
      </c>
      <c r="AI247" t="str">
        <f si="86" t="shared"/>
        <v>Trae YoungLandry ShametDevin BookerMonte MorrisKelly OubreCorey BrewerKenneth FariedJosh JacksonJoel Embiid</v>
      </c>
      <c r="AJ247">
        <f si="88" t="shared"/>
        <v>0</v>
      </c>
      <c r="AK247">
        <f si="89" t="shared"/>
        <v>0</v>
      </c>
      <c r="AL247">
        <f si="90" t="shared"/>
        <v>0</v>
      </c>
      <c r="AM247">
        <f si="91" t="shared"/>
        <v>0</v>
      </c>
      <c r="AN247">
        <f si="92" t="shared"/>
        <v>0</v>
      </c>
      <c r="AO247">
        <f si="93" t="shared"/>
        <v>0</v>
      </c>
      <c r="AP247">
        <f si="94" t="shared"/>
        <v>0</v>
      </c>
      <c r="AQ247">
        <f si="95" t="shared"/>
        <v>0</v>
      </c>
      <c r="AR247">
        <f si="96" t="shared"/>
        <v>0</v>
      </c>
      <c r="AS247">
        <f si="97" t="shared"/>
        <v>0</v>
      </c>
      <c r="AU247" t="str">
        <f>IFERROR(VLOOKUP(C247,Results!$A$2:$B$240,2,FALSE)+VLOOKUP(D247,Results!$A$2:$B$240,2,FALSE)+VLOOKUP(E247,Results!$A$2:$B$240,2,FALSE)+VLOOKUP(F247,Results!$A$2:$B$240,2,FALSE)+VLOOKUP(G247,Results!$A$2:$B$240,2,FALSE)+VLOOKUP(H247,Results!$A$2:$B$240,2,FALSE)+VLOOKUP(I247,Results!$A$2:$B$240,2,FALSE)+VLOOKUP(J247,Results!$A$2:$B$240,2,FALSE)+VLOOKUP(B247,Results!$A$2:$B$240,2,FALSE)-MIN(VLOOKUP(C247,Results!$A$2:$B$240,2,FALSE),VLOOKUP(D247,Results!$A$2:$B$240,2,FALSE),VLOOKUP(E247,Results!$A$2:$B$240,2,FALSE),VLOOKUP(F247,Results!$A$2:$B$240,2,FALSE),VLOOKUP(G247,Results!$A$2:$B$240,2,FALSE),VLOOKUP(H247,Results!$A$2:$B$240,2,FALSE),VLOOKUP(I247,Results!$A$2:$B$240,2,FALSE),VLOOKUP(J247,Results!$A$2:$B$240,2,FALSE),VLOOKUP(B247,Results!$A$2:$B$240,2,FALSE)),"")</f>
        <v/>
      </c>
    </row>
    <row customHeight="1" ht="18.75" r="248" spans="2:47" x14ac:dyDescent="0.3">
      <c r="B248" s="7" t="s">
        <v>166</v>
      </c>
      <c r="C248" s="7" t="s">
        <v>170</v>
      </c>
      <c r="D248" s="7" t="s">
        <v>173</v>
      </c>
      <c r="E248" s="7" t="s">
        <v>146</v>
      </c>
      <c r="F248" s="7" t="s">
        <v>90</v>
      </c>
      <c r="G248" s="7" t="s">
        <v>179</v>
      </c>
      <c r="H248" s="7" t="s">
        <v>153</v>
      </c>
      <c r="I248" s="7" t="s">
        <v>93</v>
      </c>
      <c r="J248" s="7" t="s">
        <v>186</v>
      </c>
      <c r="K248" t="n">
        <v>17.0</v>
      </c>
      <c r="L248" s="30">
        <f si="84" t="shared"/>
        <v>0</v>
      </c>
      <c r="M248" s="6"/>
      <c r="N248" s="35" t="str">
        <f si="85" t="shared"/>
        <v/>
      </c>
      <c r="O248" s="59">
        <f>(IF(ISNUMBER(MATCH(B248,Sheet4!$K$92:$K$101,0)),1,0)+IF(ISNUMBER(MATCH(C248,Sheet4!$K$92:$K$101,0)),1,0)+IF(ISNUMBER(MATCH(D248,Sheet4!$K$92:$K$101,0)),1,0)+IF(ISNUMBER(MATCH(E248,Sheet4!$K$92:$K$101,0)),1,0)+IF(ISNUMBER(MATCH(F248,Sheet4!$K$92:$K$101,0)),1,0)+IF(ISNUMBER(MATCH(G248,Sheet4!$K$92:$K$101,0)),1,0)+IF(ISNUMBER(MATCH(H248,Sheet4!$K$92:$K$101,0)),1,0)+IF(ISNUMBER(MATCH(I248,Sheet4!$K$92:$K$101,0)),1,0)+IF(ISNUMBER(MATCH(J248,Sheet4!$K$92:$K$101,0)),1,0))
-
(IF(ISNUMBER(MATCH(B248,Sheet4!$F$2:$F$11,0)),1,0)+IF(ISNUMBER(MATCH(C248,Sheet4!$F$2:$F$11,0)),1,0)+IF(ISNUMBER(MATCH(D248,Sheet4!$F$2:$F$11,0)),1,0)+IF(ISNUMBER(MATCH(E248,Sheet4!$F$2:$F$11,0)),1,0)+IF(ISNUMBER(MATCH(F248,Sheet4!$F$2:$F$11,0)),1,0)+IF(ISNUMBER(MATCH(G248,Sheet4!$F$2:$F$11,0)),1,0)+IF(ISNUMBER(MATCH(H248,Sheet4!$F$2:$F$11,0)),1,0)+IF(ISNUMBER(MATCH(I248,Sheet4!$F$2:$F$11,0)),1,0)+IF(ISNUMBER(MATCH(J248,Sheet4!$F$2:$F$11,0)),1,0))</f>
        <v>0</v>
      </c>
      <c r="P248" s="40" t="str">
        <f>IFERROR(INDEX(Sheet4!$G:$G,MATCH(Sheet1!B248,Sheet4!$F:$F,0))+INDEX(Sheet4!$G:$G,MATCH(Sheet1!C248,Sheet4!$F:$F,0))+INDEX(Sheet4!$G:$G,MATCH(Sheet1!D248,Sheet4!$F:$F,0))+INDEX(Sheet4!$G:$G,MATCH(Sheet1!E248,Sheet4!$F:$F,0))+INDEX(Sheet4!$G:$G,MATCH(Sheet1!F248,Sheet4!$F:$F,0))+INDEX(Sheet4!$G:$G,MATCH(Sheet1!G248,Sheet4!$F:$F,0))+INDEX(Sheet4!$G:$G,MATCH(Sheet1!H248,Sheet4!$F:$F,0))+INDEX(Sheet4!$G:$G,MATCH(Sheet1!I248,Sheet4!$F:$F,0))+INDEX(Sheet4!$G:$G,MATCH(Sheet1!J248,Sheet4!$F:$F,0)),"")</f>
        <v/>
      </c>
      <c r="Q248" s="15"/>
      <c r="R248" s="18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19"/>
      <c r="AD248" s="19"/>
      <c r="AE248" s="20"/>
      <c r="AF248">
        <f si="87" t="shared"/>
        <v>0</v>
      </c>
      <c r="AH248">
        <v>225</v>
      </c>
      <c r="AI248" t="str">
        <f si="86" t="shared"/>
        <v>Ben SimmonsIsaiah CanaanJimmy ButlerAustin RiversWill BartonKelly OubreJosh JacksonPaul MillsapKarl-Anthony Towns</v>
      </c>
      <c r="AJ248">
        <f si="88" t="shared"/>
        <v>0</v>
      </c>
      <c r="AK248">
        <f si="89" t="shared"/>
        <v>0</v>
      </c>
      <c r="AL248">
        <f si="90" t="shared"/>
        <v>0</v>
      </c>
      <c r="AM248">
        <f si="91" t="shared"/>
        <v>0</v>
      </c>
      <c r="AN248">
        <f si="92" t="shared"/>
        <v>0</v>
      </c>
      <c r="AO248">
        <f si="93" t="shared"/>
        <v>0</v>
      </c>
      <c r="AP248">
        <f si="94" t="shared"/>
        <v>0</v>
      </c>
      <c r="AQ248">
        <f si="95" t="shared"/>
        <v>0</v>
      </c>
      <c r="AR248">
        <f si="96" t="shared"/>
        <v>0</v>
      </c>
      <c r="AS248">
        <f si="97" t="shared"/>
        <v>0</v>
      </c>
      <c r="AU248" t="str">
        <f>IFERROR(VLOOKUP(C248,Results!$A$2:$B$240,2,FALSE)+VLOOKUP(D248,Results!$A$2:$B$240,2,FALSE)+VLOOKUP(E248,Results!$A$2:$B$240,2,FALSE)+VLOOKUP(F248,Results!$A$2:$B$240,2,FALSE)+VLOOKUP(G248,Results!$A$2:$B$240,2,FALSE)+VLOOKUP(H248,Results!$A$2:$B$240,2,FALSE)+VLOOKUP(I248,Results!$A$2:$B$240,2,FALSE)+VLOOKUP(J248,Results!$A$2:$B$240,2,FALSE)+VLOOKUP(B248,Results!$A$2:$B$240,2,FALSE)-MIN(VLOOKUP(C248,Results!$A$2:$B$240,2,FALSE),VLOOKUP(D248,Results!$A$2:$B$240,2,FALSE),VLOOKUP(E248,Results!$A$2:$B$240,2,FALSE),VLOOKUP(F248,Results!$A$2:$B$240,2,FALSE),VLOOKUP(G248,Results!$A$2:$B$240,2,FALSE),VLOOKUP(H248,Results!$A$2:$B$240,2,FALSE),VLOOKUP(I248,Results!$A$2:$B$240,2,FALSE),VLOOKUP(J248,Results!$A$2:$B$240,2,FALSE),VLOOKUP(B248,Results!$A$2:$B$240,2,FALSE)),"")</f>
        <v/>
      </c>
    </row>
    <row customHeight="1" ht="18.75" r="249" spans="2:47" x14ac:dyDescent="0.3">
      <c r="B249" s="7" t="s">
        <v>166</v>
      </c>
      <c r="C249" s="7" t="s">
        <v>170</v>
      </c>
      <c r="D249" s="7" t="s">
        <v>174</v>
      </c>
      <c r="E249" s="7" t="s">
        <v>146</v>
      </c>
      <c r="F249" s="7" t="s">
        <v>177</v>
      </c>
      <c r="G249" s="7" t="s">
        <v>96</v>
      </c>
      <c r="H249" s="7" t="s">
        <v>153</v>
      </c>
      <c r="I249" s="7" t="s">
        <v>93</v>
      </c>
      <c r="J249" s="7" t="s">
        <v>98</v>
      </c>
      <c r="K249" t="n">
        <v>17.0</v>
      </c>
      <c r="L249" s="30">
        <f si="84" t="shared"/>
        <v>0</v>
      </c>
      <c r="M249" s="6"/>
      <c r="N249" s="35" t="str">
        <f si="85" t="shared"/>
        <v/>
      </c>
      <c r="O249" s="59">
        <f>(IF(ISNUMBER(MATCH(B249,Sheet4!$K$92:$K$101,0)),1,0)+IF(ISNUMBER(MATCH(C249,Sheet4!$K$92:$K$101,0)),1,0)+IF(ISNUMBER(MATCH(D249,Sheet4!$K$92:$K$101,0)),1,0)+IF(ISNUMBER(MATCH(E249,Sheet4!$K$92:$K$101,0)),1,0)+IF(ISNUMBER(MATCH(F249,Sheet4!$K$92:$K$101,0)),1,0)+IF(ISNUMBER(MATCH(G249,Sheet4!$K$92:$K$101,0)),1,0)+IF(ISNUMBER(MATCH(H249,Sheet4!$K$92:$K$101,0)),1,0)+IF(ISNUMBER(MATCH(I249,Sheet4!$K$92:$K$101,0)),1,0)+IF(ISNUMBER(MATCH(J249,Sheet4!$K$92:$K$101,0)),1,0))
-
(IF(ISNUMBER(MATCH(B249,Sheet4!$F$2:$F$11,0)),1,0)+IF(ISNUMBER(MATCH(C249,Sheet4!$F$2:$F$11,0)),1,0)+IF(ISNUMBER(MATCH(D249,Sheet4!$F$2:$F$11,0)),1,0)+IF(ISNUMBER(MATCH(E249,Sheet4!$F$2:$F$11,0)),1,0)+IF(ISNUMBER(MATCH(F249,Sheet4!$F$2:$F$11,0)),1,0)+IF(ISNUMBER(MATCH(G249,Sheet4!$F$2:$F$11,0)),1,0)+IF(ISNUMBER(MATCH(H249,Sheet4!$F$2:$F$11,0)),1,0)+IF(ISNUMBER(MATCH(I249,Sheet4!$F$2:$F$11,0)),1,0)+IF(ISNUMBER(MATCH(J249,Sheet4!$F$2:$F$11,0)),1,0))</f>
        <v>0</v>
      </c>
      <c r="P249" s="40" t="str">
        <f>IFERROR(INDEX(Sheet4!$G:$G,MATCH(Sheet1!B249,Sheet4!$F:$F,0))+INDEX(Sheet4!$G:$G,MATCH(Sheet1!C249,Sheet4!$F:$F,0))+INDEX(Sheet4!$G:$G,MATCH(Sheet1!D249,Sheet4!$F:$F,0))+INDEX(Sheet4!$G:$G,MATCH(Sheet1!E249,Sheet4!$F:$F,0))+INDEX(Sheet4!$G:$G,MATCH(Sheet1!F249,Sheet4!$F:$F,0))+INDEX(Sheet4!$G:$G,MATCH(Sheet1!G249,Sheet4!$F:$F,0))+INDEX(Sheet4!$G:$G,MATCH(Sheet1!H249,Sheet4!$F:$F,0))+INDEX(Sheet4!$G:$G,MATCH(Sheet1!I249,Sheet4!$F:$F,0))+INDEX(Sheet4!$G:$G,MATCH(Sheet1!J249,Sheet4!$F:$F,0)),"")</f>
        <v/>
      </c>
      <c r="Q249" s="15"/>
      <c r="R249" s="18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19"/>
      <c r="AD249" s="19"/>
      <c r="AE249" s="20"/>
      <c r="AF249">
        <f si="87" t="shared"/>
        <v>0</v>
      </c>
      <c r="AH249">
        <v>226</v>
      </c>
      <c r="AI249" t="str">
        <f si="86" t="shared"/>
        <v>De'Aaron FoxLandry ShametJimmy ButlerMonte MorrisKelly OubreTaurean PrinceKenneth FariedJosh JacksonKarl-Anthony Towns</v>
      </c>
      <c r="AJ249">
        <f si="88" t="shared"/>
        <v>0</v>
      </c>
      <c r="AK249">
        <f si="89" t="shared"/>
        <v>0</v>
      </c>
      <c r="AL249">
        <f si="90" t="shared"/>
        <v>0</v>
      </c>
      <c r="AM249">
        <f si="91" t="shared"/>
        <v>0</v>
      </c>
      <c r="AN249">
        <f si="92" t="shared"/>
        <v>0</v>
      </c>
      <c r="AO249">
        <f si="93" t="shared"/>
        <v>0</v>
      </c>
      <c r="AP249">
        <f si="94" t="shared"/>
        <v>0</v>
      </c>
      <c r="AQ249">
        <f si="95" t="shared"/>
        <v>0</v>
      </c>
      <c r="AR249">
        <f si="96" t="shared"/>
        <v>0</v>
      </c>
      <c r="AS249">
        <f si="97" t="shared"/>
        <v>0</v>
      </c>
      <c r="AU249" t="str">
        <f>IFERROR(VLOOKUP(C249,Results!$A$2:$B$240,2,FALSE)+VLOOKUP(D249,Results!$A$2:$B$240,2,FALSE)+VLOOKUP(E249,Results!$A$2:$B$240,2,FALSE)+VLOOKUP(F249,Results!$A$2:$B$240,2,FALSE)+VLOOKUP(G249,Results!$A$2:$B$240,2,FALSE)+VLOOKUP(H249,Results!$A$2:$B$240,2,FALSE)+VLOOKUP(I249,Results!$A$2:$B$240,2,FALSE)+VLOOKUP(J249,Results!$A$2:$B$240,2,FALSE)+VLOOKUP(B249,Results!$A$2:$B$240,2,FALSE)-MIN(VLOOKUP(C249,Results!$A$2:$B$240,2,FALSE),VLOOKUP(D249,Results!$A$2:$B$240,2,FALSE),VLOOKUP(E249,Results!$A$2:$B$240,2,FALSE),VLOOKUP(F249,Results!$A$2:$B$240,2,FALSE),VLOOKUP(G249,Results!$A$2:$B$240,2,FALSE),VLOOKUP(H249,Results!$A$2:$B$240,2,FALSE),VLOOKUP(I249,Results!$A$2:$B$240,2,FALSE),VLOOKUP(J249,Results!$A$2:$B$240,2,FALSE),VLOOKUP(B249,Results!$A$2:$B$240,2,FALSE)),"")</f>
        <v/>
      </c>
    </row>
    <row customHeight="1" ht="18.75" r="250" spans="2:47" x14ac:dyDescent="0.3">
      <c r="B250" s="7" t="s">
        <v>108</v>
      </c>
      <c r="C250" s="7" t="s">
        <v>170</v>
      </c>
      <c r="D250" s="7" t="s">
        <v>172</v>
      </c>
      <c r="E250" s="7" t="s">
        <v>173</v>
      </c>
      <c r="F250" s="7" t="s">
        <v>177</v>
      </c>
      <c r="G250" s="7" t="s">
        <v>179</v>
      </c>
      <c r="H250" s="7" t="s">
        <v>181</v>
      </c>
      <c r="I250" s="7" t="s">
        <v>152</v>
      </c>
      <c r="J250" s="7" t="s">
        <v>188</v>
      </c>
      <c r="K250" t="n">
        <v>17.0</v>
      </c>
      <c r="L250" s="30">
        <f si="84" t="shared"/>
        <v>0</v>
      </c>
      <c r="M250" s="6"/>
      <c r="N250" s="35" t="str">
        <f si="85" t="shared"/>
        <v/>
      </c>
      <c r="O250" s="59">
        <f>(IF(ISNUMBER(MATCH(B250,Sheet4!$K$92:$K$101,0)),1,0)+IF(ISNUMBER(MATCH(C250,Sheet4!$K$92:$K$101,0)),1,0)+IF(ISNUMBER(MATCH(D250,Sheet4!$K$92:$K$101,0)),1,0)+IF(ISNUMBER(MATCH(E250,Sheet4!$K$92:$K$101,0)),1,0)+IF(ISNUMBER(MATCH(F250,Sheet4!$K$92:$K$101,0)),1,0)+IF(ISNUMBER(MATCH(G250,Sheet4!$K$92:$K$101,0)),1,0)+IF(ISNUMBER(MATCH(H250,Sheet4!$K$92:$K$101,0)),1,0)+IF(ISNUMBER(MATCH(I250,Sheet4!$K$92:$K$101,0)),1,0)+IF(ISNUMBER(MATCH(J250,Sheet4!$K$92:$K$101,0)),1,0))
-
(IF(ISNUMBER(MATCH(B250,Sheet4!$F$2:$F$11,0)),1,0)+IF(ISNUMBER(MATCH(C250,Sheet4!$F$2:$F$11,0)),1,0)+IF(ISNUMBER(MATCH(D250,Sheet4!$F$2:$F$11,0)),1,0)+IF(ISNUMBER(MATCH(E250,Sheet4!$F$2:$F$11,0)),1,0)+IF(ISNUMBER(MATCH(F250,Sheet4!$F$2:$F$11,0)),1,0)+IF(ISNUMBER(MATCH(G250,Sheet4!$F$2:$F$11,0)),1,0)+IF(ISNUMBER(MATCH(H250,Sheet4!$F$2:$F$11,0)),1,0)+IF(ISNUMBER(MATCH(I250,Sheet4!$F$2:$F$11,0)),1,0)+IF(ISNUMBER(MATCH(J250,Sheet4!$F$2:$F$11,0)),1,0))</f>
        <v>0</v>
      </c>
      <c r="P250" s="40" t="str">
        <f>IFERROR(INDEX(Sheet4!$G:$G,MATCH(Sheet1!B250,Sheet4!$F:$F,0))+INDEX(Sheet4!$G:$G,MATCH(Sheet1!C250,Sheet4!$F:$F,0))+INDEX(Sheet4!$G:$G,MATCH(Sheet1!D250,Sheet4!$F:$F,0))+INDEX(Sheet4!$G:$G,MATCH(Sheet1!E250,Sheet4!$F:$F,0))+INDEX(Sheet4!$G:$G,MATCH(Sheet1!F250,Sheet4!$F:$F,0))+INDEX(Sheet4!$G:$G,MATCH(Sheet1!G250,Sheet4!$F:$F,0))+INDEX(Sheet4!$G:$G,MATCH(Sheet1!H250,Sheet4!$F:$F,0))+INDEX(Sheet4!$G:$G,MATCH(Sheet1!I250,Sheet4!$F:$F,0))+INDEX(Sheet4!$G:$G,MATCH(Sheet1!J250,Sheet4!$F:$F,0)),"")</f>
        <v/>
      </c>
      <c r="Q250" s="15"/>
      <c r="R250" s="18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19"/>
      <c r="AD250" s="19"/>
      <c r="AE250" s="20"/>
      <c r="AF250">
        <f si="87" t="shared"/>
        <v>0</v>
      </c>
      <c r="AH250">
        <v>227</v>
      </c>
      <c r="AI250" t="str">
        <f si="86" t="shared"/>
        <v>Ben SimmonsIsaiah CanaanDevin BookerMonte MorrisJoe InglesTaurean PrinceJosh JacksonPaul MillsapNikola Jokic</v>
      </c>
      <c r="AJ250">
        <f si="88" t="shared"/>
        <v>0</v>
      </c>
      <c r="AK250">
        <f si="89" t="shared"/>
        <v>0</v>
      </c>
      <c r="AL250">
        <f si="90" t="shared"/>
        <v>0</v>
      </c>
      <c r="AM250">
        <f si="91" t="shared"/>
        <v>0</v>
      </c>
      <c r="AN250">
        <f si="92" t="shared"/>
        <v>0</v>
      </c>
      <c r="AO250">
        <f si="93" t="shared"/>
        <v>0</v>
      </c>
      <c r="AP250">
        <f si="94" t="shared"/>
        <v>0</v>
      </c>
      <c r="AQ250">
        <f si="95" t="shared"/>
        <v>0</v>
      </c>
      <c r="AR250">
        <f si="96" t="shared"/>
        <v>0</v>
      </c>
      <c r="AS250">
        <f si="97" t="shared"/>
        <v>0</v>
      </c>
      <c r="AU250" t="str">
        <f>IFERROR(VLOOKUP(C250,Results!$A$2:$B$240,2,FALSE)+VLOOKUP(D250,Results!$A$2:$B$240,2,FALSE)+VLOOKUP(E250,Results!$A$2:$B$240,2,FALSE)+VLOOKUP(F250,Results!$A$2:$B$240,2,FALSE)+VLOOKUP(G250,Results!$A$2:$B$240,2,FALSE)+VLOOKUP(H250,Results!$A$2:$B$240,2,FALSE)+VLOOKUP(I250,Results!$A$2:$B$240,2,FALSE)+VLOOKUP(J250,Results!$A$2:$B$240,2,FALSE)+VLOOKUP(B250,Results!$A$2:$B$240,2,FALSE)-MIN(VLOOKUP(C250,Results!$A$2:$B$240,2,FALSE),VLOOKUP(D250,Results!$A$2:$B$240,2,FALSE),VLOOKUP(E250,Results!$A$2:$B$240,2,FALSE),VLOOKUP(F250,Results!$A$2:$B$240,2,FALSE),VLOOKUP(G250,Results!$A$2:$B$240,2,FALSE),VLOOKUP(H250,Results!$A$2:$B$240,2,FALSE),VLOOKUP(I250,Results!$A$2:$B$240,2,FALSE),VLOOKUP(J250,Results!$A$2:$B$240,2,FALSE),VLOOKUP(B250,Results!$A$2:$B$240,2,FALSE)),"")</f>
        <v/>
      </c>
    </row>
    <row customHeight="1" ht="18.75" r="251" spans="2:47" x14ac:dyDescent="0.3">
      <c r="B251" s="7" t="s">
        <v>166</v>
      </c>
      <c r="C251" s="7" t="s">
        <v>116</v>
      </c>
      <c r="D251" s="7" t="s">
        <v>173</v>
      </c>
      <c r="E251" s="7" t="s">
        <v>146</v>
      </c>
      <c r="F251" s="7" t="s">
        <v>177</v>
      </c>
      <c r="G251" s="7" t="s">
        <v>100</v>
      </c>
      <c r="H251" s="7" t="s">
        <v>153</v>
      </c>
      <c r="I251" s="7" t="s">
        <v>152</v>
      </c>
      <c r="J251" s="7" t="s">
        <v>98</v>
      </c>
      <c r="K251" t="n">
        <v>17.0</v>
      </c>
      <c r="L251" s="30">
        <f si="84" t="shared"/>
        <v>0</v>
      </c>
      <c r="M251" s="6"/>
      <c r="N251" s="35" t="str">
        <f si="85" t="shared"/>
        <v/>
      </c>
      <c r="O251" s="59">
        <f>(IF(ISNUMBER(MATCH(B251,Sheet4!$K$92:$K$101,0)),1,0)+IF(ISNUMBER(MATCH(C251,Sheet4!$K$92:$K$101,0)),1,0)+IF(ISNUMBER(MATCH(D251,Sheet4!$K$92:$K$101,0)),1,0)+IF(ISNUMBER(MATCH(E251,Sheet4!$K$92:$K$101,0)),1,0)+IF(ISNUMBER(MATCH(F251,Sheet4!$K$92:$K$101,0)),1,0)+IF(ISNUMBER(MATCH(G251,Sheet4!$K$92:$K$101,0)),1,0)+IF(ISNUMBER(MATCH(H251,Sheet4!$K$92:$K$101,0)),1,0)+IF(ISNUMBER(MATCH(I251,Sheet4!$K$92:$K$101,0)),1,0)+IF(ISNUMBER(MATCH(J251,Sheet4!$K$92:$K$101,0)),1,0))
-
(IF(ISNUMBER(MATCH(B251,Sheet4!$F$2:$F$11,0)),1,0)+IF(ISNUMBER(MATCH(C251,Sheet4!$F$2:$F$11,0)),1,0)+IF(ISNUMBER(MATCH(D251,Sheet4!$F$2:$F$11,0)),1,0)+IF(ISNUMBER(MATCH(E251,Sheet4!$F$2:$F$11,0)),1,0)+IF(ISNUMBER(MATCH(F251,Sheet4!$F$2:$F$11,0)),1,0)+IF(ISNUMBER(MATCH(G251,Sheet4!$F$2:$F$11,0)),1,0)+IF(ISNUMBER(MATCH(H251,Sheet4!$F$2:$F$11,0)),1,0)+IF(ISNUMBER(MATCH(I251,Sheet4!$F$2:$F$11,0)),1,0)+IF(ISNUMBER(MATCH(J251,Sheet4!$F$2:$F$11,0)),1,0))</f>
        <v>0</v>
      </c>
      <c r="P251" s="40" t="str">
        <f>IFERROR(INDEX(Sheet4!$G:$G,MATCH(Sheet1!B251,Sheet4!$F:$F,0))+INDEX(Sheet4!$G:$G,MATCH(Sheet1!C251,Sheet4!$F:$F,0))+INDEX(Sheet4!$G:$G,MATCH(Sheet1!D251,Sheet4!$F:$F,0))+INDEX(Sheet4!$G:$G,MATCH(Sheet1!E251,Sheet4!$F:$F,0))+INDEX(Sheet4!$G:$G,MATCH(Sheet1!F251,Sheet4!$F:$F,0))+INDEX(Sheet4!$G:$G,MATCH(Sheet1!G251,Sheet4!$F:$F,0))+INDEX(Sheet4!$G:$G,MATCH(Sheet1!H251,Sheet4!$F:$F,0))+INDEX(Sheet4!$G:$G,MATCH(Sheet1!I251,Sheet4!$F:$F,0))+INDEX(Sheet4!$G:$G,MATCH(Sheet1!J251,Sheet4!$F:$F,0)),"")</f>
        <v/>
      </c>
      <c r="Q251" s="15"/>
      <c r="R251" s="18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19"/>
      <c r="AD251" s="19"/>
      <c r="AE251" s="20"/>
      <c r="AF251">
        <f si="87" t="shared"/>
        <v>0</v>
      </c>
      <c r="AH251">
        <v>228</v>
      </c>
      <c r="AI251" t="str">
        <f si="86" t="shared"/>
        <v>Ben SimmonsIsaiah CanaanDevin BookerMonte MorrisJoe InglesCorey BrewerJohn CollinsMarvin BagleyKarl-Anthony Towns</v>
      </c>
      <c r="AJ251">
        <f si="88" t="shared"/>
        <v>0</v>
      </c>
      <c r="AK251">
        <f si="89" t="shared"/>
        <v>0</v>
      </c>
      <c r="AL251">
        <f si="90" t="shared"/>
        <v>0</v>
      </c>
      <c r="AM251">
        <f si="91" t="shared"/>
        <v>0</v>
      </c>
      <c r="AN251">
        <f si="92" t="shared"/>
        <v>0</v>
      </c>
      <c r="AO251">
        <f si="93" t="shared"/>
        <v>0</v>
      </c>
      <c r="AP251">
        <f si="94" t="shared"/>
        <v>0</v>
      </c>
      <c r="AQ251">
        <f si="95" t="shared"/>
        <v>0</v>
      </c>
      <c r="AR251">
        <f si="96" t="shared"/>
        <v>0</v>
      </c>
      <c r="AS251">
        <f si="97" t="shared"/>
        <v>0</v>
      </c>
      <c r="AU251" t="str">
        <f>IFERROR(VLOOKUP(C251,Results!$A$2:$B$240,2,FALSE)+VLOOKUP(D251,Results!$A$2:$B$240,2,FALSE)+VLOOKUP(E251,Results!$A$2:$B$240,2,FALSE)+VLOOKUP(F251,Results!$A$2:$B$240,2,FALSE)+VLOOKUP(G251,Results!$A$2:$B$240,2,FALSE)+VLOOKUP(H251,Results!$A$2:$B$240,2,FALSE)+VLOOKUP(I251,Results!$A$2:$B$240,2,FALSE)+VLOOKUP(J251,Results!$A$2:$B$240,2,FALSE)+VLOOKUP(B251,Results!$A$2:$B$240,2,FALSE)-MIN(VLOOKUP(C251,Results!$A$2:$B$240,2,FALSE),VLOOKUP(D251,Results!$A$2:$B$240,2,FALSE),VLOOKUP(E251,Results!$A$2:$B$240,2,FALSE),VLOOKUP(F251,Results!$A$2:$B$240,2,FALSE),VLOOKUP(G251,Results!$A$2:$B$240,2,FALSE),VLOOKUP(H251,Results!$A$2:$B$240,2,FALSE),VLOOKUP(I251,Results!$A$2:$B$240,2,FALSE),VLOOKUP(J251,Results!$A$2:$B$240,2,FALSE),VLOOKUP(B251,Results!$A$2:$B$240,2,FALSE)),"")</f>
        <v/>
      </c>
    </row>
    <row r="252" spans="2:47" x14ac:dyDescent="0.3">
      <c r="B252" s="7" t="s">
        <v>166</v>
      </c>
      <c r="C252" s="7" t="s">
        <v>170</v>
      </c>
      <c r="D252" s="7" t="s">
        <v>89</v>
      </c>
      <c r="E252" s="7" t="s">
        <v>146</v>
      </c>
      <c r="F252" s="7" t="s">
        <v>177</v>
      </c>
      <c r="G252" s="7" t="s">
        <v>178</v>
      </c>
      <c r="H252" s="7" t="s">
        <v>153</v>
      </c>
      <c r="I252" s="7" t="s">
        <v>92</v>
      </c>
      <c r="J252" s="7" t="s">
        <v>98</v>
      </c>
      <c r="K252" t="n">
        <v>17.0</v>
      </c>
      <c r="L252" s="30">
        <f si="84" t="shared"/>
        <v>0</v>
      </c>
      <c r="M252" s="6"/>
      <c r="N252" s="35" t="str">
        <f si="85" t="shared"/>
        <v/>
      </c>
      <c r="O252" s="59">
        <f>(IF(ISNUMBER(MATCH(B252,Sheet4!$K$92:$K$101,0)),1,0)+IF(ISNUMBER(MATCH(C252,Sheet4!$K$92:$K$101,0)),1,0)+IF(ISNUMBER(MATCH(D252,Sheet4!$K$92:$K$101,0)),1,0)+IF(ISNUMBER(MATCH(E252,Sheet4!$K$92:$K$101,0)),1,0)+IF(ISNUMBER(MATCH(F252,Sheet4!$K$92:$K$101,0)),1,0)+IF(ISNUMBER(MATCH(G252,Sheet4!$K$92:$K$101,0)),1,0)+IF(ISNUMBER(MATCH(H252,Sheet4!$K$92:$K$101,0)),1,0)+IF(ISNUMBER(MATCH(I252,Sheet4!$K$92:$K$101,0)),1,0)+IF(ISNUMBER(MATCH(J252,Sheet4!$K$92:$K$101,0)),1,0))
-
(IF(ISNUMBER(MATCH(B252,Sheet4!$F$2:$F$11,0)),1,0)+IF(ISNUMBER(MATCH(C252,Sheet4!$F$2:$F$11,0)),1,0)+IF(ISNUMBER(MATCH(D252,Sheet4!$F$2:$F$11,0)),1,0)+IF(ISNUMBER(MATCH(E252,Sheet4!$F$2:$F$11,0)),1,0)+IF(ISNUMBER(MATCH(F252,Sheet4!$F$2:$F$11,0)),1,0)+IF(ISNUMBER(MATCH(G252,Sheet4!$F$2:$F$11,0)),1,0)+IF(ISNUMBER(MATCH(H252,Sheet4!$F$2:$F$11,0)),1,0)+IF(ISNUMBER(MATCH(I252,Sheet4!$F$2:$F$11,0)),1,0)+IF(ISNUMBER(MATCH(J252,Sheet4!$F$2:$F$11,0)),1,0))</f>
        <v>0</v>
      </c>
      <c r="P252" s="40" t="str">
        <f>IFERROR(INDEX(Sheet4!$G:$G,MATCH(Sheet1!B252,Sheet4!$F:$F,0))+INDEX(Sheet4!$G:$G,MATCH(Sheet1!C252,Sheet4!$F:$F,0))+INDEX(Sheet4!$G:$G,MATCH(Sheet1!D252,Sheet4!$F:$F,0))+INDEX(Sheet4!$G:$G,MATCH(Sheet1!E252,Sheet4!$F:$F,0))+INDEX(Sheet4!$G:$G,MATCH(Sheet1!F252,Sheet4!$F:$F,0))+INDEX(Sheet4!$G:$G,MATCH(Sheet1!G252,Sheet4!$F:$F,0))+INDEX(Sheet4!$G:$G,MATCH(Sheet1!H252,Sheet4!$F:$F,0))+INDEX(Sheet4!$G:$G,MATCH(Sheet1!I252,Sheet4!$F:$F,0))+INDEX(Sheet4!$G:$G,MATCH(Sheet1!J252,Sheet4!$F:$F,0)),"")</f>
        <v/>
      </c>
      <c r="Q252" s="15"/>
      <c r="R252" s="18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19"/>
      <c r="AD252" s="19"/>
      <c r="AE252" s="20"/>
      <c r="AF252">
        <f si="87" t="shared"/>
        <v>0</v>
      </c>
      <c r="AH252">
        <v>229</v>
      </c>
      <c r="AI252" t="str">
        <f si="86" t="shared"/>
        <v>Ben SimmonsJeremy LinDevin BookerMalik BeasleyWill BartonKelly OubreJosh JacksonPaul MillsapRudy Gobert</v>
      </c>
      <c r="AJ252">
        <f si="88" t="shared"/>
        <v>0</v>
      </c>
      <c r="AK252">
        <f si="89" t="shared"/>
        <v>0</v>
      </c>
      <c r="AL252">
        <f si="90" t="shared"/>
        <v>0</v>
      </c>
      <c r="AM252">
        <f si="91" t="shared"/>
        <v>0</v>
      </c>
      <c r="AN252">
        <f si="92" t="shared"/>
        <v>0</v>
      </c>
      <c r="AO252">
        <f si="93" t="shared"/>
        <v>0</v>
      </c>
      <c r="AP252">
        <f si="94" t="shared"/>
        <v>0</v>
      </c>
      <c r="AQ252">
        <f si="95" t="shared"/>
        <v>0</v>
      </c>
      <c r="AR252">
        <f si="96" t="shared"/>
        <v>0</v>
      </c>
      <c r="AS252">
        <f si="97" t="shared"/>
        <v>0</v>
      </c>
      <c r="AU252" t="str">
        <f>IFERROR(VLOOKUP(C252,Results!$A$2:$B$240,2,FALSE)+VLOOKUP(D252,Results!$A$2:$B$240,2,FALSE)+VLOOKUP(E252,Results!$A$2:$B$240,2,FALSE)+VLOOKUP(F252,Results!$A$2:$B$240,2,FALSE)+VLOOKUP(G252,Results!$A$2:$B$240,2,FALSE)+VLOOKUP(H252,Results!$A$2:$B$240,2,FALSE)+VLOOKUP(I252,Results!$A$2:$B$240,2,FALSE)+VLOOKUP(J252,Results!$A$2:$B$240,2,FALSE)+VLOOKUP(B252,Results!$A$2:$B$240,2,FALSE)-MIN(VLOOKUP(C252,Results!$A$2:$B$240,2,FALSE),VLOOKUP(D252,Results!$A$2:$B$240,2,FALSE),VLOOKUP(E252,Results!$A$2:$B$240,2,FALSE),VLOOKUP(F252,Results!$A$2:$B$240,2,FALSE),VLOOKUP(G252,Results!$A$2:$B$240,2,FALSE),VLOOKUP(H252,Results!$A$2:$B$240,2,FALSE),VLOOKUP(I252,Results!$A$2:$B$240,2,FALSE),VLOOKUP(J252,Results!$A$2:$B$240,2,FALSE),VLOOKUP(B252,Results!$A$2:$B$240,2,FALSE)),"")</f>
        <v/>
      </c>
    </row>
    <row customHeight="1" ht="18.75" r="253" spans="2:47" x14ac:dyDescent="0.3">
      <c r="B253" s="7" t="s">
        <v>166</v>
      </c>
      <c r="C253" s="7" t="s">
        <v>170</v>
      </c>
      <c r="D253" s="7" t="s">
        <v>173</v>
      </c>
      <c r="E253" s="7" t="s">
        <v>146</v>
      </c>
      <c r="F253" s="7" t="s">
        <v>177</v>
      </c>
      <c r="G253" s="7" t="s">
        <v>178</v>
      </c>
      <c r="H253" s="7" t="s">
        <v>153</v>
      </c>
      <c r="I253" s="7" t="s">
        <v>182</v>
      </c>
      <c r="J253" s="7" t="s">
        <v>98</v>
      </c>
      <c r="K253" t="n">
        <v>17.0</v>
      </c>
      <c r="L253" s="30">
        <f si="84" t="shared"/>
        <v>0</v>
      </c>
      <c r="M253" s="6"/>
      <c r="N253" s="35" t="str">
        <f si="85" t="shared"/>
        <v/>
      </c>
      <c r="O253" s="59">
        <f>(IF(ISNUMBER(MATCH(B253,Sheet4!$K$92:$K$101,0)),1,0)+IF(ISNUMBER(MATCH(C253,Sheet4!$K$92:$K$101,0)),1,0)+IF(ISNUMBER(MATCH(D253,Sheet4!$K$92:$K$101,0)),1,0)+IF(ISNUMBER(MATCH(E253,Sheet4!$K$92:$K$101,0)),1,0)+IF(ISNUMBER(MATCH(F253,Sheet4!$K$92:$K$101,0)),1,0)+IF(ISNUMBER(MATCH(G253,Sheet4!$K$92:$K$101,0)),1,0)+IF(ISNUMBER(MATCH(H253,Sheet4!$K$92:$K$101,0)),1,0)+IF(ISNUMBER(MATCH(I253,Sheet4!$K$92:$K$101,0)),1,0)+IF(ISNUMBER(MATCH(J253,Sheet4!$K$92:$K$101,0)),1,0))
-
(IF(ISNUMBER(MATCH(B253,Sheet4!$F$2:$F$11,0)),1,0)+IF(ISNUMBER(MATCH(C253,Sheet4!$F$2:$F$11,0)),1,0)+IF(ISNUMBER(MATCH(D253,Sheet4!$F$2:$F$11,0)),1,0)+IF(ISNUMBER(MATCH(E253,Sheet4!$F$2:$F$11,0)),1,0)+IF(ISNUMBER(MATCH(F253,Sheet4!$F$2:$F$11,0)),1,0)+IF(ISNUMBER(MATCH(G253,Sheet4!$F$2:$F$11,0)),1,0)+IF(ISNUMBER(MATCH(H253,Sheet4!$F$2:$F$11,0)),1,0)+IF(ISNUMBER(MATCH(I253,Sheet4!$F$2:$F$11,0)),1,0)+IF(ISNUMBER(MATCH(J253,Sheet4!$F$2:$F$11,0)),1,0))</f>
        <v>0</v>
      </c>
      <c r="P253" s="40" t="str">
        <f>IFERROR(INDEX(Sheet4!$G:$G,MATCH(Sheet1!B253,Sheet4!$F:$F,0))+INDEX(Sheet4!$G:$G,MATCH(Sheet1!C253,Sheet4!$F:$F,0))+INDEX(Sheet4!$G:$G,MATCH(Sheet1!D253,Sheet4!$F:$F,0))+INDEX(Sheet4!$G:$G,MATCH(Sheet1!E253,Sheet4!$F:$F,0))+INDEX(Sheet4!$G:$G,MATCH(Sheet1!F253,Sheet4!$F:$F,0))+INDEX(Sheet4!$G:$G,MATCH(Sheet1!G253,Sheet4!$F:$F,0))+INDEX(Sheet4!$G:$G,MATCH(Sheet1!H253,Sheet4!$F:$F,0))+INDEX(Sheet4!$G:$G,MATCH(Sheet1!I253,Sheet4!$F:$F,0))+INDEX(Sheet4!$G:$G,MATCH(Sheet1!J253,Sheet4!$F:$F,0)),"")</f>
        <v/>
      </c>
      <c r="Q253" s="15"/>
      <c r="R253" s="18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19"/>
      <c r="AD253" s="19"/>
      <c r="AE253" s="20"/>
      <c r="AF253">
        <f si="87" t="shared"/>
        <v>0</v>
      </c>
      <c r="AH253">
        <v>230</v>
      </c>
      <c r="AI253" t="str">
        <f si="86" t="shared"/>
        <v>De'Aaron FoxIsaiah CanaanJames HardenMalik BeasleyKelly OubreMikal BridgesJohn CollinsPaul MillsapDeandre Ayton</v>
      </c>
      <c r="AJ253">
        <f si="88" t="shared"/>
        <v>0</v>
      </c>
      <c r="AK253">
        <f si="89" t="shared"/>
        <v>0</v>
      </c>
      <c r="AL253">
        <f si="90" t="shared"/>
        <v>0</v>
      </c>
      <c r="AM253">
        <f si="91" t="shared"/>
        <v>0</v>
      </c>
      <c r="AN253">
        <f si="92" t="shared"/>
        <v>0</v>
      </c>
      <c r="AO253">
        <f si="93" t="shared"/>
        <v>0</v>
      </c>
      <c r="AP253">
        <f si="94" t="shared"/>
        <v>0</v>
      </c>
      <c r="AQ253">
        <f si="95" t="shared"/>
        <v>0</v>
      </c>
      <c r="AR253">
        <f si="96" t="shared"/>
        <v>0</v>
      </c>
      <c r="AS253">
        <f si="97" t="shared"/>
        <v>0</v>
      </c>
      <c r="AU253" t="str">
        <f>IFERROR(VLOOKUP(C253,Results!$A$2:$B$240,2,FALSE)+VLOOKUP(D253,Results!$A$2:$B$240,2,FALSE)+VLOOKUP(E253,Results!$A$2:$B$240,2,FALSE)+VLOOKUP(F253,Results!$A$2:$B$240,2,FALSE)+VLOOKUP(G253,Results!$A$2:$B$240,2,FALSE)+VLOOKUP(H253,Results!$A$2:$B$240,2,FALSE)+VLOOKUP(I253,Results!$A$2:$B$240,2,FALSE)+VLOOKUP(J253,Results!$A$2:$B$240,2,FALSE)+VLOOKUP(B253,Results!$A$2:$B$240,2,FALSE)-MIN(VLOOKUP(C253,Results!$A$2:$B$240,2,FALSE),VLOOKUP(D253,Results!$A$2:$B$240,2,FALSE),VLOOKUP(E253,Results!$A$2:$B$240,2,FALSE),VLOOKUP(F253,Results!$A$2:$B$240,2,FALSE),VLOOKUP(G253,Results!$A$2:$B$240,2,FALSE),VLOOKUP(H253,Results!$A$2:$B$240,2,FALSE),VLOOKUP(I253,Results!$A$2:$B$240,2,FALSE),VLOOKUP(J253,Results!$A$2:$B$240,2,FALSE),VLOOKUP(B253,Results!$A$2:$B$240,2,FALSE)),"")</f>
        <v/>
      </c>
    </row>
    <row customHeight="1" ht="18.75" r="254" spans="2:47" x14ac:dyDescent="0.3">
      <c r="B254" s="7" t="s">
        <v>87</v>
      </c>
      <c r="C254" s="7" t="s">
        <v>170</v>
      </c>
      <c r="D254" s="7" t="s">
        <v>173</v>
      </c>
      <c r="E254" s="7" t="s">
        <v>146</v>
      </c>
      <c r="F254" s="7" t="s">
        <v>177</v>
      </c>
      <c r="G254" s="7" t="s">
        <v>96</v>
      </c>
      <c r="H254" s="7" t="s">
        <v>92</v>
      </c>
      <c r="I254" s="7" t="s">
        <v>93</v>
      </c>
      <c r="J254" s="7" t="s">
        <v>186</v>
      </c>
      <c r="K254" t="n">
        <v>17.0</v>
      </c>
      <c r="L254" s="30">
        <f si="84" t="shared"/>
        <v>0</v>
      </c>
      <c r="M254" s="6"/>
      <c r="N254" s="35" t="str">
        <f si="85" t="shared"/>
        <v/>
      </c>
      <c r="O254" s="59">
        <f>(IF(ISNUMBER(MATCH(B254,Sheet4!$K$92:$K$101,0)),1,0)+IF(ISNUMBER(MATCH(C254,Sheet4!$K$92:$K$101,0)),1,0)+IF(ISNUMBER(MATCH(D254,Sheet4!$K$92:$K$101,0)),1,0)+IF(ISNUMBER(MATCH(E254,Sheet4!$K$92:$K$101,0)),1,0)+IF(ISNUMBER(MATCH(F254,Sheet4!$K$92:$K$101,0)),1,0)+IF(ISNUMBER(MATCH(G254,Sheet4!$K$92:$K$101,0)),1,0)+IF(ISNUMBER(MATCH(H254,Sheet4!$K$92:$K$101,0)),1,0)+IF(ISNUMBER(MATCH(I254,Sheet4!$K$92:$K$101,0)),1,0)+IF(ISNUMBER(MATCH(J254,Sheet4!$K$92:$K$101,0)),1,0))
-
(IF(ISNUMBER(MATCH(B254,Sheet4!$F$2:$F$11,0)),1,0)+IF(ISNUMBER(MATCH(C254,Sheet4!$F$2:$F$11,0)),1,0)+IF(ISNUMBER(MATCH(D254,Sheet4!$F$2:$F$11,0)),1,0)+IF(ISNUMBER(MATCH(E254,Sheet4!$F$2:$F$11,0)),1,0)+IF(ISNUMBER(MATCH(F254,Sheet4!$F$2:$F$11,0)),1,0)+IF(ISNUMBER(MATCH(G254,Sheet4!$F$2:$F$11,0)),1,0)+IF(ISNUMBER(MATCH(H254,Sheet4!$F$2:$F$11,0)),1,0)+IF(ISNUMBER(MATCH(I254,Sheet4!$F$2:$F$11,0)),1,0)+IF(ISNUMBER(MATCH(J254,Sheet4!$F$2:$F$11,0)),1,0))</f>
        <v>0</v>
      </c>
      <c r="P254" s="40" t="str">
        <f>IFERROR(INDEX(Sheet4!$G:$G,MATCH(Sheet1!B254,Sheet4!$F:$F,0))+INDEX(Sheet4!$G:$G,MATCH(Sheet1!C254,Sheet4!$F:$F,0))+INDEX(Sheet4!$G:$G,MATCH(Sheet1!D254,Sheet4!$F:$F,0))+INDEX(Sheet4!$G:$G,MATCH(Sheet1!E254,Sheet4!$F:$F,0))+INDEX(Sheet4!$G:$G,MATCH(Sheet1!F254,Sheet4!$F:$F,0))+INDEX(Sheet4!$G:$G,MATCH(Sheet1!G254,Sheet4!$F:$F,0))+INDEX(Sheet4!$G:$G,MATCH(Sheet1!H254,Sheet4!$F:$F,0))+INDEX(Sheet4!$G:$G,MATCH(Sheet1!I254,Sheet4!$F:$F,0))+INDEX(Sheet4!$G:$G,MATCH(Sheet1!J254,Sheet4!$F:$F,0)),"")</f>
        <v/>
      </c>
      <c r="Q254" s="15"/>
      <c r="R254" s="18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19"/>
      <c r="AD254" s="19"/>
      <c r="AE254" s="20"/>
      <c r="AF254">
        <f si="87" t="shared"/>
        <v>0</v>
      </c>
      <c r="AH254">
        <v>231</v>
      </c>
      <c r="AI254" t="str">
        <f si="86" t="shared"/>
        <v>Ben SimmonsDe'Aaron FoxDevin BookerMalik BeasleyCorey BrewerLuol DengKenneth FariedJohn CollinsDeandre Ayton</v>
      </c>
      <c r="AJ254">
        <f si="88" t="shared"/>
        <v>0</v>
      </c>
      <c r="AK254">
        <f si="89" t="shared"/>
        <v>0</v>
      </c>
      <c r="AL254">
        <f si="90" t="shared"/>
        <v>0</v>
      </c>
      <c r="AM254">
        <f si="91" t="shared"/>
        <v>0</v>
      </c>
      <c r="AN254">
        <f si="92" t="shared"/>
        <v>0</v>
      </c>
      <c r="AO254">
        <f si="93" t="shared"/>
        <v>0</v>
      </c>
      <c r="AP254">
        <f si="94" t="shared"/>
        <v>0</v>
      </c>
      <c r="AQ254">
        <f si="95" t="shared"/>
        <v>0</v>
      </c>
      <c r="AR254">
        <f si="96" t="shared"/>
        <v>0</v>
      </c>
      <c r="AS254">
        <f si="97" t="shared"/>
        <v>0</v>
      </c>
      <c r="AU254" t="str">
        <f>IFERROR(VLOOKUP(C254,Results!$A$2:$B$240,2,FALSE)+VLOOKUP(D254,Results!$A$2:$B$240,2,FALSE)+VLOOKUP(E254,Results!$A$2:$B$240,2,FALSE)+VLOOKUP(F254,Results!$A$2:$B$240,2,FALSE)+VLOOKUP(G254,Results!$A$2:$B$240,2,FALSE)+VLOOKUP(H254,Results!$A$2:$B$240,2,FALSE)+VLOOKUP(I254,Results!$A$2:$B$240,2,FALSE)+VLOOKUP(J254,Results!$A$2:$B$240,2,FALSE)+VLOOKUP(B254,Results!$A$2:$B$240,2,FALSE)-MIN(VLOOKUP(C254,Results!$A$2:$B$240,2,FALSE),VLOOKUP(D254,Results!$A$2:$B$240,2,FALSE),VLOOKUP(E254,Results!$A$2:$B$240,2,FALSE),VLOOKUP(F254,Results!$A$2:$B$240,2,FALSE),VLOOKUP(G254,Results!$A$2:$B$240,2,FALSE),VLOOKUP(H254,Results!$A$2:$B$240,2,FALSE),VLOOKUP(I254,Results!$A$2:$B$240,2,FALSE),VLOOKUP(J254,Results!$A$2:$B$240,2,FALSE),VLOOKUP(B254,Results!$A$2:$B$240,2,FALSE)),"")</f>
        <v/>
      </c>
    </row>
    <row customHeight="1" ht="18.75" r="255" spans="2:47" x14ac:dyDescent="0.3">
      <c r="B255" s="7" t="s">
        <v>166</v>
      </c>
      <c r="C255" s="7" t="s">
        <v>116</v>
      </c>
      <c r="D255" s="7" t="s">
        <v>173</v>
      </c>
      <c r="E255" s="7" t="s">
        <v>146</v>
      </c>
      <c r="F255" s="7" t="s">
        <v>150</v>
      </c>
      <c r="G255" s="7" t="s">
        <v>179</v>
      </c>
      <c r="H255" s="7" t="s">
        <v>181</v>
      </c>
      <c r="I255" s="7" t="s">
        <v>152</v>
      </c>
      <c r="J255" s="7" t="s">
        <v>188</v>
      </c>
      <c r="K255" t="n">
        <v>17.0</v>
      </c>
      <c r="L255" s="30">
        <f si="84" t="shared"/>
        <v>0</v>
      </c>
      <c r="M255" s="6"/>
      <c r="N255" s="35" t="str">
        <f si="85" t="shared"/>
        <v/>
      </c>
      <c r="O255" s="59">
        <f>(IF(ISNUMBER(MATCH(B255,Sheet4!$K$92:$K$101,0)),1,0)+IF(ISNUMBER(MATCH(C255,Sheet4!$K$92:$K$101,0)),1,0)+IF(ISNUMBER(MATCH(D255,Sheet4!$K$92:$K$101,0)),1,0)+IF(ISNUMBER(MATCH(E255,Sheet4!$K$92:$K$101,0)),1,0)+IF(ISNUMBER(MATCH(F255,Sheet4!$K$92:$K$101,0)),1,0)+IF(ISNUMBER(MATCH(G255,Sheet4!$K$92:$K$101,0)),1,0)+IF(ISNUMBER(MATCH(H255,Sheet4!$K$92:$K$101,0)),1,0)+IF(ISNUMBER(MATCH(I255,Sheet4!$K$92:$K$101,0)),1,0)+IF(ISNUMBER(MATCH(J255,Sheet4!$K$92:$K$101,0)),1,0))
-
(IF(ISNUMBER(MATCH(B255,Sheet4!$F$2:$F$11,0)),1,0)+IF(ISNUMBER(MATCH(C255,Sheet4!$F$2:$F$11,0)),1,0)+IF(ISNUMBER(MATCH(D255,Sheet4!$F$2:$F$11,0)),1,0)+IF(ISNUMBER(MATCH(E255,Sheet4!$F$2:$F$11,0)),1,0)+IF(ISNUMBER(MATCH(F255,Sheet4!$F$2:$F$11,0)),1,0)+IF(ISNUMBER(MATCH(G255,Sheet4!$F$2:$F$11,0)),1,0)+IF(ISNUMBER(MATCH(H255,Sheet4!$F$2:$F$11,0)),1,0)+IF(ISNUMBER(MATCH(I255,Sheet4!$F$2:$F$11,0)),1,0)+IF(ISNUMBER(MATCH(J255,Sheet4!$F$2:$F$11,0)),1,0))</f>
        <v>0</v>
      </c>
      <c r="P255" s="40" t="str">
        <f>IFERROR(INDEX(Sheet4!$G:$G,MATCH(Sheet1!B255,Sheet4!$F:$F,0))+INDEX(Sheet4!$G:$G,MATCH(Sheet1!C255,Sheet4!$F:$F,0))+INDEX(Sheet4!$G:$G,MATCH(Sheet1!D255,Sheet4!$F:$F,0))+INDEX(Sheet4!$G:$G,MATCH(Sheet1!E255,Sheet4!$F:$F,0))+INDEX(Sheet4!$G:$G,MATCH(Sheet1!F255,Sheet4!$F:$F,0))+INDEX(Sheet4!$G:$G,MATCH(Sheet1!G255,Sheet4!$F:$F,0))+INDEX(Sheet4!$G:$G,MATCH(Sheet1!H255,Sheet4!$F:$F,0))+INDEX(Sheet4!$G:$G,MATCH(Sheet1!I255,Sheet4!$F:$F,0))+INDEX(Sheet4!$G:$G,MATCH(Sheet1!J255,Sheet4!$F:$F,0)),"")</f>
        <v/>
      </c>
      <c r="Q255" s="15"/>
      <c r="R255" s="18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19"/>
      <c r="AD255" s="19"/>
      <c r="AE255" s="20"/>
      <c r="AF255">
        <f si="87" t="shared"/>
        <v>0</v>
      </c>
      <c r="AH255">
        <v>232</v>
      </c>
      <c r="AI255" t="str">
        <f si="86" t="shared"/>
        <v>De'Aaron FoxLandry ShametDevin BookerMonte MorrisWill BartonKelly OubreJosh JacksonPaul MillsapJoel Embiid</v>
      </c>
      <c r="AJ255">
        <f si="88" t="shared"/>
        <v>0</v>
      </c>
      <c r="AK255">
        <f si="89" t="shared"/>
        <v>0</v>
      </c>
      <c r="AL255">
        <f si="90" t="shared"/>
        <v>0</v>
      </c>
      <c r="AM255">
        <f si="91" t="shared"/>
        <v>0</v>
      </c>
      <c r="AN255">
        <f si="92" t="shared"/>
        <v>0</v>
      </c>
      <c r="AO255">
        <f si="93" t="shared"/>
        <v>0</v>
      </c>
      <c r="AP255">
        <f si="94" t="shared"/>
        <v>0</v>
      </c>
      <c r="AQ255">
        <f si="95" t="shared"/>
        <v>0</v>
      </c>
      <c r="AR255">
        <f si="96" t="shared"/>
        <v>0</v>
      </c>
      <c r="AS255">
        <f si="97" t="shared"/>
        <v>0</v>
      </c>
      <c r="AU255" t="str">
        <f>IFERROR(VLOOKUP(C255,Results!$A$2:$B$240,2,FALSE)+VLOOKUP(D255,Results!$A$2:$B$240,2,FALSE)+VLOOKUP(E255,Results!$A$2:$B$240,2,FALSE)+VLOOKUP(F255,Results!$A$2:$B$240,2,FALSE)+VLOOKUP(G255,Results!$A$2:$B$240,2,FALSE)+VLOOKUP(H255,Results!$A$2:$B$240,2,FALSE)+VLOOKUP(I255,Results!$A$2:$B$240,2,FALSE)+VLOOKUP(J255,Results!$A$2:$B$240,2,FALSE)+VLOOKUP(B255,Results!$A$2:$B$240,2,FALSE)-MIN(VLOOKUP(C255,Results!$A$2:$B$240,2,FALSE),VLOOKUP(D255,Results!$A$2:$B$240,2,FALSE),VLOOKUP(E255,Results!$A$2:$B$240,2,FALSE),VLOOKUP(F255,Results!$A$2:$B$240,2,FALSE),VLOOKUP(G255,Results!$A$2:$B$240,2,FALSE),VLOOKUP(H255,Results!$A$2:$B$240,2,FALSE),VLOOKUP(I255,Results!$A$2:$B$240,2,FALSE),VLOOKUP(J255,Results!$A$2:$B$240,2,FALSE),VLOOKUP(B255,Results!$A$2:$B$240,2,FALSE)),"")</f>
        <v/>
      </c>
    </row>
    <row customHeight="1" ht="18.75" r="256" spans="2:47" x14ac:dyDescent="0.3">
      <c r="B256" s="7" t="s">
        <v>166</v>
      </c>
      <c r="C256" s="7" t="s">
        <v>108</v>
      </c>
      <c r="D256" s="7" t="s">
        <v>89</v>
      </c>
      <c r="E256" s="7" t="s">
        <v>146</v>
      </c>
      <c r="F256" s="7" t="s">
        <v>150</v>
      </c>
      <c r="G256" s="7" t="s">
        <v>159</v>
      </c>
      <c r="H256" s="7" t="s">
        <v>181</v>
      </c>
      <c r="I256" s="7" t="s">
        <v>152</v>
      </c>
      <c r="J256" s="7" t="s">
        <v>188</v>
      </c>
      <c r="K256" t="n">
        <v>17.0</v>
      </c>
      <c r="L256" s="30">
        <f si="84" t="shared"/>
        <v>0</v>
      </c>
      <c r="M256" s="6"/>
      <c r="N256" s="35" t="str">
        <f si="85" t="shared"/>
        <v/>
      </c>
      <c r="O256" s="59">
        <f>(IF(ISNUMBER(MATCH(B256,Sheet4!$K$92:$K$101,0)),1,0)+IF(ISNUMBER(MATCH(C256,Sheet4!$K$92:$K$101,0)),1,0)+IF(ISNUMBER(MATCH(D256,Sheet4!$K$92:$K$101,0)),1,0)+IF(ISNUMBER(MATCH(E256,Sheet4!$K$92:$K$101,0)),1,0)+IF(ISNUMBER(MATCH(F256,Sheet4!$K$92:$K$101,0)),1,0)+IF(ISNUMBER(MATCH(G256,Sheet4!$K$92:$K$101,0)),1,0)+IF(ISNUMBER(MATCH(H256,Sheet4!$K$92:$K$101,0)),1,0)+IF(ISNUMBER(MATCH(I256,Sheet4!$K$92:$K$101,0)),1,0)+IF(ISNUMBER(MATCH(J256,Sheet4!$K$92:$K$101,0)),1,0))
-
(IF(ISNUMBER(MATCH(B256,Sheet4!$F$2:$F$11,0)),1,0)+IF(ISNUMBER(MATCH(C256,Sheet4!$F$2:$F$11,0)),1,0)+IF(ISNUMBER(MATCH(D256,Sheet4!$F$2:$F$11,0)),1,0)+IF(ISNUMBER(MATCH(E256,Sheet4!$F$2:$F$11,0)),1,0)+IF(ISNUMBER(MATCH(F256,Sheet4!$F$2:$F$11,0)),1,0)+IF(ISNUMBER(MATCH(G256,Sheet4!$F$2:$F$11,0)),1,0)+IF(ISNUMBER(MATCH(H256,Sheet4!$F$2:$F$11,0)),1,0)+IF(ISNUMBER(MATCH(I256,Sheet4!$F$2:$F$11,0)),1,0)+IF(ISNUMBER(MATCH(J256,Sheet4!$F$2:$F$11,0)),1,0))</f>
        <v>0</v>
      </c>
      <c r="P256" s="40" t="str">
        <f>IFERROR(INDEX(Sheet4!$G:$G,MATCH(Sheet1!B256,Sheet4!$F:$F,0))+INDEX(Sheet4!$G:$G,MATCH(Sheet1!C256,Sheet4!$F:$F,0))+INDEX(Sheet4!$G:$G,MATCH(Sheet1!D256,Sheet4!$F:$F,0))+INDEX(Sheet4!$G:$G,MATCH(Sheet1!E256,Sheet4!$F:$F,0))+INDEX(Sheet4!$G:$G,MATCH(Sheet1!F256,Sheet4!$F:$F,0))+INDEX(Sheet4!$G:$G,MATCH(Sheet1!G256,Sheet4!$F:$F,0))+INDEX(Sheet4!$G:$G,MATCH(Sheet1!H256,Sheet4!$F:$F,0))+INDEX(Sheet4!$G:$G,MATCH(Sheet1!I256,Sheet4!$F:$F,0))+INDEX(Sheet4!$G:$G,MATCH(Sheet1!J256,Sheet4!$F:$F,0)),"")</f>
        <v/>
      </c>
      <c r="Q256" s="15"/>
      <c r="R256" s="18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19"/>
      <c r="AD256" s="19"/>
      <c r="AE256" s="20"/>
      <c r="AF256">
        <f si="87" t="shared"/>
        <v>0</v>
      </c>
      <c r="AH256">
        <v>233</v>
      </c>
      <c r="AI256" t="str">
        <f si="86" t="shared"/>
        <v>Ben SimmonsIsaiah CanaanJimmy ButlerTorrey CraigWill BartonMikal BridgesKenneth FariedJosh JacksonRudy Gobert</v>
      </c>
      <c r="AJ256">
        <f si="88" t="shared"/>
        <v>0</v>
      </c>
      <c r="AK256">
        <f si="89" t="shared"/>
        <v>0</v>
      </c>
      <c r="AL256">
        <f si="90" t="shared"/>
        <v>0</v>
      </c>
      <c r="AM256">
        <f si="91" t="shared"/>
        <v>0</v>
      </c>
      <c r="AN256">
        <f si="92" t="shared"/>
        <v>0</v>
      </c>
      <c r="AO256">
        <f si="93" t="shared"/>
        <v>0</v>
      </c>
      <c r="AP256">
        <f si="94" t="shared"/>
        <v>0</v>
      </c>
      <c r="AQ256">
        <f si="95" t="shared"/>
        <v>0</v>
      </c>
      <c r="AR256">
        <f si="96" t="shared"/>
        <v>0</v>
      </c>
      <c r="AS256">
        <f si="97" t="shared"/>
        <v>0</v>
      </c>
      <c r="AU256" t="str">
        <f>IFERROR(VLOOKUP(C256,Results!$A$2:$B$240,2,FALSE)+VLOOKUP(D256,Results!$A$2:$B$240,2,FALSE)+VLOOKUP(E256,Results!$A$2:$B$240,2,FALSE)+VLOOKUP(F256,Results!$A$2:$B$240,2,FALSE)+VLOOKUP(G256,Results!$A$2:$B$240,2,FALSE)+VLOOKUP(H256,Results!$A$2:$B$240,2,FALSE)+VLOOKUP(I256,Results!$A$2:$B$240,2,FALSE)+VLOOKUP(J256,Results!$A$2:$B$240,2,FALSE)+VLOOKUP(B256,Results!$A$2:$B$240,2,FALSE)-MIN(VLOOKUP(C256,Results!$A$2:$B$240,2,FALSE),VLOOKUP(D256,Results!$A$2:$B$240,2,FALSE),VLOOKUP(E256,Results!$A$2:$B$240,2,FALSE),VLOOKUP(F256,Results!$A$2:$B$240,2,FALSE),VLOOKUP(G256,Results!$A$2:$B$240,2,FALSE),VLOOKUP(H256,Results!$A$2:$B$240,2,FALSE),VLOOKUP(I256,Results!$A$2:$B$240,2,FALSE),VLOOKUP(J256,Results!$A$2:$B$240,2,FALSE),VLOOKUP(B256,Results!$A$2:$B$240,2,FALSE)),"")</f>
        <v/>
      </c>
    </row>
    <row customHeight="1" ht="18.75" r="257" spans="2:47" x14ac:dyDescent="0.3">
      <c r="B257" s="7" t="s">
        <v>166</v>
      </c>
      <c r="C257" s="7" t="s">
        <v>87</v>
      </c>
      <c r="D257" s="7" t="s">
        <v>173</v>
      </c>
      <c r="E257" s="7" t="s">
        <v>146</v>
      </c>
      <c r="F257" s="7" t="s">
        <v>177</v>
      </c>
      <c r="G257" s="7" t="s">
        <v>100</v>
      </c>
      <c r="H257" s="7" t="s">
        <v>182</v>
      </c>
      <c r="I257" s="7" t="s">
        <v>155</v>
      </c>
      <c r="J257" s="7" t="s">
        <v>186</v>
      </c>
      <c r="K257" t="n">
        <v>17.0</v>
      </c>
      <c r="L257" s="30">
        <f si="84" t="shared"/>
        <v>0</v>
      </c>
      <c r="M257" s="6"/>
      <c r="N257" s="35" t="str">
        <f si="85" t="shared"/>
        <v/>
      </c>
      <c r="O257" s="59">
        <f>(IF(ISNUMBER(MATCH(B257,Sheet4!$K$92:$K$101,0)),1,0)+IF(ISNUMBER(MATCH(C257,Sheet4!$K$92:$K$101,0)),1,0)+IF(ISNUMBER(MATCH(D257,Sheet4!$K$92:$K$101,0)),1,0)+IF(ISNUMBER(MATCH(E257,Sheet4!$K$92:$K$101,0)),1,0)+IF(ISNUMBER(MATCH(F257,Sheet4!$K$92:$K$101,0)),1,0)+IF(ISNUMBER(MATCH(G257,Sheet4!$K$92:$K$101,0)),1,0)+IF(ISNUMBER(MATCH(H257,Sheet4!$K$92:$K$101,0)),1,0)+IF(ISNUMBER(MATCH(I257,Sheet4!$K$92:$K$101,0)),1,0)+IF(ISNUMBER(MATCH(J257,Sheet4!$K$92:$K$101,0)),1,0))
-
(IF(ISNUMBER(MATCH(B257,Sheet4!$F$2:$F$11,0)),1,0)+IF(ISNUMBER(MATCH(C257,Sheet4!$F$2:$F$11,0)),1,0)+IF(ISNUMBER(MATCH(D257,Sheet4!$F$2:$F$11,0)),1,0)+IF(ISNUMBER(MATCH(E257,Sheet4!$F$2:$F$11,0)),1,0)+IF(ISNUMBER(MATCH(F257,Sheet4!$F$2:$F$11,0)),1,0)+IF(ISNUMBER(MATCH(G257,Sheet4!$F$2:$F$11,0)),1,0)+IF(ISNUMBER(MATCH(H257,Sheet4!$F$2:$F$11,0)),1,0)+IF(ISNUMBER(MATCH(I257,Sheet4!$F$2:$F$11,0)),1,0)+IF(ISNUMBER(MATCH(J257,Sheet4!$F$2:$F$11,0)),1,0))</f>
        <v>0</v>
      </c>
      <c r="P257" s="40" t="str">
        <f>IFERROR(INDEX(Sheet4!$G:$G,MATCH(Sheet1!B257,Sheet4!$F:$F,0))+INDEX(Sheet4!$G:$G,MATCH(Sheet1!C257,Sheet4!$F:$F,0))+INDEX(Sheet4!$G:$G,MATCH(Sheet1!D257,Sheet4!$F:$F,0))+INDEX(Sheet4!$G:$G,MATCH(Sheet1!E257,Sheet4!$F:$F,0))+INDEX(Sheet4!$G:$G,MATCH(Sheet1!F257,Sheet4!$F:$F,0))+INDEX(Sheet4!$G:$G,MATCH(Sheet1!G257,Sheet4!$F:$F,0))+INDEX(Sheet4!$G:$G,MATCH(Sheet1!H257,Sheet4!$F:$F,0))+INDEX(Sheet4!$G:$G,MATCH(Sheet1!I257,Sheet4!$F:$F,0))+INDEX(Sheet4!$G:$G,MATCH(Sheet1!J257,Sheet4!$F:$F,0)),"")</f>
        <v/>
      </c>
      <c r="Q257" s="15"/>
      <c r="R257" s="18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19"/>
      <c r="AD257" s="19"/>
      <c r="AE257" s="20"/>
      <c r="AF257">
        <f si="87" t="shared"/>
        <v>0</v>
      </c>
      <c r="AH257">
        <v>234</v>
      </c>
      <c r="AI257" t="str">
        <f si="86" t="shared"/>
        <v>De'Aaron FoxTrae YoungDevin BookerMonte MorrisKelly OubreGerald GreenJohn CollinsJosh JacksonRudy Gobert</v>
      </c>
      <c r="AJ257">
        <f si="88" t="shared"/>
        <v>0</v>
      </c>
      <c r="AK257">
        <f si="89" t="shared"/>
        <v>0</v>
      </c>
      <c r="AL257">
        <f si="90" t="shared"/>
        <v>0</v>
      </c>
      <c r="AM257">
        <f si="91" t="shared"/>
        <v>0</v>
      </c>
      <c r="AN257">
        <f si="92" t="shared"/>
        <v>0</v>
      </c>
      <c r="AO257">
        <f si="93" t="shared"/>
        <v>0</v>
      </c>
      <c r="AP257">
        <f si="94" t="shared"/>
        <v>0</v>
      </c>
      <c r="AQ257">
        <f si="95" t="shared"/>
        <v>0</v>
      </c>
      <c r="AR257">
        <f si="96" t="shared"/>
        <v>0</v>
      </c>
      <c r="AS257">
        <f si="97" t="shared"/>
        <v>0</v>
      </c>
      <c r="AU257" t="str">
        <f>IFERROR(VLOOKUP(C257,Results!$A$2:$B$240,2,FALSE)+VLOOKUP(D257,Results!$A$2:$B$240,2,FALSE)+VLOOKUP(E257,Results!$A$2:$B$240,2,FALSE)+VLOOKUP(F257,Results!$A$2:$B$240,2,FALSE)+VLOOKUP(G257,Results!$A$2:$B$240,2,FALSE)+VLOOKUP(H257,Results!$A$2:$B$240,2,FALSE)+VLOOKUP(I257,Results!$A$2:$B$240,2,FALSE)+VLOOKUP(J257,Results!$A$2:$B$240,2,FALSE)+VLOOKUP(B257,Results!$A$2:$B$240,2,FALSE)-MIN(VLOOKUP(C257,Results!$A$2:$B$240,2,FALSE),VLOOKUP(D257,Results!$A$2:$B$240,2,FALSE),VLOOKUP(E257,Results!$A$2:$B$240,2,FALSE),VLOOKUP(F257,Results!$A$2:$B$240,2,FALSE),VLOOKUP(G257,Results!$A$2:$B$240,2,FALSE),VLOOKUP(H257,Results!$A$2:$B$240,2,FALSE),VLOOKUP(I257,Results!$A$2:$B$240,2,FALSE),VLOOKUP(J257,Results!$A$2:$B$240,2,FALSE),VLOOKUP(B257,Results!$A$2:$B$240,2,FALSE)),"")</f>
        <v/>
      </c>
    </row>
    <row customHeight="1" ht="18.75" r="258" spans="2:47" x14ac:dyDescent="0.3">
      <c r="B258" s="7" t="s">
        <v>166</v>
      </c>
      <c r="C258" s="7" t="s">
        <v>170</v>
      </c>
      <c r="D258" s="7" t="s">
        <v>89</v>
      </c>
      <c r="E258" s="7" t="s">
        <v>146</v>
      </c>
      <c r="F258" s="7" t="s">
        <v>150</v>
      </c>
      <c r="G258" s="7" t="s">
        <v>96</v>
      </c>
      <c r="H258" s="7" t="s">
        <v>92</v>
      </c>
      <c r="I258" s="7" t="s">
        <v>181</v>
      </c>
      <c r="J258" s="7" t="s">
        <v>186</v>
      </c>
      <c r="K258" t="n">
        <v>17.0</v>
      </c>
      <c r="L258" s="30">
        <f si="84" t="shared"/>
        <v>0</v>
      </c>
      <c r="M258" s="6"/>
      <c r="N258" s="35" t="str">
        <f si="85" t="shared"/>
        <v/>
      </c>
      <c r="O258" s="59">
        <f>(IF(ISNUMBER(MATCH(B258,Sheet4!$K$92:$K$101,0)),1,0)+IF(ISNUMBER(MATCH(C258,Sheet4!$K$92:$K$101,0)),1,0)+IF(ISNUMBER(MATCH(D258,Sheet4!$K$92:$K$101,0)),1,0)+IF(ISNUMBER(MATCH(E258,Sheet4!$K$92:$K$101,0)),1,0)+IF(ISNUMBER(MATCH(F258,Sheet4!$K$92:$K$101,0)),1,0)+IF(ISNUMBER(MATCH(G258,Sheet4!$K$92:$K$101,0)),1,0)+IF(ISNUMBER(MATCH(H258,Sheet4!$K$92:$K$101,0)),1,0)+IF(ISNUMBER(MATCH(I258,Sheet4!$K$92:$K$101,0)),1,0)+IF(ISNUMBER(MATCH(J258,Sheet4!$K$92:$K$101,0)),1,0))
-
(IF(ISNUMBER(MATCH(B258,Sheet4!$F$2:$F$11,0)),1,0)+IF(ISNUMBER(MATCH(C258,Sheet4!$F$2:$F$11,0)),1,0)+IF(ISNUMBER(MATCH(D258,Sheet4!$F$2:$F$11,0)),1,0)+IF(ISNUMBER(MATCH(E258,Sheet4!$F$2:$F$11,0)),1,0)+IF(ISNUMBER(MATCH(F258,Sheet4!$F$2:$F$11,0)),1,0)+IF(ISNUMBER(MATCH(G258,Sheet4!$F$2:$F$11,0)),1,0)+IF(ISNUMBER(MATCH(H258,Sheet4!$F$2:$F$11,0)),1,0)+IF(ISNUMBER(MATCH(I258,Sheet4!$F$2:$F$11,0)),1,0)+IF(ISNUMBER(MATCH(J258,Sheet4!$F$2:$F$11,0)),1,0))</f>
        <v>0</v>
      </c>
      <c r="P258" s="40" t="str">
        <f>IFERROR(INDEX(Sheet4!$G:$G,MATCH(Sheet1!B258,Sheet4!$F:$F,0))+INDEX(Sheet4!$G:$G,MATCH(Sheet1!C258,Sheet4!$F:$F,0))+INDEX(Sheet4!$G:$G,MATCH(Sheet1!D258,Sheet4!$F:$F,0))+INDEX(Sheet4!$G:$G,MATCH(Sheet1!E258,Sheet4!$F:$F,0))+INDEX(Sheet4!$G:$G,MATCH(Sheet1!F258,Sheet4!$F:$F,0))+INDEX(Sheet4!$G:$G,MATCH(Sheet1!G258,Sheet4!$F:$F,0))+INDEX(Sheet4!$G:$G,MATCH(Sheet1!H258,Sheet4!$F:$F,0))+INDEX(Sheet4!$G:$G,MATCH(Sheet1!I258,Sheet4!$F:$F,0))+INDEX(Sheet4!$G:$G,MATCH(Sheet1!J258,Sheet4!$F:$F,0)),"")</f>
        <v/>
      </c>
      <c r="Q258" s="15"/>
      <c r="R258" s="18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19"/>
      <c r="AD258" s="19"/>
      <c r="AE258" s="20"/>
      <c r="AF258">
        <f si="87" t="shared"/>
        <v>0</v>
      </c>
      <c r="AH258">
        <v>235</v>
      </c>
      <c r="AI258" t="str">
        <f si="86" t="shared"/>
        <v>Ricky RubioIsaiah CanaanDevin BookerJimmy ButlerKelly OubreCorey BrewerJosh JacksonPaul MillsapJoel Embiid</v>
      </c>
      <c r="AJ258">
        <f si="88" t="shared"/>
        <v>0</v>
      </c>
      <c r="AK258">
        <f si="89" t="shared"/>
        <v>0</v>
      </c>
      <c r="AL258">
        <f si="90" t="shared"/>
        <v>0</v>
      </c>
      <c r="AM258">
        <f si="91" t="shared"/>
        <v>0</v>
      </c>
      <c r="AN258">
        <f si="92" t="shared"/>
        <v>0</v>
      </c>
      <c r="AO258">
        <f si="93" t="shared"/>
        <v>0</v>
      </c>
      <c r="AP258">
        <f si="94" t="shared"/>
        <v>0</v>
      </c>
      <c r="AQ258">
        <f si="95" t="shared"/>
        <v>0</v>
      </c>
      <c r="AR258">
        <f si="96" t="shared"/>
        <v>0</v>
      </c>
      <c r="AS258">
        <f si="97" t="shared"/>
        <v>0</v>
      </c>
      <c r="AU258" t="str">
        <f>IFERROR(VLOOKUP(C258,Results!$A$2:$B$240,2,FALSE)+VLOOKUP(D258,Results!$A$2:$B$240,2,FALSE)+VLOOKUP(E258,Results!$A$2:$B$240,2,FALSE)+VLOOKUP(F258,Results!$A$2:$B$240,2,FALSE)+VLOOKUP(G258,Results!$A$2:$B$240,2,FALSE)+VLOOKUP(H258,Results!$A$2:$B$240,2,FALSE)+VLOOKUP(I258,Results!$A$2:$B$240,2,FALSE)+VLOOKUP(J258,Results!$A$2:$B$240,2,FALSE)+VLOOKUP(B258,Results!$A$2:$B$240,2,FALSE)-MIN(VLOOKUP(C258,Results!$A$2:$B$240,2,FALSE),VLOOKUP(D258,Results!$A$2:$B$240,2,FALSE),VLOOKUP(E258,Results!$A$2:$B$240,2,FALSE),VLOOKUP(F258,Results!$A$2:$B$240,2,FALSE),VLOOKUP(G258,Results!$A$2:$B$240,2,FALSE),VLOOKUP(H258,Results!$A$2:$B$240,2,FALSE),VLOOKUP(I258,Results!$A$2:$B$240,2,FALSE),VLOOKUP(J258,Results!$A$2:$B$240,2,FALSE),VLOOKUP(B258,Results!$A$2:$B$240,2,FALSE)),"")</f>
        <v/>
      </c>
    </row>
    <row customHeight="1" ht="18.75" r="259" spans="2:47" x14ac:dyDescent="0.3">
      <c r="B259" s="7" t="s">
        <v>166</v>
      </c>
      <c r="C259" s="7" t="s">
        <v>171</v>
      </c>
      <c r="D259" s="7" t="s">
        <v>172</v>
      </c>
      <c r="E259" s="7" t="s">
        <v>146</v>
      </c>
      <c r="F259" s="7" t="s">
        <v>178</v>
      </c>
      <c r="G259" s="7" t="s">
        <v>179</v>
      </c>
      <c r="H259" s="7" t="s">
        <v>153</v>
      </c>
      <c r="I259" s="7" t="s">
        <v>92</v>
      </c>
      <c r="J259" s="7" t="s">
        <v>98</v>
      </c>
      <c r="K259" t="n">
        <v>17.0</v>
      </c>
      <c r="L259" s="30">
        <f si="84" t="shared"/>
        <v>0</v>
      </c>
      <c r="M259" s="6"/>
      <c r="N259" s="35" t="str">
        <f si="85" t="shared"/>
        <v/>
      </c>
      <c r="O259" s="59">
        <f>(IF(ISNUMBER(MATCH(B259,Sheet4!$K$92:$K$101,0)),1,0)+IF(ISNUMBER(MATCH(C259,Sheet4!$K$92:$K$101,0)),1,0)+IF(ISNUMBER(MATCH(D259,Sheet4!$K$92:$K$101,0)),1,0)+IF(ISNUMBER(MATCH(E259,Sheet4!$K$92:$K$101,0)),1,0)+IF(ISNUMBER(MATCH(F259,Sheet4!$K$92:$K$101,0)),1,0)+IF(ISNUMBER(MATCH(G259,Sheet4!$K$92:$K$101,0)),1,0)+IF(ISNUMBER(MATCH(H259,Sheet4!$K$92:$K$101,0)),1,0)+IF(ISNUMBER(MATCH(I259,Sheet4!$K$92:$K$101,0)),1,0)+IF(ISNUMBER(MATCH(J259,Sheet4!$K$92:$K$101,0)),1,0))
-
(IF(ISNUMBER(MATCH(B259,Sheet4!$F$2:$F$11,0)),1,0)+IF(ISNUMBER(MATCH(C259,Sheet4!$F$2:$F$11,0)),1,0)+IF(ISNUMBER(MATCH(D259,Sheet4!$F$2:$F$11,0)),1,0)+IF(ISNUMBER(MATCH(E259,Sheet4!$F$2:$F$11,0)),1,0)+IF(ISNUMBER(MATCH(F259,Sheet4!$F$2:$F$11,0)),1,0)+IF(ISNUMBER(MATCH(G259,Sheet4!$F$2:$F$11,0)),1,0)+IF(ISNUMBER(MATCH(H259,Sheet4!$F$2:$F$11,0)),1,0)+IF(ISNUMBER(MATCH(I259,Sheet4!$F$2:$F$11,0)),1,0)+IF(ISNUMBER(MATCH(J259,Sheet4!$F$2:$F$11,0)),1,0))</f>
        <v>0</v>
      </c>
      <c r="P259" s="40" t="str">
        <f>IFERROR(INDEX(Sheet4!$G:$G,MATCH(Sheet1!B259,Sheet4!$F:$F,0))+INDEX(Sheet4!$G:$G,MATCH(Sheet1!C259,Sheet4!$F:$F,0))+INDEX(Sheet4!$G:$G,MATCH(Sheet1!D259,Sheet4!$F:$F,0))+INDEX(Sheet4!$G:$G,MATCH(Sheet1!E259,Sheet4!$F:$F,0))+INDEX(Sheet4!$G:$G,MATCH(Sheet1!F259,Sheet4!$F:$F,0))+INDEX(Sheet4!$G:$G,MATCH(Sheet1!G259,Sheet4!$F:$F,0))+INDEX(Sheet4!$G:$G,MATCH(Sheet1!H259,Sheet4!$F:$F,0))+INDEX(Sheet4!$G:$G,MATCH(Sheet1!I259,Sheet4!$F:$F,0))+INDEX(Sheet4!$G:$G,MATCH(Sheet1!J259,Sheet4!$F:$F,0)),"")</f>
        <v/>
      </c>
      <c r="Q259" s="15"/>
      <c r="R259" s="18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19"/>
      <c r="AD259" s="19"/>
      <c r="AE259" s="20"/>
      <c r="AF259">
        <f si="87" t="shared"/>
        <v>0</v>
      </c>
      <c r="AH259">
        <v>236</v>
      </c>
      <c r="AI259" t="str">
        <f si="86" t="shared"/>
        <v>Ben SimmonsDe'Aaron FoxJimmy ButlerMalik BeasleyMikal BridgesGerald GreenKenneth FariedJosh JacksonDeandre Ayton</v>
      </c>
      <c r="AJ259">
        <f si="88" t="shared"/>
        <v>0</v>
      </c>
      <c r="AK259">
        <f si="89" t="shared"/>
        <v>0</v>
      </c>
      <c r="AL259">
        <f si="90" t="shared"/>
        <v>0</v>
      </c>
      <c r="AM259">
        <f si="91" t="shared"/>
        <v>0</v>
      </c>
      <c r="AN259">
        <f si="92" t="shared"/>
        <v>0</v>
      </c>
      <c r="AO259">
        <f si="93" t="shared"/>
        <v>0</v>
      </c>
      <c r="AP259">
        <f si="94" t="shared"/>
        <v>0</v>
      </c>
      <c r="AQ259">
        <f si="95" t="shared"/>
        <v>0</v>
      </c>
      <c r="AR259">
        <f si="96" t="shared"/>
        <v>0</v>
      </c>
      <c r="AS259">
        <f si="97" t="shared"/>
        <v>0</v>
      </c>
      <c r="AU259" t="str">
        <f>IFERROR(VLOOKUP(C259,Results!$A$2:$B$240,2,FALSE)+VLOOKUP(D259,Results!$A$2:$B$240,2,FALSE)+VLOOKUP(E259,Results!$A$2:$B$240,2,FALSE)+VLOOKUP(F259,Results!$A$2:$B$240,2,FALSE)+VLOOKUP(G259,Results!$A$2:$B$240,2,FALSE)+VLOOKUP(H259,Results!$A$2:$B$240,2,FALSE)+VLOOKUP(I259,Results!$A$2:$B$240,2,FALSE)+VLOOKUP(J259,Results!$A$2:$B$240,2,FALSE)+VLOOKUP(B259,Results!$A$2:$B$240,2,FALSE)-MIN(VLOOKUP(C259,Results!$A$2:$B$240,2,FALSE),VLOOKUP(D259,Results!$A$2:$B$240,2,FALSE),VLOOKUP(E259,Results!$A$2:$B$240,2,FALSE),VLOOKUP(F259,Results!$A$2:$B$240,2,FALSE),VLOOKUP(G259,Results!$A$2:$B$240,2,FALSE),VLOOKUP(H259,Results!$A$2:$B$240,2,FALSE),VLOOKUP(I259,Results!$A$2:$B$240,2,FALSE),VLOOKUP(J259,Results!$A$2:$B$240,2,FALSE),VLOOKUP(B259,Results!$A$2:$B$240,2,FALSE)),"")</f>
        <v/>
      </c>
    </row>
    <row customHeight="1" ht="18.75" r="260" spans="2:47" x14ac:dyDescent="0.3">
      <c r="B260" s="7" t="s">
        <v>166</v>
      </c>
      <c r="C260" s="7" t="s">
        <v>87</v>
      </c>
      <c r="D260" s="7" t="s">
        <v>89</v>
      </c>
      <c r="E260" s="7" t="s">
        <v>146</v>
      </c>
      <c r="F260" s="7" t="s">
        <v>150</v>
      </c>
      <c r="G260" s="7" t="s">
        <v>159</v>
      </c>
      <c r="H260" s="7" t="s">
        <v>181</v>
      </c>
      <c r="I260" s="7" t="s">
        <v>152</v>
      </c>
      <c r="J260" s="7" t="s">
        <v>186</v>
      </c>
      <c r="K260" t="n">
        <v>17.0</v>
      </c>
      <c r="L260" s="30">
        <f si="84" t="shared"/>
        <v>0</v>
      </c>
      <c r="M260" s="6"/>
      <c r="N260" s="35" t="str">
        <f si="85" t="shared"/>
        <v/>
      </c>
      <c r="O260" s="59">
        <f>(IF(ISNUMBER(MATCH(B260,Sheet4!$K$92:$K$101,0)),1,0)+IF(ISNUMBER(MATCH(C260,Sheet4!$K$92:$K$101,0)),1,0)+IF(ISNUMBER(MATCH(D260,Sheet4!$K$92:$K$101,0)),1,0)+IF(ISNUMBER(MATCH(E260,Sheet4!$K$92:$K$101,0)),1,0)+IF(ISNUMBER(MATCH(F260,Sheet4!$K$92:$K$101,0)),1,0)+IF(ISNUMBER(MATCH(G260,Sheet4!$K$92:$K$101,0)),1,0)+IF(ISNUMBER(MATCH(H260,Sheet4!$K$92:$K$101,0)),1,0)+IF(ISNUMBER(MATCH(I260,Sheet4!$K$92:$K$101,0)),1,0)+IF(ISNUMBER(MATCH(J260,Sheet4!$K$92:$K$101,0)),1,0))
-
(IF(ISNUMBER(MATCH(B260,Sheet4!$F$2:$F$11,0)),1,0)+IF(ISNUMBER(MATCH(C260,Sheet4!$F$2:$F$11,0)),1,0)+IF(ISNUMBER(MATCH(D260,Sheet4!$F$2:$F$11,0)),1,0)+IF(ISNUMBER(MATCH(E260,Sheet4!$F$2:$F$11,0)),1,0)+IF(ISNUMBER(MATCH(F260,Sheet4!$F$2:$F$11,0)),1,0)+IF(ISNUMBER(MATCH(G260,Sheet4!$F$2:$F$11,0)),1,0)+IF(ISNUMBER(MATCH(H260,Sheet4!$F$2:$F$11,0)),1,0)+IF(ISNUMBER(MATCH(I260,Sheet4!$F$2:$F$11,0)),1,0)+IF(ISNUMBER(MATCH(J260,Sheet4!$F$2:$F$11,0)),1,0))</f>
        <v>0</v>
      </c>
      <c r="P260" s="40" t="str">
        <f>IFERROR(INDEX(Sheet4!$G:$G,MATCH(Sheet1!B260,Sheet4!$F:$F,0))+INDEX(Sheet4!$G:$G,MATCH(Sheet1!C260,Sheet4!$F:$F,0))+INDEX(Sheet4!$G:$G,MATCH(Sheet1!D260,Sheet4!$F:$F,0))+INDEX(Sheet4!$G:$G,MATCH(Sheet1!E260,Sheet4!$F:$F,0))+INDEX(Sheet4!$G:$G,MATCH(Sheet1!F260,Sheet4!$F:$F,0))+INDEX(Sheet4!$G:$G,MATCH(Sheet1!G260,Sheet4!$F:$F,0))+INDEX(Sheet4!$G:$G,MATCH(Sheet1!H260,Sheet4!$F:$F,0))+INDEX(Sheet4!$G:$G,MATCH(Sheet1!I260,Sheet4!$F:$F,0))+INDEX(Sheet4!$G:$G,MATCH(Sheet1!J260,Sheet4!$F:$F,0)),"")</f>
        <v/>
      </c>
      <c r="Q260" s="15"/>
      <c r="R260" s="18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19"/>
      <c r="AD260" s="19"/>
      <c r="AE260" s="20"/>
      <c r="AF260">
        <f si="87" t="shared"/>
        <v>0</v>
      </c>
      <c r="AH260">
        <v>237</v>
      </c>
      <c r="AI260" t="str">
        <f si="86" t="shared"/>
        <v>Ben SimmonsDe'Aaron FoxJimmy ButlerAndrew WigginsJoe InglesGerald GreenJosh JacksonPaul MillsapDeandre Ayton</v>
      </c>
      <c r="AJ260">
        <f si="88" t="shared"/>
        <v>0</v>
      </c>
      <c r="AK260">
        <f si="89" t="shared"/>
        <v>0</v>
      </c>
      <c r="AL260">
        <f si="90" t="shared"/>
        <v>0</v>
      </c>
      <c r="AM260">
        <f si="91" t="shared"/>
        <v>0</v>
      </c>
      <c r="AN260">
        <f si="92" t="shared"/>
        <v>0</v>
      </c>
      <c r="AO260">
        <f si="93" t="shared"/>
        <v>0</v>
      </c>
      <c r="AP260">
        <f si="94" t="shared"/>
        <v>0</v>
      </c>
      <c r="AQ260">
        <f si="95" t="shared"/>
        <v>0</v>
      </c>
      <c r="AR260">
        <f si="96" t="shared"/>
        <v>0</v>
      </c>
      <c r="AS260">
        <f si="97" t="shared"/>
        <v>0</v>
      </c>
      <c r="AU260" t="str">
        <f>IFERROR(VLOOKUP(C260,Results!$A$2:$B$240,2,FALSE)+VLOOKUP(D260,Results!$A$2:$B$240,2,FALSE)+VLOOKUP(E260,Results!$A$2:$B$240,2,FALSE)+VLOOKUP(F260,Results!$A$2:$B$240,2,FALSE)+VLOOKUP(G260,Results!$A$2:$B$240,2,FALSE)+VLOOKUP(H260,Results!$A$2:$B$240,2,FALSE)+VLOOKUP(I260,Results!$A$2:$B$240,2,FALSE)+VLOOKUP(J260,Results!$A$2:$B$240,2,FALSE)+VLOOKUP(B260,Results!$A$2:$B$240,2,FALSE)-MIN(VLOOKUP(C260,Results!$A$2:$B$240,2,FALSE),VLOOKUP(D260,Results!$A$2:$B$240,2,FALSE),VLOOKUP(E260,Results!$A$2:$B$240,2,FALSE),VLOOKUP(F260,Results!$A$2:$B$240,2,FALSE),VLOOKUP(G260,Results!$A$2:$B$240,2,FALSE),VLOOKUP(H260,Results!$A$2:$B$240,2,FALSE),VLOOKUP(I260,Results!$A$2:$B$240,2,FALSE),VLOOKUP(J260,Results!$A$2:$B$240,2,FALSE),VLOOKUP(B260,Results!$A$2:$B$240,2,FALSE)),"")</f>
        <v/>
      </c>
    </row>
    <row customHeight="1" ht="18.75" r="261" spans="2:47" x14ac:dyDescent="0.3">
      <c r="B261" s="7" t="s">
        <v>166</v>
      </c>
      <c r="C261" s="7" t="s">
        <v>167</v>
      </c>
      <c r="D261" s="7" t="s">
        <v>172</v>
      </c>
      <c r="E261" s="7" t="s">
        <v>146</v>
      </c>
      <c r="F261" s="7" t="s">
        <v>177</v>
      </c>
      <c r="G261" s="7" t="s">
        <v>178</v>
      </c>
      <c r="H261" s="7" t="s">
        <v>92</v>
      </c>
      <c r="I261" s="7" t="s">
        <v>155</v>
      </c>
      <c r="J261" s="7" t="s">
        <v>98</v>
      </c>
      <c r="K261" t="n">
        <v>17.0</v>
      </c>
      <c r="L261" s="30">
        <f si="84" t="shared"/>
        <v>0</v>
      </c>
      <c r="M261" s="6"/>
      <c r="N261" s="35" t="str">
        <f si="85" t="shared"/>
        <v/>
      </c>
      <c r="O261" s="59">
        <f>(IF(ISNUMBER(MATCH(B261,Sheet4!$K$92:$K$101,0)),1,0)+IF(ISNUMBER(MATCH(C261,Sheet4!$K$92:$K$101,0)),1,0)+IF(ISNUMBER(MATCH(D261,Sheet4!$K$92:$K$101,0)),1,0)+IF(ISNUMBER(MATCH(E261,Sheet4!$K$92:$K$101,0)),1,0)+IF(ISNUMBER(MATCH(F261,Sheet4!$K$92:$K$101,0)),1,0)+IF(ISNUMBER(MATCH(G261,Sheet4!$K$92:$K$101,0)),1,0)+IF(ISNUMBER(MATCH(H261,Sheet4!$K$92:$K$101,0)),1,0)+IF(ISNUMBER(MATCH(I261,Sheet4!$K$92:$K$101,0)),1,0)+IF(ISNUMBER(MATCH(J261,Sheet4!$K$92:$K$101,0)),1,0))
-
(IF(ISNUMBER(MATCH(B261,Sheet4!$F$2:$F$11,0)),1,0)+IF(ISNUMBER(MATCH(C261,Sheet4!$F$2:$F$11,0)),1,0)+IF(ISNUMBER(MATCH(D261,Sheet4!$F$2:$F$11,0)),1,0)+IF(ISNUMBER(MATCH(E261,Sheet4!$F$2:$F$11,0)),1,0)+IF(ISNUMBER(MATCH(F261,Sheet4!$F$2:$F$11,0)),1,0)+IF(ISNUMBER(MATCH(G261,Sheet4!$F$2:$F$11,0)),1,0)+IF(ISNUMBER(MATCH(H261,Sheet4!$F$2:$F$11,0)),1,0)+IF(ISNUMBER(MATCH(I261,Sheet4!$F$2:$F$11,0)),1,0)+IF(ISNUMBER(MATCH(J261,Sheet4!$F$2:$F$11,0)),1,0))</f>
        <v>0</v>
      </c>
      <c r="P261" s="40" t="str">
        <f>IFERROR(INDEX(Sheet4!$G:$G,MATCH(Sheet1!B261,Sheet4!$F:$F,0))+INDEX(Sheet4!$G:$G,MATCH(Sheet1!C261,Sheet4!$F:$F,0))+INDEX(Sheet4!$G:$G,MATCH(Sheet1!D261,Sheet4!$F:$F,0))+INDEX(Sheet4!$G:$G,MATCH(Sheet1!E261,Sheet4!$F:$F,0))+INDEX(Sheet4!$G:$G,MATCH(Sheet1!F261,Sheet4!$F:$F,0))+INDEX(Sheet4!$G:$G,MATCH(Sheet1!G261,Sheet4!$F:$F,0))+INDEX(Sheet4!$G:$G,MATCH(Sheet1!H261,Sheet4!$F:$F,0))+INDEX(Sheet4!$G:$G,MATCH(Sheet1!I261,Sheet4!$F:$F,0))+INDEX(Sheet4!$G:$G,MATCH(Sheet1!J261,Sheet4!$F:$F,0)),"")</f>
        <v/>
      </c>
      <c r="Q261" s="15"/>
      <c r="R261" s="18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19"/>
      <c r="AD261" s="19"/>
      <c r="AE261" s="20"/>
      <c r="AF261">
        <f si="87" t="shared"/>
        <v>0</v>
      </c>
      <c r="AH261">
        <v>238</v>
      </c>
      <c r="AI261" t="str">
        <f si="86" t="shared"/>
        <v>Ben SimmonsTrae YoungDevin BookerMonte MorrisKelly OubreGerald GreenMarvin BagleyTaj GibsonRudy Gobert</v>
      </c>
      <c r="AJ261">
        <f si="88" t="shared"/>
        <v>0</v>
      </c>
      <c r="AK261">
        <f si="89" t="shared"/>
        <v>0</v>
      </c>
      <c r="AL261">
        <f si="90" t="shared"/>
        <v>0</v>
      </c>
      <c r="AM261">
        <f si="91" t="shared"/>
        <v>0</v>
      </c>
      <c r="AN261">
        <f si="92" t="shared"/>
        <v>0</v>
      </c>
      <c r="AO261">
        <f si="93" t="shared"/>
        <v>0</v>
      </c>
      <c r="AP261">
        <f si="94" t="shared"/>
        <v>0</v>
      </c>
      <c r="AQ261">
        <f si="95" t="shared"/>
        <v>0</v>
      </c>
      <c r="AR261">
        <f si="96" t="shared"/>
        <v>0</v>
      </c>
      <c r="AS261">
        <f si="97" t="shared"/>
        <v>0</v>
      </c>
      <c r="AU261" t="str">
        <f>IFERROR(VLOOKUP(C261,Results!$A$2:$B$240,2,FALSE)+VLOOKUP(D261,Results!$A$2:$B$240,2,FALSE)+VLOOKUP(E261,Results!$A$2:$B$240,2,FALSE)+VLOOKUP(F261,Results!$A$2:$B$240,2,FALSE)+VLOOKUP(G261,Results!$A$2:$B$240,2,FALSE)+VLOOKUP(H261,Results!$A$2:$B$240,2,FALSE)+VLOOKUP(I261,Results!$A$2:$B$240,2,FALSE)+VLOOKUP(J261,Results!$A$2:$B$240,2,FALSE)+VLOOKUP(B261,Results!$A$2:$B$240,2,FALSE)-MIN(VLOOKUP(C261,Results!$A$2:$B$240,2,FALSE),VLOOKUP(D261,Results!$A$2:$B$240,2,FALSE),VLOOKUP(E261,Results!$A$2:$B$240,2,FALSE),VLOOKUP(F261,Results!$A$2:$B$240,2,FALSE),VLOOKUP(G261,Results!$A$2:$B$240,2,FALSE),VLOOKUP(H261,Results!$A$2:$B$240,2,FALSE),VLOOKUP(I261,Results!$A$2:$B$240,2,FALSE),VLOOKUP(J261,Results!$A$2:$B$240,2,FALSE),VLOOKUP(B261,Results!$A$2:$B$240,2,FALSE)),"")</f>
        <v/>
      </c>
    </row>
    <row customHeight="1" ht="18.75" r="262" spans="2:47" x14ac:dyDescent="0.3">
      <c r="B262" s="7" t="s">
        <v>108</v>
      </c>
      <c r="C262" s="7" t="s">
        <v>171</v>
      </c>
      <c r="D262" s="7" t="s">
        <v>145</v>
      </c>
      <c r="E262" s="7" t="s">
        <v>146</v>
      </c>
      <c r="F262" s="7" t="s">
        <v>177</v>
      </c>
      <c r="G262" s="7" t="s">
        <v>179</v>
      </c>
      <c r="H262" s="7" t="s">
        <v>181</v>
      </c>
      <c r="I262" s="7" t="s">
        <v>152</v>
      </c>
      <c r="J262" s="7" t="s">
        <v>186</v>
      </c>
      <c r="K262" t="n">
        <v>17.0</v>
      </c>
      <c r="L262" s="30">
        <f si="84" t="shared"/>
        <v>0</v>
      </c>
      <c r="M262" s="6"/>
      <c r="N262" s="35" t="str">
        <f si="85" t="shared"/>
        <v/>
      </c>
      <c r="O262" s="59">
        <f>(IF(ISNUMBER(MATCH(B262,Sheet4!$K$92:$K$101,0)),1,0)+IF(ISNUMBER(MATCH(C262,Sheet4!$K$92:$K$101,0)),1,0)+IF(ISNUMBER(MATCH(D262,Sheet4!$K$92:$K$101,0)),1,0)+IF(ISNUMBER(MATCH(E262,Sheet4!$K$92:$K$101,0)),1,0)+IF(ISNUMBER(MATCH(F262,Sheet4!$K$92:$K$101,0)),1,0)+IF(ISNUMBER(MATCH(G262,Sheet4!$K$92:$K$101,0)),1,0)+IF(ISNUMBER(MATCH(H262,Sheet4!$K$92:$K$101,0)),1,0)+IF(ISNUMBER(MATCH(I262,Sheet4!$K$92:$K$101,0)),1,0)+IF(ISNUMBER(MATCH(J262,Sheet4!$K$92:$K$101,0)),1,0))
-
(IF(ISNUMBER(MATCH(B262,Sheet4!$F$2:$F$11,0)),1,0)+IF(ISNUMBER(MATCH(C262,Sheet4!$F$2:$F$11,0)),1,0)+IF(ISNUMBER(MATCH(D262,Sheet4!$F$2:$F$11,0)),1,0)+IF(ISNUMBER(MATCH(E262,Sheet4!$F$2:$F$11,0)),1,0)+IF(ISNUMBER(MATCH(F262,Sheet4!$F$2:$F$11,0)),1,0)+IF(ISNUMBER(MATCH(G262,Sheet4!$F$2:$F$11,0)),1,0)+IF(ISNUMBER(MATCH(H262,Sheet4!$F$2:$F$11,0)),1,0)+IF(ISNUMBER(MATCH(I262,Sheet4!$F$2:$F$11,0)),1,0)+IF(ISNUMBER(MATCH(J262,Sheet4!$F$2:$F$11,0)),1,0))</f>
        <v>0</v>
      </c>
      <c r="P262" s="40" t="str">
        <f>IFERROR(INDEX(Sheet4!$G:$G,MATCH(Sheet1!B262,Sheet4!$F:$F,0))+INDEX(Sheet4!$G:$G,MATCH(Sheet1!C262,Sheet4!$F:$F,0))+INDEX(Sheet4!$G:$G,MATCH(Sheet1!D262,Sheet4!$F:$F,0))+INDEX(Sheet4!$G:$G,MATCH(Sheet1!E262,Sheet4!$F:$F,0))+INDEX(Sheet4!$G:$G,MATCH(Sheet1!F262,Sheet4!$F:$F,0))+INDEX(Sheet4!$G:$G,MATCH(Sheet1!G262,Sheet4!$F:$F,0))+INDEX(Sheet4!$G:$G,MATCH(Sheet1!H262,Sheet4!$F:$F,0))+INDEX(Sheet4!$G:$G,MATCH(Sheet1!I262,Sheet4!$F:$F,0))+INDEX(Sheet4!$G:$G,MATCH(Sheet1!J262,Sheet4!$F:$F,0)),"")</f>
        <v/>
      </c>
      <c r="Q262" s="15"/>
      <c r="R262" s="18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19"/>
      <c r="AD262" s="19"/>
      <c r="AE262" s="20"/>
      <c r="AF262">
        <f si="87" t="shared"/>
        <v>0</v>
      </c>
      <c r="AH262">
        <v>239</v>
      </c>
      <c r="AI262" t="str">
        <f si="86" t="shared"/>
        <v>Ben SimmonsIsaiah CanaanJimmy ButlerMonte MorrisMikal BridgesCorey BrewerJohn CollinsJosh JacksonNikola Jokic</v>
      </c>
      <c r="AJ262">
        <f si="88" t="shared"/>
        <v>0</v>
      </c>
      <c r="AK262">
        <f si="89" t="shared"/>
        <v>0</v>
      </c>
      <c r="AL262">
        <f si="90" t="shared"/>
        <v>0</v>
      </c>
      <c r="AM262">
        <f si="91" t="shared"/>
        <v>0</v>
      </c>
      <c r="AN262">
        <f si="92" t="shared"/>
        <v>0</v>
      </c>
      <c r="AO262">
        <f si="93" t="shared"/>
        <v>0</v>
      </c>
      <c r="AP262">
        <f si="94" t="shared"/>
        <v>0</v>
      </c>
      <c r="AQ262">
        <f si="95" t="shared"/>
        <v>0</v>
      </c>
      <c r="AR262">
        <f si="96" t="shared"/>
        <v>0</v>
      </c>
      <c r="AS262">
        <f si="97" t="shared"/>
        <v>0</v>
      </c>
      <c r="AU262" t="str">
        <f>IFERROR(VLOOKUP(C262,Results!$A$2:$B$240,2,FALSE)+VLOOKUP(D262,Results!$A$2:$B$240,2,FALSE)+VLOOKUP(E262,Results!$A$2:$B$240,2,FALSE)+VLOOKUP(F262,Results!$A$2:$B$240,2,FALSE)+VLOOKUP(G262,Results!$A$2:$B$240,2,FALSE)+VLOOKUP(H262,Results!$A$2:$B$240,2,FALSE)+VLOOKUP(I262,Results!$A$2:$B$240,2,FALSE)+VLOOKUP(J262,Results!$A$2:$B$240,2,FALSE)+VLOOKUP(B262,Results!$A$2:$B$240,2,FALSE)-MIN(VLOOKUP(C262,Results!$A$2:$B$240,2,FALSE),VLOOKUP(D262,Results!$A$2:$B$240,2,FALSE),VLOOKUP(E262,Results!$A$2:$B$240,2,FALSE),VLOOKUP(F262,Results!$A$2:$B$240,2,FALSE),VLOOKUP(G262,Results!$A$2:$B$240,2,FALSE),VLOOKUP(H262,Results!$A$2:$B$240,2,FALSE),VLOOKUP(I262,Results!$A$2:$B$240,2,FALSE),VLOOKUP(J262,Results!$A$2:$B$240,2,FALSE),VLOOKUP(B262,Results!$A$2:$B$240,2,FALSE)),"")</f>
        <v/>
      </c>
    </row>
    <row customHeight="1" ht="18.75" r="263" spans="2:47" x14ac:dyDescent="0.3">
      <c r="B263" s="7" t="s">
        <v>95</v>
      </c>
      <c r="C263" s="7" t="s">
        <v>170</v>
      </c>
      <c r="D263" s="7" t="s">
        <v>173</v>
      </c>
      <c r="E263" s="7" t="s">
        <v>146</v>
      </c>
      <c r="F263" s="7" t="s">
        <v>177</v>
      </c>
      <c r="G263" s="7" t="s">
        <v>96</v>
      </c>
      <c r="H263" s="7" t="s">
        <v>153</v>
      </c>
      <c r="I263" s="7" t="s">
        <v>152</v>
      </c>
      <c r="J263" s="7" t="s">
        <v>186</v>
      </c>
      <c r="K263" t="n">
        <v>17.0</v>
      </c>
      <c r="L263" s="30">
        <f si="84" t="shared"/>
        <v>0</v>
      </c>
      <c r="M263" s="6"/>
      <c r="N263" s="35" t="str">
        <f si="85" t="shared"/>
        <v/>
      </c>
      <c r="O263" s="59">
        <f>(IF(ISNUMBER(MATCH(B263,Sheet4!$K$92:$K$101,0)),1,0)+IF(ISNUMBER(MATCH(C263,Sheet4!$K$92:$K$101,0)),1,0)+IF(ISNUMBER(MATCH(D263,Sheet4!$K$92:$K$101,0)),1,0)+IF(ISNUMBER(MATCH(E263,Sheet4!$K$92:$K$101,0)),1,0)+IF(ISNUMBER(MATCH(F263,Sheet4!$K$92:$K$101,0)),1,0)+IF(ISNUMBER(MATCH(G263,Sheet4!$K$92:$K$101,0)),1,0)+IF(ISNUMBER(MATCH(H263,Sheet4!$K$92:$K$101,0)),1,0)+IF(ISNUMBER(MATCH(I263,Sheet4!$K$92:$K$101,0)),1,0)+IF(ISNUMBER(MATCH(J263,Sheet4!$K$92:$K$101,0)),1,0))
-
(IF(ISNUMBER(MATCH(B263,Sheet4!$F$2:$F$11,0)),1,0)+IF(ISNUMBER(MATCH(C263,Sheet4!$F$2:$F$11,0)),1,0)+IF(ISNUMBER(MATCH(D263,Sheet4!$F$2:$F$11,0)),1,0)+IF(ISNUMBER(MATCH(E263,Sheet4!$F$2:$F$11,0)),1,0)+IF(ISNUMBER(MATCH(F263,Sheet4!$F$2:$F$11,0)),1,0)+IF(ISNUMBER(MATCH(G263,Sheet4!$F$2:$F$11,0)),1,0)+IF(ISNUMBER(MATCH(H263,Sheet4!$F$2:$F$11,0)),1,0)+IF(ISNUMBER(MATCH(I263,Sheet4!$F$2:$F$11,0)),1,0)+IF(ISNUMBER(MATCH(J263,Sheet4!$F$2:$F$11,0)),1,0))</f>
        <v>0</v>
      </c>
      <c r="P263" s="40" t="str">
        <f>IFERROR(INDEX(Sheet4!$G:$G,MATCH(Sheet1!B263,Sheet4!$F:$F,0))+INDEX(Sheet4!$G:$G,MATCH(Sheet1!C263,Sheet4!$F:$F,0))+INDEX(Sheet4!$G:$G,MATCH(Sheet1!D263,Sheet4!$F:$F,0))+INDEX(Sheet4!$G:$G,MATCH(Sheet1!E263,Sheet4!$F:$F,0))+INDEX(Sheet4!$G:$G,MATCH(Sheet1!F263,Sheet4!$F:$F,0))+INDEX(Sheet4!$G:$G,MATCH(Sheet1!G263,Sheet4!$F:$F,0))+INDEX(Sheet4!$G:$G,MATCH(Sheet1!H263,Sheet4!$F:$F,0))+INDEX(Sheet4!$G:$G,MATCH(Sheet1!I263,Sheet4!$F:$F,0))+INDEX(Sheet4!$G:$G,MATCH(Sheet1!J263,Sheet4!$F:$F,0)),"")</f>
        <v/>
      </c>
      <c r="Q263" s="15"/>
      <c r="R263" s="18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19"/>
      <c r="AD263" s="19"/>
      <c r="AE263" s="20"/>
      <c r="AF263">
        <f si="87" t="shared"/>
        <v>0</v>
      </c>
      <c r="AH263">
        <v>240</v>
      </c>
      <c r="AI263" t="str">
        <f si="86" t="shared"/>
        <v>Ben SimmonsDe'Aaron FoxDevin BookerMalik BeasleyCorey BrewerGerald GreenMarvin BagleyPaul MillsapKarl-Anthony Towns</v>
      </c>
      <c r="AJ263">
        <f si="88" t="shared"/>
        <v>0</v>
      </c>
      <c r="AK263">
        <f si="89" t="shared"/>
        <v>0</v>
      </c>
      <c r="AL263">
        <f si="90" t="shared"/>
        <v>0</v>
      </c>
      <c r="AM263">
        <f si="91" t="shared"/>
        <v>0</v>
      </c>
      <c r="AN263">
        <f si="92" t="shared"/>
        <v>0</v>
      </c>
      <c r="AO263">
        <f si="93" t="shared"/>
        <v>0</v>
      </c>
      <c r="AP263">
        <f si="94" t="shared"/>
        <v>0</v>
      </c>
      <c r="AQ263">
        <f si="95" t="shared"/>
        <v>0</v>
      </c>
      <c r="AR263">
        <f si="96" t="shared"/>
        <v>0</v>
      </c>
      <c r="AS263">
        <f si="97" t="shared"/>
        <v>0</v>
      </c>
      <c r="AU263" t="str">
        <f>IFERROR(VLOOKUP(C263,Results!$A$2:$B$240,2,FALSE)+VLOOKUP(D263,Results!$A$2:$B$240,2,FALSE)+VLOOKUP(E263,Results!$A$2:$B$240,2,FALSE)+VLOOKUP(F263,Results!$A$2:$B$240,2,FALSE)+VLOOKUP(G263,Results!$A$2:$B$240,2,FALSE)+VLOOKUP(H263,Results!$A$2:$B$240,2,FALSE)+VLOOKUP(I263,Results!$A$2:$B$240,2,FALSE)+VLOOKUP(J263,Results!$A$2:$B$240,2,FALSE)+VLOOKUP(B263,Results!$A$2:$B$240,2,FALSE)-MIN(VLOOKUP(C263,Results!$A$2:$B$240,2,FALSE),VLOOKUP(D263,Results!$A$2:$B$240,2,FALSE),VLOOKUP(E263,Results!$A$2:$B$240,2,FALSE),VLOOKUP(F263,Results!$A$2:$B$240,2,FALSE),VLOOKUP(G263,Results!$A$2:$B$240,2,FALSE),VLOOKUP(H263,Results!$A$2:$B$240,2,FALSE),VLOOKUP(I263,Results!$A$2:$B$240,2,FALSE),VLOOKUP(J263,Results!$A$2:$B$240,2,FALSE),VLOOKUP(B263,Results!$A$2:$B$240,2,FALSE)),"")</f>
        <v/>
      </c>
    </row>
    <row customHeight="1" ht="18.75" r="264" spans="2:47" x14ac:dyDescent="0.3">
      <c r="B264" s="7" t="s">
        <v>166</v>
      </c>
      <c r="C264" s="7" t="s">
        <v>170</v>
      </c>
      <c r="D264" s="7" t="s">
        <v>172</v>
      </c>
      <c r="E264" s="7" t="s">
        <v>175</v>
      </c>
      <c r="F264" s="7" t="s">
        <v>150</v>
      </c>
      <c r="G264" s="7" t="s">
        <v>177</v>
      </c>
      <c r="H264" s="7" t="s">
        <v>92</v>
      </c>
      <c r="I264" s="7" t="s">
        <v>152</v>
      </c>
      <c r="J264" s="7" t="s">
        <v>98</v>
      </c>
      <c r="K264" t="n">
        <v>17.0</v>
      </c>
      <c r="L264" s="30">
        <f si="84" t="shared"/>
        <v>0</v>
      </c>
      <c r="M264" s="6"/>
      <c r="N264" s="35" t="str">
        <f si="85" t="shared"/>
        <v/>
      </c>
      <c r="O264" s="59">
        <f>(IF(ISNUMBER(MATCH(B264,Sheet4!$K$92:$K$101,0)),1,0)+IF(ISNUMBER(MATCH(C264,Sheet4!$K$92:$K$101,0)),1,0)+IF(ISNUMBER(MATCH(D264,Sheet4!$K$92:$K$101,0)),1,0)+IF(ISNUMBER(MATCH(E264,Sheet4!$K$92:$K$101,0)),1,0)+IF(ISNUMBER(MATCH(F264,Sheet4!$K$92:$K$101,0)),1,0)+IF(ISNUMBER(MATCH(G264,Sheet4!$K$92:$K$101,0)),1,0)+IF(ISNUMBER(MATCH(H264,Sheet4!$K$92:$K$101,0)),1,0)+IF(ISNUMBER(MATCH(I264,Sheet4!$K$92:$K$101,0)),1,0)+IF(ISNUMBER(MATCH(J264,Sheet4!$K$92:$K$101,0)),1,0))
-
(IF(ISNUMBER(MATCH(B264,Sheet4!$F$2:$F$11,0)),1,0)+IF(ISNUMBER(MATCH(C264,Sheet4!$F$2:$F$11,0)),1,0)+IF(ISNUMBER(MATCH(D264,Sheet4!$F$2:$F$11,0)),1,0)+IF(ISNUMBER(MATCH(E264,Sheet4!$F$2:$F$11,0)),1,0)+IF(ISNUMBER(MATCH(F264,Sheet4!$F$2:$F$11,0)),1,0)+IF(ISNUMBER(MATCH(G264,Sheet4!$F$2:$F$11,0)),1,0)+IF(ISNUMBER(MATCH(H264,Sheet4!$F$2:$F$11,0)),1,0)+IF(ISNUMBER(MATCH(I264,Sheet4!$F$2:$F$11,0)),1,0)+IF(ISNUMBER(MATCH(J264,Sheet4!$F$2:$F$11,0)),1,0))</f>
        <v>0</v>
      </c>
      <c r="P264" s="40" t="str">
        <f>IFERROR(INDEX(Sheet4!$G:$G,MATCH(Sheet1!B264,Sheet4!$F:$F,0))+INDEX(Sheet4!$G:$G,MATCH(Sheet1!C264,Sheet4!$F:$F,0))+INDEX(Sheet4!$G:$G,MATCH(Sheet1!D264,Sheet4!$F:$F,0))+INDEX(Sheet4!$G:$G,MATCH(Sheet1!E264,Sheet4!$F:$F,0))+INDEX(Sheet4!$G:$G,MATCH(Sheet1!F264,Sheet4!$F:$F,0))+INDEX(Sheet4!$G:$G,MATCH(Sheet1!G264,Sheet4!$F:$F,0))+INDEX(Sheet4!$G:$G,MATCH(Sheet1!H264,Sheet4!$F:$F,0))+INDEX(Sheet4!$G:$G,MATCH(Sheet1!I264,Sheet4!$F:$F,0))+INDEX(Sheet4!$G:$G,MATCH(Sheet1!J264,Sheet4!$F:$F,0)),"")</f>
        <v/>
      </c>
      <c r="Q264" s="15"/>
      <c r="R264" s="18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19"/>
      <c r="AD264" s="19"/>
      <c r="AE264" s="20"/>
      <c r="AF264">
        <f si="87" t="shared"/>
        <v>0</v>
      </c>
      <c r="AH264">
        <v>241</v>
      </c>
      <c r="AI264" t="str">
        <f si="86" t="shared"/>
        <v>Ben SimmonsIsaiah CanaanDevin BookerMonte MorrisWill BartonCorey BrewerMarvin BagleyPaul MillsapNikola Jokic</v>
      </c>
      <c r="AJ264">
        <f si="88" t="shared"/>
        <v>0</v>
      </c>
      <c r="AK264">
        <f si="89" t="shared"/>
        <v>0</v>
      </c>
      <c r="AL264">
        <f si="90" t="shared"/>
        <v>0</v>
      </c>
      <c r="AM264">
        <f si="91" t="shared"/>
        <v>0</v>
      </c>
      <c r="AN264">
        <f si="92" t="shared"/>
        <v>0</v>
      </c>
      <c r="AO264">
        <f si="93" t="shared"/>
        <v>0</v>
      </c>
      <c r="AP264">
        <f si="94" t="shared"/>
        <v>0</v>
      </c>
      <c r="AQ264">
        <f si="95" t="shared"/>
        <v>0</v>
      </c>
      <c r="AR264">
        <f si="96" t="shared"/>
        <v>0</v>
      </c>
      <c r="AS264">
        <f si="97" t="shared"/>
        <v>0</v>
      </c>
      <c r="AU264" t="str">
        <f>IFERROR(VLOOKUP(C264,Results!$A$2:$B$240,2,FALSE)+VLOOKUP(D264,Results!$A$2:$B$240,2,FALSE)+VLOOKUP(E264,Results!$A$2:$B$240,2,FALSE)+VLOOKUP(F264,Results!$A$2:$B$240,2,FALSE)+VLOOKUP(G264,Results!$A$2:$B$240,2,FALSE)+VLOOKUP(H264,Results!$A$2:$B$240,2,FALSE)+VLOOKUP(I264,Results!$A$2:$B$240,2,FALSE)+VLOOKUP(J264,Results!$A$2:$B$240,2,FALSE)+VLOOKUP(B264,Results!$A$2:$B$240,2,FALSE)-MIN(VLOOKUP(C264,Results!$A$2:$B$240,2,FALSE),VLOOKUP(D264,Results!$A$2:$B$240,2,FALSE),VLOOKUP(E264,Results!$A$2:$B$240,2,FALSE),VLOOKUP(F264,Results!$A$2:$B$240,2,FALSE),VLOOKUP(G264,Results!$A$2:$B$240,2,FALSE),VLOOKUP(H264,Results!$A$2:$B$240,2,FALSE),VLOOKUP(I264,Results!$A$2:$B$240,2,FALSE),VLOOKUP(J264,Results!$A$2:$B$240,2,FALSE),VLOOKUP(B264,Results!$A$2:$B$240,2,FALSE)),"")</f>
        <v/>
      </c>
    </row>
    <row customHeight="1" ht="18.75" r="265" spans="2:47" x14ac:dyDescent="0.3">
      <c r="B265" s="7" t="s">
        <v>166</v>
      </c>
      <c r="C265" s="7" t="s">
        <v>171</v>
      </c>
      <c r="D265" s="7" t="s">
        <v>173</v>
      </c>
      <c r="E265" s="7" t="s">
        <v>146</v>
      </c>
      <c r="F265" s="7" t="s">
        <v>177</v>
      </c>
      <c r="G265" s="7" t="s">
        <v>90</v>
      </c>
      <c r="H265" s="7" t="s">
        <v>152</v>
      </c>
      <c r="I265" s="7" t="s">
        <v>103</v>
      </c>
      <c r="J265" s="7" t="s">
        <v>188</v>
      </c>
      <c r="K265" t="n">
        <v>17.0</v>
      </c>
      <c r="L265" s="30">
        <f si="84" t="shared"/>
        <v>0</v>
      </c>
      <c r="M265" s="6"/>
      <c r="N265" s="35" t="str">
        <f si="85" t="shared"/>
        <v/>
      </c>
      <c r="O265" s="59">
        <f>(IF(ISNUMBER(MATCH(B265,Sheet4!$K$92:$K$101,0)),1,0)+IF(ISNUMBER(MATCH(C265,Sheet4!$K$92:$K$101,0)),1,0)+IF(ISNUMBER(MATCH(D265,Sheet4!$K$92:$K$101,0)),1,0)+IF(ISNUMBER(MATCH(E265,Sheet4!$K$92:$K$101,0)),1,0)+IF(ISNUMBER(MATCH(F265,Sheet4!$K$92:$K$101,0)),1,0)+IF(ISNUMBER(MATCH(G265,Sheet4!$K$92:$K$101,0)),1,0)+IF(ISNUMBER(MATCH(H265,Sheet4!$K$92:$K$101,0)),1,0)+IF(ISNUMBER(MATCH(I265,Sheet4!$K$92:$K$101,0)),1,0)+IF(ISNUMBER(MATCH(J265,Sheet4!$K$92:$K$101,0)),1,0))
-
(IF(ISNUMBER(MATCH(B265,Sheet4!$F$2:$F$11,0)),1,0)+IF(ISNUMBER(MATCH(C265,Sheet4!$F$2:$F$11,0)),1,0)+IF(ISNUMBER(MATCH(D265,Sheet4!$F$2:$F$11,0)),1,0)+IF(ISNUMBER(MATCH(E265,Sheet4!$F$2:$F$11,0)),1,0)+IF(ISNUMBER(MATCH(F265,Sheet4!$F$2:$F$11,0)),1,0)+IF(ISNUMBER(MATCH(G265,Sheet4!$F$2:$F$11,0)),1,0)+IF(ISNUMBER(MATCH(H265,Sheet4!$F$2:$F$11,0)),1,0)+IF(ISNUMBER(MATCH(I265,Sheet4!$F$2:$F$11,0)),1,0)+IF(ISNUMBER(MATCH(J265,Sheet4!$F$2:$F$11,0)),1,0))</f>
        <v>0</v>
      </c>
      <c r="P265" s="40" t="str">
        <f>IFERROR(INDEX(Sheet4!$G:$G,MATCH(Sheet1!B265,Sheet4!$F:$F,0))+INDEX(Sheet4!$G:$G,MATCH(Sheet1!C265,Sheet4!$F:$F,0))+INDEX(Sheet4!$G:$G,MATCH(Sheet1!D265,Sheet4!$F:$F,0))+INDEX(Sheet4!$G:$G,MATCH(Sheet1!E265,Sheet4!$F:$F,0))+INDEX(Sheet4!$G:$G,MATCH(Sheet1!F265,Sheet4!$F:$F,0))+INDEX(Sheet4!$G:$G,MATCH(Sheet1!G265,Sheet4!$F:$F,0))+INDEX(Sheet4!$G:$G,MATCH(Sheet1!H265,Sheet4!$F:$F,0))+INDEX(Sheet4!$G:$G,MATCH(Sheet1!I265,Sheet4!$F:$F,0))+INDEX(Sheet4!$G:$G,MATCH(Sheet1!J265,Sheet4!$F:$F,0)),"")</f>
        <v/>
      </c>
      <c r="Q265" s="15"/>
      <c r="R265" s="18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19"/>
      <c r="AD265" s="19"/>
      <c r="AE265" s="20"/>
      <c r="AF265">
        <f si="87" t="shared"/>
        <v>0</v>
      </c>
      <c r="AH265">
        <v>242</v>
      </c>
      <c r="AI265" t="str">
        <f si="86" t="shared"/>
        <v>Ben SimmonsLandry ShametJimmy ButlerMonte MorrisTaurean PrinceDeAndre' BembryKenneth FariedJosh JacksonKarl-Anthony Towns</v>
      </c>
      <c r="AJ265">
        <f si="88" t="shared"/>
        <v>0</v>
      </c>
      <c r="AK265">
        <f si="89" t="shared"/>
        <v>0</v>
      </c>
      <c r="AL265">
        <f si="90" t="shared"/>
        <v>0</v>
      </c>
      <c r="AM265">
        <f si="91" t="shared"/>
        <v>0</v>
      </c>
      <c r="AN265">
        <f si="92" t="shared"/>
        <v>0</v>
      </c>
      <c r="AO265">
        <f si="93" t="shared"/>
        <v>0</v>
      </c>
      <c r="AP265">
        <f si="94" t="shared"/>
        <v>0</v>
      </c>
      <c r="AQ265">
        <f si="95" t="shared"/>
        <v>0</v>
      </c>
      <c r="AR265">
        <f si="96" t="shared"/>
        <v>0</v>
      </c>
      <c r="AS265">
        <f si="97" t="shared"/>
        <v>0</v>
      </c>
      <c r="AU265" t="str">
        <f>IFERROR(VLOOKUP(C265,Results!$A$2:$B$240,2,FALSE)+VLOOKUP(D265,Results!$A$2:$B$240,2,FALSE)+VLOOKUP(E265,Results!$A$2:$B$240,2,FALSE)+VLOOKUP(F265,Results!$A$2:$B$240,2,FALSE)+VLOOKUP(G265,Results!$A$2:$B$240,2,FALSE)+VLOOKUP(H265,Results!$A$2:$B$240,2,FALSE)+VLOOKUP(I265,Results!$A$2:$B$240,2,FALSE)+VLOOKUP(J265,Results!$A$2:$B$240,2,FALSE)+VLOOKUP(B265,Results!$A$2:$B$240,2,FALSE)-MIN(VLOOKUP(C265,Results!$A$2:$B$240,2,FALSE),VLOOKUP(D265,Results!$A$2:$B$240,2,FALSE),VLOOKUP(E265,Results!$A$2:$B$240,2,FALSE),VLOOKUP(F265,Results!$A$2:$B$240,2,FALSE),VLOOKUP(G265,Results!$A$2:$B$240,2,FALSE),VLOOKUP(H265,Results!$A$2:$B$240,2,FALSE),VLOOKUP(I265,Results!$A$2:$B$240,2,FALSE),VLOOKUP(J265,Results!$A$2:$B$240,2,FALSE),VLOOKUP(B265,Results!$A$2:$B$240,2,FALSE)),"")</f>
        <v/>
      </c>
    </row>
    <row r="266" spans="2:47" x14ac:dyDescent="0.3">
      <c r="B266" s="7" t="s">
        <v>166</v>
      </c>
      <c r="C266" s="7" t="s">
        <v>171</v>
      </c>
      <c r="D266" s="7" t="s">
        <v>145</v>
      </c>
      <c r="E266" s="7" t="s">
        <v>146</v>
      </c>
      <c r="F266" s="7" t="s">
        <v>100</v>
      </c>
      <c r="G266" s="7" t="s">
        <v>101</v>
      </c>
      <c r="H266" s="7" t="s">
        <v>181</v>
      </c>
      <c r="I266" s="7" t="s">
        <v>152</v>
      </c>
      <c r="J266" s="7" t="s">
        <v>98</v>
      </c>
      <c r="K266" t="n">
        <v>17.0</v>
      </c>
      <c r="L266" s="30">
        <f si="84" t="shared"/>
        <v>0</v>
      </c>
      <c r="M266" s="6"/>
      <c r="N266" s="35" t="str">
        <f si="85" t="shared"/>
        <v/>
      </c>
      <c r="O266" s="59">
        <f>(IF(ISNUMBER(MATCH(B266,Sheet4!$K$92:$K$101,0)),1,0)+IF(ISNUMBER(MATCH(C266,Sheet4!$K$92:$K$101,0)),1,0)+IF(ISNUMBER(MATCH(D266,Sheet4!$K$92:$K$101,0)),1,0)+IF(ISNUMBER(MATCH(E266,Sheet4!$K$92:$K$101,0)),1,0)+IF(ISNUMBER(MATCH(F266,Sheet4!$K$92:$K$101,0)),1,0)+IF(ISNUMBER(MATCH(G266,Sheet4!$K$92:$K$101,0)),1,0)+IF(ISNUMBER(MATCH(H266,Sheet4!$K$92:$K$101,0)),1,0)+IF(ISNUMBER(MATCH(I266,Sheet4!$K$92:$K$101,0)),1,0)+IF(ISNUMBER(MATCH(J266,Sheet4!$K$92:$K$101,0)),1,0))
-
(IF(ISNUMBER(MATCH(B266,Sheet4!$F$2:$F$11,0)),1,0)+IF(ISNUMBER(MATCH(C266,Sheet4!$F$2:$F$11,0)),1,0)+IF(ISNUMBER(MATCH(D266,Sheet4!$F$2:$F$11,0)),1,0)+IF(ISNUMBER(MATCH(E266,Sheet4!$F$2:$F$11,0)),1,0)+IF(ISNUMBER(MATCH(F266,Sheet4!$F$2:$F$11,0)),1,0)+IF(ISNUMBER(MATCH(G266,Sheet4!$F$2:$F$11,0)),1,0)+IF(ISNUMBER(MATCH(H266,Sheet4!$F$2:$F$11,0)),1,0)+IF(ISNUMBER(MATCH(I266,Sheet4!$F$2:$F$11,0)),1,0)+IF(ISNUMBER(MATCH(J266,Sheet4!$F$2:$F$11,0)),1,0))</f>
        <v>0</v>
      </c>
      <c r="P266" s="40" t="str">
        <f>IFERROR(INDEX(Sheet4!$G:$G,MATCH(Sheet1!B266,Sheet4!$F:$F,0))+INDEX(Sheet4!$G:$G,MATCH(Sheet1!C266,Sheet4!$F:$F,0))+INDEX(Sheet4!$G:$G,MATCH(Sheet1!D266,Sheet4!$F:$F,0))+INDEX(Sheet4!$G:$G,MATCH(Sheet1!E266,Sheet4!$F:$F,0))+INDEX(Sheet4!$G:$G,MATCH(Sheet1!F266,Sheet4!$F:$F,0))+INDEX(Sheet4!$G:$G,MATCH(Sheet1!G266,Sheet4!$F:$F,0))+INDEX(Sheet4!$G:$G,MATCH(Sheet1!H266,Sheet4!$F:$F,0))+INDEX(Sheet4!$G:$G,MATCH(Sheet1!I266,Sheet4!$F:$F,0))+INDEX(Sheet4!$G:$G,MATCH(Sheet1!J266,Sheet4!$F:$F,0)),"")</f>
        <v/>
      </c>
      <c r="Q266" s="15"/>
      <c r="R266" s="18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19"/>
      <c r="AD266" s="19"/>
      <c r="AE266" s="20"/>
      <c r="AF266">
        <f si="87" t="shared"/>
        <v>0</v>
      </c>
      <c r="AH266">
        <v>243</v>
      </c>
      <c r="AI266" t="str">
        <f si="86" t="shared"/>
        <v>Ricky RubioLandry ShametDevin BookerJimmy ButlerKelly OubreTaurean PrinceJosh JacksonDerrick FavorsKarl-Anthony Towns</v>
      </c>
      <c r="AJ266">
        <f si="88" t="shared"/>
        <v>0</v>
      </c>
      <c r="AK266">
        <f si="89" t="shared"/>
        <v>0</v>
      </c>
      <c r="AL266">
        <f si="90" t="shared"/>
        <v>0</v>
      </c>
      <c r="AM266">
        <f si="91" t="shared"/>
        <v>0</v>
      </c>
      <c r="AN266">
        <f si="92" t="shared"/>
        <v>0</v>
      </c>
      <c r="AO266">
        <f si="93" t="shared"/>
        <v>0</v>
      </c>
      <c r="AP266">
        <f si="94" t="shared"/>
        <v>0</v>
      </c>
      <c r="AQ266">
        <f si="95" t="shared"/>
        <v>0</v>
      </c>
      <c r="AR266">
        <f si="96" t="shared"/>
        <v>0</v>
      </c>
      <c r="AS266">
        <f si="97" t="shared"/>
        <v>0</v>
      </c>
      <c r="AU266" t="str">
        <f>IFERROR(VLOOKUP(C266,Results!$A$2:$B$240,2,FALSE)+VLOOKUP(D266,Results!$A$2:$B$240,2,FALSE)+VLOOKUP(E266,Results!$A$2:$B$240,2,FALSE)+VLOOKUP(F266,Results!$A$2:$B$240,2,FALSE)+VLOOKUP(G266,Results!$A$2:$B$240,2,FALSE)+VLOOKUP(H266,Results!$A$2:$B$240,2,FALSE)+VLOOKUP(I266,Results!$A$2:$B$240,2,FALSE)+VLOOKUP(J266,Results!$A$2:$B$240,2,FALSE)+VLOOKUP(B266,Results!$A$2:$B$240,2,FALSE)-MIN(VLOOKUP(C266,Results!$A$2:$B$240,2,FALSE),VLOOKUP(D266,Results!$A$2:$B$240,2,FALSE),VLOOKUP(E266,Results!$A$2:$B$240,2,FALSE),VLOOKUP(F266,Results!$A$2:$B$240,2,FALSE),VLOOKUP(G266,Results!$A$2:$B$240,2,FALSE),VLOOKUP(H266,Results!$A$2:$B$240,2,FALSE),VLOOKUP(I266,Results!$A$2:$B$240,2,FALSE),VLOOKUP(J266,Results!$A$2:$B$240,2,FALSE),VLOOKUP(B266,Results!$A$2:$B$240,2,FALSE)),"")</f>
        <v/>
      </c>
    </row>
    <row customHeight="1" ht="18.75" r="267" spans="2:47" x14ac:dyDescent="0.3">
      <c r="B267" s="7" t="s">
        <v>166</v>
      </c>
      <c r="C267" s="7" t="s">
        <v>170</v>
      </c>
      <c r="D267" s="7" t="s">
        <v>172</v>
      </c>
      <c r="E267" s="7" t="s">
        <v>173</v>
      </c>
      <c r="F267" s="7" t="s">
        <v>177</v>
      </c>
      <c r="G267" s="7" t="s">
        <v>179</v>
      </c>
      <c r="H267" s="7" t="s">
        <v>152</v>
      </c>
      <c r="I267" s="7" t="s">
        <v>182</v>
      </c>
      <c r="J267" s="7" t="s">
        <v>98</v>
      </c>
      <c r="K267" t="n">
        <v>17.0</v>
      </c>
      <c r="L267" s="30">
        <f si="84" t="shared"/>
        <v>0</v>
      </c>
      <c r="M267" s="6"/>
      <c r="N267" s="35" t="str">
        <f si="85" t="shared"/>
        <v/>
      </c>
      <c r="O267" s="59">
        <f>(IF(ISNUMBER(MATCH(B267,Sheet4!$K$92:$K$101,0)),1,0)+IF(ISNUMBER(MATCH(C267,Sheet4!$K$92:$K$101,0)),1,0)+IF(ISNUMBER(MATCH(D267,Sheet4!$K$92:$K$101,0)),1,0)+IF(ISNUMBER(MATCH(E267,Sheet4!$K$92:$K$101,0)),1,0)+IF(ISNUMBER(MATCH(F267,Sheet4!$K$92:$K$101,0)),1,0)+IF(ISNUMBER(MATCH(G267,Sheet4!$K$92:$K$101,0)),1,0)+IF(ISNUMBER(MATCH(H267,Sheet4!$K$92:$K$101,0)),1,0)+IF(ISNUMBER(MATCH(I267,Sheet4!$K$92:$K$101,0)),1,0)+IF(ISNUMBER(MATCH(J267,Sheet4!$K$92:$K$101,0)),1,0))
-
(IF(ISNUMBER(MATCH(B267,Sheet4!$F$2:$F$11,0)),1,0)+IF(ISNUMBER(MATCH(C267,Sheet4!$F$2:$F$11,0)),1,0)+IF(ISNUMBER(MATCH(D267,Sheet4!$F$2:$F$11,0)),1,0)+IF(ISNUMBER(MATCH(E267,Sheet4!$F$2:$F$11,0)),1,0)+IF(ISNUMBER(MATCH(F267,Sheet4!$F$2:$F$11,0)),1,0)+IF(ISNUMBER(MATCH(G267,Sheet4!$F$2:$F$11,0)),1,0)+IF(ISNUMBER(MATCH(H267,Sheet4!$F$2:$F$11,0)),1,0)+IF(ISNUMBER(MATCH(I267,Sheet4!$F$2:$F$11,0)),1,0)+IF(ISNUMBER(MATCH(J267,Sheet4!$F$2:$F$11,0)),1,0))</f>
        <v>0</v>
      </c>
      <c r="P267" s="40" t="str">
        <f>IFERROR(INDEX(Sheet4!$G:$G,MATCH(Sheet1!B267,Sheet4!$F:$F,0))+INDEX(Sheet4!$G:$G,MATCH(Sheet1!C267,Sheet4!$F:$F,0))+INDEX(Sheet4!$G:$G,MATCH(Sheet1!D267,Sheet4!$F:$F,0))+INDEX(Sheet4!$G:$G,MATCH(Sheet1!E267,Sheet4!$F:$F,0))+INDEX(Sheet4!$G:$G,MATCH(Sheet1!F267,Sheet4!$F:$F,0))+INDEX(Sheet4!$G:$G,MATCH(Sheet1!G267,Sheet4!$F:$F,0))+INDEX(Sheet4!$G:$G,MATCH(Sheet1!H267,Sheet4!$F:$F,0))+INDEX(Sheet4!$G:$G,MATCH(Sheet1!I267,Sheet4!$F:$F,0))+INDEX(Sheet4!$G:$G,MATCH(Sheet1!J267,Sheet4!$F:$F,0)),"")</f>
        <v/>
      </c>
      <c r="Q267" s="15"/>
      <c r="R267" s="18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19"/>
      <c r="AD267" s="19"/>
      <c r="AE267" s="20"/>
      <c r="AF267">
        <f si="87" t="shared"/>
        <v>0</v>
      </c>
      <c r="AH267">
        <v>244</v>
      </c>
      <c r="AI267" t="str">
        <f si="86" t="shared"/>
        <v>Ben SimmonsDe'Aaron FoxDevin BookerMonte MorrisWill BartonCorey BrewerDerrick FavorsTrey LylesKarl-Anthony Towns</v>
      </c>
      <c r="AJ267">
        <f si="88" t="shared"/>
        <v>0</v>
      </c>
      <c r="AK267">
        <f si="89" t="shared"/>
        <v>0</v>
      </c>
      <c r="AL267">
        <f si="90" t="shared"/>
        <v>0</v>
      </c>
      <c r="AM267">
        <f si="91" t="shared"/>
        <v>0</v>
      </c>
      <c r="AN267">
        <f si="92" t="shared"/>
        <v>0</v>
      </c>
      <c r="AO267">
        <f si="93" t="shared"/>
        <v>0</v>
      </c>
      <c r="AP267">
        <f si="94" t="shared"/>
        <v>0</v>
      </c>
      <c r="AQ267">
        <f si="95" t="shared"/>
        <v>0</v>
      </c>
      <c r="AR267">
        <f si="96" t="shared"/>
        <v>0</v>
      </c>
      <c r="AS267">
        <f si="97" t="shared"/>
        <v>0</v>
      </c>
      <c r="AU267" t="str">
        <f>IFERROR(VLOOKUP(C267,Results!$A$2:$B$240,2,FALSE)+VLOOKUP(D267,Results!$A$2:$B$240,2,FALSE)+VLOOKUP(E267,Results!$A$2:$B$240,2,FALSE)+VLOOKUP(F267,Results!$A$2:$B$240,2,FALSE)+VLOOKUP(G267,Results!$A$2:$B$240,2,FALSE)+VLOOKUP(H267,Results!$A$2:$B$240,2,FALSE)+VLOOKUP(I267,Results!$A$2:$B$240,2,FALSE)+VLOOKUP(J267,Results!$A$2:$B$240,2,FALSE)+VLOOKUP(B267,Results!$A$2:$B$240,2,FALSE)-MIN(VLOOKUP(C267,Results!$A$2:$B$240,2,FALSE),VLOOKUP(D267,Results!$A$2:$B$240,2,FALSE),VLOOKUP(E267,Results!$A$2:$B$240,2,FALSE),VLOOKUP(F267,Results!$A$2:$B$240,2,FALSE),VLOOKUP(G267,Results!$A$2:$B$240,2,FALSE),VLOOKUP(H267,Results!$A$2:$B$240,2,FALSE),VLOOKUP(I267,Results!$A$2:$B$240,2,FALSE),VLOOKUP(J267,Results!$A$2:$B$240,2,FALSE),VLOOKUP(B267,Results!$A$2:$B$240,2,FALSE)),"")</f>
        <v/>
      </c>
    </row>
    <row customHeight="1" ht="18.75" r="268" spans="2:47" x14ac:dyDescent="0.3">
      <c r="B268" s="7" t="s">
        <v>166</v>
      </c>
      <c r="C268" s="7" t="s">
        <v>87</v>
      </c>
      <c r="D268" s="7" t="s">
        <v>172</v>
      </c>
      <c r="E268" s="7" t="s">
        <v>148</v>
      </c>
      <c r="F268" s="7" t="s">
        <v>177</v>
      </c>
      <c r="G268" s="7" t="s">
        <v>100</v>
      </c>
      <c r="H268" s="7" t="s">
        <v>93</v>
      </c>
      <c r="I268" s="7" t="s">
        <v>155</v>
      </c>
      <c r="J268" s="7" t="s">
        <v>98</v>
      </c>
      <c r="K268" t="n">
        <v>17.0</v>
      </c>
      <c r="L268" s="30">
        <f si="84" t="shared"/>
        <v>0</v>
      </c>
      <c r="M268" s="6"/>
      <c r="N268" s="35" t="str">
        <f si="85" t="shared"/>
        <v/>
      </c>
      <c r="O268" s="59">
        <f>(IF(ISNUMBER(MATCH(B268,Sheet4!$K$92:$K$101,0)),1,0)+IF(ISNUMBER(MATCH(C268,Sheet4!$K$92:$K$101,0)),1,0)+IF(ISNUMBER(MATCH(D268,Sheet4!$K$92:$K$101,0)),1,0)+IF(ISNUMBER(MATCH(E268,Sheet4!$K$92:$K$101,0)),1,0)+IF(ISNUMBER(MATCH(F268,Sheet4!$K$92:$K$101,0)),1,0)+IF(ISNUMBER(MATCH(G268,Sheet4!$K$92:$K$101,0)),1,0)+IF(ISNUMBER(MATCH(H268,Sheet4!$K$92:$K$101,0)),1,0)+IF(ISNUMBER(MATCH(I268,Sheet4!$K$92:$K$101,0)),1,0)+IF(ISNUMBER(MATCH(J268,Sheet4!$K$92:$K$101,0)),1,0))
-
(IF(ISNUMBER(MATCH(B268,Sheet4!$F$2:$F$11,0)),1,0)+IF(ISNUMBER(MATCH(C268,Sheet4!$F$2:$F$11,0)),1,0)+IF(ISNUMBER(MATCH(D268,Sheet4!$F$2:$F$11,0)),1,0)+IF(ISNUMBER(MATCH(E268,Sheet4!$F$2:$F$11,0)),1,0)+IF(ISNUMBER(MATCH(F268,Sheet4!$F$2:$F$11,0)),1,0)+IF(ISNUMBER(MATCH(G268,Sheet4!$F$2:$F$11,0)),1,0)+IF(ISNUMBER(MATCH(H268,Sheet4!$F$2:$F$11,0)),1,0)+IF(ISNUMBER(MATCH(I268,Sheet4!$F$2:$F$11,0)),1,0)+IF(ISNUMBER(MATCH(J268,Sheet4!$F$2:$F$11,0)),1,0))</f>
        <v>0</v>
      </c>
      <c r="P268" s="40" t="str">
        <f>IFERROR(INDEX(Sheet4!$G:$G,MATCH(Sheet1!B268,Sheet4!$F:$F,0))+INDEX(Sheet4!$G:$G,MATCH(Sheet1!C268,Sheet4!$F:$F,0))+INDEX(Sheet4!$G:$G,MATCH(Sheet1!D268,Sheet4!$F:$F,0))+INDEX(Sheet4!$G:$G,MATCH(Sheet1!E268,Sheet4!$F:$F,0))+INDEX(Sheet4!$G:$G,MATCH(Sheet1!F268,Sheet4!$F:$F,0))+INDEX(Sheet4!$G:$G,MATCH(Sheet1!G268,Sheet4!$F:$F,0))+INDEX(Sheet4!$G:$G,MATCH(Sheet1!H268,Sheet4!$F:$F,0))+INDEX(Sheet4!$G:$G,MATCH(Sheet1!I268,Sheet4!$F:$F,0))+INDEX(Sheet4!$G:$G,MATCH(Sheet1!J268,Sheet4!$F:$F,0)),"")</f>
        <v/>
      </c>
      <c r="Q268" s="15"/>
      <c r="R268" s="18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19"/>
      <c r="AD268" s="19"/>
      <c r="AE268" s="20"/>
      <c r="AF268">
        <f si="87" t="shared"/>
        <v>0</v>
      </c>
      <c r="AH268">
        <v>245</v>
      </c>
      <c r="AI268" t="str">
        <f si="86" t="shared"/>
        <v>Ben SimmonsRicky RubioDevin BookerMonte MorrisJae CrowderLuol DengKenneth FariedPaul MillsapRudy Gobert</v>
      </c>
      <c r="AJ268">
        <f si="88" t="shared"/>
        <v>0</v>
      </c>
      <c r="AK268">
        <f si="89" t="shared"/>
        <v>0</v>
      </c>
      <c r="AL268">
        <f si="90" t="shared"/>
        <v>0</v>
      </c>
      <c r="AM268">
        <f si="91" t="shared"/>
        <v>0</v>
      </c>
      <c r="AN268">
        <f si="92" t="shared"/>
        <v>0</v>
      </c>
      <c r="AO268">
        <f si="93" t="shared"/>
        <v>0</v>
      </c>
      <c r="AP268">
        <f si="94" t="shared"/>
        <v>0</v>
      </c>
      <c r="AQ268">
        <f si="95" t="shared"/>
        <v>0</v>
      </c>
      <c r="AR268">
        <f si="96" t="shared"/>
        <v>0</v>
      </c>
      <c r="AS268">
        <f si="97" t="shared"/>
        <v>0</v>
      </c>
      <c r="AU268" t="str">
        <f>IFERROR(VLOOKUP(C268,Results!$A$2:$B$240,2,FALSE)+VLOOKUP(D268,Results!$A$2:$B$240,2,FALSE)+VLOOKUP(E268,Results!$A$2:$B$240,2,FALSE)+VLOOKUP(F268,Results!$A$2:$B$240,2,FALSE)+VLOOKUP(G268,Results!$A$2:$B$240,2,FALSE)+VLOOKUP(H268,Results!$A$2:$B$240,2,FALSE)+VLOOKUP(I268,Results!$A$2:$B$240,2,FALSE)+VLOOKUP(J268,Results!$A$2:$B$240,2,FALSE)+VLOOKUP(B268,Results!$A$2:$B$240,2,FALSE)-MIN(VLOOKUP(C268,Results!$A$2:$B$240,2,FALSE),VLOOKUP(D268,Results!$A$2:$B$240,2,FALSE),VLOOKUP(E268,Results!$A$2:$B$240,2,FALSE),VLOOKUP(F268,Results!$A$2:$B$240,2,FALSE),VLOOKUP(G268,Results!$A$2:$B$240,2,FALSE),VLOOKUP(H268,Results!$A$2:$B$240,2,FALSE),VLOOKUP(I268,Results!$A$2:$B$240,2,FALSE),VLOOKUP(J268,Results!$A$2:$B$240,2,FALSE),VLOOKUP(B268,Results!$A$2:$B$240,2,FALSE)),"")</f>
        <v/>
      </c>
    </row>
    <row customHeight="1" ht="18.75" r="269" spans="2:47" x14ac:dyDescent="0.3">
      <c r="B269" s="7" t="s">
        <v>166</v>
      </c>
      <c r="C269" s="7" t="s">
        <v>171</v>
      </c>
      <c r="D269" s="7" t="s">
        <v>172</v>
      </c>
      <c r="E269" s="7" t="s">
        <v>146</v>
      </c>
      <c r="F269" s="7" t="s">
        <v>177</v>
      </c>
      <c r="G269" s="7" t="s">
        <v>178</v>
      </c>
      <c r="H269" s="7" t="s">
        <v>93</v>
      </c>
      <c r="I269" s="7" t="s">
        <v>182</v>
      </c>
      <c r="J269" s="7" t="s">
        <v>186</v>
      </c>
      <c r="K269" t="n">
        <v>17.0</v>
      </c>
      <c r="L269" s="30">
        <f si="84" t="shared"/>
        <v>0</v>
      </c>
      <c r="M269" s="6"/>
      <c r="N269" s="35" t="str">
        <f si="85" t="shared"/>
        <v/>
      </c>
      <c r="O269" s="59">
        <f>(IF(ISNUMBER(MATCH(B269,Sheet4!$K$92:$K$101,0)),1,0)+IF(ISNUMBER(MATCH(C269,Sheet4!$K$92:$K$101,0)),1,0)+IF(ISNUMBER(MATCH(D269,Sheet4!$K$92:$K$101,0)),1,0)+IF(ISNUMBER(MATCH(E269,Sheet4!$K$92:$K$101,0)),1,0)+IF(ISNUMBER(MATCH(F269,Sheet4!$K$92:$K$101,0)),1,0)+IF(ISNUMBER(MATCH(G269,Sheet4!$K$92:$K$101,0)),1,0)+IF(ISNUMBER(MATCH(H269,Sheet4!$K$92:$K$101,0)),1,0)+IF(ISNUMBER(MATCH(I269,Sheet4!$K$92:$K$101,0)),1,0)+IF(ISNUMBER(MATCH(J269,Sheet4!$K$92:$K$101,0)),1,0))
-
(IF(ISNUMBER(MATCH(B269,Sheet4!$F$2:$F$11,0)),1,0)+IF(ISNUMBER(MATCH(C269,Sheet4!$F$2:$F$11,0)),1,0)+IF(ISNUMBER(MATCH(D269,Sheet4!$F$2:$F$11,0)),1,0)+IF(ISNUMBER(MATCH(E269,Sheet4!$F$2:$F$11,0)),1,0)+IF(ISNUMBER(MATCH(F269,Sheet4!$F$2:$F$11,0)),1,0)+IF(ISNUMBER(MATCH(G269,Sheet4!$F$2:$F$11,0)),1,0)+IF(ISNUMBER(MATCH(H269,Sheet4!$F$2:$F$11,0)),1,0)+IF(ISNUMBER(MATCH(I269,Sheet4!$F$2:$F$11,0)),1,0)+IF(ISNUMBER(MATCH(J269,Sheet4!$F$2:$F$11,0)),1,0))</f>
        <v>0</v>
      </c>
      <c r="P269" s="40" t="str">
        <f>IFERROR(INDEX(Sheet4!$G:$G,MATCH(Sheet1!B269,Sheet4!$F:$F,0))+INDEX(Sheet4!$G:$G,MATCH(Sheet1!C269,Sheet4!$F:$F,0))+INDEX(Sheet4!$G:$G,MATCH(Sheet1!D269,Sheet4!$F:$F,0))+INDEX(Sheet4!$G:$G,MATCH(Sheet1!E269,Sheet4!$F:$F,0))+INDEX(Sheet4!$G:$G,MATCH(Sheet1!F269,Sheet4!$F:$F,0))+INDEX(Sheet4!$G:$G,MATCH(Sheet1!G269,Sheet4!$F:$F,0))+INDEX(Sheet4!$G:$G,MATCH(Sheet1!H269,Sheet4!$F:$F,0))+INDEX(Sheet4!$G:$G,MATCH(Sheet1!I269,Sheet4!$F:$F,0))+INDEX(Sheet4!$G:$G,MATCH(Sheet1!J269,Sheet4!$F:$F,0)),"")</f>
        <v/>
      </c>
      <c r="Q269" s="15"/>
      <c r="R269" s="18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19"/>
      <c r="AD269" s="19"/>
      <c r="AE269" s="20"/>
      <c r="AF269">
        <f si="87" t="shared"/>
        <v>0</v>
      </c>
      <c r="AH269">
        <v>246</v>
      </c>
      <c r="AI269" t="str">
        <f si="86" t="shared"/>
        <v>Ben SimmonsLandry ShametJames HardenMonte MorrisJoe InglesJae CrowderJosh JacksonPaul MillsapDeandre Ayton</v>
      </c>
      <c r="AJ269">
        <f si="88" t="shared"/>
        <v>0</v>
      </c>
      <c r="AK269">
        <f si="89" t="shared"/>
        <v>0</v>
      </c>
      <c r="AL269">
        <f si="90" t="shared"/>
        <v>0</v>
      </c>
      <c r="AM269">
        <f si="91" t="shared"/>
        <v>0</v>
      </c>
      <c r="AN269">
        <f si="92" t="shared"/>
        <v>0</v>
      </c>
      <c r="AO269">
        <f si="93" t="shared"/>
        <v>0</v>
      </c>
      <c r="AP269">
        <f si="94" t="shared"/>
        <v>0</v>
      </c>
      <c r="AQ269">
        <f si="95" t="shared"/>
        <v>0</v>
      </c>
      <c r="AR269">
        <f si="96" t="shared"/>
        <v>0</v>
      </c>
      <c r="AS269">
        <f si="97" t="shared"/>
        <v>0</v>
      </c>
      <c r="AU269" t="str">
        <f>IFERROR(VLOOKUP(C269,Results!$A$2:$B$240,2,FALSE)+VLOOKUP(D269,Results!$A$2:$B$240,2,FALSE)+VLOOKUP(E269,Results!$A$2:$B$240,2,FALSE)+VLOOKUP(F269,Results!$A$2:$B$240,2,FALSE)+VLOOKUP(G269,Results!$A$2:$B$240,2,FALSE)+VLOOKUP(H269,Results!$A$2:$B$240,2,FALSE)+VLOOKUP(I269,Results!$A$2:$B$240,2,FALSE)+VLOOKUP(J269,Results!$A$2:$B$240,2,FALSE)+VLOOKUP(B269,Results!$A$2:$B$240,2,FALSE)-MIN(VLOOKUP(C269,Results!$A$2:$B$240,2,FALSE),VLOOKUP(D269,Results!$A$2:$B$240,2,FALSE),VLOOKUP(E269,Results!$A$2:$B$240,2,FALSE),VLOOKUP(F269,Results!$A$2:$B$240,2,FALSE),VLOOKUP(G269,Results!$A$2:$B$240,2,FALSE),VLOOKUP(H269,Results!$A$2:$B$240,2,FALSE),VLOOKUP(I269,Results!$A$2:$B$240,2,FALSE),VLOOKUP(J269,Results!$A$2:$B$240,2,FALSE),VLOOKUP(B269,Results!$A$2:$B$240,2,FALSE)),"")</f>
        <v/>
      </c>
    </row>
    <row r="270" spans="2:47" x14ac:dyDescent="0.3">
      <c r="B270" s="7" t="s">
        <v>166</v>
      </c>
      <c r="C270" s="7" t="s">
        <v>87</v>
      </c>
      <c r="D270" s="7" t="s">
        <v>173</v>
      </c>
      <c r="E270" s="7" t="s">
        <v>146</v>
      </c>
      <c r="F270" s="7" t="s">
        <v>90</v>
      </c>
      <c r="G270" s="7" t="s">
        <v>159</v>
      </c>
      <c r="H270" s="7" t="s">
        <v>152</v>
      </c>
      <c r="I270" s="7" t="s">
        <v>103</v>
      </c>
      <c r="J270" s="7" t="s">
        <v>186</v>
      </c>
      <c r="K270" t="n">
        <v>17.0</v>
      </c>
      <c r="L270" s="30">
        <f si="84" t="shared"/>
        <v>0</v>
      </c>
      <c r="M270" s="6"/>
      <c r="N270" s="35" t="str">
        <f si="85" t="shared"/>
        <v/>
      </c>
      <c r="O270" s="59">
        <f>(IF(ISNUMBER(MATCH(B270,Sheet4!$K$92:$K$101,0)),1,0)+IF(ISNUMBER(MATCH(C270,Sheet4!$K$92:$K$101,0)),1,0)+IF(ISNUMBER(MATCH(D270,Sheet4!$K$92:$K$101,0)),1,0)+IF(ISNUMBER(MATCH(E270,Sheet4!$K$92:$K$101,0)),1,0)+IF(ISNUMBER(MATCH(F270,Sheet4!$K$92:$K$101,0)),1,0)+IF(ISNUMBER(MATCH(G270,Sheet4!$K$92:$K$101,0)),1,0)+IF(ISNUMBER(MATCH(H270,Sheet4!$K$92:$K$101,0)),1,0)+IF(ISNUMBER(MATCH(I270,Sheet4!$K$92:$K$101,0)),1,0)+IF(ISNUMBER(MATCH(J270,Sheet4!$K$92:$K$101,0)),1,0))
-
(IF(ISNUMBER(MATCH(B270,Sheet4!$F$2:$F$11,0)),1,0)+IF(ISNUMBER(MATCH(C270,Sheet4!$F$2:$F$11,0)),1,0)+IF(ISNUMBER(MATCH(D270,Sheet4!$F$2:$F$11,0)),1,0)+IF(ISNUMBER(MATCH(E270,Sheet4!$F$2:$F$11,0)),1,0)+IF(ISNUMBER(MATCH(F270,Sheet4!$F$2:$F$11,0)),1,0)+IF(ISNUMBER(MATCH(G270,Sheet4!$F$2:$F$11,0)),1,0)+IF(ISNUMBER(MATCH(H270,Sheet4!$F$2:$F$11,0)),1,0)+IF(ISNUMBER(MATCH(I270,Sheet4!$F$2:$F$11,0)),1,0)+IF(ISNUMBER(MATCH(J270,Sheet4!$F$2:$F$11,0)),1,0))</f>
        <v>0</v>
      </c>
      <c r="P270" s="40" t="str">
        <f>IFERROR(INDEX(Sheet4!$G:$G,MATCH(Sheet1!B270,Sheet4!$F:$F,0))+INDEX(Sheet4!$G:$G,MATCH(Sheet1!C270,Sheet4!$F:$F,0))+INDEX(Sheet4!$G:$G,MATCH(Sheet1!D270,Sheet4!$F:$F,0))+INDEX(Sheet4!$G:$G,MATCH(Sheet1!E270,Sheet4!$F:$F,0))+INDEX(Sheet4!$G:$G,MATCH(Sheet1!F270,Sheet4!$F:$F,0))+INDEX(Sheet4!$G:$G,MATCH(Sheet1!G270,Sheet4!$F:$F,0))+INDEX(Sheet4!$G:$G,MATCH(Sheet1!H270,Sheet4!$F:$F,0))+INDEX(Sheet4!$G:$G,MATCH(Sheet1!I270,Sheet4!$F:$F,0))+INDEX(Sheet4!$G:$G,MATCH(Sheet1!J270,Sheet4!$F:$F,0)),"")</f>
        <v/>
      </c>
      <c r="Q270" s="15"/>
      <c r="R270" s="18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19"/>
      <c r="AD270" s="19"/>
      <c r="AE270" s="20"/>
      <c r="AF270">
        <f si="87" t="shared"/>
        <v>0</v>
      </c>
      <c r="AH270">
        <v>247</v>
      </c>
      <c r="AI270" t="str">
        <f si="86" t="shared"/>
        <v>Ben SimmonsDe'Aaron FoxJimmy ButlerMonte MorrisJoe InglesJustin JacksonJosh JacksonPaul MillsapRudy Gobert</v>
      </c>
      <c r="AJ270">
        <f si="88" t="shared"/>
        <v>0</v>
      </c>
      <c r="AK270">
        <f si="89" t="shared"/>
        <v>0</v>
      </c>
      <c r="AL270">
        <f si="90" t="shared"/>
        <v>0</v>
      </c>
      <c r="AM270">
        <f si="91" t="shared"/>
        <v>0</v>
      </c>
      <c r="AN270">
        <f si="92" t="shared"/>
        <v>0</v>
      </c>
      <c r="AO270">
        <f si="93" t="shared"/>
        <v>0</v>
      </c>
      <c r="AP270">
        <f si="94" t="shared"/>
        <v>0</v>
      </c>
      <c r="AQ270">
        <f si="95" t="shared"/>
        <v>0</v>
      </c>
      <c r="AR270">
        <f si="96" t="shared"/>
        <v>0</v>
      </c>
      <c r="AS270">
        <f si="97" t="shared"/>
        <v>0</v>
      </c>
      <c r="AU270" t="str">
        <f>IFERROR(VLOOKUP(C270,Results!$A$2:$B$240,2,FALSE)+VLOOKUP(D270,Results!$A$2:$B$240,2,FALSE)+VLOOKUP(E270,Results!$A$2:$B$240,2,FALSE)+VLOOKUP(F270,Results!$A$2:$B$240,2,FALSE)+VLOOKUP(G270,Results!$A$2:$B$240,2,FALSE)+VLOOKUP(H270,Results!$A$2:$B$240,2,FALSE)+VLOOKUP(I270,Results!$A$2:$B$240,2,FALSE)+VLOOKUP(J270,Results!$A$2:$B$240,2,FALSE)+VLOOKUP(B270,Results!$A$2:$B$240,2,FALSE)-MIN(VLOOKUP(C270,Results!$A$2:$B$240,2,FALSE),VLOOKUP(D270,Results!$A$2:$B$240,2,FALSE),VLOOKUP(E270,Results!$A$2:$B$240,2,FALSE),VLOOKUP(F270,Results!$A$2:$B$240,2,FALSE),VLOOKUP(G270,Results!$A$2:$B$240,2,FALSE),VLOOKUP(H270,Results!$A$2:$B$240,2,FALSE),VLOOKUP(I270,Results!$A$2:$B$240,2,FALSE),VLOOKUP(J270,Results!$A$2:$B$240,2,FALSE),VLOOKUP(B270,Results!$A$2:$B$240,2,FALSE)),"")</f>
        <v/>
      </c>
    </row>
    <row customHeight="1" ht="18.75" r="271" spans="2:47" x14ac:dyDescent="0.3">
      <c r="B271" s="7" t="s">
        <v>108</v>
      </c>
      <c r="C271" s="7" t="s">
        <v>170</v>
      </c>
      <c r="D271" s="7" t="s">
        <v>172</v>
      </c>
      <c r="E271" s="7" t="s">
        <v>173</v>
      </c>
      <c r="F271" s="7" t="s">
        <v>177</v>
      </c>
      <c r="G271" s="7" t="s">
        <v>90</v>
      </c>
      <c r="H271" s="7" t="s">
        <v>181</v>
      </c>
      <c r="I271" s="7" t="s">
        <v>152</v>
      </c>
      <c r="J271" s="7" t="s">
        <v>186</v>
      </c>
      <c r="K271" t="n">
        <v>17.0</v>
      </c>
      <c r="L271" s="30">
        <f si="84" t="shared"/>
        <v>0</v>
      </c>
      <c r="M271" s="6"/>
      <c r="N271" s="35" t="str">
        <f si="85" t="shared"/>
        <v/>
      </c>
      <c r="O271" s="59">
        <f>(IF(ISNUMBER(MATCH(B271,Sheet4!$K$92:$K$101,0)),1,0)+IF(ISNUMBER(MATCH(C271,Sheet4!$K$92:$K$101,0)),1,0)+IF(ISNUMBER(MATCH(D271,Sheet4!$K$92:$K$101,0)),1,0)+IF(ISNUMBER(MATCH(E271,Sheet4!$K$92:$K$101,0)),1,0)+IF(ISNUMBER(MATCH(F271,Sheet4!$K$92:$K$101,0)),1,0)+IF(ISNUMBER(MATCH(G271,Sheet4!$K$92:$K$101,0)),1,0)+IF(ISNUMBER(MATCH(H271,Sheet4!$K$92:$K$101,0)),1,0)+IF(ISNUMBER(MATCH(I271,Sheet4!$K$92:$K$101,0)),1,0)+IF(ISNUMBER(MATCH(J271,Sheet4!$K$92:$K$101,0)),1,0))
-
(IF(ISNUMBER(MATCH(B271,Sheet4!$F$2:$F$11,0)),1,0)+IF(ISNUMBER(MATCH(C271,Sheet4!$F$2:$F$11,0)),1,0)+IF(ISNUMBER(MATCH(D271,Sheet4!$F$2:$F$11,0)),1,0)+IF(ISNUMBER(MATCH(E271,Sheet4!$F$2:$F$11,0)),1,0)+IF(ISNUMBER(MATCH(F271,Sheet4!$F$2:$F$11,0)),1,0)+IF(ISNUMBER(MATCH(G271,Sheet4!$F$2:$F$11,0)),1,0)+IF(ISNUMBER(MATCH(H271,Sheet4!$F$2:$F$11,0)),1,0)+IF(ISNUMBER(MATCH(I271,Sheet4!$F$2:$F$11,0)),1,0)+IF(ISNUMBER(MATCH(J271,Sheet4!$F$2:$F$11,0)),1,0))</f>
        <v>0</v>
      </c>
      <c r="P271" s="40" t="str">
        <f>IFERROR(INDEX(Sheet4!$G:$G,MATCH(Sheet1!B271,Sheet4!$F:$F,0))+INDEX(Sheet4!$G:$G,MATCH(Sheet1!C271,Sheet4!$F:$F,0))+INDEX(Sheet4!$G:$G,MATCH(Sheet1!D271,Sheet4!$F:$F,0))+INDEX(Sheet4!$G:$G,MATCH(Sheet1!E271,Sheet4!$F:$F,0))+INDEX(Sheet4!$G:$G,MATCH(Sheet1!F271,Sheet4!$F:$F,0))+INDEX(Sheet4!$G:$G,MATCH(Sheet1!G271,Sheet4!$F:$F,0))+INDEX(Sheet4!$G:$G,MATCH(Sheet1!H271,Sheet4!$F:$F,0))+INDEX(Sheet4!$G:$G,MATCH(Sheet1!I271,Sheet4!$F:$F,0))+INDEX(Sheet4!$G:$G,MATCH(Sheet1!J271,Sheet4!$F:$F,0)),"")</f>
        <v/>
      </c>
      <c r="Q271" s="15"/>
      <c r="R271" s="18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19"/>
      <c r="AD271" s="19"/>
      <c r="AE271" s="20"/>
      <c r="AF271">
        <f si="87" t="shared"/>
        <v>0</v>
      </c>
      <c r="AH271">
        <v>248</v>
      </c>
      <c r="AI271" t="str">
        <f si="86" t="shared"/>
        <v>De'Aaron FoxIsaiah CanaanJames HardenMonte MorrisKelly OubreCorey BrewerKenneth FariedJosh JacksonDeandre Ayton</v>
      </c>
      <c r="AJ271">
        <f si="88" t="shared"/>
        <v>0</v>
      </c>
      <c r="AK271">
        <f si="89" t="shared"/>
        <v>0</v>
      </c>
      <c r="AL271">
        <f si="90" t="shared"/>
        <v>0</v>
      </c>
      <c r="AM271">
        <f si="91" t="shared"/>
        <v>0</v>
      </c>
      <c r="AN271">
        <f si="92" t="shared"/>
        <v>0</v>
      </c>
      <c r="AO271">
        <f si="93" t="shared"/>
        <v>0</v>
      </c>
      <c r="AP271">
        <f si="94" t="shared"/>
        <v>0</v>
      </c>
      <c r="AQ271">
        <f si="95" t="shared"/>
        <v>0</v>
      </c>
      <c r="AR271">
        <f si="96" t="shared"/>
        <v>0</v>
      </c>
      <c r="AS271">
        <f si="97" t="shared"/>
        <v>0</v>
      </c>
      <c r="AU271" t="str">
        <f>IFERROR(VLOOKUP(C271,Results!$A$2:$B$240,2,FALSE)+VLOOKUP(D271,Results!$A$2:$B$240,2,FALSE)+VLOOKUP(E271,Results!$A$2:$B$240,2,FALSE)+VLOOKUP(F271,Results!$A$2:$B$240,2,FALSE)+VLOOKUP(G271,Results!$A$2:$B$240,2,FALSE)+VLOOKUP(H271,Results!$A$2:$B$240,2,FALSE)+VLOOKUP(I271,Results!$A$2:$B$240,2,FALSE)+VLOOKUP(J271,Results!$A$2:$B$240,2,FALSE)+VLOOKUP(B271,Results!$A$2:$B$240,2,FALSE)-MIN(VLOOKUP(C271,Results!$A$2:$B$240,2,FALSE),VLOOKUP(D271,Results!$A$2:$B$240,2,FALSE),VLOOKUP(E271,Results!$A$2:$B$240,2,FALSE),VLOOKUP(F271,Results!$A$2:$B$240,2,FALSE),VLOOKUP(G271,Results!$A$2:$B$240,2,FALSE),VLOOKUP(H271,Results!$A$2:$B$240,2,FALSE),VLOOKUP(I271,Results!$A$2:$B$240,2,FALSE),VLOOKUP(J271,Results!$A$2:$B$240,2,FALSE),VLOOKUP(B271,Results!$A$2:$B$240,2,FALSE)),"")</f>
        <v/>
      </c>
    </row>
    <row r="272" spans="2:47" x14ac:dyDescent="0.3">
      <c r="B272" s="7" t="s">
        <v>166</v>
      </c>
      <c r="C272" s="7" t="s">
        <v>170</v>
      </c>
      <c r="D272" s="7" t="s">
        <v>173</v>
      </c>
      <c r="E272" s="7" t="s">
        <v>146</v>
      </c>
      <c r="F272" s="7" t="s">
        <v>96</v>
      </c>
      <c r="G272" s="7" t="s">
        <v>179</v>
      </c>
      <c r="H272" s="7" t="s">
        <v>92</v>
      </c>
      <c r="I272" s="7" t="s">
        <v>152</v>
      </c>
      <c r="J272" s="7" t="s">
        <v>156</v>
      </c>
      <c r="K272" t="n">
        <v>17.0</v>
      </c>
      <c r="L272" s="30">
        <f si="84" t="shared"/>
        <v>0</v>
      </c>
      <c r="M272" s="6"/>
      <c r="N272" s="35" t="str">
        <f si="85" t="shared"/>
        <v/>
      </c>
      <c r="O272" s="59">
        <f>(IF(ISNUMBER(MATCH(B272,Sheet4!$K$92:$K$101,0)),1,0)+IF(ISNUMBER(MATCH(C272,Sheet4!$K$92:$K$101,0)),1,0)+IF(ISNUMBER(MATCH(D272,Sheet4!$K$92:$K$101,0)),1,0)+IF(ISNUMBER(MATCH(E272,Sheet4!$K$92:$K$101,0)),1,0)+IF(ISNUMBER(MATCH(F272,Sheet4!$K$92:$K$101,0)),1,0)+IF(ISNUMBER(MATCH(G272,Sheet4!$K$92:$K$101,0)),1,0)+IF(ISNUMBER(MATCH(H272,Sheet4!$K$92:$K$101,0)),1,0)+IF(ISNUMBER(MATCH(I272,Sheet4!$K$92:$K$101,0)),1,0)+IF(ISNUMBER(MATCH(J272,Sheet4!$K$92:$K$101,0)),1,0))
-
(IF(ISNUMBER(MATCH(B272,Sheet4!$F$2:$F$11,0)),1,0)+IF(ISNUMBER(MATCH(C272,Sheet4!$F$2:$F$11,0)),1,0)+IF(ISNUMBER(MATCH(D272,Sheet4!$F$2:$F$11,0)),1,0)+IF(ISNUMBER(MATCH(E272,Sheet4!$F$2:$F$11,0)),1,0)+IF(ISNUMBER(MATCH(F272,Sheet4!$F$2:$F$11,0)),1,0)+IF(ISNUMBER(MATCH(G272,Sheet4!$F$2:$F$11,0)),1,0)+IF(ISNUMBER(MATCH(H272,Sheet4!$F$2:$F$11,0)),1,0)+IF(ISNUMBER(MATCH(I272,Sheet4!$F$2:$F$11,0)),1,0)+IF(ISNUMBER(MATCH(J272,Sheet4!$F$2:$F$11,0)),1,0))</f>
        <v>0</v>
      </c>
      <c r="P272" s="40" t="str">
        <f>IFERROR(INDEX(Sheet4!$G:$G,MATCH(Sheet1!B272,Sheet4!$F:$F,0))+INDEX(Sheet4!$G:$G,MATCH(Sheet1!C272,Sheet4!$F:$F,0))+INDEX(Sheet4!$G:$G,MATCH(Sheet1!D272,Sheet4!$F:$F,0))+INDEX(Sheet4!$G:$G,MATCH(Sheet1!E272,Sheet4!$F:$F,0))+INDEX(Sheet4!$G:$G,MATCH(Sheet1!F272,Sheet4!$F:$F,0))+INDEX(Sheet4!$G:$G,MATCH(Sheet1!G272,Sheet4!$F:$F,0))+INDEX(Sheet4!$G:$G,MATCH(Sheet1!H272,Sheet4!$F:$F,0))+INDEX(Sheet4!$G:$G,MATCH(Sheet1!I272,Sheet4!$F:$F,0))+INDEX(Sheet4!$G:$G,MATCH(Sheet1!J272,Sheet4!$F:$F,0)),"")</f>
        <v/>
      </c>
      <c r="Q272" s="15"/>
      <c r="R272" s="18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19"/>
      <c r="AD272" s="19"/>
      <c r="AE272" s="20"/>
      <c r="AF272">
        <f si="87" t="shared"/>
        <v>0</v>
      </c>
      <c r="AH272">
        <v>249</v>
      </c>
      <c r="AI272" t="str">
        <f si="86" t="shared"/>
        <v>Ben SimmonsDe'Aaron FoxJimmy ButlerMonte MorrisKelly OubreGerald GreenKenneth FariedJosh JacksonDewayne Dedmon</v>
      </c>
      <c r="AJ272">
        <f si="88" t="shared"/>
        <v>0</v>
      </c>
      <c r="AK272">
        <f si="89" t="shared"/>
        <v>0</v>
      </c>
      <c r="AL272">
        <f si="90" t="shared"/>
        <v>0</v>
      </c>
      <c r="AM272">
        <f si="91" t="shared"/>
        <v>0</v>
      </c>
      <c r="AN272">
        <f si="92" t="shared"/>
        <v>0</v>
      </c>
      <c r="AO272">
        <f si="93" t="shared"/>
        <v>0</v>
      </c>
      <c r="AP272">
        <f si="94" t="shared"/>
        <v>0</v>
      </c>
      <c r="AQ272">
        <f si="95" t="shared"/>
        <v>0</v>
      </c>
      <c r="AR272">
        <f si="96" t="shared"/>
        <v>0</v>
      </c>
      <c r="AS272">
        <f si="97" t="shared"/>
        <v>0</v>
      </c>
      <c r="AU272" t="str">
        <f>IFERROR(VLOOKUP(C272,Results!$A$2:$B$240,2,FALSE)+VLOOKUP(D272,Results!$A$2:$B$240,2,FALSE)+VLOOKUP(E272,Results!$A$2:$B$240,2,FALSE)+VLOOKUP(F272,Results!$A$2:$B$240,2,FALSE)+VLOOKUP(G272,Results!$A$2:$B$240,2,FALSE)+VLOOKUP(H272,Results!$A$2:$B$240,2,FALSE)+VLOOKUP(I272,Results!$A$2:$B$240,2,FALSE)+VLOOKUP(J272,Results!$A$2:$B$240,2,FALSE)+VLOOKUP(B272,Results!$A$2:$B$240,2,FALSE)-MIN(VLOOKUP(C272,Results!$A$2:$B$240,2,FALSE),VLOOKUP(D272,Results!$A$2:$B$240,2,FALSE),VLOOKUP(E272,Results!$A$2:$B$240,2,FALSE),VLOOKUP(F272,Results!$A$2:$B$240,2,FALSE),VLOOKUP(G272,Results!$A$2:$B$240,2,FALSE),VLOOKUP(H272,Results!$A$2:$B$240,2,FALSE),VLOOKUP(I272,Results!$A$2:$B$240,2,FALSE),VLOOKUP(J272,Results!$A$2:$B$240,2,FALSE),VLOOKUP(B272,Results!$A$2:$B$240,2,FALSE)),"")</f>
        <v/>
      </c>
    </row>
    <row customHeight="1" ht="18.75" r="273" spans="2:47" x14ac:dyDescent="0.3">
      <c r="B273" s="7" t="s">
        <v>87</v>
      </c>
      <c r="C273" s="7" t="s">
        <v>108</v>
      </c>
      <c r="D273" s="7" t="s">
        <v>172</v>
      </c>
      <c r="E273" s="7" t="s">
        <v>146</v>
      </c>
      <c r="F273" s="7" t="s">
        <v>150</v>
      </c>
      <c r="G273" s="7" t="s">
        <v>159</v>
      </c>
      <c r="H273" s="7" t="s">
        <v>153</v>
      </c>
      <c r="I273" s="7" t="s">
        <v>181</v>
      </c>
      <c r="J273" s="7" t="s">
        <v>98</v>
      </c>
      <c r="K273" t="n">
        <v>17.0</v>
      </c>
      <c r="L273" s="30">
        <f si="84" t="shared"/>
        <v>0</v>
      </c>
      <c r="M273" s="6"/>
      <c r="N273" s="35" t="str">
        <f si="85" t="shared"/>
        <v/>
      </c>
      <c r="O273" s="59">
        <f>(IF(ISNUMBER(MATCH(B273,Sheet4!$K$92:$K$101,0)),1,0)+IF(ISNUMBER(MATCH(C273,Sheet4!$K$92:$K$101,0)),1,0)+IF(ISNUMBER(MATCH(D273,Sheet4!$K$92:$K$101,0)),1,0)+IF(ISNUMBER(MATCH(E273,Sheet4!$K$92:$K$101,0)),1,0)+IF(ISNUMBER(MATCH(F273,Sheet4!$K$92:$K$101,0)),1,0)+IF(ISNUMBER(MATCH(G273,Sheet4!$K$92:$K$101,0)),1,0)+IF(ISNUMBER(MATCH(H273,Sheet4!$K$92:$K$101,0)),1,0)+IF(ISNUMBER(MATCH(I273,Sheet4!$K$92:$K$101,0)),1,0)+IF(ISNUMBER(MATCH(J273,Sheet4!$K$92:$K$101,0)),1,0))
-
(IF(ISNUMBER(MATCH(B273,Sheet4!$F$2:$F$11,0)),1,0)+IF(ISNUMBER(MATCH(C273,Sheet4!$F$2:$F$11,0)),1,0)+IF(ISNUMBER(MATCH(D273,Sheet4!$F$2:$F$11,0)),1,0)+IF(ISNUMBER(MATCH(E273,Sheet4!$F$2:$F$11,0)),1,0)+IF(ISNUMBER(MATCH(F273,Sheet4!$F$2:$F$11,0)),1,0)+IF(ISNUMBER(MATCH(G273,Sheet4!$F$2:$F$11,0)),1,0)+IF(ISNUMBER(MATCH(H273,Sheet4!$F$2:$F$11,0)),1,0)+IF(ISNUMBER(MATCH(I273,Sheet4!$F$2:$F$11,0)),1,0)+IF(ISNUMBER(MATCH(J273,Sheet4!$F$2:$F$11,0)),1,0))</f>
        <v>0</v>
      </c>
      <c r="P273" s="40" t="str">
        <f>IFERROR(INDEX(Sheet4!$G:$G,MATCH(Sheet1!B273,Sheet4!$F:$F,0))+INDEX(Sheet4!$G:$G,MATCH(Sheet1!C273,Sheet4!$F:$F,0))+INDEX(Sheet4!$G:$G,MATCH(Sheet1!D273,Sheet4!$F:$F,0))+INDEX(Sheet4!$G:$G,MATCH(Sheet1!E273,Sheet4!$F:$F,0))+INDEX(Sheet4!$G:$G,MATCH(Sheet1!F273,Sheet4!$F:$F,0))+INDEX(Sheet4!$G:$G,MATCH(Sheet1!G273,Sheet4!$F:$F,0))+INDEX(Sheet4!$G:$G,MATCH(Sheet1!H273,Sheet4!$F:$F,0))+INDEX(Sheet4!$G:$G,MATCH(Sheet1!I273,Sheet4!$F:$F,0))+INDEX(Sheet4!$G:$G,MATCH(Sheet1!J273,Sheet4!$F:$F,0)),"")</f>
        <v/>
      </c>
      <c r="Q273" s="15"/>
      <c r="R273" s="18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19"/>
      <c r="AD273" s="19"/>
      <c r="AE273" s="20"/>
      <c r="AF273">
        <f si="87" t="shared"/>
        <v>0</v>
      </c>
      <c r="AH273">
        <v>250</v>
      </c>
      <c r="AI273" t="str">
        <f si="86" t="shared"/>
        <v>Ben SimmonsDe'Aaron FoxDevin BookerTorrey CraigWill BartonKelly OubrePaul MillsapTrey LylesRudy Gobert</v>
      </c>
      <c r="AJ273">
        <f si="88" t="shared"/>
        <v>0</v>
      </c>
      <c r="AK273">
        <f si="89" t="shared"/>
        <v>0</v>
      </c>
      <c r="AL273">
        <f si="90" t="shared"/>
        <v>0</v>
      </c>
      <c r="AM273">
        <f si="91" t="shared"/>
        <v>0</v>
      </c>
      <c r="AN273">
        <f si="92" t="shared"/>
        <v>0</v>
      </c>
      <c r="AO273">
        <f si="93" t="shared"/>
        <v>0</v>
      </c>
      <c r="AP273">
        <f si="94" t="shared"/>
        <v>0</v>
      </c>
      <c r="AQ273">
        <f si="95" t="shared"/>
        <v>0</v>
      </c>
      <c r="AR273">
        <f si="96" t="shared"/>
        <v>0</v>
      </c>
      <c r="AS273">
        <f si="97" t="shared"/>
        <v>0</v>
      </c>
      <c r="AU273" t="str">
        <f>IFERROR(VLOOKUP(C273,Results!$A$2:$B$240,2,FALSE)+VLOOKUP(D273,Results!$A$2:$B$240,2,FALSE)+VLOOKUP(E273,Results!$A$2:$B$240,2,FALSE)+VLOOKUP(F273,Results!$A$2:$B$240,2,FALSE)+VLOOKUP(G273,Results!$A$2:$B$240,2,FALSE)+VLOOKUP(H273,Results!$A$2:$B$240,2,FALSE)+VLOOKUP(I273,Results!$A$2:$B$240,2,FALSE)+VLOOKUP(J273,Results!$A$2:$B$240,2,FALSE)+VLOOKUP(B273,Results!$A$2:$B$240,2,FALSE)-MIN(VLOOKUP(C273,Results!$A$2:$B$240,2,FALSE),VLOOKUP(D273,Results!$A$2:$B$240,2,FALSE),VLOOKUP(E273,Results!$A$2:$B$240,2,FALSE),VLOOKUP(F273,Results!$A$2:$B$240,2,FALSE),VLOOKUP(G273,Results!$A$2:$B$240,2,FALSE),VLOOKUP(H273,Results!$A$2:$B$240,2,FALSE),VLOOKUP(I273,Results!$A$2:$B$240,2,FALSE),VLOOKUP(J273,Results!$A$2:$B$240,2,FALSE),VLOOKUP(B273,Results!$A$2:$B$240,2,FALSE)),"")</f>
        <v/>
      </c>
    </row>
    <row customHeight="1" ht="18.75" r="274" spans="2:47" x14ac:dyDescent="0.3">
      <c r="B274" s="7" t="s">
        <v>166</v>
      </c>
      <c r="C274" s="7" t="s">
        <v>171</v>
      </c>
      <c r="D274" s="7" t="s">
        <v>172</v>
      </c>
      <c r="E274" s="7" t="s">
        <v>146</v>
      </c>
      <c r="F274" s="7" t="s">
        <v>150</v>
      </c>
      <c r="G274" s="7" t="s">
        <v>179</v>
      </c>
      <c r="H274" s="7" t="s">
        <v>181</v>
      </c>
      <c r="I274" s="7" t="s">
        <v>152</v>
      </c>
      <c r="J274" s="7" t="s">
        <v>188</v>
      </c>
      <c r="K274" t="n">
        <v>17.0</v>
      </c>
      <c r="L274" s="30">
        <f si="84" t="shared"/>
        <v>0</v>
      </c>
      <c r="M274" s="6"/>
      <c r="N274" s="35" t="str">
        <f si="85" t="shared"/>
        <v/>
      </c>
      <c r="O274" s="59">
        <f>(IF(ISNUMBER(MATCH(B274,Sheet4!$K$92:$K$101,0)),1,0)+IF(ISNUMBER(MATCH(C274,Sheet4!$K$92:$K$101,0)),1,0)+IF(ISNUMBER(MATCH(D274,Sheet4!$K$92:$K$101,0)),1,0)+IF(ISNUMBER(MATCH(E274,Sheet4!$K$92:$K$101,0)),1,0)+IF(ISNUMBER(MATCH(F274,Sheet4!$K$92:$K$101,0)),1,0)+IF(ISNUMBER(MATCH(G274,Sheet4!$K$92:$K$101,0)),1,0)+IF(ISNUMBER(MATCH(H274,Sheet4!$K$92:$K$101,0)),1,0)+IF(ISNUMBER(MATCH(I274,Sheet4!$K$92:$K$101,0)),1,0)+IF(ISNUMBER(MATCH(J274,Sheet4!$K$92:$K$101,0)),1,0))
-
(IF(ISNUMBER(MATCH(B274,Sheet4!$F$2:$F$11,0)),1,0)+IF(ISNUMBER(MATCH(C274,Sheet4!$F$2:$F$11,0)),1,0)+IF(ISNUMBER(MATCH(D274,Sheet4!$F$2:$F$11,0)),1,0)+IF(ISNUMBER(MATCH(E274,Sheet4!$F$2:$F$11,0)),1,0)+IF(ISNUMBER(MATCH(F274,Sheet4!$F$2:$F$11,0)),1,0)+IF(ISNUMBER(MATCH(G274,Sheet4!$F$2:$F$11,0)),1,0)+IF(ISNUMBER(MATCH(H274,Sheet4!$F$2:$F$11,0)),1,0)+IF(ISNUMBER(MATCH(I274,Sheet4!$F$2:$F$11,0)),1,0)+IF(ISNUMBER(MATCH(J274,Sheet4!$F$2:$F$11,0)),1,0))</f>
        <v>0</v>
      </c>
      <c r="P274" s="40" t="str">
        <f>IFERROR(INDEX(Sheet4!$G:$G,MATCH(Sheet1!B274,Sheet4!$F:$F,0))+INDEX(Sheet4!$G:$G,MATCH(Sheet1!C274,Sheet4!$F:$F,0))+INDEX(Sheet4!$G:$G,MATCH(Sheet1!D274,Sheet4!$F:$F,0))+INDEX(Sheet4!$G:$G,MATCH(Sheet1!E274,Sheet4!$F:$F,0))+INDEX(Sheet4!$G:$G,MATCH(Sheet1!F274,Sheet4!$F:$F,0))+INDEX(Sheet4!$G:$G,MATCH(Sheet1!G274,Sheet4!$F:$F,0))+INDEX(Sheet4!$G:$G,MATCH(Sheet1!H274,Sheet4!$F:$F,0))+INDEX(Sheet4!$G:$G,MATCH(Sheet1!I274,Sheet4!$F:$F,0))+INDEX(Sheet4!$G:$G,MATCH(Sheet1!J274,Sheet4!$F:$F,0)),"")</f>
        <v/>
      </c>
      <c r="Q274" s="15"/>
      <c r="R274" s="18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19"/>
      <c r="AD274" s="19"/>
      <c r="AE274" s="20"/>
      <c r="AF274">
        <f si="87" t="shared"/>
        <v>0</v>
      </c>
      <c r="AH274">
        <v>251</v>
      </c>
      <c r="AI274" t="str">
        <f si="86" t="shared"/>
        <v>Ben SimmonsIsaiah CanaanDevin BookerJosh OkogieWill BartonKelly OubreJohn CollinsPaul MillsapRudy Gobert</v>
      </c>
      <c r="AJ274">
        <f si="88" t="shared"/>
        <v>0</v>
      </c>
      <c r="AK274">
        <f si="89" t="shared"/>
        <v>0</v>
      </c>
      <c r="AL274">
        <f si="90" t="shared"/>
        <v>0</v>
      </c>
      <c r="AM274">
        <f si="91" t="shared"/>
        <v>0</v>
      </c>
      <c r="AN274">
        <f si="92" t="shared"/>
        <v>0</v>
      </c>
      <c r="AO274">
        <f si="93" t="shared"/>
        <v>0</v>
      </c>
      <c r="AP274">
        <f si="94" t="shared"/>
        <v>0</v>
      </c>
      <c r="AQ274">
        <f si="95" t="shared"/>
        <v>0</v>
      </c>
      <c r="AR274">
        <f si="96" t="shared"/>
        <v>0</v>
      </c>
      <c r="AS274">
        <f si="97" t="shared"/>
        <v>0</v>
      </c>
      <c r="AU274" t="str">
        <f>IFERROR(VLOOKUP(C274,Results!$A$2:$B$240,2,FALSE)+VLOOKUP(D274,Results!$A$2:$B$240,2,FALSE)+VLOOKUP(E274,Results!$A$2:$B$240,2,FALSE)+VLOOKUP(F274,Results!$A$2:$B$240,2,FALSE)+VLOOKUP(G274,Results!$A$2:$B$240,2,FALSE)+VLOOKUP(H274,Results!$A$2:$B$240,2,FALSE)+VLOOKUP(I274,Results!$A$2:$B$240,2,FALSE)+VLOOKUP(J274,Results!$A$2:$B$240,2,FALSE)+VLOOKUP(B274,Results!$A$2:$B$240,2,FALSE)-MIN(VLOOKUP(C274,Results!$A$2:$B$240,2,FALSE),VLOOKUP(D274,Results!$A$2:$B$240,2,FALSE),VLOOKUP(E274,Results!$A$2:$B$240,2,FALSE),VLOOKUP(F274,Results!$A$2:$B$240,2,FALSE),VLOOKUP(G274,Results!$A$2:$B$240,2,FALSE),VLOOKUP(H274,Results!$A$2:$B$240,2,FALSE),VLOOKUP(I274,Results!$A$2:$B$240,2,FALSE),VLOOKUP(J274,Results!$A$2:$B$240,2,FALSE),VLOOKUP(B274,Results!$A$2:$B$240,2,FALSE)),"")</f>
        <v/>
      </c>
    </row>
    <row customHeight="1" ht="18.75" r="275" spans="2:47" x14ac:dyDescent="0.3">
      <c r="B275" s="7" t="s">
        <v>166</v>
      </c>
      <c r="C275" s="7" t="s">
        <v>170</v>
      </c>
      <c r="D275" s="7" t="s">
        <v>173</v>
      </c>
      <c r="E275" s="7" t="s">
        <v>146</v>
      </c>
      <c r="F275" s="7" t="s">
        <v>177</v>
      </c>
      <c r="G275" s="7" t="s">
        <v>178</v>
      </c>
      <c r="H275" s="7" t="s">
        <v>93</v>
      </c>
      <c r="I275" s="7" t="s">
        <v>103</v>
      </c>
      <c r="J275" s="7" t="s">
        <v>186</v>
      </c>
      <c r="K275" t="n">
        <v>17.0</v>
      </c>
      <c r="L275" s="30">
        <f si="84" t="shared"/>
        <v>0</v>
      </c>
      <c r="M275" s="6"/>
      <c r="N275" s="35" t="str">
        <f si="85" t="shared"/>
        <v/>
      </c>
      <c r="O275" s="59">
        <f>(IF(ISNUMBER(MATCH(B275,Sheet4!$K$92:$K$101,0)),1,0)+IF(ISNUMBER(MATCH(C275,Sheet4!$K$92:$K$101,0)),1,0)+IF(ISNUMBER(MATCH(D275,Sheet4!$K$92:$K$101,0)),1,0)+IF(ISNUMBER(MATCH(E275,Sheet4!$K$92:$K$101,0)),1,0)+IF(ISNUMBER(MATCH(F275,Sheet4!$K$92:$K$101,0)),1,0)+IF(ISNUMBER(MATCH(G275,Sheet4!$K$92:$K$101,0)),1,0)+IF(ISNUMBER(MATCH(H275,Sheet4!$K$92:$K$101,0)),1,0)+IF(ISNUMBER(MATCH(I275,Sheet4!$K$92:$K$101,0)),1,0)+IF(ISNUMBER(MATCH(J275,Sheet4!$K$92:$K$101,0)),1,0))
-
(IF(ISNUMBER(MATCH(B275,Sheet4!$F$2:$F$11,0)),1,0)+IF(ISNUMBER(MATCH(C275,Sheet4!$F$2:$F$11,0)),1,0)+IF(ISNUMBER(MATCH(D275,Sheet4!$F$2:$F$11,0)),1,0)+IF(ISNUMBER(MATCH(E275,Sheet4!$F$2:$F$11,0)),1,0)+IF(ISNUMBER(MATCH(F275,Sheet4!$F$2:$F$11,0)),1,0)+IF(ISNUMBER(MATCH(G275,Sheet4!$F$2:$F$11,0)),1,0)+IF(ISNUMBER(MATCH(H275,Sheet4!$F$2:$F$11,0)),1,0)+IF(ISNUMBER(MATCH(I275,Sheet4!$F$2:$F$11,0)),1,0)+IF(ISNUMBER(MATCH(J275,Sheet4!$F$2:$F$11,0)),1,0))</f>
        <v>0</v>
      </c>
      <c r="P275" s="40" t="str">
        <f>IFERROR(INDEX(Sheet4!$G:$G,MATCH(Sheet1!B275,Sheet4!$F:$F,0))+INDEX(Sheet4!$G:$G,MATCH(Sheet1!C275,Sheet4!$F:$F,0))+INDEX(Sheet4!$G:$G,MATCH(Sheet1!D275,Sheet4!$F:$F,0))+INDEX(Sheet4!$G:$G,MATCH(Sheet1!E275,Sheet4!$F:$F,0))+INDEX(Sheet4!$G:$G,MATCH(Sheet1!F275,Sheet4!$F:$F,0))+INDEX(Sheet4!$G:$G,MATCH(Sheet1!G275,Sheet4!$F:$F,0))+INDEX(Sheet4!$G:$G,MATCH(Sheet1!H275,Sheet4!$F:$F,0))+INDEX(Sheet4!$G:$G,MATCH(Sheet1!I275,Sheet4!$F:$F,0))+INDEX(Sheet4!$G:$G,MATCH(Sheet1!J275,Sheet4!$F:$F,0)),"")</f>
        <v/>
      </c>
      <c r="Q275" s="15"/>
      <c r="R275" s="18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19"/>
      <c r="AD275" s="19"/>
      <c r="AE275" s="20"/>
      <c r="AF275">
        <f si="87" t="shared"/>
        <v>0</v>
      </c>
      <c r="AH275">
        <v>252</v>
      </c>
      <c r="AI275" t="str">
        <f si="86" t="shared"/>
        <v>Ben SimmonsLandry ShametDonovan MitchellMonte MorrisKelly OubreMikal BridgesJohn CollinsPaul MillsapRudy Gobert</v>
      </c>
      <c r="AJ275">
        <f si="88" t="shared"/>
        <v>0</v>
      </c>
      <c r="AK275">
        <f si="89" t="shared"/>
        <v>0</v>
      </c>
      <c r="AL275">
        <f si="90" t="shared"/>
        <v>0</v>
      </c>
      <c r="AM275">
        <f si="91" t="shared"/>
        <v>0</v>
      </c>
      <c r="AN275">
        <f si="92" t="shared"/>
        <v>0</v>
      </c>
      <c r="AO275">
        <f si="93" t="shared"/>
        <v>0</v>
      </c>
      <c r="AP275">
        <f si="94" t="shared"/>
        <v>0</v>
      </c>
      <c r="AQ275">
        <f si="95" t="shared"/>
        <v>0</v>
      </c>
      <c r="AR275">
        <f si="96" t="shared"/>
        <v>0</v>
      </c>
      <c r="AS275">
        <f si="97" t="shared"/>
        <v>0</v>
      </c>
      <c r="AU275" t="str">
        <f>IFERROR(VLOOKUP(C275,Results!$A$2:$B$240,2,FALSE)+VLOOKUP(D275,Results!$A$2:$B$240,2,FALSE)+VLOOKUP(E275,Results!$A$2:$B$240,2,FALSE)+VLOOKUP(F275,Results!$A$2:$B$240,2,FALSE)+VLOOKUP(G275,Results!$A$2:$B$240,2,FALSE)+VLOOKUP(H275,Results!$A$2:$B$240,2,FALSE)+VLOOKUP(I275,Results!$A$2:$B$240,2,FALSE)+VLOOKUP(J275,Results!$A$2:$B$240,2,FALSE)+VLOOKUP(B275,Results!$A$2:$B$240,2,FALSE)-MIN(VLOOKUP(C275,Results!$A$2:$B$240,2,FALSE),VLOOKUP(D275,Results!$A$2:$B$240,2,FALSE),VLOOKUP(E275,Results!$A$2:$B$240,2,FALSE),VLOOKUP(F275,Results!$A$2:$B$240,2,FALSE),VLOOKUP(G275,Results!$A$2:$B$240,2,FALSE),VLOOKUP(H275,Results!$A$2:$B$240,2,FALSE),VLOOKUP(I275,Results!$A$2:$B$240,2,FALSE),VLOOKUP(J275,Results!$A$2:$B$240,2,FALSE),VLOOKUP(B275,Results!$A$2:$B$240,2,FALSE)),"")</f>
        <v/>
      </c>
    </row>
    <row customHeight="1" ht="18.75" r="276" spans="2:47" x14ac:dyDescent="0.3">
      <c r="B276" s="7" t="s">
        <v>166</v>
      </c>
      <c r="C276" s="7" t="s">
        <v>171</v>
      </c>
      <c r="D276" s="7" t="s">
        <v>172</v>
      </c>
      <c r="E276" s="7" t="s">
        <v>148</v>
      </c>
      <c r="F276" s="7" t="s">
        <v>177</v>
      </c>
      <c r="G276" s="7" t="s">
        <v>100</v>
      </c>
      <c r="H276" s="7" t="s">
        <v>93</v>
      </c>
      <c r="I276" s="7" t="s">
        <v>181</v>
      </c>
      <c r="J276" s="7" t="s">
        <v>186</v>
      </c>
      <c r="K276" t="n">
        <v>17.0</v>
      </c>
      <c r="L276" s="30">
        <f si="84" t="shared"/>
        <v>0</v>
      </c>
      <c r="M276" s="6"/>
      <c r="N276" s="35" t="str">
        <f si="85" t="shared"/>
        <v/>
      </c>
      <c r="O276" s="59">
        <f>(IF(ISNUMBER(MATCH(B276,Sheet4!$K$92:$K$101,0)),1,0)+IF(ISNUMBER(MATCH(C276,Sheet4!$K$92:$K$101,0)),1,0)+IF(ISNUMBER(MATCH(D276,Sheet4!$K$92:$K$101,0)),1,0)+IF(ISNUMBER(MATCH(E276,Sheet4!$K$92:$K$101,0)),1,0)+IF(ISNUMBER(MATCH(F276,Sheet4!$K$92:$K$101,0)),1,0)+IF(ISNUMBER(MATCH(G276,Sheet4!$K$92:$K$101,0)),1,0)+IF(ISNUMBER(MATCH(H276,Sheet4!$K$92:$K$101,0)),1,0)+IF(ISNUMBER(MATCH(I276,Sheet4!$K$92:$K$101,0)),1,0)+IF(ISNUMBER(MATCH(J276,Sheet4!$K$92:$K$101,0)),1,0))
-
(IF(ISNUMBER(MATCH(B276,Sheet4!$F$2:$F$11,0)),1,0)+IF(ISNUMBER(MATCH(C276,Sheet4!$F$2:$F$11,0)),1,0)+IF(ISNUMBER(MATCH(D276,Sheet4!$F$2:$F$11,0)),1,0)+IF(ISNUMBER(MATCH(E276,Sheet4!$F$2:$F$11,0)),1,0)+IF(ISNUMBER(MATCH(F276,Sheet4!$F$2:$F$11,0)),1,0)+IF(ISNUMBER(MATCH(G276,Sheet4!$F$2:$F$11,0)),1,0)+IF(ISNUMBER(MATCH(H276,Sheet4!$F$2:$F$11,0)),1,0)+IF(ISNUMBER(MATCH(I276,Sheet4!$F$2:$F$11,0)),1,0)+IF(ISNUMBER(MATCH(J276,Sheet4!$F$2:$F$11,0)),1,0))</f>
        <v>0</v>
      </c>
      <c r="P276" s="40" t="str">
        <f>IFERROR(INDEX(Sheet4!$G:$G,MATCH(Sheet1!B276,Sheet4!$F:$F,0))+INDEX(Sheet4!$G:$G,MATCH(Sheet1!C276,Sheet4!$F:$F,0))+INDEX(Sheet4!$G:$G,MATCH(Sheet1!D276,Sheet4!$F:$F,0))+INDEX(Sheet4!$G:$G,MATCH(Sheet1!E276,Sheet4!$F:$F,0))+INDEX(Sheet4!$G:$G,MATCH(Sheet1!F276,Sheet4!$F:$F,0))+INDEX(Sheet4!$G:$G,MATCH(Sheet1!G276,Sheet4!$F:$F,0))+INDEX(Sheet4!$G:$G,MATCH(Sheet1!H276,Sheet4!$F:$F,0))+INDEX(Sheet4!$G:$G,MATCH(Sheet1!I276,Sheet4!$F:$F,0))+INDEX(Sheet4!$G:$G,MATCH(Sheet1!J276,Sheet4!$F:$F,0)),"")</f>
        <v/>
      </c>
      <c r="Q276" s="15"/>
      <c r="R276" s="18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19"/>
      <c r="AD276" s="19"/>
      <c r="AE276" s="20"/>
      <c r="AF276">
        <f si="87" t="shared"/>
        <v>0</v>
      </c>
      <c r="AH276">
        <v>253</v>
      </c>
      <c r="AI276" t="str">
        <f si="86" t="shared"/>
        <v>Ben SimmonsDe'Aaron FoxDevin BookerMonte MorrisGerald GreenJustin JacksonJohn CollinsMarvin BagleyRudy Gobert</v>
      </c>
      <c r="AJ276">
        <f si="88" t="shared"/>
        <v>0</v>
      </c>
      <c r="AK276">
        <f si="89" t="shared"/>
        <v>0</v>
      </c>
      <c r="AL276">
        <f si="90" t="shared"/>
        <v>0</v>
      </c>
      <c r="AM276">
        <f si="91" t="shared"/>
        <v>0</v>
      </c>
      <c r="AN276">
        <f si="92" t="shared"/>
        <v>0</v>
      </c>
      <c r="AO276">
        <f si="93" t="shared"/>
        <v>0</v>
      </c>
      <c r="AP276">
        <f si="94" t="shared"/>
        <v>0</v>
      </c>
      <c r="AQ276">
        <f si="95" t="shared"/>
        <v>0</v>
      </c>
      <c r="AR276">
        <f si="96" t="shared"/>
        <v>0</v>
      </c>
      <c r="AS276">
        <f si="97" t="shared"/>
        <v>0</v>
      </c>
      <c r="AU276" t="str">
        <f>IFERROR(VLOOKUP(C276,Results!$A$2:$B$240,2,FALSE)+VLOOKUP(D276,Results!$A$2:$B$240,2,FALSE)+VLOOKUP(E276,Results!$A$2:$B$240,2,FALSE)+VLOOKUP(F276,Results!$A$2:$B$240,2,FALSE)+VLOOKUP(G276,Results!$A$2:$B$240,2,FALSE)+VLOOKUP(H276,Results!$A$2:$B$240,2,FALSE)+VLOOKUP(I276,Results!$A$2:$B$240,2,FALSE)+VLOOKUP(J276,Results!$A$2:$B$240,2,FALSE)+VLOOKUP(B276,Results!$A$2:$B$240,2,FALSE)-MIN(VLOOKUP(C276,Results!$A$2:$B$240,2,FALSE),VLOOKUP(D276,Results!$A$2:$B$240,2,FALSE),VLOOKUP(E276,Results!$A$2:$B$240,2,FALSE),VLOOKUP(F276,Results!$A$2:$B$240,2,FALSE),VLOOKUP(G276,Results!$A$2:$B$240,2,FALSE),VLOOKUP(H276,Results!$A$2:$B$240,2,FALSE),VLOOKUP(I276,Results!$A$2:$B$240,2,FALSE),VLOOKUP(J276,Results!$A$2:$B$240,2,FALSE),VLOOKUP(B276,Results!$A$2:$B$240,2,FALSE)),"")</f>
        <v/>
      </c>
    </row>
    <row customHeight="1" ht="18.75" r="277" spans="2:47" x14ac:dyDescent="0.3">
      <c r="B277" s="7" t="s">
        <v>166</v>
      </c>
      <c r="C277" s="7" t="s">
        <v>87</v>
      </c>
      <c r="D277" s="7" t="s">
        <v>172</v>
      </c>
      <c r="E277" s="7" t="s">
        <v>146</v>
      </c>
      <c r="F277" s="7" t="s">
        <v>177</v>
      </c>
      <c r="G277" s="7" t="s">
        <v>101</v>
      </c>
      <c r="H277" s="7" t="s">
        <v>92</v>
      </c>
      <c r="I277" s="7" t="s">
        <v>155</v>
      </c>
      <c r="J277" s="7" t="s">
        <v>98</v>
      </c>
      <c r="K277" t="n">
        <v>17.0</v>
      </c>
      <c r="L277" s="30">
        <f si="84" t="shared"/>
        <v>0</v>
      </c>
      <c r="M277" s="6"/>
      <c r="N277" s="35" t="str">
        <f si="85" t="shared"/>
        <v/>
      </c>
      <c r="O277" s="59">
        <f>(IF(ISNUMBER(MATCH(B277,Sheet4!$K$92:$K$101,0)),1,0)+IF(ISNUMBER(MATCH(C277,Sheet4!$K$92:$K$101,0)),1,0)+IF(ISNUMBER(MATCH(D277,Sheet4!$K$92:$K$101,0)),1,0)+IF(ISNUMBER(MATCH(E277,Sheet4!$K$92:$K$101,0)),1,0)+IF(ISNUMBER(MATCH(F277,Sheet4!$K$92:$K$101,0)),1,0)+IF(ISNUMBER(MATCH(G277,Sheet4!$K$92:$K$101,0)),1,0)+IF(ISNUMBER(MATCH(H277,Sheet4!$K$92:$K$101,0)),1,0)+IF(ISNUMBER(MATCH(I277,Sheet4!$K$92:$K$101,0)),1,0)+IF(ISNUMBER(MATCH(J277,Sheet4!$K$92:$K$101,0)),1,0))
-
(IF(ISNUMBER(MATCH(B277,Sheet4!$F$2:$F$11,0)),1,0)+IF(ISNUMBER(MATCH(C277,Sheet4!$F$2:$F$11,0)),1,0)+IF(ISNUMBER(MATCH(D277,Sheet4!$F$2:$F$11,0)),1,0)+IF(ISNUMBER(MATCH(E277,Sheet4!$F$2:$F$11,0)),1,0)+IF(ISNUMBER(MATCH(F277,Sheet4!$F$2:$F$11,0)),1,0)+IF(ISNUMBER(MATCH(G277,Sheet4!$F$2:$F$11,0)),1,0)+IF(ISNUMBER(MATCH(H277,Sheet4!$F$2:$F$11,0)),1,0)+IF(ISNUMBER(MATCH(I277,Sheet4!$F$2:$F$11,0)),1,0)+IF(ISNUMBER(MATCH(J277,Sheet4!$F$2:$F$11,0)),1,0))</f>
        <v>0</v>
      </c>
      <c r="P277" s="40" t="str">
        <f>IFERROR(INDEX(Sheet4!$G:$G,MATCH(Sheet1!B277,Sheet4!$F:$F,0))+INDEX(Sheet4!$G:$G,MATCH(Sheet1!C277,Sheet4!$F:$F,0))+INDEX(Sheet4!$G:$G,MATCH(Sheet1!D277,Sheet4!$F:$F,0))+INDEX(Sheet4!$G:$G,MATCH(Sheet1!E277,Sheet4!$F:$F,0))+INDEX(Sheet4!$G:$G,MATCH(Sheet1!F277,Sheet4!$F:$F,0))+INDEX(Sheet4!$G:$G,MATCH(Sheet1!G277,Sheet4!$F:$F,0))+INDEX(Sheet4!$G:$G,MATCH(Sheet1!H277,Sheet4!$F:$F,0))+INDEX(Sheet4!$G:$G,MATCH(Sheet1!I277,Sheet4!$F:$F,0))+INDEX(Sheet4!$G:$G,MATCH(Sheet1!J277,Sheet4!$F:$F,0)),"")</f>
        <v/>
      </c>
      <c r="Q277" s="15"/>
      <c r="R277" s="18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19"/>
      <c r="AD277" s="19"/>
      <c r="AE277" s="20"/>
      <c r="AF277">
        <f si="87" t="shared"/>
        <v>0</v>
      </c>
      <c r="AH277">
        <v>254</v>
      </c>
      <c r="AI277" t="str">
        <f si="86" t="shared"/>
        <v>Ben SimmonsIsaiah CanaanDevin BookerJimmy ButlerKelly OubreCorey BrewerPaul MillsapRichaun HolmesRudy Gobert</v>
      </c>
      <c r="AJ277">
        <f si="88" t="shared"/>
        <v>0</v>
      </c>
      <c r="AK277">
        <f si="89" t="shared"/>
        <v>0</v>
      </c>
      <c r="AL277">
        <f si="90" t="shared"/>
        <v>0</v>
      </c>
      <c r="AM277">
        <f si="91" t="shared"/>
        <v>0</v>
      </c>
      <c r="AN277">
        <f si="92" t="shared"/>
        <v>0</v>
      </c>
      <c r="AO277">
        <f si="93" t="shared"/>
        <v>0</v>
      </c>
      <c r="AP277">
        <f si="94" t="shared"/>
        <v>0</v>
      </c>
      <c r="AQ277">
        <f si="95" t="shared"/>
        <v>0</v>
      </c>
      <c r="AR277">
        <f si="96" t="shared"/>
        <v>0</v>
      </c>
      <c r="AS277">
        <f si="97" t="shared"/>
        <v>0</v>
      </c>
      <c r="AU277" t="str">
        <f>IFERROR(VLOOKUP(C277,Results!$A$2:$B$240,2,FALSE)+VLOOKUP(D277,Results!$A$2:$B$240,2,FALSE)+VLOOKUP(E277,Results!$A$2:$B$240,2,FALSE)+VLOOKUP(F277,Results!$A$2:$B$240,2,FALSE)+VLOOKUP(G277,Results!$A$2:$B$240,2,FALSE)+VLOOKUP(H277,Results!$A$2:$B$240,2,FALSE)+VLOOKUP(I277,Results!$A$2:$B$240,2,FALSE)+VLOOKUP(J277,Results!$A$2:$B$240,2,FALSE)+VLOOKUP(B277,Results!$A$2:$B$240,2,FALSE)-MIN(VLOOKUP(C277,Results!$A$2:$B$240,2,FALSE),VLOOKUP(D277,Results!$A$2:$B$240,2,FALSE),VLOOKUP(E277,Results!$A$2:$B$240,2,FALSE),VLOOKUP(F277,Results!$A$2:$B$240,2,FALSE),VLOOKUP(G277,Results!$A$2:$B$240,2,FALSE),VLOOKUP(H277,Results!$A$2:$B$240,2,FALSE),VLOOKUP(I277,Results!$A$2:$B$240,2,FALSE),VLOOKUP(J277,Results!$A$2:$B$240,2,FALSE),VLOOKUP(B277,Results!$A$2:$B$240,2,FALSE)),"")</f>
        <v/>
      </c>
    </row>
    <row customHeight="1" ht="18.75" r="278" spans="2:47" x14ac:dyDescent="0.3">
      <c r="B278" s="7" t="s">
        <v>166</v>
      </c>
      <c r="C278" s="7" t="s">
        <v>167</v>
      </c>
      <c r="D278" s="7" t="s">
        <v>173</v>
      </c>
      <c r="E278" s="7" t="s">
        <v>146</v>
      </c>
      <c r="F278" s="7" t="s">
        <v>179</v>
      </c>
      <c r="G278" s="7" t="s">
        <v>159</v>
      </c>
      <c r="H278" s="7" t="s">
        <v>153</v>
      </c>
      <c r="I278" s="7" t="s">
        <v>152</v>
      </c>
      <c r="J278" s="7" t="s">
        <v>186</v>
      </c>
      <c r="K278" t="n">
        <v>17.0</v>
      </c>
      <c r="L278" s="30">
        <f si="84" t="shared"/>
        <v>0</v>
      </c>
      <c r="M278" s="6"/>
      <c r="N278" s="35" t="str">
        <f si="85" t="shared"/>
        <v/>
      </c>
      <c r="O278" s="59">
        <f>(IF(ISNUMBER(MATCH(B278,Sheet4!$K$92:$K$101,0)),1,0)+IF(ISNUMBER(MATCH(C278,Sheet4!$K$92:$K$101,0)),1,0)+IF(ISNUMBER(MATCH(D278,Sheet4!$K$92:$K$101,0)),1,0)+IF(ISNUMBER(MATCH(E278,Sheet4!$K$92:$K$101,0)),1,0)+IF(ISNUMBER(MATCH(F278,Sheet4!$K$92:$K$101,0)),1,0)+IF(ISNUMBER(MATCH(G278,Sheet4!$K$92:$K$101,0)),1,0)+IF(ISNUMBER(MATCH(H278,Sheet4!$K$92:$K$101,0)),1,0)+IF(ISNUMBER(MATCH(I278,Sheet4!$K$92:$K$101,0)),1,0)+IF(ISNUMBER(MATCH(J278,Sheet4!$K$92:$K$101,0)),1,0))
-
(IF(ISNUMBER(MATCH(B278,Sheet4!$F$2:$F$11,0)),1,0)+IF(ISNUMBER(MATCH(C278,Sheet4!$F$2:$F$11,0)),1,0)+IF(ISNUMBER(MATCH(D278,Sheet4!$F$2:$F$11,0)),1,0)+IF(ISNUMBER(MATCH(E278,Sheet4!$F$2:$F$11,0)),1,0)+IF(ISNUMBER(MATCH(F278,Sheet4!$F$2:$F$11,0)),1,0)+IF(ISNUMBER(MATCH(G278,Sheet4!$F$2:$F$11,0)),1,0)+IF(ISNUMBER(MATCH(H278,Sheet4!$F$2:$F$11,0)),1,0)+IF(ISNUMBER(MATCH(I278,Sheet4!$F$2:$F$11,0)),1,0)+IF(ISNUMBER(MATCH(J278,Sheet4!$F$2:$F$11,0)),1,0))</f>
        <v>0</v>
      </c>
      <c r="P278" s="40" t="str">
        <f>IFERROR(INDEX(Sheet4!$G:$G,MATCH(Sheet1!B278,Sheet4!$F:$F,0))+INDEX(Sheet4!$G:$G,MATCH(Sheet1!C278,Sheet4!$F:$F,0))+INDEX(Sheet4!$G:$G,MATCH(Sheet1!D278,Sheet4!$F:$F,0))+INDEX(Sheet4!$G:$G,MATCH(Sheet1!E278,Sheet4!$F:$F,0))+INDEX(Sheet4!$G:$G,MATCH(Sheet1!F278,Sheet4!$F:$F,0))+INDEX(Sheet4!$G:$G,MATCH(Sheet1!G278,Sheet4!$F:$F,0))+INDEX(Sheet4!$G:$G,MATCH(Sheet1!H278,Sheet4!$F:$F,0))+INDEX(Sheet4!$G:$G,MATCH(Sheet1!I278,Sheet4!$F:$F,0))+INDEX(Sheet4!$G:$G,MATCH(Sheet1!J278,Sheet4!$F:$F,0)),"")</f>
        <v/>
      </c>
      <c r="Q278" s="15"/>
      <c r="R278" s="18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19"/>
      <c r="AD278" s="19"/>
      <c r="AE278" s="20"/>
      <c r="AF278">
        <f si="87" t="shared"/>
        <v>0</v>
      </c>
      <c r="AH278">
        <v>255</v>
      </c>
      <c r="AI278" t="str">
        <f si="86" t="shared"/>
        <v>Ben SimmonsJerryd BaylessJimmy ButlerMonte MorrisWill BartonGerald GreenJosh JacksonP.J. TuckerKarl-Anthony Towns</v>
      </c>
      <c r="AJ278">
        <f si="88" t="shared"/>
        <v>0</v>
      </c>
      <c r="AK278">
        <f si="89" t="shared"/>
        <v>0</v>
      </c>
      <c r="AL278">
        <f si="90" t="shared"/>
        <v>0</v>
      </c>
      <c r="AM278">
        <f si="91" t="shared"/>
        <v>0</v>
      </c>
      <c r="AN278">
        <f si="92" t="shared"/>
        <v>0</v>
      </c>
      <c r="AO278">
        <f si="93" t="shared"/>
        <v>0</v>
      </c>
      <c r="AP278">
        <f si="94" t="shared"/>
        <v>0</v>
      </c>
      <c r="AQ278">
        <f si="95" t="shared"/>
        <v>0</v>
      </c>
      <c r="AR278">
        <f si="96" t="shared"/>
        <v>0</v>
      </c>
      <c r="AS278">
        <f si="97" t="shared"/>
        <v>0</v>
      </c>
      <c r="AU278" t="str">
        <f>IFERROR(VLOOKUP(C278,Results!$A$2:$B$240,2,FALSE)+VLOOKUP(D278,Results!$A$2:$B$240,2,FALSE)+VLOOKUP(E278,Results!$A$2:$B$240,2,FALSE)+VLOOKUP(F278,Results!$A$2:$B$240,2,FALSE)+VLOOKUP(G278,Results!$A$2:$B$240,2,FALSE)+VLOOKUP(H278,Results!$A$2:$B$240,2,FALSE)+VLOOKUP(I278,Results!$A$2:$B$240,2,FALSE)+VLOOKUP(J278,Results!$A$2:$B$240,2,FALSE)+VLOOKUP(B278,Results!$A$2:$B$240,2,FALSE)-MIN(VLOOKUP(C278,Results!$A$2:$B$240,2,FALSE),VLOOKUP(D278,Results!$A$2:$B$240,2,FALSE),VLOOKUP(E278,Results!$A$2:$B$240,2,FALSE),VLOOKUP(F278,Results!$A$2:$B$240,2,FALSE),VLOOKUP(G278,Results!$A$2:$B$240,2,FALSE),VLOOKUP(H278,Results!$A$2:$B$240,2,FALSE),VLOOKUP(I278,Results!$A$2:$B$240,2,FALSE),VLOOKUP(J278,Results!$A$2:$B$240,2,FALSE),VLOOKUP(B278,Results!$A$2:$B$240,2,FALSE)),"")</f>
        <v/>
      </c>
    </row>
    <row customHeight="1" ht="18.75" r="279" spans="2:47" x14ac:dyDescent="0.3">
      <c r="B279" s="7" t="s">
        <v>166</v>
      </c>
      <c r="C279" s="7" t="s">
        <v>171</v>
      </c>
      <c r="D279" s="7" t="s">
        <v>172</v>
      </c>
      <c r="E279" s="7" t="s">
        <v>148</v>
      </c>
      <c r="F279" s="7" t="s">
        <v>177</v>
      </c>
      <c r="G279" s="7" t="s">
        <v>178</v>
      </c>
      <c r="H279" s="7" t="s">
        <v>181</v>
      </c>
      <c r="I279" s="7" t="s">
        <v>152</v>
      </c>
      <c r="J279" s="7" t="s">
        <v>186</v>
      </c>
      <c r="K279" t="n">
        <v>17.0</v>
      </c>
      <c r="L279" s="30">
        <f si="84" t="shared"/>
        <v>0</v>
      </c>
      <c r="M279" s="6"/>
      <c r="N279" s="35" t="str">
        <f si="85" t="shared"/>
        <v/>
      </c>
      <c r="O279" s="59">
        <f>(IF(ISNUMBER(MATCH(B279,Sheet4!$K$92:$K$101,0)),1,0)+IF(ISNUMBER(MATCH(C279,Sheet4!$K$92:$K$101,0)),1,0)+IF(ISNUMBER(MATCH(D279,Sheet4!$K$92:$K$101,0)),1,0)+IF(ISNUMBER(MATCH(E279,Sheet4!$K$92:$K$101,0)),1,0)+IF(ISNUMBER(MATCH(F279,Sheet4!$K$92:$K$101,0)),1,0)+IF(ISNUMBER(MATCH(G279,Sheet4!$K$92:$K$101,0)),1,0)+IF(ISNUMBER(MATCH(H279,Sheet4!$K$92:$K$101,0)),1,0)+IF(ISNUMBER(MATCH(I279,Sheet4!$K$92:$K$101,0)),1,0)+IF(ISNUMBER(MATCH(J279,Sheet4!$K$92:$K$101,0)),1,0))
-
(IF(ISNUMBER(MATCH(B279,Sheet4!$F$2:$F$11,0)),1,0)+IF(ISNUMBER(MATCH(C279,Sheet4!$F$2:$F$11,0)),1,0)+IF(ISNUMBER(MATCH(D279,Sheet4!$F$2:$F$11,0)),1,0)+IF(ISNUMBER(MATCH(E279,Sheet4!$F$2:$F$11,0)),1,0)+IF(ISNUMBER(MATCH(F279,Sheet4!$F$2:$F$11,0)),1,0)+IF(ISNUMBER(MATCH(G279,Sheet4!$F$2:$F$11,0)),1,0)+IF(ISNUMBER(MATCH(H279,Sheet4!$F$2:$F$11,0)),1,0)+IF(ISNUMBER(MATCH(I279,Sheet4!$F$2:$F$11,0)),1,0)+IF(ISNUMBER(MATCH(J279,Sheet4!$F$2:$F$11,0)),1,0))</f>
        <v>0</v>
      </c>
      <c r="P279" s="40" t="str">
        <f>IFERROR(INDEX(Sheet4!$G:$G,MATCH(Sheet1!B279,Sheet4!$F:$F,0))+INDEX(Sheet4!$G:$G,MATCH(Sheet1!C279,Sheet4!$F:$F,0))+INDEX(Sheet4!$G:$G,MATCH(Sheet1!D279,Sheet4!$F:$F,0))+INDEX(Sheet4!$G:$G,MATCH(Sheet1!E279,Sheet4!$F:$F,0))+INDEX(Sheet4!$G:$G,MATCH(Sheet1!F279,Sheet4!$F:$F,0))+INDEX(Sheet4!$G:$G,MATCH(Sheet1!G279,Sheet4!$F:$F,0))+INDEX(Sheet4!$G:$G,MATCH(Sheet1!H279,Sheet4!$F:$F,0))+INDEX(Sheet4!$G:$G,MATCH(Sheet1!I279,Sheet4!$F:$F,0))+INDEX(Sheet4!$G:$G,MATCH(Sheet1!J279,Sheet4!$F:$F,0)),"")</f>
        <v/>
      </c>
      <c r="Q279" s="15"/>
      <c r="R279" s="18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19"/>
      <c r="AD279" s="19"/>
      <c r="AE279" s="20"/>
      <c r="AF279">
        <f si="87" t="shared"/>
        <v>0</v>
      </c>
      <c r="AH279">
        <v>256</v>
      </c>
      <c r="AI279" t="str">
        <f si="86" t="shared"/>
        <v>Ben SimmonsIsaiah CanaanJimmy ButlerMonte MorrisMikal BridgesJae CrowderJohn CollinsMarvin BagleyKarl-Anthony Towns</v>
      </c>
      <c r="AJ279">
        <f si="88" t="shared"/>
        <v>0</v>
      </c>
      <c r="AK279">
        <f si="89" t="shared"/>
        <v>0</v>
      </c>
      <c r="AL279">
        <f si="90" t="shared"/>
        <v>0</v>
      </c>
      <c r="AM279">
        <f si="91" t="shared"/>
        <v>0</v>
      </c>
      <c r="AN279">
        <f si="92" t="shared"/>
        <v>0</v>
      </c>
      <c r="AO279">
        <f si="93" t="shared"/>
        <v>0</v>
      </c>
      <c r="AP279">
        <f si="94" t="shared"/>
        <v>0</v>
      </c>
      <c r="AQ279">
        <f si="95" t="shared"/>
        <v>0</v>
      </c>
      <c r="AR279">
        <f si="96" t="shared"/>
        <v>0</v>
      </c>
      <c r="AS279">
        <f si="97" t="shared"/>
        <v>0</v>
      </c>
      <c r="AU279" t="str">
        <f>IFERROR(VLOOKUP(C279,Results!$A$2:$B$240,2,FALSE)+VLOOKUP(D279,Results!$A$2:$B$240,2,FALSE)+VLOOKUP(E279,Results!$A$2:$B$240,2,FALSE)+VLOOKUP(F279,Results!$A$2:$B$240,2,FALSE)+VLOOKUP(G279,Results!$A$2:$B$240,2,FALSE)+VLOOKUP(H279,Results!$A$2:$B$240,2,FALSE)+VLOOKUP(I279,Results!$A$2:$B$240,2,FALSE)+VLOOKUP(J279,Results!$A$2:$B$240,2,FALSE)+VLOOKUP(B279,Results!$A$2:$B$240,2,FALSE)-MIN(VLOOKUP(C279,Results!$A$2:$B$240,2,FALSE),VLOOKUP(D279,Results!$A$2:$B$240,2,FALSE),VLOOKUP(E279,Results!$A$2:$B$240,2,FALSE),VLOOKUP(F279,Results!$A$2:$B$240,2,FALSE),VLOOKUP(G279,Results!$A$2:$B$240,2,FALSE),VLOOKUP(H279,Results!$A$2:$B$240,2,FALSE),VLOOKUP(I279,Results!$A$2:$B$240,2,FALSE),VLOOKUP(J279,Results!$A$2:$B$240,2,FALSE),VLOOKUP(B279,Results!$A$2:$B$240,2,FALSE)),"")</f>
        <v/>
      </c>
    </row>
    <row customHeight="1" ht="18.75" r="280" spans="2:47" x14ac:dyDescent="0.3">
      <c r="B280" s="7" t="s">
        <v>166</v>
      </c>
      <c r="C280" s="7" t="s">
        <v>87</v>
      </c>
      <c r="D280" s="7" t="s">
        <v>89</v>
      </c>
      <c r="E280" s="7" t="s">
        <v>146</v>
      </c>
      <c r="F280" s="7" t="s">
        <v>178</v>
      </c>
      <c r="G280" s="7" t="s">
        <v>159</v>
      </c>
      <c r="H280" s="7" t="s">
        <v>92</v>
      </c>
      <c r="I280" s="7" t="s">
        <v>152</v>
      </c>
      <c r="J280" s="7" t="s">
        <v>186</v>
      </c>
      <c r="K280" t="n">
        <v>17.0</v>
      </c>
      <c r="L280" s="30">
        <f ref="L280:L343" si="98" t="shared">AS280</f>
        <v>0</v>
      </c>
      <c r="M280" s="6"/>
      <c r="N280" s="35" t="str">
        <f ref="N280:N343" si="99" t="shared">AU280</f>
        <v/>
      </c>
      <c r="O280" s="59">
        <f>(IF(ISNUMBER(MATCH(B280,Sheet4!$K$92:$K$101,0)),1,0)+IF(ISNUMBER(MATCH(C280,Sheet4!$K$92:$K$101,0)),1,0)+IF(ISNUMBER(MATCH(D280,Sheet4!$K$92:$K$101,0)),1,0)+IF(ISNUMBER(MATCH(E280,Sheet4!$K$92:$K$101,0)),1,0)+IF(ISNUMBER(MATCH(F280,Sheet4!$K$92:$K$101,0)),1,0)+IF(ISNUMBER(MATCH(G280,Sheet4!$K$92:$K$101,0)),1,0)+IF(ISNUMBER(MATCH(H280,Sheet4!$K$92:$K$101,0)),1,0)+IF(ISNUMBER(MATCH(I280,Sheet4!$K$92:$K$101,0)),1,0)+IF(ISNUMBER(MATCH(J280,Sheet4!$K$92:$K$101,0)),1,0))
-
(IF(ISNUMBER(MATCH(B280,Sheet4!$F$2:$F$11,0)),1,0)+IF(ISNUMBER(MATCH(C280,Sheet4!$F$2:$F$11,0)),1,0)+IF(ISNUMBER(MATCH(D280,Sheet4!$F$2:$F$11,0)),1,0)+IF(ISNUMBER(MATCH(E280,Sheet4!$F$2:$F$11,0)),1,0)+IF(ISNUMBER(MATCH(F280,Sheet4!$F$2:$F$11,0)),1,0)+IF(ISNUMBER(MATCH(G280,Sheet4!$F$2:$F$11,0)),1,0)+IF(ISNUMBER(MATCH(H280,Sheet4!$F$2:$F$11,0)),1,0)+IF(ISNUMBER(MATCH(I280,Sheet4!$F$2:$F$11,0)),1,0)+IF(ISNUMBER(MATCH(J280,Sheet4!$F$2:$F$11,0)),1,0))</f>
        <v>0</v>
      </c>
      <c r="P280" s="40" t="str">
        <f>IFERROR(INDEX(Sheet4!$G:$G,MATCH(Sheet1!B280,Sheet4!$F:$F,0))+INDEX(Sheet4!$G:$G,MATCH(Sheet1!C280,Sheet4!$F:$F,0))+INDEX(Sheet4!$G:$G,MATCH(Sheet1!D280,Sheet4!$F:$F,0))+INDEX(Sheet4!$G:$G,MATCH(Sheet1!E280,Sheet4!$F:$F,0))+INDEX(Sheet4!$G:$G,MATCH(Sheet1!F280,Sheet4!$F:$F,0))+INDEX(Sheet4!$G:$G,MATCH(Sheet1!G280,Sheet4!$F:$F,0))+INDEX(Sheet4!$G:$G,MATCH(Sheet1!H280,Sheet4!$F:$F,0))+INDEX(Sheet4!$G:$G,MATCH(Sheet1!I280,Sheet4!$F:$F,0))+INDEX(Sheet4!$G:$G,MATCH(Sheet1!J280,Sheet4!$F:$F,0)),"")</f>
        <v/>
      </c>
      <c r="Q280" s="15"/>
      <c r="R280" s="18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19"/>
      <c r="AD280" s="19"/>
      <c r="AE280" s="20"/>
      <c r="AF280">
        <f si="87" t="shared"/>
        <v>0</v>
      </c>
      <c r="AH280">
        <v>257</v>
      </c>
      <c r="AI280" t="str">
        <f ref="AI280:AI343" si="100" t="shared">CONCATENATE(B280,C280,D280,E280,F280,G280,H280,I280,J280)</f>
        <v>Ben SimmonsLandry ShametBuddy HieldMonte MorrisKelly OubreTaurean PrinceKenneth FariedJosh JacksonKarl-Anthony Towns</v>
      </c>
      <c r="AJ280">
        <f si="88" t="shared"/>
        <v>0</v>
      </c>
      <c r="AK280">
        <f si="89" t="shared"/>
        <v>0</v>
      </c>
      <c r="AL280">
        <f si="90" t="shared"/>
        <v>0</v>
      </c>
      <c r="AM280">
        <f si="91" t="shared"/>
        <v>0</v>
      </c>
      <c r="AN280">
        <f si="92" t="shared"/>
        <v>0</v>
      </c>
      <c r="AO280">
        <f si="93" t="shared"/>
        <v>0</v>
      </c>
      <c r="AP280">
        <f si="94" t="shared"/>
        <v>0</v>
      </c>
      <c r="AQ280">
        <f si="95" t="shared"/>
        <v>0</v>
      </c>
      <c r="AR280">
        <f si="96" t="shared"/>
        <v>0</v>
      </c>
      <c r="AS280">
        <f si="97" t="shared"/>
        <v>0</v>
      </c>
      <c r="AU280" t="str">
        <f>IFERROR(VLOOKUP(C280,Results!$A$2:$B$240,2,FALSE)+VLOOKUP(D280,Results!$A$2:$B$240,2,FALSE)+VLOOKUP(E280,Results!$A$2:$B$240,2,FALSE)+VLOOKUP(F280,Results!$A$2:$B$240,2,FALSE)+VLOOKUP(G280,Results!$A$2:$B$240,2,FALSE)+VLOOKUP(H280,Results!$A$2:$B$240,2,FALSE)+VLOOKUP(I280,Results!$A$2:$B$240,2,FALSE)+VLOOKUP(J280,Results!$A$2:$B$240,2,FALSE)+VLOOKUP(B280,Results!$A$2:$B$240,2,FALSE)-MIN(VLOOKUP(C280,Results!$A$2:$B$240,2,FALSE),VLOOKUP(D280,Results!$A$2:$B$240,2,FALSE),VLOOKUP(E280,Results!$A$2:$B$240,2,FALSE),VLOOKUP(F280,Results!$A$2:$B$240,2,FALSE),VLOOKUP(G280,Results!$A$2:$B$240,2,FALSE),VLOOKUP(H280,Results!$A$2:$B$240,2,FALSE),VLOOKUP(I280,Results!$A$2:$B$240,2,FALSE),VLOOKUP(J280,Results!$A$2:$B$240,2,FALSE),VLOOKUP(B280,Results!$A$2:$B$240,2,FALSE)),"")</f>
        <v/>
      </c>
    </row>
    <row customHeight="1" ht="18.75" r="281" spans="2:47" x14ac:dyDescent="0.3">
      <c r="B281" s="7" t="s">
        <v>166</v>
      </c>
      <c r="C281" s="7" t="s">
        <v>171</v>
      </c>
      <c r="D281" s="7" t="s">
        <v>146</v>
      </c>
      <c r="E281" s="7" t="s">
        <v>148</v>
      </c>
      <c r="F281" s="7" t="s">
        <v>177</v>
      </c>
      <c r="G281" s="7" t="s">
        <v>100</v>
      </c>
      <c r="H281" s="7" t="s">
        <v>153</v>
      </c>
      <c r="I281" s="7" t="s">
        <v>92</v>
      </c>
      <c r="J281" s="7" t="s">
        <v>188</v>
      </c>
      <c r="K281" t="n">
        <v>17.0</v>
      </c>
      <c r="L281" s="30">
        <f si="98" t="shared"/>
        <v>0</v>
      </c>
      <c r="M281" s="6"/>
      <c r="N281" s="35" t="str">
        <f si="99" t="shared"/>
        <v/>
      </c>
      <c r="O281" s="59">
        <f>(IF(ISNUMBER(MATCH(B281,Sheet4!$K$92:$K$101,0)),1,0)+IF(ISNUMBER(MATCH(C281,Sheet4!$K$92:$K$101,0)),1,0)+IF(ISNUMBER(MATCH(D281,Sheet4!$K$92:$K$101,0)),1,0)+IF(ISNUMBER(MATCH(E281,Sheet4!$K$92:$K$101,0)),1,0)+IF(ISNUMBER(MATCH(F281,Sheet4!$K$92:$K$101,0)),1,0)+IF(ISNUMBER(MATCH(G281,Sheet4!$K$92:$K$101,0)),1,0)+IF(ISNUMBER(MATCH(H281,Sheet4!$K$92:$K$101,0)),1,0)+IF(ISNUMBER(MATCH(I281,Sheet4!$K$92:$K$101,0)),1,0)+IF(ISNUMBER(MATCH(J281,Sheet4!$K$92:$K$101,0)),1,0))
-
(IF(ISNUMBER(MATCH(B281,Sheet4!$F$2:$F$11,0)),1,0)+IF(ISNUMBER(MATCH(C281,Sheet4!$F$2:$F$11,0)),1,0)+IF(ISNUMBER(MATCH(D281,Sheet4!$F$2:$F$11,0)),1,0)+IF(ISNUMBER(MATCH(E281,Sheet4!$F$2:$F$11,0)),1,0)+IF(ISNUMBER(MATCH(F281,Sheet4!$F$2:$F$11,0)),1,0)+IF(ISNUMBER(MATCH(G281,Sheet4!$F$2:$F$11,0)),1,0)+IF(ISNUMBER(MATCH(H281,Sheet4!$F$2:$F$11,0)),1,0)+IF(ISNUMBER(MATCH(I281,Sheet4!$F$2:$F$11,0)),1,0)+IF(ISNUMBER(MATCH(J281,Sheet4!$F$2:$F$11,0)),1,0))</f>
        <v>0</v>
      </c>
      <c r="P281" s="40" t="str">
        <f>IFERROR(INDEX(Sheet4!$G:$G,MATCH(Sheet1!B281,Sheet4!$F:$F,0))+INDEX(Sheet4!$G:$G,MATCH(Sheet1!C281,Sheet4!$F:$F,0))+INDEX(Sheet4!$G:$G,MATCH(Sheet1!D281,Sheet4!$F:$F,0))+INDEX(Sheet4!$G:$G,MATCH(Sheet1!E281,Sheet4!$F:$F,0))+INDEX(Sheet4!$G:$G,MATCH(Sheet1!F281,Sheet4!$F:$F,0))+INDEX(Sheet4!$G:$G,MATCH(Sheet1!G281,Sheet4!$F:$F,0))+INDEX(Sheet4!$G:$G,MATCH(Sheet1!H281,Sheet4!$F:$F,0))+INDEX(Sheet4!$G:$G,MATCH(Sheet1!I281,Sheet4!$F:$F,0))+INDEX(Sheet4!$G:$G,MATCH(Sheet1!J281,Sheet4!$F:$F,0)),"")</f>
        <v/>
      </c>
      <c r="Q281" s="15"/>
      <c r="R281" s="18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19"/>
      <c r="AD281" s="19"/>
      <c r="AE281" s="20"/>
      <c r="AF281">
        <f ref="AF281:AF344" si="101" t="shared">IF(A281="✓",AF280+1,AF280)</f>
        <v>0</v>
      </c>
      <c r="AH281">
        <v>258</v>
      </c>
      <c r="AI281" t="str">
        <f si="100" t="shared"/>
        <v>Ben SimmonsIsaiah CanaanDevin BookerMalik BeasleyWill BartonDeAndre' BembryKenneth FariedJosh JacksonRudy Gobert</v>
      </c>
      <c r="AJ281">
        <f ref="AJ281:AJ344" si="102" t="shared">IF(ISNUMBER(SEARCH(B281,VLOOKUP($AH$20,$AH$24:$AI$2023,2,FALSE))),1,0)</f>
        <v>0</v>
      </c>
      <c r="AK281">
        <f ref="AK281:AK344" si="103" t="shared">IF(ISNUMBER(SEARCH(C281,VLOOKUP($AH$20,$AH$24:$AI$2023,2,FALSE))),1,0)</f>
        <v>0</v>
      </c>
      <c r="AL281">
        <f ref="AL281:AL344" si="104" t="shared">IF(ISNUMBER(SEARCH(D281,VLOOKUP($AH$20,$AH$24:$AI$2023,2,FALSE))),1,0)</f>
        <v>0</v>
      </c>
      <c r="AM281">
        <f ref="AM281:AM344" si="105" t="shared">IF(ISNUMBER(SEARCH(E281,VLOOKUP($AH$20,$AH$24:$AI$2023,2,FALSE))),1,0)</f>
        <v>0</v>
      </c>
      <c r="AN281">
        <f ref="AN281:AN344" si="106" t="shared">IF(ISNUMBER(SEARCH(F281,VLOOKUP($AH$20,$AH$24:$AI$2023,2,FALSE))),1,0)</f>
        <v>0</v>
      </c>
      <c r="AO281">
        <f ref="AO281:AO344" si="107" t="shared">IF(ISNUMBER(SEARCH(G281,VLOOKUP($AH$20,$AH$24:$AI$2023,2,FALSE))),1,0)</f>
        <v>0</v>
      </c>
      <c r="AP281">
        <f ref="AP281:AP344" si="108" t="shared">IF(ISNUMBER(SEARCH(H281,VLOOKUP($AH$20,$AH$24:$AI$2023,2,FALSE))),1,0)</f>
        <v>0</v>
      </c>
      <c r="AQ281">
        <f ref="AQ281:AQ344" si="109" t="shared">IF(ISNUMBER(SEARCH(I281,VLOOKUP($AH$20,$AH$24:$AI$2023,2,FALSE))),1,0)</f>
        <v>0</v>
      </c>
      <c r="AR281">
        <f ref="AR281:AR344" si="110" t="shared">IF(ISNUMBER(SEARCH(J281,VLOOKUP($AH$20,$AH$24:$AI$2023,2,FALSE))),1,0)</f>
        <v>0</v>
      </c>
      <c r="AS281">
        <f ref="AS281:AS344" si="111" t="shared">SUM(AJ281:AR281)</f>
        <v>0</v>
      </c>
      <c r="AU281" t="str">
        <f>IFERROR(VLOOKUP(C281,Results!$A$2:$B$240,2,FALSE)+VLOOKUP(D281,Results!$A$2:$B$240,2,FALSE)+VLOOKUP(E281,Results!$A$2:$B$240,2,FALSE)+VLOOKUP(F281,Results!$A$2:$B$240,2,FALSE)+VLOOKUP(G281,Results!$A$2:$B$240,2,FALSE)+VLOOKUP(H281,Results!$A$2:$B$240,2,FALSE)+VLOOKUP(I281,Results!$A$2:$B$240,2,FALSE)+VLOOKUP(J281,Results!$A$2:$B$240,2,FALSE)+VLOOKUP(B281,Results!$A$2:$B$240,2,FALSE)-MIN(VLOOKUP(C281,Results!$A$2:$B$240,2,FALSE),VLOOKUP(D281,Results!$A$2:$B$240,2,FALSE),VLOOKUP(E281,Results!$A$2:$B$240,2,FALSE),VLOOKUP(F281,Results!$A$2:$B$240,2,FALSE),VLOOKUP(G281,Results!$A$2:$B$240,2,FALSE),VLOOKUP(H281,Results!$A$2:$B$240,2,FALSE),VLOOKUP(I281,Results!$A$2:$B$240,2,FALSE),VLOOKUP(J281,Results!$A$2:$B$240,2,FALSE),VLOOKUP(B281,Results!$A$2:$B$240,2,FALSE)),"")</f>
        <v/>
      </c>
    </row>
    <row customHeight="1" ht="18.75" r="282" spans="2:47" x14ac:dyDescent="0.3">
      <c r="B282" s="7" t="s">
        <v>166</v>
      </c>
      <c r="C282" s="7" t="s">
        <v>171</v>
      </c>
      <c r="D282" s="7" t="s">
        <v>173</v>
      </c>
      <c r="E282" s="7" t="s">
        <v>146</v>
      </c>
      <c r="F282" s="7" t="s">
        <v>96</v>
      </c>
      <c r="G282" s="7" t="s">
        <v>179</v>
      </c>
      <c r="H282" s="7" t="s">
        <v>153</v>
      </c>
      <c r="I282" s="7" t="s">
        <v>152</v>
      </c>
      <c r="J282" s="7" t="s">
        <v>186</v>
      </c>
      <c r="K282" t="n">
        <v>17.0</v>
      </c>
      <c r="L282" s="30">
        <f si="98" t="shared"/>
        <v>0</v>
      </c>
      <c r="M282" s="6"/>
      <c r="N282" s="35" t="str">
        <f si="99" t="shared"/>
        <v/>
      </c>
      <c r="O282" s="59">
        <f>(IF(ISNUMBER(MATCH(B282,Sheet4!$K$92:$K$101,0)),1,0)+IF(ISNUMBER(MATCH(C282,Sheet4!$K$92:$K$101,0)),1,0)+IF(ISNUMBER(MATCH(D282,Sheet4!$K$92:$K$101,0)),1,0)+IF(ISNUMBER(MATCH(E282,Sheet4!$K$92:$K$101,0)),1,0)+IF(ISNUMBER(MATCH(F282,Sheet4!$K$92:$K$101,0)),1,0)+IF(ISNUMBER(MATCH(G282,Sheet4!$K$92:$K$101,0)),1,0)+IF(ISNUMBER(MATCH(H282,Sheet4!$K$92:$K$101,0)),1,0)+IF(ISNUMBER(MATCH(I282,Sheet4!$K$92:$K$101,0)),1,0)+IF(ISNUMBER(MATCH(J282,Sheet4!$K$92:$K$101,0)),1,0))
-
(IF(ISNUMBER(MATCH(B282,Sheet4!$F$2:$F$11,0)),1,0)+IF(ISNUMBER(MATCH(C282,Sheet4!$F$2:$F$11,0)),1,0)+IF(ISNUMBER(MATCH(D282,Sheet4!$F$2:$F$11,0)),1,0)+IF(ISNUMBER(MATCH(E282,Sheet4!$F$2:$F$11,0)),1,0)+IF(ISNUMBER(MATCH(F282,Sheet4!$F$2:$F$11,0)),1,0)+IF(ISNUMBER(MATCH(G282,Sheet4!$F$2:$F$11,0)),1,0)+IF(ISNUMBER(MATCH(H282,Sheet4!$F$2:$F$11,0)),1,0)+IF(ISNUMBER(MATCH(I282,Sheet4!$F$2:$F$11,0)),1,0)+IF(ISNUMBER(MATCH(J282,Sheet4!$F$2:$F$11,0)),1,0))</f>
        <v>0</v>
      </c>
      <c r="P282" s="40" t="str">
        <f>IFERROR(INDEX(Sheet4!$G:$G,MATCH(Sheet1!B282,Sheet4!$F:$F,0))+INDEX(Sheet4!$G:$G,MATCH(Sheet1!C282,Sheet4!$F:$F,0))+INDEX(Sheet4!$G:$G,MATCH(Sheet1!D282,Sheet4!$F:$F,0))+INDEX(Sheet4!$G:$G,MATCH(Sheet1!E282,Sheet4!$F:$F,0))+INDEX(Sheet4!$G:$G,MATCH(Sheet1!F282,Sheet4!$F:$F,0))+INDEX(Sheet4!$G:$G,MATCH(Sheet1!G282,Sheet4!$F:$F,0))+INDEX(Sheet4!$G:$G,MATCH(Sheet1!H282,Sheet4!$F:$F,0))+INDEX(Sheet4!$G:$G,MATCH(Sheet1!I282,Sheet4!$F:$F,0))+INDEX(Sheet4!$G:$G,MATCH(Sheet1!J282,Sheet4!$F:$F,0)),"")</f>
        <v/>
      </c>
      <c r="Q282" s="15"/>
      <c r="R282" s="18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19"/>
      <c r="AD282" s="19"/>
      <c r="AE282" s="20"/>
      <c r="AF282">
        <f si="101" t="shared"/>
        <v>0</v>
      </c>
      <c r="AH282">
        <v>259</v>
      </c>
      <c r="AI282" t="str">
        <f si="100" t="shared"/>
        <v>Ben SimmonsLandry ShametDevin BookerMonte MorrisKelly OubreMikal BridgesMarvin BagleyRichaun HolmesKarl-Anthony Towns</v>
      </c>
      <c r="AJ282">
        <f si="102" t="shared"/>
        <v>0</v>
      </c>
      <c r="AK282">
        <f si="103" t="shared"/>
        <v>0</v>
      </c>
      <c r="AL282">
        <f si="104" t="shared"/>
        <v>0</v>
      </c>
      <c r="AM282">
        <f si="105" t="shared"/>
        <v>0</v>
      </c>
      <c r="AN282">
        <f si="106" t="shared"/>
        <v>0</v>
      </c>
      <c r="AO282">
        <f si="107" t="shared"/>
        <v>0</v>
      </c>
      <c r="AP282">
        <f si="108" t="shared"/>
        <v>0</v>
      </c>
      <c r="AQ282">
        <f si="109" t="shared"/>
        <v>0</v>
      </c>
      <c r="AR282">
        <f si="110" t="shared"/>
        <v>0</v>
      </c>
      <c r="AS282">
        <f si="111" t="shared"/>
        <v>0</v>
      </c>
      <c r="AU282" t="str">
        <f>IFERROR(VLOOKUP(C282,Results!$A$2:$B$240,2,FALSE)+VLOOKUP(D282,Results!$A$2:$B$240,2,FALSE)+VLOOKUP(E282,Results!$A$2:$B$240,2,FALSE)+VLOOKUP(F282,Results!$A$2:$B$240,2,FALSE)+VLOOKUP(G282,Results!$A$2:$B$240,2,FALSE)+VLOOKUP(H282,Results!$A$2:$B$240,2,FALSE)+VLOOKUP(I282,Results!$A$2:$B$240,2,FALSE)+VLOOKUP(J282,Results!$A$2:$B$240,2,FALSE)+VLOOKUP(B282,Results!$A$2:$B$240,2,FALSE)-MIN(VLOOKUP(C282,Results!$A$2:$B$240,2,FALSE),VLOOKUP(D282,Results!$A$2:$B$240,2,FALSE),VLOOKUP(E282,Results!$A$2:$B$240,2,FALSE),VLOOKUP(F282,Results!$A$2:$B$240,2,FALSE),VLOOKUP(G282,Results!$A$2:$B$240,2,FALSE),VLOOKUP(H282,Results!$A$2:$B$240,2,FALSE),VLOOKUP(I282,Results!$A$2:$B$240,2,FALSE),VLOOKUP(J282,Results!$A$2:$B$240,2,FALSE),VLOOKUP(B282,Results!$A$2:$B$240,2,FALSE)),"")</f>
        <v/>
      </c>
    </row>
    <row customHeight="1" ht="18.75" r="283" spans="2:47" x14ac:dyDescent="0.3">
      <c r="B283" s="7" t="s">
        <v>166</v>
      </c>
      <c r="C283" s="7" t="s">
        <v>87</v>
      </c>
      <c r="D283" s="7" t="s">
        <v>173</v>
      </c>
      <c r="E283" s="7" t="s">
        <v>146</v>
      </c>
      <c r="F283" s="7" t="s">
        <v>100</v>
      </c>
      <c r="G283" s="7" t="s">
        <v>179</v>
      </c>
      <c r="H283" s="7" t="s">
        <v>93</v>
      </c>
      <c r="I283" s="7" t="s">
        <v>181</v>
      </c>
      <c r="J283" s="7" t="s">
        <v>98</v>
      </c>
      <c r="K283" t="n">
        <v>17.0</v>
      </c>
      <c r="L283" s="30">
        <f si="98" t="shared"/>
        <v>0</v>
      </c>
      <c r="M283" s="6"/>
      <c r="N283" s="35" t="str">
        <f si="99" t="shared"/>
        <v/>
      </c>
      <c r="O283" s="59">
        <f>(IF(ISNUMBER(MATCH(B283,Sheet4!$K$92:$K$101,0)),1,0)+IF(ISNUMBER(MATCH(C283,Sheet4!$K$92:$K$101,0)),1,0)+IF(ISNUMBER(MATCH(D283,Sheet4!$K$92:$K$101,0)),1,0)+IF(ISNUMBER(MATCH(E283,Sheet4!$K$92:$K$101,0)),1,0)+IF(ISNUMBER(MATCH(F283,Sheet4!$K$92:$K$101,0)),1,0)+IF(ISNUMBER(MATCH(G283,Sheet4!$K$92:$K$101,0)),1,0)+IF(ISNUMBER(MATCH(H283,Sheet4!$K$92:$K$101,0)),1,0)+IF(ISNUMBER(MATCH(I283,Sheet4!$K$92:$K$101,0)),1,0)+IF(ISNUMBER(MATCH(J283,Sheet4!$K$92:$K$101,0)),1,0))
-
(IF(ISNUMBER(MATCH(B283,Sheet4!$F$2:$F$11,0)),1,0)+IF(ISNUMBER(MATCH(C283,Sheet4!$F$2:$F$11,0)),1,0)+IF(ISNUMBER(MATCH(D283,Sheet4!$F$2:$F$11,0)),1,0)+IF(ISNUMBER(MATCH(E283,Sheet4!$F$2:$F$11,0)),1,0)+IF(ISNUMBER(MATCH(F283,Sheet4!$F$2:$F$11,0)),1,0)+IF(ISNUMBER(MATCH(G283,Sheet4!$F$2:$F$11,0)),1,0)+IF(ISNUMBER(MATCH(H283,Sheet4!$F$2:$F$11,0)),1,0)+IF(ISNUMBER(MATCH(I283,Sheet4!$F$2:$F$11,0)),1,0)+IF(ISNUMBER(MATCH(J283,Sheet4!$F$2:$F$11,0)),1,0))</f>
        <v>0</v>
      </c>
      <c r="P283" s="40" t="str">
        <f>IFERROR(INDEX(Sheet4!$G:$G,MATCH(Sheet1!B283,Sheet4!$F:$F,0))+INDEX(Sheet4!$G:$G,MATCH(Sheet1!C283,Sheet4!$F:$F,0))+INDEX(Sheet4!$G:$G,MATCH(Sheet1!D283,Sheet4!$F:$F,0))+INDEX(Sheet4!$G:$G,MATCH(Sheet1!E283,Sheet4!$F:$F,0))+INDEX(Sheet4!$G:$G,MATCH(Sheet1!F283,Sheet4!$F:$F,0))+INDEX(Sheet4!$G:$G,MATCH(Sheet1!G283,Sheet4!$F:$F,0))+INDEX(Sheet4!$G:$G,MATCH(Sheet1!H283,Sheet4!$F:$F,0))+INDEX(Sheet4!$G:$G,MATCH(Sheet1!I283,Sheet4!$F:$F,0))+INDEX(Sheet4!$G:$G,MATCH(Sheet1!J283,Sheet4!$F:$F,0)),"")</f>
        <v/>
      </c>
      <c r="Q283" s="15"/>
      <c r="R283" s="18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19"/>
      <c r="AD283" s="19"/>
      <c r="AE283" s="20"/>
      <c r="AF283">
        <f si="101" t="shared"/>
        <v>0</v>
      </c>
      <c r="AH283">
        <v>260</v>
      </c>
      <c r="AI283" t="str">
        <f si="100" t="shared"/>
        <v>Ben SimmonsIsaiah CanaanDevin BookerMonte MorrisDeAndre' BembryCorey BrewerKenneth FariedJohn CollinsKarl-Anthony Towns</v>
      </c>
      <c r="AJ283">
        <f si="102" t="shared"/>
        <v>0</v>
      </c>
      <c r="AK283">
        <f si="103" t="shared"/>
        <v>0</v>
      </c>
      <c r="AL283">
        <f si="104" t="shared"/>
        <v>0</v>
      </c>
      <c r="AM283">
        <f si="105" t="shared"/>
        <v>0</v>
      </c>
      <c r="AN283">
        <f si="106" t="shared"/>
        <v>0</v>
      </c>
      <c r="AO283">
        <f si="107" t="shared"/>
        <v>0</v>
      </c>
      <c r="AP283">
        <f si="108" t="shared"/>
        <v>0</v>
      </c>
      <c r="AQ283">
        <f si="109" t="shared"/>
        <v>0</v>
      </c>
      <c r="AR283">
        <f si="110" t="shared"/>
        <v>0</v>
      </c>
      <c r="AS283">
        <f si="111" t="shared"/>
        <v>0</v>
      </c>
      <c r="AU283" t="str">
        <f>IFERROR(VLOOKUP(C283,Results!$A$2:$B$240,2,FALSE)+VLOOKUP(D283,Results!$A$2:$B$240,2,FALSE)+VLOOKUP(E283,Results!$A$2:$B$240,2,FALSE)+VLOOKUP(F283,Results!$A$2:$B$240,2,FALSE)+VLOOKUP(G283,Results!$A$2:$B$240,2,FALSE)+VLOOKUP(H283,Results!$A$2:$B$240,2,FALSE)+VLOOKUP(I283,Results!$A$2:$B$240,2,FALSE)+VLOOKUP(J283,Results!$A$2:$B$240,2,FALSE)+VLOOKUP(B283,Results!$A$2:$B$240,2,FALSE)-MIN(VLOOKUP(C283,Results!$A$2:$B$240,2,FALSE),VLOOKUP(D283,Results!$A$2:$B$240,2,FALSE),VLOOKUP(E283,Results!$A$2:$B$240,2,FALSE),VLOOKUP(F283,Results!$A$2:$B$240,2,FALSE),VLOOKUP(G283,Results!$A$2:$B$240,2,FALSE),VLOOKUP(H283,Results!$A$2:$B$240,2,FALSE),VLOOKUP(I283,Results!$A$2:$B$240,2,FALSE),VLOOKUP(J283,Results!$A$2:$B$240,2,FALSE),VLOOKUP(B283,Results!$A$2:$B$240,2,FALSE)),"")</f>
        <v/>
      </c>
    </row>
    <row customHeight="1" ht="18.75" r="284" spans="2:47" x14ac:dyDescent="0.3">
      <c r="B284" s="7" t="s">
        <v>166</v>
      </c>
      <c r="C284" s="7" t="s">
        <v>87</v>
      </c>
      <c r="D284" s="7" t="s">
        <v>172</v>
      </c>
      <c r="E284" s="7" t="s">
        <v>146</v>
      </c>
      <c r="F284" s="7" t="s">
        <v>100</v>
      </c>
      <c r="G284" s="7" t="s">
        <v>179</v>
      </c>
      <c r="H284" s="7" t="s">
        <v>93</v>
      </c>
      <c r="I284" s="7" t="s">
        <v>181</v>
      </c>
      <c r="J284" s="7" t="s">
        <v>98</v>
      </c>
      <c r="K284" t="n">
        <v>17.0</v>
      </c>
      <c r="L284" s="30">
        <f si="98" t="shared"/>
        <v>0</v>
      </c>
      <c r="M284" s="6"/>
      <c r="N284" s="35" t="str">
        <f si="99" t="shared"/>
        <v/>
      </c>
      <c r="O284" s="59">
        <f>(IF(ISNUMBER(MATCH(B284,Sheet4!$K$92:$K$101,0)),1,0)+IF(ISNUMBER(MATCH(C284,Sheet4!$K$92:$K$101,0)),1,0)+IF(ISNUMBER(MATCH(D284,Sheet4!$K$92:$K$101,0)),1,0)+IF(ISNUMBER(MATCH(E284,Sheet4!$K$92:$K$101,0)),1,0)+IF(ISNUMBER(MATCH(F284,Sheet4!$K$92:$K$101,0)),1,0)+IF(ISNUMBER(MATCH(G284,Sheet4!$K$92:$K$101,0)),1,0)+IF(ISNUMBER(MATCH(H284,Sheet4!$K$92:$K$101,0)),1,0)+IF(ISNUMBER(MATCH(I284,Sheet4!$K$92:$K$101,0)),1,0)+IF(ISNUMBER(MATCH(J284,Sheet4!$K$92:$K$101,0)),1,0))
-
(IF(ISNUMBER(MATCH(B284,Sheet4!$F$2:$F$11,0)),1,0)+IF(ISNUMBER(MATCH(C284,Sheet4!$F$2:$F$11,0)),1,0)+IF(ISNUMBER(MATCH(D284,Sheet4!$F$2:$F$11,0)),1,0)+IF(ISNUMBER(MATCH(E284,Sheet4!$F$2:$F$11,0)),1,0)+IF(ISNUMBER(MATCH(F284,Sheet4!$F$2:$F$11,0)),1,0)+IF(ISNUMBER(MATCH(G284,Sheet4!$F$2:$F$11,0)),1,0)+IF(ISNUMBER(MATCH(H284,Sheet4!$F$2:$F$11,0)),1,0)+IF(ISNUMBER(MATCH(I284,Sheet4!$F$2:$F$11,0)),1,0)+IF(ISNUMBER(MATCH(J284,Sheet4!$F$2:$F$11,0)),1,0))</f>
        <v>0</v>
      </c>
      <c r="P284" s="40" t="str">
        <f>IFERROR(INDEX(Sheet4!$G:$G,MATCH(Sheet1!B284,Sheet4!$F:$F,0))+INDEX(Sheet4!$G:$G,MATCH(Sheet1!C284,Sheet4!$F:$F,0))+INDEX(Sheet4!$G:$G,MATCH(Sheet1!D284,Sheet4!$F:$F,0))+INDEX(Sheet4!$G:$G,MATCH(Sheet1!E284,Sheet4!$F:$F,0))+INDEX(Sheet4!$G:$G,MATCH(Sheet1!F284,Sheet4!$F:$F,0))+INDEX(Sheet4!$G:$G,MATCH(Sheet1!G284,Sheet4!$F:$F,0))+INDEX(Sheet4!$G:$G,MATCH(Sheet1!H284,Sheet4!$F:$F,0))+INDEX(Sheet4!$G:$G,MATCH(Sheet1!I284,Sheet4!$F:$F,0))+INDEX(Sheet4!$G:$G,MATCH(Sheet1!J284,Sheet4!$F:$F,0)),"")</f>
        <v/>
      </c>
      <c r="Q284" s="15"/>
      <c r="R284" s="18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19"/>
      <c r="AD284" s="19"/>
      <c r="AE284" s="20"/>
      <c r="AF284">
        <f si="101" t="shared"/>
        <v>0</v>
      </c>
      <c r="AH284">
        <v>261</v>
      </c>
      <c r="AI284" t="str">
        <f si="100" t="shared"/>
        <v>Ben SimmonsIsaiah CanaanJimmy ButlerMonte MorrisJoe InglesJae CrowderKenneth FariedMarvin BagleyRudy Gobert</v>
      </c>
      <c r="AJ284">
        <f si="102" t="shared"/>
        <v>0</v>
      </c>
      <c r="AK284">
        <f si="103" t="shared"/>
        <v>0</v>
      </c>
      <c r="AL284">
        <f si="104" t="shared"/>
        <v>0</v>
      </c>
      <c r="AM284">
        <f si="105" t="shared"/>
        <v>0</v>
      </c>
      <c r="AN284">
        <f si="106" t="shared"/>
        <v>0</v>
      </c>
      <c r="AO284">
        <f si="107" t="shared"/>
        <v>0</v>
      </c>
      <c r="AP284">
        <f si="108" t="shared"/>
        <v>0</v>
      </c>
      <c r="AQ284">
        <f si="109" t="shared"/>
        <v>0</v>
      </c>
      <c r="AR284">
        <f si="110" t="shared"/>
        <v>0</v>
      </c>
      <c r="AS284">
        <f si="111" t="shared"/>
        <v>0</v>
      </c>
      <c r="AU284" t="str">
        <f>IFERROR(VLOOKUP(C284,Results!$A$2:$B$240,2,FALSE)+VLOOKUP(D284,Results!$A$2:$B$240,2,FALSE)+VLOOKUP(E284,Results!$A$2:$B$240,2,FALSE)+VLOOKUP(F284,Results!$A$2:$B$240,2,FALSE)+VLOOKUP(G284,Results!$A$2:$B$240,2,FALSE)+VLOOKUP(H284,Results!$A$2:$B$240,2,FALSE)+VLOOKUP(I284,Results!$A$2:$B$240,2,FALSE)+VLOOKUP(J284,Results!$A$2:$B$240,2,FALSE)+VLOOKUP(B284,Results!$A$2:$B$240,2,FALSE)-MIN(VLOOKUP(C284,Results!$A$2:$B$240,2,FALSE),VLOOKUP(D284,Results!$A$2:$B$240,2,FALSE),VLOOKUP(E284,Results!$A$2:$B$240,2,FALSE),VLOOKUP(F284,Results!$A$2:$B$240,2,FALSE),VLOOKUP(G284,Results!$A$2:$B$240,2,FALSE),VLOOKUP(H284,Results!$A$2:$B$240,2,FALSE),VLOOKUP(I284,Results!$A$2:$B$240,2,FALSE),VLOOKUP(J284,Results!$A$2:$B$240,2,FALSE),VLOOKUP(B284,Results!$A$2:$B$240,2,FALSE)),"")</f>
        <v/>
      </c>
    </row>
    <row customHeight="1" ht="18.75" r="285" spans="2:47" x14ac:dyDescent="0.3">
      <c r="B285" s="7" t="s">
        <v>166</v>
      </c>
      <c r="C285" s="7" t="s">
        <v>170</v>
      </c>
      <c r="D285" s="7" t="s">
        <v>174</v>
      </c>
      <c r="E285" s="7" t="s">
        <v>146</v>
      </c>
      <c r="F285" s="7" t="s">
        <v>177</v>
      </c>
      <c r="G285" s="7" t="s">
        <v>90</v>
      </c>
      <c r="H285" s="7" t="s">
        <v>153</v>
      </c>
      <c r="I285" s="7" t="s">
        <v>92</v>
      </c>
      <c r="J285" s="7" t="s">
        <v>98</v>
      </c>
      <c r="K285" t="n">
        <v>17.0</v>
      </c>
      <c r="L285" s="30">
        <f si="98" t="shared"/>
        <v>0</v>
      </c>
      <c r="M285" s="6"/>
      <c r="N285" s="35" t="str">
        <f si="99" t="shared"/>
        <v/>
      </c>
      <c r="O285" s="59">
        <f>(IF(ISNUMBER(MATCH(B285,Sheet4!$K$92:$K$101,0)),1,0)+IF(ISNUMBER(MATCH(C285,Sheet4!$K$92:$K$101,0)),1,0)+IF(ISNUMBER(MATCH(D285,Sheet4!$K$92:$K$101,0)),1,0)+IF(ISNUMBER(MATCH(E285,Sheet4!$K$92:$K$101,0)),1,0)+IF(ISNUMBER(MATCH(F285,Sheet4!$K$92:$K$101,0)),1,0)+IF(ISNUMBER(MATCH(G285,Sheet4!$K$92:$K$101,0)),1,0)+IF(ISNUMBER(MATCH(H285,Sheet4!$K$92:$K$101,0)),1,0)+IF(ISNUMBER(MATCH(I285,Sheet4!$K$92:$K$101,0)),1,0)+IF(ISNUMBER(MATCH(J285,Sheet4!$K$92:$K$101,0)),1,0))
-
(IF(ISNUMBER(MATCH(B285,Sheet4!$F$2:$F$11,0)),1,0)+IF(ISNUMBER(MATCH(C285,Sheet4!$F$2:$F$11,0)),1,0)+IF(ISNUMBER(MATCH(D285,Sheet4!$F$2:$F$11,0)),1,0)+IF(ISNUMBER(MATCH(E285,Sheet4!$F$2:$F$11,0)),1,0)+IF(ISNUMBER(MATCH(F285,Sheet4!$F$2:$F$11,0)),1,0)+IF(ISNUMBER(MATCH(G285,Sheet4!$F$2:$F$11,0)),1,0)+IF(ISNUMBER(MATCH(H285,Sheet4!$F$2:$F$11,0)),1,0)+IF(ISNUMBER(MATCH(I285,Sheet4!$F$2:$F$11,0)),1,0)+IF(ISNUMBER(MATCH(J285,Sheet4!$F$2:$F$11,0)),1,0))</f>
        <v>0</v>
      </c>
      <c r="P285" s="40" t="str">
        <f>IFERROR(INDEX(Sheet4!$G:$G,MATCH(Sheet1!B285,Sheet4!$F:$F,0))+INDEX(Sheet4!$G:$G,MATCH(Sheet1!C285,Sheet4!$F:$F,0))+INDEX(Sheet4!$G:$G,MATCH(Sheet1!D285,Sheet4!$F:$F,0))+INDEX(Sheet4!$G:$G,MATCH(Sheet1!E285,Sheet4!$F:$F,0))+INDEX(Sheet4!$G:$G,MATCH(Sheet1!F285,Sheet4!$F:$F,0))+INDEX(Sheet4!$G:$G,MATCH(Sheet1!G285,Sheet4!$F:$F,0))+INDEX(Sheet4!$G:$G,MATCH(Sheet1!H285,Sheet4!$F:$F,0))+INDEX(Sheet4!$G:$G,MATCH(Sheet1!I285,Sheet4!$F:$F,0))+INDEX(Sheet4!$G:$G,MATCH(Sheet1!J285,Sheet4!$F:$F,0)),"")</f>
        <v/>
      </c>
      <c r="Q285" s="15"/>
      <c r="R285" s="18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19"/>
      <c r="AD285" s="19"/>
      <c r="AE285" s="20"/>
      <c r="AF285">
        <f si="101" t="shared"/>
        <v>0</v>
      </c>
      <c r="AH285">
        <v>262</v>
      </c>
      <c r="AI285" t="str">
        <f si="100" t="shared"/>
        <v>De'Aaron FoxLandry ShametDevin BookerMalik BeasleyWill BartonKelly OubreJohn CollinsPaul MillsapKarl-Anthony Towns</v>
      </c>
      <c r="AJ285">
        <f si="102" t="shared"/>
        <v>0</v>
      </c>
      <c r="AK285">
        <f si="103" t="shared"/>
        <v>0</v>
      </c>
      <c r="AL285">
        <f si="104" t="shared"/>
        <v>0</v>
      </c>
      <c r="AM285">
        <f si="105" t="shared"/>
        <v>0</v>
      </c>
      <c r="AN285">
        <f si="106" t="shared"/>
        <v>0</v>
      </c>
      <c r="AO285">
        <f si="107" t="shared"/>
        <v>0</v>
      </c>
      <c r="AP285">
        <f si="108" t="shared"/>
        <v>0</v>
      </c>
      <c r="AQ285">
        <f si="109" t="shared"/>
        <v>0</v>
      </c>
      <c r="AR285">
        <f si="110" t="shared"/>
        <v>0</v>
      </c>
      <c r="AS285">
        <f si="111" t="shared"/>
        <v>0</v>
      </c>
      <c r="AU285" t="str">
        <f>IFERROR(VLOOKUP(C285,Results!$A$2:$B$240,2,FALSE)+VLOOKUP(D285,Results!$A$2:$B$240,2,FALSE)+VLOOKUP(E285,Results!$A$2:$B$240,2,FALSE)+VLOOKUP(F285,Results!$A$2:$B$240,2,FALSE)+VLOOKUP(G285,Results!$A$2:$B$240,2,FALSE)+VLOOKUP(H285,Results!$A$2:$B$240,2,FALSE)+VLOOKUP(I285,Results!$A$2:$B$240,2,FALSE)+VLOOKUP(J285,Results!$A$2:$B$240,2,FALSE)+VLOOKUP(B285,Results!$A$2:$B$240,2,FALSE)-MIN(VLOOKUP(C285,Results!$A$2:$B$240,2,FALSE),VLOOKUP(D285,Results!$A$2:$B$240,2,FALSE),VLOOKUP(E285,Results!$A$2:$B$240,2,FALSE),VLOOKUP(F285,Results!$A$2:$B$240,2,FALSE),VLOOKUP(G285,Results!$A$2:$B$240,2,FALSE),VLOOKUP(H285,Results!$A$2:$B$240,2,FALSE),VLOOKUP(I285,Results!$A$2:$B$240,2,FALSE),VLOOKUP(J285,Results!$A$2:$B$240,2,FALSE),VLOOKUP(B285,Results!$A$2:$B$240,2,FALSE)),"")</f>
        <v/>
      </c>
    </row>
    <row customHeight="1" ht="18.75" r="286" spans="2:47" x14ac:dyDescent="0.3">
      <c r="B286" s="7" t="s">
        <v>166</v>
      </c>
      <c r="C286" s="7" t="s">
        <v>170</v>
      </c>
      <c r="D286" s="7" t="s">
        <v>172</v>
      </c>
      <c r="E286" s="7" t="s">
        <v>146</v>
      </c>
      <c r="F286" s="7" t="s">
        <v>178</v>
      </c>
      <c r="G286" s="7" t="s">
        <v>90</v>
      </c>
      <c r="H286" s="7" t="s">
        <v>93</v>
      </c>
      <c r="I286" s="7" t="s">
        <v>152</v>
      </c>
      <c r="J286" s="7" t="s">
        <v>188</v>
      </c>
      <c r="K286" t="n">
        <v>17.0</v>
      </c>
      <c r="L286" s="30">
        <f si="98" t="shared"/>
        <v>0</v>
      </c>
      <c r="M286" s="6"/>
      <c r="N286" s="35" t="str">
        <f si="99" t="shared"/>
        <v/>
      </c>
      <c r="O286" s="59">
        <f>(IF(ISNUMBER(MATCH(B286,Sheet4!$K$92:$K$101,0)),1,0)+IF(ISNUMBER(MATCH(C286,Sheet4!$K$92:$K$101,0)),1,0)+IF(ISNUMBER(MATCH(D286,Sheet4!$K$92:$K$101,0)),1,0)+IF(ISNUMBER(MATCH(E286,Sheet4!$K$92:$K$101,0)),1,0)+IF(ISNUMBER(MATCH(F286,Sheet4!$K$92:$K$101,0)),1,0)+IF(ISNUMBER(MATCH(G286,Sheet4!$K$92:$K$101,0)),1,0)+IF(ISNUMBER(MATCH(H286,Sheet4!$K$92:$K$101,0)),1,0)+IF(ISNUMBER(MATCH(I286,Sheet4!$K$92:$K$101,0)),1,0)+IF(ISNUMBER(MATCH(J286,Sheet4!$K$92:$K$101,0)),1,0))
-
(IF(ISNUMBER(MATCH(B286,Sheet4!$F$2:$F$11,0)),1,0)+IF(ISNUMBER(MATCH(C286,Sheet4!$F$2:$F$11,0)),1,0)+IF(ISNUMBER(MATCH(D286,Sheet4!$F$2:$F$11,0)),1,0)+IF(ISNUMBER(MATCH(E286,Sheet4!$F$2:$F$11,0)),1,0)+IF(ISNUMBER(MATCH(F286,Sheet4!$F$2:$F$11,0)),1,0)+IF(ISNUMBER(MATCH(G286,Sheet4!$F$2:$F$11,0)),1,0)+IF(ISNUMBER(MATCH(H286,Sheet4!$F$2:$F$11,0)),1,0)+IF(ISNUMBER(MATCH(I286,Sheet4!$F$2:$F$11,0)),1,0)+IF(ISNUMBER(MATCH(J286,Sheet4!$F$2:$F$11,0)),1,0))</f>
        <v>0</v>
      </c>
      <c r="P286" s="40" t="str">
        <f>IFERROR(INDEX(Sheet4!$G:$G,MATCH(Sheet1!B286,Sheet4!$F:$F,0))+INDEX(Sheet4!$G:$G,MATCH(Sheet1!C286,Sheet4!$F:$F,0))+INDEX(Sheet4!$G:$G,MATCH(Sheet1!D286,Sheet4!$F:$F,0))+INDEX(Sheet4!$G:$G,MATCH(Sheet1!E286,Sheet4!$F:$F,0))+INDEX(Sheet4!$G:$G,MATCH(Sheet1!F286,Sheet4!$F:$F,0))+INDEX(Sheet4!$G:$G,MATCH(Sheet1!G286,Sheet4!$F:$F,0))+INDEX(Sheet4!$G:$G,MATCH(Sheet1!H286,Sheet4!$F:$F,0))+INDEX(Sheet4!$G:$G,MATCH(Sheet1!I286,Sheet4!$F:$F,0))+INDEX(Sheet4!$G:$G,MATCH(Sheet1!J286,Sheet4!$F:$F,0)),"")</f>
        <v/>
      </c>
      <c r="Q286" s="15"/>
      <c r="R286" s="18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19"/>
      <c r="AD286" s="19"/>
      <c r="AE286" s="20"/>
      <c r="AF286">
        <f si="101" t="shared"/>
        <v>0</v>
      </c>
      <c r="AH286">
        <v>263</v>
      </c>
      <c r="AI286" t="str">
        <f si="100" t="shared"/>
        <v>Ben SimmonsIsaiah CanaanJimmy ButlerMonte MorrisKelly OubreMikal BridgesMarvin BagleyDerrick FavorsKarl-Anthony Towns</v>
      </c>
      <c r="AJ286">
        <f si="102" t="shared"/>
        <v>0</v>
      </c>
      <c r="AK286">
        <f si="103" t="shared"/>
        <v>0</v>
      </c>
      <c r="AL286">
        <f si="104" t="shared"/>
        <v>0</v>
      </c>
      <c r="AM286">
        <f si="105" t="shared"/>
        <v>0</v>
      </c>
      <c r="AN286">
        <f si="106" t="shared"/>
        <v>0</v>
      </c>
      <c r="AO286">
        <f si="107" t="shared"/>
        <v>0</v>
      </c>
      <c r="AP286">
        <f si="108" t="shared"/>
        <v>0</v>
      </c>
      <c r="AQ286">
        <f si="109" t="shared"/>
        <v>0</v>
      </c>
      <c r="AR286">
        <f si="110" t="shared"/>
        <v>0</v>
      </c>
      <c r="AS286">
        <f si="111" t="shared"/>
        <v>0</v>
      </c>
      <c r="AU286" t="str">
        <f>IFERROR(VLOOKUP(C286,Results!$A$2:$B$240,2,FALSE)+VLOOKUP(D286,Results!$A$2:$B$240,2,FALSE)+VLOOKUP(E286,Results!$A$2:$B$240,2,FALSE)+VLOOKUP(F286,Results!$A$2:$B$240,2,FALSE)+VLOOKUP(G286,Results!$A$2:$B$240,2,FALSE)+VLOOKUP(H286,Results!$A$2:$B$240,2,FALSE)+VLOOKUP(I286,Results!$A$2:$B$240,2,FALSE)+VLOOKUP(J286,Results!$A$2:$B$240,2,FALSE)+VLOOKUP(B286,Results!$A$2:$B$240,2,FALSE)-MIN(VLOOKUP(C286,Results!$A$2:$B$240,2,FALSE),VLOOKUP(D286,Results!$A$2:$B$240,2,FALSE),VLOOKUP(E286,Results!$A$2:$B$240,2,FALSE),VLOOKUP(F286,Results!$A$2:$B$240,2,FALSE),VLOOKUP(G286,Results!$A$2:$B$240,2,FALSE),VLOOKUP(H286,Results!$A$2:$B$240,2,FALSE),VLOOKUP(I286,Results!$A$2:$B$240,2,FALSE),VLOOKUP(J286,Results!$A$2:$B$240,2,FALSE),VLOOKUP(B286,Results!$A$2:$B$240,2,FALSE)),"")</f>
        <v/>
      </c>
    </row>
    <row customHeight="1" ht="18.75" r="287" spans="2:47" x14ac:dyDescent="0.3">
      <c r="B287" s="7" t="s">
        <v>166</v>
      </c>
      <c r="C287" s="7" t="s">
        <v>171</v>
      </c>
      <c r="D287" s="7" t="s">
        <v>172</v>
      </c>
      <c r="E287" s="7" t="s">
        <v>146</v>
      </c>
      <c r="F287" s="7" t="s">
        <v>177</v>
      </c>
      <c r="G287" s="7" t="s">
        <v>105</v>
      </c>
      <c r="H287" s="7" t="s">
        <v>181</v>
      </c>
      <c r="I287" s="7" t="s">
        <v>152</v>
      </c>
      <c r="J287" s="7" t="s">
        <v>188</v>
      </c>
      <c r="K287" t="n">
        <v>17.0</v>
      </c>
      <c r="L287" s="30">
        <f si="98" t="shared"/>
        <v>0</v>
      </c>
      <c r="M287" s="6"/>
      <c r="N287" s="35" t="str">
        <f si="99" t="shared"/>
        <v/>
      </c>
      <c r="O287" s="59">
        <f>(IF(ISNUMBER(MATCH(B287,Sheet4!$K$92:$K$101,0)),1,0)+IF(ISNUMBER(MATCH(C287,Sheet4!$K$92:$K$101,0)),1,0)+IF(ISNUMBER(MATCH(D287,Sheet4!$K$92:$K$101,0)),1,0)+IF(ISNUMBER(MATCH(E287,Sheet4!$K$92:$K$101,0)),1,0)+IF(ISNUMBER(MATCH(F287,Sheet4!$K$92:$K$101,0)),1,0)+IF(ISNUMBER(MATCH(G287,Sheet4!$K$92:$K$101,0)),1,0)+IF(ISNUMBER(MATCH(H287,Sheet4!$K$92:$K$101,0)),1,0)+IF(ISNUMBER(MATCH(I287,Sheet4!$K$92:$K$101,0)),1,0)+IF(ISNUMBER(MATCH(J287,Sheet4!$K$92:$K$101,0)),1,0))
-
(IF(ISNUMBER(MATCH(B287,Sheet4!$F$2:$F$11,0)),1,0)+IF(ISNUMBER(MATCH(C287,Sheet4!$F$2:$F$11,0)),1,0)+IF(ISNUMBER(MATCH(D287,Sheet4!$F$2:$F$11,0)),1,0)+IF(ISNUMBER(MATCH(E287,Sheet4!$F$2:$F$11,0)),1,0)+IF(ISNUMBER(MATCH(F287,Sheet4!$F$2:$F$11,0)),1,0)+IF(ISNUMBER(MATCH(G287,Sheet4!$F$2:$F$11,0)),1,0)+IF(ISNUMBER(MATCH(H287,Sheet4!$F$2:$F$11,0)),1,0)+IF(ISNUMBER(MATCH(I287,Sheet4!$F$2:$F$11,0)),1,0)+IF(ISNUMBER(MATCH(J287,Sheet4!$F$2:$F$11,0)),1,0))</f>
        <v>0</v>
      </c>
      <c r="P287" s="40" t="str">
        <f>IFERROR(INDEX(Sheet4!$G:$G,MATCH(Sheet1!B287,Sheet4!$F:$F,0))+INDEX(Sheet4!$G:$G,MATCH(Sheet1!C287,Sheet4!$F:$F,0))+INDEX(Sheet4!$G:$G,MATCH(Sheet1!D287,Sheet4!$F:$F,0))+INDEX(Sheet4!$G:$G,MATCH(Sheet1!E287,Sheet4!$F:$F,0))+INDEX(Sheet4!$G:$G,MATCH(Sheet1!F287,Sheet4!$F:$F,0))+INDEX(Sheet4!$G:$G,MATCH(Sheet1!G287,Sheet4!$F:$F,0))+INDEX(Sheet4!$G:$G,MATCH(Sheet1!H287,Sheet4!$F:$F,0))+INDEX(Sheet4!$G:$G,MATCH(Sheet1!I287,Sheet4!$F:$F,0))+INDEX(Sheet4!$G:$G,MATCH(Sheet1!J287,Sheet4!$F:$F,0)),"")</f>
        <v/>
      </c>
      <c r="Q287" s="15"/>
      <c r="R287" s="18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19"/>
      <c r="AD287" s="19"/>
      <c r="AE287" s="20"/>
      <c r="AF287">
        <f si="101" t="shared"/>
        <v>0</v>
      </c>
      <c r="AH287">
        <v>264</v>
      </c>
      <c r="AI287" t="str">
        <f si="100" t="shared"/>
        <v>Ben SimmonsIsaiah CanaanDevin BookerJosh OkogieKelly OubreCorey BrewerKenneth FariedJohn CollinsRudy Gobert</v>
      </c>
      <c r="AJ287">
        <f si="102" t="shared"/>
        <v>0</v>
      </c>
      <c r="AK287">
        <f si="103" t="shared"/>
        <v>0</v>
      </c>
      <c r="AL287">
        <f si="104" t="shared"/>
        <v>0</v>
      </c>
      <c r="AM287">
        <f si="105" t="shared"/>
        <v>0</v>
      </c>
      <c r="AN287">
        <f si="106" t="shared"/>
        <v>0</v>
      </c>
      <c r="AO287">
        <f si="107" t="shared"/>
        <v>0</v>
      </c>
      <c r="AP287">
        <f si="108" t="shared"/>
        <v>0</v>
      </c>
      <c r="AQ287">
        <f si="109" t="shared"/>
        <v>0</v>
      </c>
      <c r="AR287">
        <f si="110" t="shared"/>
        <v>0</v>
      </c>
      <c r="AS287">
        <f si="111" t="shared"/>
        <v>0</v>
      </c>
      <c r="AU287" t="str">
        <f>IFERROR(VLOOKUP(C287,Results!$A$2:$B$240,2,FALSE)+VLOOKUP(D287,Results!$A$2:$B$240,2,FALSE)+VLOOKUP(E287,Results!$A$2:$B$240,2,FALSE)+VLOOKUP(F287,Results!$A$2:$B$240,2,FALSE)+VLOOKUP(G287,Results!$A$2:$B$240,2,FALSE)+VLOOKUP(H287,Results!$A$2:$B$240,2,FALSE)+VLOOKUP(I287,Results!$A$2:$B$240,2,FALSE)+VLOOKUP(J287,Results!$A$2:$B$240,2,FALSE)+VLOOKUP(B287,Results!$A$2:$B$240,2,FALSE)-MIN(VLOOKUP(C287,Results!$A$2:$B$240,2,FALSE),VLOOKUP(D287,Results!$A$2:$B$240,2,FALSE),VLOOKUP(E287,Results!$A$2:$B$240,2,FALSE),VLOOKUP(F287,Results!$A$2:$B$240,2,FALSE),VLOOKUP(G287,Results!$A$2:$B$240,2,FALSE),VLOOKUP(H287,Results!$A$2:$B$240,2,FALSE),VLOOKUP(I287,Results!$A$2:$B$240,2,FALSE),VLOOKUP(J287,Results!$A$2:$B$240,2,FALSE),VLOOKUP(B287,Results!$A$2:$B$240,2,FALSE)),"")</f>
        <v/>
      </c>
    </row>
    <row customHeight="1" ht="18.75" r="288" spans="2:47" x14ac:dyDescent="0.3">
      <c r="B288" s="7" t="s">
        <v>166</v>
      </c>
      <c r="C288" s="7" t="s">
        <v>87</v>
      </c>
      <c r="D288" s="7" t="s">
        <v>172</v>
      </c>
      <c r="E288" s="7" t="s">
        <v>146</v>
      </c>
      <c r="F288" s="7" t="s">
        <v>178</v>
      </c>
      <c r="G288" s="7" t="s">
        <v>114</v>
      </c>
      <c r="H288" s="7" t="s">
        <v>93</v>
      </c>
      <c r="I288" s="7" t="s">
        <v>152</v>
      </c>
      <c r="J288" s="7" t="s">
        <v>98</v>
      </c>
      <c r="K288" t="n">
        <v>17.0</v>
      </c>
      <c r="L288" s="30">
        <f si="98" t="shared"/>
        <v>0</v>
      </c>
      <c r="M288" s="6"/>
      <c r="N288" s="35" t="str">
        <f si="99" t="shared"/>
        <v/>
      </c>
      <c r="O288" s="59">
        <f>(IF(ISNUMBER(MATCH(B288,Sheet4!$K$92:$K$101,0)),1,0)+IF(ISNUMBER(MATCH(C288,Sheet4!$K$92:$K$101,0)),1,0)+IF(ISNUMBER(MATCH(D288,Sheet4!$K$92:$K$101,0)),1,0)+IF(ISNUMBER(MATCH(E288,Sheet4!$K$92:$K$101,0)),1,0)+IF(ISNUMBER(MATCH(F288,Sheet4!$K$92:$K$101,0)),1,0)+IF(ISNUMBER(MATCH(G288,Sheet4!$K$92:$K$101,0)),1,0)+IF(ISNUMBER(MATCH(H288,Sheet4!$K$92:$K$101,0)),1,0)+IF(ISNUMBER(MATCH(I288,Sheet4!$K$92:$K$101,0)),1,0)+IF(ISNUMBER(MATCH(J288,Sheet4!$K$92:$K$101,0)),1,0))
-
(IF(ISNUMBER(MATCH(B288,Sheet4!$F$2:$F$11,0)),1,0)+IF(ISNUMBER(MATCH(C288,Sheet4!$F$2:$F$11,0)),1,0)+IF(ISNUMBER(MATCH(D288,Sheet4!$F$2:$F$11,0)),1,0)+IF(ISNUMBER(MATCH(E288,Sheet4!$F$2:$F$11,0)),1,0)+IF(ISNUMBER(MATCH(F288,Sheet4!$F$2:$F$11,0)),1,0)+IF(ISNUMBER(MATCH(G288,Sheet4!$F$2:$F$11,0)),1,0)+IF(ISNUMBER(MATCH(H288,Sheet4!$F$2:$F$11,0)),1,0)+IF(ISNUMBER(MATCH(I288,Sheet4!$F$2:$F$11,0)),1,0)+IF(ISNUMBER(MATCH(J288,Sheet4!$F$2:$F$11,0)),1,0))</f>
        <v>0</v>
      </c>
      <c r="P288" s="40" t="str">
        <f>IFERROR(INDEX(Sheet4!$G:$G,MATCH(Sheet1!B288,Sheet4!$F:$F,0))+INDEX(Sheet4!$G:$G,MATCH(Sheet1!C288,Sheet4!$F:$F,0))+INDEX(Sheet4!$G:$G,MATCH(Sheet1!D288,Sheet4!$F:$F,0))+INDEX(Sheet4!$G:$G,MATCH(Sheet1!E288,Sheet4!$F:$F,0))+INDEX(Sheet4!$G:$G,MATCH(Sheet1!F288,Sheet4!$F:$F,0))+INDEX(Sheet4!$G:$G,MATCH(Sheet1!G288,Sheet4!$F:$F,0))+INDEX(Sheet4!$G:$G,MATCH(Sheet1!H288,Sheet4!$F:$F,0))+INDEX(Sheet4!$G:$G,MATCH(Sheet1!I288,Sheet4!$F:$F,0))+INDEX(Sheet4!$G:$G,MATCH(Sheet1!J288,Sheet4!$F:$F,0)),"")</f>
        <v/>
      </c>
      <c r="Q288" s="15"/>
      <c r="R288" s="18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19"/>
      <c r="AD288" s="19"/>
      <c r="AE288" s="20"/>
      <c r="AF288">
        <f si="101" t="shared"/>
        <v>0</v>
      </c>
      <c r="AH288">
        <v>265</v>
      </c>
      <c r="AI288" t="str">
        <f si="100" t="shared"/>
        <v>Ben SimmonsLandry ShametDevin BookerMalik BeasleyKelly OubreMikal BridgesJosh JacksonPaul MillsapKarl-Anthony Towns</v>
      </c>
      <c r="AJ288">
        <f si="102" t="shared"/>
        <v>0</v>
      </c>
      <c r="AK288">
        <f si="103" t="shared"/>
        <v>0</v>
      </c>
      <c r="AL288">
        <f si="104" t="shared"/>
        <v>0</v>
      </c>
      <c r="AM288">
        <f si="105" t="shared"/>
        <v>0</v>
      </c>
      <c r="AN288">
        <f si="106" t="shared"/>
        <v>0</v>
      </c>
      <c r="AO288">
        <f si="107" t="shared"/>
        <v>0</v>
      </c>
      <c r="AP288">
        <f si="108" t="shared"/>
        <v>0</v>
      </c>
      <c r="AQ288">
        <f si="109" t="shared"/>
        <v>0</v>
      </c>
      <c r="AR288">
        <f si="110" t="shared"/>
        <v>0</v>
      </c>
      <c r="AS288">
        <f si="111" t="shared"/>
        <v>0</v>
      </c>
      <c r="AU288" t="str">
        <f>IFERROR(VLOOKUP(C288,Results!$A$2:$B$240,2,FALSE)+VLOOKUP(D288,Results!$A$2:$B$240,2,FALSE)+VLOOKUP(E288,Results!$A$2:$B$240,2,FALSE)+VLOOKUP(F288,Results!$A$2:$B$240,2,FALSE)+VLOOKUP(G288,Results!$A$2:$B$240,2,FALSE)+VLOOKUP(H288,Results!$A$2:$B$240,2,FALSE)+VLOOKUP(I288,Results!$A$2:$B$240,2,FALSE)+VLOOKUP(J288,Results!$A$2:$B$240,2,FALSE)+VLOOKUP(B288,Results!$A$2:$B$240,2,FALSE)-MIN(VLOOKUP(C288,Results!$A$2:$B$240,2,FALSE),VLOOKUP(D288,Results!$A$2:$B$240,2,FALSE),VLOOKUP(E288,Results!$A$2:$B$240,2,FALSE),VLOOKUP(F288,Results!$A$2:$B$240,2,FALSE),VLOOKUP(G288,Results!$A$2:$B$240,2,FALSE),VLOOKUP(H288,Results!$A$2:$B$240,2,FALSE),VLOOKUP(I288,Results!$A$2:$B$240,2,FALSE),VLOOKUP(J288,Results!$A$2:$B$240,2,FALSE),VLOOKUP(B288,Results!$A$2:$B$240,2,FALSE)),"")</f>
        <v/>
      </c>
    </row>
    <row customHeight="1" ht="18.75" r="289" spans="2:47" x14ac:dyDescent="0.3">
      <c r="B289" s="7" t="s">
        <v>87</v>
      </c>
      <c r="C289" s="7" t="s">
        <v>116</v>
      </c>
      <c r="D289" s="7" t="s">
        <v>172</v>
      </c>
      <c r="E289" s="7" t="s">
        <v>146</v>
      </c>
      <c r="F289" s="7" t="s">
        <v>150</v>
      </c>
      <c r="G289" s="7" t="s">
        <v>177</v>
      </c>
      <c r="H289" s="7" t="s">
        <v>93</v>
      </c>
      <c r="I289" s="7" t="s">
        <v>181</v>
      </c>
      <c r="J289" s="7" t="s">
        <v>186</v>
      </c>
      <c r="K289" t="n">
        <v>17.0</v>
      </c>
      <c r="L289" s="30">
        <f si="98" t="shared"/>
        <v>0</v>
      </c>
      <c r="M289" s="6"/>
      <c r="N289" s="35" t="str">
        <f si="99" t="shared"/>
        <v/>
      </c>
      <c r="O289" s="59">
        <f>(IF(ISNUMBER(MATCH(B289,Sheet4!$K$92:$K$101,0)),1,0)+IF(ISNUMBER(MATCH(C289,Sheet4!$K$92:$K$101,0)),1,0)+IF(ISNUMBER(MATCH(D289,Sheet4!$K$92:$K$101,0)),1,0)+IF(ISNUMBER(MATCH(E289,Sheet4!$K$92:$K$101,0)),1,0)+IF(ISNUMBER(MATCH(F289,Sheet4!$K$92:$K$101,0)),1,0)+IF(ISNUMBER(MATCH(G289,Sheet4!$K$92:$K$101,0)),1,0)+IF(ISNUMBER(MATCH(H289,Sheet4!$K$92:$K$101,0)),1,0)+IF(ISNUMBER(MATCH(I289,Sheet4!$K$92:$K$101,0)),1,0)+IF(ISNUMBER(MATCH(J289,Sheet4!$K$92:$K$101,0)),1,0))
-
(IF(ISNUMBER(MATCH(B289,Sheet4!$F$2:$F$11,0)),1,0)+IF(ISNUMBER(MATCH(C289,Sheet4!$F$2:$F$11,0)),1,0)+IF(ISNUMBER(MATCH(D289,Sheet4!$F$2:$F$11,0)),1,0)+IF(ISNUMBER(MATCH(E289,Sheet4!$F$2:$F$11,0)),1,0)+IF(ISNUMBER(MATCH(F289,Sheet4!$F$2:$F$11,0)),1,0)+IF(ISNUMBER(MATCH(G289,Sheet4!$F$2:$F$11,0)),1,0)+IF(ISNUMBER(MATCH(H289,Sheet4!$F$2:$F$11,0)),1,0)+IF(ISNUMBER(MATCH(I289,Sheet4!$F$2:$F$11,0)),1,0)+IF(ISNUMBER(MATCH(J289,Sheet4!$F$2:$F$11,0)),1,0))</f>
        <v>0</v>
      </c>
      <c r="P289" s="40" t="str">
        <f>IFERROR(INDEX(Sheet4!$G:$G,MATCH(Sheet1!B289,Sheet4!$F:$F,0))+INDEX(Sheet4!$G:$G,MATCH(Sheet1!C289,Sheet4!$F:$F,0))+INDEX(Sheet4!$G:$G,MATCH(Sheet1!D289,Sheet4!$F:$F,0))+INDEX(Sheet4!$G:$G,MATCH(Sheet1!E289,Sheet4!$F:$F,0))+INDEX(Sheet4!$G:$G,MATCH(Sheet1!F289,Sheet4!$F:$F,0))+INDEX(Sheet4!$G:$G,MATCH(Sheet1!G289,Sheet4!$F:$F,0))+INDEX(Sheet4!$G:$G,MATCH(Sheet1!H289,Sheet4!$F:$F,0))+INDEX(Sheet4!$G:$G,MATCH(Sheet1!I289,Sheet4!$F:$F,0))+INDEX(Sheet4!$G:$G,MATCH(Sheet1!J289,Sheet4!$F:$F,0)),"")</f>
        <v/>
      </c>
      <c r="Q289" s="15"/>
      <c r="R289" s="18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19"/>
      <c r="AD289" s="19"/>
      <c r="AE289" s="20"/>
      <c r="AF289">
        <f si="101" t="shared"/>
        <v>0</v>
      </c>
      <c r="AH289">
        <v>266</v>
      </c>
      <c r="AI289" t="str">
        <f si="100" t="shared"/>
        <v>Ben SimmonsDe'Aaron FoxDevin BookerJimmy ButlerJoe InglesDeAndre' BembryPaul MillsapTrey LylesDeandre Ayton</v>
      </c>
      <c r="AJ289">
        <f si="102" t="shared"/>
        <v>0</v>
      </c>
      <c r="AK289">
        <f si="103" t="shared"/>
        <v>0</v>
      </c>
      <c r="AL289">
        <f si="104" t="shared"/>
        <v>0</v>
      </c>
      <c r="AM289">
        <f si="105" t="shared"/>
        <v>0</v>
      </c>
      <c r="AN289">
        <f si="106" t="shared"/>
        <v>0</v>
      </c>
      <c r="AO289">
        <f si="107" t="shared"/>
        <v>0</v>
      </c>
      <c r="AP289">
        <f si="108" t="shared"/>
        <v>0</v>
      </c>
      <c r="AQ289">
        <f si="109" t="shared"/>
        <v>0</v>
      </c>
      <c r="AR289">
        <f si="110" t="shared"/>
        <v>0</v>
      </c>
      <c r="AS289">
        <f si="111" t="shared"/>
        <v>0</v>
      </c>
      <c r="AU289" t="str">
        <f>IFERROR(VLOOKUP(C289,Results!$A$2:$B$240,2,FALSE)+VLOOKUP(D289,Results!$A$2:$B$240,2,FALSE)+VLOOKUP(E289,Results!$A$2:$B$240,2,FALSE)+VLOOKUP(F289,Results!$A$2:$B$240,2,FALSE)+VLOOKUP(G289,Results!$A$2:$B$240,2,FALSE)+VLOOKUP(H289,Results!$A$2:$B$240,2,FALSE)+VLOOKUP(I289,Results!$A$2:$B$240,2,FALSE)+VLOOKUP(J289,Results!$A$2:$B$240,2,FALSE)+VLOOKUP(B289,Results!$A$2:$B$240,2,FALSE)-MIN(VLOOKUP(C289,Results!$A$2:$B$240,2,FALSE),VLOOKUP(D289,Results!$A$2:$B$240,2,FALSE),VLOOKUP(E289,Results!$A$2:$B$240,2,FALSE),VLOOKUP(F289,Results!$A$2:$B$240,2,FALSE),VLOOKUP(G289,Results!$A$2:$B$240,2,FALSE),VLOOKUP(H289,Results!$A$2:$B$240,2,FALSE),VLOOKUP(I289,Results!$A$2:$B$240,2,FALSE),VLOOKUP(J289,Results!$A$2:$B$240,2,FALSE),VLOOKUP(B289,Results!$A$2:$B$240,2,FALSE)),"")</f>
        <v/>
      </c>
    </row>
    <row customHeight="1" ht="18.75" r="290" spans="2:47" x14ac:dyDescent="0.3">
      <c r="B290" s="7" t="s">
        <v>166</v>
      </c>
      <c r="C290" s="7" t="s">
        <v>171</v>
      </c>
      <c r="D290" s="7" t="s">
        <v>147</v>
      </c>
      <c r="E290" s="7" t="s">
        <v>146</v>
      </c>
      <c r="F290" s="7" t="s">
        <v>150</v>
      </c>
      <c r="G290" s="7" t="s">
        <v>177</v>
      </c>
      <c r="H290" s="7" t="s">
        <v>153</v>
      </c>
      <c r="I290" s="7" t="s">
        <v>92</v>
      </c>
      <c r="J290" s="7" t="s">
        <v>98</v>
      </c>
      <c r="K290" t="n">
        <v>17.0</v>
      </c>
      <c r="L290" s="30">
        <f si="98" t="shared"/>
        <v>0</v>
      </c>
      <c r="M290" s="6"/>
      <c r="N290" s="35" t="str">
        <f si="99" t="shared"/>
        <v/>
      </c>
      <c r="O290" s="59">
        <f>(IF(ISNUMBER(MATCH(B290,Sheet4!$K$92:$K$101,0)),1,0)+IF(ISNUMBER(MATCH(C290,Sheet4!$K$92:$K$101,0)),1,0)+IF(ISNUMBER(MATCH(D290,Sheet4!$K$92:$K$101,0)),1,0)+IF(ISNUMBER(MATCH(E290,Sheet4!$K$92:$K$101,0)),1,0)+IF(ISNUMBER(MATCH(F290,Sheet4!$K$92:$K$101,0)),1,0)+IF(ISNUMBER(MATCH(G290,Sheet4!$K$92:$K$101,0)),1,0)+IF(ISNUMBER(MATCH(H290,Sheet4!$K$92:$K$101,0)),1,0)+IF(ISNUMBER(MATCH(I290,Sheet4!$K$92:$K$101,0)),1,0)+IF(ISNUMBER(MATCH(J290,Sheet4!$K$92:$K$101,0)),1,0))
-
(IF(ISNUMBER(MATCH(B290,Sheet4!$F$2:$F$11,0)),1,0)+IF(ISNUMBER(MATCH(C290,Sheet4!$F$2:$F$11,0)),1,0)+IF(ISNUMBER(MATCH(D290,Sheet4!$F$2:$F$11,0)),1,0)+IF(ISNUMBER(MATCH(E290,Sheet4!$F$2:$F$11,0)),1,0)+IF(ISNUMBER(MATCH(F290,Sheet4!$F$2:$F$11,0)),1,0)+IF(ISNUMBER(MATCH(G290,Sheet4!$F$2:$F$11,0)),1,0)+IF(ISNUMBER(MATCH(H290,Sheet4!$F$2:$F$11,0)),1,0)+IF(ISNUMBER(MATCH(I290,Sheet4!$F$2:$F$11,0)),1,0)+IF(ISNUMBER(MATCH(J290,Sheet4!$F$2:$F$11,0)),1,0))</f>
        <v>0</v>
      </c>
      <c r="P290" s="40" t="str">
        <f>IFERROR(INDEX(Sheet4!$G:$G,MATCH(Sheet1!B290,Sheet4!$F:$F,0))+INDEX(Sheet4!$G:$G,MATCH(Sheet1!C290,Sheet4!$F:$F,0))+INDEX(Sheet4!$G:$G,MATCH(Sheet1!D290,Sheet4!$F:$F,0))+INDEX(Sheet4!$G:$G,MATCH(Sheet1!E290,Sheet4!$F:$F,0))+INDEX(Sheet4!$G:$G,MATCH(Sheet1!F290,Sheet4!$F:$F,0))+INDEX(Sheet4!$G:$G,MATCH(Sheet1!G290,Sheet4!$F:$F,0))+INDEX(Sheet4!$G:$G,MATCH(Sheet1!H290,Sheet4!$F:$F,0))+INDEX(Sheet4!$G:$G,MATCH(Sheet1!I290,Sheet4!$F:$F,0))+INDEX(Sheet4!$G:$G,MATCH(Sheet1!J290,Sheet4!$F:$F,0)),"")</f>
        <v/>
      </c>
      <c r="Q290" s="15"/>
      <c r="R290" s="18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19"/>
      <c r="AD290" s="19"/>
      <c r="AE290" s="20"/>
      <c r="AF290">
        <f si="101" t="shared"/>
        <v>0</v>
      </c>
      <c r="AH290">
        <v>267</v>
      </c>
      <c r="AI290" t="str">
        <f si="100" t="shared"/>
        <v>Ben SimmonsDe'Aaron FoxBuddy HieldMonte MorrisCorey BrewerJustin JacksonKenneth FariedJosh JacksonKarl-Anthony Towns</v>
      </c>
      <c r="AJ290">
        <f si="102" t="shared"/>
        <v>0</v>
      </c>
      <c r="AK290">
        <f si="103" t="shared"/>
        <v>0</v>
      </c>
      <c r="AL290">
        <f si="104" t="shared"/>
        <v>0</v>
      </c>
      <c r="AM290">
        <f si="105" t="shared"/>
        <v>0</v>
      </c>
      <c r="AN290">
        <f si="106" t="shared"/>
        <v>0</v>
      </c>
      <c r="AO290">
        <f si="107" t="shared"/>
        <v>0</v>
      </c>
      <c r="AP290">
        <f si="108" t="shared"/>
        <v>0</v>
      </c>
      <c r="AQ290">
        <f si="109" t="shared"/>
        <v>0</v>
      </c>
      <c r="AR290">
        <f si="110" t="shared"/>
        <v>0</v>
      </c>
      <c r="AS290">
        <f si="111" t="shared"/>
        <v>0</v>
      </c>
      <c r="AU290" t="str">
        <f>IFERROR(VLOOKUP(C290,Results!$A$2:$B$240,2,FALSE)+VLOOKUP(D290,Results!$A$2:$B$240,2,FALSE)+VLOOKUP(E290,Results!$A$2:$B$240,2,FALSE)+VLOOKUP(F290,Results!$A$2:$B$240,2,FALSE)+VLOOKUP(G290,Results!$A$2:$B$240,2,FALSE)+VLOOKUP(H290,Results!$A$2:$B$240,2,FALSE)+VLOOKUP(I290,Results!$A$2:$B$240,2,FALSE)+VLOOKUP(J290,Results!$A$2:$B$240,2,FALSE)+VLOOKUP(B290,Results!$A$2:$B$240,2,FALSE)-MIN(VLOOKUP(C290,Results!$A$2:$B$240,2,FALSE),VLOOKUP(D290,Results!$A$2:$B$240,2,FALSE),VLOOKUP(E290,Results!$A$2:$B$240,2,FALSE),VLOOKUP(F290,Results!$A$2:$B$240,2,FALSE),VLOOKUP(G290,Results!$A$2:$B$240,2,FALSE),VLOOKUP(H290,Results!$A$2:$B$240,2,FALSE),VLOOKUP(I290,Results!$A$2:$B$240,2,FALSE),VLOOKUP(J290,Results!$A$2:$B$240,2,FALSE),VLOOKUP(B290,Results!$A$2:$B$240,2,FALSE)),"")</f>
        <v/>
      </c>
    </row>
    <row customHeight="1" ht="18.75" r="291" spans="2:47" x14ac:dyDescent="0.3">
      <c r="B291" s="7" t="s">
        <v>166</v>
      </c>
      <c r="C291" s="7" t="s">
        <v>169</v>
      </c>
      <c r="D291" s="7" t="s">
        <v>172</v>
      </c>
      <c r="E291" s="7" t="s">
        <v>146</v>
      </c>
      <c r="F291" s="7" t="s">
        <v>177</v>
      </c>
      <c r="G291" s="7" t="s">
        <v>100</v>
      </c>
      <c r="H291" s="7" t="s">
        <v>92</v>
      </c>
      <c r="I291" s="7" t="s">
        <v>181</v>
      </c>
      <c r="J291" s="7" t="s">
        <v>98</v>
      </c>
      <c r="K291" t="n">
        <v>17.0</v>
      </c>
      <c r="L291" s="30">
        <f si="98" t="shared"/>
        <v>0</v>
      </c>
      <c r="M291" s="6"/>
      <c r="N291" s="35" t="str">
        <f si="99" t="shared"/>
        <v/>
      </c>
      <c r="O291" s="59">
        <f>(IF(ISNUMBER(MATCH(B291,Sheet4!$K$92:$K$101,0)),1,0)+IF(ISNUMBER(MATCH(C291,Sheet4!$K$92:$K$101,0)),1,0)+IF(ISNUMBER(MATCH(D291,Sheet4!$K$92:$K$101,0)),1,0)+IF(ISNUMBER(MATCH(E291,Sheet4!$K$92:$K$101,0)),1,0)+IF(ISNUMBER(MATCH(F291,Sheet4!$K$92:$K$101,0)),1,0)+IF(ISNUMBER(MATCH(G291,Sheet4!$K$92:$K$101,0)),1,0)+IF(ISNUMBER(MATCH(H291,Sheet4!$K$92:$K$101,0)),1,0)+IF(ISNUMBER(MATCH(I291,Sheet4!$K$92:$K$101,0)),1,0)+IF(ISNUMBER(MATCH(J291,Sheet4!$K$92:$K$101,0)),1,0))
-
(IF(ISNUMBER(MATCH(B291,Sheet4!$F$2:$F$11,0)),1,0)+IF(ISNUMBER(MATCH(C291,Sheet4!$F$2:$F$11,0)),1,0)+IF(ISNUMBER(MATCH(D291,Sheet4!$F$2:$F$11,0)),1,0)+IF(ISNUMBER(MATCH(E291,Sheet4!$F$2:$F$11,0)),1,0)+IF(ISNUMBER(MATCH(F291,Sheet4!$F$2:$F$11,0)),1,0)+IF(ISNUMBER(MATCH(G291,Sheet4!$F$2:$F$11,0)),1,0)+IF(ISNUMBER(MATCH(H291,Sheet4!$F$2:$F$11,0)),1,0)+IF(ISNUMBER(MATCH(I291,Sheet4!$F$2:$F$11,0)),1,0)+IF(ISNUMBER(MATCH(J291,Sheet4!$F$2:$F$11,0)),1,0))</f>
        <v>0</v>
      </c>
      <c r="P291" s="40" t="str">
        <f>IFERROR(INDEX(Sheet4!$G:$G,MATCH(Sheet1!B291,Sheet4!$F:$F,0))+INDEX(Sheet4!$G:$G,MATCH(Sheet1!C291,Sheet4!$F:$F,0))+INDEX(Sheet4!$G:$G,MATCH(Sheet1!D291,Sheet4!$F:$F,0))+INDEX(Sheet4!$G:$G,MATCH(Sheet1!E291,Sheet4!$F:$F,0))+INDEX(Sheet4!$G:$G,MATCH(Sheet1!F291,Sheet4!$F:$F,0))+INDEX(Sheet4!$G:$G,MATCH(Sheet1!G291,Sheet4!$F:$F,0))+INDEX(Sheet4!$G:$G,MATCH(Sheet1!H291,Sheet4!$F:$F,0))+INDEX(Sheet4!$G:$G,MATCH(Sheet1!I291,Sheet4!$F:$F,0))+INDEX(Sheet4!$G:$G,MATCH(Sheet1!J291,Sheet4!$F:$F,0)),"")</f>
        <v/>
      </c>
      <c r="Q291" s="15"/>
      <c r="R291" s="18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19"/>
      <c r="AD291" s="19"/>
      <c r="AE291" s="20"/>
      <c r="AF291">
        <f si="101" t="shared"/>
        <v>0</v>
      </c>
      <c r="AH291">
        <v>268</v>
      </c>
      <c r="AI291" t="str">
        <f si="100" t="shared"/>
        <v>De'Aaron FoxLandry ShametJames HardenMonte MorrisJae CrowderCorey BrewerKenneth FariedPaul MillsapRudy Gobert</v>
      </c>
      <c r="AJ291">
        <f si="102" t="shared"/>
        <v>0</v>
      </c>
      <c r="AK291">
        <f si="103" t="shared"/>
        <v>0</v>
      </c>
      <c r="AL291">
        <f si="104" t="shared"/>
        <v>0</v>
      </c>
      <c r="AM291">
        <f si="105" t="shared"/>
        <v>0</v>
      </c>
      <c r="AN291">
        <f si="106" t="shared"/>
        <v>0</v>
      </c>
      <c r="AO291">
        <f si="107" t="shared"/>
        <v>0</v>
      </c>
      <c r="AP291">
        <f si="108" t="shared"/>
        <v>0</v>
      </c>
      <c r="AQ291">
        <f si="109" t="shared"/>
        <v>0</v>
      </c>
      <c r="AR291">
        <f si="110" t="shared"/>
        <v>0</v>
      </c>
      <c r="AS291">
        <f si="111" t="shared"/>
        <v>0</v>
      </c>
      <c r="AU291" t="str">
        <f>IFERROR(VLOOKUP(C291,Results!$A$2:$B$240,2,FALSE)+VLOOKUP(D291,Results!$A$2:$B$240,2,FALSE)+VLOOKUP(E291,Results!$A$2:$B$240,2,FALSE)+VLOOKUP(F291,Results!$A$2:$B$240,2,FALSE)+VLOOKUP(G291,Results!$A$2:$B$240,2,FALSE)+VLOOKUP(H291,Results!$A$2:$B$240,2,FALSE)+VLOOKUP(I291,Results!$A$2:$B$240,2,FALSE)+VLOOKUP(J291,Results!$A$2:$B$240,2,FALSE)+VLOOKUP(B291,Results!$A$2:$B$240,2,FALSE)-MIN(VLOOKUP(C291,Results!$A$2:$B$240,2,FALSE),VLOOKUP(D291,Results!$A$2:$B$240,2,FALSE),VLOOKUP(E291,Results!$A$2:$B$240,2,FALSE),VLOOKUP(F291,Results!$A$2:$B$240,2,FALSE),VLOOKUP(G291,Results!$A$2:$B$240,2,FALSE),VLOOKUP(H291,Results!$A$2:$B$240,2,FALSE),VLOOKUP(I291,Results!$A$2:$B$240,2,FALSE),VLOOKUP(J291,Results!$A$2:$B$240,2,FALSE),VLOOKUP(B291,Results!$A$2:$B$240,2,FALSE)),"")</f>
        <v/>
      </c>
    </row>
    <row customHeight="1" ht="18.75" r="292" spans="2:47" x14ac:dyDescent="0.3">
      <c r="B292" s="7" t="s">
        <v>87</v>
      </c>
      <c r="C292" s="7" t="s">
        <v>170</v>
      </c>
      <c r="D292" s="7" t="s">
        <v>145</v>
      </c>
      <c r="E292" s="7" t="s">
        <v>146</v>
      </c>
      <c r="F292" s="7" t="s">
        <v>177</v>
      </c>
      <c r="G292" s="7" t="s">
        <v>178</v>
      </c>
      <c r="H292" s="7" t="s">
        <v>153</v>
      </c>
      <c r="I292" s="7" t="s">
        <v>152</v>
      </c>
      <c r="J292" s="7" t="s">
        <v>94</v>
      </c>
      <c r="K292" t="n">
        <v>17.0</v>
      </c>
      <c r="L292" s="30">
        <f si="98" t="shared"/>
        <v>0</v>
      </c>
      <c r="M292" s="6"/>
      <c r="N292" s="35" t="str">
        <f si="99" t="shared"/>
        <v/>
      </c>
      <c r="O292" s="59">
        <f>(IF(ISNUMBER(MATCH(B292,Sheet4!$K$92:$K$101,0)),1,0)+IF(ISNUMBER(MATCH(C292,Sheet4!$K$92:$K$101,0)),1,0)+IF(ISNUMBER(MATCH(D292,Sheet4!$K$92:$K$101,0)),1,0)+IF(ISNUMBER(MATCH(E292,Sheet4!$K$92:$K$101,0)),1,0)+IF(ISNUMBER(MATCH(F292,Sheet4!$K$92:$K$101,0)),1,0)+IF(ISNUMBER(MATCH(G292,Sheet4!$K$92:$K$101,0)),1,0)+IF(ISNUMBER(MATCH(H292,Sheet4!$K$92:$K$101,0)),1,0)+IF(ISNUMBER(MATCH(I292,Sheet4!$K$92:$K$101,0)),1,0)+IF(ISNUMBER(MATCH(J292,Sheet4!$K$92:$K$101,0)),1,0))
-
(IF(ISNUMBER(MATCH(B292,Sheet4!$F$2:$F$11,0)),1,0)+IF(ISNUMBER(MATCH(C292,Sheet4!$F$2:$F$11,0)),1,0)+IF(ISNUMBER(MATCH(D292,Sheet4!$F$2:$F$11,0)),1,0)+IF(ISNUMBER(MATCH(E292,Sheet4!$F$2:$F$11,0)),1,0)+IF(ISNUMBER(MATCH(F292,Sheet4!$F$2:$F$11,0)),1,0)+IF(ISNUMBER(MATCH(G292,Sheet4!$F$2:$F$11,0)),1,0)+IF(ISNUMBER(MATCH(H292,Sheet4!$F$2:$F$11,0)),1,0)+IF(ISNUMBER(MATCH(I292,Sheet4!$F$2:$F$11,0)),1,0)+IF(ISNUMBER(MATCH(J292,Sheet4!$F$2:$F$11,0)),1,0))</f>
        <v>0</v>
      </c>
      <c r="P292" s="40" t="str">
        <f>IFERROR(INDEX(Sheet4!$G:$G,MATCH(Sheet1!B292,Sheet4!$F:$F,0))+INDEX(Sheet4!$G:$G,MATCH(Sheet1!C292,Sheet4!$F:$F,0))+INDEX(Sheet4!$G:$G,MATCH(Sheet1!D292,Sheet4!$F:$F,0))+INDEX(Sheet4!$G:$G,MATCH(Sheet1!E292,Sheet4!$F:$F,0))+INDEX(Sheet4!$G:$G,MATCH(Sheet1!F292,Sheet4!$F:$F,0))+INDEX(Sheet4!$G:$G,MATCH(Sheet1!G292,Sheet4!$F:$F,0))+INDEX(Sheet4!$G:$G,MATCH(Sheet1!H292,Sheet4!$F:$F,0))+INDEX(Sheet4!$G:$G,MATCH(Sheet1!I292,Sheet4!$F:$F,0))+INDEX(Sheet4!$G:$G,MATCH(Sheet1!J292,Sheet4!$F:$F,0)),"")</f>
        <v/>
      </c>
      <c r="Q292" s="15"/>
      <c r="R292" s="18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19"/>
      <c r="AD292" s="19"/>
      <c r="AE292" s="20"/>
      <c r="AF292">
        <f si="101" t="shared"/>
        <v>0</v>
      </c>
      <c r="AH292">
        <v>269</v>
      </c>
      <c r="AI292" t="str">
        <f si="100" t="shared"/>
        <v>Ben SimmonsLandry ShametJimmy ButlerMonte MorrisWill BartonCorey BrewerJohn CollinsTaj GibsonJoel Embiid</v>
      </c>
      <c r="AJ292">
        <f si="102" t="shared"/>
        <v>0</v>
      </c>
      <c r="AK292">
        <f si="103" t="shared"/>
        <v>0</v>
      </c>
      <c r="AL292">
        <f si="104" t="shared"/>
        <v>0</v>
      </c>
      <c r="AM292">
        <f si="105" t="shared"/>
        <v>0</v>
      </c>
      <c r="AN292">
        <f si="106" t="shared"/>
        <v>0</v>
      </c>
      <c r="AO292">
        <f si="107" t="shared"/>
        <v>0</v>
      </c>
      <c r="AP292">
        <f si="108" t="shared"/>
        <v>0</v>
      </c>
      <c r="AQ292">
        <f si="109" t="shared"/>
        <v>0</v>
      </c>
      <c r="AR292">
        <f si="110" t="shared"/>
        <v>0</v>
      </c>
      <c r="AS292">
        <f si="111" t="shared"/>
        <v>0</v>
      </c>
      <c r="AU292" t="str">
        <f>IFERROR(VLOOKUP(C292,Results!$A$2:$B$240,2,FALSE)+VLOOKUP(D292,Results!$A$2:$B$240,2,FALSE)+VLOOKUP(E292,Results!$A$2:$B$240,2,FALSE)+VLOOKUP(F292,Results!$A$2:$B$240,2,FALSE)+VLOOKUP(G292,Results!$A$2:$B$240,2,FALSE)+VLOOKUP(H292,Results!$A$2:$B$240,2,FALSE)+VLOOKUP(I292,Results!$A$2:$B$240,2,FALSE)+VLOOKUP(J292,Results!$A$2:$B$240,2,FALSE)+VLOOKUP(B292,Results!$A$2:$B$240,2,FALSE)-MIN(VLOOKUP(C292,Results!$A$2:$B$240,2,FALSE),VLOOKUP(D292,Results!$A$2:$B$240,2,FALSE),VLOOKUP(E292,Results!$A$2:$B$240,2,FALSE),VLOOKUP(F292,Results!$A$2:$B$240,2,FALSE),VLOOKUP(G292,Results!$A$2:$B$240,2,FALSE),VLOOKUP(H292,Results!$A$2:$B$240,2,FALSE),VLOOKUP(I292,Results!$A$2:$B$240,2,FALSE),VLOOKUP(J292,Results!$A$2:$B$240,2,FALSE),VLOOKUP(B292,Results!$A$2:$B$240,2,FALSE)),"")</f>
        <v/>
      </c>
    </row>
    <row r="293" spans="2:47" x14ac:dyDescent="0.3">
      <c r="B293" s="7" t="s">
        <v>166</v>
      </c>
      <c r="C293" s="7" t="s">
        <v>87</v>
      </c>
      <c r="D293" s="7" t="s">
        <v>172</v>
      </c>
      <c r="E293" s="7" t="s">
        <v>146</v>
      </c>
      <c r="F293" s="7" t="s">
        <v>179</v>
      </c>
      <c r="G293" s="7" t="s">
        <v>180</v>
      </c>
      <c r="H293" s="7" t="s">
        <v>153</v>
      </c>
      <c r="I293" s="7" t="s">
        <v>92</v>
      </c>
      <c r="J293" s="7" t="s">
        <v>187</v>
      </c>
      <c r="K293" t="n">
        <v>17.0</v>
      </c>
      <c r="L293" s="30">
        <f si="98" t="shared"/>
        <v>0</v>
      </c>
      <c r="M293" s="6"/>
      <c r="N293" s="35" t="str">
        <f si="99" t="shared"/>
        <v/>
      </c>
      <c r="O293" s="59">
        <f>(IF(ISNUMBER(MATCH(B293,Sheet4!$K$92:$K$101,0)),1,0)+IF(ISNUMBER(MATCH(C293,Sheet4!$K$92:$K$101,0)),1,0)+IF(ISNUMBER(MATCH(D293,Sheet4!$K$92:$K$101,0)),1,0)+IF(ISNUMBER(MATCH(E293,Sheet4!$K$92:$K$101,0)),1,0)+IF(ISNUMBER(MATCH(F293,Sheet4!$K$92:$K$101,0)),1,0)+IF(ISNUMBER(MATCH(G293,Sheet4!$K$92:$K$101,0)),1,0)+IF(ISNUMBER(MATCH(H293,Sheet4!$K$92:$K$101,0)),1,0)+IF(ISNUMBER(MATCH(I293,Sheet4!$K$92:$K$101,0)),1,0)+IF(ISNUMBER(MATCH(J293,Sheet4!$K$92:$K$101,0)),1,0))
-
(IF(ISNUMBER(MATCH(B293,Sheet4!$F$2:$F$11,0)),1,0)+IF(ISNUMBER(MATCH(C293,Sheet4!$F$2:$F$11,0)),1,0)+IF(ISNUMBER(MATCH(D293,Sheet4!$F$2:$F$11,0)),1,0)+IF(ISNUMBER(MATCH(E293,Sheet4!$F$2:$F$11,0)),1,0)+IF(ISNUMBER(MATCH(F293,Sheet4!$F$2:$F$11,0)),1,0)+IF(ISNUMBER(MATCH(G293,Sheet4!$F$2:$F$11,0)),1,0)+IF(ISNUMBER(MATCH(H293,Sheet4!$F$2:$F$11,0)),1,0)+IF(ISNUMBER(MATCH(I293,Sheet4!$F$2:$F$11,0)),1,0)+IF(ISNUMBER(MATCH(J293,Sheet4!$F$2:$F$11,0)),1,0))</f>
        <v>0</v>
      </c>
      <c r="P293" s="40" t="str">
        <f>IFERROR(INDEX(Sheet4!$G:$G,MATCH(Sheet1!B293,Sheet4!$F:$F,0))+INDEX(Sheet4!$G:$G,MATCH(Sheet1!C293,Sheet4!$F:$F,0))+INDEX(Sheet4!$G:$G,MATCH(Sheet1!D293,Sheet4!$F:$F,0))+INDEX(Sheet4!$G:$G,MATCH(Sheet1!E293,Sheet4!$F:$F,0))+INDEX(Sheet4!$G:$G,MATCH(Sheet1!F293,Sheet4!$F:$F,0))+INDEX(Sheet4!$G:$G,MATCH(Sheet1!G293,Sheet4!$F:$F,0))+INDEX(Sheet4!$G:$G,MATCH(Sheet1!H293,Sheet4!$F:$F,0))+INDEX(Sheet4!$G:$G,MATCH(Sheet1!I293,Sheet4!$F:$F,0))+INDEX(Sheet4!$G:$G,MATCH(Sheet1!J293,Sheet4!$F:$F,0)),"")</f>
        <v/>
      </c>
      <c r="Q293" s="15"/>
      <c r="R293" s="18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19"/>
      <c r="AD293" s="19"/>
      <c r="AE293" s="20"/>
      <c r="AF293">
        <f si="101" t="shared"/>
        <v>0</v>
      </c>
      <c r="AH293">
        <v>270</v>
      </c>
      <c r="AI293" t="str">
        <f si="100" t="shared"/>
        <v>Ben SimmonsLandry ShametMonte MorrisMalik BeasleyKelly OubreJae CrowderKenneth FariedJohn CollinsJoel Embiid</v>
      </c>
      <c r="AJ293">
        <f si="102" t="shared"/>
        <v>0</v>
      </c>
      <c r="AK293">
        <f si="103" t="shared"/>
        <v>0</v>
      </c>
      <c r="AL293">
        <f si="104" t="shared"/>
        <v>0</v>
      </c>
      <c r="AM293">
        <f si="105" t="shared"/>
        <v>0</v>
      </c>
      <c r="AN293">
        <f si="106" t="shared"/>
        <v>0</v>
      </c>
      <c r="AO293">
        <f si="107" t="shared"/>
        <v>0</v>
      </c>
      <c r="AP293">
        <f si="108" t="shared"/>
        <v>0</v>
      </c>
      <c r="AQ293">
        <f si="109" t="shared"/>
        <v>0</v>
      </c>
      <c r="AR293">
        <f si="110" t="shared"/>
        <v>0</v>
      </c>
      <c r="AS293">
        <f si="111" t="shared"/>
        <v>0</v>
      </c>
      <c r="AU293" t="str">
        <f>IFERROR(VLOOKUP(C293,Results!$A$2:$B$240,2,FALSE)+VLOOKUP(D293,Results!$A$2:$B$240,2,FALSE)+VLOOKUP(E293,Results!$A$2:$B$240,2,FALSE)+VLOOKUP(F293,Results!$A$2:$B$240,2,FALSE)+VLOOKUP(G293,Results!$A$2:$B$240,2,FALSE)+VLOOKUP(H293,Results!$A$2:$B$240,2,FALSE)+VLOOKUP(I293,Results!$A$2:$B$240,2,FALSE)+VLOOKUP(J293,Results!$A$2:$B$240,2,FALSE)+VLOOKUP(B293,Results!$A$2:$B$240,2,FALSE)-MIN(VLOOKUP(C293,Results!$A$2:$B$240,2,FALSE),VLOOKUP(D293,Results!$A$2:$B$240,2,FALSE),VLOOKUP(E293,Results!$A$2:$B$240,2,FALSE),VLOOKUP(F293,Results!$A$2:$B$240,2,FALSE),VLOOKUP(G293,Results!$A$2:$B$240,2,FALSE),VLOOKUP(H293,Results!$A$2:$B$240,2,FALSE),VLOOKUP(I293,Results!$A$2:$B$240,2,FALSE),VLOOKUP(J293,Results!$A$2:$B$240,2,FALSE),VLOOKUP(B293,Results!$A$2:$B$240,2,FALSE)),"")</f>
        <v/>
      </c>
    </row>
    <row customHeight="1" ht="18.75" r="294" spans="2:47" x14ac:dyDescent="0.3">
      <c r="B294" s="7" t="s">
        <v>166</v>
      </c>
      <c r="C294" s="7" t="s">
        <v>170</v>
      </c>
      <c r="D294" s="7" t="s">
        <v>173</v>
      </c>
      <c r="E294" s="7" t="s">
        <v>146</v>
      </c>
      <c r="F294" s="7" t="s">
        <v>177</v>
      </c>
      <c r="G294" s="7" t="s">
        <v>151</v>
      </c>
      <c r="H294" s="7" t="s">
        <v>92</v>
      </c>
      <c r="I294" s="7" t="s">
        <v>181</v>
      </c>
      <c r="J294" s="7" t="s">
        <v>186</v>
      </c>
      <c r="K294" t="n">
        <v>17.0</v>
      </c>
      <c r="L294" s="30">
        <f si="98" t="shared"/>
        <v>0</v>
      </c>
      <c r="M294" s="6"/>
      <c r="N294" s="35" t="str">
        <f si="99" t="shared"/>
        <v/>
      </c>
      <c r="O294" s="59">
        <f>(IF(ISNUMBER(MATCH(B294,Sheet4!$K$92:$K$101,0)),1,0)+IF(ISNUMBER(MATCH(C294,Sheet4!$K$92:$K$101,0)),1,0)+IF(ISNUMBER(MATCH(D294,Sheet4!$K$92:$K$101,0)),1,0)+IF(ISNUMBER(MATCH(E294,Sheet4!$K$92:$K$101,0)),1,0)+IF(ISNUMBER(MATCH(F294,Sheet4!$K$92:$K$101,0)),1,0)+IF(ISNUMBER(MATCH(G294,Sheet4!$K$92:$K$101,0)),1,0)+IF(ISNUMBER(MATCH(H294,Sheet4!$K$92:$K$101,0)),1,0)+IF(ISNUMBER(MATCH(I294,Sheet4!$K$92:$K$101,0)),1,0)+IF(ISNUMBER(MATCH(J294,Sheet4!$K$92:$K$101,0)),1,0))
-
(IF(ISNUMBER(MATCH(B294,Sheet4!$F$2:$F$11,0)),1,0)+IF(ISNUMBER(MATCH(C294,Sheet4!$F$2:$F$11,0)),1,0)+IF(ISNUMBER(MATCH(D294,Sheet4!$F$2:$F$11,0)),1,0)+IF(ISNUMBER(MATCH(E294,Sheet4!$F$2:$F$11,0)),1,0)+IF(ISNUMBER(MATCH(F294,Sheet4!$F$2:$F$11,0)),1,0)+IF(ISNUMBER(MATCH(G294,Sheet4!$F$2:$F$11,0)),1,0)+IF(ISNUMBER(MATCH(H294,Sheet4!$F$2:$F$11,0)),1,0)+IF(ISNUMBER(MATCH(I294,Sheet4!$F$2:$F$11,0)),1,0)+IF(ISNUMBER(MATCH(J294,Sheet4!$F$2:$F$11,0)),1,0))</f>
        <v>0</v>
      </c>
      <c r="P294" s="40" t="str">
        <f>IFERROR(INDEX(Sheet4!$G:$G,MATCH(Sheet1!B294,Sheet4!$F:$F,0))+INDEX(Sheet4!$G:$G,MATCH(Sheet1!C294,Sheet4!$F:$F,0))+INDEX(Sheet4!$G:$G,MATCH(Sheet1!D294,Sheet4!$F:$F,0))+INDEX(Sheet4!$G:$G,MATCH(Sheet1!E294,Sheet4!$F:$F,0))+INDEX(Sheet4!$G:$G,MATCH(Sheet1!F294,Sheet4!$F:$F,0))+INDEX(Sheet4!$G:$G,MATCH(Sheet1!G294,Sheet4!$F:$F,0))+INDEX(Sheet4!$G:$G,MATCH(Sheet1!H294,Sheet4!$F:$F,0))+INDEX(Sheet4!$G:$G,MATCH(Sheet1!I294,Sheet4!$F:$F,0))+INDEX(Sheet4!$G:$G,MATCH(Sheet1!J294,Sheet4!$F:$F,0)),"")</f>
        <v/>
      </c>
      <c r="Q294" s="15"/>
      <c r="R294" s="18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19"/>
      <c r="AD294" s="19"/>
      <c r="AE294" s="20"/>
      <c r="AF294">
        <f si="101" t="shared"/>
        <v>0</v>
      </c>
      <c r="AH294">
        <v>271</v>
      </c>
      <c r="AI294" t="str">
        <f si="100" t="shared"/>
        <v>De'Aaron FoxLandry ShametJimmy ButlerMonte MorrisWill BartonKelly OubreKenneth FariedJosh JacksonRudy Gobert</v>
      </c>
      <c r="AJ294">
        <f si="102" t="shared"/>
        <v>0</v>
      </c>
      <c r="AK294">
        <f si="103" t="shared"/>
        <v>0</v>
      </c>
      <c r="AL294">
        <f si="104" t="shared"/>
        <v>0</v>
      </c>
      <c r="AM294">
        <f si="105" t="shared"/>
        <v>0</v>
      </c>
      <c r="AN294">
        <f si="106" t="shared"/>
        <v>0</v>
      </c>
      <c r="AO294">
        <f si="107" t="shared"/>
        <v>0</v>
      </c>
      <c r="AP294">
        <f si="108" t="shared"/>
        <v>0</v>
      </c>
      <c r="AQ294">
        <f si="109" t="shared"/>
        <v>0</v>
      </c>
      <c r="AR294">
        <f si="110" t="shared"/>
        <v>0</v>
      </c>
      <c r="AS294">
        <f si="111" t="shared"/>
        <v>0</v>
      </c>
      <c r="AU294" t="str">
        <f>IFERROR(VLOOKUP(C294,Results!$A$2:$B$240,2,FALSE)+VLOOKUP(D294,Results!$A$2:$B$240,2,FALSE)+VLOOKUP(E294,Results!$A$2:$B$240,2,FALSE)+VLOOKUP(F294,Results!$A$2:$B$240,2,FALSE)+VLOOKUP(G294,Results!$A$2:$B$240,2,FALSE)+VLOOKUP(H294,Results!$A$2:$B$240,2,FALSE)+VLOOKUP(I294,Results!$A$2:$B$240,2,FALSE)+VLOOKUP(J294,Results!$A$2:$B$240,2,FALSE)+VLOOKUP(B294,Results!$A$2:$B$240,2,FALSE)-MIN(VLOOKUP(C294,Results!$A$2:$B$240,2,FALSE),VLOOKUP(D294,Results!$A$2:$B$240,2,FALSE),VLOOKUP(E294,Results!$A$2:$B$240,2,FALSE),VLOOKUP(F294,Results!$A$2:$B$240,2,FALSE),VLOOKUP(G294,Results!$A$2:$B$240,2,FALSE),VLOOKUP(H294,Results!$A$2:$B$240,2,FALSE),VLOOKUP(I294,Results!$A$2:$B$240,2,FALSE),VLOOKUP(J294,Results!$A$2:$B$240,2,FALSE),VLOOKUP(B294,Results!$A$2:$B$240,2,FALSE)),"")</f>
        <v/>
      </c>
    </row>
    <row customHeight="1" ht="18.75" r="295" spans="2:47" x14ac:dyDescent="0.3">
      <c r="B295" s="7" t="s">
        <v>166</v>
      </c>
      <c r="C295" s="7" t="s">
        <v>170</v>
      </c>
      <c r="D295" s="7" t="s">
        <v>145</v>
      </c>
      <c r="E295" s="7" t="s">
        <v>146</v>
      </c>
      <c r="F295" s="7" t="s">
        <v>177</v>
      </c>
      <c r="G295" s="7" t="s">
        <v>179</v>
      </c>
      <c r="H295" s="7" t="s">
        <v>93</v>
      </c>
      <c r="I295" s="7" t="s">
        <v>103</v>
      </c>
      <c r="J295" s="7" t="s">
        <v>187</v>
      </c>
      <c r="K295" t="n">
        <v>17.0</v>
      </c>
      <c r="L295" s="30">
        <f si="98" t="shared"/>
        <v>0</v>
      </c>
      <c r="M295" s="6"/>
      <c r="N295" s="35" t="str">
        <f si="99" t="shared"/>
        <v/>
      </c>
      <c r="O295" s="59">
        <f>(IF(ISNUMBER(MATCH(B295,Sheet4!$K$92:$K$101,0)),1,0)+IF(ISNUMBER(MATCH(C295,Sheet4!$K$92:$K$101,0)),1,0)+IF(ISNUMBER(MATCH(D295,Sheet4!$K$92:$K$101,0)),1,0)+IF(ISNUMBER(MATCH(E295,Sheet4!$K$92:$K$101,0)),1,0)+IF(ISNUMBER(MATCH(F295,Sheet4!$K$92:$K$101,0)),1,0)+IF(ISNUMBER(MATCH(G295,Sheet4!$K$92:$K$101,0)),1,0)+IF(ISNUMBER(MATCH(H295,Sheet4!$K$92:$K$101,0)),1,0)+IF(ISNUMBER(MATCH(I295,Sheet4!$K$92:$K$101,0)),1,0)+IF(ISNUMBER(MATCH(J295,Sheet4!$K$92:$K$101,0)),1,0))
-
(IF(ISNUMBER(MATCH(B295,Sheet4!$F$2:$F$11,0)),1,0)+IF(ISNUMBER(MATCH(C295,Sheet4!$F$2:$F$11,0)),1,0)+IF(ISNUMBER(MATCH(D295,Sheet4!$F$2:$F$11,0)),1,0)+IF(ISNUMBER(MATCH(E295,Sheet4!$F$2:$F$11,0)),1,0)+IF(ISNUMBER(MATCH(F295,Sheet4!$F$2:$F$11,0)),1,0)+IF(ISNUMBER(MATCH(G295,Sheet4!$F$2:$F$11,0)),1,0)+IF(ISNUMBER(MATCH(H295,Sheet4!$F$2:$F$11,0)),1,0)+IF(ISNUMBER(MATCH(I295,Sheet4!$F$2:$F$11,0)),1,0)+IF(ISNUMBER(MATCH(J295,Sheet4!$F$2:$F$11,0)),1,0))</f>
        <v>0</v>
      </c>
      <c r="P295" s="40" t="str">
        <f>IFERROR(INDEX(Sheet4!$G:$G,MATCH(Sheet1!B295,Sheet4!$F:$F,0))+INDEX(Sheet4!$G:$G,MATCH(Sheet1!C295,Sheet4!$F:$F,0))+INDEX(Sheet4!$G:$G,MATCH(Sheet1!D295,Sheet4!$F:$F,0))+INDEX(Sheet4!$G:$G,MATCH(Sheet1!E295,Sheet4!$F:$F,0))+INDEX(Sheet4!$G:$G,MATCH(Sheet1!F295,Sheet4!$F:$F,0))+INDEX(Sheet4!$G:$G,MATCH(Sheet1!G295,Sheet4!$F:$F,0))+INDEX(Sheet4!$G:$G,MATCH(Sheet1!H295,Sheet4!$F:$F,0))+INDEX(Sheet4!$G:$G,MATCH(Sheet1!I295,Sheet4!$F:$F,0))+INDEX(Sheet4!$G:$G,MATCH(Sheet1!J295,Sheet4!$F:$F,0)),"")</f>
        <v/>
      </c>
      <c r="Q295" s="15"/>
      <c r="R295" s="18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19"/>
      <c r="AD295" s="19"/>
      <c r="AE295" s="20"/>
      <c r="AF295">
        <f si="101" t="shared"/>
        <v>0</v>
      </c>
      <c r="AH295">
        <v>272</v>
      </c>
      <c r="AI295" t="str">
        <f si="100" t="shared"/>
        <v>Ben SimmonsIsaiah CanaanDevin BookerAndrew WigginsWill BartonKelly OubreMarvin BagleyPaul MillsapDeandre Ayton</v>
      </c>
      <c r="AJ295">
        <f si="102" t="shared"/>
        <v>0</v>
      </c>
      <c r="AK295">
        <f si="103" t="shared"/>
        <v>0</v>
      </c>
      <c r="AL295">
        <f si="104" t="shared"/>
        <v>0</v>
      </c>
      <c r="AM295">
        <f si="105" t="shared"/>
        <v>0</v>
      </c>
      <c r="AN295">
        <f si="106" t="shared"/>
        <v>0</v>
      </c>
      <c r="AO295">
        <f si="107" t="shared"/>
        <v>0</v>
      </c>
      <c r="AP295">
        <f si="108" t="shared"/>
        <v>0</v>
      </c>
      <c r="AQ295">
        <f si="109" t="shared"/>
        <v>0</v>
      </c>
      <c r="AR295">
        <f si="110" t="shared"/>
        <v>0</v>
      </c>
      <c r="AS295">
        <f si="111" t="shared"/>
        <v>0</v>
      </c>
      <c r="AU295" t="str">
        <f>IFERROR(VLOOKUP(C295,Results!$A$2:$B$240,2,FALSE)+VLOOKUP(D295,Results!$A$2:$B$240,2,FALSE)+VLOOKUP(E295,Results!$A$2:$B$240,2,FALSE)+VLOOKUP(F295,Results!$A$2:$B$240,2,FALSE)+VLOOKUP(G295,Results!$A$2:$B$240,2,FALSE)+VLOOKUP(H295,Results!$A$2:$B$240,2,FALSE)+VLOOKUP(I295,Results!$A$2:$B$240,2,FALSE)+VLOOKUP(J295,Results!$A$2:$B$240,2,FALSE)+VLOOKUP(B295,Results!$A$2:$B$240,2,FALSE)-MIN(VLOOKUP(C295,Results!$A$2:$B$240,2,FALSE),VLOOKUP(D295,Results!$A$2:$B$240,2,FALSE),VLOOKUP(E295,Results!$A$2:$B$240,2,FALSE),VLOOKUP(F295,Results!$A$2:$B$240,2,FALSE),VLOOKUP(G295,Results!$A$2:$B$240,2,FALSE),VLOOKUP(H295,Results!$A$2:$B$240,2,FALSE),VLOOKUP(I295,Results!$A$2:$B$240,2,FALSE),VLOOKUP(J295,Results!$A$2:$B$240,2,FALSE),VLOOKUP(B295,Results!$A$2:$B$240,2,FALSE)),"")</f>
        <v/>
      </c>
    </row>
    <row customHeight="1" ht="18.75" r="296" spans="2:47" x14ac:dyDescent="0.3">
      <c r="B296" s="7" t="s">
        <v>166</v>
      </c>
      <c r="C296" s="7" t="s">
        <v>170</v>
      </c>
      <c r="D296" s="7" t="s">
        <v>173</v>
      </c>
      <c r="E296" s="7" t="s">
        <v>146</v>
      </c>
      <c r="F296" s="7" t="s">
        <v>150</v>
      </c>
      <c r="G296" s="7" t="s">
        <v>179</v>
      </c>
      <c r="H296" s="7" t="s">
        <v>93</v>
      </c>
      <c r="I296" s="7" t="s">
        <v>152</v>
      </c>
      <c r="J296" s="7" t="s">
        <v>188</v>
      </c>
      <c r="K296" t="n">
        <v>16.0</v>
      </c>
      <c r="L296" s="30">
        <f si="98" t="shared"/>
        <v>0</v>
      </c>
      <c r="M296" s="6"/>
      <c r="N296" s="35" t="str">
        <f si="99" t="shared"/>
        <v/>
      </c>
      <c r="O296" s="59">
        <f>(IF(ISNUMBER(MATCH(B296,Sheet4!$K$92:$K$101,0)),1,0)+IF(ISNUMBER(MATCH(C296,Sheet4!$K$92:$K$101,0)),1,0)+IF(ISNUMBER(MATCH(D296,Sheet4!$K$92:$K$101,0)),1,0)+IF(ISNUMBER(MATCH(E296,Sheet4!$K$92:$K$101,0)),1,0)+IF(ISNUMBER(MATCH(F296,Sheet4!$K$92:$K$101,0)),1,0)+IF(ISNUMBER(MATCH(G296,Sheet4!$K$92:$K$101,0)),1,0)+IF(ISNUMBER(MATCH(H296,Sheet4!$K$92:$K$101,0)),1,0)+IF(ISNUMBER(MATCH(I296,Sheet4!$K$92:$K$101,0)),1,0)+IF(ISNUMBER(MATCH(J296,Sheet4!$K$92:$K$101,0)),1,0))
-
(IF(ISNUMBER(MATCH(B296,Sheet4!$F$2:$F$11,0)),1,0)+IF(ISNUMBER(MATCH(C296,Sheet4!$F$2:$F$11,0)),1,0)+IF(ISNUMBER(MATCH(D296,Sheet4!$F$2:$F$11,0)),1,0)+IF(ISNUMBER(MATCH(E296,Sheet4!$F$2:$F$11,0)),1,0)+IF(ISNUMBER(MATCH(F296,Sheet4!$F$2:$F$11,0)),1,0)+IF(ISNUMBER(MATCH(G296,Sheet4!$F$2:$F$11,0)),1,0)+IF(ISNUMBER(MATCH(H296,Sheet4!$F$2:$F$11,0)),1,0)+IF(ISNUMBER(MATCH(I296,Sheet4!$F$2:$F$11,0)),1,0)+IF(ISNUMBER(MATCH(J296,Sheet4!$F$2:$F$11,0)),1,0))</f>
        <v>0</v>
      </c>
      <c r="P296" s="40" t="str">
        <f>IFERROR(INDEX(Sheet4!$G:$G,MATCH(Sheet1!B296,Sheet4!$F:$F,0))+INDEX(Sheet4!$G:$G,MATCH(Sheet1!C296,Sheet4!$F:$F,0))+INDEX(Sheet4!$G:$G,MATCH(Sheet1!D296,Sheet4!$F:$F,0))+INDEX(Sheet4!$G:$G,MATCH(Sheet1!E296,Sheet4!$F:$F,0))+INDEX(Sheet4!$G:$G,MATCH(Sheet1!F296,Sheet4!$F:$F,0))+INDEX(Sheet4!$G:$G,MATCH(Sheet1!G296,Sheet4!$F:$F,0))+INDEX(Sheet4!$G:$G,MATCH(Sheet1!H296,Sheet4!$F:$F,0))+INDEX(Sheet4!$G:$G,MATCH(Sheet1!I296,Sheet4!$F:$F,0))+INDEX(Sheet4!$G:$G,MATCH(Sheet1!J296,Sheet4!$F:$F,0)),"")</f>
        <v/>
      </c>
      <c r="Q296" s="15"/>
      <c r="R296" s="18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19"/>
      <c r="AD296" s="19"/>
      <c r="AE296" s="20"/>
      <c r="AF296">
        <f si="101" t="shared"/>
        <v>0</v>
      </c>
      <c r="AH296">
        <v>273</v>
      </c>
      <c r="AI296" t="str">
        <f si="100" t="shared"/>
        <v>Ben SimmonsRicky RubioJimmy ButlerMonte MorrisKelly OubreLuol DengKenneth FariedJosh JacksonDeandre Ayton</v>
      </c>
      <c r="AJ296">
        <f si="102" t="shared"/>
        <v>0</v>
      </c>
      <c r="AK296">
        <f si="103" t="shared"/>
        <v>0</v>
      </c>
      <c r="AL296">
        <f si="104" t="shared"/>
        <v>0</v>
      </c>
      <c r="AM296">
        <f si="105" t="shared"/>
        <v>0</v>
      </c>
      <c r="AN296">
        <f si="106" t="shared"/>
        <v>0</v>
      </c>
      <c r="AO296">
        <f si="107" t="shared"/>
        <v>0</v>
      </c>
      <c r="AP296">
        <f si="108" t="shared"/>
        <v>0</v>
      </c>
      <c r="AQ296">
        <f si="109" t="shared"/>
        <v>0</v>
      </c>
      <c r="AR296">
        <f si="110" t="shared"/>
        <v>0</v>
      </c>
      <c r="AS296">
        <f si="111" t="shared"/>
        <v>0</v>
      </c>
      <c r="AU296" t="str">
        <f>IFERROR(VLOOKUP(C296,Results!$A$2:$B$240,2,FALSE)+VLOOKUP(D296,Results!$A$2:$B$240,2,FALSE)+VLOOKUP(E296,Results!$A$2:$B$240,2,FALSE)+VLOOKUP(F296,Results!$A$2:$B$240,2,FALSE)+VLOOKUP(G296,Results!$A$2:$B$240,2,FALSE)+VLOOKUP(H296,Results!$A$2:$B$240,2,FALSE)+VLOOKUP(I296,Results!$A$2:$B$240,2,FALSE)+VLOOKUP(J296,Results!$A$2:$B$240,2,FALSE)+VLOOKUP(B296,Results!$A$2:$B$240,2,FALSE)-MIN(VLOOKUP(C296,Results!$A$2:$B$240,2,FALSE),VLOOKUP(D296,Results!$A$2:$B$240,2,FALSE),VLOOKUP(E296,Results!$A$2:$B$240,2,FALSE),VLOOKUP(F296,Results!$A$2:$B$240,2,FALSE),VLOOKUP(G296,Results!$A$2:$B$240,2,FALSE),VLOOKUP(H296,Results!$A$2:$B$240,2,FALSE),VLOOKUP(I296,Results!$A$2:$B$240,2,FALSE),VLOOKUP(J296,Results!$A$2:$B$240,2,FALSE),VLOOKUP(B296,Results!$A$2:$B$240,2,FALSE)),"")</f>
        <v/>
      </c>
    </row>
    <row r="297" spans="2:47" x14ac:dyDescent="0.3">
      <c r="B297" s="7" t="s">
        <v>166</v>
      </c>
      <c r="C297" s="7" t="s">
        <v>170</v>
      </c>
      <c r="D297" s="7" t="s">
        <v>89</v>
      </c>
      <c r="E297" s="7" t="s">
        <v>148</v>
      </c>
      <c r="F297" s="7" t="s">
        <v>150</v>
      </c>
      <c r="G297" s="7" t="s">
        <v>177</v>
      </c>
      <c r="H297" s="7" t="s">
        <v>92</v>
      </c>
      <c r="I297" s="7" t="s">
        <v>152</v>
      </c>
      <c r="J297" s="7" t="s">
        <v>186</v>
      </c>
      <c r="K297" t="n">
        <v>16.0</v>
      </c>
      <c r="L297" s="30">
        <f si="98" t="shared"/>
        <v>0</v>
      </c>
      <c r="M297" s="6"/>
      <c r="N297" s="35" t="str">
        <f si="99" t="shared"/>
        <v/>
      </c>
      <c r="O297" s="59">
        <f>(IF(ISNUMBER(MATCH(B297,Sheet4!$K$92:$K$101,0)),1,0)+IF(ISNUMBER(MATCH(C297,Sheet4!$K$92:$K$101,0)),1,0)+IF(ISNUMBER(MATCH(D297,Sheet4!$K$92:$K$101,0)),1,0)+IF(ISNUMBER(MATCH(E297,Sheet4!$K$92:$K$101,0)),1,0)+IF(ISNUMBER(MATCH(F297,Sheet4!$K$92:$K$101,0)),1,0)+IF(ISNUMBER(MATCH(G297,Sheet4!$K$92:$K$101,0)),1,0)+IF(ISNUMBER(MATCH(H297,Sheet4!$K$92:$K$101,0)),1,0)+IF(ISNUMBER(MATCH(I297,Sheet4!$K$92:$K$101,0)),1,0)+IF(ISNUMBER(MATCH(J297,Sheet4!$K$92:$K$101,0)),1,0))
-
(IF(ISNUMBER(MATCH(B297,Sheet4!$F$2:$F$11,0)),1,0)+IF(ISNUMBER(MATCH(C297,Sheet4!$F$2:$F$11,0)),1,0)+IF(ISNUMBER(MATCH(D297,Sheet4!$F$2:$F$11,0)),1,0)+IF(ISNUMBER(MATCH(E297,Sheet4!$F$2:$F$11,0)),1,0)+IF(ISNUMBER(MATCH(F297,Sheet4!$F$2:$F$11,0)),1,0)+IF(ISNUMBER(MATCH(G297,Sheet4!$F$2:$F$11,0)),1,0)+IF(ISNUMBER(MATCH(H297,Sheet4!$F$2:$F$11,0)),1,0)+IF(ISNUMBER(MATCH(I297,Sheet4!$F$2:$F$11,0)),1,0)+IF(ISNUMBER(MATCH(J297,Sheet4!$F$2:$F$11,0)),1,0))</f>
        <v>0</v>
      </c>
      <c r="P297" s="40" t="str">
        <f>IFERROR(INDEX(Sheet4!$G:$G,MATCH(Sheet1!B297,Sheet4!$F:$F,0))+INDEX(Sheet4!$G:$G,MATCH(Sheet1!C297,Sheet4!$F:$F,0))+INDEX(Sheet4!$G:$G,MATCH(Sheet1!D297,Sheet4!$F:$F,0))+INDEX(Sheet4!$G:$G,MATCH(Sheet1!E297,Sheet4!$F:$F,0))+INDEX(Sheet4!$G:$G,MATCH(Sheet1!F297,Sheet4!$F:$F,0))+INDEX(Sheet4!$G:$G,MATCH(Sheet1!G297,Sheet4!$F:$F,0))+INDEX(Sheet4!$G:$G,MATCH(Sheet1!H297,Sheet4!$F:$F,0))+INDEX(Sheet4!$G:$G,MATCH(Sheet1!I297,Sheet4!$F:$F,0))+INDEX(Sheet4!$G:$G,MATCH(Sheet1!J297,Sheet4!$F:$F,0)),"")</f>
        <v/>
      </c>
      <c r="Q297" s="15"/>
      <c r="R297" s="18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19"/>
      <c r="AD297" s="19"/>
      <c r="AE297" s="20"/>
      <c r="AF297">
        <f si="101" t="shared"/>
        <v>0</v>
      </c>
      <c r="AH297">
        <v>274</v>
      </c>
      <c r="AI297" t="str">
        <f si="100" t="shared"/>
        <v>Ben SimmonsDe'Aaron FoxAndrew WigginsMonte MorrisDeAndre' BembryGerald GreenKenneth FariedPaul MillsapKarl-Anthony Towns</v>
      </c>
      <c r="AJ297">
        <f si="102" t="shared"/>
        <v>0</v>
      </c>
      <c r="AK297">
        <f si="103" t="shared"/>
        <v>0</v>
      </c>
      <c r="AL297">
        <f si="104" t="shared"/>
        <v>0</v>
      </c>
      <c r="AM297">
        <f si="105" t="shared"/>
        <v>0</v>
      </c>
      <c r="AN297">
        <f si="106" t="shared"/>
        <v>0</v>
      </c>
      <c r="AO297">
        <f si="107" t="shared"/>
        <v>0</v>
      </c>
      <c r="AP297">
        <f si="108" t="shared"/>
        <v>0</v>
      </c>
      <c r="AQ297">
        <f si="109" t="shared"/>
        <v>0</v>
      </c>
      <c r="AR297">
        <f si="110" t="shared"/>
        <v>0</v>
      </c>
      <c r="AS297">
        <f si="111" t="shared"/>
        <v>0</v>
      </c>
      <c r="AU297" t="str">
        <f>IFERROR(VLOOKUP(C297,Results!$A$2:$B$240,2,FALSE)+VLOOKUP(D297,Results!$A$2:$B$240,2,FALSE)+VLOOKUP(E297,Results!$A$2:$B$240,2,FALSE)+VLOOKUP(F297,Results!$A$2:$B$240,2,FALSE)+VLOOKUP(G297,Results!$A$2:$B$240,2,FALSE)+VLOOKUP(H297,Results!$A$2:$B$240,2,FALSE)+VLOOKUP(I297,Results!$A$2:$B$240,2,FALSE)+VLOOKUP(J297,Results!$A$2:$B$240,2,FALSE)+VLOOKUP(B297,Results!$A$2:$B$240,2,FALSE)-MIN(VLOOKUP(C297,Results!$A$2:$B$240,2,FALSE),VLOOKUP(D297,Results!$A$2:$B$240,2,FALSE),VLOOKUP(E297,Results!$A$2:$B$240,2,FALSE),VLOOKUP(F297,Results!$A$2:$B$240,2,FALSE),VLOOKUP(G297,Results!$A$2:$B$240,2,FALSE),VLOOKUP(H297,Results!$A$2:$B$240,2,FALSE),VLOOKUP(I297,Results!$A$2:$B$240,2,FALSE),VLOOKUP(J297,Results!$A$2:$B$240,2,FALSE),VLOOKUP(B297,Results!$A$2:$B$240,2,FALSE)),"")</f>
        <v/>
      </c>
    </row>
    <row customHeight="1" ht="18.75" r="298" spans="2:47" x14ac:dyDescent="0.3">
      <c r="B298" s="7" t="s">
        <v>166</v>
      </c>
      <c r="C298" s="7" t="s">
        <v>171</v>
      </c>
      <c r="D298" s="7" t="s">
        <v>145</v>
      </c>
      <c r="E298" s="7" t="s">
        <v>148</v>
      </c>
      <c r="F298" s="7" t="s">
        <v>178</v>
      </c>
      <c r="G298" s="7" t="s">
        <v>179</v>
      </c>
      <c r="H298" s="7" t="s">
        <v>92</v>
      </c>
      <c r="I298" s="7" t="s">
        <v>152</v>
      </c>
      <c r="J298" s="7" t="s">
        <v>187</v>
      </c>
      <c r="K298" t="n">
        <v>16.0</v>
      </c>
      <c r="L298" s="30">
        <f si="98" t="shared"/>
        <v>0</v>
      </c>
      <c r="M298" s="6"/>
      <c r="N298" s="35" t="str">
        <f si="99" t="shared"/>
        <v/>
      </c>
      <c r="O298" s="59">
        <f>(IF(ISNUMBER(MATCH(B298,Sheet4!$K$92:$K$101,0)),1,0)+IF(ISNUMBER(MATCH(C298,Sheet4!$K$92:$K$101,0)),1,0)+IF(ISNUMBER(MATCH(D298,Sheet4!$K$92:$K$101,0)),1,0)+IF(ISNUMBER(MATCH(E298,Sheet4!$K$92:$K$101,0)),1,0)+IF(ISNUMBER(MATCH(F298,Sheet4!$K$92:$K$101,0)),1,0)+IF(ISNUMBER(MATCH(G298,Sheet4!$K$92:$K$101,0)),1,0)+IF(ISNUMBER(MATCH(H298,Sheet4!$K$92:$K$101,0)),1,0)+IF(ISNUMBER(MATCH(I298,Sheet4!$K$92:$K$101,0)),1,0)+IF(ISNUMBER(MATCH(J298,Sheet4!$K$92:$K$101,0)),1,0))
-
(IF(ISNUMBER(MATCH(B298,Sheet4!$F$2:$F$11,0)),1,0)+IF(ISNUMBER(MATCH(C298,Sheet4!$F$2:$F$11,0)),1,0)+IF(ISNUMBER(MATCH(D298,Sheet4!$F$2:$F$11,0)),1,0)+IF(ISNUMBER(MATCH(E298,Sheet4!$F$2:$F$11,0)),1,0)+IF(ISNUMBER(MATCH(F298,Sheet4!$F$2:$F$11,0)),1,0)+IF(ISNUMBER(MATCH(G298,Sheet4!$F$2:$F$11,0)),1,0)+IF(ISNUMBER(MATCH(H298,Sheet4!$F$2:$F$11,0)),1,0)+IF(ISNUMBER(MATCH(I298,Sheet4!$F$2:$F$11,0)),1,0)+IF(ISNUMBER(MATCH(J298,Sheet4!$F$2:$F$11,0)),1,0))</f>
        <v>0</v>
      </c>
      <c r="P298" s="40" t="str">
        <f>IFERROR(INDEX(Sheet4!$G:$G,MATCH(Sheet1!B298,Sheet4!$F:$F,0))+INDEX(Sheet4!$G:$G,MATCH(Sheet1!C298,Sheet4!$F:$F,0))+INDEX(Sheet4!$G:$G,MATCH(Sheet1!D298,Sheet4!$F:$F,0))+INDEX(Sheet4!$G:$G,MATCH(Sheet1!E298,Sheet4!$F:$F,0))+INDEX(Sheet4!$G:$G,MATCH(Sheet1!F298,Sheet4!$F:$F,0))+INDEX(Sheet4!$G:$G,MATCH(Sheet1!G298,Sheet4!$F:$F,0))+INDEX(Sheet4!$G:$G,MATCH(Sheet1!H298,Sheet4!$F:$F,0))+INDEX(Sheet4!$G:$G,MATCH(Sheet1!I298,Sheet4!$F:$F,0))+INDEX(Sheet4!$G:$G,MATCH(Sheet1!J298,Sheet4!$F:$F,0)),"")</f>
        <v/>
      </c>
      <c r="Q298" s="15"/>
      <c r="R298" s="18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19"/>
      <c r="AD298" s="19"/>
      <c r="AE298" s="20"/>
      <c r="AF298">
        <f si="101" t="shared"/>
        <v>0</v>
      </c>
      <c r="AH298">
        <v>275</v>
      </c>
      <c r="AI298" t="str">
        <f si="100" t="shared"/>
        <v>De'Aaron FoxIsaiah CanaanDevin BookerJimmy ButlerMikal BridgesJae CrowderMarvin BagleyPaul MillsapKarl-Anthony Towns</v>
      </c>
      <c r="AJ298">
        <f si="102" t="shared"/>
        <v>0</v>
      </c>
      <c r="AK298">
        <f si="103" t="shared"/>
        <v>0</v>
      </c>
      <c r="AL298">
        <f si="104" t="shared"/>
        <v>0</v>
      </c>
      <c r="AM298">
        <f si="105" t="shared"/>
        <v>0</v>
      </c>
      <c r="AN298">
        <f si="106" t="shared"/>
        <v>0</v>
      </c>
      <c r="AO298">
        <f si="107" t="shared"/>
        <v>0</v>
      </c>
      <c r="AP298">
        <f si="108" t="shared"/>
        <v>0</v>
      </c>
      <c r="AQ298">
        <f si="109" t="shared"/>
        <v>0</v>
      </c>
      <c r="AR298">
        <f si="110" t="shared"/>
        <v>0</v>
      </c>
      <c r="AS298">
        <f si="111" t="shared"/>
        <v>0</v>
      </c>
      <c r="AU298" t="str">
        <f>IFERROR(VLOOKUP(C298,Results!$A$2:$B$240,2,FALSE)+VLOOKUP(D298,Results!$A$2:$B$240,2,FALSE)+VLOOKUP(E298,Results!$A$2:$B$240,2,FALSE)+VLOOKUP(F298,Results!$A$2:$B$240,2,FALSE)+VLOOKUP(G298,Results!$A$2:$B$240,2,FALSE)+VLOOKUP(H298,Results!$A$2:$B$240,2,FALSE)+VLOOKUP(I298,Results!$A$2:$B$240,2,FALSE)+VLOOKUP(J298,Results!$A$2:$B$240,2,FALSE)+VLOOKUP(B298,Results!$A$2:$B$240,2,FALSE)-MIN(VLOOKUP(C298,Results!$A$2:$B$240,2,FALSE),VLOOKUP(D298,Results!$A$2:$B$240,2,FALSE),VLOOKUP(E298,Results!$A$2:$B$240,2,FALSE),VLOOKUP(F298,Results!$A$2:$B$240,2,FALSE),VLOOKUP(G298,Results!$A$2:$B$240,2,FALSE),VLOOKUP(H298,Results!$A$2:$B$240,2,FALSE),VLOOKUP(I298,Results!$A$2:$B$240,2,FALSE),VLOOKUP(J298,Results!$A$2:$B$240,2,FALSE),VLOOKUP(B298,Results!$A$2:$B$240,2,FALSE)),"")</f>
        <v/>
      </c>
    </row>
    <row customHeight="1" ht="18.75" r="299" spans="2:47" x14ac:dyDescent="0.3">
      <c r="B299" s="7" t="s">
        <v>166</v>
      </c>
      <c r="C299" s="7" t="s">
        <v>167</v>
      </c>
      <c r="D299" s="7" t="s">
        <v>172</v>
      </c>
      <c r="E299" s="7" t="s">
        <v>146</v>
      </c>
      <c r="F299" s="7" t="s">
        <v>150</v>
      </c>
      <c r="G299" s="7" t="s">
        <v>159</v>
      </c>
      <c r="H299" s="7" t="s">
        <v>152</v>
      </c>
      <c r="I299" s="7" t="s">
        <v>103</v>
      </c>
      <c r="J299" s="7" t="s">
        <v>186</v>
      </c>
      <c r="K299" t="n">
        <v>16.0</v>
      </c>
      <c r="L299" s="30">
        <f si="98" t="shared"/>
        <v>0</v>
      </c>
      <c r="M299" s="6"/>
      <c r="N299" s="35" t="str">
        <f si="99" t="shared"/>
        <v/>
      </c>
      <c r="O299" s="59">
        <f>(IF(ISNUMBER(MATCH(B299,Sheet4!$K$92:$K$101,0)),1,0)+IF(ISNUMBER(MATCH(C299,Sheet4!$K$92:$K$101,0)),1,0)+IF(ISNUMBER(MATCH(D299,Sheet4!$K$92:$K$101,0)),1,0)+IF(ISNUMBER(MATCH(E299,Sheet4!$K$92:$K$101,0)),1,0)+IF(ISNUMBER(MATCH(F299,Sheet4!$K$92:$K$101,0)),1,0)+IF(ISNUMBER(MATCH(G299,Sheet4!$K$92:$K$101,0)),1,0)+IF(ISNUMBER(MATCH(H299,Sheet4!$K$92:$K$101,0)),1,0)+IF(ISNUMBER(MATCH(I299,Sheet4!$K$92:$K$101,0)),1,0)+IF(ISNUMBER(MATCH(J299,Sheet4!$K$92:$K$101,0)),1,0))
-
(IF(ISNUMBER(MATCH(B299,Sheet4!$F$2:$F$11,0)),1,0)+IF(ISNUMBER(MATCH(C299,Sheet4!$F$2:$F$11,0)),1,0)+IF(ISNUMBER(MATCH(D299,Sheet4!$F$2:$F$11,0)),1,0)+IF(ISNUMBER(MATCH(E299,Sheet4!$F$2:$F$11,0)),1,0)+IF(ISNUMBER(MATCH(F299,Sheet4!$F$2:$F$11,0)),1,0)+IF(ISNUMBER(MATCH(G299,Sheet4!$F$2:$F$11,0)),1,0)+IF(ISNUMBER(MATCH(H299,Sheet4!$F$2:$F$11,0)),1,0)+IF(ISNUMBER(MATCH(I299,Sheet4!$F$2:$F$11,0)),1,0)+IF(ISNUMBER(MATCH(J299,Sheet4!$F$2:$F$11,0)),1,0))</f>
        <v>0</v>
      </c>
      <c r="P299" s="40" t="str">
        <f>IFERROR(INDEX(Sheet4!$G:$G,MATCH(Sheet1!B299,Sheet4!$F:$F,0))+INDEX(Sheet4!$G:$G,MATCH(Sheet1!C299,Sheet4!$F:$F,0))+INDEX(Sheet4!$G:$G,MATCH(Sheet1!D299,Sheet4!$F:$F,0))+INDEX(Sheet4!$G:$G,MATCH(Sheet1!E299,Sheet4!$F:$F,0))+INDEX(Sheet4!$G:$G,MATCH(Sheet1!F299,Sheet4!$F:$F,0))+INDEX(Sheet4!$G:$G,MATCH(Sheet1!G299,Sheet4!$F:$F,0))+INDEX(Sheet4!$G:$G,MATCH(Sheet1!H299,Sheet4!$F:$F,0))+INDEX(Sheet4!$G:$G,MATCH(Sheet1!I299,Sheet4!$F:$F,0))+INDEX(Sheet4!$G:$G,MATCH(Sheet1!J299,Sheet4!$F:$F,0)),"")</f>
        <v/>
      </c>
      <c r="Q299" s="15"/>
      <c r="R299" s="18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19"/>
      <c r="AD299" s="19"/>
      <c r="AE299" s="20"/>
      <c r="AF299">
        <f si="101" t="shared"/>
        <v>0</v>
      </c>
      <c r="AH299">
        <v>276</v>
      </c>
      <c r="AI299" t="str">
        <f si="100" t="shared"/>
        <v>Ben SimmonsDe'Aaron FoxDevin BookerMonte MorrisJae CrowderCorey BrewerMarvin BagleyJosh JacksonRudy Gobert</v>
      </c>
      <c r="AJ299">
        <f si="102" t="shared"/>
        <v>0</v>
      </c>
      <c r="AK299">
        <f si="103" t="shared"/>
        <v>0</v>
      </c>
      <c r="AL299">
        <f si="104" t="shared"/>
        <v>0</v>
      </c>
      <c r="AM299">
        <f si="105" t="shared"/>
        <v>0</v>
      </c>
      <c r="AN299">
        <f si="106" t="shared"/>
        <v>0</v>
      </c>
      <c r="AO299">
        <f si="107" t="shared"/>
        <v>0</v>
      </c>
      <c r="AP299">
        <f si="108" t="shared"/>
        <v>0</v>
      </c>
      <c r="AQ299">
        <f si="109" t="shared"/>
        <v>0</v>
      </c>
      <c r="AR299">
        <f si="110" t="shared"/>
        <v>0</v>
      </c>
      <c r="AS299">
        <f si="111" t="shared"/>
        <v>0</v>
      </c>
      <c r="AU299" t="str">
        <f>IFERROR(VLOOKUP(C299,Results!$A$2:$B$240,2,FALSE)+VLOOKUP(D299,Results!$A$2:$B$240,2,FALSE)+VLOOKUP(E299,Results!$A$2:$B$240,2,FALSE)+VLOOKUP(F299,Results!$A$2:$B$240,2,FALSE)+VLOOKUP(G299,Results!$A$2:$B$240,2,FALSE)+VLOOKUP(H299,Results!$A$2:$B$240,2,FALSE)+VLOOKUP(I299,Results!$A$2:$B$240,2,FALSE)+VLOOKUP(J299,Results!$A$2:$B$240,2,FALSE)+VLOOKUP(B299,Results!$A$2:$B$240,2,FALSE)-MIN(VLOOKUP(C299,Results!$A$2:$B$240,2,FALSE),VLOOKUP(D299,Results!$A$2:$B$240,2,FALSE),VLOOKUP(E299,Results!$A$2:$B$240,2,FALSE),VLOOKUP(F299,Results!$A$2:$B$240,2,FALSE),VLOOKUP(G299,Results!$A$2:$B$240,2,FALSE),VLOOKUP(H299,Results!$A$2:$B$240,2,FALSE),VLOOKUP(I299,Results!$A$2:$B$240,2,FALSE),VLOOKUP(J299,Results!$A$2:$B$240,2,FALSE),VLOOKUP(B299,Results!$A$2:$B$240,2,FALSE)),"")</f>
        <v/>
      </c>
    </row>
    <row customHeight="1" ht="18.75" r="300" spans="2:47" x14ac:dyDescent="0.3">
      <c r="B300" s="7" t="s">
        <v>166</v>
      </c>
      <c r="C300" s="7" t="s">
        <v>95</v>
      </c>
      <c r="D300" s="7" t="s">
        <v>172</v>
      </c>
      <c r="E300" s="7" t="s">
        <v>173</v>
      </c>
      <c r="F300" s="7" t="s">
        <v>179</v>
      </c>
      <c r="G300" s="7" t="s">
        <v>159</v>
      </c>
      <c r="H300" s="7" t="s">
        <v>181</v>
      </c>
      <c r="I300" s="7" t="s">
        <v>152</v>
      </c>
      <c r="J300" s="7" t="s">
        <v>187</v>
      </c>
      <c r="K300" t="n">
        <v>16.0</v>
      </c>
      <c r="L300" s="30">
        <f si="98" t="shared"/>
        <v>0</v>
      </c>
      <c r="M300" s="6"/>
      <c r="N300" s="35" t="str">
        <f si="99" t="shared"/>
        <v/>
      </c>
      <c r="O300" s="59">
        <f>(IF(ISNUMBER(MATCH(B300,Sheet4!$K$92:$K$101,0)),1,0)+IF(ISNUMBER(MATCH(C300,Sheet4!$K$92:$K$101,0)),1,0)+IF(ISNUMBER(MATCH(D300,Sheet4!$K$92:$K$101,0)),1,0)+IF(ISNUMBER(MATCH(E300,Sheet4!$K$92:$K$101,0)),1,0)+IF(ISNUMBER(MATCH(F300,Sheet4!$K$92:$K$101,0)),1,0)+IF(ISNUMBER(MATCH(G300,Sheet4!$K$92:$K$101,0)),1,0)+IF(ISNUMBER(MATCH(H300,Sheet4!$K$92:$K$101,0)),1,0)+IF(ISNUMBER(MATCH(I300,Sheet4!$K$92:$K$101,0)),1,0)+IF(ISNUMBER(MATCH(J300,Sheet4!$K$92:$K$101,0)),1,0))
-
(IF(ISNUMBER(MATCH(B300,Sheet4!$F$2:$F$11,0)),1,0)+IF(ISNUMBER(MATCH(C300,Sheet4!$F$2:$F$11,0)),1,0)+IF(ISNUMBER(MATCH(D300,Sheet4!$F$2:$F$11,0)),1,0)+IF(ISNUMBER(MATCH(E300,Sheet4!$F$2:$F$11,0)),1,0)+IF(ISNUMBER(MATCH(F300,Sheet4!$F$2:$F$11,0)),1,0)+IF(ISNUMBER(MATCH(G300,Sheet4!$F$2:$F$11,0)),1,0)+IF(ISNUMBER(MATCH(H300,Sheet4!$F$2:$F$11,0)),1,0)+IF(ISNUMBER(MATCH(I300,Sheet4!$F$2:$F$11,0)),1,0)+IF(ISNUMBER(MATCH(J300,Sheet4!$F$2:$F$11,0)),1,0))</f>
        <v>0</v>
      </c>
      <c r="P300" s="40" t="str">
        <f>IFERROR(INDEX(Sheet4!$G:$G,MATCH(Sheet1!B300,Sheet4!$F:$F,0))+INDEX(Sheet4!$G:$G,MATCH(Sheet1!C300,Sheet4!$F:$F,0))+INDEX(Sheet4!$G:$G,MATCH(Sheet1!D300,Sheet4!$F:$F,0))+INDEX(Sheet4!$G:$G,MATCH(Sheet1!E300,Sheet4!$F:$F,0))+INDEX(Sheet4!$G:$G,MATCH(Sheet1!F300,Sheet4!$F:$F,0))+INDEX(Sheet4!$G:$G,MATCH(Sheet1!G300,Sheet4!$F:$F,0))+INDEX(Sheet4!$G:$G,MATCH(Sheet1!H300,Sheet4!$F:$F,0))+INDEX(Sheet4!$G:$G,MATCH(Sheet1!I300,Sheet4!$F:$F,0))+INDEX(Sheet4!$G:$G,MATCH(Sheet1!J300,Sheet4!$F:$F,0)),"")</f>
        <v/>
      </c>
      <c r="Q300" s="15"/>
      <c r="R300" s="18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19"/>
      <c r="AD300" s="19"/>
      <c r="AE300" s="20"/>
      <c r="AF300">
        <f si="101" t="shared"/>
        <v>0</v>
      </c>
      <c r="AH300">
        <v>277</v>
      </c>
      <c r="AI300" t="str">
        <f si="100" t="shared"/>
        <v>Ben SimmonsIsaiah CanaanDevin BookerMalik BeasleyKelly OubreJae CrowderJosh JacksonPaul MillsapNikola Jokic</v>
      </c>
      <c r="AJ300">
        <f si="102" t="shared"/>
        <v>0</v>
      </c>
      <c r="AK300">
        <f si="103" t="shared"/>
        <v>0</v>
      </c>
      <c r="AL300">
        <f si="104" t="shared"/>
        <v>0</v>
      </c>
      <c r="AM300">
        <f si="105" t="shared"/>
        <v>0</v>
      </c>
      <c r="AN300">
        <f si="106" t="shared"/>
        <v>0</v>
      </c>
      <c r="AO300">
        <f si="107" t="shared"/>
        <v>0</v>
      </c>
      <c r="AP300">
        <f si="108" t="shared"/>
        <v>0</v>
      </c>
      <c r="AQ300">
        <f si="109" t="shared"/>
        <v>0</v>
      </c>
      <c r="AR300">
        <f si="110" t="shared"/>
        <v>0</v>
      </c>
      <c r="AS300">
        <f si="111" t="shared"/>
        <v>0</v>
      </c>
      <c r="AU300" t="str">
        <f>IFERROR(VLOOKUP(C300,Results!$A$2:$B$240,2,FALSE)+VLOOKUP(D300,Results!$A$2:$B$240,2,FALSE)+VLOOKUP(E300,Results!$A$2:$B$240,2,FALSE)+VLOOKUP(F300,Results!$A$2:$B$240,2,FALSE)+VLOOKUP(G300,Results!$A$2:$B$240,2,FALSE)+VLOOKUP(H300,Results!$A$2:$B$240,2,FALSE)+VLOOKUP(I300,Results!$A$2:$B$240,2,FALSE)+VLOOKUP(J300,Results!$A$2:$B$240,2,FALSE)+VLOOKUP(B300,Results!$A$2:$B$240,2,FALSE)-MIN(VLOOKUP(C300,Results!$A$2:$B$240,2,FALSE),VLOOKUP(D300,Results!$A$2:$B$240,2,FALSE),VLOOKUP(E300,Results!$A$2:$B$240,2,FALSE),VLOOKUP(F300,Results!$A$2:$B$240,2,FALSE),VLOOKUP(G300,Results!$A$2:$B$240,2,FALSE),VLOOKUP(H300,Results!$A$2:$B$240,2,FALSE),VLOOKUP(I300,Results!$A$2:$B$240,2,FALSE),VLOOKUP(J300,Results!$A$2:$B$240,2,FALSE),VLOOKUP(B300,Results!$A$2:$B$240,2,FALSE)),"")</f>
        <v/>
      </c>
    </row>
    <row customHeight="1" ht="18.75" r="301" spans="2:47" x14ac:dyDescent="0.3">
      <c r="B301" s="7" t="s">
        <v>166</v>
      </c>
      <c r="C301" s="7" t="s">
        <v>116</v>
      </c>
      <c r="D301" s="7" t="s">
        <v>172</v>
      </c>
      <c r="E301" s="7" t="s">
        <v>148</v>
      </c>
      <c r="F301" s="7" t="s">
        <v>177</v>
      </c>
      <c r="G301" s="7" t="s">
        <v>179</v>
      </c>
      <c r="H301" s="7" t="s">
        <v>92</v>
      </c>
      <c r="I301" s="7" t="s">
        <v>152</v>
      </c>
      <c r="J301" s="7" t="s">
        <v>186</v>
      </c>
      <c r="K301" t="n">
        <v>16.0</v>
      </c>
      <c r="L301" s="30">
        <f si="98" t="shared"/>
        <v>0</v>
      </c>
      <c r="M301" s="6"/>
      <c r="N301" s="35" t="str">
        <f si="99" t="shared"/>
        <v/>
      </c>
      <c r="O301" s="59">
        <f>(IF(ISNUMBER(MATCH(B301,Sheet4!$K$92:$K$101,0)),1,0)+IF(ISNUMBER(MATCH(C301,Sheet4!$K$92:$K$101,0)),1,0)+IF(ISNUMBER(MATCH(D301,Sheet4!$K$92:$K$101,0)),1,0)+IF(ISNUMBER(MATCH(E301,Sheet4!$K$92:$K$101,0)),1,0)+IF(ISNUMBER(MATCH(F301,Sheet4!$K$92:$K$101,0)),1,0)+IF(ISNUMBER(MATCH(G301,Sheet4!$K$92:$K$101,0)),1,0)+IF(ISNUMBER(MATCH(H301,Sheet4!$K$92:$K$101,0)),1,0)+IF(ISNUMBER(MATCH(I301,Sheet4!$K$92:$K$101,0)),1,0)+IF(ISNUMBER(MATCH(J301,Sheet4!$K$92:$K$101,0)),1,0))
-
(IF(ISNUMBER(MATCH(B301,Sheet4!$F$2:$F$11,0)),1,0)+IF(ISNUMBER(MATCH(C301,Sheet4!$F$2:$F$11,0)),1,0)+IF(ISNUMBER(MATCH(D301,Sheet4!$F$2:$F$11,0)),1,0)+IF(ISNUMBER(MATCH(E301,Sheet4!$F$2:$F$11,0)),1,0)+IF(ISNUMBER(MATCH(F301,Sheet4!$F$2:$F$11,0)),1,0)+IF(ISNUMBER(MATCH(G301,Sheet4!$F$2:$F$11,0)),1,0)+IF(ISNUMBER(MATCH(H301,Sheet4!$F$2:$F$11,0)),1,0)+IF(ISNUMBER(MATCH(I301,Sheet4!$F$2:$F$11,0)),1,0)+IF(ISNUMBER(MATCH(J301,Sheet4!$F$2:$F$11,0)),1,0))</f>
        <v>0</v>
      </c>
      <c r="P301" s="40" t="str">
        <f>IFERROR(INDEX(Sheet4!$G:$G,MATCH(Sheet1!B301,Sheet4!$F:$F,0))+INDEX(Sheet4!$G:$G,MATCH(Sheet1!C301,Sheet4!$F:$F,0))+INDEX(Sheet4!$G:$G,MATCH(Sheet1!D301,Sheet4!$F:$F,0))+INDEX(Sheet4!$G:$G,MATCH(Sheet1!E301,Sheet4!$F:$F,0))+INDEX(Sheet4!$G:$G,MATCH(Sheet1!F301,Sheet4!$F:$F,0))+INDEX(Sheet4!$G:$G,MATCH(Sheet1!G301,Sheet4!$F:$F,0))+INDEX(Sheet4!$G:$G,MATCH(Sheet1!H301,Sheet4!$F:$F,0))+INDEX(Sheet4!$G:$G,MATCH(Sheet1!I301,Sheet4!$F:$F,0))+INDEX(Sheet4!$G:$G,MATCH(Sheet1!J301,Sheet4!$F:$F,0)),"")</f>
        <v/>
      </c>
      <c r="Q301" s="15"/>
      <c r="R301" s="18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19"/>
      <c r="AD301" s="19"/>
      <c r="AE301" s="20"/>
      <c r="AF301">
        <f si="101" t="shared"/>
        <v>0</v>
      </c>
      <c r="AH301">
        <v>278</v>
      </c>
      <c r="AI301" t="str">
        <f si="100" t="shared"/>
        <v>Ben SimmonsJeremy LinJames HardenMonte MorrisWill BartonGerald GreenJosh JacksonPaul MillsapDeandre Ayton</v>
      </c>
      <c r="AJ301">
        <f si="102" t="shared"/>
        <v>0</v>
      </c>
      <c r="AK301">
        <f si="103" t="shared"/>
        <v>0</v>
      </c>
      <c r="AL301">
        <f si="104" t="shared"/>
        <v>0</v>
      </c>
      <c r="AM301">
        <f si="105" t="shared"/>
        <v>0</v>
      </c>
      <c r="AN301">
        <f si="106" t="shared"/>
        <v>0</v>
      </c>
      <c r="AO301">
        <f si="107" t="shared"/>
        <v>0</v>
      </c>
      <c r="AP301">
        <f si="108" t="shared"/>
        <v>0</v>
      </c>
      <c r="AQ301">
        <f si="109" t="shared"/>
        <v>0</v>
      </c>
      <c r="AR301">
        <f si="110" t="shared"/>
        <v>0</v>
      </c>
      <c r="AS301">
        <f si="111" t="shared"/>
        <v>0</v>
      </c>
      <c r="AU301" t="str">
        <f>IFERROR(VLOOKUP(C301,Results!$A$2:$B$240,2,FALSE)+VLOOKUP(D301,Results!$A$2:$B$240,2,FALSE)+VLOOKUP(E301,Results!$A$2:$B$240,2,FALSE)+VLOOKUP(F301,Results!$A$2:$B$240,2,FALSE)+VLOOKUP(G301,Results!$A$2:$B$240,2,FALSE)+VLOOKUP(H301,Results!$A$2:$B$240,2,FALSE)+VLOOKUP(I301,Results!$A$2:$B$240,2,FALSE)+VLOOKUP(J301,Results!$A$2:$B$240,2,FALSE)+VLOOKUP(B301,Results!$A$2:$B$240,2,FALSE)-MIN(VLOOKUP(C301,Results!$A$2:$B$240,2,FALSE),VLOOKUP(D301,Results!$A$2:$B$240,2,FALSE),VLOOKUP(E301,Results!$A$2:$B$240,2,FALSE),VLOOKUP(F301,Results!$A$2:$B$240,2,FALSE),VLOOKUP(G301,Results!$A$2:$B$240,2,FALSE),VLOOKUP(H301,Results!$A$2:$B$240,2,FALSE),VLOOKUP(I301,Results!$A$2:$B$240,2,FALSE),VLOOKUP(J301,Results!$A$2:$B$240,2,FALSE),VLOOKUP(B301,Results!$A$2:$B$240,2,FALSE)),"")</f>
        <v/>
      </c>
    </row>
    <row customHeight="1" ht="18.75" r="302" spans="2:47" x14ac:dyDescent="0.3">
      <c r="B302" s="7" t="s">
        <v>166</v>
      </c>
      <c r="C302" s="7" t="s">
        <v>87</v>
      </c>
      <c r="D302" s="7" t="s">
        <v>172</v>
      </c>
      <c r="E302" s="7" t="s">
        <v>146</v>
      </c>
      <c r="F302" s="7" t="s">
        <v>177</v>
      </c>
      <c r="G302" s="7" t="s">
        <v>179</v>
      </c>
      <c r="H302" s="7" t="s">
        <v>152</v>
      </c>
      <c r="I302" s="7" t="s">
        <v>155</v>
      </c>
      <c r="J302" s="7" t="s">
        <v>186</v>
      </c>
      <c r="K302" t="n">
        <v>16.0</v>
      </c>
      <c r="L302" s="30">
        <f si="98" t="shared"/>
        <v>0</v>
      </c>
      <c r="M302" s="6"/>
      <c r="N302" s="35" t="str">
        <f si="99" t="shared"/>
        <v/>
      </c>
      <c r="O302" s="59">
        <f>(IF(ISNUMBER(MATCH(B302,Sheet4!$K$92:$K$101,0)),1,0)+IF(ISNUMBER(MATCH(C302,Sheet4!$K$92:$K$101,0)),1,0)+IF(ISNUMBER(MATCH(D302,Sheet4!$K$92:$K$101,0)),1,0)+IF(ISNUMBER(MATCH(E302,Sheet4!$K$92:$K$101,0)),1,0)+IF(ISNUMBER(MATCH(F302,Sheet4!$K$92:$K$101,0)),1,0)+IF(ISNUMBER(MATCH(G302,Sheet4!$K$92:$K$101,0)),1,0)+IF(ISNUMBER(MATCH(H302,Sheet4!$K$92:$K$101,0)),1,0)+IF(ISNUMBER(MATCH(I302,Sheet4!$K$92:$K$101,0)),1,0)+IF(ISNUMBER(MATCH(J302,Sheet4!$K$92:$K$101,0)),1,0))
-
(IF(ISNUMBER(MATCH(B302,Sheet4!$F$2:$F$11,0)),1,0)+IF(ISNUMBER(MATCH(C302,Sheet4!$F$2:$F$11,0)),1,0)+IF(ISNUMBER(MATCH(D302,Sheet4!$F$2:$F$11,0)),1,0)+IF(ISNUMBER(MATCH(E302,Sheet4!$F$2:$F$11,0)),1,0)+IF(ISNUMBER(MATCH(F302,Sheet4!$F$2:$F$11,0)),1,0)+IF(ISNUMBER(MATCH(G302,Sheet4!$F$2:$F$11,0)),1,0)+IF(ISNUMBER(MATCH(H302,Sheet4!$F$2:$F$11,0)),1,0)+IF(ISNUMBER(MATCH(I302,Sheet4!$F$2:$F$11,0)),1,0)+IF(ISNUMBER(MATCH(J302,Sheet4!$F$2:$F$11,0)),1,0))</f>
        <v>0</v>
      </c>
      <c r="P302" s="40" t="str">
        <f>IFERROR(INDEX(Sheet4!$G:$G,MATCH(Sheet1!B302,Sheet4!$F:$F,0))+INDEX(Sheet4!$G:$G,MATCH(Sheet1!C302,Sheet4!$F:$F,0))+INDEX(Sheet4!$G:$G,MATCH(Sheet1!D302,Sheet4!$F:$F,0))+INDEX(Sheet4!$G:$G,MATCH(Sheet1!E302,Sheet4!$F:$F,0))+INDEX(Sheet4!$G:$G,MATCH(Sheet1!F302,Sheet4!$F:$F,0))+INDEX(Sheet4!$G:$G,MATCH(Sheet1!G302,Sheet4!$F:$F,0))+INDEX(Sheet4!$G:$G,MATCH(Sheet1!H302,Sheet4!$F:$F,0))+INDEX(Sheet4!$G:$G,MATCH(Sheet1!I302,Sheet4!$F:$F,0))+INDEX(Sheet4!$G:$G,MATCH(Sheet1!J302,Sheet4!$F:$F,0)),"")</f>
        <v/>
      </c>
      <c r="Q302" s="15"/>
      <c r="R302" s="18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19"/>
      <c r="AD302" s="19"/>
      <c r="AE302" s="20"/>
      <c r="AF302">
        <f si="101" t="shared"/>
        <v>0</v>
      </c>
      <c r="AH302">
        <v>279</v>
      </c>
      <c r="AI302" t="str">
        <f si="100" t="shared"/>
        <v>Trae YoungLandry ShametDevin BookerMonte MorrisWill BartonKelly OubreJohn CollinsPaul MillsapKarl-Anthony Towns</v>
      </c>
      <c r="AJ302">
        <f si="102" t="shared"/>
        <v>0</v>
      </c>
      <c r="AK302">
        <f si="103" t="shared"/>
        <v>0</v>
      </c>
      <c r="AL302">
        <f si="104" t="shared"/>
        <v>0</v>
      </c>
      <c r="AM302">
        <f si="105" t="shared"/>
        <v>0</v>
      </c>
      <c r="AN302">
        <f si="106" t="shared"/>
        <v>0</v>
      </c>
      <c r="AO302">
        <f si="107" t="shared"/>
        <v>0</v>
      </c>
      <c r="AP302">
        <f si="108" t="shared"/>
        <v>0</v>
      </c>
      <c r="AQ302">
        <f si="109" t="shared"/>
        <v>0</v>
      </c>
      <c r="AR302">
        <f si="110" t="shared"/>
        <v>0</v>
      </c>
      <c r="AS302">
        <f si="111" t="shared"/>
        <v>0</v>
      </c>
      <c r="AU302" t="str">
        <f>IFERROR(VLOOKUP(C302,Results!$A$2:$B$240,2,FALSE)+VLOOKUP(D302,Results!$A$2:$B$240,2,FALSE)+VLOOKUP(E302,Results!$A$2:$B$240,2,FALSE)+VLOOKUP(F302,Results!$A$2:$B$240,2,FALSE)+VLOOKUP(G302,Results!$A$2:$B$240,2,FALSE)+VLOOKUP(H302,Results!$A$2:$B$240,2,FALSE)+VLOOKUP(I302,Results!$A$2:$B$240,2,FALSE)+VLOOKUP(J302,Results!$A$2:$B$240,2,FALSE)+VLOOKUP(B302,Results!$A$2:$B$240,2,FALSE)-MIN(VLOOKUP(C302,Results!$A$2:$B$240,2,FALSE),VLOOKUP(D302,Results!$A$2:$B$240,2,FALSE),VLOOKUP(E302,Results!$A$2:$B$240,2,FALSE),VLOOKUP(F302,Results!$A$2:$B$240,2,FALSE),VLOOKUP(G302,Results!$A$2:$B$240,2,FALSE),VLOOKUP(H302,Results!$A$2:$B$240,2,FALSE),VLOOKUP(I302,Results!$A$2:$B$240,2,FALSE),VLOOKUP(J302,Results!$A$2:$B$240,2,FALSE),VLOOKUP(B302,Results!$A$2:$B$240,2,FALSE)),"")</f>
        <v/>
      </c>
    </row>
    <row customHeight="1" ht="18.75" r="303" spans="2:47" x14ac:dyDescent="0.3">
      <c r="B303" s="7" t="s">
        <v>166</v>
      </c>
      <c r="C303" s="7" t="s">
        <v>170</v>
      </c>
      <c r="D303" s="7" t="s">
        <v>172</v>
      </c>
      <c r="E303" s="7" t="s">
        <v>146</v>
      </c>
      <c r="F303" s="7" t="s">
        <v>150</v>
      </c>
      <c r="G303" s="7" t="s">
        <v>159</v>
      </c>
      <c r="H303" s="7" t="s">
        <v>92</v>
      </c>
      <c r="I303" s="7" t="s">
        <v>181</v>
      </c>
      <c r="J303" s="7" t="s">
        <v>186</v>
      </c>
      <c r="K303" t="n">
        <v>16.0</v>
      </c>
      <c r="L303" s="30">
        <f si="98" t="shared"/>
        <v>0</v>
      </c>
      <c r="M303" s="6"/>
      <c r="N303" s="35" t="str">
        <f si="99" t="shared"/>
        <v/>
      </c>
      <c r="O303" s="59">
        <f>(IF(ISNUMBER(MATCH(B303,Sheet4!$K$92:$K$101,0)),1,0)+IF(ISNUMBER(MATCH(C303,Sheet4!$K$92:$K$101,0)),1,0)+IF(ISNUMBER(MATCH(D303,Sheet4!$K$92:$K$101,0)),1,0)+IF(ISNUMBER(MATCH(E303,Sheet4!$K$92:$K$101,0)),1,0)+IF(ISNUMBER(MATCH(F303,Sheet4!$K$92:$K$101,0)),1,0)+IF(ISNUMBER(MATCH(G303,Sheet4!$K$92:$K$101,0)),1,0)+IF(ISNUMBER(MATCH(H303,Sheet4!$K$92:$K$101,0)),1,0)+IF(ISNUMBER(MATCH(I303,Sheet4!$K$92:$K$101,0)),1,0)+IF(ISNUMBER(MATCH(J303,Sheet4!$K$92:$K$101,0)),1,0))
-
(IF(ISNUMBER(MATCH(B303,Sheet4!$F$2:$F$11,0)),1,0)+IF(ISNUMBER(MATCH(C303,Sheet4!$F$2:$F$11,0)),1,0)+IF(ISNUMBER(MATCH(D303,Sheet4!$F$2:$F$11,0)),1,0)+IF(ISNUMBER(MATCH(E303,Sheet4!$F$2:$F$11,0)),1,0)+IF(ISNUMBER(MATCH(F303,Sheet4!$F$2:$F$11,0)),1,0)+IF(ISNUMBER(MATCH(G303,Sheet4!$F$2:$F$11,0)),1,0)+IF(ISNUMBER(MATCH(H303,Sheet4!$F$2:$F$11,0)),1,0)+IF(ISNUMBER(MATCH(I303,Sheet4!$F$2:$F$11,0)),1,0)+IF(ISNUMBER(MATCH(J303,Sheet4!$F$2:$F$11,0)),1,0))</f>
        <v>0</v>
      </c>
      <c r="P303" s="40" t="str">
        <f>IFERROR(INDEX(Sheet4!$G:$G,MATCH(Sheet1!B303,Sheet4!$F:$F,0))+INDEX(Sheet4!$G:$G,MATCH(Sheet1!C303,Sheet4!$F:$F,0))+INDEX(Sheet4!$G:$G,MATCH(Sheet1!D303,Sheet4!$F:$F,0))+INDEX(Sheet4!$G:$G,MATCH(Sheet1!E303,Sheet4!$F:$F,0))+INDEX(Sheet4!$G:$G,MATCH(Sheet1!F303,Sheet4!$F:$F,0))+INDEX(Sheet4!$G:$G,MATCH(Sheet1!G303,Sheet4!$F:$F,0))+INDEX(Sheet4!$G:$G,MATCH(Sheet1!H303,Sheet4!$F:$F,0))+INDEX(Sheet4!$G:$G,MATCH(Sheet1!I303,Sheet4!$F:$F,0))+INDEX(Sheet4!$G:$G,MATCH(Sheet1!J303,Sheet4!$F:$F,0)),"")</f>
        <v/>
      </c>
      <c r="Q303" s="15"/>
      <c r="R303" s="18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19"/>
      <c r="AD303" s="19"/>
      <c r="AE303" s="20"/>
      <c r="AF303">
        <f si="101" t="shared"/>
        <v>0</v>
      </c>
      <c r="AH303">
        <v>280</v>
      </c>
      <c r="AI303" t="str">
        <f si="100" t="shared"/>
        <v>Ben SimmonsIsaiah CanaanJimmy ButlerTorrey CraigWill BartonJoe InglesKenneth FariedPaul MillsapRudy Gobert</v>
      </c>
      <c r="AJ303">
        <f si="102" t="shared"/>
        <v>0</v>
      </c>
      <c r="AK303">
        <f si="103" t="shared"/>
        <v>0</v>
      </c>
      <c r="AL303">
        <f si="104" t="shared"/>
        <v>0</v>
      </c>
      <c r="AM303">
        <f si="105" t="shared"/>
        <v>0</v>
      </c>
      <c r="AN303">
        <f si="106" t="shared"/>
        <v>0</v>
      </c>
      <c r="AO303">
        <f si="107" t="shared"/>
        <v>0</v>
      </c>
      <c r="AP303">
        <f si="108" t="shared"/>
        <v>0</v>
      </c>
      <c r="AQ303">
        <f si="109" t="shared"/>
        <v>0</v>
      </c>
      <c r="AR303">
        <f si="110" t="shared"/>
        <v>0</v>
      </c>
      <c r="AS303">
        <f si="111" t="shared"/>
        <v>0</v>
      </c>
      <c r="AU303" t="str">
        <f>IFERROR(VLOOKUP(C303,Results!$A$2:$B$240,2,FALSE)+VLOOKUP(D303,Results!$A$2:$B$240,2,FALSE)+VLOOKUP(E303,Results!$A$2:$B$240,2,FALSE)+VLOOKUP(F303,Results!$A$2:$B$240,2,FALSE)+VLOOKUP(G303,Results!$A$2:$B$240,2,FALSE)+VLOOKUP(H303,Results!$A$2:$B$240,2,FALSE)+VLOOKUP(I303,Results!$A$2:$B$240,2,FALSE)+VLOOKUP(J303,Results!$A$2:$B$240,2,FALSE)+VLOOKUP(B303,Results!$A$2:$B$240,2,FALSE)-MIN(VLOOKUP(C303,Results!$A$2:$B$240,2,FALSE),VLOOKUP(D303,Results!$A$2:$B$240,2,FALSE),VLOOKUP(E303,Results!$A$2:$B$240,2,FALSE),VLOOKUP(F303,Results!$A$2:$B$240,2,FALSE),VLOOKUP(G303,Results!$A$2:$B$240,2,FALSE),VLOOKUP(H303,Results!$A$2:$B$240,2,FALSE),VLOOKUP(I303,Results!$A$2:$B$240,2,FALSE),VLOOKUP(J303,Results!$A$2:$B$240,2,FALSE),VLOOKUP(B303,Results!$A$2:$B$240,2,FALSE)),"")</f>
        <v/>
      </c>
    </row>
    <row customHeight="1" ht="18.75" r="304" spans="2:47" x14ac:dyDescent="0.3">
      <c r="B304" s="7" t="s">
        <v>166</v>
      </c>
      <c r="C304" s="7" t="s">
        <v>87</v>
      </c>
      <c r="D304" s="7" t="s">
        <v>146</v>
      </c>
      <c r="E304" s="7" t="s">
        <v>148</v>
      </c>
      <c r="F304" s="7" t="s">
        <v>100</v>
      </c>
      <c r="G304" s="7" t="s">
        <v>159</v>
      </c>
      <c r="H304" s="7" t="s">
        <v>153</v>
      </c>
      <c r="I304" s="7" t="s">
        <v>92</v>
      </c>
      <c r="J304" s="7" t="s">
        <v>186</v>
      </c>
      <c r="K304" t="n">
        <v>16.0</v>
      </c>
      <c r="L304" s="30">
        <f si="98" t="shared"/>
        <v>0</v>
      </c>
      <c r="M304" s="6"/>
      <c r="N304" s="35" t="str">
        <f si="99" t="shared"/>
        <v/>
      </c>
      <c r="O304" s="59">
        <f>(IF(ISNUMBER(MATCH(B304,Sheet4!$K$92:$K$101,0)),1,0)+IF(ISNUMBER(MATCH(C304,Sheet4!$K$92:$K$101,0)),1,0)+IF(ISNUMBER(MATCH(D304,Sheet4!$K$92:$K$101,0)),1,0)+IF(ISNUMBER(MATCH(E304,Sheet4!$K$92:$K$101,0)),1,0)+IF(ISNUMBER(MATCH(F304,Sheet4!$K$92:$K$101,0)),1,0)+IF(ISNUMBER(MATCH(G304,Sheet4!$K$92:$K$101,0)),1,0)+IF(ISNUMBER(MATCH(H304,Sheet4!$K$92:$K$101,0)),1,0)+IF(ISNUMBER(MATCH(I304,Sheet4!$K$92:$K$101,0)),1,0)+IF(ISNUMBER(MATCH(J304,Sheet4!$K$92:$K$101,0)),1,0))
-
(IF(ISNUMBER(MATCH(B304,Sheet4!$F$2:$F$11,0)),1,0)+IF(ISNUMBER(MATCH(C304,Sheet4!$F$2:$F$11,0)),1,0)+IF(ISNUMBER(MATCH(D304,Sheet4!$F$2:$F$11,0)),1,0)+IF(ISNUMBER(MATCH(E304,Sheet4!$F$2:$F$11,0)),1,0)+IF(ISNUMBER(MATCH(F304,Sheet4!$F$2:$F$11,0)),1,0)+IF(ISNUMBER(MATCH(G304,Sheet4!$F$2:$F$11,0)),1,0)+IF(ISNUMBER(MATCH(H304,Sheet4!$F$2:$F$11,0)),1,0)+IF(ISNUMBER(MATCH(I304,Sheet4!$F$2:$F$11,0)),1,0)+IF(ISNUMBER(MATCH(J304,Sheet4!$F$2:$F$11,0)),1,0))</f>
        <v>0</v>
      </c>
      <c r="P304" s="40" t="str">
        <f>IFERROR(INDEX(Sheet4!$G:$G,MATCH(Sheet1!B304,Sheet4!$F:$F,0))+INDEX(Sheet4!$G:$G,MATCH(Sheet1!C304,Sheet4!$F:$F,0))+INDEX(Sheet4!$G:$G,MATCH(Sheet1!D304,Sheet4!$F:$F,0))+INDEX(Sheet4!$G:$G,MATCH(Sheet1!E304,Sheet4!$F:$F,0))+INDEX(Sheet4!$G:$G,MATCH(Sheet1!F304,Sheet4!$F:$F,0))+INDEX(Sheet4!$G:$G,MATCH(Sheet1!G304,Sheet4!$F:$F,0))+INDEX(Sheet4!$G:$G,MATCH(Sheet1!H304,Sheet4!$F:$F,0))+INDEX(Sheet4!$G:$G,MATCH(Sheet1!I304,Sheet4!$F:$F,0))+INDEX(Sheet4!$G:$G,MATCH(Sheet1!J304,Sheet4!$F:$F,0)),"")</f>
        <v/>
      </c>
      <c r="Q304" s="15"/>
      <c r="R304" s="18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19"/>
      <c r="AD304" s="19"/>
      <c r="AE304" s="20"/>
      <c r="AF304">
        <f si="101" t="shared"/>
        <v>0</v>
      </c>
      <c r="AH304">
        <v>281</v>
      </c>
      <c r="AI304" t="str">
        <f si="100" t="shared"/>
        <v>Ben SimmonsDe'Aaron FoxDonovan MitchellMonte MorrisWill BartonGerald GreenJohn CollinsPaul MillsapDeandre Ayton</v>
      </c>
      <c r="AJ304">
        <f si="102" t="shared"/>
        <v>0</v>
      </c>
      <c r="AK304">
        <f si="103" t="shared"/>
        <v>0</v>
      </c>
      <c r="AL304">
        <f si="104" t="shared"/>
        <v>0</v>
      </c>
      <c r="AM304">
        <f si="105" t="shared"/>
        <v>0</v>
      </c>
      <c r="AN304">
        <f si="106" t="shared"/>
        <v>0</v>
      </c>
      <c r="AO304">
        <f si="107" t="shared"/>
        <v>0</v>
      </c>
      <c r="AP304">
        <f si="108" t="shared"/>
        <v>0</v>
      </c>
      <c r="AQ304">
        <f si="109" t="shared"/>
        <v>0</v>
      </c>
      <c r="AR304">
        <f si="110" t="shared"/>
        <v>0</v>
      </c>
      <c r="AS304">
        <f si="111" t="shared"/>
        <v>0</v>
      </c>
      <c r="AU304" t="str">
        <f>IFERROR(VLOOKUP(C304,Results!$A$2:$B$240,2,FALSE)+VLOOKUP(D304,Results!$A$2:$B$240,2,FALSE)+VLOOKUP(E304,Results!$A$2:$B$240,2,FALSE)+VLOOKUP(F304,Results!$A$2:$B$240,2,FALSE)+VLOOKUP(G304,Results!$A$2:$B$240,2,FALSE)+VLOOKUP(H304,Results!$A$2:$B$240,2,FALSE)+VLOOKUP(I304,Results!$A$2:$B$240,2,FALSE)+VLOOKUP(J304,Results!$A$2:$B$240,2,FALSE)+VLOOKUP(B304,Results!$A$2:$B$240,2,FALSE)-MIN(VLOOKUP(C304,Results!$A$2:$B$240,2,FALSE),VLOOKUP(D304,Results!$A$2:$B$240,2,FALSE),VLOOKUP(E304,Results!$A$2:$B$240,2,FALSE),VLOOKUP(F304,Results!$A$2:$B$240,2,FALSE),VLOOKUP(G304,Results!$A$2:$B$240,2,FALSE),VLOOKUP(H304,Results!$A$2:$B$240,2,FALSE),VLOOKUP(I304,Results!$A$2:$B$240,2,FALSE),VLOOKUP(J304,Results!$A$2:$B$240,2,FALSE),VLOOKUP(B304,Results!$A$2:$B$240,2,FALSE)),"")</f>
        <v/>
      </c>
    </row>
    <row customHeight="1" ht="18.75" r="305" spans="2:47" x14ac:dyDescent="0.3">
      <c r="B305" s="7" t="s">
        <v>166</v>
      </c>
      <c r="C305" s="7" t="s">
        <v>108</v>
      </c>
      <c r="D305" s="7" t="s">
        <v>172</v>
      </c>
      <c r="E305" s="7" t="s">
        <v>147</v>
      </c>
      <c r="F305" s="7" t="s">
        <v>177</v>
      </c>
      <c r="G305" s="7" t="s">
        <v>159</v>
      </c>
      <c r="H305" s="7" t="s">
        <v>181</v>
      </c>
      <c r="I305" s="7" t="s">
        <v>152</v>
      </c>
      <c r="J305" s="7" t="s">
        <v>98</v>
      </c>
      <c r="K305" t="n">
        <v>16.0</v>
      </c>
      <c r="L305" s="30">
        <f si="98" t="shared"/>
        <v>0</v>
      </c>
      <c r="M305" s="6"/>
      <c r="N305" s="35" t="str">
        <f si="99" t="shared"/>
        <v/>
      </c>
      <c r="O305" s="59">
        <f>(IF(ISNUMBER(MATCH(B305,Sheet4!$K$92:$K$101,0)),1,0)+IF(ISNUMBER(MATCH(C305,Sheet4!$K$92:$K$101,0)),1,0)+IF(ISNUMBER(MATCH(D305,Sheet4!$K$92:$K$101,0)),1,0)+IF(ISNUMBER(MATCH(E305,Sheet4!$K$92:$K$101,0)),1,0)+IF(ISNUMBER(MATCH(F305,Sheet4!$K$92:$K$101,0)),1,0)+IF(ISNUMBER(MATCH(G305,Sheet4!$K$92:$K$101,0)),1,0)+IF(ISNUMBER(MATCH(H305,Sheet4!$K$92:$K$101,0)),1,0)+IF(ISNUMBER(MATCH(I305,Sheet4!$K$92:$K$101,0)),1,0)+IF(ISNUMBER(MATCH(J305,Sheet4!$K$92:$K$101,0)),1,0))
-
(IF(ISNUMBER(MATCH(B305,Sheet4!$F$2:$F$11,0)),1,0)+IF(ISNUMBER(MATCH(C305,Sheet4!$F$2:$F$11,0)),1,0)+IF(ISNUMBER(MATCH(D305,Sheet4!$F$2:$F$11,0)),1,0)+IF(ISNUMBER(MATCH(E305,Sheet4!$F$2:$F$11,0)),1,0)+IF(ISNUMBER(MATCH(F305,Sheet4!$F$2:$F$11,0)),1,0)+IF(ISNUMBER(MATCH(G305,Sheet4!$F$2:$F$11,0)),1,0)+IF(ISNUMBER(MATCH(H305,Sheet4!$F$2:$F$11,0)),1,0)+IF(ISNUMBER(MATCH(I305,Sheet4!$F$2:$F$11,0)),1,0)+IF(ISNUMBER(MATCH(J305,Sheet4!$F$2:$F$11,0)),1,0))</f>
        <v>0</v>
      </c>
      <c r="P305" s="40" t="str">
        <f>IFERROR(INDEX(Sheet4!$G:$G,MATCH(Sheet1!B305,Sheet4!$F:$F,0))+INDEX(Sheet4!$G:$G,MATCH(Sheet1!C305,Sheet4!$F:$F,0))+INDEX(Sheet4!$G:$G,MATCH(Sheet1!D305,Sheet4!$F:$F,0))+INDEX(Sheet4!$G:$G,MATCH(Sheet1!E305,Sheet4!$F:$F,0))+INDEX(Sheet4!$G:$G,MATCH(Sheet1!F305,Sheet4!$F:$F,0))+INDEX(Sheet4!$G:$G,MATCH(Sheet1!G305,Sheet4!$F:$F,0))+INDEX(Sheet4!$G:$G,MATCH(Sheet1!H305,Sheet4!$F:$F,0))+INDEX(Sheet4!$G:$G,MATCH(Sheet1!I305,Sheet4!$F:$F,0))+INDEX(Sheet4!$G:$G,MATCH(Sheet1!J305,Sheet4!$F:$F,0)),"")</f>
        <v/>
      </c>
      <c r="Q305" s="15"/>
      <c r="R305" s="18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19"/>
      <c r="AD305" s="19"/>
      <c r="AE305" s="20"/>
      <c r="AF305">
        <f si="101" t="shared"/>
        <v>0</v>
      </c>
      <c r="AH305">
        <v>282</v>
      </c>
      <c r="AI305" t="str">
        <f si="100" t="shared"/>
        <v>Ben SimmonsLandry ShametDevin BookerMonte MorrisKelly OubreJoe InglesPaul MillsapDerrick FavorsKarl-Anthony Towns</v>
      </c>
      <c r="AJ305">
        <f si="102" t="shared"/>
        <v>0</v>
      </c>
      <c r="AK305">
        <f si="103" t="shared"/>
        <v>0</v>
      </c>
      <c r="AL305">
        <f si="104" t="shared"/>
        <v>0</v>
      </c>
      <c r="AM305">
        <f si="105" t="shared"/>
        <v>0</v>
      </c>
      <c r="AN305">
        <f si="106" t="shared"/>
        <v>0</v>
      </c>
      <c r="AO305">
        <f si="107" t="shared"/>
        <v>0</v>
      </c>
      <c r="AP305">
        <f si="108" t="shared"/>
        <v>0</v>
      </c>
      <c r="AQ305">
        <f si="109" t="shared"/>
        <v>0</v>
      </c>
      <c r="AR305">
        <f si="110" t="shared"/>
        <v>0</v>
      </c>
      <c r="AS305">
        <f si="111" t="shared"/>
        <v>0</v>
      </c>
      <c r="AU305" t="str">
        <f>IFERROR(VLOOKUP(C305,Results!$A$2:$B$240,2,FALSE)+VLOOKUP(D305,Results!$A$2:$B$240,2,FALSE)+VLOOKUP(E305,Results!$A$2:$B$240,2,FALSE)+VLOOKUP(F305,Results!$A$2:$B$240,2,FALSE)+VLOOKUP(G305,Results!$A$2:$B$240,2,FALSE)+VLOOKUP(H305,Results!$A$2:$B$240,2,FALSE)+VLOOKUP(I305,Results!$A$2:$B$240,2,FALSE)+VLOOKUP(J305,Results!$A$2:$B$240,2,FALSE)+VLOOKUP(B305,Results!$A$2:$B$240,2,FALSE)-MIN(VLOOKUP(C305,Results!$A$2:$B$240,2,FALSE),VLOOKUP(D305,Results!$A$2:$B$240,2,FALSE),VLOOKUP(E305,Results!$A$2:$B$240,2,FALSE),VLOOKUP(F305,Results!$A$2:$B$240,2,FALSE),VLOOKUP(G305,Results!$A$2:$B$240,2,FALSE),VLOOKUP(H305,Results!$A$2:$B$240,2,FALSE),VLOOKUP(I305,Results!$A$2:$B$240,2,FALSE),VLOOKUP(J305,Results!$A$2:$B$240,2,FALSE),VLOOKUP(B305,Results!$A$2:$B$240,2,FALSE)),"")</f>
        <v/>
      </c>
    </row>
    <row customHeight="1" ht="18.75" r="306" spans="2:47" x14ac:dyDescent="0.3">
      <c r="B306" s="7" t="s">
        <v>166</v>
      </c>
      <c r="C306" s="7" t="s">
        <v>170</v>
      </c>
      <c r="D306" s="7" t="s">
        <v>145</v>
      </c>
      <c r="E306" s="7" t="s">
        <v>146</v>
      </c>
      <c r="F306" s="7" t="s">
        <v>105</v>
      </c>
      <c r="G306" s="7" t="s">
        <v>179</v>
      </c>
      <c r="H306" s="7" t="s">
        <v>93</v>
      </c>
      <c r="I306" s="7" t="s">
        <v>152</v>
      </c>
      <c r="J306" s="7" t="s">
        <v>98</v>
      </c>
      <c r="K306" t="n">
        <v>16.0</v>
      </c>
      <c r="L306" s="30">
        <f si="98" t="shared"/>
        <v>0</v>
      </c>
      <c r="M306" s="6"/>
      <c r="N306" s="35" t="str">
        <f si="99" t="shared"/>
        <v/>
      </c>
      <c r="O306" s="59">
        <f>(IF(ISNUMBER(MATCH(B306,Sheet4!$K$92:$K$101,0)),1,0)+IF(ISNUMBER(MATCH(C306,Sheet4!$K$92:$K$101,0)),1,0)+IF(ISNUMBER(MATCH(D306,Sheet4!$K$92:$K$101,0)),1,0)+IF(ISNUMBER(MATCH(E306,Sheet4!$K$92:$K$101,0)),1,0)+IF(ISNUMBER(MATCH(F306,Sheet4!$K$92:$K$101,0)),1,0)+IF(ISNUMBER(MATCH(G306,Sheet4!$K$92:$K$101,0)),1,0)+IF(ISNUMBER(MATCH(H306,Sheet4!$K$92:$K$101,0)),1,0)+IF(ISNUMBER(MATCH(I306,Sheet4!$K$92:$K$101,0)),1,0)+IF(ISNUMBER(MATCH(J306,Sheet4!$K$92:$K$101,0)),1,0))
-
(IF(ISNUMBER(MATCH(B306,Sheet4!$F$2:$F$11,0)),1,0)+IF(ISNUMBER(MATCH(C306,Sheet4!$F$2:$F$11,0)),1,0)+IF(ISNUMBER(MATCH(D306,Sheet4!$F$2:$F$11,0)),1,0)+IF(ISNUMBER(MATCH(E306,Sheet4!$F$2:$F$11,0)),1,0)+IF(ISNUMBER(MATCH(F306,Sheet4!$F$2:$F$11,0)),1,0)+IF(ISNUMBER(MATCH(G306,Sheet4!$F$2:$F$11,0)),1,0)+IF(ISNUMBER(MATCH(H306,Sheet4!$F$2:$F$11,0)),1,0)+IF(ISNUMBER(MATCH(I306,Sheet4!$F$2:$F$11,0)),1,0)+IF(ISNUMBER(MATCH(J306,Sheet4!$F$2:$F$11,0)),1,0))</f>
        <v>0</v>
      </c>
      <c r="P306" s="40" t="str">
        <f>IFERROR(INDEX(Sheet4!$G:$G,MATCH(Sheet1!B306,Sheet4!$F:$F,0))+INDEX(Sheet4!$G:$G,MATCH(Sheet1!C306,Sheet4!$F:$F,0))+INDEX(Sheet4!$G:$G,MATCH(Sheet1!D306,Sheet4!$F:$F,0))+INDEX(Sheet4!$G:$G,MATCH(Sheet1!E306,Sheet4!$F:$F,0))+INDEX(Sheet4!$G:$G,MATCH(Sheet1!F306,Sheet4!$F:$F,0))+INDEX(Sheet4!$G:$G,MATCH(Sheet1!G306,Sheet4!$F:$F,0))+INDEX(Sheet4!$G:$G,MATCH(Sheet1!H306,Sheet4!$F:$F,0))+INDEX(Sheet4!$G:$G,MATCH(Sheet1!I306,Sheet4!$F:$F,0))+INDEX(Sheet4!$G:$G,MATCH(Sheet1!J306,Sheet4!$F:$F,0)),"")</f>
        <v/>
      </c>
      <c r="Q306" s="15"/>
      <c r="R306" s="18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19"/>
      <c r="AD306" s="19"/>
      <c r="AE306" s="20"/>
      <c r="AF306">
        <f si="101" t="shared"/>
        <v>0</v>
      </c>
      <c r="AH306">
        <v>283</v>
      </c>
      <c r="AI306" t="str">
        <f si="100" t="shared"/>
        <v>Ben SimmonsDe'Aaron FoxDevin BookerJimmy ButlerJames EnnisGerald GreenJosh JacksonPaul MillsapDeandre Ayton</v>
      </c>
      <c r="AJ306">
        <f si="102" t="shared"/>
        <v>0</v>
      </c>
      <c r="AK306">
        <f si="103" t="shared"/>
        <v>0</v>
      </c>
      <c r="AL306">
        <f si="104" t="shared"/>
        <v>0</v>
      </c>
      <c r="AM306">
        <f si="105" t="shared"/>
        <v>0</v>
      </c>
      <c r="AN306">
        <f si="106" t="shared"/>
        <v>0</v>
      </c>
      <c r="AO306">
        <f si="107" t="shared"/>
        <v>0</v>
      </c>
      <c r="AP306">
        <f si="108" t="shared"/>
        <v>0</v>
      </c>
      <c r="AQ306">
        <f si="109" t="shared"/>
        <v>0</v>
      </c>
      <c r="AR306">
        <f si="110" t="shared"/>
        <v>0</v>
      </c>
      <c r="AS306">
        <f si="111" t="shared"/>
        <v>0</v>
      </c>
      <c r="AU306" t="str">
        <f>IFERROR(VLOOKUP(C306,Results!$A$2:$B$240,2,FALSE)+VLOOKUP(D306,Results!$A$2:$B$240,2,FALSE)+VLOOKUP(E306,Results!$A$2:$B$240,2,FALSE)+VLOOKUP(F306,Results!$A$2:$B$240,2,FALSE)+VLOOKUP(G306,Results!$A$2:$B$240,2,FALSE)+VLOOKUP(H306,Results!$A$2:$B$240,2,FALSE)+VLOOKUP(I306,Results!$A$2:$B$240,2,FALSE)+VLOOKUP(J306,Results!$A$2:$B$240,2,FALSE)+VLOOKUP(B306,Results!$A$2:$B$240,2,FALSE)-MIN(VLOOKUP(C306,Results!$A$2:$B$240,2,FALSE),VLOOKUP(D306,Results!$A$2:$B$240,2,FALSE),VLOOKUP(E306,Results!$A$2:$B$240,2,FALSE),VLOOKUP(F306,Results!$A$2:$B$240,2,FALSE),VLOOKUP(G306,Results!$A$2:$B$240,2,FALSE),VLOOKUP(H306,Results!$A$2:$B$240,2,FALSE),VLOOKUP(I306,Results!$A$2:$B$240,2,FALSE),VLOOKUP(J306,Results!$A$2:$B$240,2,FALSE),VLOOKUP(B306,Results!$A$2:$B$240,2,FALSE)),"")</f>
        <v/>
      </c>
    </row>
    <row r="307" spans="2:47" x14ac:dyDescent="0.3">
      <c r="B307" s="7" t="s">
        <v>87</v>
      </c>
      <c r="C307" s="7" t="s">
        <v>170</v>
      </c>
      <c r="D307" s="7" t="s">
        <v>99</v>
      </c>
      <c r="E307" s="7" t="s">
        <v>146</v>
      </c>
      <c r="F307" s="7" t="s">
        <v>150</v>
      </c>
      <c r="G307" s="7" t="s">
        <v>177</v>
      </c>
      <c r="H307" s="7" t="s">
        <v>92</v>
      </c>
      <c r="I307" s="7" t="s">
        <v>152</v>
      </c>
      <c r="J307" s="7" t="s">
        <v>186</v>
      </c>
      <c r="K307" t="n">
        <v>16.0</v>
      </c>
      <c r="L307" s="30">
        <f si="98" t="shared"/>
        <v>0</v>
      </c>
      <c r="M307" s="6"/>
      <c r="N307" s="35" t="str">
        <f si="99" t="shared"/>
        <v/>
      </c>
      <c r="O307" s="59">
        <f>(IF(ISNUMBER(MATCH(B307,Sheet4!$K$92:$K$101,0)),1,0)+IF(ISNUMBER(MATCH(C307,Sheet4!$K$92:$K$101,0)),1,0)+IF(ISNUMBER(MATCH(D307,Sheet4!$K$92:$K$101,0)),1,0)+IF(ISNUMBER(MATCH(E307,Sheet4!$K$92:$K$101,0)),1,0)+IF(ISNUMBER(MATCH(F307,Sheet4!$K$92:$K$101,0)),1,0)+IF(ISNUMBER(MATCH(G307,Sheet4!$K$92:$K$101,0)),1,0)+IF(ISNUMBER(MATCH(H307,Sheet4!$K$92:$K$101,0)),1,0)+IF(ISNUMBER(MATCH(I307,Sheet4!$K$92:$K$101,0)),1,0)+IF(ISNUMBER(MATCH(J307,Sheet4!$K$92:$K$101,0)),1,0))
-
(IF(ISNUMBER(MATCH(B307,Sheet4!$F$2:$F$11,0)),1,0)+IF(ISNUMBER(MATCH(C307,Sheet4!$F$2:$F$11,0)),1,0)+IF(ISNUMBER(MATCH(D307,Sheet4!$F$2:$F$11,0)),1,0)+IF(ISNUMBER(MATCH(E307,Sheet4!$F$2:$F$11,0)),1,0)+IF(ISNUMBER(MATCH(F307,Sheet4!$F$2:$F$11,0)),1,0)+IF(ISNUMBER(MATCH(G307,Sheet4!$F$2:$F$11,0)),1,0)+IF(ISNUMBER(MATCH(H307,Sheet4!$F$2:$F$11,0)),1,0)+IF(ISNUMBER(MATCH(I307,Sheet4!$F$2:$F$11,0)),1,0)+IF(ISNUMBER(MATCH(J307,Sheet4!$F$2:$F$11,0)),1,0))</f>
        <v>0</v>
      </c>
      <c r="P307" s="40" t="str">
        <f>IFERROR(INDEX(Sheet4!$G:$G,MATCH(Sheet1!B307,Sheet4!$F:$F,0))+INDEX(Sheet4!$G:$G,MATCH(Sheet1!C307,Sheet4!$F:$F,0))+INDEX(Sheet4!$G:$G,MATCH(Sheet1!D307,Sheet4!$F:$F,0))+INDEX(Sheet4!$G:$G,MATCH(Sheet1!E307,Sheet4!$F:$F,0))+INDEX(Sheet4!$G:$G,MATCH(Sheet1!F307,Sheet4!$F:$F,0))+INDEX(Sheet4!$G:$G,MATCH(Sheet1!G307,Sheet4!$F:$F,0))+INDEX(Sheet4!$G:$G,MATCH(Sheet1!H307,Sheet4!$F:$F,0))+INDEX(Sheet4!$G:$G,MATCH(Sheet1!I307,Sheet4!$F:$F,0))+INDEX(Sheet4!$G:$G,MATCH(Sheet1!J307,Sheet4!$F:$F,0)),"")</f>
        <v/>
      </c>
      <c r="Q307" s="15"/>
      <c r="R307" s="18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19"/>
      <c r="AD307" s="19"/>
      <c r="AE307" s="20"/>
      <c r="AF307">
        <f si="101" t="shared"/>
        <v>0</v>
      </c>
      <c r="AH307">
        <v>284</v>
      </c>
      <c r="AI307" t="str">
        <f si="100" t="shared"/>
        <v>Ben SimmonsDe'Aaron FoxDevin BookerMalik BeasleyCorey BrewerRoyce O'NealeJohn CollinsJosh JacksonRudy Gobert</v>
      </c>
      <c r="AJ307">
        <f si="102" t="shared"/>
        <v>0</v>
      </c>
      <c r="AK307">
        <f si="103" t="shared"/>
        <v>0</v>
      </c>
      <c r="AL307">
        <f si="104" t="shared"/>
        <v>0</v>
      </c>
      <c r="AM307">
        <f si="105" t="shared"/>
        <v>0</v>
      </c>
      <c r="AN307">
        <f si="106" t="shared"/>
        <v>0</v>
      </c>
      <c r="AO307">
        <f si="107" t="shared"/>
        <v>0</v>
      </c>
      <c r="AP307">
        <f si="108" t="shared"/>
        <v>0</v>
      </c>
      <c r="AQ307">
        <f si="109" t="shared"/>
        <v>0</v>
      </c>
      <c r="AR307">
        <f si="110" t="shared"/>
        <v>0</v>
      </c>
      <c r="AS307">
        <f si="111" t="shared"/>
        <v>0</v>
      </c>
      <c r="AU307" t="str">
        <f>IFERROR(VLOOKUP(C307,Results!$A$2:$B$240,2,FALSE)+VLOOKUP(D307,Results!$A$2:$B$240,2,FALSE)+VLOOKUP(E307,Results!$A$2:$B$240,2,FALSE)+VLOOKUP(F307,Results!$A$2:$B$240,2,FALSE)+VLOOKUP(G307,Results!$A$2:$B$240,2,FALSE)+VLOOKUP(H307,Results!$A$2:$B$240,2,FALSE)+VLOOKUP(I307,Results!$A$2:$B$240,2,FALSE)+VLOOKUP(J307,Results!$A$2:$B$240,2,FALSE)+VLOOKUP(B307,Results!$A$2:$B$240,2,FALSE)-MIN(VLOOKUP(C307,Results!$A$2:$B$240,2,FALSE),VLOOKUP(D307,Results!$A$2:$B$240,2,FALSE),VLOOKUP(E307,Results!$A$2:$B$240,2,FALSE),VLOOKUP(F307,Results!$A$2:$B$240,2,FALSE),VLOOKUP(G307,Results!$A$2:$B$240,2,FALSE),VLOOKUP(H307,Results!$A$2:$B$240,2,FALSE),VLOOKUP(I307,Results!$A$2:$B$240,2,FALSE),VLOOKUP(J307,Results!$A$2:$B$240,2,FALSE),VLOOKUP(B307,Results!$A$2:$B$240,2,FALSE)),"")</f>
        <v/>
      </c>
    </row>
    <row customHeight="1" ht="18.75" r="308" spans="2:47" x14ac:dyDescent="0.3">
      <c r="B308" s="7" t="s">
        <v>95</v>
      </c>
      <c r="C308" s="7" t="s">
        <v>171</v>
      </c>
      <c r="D308" s="7" t="s">
        <v>172</v>
      </c>
      <c r="E308" s="7" t="s">
        <v>146</v>
      </c>
      <c r="F308" s="7" t="s">
        <v>177</v>
      </c>
      <c r="G308" s="7" t="s">
        <v>179</v>
      </c>
      <c r="H308" s="7" t="s">
        <v>153</v>
      </c>
      <c r="I308" s="7" t="s">
        <v>181</v>
      </c>
      <c r="J308" s="7" t="s">
        <v>188</v>
      </c>
      <c r="K308" t="n">
        <v>16.0</v>
      </c>
      <c r="L308" s="30">
        <f si="98" t="shared"/>
        <v>0</v>
      </c>
      <c r="M308" s="6"/>
      <c r="N308" s="35" t="str">
        <f si="99" t="shared"/>
        <v/>
      </c>
      <c r="O308" s="59">
        <f>(IF(ISNUMBER(MATCH(B308,Sheet4!$K$92:$K$101,0)),1,0)+IF(ISNUMBER(MATCH(C308,Sheet4!$K$92:$K$101,0)),1,0)+IF(ISNUMBER(MATCH(D308,Sheet4!$K$92:$K$101,0)),1,0)+IF(ISNUMBER(MATCH(E308,Sheet4!$K$92:$K$101,0)),1,0)+IF(ISNUMBER(MATCH(F308,Sheet4!$K$92:$K$101,0)),1,0)+IF(ISNUMBER(MATCH(G308,Sheet4!$K$92:$K$101,0)),1,0)+IF(ISNUMBER(MATCH(H308,Sheet4!$K$92:$K$101,0)),1,0)+IF(ISNUMBER(MATCH(I308,Sheet4!$K$92:$K$101,0)),1,0)+IF(ISNUMBER(MATCH(J308,Sheet4!$K$92:$K$101,0)),1,0))
-
(IF(ISNUMBER(MATCH(B308,Sheet4!$F$2:$F$11,0)),1,0)+IF(ISNUMBER(MATCH(C308,Sheet4!$F$2:$F$11,0)),1,0)+IF(ISNUMBER(MATCH(D308,Sheet4!$F$2:$F$11,0)),1,0)+IF(ISNUMBER(MATCH(E308,Sheet4!$F$2:$F$11,0)),1,0)+IF(ISNUMBER(MATCH(F308,Sheet4!$F$2:$F$11,0)),1,0)+IF(ISNUMBER(MATCH(G308,Sheet4!$F$2:$F$11,0)),1,0)+IF(ISNUMBER(MATCH(H308,Sheet4!$F$2:$F$11,0)),1,0)+IF(ISNUMBER(MATCH(I308,Sheet4!$F$2:$F$11,0)),1,0)+IF(ISNUMBER(MATCH(J308,Sheet4!$F$2:$F$11,0)),1,0))</f>
        <v>0</v>
      </c>
      <c r="P308" s="40" t="str">
        <f>IFERROR(INDEX(Sheet4!$G:$G,MATCH(Sheet1!B308,Sheet4!$F:$F,0))+INDEX(Sheet4!$G:$G,MATCH(Sheet1!C308,Sheet4!$F:$F,0))+INDEX(Sheet4!$G:$G,MATCH(Sheet1!D308,Sheet4!$F:$F,0))+INDEX(Sheet4!$G:$G,MATCH(Sheet1!E308,Sheet4!$F:$F,0))+INDEX(Sheet4!$G:$G,MATCH(Sheet1!F308,Sheet4!$F:$F,0))+INDEX(Sheet4!$G:$G,MATCH(Sheet1!G308,Sheet4!$F:$F,0))+INDEX(Sheet4!$G:$G,MATCH(Sheet1!H308,Sheet4!$F:$F,0))+INDEX(Sheet4!$G:$G,MATCH(Sheet1!I308,Sheet4!$F:$F,0))+INDEX(Sheet4!$G:$G,MATCH(Sheet1!J308,Sheet4!$F:$F,0)),"")</f>
        <v/>
      </c>
      <c r="Q308" s="15"/>
      <c r="R308" s="18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19"/>
      <c r="AD308" s="19"/>
      <c r="AE308" s="20"/>
      <c r="AF308">
        <f si="101" t="shared"/>
        <v>0</v>
      </c>
      <c r="AH308">
        <v>285</v>
      </c>
      <c r="AI308" t="str">
        <f si="100" t="shared"/>
        <v>Ben SimmonsLandry ShametBuddy HieldMonte MorrisKelly OubreMikal BridgesKenneth FariedPaul MillsapKarl-Anthony Towns</v>
      </c>
      <c r="AJ308">
        <f si="102" t="shared"/>
        <v>0</v>
      </c>
      <c r="AK308">
        <f si="103" t="shared"/>
        <v>0</v>
      </c>
      <c r="AL308">
        <f si="104" t="shared"/>
        <v>0</v>
      </c>
      <c r="AM308">
        <f si="105" t="shared"/>
        <v>0</v>
      </c>
      <c r="AN308">
        <f si="106" t="shared"/>
        <v>0</v>
      </c>
      <c r="AO308">
        <f si="107" t="shared"/>
        <v>0</v>
      </c>
      <c r="AP308">
        <f si="108" t="shared"/>
        <v>0</v>
      </c>
      <c r="AQ308">
        <f si="109" t="shared"/>
        <v>0</v>
      </c>
      <c r="AR308">
        <f si="110" t="shared"/>
        <v>0</v>
      </c>
      <c r="AS308">
        <f si="111" t="shared"/>
        <v>0</v>
      </c>
      <c r="AU308" t="str">
        <f>IFERROR(VLOOKUP(C308,Results!$A$2:$B$240,2,FALSE)+VLOOKUP(D308,Results!$A$2:$B$240,2,FALSE)+VLOOKUP(E308,Results!$A$2:$B$240,2,FALSE)+VLOOKUP(F308,Results!$A$2:$B$240,2,FALSE)+VLOOKUP(G308,Results!$A$2:$B$240,2,FALSE)+VLOOKUP(H308,Results!$A$2:$B$240,2,FALSE)+VLOOKUP(I308,Results!$A$2:$B$240,2,FALSE)+VLOOKUP(J308,Results!$A$2:$B$240,2,FALSE)+VLOOKUP(B308,Results!$A$2:$B$240,2,FALSE)-MIN(VLOOKUP(C308,Results!$A$2:$B$240,2,FALSE),VLOOKUP(D308,Results!$A$2:$B$240,2,FALSE),VLOOKUP(E308,Results!$A$2:$B$240,2,FALSE),VLOOKUP(F308,Results!$A$2:$B$240,2,FALSE),VLOOKUP(G308,Results!$A$2:$B$240,2,FALSE),VLOOKUP(H308,Results!$A$2:$B$240,2,FALSE),VLOOKUP(I308,Results!$A$2:$B$240,2,FALSE),VLOOKUP(J308,Results!$A$2:$B$240,2,FALSE),VLOOKUP(B308,Results!$A$2:$B$240,2,FALSE)),"")</f>
        <v/>
      </c>
    </row>
    <row customHeight="1" ht="18.75" r="309" spans="2:47" x14ac:dyDescent="0.3">
      <c r="B309" s="7" t="s">
        <v>166</v>
      </c>
      <c r="C309" s="7" t="s">
        <v>87</v>
      </c>
      <c r="D309" s="7" t="s">
        <v>146</v>
      </c>
      <c r="E309" s="7" t="s">
        <v>148</v>
      </c>
      <c r="F309" s="7" t="s">
        <v>150</v>
      </c>
      <c r="G309" s="7" t="s">
        <v>177</v>
      </c>
      <c r="H309" s="7" t="s">
        <v>181</v>
      </c>
      <c r="I309" s="7" t="s">
        <v>155</v>
      </c>
      <c r="J309" s="7" t="s">
        <v>156</v>
      </c>
      <c r="K309" t="n">
        <v>16.0</v>
      </c>
      <c r="L309" s="30">
        <f si="98" t="shared"/>
        <v>0</v>
      </c>
      <c r="M309" s="6"/>
      <c r="N309" s="35" t="str">
        <f si="99" t="shared"/>
        <v/>
      </c>
      <c r="O309" s="59">
        <f>(IF(ISNUMBER(MATCH(B309,Sheet4!$K$92:$K$101,0)),1,0)+IF(ISNUMBER(MATCH(C309,Sheet4!$K$92:$K$101,0)),1,0)+IF(ISNUMBER(MATCH(D309,Sheet4!$K$92:$K$101,0)),1,0)+IF(ISNUMBER(MATCH(E309,Sheet4!$K$92:$K$101,0)),1,0)+IF(ISNUMBER(MATCH(F309,Sheet4!$K$92:$K$101,0)),1,0)+IF(ISNUMBER(MATCH(G309,Sheet4!$K$92:$K$101,0)),1,0)+IF(ISNUMBER(MATCH(H309,Sheet4!$K$92:$K$101,0)),1,0)+IF(ISNUMBER(MATCH(I309,Sheet4!$K$92:$K$101,0)),1,0)+IF(ISNUMBER(MATCH(J309,Sheet4!$K$92:$K$101,0)),1,0))
-
(IF(ISNUMBER(MATCH(B309,Sheet4!$F$2:$F$11,0)),1,0)+IF(ISNUMBER(MATCH(C309,Sheet4!$F$2:$F$11,0)),1,0)+IF(ISNUMBER(MATCH(D309,Sheet4!$F$2:$F$11,0)),1,0)+IF(ISNUMBER(MATCH(E309,Sheet4!$F$2:$F$11,0)),1,0)+IF(ISNUMBER(MATCH(F309,Sheet4!$F$2:$F$11,0)),1,0)+IF(ISNUMBER(MATCH(G309,Sheet4!$F$2:$F$11,0)),1,0)+IF(ISNUMBER(MATCH(H309,Sheet4!$F$2:$F$11,0)),1,0)+IF(ISNUMBER(MATCH(I309,Sheet4!$F$2:$F$11,0)),1,0)+IF(ISNUMBER(MATCH(J309,Sheet4!$F$2:$F$11,0)),1,0))</f>
        <v>0</v>
      </c>
      <c r="P309" s="40" t="str">
        <f>IFERROR(INDEX(Sheet4!$G:$G,MATCH(Sheet1!B309,Sheet4!$F:$F,0))+INDEX(Sheet4!$G:$G,MATCH(Sheet1!C309,Sheet4!$F:$F,0))+INDEX(Sheet4!$G:$G,MATCH(Sheet1!D309,Sheet4!$F:$F,0))+INDEX(Sheet4!$G:$G,MATCH(Sheet1!E309,Sheet4!$F:$F,0))+INDEX(Sheet4!$G:$G,MATCH(Sheet1!F309,Sheet4!$F:$F,0))+INDEX(Sheet4!$G:$G,MATCH(Sheet1!G309,Sheet4!$F:$F,0))+INDEX(Sheet4!$G:$G,MATCH(Sheet1!H309,Sheet4!$F:$F,0))+INDEX(Sheet4!$G:$G,MATCH(Sheet1!I309,Sheet4!$F:$F,0))+INDEX(Sheet4!$G:$G,MATCH(Sheet1!J309,Sheet4!$F:$F,0)),"")</f>
        <v/>
      </c>
      <c r="Q309" s="15"/>
      <c r="R309" s="18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19"/>
      <c r="AD309" s="19"/>
      <c r="AE309" s="20"/>
      <c r="AF309">
        <f si="101" t="shared"/>
        <v>0</v>
      </c>
      <c r="AH309">
        <v>286</v>
      </c>
      <c r="AI309" t="str">
        <f si="100" t="shared"/>
        <v>Ben SimmonsIsaiah CanaanDevin BookerTorrey CraigKelly OubreJae CrowderKenneth FariedPaul MillsapKarl-Anthony Towns</v>
      </c>
      <c r="AJ309">
        <f si="102" t="shared"/>
        <v>0</v>
      </c>
      <c r="AK309">
        <f si="103" t="shared"/>
        <v>0</v>
      </c>
      <c r="AL309">
        <f si="104" t="shared"/>
        <v>0</v>
      </c>
      <c r="AM309">
        <f si="105" t="shared"/>
        <v>0</v>
      </c>
      <c r="AN309">
        <f si="106" t="shared"/>
        <v>0</v>
      </c>
      <c r="AO309">
        <f si="107" t="shared"/>
        <v>0</v>
      </c>
      <c r="AP309">
        <f si="108" t="shared"/>
        <v>0</v>
      </c>
      <c r="AQ309">
        <f si="109" t="shared"/>
        <v>0</v>
      </c>
      <c r="AR309">
        <f si="110" t="shared"/>
        <v>0</v>
      </c>
      <c r="AS309">
        <f si="111" t="shared"/>
        <v>0</v>
      </c>
      <c r="AU309" t="str">
        <f>IFERROR(VLOOKUP(C309,Results!$A$2:$B$240,2,FALSE)+VLOOKUP(D309,Results!$A$2:$B$240,2,FALSE)+VLOOKUP(E309,Results!$A$2:$B$240,2,FALSE)+VLOOKUP(F309,Results!$A$2:$B$240,2,FALSE)+VLOOKUP(G309,Results!$A$2:$B$240,2,FALSE)+VLOOKUP(H309,Results!$A$2:$B$240,2,FALSE)+VLOOKUP(I309,Results!$A$2:$B$240,2,FALSE)+VLOOKUP(J309,Results!$A$2:$B$240,2,FALSE)+VLOOKUP(B309,Results!$A$2:$B$240,2,FALSE)-MIN(VLOOKUP(C309,Results!$A$2:$B$240,2,FALSE),VLOOKUP(D309,Results!$A$2:$B$240,2,FALSE),VLOOKUP(E309,Results!$A$2:$B$240,2,FALSE),VLOOKUP(F309,Results!$A$2:$B$240,2,FALSE),VLOOKUP(G309,Results!$A$2:$B$240,2,FALSE),VLOOKUP(H309,Results!$A$2:$B$240,2,FALSE),VLOOKUP(I309,Results!$A$2:$B$240,2,FALSE),VLOOKUP(J309,Results!$A$2:$B$240,2,FALSE),VLOOKUP(B309,Results!$A$2:$B$240,2,FALSE)),"")</f>
        <v/>
      </c>
    </row>
    <row customHeight="1" ht="18.75" r="310" spans="2:47" x14ac:dyDescent="0.3">
      <c r="B310" s="7" t="s">
        <v>166</v>
      </c>
      <c r="C310" s="7" t="s">
        <v>116</v>
      </c>
      <c r="D310" s="7" t="s">
        <v>172</v>
      </c>
      <c r="E310" s="7" t="s">
        <v>146</v>
      </c>
      <c r="F310" s="7" t="s">
        <v>150</v>
      </c>
      <c r="G310" s="7" t="s">
        <v>177</v>
      </c>
      <c r="H310" s="7" t="s">
        <v>92</v>
      </c>
      <c r="I310" s="7" t="s">
        <v>93</v>
      </c>
      <c r="J310" s="7" t="s">
        <v>187</v>
      </c>
      <c r="K310" t="n">
        <v>16.0</v>
      </c>
      <c r="L310" s="30">
        <f si="98" t="shared"/>
        <v>0</v>
      </c>
      <c r="M310" s="6"/>
      <c r="N310" s="35" t="str">
        <f si="99" t="shared"/>
        <v/>
      </c>
      <c r="O310" s="59">
        <f>(IF(ISNUMBER(MATCH(B310,Sheet4!$K$92:$K$101,0)),1,0)+IF(ISNUMBER(MATCH(C310,Sheet4!$K$92:$K$101,0)),1,0)+IF(ISNUMBER(MATCH(D310,Sheet4!$K$92:$K$101,0)),1,0)+IF(ISNUMBER(MATCH(E310,Sheet4!$K$92:$K$101,0)),1,0)+IF(ISNUMBER(MATCH(F310,Sheet4!$K$92:$K$101,0)),1,0)+IF(ISNUMBER(MATCH(G310,Sheet4!$K$92:$K$101,0)),1,0)+IF(ISNUMBER(MATCH(H310,Sheet4!$K$92:$K$101,0)),1,0)+IF(ISNUMBER(MATCH(I310,Sheet4!$K$92:$K$101,0)),1,0)+IF(ISNUMBER(MATCH(J310,Sheet4!$K$92:$K$101,0)),1,0))
-
(IF(ISNUMBER(MATCH(B310,Sheet4!$F$2:$F$11,0)),1,0)+IF(ISNUMBER(MATCH(C310,Sheet4!$F$2:$F$11,0)),1,0)+IF(ISNUMBER(MATCH(D310,Sheet4!$F$2:$F$11,0)),1,0)+IF(ISNUMBER(MATCH(E310,Sheet4!$F$2:$F$11,0)),1,0)+IF(ISNUMBER(MATCH(F310,Sheet4!$F$2:$F$11,0)),1,0)+IF(ISNUMBER(MATCH(G310,Sheet4!$F$2:$F$11,0)),1,0)+IF(ISNUMBER(MATCH(H310,Sheet4!$F$2:$F$11,0)),1,0)+IF(ISNUMBER(MATCH(I310,Sheet4!$F$2:$F$11,0)),1,0)+IF(ISNUMBER(MATCH(J310,Sheet4!$F$2:$F$11,0)),1,0))</f>
        <v>0</v>
      </c>
      <c r="P310" s="40" t="str">
        <f>IFERROR(INDEX(Sheet4!$G:$G,MATCH(Sheet1!B310,Sheet4!$F:$F,0))+INDEX(Sheet4!$G:$G,MATCH(Sheet1!C310,Sheet4!$F:$F,0))+INDEX(Sheet4!$G:$G,MATCH(Sheet1!D310,Sheet4!$F:$F,0))+INDEX(Sheet4!$G:$G,MATCH(Sheet1!E310,Sheet4!$F:$F,0))+INDEX(Sheet4!$G:$G,MATCH(Sheet1!F310,Sheet4!$F:$F,0))+INDEX(Sheet4!$G:$G,MATCH(Sheet1!G310,Sheet4!$F:$F,0))+INDEX(Sheet4!$G:$G,MATCH(Sheet1!H310,Sheet4!$F:$F,0))+INDEX(Sheet4!$G:$G,MATCH(Sheet1!I310,Sheet4!$F:$F,0))+INDEX(Sheet4!$G:$G,MATCH(Sheet1!J310,Sheet4!$F:$F,0)),"")</f>
        <v/>
      </c>
      <c r="Q310" s="15"/>
      <c r="R310" s="18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19"/>
      <c r="AD310" s="19"/>
      <c r="AE310" s="20"/>
      <c r="AF310">
        <f si="101" t="shared"/>
        <v>0</v>
      </c>
      <c r="AH310">
        <v>287</v>
      </c>
      <c r="AI310" t="str">
        <f si="100" t="shared"/>
        <v>Ricky RubioIsaiah CanaanDevin BookerMonte MorrisWill BartonKelly OubreKenneth FariedJohn CollinsRudy Gobert</v>
      </c>
      <c r="AJ310">
        <f si="102" t="shared"/>
        <v>0</v>
      </c>
      <c r="AK310">
        <f si="103" t="shared"/>
        <v>0</v>
      </c>
      <c r="AL310">
        <f si="104" t="shared"/>
        <v>0</v>
      </c>
      <c r="AM310">
        <f si="105" t="shared"/>
        <v>0</v>
      </c>
      <c r="AN310">
        <f si="106" t="shared"/>
        <v>0</v>
      </c>
      <c r="AO310">
        <f si="107" t="shared"/>
        <v>0</v>
      </c>
      <c r="AP310">
        <f si="108" t="shared"/>
        <v>0</v>
      </c>
      <c r="AQ310">
        <f si="109" t="shared"/>
        <v>0</v>
      </c>
      <c r="AR310">
        <f si="110" t="shared"/>
        <v>0</v>
      </c>
      <c r="AS310">
        <f si="111" t="shared"/>
        <v>0</v>
      </c>
      <c r="AU310" t="str">
        <f>IFERROR(VLOOKUP(C310,Results!$A$2:$B$240,2,FALSE)+VLOOKUP(D310,Results!$A$2:$B$240,2,FALSE)+VLOOKUP(E310,Results!$A$2:$B$240,2,FALSE)+VLOOKUP(F310,Results!$A$2:$B$240,2,FALSE)+VLOOKUP(G310,Results!$A$2:$B$240,2,FALSE)+VLOOKUP(H310,Results!$A$2:$B$240,2,FALSE)+VLOOKUP(I310,Results!$A$2:$B$240,2,FALSE)+VLOOKUP(J310,Results!$A$2:$B$240,2,FALSE)+VLOOKUP(B310,Results!$A$2:$B$240,2,FALSE)-MIN(VLOOKUP(C310,Results!$A$2:$B$240,2,FALSE),VLOOKUP(D310,Results!$A$2:$B$240,2,FALSE),VLOOKUP(E310,Results!$A$2:$B$240,2,FALSE),VLOOKUP(F310,Results!$A$2:$B$240,2,FALSE),VLOOKUP(G310,Results!$A$2:$B$240,2,FALSE),VLOOKUP(H310,Results!$A$2:$B$240,2,FALSE),VLOOKUP(I310,Results!$A$2:$B$240,2,FALSE),VLOOKUP(J310,Results!$A$2:$B$240,2,FALSE),VLOOKUP(B310,Results!$A$2:$B$240,2,FALSE)),"")</f>
        <v/>
      </c>
    </row>
    <row customHeight="1" ht="18.75" r="311" spans="2:47" x14ac:dyDescent="0.3">
      <c r="B311" s="7" t="s">
        <v>166</v>
      </c>
      <c r="C311" s="7" t="s">
        <v>170</v>
      </c>
      <c r="D311" s="7" t="s">
        <v>173</v>
      </c>
      <c r="E311" s="7" t="s">
        <v>146</v>
      </c>
      <c r="F311" s="7" t="s">
        <v>90</v>
      </c>
      <c r="G311" s="7" t="s">
        <v>100</v>
      </c>
      <c r="H311" s="7" t="s">
        <v>153</v>
      </c>
      <c r="I311" s="7" t="s">
        <v>92</v>
      </c>
      <c r="J311" s="7" t="s">
        <v>98</v>
      </c>
      <c r="K311" t="n">
        <v>16.0</v>
      </c>
      <c r="L311" s="30">
        <f si="98" t="shared"/>
        <v>0</v>
      </c>
      <c r="M311" s="6"/>
      <c r="N311" s="35" t="str">
        <f si="99" t="shared"/>
        <v/>
      </c>
      <c r="O311" s="59">
        <f>(IF(ISNUMBER(MATCH(B311,Sheet4!$K$92:$K$101,0)),1,0)+IF(ISNUMBER(MATCH(C311,Sheet4!$K$92:$K$101,0)),1,0)+IF(ISNUMBER(MATCH(D311,Sheet4!$K$92:$K$101,0)),1,0)+IF(ISNUMBER(MATCH(E311,Sheet4!$K$92:$K$101,0)),1,0)+IF(ISNUMBER(MATCH(F311,Sheet4!$K$92:$K$101,0)),1,0)+IF(ISNUMBER(MATCH(G311,Sheet4!$K$92:$K$101,0)),1,0)+IF(ISNUMBER(MATCH(H311,Sheet4!$K$92:$K$101,0)),1,0)+IF(ISNUMBER(MATCH(I311,Sheet4!$K$92:$K$101,0)),1,0)+IF(ISNUMBER(MATCH(J311,Sheet4!$K$92:$K$101,0)),1,0))
-
(IF(ISNUMBER(MATCH(B311,Sheet4!$F$2:$F$11,0)),1,0)+IF(ISNUMBER(MATCH(C311,Sheet4!$F$2:$F$11,0)),1,0)+IF(ISNUMBER(MATCH(D311,Sheet4!$F$2:$F$11,0)),1,0)+IF(ISNUMBER(MATCH(E311,Sheet4!$F$2:$F$11,0)),1,0)+IF(ISNUMBER(MATCH(F311,Sheet4!$F$2:$F$11,0)),1,0)+IF(ISNUMBER(MATCH(G311,Sheet4!$F$2:$F$11,0)),1,0)+IF(ISNUMBER(MATCH(H311,Sheet4!$F$2:$F$11,0)),1,0)+IF(ISNUMBER(MATCH(I311,Sheet4!$F$2:$F$11,0)),1,0)+IF(ISNUMBER(MATCH(J311,Sheet4!$F$2:$F$11,0)),1,0))</f>
        <v>0</v>
      </c>
      <c r="P311" s="40" t="str">
        <f>IFERROR(INDEX(Sheet4!$G:$G,MATCH(Sheet1!B311,Sheet4!$F:$F,0))+INDEX(Sheet4!$G:$G,MATCH(Sheet1!C311,Sheet4!$F:$F,0))+INDEX(Sheet4!$G:$G,MATCH(Sheet1!D311,Sheet4!$F:$F,0))+INDEX(Sheet4!$G:$G,MATCH(Sheet1!E311,Sheet4!$F:$F,0))+INDEX(Sheet4!$G:$G,MATCH(Sheet1!F311,Sheet4!$F:$F,0))+INDEX(Sheet4!$G:$G,MATCH(Sheet1!G311,Sheet4!$F:$F,0))+INDEX(Sheet4!$G:$G,MATCH(Sheet1!H311,Sheet4!$F:$F,0))+INDEX(Sheet4!$G:$G,MATCH(Sheet1!I311,Sheet4!$F:$F,0))+INDEX(Sheet4!$G:$G,MATCH(Sheet1!J311,Sheet4!$F:$F,0)),"")</f>
        <v/>
      </c>
      <c r="Q311" s="15"/>
      <c r="R311" s="18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19"/>
      <c r="AD311" s="19"/>
      <c r="AE311" s="20"/>
      <c r="AF311">
        <f si="101" t="shared"/>
        <v>0</v>
      </c>
      <c r="AH311">
        <v>288</v>
      </c>
      <c r="AI311" t="str">
        <f si="100" t="shared"/>
        <v>Ben SimmonsIsaiah CanaanJimmy ButlerMalik BeasleyKelly OubreJoe InglesJohn CollinsPaul MillsapRudy Gobert</v>
      </c>
      <c r="AJ311">
        <f si="102" t="shared"/>
        <v>0</v>
      </c>
      <c r="AK311">
        <f si="103" t="shared"/>
        <v>0</v>
      </c>
      <c r="AL311">
        <f si="104" t="shared"/>
        <v>0</v>
      </c>
      <c r="AM311">
        <f si="105" t="shared"/>
        <v>0</v>
      </c>
      <c r="AN311">
        <f si="106" t="shared"/>
        <v>0</v>
      </c>
      <c r="AO311">
        <f si="107" t="shared"/>
        <v>0</v>
      </c>
      <c r="AP311">
        <f si="108" t="shared"/>
        <v>0</v>
      </c>
      <c r="AQ311">
        <f si="109" t="shared"/>
        <v>0</v>
      </c>
      <c r="AR311">
        <f si="110" t="shared"/>
        <v>0</v>
      </c>
      <c r="AS311">
        <f si="111" t="shared"/>
        <v>0</v>
      </c>
      <c r="AU311" t="str">
        <f>IFERROR(VLOOKUP(C311,Results!$A$2:$B$240,2,FALSE)+VLOOKUP(D311,Results!$A$2:$B$240,2,FALSE)+VLOOKUP(E311,Results!$A$2:$B$240,2,FALSE)+VLOOKUP(F311,Results!$A$2:$B$240,2,FALSE)+VLOOKUP(G311,Results!$A$2:$B$240,2,FALSE)+VLOOKUP(H311,Results!$A$2:$B$240,2,FALSE)+VLOOKUP(I311,Results!$A$2:$B$240,2,FALSE)+VLOOKUP(J311,Results!$A$2:$B$240,2,FALSE)+VLOOKUP(B311,Results!$A$2:$B$240,2,FALSE)-MIN(VLOOKUP(C311,Results!$A$2:$B$240,2,FALSE),VLOOKUP(D311,Results!$A$2:$B$240,2,FALSE),VLOOKUP(E311,Results!$A$2:$B$240,2,FALSE),VLOOKUP(F311,Results!$A$2:$B$240,2,FALSE),VLOOKUP(G311,Results!$A$2:$B$240,2,FALSE),VLOOKUP(H311,Results!$A$2:$B$240,2,FALSE),VLOOKUP(I311,Results!$A$2:$B$240,2,FALSE),VLOOKUP(J311,Results!$A$2:$B$240,2,FALSE),VLOOKUP(B311,Results!$A$2:$B$240,2,FALSE)),"")</f>
        <v/>
      </c>
    </row>
    <row customHeight="1" ht="18.75" r="312" spans="2:47" x14ac:dyDescent="0.3">
      <c r="B312" s="7" t="s">
        <v>166</v>
      </c>
      <c r="C312" s="7" t="s">
        <v>170</v>
      </c>
      <c r="D312" s="7" t="s">
        <v>173</v>
      </c>
      <c r="E312" s="7" t="s">
        <v>158</v>
      </c>
      <c r="F312" s="7" t="s">
        <v>150</v>
      </c>
      <c r="G312" s="7" t="s">
        <v>178</v>
      </c>
      <c r="H312" s="7" t="s">
        <v>153</v>
      </c>
      <c r="I312" s="7" t="s">
        <v>181</v>
      </c>
      <c r="J312" s="7" t="s">
        <v>98</v>
      </c>
      <c r="K312" t="n">
        <v>16.0</v>
      </c>
      <c r="L312" s="30">
        <f si="98" t="shared"/>
        <v>0</v>
      </c>
      <c r="M312" s="6"/>
      <c r="N312" s="35" t="str">
        <f si="99" t="shared"/>
        <v/>
      </c>
      <c r="O312" s="59">
        <f>(IF(ISNUMBER(MATCH(B312,Sheet4!$K$92:$K$101,0)),1,0)+IF(ISNUMBER(MATCH(C312,Sheet4!$K$92:$K$101,0)),1,0)+IF(ISNUMBER(MATCH(D312,Sheet4!$K$92:$K$101,0)),1,0)+IF(ISNUMBER(MATCH(E312,Sheet4!$K$92:$K$101,0)),1,0)+IF(ISNUMBER(MATCH(F312,Sheet4!$K$92:$K$101,0)),1,0)+IF(ISNUMBER(MATCH(G312,Sheet4!$K$92:$K$101,0)),1,0)+IF(ISNUMBER(MATCH(H312,Sheet4!$K$92:$K$101,0)),1,0)+IF(ISNUMBER(MATCH(I312,Sheet4!$K$92:$K$101,0)),1,0)+IF(ISNUMBER(MATCH(J312,Sheet4!$K$92:$K$101,0)),1,0))
-
(IF(ISNUMBER(MATCH(B312,Sheet4!$F$2:$F$11,0)),1,0)+IF(ISNUMBER(MATCH(C312,Sheet4!$F$2:$F$11,0)),1,0)+IF(ISNUMBER(MATCH(D312,Sheet4!$F$2:$F$11,0)),1,0)+IF(ISNUMBER(MATCH(E312,Sheet4!$F$2:$F$11,0)),1,0)+IF(ISNUMBER(MATCH(F312,Sheet4!$F$2:$F$11,0)),1,0)+IF(ISNUMBER(MATCH(G312,Sheet4!$F$2:$F$11,0)),1,0)+IF(ISNUMBER(MATCH(H312,Sheet4!$F$2:$F$11,0)),1,0)+IF(ISNUMBER(MATCH(I312,Sheet4!$F$2:$F$11,0)),1,0)+IF(ISNUMBER(MATCH(J312,Sheet4!$F$2:$F$11,0)),1,0))</f>
        <v>0</v>
      </c>
      <c r="P312" s="40" t="str">
        <f>IFERROR(INDEX(Sheet4!$G:$G,MATCH(Sheet1!B312,Sheet4!$F:$F,0))+INDEX(Sheet4!$G:$G,MATCH(Sheet1!C312,Sheet4!$F:$F,0))+INDEX(Sheet4!$G:$G,MATCH(Sheet1!D312,Sheet4!$F:$F,0))+INDEX(Sheet4!$G:$G,MATCH(Sheet1!E312,Sheet4!$F:$F,0))+INDEX(Sheet4!$G:$G,MATCH(Sheet1!F312,Sheet4!$F:$F,0))+INDEX(Sheet4!$G:$G,MATCH(Sheet1!G312,Sheet4!$F:$F,0))+INDEX(Sheet4!$G:$G,MATCH(Sheet1!H312,Sheet4!$F:$F,0))+INDEX(Sheet4!$G:$G,MATCH(Sheet1!I312,Sheet4!$F:$F,0))+INDEX(Sheet4!$G:$G,MATCH(Sheet1!J312,Sheet4!$F:$F,0)),"")</f>
        <v/>
      </c>
      <c r="Q312" s="15"/>
      <c r="R312" s="18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19"/>
      <c r="AD312" s="19"/>
      <c r="AE312" s="20"/>
      <c r="AF312">
        <f si="101" t="shared"/>
        <v>0</v>
      </c>
      <c r="AH312">
        <v>289</v>
      </c>
      <c r="AI312" t="str">
        <f si="100" t="shared"/>
        <v>Ben SimmonsLandry ShametJimmy ButlerMalik BeasleyWill BartonMikal BridgesJosh JacksonPaul MillsapKarl-Anthony Towns</v>
      </c>
      <c r="AJ312">
        <f si="102" t="shared"/>
        <v>0</v>
      </c>
      <c r="AK312">
        <f si="103" t="shared"/>
        <v>0</v>
      </c>
      <c r="AL312">
        <f si="104" t="shared"/>
        <v>0</v>
      </c>
      <c r="AM312">
        <f si="105" t="shared"/>
        <v>0</v>
      </c>
      <c r="AN312">
        <f si="106" t="shared"/>
        <v>0</v>
      </c>
      <c r="AO312">
        <f si="107" t="shared"/>
        <v>0</v>
      </c>
      <c r="AP312">
        <f si="108" t="shared"/>
        <v>0</v>
      </c>
      <c r="AQ312">
        <f si="109" t="shared"/>
        <v>0</v>
      </c>
      <c r="AR312">
        <f si="110" t="shared"/>
        <v>0</v>
      </c>
      <c r="AS312">
        <f si="111" t="shared"/>
        <v>0</v>
      </c>
      <c r="AU312" t="str">
        <f>IFERROR(VLOOKUP(C312,Results!$A$2:$B$240,2,FALSE)+VLOOKUP(D312,Results!$A$2:$B$240,2,FALSE)+VLOOKUP(E312,Results!$A$2:$B$240,2,FALSE)+VLOOKUP(F312,Results!$A$2:$B$240,2,FALSE)+VLOOKUP(G312,Results!$A$2:$B$240,2,FALSE)+VLOOKUP(H312,Results!$A$2:$B$240,2,FALSE)+VLOOKUP(I312,Results!$A$2:$B$240,2,FALSE)+VLOOKUP(J312,Results!$A$2:$B$240,2,FALSE)+VLOOKUP(B312,Results!$A$2:$B$240,2,FALSE)-MIN(VLOOKUP(C312,Results!$A$2:$B$240,2,FALSE),VLOOKUP(D312,Results!$A$2:$B$240,2,FALSE),VLOOKUP(E312,Results!$A$2:$B$240,2,FALSE),VLOOKUP(F312,Results!$A$2:$B$240,2,FALSE),VLOOKUP(G312,Results!$A$2:$B$240,2,FALSE),VLOOKUP(H312,Results!$A$2:$B$240,2,FALSE),VLOOKUP(I312,Results!$A$2:$B$240,2,FALSE),VLOOKUP(J312,Results!$A$2:$B$240,2,FALSE),VLOOKUP(B312,Results!$A$2:$B$240,2,FALSE)),"")</f>
        <v/>
      </c>
    </row>
    <row customHeight="1" ht="18.75" r="313" spans="2:47" x14ac:dyDescent="0.3">
      <c r="B313" s="7" t="s">
        <v>166</v>
      </c>
      <c r="C313" s="7" t="s">
        <v>171</v>
      </c>
      <c r="D313" s="7" t="s">
        <v>172</v>
      </c>
      <c r="E313" s="7" t="s">
        <v>173</v>
      </c>
      <c r="F313" s="7" t="s">
        <v>177</v>
      </c>
      <c r="G313" s="7" t="s">
        <v>179</v>
      </c>
      <c r="H313" s="7" t="s">
        <v>181</v>
      </c>
      <c r="I313" s="7" t="s">
        <v>183</v>
      </c>
      <c r="J313" s="7" t="s">
        <v>98</v>
      </c>
      <c r="K313" t="n">
        <v>16.0</v>
      </c>
      <c r="L313" s="30">
        <f si="98" t="shared"/>
        <v>0</v>
      </c>
      <c r="M313" s="6"/>
      <c r="N313" s="35" t="str">
        <f si="99" t="shared"/>
        <v/>
      </c>
      <c r="O313" s="59">
        <f>(IF(ISNUMBER(MATCH(B313,Sheet4!$K$92:$K$101,0)),1,0)+IF(ISNUMBER(MATCH(C313,Sheet4!$K$92:$K$101,0)),1,0)+IF(ISNUMBER(MATCH(D313,Sheet4!$K$92:$K$101,0)),1,0)+IF(ISNUMBER(MATCH(E313,Sheet4!$K$92:$K$101,0)),1,0)+IF(ISNUMBER(MATCH(F313,Sheet4!$K$92:$K$101,0)),1,0)+IF(ISNUMBER(MATCH(G313,Sheet4!$K$92:$K$101,0)),1,0)+IF(ISNUMBER(MATCH(H313,Sheet4!$K$92:$K$101,0)),1,0)+IF(ISNUMBER(MATCH(I313,Sheet4!$K$92:$K$101,0)),1,0)+IF(ISNUMBER(MATCH(J313,Sheet4!$K$92:$K$101,0)),1,0))
-
(IF(ISNUMBER(MATCH(B313,Sheet4!$F$2:$F$11,0)),1,0)+IF(ISNUMBER(MATCH(C313,Sheet4!$F$2:$F$11,0)),1,0)+IF(ISNUMBER(MATCH(D313,Sheet4!$F$2:$F$11,0)),1,0)+IF(ISNUMBER(MATCH(E313,Sheet4!$F$2:$F$11,0)),1,0)+IF(ISNUMBER(MATCH(F313,Sheet4!$F$2:$F$11,0)),1,0)+IF(ISNUMBER(MATCH(G313,Sheet4!$F$2:$F$11,0)),1,0)+IF(ISNUMBER(MATCH(H313,Sheet4!$F$2:$F$11,0)),1,0)+IF(ISNUMBER(MATCH(I313,Sheet4!$F$2:$F$11,0)),1,0)+IF(ISNUMBER(MATCH(J313,Sheet4!$F$2:$F$11,0)),1,0))</f>
        <v>0</v>
      </c>
      <c r="P313" s="40" t="str">
        <f>IFERROR(INDEX(Sheet4!$G:$G,MATCH(Sheet1!B313,Sheet4!$F:$F,0))+INDEX(Sheet4!$G:$G,MATCH(Sheet1!C313,Sheet4!$F:$F,0))+INDEX(Sheet4!$G:$G,MATCH(Sheet1!D313,Sheet4!$F:$F,0))+INDEX(Sheet4!$G:$G,MATCH(Sheet1!E313,Sheet4!$F:$F,0))+INDEX(Sheet4!$G:$G,MATCH(Sheet1!F313,Sheet4!$F:$F,0))+INDEX(Sheet4!$G:$G,MATCH(Sheet1!G313,Sheet4!$F:$F,0))+INDEX(Sheet4!$G:$G,MATCH(Sheet1!H313,Sheet4!$F:$F,0))+INDEX(Sheet4!$G:$G,MATCH(Sheet1!I313,Sheet4!$F:$F,0))+INDEX(Sheet4!$G:$G,MATCH(Sheet1!J313,Sheet4!$F:$F,0)),"")</f>
        <v/>
      </c>
      <c r="Q313" s="15"/>
      <c r="R313" s="18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19"/>
      <c r="AD313" s="19"/>
      <c r="AE313" s="20"/>
      <c r="AF313">
        <f si="101" t="shared"/>
        <v>0</v>
      </c>
      <c r="AH313">
        <v>290</v>
      </c>
      <c r="AI313" t="str">
        <f si="100" t="shared"/>
        <v>Jerryd BaylessIsaiah CanaanJames HardenMonte MorrisKelly OubreCorey BrewerKenneth FariedPaul MillsapRudy Gobert</v>
      </c>
      <c r="AJ313">
        <f si="102" t="shared"/>
        <v>0</v>
      </c>
      <c r="AK313">
        <f si="103" t="shared"/>
        <v>0</v>
      </c>
      <c r="AL313">
        <f si="104" t="shared"/>
        <v>0</v>
      </c>
      <c r="AM313">
        <f si="105" t="shared"/>
        <v>0</v>
      </c>
      <c r="AN313">
        <f si="106" t="shared"/>
        <v>0</v>
      </c>
      <c r="AO313">
        <f si="107" t="shared"/>
        <v>0</v>
      </c>
      <c r="AP313">
        <f si="108" t="shared"/>
        <v>0</v>
      </c>
      <c r="AQ313">
        <f si="109" t="shared"/>
        <v>0</v>
      </c>
      <c r="AR313">
        <f si="110" t="shared"/>
        <v>0</v>
      </c>
      <c r="AS313">
        <f si="111" t="shared"/>
        <v>0</v>
      </c>
      <c r="AU313" t="str">
        <f>IFERROR(VLOOKUP(C313,Results!$A$2:$B$240,2,FALSE)+VLOOKUP(D313,Results!$A$2:$B$240,2,FALSE)+VLOOKUP(E313,Results!$A$2:$B$240,2,FALSE)+VLOOKUP(F313,Results!$A$2:$B$240,2,FALSE)+VLOOKUP(G313,Results!$A$2:$B$240,2,FALSE)+VLOOKUP(H313,Results!$A$2:$B$240,2,FALSE)+VLOOKUP(I313,Results!$A$2:$B$240,2,FALSE)+VLOOKUP(J313,Results!$A$2:$B$240,2,FALSE)+VLOOKUP(B313,Results!$A$2:$B$240,2,FALSE)-MIN(VLOOKUP(C313,Results!$A$2:$B$240,2,FALSE),VLOOKUP(D313,Results!$A$2:$B$240,2,FALSE),VLOOKUP(E313,Results!$A$2:$B$240,2,FALSE),VLOOKUP(F313,Results!$A$2:$B$240,2,FALSE),VLOOKUP(G313,Results!$A$2:$B$240,2,FALSE),VLOOKUP(H313,Results!$A$2:$B$240,2,FALSE),VLOOKUP(I313,Results!$A$2:$B$240,2,FALSE),VLOOKUP(J313,Results!$A$2:$B$240,2,FALSE),VLOOKUP(B313,Results!$A$2:$B$240,2,FALSE)),"")</f>
        <v/>
      </c>
    </row>
    <row customHeight="1" ht="18.75" r="314" spans="2:47" x14ac:dyDescent="0.3">
      <c r="B314" s="7" t="s">
        <v>87</v>
      </c>
      <c r="C314" s="7" t="s">
        <v>95</v>
      </c>
      <c r="D314" s="7" t="s">
        <v>172</v>
      </c>
      <c r="E314" s="7" t="s">
        <v>146</v>
      </c>
      <c r="F314" s="7" t="s">
        <v>177</v>
      </c>
      <c r="G314" s="7" t="s">
        <v>159</v>
      </c>
      <c r="H314" s="7" t="s">
        <v>92</v>
      </c>
      <c r="I314" s="7" t="s">
        <v>181</v>
      </c>
      <c r="J314" s="7" t="s">
        <v>98</v>
      </c>
      <c r="K314" t="n">
        <v>16.0</v>
      </c>
      <c r="L314" s="30">
        <f si="98" t="shared"/>
        <v>0</v>
      </c>
      <c r="M314" s="6"/>
      <c r="N314" s="35" t="str">
        <f si="99" t="shared"/>
        <v/>
      </c>
      <c r="O314" s="59">
        <f>(IF(ISNUMBER(MATCH(B314,Sheet4!$K$92:$K$101,0)),1,0)+IF(ISNUMBER(MATCH(C314,Sheet4!$K$92:$K$101,0)),1,0)+IF(ISNUMBER(MATCH(D314,Sheet4!$K$92:$K$101,0)),1,0)+IF(ISNUMBER(MATCH(E314,Sheet4!$K$92:$K$101,0)),1,0)+IF(ISNUMBER(MATCH(F314,Sheet4!$K$92:$K$101,0)),1,0)+IF(ISNUMBER(MATCH(G314,Sheet4!$K$92:$K$101,0)),1,0)+IF(ISNUMBER(MATCH(H314,Sheet4!$K$92:$K$101,0)),1,0)+IF(ISNUMBER(MATCH(I314,Sheet4!$K$92:$K$101,0)),1,0)+IF(ISNUMBER(MATCH(J314,Sheet4!$K$92:$K$101,0)),1,0))
-
(IF(ISNUMBER(MATCH(B314,Sheet4!$F$2:$F$11,0)),1,0)+IF(ISNUMBER(MATCH(C314,Sheet4!$F$2:$F$11,0)),1,0)+IF(ISNUMBER(MATCH(D314,Sheet4!$F$2:$F$11,0)),1,0)+IF(ISNUMBER(MATCH(E314,Sheet4!$F$2:$F$11,0)),1,0)+IF(ISNUMBER(MATCH(F314,Sheet4!$F$2:$F$11,0)),1,0)+IF(ISNUMBER(MATCH(G314,Sheet4!$F$2:$F$11,0)),1,0)+IF(ISNUMBER(MATCH(H314,Sheet4!$F$2:$F$11,0)),1,0)+IF(ISNUMBER(MATCH(I314,Sheet4!$F$2:$F$11,0)),1,0)+IF(ISNUMBER(MATCH(J314,Sheet4!$F$2:$F$11,0)),1,0))</f>
        <v>0</v>
      </c>
      <c r="P314" s="40" t="str">
        <f>IFERROR(INDEX(Sheet4!$G:$G,MATCH(Sheet1!B314,Sheet4!$F:$F,0))+INDEX(Sheet4!$G:$G,MATCH(Sheet1!C314,Sheet4!$F:$F,0))+INDEX(Sheet4!$G:$G,MATCH(Sheet1!D314,Sheet4!$F:$F,0))+INDEX(Sheet4!$G:$G,MATCH(Sheet1!E314,Sheet4!$F:$F,0))+INDEX(Sheet4!$G:$G,MATCH(Sheet1!F314,Sheet4!$F:$F,0))+INDEX(Sheet4!$G:$G,MATCH(Sheet1!G314,Sheet4!$F:$F,0))+INDEX(Sheet4!$G:$G,MATCH(Sheet1!H314,Sheet4!$F:$F,0))+INDEX(Sheet4!$G:$G,MATCH(Sheet1!I314,Sheet4!$F:$F,0))+INDEX(Sheet4!$G:$G,MATCH(Sheet1!J314,Sheet4!$F:$F,0)),"")</f>
        <v/>
      </c>
      <c r="Q314" s="15"/>
      <c r="R314" s="18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19"/>
      <c r="AD314" s="19"/>
      <c r="AE314" s="20"/>
      <c r="AF314">
        <f si="101" t="shared"/>
        <v>0</v>
      </c>
      <c r="AH314">
        <v>291</v>
      </c>
      <c r="AI314" t="str">
        <f si="100" t="shared"/>
        <v>Ben SimmonsRicky RubioDevin BookerMonte MorrisLuol DengGerald GreenJohn CollinsJosh JacksonKarl-Anthony Towns</v>
      </c>
      <c r="AJ314">
        <f si="102" t="shared"/>
        <v>0</v>
      </c>
      <c r="AK314">
        <f si="103" t="shared"/>
        <v>0</v>
      </c>
      <c r="AL314">
        <f si="104" t="shared"/>
        <v>0</v>
      </c>
      <c r="AM314">
        <f si="105" t="shared"/>
        <v>0</v>
      </c>
      <c r="AN314">
        <f si="106" t="shared"/>
        <v>0</v>
      </c>
      <c r="AO314">
        <f si="107" t="shared"/>
        <v>0</v>
      </c>
      <c r="AP314">
        <f si="108" t="shared"/>
        <v>0</v>
      </c>
      <c r="AQ314">
        <f si="109" t="shared"/>
        <v>0</v>
      </c>
      <c r="AR314">
        <f si="110" t="shared"/>
        <v>0</v>
      </c>
      <c r="AS314">
        <f si="111" t="shared"/>
        <v>0</v>
      </c>
      <c r="AU314" t="str">
        <f>IFERROR(VLOOKUP(C314,Results!$A$2:$B$240,2,FALSE)+VLOOKUP(D314,Results!$A$2:$B$240,2,FALSE)+VLOOKUP(E314,Results!$A$2:$B$240,2,FALSE)+VLOOKUP(F314,Results!$A$2:$B$240,2,FALSE)+VLOOKUP(G314,Results!$A$2:$B$240,2,FALSE)+VLOOKUP(H314,Results!$A$2:$B$240,2,FALSE)+VLOOKUP(I314,Results!$A$2:$B$240,2,FALSE)+VLOOKUP(J314,Results!$A$2:$B$240,2,FALSE)+VLOOKUP(B314,Results!$A$2:$B$240,2,FALSE)-MIN(VLOOKUP(C314,Results!$A$2:$B$240,2,FALSE),VLOOKUP(D314,Results!$A$2:$B$240,2,FALSE),VLOOKUP(E314,Results!$A$2:$B$240,2,FALSE),VLOOKUP(F314,Results!$A$2:$B$240,2,FALSE),VLOOKUP(G314,Results!$A$2:$B$240,2,FALSE),VLOOKUP(H314,Results!$A$2:$B$240,2,FALSE),VLOOKUP(I314,Results!$A$2:$B$240,2,FALSE),VLOOKUP(J314,Results!$A$2:$B$240,2,FALSE),VLOOKUP(B314,Results!$A$2:$B$240,2,FALSE)),"")</f>
        <v/>
      </c>
    </row>
    <row customHeight="1" ht="18.75" r="315" spans="2:47" x14ac:dyDescent="0.3">
      <c r="B315" s="7" t="s">
        <v>166</v>
      </c>
      <c r="C315" s="7" t="s">
        <v>108</v>
      </c>
      <c r="D315" s="7" t="s">
        <v>146</v>
      </c>
      <c r="E315" s="7" t="s">
        <v>148</v>
      </c>
      <c r="F315" s="7" t="s">
        <v>96</v>
      </c>
      <c r="G315" s="7" t="s">
        <v>159</v>
      </c>
      <c r="H315" s="7" t="s">
        <v>153</v>
      </c>
      <c r="I315" s="7" t="s">
        <v>181</v>
      </c>
      <c r="J315" s="7" t="s">
        <v>156</v>
      </c>
      <c r="K315" t="n">
        <v>16.0</v>
      </c>
      <c r="L315" s="30">
        <f si="98" t="shared"/>
        <v>0</v>
      </c>
      <c r="M315" s="6"/>
      <c r="N315" s="35" t="str">
        <f si="99" t="shared"/>
        <v/>
      </c>
      <c r="O315" s="59">
        <f>(IF(ISNUMBER(MATCH(B315,Sheet4!$K$92:$K$101,0)),1,0)+IF(ISNUMBER(MATCH(C315,Sheet4!$K$92:$K$101,0)),1,0)+IF(ISNUMBER(MATCH(D315,Sheet4!$K$92:$K$101,0)),1,0)+IF(ISNUMBER(MATCH(E315,Sheet4!$K$92:$K$101,0)),1,0)+IF(ISNUMBER(MATCH(F315,Sheet4!$K$92:$K$101,0)),1,0)+IF(ISNUMBER(MATCH(G315,Sheet4!$K$92:$K$101,0)),1,0)+IF(ISNUMBER(MATCH(H315,Sheet4!$K$92:$K$101,0)),1,0)+IF(ISNUMBER(MATCH(I315,Sheet4!$K$92:$K$101,0)),1,0)+IF(ISNUMBER(MATCH(J315,Sheet4!$K$92:$K$101,0)),1,0))
-
(IF(ISNUMBER(MATCH(B315,Sheet4!$F$2:$F$11,0)),1,0)+IF(ISNUMBER(MATCH(C315,Sheet4!$F$2:$F$11,0)),1,0)+IF(ISNUMBER(MATCH(D315,Sheet4!$F$2:$F$11,0)),1,0)+IF(ISNUMBER(MATCH(E315,Sheet4!$F$2:$F$11,0)),1,0)+IF(ISNUMBER(MATCH(F315,Sheet4!$F$2:$F$11,0)),1,0)+IF(ISNUMBER(MATCH(G315,Sheet4!$F$2:$F$11,0)),1,0)+IF(ISNUMBER(MATCH(H315,Sheet4!$F$2:$F$11,0)),1,0)+IF(ISNUMBER(MATCH(I315,Sheet4!$F$2:$F$11,0)),1,0)+IF(ISNUMBER(MATCH(J315,Sheet4!$F$2:$F$11,0)),1,0))</f>
        <v>0</v>
      </c>
      <c r="P315" s="40" t="str">
        <f>IFERROR(INDEX(Sheet4!$G:$G,MATCH(Sheet1!B315,Sheet4!$F:$F,0))+INDEX(Sheet4!$G:$G,MATCH(Sheet1!C315,Sheet4!$F:$F,0))+INDEX(Sheet4!$G:$G,MATCH(Sheet1!D315,Sheet4!$F:$F,0))+INDEX(Sheet4!$G:$G,MATCH(Sheet1!E315,Sheet4!$F:$F,0))+INDEX(Sheet4!$G:$G,MATCH(Sheet1!F315,Sheet4!$F:$F,0))+INDEX(Sheet4!$G:$G,MATCH(Sheet1!G315,Sheet4!$F:$F,0))+INDEX(Sheet4!$G:$G,MATCH(Sheet1!H315,Sheet4!$F:$F,0))+INDEX(Sheet4!$G:$G,MATCH(Sheet1!I315,Sheet4!$F:$F,0))+INDEX(Sheet4!$G:$G,MATCH(Sheet1!J315,Sheet4!$F:$F,0)),"")</f>
        <v/>
      </c>
      <c r="Q315" s="15"/>
      <c r="R315" s="18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19"/>
      <c r="AD315" s="19"/>
      <c r="AE315" s="20"/>
      <c r="AF315">
        <f si="101" t="shared"/>
        <v>0</v>
      </c>
      <c r="AH315">
        <v>292</v>
      </c>
      <c r="AI315" t="str">
        <f si="100" t="shared"/>
        <v>Jeremy LinIsaiah CanaanJames HardenMonte MorrisKelly OubreCorey BrewerKenneth FariedJosh JacksonKarl-Anthony Towns</v>
      </c>
      <c r="AJ315">
        <f si="102" t="shared"/>
        <v>0</v>
      </c>
      <c r="AK315">
        <f si="103" t="shared"/>
        <v>0</v>
      </c>
      <c r="AL315">
        <f si="104" t="shared"/>
        <v>0</v>
      </c>
      <c r="AM315">
        <f si="105" t="shared"/>
        <v>0</v>
      </c>
      <c r="AN315">
        <f si="106" t="shared"/>
        <v>0</v>
      </c>
      <c r="AO315">
        <f si="107" t="shared"/>
        <v>0</v>
      </c>
      <c r="AP315">
        <f si="108" t="shared"/>
        <v>0</v>
      </c>
      <c r="AQ315">
        <f si="109" t="shared"/>
        <v>0</v>
      </c>
      <c r="AR315">
        <f si="110" t="shared"/>
        <v>0</v>
      </c>
      <c r="AS315">
        <f si="111" t="shared"/>
        <v>0</v>
      </c>
      <c r="AU315" t="str">
        <f>IFERROR(VLOOKUP(C315,Results!$A$2:$B$240,2,FALSE)+VLOOKUP(D315,Results!$A$2:$B$240,2,FALSE)+VLOOKUP(E315,Results!$A$2:$B$240,2,FALSE)+VLOOKUP(F315,Results!$A$2:$B$240,2,FALSE)+VLOOKUP(G315,Results!$A$2:$B$240,2,FALSE)+VLOOKUP(H315,Results!$A$2:$B$240,2,FALSE)+VLOOKUP(I315,Results!$A$2:$B$240,2,FALSE)+VLOOKUP(J315,Results!$A$2:$B$240,2,FALSE)+VLOOKUP(B315,Results!$A$2:$B$240,2,FALSE)-MIN(VLOOKUP(C315,Results!$A$2:$B$240,2,FALSE),VLOOKUP(D315,Results!$A$2:$B$240,2,FALSE),VLOOKUP(E315,Results!$A$2:$B$240,2,FALSE),VLOOKUP(F315,Results!$A$2:$B$240,2,FALSE),VLOOKUP(G315,Results!$A$2:$B$240,2,FALSE),VLOOKUP(H315,Results!$A$2:$B$240,2,FALSE),VLOOKUP(I315,Results!$A$2:$B$240,2,FALSE),VLOOKUP(J315,Results!$A$2:$B$240,2,FALSE),VLOOKUP(B315,Results!$A$2:$B$240,2,FALSE)),"")</f>
        <v/>
      </c>
    </row>
    <row customHeight="1" ht="18.75" r="316" spans="2:47" x14ac:dyDescent="0.3">
      <c r="B316" s="7" t="s">
        <v>166</v>
      </c>
      <c r="C316" s="7" t="s">
        <v>87</v>
      </c>
      <c r="D316" s="7" t="s">
        <v>99</v>
      </c>
      <c r="E316" s="7" t="s">
        <v>146</v>
      </c>
      <c r="F316" s="7" t="s">
        <v>177</v>
      </c>
      <c r="G316" s="7" t="s">
        <v>179</v>
      </c>
      <c r="H316" s="7" t="s">
        <v>152</v>
      </c>
      <c r="I316" s="7" t="s">
        <v>155</v>
      </c>
      <c r="J316" s="7" t="s">
        <v>186</v>
      </c>
      <c r="K316" t="n">
        <v>16.0</v>
      </c>
      <c r="L316" s="30">
        <f si="98" t="shared"/>
        <v>0</v>
      </c>
      <c r="M316" s="6"/>
      <c r="N316" s="35" t="str">
        <f si="99" t="shared"/>
        <v/>
      </c>
      <c r="O316" s="59">
        <f>(IF(ISNUMBER(MATCH(B316,Sheet4!$K$92:$K$101,0)),1,0)+IF(ISNUMBER(MATCH(C316,Sheet4!$K$92:$K$101,0)),1,0)+IF(ISNUMBER(MATCH(D316,Sheet4!$K$92:$K$101,0)),1,0)+IF(ISNUMBER(MATCH(E316,Sheet4!$K$92:$K$101,0)),1,0)+IF(ISNUMBER(MATCH(F316,Sheet4!$K$92:$K$101,0)),1,0)+IF(ISNUMBER(MATCH(G316,Sheet4!$K$92:$K$101,0)),1,0)+IF(ISNUMBER(MATCH(H316,Sheet4!$K$92:$K$101,0)),1,0)+IF(ISNUMBER(MATCH(I316,Sheet4!$K$92:$K$101,0)),1,0)+IF(ISNUMBER(MATCH(J316,Sheet4!$K$92:$K$101,0)),1,0))
-
(IF(ISNUMBER(MATCH(B316,Sheet4!$F$2:$F$11,0)),1,0)+IF(ISNUMBER(MATCH(C316,Sheet4!$F$2:$F$11,0)),1,0)+IF(ISNUMBER(MATCH(D316,Sheet4!$F$2:$F$11,0)),1,0)+IF(ISNUMBER(MATCH(E316,Sheet4!$F$2:$F$11,0)),1,0)+IF(ISNUMBER(MATCH(F316,Sheet4!$F$2:$F$11,0)),1,0)+IF(ISNUMBER(MATCH(G316,Sheet4!$F$2:$F$11,0)),1,0)+IF(ISNUMBER(MATCH(H316,Sheet4!$F$2:$F$11,0)),1,0)+IF(ISNUMBER(MATCH(I316,Sheet4!$F$2:$F$11,0)),1,0)+IF(ISNUMBER(MATCH(J316,Sheet4!$F$2:$F$11,0)),1,0))</f>
        <v>0</v>
      </c>
      <c r="P316" s="40" t="str">
        <f>IFERROR(INDEX(Sheet4!$G:$G,MATCH(Sheet1!B316,Sheet4!$F:$F,0))+INDEX(Sheet4!$G:$G,MATCH(Sheet1!C316,Sheet4!$F:$F,0))+INDEX(Sheet4!$G:$G,MATCH(Sheet1!D316,Sheet4!$F:$F,0))+INDEX(Sheet4!$G:$G,MATCH(Sheet1!E316,Sheet4!$F:$F,0))+INDEX(Sheet4!$G:$G,MATCH(Sheet1!F316,Sheet4!$F:$F,0))+INDEX(Sheet4!$G:$G,MATCH(Sheet1!G316,Sheet4!$F:$F,0))+INDEX(Sheet4!$G:$G,MATCH(Sheet1!H316,Sheet4!$F:$F,0))+INDEX(Sheet4!$G:$G,MATCH(Sheet1!I316,Sheet4!$F:$F,0))+INDEX(Sheet4!$G:$G,MATCH(Sheet1!J316,Sheet4!$F:$F,0)),"")</f>
        <v/>
      </c>
      <c r="Q316" s="15"/>
      <c r="R316" s="18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19"/>
      <c r="AD316" s="19"/>
      <c r="AE316" s="20"/>
      <c r="AF316">
        <f si="101" t="shared"/>
        <v>0</v>
      </c>
      <c r="AH316">
        <v>293</v>
      </c>
      <c r="AI316" t="str">
        <f si="100" t="shared"/>
        <v>Ben SimmonsLandry ShametDevin BookerMalik BeasleyWill BartonJae CrowderKenneth FariedPaul MillsapRudy Gobert</v>
      </c>
      <c r="AJ316">
        <f si="102" t="shared"/>
        <v>0</v>
      </c>
      <c r="AK316">
        <f si="103" t="shared"/>
        <v>0</v>
      </c>
      <c r="AL316">
        <f si="104" t="shared"/>
        <v>0</v>
      </c>
      <c r="AM316">
        <f si="105" t="shared"/>
        <v>0</v>
      </c>
      <c r="AN316">
        <f si="106" t="shared"/>
        <v>0</v>
      </c>
      <c r="AO316">
        <f si="107" t="shared"/>
        <v>0</v>
      </c>
      <c r="AP316">
        <f si="108" t="shared"/>
        <v>0</v>
      </c>
      <c r="AQ316">
        <f si="109" t="shared"/>
        <v>0</v>
      </c>
      <c r="AR316">
        <f si="110" t="shared"/>
        <v>0</v>
      </c>
      <c r="AS316">
        <f si="111" t="shared"/>
        <v>0</v>
      </c>
      <c r="AU316" t="str">
        <f>IFERROR(VLOOKUP(C316,Results!$A$2:$B$240,2,FALSE)+VLOOKUP(D316,Results!$A$2:$B$240,2,FALSE)+VLOOKUP(E316,Results!$A$2:$B$240,2,FALSE)+VLOOKUP(F316,Results!$A$2:$B$240,2,FALSE)+VLOOKUP(G316,Results!$A$2:$B$240,2,FALSE)+VLOOKUP(H316,Results!$A$2:$B$240,2,FALSE)+VLOOKUP(I316,Results!$A$2:$B$240,2,FALSE)+VLOOKUP(J316,Results!$A$2:$B$240,2,FALSE)+VLOOKUP(B316,Results!$A$2:$B$240,2,FALSE)-MIN(VLOOKUP(C316,Results!$A$2:$B$240,2,FALSE),VLOOKUP(D316,Results!$A$2:$B$240,2,FALSE),VLOOKUP(E316,Results!$A$2:$B$240,2,FALSE),VLOOKUP(F316,Results!$A$2:$B$240,2,FALSE),VLOOKUP(G316,Results!$A$2:$B$240,2,FALSE),VLOOKUP(H316,Results!$A$2:$B$240,2,FALSE),VLOOKUP(I316,Results!$A$2:$B$240,2,FALSE),VLOOKUP(J316,Results!$A$2:$B$240,2,FALSE),VLOOKUP(B316,Results!$A$2:$B$240,2,FALSE)),"")</f>
        <v/>
      </c>
    </row>
    <row customHeight="1" ht="18.75" r="317" spans="2:47" x14ac:dyDescent="0.3">
      <c r="B317" s="7" t="s">
        <v>166</v>
      </c>
      <c r="C317" s="7" t="s">
        <v>87</v>
      </c>
      <c r="D317" s="7" t="s">
        <v>173</v>
      </c>
      <c r="E317" s="7" t="s">
        <v>174</v>
      </c>
      <c r="F317" s="7" t="s">
        <v>96</v>
      </c>
      <c r="G317" s="7" t="s">
        <v>159</v>
      </c>
      <c r="H317" s="7" t="s">
        <v>181</v>
      </c>
      <c r="I317" s="7" t="s">
        <v>152</v>
      </c>
      <c r="J317" s="7" t="s">
        <v>187</v>
      </c>
      <c r="K317" t="n">
        <v>16.0</v>
      </c>
      <c r="L317" s="30">
        <f si="98" t="shared"/>
        <v>0</v>
      </c>
      <c r="M317" s="6"/>
      <c r="N317" s="35" t="str">
        <f si="99" t="shared"/>
        <v/>
      </c>
      <c r="O317" s="59">
        <f>(IF(ISNUMBER(MATCH(B317,Sheet4!$K$92:$K$101,0)),1,0)+IF(ISNUMBER(MATCH(C317,Sheet4!$K$92:$K$101,0)),1,0)+IF(ISNUMBER(MATCH(D317,Sheet4!$K$92:$K$101,0)),1,0)+IF(ISNUMBER(MATCH(E317,Sheet4!$K$92:$K$101,0)),1,0)+IF(ISNUMBER(MATCH(F317,Sheet4!$K$92:$K$101,0)),1,0)+IF(ISNUMBER(MATCH(G317,Sheet4!$K$92:$K$101,0)),1,0)+IF(ISNUMBER(MATCH(H317,Sheet4!$K$92:$K$101,0)),1,0)+IF(ISNUMBER(MATCH(I317,Sheet4!$K$92:$K$101,0)),1,0)+IF(ISNUMBER(MATCH(J317,Sheet4!$K$92:$K$101,0)),1,0))
-
(IF(ISNUMBER(MATCH(B317,Sheet4!$F$2:$F$11,0)),1,0)+IF(ISNUMBER(MATCH(C317,Sheet4!$F$2:$F$11,0)),1,0)+IF(ISNUMBER(MATCH(D317,Sheet4!$F$2:$F$11,0)),1,0)+IF(ISNUMBER(MATCH(E317,Sheet4!$F$2:$F$11,0)),1,0)+IF(ISNUMBER(MATCH(F317,Sheet4!$F$2:$F$11,0)),1,0)+IF(ISNUMBER(MATCH(G317,Sheet4!$F$2:$F$11,0)),1,0)+IF(ISNUMBER(MATCH(H317,Sheet4!$F$2:$F$11,0)),1,0)+IF(ISNUMBER(MATCH(I317,Sheet4!$F$2:$F$11,0)),1,0)+IF(ISNUMBER(MATCH(J317,Sheet4!$F$2:$F$11,0)),1,0))</f>
        <v>0</v>
      </c>
      <c r="P317" s="40" t="str">
        <f>IFERROR(INDEX(Sheet4!$G:$G,MATCH(Sheet1!B317,Sheet4!$F:$F,0))+INDEX(Sheet4!$G:$G,MATCH(Sheet1!C317,Sheet4!$F:$F,0))+INDEX(Sheet4!$G:$G,MATCH(Sheet1!D317,Sheet4!$F:$F,0))+INDEX(Sheet4!$G:$G,MATCH(Sheet1!E317,Sheet4!$F:$F,0))+INDEX(Sheet4!$G:$G,MATCH(Sheet1!F317,Sheet4!$F:$F,0))+INDEX(Sheet4!$G:$G,MATCH(Sheet1!G317,Sheet4!$F:$F,0))+INDEX(Sheet4!$G:$G,MATCH(Sheet1!H317,Sheet4!$F:$F,0))+INDEX(Sheet4!$G:$G,MATCH(Sheet1!I317,Sheet4!$F:$F,0))+INDEX(Sheet4!$G:$G,MATCH(Sheet1!J317,Sheet4!$F:$F,0)),"")</f>
        <v/>
      </c>
      <c r="Q317" s="15"/>
      <c r="R317" s="18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19"/>
      <c r="AD317" s="19"/>
      <c r="AE317" s="20"/>
      <c r="AF317">
        <f si="101" t="shared"/>
        <v>0</v>
      </c>
      <c r="AH317">
        <v>294</v>
      </c>
      <c r="AI317" t="str">
        <f si="100" t="shared"/>
        <v>Trae YoungIsaiah CanaanDevin BookerMonte MorrisKelly OubreDeAndre' BembryKenneth FariedJosh JacksonJoel Embiid</v>
      </c>
      <c r="AJ317">
        <f si="102" t="shared"/>
        <v>0</v>
      </c>
      <c r="AK317">
        <f si="103" t="shared"/>
        <v>0</v>
      </c>
      <c r="AL317">
        <f si="104" t="shared"/>
        <v>0</v>
      </c>
      <c r="AM317">
        <f si="105" t="shared"/>
        <v>0</v>
      </c>
      <c r="AN317">
        <f si="106" t="shared"/>
        <v>0</v>
      </c>
      <c r="AO317">
        <f si="107" t="shared"/>
        <v>0</v>
      </c>
      <c r="AP317">
        <f si="108" t="shared"/>
        <v>0</v>
      </c>
      <c r="AQ317">
        <f si="109" t="shared"/>
        <v>0</v>
      </c>
      <c r="AR317">
        <f si="110" t="shared"/>
        <v>0</v>
      </c>
      <c r="AS317">
        <f si="111" t="shared"/>
        <v>0</v>
      </c>
      <c r="AU317" t="str">
        <f>IFERROR(VLOOKUP(C317,Results!$A$2:$B$240,2,FALSE)+VLOOKUP(D317,Results!$A$2:$B$240,2,FALSE)+VLOOKUP(E317,Results!$A$2:$B$240,2,FALSE)+VLOOKUP(F317,Results!$A$2:$B$240,2,FALSE)+VLOOKUP(G317,Results!$A$2:$B$240,2,FALSE)+VLOOKUP(H317,Results!$A$2:$B$240,2,FALSE)+VLOOKUP(I317,Results!$A$2:$B$240,2,FALSE)+VLOOKUP(J317,Results!$A$2:$B$240,2,FALSE)+VLOOKUP(B317,Results!$A$2:$B$240,2,FALSE)-MIN(VLOOKUP(C317,Results!$A$2:$B$240,2,FALSE),VLOOKUP(D317,Results!$A$2:$B$240,2,FALSE),VLOOKUP(E317,Results!$A$2:$B$240,2,FALSE),VLOOKUP(F317,Results!$A$2:$B$240,2,FALSE),VLOOKUP(G317,Results!$A$2:$B$240,2,FALSE),VLOOKUP(H317,Results!$A$2:$B$240,2,FALSE),VLOOKUP(I317,Results!$A$2:$B$240,2,FALSE),VLOOKUP(J317,Results!$A$2:$B$240,2,FALSE),VLOOKUP(B317,Results!$A$2:$B$240,2,FALSE)),"")</f>
        <v/>
      </c>
    </row>
    <row customHeight="1" ht="18.75" r="318" spans="2:47" x14ac:dyDescent="0.3">
      <c r="B318" s="7" t="s">
        <v>87</v>
      </c>
      <c r="C318" s="7" t="s">
        <v>170</v>
      </c>
      <c r="D318" s="7" t="s">
        <v>172</v>
      </c>
      <c r="E318" s="7" t="s">
        <v>173</v>
      </c>
      <c r="F318" s="7" t="s">
        <v>150</v>
      </c>
      <c r="G318" s="7" t="s">
        <v>179</v>
      </c>
      <c r="H318" s="7" t="s">
        <v>92</v>
      </c>
      <c r="I318" s="7" t="s">
        <v>152</v>
      </c>
      <c r="J318" s="7" t="s">
        <v>98</v>
      </c>
      <c r="K318" t="n">
        <v>16.0</v>
      </c>
      <c r="L318" s="30">
        <f si="98" t="shared"/>
        <v>0</v>
      </c>
      <c r="M318" s="6"/>
      <c r="N318" s="35" t="str">
        <f si="99" t="shared"/>
        <v/>
      </c>
      <c r="O318" s="59">
        <f>(IF(ISNUMBER(MATCH(B318,Sheet4!$K$92:$K$101,0)),1,0)+IF(ISNUMBER(MATCH(C318,Sheet4!$K$92:$K$101,0)),1,0)+IF(ISNUMBER(MATCH(D318,Sheet4!$K$92:$K$101,0)),1,0)+IF(ISNUMBER(MATCH(E318,Sheet4!$K$92:$K$101,0)),1,0)+IF(ISNUMBER(MATCH(F318,Sheet4!$K$92:$K$101,0)),1,0)+IF(ISNUMBER(MATCH(G318,Sheet4!$K$92:$K$101,0)),1,0)+IF(ISNUMBER(MATCH(H318,Sheet4!$K$92:$K$101,0)),1,0)+IF(ISNUMBER(MATCH(I318,Sheet4!$K$92:$K$101,0)),1,0)+IF(ISNUMBER(MATCH(J318,Sheet4!$K$92:$K$101,0)),1,0))
-
(IF(ISNUMBER(MATCH(B318,Sheet4!$F$2:$F$11,0)),1,0)+IF(ISNUMBER(MATCH(C318,Sheet4!$F$2:$F$11,0)),1,0)+IF(ISNUMBER(MATCH(D318,Sheet4!$F$2:$F$11,0)),1,0)+IF(ISNUMBER(MATCH(E318,Sheet4!$F$2:$F$11,0)),1,0)+IF(ISNUMBER(MATCH(F318,Sheet4!$F$2:$F$11,0)),1,0)+IF(ISNUMBER(MATCH(G318,Sheet4!$F$2:$F$11,0)),1,0)+IF(ISNUMBER(MATCH(H318,Sheet4!$F$2:$F$11,0)),1,0)+IF(ISNUMBER(MATCH(I318,Sheet4!$F$2:$F$11,0)),1,0)+IF(ISNUMBER(MATCH(J318,Sheet4!$F$2:$F$11,0)),1,0))</f>
        <v>0</v>
      </c>
      <c r="P318" s="40" t="str">
        <f>IFERROR(INDEX(Sheet4!$G:$G,MATCH(Sheet1!B318,Sheet4!$F:$F,0))+INDEX(Sheet4!$G:$G,MATCH(Sheet1!C318,Sheet4!$F:$F,0))+INDEX(Sheet4!$G:$G,MATCH(Sheet1!D318,Sheet4!$F:$F,0))+INDEX(Sheet4!$G:$G,MATCH(Sheet1!E318,Sheet4!$F:$F,0))+INDEX(Sheet4!$G:$G,MATCH(Sheet1!F318,Sheet4!$F:$F,0))+INDEX(Sheet4!$G:$G,MATCH(Sheet1!G318,Sheet4!$F:$F,0))+INDEX(Sheet4!$G:$G,MATCH(Sheet1!H318,Sheet4!$F:$F,0))+INDEX(Sheet4!$G:$G,MATCH(Sheet1!I318,Sheet4!$F:$F,0))+INDEX(Sheet4!$G:$G,MATCH(Sheet1!J318,Sheet4!$F:$F,0)),"")</f>
        <v/>
      </c>
      <c r="Q318" s="15"/>
      <c r="R318" s="18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19"/>
      <c r="AD318" s="19"/>
      <c r="AE318" s="20"/>
      <c r="AF318">
        <f si="101" t="shared"/>
        <v>0</v>
      </c>
      <c r="AH318">
        <v>295</v>
      </c>
      <c r="AI318" t="str">
        <f si="100" t="shared"/>
        <v>Ben SimmonsIsaiah CanaanJimmy ButlerMonte MorrisKelly OubreJae CrowderJohn CollinsDerrick FavorsKarl-Anthony Towns</v>
      </c>
      <c r="AJ318">
        <f si="102" t="shared"/>
        <v>0</v>
      </c>
      <c r="AK318">
        <f si="103" t="shared"/>
        <v>0</v>
      </c>
      <c r="AL318">
        <f si="104" t="shared"/>
        <v>0</v>
      </c>
      <c r="AM318">
        <f si="105" t="shared"/>
        <v>0</v>
      </c>
      <c r="AN318">
        <f si="106" t="shared"/>
        <v>0</v>
      </c>
      <c r="AO318">
        <f si="107" t="shared"/>
        <v>0</v>
      </c>
      <c r="AP318">
        <f si="108" t="shared"/>
        <v>0</v>
      </c>
      <c r="AQ318">
        <f si="109" t="shared"/>
        <v>0</v>
      </c>
      <c r="AR318">
        <f si="110" t="shared"/>
        <v>0</v>
      </c>
      <c r="AS318">
        <f si="111" t="shared"/>
        <v>0</v>
      </c>
      <c r="AU318" t="str">
        <f>IFERROR(VLOOKUP(C318,Results!$A$2:$B$240,2,FALSE)+VLOOKUP(D318,Results!$A$2:$B$240,2,FALSE)+VLOOKUP(E318,Results!$A$2:$B$240,2,FALSE)+VLOOKUP(F318,Results!$A$2:$B$240,2,FALSE)+VLOOKUP(G318,Results!$A$2:$B$240,2,FALSE)+VLOOKUP(H318,Results!$A$2:$B$240,2,FALSE)+VLOOKUP(I318,Results!$A$2:$B$240,2,FALSE)+VLOOKUP(J318,Results!$A$2:$B$240,2,FALSE)+VLOOKUP(B318,Results!$A$2:$B$240,2,FALSE)-MIN(VLOOKUP(C318,Results!$A$2:$B$240,2,FALSE),VLOOKUP(D318,Results!$A$2:$B$240,2,FALSE),VLOOKUP(E318,Results!$A$2:$B$240,2,FALSE),VLOOKUP(F318,Results!$A$2:$B$240,2,FALSE),VLOOKUP(G318,Results!$A$2:$B$240,2,FALSE),VLOOKUP(H318,Results!$A$2:$B$240,2,FALSE),VLOOKUP(I318,Results!$A$2:$B$240,2,FALSE),VLOOKUP(J318,Results!$A$2:$B$240,2,FALSE),VLOOKUP(B318,Results!$A$2:$B$240,2,FALSE)),"")</f>
        <v/>
      </c>
    </row>
    <row customHeight="1" ht="18.75" r="319" spans="2:47" x14ac:dyDescent="0.3">
      <c r="B319" s="7" t="s">
        <v>166</v>
      </c>
      <c r="C319" s="7" t="s">
        <v>170</v>
      </c>
      <c r="D319" s="7" t="s">
        <v>172</v>
      </c>
      <c r="E319" s="7" t="s">
        <v>146</v>
      </c>
      <c r="F319" s="7" t="s">
        <v>150</v>
      </c>
      <c r="G319" s="7" t="s">
        <v>178</v>
      </c>
      <c r="H319" s="7" t="s">
        <v>152</v>
      </c>
      <c r="I319" s="7" t="s">
        <v>154</v>
      </c>
      <c r="J319" s="7" t="s">
        <v>156</v>
      </c>
      <c r="K319" t="n">
        <v>16.0</v>
      </c>
      <c r="L319" s="30">
        <f si="98" t="shared"/>
        <v>0</v>
      </c>
      <c r="M319" s="6"/>
      <c r="N319" s="35" t="str">
        <f si="99" t="shared"/>
        <v/>
      </c>
      <c r="O319" s="59">
        <f>(IF(ISNUMBER(MATCH(B319,Sheet4!$K$92:$K$101,0)),1,0)+IF(ISNUMBER(MATCH(C319,Sheet4!$K$92:$K$101,0)),1,0)+IF(ISNUMBER(MATCH(D319,Sheet4!$K$92:$K$101,0)),1,0)+IF(ISNUMBER(MATCH(E319,Sheet4!$K$92:$K$101,0)),1,0)+IF(ISNUMBER(MATCH(F319,Sheet4!$K$92:$K$101,0)),1,0)+IF(ISNUMBER(MATCH(G319,Sheet4!$K$92:$K$101,0)),1,0)+IF(ISNUMBER(MATCH(H319,Sheet4!$K$92:$K$101,0)),1,0)+IF(ISNUMBER(MATCH(I319,Sheet4!$K$92:$K$101,0)),1,0)+IF(ISNUMBER(MATCH(J319,Sheet4!$K$92:$K$101,0)),1,0))
-
(IF(ISNUMBER(MATCH(B319,Sheet4!$F$2:$F$11,0)),1,0)+IF(ISNUMBER(MATCH(C319,Sheet4!$F$2:$F$11,0)),1,0)+IF(ISNUMBER(MATCH(D319,Sheet4!$F$2:$F$11,0)),1,0)+IF(ISNUMBER(MATCH(E319,Sheet4!$F$2:$F$11,0)),1,0)+IF(ISNUMBER(MATCH(F319,Sheet4!$F$2:$F$11,0)),1,0)+IF(ISNUMBER(MATCH(G319,Sheet4!$F$2:$F$11,0)),1,0)+IF(ISNUMBER(MATCH(H319,Sheet4!$F$2:$F$11,0)),1,0)+IF(ISNUMBER(MATCH(I319,Sheet4!$F$2:$F$11,0)),1,0)+IF(ISNUMBER(MATCH(J319,Sheet4!$F$2:$F$11,0)),1,0))</f>
        <v>0</v>
      </c>
      <c r="P319" s="40" t="str">
        <f>IFERROR(INDEX(Sheet4!$G:$G,MATCH(Sheet1!B319,Sheet4!$F:$F,0))+INDEX(Sheet4!$G:$G,MATCH(Sheet1!C319,Sheet4!$F:$F,0))+INDEX(Sheet4!$G:$G,MATCH(Sheet1!D319,Sheet4!$F:$F,0))+INDEX(Sheet4!$G:$G,MATCH(Sheet1!E319,Sheet4!$F:$F,0))+INDEX(Sheet4!$G:$G,MATCH(Sheet1!F319,Sheet4!$F:$F,0))+INDEX(Sheet4!$G:$G,MATCH(Sheet1!G319,Sheet4!$F:$F,0))+INDEX(Sheet4!$G:$G,MATCH(Sheet1!H319,Sheet4!$F:$F,0))+INDEX(Sheet4!$G:$G,MATCH(Sheet1!I319,Sheet4!$F:$F,0))+INDEX(Sheet4!$G:$G,MATCH(Sheet1!J319,Sheet4!$F:$F,0)),"")</f>
        <v/>
      </c>
      <c r="Q319" s="15"/>
      <c r="R319" s="18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19"/>
      <c r="AD319" s="19"/>
      <c r="AE319" s="20"/>
      <c r="AF319">
        <f si="101" t="shared"/>
        <v>0</v>
      </c>
      <c r="AH319">
        <v>296</v>
      </c>
      <c r="AI319" t="str">
        <f si="100" t="shared"/>
        <v>Ben SimmonsTrae YoungDevin BookerJimmy ButlerCorey BrewerGerald GreenJosh JacksonPaul MillsapDeandre Ayton</v>
      </c>
      <c r="AJ319">
        <f si="102" t="shared"/>
        <v>0</v>
      </c>
      <c r="AK319">
        <f si="103" t="shared"/>
        <v>0</v>
      </c>
      <c r="AL319">
        <f si="104" t="shared"/>
        <v>0</v>
      </c>
      <c r="AM319">
        <f si="105" t="shared"/>
        <v>0</v>
      </c>
      <c r="AN319">
        <f si="106" t="shared"/>
        <v>0</v>
      </c>
      <c r="AO319">
        <f si="107" t="shared"/>
        <v>0</v>
      </c>
      <c r="AP319">
        <f si="108" t="shared"/>
        <v>0</v>
      </c>
      <c r="AQ319">
        <f si="109" t="shared"/>
        <v>0</v>
      </c>
      <c r="AR319">
        <f si="110" t="shared"/>
        <v>0</v>
      </c>
      <c r="AS319">
        <f si="111" t="shared"/>
        <v>0</v>
      </c>
      <c r="AU319" t="str">
        <f>IFERROR(VLOOKUP(C319,Results!$A$2:$B$240,2,FALSE)+VLOOKUP(D319,Results!$A$2:$B$240,2,FALSE)+VLOOKUP(E319,Results!$A$2:$B$240,2,FALSE)+VLOOKUP(F319,Results!$A$2:$B$240,2,FALSE)+VLOOKUP(G319,Results!$A$2:$B$240,2,FALSE)+VLOOKUP(H319,Results!$A$2:$B$240,2,FALSE)+VLOOKUP(I319,Results!$A$2:$B$240,2,FALSE)+VLOOKUP(J319,Results!$A$2:$B$240,2,FALSE)+VLOOKUP(B319,Results!$A$2:$B$240,2,FALSE)-MIN(VLOOKUP(C319,Results!$A$2:$B$240,2,FALSE),VLOOKUP(D319,Results!$A$2:$B$240,2,FALSE),VLOOKUP(E319,Results!$A$2:$B$240,2,FALSE),VLOOKUP(F319,Results!$A$2:$B$240,2,FALSE),VLOOKUP(G319,Results!$A$2:$B$240,2,FALSE),VLOOKUP(H319,Results!$A$2:$B$240,2,FALSE),VLOOKUP(I319,Results!$A$2:$B$240,2,FALSE),VLOOKUP(J319,Results!$A$2:$B$240,2,FALSE),VLOOKUP(B319,Results!$A$2:$B$240,2,FALSE)),"")</f>
        <v/>
      </c>
    </row>
    <row customHeight="1" ht="18.75" r="320" spans="2:47" x14ac:dyDescent="0.3">
      <c r="B320" s="7" t="s">
        <v>166</v>
      </c>
      <c r="C320" s="7" t="s">
        <v>170</v>
      </c>
      <c r="D320" s="7" t="s">
        <v>172</v>
      </c>
      <c r="E320" s="7" t="s">
        <v>146</v>
      </c>
      <c r="F320" s="7" t="s">
        <v>150</v>
      </c>
      <c r="G320" s="7" t="s">
        <v>179</v>
      </c>
      <c r="H320" s="7" t="s">
        <v>93</v>
      </c>
      <c r="I320" s="7" t="s">
        <v>152</v>
      </c>
      <c r="J320" s="7" t="s">
        <v>156</v>
      </c>
      <c r="K320" t="n">
        <v>16.0</v>
      </c>
      <c r="L320" s="30">
        <f si="98" t="shared"/>
        <v>0</v>
      </c>
      <c r="M320" s="6"/>
      <c r="N320" s="35" t="str">
        <f si="99" t="shared"/>
        <v/>
      </c>
      <c r="O320" s="59">
        <f>(IF(ISNUMBER(MATCH(B320,Sheet4!$K$92:$K$101,0)),1,0)+IF(ISNUMBER(MATCH(C320,Sheet4!$K$92:$K$101,0)),1,0)+IF(ISNUMBER(MATCH(D320,Sheet4!$K$92:$K$101,0)),1,0)+IF(ISNUMBER(MATCH(E320,Sheet4!$K$92:$K$101,0)),1,0)+IF(ISNUMBER(MATCH(F320,Sheet4!$K$92:$K$101,0)),1,0)+IF(ISNUMBER(MATCH(G320,Sheet4!$K$92:$K$101,0)),1,0)+IF(ISNUMBER(MATCH(H320,Sheet4!$K$92:$K$101,0)),1,0)+IF(ISNUMBER(MATCH(I320,Sheet4!$K$92:$K$101,0)),1,0)+IF(ISNUMBER(MATCH(J320,Sheet4!$K$92:$K$101,0)),1,0))
-
(IF(ISNUMBER(MATCH(B320,Sheet4!$F$2:$F$11,0)),1,0)+IF(ISNUMBER(MATCH(C320,Sheet4!$F$2:$F$11,0)),1,0)+IF(ISNUMBER(MATCH(D320,Sheet4!$F$2:$F$11,0)),1,0)+IF(ISNUMBER(MATCH(E320,Sheet4!$F$2:$F$11,0)),1,0)+IF(ISNUMBER(MATCH(F320,Sheet4!$F$2:$F$11,0)),1,0)+IF(ISNUMBER(MATCH(G320,Sheet4!$F$2:$F$11,0)),1,0)+IF(ISNUMBER(MATCH(H320,Sheet4!$F$2:$F$11,0)),1,0)+IF(ISNUMBER(MATCH(I320,Sheet4!$F$2:$F$11,0)),1,0)+IF(ISNUMBER(MATCH(J320,Sheet4!$F$2:$F$11,0)),1,0))</f>
        <v>0</v>
      </c>
      <c r="P320" s="40" t="str">
        <f>IFERROR(INDEX(Sheet4!$G:$G,MATCH(Sheet1!B320,Sheet4!$F:$F,0))+INDEX(Sheet4!$G:$G,MATCH(Sheet1!C320,Sheet4!$F:$F,0))+INDEX(Sheet4!$G:$G,MATCH(Sheet1!D320,Sheet4!$F:$F,0))+INDEX(Sheet4!$G:$G,MATCH(Sheet1!E320,Sheet4!$F:$F,0))+INDEX(Sheet4!$G:$G,MATCH(Sheet1!F320,Sheet4!$F:$F,0))+INDEX(Sheet4!$G:$G,MATCH(Sheet1!G320,Sheet4!$F:$F,0))+INDEX(Sheet4!$G:$G,MATCH(Sheet1!H320,Sheet4!$F:$F,0))+INDEX(Sheet4!$G:$G,MATCH(Sheet1!I320,Sheet4!$F:$F,0))+INDEX(Sheet4!$G:$G,MATCH(Sheet1!J320,Sheet4!$F:$F,0)),"")</f>
        <v/>
      </c>
      <c r="Q320" s="15"/>
      <c r="R320" s="18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19"/>
      <c r="AD320" s="19"/>
      <c r="AE320" s="20"/>
      <c r="AF320">
        <f si="101" t="shared"/>
        <v>0</v>
      </c>
      <c r="AH320">
        <v>297</v>
      </c>
      <c r="AI320" t="str">
        <f si="100" t="shared"/>
        <v>Ben SimmonsJeremy LinDevin BookerMalik BeasleyKelly OubreCorey BrewerJohn CollinsPaul MillsapKarl-Anthony Towns</v>
      </c>
      <c r="AJ320">
        <f si="102" t="shared"/>
        <v>0</v>
      </c>
      <c r="AK320">
        <f si="103" t="shared"/>
        <v>0</v>
      </c>
      <c r="AL320">
        <f si="104" t="shared"/>
        <v>0</v>
      </c>
      <c r="AM320">
        <f si="105" t="shared"/>
        <v>0</v>
      </c>
      <c r="AN320">
        <f si="106" t="shared"/>
        <v>0</v>
      </c>
      <c r="AO320">
        <f si="107" t="shared"/>
        <v>0</v>
      </c>
      <c r="AP320">
        <f si="108" t="shared"/>
        <v>0</v>
      </c>
      <c r="AQ320">
        <f si="109" t="shared"/>
        <v>0</v>
      </c>
      <c r="AR320">
        <f si="110" t="shared"/>
        <v>0</v>
      </c>
      <c r="AS320">
        <f si="111" t="shared"/>
        <v>0</v>
      </c>
      <c r="AU320" t="str">
        <f>IFERROR(VLOOKUP(C320,Results!$A$2:$B$240,2,FALSE)+VLOOKUP(D320,Results!$A$2:$B$240,2,FALSE)+VLOOKUP(E320,Results!$A$2:$B$240,2,FALSE)+VLOOKUP(F320,Results!$A$2:$B$240,2,FALSE)+VLOOKUP(G320,Results!$A$2:$B$240,2,FALSE)+VLOOKUP(H320,Results!$A$2:$B$240,2,FALSE)+VLOOKUP(I320,Results!$A$2:$B$240,2,FALSE)+VLOOKUP(J320,Results!$A$2:$B$240,2,FALSE)+VLOOKUP(B320,Results!$A$2:$B$240,2,FALSE)-MIN(VLOOKUP(C320,Results!$A$2:$B$240,2,FALSE),VLOOKUP(D320,Results!$A$2:$B$240,2,FALSE),VLOOKUP(E320,Results!$A$2:$B$240,2,FALSE),VLOOKUP(F320,Results!$A$2:$B$240,2,FALSE),VLOOKUP(G320,Results!$A$2:$B$240,2,FALSE),VLOOKUP(H320,Results!$A$2:$B$240,2,FALSE),VLOOKUP(I320,Results!$A$2:$B$240,2,FALSE),VLOOKUP(J320,Results!$A$2:$B$240,2,FALSE),VLOOKUP(B320,Results!$A$2:$B$240,2,FALSE)),"")</f>
        <v/>
      </c>
    </row>
    <row customHeight="1" ht="18.75" r="321" spans="2:47" x14ac:dyDescent="0.3">
      <c r="B321" s="7" t="s">
        <v>166</v>
      </c>
      <c r="C321" s="7" t="s">
        <v>171</v>
      </c>
      <c r="D321" s="7" t="s">
        <v>173</v>
      </c>
      <c r="E321" s="7" t="s">
        <v>146</v>
      </c>
      <c r="F321" s="7" t="s">
        <v>90</v>
      </c>
      <c r="G321" s="7" t="s">
        <v>105</v>
      </c>
      <c r="H321" s="7" t="s">
        <v>153</v>
      </c>
      <c r="I321" s="7" t="s">
        <v>181</v>
      </c>
      <c r="J321" s="7" t="s">
        <v>186</v>
      </c>
      <c r="K321" t="n">
        <v>16.0</v>
      </c>
      <c r="L321" s="30">
        <f si="98" t="shared"/>
        <v>0</v>
      </c>
      <c r="M321" s="6"/>
      <c r="N321" s="35" t="str">
        <f si="99" t="shared"/>
        <v/>
      </c>
      <c r="O321" s="59">
        <f>(IF(ISNUMBER(MATCH(B321,Sheet4!$K$92:$K$101,0)),1,0)+IF(ISNUMBER(MATCH(C321,Sheet4!$K$92:$K$101,0)),1,0)+IF(ISNUMBER(MATCH(D321,Sheet4!$K$92:$K$101,0)),1,0)+IF(ISNUMBER(MATCH(E321,Sheet4!$K$92:$K$101,0)),1,0)+IF(ISNUMBER(MATCH(F321,Sheet4!$K$92:$K$101,0)),1,0)+IF(ISNUMBER(MATCH(G321,Sheet4!$K$92:$K$101,0)),1,0)+IF(ISNUMBER(MATCH(H321,Sheet4!$K$92:$K$101,0)),1,0)+IF(ISNUMBER(MATCH(I321,Sheet4!$K$92:$K$101,0)),1,0)+IF(ISNUMBER(MATCH(J321,Sheet4!$K$92:$K$101,0)),1,0))
-
(IF(ISNUMBER(MATCH(B321,Sheet4!$F$2:$F$11,0)),1,0)+IF(ISNUMBER(MATCH(C321,Sheet4!$F$2:$F$11,0)),1,0)+IF(ISNUMBER(MATCH(D321,Sheet4!$F$2:$F$11,0)),1,0)+IF(ISNUMBER(MATCH(E321,Sheet4!$F$2:$F$11,0)),1,0)+IF(ISNUMBER(MATCH(F321,Sheet4!$F$2:$F$11,0)),1,0)+IF(ISNUMBER(MATCH(G321,Sheet4!$F$2:$F$11,0)),1,0)+IF(ISNUMBER(MATCH(H321,Sheet4!$F$2:$F$11,0)),1,0)+IF(ISNUMBER(MATCH(I321,Sheet4!$F$2:$F$11,0)),1,0)+IF(ISNUMBER(MATCH(J321,Sheet4!$F$2:$F$11,0)),1,0))</f>
        <v>0</v>
      </c>
      <c r="P321" s="40" t="str">
        <f>IFERROR(INDEX(Sheet4!$G:$G,MATCH(Sheet1!B321,Sheet4!$F:$F,0))+INDEX(Sheet4!$G:$G,MATCH(Sheet1!C321,Sheet4!$F:$F,0))+INDEX(Sheet4!$G:$G,MATCH(Sheet1!D321,Sheet4!$F:$F,0))+INDEX(Sheet4!$G:$G,MATCH(Sheet1!E321,Sheet4!$F:$F,0))+INDEX(Sheet4!$G:$G,MATCH(Sheet1!F321,Sheet4!$F:$F,0))+INDEX(Sheet4!$G:$G,MATCH(Sheet1!G321,Sheet4!$F:$F,0))+INDEX(Sheet4!$G:$G,MATCH(Sheet1!H321,Sheet4!$F:$F,0))+INDEX(Sheet4!$G:$G,MATCH(Sheet1!I321,Sheet4!$F:$F,0))+INDEX(Sheet4!$G:$G,MATCH(Sheet1!J321,Sheet4!$F:$F,0)),"")</f>
        <v/>
      </c>
      <c r="Q321" s="15"/>
      <c r="R321" s="18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19"/>
      <c r="AD321" s="19"/>
      <c r="AE321" s="20"/>
      <c r="AF321">
        <f si="101" t="shared"/>
        <v>0</v>
      </c>
      <c r="AH321">
        <v>298</v>
      </c>
      <c r="AI321" t="str">
        <f si="100" t="shared"/>
        <v>Ben SimmonsJeremy LinJimmy ButlerMonte MorrisKelly OubreDeAndre' BembryJosh JacksonPaul MillsapNikola Jokic</v>
      </c>
      <c r="AJ321">
        <f si="102" t="shared"/>
        <v>0</v>
      </c>
      <c r="AK321">
        <f si="103" t="shared"/>
        <v>0</v>
      </c>
      <c r="AL321">
        <f si="104" t="shared"/>
        <v>0</v>
      </c>
      <c r="AM321">
        <f si="105" t="shared"/>
        <v>0</v>
      </c>
      <c r="AN321">
        <f si="106" t="shared"/>
        <v>0</v>
      </c>
      <c r="AO321">
        <f si="107" t="shared"/>
        <v>0</v>
      </c>
      <c r="AP321">
        <f si="108" t="shared"/>
        <v>0</v>
      </c>
      <c r="AQ321">
        <f si="109" t="shared"/>
        <v>0</v>
      </c>
      <c r="AR321">
        <f si="110" t="shared"/>
        <v>0</v>
      </c>
      <c r="AS321">
        <f si="111" t="shared"/>
        <v>0</v>
      </c>
      <c r="AU321" t="str">
        <f>IFERROR(VLOOKUP(C321,Results!$A$2:$B$240,2,FALSE)+VLOOKUP(D321,Results!$A$2:$B$240,2,FALSE)+VLOOKUP(E321,Results!$A$2:$B$240,2,FALSE)+VLOOKUP(F321,Results!$A$2:$B$240,2,FALSE)+VLOOKUP(G321,Results!$A$2:$B$240,2,FALSE)+VLOOKUP(H321,Results!$A$2:$B$240,2,FALSE)+VLOOKUP(I321,Results!$A$2:$B$240,2,FALSE)+VLOOKUP(J321,Results!$A$2:$B$240,2,FALSE)+VLOOKUP(B321,Results!$A$2:$B$240,2,FALSE)-MIN(VLOOKUP(C321,Results!$A$2:$B$240,2,FALSE),VLOOKUP(D321,Results!$A$2:$B$240,2,FALSE),VLOOKUP(E321,Results!$A$2:$B$240,2,FALSE),VLOOKUP(F321,Results!$A$2:$B$240,2,FALSE),VLOOKUP(G321,Results!$A$2:$B$240,2,FALSE),VLOOKUP(H321,Results!$A$2:$B$240,2,FALSE),VLOOKUP(I321,Results!$A$2:$B$240,2,FALSE),VLOOKUP(J321,Results!$A$2:$B$240,2,FALSE),VLOOKUP(B321,Results!$A$2:$B$240,2,FALSE)),"")</f>
        <v/>
      </c>
    </row>
    <row customHeight="1" ht="18.75" r="322" spans="2:47" x14ac:dyDescent="0.3">
      <c r="B322" s="7" t="s">
        <v>108</v>
      </c>
      <c r="C322" s="7" t="s">
        <v>171</v>
      </c>
      <c r="D322" s="7" t="s">
        <v>172</v>
      </c>
      <c r="E322" s="7" t="s">
        <v>173</v>
      </c>
      <c r="F322" s="7" t="s">
        <v>177</v>
      </c>
      <c r="G322" s="7" t="s">
        <v>90</v>
      </c>
      <c r="H322" s="7" t="s">
        <v>181</v>
      </c>
      <c r="I322" s="7" t="s">
        <v>103</v>
      </c>
      <c r="J322" s="7" t="s">
        <v>186</v>
      </c>
      <c r="K322" t="n">
        <v>16.0</v>
      </c>
      <c r="L322" s="30">
        <f si="98" t="shared"/>
        <v>0</v>
      </c>
      <c r="M322" s="6"/>
      <c r="N322" s="35" t="str">
        <f si="99" t="shared"/>
        <v/>
      </c>
      <c r="O322" s="59">
        <f>(IF(ISNUMBER(MATCH(B322,Sheet4!$K$92:$K$101,0)),1,0)+IF(ISNUMBER(MATCH(C322,Sheet4!$K$92:$K$101,0)),1,0)+IF(ISNUMBER(MATCH(D322,Sheet4!$K$92:$K$101,0)),1,0)+IF(ISNUMBER(MATCH(E322,Sheet4!$K$92:$K$101,0)),1,0)+IF(ISNUMBER(MATCH(F322,Sheet4!$K$92:$K$101,0)),1,0)+IF(ISNUMBER(MATCH(G322,Sheet4!$K$92:$K$101,0)),1,0)+IF(ISNUMBER(MATCH(H322,Sheet4!$K$92:$K$101,0)),1,0)+IF(ISNUMBER(MATCH(I322,Sheet4!$K$92:$K$101,0)),1,0)+IF(ISNUMBER(MATCH(J322,Sheet4!$K$92:$K$101,0)),1,0))
-
(IF(ISNUMBER(MATCH(B322,Sheet4!$F$2:$F$11,0)),1,0)+IF(ISNUMBER(MATCH(C322,Sheet4!$F$2:$F$11,0)),1,0)+IF(ISNUMBER(MATCH(D322,Sheet4!$F$2:$F$11,0)),1,0)+IF(ISNUMBER(MATCH(E322,Sheet4!$F$2:$F$11,0)),1,0)+IF(ISNUMBER(MATCH(F322,Sheet4!$F$2:$F$11,0)),1,0)+IF(ISNUMBER(MATCH(G322,Sheet4!$F$2:$F$11,0)),1,0)+IF(ISNUMBER(MATCH(H322,Sheet4!$F$2:$F$11,0)),1,0)+IF(ISNUMBER(MATCH(I322,Sheet4!$F$2:$F$11,0)),1,0)+IF(ISNUMBER(MATCH(J322,Sheet4!$F$2:$F$11,0)),1,0))</f>
        <v>0</v>
      </c>
      <c r="P322" s="40" t="str">
        <f>IFERROR(INDEX(Sheet4!$G:$G,MATCH(Sheet1!B322,Sheet4!$F:$F,0))+INDEX(Sheet4!$G:$G,MATCH(Sheet1!C322,Sheet4!$F:$F,0))+INDEX(Sheet4!$G:$G,MATCH(Sheet1!D322,Sheet4!$F:$F,0))+INDEX(Sheet4!$G:$G,MATCH(Sheet1!E322,Sheet4!$F:$F,0))+INDEX(Sheet4!$G:$G,MATCH(Sheet1!F322,Sheet4!$F:$F,0))+INDEX(Sheet4!$G:$G,MATCH(Sheet1!G322,Sheet4!$F:$F,0))+INDEX(Sheet4!$G:$G,MATCH(Sheet1!H322,Sheet4!$F:$F,0))+INDEX(Sheet4!$G:$G,MATCH(Sheet1!I322,Sheet4!$F:$F,0))+INDEX(Sheet4!$G:$G,MATCH(Sheet1!J322,Sheet4!$F:$F,0)),"")</f>
        <v/>
      </c>
      <c r="Q322" s="15"/>
      <c r="R322" s="18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19"/>
      <c r="AD322" s="19"/>
      <c r="AE322" s="20"/>
      <c r="AF322">
        <f si="101" t="shared"/>
        <v>0</v>
      </c>
      <c r="AH322">
        <v>299</v>
      </c>
      <c r="AI322" t="str">
        <f si="100" t="shared"/>
        <v>Ben SimmonsJeremy LinJimmy ButlerMonte MorrisWill BartonKelly OubrePaul MillsapTrey LylesJoel Embiid</v>
      </c>
      <c r="AJ322">
        <f si="102" t="shared"/>
        <v>0</v>
      </c>
      <c r="AK322">
        <f si="103" t="shared"/>
        <v>0</v>
      </c>
      <c r="AL322">
        <f si="104" t="shared"/>
        <v>0</v>
      </c>
      <c r="AM322">
        <f si="105" t="shared"/>
        <v>0</v>
      </c>
      <c r="AN322">
        <f si="106" t="shared"/>
        <v>0</v>
      </c>
      <c r="AO322">
        <f si="107" t="shared"/>
        <v>0</v>
      </c>
      <c r="AP322">
        <f si="108" t="shared"/>
        <v>0</v>
      </c>
      <c r="AQ322">
        <f si="109" t="shared"/>
        <v>0</v>
      </c>
      <c r="AR322">
        <f si="110" t="shared"/>
        <v>0</v>
      </c>
      <c r="AS322">
        <f si="111" t="shared"/>
        <v>0</v>
      </c>
      <c r="AU322" t="str">
        <f>IFERROR(VLOOKUP(C322,Results!$A$2:$B$240,2,FALSE)+VLOOKUP(D322,Results!$A$2:$B$240,2,FALSE)+VLOOKUP(E322,Results!$A$2:$B$240,2,FALSE)+VLOOKUP(F322,Results!$A$2:$B$240,2,FALSE)+VLOOKUP(G322,Results!$A$2:$B$240,2,FALSE)+VLOOKUP(H322,Results!$A$2:$B$240,2,FALSE)+VLOOKUP(I322,Results!$A$2:$B$240,2,FALSE)+VLOOKUP(J322,Results!$A$2:$B$240,2,FALSE)+VLOOKUP(B322,Results!$A$2:$B$240,2,FALSE)-MIN(VLOOKUP(C322,Results!$A$2:$B$240,2,FALSE),VLOOKUP(D322,Results!$A$2:$B$240,2,FALSE),VLOOKUP(E322,Results!$A$2:$B$240,2,FALSE),VLOOKUP(F322,Results!$A$2:$B$240,2,FALSE),VLOOKUP(G322,Results!$A$2:$B$240,2,FALSE),VLOOKUP(H322,Results!$A$2:$B$240,2,FALSE),VLOOKUP(I322,Results!$A$2:$B$240,2,FALSE),VLOOKUP(J322,Results!$A$2:$B$240,2,FALSE),VLOOKUP(B322,Results!$A$2:$B$240,2,FALSE)),"")</f>
        <v/>
      </c>
    </row>
    <row customHeight="1" ht="18.75" r="323" spans="2:47" x14ac:dyDescent="0.3">
      <c r="B323" s="7" t="s">
        <v>166</v>
      </c>
      <c r="C323" s="7" t="s">
        <v>171</v>
      </c>
      <c r="D323" s="7" t="s">
        <v>172</v>
      </c>
      <c r="E323" s="7" t="s">
        <v>158</v>
      </c>
      <c r="F323" s="7" t="s">
        <v>177</v>
      </c>
      <c r="G323" s="7" t="s">
        <v>96</v>
      </c>
      <c r="H323" s="7" t="s">
        <v>153</v>
      </c>
      <c r="I323" s="7" t="s">
        <v>152</v>
      </c>
      <c r="J323" s="7" t="s">
        <v>98</v>
      </c>
      <c r="K323" t="n">
        <v>16.0</v>
      </c>
      <c r="L323" s="30">
        <f si="98" t="shared"/>
        <v>0</v>
      </c>
      <c r="M323" s="6"/>
      <c r="N323" s="35" t="str">
        <f si="99" t="shared"/>
        <v/>
      </c>
      <c r="O323" s="59">
        <f>(IF(ISNUMBER(MATCH(B323,Sheet4!$K$92:$K$101,0)),1,0)+IF(ISNUMBER(MATCH(C323,Sheet4!$K$92:$K$101,0)),1,0)+IF(ISNUMBER(MATCH(D323,Sheet4!$K$92:$K$101,0)),1,0)+IF(ISNUMBER(MATCH(E323,Sheet4!$K$92:$K$101,0)),1,0)+IF(ISNUMBER(MATCH(F323,Sheet4!$K$92:$K$101,0)),1,0)+IF(ISNUMBER(MATCH(G323,Sheet4!$K$92:$K$101,0)),1,0)+IF(ISNUMBER(MATCH(H323,Sheet4!$K$92:$K$101,0)),1,0)+IF(ISNUMBER(MATCH(I323,Sheet4!$K$92:$K$101,0)),1,0)+IF(ISNUMBER(MATCH(J323,Sheet4!$K$92:$K$101,0)),1,0))
-
(IF(ISNUMBER(MATCH(B323,Sheet4!$F$2:$F$11,0)),1,0)+IF(ISNUMBER(MATCH(C323,Sheet4!$F$2:$F$11,0)),1,0)+IF(ISNUMBER(MATCH(D323,Sheet4!$F$2:$F$11,0)),1,0)+IF(ISNUMBER(MATCH(E323,Sheet4!$F$2:$F$11,0)),1,0)+IF(ISNUMBER(MATCH(F323,Sheet4!$F$2:$F$11,0)),1,0)+IF(ISNUMBER(MATCH(G323,Sheet4!$F$2:$F$11,0)),1,0)+IF(ISNUMBER(MATCH(H323,Sheet4!$F$2:$F$11,0)),1,0)+IF(ISNUMBER(MATCH(I323,Sheet4!$F$2:$F$11,0)),1,0)+IF(ISNUMBER(MATCH(J323,Sheet4!$F$2:$F$11,0)),1,0))</f>
        <v>0</v>
      </c>
      <c r="P323" s="40" t="str">
        <f>IFERROR(INDEX(Sheet4!$G:$G,MATCH(Sheet1!B323,Sheet4!$F:$F,0))+INDEX(Sheet4!$G:$G,MATCH(Sheet1!C323,Sheet4!$F:$F,0))+INDEX(Sheet4!$G:$G,MATCH(Sheet1!D323,Sheet4!$F:$F,0))+INDEX(Sheet4!$G:$G,MATCH(Sheet1!E323,Sheet4!$F:$F,0))+INDEX(Sheet4!$G:$G,MATCH(Sheet1!F323,Sheet4!$F:$F,0))+INDEX(Sheet4!$G:$G,MATCH(Sheet1!G323,Sheet4!$F:$F,0))+INDEX(Sheet4!$G:$G,MATCH(Sheet1!H323,Sheet4!$F:$F,0))+INDEX(Sheet4!$G:$G,MATCH(Sheet1!I323,Sheet4!$F:$F,0))+INDEX(Sheet4!$G:$G,MATCH(Sheet1!J323,Sheet4!$F:$F,0)),"")</f>
        <v/>
      </c>
      <c r="Q323" s="15"/>
      <c r="R323" s="18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19"/>
      <c r="AD323" s="19"/>
      <c r="AE323" s="20"/>
      <c r="AF323">
        <f si="101" t="shared"/>
        <v>0</v>
      </c>
      <c r="AH323">
        <v>300</v>
      </c>
      <c r="AI323" t="str">
        <f si="100" t="shared"/>
        <v>Ben SimmonsDe'Aaron FoxDevin BookerMonte MorrisKelly OubreMikal BridgesPaul MillsapJonah BoldenRudy Gobert</v>
      </c>
      <c r="AJ323">
        <f si="102" t="shared"/>
        <v>0</v>
      </c>
      <c r="AK323">
        <f si="103" t="shared"/>
        <v>0</v>
      </c>
      <c r="AL323">
        <f si="104" t="shared"/>
        <v>0</v>
      </c>
      <c r="AM323">
        <f si="105" t="shared"/>
        <v>0</v>
      </c>
      <c r="AN323">
        <f si="106" t="shared"/>
        <v>0</v>
      </c>
      <c r="AO323">
        <f si="107" t="shared"/>
        <v>0</v>
      </c>
      <c r="AP323">
        <f si="108" t="shared"/>
        <v>0</v>
      </c>
      <c r="AQ323">
        <f si="109" t="shared"/>
        <v>0</v>
      </c>
      <c r="AR323">
        <f si="110" t="shared"/>
        <v>0</v>
      </c>
      <c r="AS323">
        <f si="111" t="shared"/>
        <v>0</v>
      </c>
      <c r="AU323" t="str">
        <f>IFERROR(VLOOKUP(C323,Results!$A$2:$B$240,2,FALSE)+VLOOKUP(D323,Results!$A$2:$B$240,2,FALSE)+VLOOKUP(E323,Results!$A$2:$B$240,2,FALSE)+VLOOKUP(F323,Results!$A$2:$B$240,2,FALSE)+VLOOKUP(G323,Results!$A$2:$B$240,2,FALSE)+VLOOKUP(H323,Results!$A$2:$B$240,2,FALSE)+VLOOKUP(I323,Results!$A$2:$B$240,2,FALSE)+VLOOKUP(J323,Results!$A$2:$B$240,2,FALSE)+VLOOKUP(B323,Results!$A$2:$B$240,2,FALSE)-MIN(VLOOKUP(C323,Results!$A$2:$B$240,2,FALSE),VLOOKUP(D323,Results!$A$2:$B$240,2,FALSE),VLOOKUP(E323,Results!$A$2:$B$240,2,FALSE),VLOOKUP(F323,Results!$A$2:$B$240,2,FALSE),VLOOKUP(G323,Results!$A$2:$B$240,2,FALSE),VLOOKUP(H323,Results!$A$2:$B$240,2,FALSE),VLOOKUP(I323,Results!$A$2:$B$240,2,FALSE),VLOOKUP(J323,Results!$A$2:$B$240,2,FALSE),VLOOKUP(B323,Results!$A$2:$B$240,2,FALSE)),"")</f>
        <v/>
      </c>
    </row>
    <row customHeight="1" ht="18.75" r="324" spans="2:47" x14ac:dyDescent="0.3">
      <c r="B324" s="7" t="s">
        <v>166</v>
      </c>
      <c r="C324" s="7" t="s">
        <v>108</v>
      </c>
      <c r="D324" s="7" t="s">
        <v>172</v>
      </c>
      <c r="E324" s="7" t="s">
        <v>158</v>
      </c>
      <c r="F324" s="7" t="s">
        <v>179</v>
      </c>
      <c r="G324" s="7" t="s">
        <v>159</v>
      </c>
      <c r="H324" s="7" t="s">
        <v>153</v>
      </c>
      <c r="I324" s="7" t="s">
        <v>181</v>
      </c>
      <c r="J324" s="7" t="s">
        <v>186</v>
      </c>
      <c r="K324" t="n">
        <v>16.0</v>
      </c>
      <c r="L324" s="30">
        <f si="98" t="shared"/>
        <v>0</v>
      </c>
      <c r="M324" s="6"/>
      <c r="N324" s="35" t="str">
        <f si="99" t="shared"/>
        <v/>
      </c>
      <c r="O324" s="59">
        <f>(IF(ISNUMBER(MATCH(B324,Sheet4!$K$92:$K$101,0)),1,0)+IF(ISNUMBER(MATCH(C324,Sheet4!$K$92:$K$101,0)),1,0)+IF(ISNUMBER(MATCH(D324,Sheet4!$K$92:$K$101,0)),1,0)+IF(ISNUMBER(MATCH(E324,Sheet4!$K$92:$K$101,0)),1,0)+IF(ISNUMBER(MATCH(F324,Sheet4!$K$92:$K$101,0)),1,0)+IF(ISNUMBER(MATCH(G324,Sheet4!$K$92:$K$101,0)),1,0)+IF(ISNUMBER(MATCH(H324,Sheet4!$K$92:$K$101,0)),1,0)+IF(ISNUMBER(MATCH(I324,Sheet4!$K$92:$K$101,0)),1,0)+IF(ISNUMBER(MATCH(J324,Sheet4!$K$92:$K$101,0)),1,0))
-
(IF(ISNUMBER(MATCH(B324,Sheet4!$F$2:$F$11,0)),1,0)+IF(ISNUMBER(MATCH(C324,Sheet4!$F$2:$F$11,0)),1,0)+IF(ISNUMBER(MATCH(D324,Sheet4!$F$2:$F$11,0)),1,0)+IF(ISNUMBER(MATCH(E324,Sheet4!$F$2:$F$11,0)),1,0)+IF(ISNUMBER(MATCH(F324,Sheet4!$F$2:$F$11,0)),1,0)+IF(ISNUMBER(MATCH(G324,Sheet4!$F$2:$F$11,0)),1,0)+IF(ISNUMBER(MATCH(H324,Sheet4!$F$2:$F$11,0)),1,0)+IF(ISNUMBER(MATCH(I324,Sheet4!$F$2:$F$11,0)),1,0)+IF(ISNUMBER(MATCH(J324,Sheet4!$F$2:$F$11,0)),1,0))</f>
        <v>0</v>
      </c>
      <c r="P324" s="40" t="str">
        <f>IFERROR(INDEX(Sheet4!$G:$G,MATCH(Sheet1!B324,Sheet4!$F:$F,0))+INDEX(Sheet4!$G:$G,MATCH(Sheet1!C324,Sheet4!$F:$F,0))+INDEX(Sheet4!$G:$G,MATCH(Sheet1!D324,Sheet4!$F:$F,0))+INDEX(Sheet4!$G:$G,MATCH(Sheet1!E324,Sheet4!$F:$F,0))+INDEX(Sheet4!$G:$G,MATCH(Sheet1!F324,Sheet4!$F:$F,0))+INDEX(Sheet4!$G:$G,MATCH(Sheet1!G324,Sheet4!$F:$F,0))+INDEX(Sheet4!$G:$G,MATCH(Sheet1!H324,Sheet4!$F:$F,0))+INDEX(Sheet4!$G:$G,MATCH(Sheet1!I324,Sheet4!$F:$F,0))+INDEX(Sheet4!$G:$G,MATCH(Sheet1!J324,Sheet4!$F:$F,0)),"")</f>
        <v/>
      </c>
      <c r="Q324" s="15"/>
      <c r="R324" s="18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19"/>
      <c r="AD324" s="19"/>
      <c r="AE324" s="20"/>
      <c r="AF324">
        <f si="101" t="shared"/>
        <v>0</v>
      </c>
      <c r="AH324">
        <v>301</v>
      </c>
      <c r="AI324" t="str">
        <f si="100" t="shared"/>
        <v>Ricky RubioIsaiah CanaanDevin BookerMonte MorrisKelly OubreJoe InglesKenneth FariedPaul MillsapNikola Jokic</v>
      </c>
      <c r="AJ324">
        <f si="102" t="shared"/>
        <v>0</v>
      </c>
      <c r="AK324">
        <f si="103" t="shared"/>
        <v>0</v>
      </c>
      <c r="AL324">
        <f si="104" t="shared"/>
        <v>0</v>
      </c>
      <c r="AM324">
        <f si="105" t="shared"/>
        <v>0</v>
      </c>
      <c r="AN324">
        <f si="106" t="shared"/>
        <v>0</v>
      </c>
      <c r="AO324">
        <f si="107" t="shared"/>
        <v>0</v>
      </c>
      <c r="AP324">
        <f si="108" t="shared"/>
        <v>0</v>
      </c>
      <c r="AQ324">
        <f si="109" t="shared"/>
        <v>0</v>
      </c>
      <c r="AR324">
        <f si="110" t="shared"/>
        <v>0</v>
      </c>
      <c r="AS324">
        <f si="111" t="shared"/>
        <v>0</v>
      </c>
      <c r="AU324" t="str">
        <f>IFERROR(VLOOKUP(C324,Results!$A$2:$B$240,2,FALSE)+VLOOKUP(D324,Results!$A$2:$B$240,2,FALSE)+VLOOKUP(E324,Results!$A$2:$B$240,2,FALSE)+VLOOKUP(F324,Results!$A$2:$B$240,2,FALSE)+VLOOKUP(G324,Results!$A$2:$B$240,2,FALSE)+VLOOKUP(H324,Results!$A$2:$B$240,2,FALSE)+VLOOKUP(I324,Results!$A$2:$B$240,2,FALSE)+VLOOKUP(J324,Results!$A$2:$B$240,2,FALSE)+VLOOKUP(B324,Results!$A$2:$B$240,2,FALSE)-MIN(VLOOKUP(C324,Results!$A$2:$B$240,2,FALSE),VLOOKUP(D324,Results!$A$2:$B$240,2,FALSE),VLOOKUP(E324,Results!$A$2:$B$240,2,FALSE),VLOOKUP(F324,Results!$A$2:$B$240,2,FALSE),VLOOKUP(G324,Results!$A$2:$B$240,2,FALSE),VLOOKUP(H324,Results!$A$2:$B$240,2,FALSE),VLOOKUP(I324,Results!$A$2:$B$240,2,FALSE),VLOOKUP(J324,Results!$A$2:$B$240,2,FALSE),VLOOKUP(B324,Results!$A$2:$B$240,2,FALSE)),"")</f>
        <v/>
      </c>
    </row>
    <row customHeight="1" ht="18.75" r="325" spans="2:47" x14ac:dyDescent="0.3">
      <c r="B325" s="7" t="s">
        <v>166</v>
      </c>
      <c r="C325" s="7" t="s">
        <v>116</v>
      </c>
      <c r="D325" s="7" t="s">
        <v>172</v>
      </c>
      <c r="E325" s="7" t="s">
        <v>158</v>
      </c>
      <c r="F325" s="7" t="s">
        <v>177</v>
      </c>
      <c r="G325" s="7" t="s">
        <v>159</v>
      </c>
      <c r="H325" s="7" t="s">
        <v>153</v>
      </c>
      <c r="I325" s="7" t="s">
        <v>181</v>
      </c>
      <c r="J325" s="7" t="s">
        <v>186</v>
      </c>
      <c r="K325" t="n">
        <v>16.0</v>
      </c>
      <c r="L325" s="30">
        <f si="98" t="shared"/>
        <v>0</v>
      </c>
      <c r="M325" s="6"/>
      <c r="N325" s="35" t="str">
        <f si="99" t="shared"/>
        <v/>
      </c>
      <c r="O325" s="59">
        <f>(IF(ISNUMBER(MATCH(B325,Sheet4!$K$92:$K$101,0)),1,0)+IF(ISNUMBER(MATCH(C325,Sheet4!$K$92:$K$101,0)),1,0)+IF(ISNUMBER(MATCH(D325,Sheet4!$K$92:$K$101,0)),1,0)+IF(ISNUMBER(MATCH(E325,Sheet4!$K$92:$K$101,0)),1,0)+IF(ISNUMBER(MATCH(F325,Sheet4!$K$92:$K$101,0)),1,0)+IF(ISNUMBER(MATCH(G325,Sheet4!$K$92:$K$101,0)),1,0)+IF(ISNUMBER(MATCH(H325,Sheet4!$K$92:$K$101,0)),1,0)+IF(ISNUMBER(MATCH(I325,Sheet4!$K$92:$K$101,0)),1,0)+IF(ISNUMBER(MATCH(J325,Sheet4!$K$92:$K$101,0)),1,0))
-
(IF(ISNUMBER(MATCH(B325,Sheet4!$F$2:$F$11,0)),1,0)+IF(ISNUMBER(MATCH(C325,Sheet4!$F$2:$F$11,0)),1,0)+IF(ISNUMBER(MATCH(D325,Sheet4!$F$2:$F$11,0)),1,0)+IF(ISNUMBER(MATCH(E325,Sheet4!$F$2:$F$11,0)),1,0)+IF(ISNUMBER(MATCH(F325,Sheet4!$F$2:$F$11,0)),1,0)+IF(ISNUMBER(MATCH(G325,Sheet4!$F$2:$F$11,0)),1,0)+IF(ISNUMBER(MATCH(H325,Sheet4!$F$2:$F$11,0)),1,0)+IF(ISNUMBER(MATCH(I325,Sheet4!$F$2:$F$11,0)),1,0)+IF(ISNUMBER(MATCH(J325,Sheet4!$F$2:$F$11,0)),1,0))</f>
        <v>0</v>
      </c>
      <c r="P325" s="40" t="str">
        <f>IFERROR(INDEX(Sheet4!$G:$G,MATCH(Sheet1!B325,Sheet4!$F:$F,0))+INDEX(Sheet4!$G:$G,MATCH(Sheet1!C325,Sheet4!$F:$F,0))+INDEX(Sheet4!$G:$G,MATCH(Sheet1!D325,Sheet4!$F:$F,0))+INDEX(Sheet4!$G:$G,MATCH(Sheet1!E325,Sheet4!$F:$F,0))+INDEX(Sheet4!$G:$G,MATCH(Sheet1!F325,Sheet4!$F:$F,0))+INDEX(Sheet4!$G:$G,MATCH(Sheet1!G325,Sheet4!$F:$F,0))+INDEX(Sheet4!$G:$G,MATCH(Sheet1!H325,Sheet4!$F:$F,0))+INDEX(Sheet4!$G:$G,MATCH(Sheet1!I325,Sheet4!$F:$F,0))+INDEX(Sheet4!$G:$G,MATCH(Sheet1!J325,Sheet4!$F:$F,0)),"")</f>
        <v/>
      </c>
      <c r="Q325" s="15"/>
      <c r="R325" s="18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19"/>
      <c r="AD325" s="19"/>
      <c r="AE325" s="20"/>
      <c r="AF325">
        <f si="101" t="shared"/>
        <v>0</v>
      </c>
      <c r="AH325">
        <v>302</v>
      </c>
      <c r="AI325" t="str">
        <f si="100" t="shared"/>
        <v>Ben SimmonsJeremy LinJimmy ButlerMonte MorrisKelly OubreCorey BrewerJohn CollinsPaul MillsapKarl-Anthony Towns</v>
      </c>
      <c r="AJ325">
        <f si="102" t="shared"/>
        <v>0</v>
      </c>
      <c r="AK325">
        <f si="103" t="shared"/>
        <v>0</v>
      </c>
      <c r="AL325">
        <f si="104" t="shared"/>
        <v>0</v>
      </c>
      <c r="AM325">
        <f si="105" t="shared"/>
        <v>0</v>
      </c>
      <c r="AN325">
        <f si="106" t="shared"/>
        <v>0</v>
      </c>
      <c r="AO325">
        <f si="107" t="shared"/>
        <v>0</v>
      </c>
      <c r="AP325">
        <f si="108" t="shared"/>
        <v>0</v>
      </c>
      <c r="AQ325">
        <f si="109" t="shared"/>
        <v>0</v>
      </c>
      <c r="AR325">
        <f si="110" t="shared"/>
        <v>0</v>
      </c>
      <c r="AS325">
        <f si="111" t="shared"/>
        <v>0</v>
      </c>
      <c r="AU325" t="str">
        <f>IFERROR(VLOOKUP(C325,Results!$A$2:$B$240,2,FALSE)+VLOOKUP(D325,Results!$A$2:$B$240,2,FALSE)+VLOOKUP(E325,Results!$A$2:$B$240,2,FALSE)+VLOOKUP(F325,Results!$A$2:$B$240,2,FALSE)+VLOOKUP(G325,Results!$A$2:$B$240,2,FALSE)+VLOOKUP(H325,Results!$A$2:$B$240,2,FALSE)+VLOOKUP(I325,Results!$A$2:$B$240,2,FALSE)+VLOOKUP(J325,Results!$A$2:$B$240,2,FALSE)+VLOOKUP(B325,Results!$A$2:$B$240,2,FALSE)-MIN(VLOOKUP(C325,Results!$A$2:$B$240,2,FALSE),VLOOKUP(D325,Results!$A$2:$B$240,2,FALSE),VLOOKUP(E325,Results!$A$2:$B$240,2,FALSE),VLOOKUP(F325,Results!$A$2:$B$240,2,FALSE),VLOOKUP(G325,Results!$A$2:$B$240,2,FALSE),VLOOKUP(H325,Results!$A$2:$B$240,2,FALSE),VLOOKUP(I325,Results!$A$2:$B$240,2,FALSE),VLOOKUP(J325,Results!$A$2:$B$240,2,FALSE),VLOOKUP(B325,Results!$A$2:$B$240,2,FALSE)),"")</f>
        <v/>
      </c>
    </row>
    <row customHeight="1" ht="18.75" r="326" spans="2:47" x14ac:dyDescent="0.3">
      <c r="B326" s="7" t="s">
        <v>166</v>
      </c>
      <c r="C326" s="7" t="s">
        <v>171</v>
      </c>
      <c r="D326" s="7" t="s">
        <v>146</v>
      </c>
      <c r="E326" s="7" t="s">
        <v>148</v>
      </c>
      <c r="F326" s="7" t="s">
        <v>177</v>
      </c>
      <c r="G326" s="7" t="s">
        <v>96</v>
      </c>
      <c r="H326" s="7" t="s">
        <v>153</v>
      </c>
      <c r="I326" s="7" t="s">
        <v>181</v>
      </c>
      <c r="J326" s="7" t="s">
        <v>156</v>
      </c>
      <c r="K326" t="n">
        <v>16.0</v>
      </c>
      <c r="L326" s="30">
        <f si="98" t="shared"/>
        <v>0</v>
      </c>
      <c r="M326" s="6"/>
      <c r="N326" s="35" t="str">
        <f si="99" t="shared"/>
        <v/>
      </c>
      <c r="O326" s="59">
        <f>(IF(ISNUMBER(MATCH(B326,Sheet4!$K$92:$K$101,0)),1,0)+IF(ISNUMBER(MATCH(C326,Sheet4!$K$92:$K$101,0)),1,0)+IF(ISNUMBER(MATCH(D326,Sheet4!$K$92:$K$101,0)),1,0)+IF(ISNUMBER(MATCH(E326,Sheet4!$K$92:$K$101,0)),1,0)+IF(ISNUMBER(MATCH(F326,Sheet4!$K$92:$K$101,0)),1,0)+IF(ISNUMBER(MATCH(G326,Sheet4!$K$92:$K$101,0)),1,0)+IF(ISNUMBER(MATCH(H326,Sheet4!$K$92:$K$101,0)),1,0)+IF(ISNUMBER(MATCH(I326,Sheet4!$K$92:$K$101,0)),1,0)+IF(ISNUMBER(MATCH(J326,Sheet4!$K$92:$K$101,0)),1,0))
-
(IF(ISNUMBER(MATCH(B326,Sheet4!$F$2:$F$11,0)),1,0)+IF(ISNUMBER(MATCH(C326,Sheet4!$F$2:$F$11,0)),1,0)+IF(ISNUMBER(MATCH(D326,Sheet4!$F$2:$F$11,0)),1,0)+IF(ISNUMBER(MATCH(E326,Sheet4!$F$2:$F$11,0)),1,0)+IF(ISNUMBER(MATCH(F326,Sheet4!$F$2:$F$11,0)),1,0)+IF(ISNUMBER(MATCH(G326,Sheet4!$F$2:$F$11,0)),1,0)+IF(ISNUMBER(MATCH(H326,Sheet4!$F$2:$F$11,0)),1,0)+IF(ISNUMBER(MATCH(I326,Sheet4!$F$2:$F$11,0)),1,0)+IF(ISNUMBER(MATCH(J326,Sheet4!$F$2:$F$11,0)),1,0))</f>
        <v>0</v>
      </c>
      <c r="P326" s="40" t="str">
        <f>IFERROR(INDEX(Sheet4!$G:$G,MATCH(Sheet1!B326,Sheet4!$F:$F,0))+INDEX(Sheet4!$G:$G,MATCH(Sheet1!C326,Sheet4!$F:$F,0))+INDEX(Sheet4!$G:$G,MATCH(Sheet1!D326,Sheet4!$F:$F,0))+INDEX(Sheet4!$G:$G,MATCH(Sheet1!E326,Sheet4!$F:$F,0))+INDEX(Sheet4!$G:$G,MATCH(Sheet1!F326,Sheet4!$F:$F,0))+INDEX(Sheet4!$G:$G,MATCH(Sheet1!G326,Sheet4!$F:$F,0))+INDEX(Sheet4!$G:$G,MATCH(Sheet1!H326,Sheet4!$F:$F,0))+INDEX(Sheet4!$G:$G,MATCH(Sheet1!I326,Sheet4!$F:$F,0))+INDEX(Sheet4!$G:$G,MATCH(Sheet1!J326,Sheet4!$F:$F,0)),"")</f>
        <v/>
      </c>
      <c r="Q326" s="15"/>
      <c r="R326" s="18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19"/>
      <c r="AD326" s="19"/>
      <c r="AE326" s="20"/>
      <c r="AF326">
        <f si="101" t="shared"/>
        <v>0</v>
      </c>
      <c r="AH326">
        <v>303</v>
      </c>
      <c r="AI326" t="str">
        <f si="100" t="shared"/>
        <v>Ben SimmonsDe'Aaron FoxDonovan MitchellMonte MorrisCorey BrewerGerald GreenKenneth FariedJohn CollinsDeandre Ayton</v>
      </c>
      <c r="AJ326">
        <f si="102" t="shared"/>
        <v>0</v>
      </c>
      <c r="AK326">
        <f si="103" t="shared"/>
        <v>0</v>
      </c>
      <c r="AL326">
        <f si="104" t="shared"/>
        <v>0</v>
      </c>
      <c r="AM326">
        <f si="105" t="shared"/>
        <v>0</v>
      </c>
      <c r="AN326">
        <f si="106" t="shared"/>
        <v>0</v>
      </c>
      <c r="AO326">
        <f si="107" t="shared"/>
        <v>0</v>
      </c>
      <c r="AP326">
        <f si="108" t="shared"/>
        <v>0</v>
      </c>
      <c r="AQ326">
        <f si="109" t="shared"/>
        <v>0</v>
      </c>
      <c r="AR326">
        <f si="110" t="shared"/>
        <v>0</v>
      </c>
      <c r="AS326">
        <f si="111" t="shared"/>
        <v>0</v>
      </c>
      <c r="AU326" t="str">
        <f>IFERROR(VLOOKUP(C326,Results!$A$2:$B$240,2,FALSE)+VLOOKUP(D326,Results!$A$2:$B$240,2,FALSE)+VLOOKUP(E326,Results!$A$2:$B$240,2,FALSE)+VLOOKUP(F326,Results!$A$2:$B$240,2,FALSE)+VLOOKUP(G326,Results!$A$2:$B$240,2,FALSE)+VLOOKUP(H326,Results!$A$2:$B$240,2,FALSE)+VLOOKUP(I326,Results!$A$2:$B$240,2,FALSE)+VLOOKUP(J326,Results!$A$2:$B$240,2,FALSE)+VLOOKUP(B326,Results!$A$2:$B$240,2,FALSE)-MIN(VLOOKUP(C326,Results!$A$2:$B$240,2,FALSE),VLOOKUP(D326,Results!$A$2:$B$240,2,FALSE),VLOOKUP(E326,Results!$A$2:$B$240,2,FALSE),VLOOKUP(F326,Results!$A$2:$B$240,2,FALSE),VLOOKUP(G326,Results!$A$2:$B$240,2,FALSE),VLOOKUP(H326,Results!$A$2:$B$240,2,FALSE),VLOOKUP(I326,Results!$A$2:$B$240,2,FALSE),VLOOKUP(J326,Results!$A$2:$B$240,2,FALSE),VLOOKUP(B326,Results!$A$2:$B$240,2,FALSE)),"")</f>
        <v/>
      </c>
    </row>
    <row customHeight="1" ht="18.75" r="327" spans="2:47" x14ac:dyDescent="0.3">
      <c r="B327" s="7" t="s">
        <v>166</v>
      </c>
      <c r="C327" s="7" t="s">
        <v>108</v>
      </c>
      <c r="D327" s="7" t="s">
        <v>172</v>
      </c>
      <c r="E327" s="7" t="s">
        <v>146</v>
      </c>
      <c r="F327" s="7" t="s">
        <v>177</v>
      </c>
      <c r="G327" s="7" t="s">
        <v>114</v>
      </c>
      <c r="H327" s="7" t="s">
        <v>153</v>
      </c>
      <c r="I327" s="7" t="s">
        <v>181</v>
      </c>
      <c r="J327" s="7" t="s">
        <v>187</v>
      </c>
      <c r="K327" t="n">
        <v>16.0</v>
      </c>
      <c r="L327" s="30">
        <f si="98" t="shared"/>
        <v>0</v>
      </c>
      <c r="M327" s="6"/>
      <c r="N327" s="35" t="str">
        <f si="99" t="shared"/>
        <v/>
      </c>
      <c r="O327" s="59">
        <f>(IF(ISNUMBER(MATCH(B327,Sheet4!$K$92:$K$101,0)),1,0)+IF(ISNUMBER(MATCH(C327,Sheet4!$K$92:$K$101,0)),1,0)+IF(ISNUMBER(MATCH(D327,Sheet4!$K$92:$K$101,0)),1,0)+IF(ISNUMBER(MATCH(E327,Sheet4!$K$92:$K$101,0)),1,0)+IF(ISNUMBER(MATCH(F327,Sheet4!$K$92:$K$101,0)),1,0)+IF(ISNUMBER(MATCH(G327,Sheet4!$K$92:$K$101,0)),1,0)+IF(ISNUMBER(MATCH(H327,Sheet4!$K$92:$K$101,0)),1,0)+IF(ISNUMBER(MATCH(I327,Sheet4!$K$92:$K$101,0)),1,0)+IF(ISNUMBER(MATCH(J327,Sheet4!$K$92:$K$101,0)),1,0))
-
(IF(ISNUMBER(MATCH(B327,Sheet4!$F$2:$F$11,0)),1,0)+IF(ISNUMBER(MATCH(C327,Sheet4!$F$2:$F$11,0)),1,0)+IF(ISNUMBER(MATCH(D327,Sheet4!$F$2:$F$11,0)),1,0)+IF(ISNUMBER(MATCH(E327,Sheet4!$F$2:$F$11,0)),1,0)+IF(ISNUMBER(MATCH(F327,Sheet4!$F$2:$F$11,0)),1,0)+IF(ISNUMBER(MATCH(G327,Sheet4!$F$2:$F$11,0)),1,0)+IF(ISNUMBER(MATCH(H327,Sheet4!$F$2:$F$11,0)),1,0)+IF(ISNUMBER(MATCH(I327,Sheet4!$F$2:$F$11,0)),1,0)+IF(ISNUMBER(MATCH(J327,Sheet4!$F$2:$F$11,0)),1,0))</f>
        <v>0</v>
      </c>
      <c r="P327" s="40" t="str">
        <f>IFERROR(INDEX(Sheet4!$G:$G,MATCH(Sheet1!B327,Sheet4!$F:$F,0))+INDEX(Sheet4!$G:$G,MATCH(Sheet1!C327,Sheet4!$F:$F,0))+INDEX(Sheet4!$G:$G,MATCH(Sheet1!D327,Sheet4!$F:$F,0))+INDEX(Sheet4!$G:$G,MATCH(Sheet1!E327,Sheet4!$F:$F,0))+INDEX(Sheet4!$G:$G,MATCH(Sheet1!F327,Sheet4!$F:$F,0))+INDEX(Sheet4!$G:$G,MATCH(Sheet1!G327,Sheet4!$F:$F,0))+INDEX(Sheet4!$G:$G,MATCH(Sheet1!H327,Sheet4!$F:$F,0))+INDEX(Sheet4!$G:$G,MATCH(Sheet1!I327,Sheet4!$F:$F,0))+INDEX(Sheet4!$G:$G,MATCH(Sheet1!J327,Sheet4!$F:$F,0)),"")</f>
        <v/>
      </c>
      <c r="Q327" s="15"/>
      <c r="R327" s="18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19"/>
      <c r="AD327" s="19"/>
      <c r="AE327" s="20"/>
      <c r="AF327">
        <f si="101" t="shared"/>
        <v>0</v>
      </c>
      <c r="AH327">
        <v>304</v>
      </c>
      <c r="AI327" t="str">
        <f si="100" t="shared"/>
        <v>Ben SimmonsIsaiah CanaanJames HardenMonte MorrisDeAndre' BembryCorey BrewerMarvin BagleyPaul MillsapRudy Gobert</v>
      </c>
      <c r="AJ327">
        <f si="102" t="shared"/>
        <v>0</v>
      </c>
      <c r="AK327">
        <f si="103" t="shared"/>
        <v>0</v>
      </c>
      <c r="AL327">
        <f si="104" t="shared"/>
        <v>0</v>
      </c>
      <c r="AM327">
        <f si="105" t="shared"/>
        <v>0</v>
      </c>
      <c r="AN327">
        <f si="106" t="shared"/>
        <v>0</v>
      </c>
      <c r="AO327">
        <f si="107" t="shared"/>
        <v>0</v>
      </c>
      <c r="AP327">
        <f si="108" t="shared"/>
        <v>0</v>
      </c>
      <c r="AQ327">
        <f si="109" t="shared"/>
        <v>0</v>
      </c>
      <c r="AR327">
        <f si="110" t="shared"/>
        <v>0</v>
      </c>
      <c r="AS327">
        <f si="111" t="shared"/>
        <v>0</v>
      </c>
      <c r="AU327" t="str">
        <f>IFERROR(VLOOKUP(C327,Results!$A$2:$B$240,2,FALSE)+VLOOKUP(D327,Results!$A$2:$B$240,2,FALSE)+VLOOKUP(E327,Results!$A$2:$B$240,2,FALSE)+VLOOKUP(F327,Results!$A$2:$B$240,2,FALSE)+VLOOKUP(G327,Results!$A$2:$B$240,2,FALSE)+VLOOKUP(H327,Results!$A$2:$B$240,2,FALSE)+VLOOKUP(I327,Results!$A$2:$B$240,2,FALSE)+VLOOKUP(J327,Results!$A$2:$B$240,2,FALSE)+VLOOKUP(B327,Results!$A$2:$B$240,2,FALSE)-MIN(VLOOKUP(C327,Results!$A$2:$B$240,2,FALSE),VLOOKUP(D327,Results!$A$2:$B$240,2,FALSE),VLOOKUP(E327,Results!$A$2:$B$240,2,FALSE),VLOOKUP(F327,Results!$A$2:$B$240,2,FALSE),VLOOKUP(G327,Results!$A$2:$B$240,2,FALSE),VLOOKUP(H327,Results!$A$2:$B$240,2,FALSE),VLOOKUP(I327,Results!$A$2:$B$240,2,FALSE),VLOOKUP(J327,Results!$A$2:$B$240,2,FALSE),VLOOKUP(B327,Results!$A$2:$B$240,2,FALSE)),"")</f>
        <v/>
      </c>
    </row>
    <row r="328" spans="2:47" x14ac:dyDescent="0.3">
      <c r="B328" s="7" t="s">
        <v>166</v>
      </c>
      <c r="C328" s="7" t="s">
        <v>87</v>
      </c>
      <c r="D328" s="7" t="s">
        <v>89</v>
      </c>
      <c r="E328" s="7" t="s">
        <v>146</v>
      </c>
      <c r="F328" s="7" t="s">
        <v>178</v>
      </c>
      <c r="G328" s="7" t="s">
        <v>159</v>
      </c>
      <c r="H328" s="7" t="s">
        <v>153</v>
      </c>
      <c r="I328" s="7" t="s">
        <v>181</v>
      </c>
      <c r="J328" s="7" t="s">
        <v>98</v>
      </c>
      <c r="K328" t="n">
        <v>16.0</v>
      </c>
      <c r="L328" s="30">
        <f si="98" t="shared"/>
        <v>0</v>
      </c>
      <c r="M328" s="6"/>
      <c r="N328" s="35" t="str">
        <f si="99" t="shared"/>
        <v/>
      </c>
      <c r="O328" s="59">
        <f>(IF(ISNUMBER(MATCH(B328,Sheet4!$K$92:$K$101,0)),1,0)+IF(ISNUMBER(MATCH(C328,Sheet4!$K$92:$K$101,0)),1,0)+IF(ISNUMBER(MATCH(D328,Sheet4!$K$92:$K$101,0)),1,0)+IF(ISNUMBER(MATCH(E328,Sheet4!$K$92:$K$101,0)),1,0)+IF(ISNUMBER(MATCH(F328,Sheet4!$K$92:$K$101,0)),1,0)+IF(ISNUMBER(MATCH(G328,Sheet4!$K$92:$K$101,0)),1,0)+IF(ISNUMBER(MATCH(H328,Sheet4!$K$92:$K$101,0)),1,0)+IF(ISNUMBER(MATCH(I328,Sheet4!$K$92:$K$101,0)),1,0)+IF(ISNUMBER(MATCH(J328,Sheet4!$K$92:$K$101,0)),1,0))
-
(IF(ISNUMBER(MATCH(B328,Sheet4!$F$2:$F$11,0)),1,0)+IF(ISNUMBER(MATCH(C328,Sheet4!$F$2:$F$11,0)),1,0)+IF(ISNUMBER(MATCH(D328,Sheet4!$F$2:$F$11,0)),1,0)+IF(ISNUMBER(MATCH(E328,Sheet4!$F$2:$F$11,0)),1,0)+IF(ISNUMBER(MATCH(F328,Sheet4!$F$2:$F$11,0)),1,0)+IF(ISNUMBER(MATCH(G328,Sheet4!$F$2:$F$11,0)),1,0)+IF(ISNUMBER(MATCH(H328,Sheet4!$F$2:$F$11,0)),1,0)+IF(ISNUMBER(MATCH(I328,Sheet4!$F$2:$F$11,0)),1,0)+IF(ISNUMBER(MATCH(J328,Sheet4!$F$2:$F$11,0)),1,0))</f>
        <v>0</v>
      </c>
      <c r="P328" s="40" t="str">
        <f>IFERROR(INDEX(Sheet4!$G:$G,MATCH(Sheet1!B328,Sheet4!$F:$F,0))+INDEX(Sheet4!$G:$G,MATCH(Sheet1!C328,Sheet4!$F:$F,0))+INDEX(Sheet4!$G:$G,MATCH(Sheet1!D328,Sheet4!$F:$F,0))+INDEX(Sheet4!$G:$G,MATCH(Sheet1!E328,Sheet4!$F:$F,0))+INDEX(Sheet4!$G:$G,MATCH(Sheet1!F328,Sheet4!$F:$F,0))+INDEX(Sheet4!$G:$G,MATCH(Sheet1!G328,Sheet4!$F:$F,0))+INDEX(Sheet4!$G:$G,MATCH(Sheet1!H328,Sheet4!$F:$F,0))+INDEX(Sheet4!$G:$G,MATCH(Sheet1!I328,Sheet4!$F:$F,0))+INDEX(Sheet4!$G:$G,MATCH(Sheet1!J328,Sheet4!$F:$F,0)),"")</f>
        <v/>
      </c>
      <c r="Q328" s="15"/>
      <c r="R328" s="18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19"/>
      <c r="AD328" s="19"/>
      <c r="AE328" s="20"/>
      <c r="AF328">
        <f si="101" t="shared"/>
        <v>0</v>
      </c>
      <c r="AH328">
        <v>305</v>
      </c>
      <c r="AI328" t="str">
        <f si="100" t="shared"/>
        <v>Ben SimmonsIsaiah CanaanDevin BookerMonte MorrisKelly OubreMikal BridgesJohn CollinsTaj GibsonKarl-Anthony Towns</v>
      </c>
      <c r="AJ328">
        <f si="102" t="shared"/>
        <v>0</v>
      </c>
      <c r="AK328">
        <f si="103" t="shared"/>
        <v>0</v>
      </c>
      <c r="AL328">
        <f si="104" t="shared"/>
        <v>0</v>
      </c>
      <c r="AM328">
        <f si="105" t="shared"/>
        <v>0</v>
      </c>
      <c r="AN328">
        <f si="106" t="shared"/>
        <v>0</v>
      </c>
      <c r="AO328">
        <f si="107" t="shared"/>
        <v>0</v>
      </c>
      <c r="AP328">
        <f si="108" t="shared"/>
        <v>0</v>
      </c>
      <c r="AQ328">
        <f si="109" t="shared"/>
        <v>0</v>
      </c>
      <c r="AR328">
        <f si="110" t="shared"/>
        <v>0</v>
      </c>
      <c r="AS328">
        <f si="111" t="shared"/>
        <v>0</v>
      </c>
      <c r="AU328" t="str">
        <f>IFERROR(VLOOKUP(C328,Results!$A$2:$B$240,2,FALSE)+VLOOKUP(D328,Results!$A$2:$B$240,2,FALSE)+VLOOKUP(E328,Results!$A$2:$B$240,2,FALSE)+VLOOKUP(F328,Results!$A$2:$B$240,2,FALSE)+VLOOKUP(G328,Results!$A$2:$B$240,2,FALSE)+VLOOKUP(H328,Results!$A$2:$B$240,2,FALSE)+VLOOKUP(I328,Results!$A$2:$B$240,2,FALSE)+VLOOKUP(J328,Results!$A$2:$B$240,2,FALSE)+VLOOKUP(B328,Results!$A$2:$B$240,2,FALSE)-MIN(VLOOKUP(C328,Results!$A$2:$B$240,2,FALSE),VLOOKUP(D328,Results!$A$2:$B$240,2,FALSE),VLOOKUP(E328,Results!$A$2:$B$240,2,FALSE),VLOOKUP(F328,Results!$A$2:$B$240,2,FALSE),VLOOKUP(G328,Results!$A$2:$B$240,2,FALSE),VLOOKUP(H328,Results!$A$2:$B$240,2,FALSE),VLOOKUP(I328,Results!$A$2:$B$240,2,FALSE),VLOOKUP(J328,Results!$A$2:$B$240,2,FALSE),VLOOKUP(B328,Results!$A$2:$B$240,2,FALSE)),"")</f>
        <v/>
      </c>
    </row>
    <row customHeight="1" ht="18.75" r="329" spans="2:47" x14ac:dyDescent="0.3">
      <c r="B329" s="7" t="s">
        <v>166</v>
      </c>
      <c r="C329" s="7" t="s">
        <v>87</v>
      </c>
      <c r="D329" s="7" t="s">
        <v>173</v>
      </c>
      <c r="E329" s="7" t="s">
        <v>146</v>
      </c>
      <c r="F329" s="7" t="s">
        <v>177</v>
      </c>
      <c r="G329" s="7" t="s">
        <v>159</v>
      </c>
      <c r="H329" s="7" t="s">
        <v>153</v>
      </c>
      <c r="I329" s="7" t="s">
        <v>181</v>
      </c>
      <c r="J329" s="7" t="s">
        <v>110</v>
      </c>
      <c r="K329" t="n">
        <v>16.0</v>
      </c>
      <c r="L329" s="30">
        <f si="98" t="shared"/>
        <v>0</v>
      </c>
      <c r="M329" s="6"/>
      <c r="N329" s="35" t="str">
        <f si="99" t="shared"/>
        <v/>
      </c>
      <c r="O329" s="59">
        <f>(IF(ISNUMBER(MATCH(B329,Sheet4!$K$92:$K$101,0)),1,0)+IF(ISNUMBER(MATCH(C329,Sheet4!$K$92:$K$101,0)),1,0)+IF(ISNUMBER(MATCH(D329,Sheet4!$K$92:$K$101,0)),1,0)+IF(ISNUMBER(MATCH(E329,Sheet4!$K$92:$K$101,0)),1,0)+IF(ISNUMBER(MATCH(F329,Sheet4!$K$92:$K$101,0)),1,0)+IF(ISNUMBER(MATCH(G329,Sheet4!$K$92:$K$101,0)),1,0)+IF(ISNUMBER(MATCH(H329,Sheet4!$K$92:$K$101,0)),1,0)+IF(ISNUMBER(MATCH(I329,Sheet4!$K$92:$K$101,0)),1,0)+IF(ISNUMBER(MATCH(J329,Sheet4!$K$92:$K$101,0)),1,0))
-
(IF(ISNUMBER(MATCH(B329,Sheet4!$F$2:$F$11,0)),1,0)+IF(ISNUMBER(MATCH(C329,Sheet4!$F$2:$F$11,0)),1,0)+IF(ISNUMBER(MATCH(D329,Sheet4!$F$2:$F$11,0)),1,0)+IF(ISNUMBER(MATCH(E329,Sheet4!$F$2:$F$11,0)),1,0)+IF(ISNUMBER(MATCH(F329,Sheet4!$F$2:$F$11,0)),1,0)+IF(ISNUMBER(MATCH(G329,Sheet4!$F$2:$F$11,0)),1,0)+IF(ISNUMBER(MATCH(H329,Sheet4!$F$2:$F$11,0)),1,0)+IF(ISNUMBER(MATCH(I329,Sheet4!$F$2:$F$11,0)),1,0)+IF(ISNUMBER(MATCH(J329,Sheet4!$F$2:$F$11,0)),1,0))</f>
        <v>0</v>
      </c>
      <c r="P329" s="40" t="str">
        <f>IFERROR(INDEX(Sheet4!$G:$G,MATCH(Sheet1!B329,Sheet4!$F:$F,0))+INDEX(Sheet4!$G:$G,MATCH(Sheet1!C329,Sheet4!$F:$F,0))+INDEX(Sheet4!$G:$G,MATCH(Sheet1!D329,Sheet4!$F:$F,0))+INDEX(Sheet4!$G:$G,MATCH(Sheet1!E329,Sheet4!$F:$F,0))+INDEX(Sheet4!$G:$G,MATCH(Sheet1!F329,Sheet4!$F:$F,0))+INDEX(Sheet4!$G:$G,MATCH(Sheet1!G329,Sheet4!$F:$F,0))+INDEX(Sheet4!$G:$G,MATCH(Sheet1!H329,Sheet4!$F:$F,0))+INDEX(Sheet4!$G:$G,MATCH(Sheet1!I329,Sheet4!$F:$F,0))+INDEX(Sheet4!$G:$G,MATCH(Sheet1!J329,Sheet4!$F:$F,0)),"")</f>
        <v/>
      </c>
      <c r="Q329" s="15"/>
      <c r="R329" s="18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19"/>
      <c r="AD329" s="19"/>
      <c r="AE329" s="20"/>
      <c r="AF329">
        <f si="101" t="shared"/>
        <v>0</v>
      </c>
      <c r="AH329">
        <v>306</v>
      </c>
      <c r="AI329" t="str">
        <f si="100" t="shared"/>
        <v>Ben SimmonsIsaiah CanaanJimmy ButlerEric GordonWill BartonKelly OubreKenneth FariedPaul MillsapDeandre Ayton</v>
      </c>
      <c r="AJ329">
        <f si="102" t="shared"/>
        <v>0</v>
      </c>
      <c r="AK329">
        <f si="103" t="shared"/>
        <v>0</v>
      </c>
      <c r="AL329">
        <f si="104" t="shared"/>
        <v>0</v>
      </c>
      <c r="AM329">
        <f si="105" t="shared"/>
        <v>0</v>
      </c>
      <c r="AN329">
        <f si="106" t="shared"/>
        <v>0</v>
      </c>
      <c r="AO329">
        <f si="107" t="shared"/>
        <v>0</v>
      </c>
      <c r="AP329">
        <f si="108" t="shared"/>
        <v>0</v>
      </c>
      <c r="AQ329">
        <f si="109" t="shared"/>
        <v>0</v>
      </c>
      <c r="AR329">
        <f si="110" t="shared"/>
        <v>0</v>
      </c>
      <c r="AS329">
        <f si="111" t="shared"/>
        <v>0</v>
      </c>
      <c r="AU329" t="str">
        <f>IFERROR(VLOOKUP(C329,Results!$A$2:$B$240,2,FALSE)+VLOOKUP(D329,Results!$A$2:$B$240,2,FALSE)+VLOOKUP(E329,Results!$A$2:$B$240,2,FALSE)+VLOOKUP(F329,Results!$A$2:$B$240,2,FALSE)+VLOOKUP(G329,Results!$A$2:$B$240,2,FALSE)+VLOOKUP(H329,Results!$A$2:$B$240,2,FALSE)+VLOOKUP(I329,Results!$A$2:$B$240,2,FALSE)+VLOOKUP(J329,Results!$A$2:$B$240,2,FALSE)+VLOOKUP(B329,Results!$A$2:$B$240,2,FALSE)-MIN(VLOOKUP(C329,Results!$A$2:$B$240,2,FALSE),VLOOKUP(D329,Results!$A$2:$B$240,2,FALSE),VLOOKUP(E329,Results!$A$2:$B$240,2,FALSE),VLOOKUP(F329,Results!$A$2:$B$240,2,FALSE),VLOOKUP(G329,Results!$A$2:$B$240,2,FALSE),VLOOKUP(H329,Results!$A$2:$B$240,2,FALSE),VLOOKUP(I329,Results!$A$2:$B$240,2,FALSE),VLOOKUP(J329,Results!$A$2:$B$240,2,FALSE),VLOOKUP(B329,Results!$A$2:$B$240,2,FALSE)),"")</f>
        <v/>
      </c>
    </row>
    <row customHeight="1" ht="18.75" r="330" spans="2:47" x14ac:dyDescent="0.3">
      <c r="B330" s="7" t="s">
        <v>166</v>
      </c>
      <c r="C330" s="7" t="s">
        <v>116</v>
      </c>
      <c r="D330" s="7" t="s">
        <v>145</v>
      </c>
      <c r="E330" s="7" t="s">
        <v>146</v>
      </c>
      <c r="F330" s="7" t="s">
        <v>179</v>
      </c>
      <c r="G330" s="7" t="s">
        <v>159</v>
      </c>
      <c r="H330" s="7" t="s">
        <v>153</v>
      </c>
      <c r="I330" s="7" t="s">
        <v>181</v>
      </c>
      <c r="J330" s="7" t="s">
        <v>187</v>
      </c>
      <c r="K330" t="n">
        <v>16.0</v>
      </c>
      <c r="L330" s="30">
        <f si="98" t="shared"/>
        <v>0</v>
      </c>
      <c r="M330" s="6"/>
      <c r="N330" s="35" t="str">
        <f si="99" t="shared"/>
        <v/>
      </c>
      <c r="O330" s="59">
        <f>(IF(ISNUMBER(MATCH(B330,Sheet4!$K$92:$K$101,0)),1,0)+IF(ISNUMBER(MATCH(C330,Sheet4!$K$92:$K$101,0)),1,0)+IF(ISNUMBER(MATCH(D330,Sheet4!$K$92:$K$101,0)),1,0)+IF(ISNUMBER(MATCH(E330,Sheet4!$K$92:$K$101,0)),1,0)+IF(ISNUMBER(MATCH(F330,Sheet4!$K$92:$K$101,0)),1,0)+IF(ISNUMBER(MATCH(G330,Sheet4!$K$92:$K$101,0)),1,0)+IF(ISNUMBER(MATCH(H330,Sheet4!$K$92:$K$101,0)),1,0)+IF(ISNUMBER(MATCH(I330,Sheet4!$K$92:$K$101,0)),1,0)+IF(ISNUMBER(MATCH(J330,Sheet4!$K$92:$K$101,0)),1,0))
-
(IF(ISNUMBER(MATCH(B330,Sheet4!$F$2:$F$11,0)),1,0)+IF(ISNUMBER(MATCH(C330,Sheet4!$F$2:$F$11,0)),1,0)+IF(ISNUMBER(MATCH(D330,Sheet4!$F$2:$F$11,0)),1,0)+IF(ISNUMBER(MATCH(E330,Sheet4!$F$2:$F$11,0)),1,0)+IF(ISNUMBER(MATCH(F330,Sheet4!$F$2:$F$11,0)),1,0)+IF(ISNUMBER(MATCH(G330,Sheet4!$F$2:$F$11,0)),1,0)+IF(ISNUMBER(MATCH(H330,Sheet4!$F$2:$F$11,0)),1,0)+IF(ISNUMBER(MATCH(I330,Sheet4!$F$2:$F$11,0)),1,0)+IF(ISNUMBER(MATCH(J330,Sheet4!$F$2:$F$11,0)),1,0))</f>
        <v>0</v>
      </c>
      <c r="P330" s="40" t="str">
        <f>IFERROR(INDEX(Sheet4!$G:$G,MATCH(Sheet1!B330,Sheet4!$F:$F,0))+INDEX(Sheet4!$G:$G,MATCH(Sheet1!C330,Sheet4!$F:$F,0))+INDEX(Sheet4!$G:$G,MATCH(Sheet1!D330,Sheet4!$F:$F,0))+INDEX(Sheet4!$G:$G,MATCH(Sheet1!E330,Sheet4!$F:$F,0))+INDEX(Sheet4!$G:$G,MATCH(Sheet1!F330,Sheet4!$F:$F,0))+INDEX(Sheet4!$G:$G,MATCH(Sheet1!G330,Sheet4!$F:$F,0))+INDEX(Sheet4!$G:$G,MATCH(Sheet1!H330,Sheet4!$F:$F,0))+INDEX(Sheet4!$G:$G,MATCH(Sheet1!I330,Sheet4!$F:$F,0))+INDEX(Sheet4!$G:$G,MATCH(Sheet1!J330,Sheet4!$F:$F,0)),"")</f>
        <v/>
      </c>
      <c r="Q330" s="15"/>
      <c r="R330" s="18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19"/>
      <c r="AD330" s="19"/>
      <c r="AE330" s="20"/>
      <c r="AF330">
        <f si="101" t="shared"/>
        <v>0</v>
      </c>
      <c r="AH330">
        <v>307</v>
      </c>
      <c r="AI330" t="str">
        <f si="100" t="shared"/>
        <v>Ben SimmonsJeremy LinDevin BookerMonte MorrisWill BartonKelly OubreJohn CollinsMarvin BagleyDeandre Ayton</v>
      </c>
      <c r="AJ330">
        <f si="102" t="shared"/>
        <v>0</v>
      </c>
      <c r="AK330">
        <f si="103" t="shared"/>
        <v>0</v>
      </c>
      <c r="AL330">
        <f si="104" t="shared"/>
        <v>0</v>
      </c>
      <c r="AM330">
        <f si="105" t="shared"/>
        <v>0</v>
      </c>
      <c r="AN330">
        <f si="106" t="shared"/>
        <v>0</v>
      </c>
      <c r="AO330">
        <f si="107" t="shared"/>
        <v>0</v>
      </c>
      <c r="AP330">
        <f si="108" t="shared"/>
        <v>0</v>
      </c>
      <c r="AQ330">
        <f si="109" t="shared"/>
        <v>0</v>
      </c>
      <c r="AR330">
        <f si="110" t="shared"/>
        <v>0</v>
      </c>
      <c r="AS330">
        <f si="111" t="shared"/>
        <v>0</v>
      </c>
      <c r="AU330" t="str">
        <f>IFERROR(VLOOKUP(C330,Results!$A$2:$B$240,2,FALSE)+VLOOKUP(D330,Results!$A$2:$B$240,2,FALSE)+VLOOKUP(E330,Results!$A$2:$B$240,2,FALSE)+VLOOKUP(F330,Results!$A$2:$B$240,2,FALSE)+VLOOKUP(G330,Results!$A$2:$B$240,2,FALSE)+VLOOKUP(H330,Results!$A$2:$B$240,2,FALSE)+VLOOKUP(I330,Results!$A$2:$B$240,2,FALSE)+VLOOKUP(J330,Results!$A$2:$B$240,2,FALSE)+VLOOKUP(B330,Results!$A$2:$B$240,2,FALSE)-MIN(VLOOKUP(C330,Results!$A$2:$B$240,2,FALSE),VLOOKUP(D330,Results!$A$2:$B$240,2,FALSE),VLOOKUP(E330,Results!$A$2:$B$240,2,FALSE),VLOOKUP(F330,Results!$A$2:$B$240,2,FALSE),VLOOKUP(G330,Results!$A$2:$B$240,2,FALSE),VLOOKUP(H330,Results!$A$2:$B$240,2,FALSE),VLOOKUP(I330,Results!$A$2:$B$240,2,FALSE),VLOOKUP(J330,Results!$A$2:$B$240,2,FALSE),VLOOKUP(B330,Results!$A$2:$B$240,2,FALSE)),"")</f>
        <v/>
      </c>
    </row>
    <row customHeight="1" ht="18.75" r="331" spans="2:47" x14ac:dyDescent="0.3">
      <c r="B331" s="7" t="s">
        <v>166</v>
      </c>
      <c r="C331" s="7" t="s">
        <v>170</v>
      </c>
      <c r="D331" s="7" t="s">
        <v>173</v>
      </c>
      <c r="E331" s="7" t="s">
        <v>146</v>
      </c>
      <c r="F331" s="7" t="s">
        <v>178</v>
      </c>
      <c r="G331" s="7" t="s">
        <v>100</v>
      </c>
      <c r="H331" s="7" t="s">
        <v>153</v>
      </c>
      <c r="I331" s="7" t="s">
        <v>152</v>
      </c>
      <c r="J331" s="7" t="s">
        <v>186</v>
      </c>
      <c r="K331" t="n">
        <v>16.0</v>
      </c>
      <c r="L331" s="30">
        <f si="98" t="shared"/>
        <v>0</v>
      </c>
      <c r="M331" s="6"/>
      <c r="N331" s="35" t="str">
        <f si="99" t="shared"/>
        <v/>
      </c>
      <c r="O331" s="59">
        <f>(IF(ISNUMBER(MATCH(B331,Sheet4!$K$92:$K$101,0)),1,0)+IF(ISNUMBER(MATCH(C331,Sheet4!$K$92:$K$101,0)),1,0)+IF(ISNUMBER(MATCH(D331,Sheet4!$K$92:$K$101,0)),1,0)+IF(ISNUMBER(MATCH(E331,Sheet4!$K$92:$K$101,0)),1,0)+IF(ISNUMBER(MATCH(F331,Sheet4!$K$92:$K$101,0)),1,0)+IF(ISNUMBER(MATCH(G331,Sheet4!$K$92:$K$101,0)),1,0)+IF(ISNUMBER(MATCH(H331,Sheet4!$K$92:$K$101,0)),1,0)+IF(ISNUMBER(MATCH(I331,Sheet4!$K$92:$K$101,0)),1,0)+IF(ISNUMBER(MATCH(J331,Sheet4!$K$92:$K$101,0)),1,0))
-
(IF(ISNUMBER(MATCH(B331,Sheet4!$F$2:$F$11,0)),1,0)+IF(ISNUMBER(MATCH(C331,Sheet4!$F$2:$F$11,0)),1,0)+IF(ISNUMBER(MATCH(D331,Sheet4!$F$2:$F$11,0)),1,0)+IF(ISNUMBER(MATCH(E331,Sheet4!$F$2:$F$11,0)),1,0)+IF(ISNUMBER(MATCH(F331,Sheet4!$F$2:$F$11,0)),1,0)+IF(ISNUMBER(MATCH(G331,Sheet4!$F$2:$F$11,0)),1,0)+IF(ISNUMBER(MATCH(H331,Sheet4!$F$2:$F$11,0)),1,0)+IF(ISNUMBER(MATCH(I331,Sheet4!$F$2:$F$11,0)),1,0)+IF(ISNUMBER(MATCH(J331,Sheet4!$F$2:$F$11,0)),1,0))</f>
        <v>0</v>
      </c>
      <c r="P331" s="40" t="str">
        <f>IFERROR(INDEX(Sheet4!$G:$G,MATCH(Sheet1!B331,Sheet4!$F:$F,0))+INDEX(Sheet4!$G:$G,MATCH(Sheet1!C331,Sheet4!$F:$F,0))+INDEX(Sheet4!$G:$G,MATCH(Sheet1!D331,Sheet4!$F:$F,0))+INDEX(Sheet4!$G:$G,MATCH(Sheet1!E331,Sheet4!$F:$F,0))+INDEX(Sheet4!$G:$G,MATCH(Sheet1!F331,Sheet4!$F:$F,0))+INDEX(Sheet4!$G:$G,MATCH(Sheet1!G331,Sheet4!$F:$F,0))+INDEX(Sheet4!$G:$G,MATCH(Sheet1!H331,Sheet4!$F:$F,0))+INDEX(Sheet4!$G:$G,MATCH(Sheet1!I331,Sheet4!$F:$F,0))+INDEX(Sheet4!$G:$G,MATCH(Sheet1!J331,Sheet4!$F:$F,0)),"")</f>
        <v/>
      </c>
      <c r="Q331" s="15"/>
      <c r="R331" s="18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19"/>
      <c r="AD331" s="19"/>
      <c r="AE331" s="20"/>
      <c r="AF331">
        <f si="101" t="shared"/>
        <v>0</v>
      </c>
      <c r="AH331">
        <v>308</v>
      </c>
      <c r="AI331" t="str">
        <f si="100" t="shared"/>
        <v>Ben SimmonsTrae YoungJimmy ButlerMonte MorrisKelly OubreGerald GreenJosh JacksonTrey LylesKarl-Anthony Towns</v>
      </c>
      <c r="AJ331">
        <f si="102" t="shared"/>
        <v>0</v>
      </c>
      <c r="AK331">
        <f si="103" t="shared"/>
        <v>0</v>
      </c>
      <c r="AL331">
        <f si="104" t="shared"/>
        <v>0</v>
      </c>
      <c r="AM331">
        <f si="105" t="shared"/>
        <v>0</v>
      </c>
      <c r="AN331">
        <f si="106" t="shared"/>
        <v>0</v>
      </c>
      <c r="AO331">
        <f si="107" t="shared"/>
        <v>0</v>
      </c>
      <c r="AP331">
        <f si="108" t="shared"/>
        <v>0</v>
      </c>
      <c r="AQ331">
        <f si="109" t="shared"/>
        <v>0</v>
      </c>
      <c r="AR331">
        <f si="110" t="shared"/>
        <v>0</v>
      </c>
      <c r="AS331">
        <f si="111" t="shared"/>
        <v>0</v>
      </c>
      <c r="AU331" t="str">
        <f>IFERROR(VLOOKUP(C331,Results!$A$2:$B$240,2,FALSE)+VLOOKUP(D331,Results!$A$2:$B$240,2,FALSE)+VLOOKUP(E331,Results!$A$2:$B$240,2,FALSE)+VLOOKUP(F331,Results!$A$2:$B$240,2,FALSE)+VLOOKUP(G331,Results!$A$2:$B$240,2,FALSE)+VLOOKUP(H331,Results!$A$2:$B$240,2,FALSE)+VLOOKUP(I331,Results!$A$2:$B$240,2,FALSE)+VLOOKUP(J331,Results!$A$2:$B$240,2,FALSE)+VLOOKUP(B331,Results!$A$2:$B$240,2,FALSE)-MIN(VLOOKUP(C331,Results!$A$2:$B$240,2,FALSE),VLOOKUP(D331,Results!$A$2:$B$240,2,FALSE),VLOOKUP(E331,Results!$A$2:$B$240,2,FALSE),VLOOKUP(F331,Results!$A$2:$B$240,2,FALSE),VLOOKUP(G331,Results!$A$2:$B$240,2,FALSE),VLOOKUP(H331,Results!$A$2:$B$240,2,FALSE),VLOOKUP(I331,Results!$A$2:$B$240,2,FALSE),VLOOKUP(J331,Results!$A$2:$B$240,2,FALSE),VLOOKUP(B331,Results!$A$2:$B$240,2,FALSE)),"")</f>
        <v/>
      </c>
    </row>
    <row r="332" spans="2:47" x14ac:dyDescent="0.3">
      <c r="B332" s="7" t="s">
        <v>166</v>
      </c>
      <c r="C332" s="7" t="s">
        <v>108</v>
      </c>
      <c r="D332" s="7" t="s">
        <v>173</v>
      </c>
      <c r="E332" s="7" t="s">
        <v>146</v>
      </c>
      <c r="F332" s="7" t="s">
        <v>177</v>
      </c>
      <c r="G332" s="7" t="s">
        <v>178</v>
      </c>
      <c r="H332" s="7" t="s">
        <v>103</v>
      </c>
      <c r="I332" s="7" t="s">
        <v>155</v>
      </c>
      <c r="J332" s="7" t="s">
        <v>186</v>
      </c>
      <c r="K332" t="n">
        <v>16.0</v>
      </c>
      <c r="L332" s="30">
        <f si="98" t="shared"/>
        <v>0</v>
      </c>
      <c r="M332" s="6"/>
      <c r="N332" s="35" t="str">
        <f si="99" t="shared"/>
        <v/>
      </c>
      <c r="O332" s="59">
        <f>(IF(ISNUMBER(MATCH(B332,Sheet4!$K$92:$K$101,0)),1,0)+IF(ISNUMBER(MATCH(C332,Sheet4!$K$92:$K$101,0)),1,0)+IF(ISNUMBER(MATCH(D332,Sheet4!$K$92:$K$101,0)),1,0)+IF(ISNUMBER(MATCH(E332,Sheet4!$K$92:$K$101,0)),1,0)+IF(ISNUMBER(MATCH(F332,Sheet4!$K$92:$K$101,0)),1,0)+IF(ISNUMBER(MATCH(G332,Sheet4!$K$92:$K$101,0)),1,0)+IF(ISNUMBER(MATCH(H332,Sheet4!$K$92:$K$101,0)),1,0)+IF(ISNUMBER(MATCH(I332,Sheet4!$K$92:$K$101,0)),1,0)+IF(ISNUMBER(MATCH(J332,Sheet4!$K$92:$K$101,0)),1,0))
-
(IF(ISNUMBER(MATCH(B332,Sheet4!$F$2:$F$11,0)),1,0)+IF(ISNUMBER(MATCH(C332,Sheet4!$F$2:$F$11,0)),1,0)+IF(ISNUMBER(MATCH(D332,Sheet4!$F$2:$F$11,0)),1,0)+IF(ISNUMBER(MATCH(E332,Sheet4!$F$2:$F$11,0)),1,0)+IF(ISNUMBER(MATCH(F332,Sheet4!$F$2:$F$11,0)),1,0)+IF(ISNUMBER(MATCH(G332,Sheet4!$F$2:$F$11,0)),1,0)+IF(ISNUMBER(MATCH(H332,Sheet4!$F$2:$F$11,0)),1,0)+IF(ISNUMBER(MATCH(I332,Sheet4!$F$2:$F$11,0)),1,0)+IF(ISNUMBER(MATCH(J332,Sheet4!$F$2:$F$11,0)),1,0))</f>
        <v>0</v>
      </c>
      <c r="P332" s="40" t="str">
        <f>IFERROR(INDEX(Sheet4!$G:$G,MATCH(Sheet1!B332,Sheet4!$F:$F,0))+INDEX(Sheet4!$G:$G,MATCH(Sheet1!C332,Sheet4!$F:$F,0))+INDEX(Sheet4!$G:$G,MATCH(Sheet1!D332,Sheet4!$F:$F,0))+INDEX(Sheet4!$G:$G,MATCH(Sheet1!E332,Sheet4!$F:$F,0))+INDEX(Sheet4!$G:$G,MATCH(Sheet1!F332,Sheet4!$F:$F,0))+INDEX(Sheet4!$G:$G,MATCH(Sheet1!G332,Sheet4!$F:$F,0))+INDEX(Sheet4!$G:$G,MATCH(Sheet1!H332,Sheet4!$F:$F,0))+INDEX(Sheet4!$G:$G,MATCH(Sheet1!I332,Sheet4!$F:$F,0))+INDEX(Sheet4!$G:$G,MATCH(Sheet1!J332,Sheet4!$F:$F,0)),"")</f>
        <v/>
      </c>
      <c r="Q332" s="15"/>
      <c r="R332" s="18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19"/>
      <c r="AD332" s="19"/>
      <c r="AE332" s="20"/>
      <c r="AF332">
        <f si="101" t="shared"/>
        <v>0</v>
      </c>
      <c r="AH332">
        <v>309</v>
      </c>
      <c r="AI332" t="str">
        <f si="100" t="shared"/>
        <v>Ben SimmonsIsaiah CanaanBuddy HieldMonte MorrisWill BartonKelly OubreJohn CollinsTaj GibsonNikola Jokic</v>
      </c>
      <c r="AJ332">
        <f si="102" t="shared"/>
        <v>0</v>
      </c>
      <c r="AK332">
        <f si="103" t="shared"/>
        <v>0</v>
      </c>
      <c r="AL332">
        <f si="104" t="shared"/>
        <v>0</v>
      </c>
      <c r="AM332">
        <f si="105" t="shared"/>
        <v>0</v>
      </c>
      <c r="AN332">
        <f si="106" t="shared"/>
        <v>0</v>
      </c>
      <c r="AO332">
        <f si="107" t="shared"/>
        <v>0</v>
      </c>
      <c r="AP332">
        <f si="108" t="shared"/>
        <v>0</v>
      </c>
      <c r="AQ332">
        <f si="109" t="shared"/>
        <v>0</v>
      </c>
      <c r="AR332">
        <f si="110" t="shared"/>
        <v>0</v>
      </c>
      <c r="AS332">
        <f si="111" t="shared"/>
        <v>0</v>
      </c>
      <c r="AU332" t="str">
        <f>IFERROR(VLOOKUP(C332,Results!$A$2:$B$240,2,FALSE)+VLOOKUP(D332,Results!$A$2:$B$240,2,FALSE)+VLOOKUP(E332,Results!$A$2:$B$240,2,FALSE)+VLOOKUP(F332,Results!$A$2:$B$240,2,FALSE)+VLOOKUP(G332,Results!$A$2:$B$240,2,FALSE)+VLOOKUP(H332,Results!$A$2:$B$240,2,FALSE)+VLOOKUP(I332,Results!$A$2:$B$240,2,FALSE)+VLOOKUP(J332,Results!$A$2:$B$240,2,FALSE)+VLOOKUP(B332,Results!$A$2:$B$240,2,FALSE)-MIN(VLOOKUP(C332,Results!$A$2:$B$240,2,FALSE),VLOOKUP(D332,Results!$A$2:$B$240,2,FALSE),VLOOKUP(E332,Results!$A$2:$B$240,2,FALSE),VLOOKUP(F332,Results!$A$2:$B$240,2,FALSE),VLOOKUP(G332,Results!$A$2:$B$240,2,FALSE),VLOOKUP(H332,Results!$A$2:$B$240,2,FALSE),VLOOKUP(I332,Results!$A$2:$B$240,2,FALSE),VLOOKUP(J332,Results!$A$2:$B$240,2,FALSE),VLOOKUP(B332,Results!$A$2:$B$240,2,FALSE)),"")</f>
        <v/>
      </c>
    </row>
    <row customHeight="1" ht="18.75" r="333" spans="2:47" x14ac:dyDescent="0.3">
      <c r="B333" s="7" t="s">
        <v>166</v>
      </c>
      <c r="C333" s="7" t="s">
        <v>116</v>
      </c>
      <c r="D333" s="7" t="s">
        <v>172</v>
      </c>
      <c r="E333" s="7" t="s">
        <v>146</v>
      </c>
      <c r="F333" s="7" t="s">
        <v>177</v>
      </c>
      <c r="G333" s="7" t="s">
        <v>105</v>
      </c>
      <c r="H333" s="7" t="s">
        <v>181</v>
      </c>
      <c r="I333" s="7" t="s">
        <v>152</v>
      </c>
      <c r="J333" s="7" t="s">
        <v>156</v>
      </c>
      <c r="K333" t="n">
        <v>16.0</v>
      </c>
      <c r="L333" s="30">
        <f si="98" t="shared"/>
        <v>0</v>
      </c>
      <c r="M333" s="6"/>
      <c r="N333" s="35" t="str">
        <f si="99" t="shared"/>
        <v/>
      </c>
      <c r="O333" s="59">
        <f>(IF(ISNUMBER(MATCH(B333,Sheet4!$K$92:$K$101,0)),1,0)+IF(ISNUMBER(MATCH(C333,Sheet4!$K$92:$K$101,0)),1,0)+IF(ISNUMBER(MATCH(D333,Sheet4!$K$92:$K$101,0)),1,0)+IF(ISNUMBER(MATCH(E333,Sheet4!$K$92:$K$101,0)),1,0)+IF(ISNUMBER(MATCH(F333,Sheet4!$K$92:$K$101,0)),1,0)+IF(ISNUMBER(MATCH(G333,Sheet4!$K$92:$K$101,0)),1,0)+IF(ISNUMBER(MATCH(H333,Sheet4!$K$92:$K$101,0)),1,0)+IF(ISNUMBER(MATCH(I333,Sheet4!$K$92:$K$101,0)),1,0)+IF(ISNUMBER(MATCH(J333,Sheet4!$K$92:$K$101,0)),1,0))
-
(IF(ISNUMBER(MATCH(B333,Sheet4!$F$2:$F$11,0)),1,0)+IF(ISNUMBER(MATCH(C333,Sheet4!$F$2:$F$11,0)),1,0)+IF(ISNUMBER(MATCH(D333,Sheet4!$F$2:$F$11,0)),1,0)+IF(ISNUMBER(MATCH(E333,Sheet4!$F$2:$F$11,0)),1,0)+IF(ISNUMBER(MATCH(F333,Sheet4!$F$2:$F$11,0)),1,0)+IF(ISNUMBER(MATCH(G333,Sheet4!$F$2:$F$11,0)),1,0)+IF(ISNUMBER(MATCH(H333,Sheet4!$F$2:$F$11,0)),1,0)+IF(ISNUMBER(MATCH(I333,Sheet4!$F$2:$F$11,0)),1,0)+IF(ISNUMBER(MATCH(J333,Sheet4!$F$2:$F$11,0)),1,0))</f>
        <v>0</v>
      </c>
      <c r="P333" s="40" t="str">
        <f>IFERROR(INDEX(Sheet4!$G:$G,MATCH(Sheet1!B333,Sheet4!$F:$F,0))+INDEX(Sheet4!$G:$G,MATCH(Sheet1!C333,Sheet4!$F:$F,0))+INDEX(Sheet4!$G:$G,MATCH(Sheet1!D333,Sheet4!$F:$F,0))+INDEX(Sheet4!$G:$G,MATCH(Sheet1!E333,Sheet4!$F:$F,0))+INDEX(Sheet4!$G:$G,MATCH(Sheet1!F333,Sheet4!$F:$F,0))+INDEX(Sheet4!$G:$G,MATCH(Sheet1!G333,Sheet4!$F:$F,0))+INDEX(Sheet4!$G:$G,MATCH(Sheet1!H333,Sheet4!$F:$F,0))+INDEX(Sheet4!$G:$G,MATCH(Sheet1!I333,Sheet4!$F:$F,0))+INDEX(Sheet4!$G:$G,MATCH(Sheet1!J333,Sheet4!$F:$F,0)),"")</f>
        <v/>
      </c>
      <c r="Q333" s="15"/>
      <c r="R333" s="18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19"/>
      <c r="AD333" s="19"/>
      <c r="AE333" s="20"/>
      <c r="AF333">
        <f si="101" t="shared"/>
        <v>0</v>
      </c>
      <c r="AH333">
        <v>310</v>
      </c>
      <c r="AI333" t="str">
        <f si="100" t="shared"/>
        <v>Ben SimmonsIsaiah CanaanMonte MorrisTorrey CraigWill BartonKelly OubreKenneth FariedMarvin BagleyJoel Embiid</v>
      </c>
      <c r="AJ333">
        <f si="102" t="shared"/>
        <v>0</v>
      </c>
      <c r="AK333">
        <f si="103" t="shared"/>
        <v>0</v>
      </c>
      <c r="AL333">
        <f si="104" t="shared"/>
        <v>0</v>
      </c>
      <c r="AM333">
        <f si="105" t="shared"/>
        <v>0</v>
      </c>
      <c r="AN333">
        <f si="106" t="shared"/>
        <v>0</v>
      </c>
      <c r="AO333">
        <f si="107" t="shared"/>
        <v>0</v>
      </c>
      <c r="AP333">
        <f si="108" t="shared"/>
        <v>0</v>
      </c>
      <c r="AQ333">
        <f si="109" t="shared"/>
        <v>0</v>
      </c>
      <c r="AR333">
        <f si="110" t="shared"/>
        <v>0</v>
      </c>
      <c r="AS333">
        <f si="111" t="shared"/>
        <v>0</v>
      </c>
      <c r="AU333" t="str">
        <f>IFERROR(VLOOKUP(C333,Results!$A$2:$B$240,2,FALSE)+VLOOKUP(D333,Results!$A$2:$B$240,2,FALSE)+VLOOKUP(E333,Results!$A$2:$B$240,2,FALSE)+VLOOKUP(F333,Results!$A$2:$B$240,2,FALSE)+VLOOKUP(G333,Results!$A$2:$B$240,2,FALSE)+VLOOKUP(H333,Results!$A$2:$B$240,2,FALSE)+VLOOKUP(I333,Results!$A$2:$B$240,2,FALSE)+VLOOKUP(J333,Results!$A$2:$B$240,2,FALSE)+VLOOKUP(B333,Results!$A$2:$B$240,2,FALSE)-MIN(VLOOKUP(C333,Results!$A$2:$B$240,2,FALSE),VLOOKUP(D333,Results!$A$2:$B$240,2,FALSE),VLOOKUP(E333,Results!$A$2:$B$240,2,FALSE),VLOOKUP(F333,Results!$A$2:$B$240,2,FALSE),VLOOKUP(G333,Results!$A$2:$B$240,2,FALSE),VLOOKUP(H333,Results!$A$2:$B$240,2,FALSE),VLOOKUP(I333,Results!$A$2:$B$240,2,FALSE),VLOOKUP(J333,Results!$A$2:$B$240,2,FALSE),VLOOKUP(B333,Results!$A$2:$B$240,2,FALSE)),"")</f>
        <v/>
      </c>
    </row>
    <row customHeight="1" ht="18.75" r="334" spans="2:47" x14ac:dyDescent="0.3">
      <c r="B334" s="7" t="s">
        <v>166</v>
      </c>
      <c r="C334" s="7" t="s">
        <v>87</v>
      </c>
      <c r="D334" s="7" t="s">
        <v>172</v>
      </c>
      <c r="E334" s="7" t="s">
        <v>146</v>
      </c>
      <c r="F334" s="7" t="s">
        <v>177</v>
      </c>
      <c r="G334" s="7" t="s">
        <v>179</v>
      </c>
      <c r="H334" s="7" t="s">
        <v>183</v>
      </c>
      <c r="I334" s="7" t="s">
        <v>155</v>
      </c>
      <c r="J334" s="7" t="s">
        <v>188</v>
      </c>
      <c r="K334" t="n">
        <v>16.0</v>
      </c>
      <c r="L334" s="30">
        <f si="98" t="shared"/>
        <v>0</v>
      </c>
      <c r="M334" s="6"/>
      <c r="N334" s="35" t="str">
        <f si="99" t="shared"/>
        <v/>
      </c>
      <c r="O334" s="59">
        <f>(IF(ISNUMBER(MATCH(B334,Sheet4!$K$92:$K$101,0)),1,0)+IF(ISNUMBER(MATCH(C334,Sheet4!$K$92:$K$101,0)),1,0)+IF(ISNUMBER(MATCH(D334,Sheet4!$K$92:$K$101,0)),1,0)+IF(ISNUMBER(MATCH(E334,Sheet4!$K$92:$K$101,0)),1,0)+IF(ISNUMBER(MATCH(F334,Sheet4!$K$92:$K$101,0)),1,0)+IF(ISNUMBER(MATCH(G334,Sheet4!$K$92:$K$101,0)),1,0)+IF(ISNUMBER(MATCH(H334,Sheet4!$K$92:$K$101,0)),1,0)+IF(ISNUMBER(MATCH(I334,Sheet4!$K$92:$K$101,0)),1,0)+IF(ISNUMBER(MATCH(J334,Sheet4!$K$92:$K$101,0)),1,0))
-
(IF(ISNUMBER(MATCH(B334,Sheet4!$F$2:$F$11,0)),1,0)+IF(ISNUMBER(MATCH(C334,Sheet4!$F$2:$F$11,0)),1,0)+IF(ISNUMBER(MATCH(D334,Sheet4!$F$2:$F$11,0)),1,0)+IF(ISNUMBER(MATCH(E334,Sheet4!$F$2:$F$11,0)),1,0)+IF(ISNUMBER(MATCH(F334,Sheet4!$F$2:$F$11,0)),1,0)+IF(ISNUMBER(MATCH(G334,Sheet4!$F$2:$F$11,0)),1,0)+IF(ISNUMBER(MATCH(H334,Sheet4!$F$2:$F$11,0)),1,0)+IF(ISNUMBER(MATCH(I334,Sheet4!$F$2:$F$11,0)),1,0)+IF(ISNUMBER(MATCH(J334,Sheet4!$F$2:$F$11,0)),1,0))</f>
        <v>0</v>
      </c>
      <c r="P334" s="40" t="str">
        <f>IFERROR(INDEX(Sheet4!$G:$G,MATCH(Sheet1!B334,Sheet4!$F:$F,0))+INDEX(Sheet4!$G:$G,MATCH(Sheet1!C334,Sheet4!$F:$F,0))+INDEX(Sheet4!$G:$G,MATCH(Sheet1!D334,Sheet4!$F:$F,0))+INDEX(Sheet4!$G:$G,MATCH(Sheet1!E334,Sheet4!$F:$F,0))+INDEX(Sheet4!$G:$G,MATCH(Sheet1!F334,Sheet4!$F:$F,0))+INDEX(Sheet4!$G:$G,MATCH(Sheet1!G334,Sheet4!$F:$F,0))+INDEX(Sheet4!$G:$G,MATCH(Sheet1!H334,Sheet4!$F:$F,0))+INDEX(Sheet4!$G:$G,MATCH(Sheet1!I334,Sheet4!$F:$F,0))+INDEX(Sheet4!$G:$G,MATCH(Sheet1!J334,Sheet4!$F:$F,0)),"")</f>
        <v/>
      </c>
      <c r="Q334" s="15"/>
      <c r="R334" s="18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19"/>
      <c r="AD334" s="19"/>
      <c r="AE334" s="20"/>
      <c r="AF334">
        <f si="101" t="shared"/>
        <v>0</v>
      </c>
      <c r="AH334">
        <v>311</v>
      </c>
      <c r="AI334" t="str">
        <f si="100" t="shared"/>
        <v>Ben SimmonsIsaiah CanaanDevin BookerMalik BeasleyKelly OubreCorey BrewerKenneth FariedMarvin BagleyRudy Gobert</v>
      </c>
      <c r="AJ334">
        <f si="102" t="shared"/>
        <v>0</v>
      </c>
      <c r="AK334">
        <f si="103" t="shared"/>
        <v>0</v>
      </c>
      <c r="AL334">
        <f si="104" t="shared"/>
        <v>0</v>
      </c>
      <c r="AM334">
        <f si="105" t="shared"/>
        <v>0</v>
      </c>
      <c r="AN334">
        <f si="106" t="shared"/>
        <v>0</v>
      </c>
      <c r="AO334">
        <f si="107" t="shared"/>
        <v>0</v>
      </c>
      <c r="AP334">
        <f si="108" t="shared"/>
        <v>0</v>
      </c>
      <c r="AQ334">
        <f si="109" t="shared"/>
        <v>0</v>
      </c>
      <c r="AR334">
        <f si="110" t="shared"/>
        <v>0</v>
      </c>
      <c r="AS334">
        <f si="111" t="shared"/>
        <v>0</v>
      </c>
      <c r="AU334" t="str">
        <f>IFERROR(VLOOKUP(C334,Results!$A$2:$B$240,2,FALSE)+VLOOKUP(D334,Results!$A$2:$B$240,2,FALSE)+VLOOKUP(E334,Results!$A$2:$B$240,2,FALSE)+VLOOKUP(F334,Results!$A$2:$B$240,2,FALSE)+VLOOKUP(G334,Results!$A$2:$B$240,2,FALSE)+VLOOKUP(H334,Results!$A$2:$B$240,2,FALSE)+VLOOKUP(I334,Results!$A$2:$B$240,2,FALSE)+VLOOKUP(J334,Results!$A$2:$B$240,2,FALSE)+VLOOKUP(B334,Results!$A$2:$B$240,2,FALSE)-MIN(VLOOKUP(C334,Results!$A$2:$B$240,2,FALSE),VLOOKUP(D334,Results!$A$2:$B$240,2,FALSE),VLOOKUP(E334,Results!$A$2:$B$240,2,FALSE),VLOOKUP(F334,Results!$A$2:$B$240,2,FALSE),VLOOKUP(G334,Results!$A$2:$B$240,2,FALSE),VLOOKUP(H334,Results!$A$2:$B$240,2,FALSE),VLOOKUP(I334,Results!$A$2:$B$240,2,FALSE),VLOOKUP(J334,Results!$A$2:$B$240,2,FALSE),VLOOKUP(B334,Results!$A$2:$B$240,2,FALSE)),"")</f>
        <v/>
      </c>
    </row>
    <row customHeight="1" ht="18.75" r="335" spans="2:47" x14ac:dyDescent="0.3">
      <c r="B335" s="7" t="s">
        <v>166</v>
      </c>
      <c r="C335" s="7" t="s">
        <v>87</v>
      </c>
      <c r="D335" s="7" t="s">
        <v>172</v>
      </c>
      <c r="E335" s="7" t="s">
        <v>146</v>
      </c>
      <c r="F335" s="7" t="s">
        <v>179</v>
      </c>
      <c r="G335" s="7" t="s">
        <v>114</v>
      </c>
      <c r="H335" s="7" t="s">
        <v>93</v>
      </c>
      <c r="I335" s="7" t="s">
        <v>152</v>
      </c>
      <c r="J335" s="7" t="s">
        <v>186</v>
      </c>
      <c r="K335" t="n">
        <v>16.0</v>
      </c>
      <c r="L335" s="30">
        <f si="98" t="shared"/>
        <v>0</v>
      </c>
      <c r="M335" s="6"/>
      <c r="N335" s="35" t="str">
        <f si="99" t="shared"/>
        <v/>
      </c>
      <c r="O335" s="59">
        <f>(IF(ISNUMBER(MATCH(B335,Sheet4!$K$92:$K$101,0)),1,0)+IF(ISNUMBER(MATCH(C335,Sheet4!$K$92:$K$101,0)),1,0)+IF(ISNUMBER(MATCH(D335,Sheet4!$K$92:$K$101,0)),1,0)+IF(ISNUMBER(MATCH(E335,Sheet4!$K$92:$K$101,0)),1,0)+IF(ISNUMBER(MATCH(F335,Sheet4!$K$92:$K$101,0)),1,0)+IF(ISNUMBER(MATCH(G335,Sheet4!$K$92:$K$101,0)),1,0)+IF(ISNUMBER(MATCH(H335,Sheet4!$K$92:$K$101,0)),1,0)+IF(ISNUMBER(MATCH(I335,Sheet4!$K$92:$K$101,0)),1,0)+IF(ISNUMBER(MATCH(J335,Sheet4!$K$92:$K$101,0)),1,0))
-
(IF(ISNUMBER(MATCH(B335,Sheet4!$F$2:$F$11,0)),1,0)+IF(ISNUMBER(MATCH(C335,Sheet4!$F$2:$F$11,0)),1,0)+IF(ISNUMBER(MATCH(D335,Sheet4!$F$2:$F$11,0)),1,0)+IF(ISNUMBER(MATCH(E335,Sheet4!$F$2:$F$11,0)),1,0)+IF(ISNUMBER(MATCH(F335,Sheet4!$F$2:$F$11,0)),1,0)+IF(ISNUMBER(MATCH(G335,Sheet4!$F$2:$F$11,0)),1,0)+IF(ISNUMBER(MATCH(H335,Sheet4!$F$2:$F$11,0)),1,0)+IF(ISNUMBER(MATCH(I335,Sheet4!$F$2:$F$11,0)),1,0)+IF(ISNUMBER(MATCH(J335,Sheet4!$F$2:$F$11,0)),1,0))</f>
        <v>0</v>
      </c>
      <c r="P335" s="40" t="str">
        <f>IFERROR(INDEX(Sheet4!$G:$G,MATCH(Sheet1!B335,Sheet4!$F:$F,0))+INDEX(Sheet4!$G:$G,MATCH(Sheet1!C335,Sheet4!$F:$F,0))+INDEX(Sheet4!$G:$G,MATCH(Sheet1!D335,Sheet4!$F:$F,0))+INDEX(Sheet4!$G:$G,MATCH(Sheet1!E335,Sheet4!$F:$F,0))+INDEX(Sheet4!$G:$G,MATCH(Sheet1!F335,Sheet4!$F:$F,0))+INDEX(Sheet4!$G:$G,MATCH(Sheet1!G335,Sheet4!$F:$F,0))+INDEX(Sheet4!$G:$G,MATCH(Sheet1!H335,Sheet4!$F:$F,0))+INDEX(Sheet4!$G:$G,MATCH(Sheet1!I335,Sheet4!$F:$F,0))+INDEX(Sheet4!$G:$G,MATCH(Sheet1!J335,Sheet4!$F:$F,0)),"")</f>
        <v/>
      </c>
      <c r="Q335" s="15"/>
      <c r="R335" s="18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19"/>
      <c r="AD335" s="19"/>
      <c r="AE335" s="20"/>
      <c r="AF335">
        <f si="101" t="shared"/>
        <v>0</v>
      </c>
      <c r="AH335">
        <v>312</v>
      </c>
      <c r="AI335" t="str">
        <f si="100" t="shared"/>
        <v>Ben SimmonsIsaiah CanaanJimmy ButlerMonte MorrisTaurean PrinceCorey BrewerKenneth FariedMarvin BagleyKarl-Anthony Towns</v>
      </c>
      <c r="AJ335">
        <f si="102" t="shared"/>
        <v>0</v>
      </c>
      <c r="AK335">
        <f si="103" t="shared"/>
        <v>0</v>
      </c>
      <c r="AL335">
        <f si="104" t="shared"/>
        <v>0</v>
      </c>
      <c r="AM335">
        <f si="105" t="shared"/>
        <v>0</v>
      </c>
      <c r="AN335">
        <f si="106" t="shared"/>
        <v>0</v>
      </c>
      <c r="AO335">
        <f si="107" t="shared"/>
        <v>0</v>
      </c>
      <c r="AP335">
        <f si="108" t="shared"/>
        <v>0</v>
      </c>
      <c r="AQ335">
        <f si="109" t="shared"/>
        <v>0</v>
      </c>
      <c r="AR335">
        <f si="110" t="shared"/>
        <v>0</v>
      </c>
      <c r="AS335">
        <f si="111" t="shared"/>
        <v>0</v>
      </c>
      <c r="AU335" t="str">
        <f>IFERROR(VLOOKUP(C335,Results!$A$2:$B$240,2,FALSE)+VLOOKUP(D335,Results!$A$2:$B$240,2,FALSE)+VLOOKUP(E335,Results!$A$2:$B$240,2,FALSE)+VLOOKUP(F335,Results!$A$2:$B$240,2,FALSE)+VLOOKUP(G335,Results!$A$2:$B$240,2,FALSE)+VLOOKUP(H335,Results!$A$2:$B$240,2,FALSE)+VLOOKUP(I335,Results!$A$2:$B$240,2,FALSE)+VLOOKUP(J335,Results!$A$2:$B$240,2,FALSE)+VLOOKUP(B335,Results!$A$2:$B$240,2,FALSE)-MIN(VLOOKUP(C335,Results!$A$2:$B$240,2,FALSE),VLOOKUP(D335,Results!$A$2:$B$240,2,FALSE),VLOOKUP(E335,Results!$A$2:$B$240,2,FALSE),VLOOKUP(F335,Results!$A$2:$B$240,2,FALSE),VLOOKUP(G335,Results!$A$2:$B$240,2,FALSE),VLOOKUP(H335,Results!$A$2:$B$240,2,FALSE),VLOOKUP(I335,Results!$A$2:$B$240,2,FALSE),VLOOKUP(J335,Results!$A$2:$B$240,2,FALSE),VLOOKUP(B335,Results!$A$2:$B$240,2,FALSE)),"")</f>
        <v/>
      </c>
    </row>
    <row customHeight="1" ht="18.75" r="336" spans="2:47" x14ac:dyDescent="0.3">
      <c r="B336" s="7" t="s">
        <v>166</v>
      </c>
      <c r="C336" s="7" t="s">
        <v>170</v>
      </c>
      <c r="D336" s="7" t="s">
        <v>172</v>
      </c>
      <c r="E336" s="7" t="s">
        <v>148</v>
      </c>
      <c r="F336" s="7" t="s">
        <v>150</v>
      </c>
      <c r="G336" s="7" t="s">
        <v>177</v>
      </c>
      <c r="H336" s="7" t="s">
        <v>181</v>
      </c>
      <c r="I336" s="7" t="s">
        <v>183</v>
      </c>
      <c r="J336" s="7" t="s">
        <v>186</v>
      </c>
      <c r="K336" t="n">
        <v>16.0</v>
      </c>
      <c r="L336" s="30">
        <f si="98" t="shared"/>
        <v>0</v>
      </c>
      <c r="M336" s="6"/>
      <c r="N336" s="35" t="str">
        <f si="99" t="shared"/>
        <v/>
      </c>
      <c r="O336" s="59">
        <f>(IF(ISNUMBER(MATCH(B336,Sheet4!$K$92:$K$101,0)),1,0)+IF(ISNUMBER(MATCH(C336,Sheet4!$K$92:$K$101,0)),1,0)+IF(ISNUMBER(MATCH(D336,Sheet4!$K$92:$K$101,0)),1,0)+IF(ISNUMBER(MATCH(E336,Sheet4!$K$92:$K$101,0)),1,0)+IF(ISNUMBER(MATCH(F336,Sheet4!$K$92:$K$101,0)),1,0)+IF(ISNUMBER(MATCH(G336,Sheet4!$K$92:$K$101,0)),1,0)+IF(ISNUMBER(MATCH(H336,Sheet4!$K$92:$K$101,0)),1,0)+IF(ISNUMBER(MATCH(I336,Sheet4!$K$92:$K$101,0)),1,0)+IF(ISNUMBER(MATCH(J336,Sheet4!$K$92:$K$101,0)),1,0))
-
(IF(ISNUMBER(MATCH(B336,Sheet4!$F$2:$F$11,0)),1,0)+IF(ISNUMBER(MATCH(C336,Sheet4!$F$2:$F$11,0)),1,0)+IF(ISNUMBER(MATCH(D336,Sheet4!$F$2:$F$11,0)),1,0)+IF(ISNUMBER(MATCH(E336,Sheet4!$F$2:$F$11,0)),1,0)+IF(ISNUMBER(MATCH(F336,Sheet4!$F$2:$F$11,0)),1,0)+IF(ISNUMBER(MATCH(G336,Sheet4!$F$2:$F$11,0)),1,0)+IF(ISNUMBER(MATCH(H336,Sheet4!$F$2:$F$11,0)),1,0)+IF(ISNUMBER(MATCH(I336,Sheet4!$F$2:$F$11,0)),1,0)+IF(ISNUMBER(MATCH(J336,Sheet4!$F$2:$F$11,0)),1,0))</f>
        <v>0</v>
      </c>
      <c r="P336" s="40" t="str">
        <f>IFERROR(INDEX(Sheet4!$G:$G,MATCH(Sheet1!B336,Sheet4!$F:$F,0))+INDEX(Sheet4!$G:$G,MATCH(Sheet1!C336,Sheet4!$F:$F,0))+INDEX(Sheet4!$G:$G,MATCH(Sheet1!D336,Sheet4!$F:$F,0))+INDEX(Sheet4!$G:$G,MATCH(Sheet1!E336,Sheet4!$F:$F,0))+INDEX(Sheet4!$G:$G,MATCH(Sheet1!F336,Sheet4!$F:$F,0))+INDEX(Sheet4!$G:$G,MATCH(Sheet1!G336,Sheet4!$F:$F,0))+INDEX(Sheet4!$G:$G,MATCH(Sheet1!H336,Sheet4!$F:$F,0))+INDEX(Sheet4!$G:$G,MATCH(Sheet1!I336,Sheet4!$F:$F,0))+INDEX(Sheet4!$G:$G,MATCH(Sheet1!J336,Sheet4!$F:$F,0)),"")</f>
        <v/>
      </c>
      <c r="Q336" s="15"/>
      <c r="R336" s="18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19"/>
      <c r="AD336" s="19"/>
      <c r="AE336" s="20"/>
      <c r="AF336">
        <f si="101" t="shared"/>
        <v>0</v>
      </c>
      <c r="AH336">
        <v>313</v>
      </c>
      <c r="AI336" t="str">
        <f si="100" t="shared"/>
        <v>Ben SimmonsRicky RubioJimmy ButlerMonte MorrisWill BartonGerald GreenMarvin BagleyPaul MillsapRudy Gobert</v>
      </c>
      <c r="AJ336">
        <f si="102" t="shared"/>
        <v>0</v>
      </c>
      <c r="AK336">
        <f si="103" t="shared"/>
        <v>0</v>
      </c>
      <c r="AL336">
        <f si="104" t="shared"/>
        <v>0</v>
      </c>
      <c r="AM336">
        <f si="105" t="shared"/>
        <v>0</v>
      </c>
      <c r="AN336">
        <f si="106" t="shared"/>
        <v>0</v>
      </c>
      <c r="AO336">
        <f si="107" t="shared"/>
        <v>0</v>
      </c>
      <c r="AP336">
        <f si="108" t="shared"/>
        <v>0</v>
      </c>
      <c r="AQ336">
        <f si="109" t="shared"/>
        <v>0</v>
      </c>
      <c r="AR336">
        <f si="110" t="shared"/>
        <v>0</v>
      </c>
      <c r="AS336">
        <f si="111" t="shared"/>
        <v>0</v>
      </c>
      <c r="AU336" t="str">
        <f>IFERROR(VLOOKUP(C336,Results!$A$2:$B$240,2,FALSE)+VLOOKUP(D336,Results!$A$2:$B$240,2,FALSE)+VLOOKUP(E336,Results!$A$2:$B$240,2,FALSE)+VLOOKUP(F336,Results!$A$2:$B$240,2,FALSE)+VLOOKUP(G336,Results!$A$2:$B$240,2,FALSE)+VLOOKUP(H336,Results!$A$2:$B$240,2,FALSE)+VLOOKUP(I336,Results!$A$2:$B$240,2,FALSE)+VLOOKUP(J336,Results!$A$2:$B$240,2,FALSE)+VLOOKUP(B336,Results!$A$2:$B$240,2,FALSE)-MIN(VLOOKUP(C336,Results!$A$2:$B$240,2,FALSE),VLOOKUP(D336,Results!$A$2:$B$240,2,FALSE),VLOOKUP(E336,Results!$A$2:$B$240,2,FALSE),VLOOKUP(F336,Results!$A$2:$B$240,2,FALSE),VLOOKUP(G336,Results!$A$2:$B$240,2,FALSE),VLOOKUP(H336,Results!$A$2:$B$240,2,FALSE),VLOOKUP(I336,Results!$A$2:$B$240,2,FALSE),VLOOKUP(J336,Results!$A$2:$B$240,2,FALSE),VLOOKUP(B336,Results!$A$2:$B$240,2,FALSE)),"")</f>
        <v/>
      </c>
    </row>
    <row customHeight="1" ht="18.75" r="337" spans="2:47" x14ac:dyDescent="0.3">
      <c r="B337" s="7" t="s">
        <v>166</v>
      </c>
      <c r="C337" s="7" t="s">
        <v>87</v>
      </c>
      <c r="D337" s="7" t="s">
        <v>172</v>
      </c>
      <c r="E337" s="7" t="s">
        <v>146</v>
      </c>
      <c r="F337" s="7" t="s">
        <v>159</v>
      </c>
      <c r="G337" s="7" t="s">
        <v>114</v>
      </c>
      <c r="H337" s="7" t="s">
        <v>92</v>
      </c>
      <c r="I337" s="7" t="s">
        <v>93</v>
      </c>
      <c r="J337" s="7" t="s">
        <v>98</v>
      </c>
      <c r="K337" t="n">
        <v>16.0</v>
      </c>
      <c r="L337" s="30">
        <f si="98" t="shared"/>
        <v>0</v>
      </c>
      <c r="M337" s="6"/>
      <c r="N337" s="35" t="str">
        <f si="99" t="shared"/>
        <v/>
      </c>
      <c r="O337" s="59">
        <f>(IF(ISNUMBER(MATCH(B337,Sheet4!$K$92:$K$101,0)),1,0)+IF(ISNUMBER(MATCH(C337,Sheet4!$K$92:$K$101,0)),1,0)+IF(ISNUMBER(MATCH(D337,Sheet4!$K$92:$K$101,0)),1,0)+IF(ISNUMBER(MATCH(E337,Sheet4!$K$92:$K$101,0)),1,0)+IF(ISNUMBER(MATCH(F337,Sheet4!$K$92:$K$101,0)),1,0)+IF(ISNUMBER(MATCH(G337,Sheet4!$K$92:$K$101,0)),1,0)+IF(ISNUMBER(MATCH(H337,Sheet4!$K$92:$K$101,0)),1,0)+IF(ISNUMBER(MATCH(I337,Sheet4!$K$92:$K$101,0)),1,0)+IF(ISNUMBER(MATCH(J337,Sheet4!$K$92:$K$101,0)),1,0))
-
(IF(ISNUMBER(MATCH(B337,Sheet4!$F$2:$F$11,0)),1,0)+IF(ISNUMBER(MATCH(C337,Sheet4!$F$2:$F$11,0)),1,0)+IF(ISNUMBER(MATCH(D337,Sheet4!$F$2:$F$11,0)),1,0)+IF(ISNUMBER(MATCH(E337,Sheet4!$F$2:$F$11,0)),1,0)+IF(ISNUMBER(MATCH(F337,Sheet4!$F$2:$F$11,0)),1,0)+IF(ISNUMBER(MATCH(G337,Sheet4!$F$2:$F$11,0)),1,0)+IF(ISNUMBER(MATCH(H337,Sheet4!$F$2:$F$11,0)),1,0)+IF(ISNUMBER(MATCH(I337,Sheet4!$F$2:$F$11,0)),1,0)+IF(ISNUMBER(MATCH(J337,Sheet4!$F$2:$F$11,0)),1,0))</f>
        <v>0</v>
      </c>
      <c r="P337" s="40" t="str">
        <f>IFERROR(INDEX(Sheet4!$G:$G,MATCH(Sheet1!B337,Sheet4!$F:$F,0))+INDEX(Sheet4!$G:$G,MATCH(Sheet1!C337,Sheet4!$F:$F,0))+INDEX(Sheet4!$G:$G,MATCH(Sheet1!D337,Sheet4!$F:$F,0))+INDEX(Sheet4!$G:$G,MATCH(Sheet1!E337,Sheet4!$F:$F,0))+INDEX(Sheet4!$G:$G,MATCH(Sheet1!F337,Sheet4!$F:$F,0))+INDEX(Sheet4!$G:$G,MATCH(Sheet1!G337,Sheet4!$F:$F,0))+INDEX(Sheet4!$G:$G,MATCH(Sheet1!H337,Sheet4!$F:$F,0))+INDEX(Sheet4!$G:$G,MATCH(Sheet1!I337,Sheet4!$F:$F,0))+INDEX(Sheet4!$G:$G,MATCH(Sheet1!J337,Sheet4!$F:$F,0)),"")</f>
        <v/>
      </c>
      <c r="Q337" s="15"/>
      <c r="R337" s="18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19"/>
      <c r="AD337" s="19"/>
      <c r="AE337" s="20"/>
      <c r="AF337">
        <f si="101" t="shared"/>
        <v>0</v>
      </c>
      <c r="AH337">
        <v>314</v>
      </c>
      <c r="AI337" t="str">
        <f si="100" t="shared"/>
        <v>Ben SimmonsIsaiah CanaanDevin BookerTorrey CraigKelly OubreJae CrowderJohn CollinsMarvin BagleyKarl-Anthony Towns</v>
      </c>
      <c r="AJ337">
        <f si="102" t="shared"/>
        <v>0</v>
      </c>
      <c r="AK337">
        <f si="103" t="shared"/>
        <v>0</v>
      </c>
      <c r="AL337">
        <f si="104" t="shared"/>
        <v>0</v>
      </c>
      <c r="AM337">
        <f si="105" t="shared"/>
        <v>0</v>
      </c>
      <c r="AN337">
        <f si="106" t="shared"/>
        <v>0</v>
      </c>
      <c r="AO337">
        <f si="107" t="shared"/>
        <v>0</v>
      </c>
      <c r="AP337">
        <f si="108" t="shared"/>
        <v>0</v>
      </c>
      <c r="AQ337">
        <f si="109" t="shared"/>
        <v>0</v>
      </c>
      <c r="AR337">
        <f si="110" t="shared"/>
        <v>0</v>
      </c>
      <c r="AS337">
        <f si="111" t="shared"/>
        <v>0</v>
      </c>
      <c r="AU337" t="str">
        <f>IFERROR(VLOOKUP(C337,Results!$A$2:$B$240,2,FALSE)+VLOOKUP(D337,Results!$A$2:$B$240,2,FALSE)+VLOOKUP(E337,Results!$A$2:$B$240,2,FALSE)+VLOOKUP(F337,Results!$A$2:$B$240,2,FALSE)+VLOOKUP(G337,Results!$A$2:$B$240,2,FALSE)+VLOOKUP(H337,Results!$A$2:$B$240,2,FALSE)+VLOOKUP(I337,Results!$A$2:$B$240,2,FALSE)+VLOOKUP(J337,Results!$A$2:$B$240,2,FALSE)+VLOOKUP(B337,Results!$A$2:$B$240,2,FALSE)-MIN(VLOOKUP(C337,Results!$A$2:$B$240,2,FALSE),VLOOKUP(D337,Results!$A$2:$B$240,2,FALSE),VLOOKUP(E337,Results!$A$2:$B$240,2,FALSE),VLOOKUP(F337,Results!$A$2:$B$240,2,FALSE),VLOOKUP(G337,Results!$A$2:$B$240,2,FALSE),VLOOKUP(H337,Results!$A$2:$B$240,2,FALSE),VLOOKUP(I337,Results!$A$2:$B$240,2,FALSE),VLOOKUP(J337,Results!$A$2:$B$240,2,FALSE),VLOOKUP(B337,Results!$A$2:$B$240,2,FALSE)),"")</f>
        <v/>
      </c>
    </row>
    <row customHeight="1" ht="18.75" r="338" spans="2:47" x14ac:dyDescent="0.3">
      <c r="B338" s="7" t="s">
        <v>108</v>
      </c>
      <c r="C338" s="7" t="s">
        <v>169</v>
      </c>
      <c r="D338" s="7" t="s">
        <v>145</v>
      </c>
      <c r="E338" s="7" t="s">
        <v>146</v>
      </c>
      <c r="F338" s="7" t="s">
        <v>177</v>
      </c>
      <c r="G338" s="7" t="s">
        <v>159</v>
      </c>
      <c r="H338" s="7" t="s">
        <v>181</v>
      </c>
      <c r="I338" s="7" t="s">
        <v>152</v>
      </c>
      <c r="J338" s="7" t="s">
        <v>186</v>
      </c>
      <c r="K338" t="n">
        <v>16.0</v>
      </c>
      <c r="L338" s="30">
        <f si="98" t="shared"/>
        <v>0</v>
      </c>
      <c r="M338" s="6"/>
      <c r="N338" s="35" t="str">
        <f si="99" t="shared"/>
        <v/>
      </c>
      <c r="O338" s="59">
        <f>(IF(ISNUMBER(MATCH(B338,Sheet4!$K$92:$K$101,0)),1,0)+IF(ISNUMBER(MATCH(C338,Sheet4!$K$92:$K$101,0)),1,0)+IF(ISNUMBER(MATCH(D338,Sheet4!$K$92:$K$101,0)),1,0)+IF(ISNUMBER(MATCH(E338,Sheet4!$K$92:$K$101,0)),1,0)+IF(ISNUMBER(MATCH(F338,Sheet4!$K$92:$K$101,0)),1,0)+IF(ISNUMBER(MATCH(G338,Sheet4!$K$92:$K$101,0)),1,0)+IF(ISNUMBER(MATCH(H338,Sheet4!$K$92:$K$101,0)),1,0)+IF(ISNUMBER(MATCH(I338,Sheet4!$K$92:$K$101,0)),1,0)+IF(ISNUMBER(MATCH(J338,Sheet4!$K$92:$K$101,0)),1,0))
-
(IF(ISNUMBER(MATCH(B338,Sheet4!$F$2:$F$11,0)),1,0)+IF(ISNUMBER(MATCH(C338,Sheet4!$F$2:$F$11,0)),1,0)+IF(ISNUMBER(MATCH(D338,Sheet4!$F$2:$F$11,0)),1,0)+IF(ISNUMBER(MATCH(E338,Sheet4!$F$2:$F$11,0)),1,0)+IF(ISNUMBER(MATCH(F338,Sheet4!$F$2:$F$11,0)),1,0)+IF(ISNUMBER(MATCH(G338,Sheet4!$F$2:$F$11,0)),1,0)+IF(ISNUMBER(MATCH(H338,Sheet4!$F$2:$F$11,0)),1,0)+IF(ISNUMBER(MATCH(I338,Sheet4!$F$2:$F$11,0)),1,0)+IF(ISNUMBER(MATCH(J338,Sheet4!$F$2:$F$11,0)),1,0))</f>
        <v>0</v>
      </c>
      <c r="P338" s="40" t="str">
        <f>IFERROR(INDEX(Sheet4!$G:$G,MATCH(Sheet1!B338,Sheet4!$F:$F,0))+INDEX(Sheet4!$G:$G,MATCH(Sheet1!C338,Sheet4!$F:$F,0))+INDEX(Sheet4!$G:$G,MATCH(Sheet1!D338,Sheet4!$F:$F,0))+INDEX(Sheet4!$G:$G,MATCH(Sheet1!E338,Sheet4!$F:$F,0))+INDEX(Sheet4!$G:$G,MATCH(Sheet1!F338,Sheet4!$F:$F,0))+INDEX(Sheet4!$G:$G,MATCH(Sheet1!G338,Sheet4!$F:$F,0))+INDEX(Sheet4!$G:$G,MATCH(Sheet1!H338,Sheet4!$F:$F,0))+INDEX(Sheet4!$G:$G,MATCH(Sheet1!I338,Sheet4!$F:$F,0))+INDEX(Sheet4!$G:$G,MATCH(Sheet1!J338,Sheet4!$F:$F,0)),"")</f>
        <v/>
      </c>
      <c r="Q338" s="15"/>
      <c r="R338" s="18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19"/>
      <c r="AD338" s="19"/>
      <c r="AE338" s="20"/>
      <c r="AF338">
        <f si="101" t="shared"/>
        <v>0</v>
      </c>
      <c r="AH338">
        <v>315</v>
      </c>
      <c r="AI338" t="str">
        <f si="100" t="shared"/>
        <v>De'Aaron FoxLandry ShametJimmy ButlerMonte MorrisKelly OubreDeAndre' BembryKenneth FariedJosh JacksonNikola Jokic</v>
      </c>
      <c r="AJ338">
        <f si="102" t="shared"/>
        <v>0</v>
      </c>
      <c r="AK338">
        <f si="103" t="shared"/>
        <v>0</v>
      </c>
      <c r="AL338">
        <f si="104" t="shared"/>
        <v>0</v>
      </c>
      <c r="AM338">
        <f si="105" t="shared"/>
        <v>0</v>
      </c>
      <c r="AN338">
        <f si="106" t="shared"/>
        <v>0</v>
      </c>
      <c r="AO338">
        <f si="107" t="shared"/>
        <v>0</v>
      </c>
      <c r="AP338">
        <f si="108" t="shared"/>
        <v>0</v>
      </c>
      <c r="AQ338">
        <f si="109" t="shared"/>
        <v>0</v>
      </c>
      <c r="AR338">
        <f si="110" t="shared"/>
        <v>0</v>
      </c>
      <c r="AS338">
        <f si="111" t="shared"/>
        <v>0</v>
      </c>
      <c r="AU338" t="str">
        <f>IFERROR(VLOOKUP(C338,Results!$A$2:$B$240,2,FALSE)+VLOOKUP(D338,Results!$A$2:$B$240,2,FALSE)+VLOOKUP(E338,Results!$A$2:$B$240,2,FALSE)+VLOOKUP(F338,Results!$A$2:$B$240,2,FALSE)+VLOOKUP(G338,Results!$A$2:$B$240,2,FALSE)+VLOOKUP(H338,Results!$A$2:$B$240,2,FALSE)+VLOOKUP(I338,Results!$A$2:$B$240,2,FALSE)+VLOOKUP(J338,Results!$A$2:$B$240,2,FALSE)+VLOOKUP(B338,Results!$A$2:$B$240,2,FALSE)-MIN(VLOOKUP(C338,Results!$A$2:$B$240,2,FALSE),VLOOKUP(D338,Results!$A$2:$B$240,2,FALSE),VLOOKUP(E338,Results!$A$2:$B$240,2,FALSE),VLOOKUP(F338,Results!$A$2:$B$240,2,FALSE),VLOOKUP(G338,Results!$A$2:$B$240,2,FALSE),VLOOKUP(H338,Results!$A$2:$B$240,2,FALSE),VLOOKUP(I338,Results!$A$2:$B$240,2,FALSE),VLOOKUP(J338,Results!$A$2:$B$240,2,FALSE),VLOOKUP(B338,Results!$A$2:$B$240,2,FALSE)),"")</f>
        <v/>
      </c>
    </row>
    <row customHeight="1" ht="18.75" r="339" spans="2:47" x14ac:dyDescent="0.3">
      <c r="B339" s="7" t="s">
        <v>166</v>
      </c>
      <c r="C339" s="7" t="s">
        <v>170</v>
      </c>
      <c r="D339" s="7" t="s">
        <v>173</v>
      </c>
      <c r="E339" s="7" t="s">
        <v>146</v>
      </c>
      <c r="F339" s="7" t="s">
        <v>178</v>
      </c>
      <c r="G339" s="7" t="s">
        <v>100</v>
      </c>
      <c r="H339" s="7" t="s">
        <v>92</v>
      </c>
      <c r="I339" s="7" t="s">
        <v>93</v>
      </c>
      <c r="J339" s="7" t="s">
        <v>186</v>
      </c>
      <c r="K339" t="n">
        <v>16.0</v>
      </c>
      <c r="L339" s="30">
        <f si="98" t="shared"/>
        <v>0</v>
      </c>
      <c r="M339" s="6"/>
      <c r="N339" s="35" t="str">
        <f si="99" t="shared"/>
        <v/>
      </c>
      <c r="O339" s="59">
        <f>(IF(ISNUMBER(MATCH(B339,Sheet4!$K$92:$K$101,0)),1,0)+IF(ISNUMBER(MATCH(C339,Sheet4!$K$92:$K$101,0)),1,0)+IF(ISNUMBER(MATCH(D339,Sheet4!$K$92:$K$101,0)),1,0)+IF(ISNUMBER(MATCH(E339,Sheet4!$K$92:$K$101,0)),1,0)+IF(ISNUMBER(MATCH(F339,Sheet4!$K$92:$K$101,0)),1,0)+IF(ISNUMBER(MATCH(G339,Sheet4!$K$92:$K$101,0)),1,0)+IF(ISNUMBER(MATCH(H339,Sheet4!$K$92:$K$101,0)),1,0)+IF(ISNUMBER(MATCH(I339,Sheet4!$K$92:$K$101,0)),1,0)+IF(ISNUMBER(MATCH(J339,Sheet4!$K$92:$K$101,0)),1,0))
-
(IF(ISNUMBER(MATCH(B339,Sheet4!$F$2:$F$11,0)),1,0)+IF(ISNUMBER(MATCH(C339,Sheet4!$F$2:$F$11,0)),1,0)+IF(ISNUMBER(MATCH(D339,Sheet4!$F$2:$F$11,0)),1,0)+IF(ISNUMBER(MATCH(E339,Sheet4!$F$2:$F$11,0)),1,0)+IF(ISNUMBER(MATCH(F339,Sheet4!$F$2:$F$11,0)),1,0)+IF(ISNUMBER(MATCH(G339,Sheet4!$F$2:$F$11,0)),1,0)+IF(ISNUMBER(MATCH(H339,Sheet4!$F$2:$F$11,0)),1,0)+IF(ISNUMBER(MATCH(I339,Sheet4!$F$2:$F$11,0)),1,0)+IF(ISNUMBER(MATCH(J339,Sheet4!$F$2:$F$11,0)),1,0))</f>
        <v>0</v>
      </c>
      <c r="P339" s="40" t="str">
        <f>IFERROR(INDEX(Sheet4!$G:$G,MATCH(Sheet1!B339,Sheet4!$F:$F,0))+INDEX(Sheet4!$G:$G,MATCH(Sheet1!C339,Sheet4!$F:$F,0))+INDEX(Sheet4!$G:$G,MATCH(Sheet1!D339,Sheet4!$F:$F,0))+INDEX(Sheet4!$G:$G,MATCH(Sheet1!E339,Sheet4!$F:$F,0))+INDEX(Sheet4!$G:$G,MATCH(Sheet1!F339,Sheet4!$F:$F,0))+INDEX(Sheet4!$G:$G,MATCH(Sheet1!G339,Sheet4!$F:$F,0))+INDEX(Sheet4!$G:$G,MATCH(Sheet1!H339,Sheet4!$F:$F,0))+INDEX(Sheet4!$G:$G,MATCH(Sheet1!I339,Sheet4!$F:$F,0))+INDEX(Sheet4!$G:$G,MATCH(Sheet1!J339,Sheet4!$F:$F,0)),"")</f>
        <v/>
      </c>
      <c r="Q339" s="15"/>
      <c r="R339" s="18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19"/>
      <c r="AD339" s="19"/>
      <c r="AE339" s="20"/>
      <c r="AF339">
        <f si="101" t="shared"/>
        <v>0</v>
      </c>
      <c r="AH339">
        <v>316</v>
      </c>
      <c r="AI339" t="str">
        <f si="100" t="shared"/>
        <v>Ben SimmonsIsaiah CanaanBuddy HieldMonte MorrisKelly OubreDeAndre' BembryKenneth FariedJosh JacksonNikola Jokic</v>
      </c>
      <c r="AJ339">
        <f si="102" t="shared"/>
        <v>0</v>
      </c>
      <c r="AK339">
        <f si="103" t="shared"/>
        <v>0</v>
      </c>
      <c r="AL339">
        <f si="104" t="shared"/>
        <v>0</v>
      </c>
      <c r="AM339">
        <f si="105" t="shared"/>
        <v>0</v>
      </c>
      <c r="AN339">
        <f si="106" t="shared"/>
        <v>0</v>
      </c>
      <c r="AO339">
        <f si="107" t="shared"/>
        <v>0</v>
      </c>
      <c r="AP339">
        <f si="108" t="shared"/>
        <v>0</v>
      </c>
      <c r="AQ339">
        <f si="109" t="shared"/>
        <v>0</v>
      </c>
      <c r="AR339">
        <f si="110" t="shared"/>
        <v>0</v>
      </c>
      <c r="AS339">
        <f si="111" t="shared"/>
        <v>0</v>
      </c>
      <c r="AU339" t="str">
        <f>IFERROR(VLOOKUP(C339,Results!$A$2:$B$240,2,FALSE)+VLOOKUP(D339,Results!$A$2:$B$240,2,FALSE)+VLOOKUP(E339,Results!$A$2:$B$240,2,FALSE)+VLOOKUP(F339,Results!$A$2:$B$240,2,FALSE)+VLOOKUP(G339,Results!$A$2:$B$240,2,FALSE)+VLOOKUP(H339,Results!$A$2:$B$240,2,FALSE)+VLOOKUP(I339,Results!$A$2:$B$240,2,FALSE)+VLOOKUP(J339,Results!$A$2:$B$240,2,FALSE)+VLOOKUP(B339,Results!$A$2:$B$240,2,FALSE)-MIN(VLOOKUP(C339,Results!$A$2:$B$240,2,FALSE),VLOOKUP(D339,Results!$A$2:$B$240,2,FALSE),VLOOKUP(E339,Results!$A$2:$B$240,2,FALSE),VLOOKUP(F339,Results!$A$2:$B$240,2,FALSE),VLOOKUP(G339,Results!$A$2:$B$240,2,FALSE),VLOOKUP(H339,Results!$A$2:$B$240,2,FALSE),VLOOKUP(I339,Results!$A$2:$B$240,2,FALSE),VLOOKUP(J339,Results!$A$2:$B$240,2,FALSE),VLOOKUP(B339,Results!$A$2:$B$240,2,FALSE)),"")</f>
        <v/>
      </c>
    </row>
    <row customHeight="1" ht="18.75" r="340" spans="2:47" x14ac:dyDescent="0.3">
      <c r="B340" s="7" t="s">
        <v>166</v>
      </c>
      <c r="C340" s="7" t="s">
        <v>171</v>
      </c>
      <c r="D340" s="7" t="s">
        <v>89</v>
      </c>
      <c r="E340" s="7" t="s">
        <v>146</v>
      </c>
      <c r="F340" s="7" t="s">
        <v>177</v>
      </c>
      <c r="G340" s="7" t="s">
        <v>90</v>
      </c>
      <c r="H340" s="7" t="s">
        <v>153</v>
      </c>
      <c r="I340" s="7" t="s">
        <v>181</v>
      </c>
      <c r="J340" s="7" t="s">
        <v>186</v>
      </c>
      <c r="K340" t="n">
        <v>16.0</v>
      </c>
      <c r="L340" s="30">
        <f si="98" t="shared"/>
        <v>0</v>
      </c>
      <c r="M340" s="6"/>
      <c r="N340" s="35" t="str">
        <f si="99" t="shared"/>
        <v/>
      </c>
      <c r="O340" s="59">
        <f>(IF(ISNUMBER(MATCH(B340,Sheet4!$K$92:$K$101,0)),1,0)+IF(ISNUMBER(MATCH(C340,Sheet4!$K$92:$K$101,0)),1,0)+IF(ISNUMBER(MATCH(D340,Sheet4!$K$92:$K$101,0)),1,0)+IF(ISNUMBER(MATCH(E340,Sheet4!$K$92:$K$101,0)),1,0)+IF(ISNUMBER(MATCH(F340,Sheet4!$K$92:$K$101,0)),1,0)+IF(ISNUMBER(MATCH(G340,Sheet4!$K$92:$K$101,0)),1,0)+IF(ISNUMBER(MATCH(H340,Sheet4!$K$92:$K$101,0)),1,0)+IF(ISNUMBER(MATCH(I340,Sheet4!$K$92:$K$101,0)),1,0)+IF(ISNUMBER(MATCH(J340,Sheet4!$K$92:$K$101,0)),1,0))
-
(IF(ISNUMBER(MATCH(B340,Sheet4!$F$2:$F$11,0)),1,0)+IF(ISNUMBER(MATCH(C340,Sheet4!$F$2:$F$11,0)),1,0)+IF(ISNUMBER(MATCH(D340,Sheet4!$F$2:$F$11,0)),1,0)+IF(ISNUMBER(MATCH(E340,Sheet4!$F$2:$F$11,0)),1,0)+IF(ISNUMBER(MATCH(F340,Sheet4!$F$2:$F$11,0)),1,0)+IF(ISNUMBER(MATCH(G340,Sheet4!$F$2:$F$11,0)),1,0)+IF(ISNUMBER(MATCH(H340,Sheet4!$F$2:$F$11,0)),1,0)+IF(ISNUMBER(MATCH(I340,Sheet4!$F$2:$F$11,0)),1,0)+IF(ISNUMBER(MATCH(J340,Sheet4!$F$2:$F$11,0)),1,0))</f>
        <v>0</v>
      </c>
      <c r="P340" s="40" t="str">
        <f>IFERROR(INDEX(Sheet4!$G:$G,MATCH(Sheet1!B340,Sheet4!$F:$F,0))+INDEX(Sheet4!$G:$G,MATCH(Sheet1!C340,Sheet4!$F:$F,0))+INDEX(Sheet4!$G:$G,MATCH(Sheet1!D340,Sheet4!$F:$F,0))+INDEX(Sheet4!$G:$G,MATCH(Sheet1!E340,Sheet4!$F:$F,0))+INDEX(Sheet4!$G:$G,MATCH(Sheet1!F340,Sheet4!$F:$F,0))+INDEX(Sheet4!$G:$G,MATCH(Sheet1!G340,Sheet4!$F:$F,0))+INDEX(Sheet4!$G:$G,MATCH(Sheet1!H340,Sheet4!$F:$F,0))+INDEX(Sheet4!$G:$G,MATCH(Sheet1!I340,Sheet4!$F:$F,0))+INDEX(Sheet4!$G:$G,MATCH(Sheet1!J340,Sheet4!$F:$F,0)),"")</f>
        <v/>
      </c>
      <c r="Q340" s="15"/>
      <c r="R340" s="18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19"/>
      <c r="AD340" s="19"/>
      <c r="AE340" s="20"/>
      <c r="AF340">
        <f si="101" t="shared"/>
        <v>0</v>
      </c>
      <c r="AH340">
        <v>317</v>
      </c>
      <c r="AI340" t="str">
        <f si="100" t="shared"/>
        <v>Ben SimmonsJeremy LinJimmy ButlerMonte MorrisKelly OubreJae CrowderKenneth FariedPaul MillsapRudy Gobert</v>
      </c>
      <c r="AJ340">
        <f si="102" t="shared"/>
        <v>0</v>
      </c>
      <c r="AK340">
        <f si="103" t="shared"/>
        <v>0</v>
      </c>
      <c r="AL340">
        <f si="104" t="shared"/>
        <v>0</v>
      </c>
      <c r="AM340">
        <f si="105" t="shared"/>
        <v>0</v>
      </c>
      <c r="AN340">
        <f si="106" t="shared"/>
        <v>0</v>
      </c>
      <c r="AO340">
        <f si="107" t="shared"/>
        <v>0</v>
      </c>
      <c r="AP340">
        <f si="108" t="shared"/>
        <v>0</v>
      </c>
      <c r="AQ340">
        <f si="109" t="shared"/>
        <v>0</v>
      </c>
      <c r="AR340">
        <f si="110" t="shared"/>
        <v>0</v>
      </c>
      <c r="AS340">
        <f si="111" t="shared"/>
        <v>0</v>
      </c>
      <c r="AU340" t="str">
        <f>IFERROR(VLOOKUP(C340,Results!$A$2:$B$240,2,FALSE)+VLOOKUP(D340,Results!$A$2:$B$240,2,FALSE)+VLOOKUP(E340,Results!$A$2:$B$240,2,FALSE)+VLOOKUP(F340,Results!$A$2:$B$240,2,FALSE)+VLOOKUP(G340,Results!$A$2:$B$240,2,FALSE)+VLOOKUP(H340,Results!$A$2:$B$240,2,FALSE)+VLOOKUP(I340,Results!$A$2:$B$240,2,FALSE)+VLOOKUP(J340,Results!$A$2:$B$240,2,FALSE)+VLOOKUP(B340,Results!$A$2:$B$240,2,FALSE)-MIN(VLOOKUP(C340,Results!$A$2:$B$240,2,FALSE),VLOOKUP(D340,Results!$A$2:$B$240,2,FALSE),VLOOKUP(E340,Results!$A$2:$B$240,2,FALSE),VLOOKUP(F340,Results!$A$2:$B$240,2,FALSE),VLOOKUP(G340,Results!$A$2:$B$240,2,FALSE),VLOOKUP(H340,Results!$A$2:$B$240,2,FALSE),VLOOKUP(I340,Results!$A$2:$B$240,2,FALSE),VLOOKUP(J340,Results!$A$2:$B$240,2,FALSE),VLOOKUP(B340,Results!$A$2:$B$240,2,FALSE)),"")</f>
        <v/>
      </c>
    </row>
    <row customHeight="1" ht="18.75" r="341" spans="2:47" x14ac:dyDescent="0.3">
      <c r="B341" s="7" t="s">
        <v>166</v>
      </c>
      <c r="C341" s="7" t="s">
        <v>170</v>
      </c>
      <c r="D341" s="7" t="s">
        <v>172</v>
      </c>
      <c r="E341" s="7" t="s">
        <v>148</v>
      </c>
      <c r="F341" s="7" t="s">
        <v>150</v>
      </c>
      <c r="G341" s="7" t="s">
        <v>105</v>
      </c>
      <c r="H341" s="7" t="s">
        <v>153</v>
      </c>
      <c r="I341" s="7" t="s">
        <v>181</v>
      </c>
      <c r="J341" s="7" t="s">
        <v>98</v>
      </c>
      <c r="K341" t="n">
        <v>16.0</v>
      </c>
      <c r="L341" s="30">
        <f si="98" t="shared"/>
        <v>0</v>
      </c>
      <c r="M341" s="6"/>
      <c r="N341" s="35" t="str">
        <f si="99" t="shared"/>
        <v/>
      </c>
      <c r="O341" s="59">
        <f>(IF(ISNUMBER(MATCH(B341,Sheet4!$K$92:$K$101,0)),1,0)+IF(ISNUMBER(MATCH(C341,Sheet4!$K$92:$K$101,0)),1,0)+IF(ISNUMBER(MATCH(D341,Sheet4!$K$92:$K$101,0)),1,0)+IF(ISNUMBER(MATCH(E341,Sheet4!$K$92:$K$101,0)),1,0)+IF(ISNUMBER(MATCH(F341,Sheet4!$K$92:$K$101,0)),1,0)+IF(ISNUMBER(MATCH(G341,Sheet4!$K$92:$K$101,0)),1,0)+IF(ISNUMBER(MATCH(H341,Sheet4!$K$92:$K$101,0)),1,0)+IF(ISNUMBER(MATCH(I341,Sheet4!$K$92:$K$101,0)),1,0)+IF(ISNUMBER(MATCH(J341,Sheet4!$K$92:$K$101,0)),1,0))
-
(IF(ISNUMBER(MATCH(B341,Sheet4!$F$2:$F$11,0)),1,0)+IF(ISNUMBER(MATCH(C341,Sheet4!$F$2:$F$11,0)),1,0)+IF(ISNUMBER(MATCH(D341,Sheet4!$F$2:$F$11,0)),1,0)+IF(ISNUMBER(MATCH(E341,Sheet4!$F$2:$F$11,0)),1,0)+IF(ISNUMBER(MATCH(F341,Sheet4!$F$2:$F$11,0)),1,0)+IF(ISNUMBER(MATCH(G341,Sheet4!$F$2:$F$11,0)),1,0)+IF(ISNUMBER(MATCH(H341,Sheet4!$F$2:$F$11,0)),1,0)+IF(ISNUMBER(MATCH(I341,Sheet4!$F$2:$F$11,0)),1,0)+IF(ISNUMBER(MATCH(J341,Sheet4!$F$2:$F$11,0)),1,0))</f>
        <v>0</v>
      </c>
      <c r="P341" s="40" t="str">
        <f>IFERROR(INDEX(Sheet4!$G:$G,MATCH(Sheet1!B341,Sheet4!$F:$F,0))+INDEX(Sheet4!$G:$G,MATCH(Sheet1!C341,Sheet4!$F:$F,0))+INDEX(Sheet4!$G:$G,MATCH(Sheet1!D341,Sheet4!$F:$F,0))+INDEX(Sheet4!$G:$G,MATCH(Sheet1!E341,Sheet4!$F:$F,0))+INDEX(Sheet4!$G:$G,MATCH(Sheet1!F341,Sheet4!$F:$F,0))+INDEX(Sheet4!$G:$G,MATCH(Sheet1!G341,Sheet4!$F:$F,0))+INDEX(Sheet4!$G:$G,MATCH(Sheet1!H341,Sheet4!$F:$F,0))+INDEX(Sheet4!$G:$G,MATCH(Sheet1!I341,Sheet4!$F:$F,0))+INDEX(Sheet4!$G:$G,MATCH(Sheet1!J341,Sheet4!$F:$F,0)),"")</f>
        <v/>
      </c>
      <c r="Q341" s="15"/>
      <c r="R341" s="18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19"/>
      <c r="AD341" s="19"/>
      <c r="AE341" s="20"/>
      <c r="AF341">
        <f si="101" t="shared"/>
        <v>0</v>
      </c>
      <c r="AH341">
        <v>318</v>
      </c>
      <c r="AI341" t="str">
        <f si="100" t="shared"/>
        <v>Ben SimmonsJeremy LinDevin BookerMonte MorrisKelly OubreCorey BrewerJosh JacksonPaul MillsapJoel Embiid</v>
      </c>
      <c r="AJ341">
        <f si="102" t="shared"/>
        <v>0</v>
      </c>
      <c r="AK341">
        <f si="103" t="shared"/>
        <v>0</v>
      </c>
      <c r="AL341">
        <f si="104" t="shared"/>
        <v>0</v>
      </c>
      <c r="AM341">
        <f si="105" t="shared"/>
        <v>0</v>
      </c>
      <c r="AN341">
        <f si="106" t="shared"/>
        <v>0</v>
      </c>
      <c r="AO341">
        <f si="107" t="shared"/>
        <v>0</v>
      </c>
      <c r="AP341">
        <f si="108" t="shared"/>
        <v>0</v>
      </c>
      <c r="AQ341">
        <f si="109" t="shared"/>
        <v>0</v>
      </c>
      <c r="AR341">
        <f si="110" t="shared"/>
        <v>0</v>
      </c>
      <c r="AS341">
        <f si="111" t="shared"/>
        <v>0</v>
      </c>
      <c r="AU341" t="str">
        <f>IFERROR(VLOOKUP(C341,Results!$A$2:$B$240,2,FALSE)+VLOOKUP(D341,Results!$A$2:$B$240,2,FALSE)+VLOOKUP(E341,Results!$A$2:$B$240,2,FALSE)+VLOOKUP(F341,Results!$A$2:$B$240,2,FALSE)+VLOOKUP(G341,Results!$A$2:$B$240,2,FALSE)+VLOOKUP(H341,Results!$A$2:$B$240,2,FALSE)+VLOOKUP(I341,Results!$A$2:$B$240,2,FALSE)+VLOOKUP(J341,Results!$A$2:$B$240,2,FALSE)+VLOOKUP(B341,Results!$A$2:$B$240,2,FALSE)-MIN(VLOOKUP(C341,Results!$A$2:$B$240,2,FALSE),VLOOKUP(D341,Results!$A$2:$B$240,2,FALSE),VLOOKUP(E341,Results!$A$2:$B$240,2,FALSE),VLOOKUP(F341,Results!$A$2:$B$240,2,FALSE),VLOOKUP(G341,Results!$A$2:$B$240,2,FALSE),VLOOKUP(H341,Results!$A$2:$B$240,2,FALSE),VLOOKUP(I341,Results!$A$2:$B$240,2,FALSE),VLOOKUP(J341,Results!$A$2:$B$240,2,FALSE),VLOOKUP(B341,Results!$A$2:$B$240,2,FALSE)),"")</f>
        <v/>
      </c>
    </row>
    <row customHeight="1" ht="18.75" r="342" spans="2:47" x14ac:dyDescent="0.3">
      <c r="B342" s="7" t="s">
        <v>166</v>
      </c>
      <c r="C342" s="7" t="s">
        <v>116</v>
      </c>
      <c r="D342" s="7" t="s">
        <v>172</v>
      </c>
      <c r="E342" s="7" t="s">
        <v>146</v>
      </c>
      <c r="F342" s="7" t="s">
        <v>150</v>
      </c>
      <c r="G342" s="7" t="s">
        <v>179</v>
      </c>
      <c r="H342" s="7" t="s">
        <v>181</v>
      </c>
      <c r="I342" s="7" t="s">
        <v>152</v>
      </c>
      <c r="J342" s="7" t="s">
        <v>156</v>
      </c>
      <c r="K342" t="n">
        <v>16.0</v>
      </c>
      <c r="L342" s="30">
        <f si="98" t="shared"/>
        <v>0</v>
      </c>
      <c r="M342" s="6"/>
      <c r="N342" s="35" t="str">
        <f si="99" t="shared"/>
        <v/>
      </c>
      <c r="O342" s="59">
        <f>(IF(ISNUMBER(MATCH(B342,Sheet4!$K$92:$K$101,0)),1,0)+IF(ISNUMBER(MATCH(C342,Sheet4!$K$92:$K$101,0)),1,0)+IF(ISNUMBER(MATCH(D342,Sheet4!$K$92:$K$101,0)),1,0)+IF(ISNUMBER(MATCH(E342,Sheet4!$K$92:$K$101,0)),1,0)+IF(ISNUMBER(MATCH(F342,Sheet4!$K$92:$K$101,0)),1,0)+IF(ISNUMBER(MATCH(G342,Sheet4!$K$92:$K$101,0)),1,0)+IF(ISNUMBER(MATCH(H342,Sheet4!$K$92:$K$101,0)),1,0)+IF(ISNUMBER(MATCH(I342,Sheet4!$K$92:$K$101,0)),1,0)+IF(ISNUMBER(MATCH(J342,Sheet4!$K$92:$K$101,0)),1,0))
-
(IF(ISNUMBER(MATCH(B342,Sheet4!$F$2:$F$11,0)),1,0)+IF(ISNUMBER(MATCH(C342,Sheet4!$F$2:$F$11,0)),1,0)+IF(ISNUMBER(MATCH(D342,Sheet4!$F$2:$F$11,0)),1,0)+IF(ISNUMBER(MATCH(E342,Sheet4!$F$2:$F$11,0)),1,0)+IF(ISNUMBER(MATCH(F342,Sheet4!$F$2:$F$11,0)),1,0)+IF(ISNUMBER(MATCH(G342,Sheet4!$F$2:$F$11,0)),1,0)+IF(ISNUMBER(MATCH(H342,Sheet4!$F$2:$F$11,0)),1,0)+IF(ISNUMBER(MATCH(I342,Sheet4!$F$2:$F$11,0)),1,0)+IF(ISNUMBER(MATCH(J342,Sheet4!$F$2:$F$11,0)),1,0))</f>
        <v>0</v>
      </c>
      <c r="P342" s="40" t="str">
        <f>IFERROR(INDEX(Sheet4!$G:$G,MATCH(Sheet1!B342,Sheet4!$F:$F,0))+INDEX(Sheet4!$G:$G,MATCH(Sheet1!C342,Sheet4!$F:$F,0))+INDEX(Sheet4!$G:$G,MATCH(Sheet1!D342,Sheet4!$F:$F,0))+INDEX(Sheet4!$G:$G,MATCH(Sheet1!E342,Sheet4!$F:$F,0))+INDEX(Sheet4!$G:$G,MATCH(Sheet1!F342,Sheet4!$F:$F,0))+INDEX(Sheet4!$G:$G,MATCH(Sheet1!G342,Sheet4!$F:$F,0))+INDEX(Sheet4!$G:$G,MATCH(Sheet1!H342,Sheet4!$F:$F,0))+INDEX(Sheet4!$G:$G,MATCH(Sheet1!I342,Sheet4!$F:$F,0))+INDEX(Sheet4!$G:$G,MATCH(Sheet1!J342,Sheet4!$F:$F,0)),"")</f>
        <v/>
      </c>
      <c r="Q342" s="15"/>
      <c r="R342" s="18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19"/>
      <c r="AD342" s="19"/>
      <c r="AE342" s="20"/>
      <c r="AF342">
        <f si="101" t="shared"/>
        <v>0</v>
      </c>
      <c r="AH342">
        <v>319</v>
      </c>
      <c r="AI342" t="str">
        <f si="100" t="shared"/>
        <v>De'Aaron FoxRicky RubioDevin BookerMonte MorrisKelly OubreGerald GreenMarvin BagleyPaul MillsapNikola Jokic</v>
      </c>
      <c r="AJ342">
        <f si="102" t="shared"/>
        <v>0</v>
      </c>
      <c r="AK342">
        <f si="103" t="shared"/>
        <v>0</v>
      </c>
      <c r="AL342">
        <f si="104" t="shared"/>
        <v>0</v>
      </c>
      <c r="AM342">
        <f si="105" t="shared"/>
        <v>0</v>
      </c>
      <c r="AN342">
        <f si="106" t="shared"/>
        <v>0</v>
      </c>
      <c r="AO342">
        <f si="107" t="shared"/>
        <v>0</v>
      </c>
      <c r="AP342">
        <f si="108" t="shared"/>
        <v>0</v>
      </c>
      <c r="AQ342">
        <f si="109" t="shared"/>
        <v>0</v>
      </c>
      <c r="AR342">
        <f si="110" t="shared"/>
        <v>0</v>
      </c>
      <c r="AS342">
        <f si="111" t="shared"/>
        <v>0</v>
      </c>
      <c r="AU342" t="str">
        <f>IFERROR(VLOOKUP(C342,Results!$A$2:$B$240,2,FALSE)+VLOOKUP(D342,Results!$A$2:$B$240,2,FALSE)+VLOOKUP(E342,Results!$A$2:$B$240,2,FALSE)+VLOOKUP(F342,Results!$A$2:$B$240,2,FALSE)+VLOOKUP(G342,Results!$A$2:$B$240,2,FALSE)+VLOOKUP(H342,Results!$A$2:$B$240,2,FALSE)+VLOOKUP(I342,Results!$A$2:$B$240,2,FALSE)+VLOOKUP(J342,Results!$A$2:$B$240,2,FALSE)+VLOOKUP(B342,Results!$A$2:$B$240,2,FALSE)-MIN(VLOOKUP(C342,Results!$A$2:$B$240,2,FALSE),VLOOKUP(D342,Results!$A$2:$B$240,2,FALSE),VLOOKUP(E342,Results!$A$2:$B$240,2,FALSE),VLOOKUP(F342,Results!$A$2:$B$240,2,FALSE),VLOOKUP(G342,Results!$A$2:$B$240,2,FALSE),VLOOKUP(H342,Results!$A$2:$B$240,2,FALSE),VLOOKUP(I342,Results!$A$2:$B$240,2,FALSE),VLOOKUP(J342,Results!$A$2:$B$240,2,FALSE),VLOOKUP(B342,Results!$A$2:$B$240,2,FALSE)),"")</f>
        <v/>
      </c>
    </row>
    <row customHeight="1" ht="18.75" r="343" spans="2:47" x14ac:dyDescent="0.3">
      <c r="B343" s="7" t="s">
        <v>108</v>
      </c>
      <c r="C343" s="7" t="s">
        <v>171</v>
      </c>
      <c r="D343" s="7" t="s">
        <v>172</v>
      </c>
      <c r="E343" s="7" t="s">
        <v>146</v>
      </c>
      <c r="F343" s="7" t="s">
        <v>150</v>
      </c>
      <c r="G343" s="7" t="s">
        <v>177</v>
      </c>
      <c r="H343" s="7" t="s">
        <v>153</v>
      </c>
      <c r="I343" s="7" t="s">
        <v>152</v>
      </c>
      <c r="J343" s="7" t="s">
        <v>186</v>
      </c>
      <c r="K343" t="n">
        <v>16.0</v>
      </c>
      <c r="L343" s="30">
        <f si="98" t="shared"/>
        <v>0</v>
      </c>
      <c r="M343" s="6"/>
      <c r="N343" s="35" t="str">
        <f si="99" t="shared"/>
        <v/>
      </c>
      <c r="O343" s="59">
        <f>(IF(ISNUMBER(MATCH(B343,Sheet4!$K$92:$K$101,0)),1,0)+IF(ISNUMBER(MATCH(C343,Sheet4!$K$92:$K$101,0)),1,0)+IF(ISNUMBER(MATCH(D343,Sheet4!$K$92:$K$101,0)),1,0)+IF(ISNUMBER(MATCH(E343,Sheet4!$K$92:$K$101,0)),1,0)+IF(ISNUMBER(MATCH(F343,Sheet4!$K$92:$K$101,0)),1,0)+IF(ISNUMBER(MATCH(G343,Sheet4!$K$92:$K$101,0)),1,0)+IF(ISNUMBER(MATCH(H343,Sheet4!$K$92:$K$101,0)),1,0)+IF(ISNUMBER(MATCH(I343,Sheet4!$K$92:$K$101,0)),1,0)+IF(ISNUMBER(MATCH(J343,Sheet4!$K$92:$K$101,0)),1,0))
-
(IF(ISNUMBER(MATCH(B343,Sheet4!$F$2:$F$11,0)),1,0)+IF(ISNUMBER(MATCH(C343,Sheet4!$F$2:$F$11,0)),1,0)+IF(ISNUMBER(MATCH(D343,Sheet4!$F$2:$F$11,0)),1,0)+IF(ISNUMBER(MATCH(E343,Sheet4!$F$2:$F$11,0)),1,0)+IF(ISNUMBER(MATCH(F343,Sheet4!$F$2:$F$11,0)),1,0)+IF(ISNUMBER(MATCH(G343,Sheet4!$F$2:$F$11,0)),1,0)+IF(ISNUMBER(MATCH(H343,Sheet4!$F$2:$F$11,0)),1,0)+IF(ISNUMBER(MATCH(I343,Sheet4!$F$2:$F$11,0)),1,0)+IF(ISNUMBER(MATCH(J343,Sheet4!$F$2:$F$11,0)),1,0))</f>
        <v>0</v>
      </c>
      <c r="P343" s="40" t="str">
        <f>IFERROR(INDEX(Sheet4!$G:$G,MATCH(Sheet1!B343,Sheet4!$F:$F,0))+INDEX(Sheet4!$G:$G,MATCH(Sheet1!C343,Sheet4!$F:$F,0))+INDEX(Sheet4!$G:$G,MATCH(Sheet1!D343,Sheet4!$F:$F,0))+INDEX(Sheet4!$G:$G,MATCH(Sheet1!E343,Sheet4!$F:$F,0))+INDEX(Sheet4!$G:$G,MATCH(Sheet1!F343,Sheet4!$F:$F,0))+INDEX(Sheet4!$G:$G,MATCH(Sheet1!G343,Sheet4!$F:$F,0))+INDEX(Sheet4!$G:$G,MATCH(Sheet1!H343,Sheet4!$F:$F,0))+INDEX(Sheet4!$G:$G,MATCH(Sheet1!I343,Sheet4!$F:$F,0))+INDEX(Sheet4!$G:$G,MATCH(Sheet1!J343,Sheet4!$F:$F,0)),"")</f>
        <v/>
      </c>
      <c r="Q343" s="15"/>
      <c r="R343" s="18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19"/>
      <c r="AD343" s="19"/>
      <c r="AE343" s="20"/>
      <c r="AF343">
        <f si="101" t="shared"/>
        <v>0</v>
      </c>
      <c r="AH343">
        <v>320</v>
      </c>
      <c r="AI343" t="str">
        <f si="100" t="shared"/>
        <v>Ben SimmonsTrae YoungBuddy HieldMonte MorrisWill BartonGerald GreenJosh JacksonPaul MillsapKarl-Anthony Towns</v>
      </c>
      <c r="AJ343">
        <f si="102" t="shared"/>
        <v>0</v>
      </c>
      <c r="AK343">
        <f si="103" t="shared"/>
        <v>0</v>
      </c>
      <c r="AL343">
        <f si="104" t="shared"/>
        <v>0</v>
      </c>
      <c r="AM343">
        <f si="105" t="shared"/>
        <v>0</v>
      </c>
      <c r="AN343">
        <f si="106" t="shared"/>
        <v>0</v>
      </c>
      <c r="AO343">
        <f si="107" t="shared"/>
        <v>0</v>
      </c>
      <c r="AP343">
        <f si="108" t="shared"/>
        <v>0</v>
      </c>
      <c r="AQ343">
        <f si="109" t="shared"/>
        <v>0</v>
      </c>
      <c r="AR343">
        <f si="110" t="shared"/>
        <v>0</v>
      </c>
      <c r="AS343">
        <f si="111" t="shared"/>
        <v>0</v>
      </c>
      <c r="AU343" t="str">
        <f>IFERROR(VLOOKUP(C343,Results!$A$2:$B$240,2,FALSE)+VLOOKUP(D343,Results!$A$2:$B$240,2,FALSE)+VLOOKUP(E343,Results!$A$2:$B$240,2,FALSE)+VLOOKUP(F343,Results!$A$2:$B$240,2,FALSE)+VLOOKUP(G343,Results!$A$2:$B$240,2,FALSE)+VLOOKUP(H343,Results!$A$2:$B$240,2,FALSE)+VLOOKUP(I343,Results!$A$2:$B$240,2,FALSE)+VLOOKUP(J343,Results!$A$2:$B$240,2,FALSE)+VLOOKUP(B343,Results!$A$2:$B$240,2,FALSE)-MIN(VLOOKUP(C343,Results!$A$2:$B$240,2,FALSE),VLOOKUP(D343,Results!$A$2:$B$240,2,FALSE),VLOOKUP(E343,Results!$A$2:$B$240,2,FALSE),VLOOKUP(F343,Results!$A$2:$B$240,2,FALSE),VLOOKUP(G343,Results!$A$2:$B$240,2,FALSE),VLOOKUP(H343,Results!$A$2:$B$240,2,FALSE),VLOOKUP(I343,Results!$A$2:$B$240,2,FALSE),VLOOKUP(J343,Results!$A$2:$B$240,2,FALSE),VLOOKUP(B343,Results!$A$2:$B$240,2,FALSE)),"")</f>
        <v/>
      </c>
    </row>
    <row customHeight="1" ht="18.75" r="344" spans="2:47" x14ac:dyDescent="0.3">
      <c r="B344" s="7" t="s">
        <v>166</v>
      </c>
      <c r="C344" s="7" t="s">
        <v>171</v>
      </c>
      <c r="D344" s="7" t="s">
        <v>172</v>
      </c>
      <c r="E344" s="7" t="s">
        <v>158</v>
      </c>
      <c r="F344" s="7" t="s">
        <v>177</v>
      </c>
      <c r="G344" s="7" t="s">
        <v>178</v>
      </c>
      <c r="H344" s="7" t="s">
        <v>153</v>
      </c>
      <c r="I344" s="7" t="s">
        <v>181</v>
      </c>
      <c r="J344" s="7" t="s">
        <v>98</v>
      </c>
      <c r="K344" t="n">
        <v>16.0</v>
      </c>
      <c r="L344" s="30">
        <f ref="L344:L407" si="112" t="shared">AS344</f>
        <v>0</v>
      </c>
      <c r="M344" s="6"/>
      <c r="N344" s="35" t="str">
        <f ref="N344:N407" si="113" t="shared">AU344</f>
        <v/>
      </c>
      <c r="O344" s="59">
        <f>(IF(ISNUMBER(MATCH(B344,Sheet4!$K$92:$K$101,0)),1,0)+IF(ISNUMBER(MATCH(C344,Sheet4!$K$92:$K$101,0)),1,0)+IF(ISNUMBER(MATCH(D344,Sheet4!$K$92:$K$101,0)),1,0)+IF(ISNUMBER(MATCH(E344,Sheet4!$K$92:$K$101,0)),1,0)+IF(ISNUMBER(MATCH(F344,Sheet4!$K$92:$K$101,0)),1,0)+IF(ISNUMBER(MATCH(G344,Sheet4!$K$92:$K$101,0)),1,0)+IF(ISNUMBER(MATCH(H344,Sheet4!$K$92:$K$101,0)),1,0)+IF(ISNUMBER(MATCH(I344,Sheet4!$K$92:$K$101,0)),1,0)+IF(ISNUMBER(MATCH(J344,Sheet4!$K$92:$K$101,0)),1,0))
-
(IF(ISNUMBER(MATCH(B344,Sheet4!$F$2:$F$11,0)),1,0)+IF(ISNUMBER(MATCH(C344,Sheet4!$F$2:$F$11,0)),1,0)+IF(ISNUMBER(MATCH(D344,Sheet4!$F$2:$F$11,0)),1,0)+IF(ISNUMBER(MATCH(E344,Sheet4!$F$2:$F$11,0)),1,0)+IF(ISNUMBER(MATCH(F344,Sheet4!$F$2:$F$11,0)),1,0)+IF(ISNUMBER(MATCH(G344,Sheet4!$F$2:$F$11,0)),1,0)+IF(ISNUMBER(MATCH(H344,Sheet4!$F$2:$F$11,0)),1,0)+IF(ISNUMBER(MATCH(I344,Sheet4!$F$2:$F$11,0)),1,0)+IF(ISNUMBER(MATCH(J344,Sheet4!$F$2:$F$11,0)),1,0))</f>
        <v>0</v>
      </c>
      <c r="P344" s="40" t="str">
        <f>IFERROR(INDEX(Sheet4!$G:$G,MATCH(Sheet1!B344,Sheet4!$F:$F,0))+INDEX(Sheet4!$G:$G,MATCH(Sheet1!C344,Sheet4!$F:$F,0))+INDEX(Sheet4!$G:$G,MATCH(Sheet1!D344,Sheet4!$F:$F,0))+INDEX(Sheet4!$G:$G,MATCH(Sheet1!E344,Sheet4!$F:$F,0))+INDEX(Sheet4!$G:$G,MATCH(Sheet1!F344,Sheet4!$F:$F,0))+INDEX(Sheet4!$G:$G,MATCH(Sheet1!G344,Sheet4!$F:$F,0))+INDEX(Sheet4!$G:$G,MATCH(Sheet1!H344,Sheet4!$F:$F,0))+INDEX(Sheet4!$G:$G,MATCH(Sheet1!I344,Sheet4!$F:$F,0))+INDEX(Sheet4!$G:$G,MATCH(Sheet1!J344,Sheet4!$F:$F,0)),"")</f>
        <v/>
      </c>
      <c r="Q344" s="15"/>
      <c r="R344" s="18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19"/>
      <c r="AD344" s="19"/>
      <c r="AE344" s="20"/>
      <c r="AF344">
        <f si="101" t="shared"/>
        <v>0</v>
      </c>
      <c r="AH344">
        <v>321</v>
      </c>
      <c r="AI344" t="str">
        <f ref="AI344:AI407" si="114" t="shared">CONCATENATE(B344,C344,D344,E344,F344,G344,H344,I344,J344)</f>
        <v>Ben SimmonsJeremy LinJimmy ButlerMonte MorrisWill BartonCorey BrewerJosh JacksonPaul MillsapJoel Embiid</v>
      </c>
      <c r="AJ344">
        <f si="102" t="shared"/>
        <v>0</v>
      </c>
      <c r="AK344">
        <f si="103" t="shared"/>
        <v>0</v>
      </c>
      <c r="AL344">
        <f si="104" t="shared"/>
        <v>0</v>
      </c>
      <c r="AM344">
        <f si="105" t="shared"/>
        <v>0</v>
      </c>
      <c r="AN344">
        <f si="106" t="shared"/>
        <v>0</v>
      </c>
      <c r="AO344">
        <f si="107" t="shared"/>
        <v>0</v>
      </c>
      <c r="AP344">
        <f si="108" t="shared"/>
        <v>0</v>
      </c>
      <c r="AQ344">
        <f si="109" t="shared"/>
        <v>0</v>
      </c>
      <c r="AR344">
        <f si="110" t="shared"/>
        <v>0</v>
      </c>
      <c r="AS344">
        <f si="111" t="shared"/>
        <v>0</v>
      </c>
      <c r="AU344" t="str">
        <f>IFERROR(VLOOKUP(C344,Results!$A$2:$B$240,2,FALSE)+VLOOKUP(D344,Results!$A$2:$B$240,2,FALSE)+VLOOKUP(E344,Results!$A$2:$B$240,2,FALSE)+VLOOKUP(F344,Results!$A$2:$B$240,2,FALSE)+VLOOKUP(G344,Results!$A$2:$B$240,2,FALSE)+VLOOKUP(H344,Results!$A$2:$B$240,2,FALSE)+VLOOKUP(I344,Results!$A$2:$B$240,2,FALSE)+VLOOKUP(J344,Results!$A$2:$B$240,2,FALSE)+VLOOKUP(B344,Results!$A$2:$B$240,2,FALSE)-MIN(VLOOKUP(C344,Results!$A$2:$B$240,2,FALSE),VLOOKUP(D344,Results!$A$2:$B$240,2,FALSE),VLOOKUP(E344,Results!$A$2:$B$240,2,FALSE),VLOOKUP(F344,Results!$A$2:$B$240,2,FALSE),VLOOKUP(G344,Results!$A$2:$B$240,2,FALSE),VLOOKUP(H344,Results!$A$2:$B$240,2,FALSE),VLOOKUP(I344,Results!$A$2:$B$240,2,FALSE),VLOOKUP(J344,Results!$A$2:$B$240,2,FALSE),VLOOKUP(B344,Results!$A$2:$B$240,2,FALSE)),"")</f>
        <v/>
      </c>
    </row>
    <row customHeight="1" ht="18.75" r="345" spans="2:47" x14ac:dyDescent="0.3">
      <c r="B345" s="7" t="s">
        <v>166</v>
      </c>
      <c r="C345" s="7" t="s">
        <v>87</v>
      </c>
      <c r="D345" s="7" t="s">
        <v>173</v>
      </c>
      <c r="E345" s="7" t="s">
        <v>146</v>
      </c>
      <c r="F345" s="7" t="s">
        <v>178</v>
      </c>
      <c r="G345" s="7" t="s">
        <v>159</v>
      </c>
      <c r="H345" s="7" t="s">
        <v>153</v>
      </c>
      <c r="I345" s="7" t="s">
        <v>181</v>
      </c>
      <c r="J345" s="7" t="s">
        <v>187</v>
      </c>
      <c r="K345" t="n">
        <v>16.0</v>
      </c>
      <c r="L345" s="30">
        <f si="112" t="shared"/>
        <v>0</v>
      </c>
      <c r="M345" s="6"/>
      <c r="N345" s="35" t="str">
        <f si="113" t="shared"/>
        <v/>
      </c>
      <c r="O345" s="59">
        <f>(IF(ISNUMBER(MATCH(B345,Sheet4!$K$92:$K$101,0)),1,0)+IF(ISNUMBER(MATCH(C345,Sheet4!$K$92:$K$101,0)),1,0)+IF(ISNUMBER(MATCH(D345,Sheet4!$K$92:$K$101,0)),1,0)+IF(ISNUMBER(MATCH(E345,Sheet4!$K$92:$K$101,0)),1,0)+IF(ISNUMBER(MATCH(F345,Sheet4!$K$92:$K$101,0)),1,0)+IF(ISNUMBER(MATCH(G345,Sheet4!$K$92:$K$101,0)),1,0)+IF(ISNUMBER(MATCH(H345,Sheet4!$K$92:$K$101,0)),1,0)+IF(ISNUMBER(MATCH(I345,Sheet4!$K$92:$K$101,0)),1,0)+IF(ISNUMBER(MATCH(J345,Sheet4!$K$92:$K$101,0)),1,0))
-
(IF(ISNUMBER(MATCH(B345,Sheet4!$F$2:$F$11,0)),1,0)+IF(ISNUMBER(MATCH(C345,Sheet4!$F$2:$F$11,0)),1,0)+IF(ISNUMBER(MATCH(D345,Sheet4!$F$2:$F$11,0)),1,0)+IF(ISNUMBER(MATCH(E345,Sheet4!$F$2:$F$11,0)),1,0)+IF(ISNUMBER(MATCH(F345,Sheet4!$F$2:$F$11,0)),1,0)+IF(ISNUMBER(MATCH(G345,Sheet4!$F$2:$F$11,0)),1,0)+IF(ISNUMBER(MATCH(H345,Sheet4!$F$2:$F$11,0)),1,0)+IF(ISNUMBER(MATCH(I345,Sheet4!$F$2:$F$11,0)),1,0)+IF(ISNUMBER(MATCH(J345,Sheet4!$F$2:$F$11,0)),1,0))</f>
        <v>0</v>
      </c>
      <c r="P345" s="40" t="str">
        <f>IFERROR(INDEX(Sheet4!$G:$G,MATCH(Sheet1!B345,Sheet4!$F:$F,0))+INDEX(Sheet4!$G:$G,MATCH(Sheet1!C345,Sheet4!$F:$F,0))+INDEX(Sheet4!$G:$G,MATCH(Sheet1!D345,Sheet4!$F:$F,0))+INDEX(Sheet4!$G:$G,MATCH(Sheet1!E345,Sheet4!$F:$F,0))+INDEX(Sheet4!$G:$G,MATCH(Sheet1!F345,Sheet4!$F:$F,0))+INDEX(Sheet4!$G:$G,MATCH(Sheet1!G345,Sheet4!$F:$F,0))+INDEX(Sheet4!$G:$G,MATCH(Sheet1!H345,Sheet4!$F:$F,0))+INDEX(Sheet4!$G:$G,MATCH(Sheet1!I345,Sheet4!$F:$F,0))+INDEX(Sheet4!$G:$G,MATCH(Sheet1!J345,Sheet4!$F:$F,0)),"")</f>
        <v/>
      </c>
      <c r="Q345" s="15"/>
      <c r="R345" s="18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19"/>
      <c r="AD345" s="19"/>
      <c r="AE345" s="20"/>
      <c r="AF345">
        <f ref="AF345:AF408" si="115" t="shared">IF(A345="✓",AF344+1,AF344)</f>
        <v>0</v>
      </c>
      <c r="AH345">
        <v>322</v>
      </c>
      <c r="AI345" t="str">
        <f si="114" t="shared"/>
        <v>Ben SimmonsDe'Aaron FoxAndrew WigginsMonte MorrisKelly OubreRoyce O'NealeJohn CollinsPaul MillsapRudy Gobert</v>
      </c>
      <c r="AJ345">
        <f ref="AJ345:AJ408" si="116" t="shared">IF(ISNUMBER(SEARCH(B345,VLOOKUP($AH$20,$AH$24:$AI$2023,2,FALSE))),1,0)</f>
        <v>0</v>
      </c>
      <c r="AK345">
        <f ref="AK345:AK408" si="117" t="shared">IF(ISNUMBER(SEARCH(C345,VLOOKUP($AH$20,$AH$24:$AI$2023,2,FALSE))),1,0)</f>
        <v>0</v>
      </c>
      <c r="AL345">
        <f ref="AL345:AL408" si="118" t="shared">IF(ISNUMBER(SEARCH(D345,VLOOKUP($AH$20,$AH$24:$AI$2023,2,FALSE))),1,0)</f>
        <v>0</v>
      </c>
      <c r="AM345">
        <f ref="AM345:AM408" si="119" t="shared">IF(ISNUMBER(SEARCH(E345,VLOOKUP($AH$20,$AH$24:$AI$2023,2,FALSE))),1,0)</f>
        <v>0</v>
      </c>
      <c r="AN345">
        <f ref="AN345:AN408" si="120" t="shared">IF(ISNUMBER(SEARCH(F345,VLOOKUP($AH$20,$AH$24:$AI$2023,2,FALSE))),1,0)</f>
        <v>0</v>
      </c>
      <c r="AO345">
        <f ref="AO345:AO408" si="121" t="shared">IF(ISNUMBER(SEARCH(G345,VLOOKUP($AH$20,$AH$24:$AI$2023,2,FALSE))),1,0)</f>
        <v>0</v>
      </c>
      <c r="AP345">
        <f ref="AP345:AP408" si="122" t="shared">IF(ISNUMBER(SEARCH(H345,VLOOKUP($AH$20,$AH$24:$AI$2023,2,FALSE))),1,0)</f>
        <v>0</v>
      </c>
      <c r="AQ345">
        <f ref="AQ345:AQ408" si="123" t="shared">IF(ISNUMBER(SEARCH(I345,VLOOKUP($AH$20,$AH$24:$AI$2023,2,FALSE))),1,0)</f>
        <v>0</v>
      </c>
      <c r="AR345">
        <f ref="AR345:AR408" si="124" t="shared">IF(ISNUMBER(SEARCH(J345,VLOOKUP($AH$20,$AH$24:$AI$2023,2,FALSE))),1,0)</f>
        <v>0</v>
      </c>
      <c r="AS345">
        <f ref="AS345:AS408" si="125" t="shared">SUM(AJ345:AR345)</f>
        <v>0</v>
      </c>
      <c r="AU345" t="str">
        <f>IFERROR(VLOOKUP(C345,Results!$A$2:$B$240,2,FALSE)+VLOOKUP(D345,Results!$A$2:$B$240,2,FALSE)+VLOOKUP(E345,Results!$A$2:$B$240,2,FALSE)+VLOOKUP(F345,Results!$A$2:$B$240,2,FALSE)+VLOOKUP(G345,Results!$A$2:$B$240,2,FALSE)+VLOOKUP(H345,Results!$A$2:$B$240,2,FALSE)+VLOOKUP(I345,Results!$A$2:$B$240,2,FALSE)+VLOOKUP(J345,Results!$A$2:$B$240,2,FALSE)+VLOOKUP(B345,Results!$A$2:$B$240,2,FALSE)-MIN(VLOOKUP(C345,Results!$A$2:$B$240,2,FALSE),VLOOKUP(D345,Results!$A$2:$B$240,2,FALSE),VLOOKUP(E345,Results!$A$2:$B$240,2,FALSE),VLOOKUP(F345,Results!$A$2:$B$240,2,FALSE),VLOOKUP(G345,Results!$A$2:$B$240,2,FALSE),VLOOKUP(H345,Results!$A$2:$B$240,2,FALSE),VLOOKUP(I345,Results!$A$2:$B$240,2,FALSE),VLOOKUP(J345,Results!$A$2:$B$240,2,FALSE),VLOOKUP(B345,Results!$A$2:$B$240,2,FALSE)),"")</f>
        <v/>
      </c>
    </row>
    <row customHeight="1" ht="18.75" r="346" spans="2:47" x14ac:dyDescent="0.3">
      <c r="B346" s="7" t="s">
        <v>166</v>
      </c>
      <c r="C346" s="7" t="s">
        <v>87</v>
      </c>
      <c r="D346" s="7" t="s">
        <v>173</v>
      </c>
      <c r="E346" s="7" t="s">
        <v>146</v>
      </c>
      <c r="F346" s="7" t="s">
        <v>105</v>
      </c>
      <c r="G346" s="7" t="s">
        <v>159</v>
      </c>
      <c r="H346" s="7" t="s">
        <v>92</v>
      </c>
      <c r="I346" s="7" t="s">
        <v>181</v>
      </c>
      <c r="J346" s="7" t="s">
        <v>98</v>
      </c>
      <c r="K346" t="n">
        <v>16.0</v>
      </c>
      <c r="L346" s="30">
        <f si="112" t="shared"/>
        <v>0</v>
      </c>
      <c r="M346" s="6"/>
      <c r="N346" s="35" t="str">
        <f si="113" t="shared"/>
        <v/>
      </c>
      <c r="O346" s="59">
        <f>(IF(ISNUMBER(MATCH(B346,Sheet4!$K$92:$K$101,0)),1,0)+IF(ISNUMBER(MATCH(C346,Sheet4!$K$92:$K$101,0)),1,0)+IF(ISNUMBER(MATCH(D346,Sheet4!$K$92:$K$101,0)),1,0)+IF(ISNUMBER(MATCH(E346,Sheet4!$K$92:$K$101,0)),1,0)+IF(ISNUMBER(MATCH(F346,Sheet4!$K$92:$K$101,0)),1,0)+IF(ISNUMBER(MATCH(G346,Sheet4!$K$92:$K$101,0)),1,0)+IF(ISNUMBER(MATCH(H346,Sheet4!$K$92:$K$101,0)),1,0)+IF(ISNUMBER(MATCH(I346,Sheet4!$K$92:$K$101,0)),1,0)+IF(ISNUMBER(MATCH(J346,Sheet4!$K$92:$K$101,0)),1,0))
-
(IF(ISNUMBER(MATCH(B346,Sheet4!$F$2:$F$11,0)),1,0)+IF(ISNUMBER(MATCH(C346,Sheet4!$F$2:$F$11,0)),1,0)+IF(ISNUMBER(MATCH(D346,Sheet4!$F$2:$F$11,0)),1,0)+IF(ISNUMBER(MATCH(E346,Sheet4!$F$2:$F$11,0)),1,0)+IF(ISNUMBER(MATCH(F346,Sheet4!$F$2:$F$11,0)),1,0)+IF(ISNUMBER(MATCH(G346,Sheet4!$F$2:$F$11,0)),1,0)+IF(ISNUMBER(MATCH(H346,Sheet4!$F$2:$F$11,0)),1,0)+IF(ISNUMBER(MATCH(I346,Sheet4!$F$2:$F$11,0)),1,0)+IF(ISNUMBER(MATCH(J346,Sheet4!$F$2:$F$11,0)),1,0))</f>
        <v>0</v>
      </c>
      <c r="P346" s="40" t="str">
        <f>IFERROR(INDEX(Sheet4!$G:$G,MATCH(Sheet1!B346,Sheet4!$F:$F,0))+INDEX(Sheet4!$G:$G,MATCH(Sheet1!C346,Sheet4!$F:$F,0))+INDEX(Sheet4!$G:$G,MATCH(Sheet1!D346,Sheet4!$F:$F,0))+INDEX(Sheet4!$G:$G,MATCH(Sheet1!E346,Sheet4!$F:$F,0))+INDEX(Sheet4!$G:$G,MATCH(Sheet1!F346,Sheet4!$F:$F,0))+INDEX(Sheet4!$G:$G,MATCH(Sheet1!G346,Sheet4!$F:$F,0))+INDEX(Sheet4!$G:$G,MATCH(Sheet1!H346,Sheet4!$F:$F,0))+INDEX(Sheet4!$G:$G,MATCH(Sheet1!I346,Sheet4!$F:$F,0))+INDEX(Sheet4!$G:$G,MATCH(Sheet1!J346,Sheet4!$F:$F,0)),"")</f>
        <v/>
      </c>
      <c r="Q346" s="15"/>
      <c r="R346" s="18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19"/>
      <c r="AD346" s="19"/>
      <c r="AE346" s="20"/>
      <c r="AF346">
        <f si="115" t="shared"/>
        <v>0</v>
      </c>
      <c r="AH346">
        <v>323</v>
      </c>
      <c r="AI346" t="str">
        <f si="114" t="shared"/>
        <v>Ben SimmonsDe'Aaron FoxDevin BookerMonte MorrisMikal BridgesDeAndre' BembryMarvin BagleyTrey LylesKarl-Anthony Towns</v>
      </c>
      <c r="AJ346">
        <f si="116" t="shared"/>
        <v>0</v>
      </c>
      <c r="AK346">
        <f si="117" t="shared"/>
        <v>0</v>
      </c>
      <c r="AL346">
        <f si="118" t="shared"/>
        <v>0</v>
      </c>
      <c r="AM346">
        <f si="119" t="shared"/>
        <v>0</v>
      </c>
      <c r="AN346">
        <f si="120" t="shared"/>
        <v>0</v>
      </c>
      <c r="AO346">
        <f si="121" t="shared"/>
        <v>0</v>
      </c>
      <c r="AP346">
        <f si="122" t="shared"/>
        <v>0</v>
      </c>
      <c r="AQ346">
        <f si="123" t="shared"/>
        <v>0</v>
      </c>
      <c r="AR346">
        <f si="124" t="shared"/>
        <v>0</v>
      </c>
      <c r="AS346">
        <f si="125" t="shared"/>
        <v>0</v>
      </c>
      <c r="AU346" t="str">
        <f>IFERROR(VLOOKUP(C346,Results!$A$2:$B$240,2,FALSE)+VLOOKUP(D346,Results!$A$2:$B$240,2,FALSE)+VLOOKUP(E346,Results!$A$2:$B$240,2,FALSE)+VLOOKUP(F346,Results!$A$2:$B$240,2,FALSE)+VLOOKUP(G346,Results!$A$2:$B$240,2,FALSE)+VLOOKUP(H346,Results!$A$2:$B$240,2,FALSE)+VLOOKUP(I346,Results!$A$2:$B$240,2,FALSE)+VLOOKUP(J346,Results!$A$2:$B$240,2,FALSE)+VLOOKUP(B346,Results!$A$2:$B$240,2,FALSE)-MIN(VLOOKUP(C346,Results!$A$2:$B$240,2,FALSE),VLOOKUP(D346,Results!$A$2:$B$240,2,FALSE),VLOOKUP(E346,Results!$A$2:$B$240,2,FALSE),VLOOKUP(F346,Results!$A$2:$B$240,2,FALSE),VLOOKUP(G346,Results!$A$2:$B$240,2,FALSE),VLOOKUP(H346,Results!$A$2:$B$240,2,FALSE),VLOOKUP(I346,Results!$A$2:$B$240,2,FALSE),VLOOKUP(J346,Results!$A$2:$B$240,2,FALSE),VLOOKUP(B346,Results!$A$2:$B$240,2,FALSE)),"")</f>
        <v/>
      </c>
    </row>
    <row customHeight="1" ht="18.75" r="347" spans="2:47" x14ac:dyDescent="0.3">
      <c r="B347" s="7" t="s">
        <v>166</v>
      </c>
      <c r="C347" s="7" t="s">
        <v>95</v>
      </c>
      <c r="D347" s="7" t="s">
        <v>172</v>
      </c>
      <c r="E347" s="7" t="s">
        <v>89</v>
      </c>
      <c r="F347" s="7" t="s">
        <v>179</v>
      </c>
      <c r="G347" s="7" t="s">
        <v>159</v>
      </c>
      <c r="H347" s="7" t="s">
        <v>181</v>
      </c>
      <c r="I347" s="7" t="s">
        <v>152</v>
      </c>
      <c r="J347" s="7" t="s">
        <v>98</v>
      </c>
      <c r="K347" t="n">
        <v>16.0</v>
      </c>
      <c r="L347" s="30">
        <f si="112" t="shared"/>
        <v>0</v>
      </c>
      <c r="M347" s="6"/>
      <c r="N347" s="35" t="str">
        <f si="113" t="shared"/>
        <v/>
      </c>
      <c r="O347" s="59">
        <f>(IF(ISNUMBER(MATCH(B347,Sheet4!$K$92:$K$101,0)),1,0)+IF(ISNUMBER(MATCH(C347,Sheet4!$K$92:$K$101,0)),1,0)+IF(ISNUMBER(MATCH(D347,Sheet4!$K$92:$K$101,0)),1,0)+IF(ISNUMBER(MATCH(E347,Sheet4!$K$92:$K$101,0)),1,0)+IF(ISNUMBER(MATCH(F347,Sheet4!$K$92:$K$101,0)),1,0)+IF(ISNUMBER(MATCH(G347,Sheet4!$K$92:$K$101,0)),1,0)+IF(ISNUMBER(MATCH(H347,Sheet4!$K$92:$K$101,0)),1,0)+IF(ISNUMBER(MATCH(I347,Sheet4!$K$92:$K$101,0)),1,0)+IF(ISNUMBER(MATCH(J347,Sheet4!$K$92:$K$101,0)),1,0))
-
(IF(ISNUMBER(MATCH(B347,Sheet4!$F$2:$F$11,0)),1,0)+IF(ISNUMBER(MATCH(C347,Sheet4!$F$2:$F$11,0)),1,0)+IF(ISNUMBER(MATCH(D347,Sheet4!$F$2:$F$11,0)),1,0)+IF(ISNUMBER(MATCH(E347,Sheet4!$F$2:$F$11,0)),1,0)+IF(ISNUMBER(MATCH(F347,Sheet4!$F$2:$F$11,0)),1,0)+IF(ISNUMBER(MATCH(G347,Sheet4!$F$2:$F$11,0)),1,0)+IF(ISNUMBER(MATCH(H347,Sheet4!$F$2:$F$11,0)),1,0)+IF(ISNUMBER(MATCH(I347,Sheet4!$F$2:$F$11,0)),1,0)+IF(ISNUMBER(MATCH(J347,Sheet4!$F$2:$F$11,0)),1,0))</f>
        <v>0</v>
      </c>
      <c r="P347" s="40" t="str">
        <f>IFERROR(INDEX(Sheet4!$G:$G,MATCH(Sheet1!B347,Sheet4!$F:$F,0))+INDEX(Sheet4!$G:$G,MATCH(Sheet1!C347,Sheet4!$F:$F,0))+INDEX(Sheet4!$G:$G,MATCH(Sheet1!D347,Sheet4!$F:$F,0))+INDEX(Sheet4!$G:$G,MATCH(Sheet1!E347,Sheet4!$F:$F,0))+INDEX(Sheet4!$G:$G,MATCH(Sheet1!F347,Sheet4!$F:$F,0))+INDEX(Sheet4!$G:$G,MATCH(Sheet1!G347,Sheet4!$F:$F,0))+INDEX(Sheet4!$G:$G,MATCH(Sheet1!H347,Sheet4!$F:$F,0))+INDEX(Sheet4!$G:$G,MATCH(Sheet1!I347,Sheet4!$F:$F,0))+INDEX(Sheet4!$G:$G,MATCH(Sheet1!J347,Sheet4!$F:$F,0)),"")</f>
        <v/>
      </c>
      <c r="Q347" s="15"/>
      <c r="R347" s="18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19"/>
      <c r="AD347" s="19"/>
      <c r="AE347" s="20"/>
      <c r="AF347">
        <f si="115" t="shared"/>
        <v>0</v>
      </c>
      <c r="AH347">
        <v>324</v>
      </c>
      <c r="AI347" t="str">
        <f si="114" t="shared"/>
        <v>Ben SimmonsIsaiah CanaanJames HardenMalik BeasleyJae CrowderCorey BrewerJosh JacksonPaul MillsapRudy Gobert</v>
      </c>
      <c r="AJ347">
        <f si="116" t="shared"/>
        <v>0</v>
      </c>
      <c r="AK347">
        <f si="117" t="shared"/>
        <v>0</v>
      </c>
      <c r="AL347">
        <f si="118" t="shared"/>
        <v>0</v>
      </c>
      <c r="AM347">
        <f si="119" t="shared"/>
        <v>0</v>
      </c>
      <c r="AN347">
        <f si="120" t="shared"/>
        <v>0</v>
      </c>
      <c r="AO347">
        <f si="121" t="shared"/>
        <v>0</v>
      </c>
      <c r="AP347">
        <f si="122" t="shared"/>
        <v>0</v>
      </c>
      <c r="AQ347">
        <f si="123" t="shared"/>
        <v>0</v>
      </c>
      <c r="AR347">
        <f si="124" t="shared"/>
        <v>0</v>
      </c>
      <c r="AS347">
        <f si="125" t="shared"/>
        <v>0</v>
      </c>
      <c r="AU347" t="str">
        <f>IFERROR(VLOOKUP(C347,Results!$A$2:$B$240,2,FALSE)+VLOOKUP(D347,Results!$A$2:$B$240,2,FALSE)+VLOOKUP(E347,Results!$A$2:$B$240,2,FALSE)+VLOOKUP(F347,Results!$A$2:$B$240,2,FALSE)+VLOOKUP(G347,Results!$A$2:$B$240,2,FALSE)+VLOOKUP(H347,Results!$A$2:$B$240,2,FALSE)+VLOOKUP(I347,Results!$A$2:$B$240,2,FALSE)+VLOOKUP(J347,Results!$A$2:$B$240,2,FALSE)+VLOOKUP(B347,Results!$A$2:$B$240,2,FALSE)-MIN(VLOOKUP(C347,Results!$A$2:$B$240,2,FALSE),VLOOKUP(D347,Results!$A$2:$B$240,2,FALSE),VLOOKUP(E347,Results!$A$2:$B$240,2,FALSE),VLOOKUP(F347,Results!$A$2:$B$240,2,FALSE),VLOOKUP(G347,Results!$A$2:$B$240,2,FALSE),VLOOKUP(H347,Results!$A$2:$B$240,2,FALSE),VLOOKUP(I347,Results!$A$2:$B$240,2,FALSE),VLOOKUP(J347,Results!$A$2:$B$240,2,FALSE),VLOOKUP(B347,Results!$A$2:$B$240,2,FALSE)),"")</f>
        <v/>
      </c>
    </row>
    <row customHeight="1" ht="18.75" r="348" spans="2:47" x14ac:dyDescent="0.3">
      <c r="B348" s="7" t="s">
        <v>166</v>
      </c>
      <c r="C348" s="7" t="s">
        <v>171</v>
      </c>
      <c r="D348" s="7" t="s">
        <v>172</v>
      </c>
      <c r="E348" s="7" t="s">
        <v>146</v>
      </c>
      <c r="F348" s="7" t="s">
        <v>177</v>
      </c>
      <c r="G348" s="7" t="s">
        <v>178</v>
      </c>
      <c r="H348" s="7" t="s">
        <v>181</v>
      </c>
      <c r="I348" s="7" t="s">
        <v>103</v>
      </c>
      <c r="J348" s="7" t="s">
        <v>186</v>
      </c>
      <c r="K348" t="n">
        <v>16.0</v>
      </c>
      <c r="L348" s="30">
        <f si="112" t="shared"/>
        <v>0</v>
      </c>
      <c r="M348" s="6"/>
      <c r="N348" s="35" t="str">
        <f si="113" t="shared"/>
        <v/>
      </c>
      <c r="O348" s="59">
        <f>(IF(ISNUMBER(MATCH(B348,Sheet4!$K$92:$K$101,0)),1,0)+IF(ISNUMBER(MATCH(C348,Sheet4!$K$92:$K$101,0)),1,0)+IF(ISNUMBER(MATCH(D348,Sheet4!$K$92:$K$101,0)),1,0)+IF(ISNUMBER(MATCH(E348,Sheet4!$K$92:$K$101,0)),1,0)+IF(ISNUMBER(MATCH(F348,Sheet4!$K$92:$K$101,0)),1,0)+IF(ISNUMBER(MATCH(G348,Sheet4!$K$92:$K$101,0)),1,0)+IF(ISNUMBER(MATCH(H348,Sheet4!$K$92:$K$101,0)),1,0)+IF(ISNUMBER(MATCH(I348,Sheet4!$K$92:$K$101,0)),1,0)+IF(ISNUMBER(MATCH(J348,Sheet4!$K$92:$K$101,0)),1,0))
-
(IF(ISNUMBER(MATCH(B348,Sheet4!$F$2:$F$11,0)),1,0)+IF(ISNUMBER(MATCH(C348,Sheet4!$F$2:$F$11,0)),1,0)+IF(ISNUMBER(MATCH(D348,Sheet4!$F$2:$F$11,0)),1,0)+IF(ISNUMBER(MATCH(E348,Sheet4!$F$2:$F$11,0)),1,0)+IF(ISNUMBER(MATCH(F348,Sheet4!$F$2:$F$11,0)),1,0)+IF(ISNUMBER(MATCH(G348,Sheet4!$F$2:$F$11,0)),1,0)+IF(ISNUMBER(MATCH(H348,Sheet4!$F$2:$F$11,0)),1,0)+IF(ISNUMBER(MATCH(I348,Sheet4!$F$2:$F$11,0)),1,0)+IF(ISNUMBER(MATCH(J348,Sheet4!$F$2:$F$11,0)),1,0))</f>
        <v>0</v>
      </c>
      <c r="P348" s="40" t="str">
        <f>IFERROR(INDEX(Sheet4!$G:$G,MATCH(Sheet1!B348,Sheet4!$F:$F,0))+INDEX(Sheet4!$G:$G,MATCH(Sheet1!C348,Sheet4!$F:$F,0))+INDEX(Sheet4!$G:$G,MATCH(Sheet1!D348,Sheet4!$F:$F,0))+INDEX(Sheet4!$G:$G,MATCH(Sheet1!E348,Sheet4!$F:$F,0))+INDEX(Sheet4!$G:$G,MATCH(Sheet1!F348,Sheet4!$F:$F,0))+INDEX(Sheet4!$G:$G,MATCH(Sheet1!G348,Sheet4!$F:$F,0))+INDEX(Sheet4!$G:$G,MATCH(Sheet1!H348,Sheet4!$F:$F,0))+INDEX(Sheet4!$G:$G,MATCH(Sheet1!I348,Sheet4!$F:$F,0))+INDEX(Sheet4!$G:$G,MATCH(Sheet1!J348,Sheet4!$F:$F,0)),"")</f>
        <v/>
      </c>
      <c r="Q348" s="15"/>
      <c r="R348" s="18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19"/>
      <c r="AD348" s="19"/>
      <c r="AE348" s="20"/>
      <c r="AF348">
        <f si="115" t="shared"/>
        <v>0</v>
      </c>
      <c r="AH348">
        <v>325</v>
      </c>
      <c r="AI348" t="str">
        <f si="114" t="shared"/>
        <v>Ben SimmonsJerryd BaylessDevin BookerMonte MorrisKelly OubreGerald GreenMarvin BagleyJosh JacksonRudy Gobert</v>
      </c>
      <c r="AJ348">
        <f si="116" t="shared"/>
        <v>0</v>
      </c>
      <c r="AK348">
        <f si="117" t="shared"/>
        <v>0</v>
      </c>
      <c r="AL348">
        <f si="118" t="shared"/>
        <v>0</v>
      </c>
      <c r="AM348">
        <f si="119" t="shared"/>
        <v>0</v>
      </c>
      <c r="AN348">
        <f si="120" t="shared"/>
        <v>0</v>
      </c>
      <c r="AO348">
        <f si="121" t="shared"/>
        <v>0</v>
      </c>
      <c r="AP348">
        <f si="122" t="shared"/>
        <v>0</v>
      </c>
      <c r="AQ348">
        <f si="123" t="shared"/>
        <v>0</v>
      </c>
      <c r="AR348">
        <f si="124" t="shared"/>
        <v>0</v>
      </c>
      <c r="AS348">
        <f si="125" t="shared"/>
        <v>0</v>
      </c>
      <c r="AU348" t="str">
        <f>IFERROR(VLOOKUP(C348,Results!$A$2:$B$240,2,FALSE)+VLOOKUP(D348,Results!$A$2:$B$240,2,FALSE)+VLOOKUP(E348,Results!$A$2:$B$240,2,FALSE)+VLOOKUP(F348,Results!$A$2:$B$240,2,FALSE)+VLOOKUP(G348,Results!$A$2:$B$240,2,FALSE)+VLOOKUP(H348,Results!$A$2:$B$240,2,FALSE)+VLOOKUP(I348,Results!$A$2:$B$240,2,FALSE)+VLOOKUP(J348,Results!$A$2:$B$240,2,FALSE)+VLOOKUP(B348,Results!$A$2:$B$240,2,FALSE)-MIN(VLOOKUP(C348,Results!$A$2:$B$240,2,FALSE),VLOOKUP(D348,Results!$A$2:$B$240,2,FALSE),VLOOKUP(E348,Results!$A$2:$B$240,2,FALSE),VLOOKUP(F348,Results!$A$2:$B$240,2,FALSE),VLOOKUP(G348,Results!$A$2:$B$240,2,FALSE),VLOOKUP(H348,Results!$A$2:$B$240,2,FALSE),VLOOKUP(I348,Results!$A$2:$B$240,2,FALSE),VLOOKUP(J348,Results!$A$2:$B$240,2,FALSE),VLOOKUP(B348,Results!$A$2:$B$240,2,FALSE)),"")</f>
        <v/>
      </c>
    </row>
    <row customHeight="1" ht="18.75" r="349" spans="2:47" x14ac:dyDescent="0.3">
      <c r="B349" s="7" t="s">
        <v>166</v>
      </c>
      <c r="C349" s="7" t="s">
        <v>108</v>
      </c>
      <c r="D349" s="7" t="s">
        <v>172</v>
      </c>
      <c r="E349" s="7" t="s">
        <v>146</v>
      </c>
      <c r="F349" s="7" t="s">
        <v>178</v>
      </c>
      <c r="G349" s="7" t="s">
        <v>180</v>
      </c>
      <c r="H349" s="7" t="s">
        <v>181</v>
      </c>
      <c r="I349" s="7" t="s">
        <v>152</v>
      </c>
      <c r="J349" s="7" t="s">
        <v>186</v>
      </c>
      <c r="K349" t="n">
        <v>16.0</v>
      </c>
      <c r="L349" s="30">
        <f si="112" t="shared"/>
        <v>0</v>
      </c>
      <c r="M349" s="6"/>
      <c r="N349" s="35" t="str">
        <f si="113" t="shared"/>
        <v/>
      </c>
      <c r="O349" s="59">
        <f>(IF(ISNUMBER(MATCH(B349,Sheet4!$K$92:$K$101,0)),1,0)+IF(ISNUMBER(MATCH(C349,Sheet4!$K$92:$K$101,0)),1,0)+IF(ISNUMBER(MATCH(D349,Sheet4!$K$92:$K$101,0)),1,0)+IF(ISNUMBER(MATCH(E349,Sheet4!$K$92:$K$101,0)),1,0)+IF(ISNUMBER(MATCH(F349,Sheet4!$K$92:$K$101,0)),1,0)+IF(ISNUMBER(MATCH(G349,Sheet4!$K$92:$K$101,0)),1,0)+IF(ISNUMBER(MATCH(H349,Sheet4!$K$92:$K$101,0)),1,0)+IF(ISNUMBER(MATCH(I349,Sheet4!$K$92:$K$101,0)),1,0)+IF(ISNUMBER(MATCH(J349,Sheet4!$K$92:$K$101,0)),1,0))
-
(IF(ISNUMBER(MATCH(B349,Sheet4!$F$2:$F$11,0)),1,0)+IF(ISNUMBER(MATCH(C349,Sheet4!$F$2:$F$11,0)),1,0)+IF(ISNUMBER(MATCH(D349,Sheet4!$F$2:$F$11,0)),1,0)+IF(ISNUMBER(MATCH(E349,Sheet4!$F$2:$F$11,0)),1,0)+IF(ISNUMBER(MATCH(F349,Sheet4!$F$2:$F$11,0)),1,0)+IF(ISNUMBER(MATCH(G349,Sheet4!$F$2:$F$11,0)),1,0)+IF(ISNUMBER(MATCH(H349,Sheet4!$F$2:$F$11,0)),1,0)+IF(ISNUMBER(MATCH(I349,Sheet4!$F$2:$F$11,0)),1,0)+IF(ISNUMBER(MATCH(J349,Sheet4!$F$2:$F$11,0)),1,0))</f>
        <v>0</v>
      </c>
      <c r="P349" s="40" t="str">
        <f>IFERROR(INDEX(Sheet4!$G:$G,MATCH(Sheet1!B349,Sheet4!$F:$F,0))+INDEX(Sheet4!$G:$G,MATCH(Sheet1!C349,Sheet4!$F:$F,0))+INDEX(Sheet4!$G:$G,MATCH(Sheet1!D349,Sheet4!$F:$F,0))+INDEX(Sheet4!$G:$G,MATCH(Sheet1!E349,Sheet4!$F:$F,0))+INDEX(Sheet4!$G:$G,MATCH(Sheet1!F349,Sheet4!$F:$F,0))+INDEX(Sheet4!$G:$G,MATCH(Sheet1!G349,Sheet4!$F:$F,0))+INDEX(Sheet4!$G:$G,MATCH(Sheet1!H349,Sheet4!$F:$F,0))+INDEX(Sheet4!$G:$G,MATCH(Sheet1!I349,Sheet4!$F:$F,0))+INDEX(Sheet4!$G:$G,MATCH(Sheet1!J349,Sheet4!$F:$F,0)),"")</f>
        <v/>
      </c>
      <c r="Q349" s="15"/>
      <c r="R349" s="18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19"/>
      <c r="AD349" s="19"/>
      <c r="AE349" s="20"/>
      <c r="AF349">
        <f si="115" t="shared"/>
        <v>0</v>
      </c>
      <c r="AH349">
        <v>326</v>
      </c>
      <c r="AI349" t="str">
        <f si="114" t="shared"/>
        <v>Ben SimmonsDe'Aaron FoxDevin BookerMalik BeasleyGerald GreenJustin JacksonKenneth FariedPaul MillsapRudy Gobert</v>
      </c>
      <c r="AJ349">
        <f si="116" t="shared"/>
        <v>0</v>
      </c>
      <c r="AK349">
        <f si="117" t="shared"/>
        <v>0</v>
      </c>
      <c r="AL349">
        <f si="118" t="shared"/>
        <v>0</v>
      </c>
      <c r="AM349">
        <f si="119" t="shared"/>
        <v>0</v>
      </c>
      <c r="AN349">
        <f si="120" t="shared"/>
        <v>0</v>
      </c>
      <c r="AO349">
        <f si="121" t="shared"/>
        <v>0</v>
      </c>
      <c r="AP349">
        <f si="122" t="shared"/>
        <v>0</v>
      </c>
      <c r="AQ349">
        <f si="123" t="shared"/>
        <v>0</v>
      </c>
      <c r="AR349">
        <f si="124" t="shared"/>
        <v>0</v>
      </c>
      <c r="AS349">
        <f si="125" t="shared"/>
        <v>0</v>
      </c>
      <c r="AU349" t="str">
        <f>IFERROR(VLOOKUP(C349,Results!$A$2:$B$240,2,FALSE)+VLOOKUP(D349,Results!$A$2:$B$240,2,FALSE)+VLOOKUP(E349,Results!$A$2:$B$240,2,FALSE)+VLOOKUP(F349,Results!$A$2:$B$240,2,FALSE)+VLOOKUP(G349,Results!$A$2:$B$240,2,FALSE)+VLOOKUP(H349,Results!$A$2:$B$240,2,FALSE)+VLOOKUP(I349,Results!$A$2:$B$240,2,FALSE)+VLOOKUP(J349,Results!$A$2:$B$240,2,FALSE)+VLOOKUP(B349,Results!$A$2:$B$240,2,FALSE)-MIN(VLOOKUP(C349,Results!$A$2:$B$240,2,FALSE),VLOOKUP(D349,Results!$A$2:$B$240,2,FALSE),VLOOKUP(E349,Results!$A$2:$B$240,2,FALSE),VLOOKUP(F349,Results!$A$2:$B$240,2,FALSE),VLOOKUP(G349,Results!$A$2:$B$240,2,FALSE),VLOOKUP(H349,Results!$A$2:$B$240,2,FALSE),VLOOKUP(I349,Results!$A$2:$B$240,2,FALSE),VLOOKUP(J349,Results!$A$2:$B$240,2,FALSE),VLOOKUP(B349,Results!$A$2:$B$240,2,FALSE)),"")</f>
        <v/>
      </c>
    </row>
    <row customHeight="1" ht="18.75" r="350" spans="2:47" x14ac:dyDescent="0.3">
      <c r="B350" s="7" t="s">
        <v>87</v>
      </c>
      <c r="C350" s="7" t="s">
        <v>170</v>
      </c>
      <c r="D350" s="7" t="s">
        <v>172</v>
      </c>
      <c r="E350" s="7" t="s">
        <v>146</v>
      </c>
      <c r="F350" s="7" t="s">
        <v>177</v>
      </c>
      <c r="G350" s="7" t="s">
        <v>90</v>
      </c>
      <c r="H350" s="7" t="s">
        <v>92</v>
      </c>
      <c r="I350" s="7" t="s">
        <v>181</v>
      </c>
      <c r="J350" s="7" t="s">
        <v>188</v>
      </c>
      <c r="K350" t="n">
        <v>16.0</v>
      </c>
      <c r="L350" s="30">
        <f si="112" t="shared"/>
        <v>0</v>
      </c>
      <c r="M350" s="6"/>
      <c r="N350" s="35" t="str">
        <f si="113" t="shared"/>
        <v/>
      </c>
      <c r="O350" s="59">
        <f>(IF(ISNUMBER(MATCH(B350,Sheet4!$K$92:$K$101,0)),1,0)+IF(ISNUMBER(MATCH(C350,Sheet4!$K$92:$K$101,0)),1,0)+IF(ISNUMBER(MATCH(D350,Sheet4!$K$92:$K$101,0)),1,0)+IF(ISNUMBER(MATCH(E350,Sheet4!$K$92:$K$101,0)),1,0)+IF(ISNUMBER(MATCH(F350,Sheet4!$K$92:$K$101,0)),1,0)+IF(ISNUMBER(MATCH(G350,Sheet4!$K$92:$K$101,0)),1,0)+IF(ISNUMBER(MATCH(H350,Sheet4!$K$92:$K$101,0)),1,0)+IF(ISNUMBER(MATCH(I350,Sheet4!$K$92:$K$101,0)),1,0)+IF(ISNUMBER(MATCH(J350,Sheet4!$K$92:$K$101,0)),1,0))
-
(IF(ISNUMBER(MATCH(B350,Sheet4!$F$2:$F$11,0)),1,0)+IF(ISNUMBER(MATCH(C350,Sheet4!$F$2:$F$11,0)),1,0)+IF(ISNUMBER(MATCH(D350,Sheet4!$F$2:$F$11,0)),1,0)+IF(ISNUMBER(MATCH(E350,Sheet4!$F$2:$F$11,0)),1,0)+IF(ISNUMBER(MATCH(F350,Sheet4!$F$2:$F$11,0)),1,0)+IF(ISNUMBER(MATCH(G350,Sheet4!$F$2:$F$11,0)),1,0)+IF(ISNUMBER(MATCH(H350,Sheet4!$F$2:$F$11,0)),1,0)+IF(ISNUMBER(MATCH(I350,Sheet4!$F$2:$F$11,0)),1,0)+IF(ISNUMBER(MATCH(J350,Sheet4!$F$2:$F$11,0)),1,0))</f>
        <v>0</v>
      </c>
      <c r="P350" s="40" t="str">
        <f>IFERROR(INDEX(Sheet4!$G:$G,MATCH(Sheet1!B350,Sheet4!$F:$F,0))+INDEX(Sheet4!$G:$G,MATCH(Sheet1!C350,Sheet4!$F:$F,0))+INDEX(Sheet4!$G:$G,MATCH(Sheet1!D350,Sheet4!$F:$F,0))+INDEX(Sheet4!$G:$G,MATCH(Sheet1!E350,Sheet4!$F:$F,0))+INDEX(Sheet4!$G:$G,MATCH(Sheet1!F350,Sheet4!$F:$F,0))+INDEX(Sheet4!$G:$G,MATCH(Sheet1!G350,Sheet4!$F:$F,0))+INDEX(Sheet4!$G:$G,MATCH(Sheet1!H350,Sheet4!$F:$F,0))+INDEX(Sheet4!$G:$G,MATCH(Sheet1!I350,Sheet4!$F:$F,0))+INDEX(Sheet4!$G:$G,MATCH(Sheet1!J350,Sheet4!$F:$F,0)),"")</f>
        <v/>
      </c>
      <c r="Q350" s="15"/>
      <c r="R350" s="18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19"/>
      <c r="AD350" s="19"/>
      <c r="AE350" s="20"/>
      <c r="AF350">
        <f si="115" t="shared"/>
        <v>0</v>
      </c>
      <c r="AH350">
        <v>327</v>
      </c>
      <c r="AI350" t="str">
        <f si="114" t="shared"/>
        <v>Ben SimmonsRicky RubioAndrew WigginsMonte MorrisWill BartonKelly OubreJosh JacksonTrey LylesKarl-Anthony Towns</v>
      </c>
      <c r="AJ350">
        <f si="116" t="shared"/>
        <v>0</v>
      </c>
      <c r="AK350">
        <f si="117" t="shared"/>
        <v>0</v>
      </c>
      <c r="AL350">
        <f si="118" t="shared"/>
        <v>0</v>
      </c>
      <c r="AM350">
        <f si="119" t="shared"/>
        <v>0</v>
      </c>
      <c r="AN350">
        <f si="120" t="shared"/>
        <v>0</v>
      </c>
      <c r="AO350">
        <f si="121" t="shared"/>
        <v>0</v>
      </c>
      <c r="AP350">
        <f si="122" t="shared"/>
        <v>0</v>
      </c>
      <c r="AQ350">
        <f si="123" t="shared"/>
        <v>0</v>
      </c>
      <c r="AR350">
        <f si="124" t="shared"/>
        <v>0</v>
      </c>
      <c r="AS350">
        <f si="125" t="shared"/>
        <v>0</v>
      </c>
      <c r="AU350" t="str">
        <f>IFERROR(VLOOKUP(C350,Results!$A$2:$B$240,2,FALSE)+VLOOKUP(D350,Results!$A$2:$B$240,2,FALSE)+VLOOKUP(E350,Results!$A$2:$B$240,2,FALSE)+VLOOKUP(F350,Results!$A$2:$B$240,2,FALSE)+VLOOKUP(G350,Results!$A$2:$B$240,2,FALSE)+VLOOKUP(H350,Results!$A$2:$B$240,2,FALSE)+VLOOKUP(I350,Results!$A$2:$B$240,2,FALSE)+VLOOKUP(J350,Results!$A$2:$B$240,2,FALSE)+VLOOKUP(B350,Results!$A$2:$B$240,2,FALSE)-MIN(VLOOKUP(C350,Results!$A$2:$B$240,2,FALSE),VLOOKUP(D350,Results!$A$2:$B$240,2,FALSE),VLOOKUP(E350,Results!$A$2:$B$240,2,FALSE),VLOOKUP(F350,Results!$A$2:$B$240,2,FALSE),VLOOKUP(G350,Results!$A$2:$B$240,2,FALSE),VLOOKUP(H350,Results!$A$2:$B$240,2,FALSE),VLOOKUP(I350,Results!$A$2:$B$240,2,FALSE),VLOOKUP(J350,Results!$A$2:$B$240,2,FALSE),VLOOKUP(B350,Results!$A$2:$B$240,2,FALSE)),"")</f>
        <v/>
      </c>
    </row>
    <row customHeight="1" ht="18.75" r="351" spans="2:47" x14ac:dyDescent="0.3">
      <c r="B351" s="7" t="s">
        <v>166</v>
      </c>
      <c r="C351" s="7" t="s">
        <v>116</v>
      </c>
      <c r="D351" s="7" t="s">
        <v>172</v>
      </c>
      <c r="E351" s="7" t="s">
        <v>173</v>
      </c>
      <c r="F351" s="7" t="s">
        <v>178</v>
      </c>
      <c r="G351" s="7" t="s">
        <v>159</v>
      </c>
      <c r="H351" s="7" t="s">
        <v>181</v>
      </c>
      <c r="I351" s="7" t="s">
        <v>152</v>
      </c>
      <c r="J351" s="7" t="s">
        <v>98</v>
      </c>
      <c r="K351" t="n">
        <v>16.0</v>
      </c>
      <c r="L351" s="30">
        <f si="112" t="shared"/>
        <v>0</v>
      </c>
      <c r="M351" s="6"/>
      <c r="N351" s="35" t="str">
        <f si="113" t="shared"/>
        <v/>
      </c>
      <c r="O351" s="59">
        <f>(IF(ISNUMBER(MATCH(B351,Sheet4!$K$92:$K$101,0)),1,0)+IF(ISNUMBER(MATCH(C351,Sheet4!$K$92:$K$101,0)),1,0)+IF(ISNUMBER(MATCH(D351,Sheet4!$K$92:$K$101,0)),1,0)+IF(ISNUMBER(MATCH(E351,Sheet4!$K$92:$K$101,0)),1,0)+IF(ISNUMBER(MATCH(F351,Sheet4!$K$92:$K$101,0)),1,0)+IF(ISNUMBER(MATCH(G351,Sheet4!$K$92:$K$101,0)),1,0)+IF(ISNUMBER(MATCH(H351,Sheet4!$K$92:$K$101,0)),1,0)+IF(ISNUMBER(MATCH(I351,Sheet4!$K$92:$K$101,0)),1,0)+IF(ISNUMBER(MATCH(J351,Sheet4!$K$92:$K$101,0)),1,0))
-
(IF(ISNUMBER(MATCH(B351,Sheet4!$F$2:$F$11,0)),1,0)+IF(ISNUMBER(MATCH(C351,Sheet4!$F$2:$F$11,0)),1,0)+IF(ISNUMBER(MATCH(D351,Sheet4!$F$2:$F$11,0)),1,0)+IF(ISNUMBER(MATCH(E351,Sheet4!$F$2:$F$11,0)),1,0)+IF(ISNUMBER(MATCH(F351,Sheet4!$F$2:$F$11,0)),1,0)+IF(ISNUMBER(MATCH(G351,Sheet4!$F$2:$F$11,0)),1,0)+IF(ISNUMBER(MATCH(H351,Sheet4!$F$2:$F$11,0)),1,0)+IF(ISNUMBER(MATCH(I351,Sheet4!$F$2:$F$11,0)),1,0)+IF(ISNUMBER(MATCH(J351,Sheet4!$F$2:$F$11,0)),1,0))</f>
        <v>0</v>
      </c>
      <c r="P351" s="40" t="str">
        <f>IFERROR(INDEX(Sheet4!$G:$G,MATCH(Sheet1!B351,Sheet4!$F:$F,0))+INDEX(Sheet4!$G:$G,MATCH(Sheet1!C351,Sheet4!$F:$F,0))+INDEX(Sheet4!$G:$G,MATCH(Sheet1!D351,Sheet4!$F:$F,0))+INDEX(Sheet4!$G:$G,MATCH(Sheet1!E351,Sheet4!$F:$F,0))+INDEX(Sheet4!$G:$G,MATCH(Sheet1!F351,Sheet4!$F:$F,0))+INDEX(Sheet4!$G:$G,MATCH(Sheet1!G351,Sheet4!$F:$F,0))+INDEX(Sheet4!$G:$G,MATCH(Sheet1!H351,Sheet4!$F:$F,0))+INDEX(Sheet4!$G:$G,MATCH(Sheet1!I351,Sheet4!$F:$F,0))+INDEX(Sheet4!$G:$G,MATCH(Sheet1!J351,Sheet4!$F:$F,0)),"")</f>
        <v/>
      </c>
      <c r="Q351" s="15"/>
      <c r="R351" s="18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19"/>
      <c r="AD351" s="19"/>
      <c r="AE351" s="20"/>
      <c r="AF351">
        <f si="115" t="shared"/>
        <v>0</v>
      </c>
      <c r="AH351">
        <v>328</v>
      </c>
      <c r="AI351" t="str">
        <f si="114" t="shared"/>
        <v>Ben SimmonsLandry ShametJimmy ButlerBuddy HieldKelly OubreCorey BrewerJohn CollinsPaul MillsapRudy Gobert</v>
      </c>
      <c r="AJ351">
        <f si="116" t="shared"/>
        <v>0</v>
      </c>
      <c r="AK351">
        <f si="117" t="shared"/>
        <v>0</v>
      </c>
      <c r="AL351">
        <f si="118" t="shared"/>
        <v>0</v>
      </c>
      <c r="AM351">
        <f si="119" t="shared"/>
        <v>0</v>
      </c>
      <c r="AN351">
        <f si="120" t="shared"/>
        <v>0</v>
      </c>
      <c r="AO351">
        <f si="121" t="shared"/>
        <v>0</v>
      </c>
      <c r="AP351">
        <f si="122" t="shared"/>
        <v>0</v>
      </c>
      <c r="AQ351">
        <f si="123" t="shared"/>
        <v>0</v>
      </c>
      <c r="AR351">
        <f si="124" t="shared"/>
        <v>0</v>
      </c>
      <c r="AS351">
        <f si="125" t="shared"/>
        <v>0</v>
      </c>
      <c r="AU351" t="str">
        <f>IFERROR(VLOOKUP(C351,Results!$A$2:$B$240,2,FALSE)+VLOOKUP(D351,Results!$A$2:$B$240,2,FALSE)+VLOOKUP(E351,Results!$A$2:$B$240,2,FALSE)+VLOOKUP(F351,Results!$A$2:$B$240,2,FALSE)+VLOOKUP(G351,Results!$A$2:$B$240,2,FALSE)+VLOOKUP(H351,Results!$A$2:$B$240,2,FALSE)+VLOOKUP(I351,Results!$A$2:$B$240,2,FALSE)+VLOOKUP(J351,Results!$A$2:$B$240,2,FALSE)+VLOOKUP(B351,Results!$A$2:$B$240,2,FALSE)-MIN(VLOOKUP(C351,Results!$A$2:$B$240,2,FALSE),VLOOKUP(D351,Results!$A$2:$B$240,2,FALSE),VLOOKUP(E351,Results!$A$2:$B$240,2,FALSE),VLOOKUP(F351,Results!$A$2:$B$240,2,FALSE),VLOOKUP(G351,Results!$A$2:$B$240,2,FALSE),VLOOKUP(H351,Results!$A$2:$B$240,2,FALSE),VLOOKUP(I351,Results!$A$2:$B$240,2,FALSE),VLOOKUP(J351,Results!$A$2:$B$240,2,FALSE),VLOOKUP(B351,Results!$A$2:$B$240,2,FALSE)),"")</f>
        <v/>
      </c>
    </row>
    <row customHeight="1" ht="18.75" r="352" spans="2:47" x14ac:dyDescent="0.3">
      <c r="B352" s="7" t="s">
        <v>166</v>
      </c>
      <c r="C352" s="7" t="s">
        <v>170</v>
      </c>
      <c r="D352" s="7" t="s">
        <v>89</v>
      </c>
      <c r="E352" s="7" t="s">
        <v>146</v>
      </c>
      <c r="F352" s="7" t="s">
        <v>177</v>
      </c>
      <c r="G352" s="7" t="s">
        <v>90</v>
      </c>
      <c r="H352" s="7" t="s">
        <v>92</v>
      </c>
      <c r="I352" s="7" t="s">
        <v>181</v>
      </c>
      <c r="J352" s="7" t="s">
        <v>156</v>
      </c>
      <c r="K352" t="n">
        <v>16.0</v>
      </c>
      <c r="L352" s="30">
        <f si="112" t="shared"/>
        <v>0</v>
      </c>
      <c r="M352" s="6"/>
      <c r="N352" s="35" t="str">
        <f si="113" t="shared"/>
        <v/>
      </c>
      <c r="O352" s="59">
        <f>(IF(ISNUMBER(MATCH(B352,Sheet4!$K$92:$K$101,0)),1,0)+IF(ISNUMBER(MATCH(C352,Sheet4!$K$92:$K$101,0)),1,0)+IF(ISNUMBER(MATCH(D352,Sheet4!$K$92:$K$101,0)),1,0)+IF(ISNUMBER(MATCH(E352,Sheet4!$K$92:$K$101,0)),1,0)+IF(ISNUMBER(MATCH(F352,Sheet4!$K$92:$K$101,0)),1,0)+IF(ISNUMBER(MATCH(G352,Sheet4!$K$92:$K$101,0)),1,0)+IF(ISNUMBER(MATCH(H352,Sheet4!$K$92:$K$101,0)),1,0)+IF(ISNUMBER(MATCH(I352,Sheet4!$K$92:$K$101,0)),1,0)+IF(ISNUMBER(MATCH(J352,Sheet4!$K$92:$K$101,0)),1,0))
-
(IF(ISNUMBER(MATCH(B352,Sheet4!$F$2:$F$11,0)),1,0)+IF(ISNUMBER(MATCH(C352,Sheet4!$F$2:$F$11,0)),1,0)+IF(ISNUMBER(MATCH(D352,Sheet4!$F$2:$F$11,0)),1,0)+IF(ISNUMBER(MATCH(E352,Sheet4!$F$2:$F$11,0)),1,0)+IF(ISNUMBER(MATCH(F352,Sheet4!$F$2:$F$11,0)),1,0)+IF(ISNUMBER(MATCH(G352,Sheet4!$F$2:$F$11,0)),1,0)+IF(ISNUMBER(MATCH(H352,Sheet4!$F$2:$F$11,0)),1,0)+IF(ISNUMBER(MATCH(I352,Sheet4!$F$2:$F$11,0)),1,0)+IF(ISNUMBER(MATCH(J352,Sheet4!$F$2:$F$11,0)),1,0))</f>
        <v>0</v>
      </c>
      <c r="P352" s="40" t="str">
        <f>IFERROR(INDEX(Sheet4!$G:$G,MATCH(Sheet1!B352,Sheet4!$F:$F,0))+INDEX(Sheet4!$G:$G,MATCH(Sheet1!C352,Sheet4!$F:$F,0))+INDEX(Sheet4!$G:$G,MATCH(Sheet1!D352,Sheet4!$F:$F,0))+INDEX(Sheet4!$G:$G,MATCH(Sheet1!E352,Sheet4!$F:$F,0))+INDEX(Sheet4!$G:$G,MATCH(Sheet1!F352,Sheet4!$F:$F,0))+INDEX(Sheet4!$G:$G,MATCH(Sheet1!G352,Sheet4!$F:$F,0))+INDEX(Sheet4!$G:$G,MATCH(Sheet1!H352,Sheet4!$F:$F,0))+INDEX(Sheet4!$G:$G,MATCH(Sheet1!I352,Sheet4!$F:$F,0))+INDEX(Sheet4!$G:$G,MATCH(Sheet1!J352,Sheet4!$F:$F,0)),"")</f>
        <v/>
      </c>
      <c r="Q352" s="15"/>
      <c r="R352" s="18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19"/>
      <c r="AD352" s="19"/>
      <c r="AE352" s="20"/>
      <c r="AF352">
        <f si="115" t="shared"/>
        <v>0</v>
      </c>
      <c r="AH352">
        <v>329</v>
      </c>
      <c r="AI352" t="str">
        <f si="114" t="shared"/>
        <v>Ben SimmonsTrae YoungJimmy ButlerMonte MorrisTaurean PrinceGerald GreenPaul MillsapDerrick FavorsKarl-Anthony Towns</v>
      </c>
      <c r="AJ352">
        <f si="116" t="shared"/>
        <v>0</v>
      </c>
      <c r="AK352">
        <f si="117" t="shared"/>
        <v>0</v>
      </c>
      <c r="AL352">
        <f si="118" t="shared"/>
        <v>0</v>
      </c>
      <c r="AM352">
        <f si="119" t="shared"/>
        <v>0</v>
      </c>
      <c r="AN352">
        <f si="120" t="shared"/>
        <v>0</v>
      </c>
      <c r="AO352">
        <f si="121" t="shared"/>
        <v>0</v>
      </c>
      <c r="AP352">
        <f si="122" t="shared"/>
        <v>0</v>
      </c>
      <c r="AQ352">
        <f si="123" t="shared"/>
        <v>0</v>
      </c>
      <c r="AR352">
        <f si="124" t="shared"/>
        <v>0</v>
      </c>
      <c r="AS352">
        <f si="125" t="shared"/>
        <v>0</v>
      </c>
      <c r="AU352" t="str">
        <f>IFERROR(VLOOKUP(C352,Results!$A$2:$B$240,2,FALSE)+VLOOKUP(D352,Results!$A$2:$B$240,2,FALSE)+VLOOKUP(E352,Results!$A$2:$B$240,2,FALSE)+VLOOKUP(F352,Results!$A$2:$B$240,2,FALSE)+VLOOKUP(G352,Results!$A$2:$B$240,2,FALSE)+VLOOKUP(H352,Results!$A$2:$B$240,2,FALSE)+VLOOKUP(I352,Results!$A$2:$B$240,2,FALSE)+VLOOKUP(J352,Results!$A$2:$B$240,2,FALSE)+VLOOKUP(B352,Results!$A$2:$B$240,2,FALSE)-MIN(VLOOKUP(C352,Results!$A$2:$B$240,2,FALSE),VLOOKUP(D352,Results!$A$2:$B$240,2,FALSE),VLOOKUP(E352,Results!$A$2:$B$240,2,FALSE),VLOOKUP(F352,Results!$A$2:$B$240,2,FALSE),VLOOKUP(G352,Results!$A$2:$B$240,2,FALSE),VLOOKUP(H352,Results!$A$2:$B$240,2,FALSE),VLOOKUP(I352,Results!$A$2:$B$240,2,FALSE),VLOOKUP(J352,Results!$A$2:$B$240,2,FALSE),VLOOKUP(B352,Results!$A$2:$B$240,2,FALSE)),"")</f>
        <v/>
      </c>
    </row>
    <row customHeight="1" ht="18.75" r="353" spans="2:47" x14ac:dyDescent="0.3">
      <c r="B353" s="7" t="s">
        <v>166</v>
      </c>
      <c r="C353" s="7" t="s">
        <v>108</v>
      </c>
      <c r="D353" s="7" t="s">
        <v>146</v>
      </c>
      <c r="E353" s="7" t="s">
        <v>148</v>
      </c>
      <c r="F353" s="7" t="s">
        <v>178</v>
      </c>
      <c r="G353" s="7" t="s">
        <v>159</v>
      </c>
      <c r="H353" s="7" t="s">
        <v>153</v>
      </c>
      <c r="I353" s="7" t="s">
        <v>93</v>
      </c>
      <c r="J353" s="7" t="s">
        <v>188</v>
      </c>
      <c r="K353" t="n">
        <v>16.0</v>
      </c>
      <c r="L353" s="30">
        <f si="112" t="shared"/>
        <v>0</v>
      </c>
      <c r="M353" s="6"/>
      <c r="N353" s="35" t="str">
        <f si="113" t="shared"/>
        <v/>
      </c>
      <c r="O353" s="59">
        <f>(IF(ISNUMBER(MATCH(B353,Sheet4!$K$92:$K$101,0)),1,0)+IF(ISNUMBER(MATCH(C353,Sheet4!$K$92:$K$101,0)),1,0)+IF(ISNUMBER(MATCH(D353,Sheet4!$K$92:$K$101,0)),1,0)+IF(ISNUMBER(MATCH(E353,Sheet4!$K$92:$K$101,0)),1,0)+IF(ISNUMBER(MATCH(F353,Sheet4!$K$92:$K$101,0)),1,0)+IF(ISNUMBER(MATCH(G353,Sheet4!$K$92:$K$101,0)),1,0)+IF(ISNUMBER(MATCH(H353,Sheet4!$K$92:$K$101,0)),1,0)+IF(ISNUMBER(MATCH(I353,Sheet4!$K$92:$K$101,0)),1,0)+IF(ISNUMBER(MATCH(J353,Sheet4!$K$92:$K$101,0)),1,0))
-
(IF(ISNUMBER(MATCH(B353,Sheet4!$F$2:$F$11,0)),1,0)+IF(ISNUMBER(MATCH(C353,Sheet4!$F$2:$F$11,0)),1,0)+IF(ISNUMBER(MATCH(D353,Sheet4!$F$2:$F$11,0)),1,0)+IF(ISNUMBER(MATCH(E353,Sheet4!$F$2:$F$11,0)),1,0)+IF(ISNUMBER(MATCH(F353,Sheet4!$F$2:$F$11,0)),1,0)+IF(ISNUMBER(MATCH(G353,Sheet4!$F$2:$F$11,0)),1,0)+IF(ISNUMBER(MATCH(H353,Sheet4!$F$2:$F$11,0)),1,0)+IF(ISNUMBER(MATCH(I353,Sheet4!$F$2:$F$11,0)),1,0)+IF(ISNUMBER(MATCH(J353,Sheet4!$F$2:$F$11,0)),1,0))</f>
        <v>0</v>
      </c>
      <c r="P353" s="40" t="str">
        <f>IFERROR(INDEX(Sheet4!$G:$G,MATCH(Sheet1!B353,Sheet4!$F:$F,0))+INDEX(Sheet4!$G:$G,MATCH(Sheet1!C353,Sheet4!$F:$F,0))+INDEX(Sheet4!$G:$G,MATCH(Sheet1!D353,Sheet4!$F:$F,0))+INDEX(Sheet4!$G:$G,MATCH(Sheet1!E353,Sheet4!$F:$F,0))+INDEX(Sheet4!$G:$G,MATCH(Sheet1!F353,Sheet4!$F:$F,0))+INDEX(Sheet4!$G:$G,MATCH(Sheet1!G353,Sheet4!$F:$F,0))+INDEX(Sheet4!$G:$G,MATCH(Sheet1!H353,Sheet4!$F:$F,0))+INDEX(Sheet4!$G:$G,MATCH(Sheet1!I353,Sheet4!$F:$F,0))+INDEX(Sheet4!$G:$G,MATCH(Sheet1!J353,Sheet4!$F:$F,0)),"")</f>
        <v/>
      </c>
      <c r="Q353" s="15"/>
      <c r="R353" s="18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19"/>
      <c r="AD353" s="19"/>
      <c r="AE353" s="20"/>
      <c r="AF353">
        <f si="115" t="shared"/>
        <v>0</v>
      </c>
      <c r="AH353">
        <v>330</v>
      </c>
      <c r="AI353" t="str">
        <f si="114" t="shared"/>
        <v>Ben SimmonsIsaiah CanaanBuddy HieldMonte MorrisWill BartonJoe InglesJohn CollinsJosh JacksonKarl-Anthony Towns</v>
      </c>
      <c r="AJ353">
        <f si="116" t="shared"/>
        <v>0</v>
      </c>
      <c r="AK353">
        <f si="117" t="shared"/>
        <v>0</v>
      </c>
      <c r="AL353">
        <f si="118" t="shared"/>
        <v>0</v>
      </c>
      <c r="AM353">
        <f si="119" t="shared"/>
        <v>0</v>
      </c>
      <c r="AN353">
        <f si="120" t="shared"/>
        <v>0</v>
      </c>
      <c r="AO353">
        <f si="121" t="shared"/>
        <v>0</v>
      </c>
      <c r="AP353">
        <f si="122" t="shared"/>
        <v>0</v>
      </c>
      <c r="AQ353">
        <f si="123" t="shared"/>
        <v>0</v>
      </c>
      <c r="AR353">
        <f si="124" t="shared"/>
        <v>0</v>
      </c>
      <c r="AS353">
        <f si="125" t="shared"/>
        <v>0</v>
      </c>
      <c r="AU353" t="str">
        <f>IFERROR(VLOOKUP(C353,Results!$A$2:$B$240,2,FALSE)+VLOOKUP(D353,Results!$A$2:$B$240,2,FALSE)+VLOOKUP(E353,Results!$A$2:$B$240,2,FALSE)+VLOOKUP(F353,Results!$A$2:$B$240,2,FALSE)+VLOOKUP(G353,Results!$A$2:$B$240,2,FALSE)+VLOOKUP(H353,Results!$A$2:$B$240,2,FALSE)+VLOOKUP(I353,Results!$A$2:$B$240,2,FALSE)+VLOOKUP(J353,Results!$A$2:$B$240,2,FALSE)+VLOOKUP(B353,Results!$A$2:$B$240,2,FALSE)-MIN(VLOOKUP(C353,Results!$A$2:$B$240,2,FALSE),VLOOKUP(D353,Results!$A$2:$B$240,2,FALSE),VLOOKUP(E353,Results!$A$2:$B$240,2,FALSE),VLOOKUP(F353,Results!$A$2:$B$240,2,FALSE),VLOOKUP(G353,Results!$A$2:$B$240,2,FALSE),VLOOKUP(H353,Results!$A$2:$B$240,2,FALSE),VLOOKUP(I353,Results!$A$2:$B$240,2,FALSE),VLOOKUP(J353,Results!$A$2:$B$240,2,FALSE),VLOOKUP(B353,Results!$A$2:$B$240,2,FALSE)),"")</f>
        <v/>
      </c>
    </row>
    <row r="354" spans="2:47" x14ac:dyDescent="0.3">
      <c r="B354" s="7" t="s">
        <v>166</v>
      </c>
      <c r="C354" s="7" t="s">
        <v>169</v>
      </c>
      <c r="D354" s="7" t="s">
        <v>172</v>
      </c>
      <c r="E354" s="7" t="s">
        <v>146</v>
      </c>
      <c r="F354" s="7" t="s">
        <v>177</v>
      </c>
      <c r="G354" s="7" t="s">
        <v>180</v>
      </c>
      <c r="H354" s="7" t="s">
        <v>153</v>
      </c>
      <c r="I354" s="7" t="s">
        <v>181</v>
      </c>
      <c r="J354" s="7" t="s">
        <v>98</v>
      </c>
      <c r="K354" t="n">
        <v>16.0</v>
      </c>
      <c r="L354" s="30">
        <f si="112" t="shared"/>
        <v>0</v>
      </c>
      <c r="M354" s="6"/>
      <c r="N354" s="35" t="str">
        <f si="113" t="shared"/>
        <v/>
      </c>
      <c r="O354" s="59">
        <f>(IF(ISNUMBER(MATCH(B354,Sheet4!$K$92:$K$101,0)),1,0)+IF(ISNUMBER(MATCH(C354,Sheet4!$K$92:$K$101,0)),1,0)+IF(ISNUMBER(MATCH(D354,Sheet4!$K$92:$K$101,0)),1,0)+IF(ISNUMBER(MATCH(E354,Sheet4!$K$92:$K$101,0)),1,0)+IF(ISNUMBER(MATCH(F354,Sheet4!$K$92:$K$101,0)),1,0)+IF(ISNUMBER(MATCH(G354,Sheet4!$K$92:$K$101,0)),1,0)+IF(ISNUMBER(MATCH(H354,Sheet4!$K$92:$K$101,0)),1,0)+IF(ISNUMBER(MATCH(I354,Sheet4!$K$92:$K$101,0)),1,0)+IF(ISNUMBER(MATCH(J354,Sheet4!$K$92:$K$101,0)),1,0))
-
(IF(ISNUMBER(MATCH(B354,Sheet4!$F$2:$F$11,0)),1,0)+IF(ISNUMBER(MATCH(C354,Sheet4!$F$2:$F$11,0)),1,0)+IF(ISNUMBER(MATCH(D354,Sheet4!$F$2:$F$11,0)),1,0)+IF(ISNUMBER(MATCH(E354,Sheet4!$F$2:$F$11,0)),1,0)+IF(ISNUMBER(MATCH(F354,Sheet4!$F$2:$F$11,0)),1,0)+IF(ISNUMBER(MATCH(G354,Sheet4!$F$2:$F$11,0)),1,0)+IF(ISNUMBER(MATCH(H354,Sheet4!$F$2:$F$11,0)),1,0)+IF(ISNUMBER(MATCH(I354,Sheet4!$F$2:$F$11,0)),1,0)+IF(ISNUMBER(MATCH(J354,Sheet4!$F$2:$F$11,0)),1,0))</f>
        <v>0</v>
      </c>
      <c r="P354" s="40" t="str">
        <f>IFERROR(INDEX(Sheet4!$G:$G,MATCH(Sheet1!B354,Sheet4!$F:$F,0))+INDEX(Sheet4!$G:$G,MATCH(Sheet1!C354,Sheet4!$F:$F,0))+INDEX(Sheet4!$G:$G,MATCH(Sheet1!D354,Sheet4!$F:$F,0))+INDEX(Sheet4!$G:$G,MATCH(Sheet1!E354,Sheet4!$F:$F,0))+INDEX(Sheet4!$G:$G,MATCH(Sheet1!F354,Sheet4!$F:$F,0))+INDEX(Sheet4!$G:$G,MATCH(Sheet1!G354,Sheet4!$F:$F,0))+INDEX(Sheet4!$G:$G,MATCH(Sheet1!H354,Sheet4!$F:$F,0))+INDEX(Sheet4!$G:$G,MATCH(Sheet1!I354,Sheet4!$F:$F,0))+INDEX(Sheet4!$G:$G,MATCH(Sheet1!J354,Sheet4!$F:$F,0)),"")</f>
        <v/>
      </c>
      <c r="Q354" s="15"/>
      <c r="R354" s="18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19"/>
      <c r="AD354" s="19"/>
      <c r="AE354" s="20"/>
      <c r="AF354">
        <f si="115" t="shared"/>
        <v>0</v>
      </c>
      <c r="AH354">
        <v>331</v>
      </c>
      <c r="AI354" t="str">
        <f si="114" t="shared"/>
        <v>Ben SimmonsTrae YoungJimmy ButlerMonte MorrisDeAndre' BembryGerald GreenJohn CollinsJosh JacksonRudy Gobert</v>
      </c>
      <c r="AJ354">
        <f si="116" t="shared"/>
        <v>0</v>
      </c>
      <c r="AK354">
        <f si="117" t="shared"/>
        <v>0</v>
      </c>
      <c r="AL354">
        <f si="118" t="shared"/>
        <v>0</v>
      </c>
      <c r="AM354">
        <f si="119" t="shared"/>
        <v>0</v>
      </c>
      <c r="AN354">
        <f si="120" t="shared"/>
        <v>0</v>
      </c>
      <c r="AO354">
        <f si="121" t="shared"/>
        <v>0</v>
      </c>
      <c r="AP354">
        <f si="122" t="shared"/>
        <v>0</v>
      </c>
      <c r="AQ354">
        <f si="123" t="shared"/>
        <v>0</v>
      </c>
      <c r="AR354">
        <f si="124" t="shared"/>
        <v>0</v>
      </c>
      <c r="AS354">
        <f si="125" t="shared"/>
        <v>0</v>
      </c>
      <c r="AU354" t="str">
        <f>IFERROR(VLOOKUP(C354,Results!$A$2:$B$240,2,FALSE)+VLOOKUP(D354,Results!$A$2:$B$240,2,FALSE)+VLOOKUP(E354,Results!$A$2:$B$240,2,FALSE)+VLOOKUP(F354,Results!$A$2:$B$240,2,FALSE)+VLOOKUP(G354,Results!$A$2:$B$240,2,FALSE)+VLOOKUP(H354,Results!$A$2:$B$240,2,FALSE)+VLOOKUP(I354,Results!$A$2:$B$240,2,FALSE)+VLOOKUP(J354,Results!$A$2:$B$240,2,FALSE)+VLOOKUP(B354,Results!$A$2:$B$240,2,FALSE)-MIN(VLOOKUP(C354,Results!$A$2:$B$240,2,FALSE),VLOOKUP(D354,Results!$A$2:$B$240,2,FALSE),VLOOKUP(E354,Results!$A$2:$B$240,2,FALSE),VLOOKUP(F354,Results!$A$2:$B$240,2,FALSE),VLOOKUP(G354,Results!$A$2:$B$240,2,FALSE),VLOOKUP(H354,Results!$A$2:$B$240,2,FALSE),VLOOKUP(I354,Results!$A$2:$B$240,2,FALSE),VLOOKUP(J354,Results!$A$2:$B$240,2,FALSE),VLOOKUP(B354,Results!$A$2:$B$240,2,FALSE)),"")</f>
        <v/>
      </c>
    </row>
    <row customHeight="1" ht="18.75" r="355" spans="2:47" x14ac:dyDescent="0.3">
      <c r="B355" s="7" t="s">
        <v>166</v>
      </c>
      <c r="C355" s="7" t="s">
        <v>87</v>
      </c>
      <c r="D355" s="7" t="s">
        <v>174</v>
      </c>
      <c r="E355" s="7" t="s">
        <v>146</v>
      </c>
      <c r="F355" s="7" t="s">
        <v>105</v>
      </c>
      <c r="G355" s="7" t="s">
        <v>159</v>
      </c>
      <c r="H355" s="7" t="s">
        <v>153</v>
      </c>
      <c r="I355" s="7" t="s">
        <v>152</v>
      </c>
      <c r="J355" s="7" t="s">
        <v>186</v>
      </c>
      <c r="K355" t="n">
        <v>16.0</v>
      </c>
      <c r="L355" s="30">
        <f si="112" t="shared"/>
        <v>0</v>
      </c>
      <c r="M355" s="6"/>
      <c r="N355" s="35" t="str">
        <f si="113" t="shared"/>
        <v/>
      </c>
      <c r="O355" s="59">
        <f>(IF(ISNUMBER(MATCH(B355,Sheet4!$K$92:$K$101,0)),1,0)+IF(ISNUMBER(MATCH(C355,Sheet4!$K$92:$K$101,0)),1,0)+IF(ISNUMBER(MATCH(D355,Sheet4!$K$92:$K$101,0)),1,0)+IF(ISNUMBER(MATCH(E355,Sheet4!$K$92:$K$101,0)),1,0)+IF(ISNUMBER(MATCH(F355,Sheet4!$K$92:$K$101,0)),1,0)+IF(ISNUMBER(MATCH(G355,Sheet4!$K$92:$K$101,0)),1,0)+IF(ISNUMBER(MATCH(H355,Sheet4!$K$92:$K$101,0)),1,0)+IF(ISNUMBER(MATCH(I355,Sheet4!$K$92:$K$101,0)),1,0)+IF(ISNUMBER(MATCH(J355,Sheet4!$K$92:$K$101,0)),1,0))
-
(IF(ISNUMBER(MATCH(B355,Sheet4!$F$2:$F$11,0)),1,0)+IF(ISNUMBER(MATCH(C355,Sheet4!$F$2:$F$11,0)),1,0)+IF(ISNUMBER(MATCH(D355,Sheet4!$F$2:$F$11,0)),1,0)+IF(ISNUMBER(MATCH(E355,Sheet4!$F$2:$F$11,0)),1,0)+IF(ISNUMBER(MATCH(F355,Sheet4!$F$2:$F$11,0)),1,0)+IF(ISNUMBER(MATCH(G355,Sheet4!$F$2:$F$11,0)),1,0)+IF(ISNUMBER(MATCH(H355,Sheet4!$F$2:$F$11,0)),1,0)+IF(ISNUMBER(MATCH(I355,Sheet4!$F$2:$F$11,0)),1,0)+IF(ISNUMBER(MATCH(J355,Sheet4!$F$2:$F$11,0)),1,0))</f>
        <v>0</v>
      </c>
      <c r="P355" s="40" t="str">
        <f>IFERROR(INDEX(Sheet4!$G:$G,MATCH(Sheet1!B355,Sheet4!$F:$F,0))+INDEX(Sheet4!$G:$G,MATCH(Sheet1!C355,Sheet4!$F:$F,0))+INDEX(Sheet4!$G:$G,MATCH(Sheet1!D355,Sheet4!$F:$F,0))+INDEX(Sheet4!$G:$G,MATCH(Sheet1!E355,Sheet4!$F:$F,0))+INDEX(Sheet4!$G:$G,MATCH(Sheet1!F355,Sheet4!$F:$F,0))+INDEX(Sheet4!$G:$G,MATCH(Sheet1!G355,Sheet4!$F:$F,0))+INDEX(Sheet4!$G:$G,MATCH(Sheet1!H355,Sheet4!$F:$F,0))+INDEX(Sheet4!$G:$G,MATCH(Sheet1!I355,Sheet4!$F:$F,0))+INDEX(Sheet4!$G:$G,MATCH(Sheet1!J355,Sheet4!$F:$F,0)),"")</f>
        <v/>
      </c>
      <c r="Q355" s="15"/>
      <c r="R355" s="18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19"/>
      <c r="AD355" s="19"/>
      <c r="AE355" s="20"/>
      <c r="AF355">
        <f si="115" t="shared"/>
        <v>0</v>
      </c>
      <c r="AH355">
        <v>332</v>
      </c>
      <c r="AI355" t="str">
        <f si="114" t="shared"/>
        <v>Ben SimmonsIsaiah CanaanDevin BookerEric GordonKelly OubreTaurean PrinceJosh JacksonPaul MillsapKarl-Anthony Towns</v>
      </c>
      <c r="AJ355">
        <f si="116" t="shared"/>
        <v>0</v>
      </c>
      <c r="AK355">
        <f si="117" t="shared"/>
        <v>0</v>
      </c>
      <c r="AL355">
        <f si="118" t="shared"/>
        <v>0</v>
      </c>
      <c r="AM355">
        <f si="119" t="shared"/>
        <v>0</v>
      </c>
      <c r="AN355">
        <f si="120" t="shared"/>
        <v>0</v>
      </c>
      <c r="AO355">
        <f si="121" t="shared"/>
        <v>0</v>
      </c>
      <c r="AP355">
        <f si="122" t="shared"/>
        <v>0</v>
      </c>
      <c r="AQ355">
        <f si="123" t="shared"/>
        <v>0</v>
      </c>
      <c r="AR355">
        <f si="124" t="shared"/>
        <v>0</v>
      </c>
      <c r="AS355">
        <f si="125" t="shared"/>
        <v>0</v>
      </c>
      <c r="AU355" t="str">
        <f>IFERROR(VLOOKUP(C355,Results!$A$2:$B$240,2,FALSE)+VLOOKUP(D355,Results!$A$2:$B$240,2,FALSE)+VLOOKUP(E355,Results!$A$2:$B$240,2,FALSE)+VLOOKUP(F355,Results!$A$2:$B$240,2,FALSE)+VLOOKUP(G355,Results!$A$2:$B$240,2,FALSE)+VLOOKUP(H355,Results!$A$2:$B$240,2,FALSE)+VLOOKUP(I355,Results!$A$2:$B$240,2,FALSE)+VLOOKUP(J355,Results!$A$2:$B$240,2,FALSE)+VLOOKUP(B355,Results!$A$2:$B$240,2,FALSE)-MIN(VLOOKUP(C355,Results!$A$2:$B$240,2,FALSE),VLOOKUP(D355,Results!$A$2:$B$240,2,FALSE),VLOOKUP(E355,Results!$A$2:$B$240,2,FALSE),VLOOKUP(F355,Results!$A$2:$B$240,2,FALSE),VLOOKUP(G355,Results!$A$2:$B$240,2,FALSE),VLOOKUP(H355,Results!$A$2:$B$240,2,FALSE),VLOOKUP(I355,Results!$A$2:$B$240,2,FALSE),VLOOKUP(J355,Results!$A$2:$B$240,2,FALSE),VLOOKUP(B355,Results!$A$2:$B$240,2,FALSE)),"")</f>
        <v/>
      </c>
    </row>
    <row r="356" spans="2:47" x14ac:dyDescent="0.3">
      <c r="B356" s="7" t="s">
        <v>166</v>
      </c>
      <c r="C356" s="7" t="s">
        <v>87</v>
      </c>
      <c r="D356" s="7" t="s">
        <v>172</v>
      </c>
      <c r="E356" s="7" t="s">
        <v>146</v>
      </c>
      <c r="F356" s="7" t="s">
        <v>179</v>
      </c>
      <c r="G356" s="7" t="s">
        <v>101</v>
      </c>
      <c r="H356" s="7" t="s">
        <v>153</v>
      </c>
      <c r="I356" s="7" t="s">
        <v>92</v>
      </c>
      <c r="J356" s="7" t="s">
        <v>187</v>
      </c>
      <c r="K356" t="n">
        <v>16.0</v>
      </c>
      <c r="L356" s="30">
        <f si="112" t="shared"/>
        <v>0</v>
      </c>
      <c r="M356" s="6"/>
      <c r="N356" s="35" t="str">
        <f si="113" t="shared"/>
        <v/>
      </c>
      <c r="O356" s="59">
        <f>(IF(ISNUMBER(MATCH(B356,Sheet4!$K$92:$K$101,0)),1,0)+IF(ISNUMBER(MATCH(C356,Sheet4!$K$92:$K$101,0)),1,0)+IF(ISNUMBER(MATCH(D356,Sheet4!$K$92:$K$101,0)),1,0)+IF(ISNUMBER(MATCH(E356,Sheet4!$K$92:$K$101,0)),1,0)+IF(ISNUMBER(MATCH(F356,Sheet4!$K$92:$K$101,0)),1,0)+IF(ISNUMBER(MATCH(G356,Sheet4!$K$92:$K$101,0)),1,0)+IF(ISNUMBER(MATCH(H356,Sheet4!$K$92:$K$101,0)),1,0)+IF(ISNUMBER(MATCH(I356,Sheet4!$K$92:$K$101,0)),1,0)+IF(ISNUMBER(MATCH(J356,Sheet4!$K$92:$K$101,0)),1,0))
-
(IF(ISNUMBER(MATCH(B356,Sheet4!$F$2:$F$11,0)),1,0)+IF(ISNUMBER(MATCH(C356,Sheet4!$F$2:$F$11,0)),1,0)+IF(ISNUMBER(MATCH(D356,Sheet4!$F$2:$F$11,0)),1,0)+IF(ISNUMBER(MATCH(E356,Sheet4!$F$2:$F$11,0)),1,0)+IF(ISNUMBER(MATCH(F356,Sheet4!$F$2:$F$11,0)),1,0)+IF(ISNUMBER(MATCH(G356,Sheet4!$F$2:$F$11,0)),1,0)+IF(ISNUMBER(MATCH(H356,Sheet4!$F$2:$F$11,0)),1,0)+IF(ISNUMBER(MATCH(I356,Sheet4!$F$2:$F$11,0)),1,0)+IF(ISNUMBER(MATCH(J356,Sheet4!$F$2:$F$11,0)),1,0))</f>
        <v>0</v>
      </c>
      <c r="P356" s="40" t="str">
        <f>IFERROR(INDEX(Sheet4!$G:$G,MATCH(Sheet1!B356,Sheet4!$F:$F,0))+INDEX(Sheet4!$G:$G,MATCH(Sheet1!C356,Sheet4!$F:$F,0))+INDEX(Sheet4!$G:$G,MATCH(Sheet1!D356,Sheet4!$F:$F,0))+INDEX(Sheet4!$G:$G,MATCH(Sheet1!E356,Sheet4!$F:$F,0))+INDEX(Sheet4!$G:$G,MATCH(Sheet1!F356,Sheet4!$F:$F,0))+INDEX(Sheet4!$G:$G,MATCH(Sheet1!G356,Sheet4!$F:$F,0))+INDEX(Sheet4!$G:$G,MATCH(Sheet1!H356,Sheet4!$F:$F,0))+INDEX(Sheet4!$G:$G,MATCH(Sheet1!I356,Sheet4!$F:$F,0))+INDEX(Sheet4!$G:$G,MATCH(Sheet1!J356,Sheet4!$F:$F,0)),"")</f>
        <v/>
      </c>
      <c r="Q356" s="15"/>
      <c r="R356" s="18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19"/>
      <c r="AD356" s="19"/>
      <c r="AE356" s="20"/>
      <c r="AF356">
        <f si="115" t="shared"/>
        <v>0</v>
      </c>
      <c r="AH356">
        <v>333</v>
      </c>
      <c r="AI356" t="str">
        <f si="114" t="shared"/>
        <v>Ben SimmonsDe'Aaron FoxBuddy HieldMonte MorrisWill BartonGerald GreenJosh JacksonPaul MillsapKarl-Anthony Towns</v>
      </c>
      <c r="AJ356">
        <f si="116" t="shared"/>
        <v>0</v>
      </c>
      <c r="AK356">
        <f si="117" t="shared"/>
        <v>0</v>
      </c>
      <c r="AL356">
        <f si="118" t="shared"/>
        <v>0</v>
      </c>
      <c r="AM356">
        <f si="119" t="shared"/>
        <v>0</v>
      </c>
      <c r="AN356">
        <f si="120" t="shared"/>
        <v>0</v>
      </c>
      <c r="AO356">
        <f si="121" t="shared"/>
        <v>0</v>
      </c>
      <c r="AP356">
        <f si="122" t="shared"/>
        <v>0</v>
      </c>
      <c r="AQ356">
        <f si="123" t="shared"/>
        <v>0</v>
      </c>
      <c r="AR356">
        <f si="124" t="shared"/>
        <v>0</v>
      </c>
      <c r="AS356">
        <f si="125" t="shared"/>
        <v>0</v>
      </c>
      <c r="AU356" t="str">
        <f>IFERROR(VLOOKUP(C356,Results!$A$2:$B$240,2,FALSE)+VLOOKUP(D356,Results!$A$2:$B$240,2,FALSE)+VLOOKUP(E356,Results!$A$2:$B$240,2,FALSE)+VLOOKUP(F356,Results!$A$2:$B$240,2,FALSE)+VLOOKUP(G356,Results!$A$2:$B$240,2,FALSE)+VLOOKUP(H356,Results!$A$2:$B$240,2,FALSE)+VLOOKUP(I356,Results!$A$2:$B$240,2,FALSE)+VLOOKUP(J356,Results!$A$2:$B$240,2,FALSE)+VLOOKUP(B356,Results!$A$2:$B$240,2,FALSE)-MIN(VLOOKUP(C356,Results!$A$2:$B$240,2,FALSE),VLOOKUP(D356,Results!$A$2:$B$240,2,FALSE),VLOOKUP(E356,Results!$A$2:$B$240,2,FALSE),VLOOKUP(F356,Results!$A$2:$B$240,2,FALSE),VLOOKUP(G356,Results!$A$2:$B$240,2,FALSE),VLOOKUP(H356,Results!$A$2:$B$240,2,FALSE),VLOOKUP(I356,Results!$A$2:$B$240,2,FALSE),VLOOKUP(J356,Results!$A$2:$B$240,2,FALSE),VLOOKUP(B356,Results!$A$2:$B$240,2,FALSE)),"")</f>
        <v/>
      </c>
    </row>
    <row customHeight="1" ht="18.75" r="357" spans="2:47" x14ac:dyDescent="0.3">
      <c r="B357" s="7" t="s">
        <v>166</v>
      </c>
      <c r="C357" s="7" t="s">
        <v>95</v>
      </c>
      <c r="D357" s="7" t="s">
        <v>172</v>
      </c>
      <c r="E357" s="7" t="s">
        <v>146</v>
      </c>
      <c r="F357" s="7" t="s">
        <v>177</v>
      </c>
      <c r="G357" s="7" t="s">
        <v>100</v>
      </c>
      <c r="H357" s="7" t="s">
        <v>93</v>
      </c>
      <c r="I357" s="7" t="s">
        <v>155</v>
      </c>
      <c r="J357" s="7" t="s">
        <v>98</v>
      </c>
      <c r="K357" t="n">
        <v>16.0</v>
      </c>
      <c r="L357" s="30">
        <f si="112" t="shared"/>
        <v>0</v>
      </c>
      <c r="M357" s="6"/>
      <c r="N357" s="35" t="str">
        <f si="113" t="shared"/>
        <v/>
      </c>
      <c r="O357" s="59">
        <f>(IF(ISNUMBER(MATCH(B357,Sheet4!$K$92:$K$101,0)),1,0)+IF(ISNUMBER(MATCH(C357,Sheet4!$K$92:$K$101,0)),1,0)+IF(ISNUMBER(MATCH(D357,Sheet4!$K$92:$K$101,0)),1,0)+IF(ISNUMBER(MATCH(E357,Sheet4!$K$92:$K$101,0)),1,0)+IF(ISNUMBER(MATCH(F357,Sheet4!$K$92:$K$101,0)),1,0)+IF(ISNUMBER(MATCH(G357,Sheet4!$K$92:$K$101,0)),1,0)+IF(ISNUMBER(MATCH(H357,Sheet4!$K$92:$K$101,0)),1,0)+IF(ISNUMBER(MATCH(I357,Sheet4!$K$92:$K$101,0)),1,0)+IF(ISNUMBER(MATCH(J357,Sheet4!$K$92:$K$101,0)),1,0))
-
(IF(ISNUMBER(MATCH(B357,Sheet4!$F$2:$F$11,0)),1,0)+IF(ISNUMBER(MATCH(C357,Sheet4!$F$2:$F$11,0)),1,0)+IF(ISNUMBER(MATCH(D357,Sheet4!$F$2:$F$11,0)),1,0)+IF(ISNUMBER(MATCH(E357,Sheet4!$F$2:$F$11,0)),1,0)+IF(ISNUMBER(MATCH(F357,Sheet4!$F$2:$F$11,0)),1,0)+IF(ISNUMBER(MATCH(G357,Sheet4!$F$2:$F$11,0)),1,0)+IF(ISNUMBER(MATCH(H357,Sheet4!$F$2:$F$11,0)),1,0)+IF(ISNUMBER(MATCH(I357,Sheet4!$F$2:$F$11,0)),1,0)+IF(ISNUMBER(MATCH(J357,Sheet4!$F$2:$F$11,0)),1,0))</f>
        <v>0</v>
      </c>
      <c r="P357" s="40" t="str">
        <f>IFERROR(INDEX(Sheet4!$G:$G,MATCH(Sheet1!B357,Sheet4!$F:$F,0))+INDEX(Sheet4!$G:$G,MATCH(Sheet1!C357,Sheet4!$F:$F,0))+INDEX(Sheet4!$G:$G,MATCH(Sheet1!D357,Sheet4!$F:$F,0))+INDEX(Sheet4!$G:$G,MATCH(Sheet1!E357,Sheet4!$F:$F,0))+INDEX(Sheet4!$G:$G,MATCH(Sheet1!F357,Sheet4!$F:$F,0))+INDEX(Sheet4!$G:$G,MATCH(Sheet1!G357,Sheet4!$F:$F,0))+INDEX(Sheet4!$G:$G,MATCH(Sheet1!H357,Sheet4!$F:$F,0))+INDEX(Sheet4!$G:$G,MATCH(Sheet1!I357,Sheet4!$F:$F,0))+INDEX(Sheet4!$G:$G,MATCH(Sheet1!J357,Sheet4!$F:$F,0)),"")</f>
        <v/>
      </c>
      <c r="Q357" s="15"/>
      <c r="R357" s="18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19"/>
      <c r="AD357" s="19"/>
      <c r="AE357" s="20"/>
      <c r="AF357">
        <f si="115" t="shared"/>
        <v>0</v>
      </c>
      <c r="AH357">
        <v>334</v>
      </c>
      <c r="AI357" t="str">
        <f si="114" t="shared"/>
        <v>Ben SimmonsIsaiah CanaanJimmy ButlerMonte MorrisMikal BridgesJae CrowderKenneth FariedPaul MillsapKarl-Anthony Towns</v>
      </c>
      <c r="AJ357">
        <f si="116" t="shared"/>
        <v>0</v>
      </c>
      <c r="AK357">
        <f si="117" t="shared"/>
        <v>0</v>
      </c>
      <c r="AL357">
        <f si="118" t="shared"/>
        <v>0</v>
      </c>
      <c r="AM357">
        <f si="119" t="shared"/>
        <v>0</v>
      </c>
      <c r="AN357">
        <f si="120" t="shared"/>
        <v>0</v>
      </c>
      <c r="AO357">
        <f si="121" t="shared"/>
        <v>0</v>
      </c>
      <c r="AP357">
        <f si="122" t="shared"/>
        <v>0</v>
      </c>
      <c r="AQ357">
        <f si="123" t="shared"/>
        <v>0</v>
      </c>
      <c r="AR357">
        <f si="124" t="shared"/>
        <v>0</v>
      </c>
      <c r="AS357">
        <f si="125" t="shared"/>
        <v>0</v>
      </c>
      <c r="AU357" t="str">
        <f>IFERROR(VLOOKUP(C357,Results!$A$2:$B$240,2,FALSE)+VLOOKUP(D357,Results!$A$2:$B$240,2,FALSE)+VLOOKUP(E357,Results!$A$2:$B$240,2,FALSE)+VLOOKUP(F357,Results!$A$2:$B$240,2,FALSE)+VLOOKUP(G357,Results!$A$2:$B$240,2,FALSE)+VLOOKUP(H357,Results!$A$2:$B$240,2,FALSE)+VLOOKUP(I357,Results!$A$2:$B$240,2,FALSE)+VLOOKUP(J357,Results!$A$2:$B$240,2,FALSE)+VLOOKUP(B357,Results!$A$2:$B$240,2,FALSE)-MIN(VLOOKUP(C357,Results!$A$2:$B$240,2,FALSE),VLOOKUP(D357,Results!$A$2:$B$240,2,FALSE),VLOOKUP(E357,Results!$A$2:$B$240,2,FALSE),VLOOKUP(F357,Results!$A$2:$B$240,2,FALSE),VLOOKUP(G357,Results!$A$2:$B$240,2,FALSE),VLOOKUP(H357,Results!$A$2:$B$240,2,FALSE),VLOOKUP(I357,Results!$A$2:$B$240,2,FALSE),VLOOKUP(J357,Results!$A$2:$B$240,2,FALSE),VLOOKUP(B357,Results!$A$2:$B$240,2,FALSE)),"")</f>
        <v/>
      </c>
    </row>
    <row customHeight="1" ht="18.75" r="358" spans="2:47" x14ac:dyDescent="0.3">
      <c r="B358" s="7" t="s">
        <v>166</v>
      </c>
      <c r="C358" s="7" t="s">
        <v>87</v>
      </c>
      <c r="D358" s="7" t="s">
        <v>173</v>
      </c>
      <c r="E358" s="7" t="s">
        <v>146</v>
      </c>
      <c r="F358" s="7" t="s">
        <v>177</v>
      </c>
      <c r="G358" s="7" t="s">
        <v>159</v>
      </c>
      <c r="H358" s="7" t="s">
        <v>153</v>
      </c>
      <c r="I358" s="7" t="s">
        <v>154</v>
      </c>
      <c r="J358" s="7" t="s">
        <v>187</v>
      </c>
      <c r="K358" t="n">
        <v>16.0</v>
      </c>
      <c r="L358" s="30">
        <f si="112" t="shared"/>
        <v>0</v>
      </c>
      <c r="M358" s="6"/>
      <c r="N358" s="35" t="str">
        <f si="113" t="shared"/>
        <v/>
      </c>
      <c r="O358" s="59">
        <f>(IF(ISNUMBER(MATCH(B358,Sheet4!$K$92:$K$101,0)),1,0)+IF(ISNUMBER(MATCH(C358,Sheet4!$K$92:$K$101,0)),1,0)+IF(ISNUMBER(MATCH(D358,Sheet4!$K$92:$K$101,0)),1,0)+IF(ISNUMBER(MATCH(E358,Sheet4!$K$92:$K$101,0)),1,0)+IF(ISNUMBER(MATCH(F358,Sheet4!$K$92:$K$101,0)),1,0)+IF(ISNUMBER(MATCH(G358,Sheet4!$K$92:$K$101,0)),1,0)+IF(ISNUMBER(MATCH(H358,Sheet4!$K$92:$K$101,0)),1,0)+IF(ISNUMBER(MATCH(I358,Sheet4!$K$92:$K$101,0)),1,0)+IF(ISNUMBER(MATCH(J358,Sheet4!$K$92:$K$101,0)),1,0))
-
(IF(ISNUMBER(MATCH(B358,Sheet4!$F$2:$F$11,0)),1,0)+IF(ISNUMBER(MATCH(C358,Sheet4!$F$2:$F$11,0)),1,0)+IF(ISNUMBER(MATCH(D358,Sheet4!$F$2:$F$11,0)),1,0)+IF(ISNUMBER(MATCH(E358,Sheet4!$F$2:$F$11,0)),1,0)+IF(ISNUMBER(MATCH(F358,Sheet4!$F$2:$F$11,0)),1,0)+IF(ISNUMBER(MATCH(G358,Sheet4!$F$2:$F$11,0)),1,0)+IF(ISNUMBER(MATCH(H358,Sheet4!$F$2:$F$11,0)),1,0)+IF(ISNUMBER(MATCH(I358,Sheet4!$F$2:$F$11,0)),1,0)+IF(ISNUMBER(MATCH(J358,Sheet4!$F$2:$F$11,0)),1,0))</f>
        <v>0</v>
      </c>
      <c r="P358" s="40" t="str">
        <f>IFERROR(INDEX(Sheet4!$G:$G,MATCH(Sheet1!B358,Sheet4!$F:$F,0))+INDEX(Sheet4!$G:$G,MATCH(Sheet1!C358,Sheet4!$F:$F,0))+INDEX(Sheet4!$G:$G,MATCH(Sheet1!D358,Sheet4!$F:$F,0))+INDEX(Sheet4!$G:$G,MATCH(Sheet1!E358,Sheet4!$F:$F,0))+INDEX(Sheet4!$G:$G,MATCH(Sheet1!F358,Sheet4!$F:$F,0))+INDEX(Sheet4!$G:$G,MATCH(Sheet1!G358,Sheet4!$F:$F,0))+INDEX(Sheet4!$G:$G,MATCH(Sheet1!H358,Sheet4!$F:$F,0))+INDEX(Sheet4!$G:$G,MATCH(Sheet1!I358,Sheet4!$F:$F,0))+INDEX(Sheet4!$G:$G,MATCH(Sheet1!J358,Sheet4!$F:$F,0)),"")</f>
        <v/>
      </c>
      <c r="Q358" s="15"/>
      <c r="R358" s="18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19"/>
      <c r="AD358" s="19"/>
      <c r="AE358" s="20"/>
      <c r="AF358">
        <f si="115" t="shared"/>
        <v>0</v>
      </c>
      <c r="AH358">
        <v>335</v>
      </c>
      <c r="AI358" t="str">
        <f si="114" t="shared"/>
        <v>Ben SimmonsIsaiah CanaanJames HardenMonte MorrisWill BartonTaurean PrinceJosh JacksonPaul MillsapDewayne Dedmon</v>
      </c>
      <c r="AJ358">
        <f si="116" t="shared"/>
        <v>0</v>
      </c>
      <c r="AK358">
        <f si="117" t="shared"/>
        <v>0</v>
      </c>
      <c r="AL358">
        <f si="118" t="shared"/>
        <v>0</v>
      </c>
      <c r="AM358">
        <f si="119" t="shared"/>
        <v>0</v>
      </c>
      <c r="AN358">
        <f si="120" t="shared"/>
        <v>0</v>
      </c>
      <c r="AO358">
        <f si="121" t="shared"/>
        <v>0</v>
      </c>
      <c r="AP358">
        <f si="122" t="shared"/>
        <v>0</v>
      </c>
      <c r="AQ358">
        <f si="123" t="shared"/>
        <v>0</v>
      </c>
      <c r="AR358">
        <f si="124" t="shared"/>
        <v>0</v>
      </c>
      <c r="AS358">
        <f si="125" t="shared"/>
        <v>0</v>
      </c>
      <c r="AU358" t="str">
        <f>IFERROR(VLOOKUP(C358,Results!$A$2:$B$240,2,FALSE)+VLOOKUP(D358,Results!$A$2:$B$240,2,FALSE)+VLOOKUP(E358,Results!$A$2:$B$240,2,FALSE)+VLOOKUP(F358,Results!$A$2:$B$240,2,FALSE)+VLOOKUP(G358,Results!$A$2:$B$240,2,FALSE)+VLOOKUP(H358,Results!$A$2:$B$240,2,FALSE)+VLOOKUP(I358,Results!$A$2:$B$240,2,FALSE)+VLOOKUP(J358,Results!$A$2:$B$240,2,FALSE)+VLOOKUP(B358,Results!$A$2:$B$240,2,FALSE)-MIN(VLOOKUP(C358,Results!$A$2:$B$240,2,FALSE),VLOOKUP(D358,Results!$A$2:$B$240,2,FALSE),VLOOKUP(E358,Results!$A$2:$B$240,2,FALSE),VLOOKUP(F358,Results!$A$2:$B$240,2,FALSE),VLOOKUP(G358,Results!$A$2:$B$240,2,FALSE),VLOOKUP(H358,Results!$A$2:$B$240,2,FALSE),VLOOKUP(I358,Results!$A$2:$B$240,2,FALSE),VLOOKUP(J358,Results!$A$2:$B$240,2,FALSE),VLOOKUP(B358,Results!$A$2:$B$240,2,FALSE)),"")</f>
        <v/>
      </c>
    </row>
    <row customHeight="1" ht="18.75" r="359" spans="2:47" x14ac:dyDescent="0.3">
      <c r="B359" s="7" t="s">
        <v>166</v>
      </c>
      <c r="C359" s="7" t="s">
        <v>170</v>
      </c>
      <c r="D359" s="7" t="s">
        <v>172</v>
      </c>
      <c r="E359" s="7" t="s">
        <v>173</v>
      </c>
      <c r="F359" s="7" t="s">
        <v>177</v>
      </c>
      <c r="G359" s="7" t="s">
        <v>100</v>
      </c>
      <c r="H359" s="7" t="s">
        <v>152</v>
      </c>
      <c r="I359" s="7" t="s">
        <v>183</v>
      </c>
      <c r="J359" s="7" t="s">
        <v>98</v>
      </c>
      <c r="K359" t="n">
        <v>16.0</v>
      </c>
      <c r="L359" s="30">
        <f si="112" t="shared"/>
        <v>0</v>
      </c>
      <c r="M359" s="6"/>
      <c r="N359" s="35" t="str">
        <f si="113" t="shared"/>
        <v/>
      </c>
      <c r="O359" s="59">
        <f>(IF(ISNUMBER(MATCH(B359,Sheet4!$K$92:$K$101,0)),1,0)+IF(ISNUMBER(MATCH(C359,Sheet4!$K$92:$K$101,0)),1,0)+IF(ISNUMBER(MATCH(D359,Sheet4!$K$92:$K$101,0)),1,0)+IF(ISNUMBER(MATCH(E359,Sheet4!$K$92:$K$101,0)),1,0)+IF(ISNUMBER(MATCH(F359,Sheet4!$K$92:$K$101,0)),1,0)+IF(ISNUMBER(MATCH(G359,Sheet4!$K$92:$K$101,0)),1,0)+IF(ISNUMBER(MATCH(H359,Sheet4!$K$92:$K$101,0)),1,0)+IF(ISNUMBER(MATCH(I359,Sheet4!$K$92:$K$101,0)),1,0)+IF(ISNUMBER(MATCH(J359,Sheet4!$K$92:$K$101,0)),1,0))
-
(IF(ISNUMBER(MATCH(B359,Sheet4!$F$2:$F$11,0)),1,0)+IF(ISNUMBER(MATCH(C359,Sheet4!$F$2:$F$11,0)),1,0)+IF(ISNUMBER(MATCH(D359,Sheet4!$F$2:$F$11,0)),1,0)+IF(ISNUMBER(MATCH(E359,Sheet4!$F$2:$F$11,0)),1,0)+IF(ISNUMBER(MATCH(F359,Sheet4!$F$2:$F$11,0)),1,0)+IF(ISNUMBER(MATCH(G359,Sheet4!$F$2:$F$11,0)),1,0)+IF(ISNUMBER(MATCH(H359,Sheet4!$F$2:$F$11,0)),1,0)+IF(ISNUMBER(MATCH(I359,Sheet4!$F$2:$F$11,0)),1,0)+IF(ISNUMBER(MATCH(J359,Sheet4!$F$2:$F$11,0)),1,0))</f>
        <v>0</v>
      </c>
      <c r="P359" s="40" t="str">
        <f>IFERROR(INDEX(Sheet4!$G:$G,MATCH(Sheet1!B359,Sheet4!$F:$F,0))+INDEX(Sheet4!$G:$G,MATCH(Sheet1!C359,Sheet4!$F:$F,0))+INDEX(Sheet4!$G:$G,MATCH(Sheet1!D359,Sheet4!$F:$F,0))+INDEX(Sheet4!$G:$G,MATCH(Sheet1!E359,Sheet4!$F:$F,0))+INDEX(Sheet4!$G:$G,MATCH(Sheet1!F359,Sheet4!$F:$F,0))+INDEX(Sheet4!$G:$G,MATCH(Sheet1!G359,Sheet4!$F:$F,0))+INDEX(Sheet4!$G:$G,MATCH(Sheet1!H359,Sheet4!$F:$F,0))+INDEX(Sheet4!$G:$G,MATCH(Sheet1!I359,Sheet4!$F:$F,0))+INDEX(Sheet4!$G:$G,MATCH(Sheet1!J359,Sheet4!$F:$F,0)),"")</f>
        <v/>
      </c>
      <c r="Q359" s="15"/>
      <c r="R359" s="18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19"/>
      <c r="AD359" s="19"/>
      <c r="AE359" s="20"/>
      <c r="AF359">
        <f si="115" t="shared"/>
        <v>0</v>
      </c>
      <c r="AH359">
        <v>336</v>
      </c>
      <c r="AI359" t="str">
        <f si="114" t="shared"/>
        <v>Ben SimmonsIsaiah CanaanJimmy ButlerEric GordonKelly OubreCorey BrewerKenneth FariedJosh JacksonRudy Gobert</v>
      </c>
      <c r="AJ359">
        <f si="116" t="shared"/>
        <v>0</v>
      </c>
      <c r="AK359">
        <f si="117" t="shared"/>
        <v>0</v>
      </c>
      <c r="AL359">
        <f si="118" t="shared"/>
        <v>0</v>
      </c>
      <c r="AM359">
        <f si="119" t="shared"/>
        <v>0</v>
      </c>
      <c r="AN359">
        <f si="120" t="shared"/>
        <v>0</v>
      </c>
      <c r="AO359">
        <f si="121" t="shared"/>
        <v>0</v>
      </c>
      <c r="AP359">
        <f si="122" t="shared"/>
        <v>0</v>
      </c>
      <c r="AQ359">
        <f si="123" t="shared"/>
        <v>0</v>
      </c>
      <c r="AR359">
        <f si="124" t="shared"/>
        <v>0</v>
      </c>
      <c r="AS359">
        <f si="125" t="shared"/>
        <v>0</v>
      </c>
      <c r="AU359" t="str">
        <f>IFERROR(VLOOKUP(C359,Results!$A$2:$B$240,2,FALSE)+VLOOKUP(D359,Results!$A$2:$B$240,2,FALSE)+VLOOKUP(E359,Results!$A$2:$B$240,2,FALSE)+VLOOKUP(F359,Results!$A$2:$B$240,2,FALSE)+VLOOKUP(G359,Results!$A$2:$B$240,2,FALSE)+VLOOKUP(H359,Results!$A$2:$B$240,2,FALSE)+VLOOKUP(I359,Results!$A$2:$B$240,2,FALSE)+VLOOKUP(J359,Results!$A$2:$B$240,2,FALSE)+VLOOKUP(B359,Results!$A$2:$B$240,2,FALSE)-MIN(VLOOKUP(C359,Results!$A$2:$B$240,2,FALSE),VLOOKUP(D359,Results!$A$2:$B$240,2,FALSE),VLOOKUP(E359,Results!$A$2:$B$240,2,FALSE),VLOOKUP(F359,Results!$A$2:$B$240,2,FALSE),VLOOKUP(G359,Results!$A$2:$B$240,2,FALSE),VLOOKUP(H359,Results!$A$2:$B$240,2,FALSE),VLOOKUP(I359,Results!$A$2:$B$240,2,FALSE),VLOOKUP(J359,Results!$A$2:$B$240,2,FALSE),VLOOKUP(B359,Results!$A$2:$B$240,2,FALSE)),"")</f>
        <v/>
      </c>
    </row>
    <row customHeight="1" ht="18.75" r="360" spans="2:47" x14ac:dyDescent="0.3">
      <c r="B360" s="7" t="s">
        <v>166</v>
      </c>
      <c r="C360" s="7" t="s">
        <v>87</v>
      </c>
      <c r="D360" s="7" t="s">
        <v>173</v>
      </c>
      <c r="E360" s="7" t="s">
        <v>148</v>
      </c>
      <c r="F360" s="7" t="s">
        <v>96</v>
      </c>
      <c r="G360" s="7" t="s">
        <v>159</v>
      </c>
      <c r="H360" s="7" t="s">
        <v>181</v>
      </c>
      <c r="I360" s="7" t="s">
        <v>152</v>
      </c>
      <c r="J360" s="7" t="s">
        <v>98</v>
      </c>
      <c r="K360" t="n">
        <v>16.0</v>
      </c>
      <c r="L360" s="30">
        <f si="112" t="shared"/>
        <v>0</v>
      </c>
      <c r="M360" s="6"/>
      <c r="N360" s="35" t="str">
        <f si="113" t="shared"/>
        <v/>
      </c>
      <c r="O360" s="59">
        <f>(IF(ISNUMBER(MATCH(B360,Sheet4!$K$92:$K$101,0)),1,0)+IF(ISNUMBER(MATCH(C360,Sheet4!$K$92:$K$101,0)),1,0)+IF(ISNUMBER(MATCH(D360,Sheet4!$K$92:$K$101,0)),1,0)+IF(ISNUMBER(MATCH(E360,Sheet4!$K$92:$K$101,0)),1,0)+IF(ISNUMBER(MATCH(F360,Sheet4!$K$92:$K$101,0)),1,0)+IF(ISNUMBER(MATCH(G360,Sheet4!$K$92:$K$101,0)),1,0)+IF(ISNUMBER(MATCH(H360,Sheet4!$K$92:$K$101,0)),1,0)+IF(ISNUMBER(MATCH(I360,Sheet4!$K$92:$K$101,0)),1,0)+IF(ISNUMBER(MATCH(J360,Sheet4!$K$92:$K$101,0)),1,0))
-
(IF(ISNUMBER(MATCH(B360,Sheet4!$F$2:$F$11,0)),1,0)+IF(ISNUMBER(MATCH(C360,Sheet4!$F$2:$F$11,0)),1,0)+IF(ISNUMBER(MATCH(D360,Sheet4!$F$2:$F$11,0)),1,0)+IF(ISNUMBER(MATCH(E360,Sheet4!$F$2:$F$11,0)),1,0)+IF(ISNUMBER(MATCH(F360,Sheet4!$F$2:$F$11,0)),1,0)+IF(ISNUMBER(MATCH(G360,Sheet4!$F$2:$F$11,0)),1,0)+IF(ISNUMBER(MATCH(H360,Sheet4!$F$2:$F$11,0)),1,0)+IF(ISNUMBER(MATCH(I360,Sheet4!$F$2:$F$11,0)),1,0)+IF(ISNUMBER(MATCH(J360,Sheet4!$F$2:$F$11,0)),1,0))</f>
        <v>0</v>
      </c>
      <c r="P360" s="40" t="str">
        <f>IFERROR(INDEX(Sheet4!$G:$G,MATCH(Sheet1!B360,Sheet4!$F:$F,0))+INDEX(Sheet4!$G:$G,MATCH(Sheet1!C360,Sheet4!$F:$F,0))+INDEX(Sheet4!$G:$G,MATCH(Sheet1!D360,Sheet4!$F:$F,0))+INDEX(Sheet4!$G:$G,MATCH(Sheet1!E360,Sheet4!$F:$F,0))+INDEX(Sheet4!$G:$G,MATCH(Sheet1!F360,Sheet4!$F:$F,0))+INDEX(Sheet4!$G:$G,MATCH(Sheet1!G360,Sheet4!$F:$F,0))+INDEX(Sheet4!$G:$G,MATCH(Sheet1!H360,Sheet4!$F:$F,0))+INDEX(Sheet4!$G:$G,MATCH(Sheet1!I360,Sheet4!$F:$F,0))+INDEX(Sheet4!$G:$G,MATCH(Sheet1!J360,Sheet4!$F:$F,0)),"")</f>
        <v/>
      </c>
      <c r="Q360" s="15"/>
      <c r="R360" s="18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19"/>
      <c r="AD360" s="19"/>
      <c r="AE360" s="20"/>
      <c r="AF360">
        <f si="115" t="shared"/>
        <v>0</v>
      </c>
      <c r="AH360">
        <v>337</v>
      </c>
      <c r="AI360" t="str">
        <f si="114" t="shared"/>
        <v>Ricky RubioLandry ShametJames HardenMonte MorrisKelly OubreCorey BrewerJosh JacksonPaul MillsapKarl-Anthony Towns</v>
      </c>
      <c r="AJ360">
        <f si="116" t="shared"/>
        <v>0</v>
      </c>
      <c r="AK360">
        <f si="117" t="shared"/>
        <v>0</v>
      </c>
      <c r="AL360">
        <f si="118" t="shared"/>
        <v>0</v>
      </c>
      <c r="AM360">
        <f si="119" t="shared"/>
        <v>0</v>
      </c>
      <c r="AN360">
        <f si="120" t="shared"/>
        <v>0</v>
      </c>
      <c r="AO360">
        <f si="121" t="shared"/>
        <v>0</v>
      </c>
      <c r="AP360">
        <f si="122" t="shared"/>
        <v>0</v>
      </c>
      <c r="AQ360">
        <f si="123" t="shared"/>
        <v>0</v>
      </c>
      <c r="AR360">
        <f si="124" t="shared"/>
        <v>0</v>
      </c>
      <c r="AS360">
        <f si="125" t="shared"/>
        <v>0</v>
      </c>
      <c r="AU360" t="str">
        <f>IFERROR(VLOOKUP(C360,Results!$A$2:$B$240,2,FALSE)+VLOOKUP(D360,Results!$A$2:$B$240,2,FALSE)+VLOOKUP(E360,Results!$A$2:$B$240,2,FALSE)+VLOOKUP(F360,Results!$A$2:$B$240,2,FALSE)+VLOOKUP(G360,Results!$A$2:$B$240,2,FALSE)+VLOOKUP(H360,Results!$A$2:$B$240,2,FALSE)+VLOOKUP(I360,Results!$A$2:$B$240,2,FALSE)+VLOOKUP(J360,Results!$A$2:$B$240,2,FALSE)+VLOOKUP(B360,Results!$A$2:$B$240,2,FALSE)-MIN(VLOOKUP(C360,Results!$A$2:$B$240,2,FALSE),VLOOKUP(D360,Results!$A$2:$B$240,2,FALSE),VLOOKUP(E360,Results!$A$2:$B$240,2,FALSE),VLOOKUP(F360,Results!$A$2:$B$240,2,FALSE),VLOOKUP(G360,Results!$A$2:$B$240,2,FALSE),VLOOKUP(H360,Results!$A$2:$B$240,2,FALSE),VLOOKUP(I360,Results!$A$2:$B$240,2,FALSE),VLOOKUP(J360,Results!$A$2:$B$240,2,FALSE),VLOOKUP(B360,Results!$A$2:$B$240,2,FALSE)),"")</f>
        <v/>
      </c>
    </row>
    <row customHeight="1" ht="18.75" r="361" spans="2:47" x14ac:dyDescent="0.3">
      <c r="B361" s="7" t="s">
        <v>166</v>
      </c>
      <c r="C361" s="7" t="s">
        <v>170</v>
      </c>
      <c r="D361" s="7" t="s">
        <v>173</v>
      </c>
      <c r="E361" s="7" t="s">
        <v>148</v>
      </c>
      <c r="F361" s="7" t="s">
        <v>177</v>
      </c>
      <c r="G361" s="7" t="s">
        <v>179</v>
      </c>
      <c r="H361" s="7" t="s">
        <v>92</v>
      </c>
      <c r="I361" s="7" t="s">
        <v>181</v>
      </c>
      <c r="J361" s="7" t="s">
        <v>186</v>
      </c>
      <c r="K361" t="n">
        <v>16.0</v>
      </c>
      <c r="L361" s="30">
        <f si="112" t="shared"/>
        <v>0</v>
      </c>
      <c r="M361" s="6"/>
      <c r="N361" s="35" t="str">
        <f si="113" t="shared"/>
        <v/>
      </c>
      <c r="O361" s="59">
        <f>(IF(ISNUMBER(MATCH(B361,Sheet4!$K$92:$K$101,0)),1,0)+IF(ISNUMBER(MATCH(C361,Sheet4!$K$92:$K$101,0)),1,0)+IF(ISNUMBER(MATCH(D361,Sheet4!$K$92:$K$101,0)),1,0)+IF(ISNUMBER(MATCH(E361,Sheet4!$K$92:$K$101,0)),1,0)+IF(ISNUMBER(MATCH(F361,Sheet4!$K$92:$K$101,0)),1,0)+IF(ISNUMBER(MATCH(G361,Sheet4!$K$92:$K$101,0)),1,0)+IF(ISNUMBER(MATCH(H361,Sheet4!$K$92:$K$101,0)),1,0)+IF(ISNUMBER(MATCH(I361,Sheet4!$K$92:$K$101,0)),1,0)+IF(ISNUMBER(MATCH(J361,Sheet4!$K$92:$K$101,0)),1,0))
-
(IF(ISNUMBER(MATCH(B361,Sheet4!$F$2:$F$11,0)),1,0)+IF(ISNUMBER(MATCH(C361,Sheet4!$F$2:$F$11,0)),1,0)+IF(ISNUMBER(MATCH(D361,Sheet4!$F$2:$F$11,0)),1,0)+IF(ISNUMBER(MATCH(E361,Sheet4!$F$2:$F$11,0)),1,0)+IF(ISNUMBER(MATCH(F361,Sheet4!$F$2:$F$11,0)),1,0)+IF(ISNUMBER(MATCH(G361,Sheet4!$F$2:$F$11,0)),1,0)+IF(ISNUMBER(MATCH(H361,Sheet4!$F$2:$F$11,0)),1,0)+IF(ISNUMBER(MATCH(I361,Sheet4!$F$2:$F$11,0)),1,0)+IF(ISNUMBER(MATCH(J361,Sheet4!$F$2:$F$11,0)),1,0))</f>
        <v>0</v>
      </c>
      <c r="P361" s="40" t="str">
        <f>IFERROR(INDEX(Sheet4!$G:$G,MATCH(Sheet1!B361,Sheet4!$F:$F,0))+INDEX(Sheet4!$G:$G,MATCH(Sheet1!C361,Sheet4!$F:$F,0))+INDEX(Sheet4!$G:$G,MATCH(Sheet1!D361,Sheet4!$F:$F,0))+INDEX(Sheet4!$G:$G,MATCH(Sheet1!E361,Sheet4!$F:$F,0))+INDEX(Sheet4!$G:$G,MATCH(Sheet1!F361,Sheet4!$F:$F,0))+INDEX(Sheet4!$G:$G,MATCH(Sheet1!G361,Sheet4!$F:$F,0))+INDEX(Sheet4!$G:$G,MATCH(Sheet1!H361,Sheet4!$F:$F,0))+INDEX(Sheet4!$G:$G,MATCH(Sheet1!I361,Sheet4!$F:$F,0))+INDEX(Sheet4!$G:$G,MATCH(Sheet1!J361,Sheet4!$F:$F,0)),"")</f>
        <v/>
      </c>
      <c r="Q361" s="15"/>
      <c r="R361" s="18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19"/>
      <c r="AD361" s="19"/>
      <c r="AE361" s="20"/>
      <c r="AF361">
        <f si="115" t="shared"/>
        <v>0</v>
      </c>
      <c r="AH361">
        <v>338</v>
      </c>
      <c r="AI361" t="str">
        <f si="114" t="shared"/>
        <v>Ben SimmonsJerryd BaylessJimmy ButlerMonte MorrisMikal BridgesGerald GreenKenneth FariedPaul MillsapRudy Gobert</v>
      </c>
      <c r="AJ361">
        <f si="116" t="shared"/>
        <v>0</v>
      </c>
      <c r="AK361">
        <f si="117" t="shared"/>
        <v>0</v>
      </c>
      <c r="AL361">
        <f si="118" t="shared"/>
        <v>0</v>
      </c>
      <c r="AM361">
        <f si="119" t="shared"/>
        <v>0</v>
      </c>
      <c r="AN361">
        <f si="120" t="shared"/>
        <v>0</v>
      </c>
      <c r="AO361">
        <f si="121" t="shared"/>
        <v>0</v>
      </c>
      <c r="AP361">
        <f si="122" t="shared"/>
        <v>0</v>
      </c>
      <c r="AQ361">
        <f si="123" t="shared"/>
        <v>0</v>
      </c>
      <c r="AR361">
        <f si="124" t="shared"/>
        <v>0</v>
      </c>
      <c r="AS361">
        <f si="125" t="shared"/>
        <v>0</v>
      </c>
      <c r="AU361" t="str">
        <f>IFERROR(VLOOKUP(C361,Results!$A$2:$B$240,2,FALSE)+VLOOKUP(D361,Results!$A$2:$B$240,2,FALSE)+VLOOKUP(E361,Results!$A$2:$B$240,2,FALSE)+VLOOKUP(F361,Results!$A$2:$B$240,2,FALSE)+VLOOKUP(G361,Results!$A$2:$B$240,2,FALSE)+VLOOKUP(H361,Results!$A$2:$B$240,2,FALSE)+VLOOKUP(I361,Results!$A$2:$B$240,2,FALSE)+VLOOKUP(J361,Results!$A$2:$B$240,2,FALSE)+VLOOKUP(B361,Results!$A$2:$B$240,2,FALSE)-MIN(VLOOKUP(C361,Results!$A$2:$B$240,2,FALSE),VLOOKUP(D361,Results!$A$2:$B$240,2,FALSE),VLOOKUP(E361,Results!$A$2:$B$240,2,FALSE),VLOOKUP(F361,Results!$A$2:$B$240,2,FALSE),VLOOKUP(G361,Results!$A$2:$B$240,2,FALSE),VLOOKUP(H361,Results!$A$2:$B$240,2,FALSE),VLOOKUP(I361,Results!$A$2:$B$240,2,FALSE),VLOOKUP(J361,Results!$A$2:$B$240,2,FALSE),VLOOKUP(B361,Results!$A$2:$B$240,2,FALSE)),"")</f>
        <v/>
      </c>
    </row>
    <row customHeight="1" ht="18.75" r="362" spans="2:47" x14ac:dyDescent="0.3">
      <c r="B362" s="7" t="s">
        <v>166</v>
      </c>
      <c r="C362" s="7" t="s">
        <v>169</v>
      </c>
      <c r="D362" s="7" t="s">
        <v>172</v>
      </c>
      <c r="E362" s="7" t="s">
        <v>146</v>
      </c>
      <c r="F362" s="7" t="s">
        <v>177</v>
      </c>
      <c r="G362" s="7" t="s">
        <v>101</v>
      </c>
      <c r="H362" s="7" t="s">
        <v>92</v>
      </c>
      <c r="I362" s="7" t="s">
        <v>152</v>
      </c>
      <c r="J362" s="7" t="s">
        <v>186</v>
      </c>
      <c r="K362" t="n">
        <v>16.0</v>
      </c>
      <c r="L362" s="30">
        <f si="112" t="shared"/>
        <v>0</v>
      </c>
      <c r="M362" s="6"/>
      <c r="N362" s="35" t="str">
        <f si="113" t="shared"/>
        <v/>
      </c>
      <c r="O362" s="59">
        <f>(IF(ISNUMBER(MATCH(B362,Sheet4!$K$92:$K$101,0)),1,0)+IF(ISNUMBER(MATCH(C362,Sheet4!$K$92:$K$101,0)),1,0)+IF(ISNUMBER(MATCH(D362,Sheet4!$K$92:$K$101,0)),1,0)+IF(ISNUMBER(MATCH(E362,Sheet4!$K$92:$K$101,0)),1,0)+IF(ISNUMBER(MATCH(F362,Sheet4!$K$92:$K$101,0)),1,0)+IF(ISNUMBER(MATCH(G362,Sheet4!$K$92:$K$101,0)),1,0)+IF(ISNUMBER(MATCH(H362,Sheet4!$K$92:$K$101,0)),1,0)+IF(ISNUMBER(MATCH(I362,Sheet4!$K$92:$K$101,0)),1,0)+IF(ISNUMBER(MATCH(J362,Sheet4!$K$92:$K$101,0)),1,0))
-
(IF(ISNUMBER(MATCH(B362,Sheet4!$F$2:$F$11,0)),1,0)+IF(ISNUMBER(MATCH(C362,Sheet4!$F$2:$F$11,0)),1,0)+IF(ISNUMBER(MATCH(D362,Sheet4!$F$2:$F$11,0)),1,0)+IF(ISNUMBER(MATCH(E362,Sheet4!$F$2:$F$11,0)),1,0)+IF(ISNUMBER(MATCH(F362,Sheet4!$F$2:$F$11,0)),1,0)+IF(ISNUMBER(MATCH(G362,Sheet4!$F$2:$F$11,0)),1,0)+IF(ISNUMBER(MATCH(H362,Sheet4!$F$2:$F$11,0)),1,0)+IF(ISNUMBER(MATCH(I362,Sheet4!$F$2:$F$11,0)),1,0)+IF(ISNUMBER(MATCH(J362,Sheet4!$F$2:$F$11,0)),1,0))</f>
        <v>0</v>
      </c>
      <c r="P362" s="40" t="str">
        <f>IFERROR(INDEX(Sheet4!$G:$G,MATCH(Sheet1!B362,Sheet4!$F:$F,0))+INDEX(Sheet4!$G:$G,MATCH(Sheet1!C362,Sheet4!$F:$F,0))+INDEX(Sheet4!$G:$G,MATCH(Sheet1!D362,Sheet4!$F:$F,0))+INDEX(Sheet4!$G:$G,MATCH(Sheet1!E362,Sheet4!$F:$F,0))+INDEX(Sheet4!$G:$G,MATCH(Sheet1!F362,Sheet4!$F:$F,0))+INDEX(Sheet4!$G:$G,MATCH(Sheet1!G362,Sheet4!$F:$F,0))+INDEX(Sheet4!$G:$G,MATCH(Sheet1!H362,Sheet4!$F:$F,0))+INDEX(Sheet4!$G:$G,MATCH(Sheet1!I362,Sheet4!$F:$F,0))+INDEX(Sheet4!$G:$G,MATCH(Sheet1!J362,Sheet4!$F:$F,0)),"")</f>
        <v/>
      </c>
      <c r="Q362" s="15"/>
      <c r="R362" s="18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19"/>
      <c r="AD362" s="19"/>
      <c r="AE362" s="20"/>
      <c r="AF362">
        <f si="115" t="shared"/>
        <v>0</v>
      </c>
      <c r="AH362">
        <v>339</v>
      </c>
      <c r="AI362" t="str">
        <f si="114" t="shared"/>
        <v>Ben SimmonsIsaiah CanaanDevin BookerMalik BeasleyMikal BridgesTaurean PrinceMarvin BagleyPaul MillsapJoel Embiid</v>
      </c>
      <c r="AJ362">
        <f si="116" t="shared"/>
        <v>0</v>
      </c>
      <c r="AK362">
        <f si="117" t="shared"/>
        <v>0</v>
      </c>
      <c r="AL362">
        <f si="118" t="shared"/>
        <v>0</v>
      </c>
      <c r="AM362">
        <f si="119" t="shared"/>
        <v>0</v>
      </c>
      <c r="AN362">
        <f si="120" t="shared"/>
        <v>0</v>
      </c>
      <c r="AO362">
        <f si="121" t="shared"/>
        <v>0</v>
      </c>
      <c r="AP362">
        <f si="122" t="shared"/>
        <v>0</v>
      </c>
      <c r="AQ362">
        <f si="123" t="shared"/>
        <v>0</v>
      </c>
      <c r="AR362">
        <f si="124" t="shared"/>
        <v>0</v>
      </c>
      <c r="AS362">
        <f si="125" t="shared"/>
        <v>0</v>
      </c>
      <c r="AU362" t="str">
        <f>IFERROR(VLOOKUP(C362,Results!$A$2:$B$240,2,FALSE)+VLOOKUP(D362,Results!$A$2:$B$240,2,FALSE)+VLOOKUP(E362,Results!$A$2:$B$240,2,FALSE)+VLOOKUP(F362,Results!$A$2:$B$240,2,FALSE)+VLOOKUP(G362,Results!$A$2:$B$240,2,FALSE)+VLOOKUP(H362,Results!$A$2:$B$240,2,FALSE)+VLOOKUP(I362,Results!$A$2:$B$240,2,FALSE)+VLOOKUP(J362,Results!$A$2:$B$240,2,FALSE)+VLOOKUP(B362,Results!$A$2:$B$240,2,FALSE)-MIN(VLOOKUP(C362,Results!$A$2:$B$240,2,FALSE),VLOOKUP(D362,Results!$A$2:$B$240,2,FALSE),VLOOKUP(E362,Results!$A$2:$B$240,2,FALSE),VLOOKUP(F362,Results!$A$2:$B$240,2,FALSE),VLOOKUP(G362,Results!$A$2:$B$240,2,FALSE),VLOOKUP(H362,Results!$A$2:$B$240,2,FALSE),VLOOKUP(I362,Results!$A$2:$B$240,2,FALSE),VLOOKUP(J362,Results!$A$2:$B$240,2,FALSE),VLOOKUP(B362,Results!$A$2:$B$240,2,FALSE)),"")</f>
        <v/>
      </c>
    </row>
    <row customHeight="1" ht="18.75" r="363" spans="2:47" x14ac:dyDescent="0.3">
      <c r="B363" s="7" t="s">
        <v>166</v>
      </c>
      <c r="C363" s="7" t="s">
        <v>170</v>
      </c>
      <c r="D363" s="7" t="s">
        <v>172</v>
      </c>
      <c r="E363" s="7" t="s">
        <v>173</v>
      </c>
      <c r="F363" s="7" t="s">
        <v>150</v>
      </c>
      <c r="G363" s="7" t="s">
        <v>100</v>
      </c>
      <c r="H363" s="7" t="s">
        <v>93</v>
      </c>
      <c r="I363" s="7" t="s">
        <v>152</v>
      </c>
      <c r="J363" s="7" t="s">
        <v>187</v>
      </c>
      <c r="K363" t="n">
        <v>16.0</v>
      </c>
      <c r="L363" s="30">
        <f si="112" t="shared"/>
        <v>0</v>
      </c>
      <c r="M363" s="6"/>
      <c r="N363" s="35" t="str">
        <f si="113" t="shared"/>
        <v/>
      </c>
      <c r="O363" s="59">
        <f>(IF(ISNUMBER(MATCH(B363,Sheet4!$K$92:$K$101,0)),1,0)+IF(ISNUMBER(MATCH(C363,Sheet4!$K$92:$K$101,0)),1,0)+IF(ISNUMBER(MATCH(D363,Sheet4!$K$92:$K$101,0)),1,0)+IF(ISNUMBER(MATCH(E363,Sheet4!$K$92:$K$101,0)),1,0)+IF(ISNUMBER(MATCH(F363,Sheet4!$K$92:$K$101,0)),1,0)+IF(ISNUMBER(MATCH(G363,Sheet4!$K$92:$K$101,0)),1,0)+IF(ISNUMBER(MATCH(H363,Sheet4!$K$92:$K$101,0)),1,0)+IF(ISNUMBER(MATCH(I363,Sheet4!$K$92:$K$101,0)),1,0)+IF(ISNUMBER(MATCH(J363,Sheet4!$K$92:$K$101,0)),1,0))
-
(IF(ISNUMBER(MATCH(B363,Sheet4!$F$2:$F$11,0)),1,0)+IF(ISNUMBER(MATCH(C363,Sheet4!$F$2:$F$11,0)),1,0)+IF(ISNUMBER(MATCH(D363,Sheet4!$F$2:$F$11,0)),1,0)+IF(ISNUMBER(MATCH(E363,Sheet4!$F$2:$F$11,0)),1,0)+IF(ISNUMBER(MATCH(F363,Sheet4!$F$2:$F$11,0)),1,0)+IF(ISNUMBER(MATCH(G363,Sheet4!$F$2:$F$11,0)),1,0)+IF(ISNUMBER(MATCH(H363,Sheet4!$F$2:$F$11,0)),1,0)+IF(ISNUMBER(MATCH(I363,Sheet4!$F$2:$F$11,0)),1,0)+IF(ISNUMBER(MATCH(J363,Sheet4!$F$2:$F$11,0)),1,0))</f>
        <v>0</v>
      </c>
      <c r="P363" s="40" t="str">
        <f>IFERROR(INDEX(Sheet4!$G:$G,MATCH(Sheet1!B363,Sheet4!$F:$F,0))+INDEX(Sheet4!$G:$G,MATCH(Sheet1!C363,Sheet4!$F:$F,0))+INDEX(Sheet4!$G:$G,MATCH(Sheet1!D363,Sheet4!$F:$F,0))+INDEX(Sheet4!$G:$G,MATCH(Sheet1!E363,Sheet4!$F:$F,0))+INDEX(Sheet4!$G:$G,MATCH(Sheet1!F363,Sheet4!$F:$F,0))+INDEX(Sheet4!$G:$G,MATCH(Sheet1!G363,Sheet4!$F:$F,0))+INDEX(Sheet4!$G:$G,MATCH(Sheet1!H363,Sheet4!$F:$F,0))+INDEX(Sheet4!$G:$G,MATCH(Sheet1!I363,Sheet4!$F:$F,0))+INDEX(Sheet4!$G:$G,MATCH(Sheet1!J363,Sheet4!$F:$F,0)),"")</f>
        <v/>
      </c>
      <c r="Q363" s="15"/>
      <c r="R363" s="18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19"/>
      <c r="AD363" s="19"/>
      <c r="AE363" s="20"/>
      <c r="AF363">
        <f si="115" t="shared"/>
        <v>0</v>
      </c>
      <c r="AH363">
        <v>340</v>
      </c>
      <c r="AI363" t="str">
        <f si="114" t="shared"/>
        <v>Ben SimmonsTrae YoungDevin BookerMonte MorrisKelly OubreCorey BrewerJohn CollinsPaul MillsapDeandre Ayton</v>
      </c>
      <c r="AJ363">
        <f si="116" t="shared"/>
        <v>0</v>
      </c>
      <c r="AK363">
        <f si="117" t="shared"/>
        <v>0</v>
      </c>
      <c r="AL363">
        <f si="118" t="shared"/>
        <v>0</v>
      </c>
      <c r="AM363">
        <f si="119" t="shared"/>
        <v>0</v>
      </c>
      <c r="AN363">
        <f si="120" t="shared"/>
        <v>0</v>
      </c>
      <c r="AO363">
        <f si="121" t="shared"/>
        <v>0</v>
      </c>
      <c r="AP363">
        <f si="122" t="shared"/>
        <v>0</v>
      </c>
      <c r="AQ363">
        <f si="123" t="shared"/>
        <v>0</v>
      </c>
      <c r="AR363">
        <f si="124" t="shared"/>
        <v>0</v>
      </c>
      <c r="AS363">
        <f si="125" t="shared"/>
        <v>0</v>
      </c>
      <c r="AU363" t="str">
        <f>IFERROR(VLOOKUP(C363,Results!$A$2:$B$240,2,FALSE)+VLOOKUP(D363,Results!$A$2:$B$240,2,FALSE)+VLOOKUP(E363,Results!$A$2:$B$240,2,FALSE)+VLOOKUP(F363,Results!$A$2:$B$240,2,FALSE)+VLOOKUP(G363,Results!$A$2:$B$240,2,FALSE)+VLOOKUP(H363,Results!$A$2:$B$240,2,FALSE)+VLOOKUP(I363,Results!$A$2:$B$240,2,FALSE)+VLOOKUP(J363,Results!$A$2:$B$240,2,FALSE)+VLOOKUP(B363,Results!$A$2:$B$240,2,FALSE)-MIN(VLOOKUP(C363,Results!$A$2:$B$240,2,FALSE),VLOOKUP(D363,Results!$A$2:$B$240,2,FALSE),VLOOKUP(E363,Results!$A$2:$B$240,2,FALSE),VLOOKUP(F363,Results!$A$2:$B$240,2,FALSE),VLOOKUP(G363,Results!$A$2:$B$240,2,FALSE),VLOOKUP(H363,Results!$A$2:$B$240,2,FALSE),VLOOKUP(I363,Results!$A$2:$B$240,2,FALSE),VLOOKUP(J363,Results!$A$2:$B$240,2,FALSE),VLOOKUP(B363,Results!$A$2:$B$240,2,FALSE)),"")</f>
        <v/>
      </c>
    </row>
    <row r="364" spans="2:47" x14ac:dyDescent="0.3">
      <c r="B364" s="7" t="s">
        <v>166</v>
      </c>
      <c r="C364" s="7" t="s">
        <v>170</v>
      </c>
      <c r="D364" s="7" t="s">
        <v>172</v>
      </c>
      <c r="E364" s="7" t="s">
        <v>146</v>
      </c>
      <c r="F364" s="7" t="s">
        <v>177</v>
      </c>
      <c r="G364" s="7" t="s">
        <v>105</v>
      </c>
      <c r="H364" s="7" t="s">
        <v>93</v>
      </c>
      <c r="I364" s="7" t="s">
        <v>152</v>
      </c>
      <c r="J364" s="7" t="s">
        <v>156</v>
      </c>
      <c r="K364" t="n">
        <v>16.0</v>
      </c>
      <c r="L364" s="30">
        <f si="112" t="shared"/>
        <v>0</v>
      </c>
      <c r="M364" s="6"/>
      <c r="N364" s="35" t="str">
        <f si="113" t="shared"/>
        <v/>
      </c>
      <c r="O364" s="59">
        <f>(IF(ISNUMBER(MATCH(B364,Sheet4!$K$92:$K$101,0)),1,0)+IF(ISNUMBER(MATCH(C364,Sheet4!$K$92:$K$101,0)),1,0)+IF(ISNUMBER(MATCH(D364,Sheet4!$K$92:$K$101,0)),1,0)+IF(ISNUMBER(MATCH(E364,Sheet4!$K$92:$K$101,0)),1,0)+IF(ISNUMBER(MATCH(F364,Sheet4!$K$92:$K$101,0)),1,0)+IF(ISNUMBER(MATCH(G364,Sheet4!$K$92:$K$101,0)),1,0)+IF(ISNUMBER(MATCH(H364,Sheet4!$K$92:$K$101,0)),1,0)+IF(ISNUMBER(MATCH(I364,Sheet4!$K$92:$K$101,0)),1,0)+IF(ISNUMBER(MATCH(J364,Sheet4!$K$92:$K$101,0)),1,0))
-
(IF(ISNUMBER(MATCH(B364,Sheet4!$F$2:$F$11,0)),1,0)+IF(ISNUMBER(MATCH(C364,Sheet4!$F$2:$F$11,0)),1,0)+IF(ISNUMBER(MATCH(D364,Sheet4!$F$2:$F$11,0)),1,0)+IF(ISNUMBER(MATCH(E364,Sheet4!$F$2:$F$11,0)),1,0)+IF(ISNUMBER(MATCH(F364,Sheet4!$F$2:$F$11,0)),1,0)+IF(ISNUMBER(MATCH(G364,Sheet4!$F$2:$F$11,0)),1,0)+IF(ISNUMBER(MATCH(H364,Sheet4!$F$2:$F$11,0)),1,0)+IF(ISNUMBER(MATCH(I364,Sheet4!$F$2:$F$11,0)),1,0)+IF(ISNUMBER(MATCH(J364,Sheet4!$F$2:$F$11,0)),1,0))</f>
        <v>0</v>
      </c>
      <c r="P364" s="40" t="str">
        <f>IFERROR(INDEX(Sheet4!$G:$G,MATCH(Sheet1!B364,Sheet4!$F:$F,0))+INDEX(Sheet4!$G:$G,MATCH(Sheet1!C364,Sheet4!$F:$F,0))+INDEX(Sheet4!$G:$G,MATCH(Sheet1!D364,Sheet4!$F:$F,0))+INDEX(Sheet4!$G:$G,MATCH(Sheet1!E364,Sheet4!$F:$F,0))+INDEX(Sheet4!$G:$G,MATCH(Sheet1!F364,Sheet4!$F:$F,0))+INDEX(Sheet4!$G:$G,MATCH(Sheet1!G364,Sheet4!$F:$F,0))+INDEX(Sheet4!$G:$G,MATCH(Sheet1!H364,Sheet4!$F:$F,0))+INDEX(Sheet4!$G:$G,MATCH(Sheet1!I364,Sheet4!$F:$F,0))+INDEX(Sheet4!$G:$G,MATCH(Sheet1!J364,Sheet4!$F:$F,0)),"")</f>
        <v/>
      </c>
      <c r="Q364" s="15"/>
      <c r="R364" s="18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19"/>
      <c r="AD364" s="19"/>
      <c r="AE364" s="20"/>
      <c r="AF364">
        <f si="115" t="shared"/>
        <v>0</v>
      </c>
      <c r="AH364">
        <v>341</v>
      </c>
      <c r="AI364" t="str">
        <f si="114" t="shared"/>
        <v>Ben SimmonsLandry ShametAndrew WigginsMonte MorrisKelly OubreJae CrowderKenneth FariedJosh JacksonKarl-Anthony Towns</v>
      </c>
      <c r="AJ364">
        <f si="116" t="shared"/>
        <v>0</v>
      </c>
      <c r="AK364">
        <f si="117" t="shared"/>
        <v>0</v>
      </c>
      <c r="AL364">
        <f si="118" t="shared"/>
        <v>0</v>
      </c>
      <c r="AM364">
        <f si="119" t="shared"/>
        <v>0</v>
      </c>
      <c r="AN364">
        <f si="120" t="shared"/>
        <v>0</v>
      </c>
      <c r="AO364">
        <f si="121" t="shared"/>
        <v>0</v>
      </c>
      <c r="AP364">
        <f si="122" t="shared"/>
        <v>0</v>
      </c>
      <c r="AQ364">
        <f si="123" t="shared"/>
        <v>0</v>
      </c>
      <c r="AR364">
        <f si="124" t="shared"/>
        <v>0</v>
      </c>
      <c r="AS364">
        <f si="125" t="shared"/>
        <v>0</v>
      </c>
      <c r="AU364" t="str">
        <f>IFERROR(VLOOKUP(C364,Results!$A$2:$B$240,2,FALSE)+VLOOKUP(D364,Results!$A$2:$B$240,2,FALSE)+VLOOKUP(E364,Results!$A$2:$B$240,2,FALSE)+VLOOKUP(F364,Results!$A$2:$B$240,2,FALSE)+VLOOKUP(G364,Results!$A$2:$B$240,2,FALSE)+VLOOKUP(H364,Results!$A$2:$B$240,2,FALSE)+VLOOKUP(I364,Results!$A$2:$B$240,2,FALSE)+VLOOKUP(J364,Results!$A$2:$B$240,2,FALSE)+VLOOKUP(B364,Results!$A$2:$B$240,2,FALSE)-MIN(VLOOKUP(C364,Results!$A$2:$B$240,2,FALSE),VLOOKUP(D364,Results!$A$2:$B$240,2,FALSE),VLOOKUP(E364,Results!$A$2:$B$240,2,FALSE),VLOOKUP(F364,Results!$A$2:$B$240,2,FALSE),VLOOKUP(G364,Results!$A$2:$B$240,2,FALSE),VLOOKUP(H364,Results!$A$2:$B$240,2,FALSE),VLOOKUP(I364,Results!$A$2:$B$240,2,FALSE),VLOOKUP(J364,Results!$A$2:$B$240,2,FALSE),VLOOKUP(B364,Results!$A$2:$B$240,2,FALSE)),"")</f>
        <v/>
      </c>
    </row>
    <row customHeight="1" ht="18.75" r="365" spans="2:47" x14ac:dyDescent="0.3">
      <c r="B365" s="7" t="s">
        <v>95</v>
      </c>
      <c r="C365" s="7" t="s">
        <v>170</v>
      </c>
      <c r="D365" s="7" t="s">
        <v>172</v>
      </c>
      <c r="E365" s="7" t="s">
        <v>146</v>
      </c>
      <c r="F365" s="7" t="s">
        <v>150</v>
      </c>
      <c r="G365" s="7" t="s">
        <v>90</v>
      </c>
      <c r="H365" s="7" t="s">
        <v>153</v>
      </c>
      <c r="I365" s="7" t="s">
        <v>181</v>
      </c>
      <c r="J365" s="7" t="s">
        <v>186</v>
      </c>
      <c r="K365" t="n">
        <v>16.0</v>
      </c>
      <c r="L365" s="30">
        <f si="112" t="shared"/>
        <v>0</v>
      </c>
      <c r="M365" s="6"/>
      <c r="N365" s="35" t="str">
        <f si="113" t="shared"/>
        <v/>
      </c>
      <c r="O365" s="59">
        <f>(IF(ISNUMBER(MATCH(B365,Sheet4!$K$92:$K$101,0)),1,0)+IF(ISNUMBER(MATCH(C365,Sheet4!$K$92:$K$101,0)),1,0)+IF(ISNUMBER(MATCH(D365,Sheet4!$K$92:$K$101,0)),1,0)+IF(ISNUMBER(MATCH(E365,Sheet4!$K$92:$K$101,0)),1,0)+IF(ISNUMBER(MATCH(F365,Sheet4!$K$92:$K$101,0)),1,0)+IF(ISNUMBER(MATCH(G365,Sheet4!$K$92:$K$101,0)),1,0)+IF(ISNUMBER(MATCH(H365,Sheet4!$K$92:$K$101,0)),1,0)+IF(ISNUMBER(MATCH(I365,Sheet4!$K$92:$K$101,0)),1,0)+IF(ISNUMBER(MATCH(J365,Sheet4!$K$92:$K$101,0)),1,0))
-
(IF(ISNUMBER(MATCH(B365,Sheet4!$F$2:$F$11,0)),1,0)+IF(ISNUMBER(MATCH(C365,Sheet4!$F$2:$F$11,0)),1,0)+IF(ISNUMBER(MATCH(D365,Sheet4!$F$2:$F$11,0)),1,0)+IF(ISNUMBER(MATCH(E365,Sheet4!$F$2:$F$11,0)),1,0)+IF(ISNUMBER(MATCH(F365,Sheet4!$F$2:$F$11,0)),1,0)+IF(ISNUMBER(MATCH(G365,Sheet4!$F$2:$F$11,0)),1,0)+IF(ISNUMBER(MATCH(H365,Sheet4!$F$2:$F$11,0)),1,0)+IF(ISNUMBER(MATCH(I365,Sheet4!$F$2:$F$11,0)),1,0)+IF(ISNUMBER(MATCH(J365,Sheet4!$F$2:$F$11,0)),1,0))</f>
        <v>0</v>
      </c>
      <c r="P365" s="40" t="str">
        <f>IFERROR(INDEX(Sheet4!$G:$G,MATCH(Sheet1!B365,Sheet4!$F:$F,0))+INDEX(Sheet4!$G:$G,MATCH(Sheet1!C365,Sheet4!$F:$F,0))+INDEX(Sheet4!$G:$G,MATCH(Sheet1!D365,Sheet4!$F:$F,0))+INDEX(Sheet4!$G:$G,MATCH(Sheet1!E365,Sheet4!$F:$F,0))+INDEX(Sheet4!$G:$G,MATCH(Sheet1!F365,Sheet4!$F:$F,0))+INDEX(Sheet4!$G:$G,MATCH(Sheet1!G365,Sheet4!$F:$F,0))+INDEX(Sheet4!$G:$G,MATCH(Sheet1!H365,Sheet4!$F:$F,0))+INDEX(Sheet4!$G:$G,MATCH(Sheet1!I365,Sheet4!$F:$F,0))+INDEX(Sheet4!$G:$G,MATCH(Sheet1!J365,Sheet4!$F:$F,0)),"")</f>
        <v/>
      </c>
      <c r="Q365" s="15"/>
      <c r="R365" s="18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19"/>
      <c r="AD365" s="19"/>
      <c r="AE365" s="20"/>
      <c r="AF365">
        <f si="115" t="shared"/>
        <v>0</v>
      </c>
      <c r="AH365">
        <v>342</v>
      </c>
      <c r="AI365" t="str">
        <f si="114" t="shared"/>
        <v>De'Aaron FoxTrae YoungJimmy ButlerBuddy HieldKelly OubreGerald GreenJosh JacksonPaul MillsapRudy Gobert</v>
      </c>
      <c r="AJ365">
        <f si="116" t="shared"/>
        <v>0</v>
      </c>
      <c r="AK365">
        <f si="117" t="shared"/>
        <v>0</v>
      </c>
      <c r="AL365">
        <f si="118" t="shared"/>
        <v>0</v>
      </c>
      <c r="AM365">
        <f si="119" t="shared"/>
        <v>0</v>
      </c>
      <c r="AN365">
        <f si="120" t="shared"/>
        <v>0</v>
      </c>
      <c r="AO365">
        <f si="121" t="shared"/>
        <v>0</v>
      </c>
      <c r="AP365">
        <f si="122" t="shared"/>
        <v>0</v>
      </c>
      <c r="AQ365">
        <f si="123" t="shared"/>
        <v>0</v>
      </c>
      <c r="AR365">
        <f si="124" t="shared"/>
        <v>0</v>
      </c>
      <c r="AS365">
        <f si="125" t="shared"/>
        <v>0</v>
      </c>
      <c r="AU365" t="str">
        <f>IFERROR(VLOOKUP(C365,Results!$A$2:$B$240,2,FALSE)+VLOOKUP(D365,Results!$A$2:$B$240,2,FALSE)+VLOOKUP(E365,Results!$A$2:$B$240,2,FALSE)+VLOOKUP(F365,Results!$A$2:$B$240,2,FALSE)+VLOOKUP(G365,Results!$A$2:$B$240,2,FALSE)+VLOOKUP(H365,Results!$A$2:$B$240,2,FALSE)+VLOOKUP(I365,Results!$A$2:$B$240,2,FALSE)+VLOOKUP(J365,Results!$A$2:$B$240,2,FALSE)+VLOOKUP(B365,Results!$A$2:$B$240,2,FALSE)-MIN(VLOOKUP(C365,Results!$A$2:$B$240,2,FALSE),VLOOKUP(D365,Results!$A$2:$B$240,2,FALSE),VLOOKUP(E365,Results!$A$2:$B$240,2,FALSE),VLOOKUP(F365,Results!$A$2:$B$240,2,FALSE),VLOOKUP(G365,Results!$A$2:$B$240,2,FALSE),VLOOKUP(H365,Results!$A$2:$B$240,2,FALSE),VLOOKUP(I365,Results!$A$2:$B$240,2,FALSE),VLOOKUP(J365,Results!$A$2:$B$240,2,FALSE),VLOOKUP(B365,Results!$A$2:$B$240,2,FALSE)),"")</f>
        <v/>
      </c>
    </row>
    <row customHeight="1" ht="18.75" r="366" spans="2:47" x14ac:dyDescent="0.3">
      <c r="B366" s="7" t="s">
        <v>166</v>
      </c>
      <c r="C366" s="7" t="s">
        <v>170</v>
      </c>
      <c r="D366" s="7" t="s">
        <v>173</v>
      </c>
      <c r="E366" s="7" t="s">
        <v>148</v>
      </c>
      <c r="F366" s="7" t="s">
        <v>177</v>
      </c>
      <c r="G366" s="7" t="s">
        <v>96</v>
      </c>
      <c r="H366" s="7" t="s">
        <v>92</v>
      </c>
      <c r="I366" s="7" t="s">
        <v>152</v>
      </c>
      <c r="J366" s="7" t="s">
        <v>98</v>
      </c>
      <c r="K366" t="n">
        <v>16.0</v>
      </c>
      <c r="L366" s="30">
        <f si="112" t="shared"/>
        <v>0</v>
      </c>
      <c r="M366" s="6"/>
      <c r="N366" s="35" t="str">
        <f si="113" t="shared"/>
        <v/>
      </c>
      <c r="O366" s="59">
        <f>(IF(ISNUMBER(MATCH(B366,Sheet4!$K$92:$K$101,0)),1,0)+IF(ISNUMBER(MATCH(C366,Sheet4!$K$92:$K$101,0)),1,0)+IF(ISNUMBER(MATCH(D366,Sheet4!$K$92:$K$101,0)),1,0)+IF(ISNUMBER(MATCH(E366,Sheet4!$K$92:$K$101,0)),1,0)+IF(ISNUMBER(MATCH(F366,Sheet4!$K$92:$K$101,0)),1,0)+IF(ISNUMBER(MATCH(G366,Sheet4!$K$92:$K$101,0)),1,0)+IF(ISNUMBER(MATCH(H366,Sheet4!$K$92:$K$101,0)),1,0)+IF(ISNUMBER(MATCH(I366,Sheet4!$K$92:$K$101,0)),1,0)+IF(ISNUMBER(MATCH(J366,Sheet4!$K$92:$K$101,0)),1,0))
-
(IF(ISNUMBER(MATCH(B366,Sheet4!$F$2:$F$11,0)),1,0)+IF(ISNUMBER(MATCH(C366,Sheet4!$F$2:$F$11,0)),1,0)+IF(ISNUMBER(MATCH(D366,Sheet4!$F$2:$F$11,0)),1,0)+IF(ISNUMBER(MATCH(E366,Sheet4!$F$2:$F$11,0)),1,0)+IF(ISNUMBER(MATCH(F366,Sheet4!$F$2:$F$11,0)),1,0)+IF(ISNUMBER(MATCH(G366,Sheet4!$F$2:$F$11,0)),1,0)+IF(ISNUMBER(MATCH(H366,Sheet4!$F$2:$F$11,0)),1,0)+IF(ISNUMBER(MATCH(I366,Sheet4!$F$2:$F$11,0)),1,0)+IF(ISNUMBER(MATCH(J366,Sheet4!$F$2:$F$11,0)),1,0))</f>
        <v>0</v>
      </c>
      <c r="P366" s="40" t="str">
        <f>IFERROR(INDEX(Sheet4!$G:$G,MATCH(Sheet1!B366,Sheet4!$F:$F,0))+INDEX(Sheet4!$G:$G,MATCH(Sheet1!C366,Sheet4!$F:$F,0))+INDEX(Sheet4!$G:$G,MATCH(Sheet1!D366,Sheet4!$F:$F,0))+INDEX(Sheet4!$G:$G,MATCH(Sheet1!E366,Sheet4!$F:$F,0))+INDEX(Sheet4!$G:$G,MATCH(Sheet1!F366,Sheet4!$F:$F,0))+INDEX(Sheet4!$G:$G,MATCH(Sheet1!G366,Sheet4!$F:$F,0))+INDEX(Sheet4!$G:$G,MATCH(Sheet1!H366,Sheet4!$F:$F,0))+INDEX(Sheet4!$G:$G,MATCH(Sheet1!I366,Sheet4!$F:$F,0))+INDEX(Sheet4!$G:$G,MATCH(Sheet1!J366,Sheet4!$F:$F,0)),"")</f>
        <v/>
      </c>
      <c r="Q366" s="15"/>
      <c r="R366" s="18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19"/>
      <c r="AD366" s="19"/>
      <c r="AE366" s="20"/>
      <c r="AF366">
        <f si="115" t="shared"/>
        <v>0</v>
      </c>
      <c r="AH366">
        <v>343</v>
      </c>
      <c r="AI366" t="str">
        <f si="114" t="shared"/>
        <v>Ben SimmonsJeremy LinDevin BookerMonte MorrisKelly OubreDeAndre' BembryJosh JacksonPaul MillsapNikola Jokic</v>
      </c>
      <c r="AJ366">
        <f si="116" t="shared"/>
        <v>0</v>
      </c>
      <c r="AK366">
        <f si="117" t="shared"/>
        <v>0</v>
      </c>
      <c r="AL366">
        <f si="118" t="shared"/>
        <v>0</v>
      </c>
      <c r="AM366">
        <f si="119" t="shared"/>
        <v>0</v>
      </c>
      <c r="AN366">
        <f si="120" t="shared"/>
        <v>0</v>
      </c>
      <c r="AO366">
        <f si="121" t="shared"/>
        <v>0</v>
      </c>
      <c r="AP366">
        <f si="122" t="shared"/>
        <v>0</v>
      </c>
      <c r="AQ366">
        <f si="123" t="shared"/>
        <v>0</v>
      </c>
      <c r="AR366">
        <f si="124" t="shared"/>
        <v>0</v>
      </c>
      <c r="AS366">
        <f si="125" t="shared"/>
        <v>0</v>
      </c>
      <c r="AU366" t="str">
        <f>IFERROR(VLOOKUP(C366,Results!$A$2:$B$240,2,FALSE)+VLOOKUP(D366,Results!$A$2:$B$240,2,FALSE)+VLOOKUP(E366,Results!$A$2:$B$240,2,FALSE)+VLOOKUP(F366,Results!$A$2:$B$240,2,FALSE)+VLOOKUP(G366,Results!$A$2:$B$240,2,FALSE)+VLOOKUP(H366,Results!$A$2:$B$240,2,FALSE)+VLOOKUP(I366,Results!$A$2:$B$240,2,FALSE)+VLOOKUP(J366,Results!$A$2:$B$240,2,FALSE)+VLOOKUP(B366,Results!$A$2:$B$240,2,FALSE)-MIN(VLOOKUP(C366,Results!$A$2:$B$240,2,FALSE),VLOOKUP(D366,Results!$A$2:$B$240,2,FALSE),VLOOKUP(E366,Results!$A$2:$B$240,2,FALSE),VLOOKUP(F366,Results!$A$2:$B$240,2,FALSE),VLOOKUP(G366,Results!$A$2:$B$240,2,FALSE),VLOOKUP(H366,Results!$A$2:$B$240,2,FALSE),VLOOKUP(I366,Results!$A$2:$B$240,2,FALSE),VLOOKUP(J366,Results!$A$2:$B$240,2,FALSE),VLOOKUP(B366,Results!$A$2:$B$240,2,FALSE)),"")</f>
        <v/>
      </c>
    </row>
    <row customHeight="1" ht="18.75" r="367" spans="2:47" x14ac:dyDescent="0.3">
      <c r="B367" s="7" t="s">
        <v>166</v>
      </c>
      <c r="C367" s="7" t="s">
        <v>170</v>
      </c>
      <c r="D367" s="7" t="s">
        <v>172</v>
      </c>
      <c r="E367" s="7" t="s">
        <v>146</v>
      </c>
      <c r="F367" s="7" t="s">
        <v>150</v>
      </c>
      <c r="G367" s="7" t="s">
        <v>96</v>
      </c>
      <c r="H367" s="7" t="s">
        <v>181</v>
      </c>
      <c r="I367" s="7" t="s">
        <v>154</v>
      </c>
      <c r="J367" s="7" t="s">
        <v>186</v>
      </c>
      <c r="K367" t="n">
        <v>16.0</v>
      </c>
      <c r="L367" s="30">
        <f si="112" t="shared"/>
        <v>0</v>
      </c>
      <c r="M367" s="6"/>
      <c r="N367" s="35" t="str">
        <f si="113" t="shared"/>
        <v/>
      </c>
      <c r="O367" s="59">
        <f>(IF(ISNUMBER(MATCH(B367,Sheet4!$K$92:$K$101,0)),1,0)+IF(ISNUMBER(MATCH(C367,Sheet4!$K$92:$K$101,0)),1,0)+IF(ISNUMBER(MATCH(D367,Sheet4!$K$92:$K$101,0)),1,0)+IF(ISNUMBER(MATCH(E367,Sheet4!$K$92:$K$101,0)),1,0)+IF(ISNUMBER(MATCH(F367,Sheet4!$K$92:$K$101,0)),1,0)+IF(ISNUMBER(MATCH(G367,Sheet4!$K$92:$K$101,0)),1,0)+IF(ISNUMBER(MATCH(H367,Sheet4!$K$92:$K$101,0)),1,0)+IF(ISNUMBER(MATCH(I367,Sheet4!$K$92:$K$101,0)),1,0)+IF(ISNUMBER(MATCH(J367,Sheet4!$K$92:$K$101,0)),1,0))
-
(IF(ISNUMBER(MATCH(B367,Sheet4!$F$2:$F$11,0)),1,0)+IF(ISNUMBER(MATCH(C367,Sheet4!$F$2:$F$11,0)),1,0)+IF(ISNUMBER(MATCH(D367,Sheet4!$F$2:$F$11,0)),1,0)+IF(ISNUMBER(MATCH(E367,Sheet4!$F$2:$F$11,0)),1,0)+IF(ISNUMBER(MATCH(F367,Sheet4!$F$2:$F$11,0)),1,0)+IF(ISNUMBER(MATCH(G367,Sheet4!$F$2:$F$11,0)),1,0)+IF(ISNUMBER(MATCH(H367,Sheet4!$F$2:$F$11,0)),1,0)+IF(ISNUMBER(MATCH(I367,Sheet4!$F$2:$F$11,0)),1,0)+IF(ISNUMBER(MATCH(J367,Sheet4!$F$2:$F$11,0)),1,0))</f>
        <v>0</v>
      </c>
      <c r="P367" s="40" t="str">
        <f>IFERROR(INDEX(Sheet4!$G:$G,MATCH(Sheet1!B367,Sheet4!$F:$F,0))+INDEX(Sheet4!$G:$G,MATCH(Sheet1!C367,Sheet4!$F:$F,0))+INDEX(Sheet4!$G:$G,MATCH(Sheet1!D367,Sheet4!$F:$F,0))+INDEX(Sheet4!$G:$G,MATCH(Sheet1!E367,Sheet4!$F:$F,0))+INDEX(Sheet4!$G:$G,MATCH(Sheet1!F367,Sheet4!$F:$F,0))+INDEX(Sheet4!$G:$G,MATCH(Sheet1!G367,Sheet4!$F:$F,0))+INDEX(Sheet4!$G:$G,MATCH(Sheet1!H367,Sheet4!$F:$F,0))+INDEX(Sheet4!$G:$G,MATCH(Sheet1!I367,Sheet4!$F:$F,0))+INDEX(Sheet4!$G:$G,MATCH(Sheet1!J367,Sheet4!$F:$F,0)),"")</f>
        <v/>
      </c>
      <c r="Q367" s="15"/>
      <c r="R367" s="18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19"/>
      <c r="AD367" s="19"/>
      <c r="AE367" s="20"/>
      <c r="AF367">
        <f si="115" t="shared"/>
        <v>0</v>
      </c>
      <c r="AH367">
        <v>344</v>
      </c>
      <c r="AI367" t="str">
        <f si="114" t="shared"/>
        <v>Ben SimmonsDe'Aaron FoxDevin BookerMonte MorrisCorey BrewerJustin JacksonMarvin BagleyPaul MillsapKarl-Anthony Towns</v>
      </c>
      <c r="AJ367">
        <f si="116" t="shared"/>
        <v>0</v>
      </c>
      <c r="AK367">
        <f si="117" t="shared"/>
        <v>0</v>
      </c>
      <c r="AL367">
        <f si="118" t="shared"/>
        <v>0</v>
      </c>
      <c r="AM367">
        <f si="119" t="shared"/>
        <v>0</v>
      </c>
      <c r="AN367">
        <f si="120" t="shared"/>
        <v>0</v>
      </c>
      <c r="AO367">
        <f si="121" t="shared"/>
        <v>0</v>
      </c>
      <c r="AP367">
        <f si="122" t="shared"/>
        <v>0</v>
      </c>
      <c r="AQ367">
        <f si="123" t="shared"/>
        <v>0</v>
      </c>
      <c r="AR367">
        <f si="124" t="shared"/>
        <v>0</v>
      </c>
      <c r="AS367">
        <f si="125" t="shared"/>
        <v>0</v>
      </c>
      <c r="AU367" t="str">
        <f>IFERROR(VLOOKUP(C367,Results!$A$2:$B$240,2,FALSE)+VLOOKUP(D367,Results!$A$2:$B$240,2,FALSE)+VLOOKUP(E367,Results!$A$2:$B$240,2,FALSE)+VLOOKUP(F367,Results!$A$2:$B$240,2,FALSE)+VLOOKUP(G367,Results!$A$2:$B$240,2,FALSE)+VLOOKUP(H367,Results!$A$2:$B$240,2,FALSE)+VLOOKUP(I367,Results!$A$2:$B$240,2,FALSE)+VLOOKUP(J367,Results!$A$2:$B$240,2,FALSE)+VLOOKUP(B367,Results!$A$2:$B$240,2,FALSE)-MIN(VLOOKUP(C367,Results!$A$2:$B$240,2,FALSE),VLOOKUP(D367,Results!$A$2:$B$240,2,FALSE),VLOOKUP(E367,Results!$A$2:$B$240,2,FALSE),VLOOKUP(F367,Results!$A$2:$B$240,2,FALSE),VLOOKUP(G367,Results!$A$2:$B$240,2,FALSE),VLOOKUP(H367,Results!$A$2:$B$240,2,FALSE),VLOOKUP(I367,Results!$A$2:$B$240,2,FALSE),VLOOKUP(J367,Results!$A$2:$B$240,2,FALSE),VLOOKUP(B367,Results!$A$2:$B$240,2,FALSE)),"")</f>
        <v/>
      </c>
    </row>
    <row customHeight="1" ht="18.75" r="368" spans="2:47" x14ac:dyDescent="0.3">
      <c r="B368" s="7" t="s">
        <v>166</v>
      </c>
      <c r="C368" s="7" t="s">
        <v>171</v>
      </c>
      <c r="D368" s="7" t="s">
        <v>99</v>
      </c>
      <c r="E368" s="7" t="s">
        <v>146</v>
      </c>
      <c r="F368" s="7" t="s">
        <v>150</v>
      </c>
      <c r="G368" s="7" t="s">
        <v>177</v>
      </c>
      <c r="H368" s="7" t="s">
        <v>153</v>
      </c>
      <c r="I368" s="7" t="s">
        <v>152</v>
      </c>
      <c r="J368" s="7" t="s">
        <v>187</v>
      </c>
      <c r="K368" t="n">
        <v>16.0</v>
      </c>
      <c r="L368" s="30">
        <f si="112" t="shared"/>
        <v>0</v>
      </c>
      <c r="M368" s="6"/>
      <c r="N368" s="35" t="str">
        <f si="113" t="shared"/>
        <v/>
      </c>
      <c r="O368" s="59">
        <f>(IF(ISNUMBER(MATCH(B368,Sheet4!$K$92:$K$101,0)),1,0)+IF(ISNUMBER(MATCH(C368,Sheet4!$K$92:$K$101,0)),1,0)+IF(ISNUMBER(MATCH(D368,Sheet4!$K$92:$K$101,0)),1,0)+IF(ISNUMBER(MATCH(E368,Sheet4!$K$92:$K$101,0)),1,0)+IF(ISNUMBER(MATCH(F368,Sheet4!$K$92:$K$101,0)),1,0)+IF(ISNUMBER(MATCH(G368,Sheet4!$K$92:$K$101,0)),1,0)+IF(ISNUMBER(MATCH(H368,Sheet4!$K$92:$K$101,0)),1,0)+IF(ISNUMBER(MATCH(I368,Sheet4!$K$92:$K$101,0)),1,0)+IF(ISNUMBER(MATCH(J368,Sheet4!$K$92:$K$101,0)),1,0))
-
(IF(ISNUMBER(MATCH(B368,Sheet4!$F$2:$F$11,0)),1,0)+IF(ISNUMBER(MATCH(C368,Sheet4!$F$2:$F$11,0)),1,0)+IF(ISNUMBER(MATCH(D368,Sheet4!$F$2:$F$11,0)),1,0)+IF(ISNUMBER(MATCH(E368,Sheet4!$F$2:$F$11,0)),1,0)+IF(ISNUMBER(MATCH(F368,Sheet4!$F$2:$F$11,0)),1,0)+IF(ISNUMBER(MATCH(G368,Sheet4!$F$2:$F$11,0)),1,0)+IF(ISNUMBER(MATCH(H368,Sheet4!$F$2:$F$11,0)),1,0)+IF(ISNUMBER(MATCH(I368,Sheet4!$F$2:$F$11,0)),1,0)+IF(ISNUMBER(MATCH(J368,Sheet4!$F$2:$F$11,0)),1,0))</f>
        <v>0</v>
      </c>
      <c r="P368" s="40" t="str">
        <f>IFERROR(INDEX(Sheet4!$G:$G,MATCH(Sheet1!B368,Sheet4!$F:$F,0))+INDEX(Sheet4!$G:$G,MATCH(Sheet1!C368,Sheet4!$F:$F,0))+INDEX(Sheet4!$G:$G,MATCH(Sheet1!D368,Sheet4!$F:$F,0))+INDEX(Sheet4!$G:$G,MATCH(Sheet1!E368,Sheet4!$F:$F,0))+INDEX(Sheet4!$G:$G,MATCH(Sheet1!F368,Sheet4!$F:$F,0))+INDEX(Sheet4!$G:$G,MATCH(Sheet1!G368,Sheet4!$F:$F,0))+INDEX(Sheet4!$G:$G,MATCH(Sheet1!H368,Sheet4!$F:$F,0))+INDEX(Sheet4!$G:$G,MATCH(Sheet1!I368,Sheet4!$F:$F,0))+INDEX(Sheet4!$G:$G,MATCH(Sheet1!J368,Sheet4!$F:$F,0)),"")</f>
        <v/>
      </c>
      <c r="Q368" s="15"/>
      <c r="R368" s="18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19"/>
      <c r="AD368" s="19"/>
      <c r="AE368" s="20"/>
      <c r="AF368">
        <f si="115" t="shared"/>
        <v>0</v>
      </c>
      <c r="AH368">
        <v>345</v>
      </c>
      <c r="AI368" t="str">
        <f si="114" t="shared"/>
        <v>Ben SimmonsIsaiah CanaanDevin BookerMalik BeasleyWill BartonKelly OubreJosh JacksonTaj GibsonKarl-Anthony Towns</v>
      </c>
      <c r="AJ368">
        <f si="116" t="shared"/>
        <v>0</v>
      </c>
      <c r="AK368">
        <f si="117" t="shared"/>
        <v>0</v>
      </c>
      <c r="AL368">
        <f si="118" t="shared"/>
        <v>0</v>
      </c>
      <c r="AM368">
        <f si="119" t="shared"/>
        <v>0</v>
      </c>
      <c r="AN368">
        <f si="120" t="shared"/>
        <v>0</v>
      </c>
      <c r="AO368">
        <f si="121" t="shared"/>
        <v>0</v>
      </c>
      <c r="AP368">
        <f si="122" t="shared"/>
        <v>0</v>
      </c>
      <c r="AQ368">
        <f si="123" t="shared"/>
        <v>0</v>
      </c>
      <c r="AR368">
        <f si="124" t="shared"/>
        <v>0</v>
      </c>
      <c r="AS368">
        <f si="125" t="shared"/>
        <v>0</v>
      </c>
      <c r="AU368" t="str">
        <f>IFERROR(VLOOKUP(C368,Results!$A$2:$B$240,2,FALSE)+VLOOKUP(D368,Results!$A$2:$B$240,2,FALSE)+VLOOKUP(E368,Results!$A$2:$B$240,2,FALSE)+VLOOKUP(F368,Results!$A$2:$B$240,2,FALSE)+VLOOKUP(G368,Results!$A$2:$B$240,2,FALSE)+VLOOKUP(H368,Results!$A$2:$B$240,2,FALSE)+VLOOKUP(I368,Results!$A$2:$B$240,2,FALSE)+VLOOKUP(J368,Results!$A$2:$B$240,2,FALSE)+VLOOKUP(B368,Results!$A$2:$B$240,2,FALSE)-MIN(VLOOKUP(C368,Results!$A$2:$B$240,2,FALSE),VLOOKUP(D368,Results!$A$2:$B$240,2,FALSE),VLOOKUP(E368,Results!$A$2:$B$240,2,FALSE),VLOOKUP(F368,Results!$A$2:$B$240,2,FALSE),VLOOKUP(G368,Results!$A$2:$B$240,2,FALSE),VLOOKUP(H368,Results!$A$2:$B$240,2,FALSE),VLOOKUP(I368,Results!$A$2:$B$240,2,FALSE),VLOOKUP(J368,Results!$A$2:$B$240,2,FALSE),VLOOKUP(B368,Results!$A$2:$B$240,2,FALSE)),"")</f>
        <v/>
      </c>
    </row>
    <row customHeight="1" ht="18.75" r="369" spans="2:47" x14ac:dyDescent="0.3">
      <c r="B369" s="7" t="s">
        <v>167</v>
      </c>
      <c r="C369" s="7" t="s">
        <v>170</v>
      </c>
      <c r="D369" s="7" t="s">
        <v>145</v>
      </c>
      <c r="E369" s="7" t="s">
        <v>146</v>
      </c>
      <c r="F369" s="7" t="s">
        <v>177</v>
      </c>
      <c r="G369" s="7" t="s">
        <v>179</v>
      </c>
      <c r="H369" s="7" t="s">
        <v>153</v>
      </c>
      <c r="I369" s="7" t="s">
        <v>152</v>
      </c>
      <c r="J369" s="7" t="s">
        <v>98</v>
      </c>
      <c r="K369" t="n">
        <v>15.0</v>
      </c>
      <c r="L369" s="30">
        <f si="112" t="shared"/>
        <v>0</v>
      </c>
      <c r="M369" s="6"/>
      <c r="N369" s="35" t="str">
        <f si="113" t="shared"/>
        <v/>
      </c>
      <c r="O369" s="59">
        <f>(IF(ISNUMBER(MATCH(B369,Sheet4!$K$92:$K$101,0)),1,0)+IF(ISNUMBER(MATCH(C369,Sheet4!$K$92:$K$101,0)),1,0)+IF(ISNUMBER(MATCH(D369,Sheet4!$K$92:$K$101,0)),1,0)+IF(ISNUMBER(MATCH(E369,Sheet4!$K$92:$K$101,0)),1,0)+IF(ISNUMBER(MATCH(F369,Sheet4!$K$92:$K$101,0)),1,0)+IF(ISNUMBER(MATCH(G369,Sheet4!$K$92:$K$101,0)),1,0)+IF(ISNUMBER(MATCH(H369,Sheet4!$K$92:$K$101,0)),1,0)+IF(ISNUMBER(MATCH(I369,Sheet4!$K$92:$K$101,0)),1,0)+IF(ISNUMBER(MATCH(J369,Sheet4!$K$92:$K$101,0)),1,0))
-
(IF(ISNUMBER(MATCH(B369,Sheet4!$F$2:$F$11,0)),1,0)+IF(ISNUMBER(MATCH(C369,Sheet4!$F$2:$F$11,0)),1,0)+IF(ISNUMBER(MATCH(D369,Sheet4!$F$2:$F$11,0)),1,0)+IF(ISNUMBER(MATCH(E369,Sheet4!$F$2:$F$11,0)),1,0)+IF(ISNUMBER(MATCH(F369,Sheet4!$F$2:$F$11,0)),1,0)+IF(ISNUMBER(MATCH(G369,Sheet4!$F$2:$F$11,0)),1,0)+IF(ISNUMBER(MATCH(H369,Sheet4!$F$2:$F$11,0)),1,0)+IF(ISNUMBER(MATCH(I369,Sheet4!$F$2:$F$11,0)),1,0)+IF(ISNUMBER(MATCH(J369,Sheet4!$F$2:$F$11,0)),1,0))</f>
        <v>0</v>
      </c>
      <c r="P369" s="40" t="str">
        <f>IFERROR(INDEX(Sheet4!$G:$G,MATCH(Sheet1!B369,Sheet4!$F:$F,0))+INDEX(Sheet4!$G:$G,MATCH(Sheet1!C369,Sheet4!$F:$F,0))+INDEX(Sheet4!$G:$G,MATCH(Sheet1!D369,Sheet4!$F:$F,0))+INDEX(Sheet4!$G:$G,MATCH(Sheet1!E369,Sheet4!$F:$F,0))+INDEX(Sheet4!$G:$G,MATCH(Sheet1!F369,Sheet4!$F:$F,0))+INDEX(Sheet4!$G:$G,MATCH(Sheet1!G369,Sheet4!$F:$F,0))+INDEX(Sheet4!$G:$G,MATCH(Sheet1!H369,Sheet4!$F:$F,0))+INDEX(Sheet4!$G:$G,MATCH(Sheet1!I369,Sheet4!$F:$F,0))+INDEX(Sheet4!$G:$G,MATCH(Sheet1!J369,Sheet4!$F:$F,0)),"")</f>
        <v/>
      </c>
      <c r="Q369" s="15"/>
      <c r="R369" s="18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19"/>
      <c r="AD369" s="19"/>
      <c r="AE369" s="20"/>
      <c r="AF369">
        <f si="115" t="shared"/>
        <v>0</v>
      </c>
      <c r="AH369">
        <v>346</v>
      </c>
      <c r="AI369" t="str">
        <f si="114" t="shared"/>
        <v>Ricky RubioElie OkoboJames HardenMonte MorrisKelly OubreGerald GreenJosh JacksonPaul MillsapKarl-Anthony Towns</v>
      </c>
      <c r="AJ369">
        <f si="116" t="shared"/>
        <v>0</v>
      </c>
      <c r="AK369">
        <f si="117" t="shared"/>
        <v>0</v>
      </c>
      <c r="AL369">
        <f si="118" t="shared"/>
        <v>0</v>
      </c>
      <c r="AM369">
        <f si="119" t="shared"/>
        <v>0</v>
      </c>
      <c r="AN369">
        <f si="120" t="shared"/>
        <v>0</v>
      </c>
      <c r="AO369">
        <f si="121" t="shared"/>
        <v>0</v>
      </c>
      <c r="AP369">
        <f si="122" t="shared"/>
        <v>0</v>
      </c>
      <c r="AQ369">
        <f si="123" t="shared"/>
        <v>0</v>
      </c>
      <c r="AR369">
        <f si="124" t="shared"/>
        <v>0</v>
      </c>
      <c r="AS369">
        <f si="125" t="shared"/>
        <v>0</v>
      </c>
      <c r="AU369" t="str">
        <f>IFERROR(VLOOKUP(C369,Results!$A$2:$B$240,2,FALSE)+VLOOKUP(D369,Results!$A$2:$B$240,2,FALSE)+VLOOKUP(E369,Results!$A$2:$B$240,2,FALSE)+VLOOKUP(F369,Results!$A$2:$B$240,2,FALSE)+VLOOKUP(G369,Results!$A$2:$B$240,2,FALSE)+VLOOKUP(H369,Results!$A$2:$B$240,2,FALSE)+VLOOKUP(I369,Results!$A$2:$B$240,2,FALSE)+VLOOKUP(J369,Results!$A$2:$B$240,2,FALSE)+VLOOKUP(B369,Results!$A$2:$B$240,2,FALSE)-MIN(VLOOKUP(C369,Results!$A$2:$B$240,2,FALSE),VLOOKUP(D369,Results!$A$2:$B$240,2,FALSE),VLOOKUP(E369,Results!$A$2:$B$240,2,FALSE),VLOOKUP(F369,Results!$A$2:$B$240,2,FALSE),VLOOKUP(G369,Results!$A$2:$B$240,2,FALSE),VLOOKUP(H369,Results!$A$2:$B$240,2,FALSE),VLOOKUP(I369,Results!$A$2:$B$240,2,FALSE),VLOOKUP(J369,Results!$A$2:$B$240,2,FALSE),VLOOKUP(B369,Results!$A$2:$B$240,2,FALSE)),"")</f>
        <v/>
      </c>
    </row>
    <row customHeight="1" ht="18.75" r="370" spans="2:47" x14ac:dyDescent="0.3">
      <c r="B370" s="7" t="s">
        <v>116</v>
      </c>
      <c r="C370" s="7" t="s">
        <v>170</v>
      </c>
      <c r="D370" s="7" t="s">
        <v>145</v>
      </c>
      <c r="E370" s="7" t="s">
        <v>146</v>
      </c>
      <c r="F370" s="7" t="s">
        <v>177</v>
      </c>
      <c r="G370" s="7" t="s">
        <v>179</v>
      </c>
      <c r="H370" s="7" t="s">
        <v>153</v>
      </c>
      <c r="I370" s="7" t="s">
        <v>181</v>
      </c>
      <c r="J370" s="7" t="s">
        <v>186</v>
      </c>
      <c r="K370" t="n">
        <v>15.0</v>
      </c>
      <c r="L370" s="30">
        <f si="112" t="shared"/>
        <v>0</v>
      </c>
      <c r="M370" s="6"/>
      <c r="N370" s="35" t="str">
        <f si="113" t="shared"/>
        <v/>
      </c>
      <c r="O370" s="59">
        <f>(IF(ISNUMBER(MATCH(B370,Sheet4!$K$92:$K$101,0)),1,0)+IF(ISNUMBER(MATCH(C370,Sheet4!$K$92:$K$101,0)),1,0)+IF(ISNUMBER(MATCH(D370,Sheet4!$K$92:$K$101,0)),1,0)+IF(ISNUMBER(MATCH(E370,Sheet4!$K$92:$K$101,0)),1,0)+IF(ISNUMBER(MATCH(F370,Sheet4!$K$92:$K$101,0)),1,0)+IF(ISNUMBER(MATCH(G370,Sheet4!$K$92:$K$101,0)),1,0)+IF(ISNUMBER(MATCH(H370,Sheet4!$K$92:$K$101,0)),1,0)+IF(ISNUMBER(MATCH(I370,Sheet4!$K$92:$K$101,0)),1,0)+IF(ISNUMBER(MATCH(J370,Sheet4!$K$92:$K$101,0)),1,0))
-
(IF(ISNUMBER(MATCH(B370,Sheet4!$F$2:$F$11,0)),1,0)+IF(ISNUMBER(MATCH(C370,Sheet4!$F$2:$F$11,0)),1,0)+IF(ISNUMBER(MATCH(D370,Sheet4!$F$2:$F$11,0)),1,0)+IF(ISNUMBER(MATCH(E370,Sheet4!$F$2:$F$11,0)),1,0)+IF(ISNUMBER(MATCH(F370,Sheet4!$F$2:$F$11,0)),1,0)+IF(ISNUMBER(MATCH(G370,Sheet4!$F$2:$F$11,0)),1,0)+IF(ISNUMBER(MATCH(H370,Sheet4!$F$2:$F$11,0)),1,0)+IF(ISNUMBER(MATCH(I370,Sheet4!$F$2:$F$11,0)),1,0)+IF(ISNUMBER(MATCH(J370,Sheet4!$F$2:$F$11,0)),1,0))</f>
        <v>0</v>
      </c>
      <c r="P370" s="40" t="str">
        <f>IFERROR(INDEX(Sheet4!$G:$G,MATCH(Sheet1!B370,Sheet4!$F:$F,0))+INDEX(Sheet4!$G:$G,MATCH(Sheet1!C370,Sheet4!$F:$F,0))+INDEX(Sheet4!$G:$G,MATCH(Sheet1!D370,Sheet4!$F:$F,0))+INDEX(Sheet4!$G:$G,MATCH(Sheet1!E370,Sheet4!$F:$F,0))+INDEX(Sheet4!$G:$G,MATCH(Sheet1!F370,Sheet4!$F:$F,0))+INDEX(Sheet4!$G:$G,MATCH(Sheet1!G370,Sheet4!$F:$F,0))+INDEX(Sheet4!$G:$G,MATCH(Sheet1!H370,Sheet4!$F:$F,0))+INDEX(Sheet4!$G:$G,MATCH(Sheet1!I370,Sheet4!$F:$F,0))+INDEX(Sheet4!$G:$G,MATCH(Sheet1!J370,Sheet4!$F:$F,0)),"")</f>
        <v/>
      </c>
      <c r="Q370" s="15"/>
      <c r="R370" s="18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19"/>
      <c r="AD370" s="19"/>
      <c r="AE370" s="20"/>
      <c r="AF370">
        <f si="115" t="shared"/>
        <v>0</v>
      </c>
      <c r="AH370">
        <v>347</v>
      </c>
      <c r="AI370" t="str">
        <f si="114" t="shared"/>
        <v>Ben SimmonsLandry ShametJames HardenMonte MorrisJae CrowderRoyce O'NealeJosh JacksonPaul MillsapRudy Gobert</v>
      </c>
      <c r="AJ370">
        <f si="116" t="shared"/>
        <v>0</v>
      </c>
      <c r="AK370">
        <f si="117" t="shared"/>
        <v>0</v>
      </c>
      <c r="AL370">
        <f si="118" t="shared"/>
        <v>0</v>
      </c>
      <c r="AM370">
        <f si="119" t="shared"/>
        <v>0</v>
      </c>
      <c r="AN370">
        <f si="120" t="shared"/>
        <v>0</v>
      </c>
      <c r="AO370">
        <f si="121" t="shared"/>
        <v>0</v>
      </c>
      <c r="AP370">
        <f si="122" t="shared"/>
        <v>0</v>
      </c>
      <c r="AQ370">
        <f si="123" t="shared"/>
        <v>0</v>
      </c>
      <c r="AR370">
        <f si="124" t="shared"/>
        <v>0</v>
      </c>
      <c r="AS370">
        <f si="125" t="shared"/>
        <v>0</v>
      </c>
      <c r="AU370" t="str">
        <f>IFERROR(VLOOKUP(C370,Results!$A$2:$B$240,2,FALSE)+VLOOKUP(D370,Results!$A$2:$B$240,2,FALSE)+VLOOKUP(E370,Results!$A$2:$B$240,2,FALSE)+VLOOKUP(F370,Results!$A$2:$B$240,2,FALSE)+VLOOKUP(G370,Results!$A$2:$B$240,2,FALSE)+VLOOKUP(H370,Results!$A$2:$B$240,2,FALSE)+VLOOKUP(I370,Results!$A$2:$B$240,2,FALSE)+VLOOKUP(J370,Results!$A$2:$B$240,2,FALSE)+VLOOKUP(B370,Results!$A$2:$B$240,2,FALSE)-MIN(VLOOKUP(C370,Results!$A$2:$B$240,2,FALSE),VLOOKUP(D370,Results!$A$2:$B$240,2,FALSE),VLOOKUP(E370,Results!$A$2:$B$240,2,FALSE),VLOOKUP(F370,Results!$A$2:$B$240,2,FALSE),VLOOKUP(G370,Results!$A$2:$B$240,2,FALSE),VLOOKUP(H370,Results!$A$2:$B$240,2,FALSE),VLOOKUP(I370,Results!$A$2:$B$240,2,FALSE),VLOOKUP(J370,Results!$A$2:$B$240,2,FALSE),VLOOKUP(B370,Results!$A$2:$B$240,2,FALSE)),"")</f>
        <v/>
      </c>
    </row>
    <row customHeight="1" ht="18.75" r="371" spans="2:47" x14ac:dyDescent="0.3">
      <c r="B371" s="7" t="s">
        <v>166</v>
      </c>
      <c r="C371" s="7" t="s">
        <v>116</v>
      </c>
      <c r="D371" s="7" t="s">
        <v>172</v>
      </c>
      <c r="E371" s="7" t="s">
        <v>146</v>
      </c>
      <c r="F371" s="7" t="s">
        <v>150</v>
      </c>
      <c r="G371" s="7" t="s">
        <v>101</v>
      </c>
      <c r="H371" s="7" t="s">
        <v>153</v>
      </c>
      <c r="I371" s="7" t="s">
        <v>181</v>
      </c>
      <c r="J371" s="7" t="s">
        <v>98</v>
      </c>
      <c r="K371" t="n">
        <v>15.0</v>
      </c>
      <c r="L371" s="30">
        <f si="112" t="shared"/>
        <v>0</v>
      </c>
      <c r="M371" s="6"/>
      <c r="N371" s="35" t="str">
        <f si="113" t="shared"/>
        <v/>
      </c>
      <c r="O371" s="59">
        <f>(IF(ISNUMBER(MATCH(B371,Sheet4!$K$92:$K$101,0)),1,0)+IF(ISNUMBER(MATCH(C371,Sheet4!$K$92:$K$101,0)),1,0)+IF(ISNUMBER(MATCH(D371,Sheet4!$K$92:$K$101,0)),1,0)+IF(ISNUMBER(MATCH(E371,Sheet4!$K$92:$K$101,0)),1,0)+IF(ISNUMBER(MATCH(F371,Sheet4!$K$92:$K$101,0)),1,0)+IF(ISNUMBER(MATCH(G371,Sheet4!$K$92:$K$101,0)),1,0)+IF(ISNUMBER(MATCH(H371,Sheet4!$K$92:$K$101,0)),1,0)+IF(ISNUMBER(MATCH(I371,Sheet4!$K$92:$K$101,0)),1,0)+IF(ISNUMBER(MATCH(J371,Sheet4!$K$92:$K$101,0)),1,0))
-
(IF(ISNUMBER(MATCH(B371,Sheet4!$F$2:$F$11,0)),1,0)+IF(ISNUMBER(MATCH(C371,Sheet4!$F$2:$F$11,0)),1,0)+IF(ISNUMBER(MATCH(D371,Sheet4!$F$2:$F$11,0)),1,0)+IF(ISNUMBER(MATCH(E371,Sheet4!$F$2:$F$11,0)),1,0)+IF(ISNUMBER(MATCH(F371,Sheet4!$F$2:$F$11,0)),1,0)+IF(ISNUMBER(MATCH(G371,Sheet4!$F$2:$F$11,0)),1,0)+IF(ISNUMBER(MATCH(H371,Sheet4!$F$2:$F$11,0)),1,0)+IF(ISNUMBER(MATCH(I371,Sheet4!$F$2:$F$11,0)),1,0)+IF(ISNUMBER(MATCH(J371,Sheet4!$F$2:$F$11,0)),1,0))</f>
        <v>0</v>
      </c>
      <c r="P371" s="40" t="str">
        <f>IFERROR(INDEX(Sheet4!$G:$G,MATCH(Sheet1!B371,Sheet4!$F:$F,0))+INDEX(Sheet4!$G:$G,MATCH(Sheet1!C371,Sheet4!$F:$F,0))+INDEX(Sheet4!$G:$G,MATCH(Sheet1!D371,Sheet4!$F:$F,0))+INDEX(Sheet4!$G:$G,MATCH(Sheet1!E371,Sheet4!$F:$F,0))+INDEX(Sheet4!$G:$G,MATCH(Sheet1!F371,Sheet4!$F:$F,0))+INDEX(Sheet4!$G:$G,MATCH(Sheet1!G371,Sheet4!$F:$F,0))+INDEX(Sheet4!$G:$G,MATCH(Sheet1!H371,Sheet4!$F:$F,0))+INDEX(Sheet4!$G:$G,MATCH(Sheet1!I371,Sheet4!$F:$F,0))+INDEX(Sheet4!$G:$G,MATCH(Sheet1!J371,Sheet4!$F:$F,0)),"")</f>
        <v/>
      </c>
      <c r="Q371" s="15"/>
      <c r="R371" s="18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19"/>
      <c r="AD371" s="19"/>
      <c r="AE371" s="20"/>
      <c r="AF371">
        <f si="115" t="shared"/>
        <v>0</v>
      </c>
      <c r="AH371">
        <v>348</v>
      </c>
      <c r="AI371" t="str">
        <f si="114" t="shared"/>
        <v>Ben SimmonsLandry ShametJimmy ButlerMonte MorrisWill BartonCorey BrewerJohn CollinsPaul MillsapKarl-Anthony Towns</v>
      </c>
      <c r="AJ371">
        <f si="116" t="shared"/>
        <v>0</v>
      </c>
      <c r="AK371">
        <f si="117" t="shared"/>
        <v>0</v>
      </c>
      <c r="AL371">
        <f si="118" t="shared"/>
        <v>0</v>
      </c>
      <c r="AM371">
        <f si="119" t="shared"/>
        <v>0</v>
      </c>
      <c r="AN371">
        <f si="120" t="shared"/>
        <v>0</v>
      </c>
      <c r="AO371">
        <f si="121" t="shared"/>
        <v>0</v>
      </c>
      <c r="AP371">
        <f si="122" t="shared"/>
        <v>0</v>
      </c>
      <c r="AQ371">
        <f si="123" t="shared"/>
        <v>0</v>
      </c>
      <c r="AR371">
        <f si="124" t="shared"/>
        <v>0</v>
      </c>
      <c r="AS371">
        <f si="125" t="shared"/>
        <v>0</v>
      </c>
      <c r="AU371" t="str">
        <f>IFERROR(VLOOKUP(C371,Results!$A$2:$B$240,2,FALSE)+VLOOKUP(D371,Results!$A$2:$B$240,2,FALSE)+VLOOKUP(E371,Results!$A$2:$B$240,2,FALSE)+VLOOKUP(F371,Results!$A$2:$B$240,2,FALSE)+VLOOKUP(G371,Results!$A$2:$B$240,2,FALSE)+VLOOKUP(H371,Results!$A$2:$B$240,2,FALSE)+VLOOKUP(I371,Results!$A$2:$B$240,2,FALSE)+VLOOKUP(J371,Results!$A$2:$B$240,2,FALSE)+VLOOKUP(B371,Results!$A$2:$B$240,2,FALSE)-MIN(VLOOKUP(C371,Results!$A$2:$B$240,2,FALSE),VLOOKUP(D371,Results!$A$2:$B$240,2,FALSE),VLOOKUP(E371,Results!$A$2:$B$240,2,FALSE),VLOOKUP(F371,Results!$A$2:$B$240,2,FALSE),VLOOKUP(G371,Results!$A$2:$B$240,2,FALSE),VLOOKUP(H371,Results!$A$2:$B$240,2,FALSE),VLOOKUP(I371,Results!$A$2:$B$240,2,FALSE),VLOOKUP(J371,Results!$A$2:$B$240,2,FALSE),VLOOKUP(B371,Results!$A$2:$B$240,2,FALSE)),"")</f>
        <v/>
      </c>
    </row>
    <row r="372" spans="2:47" x14ac:dyDescent="0.3">
      <c r="B372" s="7" t="s">
        <v>166</v>
      </c>
      <c r="C372" s="7" t="s">
        <v>116</v>
      </c>
      <c r="D372" s="7" t="s">
        <v>173</v>
      </c>
      <c r="E372" s="7" t="s">
        <v>146</v>
      </c>
      <c r="F372" s="7" t="s">
        <v>177</v>
      </c>
      <c r="G372" s="7" t="s">
        <v>105</v>
      </c>
      <c r="H372" s="7" t="s">
        <v>181</v>
      </c>
      <c r="I372" s="7" t="s">
        <v>152</v>
      </c>
      <c r="J372" s="7" t="s">
        <v>156</v>
      </c>
      <c r="K372" t="n">
        <v>15.0</v>
      </c>
      <c r="L372" s="30">
        <f si="112" t="shared"/>
        <v>0</v>
      </c>
      <c r="M372" s="6"/>
      <c r="N372" s="35" t="str">
        <f si="113" t="shared"/>
        <v/>
      </c>
      <c r="O372" s="59">
        <f>(IF(ISNUMBER(MATCH(B372,Sheet4!$K$92:$K$101,0)),1,0)+IF(ISNUMBER(MATCH(C372,Sheet4!$K$92:$K$101,0)),1,0)+IF(ISNUMBER(MATCH(D372,Sheet4!$K$92:$K$101,0)),1,0)+IF(ISNUMBER(MATCH(E372,Sheet4!$K$92:$K$101,0)),1,0)+IF(ISNUMBER(MATCH(F372,Sheet4!$K$92:$K$101,0)),1,0)+IF(ISNUMBER(MATCH(G372,Sheet4!$K$92:$K$101,0)),1,0)+IF(ISNUMBER(MATCH(H372,Sheet4!$K$92:$K$101,0)),1,0)+IF(ISNUMBER(MATCH(I372,Sheet4!$K$92:$K$101,0)),1,0)+IF(ISNUMBER(MATCH(J372,Sheet4!$K$92:$K$101,0)),1,0))
-
(IF(ISNUMBER(MATCH(B372,Sheet4!$F$2:$F$11,0)),1,0)+IF(ISNUMBER(MATCH(C372,Sheet4!$F$2:$F$11,0)),1,0)+IF(ISNUMBER(MATCH(D372,Sheet4!$F$2:$F$11,0)),1,0)+IF(ISNUMBER(MATCH(E372,Sheet4!$F$2:$F$11,0)),1,0)+IF(ISNUMBER(MATCH(F372,Sheet4!$F$2:$F$11,0)),1,0)+IF(ISNUMBER(MATCH(G372,Sheet4!$F$2:$F$11,0)),1,0)+IF(ISNUMBER(MATCH(H372,Sheet4!$F$2:$F$11,0)),1,0)+IF(ISNUMBER(MATCH(I372,Sheet4!$F$2:$F$11,0)),1,0)+IF(ISNUMBER(MATCH(J372,Sheet4!$F$2:$F$11,0)),1,0))</f>
        <v>0</v>
      </c>
      <c r="P372" s="40" t="str">
        <f>IFERROR(INDEX(Sheet4!$G:$G,MATCH(Sheet1!B372,Sheet4!$F:$F,0))+INDEX(Sheet4!$G:$G,MATCH(Sheet1!C372,Sheet4!$F:$F,0))+INDEX(Sheet4!$G:$G,MATCH(Sheet1!D372,Sheet4!$F:$F,0))+INDEX(Sheet4!$G:$G,MATCH(Sheet1!E372,Sheet4!$F:$F,0))+INDEX(Sheet4!$G:$G,MATCH(Sheet1!F372,Sheet4!$F:$F,0))+INDEX(Sheet4!$G:$G,MATCH(Sheet1!G372,Sheet4!$F:$F,0))+INDEX(Sheet4!$G:$G,MATCH(Sheet1!H372,Sheet4!$F:$F,0))+INDEX(Sheet4!$G:$G,MATCH(Sheet1!I372,Sheet4!$F:$F,0))+INDEX(Sheet4!$G:$G,MATCH(Sheet1!J372,Sheet4!$F:$F,0)),"")</f>
        <v/>
      </c>
      <c r="Q372" s="15"/>
      <c r="R372" s="18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19"/>
      <c r="AD372" s="19"/>
      <c r="AE372" s="20"/>
      <c r="AF372">
        <f si="115" t="shared"/>
        <v>0</v>
      </c>
      <c r="AH372">
        <v>349</v>
      </c>
      <c r="AI372" t="str">
        <f si="114" t="shared"/>
        <v>Ben SimmonsJeremy LinDevin BookerMonte MorrisWill BartonCorey BrewerJosh JacksonPaul MillsapNikola Jokic</v>
      </c>
      <c r="AJ372">
        <f si="116" t="shared"/>
        <v>0</v>
      </c>
      <c r="AK372">
        <f si="117" t="shared"/>
        <v>0</v>
      </c>
      <c r="AL372">
        <f si="118" t="shared"/>
        <v>0</v>
      </c>
      <c r="AM372">
        <f si="119" t="shared"/>
        <v>0</v>
      </c>
      <c r="AN372">
        <f si="120" t="shared"/>
        <v>0</v>
      </c>
      <c r="AO372">
        <f si="121" t="shared"/>
        <v>0</v>
      </c>
      <c r="AP372">
        <f si="122" t="shared"/>
        <v>0</v>
      </c>
      <c r="AQ372">
        <f si="123" t="shared"/>
        <v>0</v>
      </c>
      <c r="AR372">
        <f si="124" t="shared"/>
        <v>0</v>
      </c>
      <c r="AS372">
        <f si="125" t="shared"/>
        <v>0</v>
      </c>
      <c r="AU372" t="str">
        <f>IFERROR(VLOOKUP(C372,Results!$A$2:$B$240,2,FALSE)+VLOOKUP(D372,Results!$A$2:$B$240,2,FALSE)+VLOOKUP(E372,Results!$A$2:$B$240,2,FALSE)+VLOOKUP(F372,Results!$A$2:$B$240,2,FALSE)+VLOOKUP(G372,Results!$A$2:$B$240,2,FALSE)+VLOOKUP(H372,Results!$A$2:$B$240,2,FALSE)+VLOOKUP(I372,Results!$A$2:$B$240,2,FALSE)+VLOOKUP(J372,Results!$A$2:$B$240,2,FALSE)+VLOOKUP(B372,Results!$A$2:$B$240,2,FALSE)-MIN(VLOOKUP(C372,Results!$A$2:$B$240,2,FALSE),VLOOKUP(D372,Results!$A$2:$B$240,2,FALSE),VLOOKUP(E372,Results!$A$2:$B$240,2,FALSE),VLOOKUP(F372,Results!$A$2:$B$240,2,FALSE),VLOOKUP(G372,Results!$A$2:$B$240,2,FALSE),VLOOKUP(H372,Results!$A$2:$B$240,2,FALSE),VLOOKUP(I372,Results!$A$2:$B$240,2,FALSE),VLOOKUP(J372,Results!$A$2:$B$240,2,FALSE),VLOOKUP(B372,Results!$A$2:$B$240,2,FALSE)),"")</f>
        <v/>
      </c>
    </row>
    <row customHeight="1" ht="18.75" r="373" spans="2:47" x14ac:dyDescent="0.3">
      <c r="B373" s="7" t="s">
        <v>166</v>
      </c>
      <c r="C373" s="7" t="s">
        <v>87</v>
      </c>
      <c r="D373" s="7" t="s">
        <v>172</v>
      </c>
      <c r="E373" s="7" t="s">
        <v>146</v>
      </c>
      <c r="F373" s="7" t="s">
        <v>90</v>
      </c>
      <c r="G373" s="7" t="s">
        <v>159</v>
      </c>
      <c r="H373" s="7" t="s">
        <v>153</v>
      </c>
      <c r="I373" s="7" t="s">
        <v>181</v>
      </c>
      <c r="J373" s="7" t="s">
        <v>187</v>
      </c>
      <c r="K373" t="n">
        <v>15.0</v>
      </c>
      <c r="L373" s="30">
        <f si="112" t="shared"/>
        <v>0</v>
      </c>
      <c r="M373" s="6"/>
      <c r="N373" s="35" t="str">
        <f si="113" t="shared"/>
        <v/>
      </c>
      <c r="O373" s="59">
        <f>(IF(ISNUMBER(MATCH(B373,Sheet4!$K$92:$K$101,0)),1,0)+IF(ISNUMBER(MATCH(C373,Sheet4!$K$92:$K$101,0)),1,0)+IF(ISNUMBER(MATCH(D373,Sheet4!$K$92:$K$101,0)),1,0)+IF(ISNUMBER(MATCH(E373,Sheet4!$K$92:$K$101,0)),1,0)+IF(ISNUMBER(MATCH(F373,Sheet4!$K$92:$K$101,0)),1,0)+IF(ISNUMBER(MATCH(G373,Sheet4!$K$92:$K$101,0)),1,0)+IF(ISNUMBER(MATCH(H373,Sheet4!$K$92:$K$101,0)),1,0)+IF(ISNUMBER(MATCH(I373,Sheet4!$K$92:$K$101,0)),1,0)+IF(ISNUMBER(MATCH(J373,Sheet4!$K$92:$K$101,0)),1,0))
-
(IF(ISNUMBER(MATCH(B373,Sheet4!$F$2:$F$11,0)),1,0)+IF(ISNUMBER(MATCH(C373,Sheet4!$F$2:$F$11,0)),1,0)+IF(ISNUMBER(MATCH(D373,Sheet4!$F$2:$F$11,0)),1,0)+IF(ISNUMBER(MATCH(E373,Sheet4!$F$2:$F$11,0)),1,0)+IF(ISNUMBER(MATCH(F373,Sheet4!$F$2:$F$11,0)),1,0)+IF(ISNUMBER(MATCH(G373,Sheet4!$F$2:$F$11,0)),1,0)+IF(ISNUMBER(MATCH(H373,Sheet4!$F$2:$F$11,0)),1,0)+IF(ISNUMBER(MATCH(I373,Sheet4!$F$2:$F$11,0)),1,0)+IF(ISNUMBER(MATCH(J373,Sheet4!$F$2:$F$11,0)),1,0))</f>
        <v>0</v>
      </c>
      <c r="P373" s="40" t="str">
        <f>IFERROR(INDEX(Sheet4!$G:$G,MATCH(Sheet1!B373,Sheet4!$F:$F,0))+INDEX(Sheet4!$G:$G,MATCH(Sheet1!C373,Sheet4!$F:$F,0))+INDEX(Sheet4!$G:$G,MATCH(Sheet1!D373,Sheet4!$F:$F,0))+INDEX(Sheet4!$G:$G,MATCH(Sheet1!E373,Sheet4!$F:$F,0))+INDEX(Sheet4!$G:$G,MATCH(Sheet1!F373,Sheet4!$F:$F,0))+INDEX(Sheet4!$G:$G,MATCH(Sheet1!G373,Sheet4!$F:$F,0))+INDEX(Sheet4!$G:$G,MATCH(Sheet1!H373,Sheet4!$F:$F,0))+INDEX(Sheet4!$G:$G,MATCH(Sheet1!I373,Sheet4!$F:$F,0))+INDEX(Sheet4!$G:$G,MATCH(Sheet1!J373,Sheet4!$F:$F,0)),"")</f>
        <v/>
      </c>
      <c r="Q373" s="15"/>
      <c r="R373" s="18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19"/>
      <c r="AD373" s="19"/>
      <c r="AE373" s="20"/>
      <c r="AF373">
        <f si="115" t="shared"/>
        <v>0</v>
      </c>
      <c r="AH373">
        <v>350</v>
      </c>
      <c r="AI373" t="str">
        <f si="114" t="shared"/>
        <v>Trae YoungIsaiah CanaanDonovan MitchellMonte MorrisWill BartonKelly OubreKenneth FariedJosh JacksonRudy Gobert</v>
      </c>
      <c r="AJ373">
        <f si="116" t="shared"/>
        <v>0</v>
      </c>
      <c r="AK373">
        <f si="117" t="shared"/>
        <v>0</v>
      </c>
      <c r="AL373">
        <f si="118" t="shared"/>
        <v>0</v>
      </c>
      <c r="AM373">
        <f si="119" t="shared"/>
        <v>0</v>
      </c>
      <c r="AN373">
        <f si="120" t="shared"/>
        <v>0</v>
      </c>
      <c r="AO373">
        <f si="121" t="shared"/>
        <v>0</v>
      </c>
      <c r="AP373">
        <f si="122" t="shared"/>
        <v>0</v>
      </c>
      <c r="AQ373">
        <f si="123" t="shared"/>
        <v>0</v>
      </c>
      <c r="AR373">
        <f si="124" t="shared"/>
        <v>0</v>
      </c>
      <c r="AS373">
        <f si="125" t="shared"/>
        <v>0</v>
      </c>
      <c r="AU373" t="str">
        <f>IFERROR(VLOOKUP(C373,Results!$A$2:$B$240,2,FALSE)+VLOOKUP(D373,Results!$A$2:$B$240,2,FALSE)+VLOOKUP(E373,Results!$A$2:$B$240,2,FALSE)+VLOOKUP(F373,Results!$A$2:$B$240,2,FALSE)+VLOOKUP(G373,Results!$A$2:$B$240,2,FALSE)+VLOOKUP(H373,Results!$A$2:$B$240,2,FALSE)+VLOOKUP(I373,Results!$A$2:$B$240,2,FALSE)+VLOOKUP(J373,Results!$A$2:$B$240,2,FALSE)+VLOOKUP(B373,Results!$A$2:$B$240,2,FALSE)-MIN(VLOOKUP(C373,Results!$A$2:$B$240,2,FALSE),VLOOKUP(D373,Results!$A$2:$B$240,2,FALSE),VLOOKUP(E373,Results!$A$2:$B$240,2,FALSE),VLOOKUP(F373,Results!$A$2:$B$240,2,FALSE),VLOOKUP(G373,Results!$A$2:$B$240,2,FALSE),VLOOKUP(H373,Results!$A$2:$B$240,2,FALSE),VLOOKUP(I373,Results!$A$2:$B$240,2,FALSE),VLOOKUP(J373,Results!$A$2:$B$240,2,FALSE),VLOOKUP(B373,Results!$A$2:$B$240,2,FALSE)),"")</f>
        <v/>
      </c>
    </row>
    <row customHeight="1" ht="18.75" r="374" spans="2:47" x14ac:dyDescent="0.3">
      <c r="B374" s="7" t="s">
        <v>166</v>
      </c>
      <c r="C374" s="7" t="s">
        <v>116</v>
      </c>
      <c r="D374" s="7" t="s">
        <v>173</v>
      </c>
      <c r="E374" s="7" t="s">
        <v>146</v>
      </c>
      <c r="F374" s="7" t="s">
        <v>177</v>
      </c>
      <c r="G374" s="7" t="s">
        <v>179</v>
      </c>
      <c r="H374" s="7" t="s">
        <v>92</v>
      </c>
      <c r="I374" s="7" t="s">
        <v>152</v>
      </c>
      <c r="J374" s="7" t="s">
        <v>186</v>
      </c>
      <c r="K374" t="n">
        <v>15.0</v>
      </c>
      <c r="L374" s="30">
        <f si="112" t="shared"/>
        <v>0</v>
      </c>
      <c r="M374" s="6"/>
      <c r="N374" s="35" t="str">
        <f si="113" t="shared"/>
        <v/>
      </c>
      <c r="O374" s="59">
        <f>(IF(ISNUMBER(MATCH(B374,Sheet4!$K$92:$K$101,0)),1,0)+IF(ISNUMBER(MATCH(C374,Sheet4!$K$92:$K$101,0)),1,0)+IF(ISNUMBER(MATCH(D374,Sheet4!$K$92:$K$101,0)),1,0)+IF(ISNUMBER(MATCH(E374,Sheet4!$K$92:$K$101,0)),1,0)+IF(ISNUMBER(MATCH(F374,Sheet4!$K$92:$K$101,0)),1,0)+IF(ISNUMBER(MATCH(G374,Sheet4!$K$92:$K$101,0)),1,0)+IF(ISNUMBER(MATCH(H374,Sheet4!$K$92:$K$101,0)),1,0)+IF(ISNUMBER(MATCH(I374,Sheet4!$K$92:$K$101,0)),1,0)+IF(ISNUMBER(MATCH(J374,Sheet4!$K$92:$K$101,0)),1,0))
-
(IF(ISNUMBER(MATCH(B374,Sheet4!$F$2:$F$11,0)),1,0)+IF(ISNUMBER(MATCH(C374,Sheet4!$F$2:$F$11,0)),1,0)+IF(ISNUMBER(MATCH(D374,Sheet4!$F$2:$F$11,0)),1,0)+IF(ISNUMBER(MATCH(E374,Sheet4!$F$2:$F$11,0)),1,0)+IF(ISNUMBER(MATCH(F374,Sheet4!$F$2:$F$11,0)),1,0)+IF(ISNUMBER(MATCH(G374,Sheet4!$F$2:$F$11,0)),1,0)+IF(ISNUMBER(MATCH(H374,Sheet4!$F$2:$F$11,0)),1,0)+IF(ISNUMBER(MATCH(I374,Sheet4!$F$2:$F$11,0)),1,0)+IF(ISNUMBER(MATCH(J374,Sheet4!$F$2:$F$11,0)),1,0))</f>
        <v>0</v>
      </c>
      <c r="P374" s="40" t="str">
        <f>IFERROR(INDEX(Sheet4!$G:$G,MATCH(Sheet1!B374,Sheet4!$F:$F,0))+INDEX(Sheet4!$G:$G,MATCH(Sheet1!C374,Sheet4!$F:$F,0))+INDEX(Sheet4!$G:$G,MATCH(Sheet1!D374,Sheet4!$F:$F,0))+INDEX(Sheet4!$G:$G,MATCH(Sheet1!E374,Sheet4!$F:$F,0))+INDEX(Sheet4!$G:$G,MATCH(Sheet1!F374,Sheet4!$F:$F,0))+INDEX(Sheet4!$G:$G,MATCH(Sheet1!G374,Sheet4!$F:$F,0))+INDEX(Sheet4!$G:$G,MATCH(Sheet1!H374,Sheet4!$F:$F,0))+INDEX(Sheet4!$G:$G,MATCH(Sheet1!I374,Sheet4!$F:$F,0))+INDEX(Sheet4!$G:$G,MATCH(Sheet1!J374,Sheet4!$F:$F,0)),"")</f>
        <v/>
      </c>
      <c r="Q374" s="15"/>
      <c r="R374" s="18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19"/>
      <c r="AD374" s="19"/>
      <c r="AE374" s="20"/>
      <c r="AF374">
        <f si="115" t="shared"/>
        <v>0</v>
      </c>
      <c r="AH374">
        <v>351</v>
      </c>
      <c r="AI374" t="str">
        <f si="114" t="shared"/>
        <v>Ben SimmonsRicky RubioDevin BookerMonte MorrisJae CrowderGerald GreenMarvin BagleyJosh JacksonKarl-Anthony Towns</v>
      </c>
      <c r="AJ374">
        <f si="116" t="shared"/>
        <v>0</v>
      </c>
      <c r="AK374">
        <f si="117" t="shared"/>
        <v>0</v>
      </c>
      <c r="AL374">
        <f si="118" t="shared"/>
        <v>0</v>
      </c>
      <c r="AM374">
        <f si="119" t="shared"/>
        <v>0</v>
      </c>
      <c r="AN374">
        <f si="120" t="shared"/>
        <v>0</v>
      </c>
      <c r="AO374">
        <f si="121" t="shared"/>
        <v>0</v>
      </c>
      <c r="AP374">
        <f si="122" t="shared"/>
        <v>0</v>
      </c>
      <c r="AQ374">
        <f si="123" t="shared"/>
        <v>0</v>
      </c>
      <c r="AR374">
        <f si="124" t="shared"/>
        <v>0</v>
      </c>
      <c r="AS374">
        <f si="125" t="shared"/>
        <v>0</v>
      </c>
      <c r="AU374" t="str">
        <f>IFERROR(VLOOKUP(C374,Results!$A$2:$B$240,2,FALSE)+VLOOKUP(D374,Results!$A$2:$B$240,2,FALSE)+VLOOKUP(E374,Results!$A$2:$B$240,2,FALSE)+VLOOKUP(F374,Results!$A$2:$B$240,2,FALSE)+VLOOKUP(G374,Results!$A$2:$B$240,2,FALSE)+VLOOKUP(H374,Results!$A$2:$B$240,2,FALSE)+VLOOKUP(I374,Results!$A$2:$B$240,2,FALSE)+VLOOKUP(J374,Results!$A$2:$B$240,2,FALSE)+VLOOKUP(B374,Results!$A$2:$B$240,2,FALSE)-MIN(VLOOKUP(C374,Results!$A$2:$B$240,2,FALSE),VLOOKUP(D374,Results!$A$2:$B$240,2,FALSE),VLOOKUP(E374,Results!$A$2:$B$240,2,FALSE),VLOOKUP(F374,Results!$A$2:$B$240,2,FALSE),VLOOKUP(G374,Results!$A$2:$B$240,2,FALSE),VLOOKUP(H374,Results!$A$2:$B$240,2,FALSE),VLOOKUP(I374,Results!$A$2:$B$240,2,FALSE),VLOOKUP(J374,Results!$A$2:$B$240,2,FALSE),VLOOKUP(B374,Results!$A$2:$B$240,2,FALSE)),"")</f>
        <v/>
      </c>
    </row>
    <row customHeight="1" ht="18.75" r="375" spans="2:47" x14ac:dyDescent="0.3">
      <c r="B375" s="7" t="s">
        <v>166</v>
      </c>
      <c r="C375" s="7" t="s">
        <v>170</v>
      </c>
      <c r="D375" s="7" t="s">
        <v>172</v>
      </c>
      <c r="E375" s="7" t="s">
        <v>146</v>
      </c>
      <c r="F375" s="7" t="s">
        <v>177</v>
      </c>
      <c r="G375" s="7" t="s">
        <v>90</v>
      </c>
      <c r="H375" s="7" t="s">
        <v>181</v>
      </c>
      <c r="I375" s="7" t="s">
        <v>154</v>
      </c>
      <c r="J375" s="7" t="s">
        <v>156</v>
      </c>
      <c r="K375" t="n">
        <v>15.0</v>
      </c>
      <c r="L375" s="30">
        <f si="112" t="shared"/>
        <v>0</v>
      </c>
      <c r="M375" s="6"/>
      <c r="N375" s="35" t="str">
        <f si="113" t="shared"/>
        <v/>
      </c>
      <c r="O375" s="59">
        <f>(IF(ISNUMBER(MATCH(B375,Sheet4!$K$92:$K$101,0)),1,0)+IF(ISNUMBER(MATCH(C375,Sheet4!$K$92:$K$101,0)),1,0)+IF(ISNUMBER(MATCH(D375,Sheet4!$K$92:$K$101,0)),1,0)+IF(ISNUMBER(MATCH(E375,Sheet4!$K$92:$K$101,0)),1,0)+IF(ISNUMBER(MATCH(F375,Sheet4!$K$92:$K$101,0)),1,0)+IF(ISNUMBER(MATCH(G375,Sheet4!$K$92:$K$101,0)),1,0)+IF(ISNUMBER(MATCH(H375,Sheet4!$K$92:$K$101,0)),1,0)+IF(ISNUMBER(MATCH(I375,Sheet4!$K$92:$K$101,0)),1,0)+IF(ISNUMBER(MATCH(J375,Sheet4!$K$92:$K$101,0)),1,0))
-
(IF(ISNUMBER(MATCH(B375,Sheet4!$F$2:$F$11,0)),1,0)+IF(ISNUMBER(MATCH(C375,Sheet4!$F$2:$F$11,0)),1,0)+IF(ISNUMBER(MATCH(D375,Sheet4!$F$2:$F$11,0)),1,0)+IF(ISNUMBER(MATCH(E375,Sheet4!$F$2:$F$11,0)),1,0)+IF(ISNUMBER(MATCH(F375,Sheet4!$F$2:$F$11,0)),1,0)+IF(ISNUMBER(MATCH(G375,Sheet4!$F$2:$F$11,0)),1,0)+IF(ISNUMBER(MATCH(H375,Sheet4!$F$2:$F$11,0)),1,0)+IF(ISNUMBER(MATCH(I375,Sheet4!$F$2:$F$11,0)),1,0)+IF(ISNUMBER(MATCH(J375,Sheet4!$F$2:$F$11,0)),1,0))</f>
        <v>0</v>
      </c>
      <c r="P375" s="40" t="str">
        <f>IFERROR(INDEX(Sheet4!$G:$G,MATCH(Sheet1!B375,Sheet4!$F:$F,0))+INDEX(Sheet4!$G:$G,MATCH(Sheet1!C375,Sheet4!$F:$F,0))+INDEX(Sheet4!$G:$G,MATCH(Sheet1!D375,Sheet4!$F:$F,0))+INDEX(Sheet4!$G:$G,MATCH(Sheet1!E375,Sheet4!$F:$F,0))+INDEX(Sheet4!$G:$G,MATCH(Sheet1!F375,Sheet4!$F:$F,0))+INDEX(Sheet4!$G:$G,MATCH(Sheet1!G375,Sheet4!$F:$F,0))+INDEX(Sheet4!$G:$G,MATCH(Sheet1!H375,Sheet4!$F:$F,0))+INDEX(Sheet4!$G:$G,MATCH(Sheet1!I375,Sheet4!$F:$F,0))+INDEX(Sheet4!$G:$G,MATCH(Sheet1!J375,Sheet4!$F:$F,0)),"")</f>
        <v/>
      </c>
      <c r="Q375" s="15"/>
      <c r="R375" s="18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19"/>
      <c r="AD375" s="19"/>
      <c r="AE375" s="20"/>
      <c r="AF375">
        <f si="115" t="shared"/>
        <v>0</v>
      </c>
      <c r="AH375">
        <v>352</v>
      </c>
      <c r="AI375" t="str">
        <f si="114" t="shared"/>
        <v>De'Aaron FoxRicky RubioDevin BookerJimmy ButlerWill BartonKelly OubreJosh JacksonTrey LylesDeandre Ayton</v>
      </c>
      <c r="AJ375">
        <f si="116" t="shared"/>
        <v>0</v>
      </c>
      <c r="AK375">
        <f si="117" t="shared"/>
        <v>0</v>
      </c>
      <c r="AL375">
        <f si="118" t="shared"/>
        <v>0</v>
      </c>
      <c r="AM375">
        <f si="119" t="shared"/>
        <v>0</v>
      </c>
      <c r="AN375">
        <f si="120" t="shared"/>
        <v>0</v>
      </c>
      <c r="AO375">
        <f si="121" t="shared"/>
        <v>0</v>
      </c>
      <c r="AP375">
        <f si="122" t="shared"/>
        <v>0</v>
      </c>
      <c r="AQ375">
        <f si="123" t="shared"/>
        <v>0</v>
      </c>
      <c r="AR375">
        <f si="124" t="shared"/>
        <v>0</v>
      </c>
      <c r="AS375">
        <f si="125" t="shared"/>
        <v>0</v>
      </c>
      <c r="AU375" t="str">
        <f>IFERROR(VLOOKUP(C375,Results!$A$2:$B$240,2,FALSE)+VLOOKUP(D375,Results!$A$2:$B$240,2,FALSE)+VLOOKUP(E375,Results!$A$2:$B$240,2,FALSE)+VLOOKUP(F375,Results!$A$2:$B$240,2,FALSE)+VLOOKUP(G375,Results!$A$2:$B$240,2,FALSE)+VLOOKUP(H375,Results!$A$2:$B$240,2,FALSE)+VLOOKUP(I375,Results!$A$2:$B$240,2,FALSE)+VLOOKUP(J375,Results!$A$2:$B$240,2,FALSE)+VLOOKUP(B375,Results!$A$2:$B$240,2,FALSE)-MIN(VLOOKUP(C375,Results!$A$2:$B$240,2,FALSE),VLOOKUP(D375,Results!$A$2:$B$240,2,FALSE),VLOOKUP(E375,Results!$A$2:$B$240,2,FALSE),VLOOKUP(F375,Results!$A$2:$B$240,2,FALSE),VLOOKUP(G375,Results!$A$2:$B$240,2,FALSE),VLOOKUP(H375,Results!$A$2:$B$240,2,FALSE),VLOOKUP(I375,Results!$A$2:$B$240,2,FALSE),VLOOKUP(J375,Results!$A$2:$B$240,2,FALSE),VLOOKUP(B375,Results!$A$2:$B$240,2,FALSE)),"")</f>
        <v/>
      </c>
    </row>
    <row customHeight="1" ht="18.75" r="376" spans="2:47" x14ac:dyDescent="0.3">
      <c r="B376" s="7" t="s">
        <v>87</v>
      </c>
      <c r="C376" s="7" t="s">
        <v>170</v>
      </c>
      <c r="D376" s="7" t="s">
        <v>172</v>
      </c>
      <c r="E376" s="7" t="s">
        <v>146</v>
      </c>
      <c r="F376" s="7" t="s">
        <v>150</v>
      </c>
      <c r="G376" s="7" t="s">
        <v>178</v>
      </c>
      <c r="H376" s="7" t="s">
        <v>92</v>
      </c>
      <c r="I376" s="7" t="s">
        <v>152</v>
      </c>
      <c r="J376" s="7" t="s">
        <v>188</v>
      </c>
      <c r="K376" t="n">
        <v>15.0</v>
      </c>
      <c r="L376" s="30">
        <f si="112" t="shared"/>
        <v>0</v>
      </c>
      <c r="M376" s="6"/>
      <c r="N376" s="35" t="str">
        <f si="113" t="shared"/>
        <v/>
      </c>
      <c r="O376" s="59">
        <f>(IF(ISNUMBER(MATCH(B376,Sheet4!$K$92:$K$101,0)),1,0)+IF(ISNUMBER(MATCH(C376,Sheet4!$K$92:$K$101,0)),1,0)+IF(ISNUMBER(MATCH(D376,Sheet4!$K$92:$K$101,0)),1,0)+IF(ISNUMBER(MATCH(E376,Sheet4!$K$92:$K$101,0)),1,0)+IF(ISNUMBER(MATCH(F376,Sheet4!$K$92:$K$101,0)),1,0)+IF(ISNUMBER(MATCH(G376,Sheet4!$K$92:$K$101,0)),1,0)+IF(ISNUMBER(MATCH(H376,Sheet4!$K$92:$K$101,0)),1,0)+IF(ISNUMBER(MATCH(I376,Sheet4!$K$92:$K$101,0)),1,0)+IF(ISNUMBER(MATCH(J376,Sheet4!$K$92:$K$101,0)),1,0))
-
(IF(ISNUMBER(MATCH(B376,Sheet4!$F$2:$F$11,0)),1,0)+IF(ISNUMBER(MATCH(C376,Sheet4!$F$2:$F$11,0)),1,0)+IF(ISNUMBER(MATCH(D376,Sheet4!$F$2:$F$11,0)),1,0)+IF(ISNUMBER(MATCH(E376,Sheet4!$F$2:$F$11,0)),1,0)+IF(ISNUMBER(MATCH(F376,Sheet4!$F$2:$F$11,0)),1,0)+IF(ISNUMBER(MATCH(G376,Sheet4!$F$2:$F$11,0)),1,0)+IF(ISNUMBER(MATCH(H376,Sheet4!$F$2:$F$11,0)),1,0)+IF(ISNUMBER(MATCH(I376,Sheet4!$F$2:$F$11,0)),1,0)+IF(ISNUMBER(MATCH(J376,Sheet4!$F$2:$F$11,0)),1,0))</f>
        <v>0</v>
      </c>
      <c r="P376" s="40" t="str">
        <f>IFERROR(INDEX(Sheet4!$G:$G,MATCH(Sheet1!B376,Sheet4!$F:$F,0))+INDEX(Sheet4!$G:$G,MATCH(Sheet1!C376,Sheet4!$F:$F,0))+INDEX(Sheet4!$G:$G,MATCH(Sheet1!D376,Sheet4!$F:$F,0))+INDEX(Sheet4!$G:$G,MATCH(Sheet1!E376,Sheet4!$F:$F,0))+INDEX(Sheet4!$G:$G,MATCH(Sheet1!F376,Sheet4!$F:$F,0))+INDEX(Sheet4!$G:$G,MATCH(Sheet1!G376,Sheet4!$F:$F,0))+INDEX(Sheet4!$G:$G,MATCH(Sheet1!H376,Sheet4!$F:$F,0))+INDEX(Sheet4!$G:$G,MATCH(Sheet1!I376,Sheet4!$F:$F,0))+INDEX(Sheet4!$G:$G,MATCH(Sheet1!J376,Sheet4!$F:$F,0)),"")</f>
        <v/>
      </c>
      <c r="Q376" s="15"/>
      <c r="R376" s="18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19"/>
      <c r="AD376" s="19"/>
      <c r="AE376" s="20"/>
      <c r="AF376">
        <f si="115" t="shared"/>
        <v>0</v>
      </c>
      <c r="AH376">
        <v>353</v>
      </c>
      <c r="AI376" t="str">
        <f si="114" t="shared"/>
        <v>Ben SimmonsDe'Aaron FoxMonte MorrisTorrey CraigKelly OubreGerald GreenKenneth FariedPaul MillsapNikola Jokic</v>
      </c>
      <c r="AJ376">
        <f si="116" t="shared"/>
        <v>0</v>
      </c>
      <c r="AK376">
        <f si="117" t="shared"/>
        <v>0</v>
      </c>
      <c r="AL376">
        <f si="118" t="shared"/>
        <v>0</v>
      </c>
      <c r="AM376">
        <f si="119" t="shared"/>
        <v>0</v>
      </c>
      <c r="AN376">
        <f si="120" t="shared"/>
        <v>0</v>
      </c>
      <c r="AO376">
        <f si="121" t="shared"/>
        <v>0</v>
      </c>
      <c r="AP376">
        <f si="122" t="shared"/>
        <v>0</v>
      </c>
      <c r="AQ376">
        <f si="123" t="shared"/>
        <v>0</v>
      </c>
      <c r="AR376">
        <f si="124" t="shared"/>
        <v>0</v>
      </c>
      <c r="AS376">
        <f si="125" t="shared"/>
        <v>0</v>
      </c>
      <c r="AU376" t="str">
        <f>IFERROR(VLOOKUP(C376,Results!$A$2:$B$240,2,FALSE)+VLOOKUP(D376,Results!$A$2:$B$240,2,FALSE)+VLOOKUP(E376,Results!$A$2:$B$240,2,FALSE)+VLOOKUP(F376,Results!$A$2:$B$240,2,FALSE)+VLOOKUP(G376,Results!$A$2:$B$240,2,FALSE)+VLOOKUP(H376,Results!$A$2:$B$240,2,FALSE)+VLOOKUP(I376,Results!$A$2:$B$240,2,FALSE)+VLOOKUP(J376,Results!$A$2:$B$240,2,FALSE)+VLOOKUP(B376,Results!$A$2:$B$240,2,FALSE)-MIN(VLOOKUP(C376,Results!$A$2:$B$240,2,FALSE),VLOOKUP(D376,Results!$A$2:$B$240,2,FALSE),VLOOKUP(E376,Results!$A$2:$B$240,2,FALSE),VLOOKUP(F376,Results!$A$2:$B$240,2,FALSE),VLOOKUP(G376,Results!$A$2:$B$240,2,FALSE),VLOOKUP(H376,Results!$A$2:$B$240,2,FALSE),VLOOKUP(I376,Results!$A$2:$B$240,2,FALSE),VLOOKUP(J376,Results!$A$2:$B$240,2,FALSE),VLOOKUP(B376,Results!$A$2:$B$240,2,FALSE)),"")</f>
        <v/>
      </c>
    </row>
    <row r="377" spans="2:47" x14ac:dyDescent="0.3">
      <c r="B377" s="7" t="s">
        <v>108</v>
      </c>
      <c r="C377" s="7" t="s">
        <v>170</v>
      </c>
      <c r="D377" s="7" t="s">
        <v>145</v>
      </c>
      <c r="E377" s="7" t="s">
        <v>146</v>
      </c>
      <c r="F377" s="7" t="s">
        <v>150</v>
      </c>
      <c r="G377" s="7" t="s">
        <v>179</v>
      </c>
      <c r="H377" s="7" t="s">
        <v>181</v>
      </c>
      <c r="I377" s="7" t="s">
        <v>152</v>
      </c>
      <c r="J377" s="7" t="s">
        <v>186</v>
      </c>
      <c r="K377" t="n">
        <v>15.0</v>
      </c>
      <c r="L377" s="30">
        <f si="112" t="shared"/>
        <v>0</v>
      </c>
      <c r="M377" s="6"/>
      <c r="N377" s="35" t="str">
        <f si="113" t="shared"/>
        <v/>
      </c>
      <c r="O377" s="59">
        <f>(IF(ISNUMBER(MATCH(B377,Sheet4!$K$92:$K$101,0)),1,0)+IF(ISNUMBER(MATCH(C377,Sheet4!$K$92:$K$101,0)),1,0)+IF(ISNUMBER(MATCH(D377,Sheet4!$K$92:$K$101,0)),1,0)+IF(ISNUMBER(MATCH(E377,Sheet4!$K$92:$K$101,0)),1,0)+IF(ISNUMBER(MATCH(F377,Sheet4!$K$92:$K$101,0)),1,0)+IF(ISNUMBER(MATCH(G377,Sheet4!$K$92:$K$101,0)),1,0)+IF(ISNUMBER(MATCH(H377,Sheet4!$K$92:$K$101,0)),1,0)+IF(ISNUMBER(MATCH(I377,Sheet4!$K$92:$K$101,0)),1,0)+IF(ISNUMBER(MATCH(J377,Sheet4!$K$92:$K$101,0)),1,0))
-
(IF(ISNUMBER(MATCH(B377,Sheet4!$F$2:$F$11,0)),1,0)+IF(ISNUMBER(MATCH(C377,Sheet4!$F$2:$F$11,0)),1,0)+IF(ISNUMBER(MATCH(D377,Sheet4!$F$2:$F$11,0)),1,0)+IF(ISNUMBER(MATCH(E377,Sheet4!$F$2:$F$11,0)),1,0)+IF(ISNUMBER(MATCH(F377,Sheet4!$F$2:$F$11,0)),1,0)+IF(ISNUMBER(MATCH(G377,Sheet4!$F$2:$F$11,0)),1,0)+IF(ISNUMBER(MATCH(H377,Sheet4!$F$2:$F$11,0)),1,0)+IF(ISNUMBER(MATCH(I377,Sheet4!$F$2:$F$11,0)),1,0)+IF(ISNUMBER(MATCH(J377,Sheet4!$F$2:$F$11,0)),1,0))</f>
        <v>0</v>
      </c>
      <c r="P377" s="40" t="str">
        <f>IFERROR(INDEX(Sheet4!$G:$G,MATCH(Sheet1!B377,Sheet4!$F:$F,0))+INDEX(Sheet4!$G:$G,MATCH(Sheet1!C377,Sheet4!$F:$F,0))+INDEX(Sheet4!$G:$G,MATCH(Sheet1!D377,Sheet4!$F:$F,0))+INDEX(Sheet4!$G:$G,MATCH(Sheet1!E377,Sheet4!$F:$F,0))+INDEX(Sheet4!$G:$G,MATCH(Sheet1!F377,Sheet4!$F:$F,0))+INDEX(Sheet4!$G:$G,MATCH(Sheet1!G377,Sheet4!$F:$F,0))+INDEX(Sheet4!$G:$G,MATCH(Sheet1!H377,Sheet4!$F:$F,0))+INDEX(Sheet4!$G:$G,MATCH(Sheet1!I377,Sheet4!$F:$F,0))+INDEX(Sheet4!$G:$G,MATCH(Sheet1!J377,Sheet4!$F:$F,0)),"")</f>
        <v/>
      </c>
      <c r="Q377" s="15"/>
      <c r="R377" s="18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19"/>
      <c r="AD377" s="19"/>
      <c r="AE377" s="20"/>
      <c r="AF377">
        <f si="115" t="shared"/>
        <v>0</v>
      </c>
      <c r="AH377">
        <v>354</v>
      </c>
      <c r="AI377" t="str">
        <f si="114" t="shared"/>
        <v>Ben SimmonsRicky RubioJimmy ButlerMalik BeasleyKelly OubreLuol DengKenneth FariedJosh JacksonDeandre Ayton</v>
      </c>
      <c r="AJ377">
        <f si="116" t="shared"/>
        <v>0</v>
      </c>
      <c r="AK377">
        <f si="117" t="shared"/>
        <v>0</v>
      </c>
      <c r="AL377">
        <f si="118" t="shared"/>
        <v>0</v>
      </c>
      <c r="AM377">
        <f si="119" t="shared"/>
        <v>0</v>
      </c>
      <c r="AN377">
        <f si="120" t="shared"/>
        <v>0</v>
      </c>
      <c r="AO377">
        <f si="121" t="shared"/>
        <v>0</v>
      </c>
      <c r="AP377">
        <f si="122" t="shared"/>
        <v>0</v>
      </c>
      <c r="AQ377">
        <f si="123" t="shared"/>
        <v>0</v>
      </c>
      <c r="AR377">
        <f si="124" t="shared"/>
        <v>0</v>
      </c>
      <c r="AS377">
        <f si="125" t="shared"/>
        <v>0</v>
      </c>
      <c r="AU377" t="str">
        <f>IFERROR(VLOOKUP(C377,Results!$A$2:$B$240,2,FALSE)+VLOOKUP(D377,Results!$A$2:$B$240,2,FALSE)+VLOOKUP(E377,Results!$A$2:$B$240,2,FALSE)+VLOOKUP(F377,Results!$A$2:$B$240,2,FALSE)+VLOOKUP(G377,Results!$A$2:$B$240,2,FALSE)+VLOOKUP(H377,Results!$A$2:$B$240,2,FALSE)+VLOOKUP(I377,Results!$A$2:$B$240,2,FALSE)+VLOOKUP(J377,Results!$A$2:$B$240,2,FALSE)+VLOOKUP(B377,Results!$A$2:$B$240,2,FALSE)-MIN(VLOOKUP(C377,Results!$A$2:$B$240,2,FALSE),VLOOKUP(D377,Results!$A$2:$B$240,2,FALSE),VLOOKUP(E377,Results!$A$2:$B$240,2,FALSE),VLOOKUP(F377,Results!$A$2:$B$240,2,FALSE),VLOOKUP(G377,Results!$A$2:$B$240,2,FALSE),VLOOKUP(H377,Results!$A$2:$B$240,2,FALSE),VLOOKUP(I377,Results!$A$2:$B$240,2,FALSE),VLOOKUP(J377,Results!$A$2:$B$240,2,FALSE),VLOOKUP(B377,Results!$A$2:$B$240,2,FALSE)),"")</f>
        <v/>
      </c>
    </row>
    <row customHeight="1" ht="18.75" r="378" spans="2:47" x14ac:dyDescent="0.3">
      <c r="B378" s="7" t="s">
        <v>166</v>
      </c>
      <c r="C378" s="7" t="s">
        <v>170</v>
      </c>
      <c r="D378" s="7" t="s">
        <v>173</v>
      </c>
      <c r="E378" s="7" t="s">
        <v>174</v>
      </c>
      <c r="F378" s="7" t="s">
        <v>177</v>
      </c>
      <c r="G378" s="7" t="s">
        <v>178</v>
      </c>
      <c r="H378" s="7" t="s">
        <v>92</v>
      </c>
      <c r="I378" s="7" t="s">
        <v>181</v>
      </c>
      <c r="J378" s="7" t="s">
        <v>187</v>
      </c>
      <c r="K378" t="n">
        <v>15.0</v>
      </c>
      <c r="L378" s="30">
        <f si="112" t="shared"/>
        <v>0</v>
      </c>
      <c r="M378" s="6"/>
      <c r="N378" s="35" t="str">
        <f si="113" t="shared"/>
        <v/>
      </c>
      <c r="O378" s="59">
        <f>(IF(ISNUMBER(MATCH(B378,Sheet4!$K$92:$K$101,0)),1,0)+IF(ISNUMBER(MATCH(C378,Sheet4!$K$92:$K$101,0)),1,0)+IF(ISNUMBER(MATCH(D378,Sheet4!$K$92:$K$101,0)),1,0)+IF(ISNUMBER(MATCH(E378,Sheet4!$K$92:$K$101,0)),1,0)+IF(ISNUMBER(MATCH(F378,Sheet4!$K$92:$K$101,0)),1,0)+IF(ISNUMBER(MATCH(G378,Sheet4!$K$92:$K$101,0)),1,0)+IF(ISNUMBER(MATCH(H378,Sheet4!$K$92:$K$101,0)),1,0)+IF(ISNUMBER(MATCH(I378,Sheet4!$K$92:$K$101,0)),1,0)+IF(ISNUMBER(MATCH(J378,Sheet4!$K$92:$K$101,0)),1,0))
-
(IF(ISNUMBER(MATCH(B378,Sheet4!$F$2:$F$11,0)),1,0)+IF(ISNUMBER(MATCH(C378,Sheet4!$F$2:$F$11,0)),1,0)+IF(ISNUMBER(MATCH(D378,Sheet4!$F$2:$F$11,0)),1,0)+IF(ISNUMBER(MATCH(E378,Sheet4!$F$2:$F$11,0)),1,0)+IF(ISNUMBER(MATCH(F378,Sheet4!$F$2:$F$11,0)),1,0)+IF(ISNUMBER(MATCH(G378,Sheet4!$F$2:$F$11,0)),1,0)+IF(ISNUMBER(MATCH(H378,Sheet4!$F$2:$F$11,0)),1,0)+IF(ISNUMBER(MATCH(I378,Sheet4!$F$2:$F$11,0)),1,0)+IF(ISNUMBER(MATCH(J378,Sheet4!$F$2:$F$11,0)),1,0))</f>
        <v>0</v>
      </c>
      <c r="P378" s="40" t="str">
        <f>IFERROR(INDEX(Sheet4!$G:$G,MATCH(Sheet1!B378,Sheet4!$F:$F,0))+INDEX(Sheet4!$G:$G,MATCH(Sheet1!C378,Sheet4!$F:$F,0))+INDEX(Sheet4!$G:$G,MATCH(Sheet1!D378,Sheet4!$F:$F,0))+INDEX(Sheet4!$G:$G,MATCH(Sheet1!E378,Sheet4!$F:$F,0))+INDEX(Sheet4!$G:$G,MATCH(Sheet1!F378,Sheet4!$F:$F,0))+INDEX(Sheet4!$G:$G,MATCH(Sheet1!G378,Sheet4!$F:$F,0))+INDEX(Sheet4!$G:$G,MATCH(Sheet1!H378,Sheet4!$F:$F,0))+INDEX(Sheet4!$G:$G,MATCH(Sheet1!I378,Sheet4!$F:$F,0))+INDEX(Sheet4!$G:$G,MATCH(Sheet1!J378,Sheet4!$F:$F,0)),"")</f>
        <v/>
      </c>
      <c r="Q378" s="15"/>
      <c r="R378" s="18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19"/>
      <c r="AD378" s="19"/>
      <c r="AE378" s="20"/>
      <c r="AF378">
        <f si="115" t="shared"/>
        <v>0</v>
      </c>
      <c r="AH378">
        <v>355</v>
      </c>
      <c r="AI378" t="str">
        <f si="114" t="shared"/>
        <v>Ben SimmonsLandry ShametDevin BookerMalik BeasleyKelly OubreJae CrowderMarvin BagleyJosh JacksonKarl-Anthony Towns</v>
      </c>
      <c r="AJ378">
        <f si="116" t="shared"/>
        <v>0</v>
      </c>
      <c r="AK378">
        <f si="117" t="shared"/>
        <v>0</v>
      </c>
      <c r="AL378">
        <f si="118" t="shared"/>
        <v>0</v>
      </c>
      <c r="AM378">
        <f si="119" t="shared"/>
        <v>0</v>
      </c>
      <c r="AN378">
        <f si="120" t="shared"/>
        <v>0</v>
      </c>
      <c r="AO378">
        <f si="121" t="shared"/>
        <v>0</v>
      </c>
      <c r="AP378">
        <f si="122" t="shared"/>
        <v>0</v>
      </c>
      <c r="AQ378">
        <f si="123" t="shared"/>
        <v>0</v>
      </c>
      <c r="AR378">
        <f si="124" t="shared"/>
        <v>0</v>
      </c>
      <c r="AS378">
        <f si="125" t="shared"/>
        <v>0</v>
      </c>
      <c r="AU378" t="str">
        <f>IFERROR(VLOOKUP(C378,Results!$A$2:$B$240,2,FALSE)+VLOOKUP(D378,Results!$A$2:$B$240,2,FALSE)+VLOOKUP(E378,Results!$A$2:$B$240,2,FALSE)+VLOOKUP(F378,Results!$A$2:$B$240,2,FALSE)+VLOOKUP(G378,Results!$A$2:$B$240,2,FALSE)+VLOOKUP(H378,Results!$A$2:$B$240,2,FALSE)+VLOOKUP(I378,Results!$A$2:$B$240,2,FALSE)+VLOOKUP(J378,Results!$A$2:$B$240,2,FALSE)+VLOOKUP(B378,Results!$A$2:$B$240,2,FALSE)-MIN(VLOOKUP(C378,Results!$A$2:$B$240,2,FALSE),VLOOKUP(D378,Results!$A$2:$B$240,2,FALSE),VLOOKUP(E378,Results!$A$2:$B$240,2,FALSE),VLOOKUP(F378,Results!$A$2:$B$240,2,FALSE),VLOOKUP(G378,Results!$A$2:$B$240,2,FALSE),VLOOKUP(H378,Results!$A$2:$B$240,2,FALSE),VLOOKUP(I378,Results!$A$2:$B$240,2,FALSE),VLOOKUP(J378,Results!$A$2:$B$240,2,FALSE),VLOOKUP(B378,Results!$A$2:$B$240,2,FALSE)),"")</f>
        <v/>
      </c>
    </row>
    <row customHeight="1" ht="18.75" r="379" spans="2:47" x14ac:dyDescent="0.3">
      <c r="B379" s="7" t="s">
        <v>166</v>
      </c>
      <c r="C379" s="7" t="s">
        <v>87</v>
      </c>
      <c r="D379" s="7" t="s">
        <v>146</v>
      </c>
      <c r="E379" s="7" t="s">
        <v>148</v>
      </c>
      <c r="F379" s="7" t="s">
        <v>177</v>
      </c>
      <c r="G379" s="7" t="s">
        <v>114</v>
      </c>
      <c r="H379" s="7" t="s">
        <v>93</v>
      </c>
      <c r="I379" s="7" t="s">
        <v>181</v>
      </c>
      <c r="J379" s="7" t="s">
        <v>188</v>
      </c>
      <c r="K379" t="n">
        <v>15.0</v>
      </c>
      <c r="L379" s="30">
        <f si="112" t="shared"/>
        <v>0</v>
      </c>
      <c r="M379" s="6"/>
      <c r="N379" s="35" t="str">
        <f si="113" t="shared"/>
        <v/>
      </c>
      <c r="O379" s="59">
        <f>(IF(ISNUMBER(MATCH(B379,Sheet4!$K$92:$K$101,0)),1,0)+IF(ISNUMBER(MATCH(C379,Sheet4!$K$92:$K$101,0)),1,0)+IF(ISNUMBER(MATCH(D379,Sheet4!$K$92:$K$101,0)),1,0)+IF(ISNUMBER(MATCH(E379,Sheet4!$K$92:$K$101,0)),1,0)+IF(ISNUMBER(MATCH(F379,Sheet4!$K$92:$K$101,0)),1,0)+IF(ISNUMBER(MATCH(G379,Sheet4!$K$92:$K$101,0)),1,0)+IF(ISNUMBER(MATCH(H379,Sheet4!$K$92:$K$101,0)),1,0)+IF(ISNUMBER(MATCH(I379,Sheet4!$K$92:$K$101,0)),1,0)+IF(ISNUMBER(MATCH(J379,Sheet4!$K$92:$K$101,0)),1,0))
-
(IF(ISNUMBER(MATCH(B379,Sheet4!$F$2:$F$11,0)),1,0)+IF(ISNUMBER(MATCH(C379,Sheet4!$F$2:$F$11,0)),1,0)+IF(ISNUMBER(MATCH(D379,Sheet4!$F$2:$F$11,0)),1,0)+IF(ISNUMBER(MATCH(E379,Sheet4!$F$2:$F$11,0)),1,0)+IF(ISNUMBER(MATCH(F379,Sheet4!$F$2:$F$11,0)),1,0)+IF(ISNUMBER(MATCH(G379,Sheet4!$F$2:$F$11,0)),1,0)+IF(ISNUMBER(MATCH(H379,Sheet4!$F$2:$F$11,0)),1,0)+IF(ISNUMBER(MATCH(I379,Sheet4!$F$2:$F$11,0)),1,0)+IF(ISNUMBER(MATCH(J379,Sheet4!$F$2:$F$11,0)),1,0))</f>
        <v>0</v>
      </c>
      <c r="P379" s="40" t="str">
        <f>IFERROR(INDEX(Sheet4!$G:$G,MATCH(Sheet1!B379,Sheet4!$F:$F,0))+INDEX(Sheet4!$G:$G,MATCH(Sheet1!C379,Sheet4!$F:$F,0))+INDEX(Sheet4!$G:$G,MATCH(Sheet1!D379,Sheet4!$F:$F,0))+INDEX(Sheet4!$G:$G,MATCH(Sheet1!E379,Sheet4!$F:$F,0))+INDEX(Sheet4!$G:$G,MATCH(Sheet1!F379,Sheet4!$F:$F,0))+INDEX(Sheet4!$G:$G,MATCH(Sheet1!G379,Sheet4!$F:$F,0))+INDEX(Sheet4!$G:$G,MATCH(Sheet1!H379,Sheet4!$F:$F,0))+INDEX(Sheet4!$G:$G,MATCH(Sheet1!I379,Sheet4!$F:$F,0))+INDEX(Sheet4!$G:$G,MATCH(Sheet1!J379,Sheet4!$F:$F,0)),"")</f>
        <v/>
      </c>
      <c r="Q379" s="15"/>
      <c r="R379" s="18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19"/>
      <c r="AD379" s="19"/>
      <c r="AE379" s="20"/>
      <c r="AF379">
        <f si="115" t="shared"/>
        <v>0</v>
      </c>
      <c r="AH379">
        <v>356</v>
      </c>
      <c r="AI379" t="str">
        <f si="114" t="shared"/>
        <v>Ben SimmonsLandry ShametDevin BookerTorrey CraigKelly OubreMikal BridgesKenneth FariedJosh JacksonRudy Gobert</v>
      </c>
      <c r="AJ379">
        <f si="116" t="shared"/>
        <v>0</v>
      </c>
      <c r="AK379">
        <f si="117" t="shared"/>
        <v>0</v>
      </c>
      <c r="AL379">
        <f si="118" t="shared"/>
        <v>0</v>
      </c>
      <c r="AM379">
        <f si="119" t="shared"/>
        <v>0</v>
      </c>
      <c r="AN379">
        <f si="120" t="shared"/>
        <v>0</v>
      </c>
      <c r="AO379">
        <f si="121" t="shared"/>
        <v>0</v>
      </c>
      <c r="AP379">
        <f si="122" t="shared"/>
        <v>0</v>
      </c>
      <c r="AQ379">
        <f si="123" t="shared"/>
        <v>0</v>
      </c>
      <c r="AR379">
        <f si="124" t="shared"/>
        <v>0</v>
      </c>
      <c r="AS379">
        <f si="125" t="shared"/>
        <v>0</v>
      </c>
      <c r="AU379" t="str">
        <f>IFERROR(VLOOKUP(C379,Results!$A$2:$B$240,2,FALSE)+VLOOKUP(D379,Results!$A$2:$B$240,2,FALSE)+VLOOKUP(E379,Results!$A$2:$B$240,2,FALSE)+VLOOKUP(F379,Results!$A$2:$B$240,2,FALSE)+VLOOKUP(G379,Results!$A$2:$B$240,2,FALSE)+VLOOKUP(H379,Results!$A$2:$B$240,2,FALSE)+VLOOKUP(I379,Results!$A$2:$B$240,2,FALSE)+VLOOKUP(J379,Results!$A$2:$B$240,2,FALSE)+VLOOKUP(B379,Results!$A$2:$B$240,2,FALSE)-MIN(VLOOKUP(C379,Results!$A$2:$B$240,2,FALSE),VLOOKUP(D379,Results!$A$2:$B$240,2,FALSE),VLOOKUP(E379,Results!$A$2:$B$240,2,FALSE),VLOOKUP(F379,Results!$A$2:$B$240,2,FALSE),VLOOKUP(G379,Results!$A$2:$B$240,2,FALSE),VLOOKUP(H379,Results!$A$2:$B$240,2,FALSE),VLOOKUP(I379,Results!$A$2:$B$240,2,FALSE),VLOOKUP(J379,Results!$A$2:$B$240,2,FALSE),VLOOKUP(B379,Results!$A$2:$B$240,2,FALSE)),"")</f>
        <v/>
      </c>
    </row>
    <row customHeight="1" ht="18.75" r="380" spans="2:47" x14ac:dyDescent="0.3">
      <c r="B380" s="7" t="s">
        <v>166</v>
      </c>
      <c r="C380" s="7" t="s">
        <v>170</v>
      </c>
      <c r="D380" s="7" t="s">
        <v>173</v>
      </c>
      <c r="E380" s="7" t="s">
        <v>147</v>
      </c>
      <c r="F380" s="7" t="s">
        <v>150</v>
      </c>
      <c r="G380" s="7" t="s">
        <v>177</v>
      </c>
      <c r="H380" s="7" t="s">
        <v>153</v>
      </c>
      <c r="I380" s="7" t="s">
        <v>152</v>
      </c>
      <c r="J380" s="7" t="s">
        <v>187</v>
      </c>
      <c r="K380" t="n">
        <v>15.0</v>
      </c>
      <c r="L380" s="30">
        <f si="112" t="shared"/>
        <v>0</v>
      </c>
      <c r="M380" s="6"/>
      <c r="N380" s="35" t="str">
        <f si="113" t="shared"/>
        <v/>
      </c>
      <c r="O380" s="59">
        <f>(IF(ISNUMBER(MATCH(B380,Sheet4!$K$92:$K$101,0)),1,0)+IF(ISNUMBER(MATCH(C380,Sheet4!$K$92:$K$101,0)),1,0)+IF(ISNUMBER(MATCH(D380,Sheet4!$K$92:$K$101,0)),1,0)+IF(ISNUMBER(MATCH(E380,Sheet4!$K$92:$K$101,0)),1,0)+IF(ISNUMBER(MATCH(F380,Sheet4!$K$92:$K$101,0)),1,0)+IF(ISNUMBER(MATCH(G380,Sheet4!$K$92:$K$101,0)),1,0)+IF(ISNUMBER(MATCH(H380,Sheet4!$K$92:$K$101,0)),1,0)+IF(ISNUMBER(MATCH(I380,Sheet4!$K$92:$K$101,0)),1,0)+IF(ISNUMBER(MATCH(J380,Sheet4!$K$92:$K$101,0)),1,0))
-
(IF(ISNUMBER(MATCH(B380,Sheet4!$F$2:$F$11,0)),1,0)+IF(ISNUMBER(MATCH(C380,Sheet4!$F$2:$F$11,0)),1,0)+IF(ISNUMBER(MATCH(D380,Sheet4!$F$2:$F$11,0)),1,0)+IF(ISNUMBER(MATCH(E380,Sheet4!$F$2:$F$11,0)),1,0)+IF(ISNUMBER(MATCH(F380,Sheet4!$F$2:$F$11,0)),1,0)+IF(ISNUMBER(MATCH(G380,Sheet4!$F$2:$F$11,0)),1,0)+IF(ISNUMBER(MATCH(H380,Sheet4!$F$2:$F$11,0)),1,0)+IF(ISNUMBER(MATCH(I380,Sheet4!$F$2:$F$11,0)),1,0)+IF(ISNUMBER(MATCH(J380,Sheet4!$F$2:$F$11,0)),1,0))</f>
        <v>0</v>
      </c>
      <c r="P380" s="40" t="str">
        <f>IFERROR(INDEX(Sheet4!$G:$G,MATCH(Sheet1!B380,Sheet4!$F:$F,0))+INDEX(Sheet4!$G:$G,MATCH(Sheet1!C380,Sheet4!$F:$F,0))+INDEX(Sheet4!$G:$G,MATCH(Sheet1!D380,Sheet4!$F:$F,0))+INDEX(Sheet4!$G:$G,MATCH(Sheet1!E380,Sheet4!$F:$F,0))+INDEX(Sheet4!$G:$G,MATCH(Sheet1!F380,Sheet4!$F:$F,0))+INDEX(Sheet4!$G:$G,MATCH(Sheet1!G380,Sheet4!$F:$F,0))+INDEX(Sheet4!$G:$G,MATCH(Sheet1!H380,Sheet4!$F:$F,0))+INDEX(Sheet4!$G:$G,MATCH(Sheet1!I380,Sheet4!$F:$F,0))+INDEX(Sheet4!$G:$G,MATCH(Sheet1!J380,Sheet4!$F:$F,0)),"")</f>
        <v/>
      </c>
      <c r="Q380" s="15"/>
      <c r="R380" s="18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19"/>
      <c r="AD380" s="19"/>
      <c r="AE380" s="20"/>
      <c r="AF380">
        <f si="115" t="shared"/>
        <v>0</v>
      </c>
      <c r="AH380">
        <v>357</v>
      </c>
      <c r="AI380" t="str">
        <f si="114" t="shared"/>
        <v>Ben SimmonsDe'Aaron FoxDevin BookerMonte MorrisKelly OubreRoyce O'NealeJohn CollinsTrey LylesRudy Gobert</v>
      </c>
      <c r="AJ380">
        <f si="116" t="shared"/>
        <v>0</v>
      </c>
      <c r="AK380">
        <f si="117" t="shared"/>
        <v>0</v>
      </c>
      <c r="AL380">
        <f si="118" t="shared"/>
        <v>0</v>
      </c>
      <c r="AM380">
        <f si="119" t="shared"/>
        <v>0</v>
      </c>
      <c r="AN380">
        <f si="120" t="shared"/>
        <v>0</v>
      </c>
      <c r="AO380">
        <f si="121" t="shared"/>
        <v>0</v>
      </c>
      <c r="AP380">
        <f si="122" t="shared"/>
        <v>0</v>
      </c>
      <c r="AQ380">
        <f si="123" t="shared"/>
        <v>0</v>
      </c>
      <c r="AR380">
        <f si="124" t="shared"/>
        <v>0</v>
      </c>
      <c r="AS380">
        <f si="125" t="shared"/>
        <v>0</v>
      </c>
      <c r="AU380" t="str">
        <f>IFERROR(VLOOKUP(C380,Results!$A$2:$B$240,2,FALSE)+VLOOKUP(D380,Results!$A$2:$B$240,2,FALSE)+VLOOKUP(E380,Results!$A$2:$B$240,2,FALSE)+VLOOKUP(F380,Results!$A$2:$B$240,2,FALSE)+VLOOKUP(G380,Results!$A$2:$B$240,2,FALSE)+VLOOKUP(H380,Results!$A$2:$B$240,2,FALSE)+VLOOKUP(I380,Results!$A$2:$B$240,2,FALSE)+VLOOKUP(J380,Results!$A$2:$B$240,2,FALSE)+VLOOKUP(B380,Results!$A$2:$B$240,2,FALSE)-MIN(VLOOKUP(C380,Results!$A$2:$B$240,2,FALSE),VLOOKUP(D380,Results!$A$2:$B$240,2,FALSE),VLOOKUP(E380,Results!$A$2:$B$240,2,FALSE),VLOOKUP(F380,Results!$A$2:$B$240,2,FALSE),VLOOKUP(G380,Results!$A$2:$B$240,2,FALSE),VLOOKUP(H380,Results!$A$2:$B$240,2,FALSE),VLOOKUP(I380,Results!$A$2:$B$240,2,FALSE),VLOOKUP(J380,Results!$A$2:$B$240,2,FALSE),VLOOKUP(B380,Results!$A$2:$B$240,2,FALSE)),"")</f>
        <v/>
      </c>
    </row>
    <row customHeight="1" ht="18.75" r="381" spans="2:47" x14ac:dyDescent="0.3">
      <c r="B381" s="7" t="s">
        <v>166</v>
      </c>
      <c r="C381" s="7" t="s">
        <v>170</v>
      </c>
      <c r="D381" s="7" t="s">
        <v>173</v>
      </c>
      <c r="E381" s="7" t="s">
        <v>149</v>
      </c>
      <c r="F381" s="7" t="s">
        <v>150</v>
      </c>
      <c r="G381" s="7" t="s">
        <v>177</v>
      </c>
      <c r="H381" s="7" t="s">
        <v>181</v>
      </c>
      <c r="I381" s="7" t="s">
        <v>152</v>
      </c>
      <c r="J381" s="7" t="s">
        <v>186</v>
      </c>
      <c r="K381" t="n">
        <v>15.0</v>
      </c>
      <c r="L381" s="30">
        <f si="112" t="shared"/>
        <v>0</v>
      </c>
      <c r="M381" s="6"/>
      <c r="N381" s="35" t="str">
        <f si="113" t="shared"/>
        <v/>
      </c>
      <c r="O381" s="59">
        <f>(IF(ISNUMBER(MATCH(B381,Sheet4!$K$92:$K$101,0)),1,0)+IF(ISNUMBER(MATCH(C381,Sheet4!$K$92:$K$101,0)),1,0)+IF(ISNUMBER(MATCH(D381,Sheet4!$K$92:$K$101,0)),1,0)+IF(ISNUMBER(MATCH(E381,Sheet4!$K$92:$K$101,0)),1,0)+IF(ISNUMBER(MATCH(F381,Sheet4!$K$92:$K$101,0)),1,0)+IF(ISNUMBER(MATCH(G381,Sheet4!$K$92:$K$101,0)),1,0)+IF(ISNUMBER(MATCH(H381,Sheet4!$K$92:$K$101,0)),1,0)+IF(ISNUMBER(MATCH(I381,Sheet4!$K$92:$K$101,0)),1,0)+IF(ISNUMBER(MATCH(J381,Sheet4!$K$92:$K$101,0)),1,0))
-
(IF(ISNUMBER(MATCH(B381,Sheet4!$F$2:$F$11,0)),1,0)+IF(ISNUMBER(MATCH(C381,Sheet4!$F$2:$F$11,0)),1,0)+IF(ISNUMBER(MATCH(D381,Sheet4!$F$2:$F$11,0)),1,0)+IF(ISNUMBER(MATCH(E381,Sheet4!$F$2:$F$11,0)),1,0)+IF(ISNUMBER(MATCH(F381,Sheet4!$F$2:$F$11,0)),1,0)+IF(ISNUMBER(MATCH(G381,Sheet4!$F$2:$F$11,0)),1,0)+IF(ISNUMBER(MATCH(H381,Sheet4!$F$2:$F$11,0)),1,0)+IF(ISNUMBER(MATCH(I381,Sheet4!$F$2:$F$11,0)),1,0)+IF(ISNUMBER(MATCH(J381,Sheet4!$F$2:$F$11,0)),1,0))</f>
        <v>0</v>
      </c>
      <c r="P381" s="40" t="str">
        <f>IFERROR(INDEX(Sheet4!$G:$G,MATCH(Sheet1!B381,Sheet4!$F:$F,0))+INDEX(Sheet4!$G:$G,MATCH(Sheet1!C381,Sheet4!$F:$F,0))+INDEX(Sheet4!$G:$G,MATCH(Sheet1!D381,Sheet4!$F:$F,0))+INDEX(Sheet4!$G:$G,MATCH(Sheet1!E381,Sheet4!$F:$F,0))+INDEX(Sheet4!$G:$G,MATCH(Sheet1!F381,Sheet4!$F:$F,0))+INDEX(Sheet4!$G:$G,MATCH(Sheet1!G381,Sheet4!$F:$F,0))+INDEX(Sheet4!$G:$G,MATCH(Sheet1!H381,Sheet4!$F:$F,0))+INDEX(Sheet4!$G:$G,MATCH(Sheet1!I381,Sheet4!$F:$F,0))+INDEX(Sheet4!$G:$G,MATCH(Sheet1!J381,Sheet4!$F:$F,0)),"")</f>
        <v/>
      </c>
      <c r="Q381" s="15"/>
      <c r="R381" s="18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19"/>
      <c r="AD381" s="19"/>
      <c r="AE381" s="20"/>
      <c r="AF381">
        <f si="115" t="shared"/>
        <v>0</v>
      </c>
      <c r="AH381">
        <v>358</v>
      </c>
      <c r="AI381" t="str">
        <f si="114" t="shared"/>
        <v>Ben SimmonsDe'Aaron FoxJames HardenMonte MorrisCorey BrewerGerald GreenJosh JacksonPaul MillsapWillie Cauley-Stein</v>
      </c>
      <c r="AJ381">
        <f si="116" t="shared"/>
        <v>0</v>
      </c>
      <c r="AK381">
        <f si="117" t="shared"/>
        <v>0</v>
      </c>
      <c r="AL381">
        <f si="118" t="shared"/>
        <v>0</v>
      </c>
      <c r="AM381">
        <f si="119" t="shared"/>
        <v>0</v>
      </c>
      <c r="AN381">
        <f si="120" t="shared"/>
        <v>0</v>
      </c>
      <c r="AO381">
        <f si="121" t="shared"/>
        <v>0</v>
      </c>
      <c r="AP381">
        <f si="122" t="shared"/>
        <v>0</v>
      </c>
      <c r="AQ381">
        <f si="123" t="shared"/>
        <v>0</v>
      </c>
      <c r="AR381">
        <f si="124" t="shared"/>
        <v>0</v>
      </c>
      <c r="AS381">
        <f si="125" t="shared"/>
        <v>0</v>
      </c>
      <c r="AU381" t="str">
        <f>IFERROR(VLOOKUP(C381,Results!$A$2:$B$240,2,FALSE)+VLOOKUP(D381,Results!$A$2:$B$240,2,FALSE)+VLOOKUP(E381,Results!$A$2:$B$240,2,FALSE)+VLOOKUP(F381,Results!$A$2:$B$240,2,FALSE)+VLOOKUP(G381,Results!$A$2:$B$240,2,FALSE)+VLOOKUP(H381,Results!$A$2:$B$240,2,FALSE)+VLOOKUP(I381,Results!$A$2:$B$240,2,FALSE)+VLOOKUP(J381,Results!$A$2:$B$240,2,FALSE)+VLOOKUP(B381,Results!$A$2:$B$240,2,FALSE)-MIN(VLOOKUP(C381,Results!$A$2:$B$240,2,FALSE),VLOOKUP(D381,Results!$A$2:$B$240,2,FALSE),VLOOKUP(E381,Results!$A$2:$B$240,2,FALSE),VLOOKUP(F381,Results!$A$2:$B$240,2,FALSE),VLOOKUP(G381,Results!$A$2:$B$240,2,FALSE),VLOOKUP(H381,Results!$A$2:$B$240,2,FALSE),VLOOKUP(I381,Results!$A$2:$B$240,2,FALSE),VLOOKUP(J381,Results!$A$2:$B$240,2,FALSE),VLOOKUP(B381,Results!$A$2:$B$240,2,FALSE)),"")</f>
        <v/>
      </c>
    </row>
    <row customHeight="1" ht="18.75" r="382" spans="2:47" x14ac:dyDescent="0.3">
      <c r="B382" s="7" t="s">
        <v>166</v>
      </c>
      <c r="C382" s="7" t="s">
        <v>170</v>
      </c>
      <c r="D382" s="7" t="s">
        <v>172</v>
      </c>
      <c r="E382" s="7" t="s">
        <v>146</v>
      </c>
      <c r="F382" s="7" t="s">
        <v>177</v>
      </c>
      <c r="G382" s="7" t="s">
        <v>151</v>
      </c>
      <c r="H382" s="7" t="s">
        <v>153</v>
      </c>
      <c r="I382" s="7" t="s">
        <v>93</v>
      </c>
      <c r="J382" s="7" t="s">
        <v>98</v>
      </c>
      <c r="K382" t="n">
        <v>15.0</v>
      </c>
      <c r="L382" s="30">
        <f si="112" t="shared"/>
        <v>0</v>
      </c>
      <c r="M382" s="6"/>
      <c r="N382" s="35" t="str">
        <f si="113" t="shared"/>
        <v/>
      </c>
      <c r="O382" s="59">
        <f>(IF(ISNUMBER(MATCH(B382,Sheet4!$K$92:$K$101,0)),1,0)+IF(ISNUMBER(MATCH(C382,Sheet4!$K$92:$K$101,0)),1,0)+IF(ISNUMBER(MATCH(D382,Sheet4!$K$92:$K$101,0)),1,0)+IF(ISNUMBER(MATCH(E382,Sheet4!$K$92:$K$101,0)),1,0)+IF(ISNUMBER(MATCH(F382,Sheet4!$K$92:$K$101,0)),1,0)+IF(ISNUMBER(MATCH(G382,Sheet4!$K$92:$K$101,0)),1,0)+IF(ISNUMBER(MATCH(H382,Sheet4!$K$92:$K$101,0)),1,0)+IF(ISNUMBER(MATCH(I382,Sheet4!$K$92:$K$101,0)),1,0)+IF(ISNUMBER(MATCH(J382,Sheet4!$K$92:$K$101,0)),1,0))
-
(IF(ISNUMBER(MATCH(B382,Sheet4!$F$2:$F$11,0)),1,0)+IF(ISNUMBER(MATCH(C382,Sheet4!$F$2:$F$11,0)),1,0)+IF(ISNUMBER(MATCH(D382,Sheet4!$F$2:$F$11,0)),1,0)+IF(ISNUMBER(MATCH(E382,Sheet4!$F$2:$F$11,0)),1,0)+IF(ISNUMBER(MATCH(F382,Sheet4!$F$2:$F$11,0)),1,0)+IF(ISNUMBER(MATCH(G382,Sheet4!$F$2:$F$11,0)),1,0)+IF(ISNUMBER(MATCH(H382,Sheet4!$F$2:$F$11,0)),1,0)+IF(ISNUMBER(MATCH(I382,Sheet4!$F$2:$F$11,0)),1,0)+IF(ISNUMBER(MATCH(J382,Sheet4!$F$2:$F$11,0)),1,0))</f>
        <v>0</v>
      </c>
      <c r="P382" s="40" t="str">
        <f>IFERROR(INDEX(Sheet4!$G:$G,MATCH(Sheet1!B382,Sheet4!$F:$F,0))+INDEX(Sheet4!$G:$G,MATCH(Sheet1!C382,Sheet4!$F:$F,0))+INDEX(Sheet4!$G:$G,MATCH(Sheet1!D382,Sheet4!$F:$F,0))+INDEX(Sheet4!$G:$G,MATCH(Sheet1!E382,Sheet4!$F:$F,0))+INDEX(Sheet4!$G:$G,MATCH(Sheet1!F382,Sheet4!$F:$F,0))+INDEX(Sheet4!$G:$G,MATCH(Sheet1!G382,Sheet4!$F:$F,0))+INDEX(Sheet4!$G:$G,MATCH(Sheet1!H382,Sheet4!$F:$F,0))+INDEX(Sheet4!$G:$G,MATCH(Sheet1!I382,Sheet4!$F:$F,0))+INDEX(Sheet4!$G:$G,MATCH(Sheet1!J382,Sheet4!$F:$F,0)),"")</f>
        <v/>
      </c>
      <c r="Q382" s="15"/>
      <c r="R382" s="18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19"/>
      <c r="AD382" s="19"/>
      <c r="AE382" s="20"/>
      <c r="AF382">
        <f si="115" t="shared"/>
        <v>0</v>
      </c>
      <c r="AH382">
        <v>359</v>
      </c>
      <c r="AI382" t="str">
        <f si="114" t="shared"/>
        <v>De'Aaron FoxIsaiah CanaanJimmy ButlerMonte MorrisKelly OubreCorey BrewerKenneth FariedMarvin BagleyNikola Jokic</v>
      </c>
      <c r="AJ382">
        <f si="116" t="shared"/>
        <v>0</v>
      </c>
      <c r="AK382">
        <f si="117" t="shared"/>
        <v>0</v>
      </c>
      <c r="AL382">
        <f si="118" t="shared"/>
        <v>0</v>
      </c>
      <c r="AM382">
        <f si="119" t="shared"/>
        <v>0</v>
      </c>
      <c r="AN382">
        <f si="120" t="shared"/>
        <v>0</v>
      </c>
      <c r="AO382">
        <f si="121" t="shared"/>
        <v>0</v>
      </c>
      <c r="AP382">
        <f si="122" t="shared"/>
        <v>0</v>
      </c>
      <c r="AQ382">
        <f si="123" t="shared"/>
        <v>0</v>
      </c>
      <c r="AR382">
        <f si="124" t="shared"/>
        <v>0</v>
      </c>
      <c r="AS382">
        <f si="125" t="shared"/>
        <v>0</v>
      </c>
      <c r="AU382" t="str">
        <f>IFERROR(VLOOKUP(C382,Results!$A$2:$B$240,2,FALSE)+VLOOKUP(D382,Results!$A$2:$B$240,2,FALSE)+VLOOKUP(E382,Results!$A$2:$B$240,2,FALSE)+VLOOKUP(F382,Results!$A$2:$B$240,2,FALSE)+VLOOKUP(G382,Results!$A$2:$B$240,2,FALSE)+VLOOKUP(H382,Results!$A$2:$B$240,2,FALSE)+VLOOKUP(I382,Results!$A$2:$B$240,2,FALSE)+VLOOKUP(J382,Results!$A$2:$B$240,2,FALSE)+VLOOKUP(B382,Results!$A$2:$B$240,2,FALSE)-MIN(VLOOKUP(C382,Results!$A$2:$B$240,2,FALSE),VLOOKUP(D382,Results!$A$2:$B$240,2,FALSE),VLOOKUP(E382,Results!$A$2:$B$240,2,FALSE),VLOOKUP(F382,Results!$A$2:$B$240,2,FALSE),VLOOKUP(G382,Results!$A$2:$B$240,2,FALSE),VLOOKUP(H382,Results!$A$2:$B$240,2,FALSE),VLOOKUP(I382,Results!$A$2:$B$240,2,FALSE),VLOOKUP(J382,Results!$A$2:$B$240,2,FALSE),VLOOKUP(B382,Results!$A$2:$B$240,2,FALSE)),"")</f>
        <v/>
      </c>
    </row>
    <row customHeight="1" ht="18.75" r="383" spans="2:47" x14ac:dyDescent="0.3">
      <c r="B383" s="7" t="s">
        <v>166</v>
      </c>
      <c r="C383" s="7" t="s">
        <v>170</v>
      </c>
      <c r="D383" s="7" t="s">
        <v>172</v>
      </c>
      <c r="E383" s="7" t="s">
        <v>146</v>
      </c>
      <c r="F383" s="7" t="s">
        <v>96</v>
      </c>
      <c r="G383" s="7" t="s">
        <v>179</v>
      </c>
      <c r="H383" s="7" t="s">
        <v>92</v>
      </c>
      <c r="I383" s="7" t="s">
        <v>93</v>
      </c>
      <c r="J383" s="7" t="s">
        <v>186</v>
      </c>
      <c r="K383" t="n">
        <v>15.0</v>
      </c>
      <c r="L383" s="30">
        <f si="112" t="shared"/>
        <v>0</v>
      </c>
      <c r="M383" s="6"/>
      <c r="N383" s="35" t="str">
        <f si="113" t="shared"/>
        <v/>
      </c>
      <c r="O383" s="59">
        <f>(IF(ISNUMBER(MATCH(B383,Sheet4!$K$92:$K$101,0)),1,0)+IF(ISNUMBER(MATCH(C383,Sheet4!$K$92:$K$101,0)),1,0)+IF(ISNUMBER(MATCH(D383,Sheet4!$K$92:$K$101,0)),1,0)+IF(ISNUMBER(MATCH(E383,Sheet4!$K$92:$K$101,0)),1,0)+IF(ISNUMBER(MATCH(F383,Sheet4!$K$92:$K$101,0)),1,0)+IF(ISNUMBER(MATCH(G383,Sheet4!$K$92:$K$101,0)),1,0)+IF(ISNUMBER(MATCH(H383,Sheet4!$K$92:$K$101,0)),1,0)+IF(ISNUMBER(MATCH(I383,Sheet4!$K$92:$K$101,0)),1,0)+IF(ISNUMBER(MATCH(J383,Sheet4!$K$92:$K$101,0)),1,0))
-
(IF(ISNUMBER(MATCH(B383,Sheet4!$F$2:$F$11,0)),1,0)+IF(ISNUMBER(MATCH(C383,Sheet4!$F$2:$F$11,0)),1,0)+IF(ISNUMBER(MATCH(D383,Sheet4!$F$2:$F$11,0)),1,0)+IF(ISNUMBER(MATCH(E383,Sheet4!$F$2:$F$11,0)),1,0)+IF(ISNUMBER(MATCH(F383,Sheet4!$F$2:$F$11,0)),1,0)+IF(ISNUMBER(MATCH(G383,Sheet4!$F$2:$F$11,0)),1,0)+IF(ISNUMBER(MATCH(H383,Sheet4!$F$2:$F$11,0)),1,0)+IF(ISNUMBER(MATCH(I383,Sheet4!$F$2:$F$11,0)),1,0)+IF(ISNUMBER(MATCH(J383,Sheet4!$F$2:$F$11,0)),1,0))</f>
        <v>0</v>
      </c>
      <c r="P383" s="40" t="str">
        <f>IFERROR(INDEX(Sheet4!$G:$G,MATCH(Sheet1!B383,Sheet4!$F:$F,0))+INDEX(Sheet4!$G:$G,MATCH(Sheet1!C383,Sheet4!$F:$F,0))+INDEX(Sheet4!$G:$G,MATCH(Sheet1!D383,Sheet4!$F:$F,0))+INDEX(Sheet4!$G:$G,MATCH(Sheet1!E383,Sheet4!$F:$F,0))+INDEX(Sheet4!$G:$G,MATCH(Sheet1!F383,Sheet4!$F:$F,0))+INDEX(Sheet4!$G:$G,MATCH(Sheet1!G383,Sheet4!$F:$F,0))+INDEX(Sheet4!$G:$G,MATCH(Sheet1!H383,Sheet4!$F:$F,0))+INDEX(Sheet4!$G:$G,MATCH(Sheet1!I383,Sheet4!$F:$F,0))+INDEX(Sheet4!$G:$G,MATCH(Sheet1!J383,Sheet4!$F:$F,0)),"")</f>
        <v/>
      </c>
      <c r="Q383" s="15"/>
      <c r="R383" s="18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19"/>
      <c r="AD383" s="19"/>
      <c r="AE383" s="20"/>
      <c r="AF383">
        <f si="115" t="shared"/>
        <v>0</v>
      </c>
      <c r="AH383">
        <v>360</v>
      </c>
      <c r="AI383" t="str">
        <f si="114" t="shared"/>
        <v>Ben SimmonsIsaiah CanaanJimmy ButlerMonte MorrisKelly OubreTaurean PrinceKenneth FariedDerrick FavorsRudy Gobert</v>
      </c>
      <c r="AJ383">
        <f si="116" t="shared"/>
        <v>0</v>
      </c>
      <c r="AK383">
        <f si="117" t="shared"/>
        <v>0</v>
      </c>
      <c r="AL383">
        <f si="118" t="shared"/>
        <v>0</v>
      </c>
      <c r="AM383">
        <f si="119" t="shared"/>
        <v>0</v>
      </c>
      <c r="AN383">
        <f si="120" t="shared"/>
        <v>0</v>
      </c>
      <c r="AO383">
        <f si="121" t="shared"/>
        <v>0</v>
      </c>
      <c r="AP383">
        <f si="122" t="shared"/>
        <v>0</v>
      </c>
      <c r="AQ383">
        <f si="123" t="shared"/>
        <v>0</v>
      </c>
      <c r="AR383">
        <f si="124" t="shared"/>
        <v>0</v>
      </c>
      <c r="AS383">
        <f si="125" t="shared"/>
        <v>0</v>
      </c>
      <c r="AU383" t="str">
        <f>IFERROR(VLOOKUP(C383,Results!$A$2:$B$240,2,FALSE)+VLOOKUP(D383,Results!$A$2:$B$240,2,FALSE)+VLOOKUP(E383,Results!$A$2:$B$240,2,FALSE)+VLOOKUP(F383,Results!$A$2:$B$240,2,FALSE)+VLOOKUP(G383,Results!$A$2:$B$240,2,FALSE)+VLOOKUP(H383,Results!$A$2:$B$240,2,FALSE)+VLOOKUP(I383,Results!$A$2:$B$240,2,FALSE)+VLOOKUP(J383,Results!$A$2:$B$240,2,FALSE)+VLOOKUP(B383,Results!$A$2:$B$240,2,FALSE)-MIN(VLOOKUP(C383,Results!$A$2:$B$240,2,FALSE),VLOOKUP(D383,Results!$A$2:$B$240,2,FALSE),VLOOKUP(E383,Results!$A$2:$B$240,2,FALSE),VLOOKUP(F383,Results!$A$2:$B$240,2,FALSE),VLOOKUP(G383,Results!$A$2:$B$240,2,FALSE),VLOOKUP(H383,Results!$A$2:$B$240,2,FALSE),VLOOKUP(I383,Results!$A$2:$B$240,2,FALSE),VLOOKUP(J383,Results!$A$2:$B$240,2,FALSE),VLOOKUP(B383,Results!$A$2:$B$240,2,FALSE)),"")</f>
        <v/>
      </c>
    </row>
    <row r="384" spans="2:47" x14ac:dyDescent="0.3">
      <c r="B384" s="7" t="s">
        <v>166</v>
      </c>
      <c r="C384" s="7" t="s">
        <v>87</v>
      </c>
      <c r="D384" s="7" t="s">
        <v>173</v>
      </c>
      <c r="E384" s="7" t="s">
        <v>149</v>
      </c>
      <c r="F384" s="7" t="s">
        <v>177</v>
      </c>
      <c r="G384" s="7" t="s">
        <v>90</v>
      </c>
      <c r="H384" s="7" t="s">
        <v>152</v>
      </c>
      <c r="I384" s="7" t="s">
        <v>155</v>
      </c>
      <c r="J384" s="7" t="s">
        <v>186</v>
      </c>
      <c r="K384" t="n">
        <v>15.0</v>
      </c>
      <c r="L384" s="30">
        <f si="112" t="shared"/>
        <v>0</v>
      </c>
      <c r="M384" s="6"/>
      <c r="N384" s="35" t="str">
        <f si="113" t="shared"/>
        <v/>
      </c>
      <c r="O384" s="59">
        <f>(IF(ISNUMBER(MATCH(B384,Sheet4!$K$92:$K$101,0)),1,0)+IF(ISNUMBER(MATCH(C384,Sheet4!$K$92:$K$101,0)),1,0)+IF(ISNUMBER(MATCH(D384,Sheet4!$K$92:$K$101,0)),1,0)+IF(ISNUMBER(MATCH(E384,Sheet4!$K$92:$K$101,0)),1,0)+IF(ISNUMBER(MATCH(F384,Sheet4!$K$92:$K$101,0)),1,0)+IF(ISNUMBER(MATCH(G384,Sheet4!$K$92:$K$101,0)),1,0)+IF(ISNUMBER(MATCH(H384,Sheet4!$K$92:$K$101,0)),1,0)+IF(ISNUMBER(MATCH(I384,Sheet4!$K$92:$K$101,0)),1,0)+IF(ISNUMBER(MATCH(J384,Sheet4!$K$92:$K$101,0)),1,0))
-
(IF(ISNUMBER(MATCH(B384,Sheet4!$F$2:$F$11,0)),1,0)+IF(ISNUMBER(MATCH(C384,Sheet4!$F$2:$F$11,0)),1,0)+IF(ISNUMBER(MATCH(D384,Sheet4!$F$2:$F$11,0)),1,0)+IF(ISNUMBER(MATCH(E384,Sheet4!$F$2:$F$11,0)),1,0)+IF(ISNUMBER(MATCH(F384,Sheet4!$F$2:$F$11,0)),1,0)+IF(ISNUMBER(MATCH(G384,Sheet4!$F$2:$F$11,0)),1,0)+IF(ISNUMBER(MATCH(H384,Sheet4!$F$2:$F$11,0)),1,0)+IF(ISNUMBER(MATCH(I384,Sheet4!$F$2:$F$11,0)),1,0)+IF(ISNUMBER(MATCH(J384,Sheet4!$F$2:$F$11,0)),1,0))</f>
        <v>0</v>
      </c>
      <c r="P384" s="40" t="str">
        <f>IFERROR(INDEX(Sheet4!$G:$G,MATCH(Sheet1!B384,Sheet4!$F:$F,0))+INDEX(Sheet4!$G:$G,MATCH(Sheet1!C384,Sheet4!$F:$F,0))+INDEX(Sheet4!$G:$G,MATCH(Sheet1!D384,Sheet4!$F:$F,0))+INDEX(Sheet4!$G:$G,MATCH(Sheet1!E384,Sheet4!$F:$F,0))+INDEX(Sheet4!$G:$G,MATCH(Sheet1!F384,Sheet4!$F:$F,0))+INDEX(Sheet4!$G:$G,MATCH(Sheet1!G384,Sheet4!$F:$F,0))+INDEX(Sheet4!$G:$G,MATCH(Sheet1!H384,Sheet4!$F:$F,0))+INDEX(Sheet4!$G:$G,MATCH(Sheet1!I384,Sheet4!$F:$F,0))+INDEX(Sheet4!$G:$G,MATCH(Sheet1!J384,Sheet4!$F:$F,0)),"")</f>
        <v/>
      </c>
      <c r="Q384" s="15"/>
      <c r="R384" s="18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19"/>
      <c r="AD384" s="19"/>
      <c r="AE384" s="20"/>
      <c r="AF384">
        <f si="115" t="shared"/>
        <v>0</v>
      </c>
      <c r="AH384">
        <v>361</v>
      </c>
      <c r="AI384" t="str">
        <f si="114" t="shared"/>
        <v>De'Aaron FoxIsaiah CanaanDevin BookerMonte MorrisKelly OubreJoe InglesKenneth FariedDerrick FavorsKarl-Anthony Towns</v>
      </c>
      <c r="AJ384">
        <f si="116" t="shared"/>
        <v>0</v>
      </c>
      <c r="AK384">
        <f si="117" t="shared"/>
        <v>0</v>
      </c>
      <c r="AL384">
        <f si="118" t="shared"/>
        <v>0</v>
      </c>
      <c r="AM384">
        <f si="119" t="shared"/>
        <v>0</v>
      </c>
      <c r="AN384">
        <f si="120" t="shared"/>
        <v>0</v>
      </c>
      <c r="AO384">
        <f si="121" t="shared"/>
        <v>0</v>
      </c>
      <c r="AP384">
        <f si="122" t="shared"/>
        <v>0</v>
      </c>
      <c r="AQ384">
        <f si="123" t="shared"/>
        <v>0</v>
      </c>
      <c r="AR384">
        <f si="124" t="shared"/>
        <v>0</v>
      </c>
      <c r="AS384">
        <f si="125" t="shared"/>
        <v>0</v>
      </c>
      <c r="AU384" t="str">
        <f>IFERROR(VLOOKUP(C384,Results!$A$2:$B$240,2,FALSE)+VLOOKUP(D384,Results!$A$2:$B$240,2,FALSE)+VLOOKUP(E384,Results!$A$2:$B$240,2,FALSE)+VLOOKUP(F384,Results!$A$2:$B$240,2,FALSE)+VLOOKUP(G384,Results!$A$2:$B$240,2,FALSE)+VLOOKUP(H384,Results!$A$2:$B$240,2,FALSE)+VLOOKUP(I384,Results!$A$2:$B$240,2,FALSE)+VLOOKUP(J384,Results!$A$2:$B$240,2,FALSE)+VLOOKUP(B384,Results!$A$2:$B$240,2,FALSE)-MIN(VLOOKUP(C384,Results!$A$2:$B$240,2,FALSE),VLOOKUP(D384,Results!$A$2:$B$240,2,FALSE),VLOOKUP(E384,Results!$A$2:$B$240,2,FALSE),VLOOKUP(F384,Results!$A$2:$B$240,2,FALSE),VLOOKUP(G384,Results!$A$2:$B$240,2,FALSE),VLOOKUP(H384,Results!$A$2:$B$240,2,FALSE),VLOOKUP(I384,Results!$A$2:$B$240,2,FALSE),VLOOKUP(J384,Results!$A$2:$B$240,2,FALSE),VLOOKUP(B384,Results!$A$2:$B$240,2,FALSE)),"")</f>
        <v/>
      </c>
    </row>
    <row customHeight="1" ht="18.75" r="385" spans="2:47" x14ac:dyDescent="0.3">
      <c r="B385" s="7" t="s">
        <v>166</v>
      </c>
      <c r="C385" s="7" t="s">
        <v>95</v>
      </c>
      <c r="D385" s="7" t="s">
        <v>173</v>
      </c>
      <c r="E385" s="7" t="s">
        <v>146</v>
      </c>
      <c r="F385" s="7" t="s">
        <v>177</v>
      </c>
      <c r="G385" s="7" t="s">
        <v>159</v>
      </c>
      <c r="H385" s="7" t="s">
        <v>181</v>
      </c>
      <c r="I385" s="7" t="s">
        <v>155</v>
      </c>
      <c r="J385" s="7" t="s">
        <v>186</v>
      </c>
      <c r="K385" t="n">
        <v>15.0</v>
      </c>
      <c r="L385" s="30">
        <f si="112" t="shared"/>
        <v>0</v>
      </c>
      <c r="M385" s="6"/>
      <c r="N385" s="35" t="str">
        <f si="113" t="shared"/>
        <v/>
      </c>
      <c r="O385" s="59">
        <f>(IF(ISNUMBER(MATCH(B385,Sheet4!$K$92:$K$101,0)),1,0)+IF(ISNUMBER(MATCH(C385,Sheet4!$K$92:$K$101,0)),1,0)+IF(ISNUMBER(MATCH(D385,Sheet4!$K$92:$K$101,0)),1,0)+IF(ISNUMBER(MATCH(E385,Sheet4!$K$92:$K$101,0)),1,0)+IF(ISNUMBER(MATCH(F385,Sheet4!$K$92:$K$101,0)),1,0)+IF(ISNUMBER(MATCH(G385,Sheet4!$K$92:$K$101,0)),1,0)+IF(ISNUMBER(MATCH(H385,Sheet4!$K$92:$K$101,0)),1,0)+IF(ISNUMBER(MATCH(I385,Sheet4!$K$92:$K$101,0)),1,0)+IF(ISNUMBER(MATCH(J385,Sheet4!$K$92:$K$101,0)),1,0))
-
(IF(ISNUMBER(MATCH(B385,Sheet4!$F$2:$F$11,0)),1,0)+IF(ISNUMBER(MATCH(C385,Sheet4!$F$2:$F$11,0)),1,0)+IF(ISNUMBER(MATCH(D385,Sheet4!$F$2:$F$11,0)),1,0)+IF(ISNUMBER(MATCH(E385,Sheet4!$F$2:$F$11,0)),1,0)+IF(ISNUMBER(MATCH(F385,Sheet4!$F$2:$F$11,0)),1,0)+IF(ISNUMBER(MATCH(G385,Sheet4!$F$2:$F$11,0)),1,0)+IF(ISNUMBER(MATCH(H385,Sheet4!$F$2:$F$11,0)),1,0)+IF(ISNUMBER(MATCH(I385,Sheet4!$F$2:$F$11,0)),1,0)+IF(ISNUMBER(MATCH(J385,Sheet4!$F$2:$F$11,0)),1,0))</f>
        <v>0</v>
      </c>
      <c r="P385" s="40" t="str">
        <f>IFERROR(INDEX(Sheet4!$G:$G,MATCH(Sheet1!B385,Sheet4!$F:$F,0))+INDEX(Sheet4!$G:$G,MATCH(Sheet1!C385,Sheet4!$F:$F,0))+INDEX(Sheet4!$G:$G,MATCH(Sheet1!D385,Sheet4!$F:$F,0))+INDEX(Sheet4!$G:$G,MATCH(Sheet1!E385,Sheet4!$F:$F,0))+INDEX(Sheet4!$G:$G,MATCH(Sheet1!F385,Sheet4!$F:$F,0))+INDEX(Sheet4!$G:$G,MATCH(Sheet1!G385,Sheet4!$F:$F,0))+INDEX(Sheet4!$G:$G,MATCH(Sheet1!H385,Sheet4!$F:$F,0))+INDEX(Sheet4!$G:$G,MATCH(Sheet1!I385,Sheet4!$F:$F,0))+INDEX(Sheet4!$G:$G,MATCH(Sheet1!J385,Sheet4!$F:$F,0)),"")</f>
        <v/>
      </c>
      <c r="Q385" s="15"/>
      <c r="R385" s="18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19"/>
      <c r="AD385" s="19"/>
      <c r="AE385" s="20"/>
      <c r="AF385">
        <f si="115" t="shared"/>
        <v>0</v>
      </c>
      <c r="AH385">
        <v>362</v>
      </c>
      <c r="AI385" t="str">
        <f si="114" t="shared"/>
        <v>Ben SimmonsDe'Aaron FoxBuddy HieldMonte MorrisMikal BridgesGerald GreenJohn CollinsPaul MillsapKarl-Anthony Towns</v>
      </c>
      <c r="AJ385">
        <f si="116" t="shared"/>
        <v>0</v>
      </c>
      <c r="AK385">
        <f si="117" t="shared"/>
        <v>0</v>
      </c>
      <c r="AL385">
        <f si="118" t="shared"/>
        <v>0</v>
      </c>
      <c r="AM385">
        <f si="119" t="shared"/>
        <v>0</v>
      </c>
      <c r="AN385">
        <f si="120" t="shared"/>
        <v>0</v>
      </c>
      <c r="AO385">
        <f si="121" t="shared"/>
        <v>0</v>
      </c>
      <c r="AP385">
        <f si="122" t="shared"/>
        <v>0</v>
      </c>
      <c r="AQ385">
        <f si="123" t="shared"/>
        <v>0</v>
      </c>
      <c r="AR385">
        <f si="124" t="shared"/>
        <v>0</v>
      </c>
      <c r="AS385">
        <f si="125" t="shared"/>
        <v>0</v>
      </c>
      <c r="AU385" t="str">
        <f>IFERROR(VLOOKUP(C385,Results!$A$2:$B$240,2,FALSE)+VLOOKUP(D385,Results!$A$2:$B$240,2,FALSE)+VLOOKUP(E385,Results!$A$2:$B$240,2,FALSE)+VLOOKUP(F385,Results!$A$2:$B$240,2,FALSE)+VLOOKUP(G385,Results!$A$2:$B$240,2,FALSE)+VLOOKUP(H385,Results!$A$2:$B$240,2,FALSE)+VLOOKUP(I385,Results!$A$2:$B$240,2,FALSE)+VLOOKUP(J385,Results!$A$2:$B$240,2,FALSE)+VLOOKUP(B385,Results!$A$2:$B$240,2,FALSE)-MIN(VLOOKUP(C385,Results!$A$2:$B$240,2,FALSE),VLOOKUP(D385,Results!$A$2:$B$240,2,FALSE),VLOOKUP(E385,Results!$A$2:$B$240,2,FALSE),VLOOKUP(F385,Results!$A$2:$B$240,2,FALSE),VLOOKUP(G385,Results!$A$2:$B$240,2,FALSE),VLOOKUP(H385,Results!$A$2:$B$240,2,FALSE),VLOOKUP(I385,Results!$A$2:$B$240,2,FALSE),VLOOKUP(J385,Results!$A$2:$B$240,2,FALSE),VLOOKUP(B385,Results!$A$2:$B$240,2,FALSE)),"")</f>
        <v/>
      </c>
    </row>
    <row customHeight="1" ht="18.75" r="386" spans="2:47" x14ac:dyDescent="0.3">
      <c r="B386" s="7" t="s">
        <v>166</v>
      </c>
      <c r="C386" s="7" t="s">
        <v>170</v>
      </c>
      <c r="D386" s="7" t="s">
        <v>89</v>
      </c>
      <c r="E386" s="7" t="s">
        <v>146</v>
      </c>
      <c r="F386" s="7" t="s">
        <v>150</v>
      </c>
      <c r="G386" s="7" t="s">
        <v>177</v>
      </c>
      <c r="H386" s="7" t="s">
        <v>92</v>
      </c>
      <c r="I386" s="7" t="s">
        <v>183</v>
      </c>
      <c r="J386" s="7" t="s">
        <v>156</v>
      </c>
      <c r="K386" t="n">
        <v>15.0</v>
      </c>
      <c r="L386" s="30">
        <f si="112" t="shared"/>
        <v>0</v>
      </c>
      <c r="M386" s="6"/>
      <c r="N386" s="35" t="str">
        <f si="113" t="shared"/>
        <v/>
      </c>
      <c r="O386" s="59">
        <f>(IF(ISNUMBER(MATCH(B386,Sheet4!$K$92:$K$101,0)),1,0)+IF(ISNUMBER(MATCH(C386,Sheet4!$K$92:$K$101,0)),1,0)+IF(ISNUMBER(MATCH(D386,Sheet4!$K$92:$K$101,0)),1,0)+IF(ISNUMBER(MATCH(E386,Sheet4!$K$92:$K$101,0)),1,0)+IF(ISNUMBER(MATCH(F386,Sheet4!$K$92:$K$101,0)),1,0)+IF(ISNUMBER(MATCH(G386,Sheet4!$K$92:$K$101,0)),1,0)+IF(ISNUMBER(MATCH(H386,Sheet4!$K$92:$K$101,0)),1,0)+IF(ISNUMBER(MATCH(I386,Sheet4!$K$92:$K$101,0)),1,0)+IF(ISNUMBER(MATCH(J386,Sheet4!$K$92:$K$101,0)),1,0))
-
(IF(ISNUMBER(MATCH(B386,Sheet4!$F$2:$F$11,0)),1,0)+IF(ISNUMBER(MATCH(C386,Sheet4!$F$2:$F$11,0)),1,0)+IF(ISNUMBER(MATCH(D386,Sheet4!$F$2:$F$11,0)),1,0)+IF(ISNUMBER(MATCH(E386,Sheet4!$F$2:$F$11,0)),1,0)+IF(ISNUMBER(MATCH(F386,Sheet4!$F$2:$F$11,0)),1,0)+IF(ISNUMBER(MATCH(G386,Sheet4!$F$2:$F$11,0)),1,0)+IF(ISNUMBER(MATCH(H386,Sheet4!$F$2:$F$11,0)),1,0)+IF(ISNUMBER(MATCH(I386,Sheet4!$F$2:$F$11,0)),1,0)+IF(ISNUMBER(MATCH(J386,Sheet4!$F$2:$F$11,0)),1,0))</f>
        <v>0</v>
      </c>
      <c r="P386" s="40" t="str">
        <f>IFERROR(INDEX(Sheet4!$G:$G,MATCH(Sheet1!B386,Sheet4!$F:$F,0))+INDEX(Sheet4!$G:$G,MATCH(Sheet1!C386,Sheet4!$F:$F,0))+INDEX(Sheet4!$G:$G,MATCH(Sheet1!D386,Sheet4!$F:$F,0))+INDEX(Sheet4!$G:$G,MATCH(Sheet1!E386,Sheet4!$F:$F,0))+INDEX(Sheet4!$G:$G,MATCH(Sheet1!F386,Sheet4!$F:$F,0))+INDEX(Sheet4!$G:$G,MATCH(Sheet1!G386,Sheet4!$F:$F,0))+INDEX(Sheet4!$G:$G,MATCH(Sheet1!H386,Sheet4!$F:$F,0))+INDEX(Sheet4!$G:$G,MATCH(Sheet1!I386,Sheet4!$F:$F,0))+INDEX(Sheet4!$G:$G,MATCH(Sheet1!J386,Sheet4!$F:$F,0)),"")</f>
        <v/>
      </c>
      <c r="Q386" s="15"/>
      <c r="R386" s="18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19"/>
      <c r="AD386" s="19"/>
      <c r="AE386" s="20"/>
      <c r="AF386">
        <f si="115" t="shared"/>
        <v>0</v>
      </c>
      <c r="AH386">
        <v>363</v>
      </c>
      <c r="AI386" t="str">
        <f si="114" t="shared"/>
        <v>Ben SimmonsLandry ShametJimmy ButlerMonte MorrisWill BartonJae CrowderKenneth FariedPaul MillsapRudy Gobert</v>
      </c>
      <c r="AJ386">
        <f si="116" t="shared"/>
        <v>0</v>
      </c>
      <c r="AK386">
        <f si="117" t="shared"/>
        <v>0</v>
      </c>
      <c r="AL386">
        <f si="118" t="shared"/>
        <v>0</v>
      </c>
      <c r="AM386">
        <f si="119" t="shared"/>
        <v>0</v>
      </c>
      <c r="AN386">
        <f si="120" t="shared"/>
        <v>0</v>
      </c>
      <c r="AO386">
        <f si="121" t="shared"/>
        <v>0</v>
      </c>
      <c r="AP386">
        <f si="122" t="shared"/>
        <v>0</v>
      </c>
      <c r="AQ386">
        <f si="123" t="shared"/>
        <v>0</v>
      </c>
      <c r="AR386">
        <f si="124" t="shared"/>
        <v>0</v>
      </c>
      <c r="AS386">
        <f si="125" t="shared"/>
        <v>0</v>
      </c>
      <c r="AU386" t="str">
        <f>IFERROR(VLOOKUP(C386,Results!$A$2:$B$240,2,FALSE)+VLOOKUP(D386,Results!$A$2:$B$240,2,FALSE)+VLOOKUP(E386,Results!$A$2:$B$240,2,FALSE)+VLOOKUP(F386,Results!$A$2:$B$240,2,FALSE)+VLOOKUP(G386,Results!$A$2:$B$240,2,FALSE)+VLOOKUP(H386,Results!$A$2:$B$240,2,FALSE)+VLOOKUP(I386,Results!$A$2:$B$240,2,FALSE)+VLOOKUP(J386,Results!$A$2:$B$240,2,FALSE)+VLOOKUP(B386,Results!$A$2:$B$240,2,FALSE)-MIN(VLOOKUP(C386,Results!$A$2:$B$240,2,FALSE),VLOOKUP(D386,Results!$A$2:$B$240,2,FALSE),VLOOKUP(E386,Results!$A$2:$B$240,2,FALSE),VLOOKUP(F386,Results!$A$2:$B$240,2,FALSE),VLOOKUP(G386,Results!$A$2:$B$240,2,FALSE),VLOOKUP(H386,Results!$A$2:$B$240,2,FALSE),VLOOKUP(I386,Results!$A$2:$B$240,2,FALSE),VLOOKUP(J386,Results!$A$2:$B$240,2,FALSE),VLOOKUP(B386,Results!$A$2:$B$240,2,FALSE)),"")</f>
        <v/>
      </c>
    </row>
    <row customHeight="1" ht="18.75" r="387" spans="2:47" x14ac:dyDescent="0.3">
      <c r="B387" s="7" t="s">
        <v>166</v>
      </c>
      <c r="C387" s="7" t="s">
        <v>87</v>
      </c>
      <c r="D387" s="7" t="s">
        <v>172</v>
      </c>
      <c r="E387" s="7" t="s">
        <v>148</v>
      </c>
      <c r="F387" s="7" t="s">
        <v>179</v>
      </c>
      <c r="G387" s="7" t="s">
        <v>180</v>
      </c>
      <c r="H387" s="7" t="s">
        <v>153</v>
      </c>
      <c r="I387" s="7" t="s">
        <v>92</v>
      </c>
      <c r="J387" s="7" t="s">
        <v>187</v>
      </c>
      <c r="K387" t="n">
        <v>15.0</v>
      </c>
      <c r="L387" s="30">
        <f si="112" t="shared"/>
        <v>0</v>
      </c>
      <c r="M387" s="6"/>
      <c r="N387" s="35" t="str">
        <f si="113" t="shared"/>
        <v/>
      </c>
      <c r="O387" s="59">
        <f>(IF(ISNUMBER(MATCH(B387,Sheet4!$K$92:$K$101,0)),1,0)+IF(ISNUMBER(MATCH(C387,Sheet4!$K$92:$K$101,0)),1,0)+IF(ISNUMBER(MATCH(D387,Sheet4!$K$92:$K$101,0)),1,0)+IF(ISNUMBER(MATCH(E387,Sheet4!$K$92:$K$101,0)),1,0)+IF(ISNUMBER(MATCH(F387,Sheet4!$K$92:$K$101,0)),1,0)+IF(ISNUMBER(MATCH(G387,Sheet4!$K$92:$K$101,0)),1,0)+IF(ISNUMBER(MATCH(H387,Sheet4!$K$92:$K$101,0)),1,0)+IF(ISNUMBER(MATCH(I387,Sheet4!$K$92:$K$101,0)),1,0)+IF(ISNUMBER(MATCH(J387,Sheet4!$K$92:$K$101,0)),1,0))
-
(IF(ISNUMBER(MATCH(B387,Sheet4!$F$2:$F$11,0)),1,0)+IF(ISNUMBER(MATCH(C387,Sheet4!$F$2:$F$11,0)),1,0)+IF(ISNUMBER(MATCH(D387,Sheet4!$F$2:$F$11,0)),1,0)+IF(ISNUMBER(MATCH(E387,Sheet4!$F$2:$F$11,0)),1,0)+IF(ISNUMBER(MATCH(F387,Sheet4!$F$2:$F$11,0)),1,0)+IF(ISNUMBER(MATCH(G387,Sheet4!$F$2:$F$11,0)),1,0)+IF(ISNUMBER(MATCH(H387,Sheet4!$F$2:$F$11,0)),1,0)+IF(ISNUMBER(MATCH(I387,Sheet4!$F$2:$F$11,0)),1,0)+IF(ISNUMBER(MATCH(J387,Sheet4!$F$2:$F$11,0)),1,0))</f>
        <v>0</v>
      </c>
      <c r="P387" s="40" t="str">
        <f>IFERROR(INDEX(Sheet4!$G:$G,MATCH(Sheet1!B387,Sheet4!$F:$F,0))+INDEX(Sheet4!$G:$G,MATCH(Sheet1!C387,Sheet4!$F:$F,0))+INDEX(Sheet4!$G:$G,MATCH(Sheet1!D387,Sheet4!$F:$F,0))+INDEX(Sheet4!$G:$G,MATCH(Sheet1!E387,Sheet4!$F:$F,0))+INDEX(Sheet4!$G:$G,MATCH(Sheet1!F387,Sheet4!$F:$F,0))+INDEX(Sheet4!$G:$G,MATCH(Sheet1!G387,Sheet4!$F:$F,0))+INDEX(Sheet4!$G:$G,MATCH(Sheet1!H387,Sheet4!$F:$F,0))+INDEX(Sheet4!$G:$G,MATCH(Sheet1!I387,Sheet4!$F:$F,0))+INDEX(Sheet4!$G:$G,MATCH(Sheet1!J387,Sheet4!$F:$F,0)),"")</f>
        <v/>
      </c>
      <c r="Q387" s="15"/>
      <c r="R387" s="18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19"/>
      <c r="AD387" s="19"/>
      <c r="AE387" s="20"/>
      <c r="AF387">
        <f si="115" t="shared"/>
        <v>0</v>
      </c>
      <c r="AH387">
        <v>364</v>
      </c>
      <c r="AI387" t="str">
        <f si="114" t="shared"/>
        <v>Ben SimmonsDe'Aaron FoxDevin BookerAndrew WigginsMikal BridgesGerald GreenMarvin BagleyPaul MillsapDeandre Ayton</v>
      </c>
      <c r="AJ387">
        <f si="116" t="shared"/>
        <v>0</v>
      </c>
      <c r="AK387">
        <f si="117" t="shared"/>
        <v>0</v>
      </c>
      <c r="AL387">
        <f si="118" t="shared"/>
        <v>0</v>
      </c>
      <c r="AM387">
        <f si="119" t="shared"/>
        <v>0</v>
      </c>
      <c r="AN387">
        <f si="120" t="shared"/>
        <v>0</v>
      </c>
      <c r="AO387">
        <f si="121" t="shared"/>
        <v>0</v>
      </c>
      <c r="AP387">
        <f si="122" t="shared"/>
        <v>0</v>
      </c>
      <c r="AQ387">
        <f si="123" t="shared"/>
        <v>0</v>
      </c>
      <c r="AR387">
        <f si="124" t="shared"/>
        <v>0</v>
      </c>
      <c r="AS387">
        <f si="125" t="shared"/>
        <v>0</v>
      </c>
      <c r="AU387" t="str">
        <f>IFERROR(VLOOKUP(C387,Results!$A$2:$B$240,2,FALSE)+VLOOKUP(D387,Results!$A$2:$B$240,2,FALSE)+VLOOKUP(E387,Results!$A$2:$B$240,2,FALSE)+VLOOKUP(F387,Results!$A$2:$B$240,2,FALSE)+VLOOKUP(G387,Results!$A$2:$B$240,2,FALSE)+VLOOKUP(H387,Results!$A$2:$B$240,2,FALSE)+VLOOKUP(I387,Results!$A$2:$B$240,2,FALSE)+VLOOKUP(J387,Results!$A$2:$B$240,2,FALSE)+VLOOKUP(B387,Results!$A$2:$B$240,2,FALSE)-MIN(VLOOKUP(C387,Results!$A$2:$B$240,2,FALSE),VLOOKUP(D387,Results!$A$2:$B$240,2,FALSE),VLOOKUP(E387,Results!$A$2:$B$240,2,FALSE),VLOOKUP(F387,Results!$A$2:$B$240,2,FALSE),VLOOKUP(G387,Results!$A$2:$B$240,2,FALSE),VLOOKUP(H387,Results!$A$2:$B$240,2,FALSE),VLOOKUP(I387,Results!$A$2:$B$240,2,FALSE),VLOOKUP(J387,Results!$A$2:$B$240,2,FALSE),VLOOKUP(B387,Results!$A$2:$B$240,2,FALSE)),"")</f>
        <v/>
      </c>
    </row>
    <row customHeight="1" ht="18.75" r="388" spans="2:47" x14ac:dyDescent="0.3">
      <c r="B388" s="7" t="s">
        <v>166</v>
      </c>
      <c r="C388" s="7" t="s">
        <v>171</v>
      </c>
      <c r="D388" s="7" t="s">
        <v>173</v>
      </c>
      <c r="E388" s="7" t="s">
        <v>148</v>
      </c>
      <c r="F388" s="7" t="s">
        <v>177</v>
      </c>
      <c r="G388" s="7" t="s">
        <v>100</v>
      </c>
      <c r="H388" s="7" t="s">
        <v>93</v>
      </c>
      <c r="I388" s="7" t="s">
        <v>181</v>
      </c>
      <c r="J388" s="7" t="s">
        <v>186</v>
      </c>
      <c r="K388" t="n">
        <v>15.0</v>
      </c>
      <c r="L388" s="30">
        <f si="112" t="shared"/>
        <v>0</v>
      </c>
      <c r="M388" s="6"/>
      <c r="N388" s="35" t="str">
        <f si="113" t="shared"/>
        <v/>
      </c>
      <c r="O388" s="59">
        <f>(IF(ISNUMBER(MATCH(B388,Sheet4!$K$92:$K$101,0)),1,0)+IF(ISNUMBER(MATCH(C388,Sheet4!$K$92:$K$101,0)),1,0)+IF(ISNUMBER(MATCH(D388,Sheet4!$K$92:$K$101,0)),1,0)+IF(ISNUMBER(MATCH(E388,Sheet4!$K$92:$K$101,0)),1,0)+IF(ISNUMBER(MATCH(F388,Sheet4!$K$92:$K$101,0)),1,0)+IF(ISNUMBER(MATCH(G388,Sheet4!$K$92:$K$101,0)),1,0)+IF(ISNUMBER(MATCH(H388,Sheet4!$K$92:$K$101,0)),1,0)+IF(ISNUMBER(MATCH(I388,Sheet4!$K$92:$K$101,0)),1,0)+IF(ISNUMBER(MATCH(J388,Sheet4!$K$92:$K$101,0)),1,0))
-
(IF(ISNUMBER(MATCH(B388,Sheet4!$F$2:$F$11,0)),1,0)+IF(ISNUMBER(MATCH(C388,Sheet4!$F$2:$F$11,0)),1,0)+IF(ISNUMBER(MATCH(D388,Sheet4!$F$2:$F$11,0)),1,0)+IF(ISNUMBER(MATCH(E388,Sheet4!$F$2:$F$11,0)),1,0)+IF(ISNUMBER(MATCH(F388,Sheet4!$F$2:$F$11,0)),1,0)+IF(ISNUMBER(MATCH(G388,Sheet4!$F$2:$F$11,0)),1,0)+IF(ISNUMBER(MATCH(H388,Sheet4!$F$2:$F$11,0)),1,0)+IF(ISNUMBER(MATCH(I388,Sheet4!$F$2:$F$11,0)),1,0)+IF(ISNUMBER(MATCH(J388,Sheet4!$F$2:$F$11,0)),1,0))</f>
        <v>0</v>
      </c>
      <c r="P388" s="40" t="str">
        <f>IFERROR(INDEX(Sheet4!$G:$G,MATCH(Sheet1!B388,Sheet4!$F:$F,0))+INDEX(Sheet4!$G:$G,MATCH(Sheet1!C388,Sheet4!$F:$F,0))+INDEX(Sheet4!$G:$G,MATCH(Sheet1!D388,Sheet4!$F:$F,0))+INDEX(Sheet4!$G:$G,MATCH(Sheet1!E388,Sheet4!$F:$F,0))+INDEX(Sheet4!$G:$G,MATCH(Sheet1!F388,Sheet4!$F:$F,0))+INDEX(Sheet4!$G:$G,MATCH(Sheet1!G388,Sheet4!$F:$F,0))+INDEX(Sheet4!$G:$G,MATCH(Sheet1!H388,Sheet4!$F:$F,0))+INDEX(Sheet4!$G:$G,MATCH(Sheet1!I388,Sheet4!$F:$F,0))+INDEX(Sheet4!$G:$G,MATCH(Sheet1!J388,Sheet4!$F:$F,0)),"")</f>
        <v/>
      </c>
      <c r="Q388" s="15"/>
      <c r="R388" s="18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19"/>
      <c r="AD388" s="19"/>
      <c r="AE388" s="20"/>
      <c r="AF388">
        <f si="115" t="shared"/>
        <v>0</v>
      </c>
      <c r="AH388">
        <v>365</v>
      </c>
      <c r="AI388" t="str">
        <f si="114" t="shared"/>
        <v>De'Aaron FoxIsaiah CanaanDevin BookerMonte MorrisKelly OubreTaurean PrinceJohn CollinsJosh JacksonJoel Embiid</v>
      </c>
      <c r="AJ388">
        <f si="116" t="shared"/>
        <v>0</v>
      </c>
      <c r="AK388">
        <f si="117" t="shared"/>
        <v>0</v>
      </c>
      <c r="AL388">
        <f si="118" t="shared"/>
        <v>0</v>
      </c>
      <c r="AM388">
        <f si="119" t="shared"/>
        <v>0</v>
      </c>
      <c r="AN388">
        <f si="120" t="shared"/>
        <v>0</v>
      </c>
      <c r="AO388">
        <f si="121" t="shared"/>
        <v>0</v>
      </c>
      <c r="AP388">
        <f si="122" t="shared"/>
        <v>0</v>
      </c>
      <c r="AQ388">
        <f si="123" t="shared"/>
        <v>0</v>
      </c>
      <c r="AR388">
        <f si="124" t="shared"/>
        <v>0</v>
      </c>
      <c r="AS388">
        <f si="125" t="shared"/>
        <v>0</v>
      </c>
      <c r="AU388" t="str">
        <f>IFERROR(VLOOKUP(C388,Results!$A$2:$B$240,2,FALSE)+VLOOKUP(D388,Results!$A$2:$B$240,2,FALSE)+VLOOKUP(E388,Results!$A$2:$B$240,2,FALSE)+VLOOKUP(F388,Results!$A$2:$B$240,2,FALSE)+VLOOKUP(G388,Results!$A$2:$B$240,2,FALSE)+VLOOKUP(H388,Results!$A$2:$B$240,2,FALSE)+VLOOKUP(I388,Results!$A$2:$B$240,2,FALSE)+VLOOKUP(J388,Results!$A$2:$B$240,2,FALSE)+VLOOKUP(B388,Results!$A$2:$B$240,2,FALSE)-MIN(VLOOKUP(C388,Results!$A$2:$B$240,2,FALSE),VLOOKUP(D388,Results!$A$2:$B$240,2,FALSE),VLOOKUP(E388,Results!$A$2:$B$240,2,FALSE),VLOOKUP(F388,Results!$A$2:$B$240,2,FALSE),VLOOKUP(G388,Results!$A$2:$B$240,2,FALSE),VLOOKUP(H388,Results!$A$2:$B$240,2,FALSE),VLOOKUP(I388,Results!$A$2:$B$240,2,FALSE),VLOOKUP(J388,Results!$A$2:$B$240,2,FALSE),VLOOKUP(B388,Results!$A$2:$B$240,2,FALSE)),"")</f>
        <v/>
      </c>
    </row>
    <row customHeight="1" ht="18.75" r="389" spans="2:47" x14ac:dyDescent="0.3">
      <c r="B389" s="7" t="s">
        <v>166</v>
      </c>
      <c r="C389" s="7" t="s">
        <v>170</v>
      </c>
      <c r="D389" s="7" t="s">
        <v>173</v>
      </c>
      <c r="E389" s="7" t="s">
        <v>89</v>
      </c>
      <c r="F389" s="7" t="s">
        <v>177</v>
      </c>
      <c r="G389" s="7" t="s">
        <v>178</v>
      </c>
      <c r="H389" s="7" t="s">
        <v>152</v>
      </c>
      <c r="I389" s="7" t="s">
        <v>183</v>
      </c>
      <c r="J389" s="7" t="s">
        <v>186</v>
      </c>
      <c r="K389" t="n">
        <v>15.0</v>
      </c>
      <c r="L389" s="30">
        <f si="112" t="shared"/>
        <v>0</v>
      </c>
      <c r="M389" s="6"/>
      <c r="N389" s="35" t="str">
        <f si="113" t="shared"/>
        <v/>
      </c>
      <c r="O389" s="59">
        <f>(IF(ISNUMBER(MATCH(B389,Sheet4!$K$92:$K$101,0)),1,0)+IF(ISNUMBER(MATCH(C389,Sheet4!$K$92:$K$101,0)),1,0)+IF(ISNUMBER(MATCH(D389,Sheet4!$K$92:$K$101,0)),1,0)+IF(ISNUMBER(MATCH(E389,Sheet4!$K$92:$K$101,0)),1,0)+IF(ISNUMBER(MATCH(F389,Sheet4!$K$92:$K$101,0)),1,0)+IF(ISNUMBER(MATCH(G389,Sheet4!$K$92:$K$101,0)),1,0)+IF(ISNUMBER(MATCH(H389,Sheet4!$K$92:$K$101,0)),1,0)+IF(ISNUMBER(MATCH(I389,Sheet4!$K$92:$K$101,0)),1,0)+IF(ISNUMBER(MATCH(J389,Sheet4!$K$92:$K$101,0)),1,0))
-
(IF(ISNUMBER(MATCH(B389,Sheet4!$F$2:$F$11,0)),1,0)+IF(ISNUMBER(MATCH(C389,Sheet4!$F$2:$F$11,0)),1,0)+IF(ISNUMBER(MATCH(D389,Sheet4!$F$2:$F$11,0)),1,0)+IF(ISNUMBER(MATCH(E389,Sheet4!$F$2:$F$11,0)),1,0)+IF(ISNUMBER(MATCH(F389,Sheet4!$F$2:$F$11,0)),1,0)+IF(ISNUMBER(MATCH(G389,Sheet4!$F$2:$F$11,0)),1,0)+IF(ISNUMBER(MATCH(H389,Sheet4!$F$2:$F$11,0)),1,0)+IF(ISNUMBER(MATCH(I389,Sheet4!$F$2:$F$11,0)),1,0)+IF(ISNUMBER(MATCH(J389,Sheet4!$F$2:$F$11,0)),1,0))</f>
        <v>0</v>
      </c>
      <c r="P389" s="40" t="str">
        <f>IFERROR(INDEX(Sheet4!$G:$G,MATCH(Sheet1!B389,Sheet4!$F:$F,0))+INDEX(Sheet4!$G:$G,MATCH(Sheet1!C389,Sheet4!$F:$F,0))+INDEX(Sheet4!$G:$G,MATCH(Sheet1!D389,Sheet4!$F:$F,0))+INDEX(Sheet4!$G:$G,MATCH(Sheet1!E389,Sheet4!$F:$F,0))+INDEX(Sheet4!$G:$G,MATCH(Sheet1!F389,Sheet4!$F:$F,0))+INDEX(Sheet4!$G:$G,MATCH(Sheet1!G389,Sheet4!$F:$F,0))+INDEX(Sheet4!$G:$G,MATCH(Sheet1!H389,Sheet4!$F:$F,0))+INDEX(Sheet4!$G:$G,MATCH(Sheet1!I389,Sheet4!$F:$F,0))+INDEX(Sheet4!$G:$G,MATCH(Sheet1!J389,Sheet4!$F:$F,0)),"")</f>
        <v/>
      </c>
      <c r="Q389" s="15"/>
      <c r="R389" s="18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19"/>
      <c r="AD389" s="19"/>
      <c r="AE389" s="20"/>
      <c r="AF389">
        <f si="115" t="shared"/>
        <v>0</v>
      </c>
      <c r="AH389">
        <v>366</v>
      </c>
      <c r="AI389" t="str">
        <f si="114" t="shared"/>
        <v>Ben SimmonsIsaiah CanaanBuddy HieldMonte MorrisKelly OubreTaurean PrinceJohn CollinsJosh JacksonNikola Jokic</v>
      </c>
      <c r="AJ389">
        <f si="116" t="shared"/>
        <v>0</v>
      </c>
      <c r="AK389">
        <f si="117" t="shared"/>
        <v>0</v>
      </c>
      <c r="AL389">
        <f si="118" t="shared"/>
        <v>0</v>
      </c>
      <c r="AM389">
        <f si="119" t="shared"/>
        <v>0</v>
      </c>
      <c r="AN389">
        <f si="120" t="shared"/>
        <v>0</v>
      </c>
      <c r="AO389">
        <f si="121" t="shared"/>
        <v>0</v>
      </c>
      <c r="AP389">
        <f si="122" t="shared"/>
        <v>0</v>
      </c>
      <c r="AQ389">
        <f si="123" t="shared"/>
        <v>0</v>
      </c>
      <c r="AR389">
        <f si="124" t="shared"/>
        <v>0</v>
      </c>
      <c r="AS389">
        <f si="125" t="shared"/>
        <v>0</v>
      </c>
      <c r="AU389" t="str">
        <f>IFERROR(VLOOKUP(C389,Results!$A$2:$B$240,2,FALSE)+VLOOKUP(D389,Results!$A$2:$B$240,2,FALSE)+VLOOKUP(E389,Results!$A$2:$B$240,2,FALSE)+VLOOKUP(F389,Results!$A$2:$B$240,2,FALSE)+VLOOKUP(G389,Results!$A$2:$B$240,2,FALSE)+VLOOKUP(H389,Results!$A$2:$B$240,2,FALSE)+VLOOKUP(I389,Results!$A$2:$B$240,2,FALSE)+VLOOKUP(J389,Results!$A$2:$B$240,2,FALSE)+VLOOKUP(B389,Results!$A$2:$B$240,2,FALSE)-MIN(VLOOKUP(C389,Results!$A$2:$B$240,2,FALSE),VLOOKUP(D389,Results!$A$2:$B$240,2,FALSE),VLOOKUP(E389,Results!$A$2:$B$240,2,FALSE),VLOOKUP(F389,Results!$A$2:$B$240,2,FALSE),VLOOKUP(G389,Results!$A$2:$B$240,2,FALSE),VLOOKUP(H389,Results!$A$2:$B$240,2,FALSE),VLOOKUP(I389,Results!$A$2:$B$240,2,FALSE),VLOOKUP(J389,Results!$A$2:$B$240,2,FALSE),VLOOKUP(B389,Results!$A$2:$B$240,2,FALSE)),"")</f>
        <v/>
      </c>
    </row>
    <row customHeight="1" ht="18.75" r="390" spans="2:47" x14ac:dyDescent="0.3">
      <c r="B390" s="7" t="s">
        <v>166</v>
      </c>
      <c r="C390" s="7" t="s">
        <v>108</v>
      </c>
      <c r="D390" s="7" t="s">
        <v>173</v>
      </c>
      <c r="E390" s="7" t="s">
        <v>146</v>
      </c>
      <c r="F390" s="7" t="s">
        <v>150</v>
      </c>
      <c r="G390" s="7" t="s">
        <v>159</v>
      </c>
      <c r="H390" s="7" t="s">
        <v>93</v>
      </c>
      <c r="I390" s="7" t="s">
        <v>152</v>
      </c>
      <c r="J390" s="7" t="s">
        <v>98</v>
      </c>
      <c r="K390" t="n">
        <v>15.0</v>
      </c>
      <c r="L390" s="30">
        <f si="112" t="shared"/>
        <v>0</v>
      </c>
      <c r="M390" s="6"/>
      <c r="N390" s="35" t="str">
        <f si="113" t="shared"/>
        <v/>
      </c>
      <c r="O390" s="59">
        <f>(IF(ISNUMBER(MATCH(B390,Sheet4!$K$92:$K$101,0)),1,0)+IF(ISNUMBER(MATCH(C390,Sheet4!$K$92:$K$101,0)),1,0)+IF(ISNUMBER(MATCH(D390,Sheet4!$K$92:$K$101,0)),1,0)+IF(ISNUMBER(MATCH(E390,Sheet4!$K$92:$K$101,0)),1,0)+IF(ISNUMBER(MATCH(F390,Sheet4!$K$92:$K$101,0)),1,0)+IF(ISNUMBER(MATCH(G390,Sheet4!$K$92:$K$101,0)),1,0)+IF(ISNUMBER(MATCH(H390,Sheet4!$K$92:$K$101,0)),1,0)+IF(ISNUMBER(MATCH(I390,Sheet4!$K$92:$K$101,0)),1,0)+IF(ISNUMBER(MATCH(J390,Sheet4!$K$92:$K$101,0)),1,0))
-
(IF(ISNUMBER(MATCH(B390,Sheet4!$F$2:$F$11,0)),1,0)+IF(ISNUMBER(MATCH(C390,Sheet4!$F$2:$F$11,0)),1,0)+IF(ISNUMBER(MATCH(D390,Sheet4!$F$2:$F$11,0)),1,0)+IF(ISNUMBER(MATCH(E390,Sheet4!$F$2:$F$11,0)),1,0)+IF(ISNUMBER(MATCH(F390,Sheet4!$F$2:$F$11,0)),1,0)+IF(ISNUMBER(MATCH(G390,Sheet4!$F$2:$F$11,0)),1,0)+IF(ISNUMBER(MATCH(H390,Sheet4!$F$2:$F$11,0)),1,0)+IF(ISNUMBER(MATCH(I390,Sheet4!$F$2:$F$11,0)),1,0)+IF(ISNUMBER(MATCH(J390,Sheet4!$F$2:$F$11,0)),1,0))</f>
        <v>0</v>
      </c>
      <c r="P390" s="40" t="str">
        <f>IFERROR(INDEX(Sheet4!$G:$G,MATCH(Sheet1!B390,Sheet4!$F:$F,0))+INDEX(Sheet4!$G:$G,MATCH(Sheet1!C390,Sheet4!$F:$F,0))+INDEX(Sheet4!$G:$G,MATCH(Sheet1!D390,Sheet4!$F:$F,0))+INDEX(Sheet4!$G:$G,MATCH(Sheet1!E390,Sheet4!$F:$F,0))+INDEX(Sheet4!$G:$G,MATCH(Sheet1!F390,Sheet4!$F:$F,0))+INDEX(Sheet4!$G:$G,MATCH(Sheet1!G390,Sheet4!$F:$F,0))+INDEX(Sheet4!$G:$G,MATCH(Sheet1!H390,Sheet4!$F:$F,0))+INDEX(Sheet4!$G:$G,MATCH(Sheet1!I390,Sheet4!$F:$F,0))+INDEX(Sheet4!$G:$G,MATCH(Sheet1!J390,Sheet4!$F:$F,0)),"")</f>
        <v/>
      </c>
      <c r="Q390" s="15"/>
      <c r="R390" s="18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19"/>
      <c r="AD390" s="19"/>
      <c r="AE390" s="20"/>
      <c r="AF390">
        <f si="115" t="shared"/>
        <v>0</v>
      </c>
      <c r="AH390">
        <v>367</v>
      </c>
      <c r="AI390" t="str">
        <f si="114" t="shared"/>
        <v>De'Aaron FoxRicky RubioDevin BookerMonte MorrisJae CrowderGerald GreenKenneth FariedPaul MillsapJoel Embiid</v>
      </c>
      <c r="AJ390">
        <f si="116" t="shared"/>
        <v>0</v>
      </c>
      <c r="AK390">
        <f si="117" t="shared"/>
        <v>0</v>
      </c>
      <c r="AL390">
        <f si="118" t="shared"/>
        <v>0</v>
      </c>
      <c r="AM390">
        <f si="119" t="shared"/>
        <v>0</v>
      </c>
      <c r="AN390">
        <f si="120" t="shared"/>
        <v>0</v>
      </c>
      <c r="AO390">
        <f si="121" t="shared"/>
        <v>0</v>
      </c>
      <c r="AP390">
        <f si="122" t="shared"/>
        <v>0</v>
      </c>
      <c r="AQ390">
        <f si="123" t="shared"/>
        <v>0</v>
      </c>
      <c r="AR390">
        <f si="124" t="shared"/>
        <v>0</v>
      </c>
      <c r="AS390">
        <f si="125" t="shared"/>
        <v>0</v>
      </c>
      <c r="AU390" t="str">
        <f>IFERROR(VLOOKUP(C390,Results!$A$2:$B$240,2,FALSE)+VLOOKUP(D390,Results!$A$2:$B$240,2,FALSE)+VLOOKUP(E390,Results!$A$2:$B$240,2,FALSE)+VLOOKUP(F390,Results!$A$2:$B$240,2,FALSE)+VLOOKUP(G390,Results!$A$2:$B$240,2,FALSE)+VLOOKUP(H390,Results!$A$2:$B$240,2,FALSE)+VLOOKUP(I390,Results!$A$2:$B$240,2,FALSE)+VLOOKUP(J390,Results!$A$2:$B$240,2,FALSE)+VLOOKUP(B390,Results!$A$2:$B$240,2,FALSE)-MIN(VLOOKUP(C390,Results!$A$2:$B$240,2,FALSE),VLOOKUP(D390,Results!$A$2:$B$240,2,FALSE),VLOOKUP(E390,Results!$A$2:$B$240,2,FALSE),VLOOKUP(F390,Results!$A$2:$B$240,2,FALSE),VLOOKUP(G390,Results!$A$2:$B$240,2,FALSE),VLOOKUP(H390,Results!$A$2:$B$240,2,FALSE),VLOOKUP(I390,Results!$A$2:$B$240,2,FALSE),VLOOKUP(J390,Results!$A$2:$B$240,2,FALSE),VLOOKUP(B390,Results!$A$2:$B$240,2,FALSE)),"")</f>
        <v/>
      </c>
    </row>
    <row customHeight="1" ht="18.75" r="391" spans="2:47" x14ac:dyDescent="0.3">
      <c r="B391" s="7" t="s">
        <v>166</v>
      </c>
      <c r="C391" s="7" t="s">
        <v>170</v>
      </c>
      <c r="D391" s="7" t="s">
        <v>173</v>
      </c>
      <c r="E391" s="7" t="s">
        <v>158</v>
      </c>
      <c r="F391" s="7" t="s">
        <v>177</v>
      </c>
      <c r="G391" s="7" t="s">
        <v>179</v>
      </c>
      <c r="H391" s="7" t="s">
        <v>92</v>
      </c>
      <c r="I391" s="7" t="s">
        <v>181</v>
      </c>
      <c r="J391" s="7" t="s">
        <v>188</v>
      </c>
      <c r="K391" t="n">
        <v>15.0</v>
      </c>
      <c r="L391" s="30">
        <f si="112" t="shared"/>
        <v>0</v>
      </c>
      <c r="M391" s="6"/>
      <c r="N391" s="35" t="str">
        <f si="113" t="shared"/>
        <v/>
      </c>
      <c r="O391" s="59">
        <f>(IF(ISNUMBER(MATCH(B391,Sheet4!$K$92:$K$101,0)),1,0)+IF(ISNUMBER(MATCH(C391,Sheet4!$K$92:$K$101,0)),1,0)+IF(ISNUMBER(MATCH(D391,Sheet4!$K$92:$K$101,0)),1,0)+IF(ISNUMBER(MATCH(E391,Sheet4!$K$92:$K$101,0)),1,0)+IF(ISNUMBER(MATCH(F391,Sheet4!$K$92:$K$101,0)),1,0)+IF(ISNUMBER(MATCH(G391,Sheet4!$K$92:$K$101,0)),1,0)+IF(ISNUMBER(MATCH(H391,Sheet4!$K$92:$K$101,0)),1,0)+IF(ISNUMBER(MATCH(I391,Sheet4!$K$92:$K$101,0)),1,0)+IF(ISNUMBER(MATCH(J391,Sheet4!$K$92:$K$101,0)),1,0))
-
(IF(ISNUMBER(MATCH(B391,Sheet4!$F$2:$F$11,0)),1,0)+IF(ISNUMBER(MATCH(C391,Sheet4!$F$2:$F$11,0)),1,0)+IF(ISNUMBER(MATCH(D391,Sheet4!$F$2:$F$11,0)),1,0)+IF(ISNUMBER(MATCH(E391,Sheet4!$F$2:$F$11,0)),1,0)+IF(ISNUMBER(MATCH(F391,Sheet4!$F$2:$F$11,0)),1,0)+IF(ISNUMBER(MATCH(G391,Sheet4!$F$2:$F$11,0)),1,0)+IF(ISNUMBER(MATCH(H391,Sheet4!$F$2:$F$11,0)),1,0)+IF(ISNUMBER(MATCH(I391,Sheet4!$F$2:$F$11,0)),1,0)+IF(ISNUMBER(MATCH(J391,Sheet4!$F$2:$F$11,0)),1,0))</f>
        <v>0</v>
      </c>
      <c r="P391" s="40" t="str">
        <f>IFERROR(INDEX(Sheet4!$G:$G,MATCH(Sheet1!B391,Sheet4!$F:$F,0))+INDEX(Sheet4!$G:$G,MATCH(Sheet1!C391,Sheet4!$F:$F,0))+INDEX(Sheet4!$G:$G,MATCH(Sheet1!D391,Sheet4!$F:$F,0))+INDEX(Sheet4!$G:$G,MATCH(Sheet1!E391,Sheet4!$F:$F,0))+INDEX(Sheet4!$G:$G,MATCH(Sheet1!F391,Sheet4!$F:$F,0))+INDEX(Sheet4!$G:$G,MATCH(Sheet1!G391,Sheet4!$F:$F,0))+INDEX(Sheet4!$G:$G,MATCH(Sheet1!H391,Sheet4!$F:$F,0))+INDEX(Sheet4!$G:$G,MATCH(Sheet1!I391,Sheet4!$F:$F,0))+INDEX(Sheet4!$G:$G,MATCH(Sheet1!J391,Sheet4!$F:$F,0)),"")</f>
        <v/>
      </c>
      <c r="Q391" s="15"/>
      <c r="R391" s="18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19"/>
      <c r="AD391" s="19"/>
      <c r="AE391" s="20"/>
      <c r="AF391">
        <f si="115" t="shared"/>
        <v>0</v>
      </c>
      <c r="AH391">
        <v>368</v>
      </c>
      <c r="AI391" t="str">
        <f si="114" t="shared"/>
        <v>Ben SimmonsLandry ShametJimmy ButlerMonte MorrisJoe InglesCorey BrewerKenneth FariedPaul MillsapKarl-Anthony Towns</v>
      </c>
      <c r="AJ391">
        <f si="116" t="shared"/>
        <v>0</v>
      </c>
      <c r="AK391">
        <f si="117" t="shared"/>
        <v>0</v>
      </c>
      <c r="AL391">
        <f si="118" t="shared"/>
        <v>0</v>
      </c>
      <c r="AM391">
        <f si="119" t="shared"/>
        <v>0</v>
      </c>
      <c r="AN391">
        <f si="120" t="shared"/>
        <v>0</v>
      </c>
      <c r="AO391">
        <f si="121" t="shared"/>
        <v>0</v>
      </c>
      <c r="AP391">
        <f si="122" t="shared"/>
        <v>0</v>
      </c>
      <c r="AQ391">
        <f si="123" t="shared"/>
        <v>0</v>
      </c>
      <c r="AR391">
        <f si="124" t="shared"/>
        <v>0</v>
      </c>
      <c r="AS391">
        <f si="125" t="shared"/>
        <v>0</v>
      </c>
      <c r="AU391" t="str">
        <f>IFERROR(VLOOKUP(C391,Results!$A$2:$B$240,2,FALSE)+VLOOKUP(D391,Results!$A$2:$B$240,2,FALSE)+VLOOKUP(E391,Results!$A$2:$B$240,2,FALSE)+VLOOKUP(F391,Results!$A$2:$B$240,2,FALSE)+VLOOKUP(G391,Results!$A$2:$B$240,2,FALSE)+VLOOKUP(H391,Results!$A$2:$B$240,2,FALSE)+VLOOKUP(I391,Results!$A$2:$B$240,2,FALSE)+VLOOKUP(J391,Results!$A$2:$B$240,2,FALSE)+VLOOKUP(B391,Results!$A$2:$B$240,2,FALSE)-MIN(VLOOKUP(C391,Results!$A$2:$B$240,2,FALSE),VLOOKUP(D391,Results!$A$2:$B$240,2,FALSE),VLOOKUP(E391,Results!$A$2:$B$240,2,FALSE),VLOOKUP(F391,Results!$A$2:$B$240,2,FALSE),VLOOKUP(G391,Results!$A$2:$B$240,2,FALSE),VLOOKUP(H391,Results!$A$2:$B$240,2,FALSE),VLOOKUP(I391,Results!$A$2:$B$240,2,FALSE),VLOOKUP(J391,Results!$A$2:$B$240,2,FALSE),VLOOKUP(B391,Results!$A$2:$B$240,2,FALSE)),"")</f>
        <v/>
      </c>
    </row>
    <row customHeight="1" ht="18.75" r="392" spans="2:47" x14ac:dyDescent="0.3">
      <c r="B392" s="7" t="s">
        <v>166</v>
      </c>
      <c r="C392" s="7" t="s">
        <v>87</v>
      </c>
      <c r="D392" s="7" t="s">
        <v>172</v>
      </c>
      <c r="E392" s="7" t="s">
        <v>146</v>
      </c>
      <c r="F392" s="7" t="s">
        <v>177</v>
      </c>
      <c r="G392" s="7" t="s">
        <v>178</v>
      </c>
      <c r="H392" s="7" t="s">
        <v>152</v>
      </c>
      <c r="I392" s="7" t="s">
        <v>155</v>
      </c>
      <c r="J392" s="7" t="s">
        <v>98</v>
      </c>
      <c r="K392" t="n">
        <v>15.0</v>
      </c>
      <c r="L392" s="30">
        <f si="112" t="shared"/>
        <v>0</v>
      </c>
      <c r="M392" s="6"/>
      <c r="N392" s="35" t="str">
        <f si="113" t="shared"/>
        <v/>
      </c>
      <c r="O392" s="59">
        <f>(IF(ISNUMBER(MATCH(B392,Sheet4!$K$92:$K$101,0)),1,0)+IF(ISNUMBER(MATCH(C392,Sheet4!$K$92:$K$101,0)),1,0)+IF(ISNUMBER(MATCH(D392,Sheet4!$K$92:$K$101,0)),1,0)+IF(ISNUMBER(MATCH(E392,Sheet4!$K$92:$K$101,0)),1,0)+IF(ISNUMBER(MATCH(F392,Sheet4!$K$92:$K$101,0)),1,0)+IF(ISNUMBER(MATCH(G392,Sheet4!$K$92:$K$101,0)),1,0)+IF(ISNUMBER(MATCH(H392,Sheet4!$K$92:$K$101,0)),1,0)+IF(ISNUMBER(MATCH(I392,Sheet4!$K$92:$K$101,0)),1,0)+IF(ISNUMBER(MATCH(J392,Sheet4!$K$92:$K$101,0)),1,0))
-
(IF(ISNUMBER(MATCH(B392,Sheet4!$F$2:$F$11,0)),1,0)+IF(ISNUMBER(MATCH(C392,Sheet4!$F$2:$F$11,0)),1,0)+IF(ISNUMBER(MATCH(D392,Sheet4!$F$2:$F$11,0)),1,0)+IF(ISNUMBER(MATCH(E392,Sheet4!$F$2:$F$11,0)),1,0)+IF(ISNUMBER(MATCH(F392,Sheet4!$F$2:$F$11,0)),1,0)+IF(ISNUMBER(MATCH(G392,Sheet4!$F$2:$F$11,0)),1,0)+IF(ISNUMBER(MATCH(H392,Sheet4!$F$2:$F$11,0)),1,0)+IF(ISNUMBER(MATCH(I392,Sheet4!$F$2:$F$11,0)),1,0)+IF(ISNUMBER(MATCH(J392,Sheet4!$F$2:$F$11,0)),1,0))</f>
        <v>0</v>
      </c>
      <c r="P392" s="40" t="str">
        <f>IFERROR(INDEX(Sheet4!$G:$G,MATCH(Sheet1!B392,Sheet4!$F:$F,0))+INDEX(Sheet4!$G:$G,MATCH(Sheet1!C392,Sheet4!$F:$F,0))+INDEX(Sheet4!$G:$G,MATCH(Sheet1!D392,Sheet4!$F:$F,0))+INDEX(Sheet4!$G:$G,MATCH(Sheet1!E392,Sheet4!$F:$F,0))+INDEX(Sheet4!$G:$G,MATCH(Sheet1!F392,Sheet4!$F:$F,0))+INDEX(Sheet4!$G:$G,MATCH(Sheet1!G392,Sheet4!$F:$F,0))+INDEX(Sheet4!$G:$G,MATCH(Sheet1!H392,Sheet4!$F:$F,0))+INDEX(Sheet4!$G:$G,MATCH(Sheet1!I392,Sheet4!$F:$F,0))+INDEX(Sheet4!$G:$G,MATCH(Sheet1!J392,Sheet4!$F:$F,0)),"")</f>
        <v/>
      </c>
      <c r="Q392" s="15"/>
      <c r="R392" s="18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19"/>
      <c r="AD392" s="19"/>
      <c r="AE392" s="20"/>
      <c r="AF392">
        <f si="115" t="shared"/>
        <v>0</v>
      </c>
      <c r="AH392">
        <v>369</v>
      </c>
      <c r="AI392" t="str">
        <f si="114" t="shared"/>
        <v>Ben SimmonsLandry ShametJames HardenMonte MorrisKelly OubreTaurean PrinceJosh JacksonTaj GibsonDeandre Ayton</v>
      </c>
      <c r="AJ392">
        <f si="116" t="shared"/>
        <v>0</v>
      </c>
      <c r="AK392">
        <f si="117" t="shared"/>
        <v>0</v>
      </c>
      <c r="AL392">
        <f si="118" t="shared"/>
        <v>0</v>
      </c>
      <c r="AM392">
        <f si="119" t="shared"/>
        <v>0</v>
      </c>
      <c r="AN392">
        <f si="120" t="shared"/>
        <v>0</v>
      </c>
      <c r="AO392">
        <f si="121" t="shared"/>
        <v>0</v>
      </c>
      <c r="AP392">
        <f si="122" t="shared"/>
        <v>0</v>
      </c>
      <c r="AQ392">
        <f si="123" t="shared"/>
        <v>0</v>
      </c>
      <c r="AR392">
        <f si="124" t="shared"/>
        <v>0</v>
      </c>
      <c r="AS392">
        <f si="125" t="shared"/>
        <v>0</v>
      </c>
      <c r="AU392" t="str">
        <f>IFERROR(VLOOKUP(C392,Results!$A$2:$B$240,2,FALSE)+VLOOKUP(D392,Results!$A$2:$B$240,2,FALSE)+VLOOKUP(E392,Results!$A$2:$B$240,2,FALSE)+VLOOKUP(F392,Results!$A$2:$B$240,2,FALSE)+VLOOKUP(G392,Results!$A$2:$B$240,2,FALSE)+VLOOKUP(H392,Results!$A$2:$B$240,2,FALSE)+VLOOKUP(I392,Results!$A$2:$B$240,2,FALSE)+VLOOKUP(J392,Results!$A$2:$B$240,2,FALSE)+VLOOKUP(B392,Results!$A$2:$B$240,2,FALSE)-MIN(VLOOKUP(C392,Results!$A$2:$B$240,2,FALSE),VLOOKUP(D392,Results!$A$2:$B$240,2,FALSE),VLOOKUP(E392,Results!$A$2:$B$240,2,FALSE),VLOOKUP(F392,Results!$A$2:$B$240,2,FALSE),VLOOKUP(G392,Results!$A$2:$B$240,2,FALSE),VLOOKUP(H392,Results!$A$2:$B$240,2,FALSE),VLOOKUP(I392,Results!$A$2:$B$240,2,FALSE),VLOOKUP(J392,Results!$A$2:$B$240,2,FALSE),VLOOKUP(B392,Results!$A$2:$B$240,2,FALSE)),"")</f>
        <v/>
      </c>
    </row>
    <row customHeight="1" ht="18.75" r="393" spans="2:47" x14ac:dyDescent="0.3">
      <c r="B393" s="7" t="s">
        <v>166</v>
      </c>
      <c r="C393" s="7" t="s">
        <v>170</v>
      </c>
      <c r="D393" s="7" t="s">
        <v>173</v>
      </c>
      <c r="E393" s="7" t="s">
        <v>146</v>
      </c>
      <c r="F393" s="7" t="s">
        <v>150</v>
      </c>
      <c r="G393" s="7" t="s">
        <v>90</v>
      </c>
      <c r="H393" s="7" t="s">
        <v>93</v>
      </c>
      <c r="I393" s="7" t="s">
        <v>152</v>
      </c>
      <c r="J393" s="7" t="s">
        <v>186</v>
      </c>
      <c r="K393" t="n">
        <v>15.0</v>
      </c>
      <c r="L393" s="30">
        <f si="112" t="shared"/>
        <v>0</v>
      </c>
      <c r="M393" s="6"/>
      <c r="N393" s="35" t="str">
        <f si="113" t="shared"/>
        <v/>
      </c>
      <c r="O393" s="59">
        <f>(IF(ISNUMBER(MATCH(B393,Sheet4!$K$92:$K$101,0)),1,0)+IF(ISNUMBER(MATCH(C393,Sheet4!$K$92:$K$101,0)),1,0)+IF(ISNUMBER(MATCH(D393,Sheet4!$K$92:$K$101,0)),1,0)+IF(ISNUMBER(MATCH(E393,Sheet4!$K$92:$K$101,0)),1,0)+IF(ISNUMBER(MATCH(F393,Sheet4!$K$92:$K$101,0)),1,0)+IF(ISNUMBER(MATCH(G393,Sheet4!$K$92:$K$101,0)),1,0)+IF(ISNUMBER(MATCH(H393,Sheet4!$K$92:$K$101,0)),1,0)+IF(ISNUMBER(MATCH(I393,Sheet4!$K$92:$K$101,0)),1,0)+IF(ISNUMBER(MATCH(J393,Sheet4!$K$92:$K$101,0)),1,0))
-
(IF(ISNUMBER(MATCH(B393,Sheet4!$F$2:$F$11,0)),1,0)+IF(ISNUMBER(MATCH(C393,Sheet4!$F$2:$F$11,0)),1,0)+IF(ISNUMBER(MATCH(D393,Sheet4!$F$2:$F$11,0)),1,0)+IF(ISNUMBER(MATCH(E393,Sheet4!$F$2:$F$11,0)),1,0)+IF(ISNUMBER(MATCH(F393,Sheet4!$F$2:$F$11,0)),1,0)+IF(ISNUMBER(MATCH(G393,Sheet4!$F$2:$F$11,0)),1,0)+IF(ISNUMBER(MATCH(H393,Sheet4!$F$2:$F$11,0)),1,0)+IF(ISNUMBER(MATCH(I393,Sheet4!$F$2:$F$11,0)),1,0)+IF(ISNUMBER(MATCH(J393,Sheet4!$F$2:$F$11,0)),1,0))</f>
        <v>0</v>
      </c>
      <c r="P393" s="40" t="str">
        <f>IFERROR(INDEX(Sheet4!$G:$G,MATCH(Sheet1!B393,Sheet4!$F:$F,0))+INDEX(Sheet4!$G:$G,MATCH(Sheet1!C393,Sheet4!$F:$F,0))+INDEX(Sheet4!$G:$G,MATCH(Sheet1!D393,Sheet4!$F:$F,0))+INDEX(Sheet4!$G:$G,MATCH(Sheet1!E393,Sheet4!$F:$F,0))+INDEX(Sheet4!$G:$G,MATCH(Sheet1!F393,Sheet4!$F:$F,0))+INDEX(Sheet4!$G:$G,MATCH(Sheet1!G393,Sheet4!$F:$F,0))+INDEX(Sheet4!$G:$G,MATCH(Sheet1!H393,Sheet4!$F:$F,0))+INDEX(Sheet4!$G:$G,MATCH(Sheet1!I393,Sheet4!$F:$F,0))+INDEX(Sheet4!$G:$G,MATCH(Sheet1!J393,Sheet4!$F:$F,0)),"")</f>
        <v/>
      </c>
      <c r="Q393" s="15"/>
      <c r="R393" s="18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19"/>
      <c r="AD393" s="19"/>
      <c r="AE393" s="20"/>
      <c r="AF393">
        <f si="115" t="shared"/>
        <v>0</v>
      </c>
      <c r="AH393">
        <v>370</v>
      </c>
      <c r="AI393" t="str">
        <f si="114" t="shared"/>
        <v>Ben SimmonsRicky RubioDonovan MitchellMonte MorrisMikal BridgesGerald GreenJosh JacksonPaul MillsapKarl-Anthony Towns</v>
      </c>
      <c r="AJ393">
        <f si="116" t="shared"/>
        <v>0</v>
      </c>
      <c r="AK393">
        <f si="117" t="shared"/>
        <v>0</v>
      </c>
      <c r="AL393">
        <f si="118" t="shared"/>
        <v>0</v>
      </c>
      <c r="AM393">
        <f si="119" t="shared"/>
        <v>0</v>
      </c>
      <c r="AN393">
        <f si="120" t="shared"/>
        <v>0</v>
      </c>
      <c r="AO393">
        <f si="121" t="shared"/>
        <v>0</v>
      </c>
      <c r="AP393">
        <f si="122" t="shared"/>
        <v>0</v>
      </c>
      <c r="AQ393">
        <f si="123" t="shared"/>
        <v>0</v>
      </c>
      <c r="AR393">
        <f si="124" t="shared"/>
        <v>0</v>
      </c>
      <c r="AS393">
        <f si="125" t="shared"/>
        <v>0</v>
      </c>
      <c r="AU393" t="str">
        <f>IFERROR(VLOOKUP(C393,Results!$A$2:$B$240,2,FALSE)+VLOOKUP(D393,Results!$A$2:$B$240,2,FALSE)+VLOOKUP(E393,Results!$A$2:$B$240,2,FALSE)+VLOOKUP(F393,Results!$A$2:$B$240,2,FALSE)+VLOOKUP(G393,Results!$A$2:$B$240,2,FALSE)+VLOOKUP(H393,Results!$A$2:$B$240,2,FALSE)+VLOOKUP(I393,Results!$A$2:$B$240,2,FALSE)+VLOOKUP(J393,Results!$A$2:$B$240,2,FALSE)+VLOOKUP(B393,Results!$A$2:$B$240,2,FALSE)-MIN(VLOOKUP(C393,Results!$A$2:$B$240,2,FALSE),VLOOKUP(D393,Results!$A$2:$B$240,2,FALSE),VLOOKUP(E393,Results!$A$2:$B$240,2,FALSE),VLOOKUP(F393,Results!$A$2:$B$240,2,FALSE),VLOOKUP(G393,Results!$A$2:$B$240,2,FALSE),VLOOKUP(H393,Results!$A$2:$B$240,2,FALSE),VLOOKUP(I393,Results!$A$2:$B$240,2,FALSE),VLOOKUP(J393,Results!$A$2:$B$240,2,FALSE),VLOOKUP(B393,Results!$A$2:$B$240,2,FALSE)),"")</f>
        <v/>
      </c>
    </row>
    <row customHeight="1" ht="18.75" r="394" spans="2:47" x14ac:dyDescent="0.3">
      <c r="B394" s="7" t="s">
        <v>166</v>
      </c>
      <c r="C394" s="7" t="s">
        <v>168</v>
      </c>
      <c r="D394" s="7" t="s">
        <v>145</v>
      </c>
      <c r="E394" s="7" t="s">
        <v>146</v>
      </c>
      <c r="F394" s="7" t="s">
        <v>177</v>
      </c>
      <c r="G394" s="7" t="s">
        <v>178</v>
      </c>
      <c r="H394" s="7" t="s">
        <v>181</v>
      </c>
      <c r="I394" s="7" t="s">
        <v>155</v>
      </c>
      <c r="J394" s="7" t="s">
        <v>187</v>
      </c>
      <c r="K394" t="n">
        <v>15.0</v>
      </c>
      <c r="L394" s="30">
        <f si="112" t="shared"/>
        <v>0</v>
      </c>
      <c r="M394" s="6"/>
      <c r="N394" s="35" t="str">
        <f si="113" t="shared"/>
        <v/>
      </c>
      <c r="O394" s="59">
        <f>(IF(ISNUMBER(MATCH(B394,Sheet4!$K$92:$K$101,0)),1,0)+IF(ISNUMBER(MATCH(C394,Sheet4!$K$92:$K$101,0)),1,0)+IF(ISNUMBER(MATCH(D394,Sheet4!$K$92:$K$101,0)),1,0)+IF(ISNUMBER(MATCH(E394,Sheet4!$K$92:$K$101,0)),1,0)+IF(ISNUMBER(MATCH(F394,Sheet4!$K$92:$K$101,0)),1,0)+IF(ISNUMBER(MATCH(G394,Sheet4!$K$92:$K$101,0)),1,0)+IF(ISNUMBER(MATCH(H394,Sheet4!$K$92:$K$101,0)),1,0)+IF(ISNUMBER(MATCH(I394,Sheet4!$K$92:$K$101,0)),1,0)+IF(ISNUMBER(MATCH(J394,Sheet4!$K$92:$K$101,0)),1,0))
-
(IF(ISNUMBER(MATCH(B394,Sheet4!$F$2:$F$11,0)),1,0)+IF(ISNUMBER(MATCH(C394,Sheet4!$F$2:$F$11,0)),1,0)+IF(ISNUMBER(MATCH(D394,Sheet4!$F$2:$F$11,0)),1,0)+IF(ISNUMBER(MATCH(E394,Sheet4!$F$2:$F$11,0)),1,0)+IF(ISNUMBER(MATCH(F394,Sheet4!$F$2:$F$11,0)),1,0)+IF(ISNUMBER(MATCH(G394,Sheet4!$F$2:$F$11,0)),1,0)+IF(ISNUMBER(MATCH(H394,Sheet4!$F$2:$F$11,0)),1,0)+IF(ISNUMBER(MATCH(I394,Sheet4!$F$2:$F$11,0)),1,0)+IF(ISNUMBER(MATCH(J394,Sheet4!$F$2:$F$11,0)),1,0))</f>
        <v>0</v>
      </c>
      <c r="P394" s="40" t="str">
        <f>IFERROR(INDEX(Sheet4!$G:$G,MATCH(Sheet1!B394,Sheet4!$F:$F,0))+INDEX(Sheet4!$G:$G,MATCH(Sheet1!C394,Sheet4!$F:$F,0))+INDEX(Sheet4!$G:$G,MATCH(Sheet1!D394,Sheet4!$F:$F,0))+INDEX(Sheet4!$G:$G,MATCH(Sheet1!E394,Sheet4!$F:$F,0))+INDEX(Sheet4!$G:$G,MATCH(Sheet1!F394,Sheet4!$F:$F,0))+INDEX(Sheet4!$G:$G,MATCH(Sheet1!G394,Sheet4!$F:$F,0))+INDEX(Sheet4!$G:$G,MATCH(Sheet1!H394,Sheet4!$F:$F,0))+INDEX(Sheet4!$G:$G,MATCH(Sheet1!I394,Sheet4!$F:$F,0))+INDEX(Sheet4!$G:$G,MATCH(Sheet1!J394,Sheet4!$F:$F,0)),"")</f>
        <v/>
      </c>
      <c r="Q394" s="15"/>
      <c r="R394" s="18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19"/>
      <c r="AD394" s="19"/>
      <c r="AE394" s="20"/>
      <c r="AF394">
        <f si="115" t="shared"/>
        <v>0</v>
      </c>
      <c r="AH394">
        <v>371</v>
      </c>
      <c r="AI394" t="str">
        <f si="114" t="shared"/>
        <v>De'Aaron FoxJerryd BaylessDevin BookerMonte MorrisWill BartonGerald GreenJohn CollinsJosh JacksonKarl-Anthony Towns</v>
      </c>
      <c r="AJ394">
        <f si="116" t="shared"/>
        <v>0</v>
      </c>
      <c r="AK394">
        <f si="117" t="shared"/>
        <v>0</v>
      </c>
      <c r="AL394">
        <f si="118" t="shared"/>
        <v>0</v>
      </c>
      <c r="AM394">
        <f si="119" t="shared"/>
        <v>0</v>
      </c>
      <c r="AN394">
        <f si="120" t="shared"/>
        <v>0</v>
      </c>
      <c r="AO394">
        <f si="121" t="shared"/>
        <v>0</v>
      </c>
      <c r="AP394">
        <f si="122" t="shared"/>
        <v>0</v>
      </c>
      <c r="AQ394">
        <f si="123" t="shared"/>
        <v>0</v>
      </c>
      <c r="AR394">
        <f si="124" t="shared"/>
        <v>0</v>
      </c>
      <c r="AS394">
        <f si="125" t="shared"/>
        <v>0</v>
      </c>
      <c r="AU394" t="str">
        <f>IFERROR(VLOOKUP(C394,Results!$A$2:$B$240,2,FALSE)+VLOOKUP(D394,Results!$A$2:$B$240,2,FALSE)+VLOOKUP(E394,Results!$A$2:$B$240,2,FALSE)+VLOOKUP(F394,Results!$A$2:$B$240,2,FALSE)+VLOOKUP(G394,Results!$A$2:$B$240,2,FALSE)+VLOOKUP(H394,Results!$A$2:$B$240,2,FALSE)+VLOOKUP(I394,Results!$A$2:$B$240,2,FALSE)+VLOOKUP(J394,Results!$A$2:$B$240,2,FALSE)+VLOOKUP(B394,Results!$A$2:$B$240,2,FALSE)-MIN(VLOOKUP(C394,Results!$A$2:$B$240,2,FALSE),VLOOKUP(D394,Results!$A$2:$B$240,2,FALSE),VLOOKUP(E394,Results!$A$2:$B$240,2,FALSE),VLOOKUP(F394,Results!$A$2:$B$240,2,FALSE),VLOOKUP(G394,Results!$A$2:$B$240,2,FALSE),VLOOKUP(H394,Results!$A$2:$B$240,2,FALSE),VLOOKUP(I394,Results!$A$2:$B$240,2,FALSE),VLOOKUP(J394,Results!$A$2:$B$240,2,FALSE),VLOOKUP(B394,Results!$A$2:$B$240,2,FALSE)),"")</f>
        <v/>
      </c>
    </row>
    <row customHeight="1" ht="18.75" r="395" spans="2:47" x14ac:dyDescent="0.3">
      <c r="B395" s="7" t="s">
        <v>166</v>
      </c>
      <c r="C395" s="7" t="s">
        <v>87</v>
      </c>
      <c r="D395" s="7" t="s">
        <v>172</v>
      </c>
      <c r="E395" s="7" t="s">
        <v>146</v>
      </c>
      <c r="F395" s="7" t="s">
        <v>178</v>
      </c>
      <c r="G395" s="7" t="s">
        <v>179</v>
      </c>
      <c r="H395" s="7" t="s">
        <v>152</v>
      </c>
      <c r="I395" s="7" t="s">
        <v>155</v>
      </c>
      <c r="J395" s="7" t="s">
        <v>188</v>
      </c>
      <c r="K395" t="n">
        <v>15.0</v>
      </c>
      <c r="L395" s="30">
        <f si="112" t="shared"/>
        <v>0</v>
      </c>
      <c r="M395" s="6"/>
      <c r="N395" s="35" t="str">
        <f si="113" t="shared"/>
        <v/>
      </c>
      <c r="O395" s="59">
        <f>(IF(ISNUMBER(MATCH(B395,Sheet4!$K$92:$K$101,0)),1,0)+IF(ISNUMBER(MATCH(C395,Sheet4!$K$92:$K$101,0)),1,0)+IF(ISNUMBER(MATCH(D395,Sheet4!$K$92:$K$101,0)),1,0)+IF(ISNUMBER(MATCH(E395,Sheet4!$K$92:$K$101,0)),1,0)+IF(ISNUMBER(MATCH(F395,Sheet4!$K$92:$K$101,0)),1,0)+IF(ISNUMBER(MATCH(G395,Sheet4!$K$92:$K$101,0)),1,0)+IF(ISNUMBER(MATCH(H395,Sheet4!$K$92:$K$101,0)),1,0)+IF(ISNUMBER(MATCH(I395,Sheet4!$K$92:$K$101,0)),1,0)+IF(ISNUMBER(MATCH(J395,Sheet4!$K$92:$K$101,0)),1,0))
-
(IF(ISNUMBER(MATCH(B395,Sheet4!$F$2:$F$11,0)),1,0)+IF(ISNUMBER(MATCH(C395,Sheet4!$F$2:$F$11,0)),1,0)+IF(ISNUMBER(MATCH(D395,Sheet4!$F$2:$F$11,0)),1,0)+IF(ISNUMBER(MATCH(E395,Sheet4!$F$2:$F$11,0)),1,0)+IF(ISNUMBER(MATCH(F395,Sheet4!$F$2:$F$11,0)),1,0)+IF(ISNUMBER(MATCH(G395,Sheet4!$F$2:$F$11,0)),1,0)+IF(ISNUMBER(MATCH(H395,Sheet4!$F$2:$F$11,0)),1,0)+IF(ISNUMBER(MATCH(I395,Sheet4!$F$2:$F$11,0)),1,0)+IF(ISNUMBER(MATCH(J395,Sheet4!$F$2:$F$11,0)),1,0))</f>
        <v>0</v>
      </c>
      <c r="P395" s="40" t="str">
        <f>IFERROR(INDEX(Sheet4!$G:$G,MATCH(Sheet1!B395,Sheet4!$F:$F,0))+INDEX(Sheet4!$G:$G,MATCH(Sheet1!C395,Sheet4!$F:$F,0))+INDEX(Sheet4!$G:$G,MATCH(Sheet1!D395,Sheet4!$F:$F,0))+INDEX(Sheet4!$G:$G,MATCH(Sheet1!E395,Sheet4!$F:$F,0))+INDEX(Sheet4!$G:$G,MATCH(Sheet1!F395,Sheet4!$F:$F,0))+INDEX(Sheet4!$G:$G,MATCH(Sheet1!G395,Sheet4!$F:$F,0))+INDEX(Sheet4!$G:$G,MATCH(Sheet1!H395,Sheet4!$F:$F,0))+INDEX(Sheet4!$G:$G,MATCH(Sheet1!I395,Sheet4!$F:$F,0))+INDEX(Sheet4!$G:$G,MATCH(Sheet1!J395,Sheet4!$F:$F,0)),"")</f>
        <v/>
      </c>
      <c r="Q395" s="15"/>
      <c r="R395" s="18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19"/>
      <c r="AD395" s="19"/>
      <c r="AE395" s="20"/>
      <c r="AF395">
        <f si="115" t="shared"/>
        <v>0</v>
      </c>
      <c r="AH395">
        <v>372</v>
      </c>
      <c r="AI395" t="str">
        <f si="114" t="shared"/>
        <v>Trae YoungIsaiah CanaanDevin BookerJimmy ButlerKelly OubreMikal BridgesKenneth FariedPaul MillsapDeandre Ayton</v>
      </c>
      <c r="AJ395">
        <f si="116" t="shared"/>
        <v>0</v>
      </c>
      <c r="AK395">
        <f si="117" t="shared"/>
        <v>0</v>
      </c>
      <c r="AL395">
        <f si="118" t="shared"/>
        <v>0</v>
      </c>
      <c r="AM395">
        <f si="119" t="shared"/>
        <v>0</v>
      </c>
      <c r="AN395">
        <f si="120" t="shared"/>
        <v>0</v>
      </c>
      <c r="AO395">
        <f si="121" t="shared"/>
        <v>0</v>
      </c>
      <c r="AP395">
        <f si="122" t="shared"/>
        <v>0</v>
      </c>
      <c r="AQ395">
        <f si="123" t="shared"/>
        <v>0</v>
      </c>
      <c r="AR395">
        <f si="124" t="shared"/>
        <v>0</v>
      </c>
      <c r="AS395">
        <f si="125" t="shared"/>
        <v>0</v>
      </c>
      <c r="AU395" t="str">
        <f>IFERROR(VLOOKUP(C395,Results!$A$2:$B$240,2,FALSE)+VLOOKUP(D395,Results!$A$2:$B$240,2,FALSE)+VLOOKUP(E395,Results!$A$2:$B$240,2,FALSE)+VLOOKUP(F395,Results!$A$2:$B$240,2,FALSE)+VLOOKUP(G395,Results!$A$2:$B$240,2,FALSE)+VLOOKUP(H395,Results!$A$2:$B$240,2,FALSE)+VLOOKUP(I395,Results!$A$2:$B$240,2,FALSE)+VLOOKUP(J395,Results!$A$2:$B$240,2,FALSE)+VLOOKUP(B395,Results!$A$2:$B$240,2,FALSE)-MIN(VLOOKUP(C395,Results!$A$2:$B$240,2,FALSE),VLOOKUP(D395,Results!$A$2:$B$240,2,FALSE),VLOOKUP(E395,Results!$A$2:$B$240,2,FALSE),VLOOKUP(F395,Results!$A$2:$B$240,2,FALSE),VLOOKUP(G395,Results!$A$2:$B$240,2,FALSE),VLOOKUP(H395,Results!$A$2:$B$240,2,FALSE),VLOOKUP(I395,Results!$A$2:$B$240,2,FALSE),VLOOKUP(J395,Results!$A$2:$B$240,2,FALSE),VLOOKUP(B395,Results!$A$2:$B$240,2,FALSE)),"")</f>
        <v/>
      </c>
    </row>
    <row customHeight="1" ht="18.75" r="396" spans="2:47" x14ac:dyDescent="0.3">
      <c r="B396" s="7" t="s">
        <v>166</v>
      </c>
      <c r="C396" s="7" t="s">
        <v>87</v>
      </c>
      <c r="D396" s="7" t="s">
        <v>172</v>
      </c>
      <c r="E396" s="7" t="s">
        <v>146</v>
      </c>
      <c r="F396" s="7" t="s">
        <v>150</v>
      </c>
      <c r="G396" s="7" t="s">
        <v>179</v>
      </c>
      <c r="H396" s="7" t="s">
        <v>103</v>
      </c>
      <c r="I396" s="7" t="s">
        <v>155</v>
      </c>
      <c r="J396" s="7" t="s">
        <v>186</v>
      </c>
      <c r="K396" t="n">
        <v>15.0</v>
      </c>
      <c r="L396" s="30">
        <f si="112" t="shared"/>
        <v>0</v>
      </c>
      <c r="M396" s="6"/>
      <c r="N396" s="35" t="str">
        <f si="113" t="shared"/>
        <v/>
      </c>
      <c r="O396" s="59">
        <f>(IF(ISNUMBER(MATCH(B396,Sheet4!$K$92:$K$101,0)),1,0)+IF(ISNUMBER(MATCH(C396,Sheet4!$K$92:$K$101,0)),1,0)+IF(ISNUMBER(MATCH(D396,Sheet4!$K$92:$K$101,0)),1,0)+IF(ISNUMBER(MATCH(E396,Sheet4!$K$92:$K$101,0)),1,0)+IF(ISNUMBER(MATCH(F396,Sheet4!$K$92:$K$101,0)),1,0)+IF(ISNUMBER(MATCH(G396,Sheet4!$K$92:$K$101,0)),1,0)+IF(ISNUMBER(MATCH(H396,Sheet4!$K$92:$K$101,0)),1,0)+IF(ISNUMBER(MATCH(I396,Sheet4!$K$92:$K$101,0)),1,0)+IF(ISNUMBER(MATCH(J396,Sheet4!$K$92:$K$101,0)),1,0))
-
(IF(ISNUMBER(MATCH(B396,Sheet4!$F$2:$F$11,0)),1,0)+IF(ISNUMBER(MATCH(C396,Sheet4!$F$2:$F$11,0)),1,0)+IF(ISNUMBER(MATCH(D396,Sheet4!$F$2:$F$11,0)),1,0)+IF(ISNUMBER(MATCH(E396,Sheet4!$F$2:$F$11,0)),1,0)+IF(ISNUMBER(MATCH(F396,Sheet4!$F$2:$F$11,0)),1,0)+IF(ISNUMBER(MATCH(G396,Sheet4!$F$2:$F$11,0)),1,0)+IF(ISNUMBER(MATCH(H396,Sheet4!$F$2:$F$11,0)),1,0)+IF(ISNUMBER(MATCH(I396,Sheet4!$F$2:$F$11,0)),1,0)+IF(ISNUMBER(MATCH(J396,Sheet4!$F$2:$F$11,0)),1,0))</f>
        <v>0</v>
      </c>
      <c r="P396" s="40" t="str">
        <f>IFERROR(INDEX(Sheet4!$G:$G,MATCH(Sheet1!B396,Sheet4!$F:$F,0))+INDEX(Sheet4!$G:$G,MATCH(Sheet1!C396,Sheet4!$F:$F,0))+INDEX(Sheet4!$G:$G,MATCH(Sheet1!D396,Sheet4!$F:$F,0))+INDEX(Sheet4!$G:$G,MATCH(Sheet1!E396,Sheet4!$F:$F,0))+INDEX(Sheet4!$G:$G,MATCH(Sheet1!F396,Sheet4!$F:$F,0))+INDEX(Sheet4!$G:$G,MATCH(Sheet1!G396,Sheet4!$F:$F,0))+INDEX(Sheet4!$G:$G,MATCH(Sheet1!H396,Sheet4!$F:$F,0))+INDEX(Sheet4!$G:$G,MATCH(Sheet1!I396,Sheet4!$F:$F,0))+INDEX(Sheet4!$G:$G,MATCH(Sheet1!J396,Sheet4!$F:$F,0)),"")</f>
        <v/>
      </c>
      <c r="Q396" s="15"/>
      <c r="R396" s="18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19"/>
      <c r="AD396" s="19"/>
      <c r="AE396" s="20"/>
      <c r="AF396">
        <f si="115" t="shared"/>
        <v>0</v>
      </c>
      <c r="AH396">
        <v>373</v>
      </c>
      <c r="AI396" t="str">
        <f si="114" t="shared"/>
        <v>Ben SimmonsJeremy LinDevin BookerMonte MorrisJae CrowderCorey BrewerKenneth FariedMarvin BagleyKarl-Anthony Towns</v>
      </c>
      <c r="AJ396">
        <f si="116" t="shared"/>
        <v>0</v>
      </c>
      <c r="AK396">
        <f si="117" t="shared"/>
        <v>0</v>
      </c>
      <c r="AL396">
        <f si="118" t="shared"/>
        <v>0</v>
      </c>
      <c r="AM396">
        <f si="119" t="shared"/>
        <v>0</v>
      </c>
      <c r="AN396">
        <f si="120" t="shared"/>
        <v>0</v>
      </c>
      <c r="AO396">
        <f si="121" t="shared"/>
        <v>0</v>
      </c>
      <c r="AP396">
        <f si="122" t="shared"/>
        <v>0</v>
      </c>
      <c r="AQ396">
        <f si="123" t="shared"/>
        <v>0</v>
      </c>
      <c r="AR396">
        <f si="124" t="shared"/>
        <v>0</v>
      </c>
      <c r="AS396">
        <f si="125" t="shared"/>
        <v>0</v>
      </c>
      <c r="AU396" t="str">
        <f>IFERROR(VLOOKUP(C396,Results!$A$2:$B$240,2,FALSE)+VLOOKUP(D396,Results!$A$2:$B$240,2,FALSE)+VLOOKUP(E396,Results!$A$2:$B$240,2,FALSE)+VLOOKUP(F396,Results!$A$2:$B$240,2,FALSE)+VLOOKUP(G396,Results!$A$2:$B$240,2,FALSE)+VLOOKUP(H396,Results!$A$2:$B$240,2,FALSE)+VLOOKUP(I396,Results!$A$2:$B$240,2,FALSE)+VLOOKUP(J396,Results!$A$2:$B$240,2,FALSE)+VLOOKUP(B396,Results!$A$2:$B$240,2,FALSE)-MIN(VLOOKUP(C396,Results!$A$2:$B$240,2,FALSE),VLOOKUP(D396,Results!$A$2:$B$240,2,FALSE),VLOOKUP(E396,Results!$A$2:$B$240,2,FALSE),VLOOKUP(F396,Results!$A$2:$B$240,2,FALSE),VLOOKUP(G396,Results!$A$2:$B$240,2,FALSE),VLOOKUP(H396,Results!$A$2:$B$240,2,FALSE),VLOOKUP(I396,Results!$A$2:$B$240,2,FALSE),VLOOKUP(J396,Results!$A$2:$B$240,2,FALSE),VLOOKUP(B396,Results!$A$2:$B$240,2,FALSE)),"")</f>
        <v/>
      </c>
    </row>
    <row customHeight="1" ht="18.75" r="397" spans="2:47" x14ac:dyDescent="0.3">
      <c r="B397" s="7" t="s">
        <v>166</v>
      </c>
      <c r="C397" s="7" t="s">
        <v>169</v>
      </c>
      <c r="D397" s="7" t="s">
        <v>173</v>
      </c>
      <c r="E397" s="7" t="s">
        <v>158</v>
      </c>
      <c r="F397" s="7" t="s">
        <v>177</v>
      </c>
      <c r="G397" s="7" t="s">
        <v>159</v>
      </c>
      <c r="H397" s="7" t="s">
        <v>153</v>
      </c>
      <c r="I397" s="7" t="s">
        <v>181</v>
      </c>
      <c r="J397" s="7" t="s">
        <v>186</v>
      </c>
      <c r="K397" t="n">
        <v>15.0</v>
      </c>
      <c r="L397" s="30">
        <f si="112" t="shared"/>
        <v>0</v>
      </c>
      <c r="M397" s="6"/>
      <c r="N397" s="35" t="str">
        <f si="113" t="shared"/>
        <v/>
      </c>
      <c r="O397" s="59">
        <f>(IF(ISNUMBER(MATCH(B397,Sheet4!$K$92:$K$101,0)),1,0)+IF(ISNUMBER(MATCH(C397,Sheet4!$K$92:$K$101,0)),1,0)+IF(ISNUMBER(MATCH(D397,Sheet4!$K$92:$K$101,0)),1,0)+IF(ISNUMBER(MATCH(E397,Sheet4!$K$92:$K$101,0)),1,0)+IF(ISNUMBER(MATCH(F397,Sheet4!$K$92:$K$101,0)),1,0)+IF(ISNUMBER(MATCH(G397,Sheet4!$K$92:$K$101,0)),1,0)+IF(ISNUMBER(MATCH(H397,Sheet4!$K$92:$K$101,0)),1,0)+IF(ISNUMBER(MATCH(I397,Sheet4!$K$92:$K$101,0)),1,0)+IF(ISNUMBER(MATCH(J397,Sheet4!$K$92:$K$101,0)),1,0))
-
(IF(ISNUMBER(MATCH(B397,Sheet4!$F$2:$F$11,0)),1,0)+IF(ISNUMBER(MATCH(C397,Sheet4!$F$2:$F$11,0)),1,0)+IF(ISNUMBER(MATCH(D397,Sheet4!$F$2:$F$11,0)),1,0)+IF(ISNUMBER(MATCH(E397,Sheet4!$F$2:$F$11,0)),1,0)+IF(ISNUMBER(MATCH(F397,Sheet4!$F$2:$F$11,0)),1,0)+IF(ISNUMBER(MATCH(G397,Sheet4!$F$2:$F$11,0)),1,0)+IF(ISNUMBER(MATCH(H397,Sheet4!$F$2:$F$11,0)),1,0)+IF(ISNUMBER(MATCH(I397,Sheet4!$F$2:$F$11,0)),1,0)+IF(ISNUMBER(MATCH(J397,Sheet4!$F$2:$F$11,0)),1,0))</f>
        <v>0</v>
      </c>
      <c r="P397" s="40" t="str">
        <f>IFERROR(INDEX(Sheet4!$G:$G,MATCH(Sheet1!B397,Sheet4!$F:$F,0))+INDEX(Sheet4!$G:$G,MATCH(Sheet1!C397,Sheet4!$F:$F,0))+INDEX(Sheet4!$G:$G,MATCH(Sheet1!D397,Sheet4!$F:$F,0))+INDEX(Sheet4!$G:$G,MATCH(Sheet1!E397,Sheet4!$F:$F,0))+INDEX(Sheet4!$G:$G,MATCH(Sheet1!F397,Sheet4!$F:$F,0))+INDEX(Sheet4!$G:$G,MATCH(Sheet1!G397,Sheet4!$F:$F,0))+INDEX(Sheet4!$G:$G,MATCH(Sheet1!H397,Sheet4!$F:$F,0))+INDEX(Sheet4!$G:$G,MATCH(Sheet1!I397,Sheet4!$F:$F,0))+INDEX(Sheet4!$G:$G,MATCH(Sheet1!J397,Sheet4!$F:$F,0)),"")</f>
        <v/>
      </c>
      <c r="Q397" s="15"/>
      <c r="R397" s="18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19"/>
      <c r="AD397" s="19"/>
      <c r="AE397" s="20"/>
      <c r="AF397">
        <f si="115" t="shared"/>
        <v>0</v>
      </c>
      <c r="AH397">
        <v>374</v>
      </c>
      <c r="AI397" t="str">
        <f si="114" t="shared"/>
        <v>Ben SimmonsIsaiah CanaanJames HardenMonte MorrisCorey BrewerGerald GreenMarvin BagleyJosh JacksonRudy Gobert</v>
      </c>
      <c r="AJ397">
        <f si="116" t="shared"/>
        <v>0</v>
      </c>
      <c r="AK397">
        <f si="117" t="shared"/>
        <v>0</v>
      </c>
      <c r="AL397">
        <f si="118" t="shared"/>
        <v>0</v>
      </c>
      <c r="AM397">
        <f si="119" t="shared"/>
        <v>0</v>
      </c>
      <c r="AN397">
        <f si="120" t="shared"/>
        <v>0</v>
      </c>
      <c r="AO397">
        <f si="121" t="shared"/>
        <v>0</v>
      </c>
      <c r="AP397">
        <f si="122" t="shared"/>
        <v>0</v>
      </c>
      <c r="AQ397">
        <f si="123" t="shared"/>
        <v>0</v>
      </c>
      <c r="AR397">
        <f si="124" t="shared"/>
        <v>0</v>
      </c>
      <c r="AS397">
        <f si="125" t="shared"/>
        <v>0</v>
      </c>
      <c r="AU397" t="str">
        <f>IFERROR(VLOOKUP(C397,Results!$A$2:$B$240,2,FALSE)+VLOOKUP(D397,Results!$A$2:$B$240,2,FALSE)+VLOOKUP(E397,Results!$A$2:$B$240,2,FALSE)+VLOOKUP(F397,Results!$A$2:$B$240,2,FALSE)+VLOOKUP(G397,Results!$A$2:$B$240,2,FALSE)+VLOOKUP(H397,Results!$A$2:$B$240,2,FALSE)+VLOOKUP(I397,Results!$A$2:$B$240,2,FALSE)+VLOOKUP(J397,Results!$A$2:$B$240,2,FALSE)+VLOOKUP(B397,Results!$A$2:$B$240,2,FALSE)-MIN(VLOOKUP(C397,Results!$A$2:$B$240,2,FALSE),VLOOKUP(D397,Results!$A$2:$B$240,2,FALSE),VLOOKUP(E397,Results!$A$2:$B$240,2,FALSE),VLOOKUP(F397,Results!$A$2:$B$240,2,FALSE),VLOOKUP(G397,Results!$A$2:$B$240,2,FALSE),VLOOKUP(H397,Results!$A$2:$B$240,2,FALSE),VLOOKUP(I397,Results!$A$2:$B$240,2,FALSE),VLOOKUP(J397,Results!$A$2:$B$240,2,FALSE),VLOOKUP(B397,Results!$A$2:$B$240,2,FALSE)),"")</f>
        <v/>
      </c>
    </row>
    <row customHeight="1" ht="18.75" r="398" spans="2:47" x14ac:dyDescent="0.3">
      <c r="B398" s="7" t="s">
        <v>166</v>
      </c>
      <c r="C398" s="7" t="s">
        <v>171</v>
      </c>
      <c r="D398" s="7" t="s">
        <v>172</v>
      </c>
      <c r="E398" s="7" t="s">
        <v>148</v>
      </c>
      <c r="F398" s="7" t="s">
        <v>150</v>
      </c>
      <c r="G398" s="7" t="s">
        <v>177</v>
      </c>
      <c r="H398" s="7" t="s">
        <v>92</v>
      </c>
      <c r="I398" s="7" t="s">
        <v>183</v>
      </c>
      <c r="J398" s="7" t="s">
        <v>98</v>
      </c>
      <c r="K398" t="n">
        <v>15.0</v>
      </c>
      <c r="L398" s="30">
        <f si="112" t="shared"/>
        <v>0</v>
      </c>
      <c r="M398" s="6"/>
      <c r="N398" s="35" t="str">
        <f si="113" t="shared"/>
        <v/>
      </c>
      <c r="O398" s="59">
        <f>(IF(ISNUMBER(MATCH(B398,Sheet4!$K$92:$K$101,0)),1,0)+IF(ISNUMBER(MATCH(C398,Sheet4!$K$92:$K$101,0)),1,0)+IF(ISNUMBER(MATCH(D398,Sheet4!$K$92:$K$101,0)),1,0)+IF(ISNUMBER(MATCH(E398,Sheet4!$K$92:$K$101,0)),1,0)+IF(ISNUMBER(MATCH(F398,Sheet4!$K$92:$K$101,0)),1,0)+IF(ISNUMBER(MATCH(G398,Sheet4!$K$92:$K$101,0)),1,0)+IF(ISNUMBER(MATCH(H398,Sheet4!$K$92:$K$101,0)),1,0)+IF(ISNUMBER(MATCH(I398,Sheet4!$K$92:$K$101,0)),1,0)+IF(ISNUMBER(MATCH(J398,Sheet4!$K$92:$K$101,0)),1,0))
-
(IF(ISNUMBER(MATCH(B398,Sheet4!$F$2:$F$11,0)),1,0)+IF(ISNUMBER(MATCH(C398,Sheet4!$F$2:$F$11,0)),1,0)+IF(ISNUMBER(MATCH(D398,Sheet4!$F$2:$F$11,0)),1,0)+IF(ISNUMBER(MATCH(E398,Sheet4!$F$2:$F$11,0)),1,0)+IF(ISNUMBER(MATCH(F398,Sheet4!$F$2:$F$11,0)),1,0)+IF(ISNUMBER(MATCH(G398,Sheet4!$F$2:$F$11,0)),1,0)+IF(ISNUMBER(MATCH(H398,Sheet4!$F$2:$F$11,0)),1,0)+IF(ISNUMBER(MATCH(I398,Sheet4!$F$2:$F$11,0)),1,0)+IF(ISNUMBER(MATCH(J398,Sheet4!$F$2:$F$11,0)),1,0))</f>
        <v>0</v>
      </c>
      <c r="P398" s="40" t="str">
        <f>IFERROR(INDEX(Sheet4!$G:$G,MATCH(Sheet1!B398,Sheet4!$F:$F,0))+INDEX(Sheet4!$G:$G,MATCH(Sheet1!C398,Sheet4!$F:$F,0))+INDEX(Sheet4!$G:$G,MATCH(Sheet1!D398,Sheet4!$F:$F,0))+INDEX(Sheet4!$G:$G,MATCH(Sheet1!E398,Sheet4!$F:$F,0))+INDEX(Sheet4!$G:$G,MATCH(Sheet1!F398,Sheet4!$F:$F,0))+INDEX(Sheet4!$G:$G,MATCH(Sheet1!G398,Sheet4!$F:$F,0))+INDEX(Sheet4!$G:$G,MATCH(Sheet1!H398,Sheet4!$F:$F,0))+INDEX(Sheet4!$G:$G,MATCH(Sheet1!I398,Sheet4!$F:$F,0))+INDEX(Sheet4!$G:$G,MATCH(Sheet1!J398,Sheet4!$F:$F,0)),"")</f>
        <v/>
      </c>
      <c r="Q398" s="15"/>
      <c r="R398" s="18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19"/>
      <c r="AD398" s="19"/>
      <c r="AE398" s="20"/>
      <c r="AF398">
        <f si="115" t="shared"/>
        <v>0</v>
      </c>
      <c r="AH398">
        <v>375</v>
      </c>
      <c r="AI398" t="str">
        <f si="114" t="shared"/>
        <v>Ben SimmonsDe'Aaron FoxDevin BookerMonte MorrisCorey BrewerRoyce O'NealeKenneth FariedJohn CollinsDeandre Ayton</v>
      </c>
      <c r="AJ398">
        <f si="116" t="shared"/>
        <v>0</v>
      </c>
      <c r="AK398">
        <f si="117" t="shared"/>
        <v>0</v>
      </c>
      <c r="AL398">
        <f si="118" t="shared"/>
        <v>0</v>
      </c>
      <c r="AM398">
        <f si="119" t="shared"/>
        <v>0</v>
      </c>
      <c r="AN398">
        <f si="120" t="shared"/>
        <v>0</v>
      </c>
      <c r="AO398">
        <f si="121" t="shared"/>
        <v>0</v>
      </c>
      <c r="AP398">
        <f si="122" t="shared"/>
        <v>0</v>
      </c>
      <c r="AQ398">
        <f si="123" t="shared"/>
        <v>0</v>
      </c>
      <c r="AR398">
        <f si="124" t="shared"/>
        <v>0</v>
      </c>
      <c r="AS398">
        <f si="125" t="shared"/>
        <v>0</v>
      </c>
      <c r="AU398" t="str">
        <f>IFERROR(VLOOKUP(C398,Results!$A$2:$B$240,2,FALSE)+VLOOKUP(D398,Results!$A$2:$B$240,2,FALSE)+VLOOKUP(E398,Results!$A$2:$B$240,2,FALSE)+VLOOKUP(F398,Results!$A$2:$B$240,2,FALSE)+VLOOKUP(G398,Results!$A$2:$B$240,2,FALSE)+VLOOKUP(H398,Results!$A$2:$B$240,2,FALSE)+VLOOKUP(I398,Results!$A$2:$B$240,2,FALSE)+VLOOKUP(J398,Results!$A$2:$B$240,2,FALSE)+VLOOKUP(B398,Results!$A$2:$B$240,2,FALSE)-MIN(VLOOKUP(C398,Results!$A$2:$B$240,2,FALSE),VLOOKUP(D398,Results!$A$2:$B$240,2,FALSE),VLOOKUP(E398,Results!$A$2:$B$240,2,FALSE),VLOOKUP(F398,Results!$A$2:$B$240,2,FALSE),VLOOKUP(G398,Results!$A$2:$B$240,2,FALSE),VLOOKUP(H398,Results!$A$2:$B$240,2,FALSE),VLOOKUP(I398,Results!$A$2:$B$240,2,FALSE),VLOOKUP(J398,Results!$A$2:$B$240,2,FALSE),VLOOKUP(B398,Results!$A$2:$B$240,2,FALSE)),"")</f>
        <v/>
      </c>
    </row>
    <row customHeight="1" ht="18.75" r="399" spans="2:47" x14ac:dyDescent="0.3">
      <c r="B399" s="7" t="s">
        <v>166</v>
      </c>
      <c r="C399" s="7" t="s">
        <v>108</v>
      </c>
      <c r="D399" s="7" t="s">
        <v>172</v>
      </c>
      <c r="E399" s="7" t="s">
        <v>146</v>
      </c>
      <c r="F399" s="7" t="s">
        <v>100</v>
      </c>
      <c r="G399" s="7" t="s">
        <v>180</v>
      </c>
      <c r="H399" s="7" t="s">
        <v>153</v>
      </c>
      <c r="I399" s="7" t="s">
        <v>152</v>
      </c>
      <c r="J399" s="7" t="s">
        <v>98</v>
      </c>
      <c r="K399" t="n">
        <v>15.0</v>
      </c>
      <c r="L399" s="30">
        <f si="112" t="shared"/>
        <v>0</v>
      </c>
      <c r="M399" s="6"/>
      <c r="N399" s="35" t="str">
        <f si="113" t="shared"/>
        <v/>
      </c>
      <c r="O399" s="59">
        <f>(IF(ISNUMBER(MATCH(B399,Sheet4!$K$92:$K$101,0)),1,0)+IF(ISNUMBER(MATCH(C399,Sheet4!$K$92:$K$101,0)),1,0)+IF(ISNUMBER(MATCH(D399,Sheet4!$K$92:$K$101,0)),1,0)+IF(ISNUMBER(MATCH(E399,Sheet4!$K$92:$K$101,0)),1,0)+IF(ISNUMBER(MATCH(F399,Sheet4!$K$92:$K$101,0)),1,0)+IF(ISNUMBER(MATCH(G399,Sheet4!$K$92:$K$101,0)),1,0)+IF(ISNUMBER(MATCH(H399,Sheet4!$K$92:$K$101,0)),1,0)+IF(ISNUMBER(MATCH(I399,Sheet4!$K$92:$K$101,0)),1,0)+IF(ISNUMBER(MATCH(J399,Sheet4!$K$92:$K$101,0)),1,0))
-
(IF(ISNUMBER(MATCH(B399,Sheet4!$F$2:$F$11,0)),1,0)+IF(ISNUMBER(MATCH(C399,Sheet4!$F$2:$F$11,0)),1,0)+IF(ISNUMBER(MATCH(D399,Sheet4!$F$2:$F$11,0)),1,0)+IF(ISNUMBER(MATCH(E399,Sheet4!$F$2:$F$11,0)),1,0)+IF(ISNUMBER(MATCH(F399,Sheet4!$F$2:$F$11,0)),1,0)+IF(ISNUMBER(MATCH(G399,Sheet4!$F$2:$F$11,0)),1,0)+IF(ISNUMBER(MATCH(H399,Sheet4!$F$2:$F$11,0)),1,0)+IF(ISNUMBER(MATCH(I399,Sheet4!$F$2:$F$11,0)),1,0)+IF(ISNUMBER(MATCH(J399,Sheet4!$F$2:$F$11,0)),1,0))</f>
        <v>0</v>
      </c>
      <c r="P399" s="40" t="str">
        <f>IFERROR(INDEX(Sheet4!$G:$G,MATCH(Sheet1!B399,Sheet4!$F:$F,0))+INDEX(Sheet4!$G:$G,MATCH(Sheet1!C399,Sheet4!$F:$F,0))+INDEX(Sheet4!$G:$G,MATCH(Sheet1!D399,Sheet4!$F:$F,0))+INDEX(Sheet4!$G:$G,MATCH(Sheet1!E399,Sheet4!$F:$F,0))+INDEX(Sheet4!$G:$G,MATCH(Sheet1!F399,Sheet4!$F:$F,0))+INDEX(Sheet4!$G:$G,MATCH(Sheet1!G399,Sheet4!$F:$F,0))+INDEX(Sheet4!$G:$G,MATCH(Sheet1!H399,Sheet4!$F:$F,0))+INDEX(Sheet4!$G:$G,MATCH(Sheet1!I399,Sheet4!$F:$F,0))+INDEX(Sheet4!$G:$G,MATCH(Sheet1!J399,Sheet4!$F:$F,0)),"")</f>
        <v/>
      </c>
      <c r="Q399" s="15"/>
      <c r="R399" s="18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19"/>
      <c r="AD399" s="19"/>
      <c r="AE399" s="20"/>
      <c r="AF399">
        <f si="115" t="shared"/>
        <v>0</v>
      </c>
      <c r="AH399">
        <v>376</v>
      </c>
      <c r="AI399" t="str">
        <f si="114" t="shared"/>
        <v>Ben SimmonsTrae YoungBuddy HieldMonte MorrisCorey BrewerGerald GreenKenneth FariedJosh JacksonKarl-Anthony Towns</v>
      </c>
      <c r="AJ399">
        <f si="116" t="shared"/>
        <v>0</v>
      </c>
      <c r="AK399">
        <f si="117" t="shared"/>
        <v>0</v>
      </c>
      <c r="AL399">
        <f si="118" t="shared"/>
        <v>0</v>
      </c>
      <c r="AM399">
        <f si="119" t="shared"/>
        <v>0</v>
      </c>
      <c r="AN399">
        <f si="120" t="shared"/>
        <v>0</v>
      </c>
      <c r="AO399">
        <f si="121" t="shared"/>
        <v>0</v>
      </c>
      <c r="AP399">
        <f si="122" t="shared"/>
        <v>0</v>
      </c>
      <c r="AQ399">
        <f si="123" t="shared"/>
        <v>0</v>
      </c>
      <c r="AR399">
        <f si="124" t="shared"/>
        <v>0</v>
      </c>
      <c r="AS399">
        <f si="125" t="shared"/>
        <v>0</v>
      </c>
      <c r="AU399" t="str">
        <f>IFERROR(VLOOKUP(C399,Results!$A$2:$B$240,2,FALSE)+VLOOKUP(D399,Results!$A$2:$B$240,2,FALSE)+VLOOKUP(E399,Results!$A$2:$B$240,2,FALSE)+VLOOKUP(F399,Results!$A$2:$B$240,2,FALSE)+VLOOKUP(G399,Results!$A$2:$B$240,2,FALSE)+VLOOKUP(H399,Results!$A$2:$B$240,2,FALSE)+VLOOKUP(I399,Results!$A$2:$B$240,2,FALSE)+VLOOKUP(J399,Results!$A$2:$B$240,2,FALSE)+VLOOKUP(B399,Results!$A$2:$B$240,2,FALSE)-MIN(VLOOKUP(C399,Results!$A$2:$B$240,2,FALSE),VLOOKUP(D399,Results!$A$2:$B$240,2,FALSE),VLOOKUP(E399,Results!$A$2:$B$240,2,FALSE),VLOOKUP(F399,Results!$A$2:$B$240,2,FALSE),VLOOKUP(G399,Results!$A$2:$B$240,2,FALSE),VLOOKUP(H399,Results!$A$2:$B$240,2,FALSE),VLOOKUP(I399,Results!$A$2:$B$240,2,FALSE),VLOOKUP(J399,Results!$A$2:$B$240,2,FALSE),VLOOKUP(B399,Results!$A$2:$B$240,2,FALSE)),"")</f>
        <v/>
      </c>
    </row>
    <row customHeight="1" ht="18.75" r="400" spans="2:47" x14ac:dyDescent="0.3">
      <c r="B400" s="7" t="s">
        <v>166</v>
      </c>
      <c r="C400" s="7" t="s">
        <v>87</v>
      </c>
      <c r="D400" s="7" t="s">
        <v>174</v>
      </c>
      <c r="E400" s="7" t="s">
        <v>146</v>
      </c>
      <c r="F400" s="7" t="s">
        <v>177</v>
      </c>
      <c r="G400" s="7" t="s">
        <v>101</v>
      </c>
      <c r="H400" s="7" t="s">
        <v>92</v>
      </c>
      <c r="I400" s="7" t="s">
        <v>152</v>
      </c>
      <c r="J400" s="7" t="s">
        <v>98</v>
      </c>
      <c r="K400" t="n">
        <v>15.0</v>
      </c>
      <c r="L400" s="30">
        <f si="112" t="shared"/>
        <v>0</v>
      </c>
      <c r="M400" s="6"/>
      <c r="N400" s="35" t="str">
        <f si="113" t="shared"/>
        <v/>
      </c>
      <c r="O400" s="59">
        <f>(IF(ISNUMBER(MATCH(B400,Sheet4!$K$92:$K$101,0)),1,0)+IF(ISNUMBER(MATCH(C400,Sheet4!$K$92:$K$101,0)),1,0)+IF(ISNUMBER(MATCH(D400,Sheet4!$K$92:$K$101,0)),1,0)+IF(ISNUMBER(MATCH(E400,Sheet4!$K$92:$K$101,0)),1,0)+IF(ISNUMBER(MATCH(F400,Sheet4!$K$92:$K$101,0)),1,0)+IF(ISNUMBER(MATCH(G400,Sheet4!$K$92:$K$101,0)),1,0)+IF(ISNUMBER(MATCH(H400,Sheet4!$K$92:$K$101,0)),1,0)+IF(ISNUMBER(MATCH(I400,Sheet4!$K$92:$K$101,0)),1,0)+IF(ISNUMBER(MATCH(J400,Sheet4!$K$92:$K$101,0)),1,0))
-
(IF(ISNUMBER(MATCH(B400,Sheet4!$F$2:$F$11,0)),1,0)+IF(ISNUMBER(MATCH(C400,Sheet4!$F$2:$F$11,0)),1,0)+IF(ISNUMBER(MATCH(D400,Sheet4!$F$2:$F$11,0)),1,0)+IF(ISNUMBER(MATCH(E400,Sheet4!$F$2:$F$11,0)),1,0)+IF(ISNUMBER(MATCH(F400,Sheet4!$F$2:$F$11,0)),1,0)+IF(ISNUMBER(MATCH(G400,Sheet4!$F$2:$F$11,0)),1,0)+IF(ISNUMBER(MATCH(H400,Sheet4!$F$2:$F$11,0)),1,0)+IF(ISNUMBER(MATCH(I400,Sheet4!$F$2:$F$11,0)),1,0)+IF(ISNUMBER(MATCH(J400,Sheet4!$F$2:$F$11,0)),1,0))</f>
        <v>0</v>
      </c>
      <c r="P400" s="40" t="str">
        <f>IFERROR(INDEX(Sheet4!$G:$G,MATCH(Sheet1!B400,Sheet4!$F:$F,0))+INDEX(Sheet4!$G:$G,MATCH(Sheet1!C400,Sheet4!$F:$F,0))+INDEX(Sheet4!$G:$G,MATCH(Sheet1!D400,Sheet4!$F:$F,0))+INDEX(Sheet4!$G:$G,MATCH(Sheet1!E400,Sheet4!$F:$F,0))+INDEX(Sheet4!$G:$G,MATCH(Sheet1!F400,Sheet4!$F:$F,0))+INDEX(Sheet4!$G:$G,MATCH(Sheet1!G400,Sheet4!$F:$F,0))+INDEX(Sheet4!$G:$G,MATCH(Sheet1!H400,Sheet4!$F:$F,0))+INDEX(Sheet4!$G:$G,MATCH(Sheet1!I400,Sheet4!$F:$F,0))+INDEX(Sheet4!$G:$G,MATCH(Sheet1!J400,Sheet4!$F:$F,0)),"")</f>
        <v/>
      </c>
      <c r="Q400" s="15"/>
      <c r="R400" s="18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19"/>
      <c r="AD400" s="19"/>
      <c r="AE400" s="20"/>
      <c r="AF400">
        <f si="115" t="shared"/>
        <v>0</v>
      </c>
      <c r="AH400">
        <v>377</v>
      </c>
      <c r="AI400" t="str">
        <f si="114" t="shared"/>
        <v>Ben SimmonsIsaiah CanaanDevin BookerJimmy ButlerWill BartonKelly OubreJosh JacksonRichaun HolmesDewayne Dedmon</v>
      </c>
      <c r="AJ400">
        <f si="116" t="shared"/>
        <v>0</v>
      </c>
      <c r="AK400">
        <f si="117" t="shared"/>
        <v>0</v>
      </c>
      <c r="AL400">
        <f si="118" t="shared"/>
        <v>0</v>
      </c>
      <c r="AM400">
        <f si="119" t="shared"/>
        <v>0</v>
      </c>
      <c r="AN400">
        <f si="120" t="shared"/>
        <v>0</v>
      </c>
      <c r="AO400">
        <f si="121" t="shared"/>
        <v>0</v>
      </c>
      <c r="AP400">
        <f si="122" t="shared"/>
        <v>0</v>
      </c>
      <c r="AQ400">
        <f si="123" t="shared"/>
        <v>0</v>
      </c>
      <c r="AR400">
        <f si="124" t="shared"/>
        <v>0</v>
      </c>
      <c r="AS400">
        <f si="125" t="shared"/>
        <v>0</v>
      </c>
      <c r="AU400" t="str">
        <f>IFERROR(VLOOKUP(C400,Results!$A$2:$B$240,2,FALSE)+VLOOKUP(D400,Results!$A$2:$B$240,2,FALSE)+VLOOKUP(E400,Results!$A$2:$B$240,2,FALSE)+VLOOKUP(F400,Results!$A$2:$B$240,2,FALSE)+VLOOKUP(G400,Results!$A$2:$B$240,2,FALSE)+VLOOKUP(H400,Results!$A$2:$B$240,2,FALSE)+VLOOKUP(I400,Results!$A$2:$B$240,2,FALSE)+VLOOKUP(J400,Results!$A$2:$B$240,2,FALSE)+VLOOKUP(B400,Results!$A$2:$B$240,2,FALSE)-MIN(VLOOKUP(C400,Results!$A$2:$B$240,2,FALSE),VLOOKUP(D400,Results!$A$2:$B$240,2,FALSE),VLOOKUP(E400,Results!$A$2:$B$240,2,FALSE),VLOOKUP(F400,Results!$A$2:$B$240,2,FALSE),VLOOKUP(G400,Results!$A$2:$B$240,2,FALSE),VLOOKUP(H400,Results!$A$2:$B$240,2,FALSE),VLOOKUP(I400,Results!$A$2:$B$240,2,FALSE),VLOOKUP(J400,Results!$A$2:$B$240,2,FALSE),VLOOKUP(B400,Results!$A$2:$B$240,2,FALSE)),"")</f>
        <v/>
      </c>
    </row>
    <row customHeight="1" ht="18.75" r="401" spans="2:47" x14ac:dyDescent="0.3">
      <c r="B401" s="7" t="s">
        <v>166</v>
      </c>
      <c r="C401" s="7" t="s">
        <v>171</v>
      </c>
      <c r="D401" s="7" t="s">
        <v>145</v>
      </c>
      <c r="E401" s="7" t="s">
        <v>146</v>
      </c>
      <c r="F401" s="7" t="s">
        <v>96</v>
      </c>
      <c r="G401" s="7" t="s">
        <v>100</v>
      </c>
      <c r="H401" s="7" t="s">
        <v>181</v>
      </c>
      <c r="I401" s="7" t="s">
        <v>152</v>
      </c>
      <c r="J401" s="7" t="s">
        <v>187</v>
      </c>
      <c r="K401" t="n">
        <v>15.0</v>
      </c>
      <c r="L401" s="30">
        <f si="112" t="shared"/>
        <v>0</v>
      </c>
      <c r="M401" s="6"/>
      <c r="N401" s="35" t="str">
        <f si="113" t="shared"/>
        <v/>
      </c>
      <c r="O401" s="59">
        <f>(IF(ISNUMBER(MATCH(B401,Sheet4!$K$92:$K$101,0)),1,0)+IF(ISNUMBER(MATCH(C401,Sheet4!$K$92:$K$101,0)),1,0)+IF(ISNUMBER(MATCH(D401,Sheet4!$K$92:$K$101,0)),1,0)+IF(ISNUMBER(MATCH(E401,Sheet4!$K$92:$K$101,0)),1,0)+IF(ISNUMBER(MATCH(F401,Sheet4!$K$92:$K$101,0)),1,0)+IF(ISNUMBER(MATCH(G401,Sheet4!$K$92:$K$101,0)),1,0)+IF(ISNUMBER(MATCH(H401,Sheet4!$K$92:$K$101,0)),1,0)+IF(ISNUMBER(MATCH(I401,Sheet4!$K$92:$K$101,0)),1,0)+IF(ISNUMBER(MATCH(J401,Sheet4!$K$92:$K$101,0)),1,0))
-
(IF(ISNUMBER(MATCH(B401,Sheet4!$F$2:$F$11,0)),1,0)+IF(ISNUMBER(MATCH(C401,Sheet4!$F$2:$F$11,0)),1,0)+IF(ISNUMBER(MATCH(D401,Sheet4!$F$2:$F$11,0)),1,0)+IF(ISNUMBER(MATCH(E401,Sheet4!$F$2:$F$11,0)),1,0)+IF(ISNUMBER(MATCH(F401,Sheet4!$F$2:$F$11,0)),1,0)+IF(ISNUMBER(MATCH(G401,Sheet4!$F$2:$F$11,0)),1,0)+IF(ISNUMBER(MATCH(H401,Sheet4!$F$2:$F$11,0)),1,0)+IF(ISNUMBER(MATCH(I401,Sheet4!$F$2:$F$11,0)),1,0)+IF(ISNUMBER(MATCH(J401,Sheet4!$F$2:$F$11,0)),1,0))</f>
        <v>0</v>
      </c>
      <c r="P401" s="40" t="str">
        <f>IFERROR(INDEX(Sheet4!$G:$G,MATCH(Sheet1!B401,Sheet4!$F:$F,0))+INDEX(Sheet4!$G:$G,MATCH(Sheet1!C401,Sheet4!$F:$F,0))+INDEX(Sheet4!$G:$G,MATCH(Sheet1!D401,Sheet4!$F:$F,0))+INDEX(Sheet4!$G:$G,MATCH(Sheet1!E401,Sheet4!$F:$F,0))+INDEX(Sheet4!$G:$G,MATCH(Sheet1!F401,Sheet4!$F:$F,0))+INDEX(Sheet4!$G:$G,MATCH(Sheet1!G401,Sheet4!$F:$F,0))+INDEX(Sheet4!$G:$G,MATCH(Sheet1!H401,Sheet4!$F:$F,0))+INDEX(Sheet4!$G:$G,MATCH(Sheet1!I401,Sheet4!$F:$F,0))+INDEX(Sheet4!$G:$G,MATCH(Sheet1!J401,Sheet4!$F:$F,0)),"")</f>
        <v/>
      </c>
      <c r="Q401" s="15"/>
      <c r="R401" s="18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19"/>
      <c r="AD401" s="19"/>
      <c r="AE401" s="20"/>
      <c r="AF401">
        <f si="115" t="shared"/>
        <v>0</v>
      </c>
      <c r="AH401">
        <v>378</v>
      </c>
      <c r="AI401" t="str">
        <f si="114" t="shared"/>
        <v>Ben SimmonsDe'Aaron FoxDevin BookerMonte MorrisMikal BridgesGerald GreenJosh JacksonTaj GibsonKarl-Anthony Towns</v>
      </c>
      <c r="AJ401">
        <f si="116" t="shared"/>
        <v>0</v>
      </c>
      <c r="AK401">
        <f si="117" t="shared"/>
        <v>0</v>
      </c>
      <c r="AL401">
        <f si="118" t="shared"/>
        <v>0</v>
      </c>
      <c r="AM401">
        <f si="119" t="shared"/>
        <v>0</v>
      </c>
      <c r="AN401">
        <f si="120" t="shared"/>
        <v>0</v>
      </c>
      <c r="AO401">
        <f si="121" t="shared"/>
        <v>0</v>
      </c>
      <c r="AP401">
        <f si="122" t="shared"/>
        <v>0</v>
      </c>
      <c r="AQ401">
        <f si="123" t="shared"/>
        <v>0</v>
      </c>
      <c r="AR401">
        <f si="124" t="shared"/>
        <v>0</v>
      </c>
      <c r="AS401">
        <f si="125" t="shared"/>
        <v>0</v>
      </c>
      <c r="AU401" t="str">
        <f>IFERROR(VLOOKUP(C401,Results!$A$2:$B$240,2,FALSE)+VLOOKUP(D401,Results!$A$2:$B$240,2,FALSE)+VLOOKUP(E401,Results!$A$2:$B$240,2,FALSE)+VLOOKUP(F401,Results!$A$2:$B$240,2,FALSE)+VLOOKUP(G401,Results!$A$2:$B$240,2,FALSE)+VLOOKUP(H401,Results!$A$2:$B$240,2,FALSE)+VLOOKUP(I401,Results!$A$2:$B$240,2,FALSE)+VLOOKUP(J401,Results!$A$2:$B$240,2,FALSE)+VLOOKUP(B401,Results!$A$2:$B$240,2,FALSE)-MIN(VLOOKUP(C401,Results!$A$2:$B$240,2,FALSE),VLOOKUP(D401,Results!$A$2:$B$240,2,FALSE),VLOOKUP(E401,Results!$A$2:$B$240,2,FALSE),VLOOKUP(F401,Results!$A$2:$B$240,2,FALSE),VLOOKUP(G401,Results!$A$2:$B$240,2,FALSE),VLOOKUP(H401,Results!$A$2:$B$240,2,FALSE),VLOOKUP(I401,Results!$A$2:$B$240,2,FALSE),VLOOKUP(J401,Results!$A$2:$B$240,2,FALSE),VLOOKUP(B401,Results!$A$2:$B$240,2,FALSE)),"")</f>
        <v/>
      </c>
    </row>
    <row customHeight="1" ht="18.75" r="402" spans="2:47" x14ac:dyDescent="0.3">
      <c r="B402" s="7" t="s">
        <v>166</v>
      </c>
      <c r="C402" s="7" t="s">
        <v>171</v>
      </c>
      <c r="D402" s="7" t="s">
        <v>173</v>
      </c>
      <c r="E402" s="7" t="s">
        <v>146</v>
      </c>
      <c r="F402" s="7" t="s">
        <v>177</v>
      </c>
      <c r="G402" s="7" t="s">
        <v>105</v>
      </c>
      <c r="H402" s="7" t="s">
        <v>153</v>
      </c>
      <c r="I402" s="7" t="s">
        <v>181</v>
      </c>
      <c r="J402" s="7" t="s">
        <v>98</v>
      </c>
      <c r="K402" t="n">
        <v>15.0</v>
      </c>
      <c r="L402" s="30">
        <f si="112" t="shared"/>
        <v>0</v>
      </c>
      <c r="M402" s="6"/>
      <c r="N402" s="35" t="str">
        <f si="113" t="shared"/>
        <v/>
      </c>
      <c r="O402" s="59">
        <f>(IF(ISNUMBER(MATCH(B402,Sheet4!$K$92:$K$101,0)),1,0)+IF(ISNUMBER(MATCH(C402,Sheet4!$K$92:$K$101,0)),1,0)+IF(ISNUMBER(MATCH(D402,Sheet4!$K$92:$K$101,0)),1,0)+IF(ISNUMBER(MATCH(E402,Sheet4!$K$92:$K$101,0)),1,0)+IF(ISNUMBER(MATCH(F402,Sheet4!$K$92:$K$101,0)),1,0)+IF(ISNUMBER(MATCH(G402,Sheet4!$K$92:$K$101,0)),1,0)+IF(ISNUMBER(MATCH(H402,Sheet4!$K$92:$K$101,0)),1,0)+IF(ISNUMBER(MATCH(I402,Sheet4!$K$92:$K$101,0)),1,0)+IF(ISNUMBER(MATCH(J402,Sheet4!$K$92:$K$101,0)),1,0))
-
(IF(ISNUMBER(MATCH(B402,Sheet4!$F$2:$F$11,0)),1,0)+IF(ISNUMBER(MATCH(C402,Sheet4!$F$2:$F$11,0)),1,0)+IF(ISNUMBER(MATCH(D402,Sheet4!$F$2:$F$11,0)),1,0)+IF(ISNUMBER(MATCH(E402,Sheet4!$F$2:$F$11,0)),1,0)+IF(ISNUMBER(MATCH(F402,Sheet4!$F$2:$F$11,0)),1,0)+IF(ISNUMBER(MATCH(G402,Sheet4!$F$2:$F$11,0)),1,0)+IF(ISNUMBER(MATCH(H402,Sheet4!$F$2:$F$11,0)),1,0)+IF(ISNUMBER(MATCH(I402,Sheet4!$F$2:$F$11,0)),1,0)+IF(ISNUMBER(MATCH(J402,Sheet4!$F$2:$F$11,0)),1,0))</f>
        <v>0</v>
      </c>
      <c r="P402" s="40" t="str">
        <f>IFERROR(INDEX(Sheet4!$G:$G,MATCH(Sheet1!B402,Sheet4!$F:$F,0))+INDEX(Sheet4!$G:$G,MATCH(Sheet1!C402,Sheet4!$F:$F,0))+INDEX(Sheet4!$G:$G,MATCH(Sheet1!D402,Sheet4!$F:$F,0))+INDEX(Sheet4!$G:$G,MATCH(Sheet1!E402,Sheet4!$F:$F,0))+INDEX(Sheet4!$G:$G,MATCH(Sheet1!F402,Sheet4!$F:$F,0))+INDEX(Sheet4!$G:$G,MATCH(Sheet1!G402,Sheet4!$F:$F,0))+INDEX(Sheet4!$G:$G,MATCH(Sheet1!H402,Sheet4!$F:$F,0))+INDEX(Sheet4!$G:$G,MATCH(Sheet1!I402,Sheet4!$F:$F,0))+INDEX(Sheet4!$G:$G,MATCH(Sheet1!J402,Sheet4!$F:$F,0)),"")</f>
        <v/>
      </c>
      <c r="Q402" s="15"/>
      <c r="R402" s="18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19"/>
      <c r="AD402" s="19"/>
      <c r="AE402" s="20"/>
      <c r="AF402">
        <f si="115" t="shared"/>
        <v>0</v>
      </c>
      <c r="AH402">
        <v>379</v>
      </c>
      <c r="AI402" t="str">
        <f si="114" t="shared"/>
        <v>Ben SimmonsLandry ShametDevin BookerMonte MorrisKelly OubreDeAndre' BembryJosh JacksonPaul MillsapJoel Embiid</v>
      </c>
      <c r="AJ402">
        <f si="116" t="shared"/>
        <v>0</v>
      </c>
      <c r="AK402">
        <f si="117" t="shared"/>
        <v>0</v>
      </c>
      <c r="AL402">
        <f si="118" t="shared"/>
        <v>0</v>
      </c>
      <c r="AM402">
        <f si="119" t="shared"/>
        <v>0</v>
      </c>
      <c r="AN402">
        <f si="120" t="shared"/>
        <v>0</v>
      </c>
      <c r="AO402">
        <f si="121" t="shared"/>
        <v>0</v>
      </c>
      <c r="AP402">
        <f si="122" t="shared"/>
        <v>0</v>
      </c>
      <c r="AQ402">
        <f si="123" t="shared"/>
        <v>0</v>
      </c>
      <c r="AR402">
        <f si="124" t="shared"/>
        <v>0</v>
      </c>
      <c r="AS402">
        <f si="125" t="shared"/>
        <v>0</v>
      </c>
      <c r="AU402" t="str">
        <f>IFERROR(VLOOKUP(C402,Results!$A$2:$B$240,2,FALSE)+VLOOKUP(D402,Results!$A$2:$B$240,2,FALSE)+VLOOKUP(E402,Results!$A$2:$B$240,2,FALSE)+VLOOKUP(F402,Results!$A$2:$B$240,2,FALSE)+VLOOKUP(G402,Results!$A$2:$B$240,2,FALSE)+VLOOKUP(H402,Results!$A$2:$B$240,2,FALSE)+VLOOKUP(I402,Results!$A$2:$B$240,2,FALSE)+VLOOKUP(J402,Results!$A$2:$B$240,2,FALSE)+VLOOKUP(B402,Results!$A$2:$B$240,2,FALSE)-MIN(VLOOKUP(C402,Results!$A$2:$B$240,2,FALSE),VLOOKUP(D402,Results!$A$2:$B$240,2,FALSE),VLOOKUP(E402,Results!$A$2:$B$240,2,FALSE),VLOOKUP(F402,Results!$A$2:$B$240,2,FALSE),VLOOKUP(G402,Results!$A$2:$B$240,2,FALSE),VLOOKUP(H402,Results!$A$2:$B$240,2,FALSE),VLOOKUP(I402,Results!$A$2:$B$240,2,FALSE),VLOOKUP(J402,Results!$A$2:$B$240,2,FALSE),VLOOKUP(B402,Results!$A$2:$B$240,2,FALSE)),"")</f>
        <v/>
      </c>
    </row>
    <row customHeight="1" ht="18.75" r="403" spans="2:47" x14ac:dyDescent="0.3">
      <c r="B403" s="7" t="s">
        <v>166</v>
      </c>
      <c r="C403" s="7" t="s">
        <v>170</v>
      </c>
      <c r="D403" s="7" t="s">
        <v>172</v>
      </c>
      <c r="E403" s="7" t="s">
        <v>148</v>
      </c>
      <c r="F403" s="7" t="s">
        <v>178</v>
      </c>
      <c r="G403" s="7" t="s">
        <v>179</v>
      </c>
      <c r="H403" s="7" t="s">
        <v>153</v>
      </c>
      <c r="I403" s="7" t="s">
        <v>181</v>
      </c>
      <c r="J403" s="7" t="s">
        <v>186</v>
      </c>
      <c r="K403" t="n">
        <v>15.0</v>
      </c>
      <c r="L403" s="30">
        <f si="112" t="shared"/>
        <v>0</v>
      </c>
      <c r="M403" s="6"/>
      <c r="N403" s="35" t="str">
        <f si="113" t="shared"/>
        <v/>
      </c>
      <c r="O403" s="59">
        <f>(IF(ISNUMBER(MATCH(B403,Sheet4!$K$92:$K$101,0)),1,0)+IF(ISNUMBER(MATCH(C403,Sheet4!$K$92:$K$101,0)),1,0)+IF(ISNUMBER(MATCH(D403,Sheet4!$K$92:$K$101,0)),1,0)+IF(ISNUMBER(MATCH(E403,Sheet4!$K$92:$K$101,0)),1,0)+IF(ISNUMBER(MATCH(F403,Sheet4!$K$92:$K$101,0)),1,0)+IF(ISNUMBER(MATCH(G403,Sheet4!$K$92:$K$101,0)),1,0)+IF(ISNUMBER(MATCH(H403,Sheet4!$K$92:$K$101,0)),1,0)+IF(ISNUMBER(MATCH(I403,Sheet4!$K$92:$K$101,0)),1,0)+IF(ISNUMBER(MATCH(J403,Sheet4!$K$92:$K$101,0)),1,0))
-
(IF(ISNUMBER(MATCH(B403,Sheet4!$F$2:$F$11,0)),1,0)+IF(ISNUMBER(MATCH(C403,Sheet4!$F$2:$F$11,0)),1,0)+IF(ISNUMBER(MATCH(D403,Sheet4!$F$2:$F$11,0)),1,0)+IF(ISNUMBER(MATCH(E403,Sheet4!$F$2:$F$11,0)),1,0)+IF(ISNUMBER(MATCH(F403,Sheet4!$F$2:$F$11,0)),1,0)+IF(ISNUMBER(MATCH(G403,Sheet4!$F$2:$F$11,0)),1,0)+IF(ISNUMBER(MATCH(H403,Sheet4!$F$2:$F$11,0)),1,0)+IF(ISNUMBER(MATCH(I403,Sheet4!$F$2:$F$11,0)),1,0)+IF(ISNUMBER(MATCH(J403,Sheet4!$F$2:$F$11,0)),1,0))</f>
        <v>0</v>
      </c>
      <c r="P403" s="40" t="str">
        <f>IFERROR(INDEX(Sheet4!$G:$G,MATCH(Sheet1!B403,Sheet4!$F:$F,0))+INDEX(Sheet4!$G:$G,MATCH(Sheet1!C403,Sheet4!$F:$F,0))+INDEX(Sheet4!$G:$G,MATCH(Sheet1!D403,Sheet4!$F:$F,0))+INDEX(Sheet4!$G:$G,MATCH(Sheet1!E403,Sheet4!$F:$F,0))+INDEX(Sheet4!$G:$G,MATCH(Sheet1!F403,Sheet4!$F:$F,0))+INDEX(Sheet4!$G:$G,MATCH(Sheet1!G403,Sheet4!$F:$F,0))+INDEX(Sheet4!$G:$G,MATCH(Sheet1!H403,Sheet4!$F:$F,0))+INDEX(Sheet4!$G:$G,MATCH(Sheet1!I403,Sheet4!$F:$F,0))+INDEX(Sheet4!$G:$G,MATCH(Sheet1!J403,Sheet4!$F:$F,0)),"")</f>
        <v/>
      </c>
      <c r="Q403" s="15"/>
      <c r="R403" s="18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19"/>
      <c r="AD403" s="19"/>
      <c r="AE403" s="20"/>
      <c r="AF403">
        <f si="115" t="shared"/>
        <v>0</v>
      </c>
      <c r="AH403">
        <v>380</v>
      </c>
      <c r="AI403" t="str">
        <f si="114" t="shared"/>
        <v>De'Aaron FoxJeremy LinDevin BookerMonte MorrisWill BartonKelly OubreMarvin BagleyJosh JacksonKarl-Anthony Towns</v>
      </c>
      <c r="AJ403">
        <f si="116" t="shared"/>
        <v>0</v>
      </c>
      <c r="AK403">
        <f si="117" t="shared"/>
        <v>0</v>
      </c>
      <c r="AL403">
        <f si="118" t="shared"/>
        <v>0</v>
      </c>
      <c r="AM403">
        <f si="119" t="shared"/>
        <v>0</v>
      </c>
      <c r="AN403">
        <f si="120" t="shared"/>
        <v>0</v>
      </c>
      <c r="AO403">
        <f si="121" t="shared"/>
        <v>0</v>
      </c>
      <c r="AP403">
        <f si="122" t="shared"/>
        <v>0</v>
      </c>
      <c r="AQ403">
        <f si="123" t="shared"/>
        <v>0</v>
      </c>
      <c r="AR403">
        <f si="124" t="shared"/>
        <v>0</v>
      </c>
      <c r="AS403">
        <f si="125" t="shared"/>
        <v>0</v>
      </c>
      <c r="AU403" t="str">
        <f>IFERROR(VLOOKUP(C403,Results!$A$2:$B$240,2,FALSE)+VLOOKUP(D403,Results!$A$2:$B$240,2,FALSE)+VLOOKUP(E403,Results!$A$2:$B$240,2,FALSE)+VLOOKUP(F403,Results!$A$2:$B$240,2,FALSE)+VLOOKUP(G403,Results!$A$2:$B$240,2,FALSE)+VLOOKUP(H403,Results!$A$2:$B$240,2,FALSE)+VLOOKUP(I403,Results!$A$2:$B$240,2,FALSE)+VLOOKUP(J403,Results!$A$2:$B$240,2,FALSE)+VLOOKUP(B403,Results!$A$2:$B$240,2,FALSE)-MIN(VLOOKUP(C403,Results!$A$2:$B$240,2,FALSE),VLOOKUP(D403,Results!$A$2:$B$240,2,FALSE),VLOOKUP(E403,Results!$A$2:$B$240,2,FALSE),VLOOKUP(F403,Results!$A$2:$B$240,2,FALSE),VLOOKUP(G403,Results!$A$2:$B$240,2,FALSE),VLOOKUP(H403,Results!$A$2:$B$240,2,FALSE),VLOOKUP(I403,Results!$A$2:$B$240,2,FALSE),VLOOKUP(J403,Results!$A$2:$B$240,2,FALSE),VLOOKUP(B403,Results!$A$2:$B$240,2,FALSE)),"")</f>
        <v/>
      </c>
    </row>
    <row r="404" spans="2:47" x14ac:dyDescent="0.3">
      <c r="B404" s="7" t="s">
        <v>166</v>
      </c>
      <c r="C404" s="7" t="s">
        <v>170</v>
      </c>
      <c r="D404" s="7" t="s">
        <v>145</v>
      </c>
      <c r="E404" s="7" t="s">
        <v>146</v>
      </c>
      <c r="F404" s="7" t="s">
        <v>178</v>
      </c>
      <c r="G404" s="7" t="s">
        <v>101</v>
      </c>
      <c r="H404" s="7" t="s">
        <v>152</v>
      </c>
      <c r="I404" s="7" t="s">
        <v>103</v>
      </c>
      <c r="J404" s="7" t="s">
        <v>98</v>
      </c>
      <c r="K404" t="n">
        <v>15.0</v>
      </c>
      <c r="L404" s="30">
        <f si="112" t="shared"/>
        <v>0</v>
      </c>
      <c r="M404" s="6"/>
      <c r="N404" s="35" t="str">
        <f si="113" t="shared"/>
        <v/>
      </c>
      <c r="O404" s="59">
        <f>(IF(ISNUMBER(MATCH(B404,Sheet4!$K$92:$K$101,0)),1,0)+IF(ISNUMBER(MATCH(C404,Sheet4!$K$92:$K$101,0)),1,0)+IF(ISNUMBER(MATCH(D404,Sheet4!$K$92:$K$101,0)),1,0)+IF(ISNUMBER(MATCH(E404,Sheet4!$K$92:$K$101,0)),1,0)+IF(ISNUMBER(MATCH(F404,Sheet4!$K$92:$K$101,0)),1,0)+IF(ISNUMBER(MATCH(G404,Sheet4!$K$92:$K$101,0)),1,0)+IF(ISNUMBER(MATCH(H404,Sheet4!$K$92:$K$101,0)),1,0)+IF(ISNUMBER(MATCH(I404,Sheet4!$K$92:$K$101,0)),1,0)+IF(ISNUMBER(MATCH(J404,Sheet4!$K$92:$K$101,0)),1,0))
-
(IF(ISNUMBER(MATCH(B404,Sheet4!$F$2:$F$11,0)),1,0)+IF(ISNUMBER(MATCH(C404,Sheet4!$F$2:$F$11,0)),1,0)+IF(ISNUMBER(MATCH(D404,Sheet4!$F$2:$F$11,0)),1,0)+IF(ISNUMBER(MATCH(E404,Sheet4!$F$2:$F$11,0)),1,0)+IF(ISNUMBER(MATCH(F404,Sheet4!$F$2:$F$11,0)),1,0)+IF(ISNUMBER(MATCH(G404,Sheet4!$F$2:$F$11,0)),1,0)+IF(ISNUMBER(MATCH(H404,Sheet4!$F$2:$F$11,0)),1,0)+IF(ISNUMBER(MATCH(I404,Sheet4!$F$2:$F$11,0)),1,0)+IF(ISNUMBER(MATCH(J404,Sheet4!$F$2:$F$11,0)),1,0))</f>
        <v>0</v>
      </c>
      <c r="P404" s="40" t="str">
        <f>IFERROR(INDEX(Sheet4!$G:$G,MATCH(Sheet1!B404,Sheet4!$F:$F,0))+INDEX(Sheet4!$G:$G,MATCH(Sheet1!C404,Sheet4!$F:$F,0))+INDEX(Sheet4!$G:$G,MATCH(Sheet1!D404,Sheet4!$F:$F,0))+INDEX(Sheet4!$G:$G,MATCH(Sheet1!E404,Sheet4!$F:$F,0))+INDEX(Sheet4!$G:$G,MATCH(Sheet1!F404,Sheet4!$F:$F,0))+INDEX(Sheet4!$G:$G,MATCH(Sheet1!G404,Sheet4!$F:$F,0))+INDEX(Sheet4!$G:$G,MATCH(Sheet1!H404,Sheet4!$F:$F,0))+INDEX(Sheet4!$G:$G,MATCH(Sheet1!I404,Sheet4!$F:$F,0))+INDEX(Sheet4!$G:$G,MATCH(Sheet1!J404,Sheet4!$F:$F,0)),"")</f>
        <v/>
      </c>
      <c r="Q404" s="15"/>
      <c r="R404" s="18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19"/>
      <c r="AD404" s="19"/>
      <c r="AE404" s="20"/>
      <c r="AF404">
        <f si="115" t="shared"/>
        <v>0</v>
      </c>
      <c r="AH404">
        <v>381</v>
      </c>
      <c r="AI404" t="str">
        <f si="114" t="shared"/>
        <v>Ben SimmonsJerryd BaylessJimmy ButlerMonte MorrisWill BartonGerald GreenMarvin BagleyJosh JacksonRudy Gobert</v>
      </c>
      <c r="AJ404">
        <f si="116" t="shared"/>
        <v>0</v>
      </c>
      <c r="AK404">
        <f si="117" t="shared"/>
        <v>0</v>
      </c>
      <c r="AL404">
        <f si="118" t="shared"/>
        <v>0</v>
      </c>
      <c r="AM404">
        <f si="119" t="shared"/>
        <v>0</v>
      </c>
      <c r="AN404">
        <f si="120" t="shared"/>
        <v>0</v>
      </c>
      <c r="AO404">
        <f si="121" t="shared"/>
        <v>0</v>
      </c>
      <c r="AP404">
        <f si="122" t="shared"/>
        <v>0</v>
      </c>
      <c r="AQ404">
        <f si="123" t="shared"/>
        <v>0</v>
      </c>
      <c r="AR404">
        <f si="124" t="shared"/>
        <v>0</v>
      </c>
      <c r="AS404">
        <f si="125" t="shared"/>
        <v>0</v>
      </c>
      <c r="AU404" t="str">
        <f>IFERROR(VLOOKUP(C404,Results!$A$2:$B$240,2,FALSE)+VLOOKUP(D404,Results!$A$2:$B$240,2,FALSE)+VLOOKUP(E404,Results!$A$2:$B$240,2,FALSE)+VLOOKUP(F404,Results!$A$2:$B$240,2,FALSE)+VLOOKUP(G404,Results!$A$2:$B$240,2,FALSE)+VLOOKUP(H404,Results!$A$2:$B$240,2,FALSE)+VLOOKUP(I404,Results!$A$2:$B$240,2,FALSE)+VLOOKUP(J404,Results!$A$2:$B$240,2,FALSE)+VLOOKUP(B404,Results!$A$2:$B$240,2,FALSE)-MIN(VLOOKUP(C404,Results!$A$2:$B$240,2,FALSE),VLOOKUP(D404,Results!$A$2:$B$240,2,FALSE),VLOOKUP(E404,Results!$A$2:$B$240,2,FALSE),VLOOKUP(F404,Results!$A$2:$B$240,2,FALSE),VLOOKUP(G404,Results!$A$2:$B$240,2,FALSE),VLOOKUP(H404,Results!$A$2:$B$240,2,FALSE),VLOOKUP(I404,Results!$A$2:$B$240,2,FALSE),VLOOKUP(J404,Results!$A$2:$B$240,2,FALSE),VLOOKUP(B404,Results!$A$2:$B$240,2,FALSE)),"")</f>
        <v/>
      </c>
    </row>
    <row customHeight="1" ht="18.75" r="405" spans="2:47" x14ac:dyDescent="0.3">
      <c r="B405" s="7" t="s">
        <v>166</v>
      </c>
      <c r="C405" s="7" t="s">
        <v>108</v>
      </c>
      <c r="D405" s="7" t="s">
        <v>172</v>
      </c>
      <c r="E405" s="7" t="s">
        <v>146</v>
      </c>
      <c r="F405" s="7" t="s">
        <v>179</v>
      </c>
      <c r="G405" s="7" t="s">
        <v>159</v>
      </c>
      <c r="H405" s="7" t="s">
        <v>93</v>
      </c>
      <c r="I405" s="7" t="s">
        <v>152</v>
      </c>
      <c r="J405" s="7" t="s">
        <v>188</v>
      </c>
      <c r="K405" t="n">
        <v>15.0</v>
      </c>
      <c r="L405" s="30">
        <f si="112" t="shared"/>
        <v>0</v>
      </c>
      <c r="M405" s="6"/>
      <c r="N405" s="35" t="str">
        <f si="113" t="shared"/>
        <v/>
      </c>
      <c r="O405" s="59">
        <f>(IF(ISNUMBER(MATCH(B405,Sheet4!$K$92:$K$101,0)),1,0)+IF(ISNUMBER(MATCH(C405,Sheet4!$K$92:$K$101,0)),1,0)+IF(ISNUMBER(MATCH(D405,Sheet4!$K$92:$K$101,0)),1,0)+IF(ISNUMBER(MATCH(E405,Sheet4!$K$92:$K$101,0)),1,0)+IF(ISNUMBER(MATCH(F405,Sheet4!$K$92:$K$101,0)),1,0)+IF(ISNUMBER(MATCH(G405,Sheet4!$K$92:$K$101,0)),1,0)+IF(ISNUMBER(MATCH(H405,Sheet4!$K$92:$K$101,0)),1,0)+IF(ISNUMBER(MATCH(I405,Sheet4!$K$92:$K$101,0)),1,0)+IF(ISNUMBER(MATCH(J405,Sheet4!$K$92:$K$101,0)),1,0))
-
(IF(ISNUMBER(MATCH(B405,Sheet4!$F$2:$F$11,0)),1,0)+IF(ISNUMBER(MATCH(C405,Sheet4!$F$2:$F$11,0)),1,0)+IF(ISNUMBER(MATCH(D405,Sheet4!$F$2:$F$11,0)),1,0)+IF(ISNUMBER(MATCH(E405,Sheet4!$F$2:$F$11,0)),1,0)+IF(ISNUMBER(MATCH(F405,Sheet4!$F$2:$F$11,0)),1,0)+IF(ISNUMBER(MATCH(G405,Sheet4!$F$2:$F$11,0)),1,0)+IF(ISNUMBER(MATCH(H405,Sheet4!$F$2:$F$11,0)),1,0)+IF(ISNUMBER(MATCH(I405,Sheet4!$F$2:$F$11,0)),1,0)+IF(ISNUMBER(MATCH(J405,Sheet4!$F$2:$F$11,0)),1,0))</f>
        <v>0</v>
      </c>
      <c r="P405" s="40" t="str">
        <f>IFERROR(INDEX(Sheet4!$G:$G,MATCH(Sheet1!B405,Sheet4!$F:$F,0))+INDEX(Sheet4!$G:$G,MATCH(Sheet1!C405,Sheet4!$F:$F,0))+INDEX(Sheet4!$G:$G,MATCH(Sheet1!D405,Sheet4!$F:$F,0))+INDEX(Sheet4!$G:$G,MATCH(Sheet1!E405,Sheet4!$F:$F,0))+INDEX(Sheet4!$G:$G,MATCH(Sheet1!F405,Sheet4!$F:$F,0))+INDEX(Sheet4!$G:$G,MATCH(Sheet1!G405,Sheet4!$F:$F,0))+INDEX(Sheet4!$G:$G,MATCH(Sheet1!H405,Sheet4!$F:$F,0))+INDEX(Sheet4!$G:$G,MATCH(Sheet1!I405,Sheet4!$F:$F,0))+INDEX(Sheet4!$G:$G,MATCH(Sheet1!J405,Sheet4!$F:$F,0)),"")</f>
        <v/>
      </c>
      <c r="Q405" s="15"/>
      <c r="R405" s="18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19"/>
      <c r="AD405" s="19"/>
      <c r="AE405" s="20"/>
      <c r="AF405">
        <f si="115" t="shared"/>
        <v>0</v>
      </c>
      <c r="AH405">
        <v>382</v>
      </c>
      <c r="AI405" t="str">
        <f si="114" t="shared"/>
        <v>De'Aaron FoxRicky RubioDevin BookerMonte MorrisCorey BrewerGerald GreenKenneth FariedJohn CollinsKarl-Anthony Towns</v>
      </c>
      <c r="AJ405">
        <f si="116" t="shared"/>
        <v>0</v>
      </c>
      <c r="AK405">
        <f si="117" t="shared"/>
        <v>0</v>
      </c>
      <c r="AL405">
        <f si="118" t="shared"/>
        <v>0</v>
      </c>
      <c r="AM405">
        <f si="119" t="shared"/>
        <v>0</v>
      </c>
      <c r="AN405">
        <f si="120" t="shared"/>
        <v>0</v>
      </c>
      <c r="AO405">
        <f si="121" t="shared"/>
        <v>0</v>
      </c>
      <c r="AP405">
        <f si="122" t="shared"/>
        <v>0</v>
      </c>
      <c r="AQ405">
        <f si="123" t="shared"/>
        <v>0</v>
      </c>
      <c r="AR405">
        <f si="124" t="shared"/>
        <v>0</v>
      </c>
      <c r="AS405">
        <f si="125" t="shared"/>
        <v>0</v>
      </c>
      <c r="AU405" t="str">
        <f>IFERROR(VLOOKUP(C405,Results!$A$2:$B$240,2,FALSE)+VLOOKUP(D405,Results!$A$2:$B$240,2,FALSE)+VLOOKUP(E405,Results!$A$2:$B$240,2,FALSE)+VLOOKUP(F405,Results!$A$2:$B$240,2,FALSE)+VLOOKUP(G405,Results!$A$2:$B$240,2,FALSE)+VLOOKUP(H405,Results!$A$2:$B$240,2,FALSE)+VLOOKUP(I405,Results!$A$2:$B$240,2,FALSE)+VLOOKUP(J405,Results!$A$2:$B$240,2,FALSE)+VLOOKUP(B405,Results!$A$2:$B$240,2,FALSE)-MIN(VLOOKUP(C405,Results!$A$2:$B$240,2,FALSE),VLOOKUP(D405,Results!$A$2:$B$240,2,FALSE),VLOOKUP(E405,Results!$A$2:$B$240,2,FALSE),VLOOKUP(F405,Results!$A$2:$B$240,2,FALSE),VLOOKUP(G405,Results!$A$2:$B$240,2,FALSE),VLOOKUP(H405,Results!$A$2:$B$240,2,FALSE),VLOOKUP(I405,Results!$A$2:$B$240,2,FALSE),VLOOKUP(J405,Results!$A$2:$B$240,2,FALSE),VLOOKUP(B405,Results!$A$2:$B$240,2,FALSE)),"")</f>
        <v/>
      </c>
    </row>
    <row customHeight="1" ht="18.75" r="406" spans="2:47" x14ac:dyDescent="0.3">
      <c r="B406" s="7" t="s">
        <v>166</v>
      </c>
      <c r="C406" s="7" t="s">
        <v>95</v>
      </c>
      <c r="D406" s="7" t="s">
        <v>173</v>
      </c>
      <c r="E406" s="7" t="s">
        <v>146</v>
      </c>
      <c r="F406" s="7" t="s">
        <v>105</v>
      </c>
      <c r="G406" s="7" t="s">
        <v>159</v>
      </c>
      <c r="H406" s="7" t="s">
        <v>92</v>
      </c>
      <c r="I406" s="7" t="s">
        <v>181</v>
      </c>
      <c r="J406" s="7" t="s">
        <v>98</v>
      </c>
      <c r="K406" t="n">
        <v>15.0</v>
      </c>
      <c r="L406" s="30">
        <f si="112" t="shared"/>
        <v>0</v>
      </c>
      <c r="M406" s="6"/>
      <c r="N406" s="35" t="str">
        <f si="113" t="shared"/>
        <v/>
      </c>
      <c r="O406" s="59">
        <f>(IF(ISNUMBER(MATCH(B406,Sheet4!$K$92:$K$101,0)),1,0)+IF(ISNUMBER(MATCH(C406,Sheet4!$K$92:$K$101,0)),1,0)+IF(ISNUMBER(MATCH(D406,Sheet4!$K$92:$K$101,0)),1,0)+IF(ISNUMBER(MATCH(E406,Sheet4!$K$92:$K$101,0)),1,0)+IF(ISNUMBER(MATCH(F406,Sheet4!$K$92:$K$101,0)),1,0)+IF(ISNUMBER(MATCH(G406,Sheet4!$K$92:$K$101,0)),1,0)+IF(ISNUMBER(MATCH(H406,Sheet4!$K$92:$K$101,0)),1,0)+IF(ISNUMBER(MATCH(I406,Sheet4!$K$92:$K$101,0)),1,0)+IF(ISNUMBER(MATCH(J406,Sheet4!$K$92:$K$101,0)),1,0))
-
(IF(ISNUMBER(MATCH(B406,Sheet4!$F$2:$F$11,0)),1,0)+IF(ISNUMBER(MATCH(C406,Sheet4!$F$2:$F$11,0)),1,0)+IF(ISNUMBER(MATCH(D406,Sheet4!$F$2:$F$11,0)),1,0)+IF(ISNUMBER(MATCH(E406,Sheet4!$F$2:$F$11,0)),1,0)+IF(ISNUMBER(MATCH(F406,Sheet4!$F$2:$F$11,0)),1,0)+IF(ISNUMBER(MATCH(G406,Sheet4!$F$2:$F$11,0)),1,0)+IF(ISNUMBER(MATCH(H406,Sheet4!$F$2:$F$11,0)),1,0)+IF(ISNUMBER(MATCH(I406,Sheet4!$F$2:$F$11,0)),1,0)+IF(ISNUMBER(MATCH(J406,Sheet4!$F$2:$F$11,0)),1,0))</f>
        <v>0</v>
      </c>
      <c r="P406" s="40" t="str">
        <f>IFERROR(INDEX(Sheet4!$G:$G,MATCH(Sheet1!B406,Sheet4!$F:$F,0))+INDEX(Sheet4!$G:$G,MATCH(Sheet1!C406,Sheet4!$F:$F,0))+INDEX(Sheet4!$G:$G,MATCH(Sheet1!D406,Sheet4!$F:$F,0))+INDEX(Sheet4!$G:$G,MATCH(Sheet1!E406,Sheet4!$F:$F,0))+INDEX(Sheet4!$G:$G,MATCH(Sheet1!F406,Sheet4!$F:$F,0))+INDEX(Sheet4!$G:$G,MATCH(Sheet1!G406,Sheet4!$F:$F,0))+INDEX(Sheet4!$G:$G,MATCH(Sheet1!H406,Sheet4!$F:$F,0))+INDEX(Sheet4!$G:$G,MATCH(Sheet1!I406,Sheet4!$F:$F,0))+INDEX(Sheet4!$G:$G,MATCH(Sheet1!J406,Sheet4!$F:$F,0)),"")</f>
        <v/>
      </c>
      <c r="Q406" s="15"/>
      <c r="R406" s="18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19"/>
      <c r="AD406" s="19"/>
      <c r="AE406" s="20"/>
      <c r="AF406">
        <f si="115" t="shared"/>
        <v>0</v>
      </c>
      <c r="AH406">
        <v>383</v>
      </c>
      <c r="AI406" t="str">
        <f si="114" t="shared"/>
        <v>Ben SimmonsLandry ShametJames HardenMonte MorrisKelly OubreRoyce O'NealeMarvin BagleyPaul MillsapDeandre Ayton</v>
      </c>
      <c r="AJ406">
        <f si="116" t="shared"/>
        <v>0</v>
      </c>
      <c r="AK406">
        <f si="117" t="shared"/>
        <v>0</v>
      </c>
      <c r="AL406">
        <f si="118" t="shared"/>
        <v>0</v>
      </c>
      <c r="AM406">
        <f si="119" t="shared"/>
        <v>0</v>
      </c>
      <c r="AN406">
        <f si="120" t="shared"/>
        <v>0</v>
      </c>
      <c r="AO406">
        <f si="121" t="shared"/>
        <v>0</v>
      </c>
      <c r="AP406">
        <f si="122" t="shared"/>
        <v>0</v>
      </c>
      <c r="AQ406">
        <f si="123" t="shared"/>
        <v>0</v>
      </c>
      <c r="AR406">
        <f si="124" t="shared"/>
        <v>0</v>
      </c>
      <c r="AS406">
        <f si="125" t="shared"/>
        <v>0</v>
      </c>
      <c r="AU406" t="str">
        <f>IFERROR(VLOOKUP(C406,Results!$A$2:$B$240,2,FALSE)+VLOOKUP(D406,Results!$A$2:$B$240,2,FALSE)+VLOOKUP(E406,Results!$A$2:$B$240,2,FALSE)+VLOOKUP(F406,Results!$A$2:$B$240,2,FALSE)+VLOOKUP(G406,Results!$A$2:$B$240,2,FALSE)+VLOOKUP(H406,Results!$A$2:$B$240,2,FALSE)+VLOOKUP(I406,Results!$A$2:$B$240,2,FALSE)+VLOOKUP(J406,Results!$A$2:$B$240,2,FALSE)+VLOOKUP(B406,Results!$A$2:$B$240,2,FALSE)-MIN(VLOOKUP(C406,Results!$A$2:$B$240,2,FALSE),VLOOKUP(D406,Results!$A$2:$B$240,2,FALSE),VLOOKUP(E406,Results!$A$2:$B$240,2,FALSE),VLOOKUP(F406,Results!$A$2:$B$240,2,FALSE),VLOOKUP(G406,Results!$A$2:$B$240,2,FALSE),VLOOKUP(H406,Results!$A$2:$B$240,2,FALSE),VLOOKUP(I406,Results!$A$2:$B$240,2,FALSE),VLOOKUP(J406,Results!$A$2:$B$240,2,FALSE),VLOOKUP(B406,Results!$A$2:$B$240,2,FALSE)),"")</f>
        <v/>
      </c>
    </row>
    <row customHeight="1" ht="18.75" r="407" spans="2:47" x14ac:dyDescent="0.3">
      <c r="B407" s="7" t="s">
        <v>166</v>
      </c>
      <c r="C407" s="7" t="s">
        <v>108</v>
      </c>
      <c r="D407" s="7" t="s">
        <v>173</v>
      </c>
      <c r="E407" s="7" t="s">
        <v>146</v>
      </c>
      <c r="F407" s="7" t="s">
        <v>90</v>
      </c>
      <c r="G407" s="7" t="s">
        <v>159</v>
      </c>
      <c r="H407" s="7" t="s">
        <v>152</v>
      </c>
      <c r="I407" s="7" t="s">
        <v>103</v>
      </c>
      <c r="J407" s="7" t="s">
        <v>188</v>
      </c>
      <c r="K407" t="n">
        <v>15.0</v>
      </c>
      <c r="L407" s="30">
        <f si="112" t="shared"/>
        <v>0</v>
      </c>
      <c r="M407" s="6"/>
      <c r="N407" s="35" t="str">
        <f si="113" t="shared"/>
        <v/>
      </c>
      <c r="O407" s="59">
        <f>(IF(ISNUMBER(MATCH(B407,Sheet4!$K$92:$K$101,0)),1,0)+IF(ISNUMBER(MATCH(C407,Sheet4!$K$92:$K$101,0)),1,0)+IF(ISNUMBER(MATCH(D407,Sheet4!$K$92:$K$101,0)),1,0)+IF(ISNUMBER(MATCH(E407,Sheet4!$K$92:$K$101,0)),1,0)+IF(ISNUMBER(MATCH(F407,Sheet4!$K$92:$K$101,0)),1,0)+IF(ISNUMBER(MATCH(G407,Sheet4!$K$92:$K$101,0)),1,0)+IF(ISNUMBER(MATCH(H407,Sheet4!$K$92:$K$101,0)),1,0)+IF(ISNUMBER(MATCH(I407,Sheet4!$K$92:$K$101,0)),1,0)+IF(ISNUMBER(MATCH(J407,Sheet4!$K$92:$K$101,0)),1,0))
-
(IF(ISNUMBER(MATCH(B407,Sheet4!$F$2:$F$11,0)),1,0)+IF(ISNUMBER(MATCH(C407,Sheet4!$F$2:$F$11,0)),1,0)+IF(ISNUMBER(MATCH(D407,Sheet4!$F$2:$F$11,0)),1,0)+IF(ISNUMBER(MATCH(E407,Sheet4!$F$2:$F$11,0)),1,0)+IF(ISNUMBER(MATCH(F407,Sheet4!$F$2:$F$11,0)),1,0)+IF(ISNUMBER(MATCH(G407,Sheet4!$F$2:$F$11,0)),1,0)+IF(ISNUMBER(MATCH(H407,Sheet4!$F$2:$F$11,0)),1,0)+IF(ISNUMBER(MATCH(I407,Sheet4!$F$2:$F$11,0)),1,0)+IF(ISNUMBER(MATCH(J407,Sheet4!$F$2:$F$11,0)),1,0))</f>
        <v>0</v>
      </c>
      <c r="P407" s="40" t="str">
        <f>IFERROR(INDEX(Sheet4!$G:$G,MATCH(Sheet1!B407,Sheet4!$F:$F,0))+INDEX(Sheet4!$G:$G,MATCH(Sheet1!C407,Sheet4!$F:$F,0))+INDEX(Sheet4!$G:$G,MATCH(Sheet1!D407,Sheet4!$F:$F,0))+INDEX(Sheet4!$G:$G,MATCH(Sheet1!E407,Sheet4!$F:$F,0))+INDEX(Sheet4!$G:$G,MATCH(Sheet1!F407,Sheet4!$F:$F,0))+INDEX(Sheet4!$G:$G,MATCH(Sheet1!G407,Sheet4!$F:$F,0))+INDEX(Sheet4!$G:$G,MATCH(Sheet1!H407,Sheet4!$F:$F,0))+INDEX(Sheet4!$G:$G,MATCH(Sheet1!I407,Sheet4!$F:$F,0))+INDEX(Sheet4!$G:$G,MATCH(Sheet1!J407,Sheet4!$F:$F,0)),"")</f>
        <v/>
      </c>
      <c r="Q407" s="15"/>
      <c r="R407" s="18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19"/>
      <c r="AD407" s="19"/>
      <c r="AE407" s="20"/>
      <c r="AF407">
        <f si="115" t="shared"/>
        <v>0</v>
      </c>
      <c r="AH407">
        <v>384</v>
      </c>
      <c r="AI407" t="str">
        <f si="114" t="shared"/>
        <v>Ben SimmonsLandry ShametDevin BookerMalik BeasleyKelly OubreJae CrowderKenneth FariedPaul MillsapRudy Gobert</v>
      </c>
      <c r="AJ407">
        <f si="116" t="shared"/>
        <v>0</v>
      </c>
      <c r="AK407">
        <f si="117" t="shared"/>
        <v>0</v>
      </c>
      <c r="AL407">
        <f si="118" t="shared"/>
        <v>0</v>
      </c>
      <c r="AM407">
        <f si="119" t="shared"/>
        <v>0</v>
      </c>
      <c r="AN407">
        <f si="120" t="shared"/>
        <v>0</v>
      </c>
      <c r="AO407">
        <f si="121" t="shared"/>
        <v>0</v>
      </c>
      <c r="AP407">
        <f si="122" t="shared"/>
        <v>0</v>
      </c>
      <c r="AQ407">
        <f si="123" t="shared"/>
        <v>0</v>
      </c>
      <c r="AR407">
        <f si="124" t="shared"/>
        <v>0</v>
      </c>
      <c r="AS407">
        <f si="125" t="shared"/>
        <v>0</v>
      </c>
      <c r="AU407" t="str">
        <f>IFERROR(VLOOKUP(C407,Results!$A$2:$B$240,2,FALSE)+VLOOKUP(D407,Results!$A$2:$B$240,2,FALSE)+VLOOKUP(E407,Results!$A$2:$B$240,2,FALSE)+VLOOKUP(F407,Results!$A$2:$B$240,2,FALSE)+VLOOKUP(G407,Results!$A$2:$B$240,2,FALSE)+VLOOKUP(H407,Results!$A$2:$B$240,2,FALSE)+VLOOKUP(I407,Results!$A$2:$B$240,2,FALSE)+VLOOKUP(J407,Results!$A$2:$B$240,2,FALSE)+VLOOKUP(B407,Results!$A$2:$B$240,2,FALSE)-MIN(VLOOKUP(C407,Results!$A$2:$B$240,2,FALSE),VLOOKUP(D407,Results!$A$2:$B$240,2,FALSE),VLOOKUP(E407,Results!$A$2:$B$240,2,FALSE),VLOOKUP(F407,Results!$A$2:$B$240,2,FALSE),VLOOKUP(G407,Results!$A$2:$B$240,2,FALSE),VLOOKUP(H407,Results!$A$2:$B$240,2,FALSE),VLOOKUP(I407,Results!$A$2:$B$240,2,FALSE),VLOOKUP(J407,Results!$A$2:$B$240,2,FALSE),VLOOKUP(B407,Results!$A$2:$B$240,2,FALSE)),"")</f>
        <v/>
      </c>
    </row>
    <row r="408" spans="2:47" x14ac:dyDescent="0.3">
      <c r="B408" s="7" t="s">
        <v>87</v>
      </c>
      <c r="C408" s="7" t="s">
        <v>116</v>
      </c>
      <c r="D408" s="7" t="s">
        <v>172</v>
      </c>
      <c r="E408" s="7" t="s">
        <v>146</v>
      </c>
      <c r="F408" s="7" t="s">
        <v>177</v>
      </c>
      <c r="G408" s="7" t="s">
        <v>159</v>
      </c>
      <c r="H408" s="7" t="s">
        <v>153</v>
      </c>
      <c r="I408" s="7" t="s">
        <v>92</v>
      </c>
      <c r="J408" s="7" t="s">
        <v>186</v>
      </c>
      <c r="K408" t="n">
        <v>15.0</v>
      </c>
      <c r="L408" s="30">
        <f ref="L408:L471" si="126" t="shared">AS408</f>
        <v>0</v>
      </c>
      <c r="M408" s="6"/>
      <c r="N408" s="35" t="str">
        <f ref="N408:N471" si="127" t="shared">AU408</f>
        <v/>
      </c>
      <c r="O408" s="59">
        <f>(IF(ISNUMBER(MATCH(B408,Sheet4!$K$92:$K$101,0)),1,0)+IF(ISNUMBER(MATCH(C408,Sheet4!$K$92:$K$101,0)),1,0)+IF(ISNUMBER(MATCH(D408,Sheet4!$K$92:$K$101,0)),1,0)+IF(ISNUMBER(MATCH(E408,Sheet4!$K$92:$K$101,0)),1,0)+IF(ISNUMBER(MATCH(F408,Sheet4!$K$92:$K$101,0)),1,0)+IF(ISNUMBER(MATCH(G408,Sheet4!$K$92:$K$101,0)),1,0)+IF(ISNUMBER(MATCH(H408,Sheet4!$K$92:$K$101,0)),1,0)+IF(ISNUMBER(MATCH(I408,Sheet4!$K$92:$K$101,0)),1,0)+IF(ISNUMBER(MATCH(J408,Sheet4!$K$92:$K$101,0)),1,0))
-
(IF(ISNUMBER(MATCH(B408,Sheet4!$F$2:$F$11,0)),1,0)+IF(ISNUMBER(MATCH(C408,Sheet4!$F$2:$F$11,0)),1,0)+IF(ISNUMBER(MATCH(D408,Sheet4!$F$2:$F$11,0)),1,0)+IF(ISNUMBER(MATCH(E408,Sheet4!$F$2:$F$11,0)),1,0)+IF(ISNUMBER(MATCH(F408,Sheet4!$F$2:$F$11,0)),1,0)+IF(ISNUMBER(MATCH(G408,Sheet4!$F$2:$F$11,0)),1,0)+IF(ISNUMBER(MATCH(H408,Sheet4!$F$2:$F$11,0)),1,0)+IF(ISNUMBER(MATCH(I408,Sheet4!$F$2:$F$11,0)),1,0)+IF(ISNUMBER(MATCH(J408,Sheet4!$F$2:$F$11,0)),1,0))</f>
        <v>0</v>
      </c>
      <c r="P408" s="40" t="str">
        <f>IFERROR(INDEX(Sheet4!$G:$G,MATCH(Sheet1!B408,Sheet4!$F:$F,0))+INDEX(Sheet4!$G:$G,MATCH(Sheet1!C408,Sheet4!$F:$F,0))+INDEX(Sheet4!$G:$G,MATCH(Sheet1!D408,Sheet4!$F:$F,0))+INDEX(Sheet4!$G:$G,MATCH(Sheet1!E408,Sheet4!$F:$F,0))+INDEX(Sheet4!$G:$G,MATCH(Sheet1!F408,Sheet4!$F:$F,0))+INDEX(Sheet4!$G:$G,MATCH(Sheet1!G408,Sheet4!$F:$F,0))+INDEX(Sheet4!$G:$G,MATCH(Sheet1!H408,Sheet4!$F:$F,0))+INDEX(Sheet4!$G:$G,MATCH(Sheet1!I408,Sheet4!$F:$F,0))+INDEX(Sheet4!$G:$G,MATCH(Sheet1!J408,Sheet4!$F:$F,0)),"")</f>
        <v/>
      </c>
      <c r="Q408" s="15"/>
      <c r="R408" s="18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19"/>
      <c r="AD408" s="19"/>
      <c r="AE408" s="20"/>
      <c r="AF408">
        <f si="115" t="shared"/>
        <v>0</v>
      </c>
      <c r="AH408">
        <v>385</v>
      </c>
      <c r="AI408" t="str">
        <f ref="AI408:AI471" si="128" t="shared">CONCATENATE(B408,C408,D408,E408,F408,G408,H408,I408,J408)</f>
        <v>Ben SimmonsJerryd BaylessDevin BookerMonte MorrisJoe InglesGerald GreenJosh JacksonTaj GibsonJoel Embiid</v>
      </c>
      <c r="AJ408">
        <f si="116" t="shared"/>
        <v>0</v>
      </c>
      <c r="AK408">
        <f si="117" t="shared"/>
        <v>0</v>
      </c>
      <c r="AL408">
        <f si="118" t="shared"/>
        <v>0</v>
      </c>
      <c r="AM408">
        <f si="119" t="shared"/>
        <v>0</v>
      </c>
      <c r="AN408">
        <f si="120" t="shared"/>
        <v>0</v>
      </c>
      <c r="AO408">
        <f si="121" t="shared"/>
        <v>0</v>
      </c>
      <c r="AP408">
        <f si="122" t="shared"/>
        <v>0</v>
      </c>
      <c r="AQ408">
        <f si="123" t="shared"/>
        <v>0</v>
      </c>
      <c r="AR408">
        <f si="124" t="shared"/>
        <v>0</v>
      </c>
      <c r="AS408">
        <f si="125" t="shared"/>
        <v>0</v>
      </c>
      <c r="AU408" t="str">
        <f>IFERROR(VLOOKUP(C408,Results!$A$2:$B$240,2,FALSE)+VLOOKUP(D408,Results!$A$2:$B$240,2,FALSE)+VLOOKUP(E408,Results!$A$2:$B$240,2,FALSE)+VLOOKUP(F408,Results!$A$2:$B$240,2,FALSE)+VLOOKUP(G408,Results!$A$2:$B$240,2,FALSE)+VLOOKUP(H408,Results!$A$2:$B$240,2,FALSE)+VLOOKUP(I408,Results!$A$2:$B$240,2,FALSE)+VLOOKUP(J408,Results!$A$2:$B$240,2,FALSE)+VLOOKUP(B408,Results!$A$2:$B$240,2,FALSE)-MIN(VLOOKUP(C408,Results!$A$2:$B$240,2,FALSE),VLOOKUP(D408,Results!$A$2:$B$240,2,FALSE),VLOOKUP(E408,Results!$A$2:$B$240,2,FALSE),VLOOKUP(F408,Results!$A$2:$B$240,2,FALSE),VLOOKUP(G408,Results!$A$2:$B$240,2,FALSE),VLOOKUP(H408,Results!$A$2:$B$240,2,FALSE),VLOOKUP(I408,Results!$A$2:$B$240,2,FALSE),VLOOKUP(J408,Results!$A$2:$B$240,2,FALSE),VLOOKUP(B408,Results!$A$2:$B$240,2,FALSE)),"")</f>
        <v/>
      </c>
    </row>
    <row customHeight="1" ht="18.75" r="409" spans="2:47" x14ac:dyDescent="0.3">
      <c r="B409" s="7" t="s">
        <v>87</v>
      </c>
      <c r="C409" s="7" t="s">
        <v>95</v>
      </c>
      <c r="D409" s="7" t="s">
        <v>173</v>
      </c>
      <c r="E409" s="7" t="s">
        <v>89</v>
      </c>
      <c r="F409" s="7" t="s">
        <v>177</v>
      </c>
      <c r="G409" s="7" t="s">
        <v>159</v>
      </c>
      <c r="H409" s="7" t="s">
        <v>181</v>
      </c>
      <c r="I409" s="7" t="s">
        <v>152</v>
      </c>
      <c r="J409" s="7" t="s">
        <v>98</v>
      </c>
      <c r="K409" t="n">
        <v>15.0</v>
      </c>
      <c r="L409" s="30">
        <f si="126" t="shared"/>
        <v>0</v>
      </c>
      <c r="M409" s="6"/>
      <c r="N409" s="35" t="str">
        <f si="127" t="shared"/>
        <v/>
      </c>
      <c r="O409" s="59">
        <f>(IF(ISNUMBER(MATCH(B409,Sheet4!$K$92:$K$101,0)),1,0)+IF(ISNUMBER(MATCH(C409,Sheet4!$K$92:$K$101,0)),1,0)+IF(ISNUMBER(MATCH(D409,Sheet4!$K$92:$K$101,0)),1,0)+IF(ISNUMBER(MATCH(E409,Sheet4!$K$92:$K$101,0)),1,0)+IF(ISNUMBER(MATCH(F409,Sheet4!$K$92:$K$101,0)),1,0)+IF(ISNUMBER(MATCH(G409,Sheet4!$K$92:$K$101,0)),1,0)+IF(ISNUMBER(MATCH(H409,Sheet4!$K$92:$K$101,0)),1,0)+IF(ISNUMBER(MATCH(I409,Sheet4!$K$92:$K$101,0)),1,0)+IF(ISNUMBER(MATCH(J409,Sheet4!$K$92:$K$101,0)),1,0))
-
(IF(ISNUMBER(MATCH(B409,Sheet4!$F$2:$F$11,0)),1,0)+IF(ISNUMBER(MATCH(C409,Sheet4!$F$2:$F$11,0)),1,0)+IF(ISNUMBER(MATCH(D409,Sheet4!$F$2:$F$11,0)),1,0)+IF(ISNUMBER(MATCH(E409,Sheet4!$F$2:$F$11,0)),1,0)+IF(ISNUMBER(MATCH(F409,Sheet4!$F$2:$F$11,0)),1,0)+IF(ISNUMBER(MATCH(G409,Sheet4!$F$2:$F$11,0)),1,0)+IF(ISNUMBER(MATCH(H409,Sheet4!$F$2:$F$11,0)),1,0)+IF(ISNUMBER(MATCH(I409,Sheet4!$F$2:$F$11,0)),1,0)+IF(ISNUMBER(MATCH(J409,Sheet4!$F$2:$F$11,0)),1,0))</f>
        <v>0</v>
      </c>
      <c r="P409" s="40" t="str">
        <f>IFERROR(INDEX(Sheet4!$G:$G,MATCH(Sheet1!B409,Sheet4!$F:$F,0))+INDEX(Sheet4!$G:$G,MATCH(Sheet1!C409,Sheet4!$F:$F,0))+INDEX(Sheet4!$G:$G,MATCH(Sheet1!D409,Sheet4!$F:$F,0))+INDEX(Sheet4!$G:$G,MATCH(Sheet1!E409,Sheet4!$F:$F,0))+INDEX(Sheet4!$G:$G,MATCH(Sheet1!F409,Sheet4!$F:$F,0))+INDEX(Sheet4!$G:$G,MATCH(Sheet1!G409,Sheet4!$F:$F,0))+INDEX(Sheet4!$G:$G,MATCH(Sheet1!H409,Sheet4!$F:$F,0))+INDEX(Sheet4!$G:$G,MATCH(Sheet1!I409,Sheet4!$F:$F,0))+INDEX(Sheet4!$G:$G,MATCH(Sheet1!J409,Sheet4!$F:$F,0)),"")</f>
        <v/>
      </c>
      <c r="Q409" s="15"/>
      <c r="R409" s="18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19"/>
      <c r="AD409" s="19"/>
      <c r="AE409" s="20"/>
      <c r="AF409">
        <f ref="AF409:AF472" si="129" t="shared">IF(A409="✓",AF408+1,AF408)</f>
        <v>0</v>
      </c>
      <c r="AH409">
        <v>386</v>
      </c>
      <c r="AI409" t="str">
        <f si="128" t="shared"/>
        <v>Ben SimmonsRicky RubioDevin BookerJimmy ButlerJae CrowderCorey BrewerJosh JacksonTrey LylesRudy Gobert</v>
      </c>
      <c r="AJ409">
        <f ref="AJ409:AJ472" si="130" t="shared">IF(ISNUMBER(SEARCH(B409,VLOOKUP($AH$20,$AH$24:$AI$2023,2,FALSE))),1,0)</f>
        <v>0</v>
      </c>
      <c r="AK409">
        <f ref="AK409:AK472" si="131" t="shared">IF(ISNUMBER(SEARCH(C409,VLOOKUP($AH$20,$AH$24:$AI$2023,2,FALSE))),1,0)</f>
        <v>0</v>
      </c>
      <c r="AL409">
        <f ref="AL409:AL472" si="132" t="shared">IF(ISNUMBER(SEARCH(D409,VLOOKUP($AH$20,$AH$24:$AI$2023,2,FALSE))),1,0)</f>
        <v>0</v>
      </c>
      <c r="AM409">
        <f ref="AM409:AM472" si="133" t="shared">IF(ISNUMBER(SEARCH(E409,VLOOKUP($AH$20,$AH$24:$AI$2023,2,FALSE))),1,0)</f>
        <v>0</v>
      </c>
      <c r="AN409">
        <f ref="AN409:AN472" si="134" t="shared">IF(ISNUMBER(SEARCH(F409,VLOOKUP($AH$20,$AH$24:$AI$2023,2,FALSE))),1,0)</f>
        <v>0</v>
      </c>
      <c r="AO409">
        <f ref="AO409:AO472" si="135" t="shared">IF(ISNUMBER(SEARCH(G409,VLOOKUP($AH$20,$AH$24:$AI$2023,2,FALSE))),1,0)</f>
        <v>0</v>
      </c>
      <c r="AP409">
        <f ref="AP409:AP472" si="136" t="shared">IF(ISNUMBER(SEARCH(H409,VLOOKUP($AH$20,$AH$24:$AI$2023,2,FALSE))),1,0)</f>
        <v>0</v>
      </c>
      <c r="AQ409">
        <f ref="AQ409:AQ472" si="137" t="shared">IF(ISNUMBER(SEARCH(I409,VLOOKUP($AH$20,$AH$24:$AI$2023,2,FALSE))),1,0)</f>
        <v>0</v>
      </c>
      <c r="AR409">
        <f ref="AR409:AR472" si="138" t="shared">IF(ISNUMBER(SEARCH(J409,VLOOKUP($AH$20,$AH$24:$AI$2023,2,FALSE))),1,0)</f>
        <v>0</v>
      </c>
      <c r="AS409">
        <f ref="AS409:AS472" si="139" t="shared">SUM(AJ409:AR409)</f>
        <v>0</v>
      </c>
      <c r="AU409" t="str">
        <f>IFERROR(VLOOKUP(C409,Results!$A$2:$B$240,2,FALSE)+VLOOKUP(D409,Results!$A$2:$B$240,2,FALSE)+VLOOKUP(E409,Results!$A$2:$B$240,2,FALSE)+VLOOKUP(F409,Results!$A$2:$B$240,2,FALSE)+VLOOKUP(G409,Results!$A$2:$B$240,2,FALSE)+VLOOKUP(H409,Results!$A$2:$B$240,2,FALSE)+VLOOKUP(I409,Results!$A$2:$B$240,2,FALSE)+VLOOKUP(J409,Results!$A$2:$B$240,2,FALSE)+VLOOKUP(B409,Results!$A$2:$B$240,2,FALSE)-MIN(VLOOKUP(C409,Results!$A$2:$B$240,2,FALSE),VLOOKUP(D409,Results!$A$2:$B$240,2,FALSE),VLOOKUP(E409,Results!$A$2:$B$240,2,FALSE),VLOOKUP(F409,Results!$A$2:$B$240,2,FALSE),VLOOKUP(G409,Results!$A$2:$B$240,2,FALSE),VLOOKUP(H409,Results!$A$2:$B$240,2,FALSE),VLOOKUP(I409,Results!$A$2:$B$240,2,FALSE),VLOOKUP(J409,Results!$A$2:$B$240,2,FALSE),VLOOKUP(B409,Results!$A$2:$B$240,2,FALSE)),"")</f>
        <v/>
      </c>
    </row>
    <row customHeight="1" ht="18.75" r="410" spans="2:47" x14ac:dyDescent="0.3">
      <c r="B410" s="7" t="s">
        <v>166</v>
      </c>
      <c r="C410" s="7" t="s">
        <v>171</v>
      </c>
      <c r="D410" s="7" t="s">
        <v>172</v>
      </c>
      <c r="E410" s="7" t="s">
        <v>146</v>
      </c>
      <c r="F410" s="7" t="s">
        <v>150</v>
      </c>
      <c r="G410" s="7" t="s">
        <v>179</v>
      </c>
      <c r="H410" s="7" t="s">
        <v>92</v>
      </c>
      <c r="I410" s="7" t="s">
        <v>152</v>
      </c>
      <c r="J410" s="7" t="s">
        <v>186</v>
      </c>
      <c r="K410" t="n">
        <v>15.0</v>
      </c>
      <c r="L410" s="30">
        <f si="126" t="shared"/>
        <v>0</v>
      </c>
      <c r="M410" s="6"/>
      <c r="N410" s="35" t="str">
        <f si="127" t="shared"/>
        <v/>
      </c>
      <c r="O410" s="59">
        <f>(IF(ISNUMBER(MATCH(B410,Sheet4!$K$92:$K$101,0)),1,0)+IF(ISNUMBER(MATCH(C410,Sheet4!$K$92:$K$101,0)),1,0)+IF(ISNUMBER(MATCH(D410,Sheet4!$K$92:$K$101,0)),1,0)+IF(ISNUMBER(MATCH(E410,Sheet4!$K$92:$K$101,0)),1,0)+IF(ISNUMBER(MATCH(F410,Sheet4!$K$92:$K$101,0)),1,0)+IF(ISNUMBER(MATCH(G410,Sheet4!$K$92:$K$101,0)),1,0)+IF(ISNUMBER(MATCH(H410,Sheet4!$K$92:$K$101,0)),1,0)+IF(ISNUMBER(MATCH(I410,Sheet4!$K$92:$K$101,0)),1,0)+IF(ISNUMBER(MATCH(J410,Sheet4!$K$92:$K$101,0)),1,0))
-
(IF(ISNUMBER(MATCH(B410,Sheet4!$F$2:$F$11,0)),1,0)+IF(ISNUMBER(MATCH(C410,Sheet4!$F$2:$F$11,0)),1,0)+IF(ISNUMBER(MATCH(D410,Sheet4!$F$2:$F$11,0)),1,0)+IF(ISNUMBER(MATCH(E410,Sheet4!$F$2:$F$11,0)),1,0)+IF(ISNUMBER(MATCH(F410,Sheet4!$F$2:$F$11,0)),1,0)+IF(ISNUMBER(MATCH(G410,Sheet4!$F$2:$F$11,0)),1,0)+IF(ISNUMBER(MATCH(H410,Sheet4!$F$2:$F$11,0)),1,0)+IF(ISNUMBER(MATCH(I410,Sheet4!$F$2:$F$11,0)),1,0)+IF(ISNUMBER(MATCH(J410,Sheet4!$F$2:$F$11,0)),1,0))</f>
        <v>0</v>
      </c>
      <c r="P410" s="40" t="str">
        <f>IFERROR(INDEX(Sheet4!$G:$G,MATCH(Sheet1!B410,Sheet4!$F:$F,0))+INDEX(Sheet4!$G:$G,MATCH(Sheet1!C410,Sheet4!$F:$F,0))+INDEX(Sheet4!$G:$G,MATCH(Sheet1!D410,Sheet4!$F:$F,0))+INDEX(Sheet4!$G:$G,MATCH(Sheet1!E410,Sheet4!$F:$F,0))+INDEX(Sheet4!$G:$G,MATCH(Sheet1!F410,Sheet4!$F:$F,0))+INDEX(Sheet4!$G:$G,MATCH(Sheet1!G410,Sheet4!$F:$F,0))+INDEX(Sheet4!$G:$G,MATCH(Sheet1!H410,Sheet4!$F:$F,0))+INDEX(Sheet4!$G:$G,MATCH(Sheet1!I410,Sheet4!$F:$F,0))+INDEX(Sheet4!$G:$G,MATCH(Sheet1!J410,Sheet4!$F:$F,0)),"")</f>
        <v/>
      </c>
      <c r="Q410" s="15"/>
      <c r="R410" s="18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19"/>
      <c r="AD410" s="19"/>
      <c r="AE410" s="20"/>
      <c r="AF410">
        <f si="129" t="shared"/>
        <v>0</v>
      </c>
      <c r="AH410">
        <v>387</v>
      </c>
      <c r="AI410" t="str">
        <f si="128" t="shared"/>
        <v>Ben SimmonsDe'Aaron FoxJimmy ButlerMonte MorrisKelly OubreGerald GreenKenneth FariedP.J. TuckerDeandre Ayton</v>
      </c>
      <c r="AJ410">
        <f si="130" t="shared"/>
        <v>0</v>
      </c>
      <c r="AK410">
        <f si="131" t="shared"/>
        <v>0</v>
      </c>
      <c r="AL410">
        <f si="132" t="shared"/>
        <v>0</v>
      </c>
      <c r="AM410">
        <f si="133" t="shared"/>
        <v>0</v>
      </c>
      <c r="AN410">
        <f si="134" t="shared"/>
        <v>0</v>
      </c>
      <c r="AO410">
        <f si="135" t="shared"/>
        <v>0</v>
      </c>
      <c r="AP410">
        <f si="136" t="shared"/>
        <v>0</v>
      </c>
      <c r="AQ410">
        <f si="137" t="shared"/>
        <v>0</v>
      </c>
      <c r="AR410">
        <f si="138" t="shared"/>
        <v>0</v>
      </c>
      <c r="AS410">
        <f si="139" t="shared"/>
        <v>0</v>
      </c>
      <c r="AU410" t="str">
        <f>IFERROR(VLOOKUP(C410,Results!$A$2:$B$240,2,FALSE)+VLOOKUP(D410,Results!$A$2:$B$240,2,FALSE)+VLOOKUP(E410,Results!$A$2:$B$240,2,FALSE)+VLOOKUP(F410,Results!$A$2:$B$240,2,FALSE)+VLOOKUP(G410,Results!$A$2:$B$240,2,FALSE)+VLOOKUP(H410,Results!$A$2:$B$240,2,FALSE)+VLOOKUP(I410,Results!$A$2:$B$240,2,FALSE)+VLOOKUP(J410,Results!$A$2:$B$240,2,FALSE)+VLOOKUP(B410,Results!$A$2:$B$240,2,FALSE)-MIN(VLOOKUP(C410,Results!$A$2:$B$240,2,FALSE),VLOOKUP(D410,Results!$A$2:$B$240,2,FALSE),VLOOKUP(E410,Results!$A$2:$B$240,2,FALSE),VLOOKUP(F410,Results!$A$2:$B$240,2,FALSE),VLOOKUP(G410,Results!$A$2:$B$240,2,FALSE),VLOOKUP(H410,Results!$A$2:$B$240,2,FALSE),VLOOKUP(I410,Results!$A$2:$B$240,2,FALSE),VLOOKUP(J410,Results!$A$2:$B$240,2,FALSE),VLOOKUP(B410,Results!$A$2:$B$240,2,FALSE)),"")</f>
        <v/>
      </c>
    </row>
    <row customHeight="1" ht="18.75" r="411" spans="2:47" x14ac:dyDescent="0.3">
      <c r="B411" s="7" t="s">
        <v>166</v>
      </c>
      <c r="C411" s="7" t="s">
        <v>170</v>
      </c>
      <c r="D411" s="7" t="s">
        <v>172</v>
      </c>
      <c r="E411" s="7" t="s">
        <v>146</v>
      </c>
      <c r="F411" s="7" t="s">
        <v>90</v>
      </c>
      <c r="G411" s="7" t="s">
        <v>100</v>
      </c>
      <c r="H411" s="7" t="s">
        <v>92</v>
      </c>
      <c r="I411" s="7" t="s">
        <v>152</v>
      </c>
      <c r="J411" s="7" t="s">
        <v>188</v>
      </c>
      <c r="K411" t="n">
        <v>15.0</v>
      </c>
      <c r="L411" s="30">
        <f si="126" t="shared"/>
        <v>0</v>
      </c>
      <c r="M411" s="6"/>
      <c r="N411" s="35" t="str">
        <f si="127" t="shared"/>
        <v/>
      </c>
      <c r="O411" s="59">
        <f>(IF(ISNUMBER(MATCH(B411,Sheet4!$K$92:$K$101,0)),1,0)+IF(ISNUMBER(MATCH(C411,Sheet4!$K$92:$K$101,0)),1,0)+IF(ISNUMBER(MATCH(D411,Sheet4!$K$92:$K$101,0)),1,0)+IF(ISNUMBER(MATCH(E411,Sheet4!$K$92:$K$101,0)),1,0)+IF(ISNUMBER(MATCH(F411,Sheet4!$K$92:$K$101,0)),1,0)+IF(ISNUMBER(MATCH(G411,Sheet4!$K$92:$K$101,0)),1,0)+IF(ISNUMBER(MATCH(H411,Sheet4!$K$92:$K$101,0)),1,0)+IF(ISNUMBER(MATCH(I411,Sheet4!$K$92:$K$101,0)),1,0)+IF(ISNUMBER(MATCH(J411,Sheet4!$K$92:$K$101,0)),1,0))
-
(IF(ISNUMBER(MATCH(B411,Sheet4!$F$2:$F$11,0)),1,0)+IF(ISNUMBER(MATCH(C411,Sheet4!$F$2:$F$11,0)),1,0)+IF(ISNUMBER(MATCH(D411,Sheet4!$F$2:$F$11,0)),1,0)+IF(ISNUMBER(MATCH(E411,Sheet4!$F$2:$F$11,0)),1,0)+IF(ISNUMBER(MATCH(F411,Sheet4!$F$2:$F$11,0)),1,0)+IF(ISNUMBER(MATCH(G411,Sheet4!$F$2:$F$11,0)),1,0)+IF(ISNUMBER(MATCH(H411,Sheet4!$F$2:$F$11,0)),1,0)+IF(ISNUMBER(MATCH(I411,Sheet4!$F$2:$F$11,0)),1,0)+IF(ISNUMBER(MATCH(J411,Sheet4!$F$2:$F$11,0)),1,0))</f>
        <v>0</v>
      </c>
      <c r="P411" s="40" t="str">
        <f>IFERROR(INDEX(Sheet4!$G:$G,MATCH(Sheet1!B411,Sheet4!$F:$F,0))+INDEX(Sheet4!$G:$G,MATCH(Sheet1!C411,Sheet4!$F:$F,0))+INDEX(Sheet4!$G:$G,MATCH(Sheet1!D411,Sheet4!$F:$F,0))+INDEX(Sheet4!$G:$G,MATCH(Sheet1!E411,Sheet4!$F:$F,0))+INDEX(Sheet4!$G:$G,MATCH(Sheet1!F411,Sheet4!$F:$F,0))+INDEX(Sheet4!$G:$G,MATCH(Sheet1!G411,Sheet4!$F:$F,0))+INDEX(Sheet4!$G:$G,MATCH(Sheet1!H411,Sheet4!$F:$F,0))+INDEX(Sheet4!$G:$G,MATCH(Sheet1!I411,Sheet4!$F:$F,0))+INDEX(Sheet4!$G:$G,MATCH(Sheet1!J411,Sheet4!$F:$F,0)),"")</f>
        <v/>
      </c>
      <c r="Q411" s="15"/>
      <c r="R411" s="18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19"/>
      <c r="AD411" s="19"/>
      <c r="AE411" s="20"/>
      <c r="AF411">
        <f si="129" t="shared"/>
        <v>0</v>
      </c>
      <c r="AH411">
        <v>388</v>
      </c>
      <c r="AI411" t="str">
        <f si="128" t="shared"/>
        <v>Ben SimmonsLandry ShametEric GordonMonte MorrisWill BartonKelly OubreKenneth FariedJohn CollinsRudy Gobert</v>
      </c>
      <c r="AJ411">
        <f si="130" t="shared"/>
        <v>0</v>
      </c>
      <c r="AK411">
        <f si="131" t="shared"/>
        <v>0</v>
      </c>
      <c r="AL411">
        <f si="132" t="shared"/>
        <v>0</v>
      </c>
      <c r="AM411">
        <f si="133" t="shared"/>
        <v>0</v>
      </c>
      <c r="AN411">
        <f si="134" t="shared"/>
        <v>0</v>
      </c>
      <c r="AO411">
        <f si="135" t="shared"/>
        <v>0</v>
      </c>
      <c r="AP411">
        <f si="136" t="shared"/>
        <v>0</v>
      </c>
      <c r="AQ411">
        <f si="137" t="shared"/>
        <v>0</v>
      </c>
      <c r="AR411">
        <f si="138" t="shared"/>
        <v>0</v>
      </c>
      <c r="AS411">
        <f si="139" t="shared"/>
        <v>0</v>
      </c>
      <c r="AU411" t="str">
        <f>IFERROR(VLOOKUP(C411,Results!$A$2:$B$240,2,FALSE)+VLOOKUP(D411,Results!$A$2:$B$240,2,FALSE)+VLOOKUP(E411,Results!$A$2:$B$240,2,FALSE)+VLOOKUP(F411,Results!$A$2:$B$240,2,FALSE)+VLOOKUP(G411,Results!$A$2:$B$240,2,FALSE)+VLOOKUP(H411,Results!$A$2:$B$240,2,FALSE)+VLOOKUP(I411,Results!$A$2:$B$240,2,FALSE)+VLOOKUP(J411,Results!$A$2:$B$240,2,FALSE)+VLOOKUP(B411,Results!$A$2:$B$240,2,FALSE)-MIN(VLOOKUP(C411,Results!$A$2:$B$240,2,FALSE),VLOOKUP(D411,Results!$A$2:$B$240,2,FALSE),VLOOKUP(E411,Results!$A$2:$B$240,2,FALSE),VLOOKUP(F411,Results!$A$2:$B$240,2,FALSE),VLOOKUP(G411,Results!$A$2:$B$240,2,FALSE),VLOOKUP(H411,Results!$A$2:$B$240,2,FALSE),VLOOKUP(I411,Results!$A$2:$B$240,2,FALSE),VLOOKUP(J411,Results!$A$2:$B$240,2,FALSE),VLOOKUP(B411,Results!$A$2:$B$240,2,FALSE)),"")</f>
        <v/>
      </c>
    </row>
    <row customHeight="1" ht="18.75" r="412" spans="2:47" x14ac:dyDescent="0.3">
      <c r="B412" s="7" t="s">
        <v>166</v>
      </c>
      <c r="C412" s="7" t="s">
        <v>171</v>
      </c>
      <c r="D412" s="7" t="s">
        <v>99</v>
      </c>
      <c r="E412" s="7" t="s">
        <v>146</v>
      </c>
      <c r="F412" s="7" t="s">
        <v>177</v>
      </c>
      <c r="G412" s="7" t="s">
        <v>178</v>
      </c>
      <c r="H412" s="7" t="s">
        <v>92</v>
      </c>
      <c r="I412" s="7" t="s">
        <v>152</v>
      </c>
      <c r="J412" s="7" t="s">
        <v>98</v>
      </c>
      <c r="K412" t="n">
        <v>15.0</v>
      </c>
      <c r="L412" s="30">
        <f si="126" t="shared"/>
        <v>0</v>
      </c>
      <c r="M412" s="6"/>
      <c r="N412" s="35" t="str">
        <f si="127" t="shared"/>
        <v/>
      </c>
      <c r="O412" s="59">
        <f>(IF(ISNUMBER(MATCH(B412,Sheet4!$K$92:$K$101,0)),1,0)+IF(ISNUMBER(MATCH(C412,Sheet4!$K$92:$K$101,0)),1,0)+IF(ISNUMBER(MATCH(D412,Sheet4!$K$92:$K$101,0)),1,0)+IF(ISNUMBER(MATCH(E412,Sheet4!$K$92:$K$101,0)),1,0)+IF(ISNUMBER(MATCH(F412,Sheet4!$K$92:$K$101,0)),1,0)+IF(ISNUMBER(MATCH(G412,Sheet4!$K$92:$K$101,0)),1,0)+IF(ISNUMBER(MATCH(H412,Sheet4!$K$92:$K$101,0)),1,0)+IF(ISNUMBER(MATCH(I412,Sheet4!$K$92:$K$101,0)),1,0)+IF(ISNUMBER(MATCH(J412,Sheet4!$K$92:$K$101,0)),1,0))
-
(IF(ISNUMBER(MATCH(B412,Sheet4!$F$2:$F$11,0)),1,0)+IF(ISNUMBER(MATCH(C412,Sheet4!$F$2:$F$11,0)),1,0)+IF(ISNUMBER(MATCH(D412,Sheet4!$F$2:$F$11,0)),1,0)+IF(ISNUMBER(MATCH(E412,Sheet4!$F$2:$F$11,0)),1,0)+IF(ISNUMBER(MATCH(F412,Sheet4!$F$2:$F$11,0)),1,0)+IF(ISNUMBER(MATCH(G412,Sheet4!$F$2:$F$11,0)),1,0)+IF(ISNUMBER(MATCH(H412,Sheet4!$F$2:$F$11,0)),1,0)+IF(ISNUMBER(MATCH(I412,Sheet4!$F$2:$F$11,0)),1,0)+IF(ISNUMBER(MATCH(J412,Sheet4!$F$2:$F$11,0)),1,0))</f>
        <v>0</v>
      </c>
      <c r="P412" s="40" t="str">
        <f>IFERROR(INDEX(Sheet4!$G:$G,MATCH(Sheet1!B412,Sheet4!$F:$F,0))+INDEX(Sheet4!$G:$G,MATCH(Sheet1!C412,Sheet4!$F:$F,0))+INDEX(Sheet4!$G:$G,MATCH(Sheet1!D412,Sheet4!$F:$F,0))+INDEX(Sheet4!$G:$G,MATCH(Sheet1!E412,Sheet4!$F:$F,0))+INDEX(Sheet4!$G:$G,MATCH(Sheet1!F412,Sheet4!$F:$F,0))+INDEX(Sheet4!$G:$G,MATCH(Sheet1!G412,Sheet4!$F:$F,0))+INDEX(Sheet4!$G:$G,MATCH(Sheet1!H412,Sheet4!$F:$F,0))+INDEX(Sheet4!$G:$G,MATCH(Sheet1!I412,Sheet4!$F:$F,0))+INDEX(Sheet4!$G:$G,MATCH(Sheet1!J412,Sheet4!$F:$F,0)),"")</f>
        <v/>
      </c>
      <c r="Q412" s="15"/>
      <c r="R412" s="18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19"/>
      <c r="AD412" s="19"/>
      <c r="AE412" s="20"/>
      <c r="AF412">
        <f si="129" t="shared"/>
        <v>0</v>
      </c>
      <c r="AH412">
        <v>389</v>
      </c>
      <c r="AI412" t="str">
        <f si="128" t="shared"/>
        <v>De'Aaron FoxIsaiah CanaanJames HardenMonte MorrisKelly OubreMikal BridgesJohn CollinsPaul MillsapDeandre Ayton</v>
      </c>
      <c r="AJ412">
        <f si="130" t="shared"/>
        <v>0</v>
      </c>
      <c r="AK412">
        <f si="131" t="shared"/>
        <v>0</v>
      </c>
      <c r="AL412">
        <f si="132" t="shared"/>
        <v>0</v>
      </c>
      <c r="AM412">
        <f si="133" t="shared"/>
        <v>0</v>
      </c>
      <c r="AN412">
        <f si="134" t="shared"/>
        <v>0</v>
      </c>
      <c r="AO412">
        <f si="135" t="shared"/>
        <v>0</v>
      </c>
      <c r="AP412">
        <f si="136" t="shared"/>
        <v>0</v>
      </c>
      <c r="AQ412">
        <f si="137" t="shared"/>
        <v>0</v>
      </c>
      <c r="AR412">
        <f si="138" t="shared"/>
        <v>0</v>
      </c>
      <c r="AS412">
        <f si="139" t="shared"/>
        <v>0</v>
      </c>
      <c r="AU412" t="str">
        <f>IFERROR(VLOOKUP(C412,Results!$A$2:$B$240,2,FALSE)+VLOOKUP(D412,Results!$A$2:$B$240,2,FALSE)+VLOOKUP(E412,Results!$A$2:$B$240,2,FALSE)+VLOOKUP(F412,Results!$A$2:$B$240,2,FALSE)+VLOOKUP(G412,Results!$A$2:$B$240,2,FALSE)+VLOOKUP(H412,Results!$A$2:$B$240,2,FALSE)+VLOOKUP(I412,Results!$A$2:$B$240,2,FALSE)+VLOOKUP(J412,Results!$A$2:$B$240,2,FALSE)+VLOOKUP(B412,Results!$A$2:$B$240,2,FALSE)-MIN(VLOOKUP(C412,Results!$A$2:$B$240,2,FALSE),VLOOKUP(D412,Results!$A$2:$B$240,2,FALSE),VLOOKUP(E412,Results!$A$2:$B$240,2,FALSE),VLOOKUP(F412,Results!$A$2:$B$240,2,FALSE),VLOOKUP(G412,Results!$A$2:$B$240,2,FALSE),VLOOKUP(H412,Results!$A$2:$B$240,2,FALSE),VLOOKUP(I412,Results!$A$2:$B$240,2,FALSE),VLOOKUP(J412,Results!$A$2:$B$240,2,FALSE),VLOOKUP(B412,Results!$A$2:$B$240,2,FALSE)),"")</f>
        <v/>
      </c>
    </row>
    <row customHeight="1" ht="18.75" r="413" spans="2:47" x14ac:dyDescent="0.3">
      <c r="B413" s="7" t="s">
        <v>166</v>
      </c>
      <c r="C413" s="7" t="s">
        <v>168</v>
      </c>
      <c r="D413" s="7" t="s">
        <v>145</v>
      </c>
      <c r="E413" s="7" t="s">
        <v>146</v>
      </c>
      <c r="F413" s="7" t="s">
        <v>177</v>
      </c>
      <c r="G413" s="7" t="s">
        <v>105</v>
      </c>
      <c r="H413" s="7" t="s">
        <v>92</v>
      </c>
      <c r="I413" s="7" t="s">
        <v>155</v>
      </c>
      <c r="J413" s="7" t="s">
        <v>187</v>
      </c>
      <c r="K413" t="n">
        <v>15.0</v>
      </c>
      <c r="L413" s="30">
        <f si="126" t="shared"/>
        <v>0</v>
      </c>
      <c r="M413" s="6"/>
      <c r="N413" s="35" t="str">
        <f si="127" t="shared"/>
        <v/>
      </c>
      <c r="O413" s="59">
        <f>(IF(ISNUMBER(MATCH(B413,Sheet4!$K$92:$K$101,0)),1,0)+IF(ISNUMBER(MATCH(C413,Sheet4!$K$92:$K$101,0)),1,0)+IF(ISNUMBER(MATCH(D413,Sheet4!$K$92:$K$101,0)),1,0)+IF(ISNUMBER(MATCH(E413,Sheet4!$K$92:$K$101,0)),1,0)+IF(ISNUMBER(MATCH(F413,Sheet4!$K$92:$K$101,0)),1,0)+IF(ISNUMBER(MATCH(G413,Sheet4!$K$92:$K$101,0)),1,0)+IF(ISNUMBER(MATCH(H413,Sheet4!$K$92:$K$101,0)),1,0)+IF(ISNUMBER(MATCH(I413,Sheet4!$K$92:$K$101,0)),1,0)+IF(ISNUMBER(MATCH(J413,Sheet4!$K$92:$K$101,0)),1,0))
-
(IF(ISNUMBER(MATCH(B413,Sheet4!$F$2:$F$11,0)),1,0)+IF(ISNUMBER(MATCH(C413,Sheet4!$F$2:$F$11,0)),1,0)+IF(ISNUMBER(MATCH(D413,Sheet4!$F$2:$F$11,0)),1,0)+IF(ISNUMBER(MATCH(E413,Sheet4!$F$2:$F$11,0)),1,0)+IF(ISNUMBER(MATCH(F413,Sheet4!$F$2:$F$11,0)),1,0)+IF(ISNUMBER(MATCH(G413,Sheet4!$F$2:$F$11,0)),1,0)+IF(ISNUMBER(MATCH(H413,Sheet4!$F$2:$F$11,0)),1,0)+IF(ISNUMBER(MATCH(I413,Sheet4!$F$2:$F$11,0)),1,0)+IF(ISNUMBER(MATCH(J413,Sheet4!$F$2:$F$11,0)),1,0))</f>
        <v>0</v>
      </c>
      <c r="P413" s="40" t="str">
        <f>IFERROR(INDEX(Sheet4!$G:$G,MATCH(Sheet1!B413,Sheet4!$F:$F,0))+INDEX(Sheet4!$G:$G,MATCH(Sheet1!C413,Sheet4!$F:$F,0))+INDEX(Sheet4!$G:$G,MATCH(Sheet1!D413,Sheet4!$F:$F,0))+INDEX(Sheet4!$G:$G,MATCH(Sheet1!E413,Sheet4!$F:$F,0))+INDEX(Sheet4!$G:$G,MATCH(Sheet1!F413,Sheet4!$F:$F,0))+INDEX(Sheet4!$G:$G,MATCH(Sheet1!G413,Sheet4!$F:$F,0))+INDEX(Sheet4!$G:$G,MATCH(Sheet1!H413,Sheet4!$F:$F,0))+INDEX(Sheet4!$G:$G,MATCH(Sheet1!I413,Sheet4!$F:$F,0))+INDEX(Sheet4!$G:$G,MATCH(Sheet1!J413,Sheet4!$F:$F,0)),"")</f>
        <v/>
      </c>
      <c r="Q413" s="15"/>
      <c r="R413" s="18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19"/>
      <c r="AD413" s="19"/>
      <c r="AE413" s="20"/>
      <c r="AF413">
        <f si="129" t="shared"/>
        <v>0</v>
      </c>
      <c r="AH413">
        <v>390</v>
      </c>
      <c r="AI413" t="str">
        <f si="128" t="shared"/>
        <v>De'Aaron FoxLandry ShametJames HardenMonte MorrisTaurean PrinceJae CrowderMarvin BagleyJosh JacksonRudy Gobert</v>
      </c>
      <c r="AJ413">
        <f si="130" t="shared"/>
        <v>0</v>
      </c>
      <c r="AK413">
        <f si="131" t="shared"/>
        <v>0</v>
      </c>
      <c r="AL413">
        <f si="132" t="shared"/>
        <v>0</v>
      </c>
      <c r="AM413">
        <f si="133" t="shared"/>
        <v>0</v>
      </c>
      <c r="AN413">
        <f si="134" t="shared"/>
        <v>0</v>
      </c>
      <c r="AO413">
        <f si="135" t="shared"/>
        <v>0</v>
      </c>
      <c r="AP413">
        <f si="136" t="shared"/>
        <v>0</v>
      </c>
      <c r="AQ413">
        <f si="137" t="shared"/>
        <v>0</v>
      </c>
      <c r="AR413">
        <f si="138" t="shared"/>
        <v>0</v>
      </c>
      <c r="AS413">
        <f si="139" t="shared"/>
        <v>0</v>
      </c>
      <c r="AU413" t="str">
        <f>IFERROR(VLOOKUP(C413,Results!$A$2:$B$240,2,FALSE)+VLOOKUP(D413,Results!$A$2:$B$240,2,FALSE)+VLOOKUP(E413,Results!$A$2:$B$240,2,FALSE)+VLOOKUP(F413,Results!$A$2:$B$240,2,FALSE)+VLOOKUP(G413,Results!$A$2:$B$240,2,FALSE)+VLOOKUP(H413,Results!$A$2:$B$240,2,FALSE)+VLOOKUP(I413,Results!$A$2:$B$240,2,FALSE)+VLOOKUP(J413,Results!$A$2:$B$240,2,FALSE)+VLOOKUP(B413,Results!$A$2:$B$240,2,FALSE)-MIN(VLOOKUP(C413,Results!$A$2:$B$240,2,FALSE),VLOOKUP(D413,Results!$A$2:$B$240,2,FALSE),VLOOKUP(E413,Results!$A$2:$B$240,2,FALSE),VLOOKUP(F413,Results!$A$2:$B$240,2,FALSE),VLOOKUP(G413,Results!$A$2:$B$240,2,FALSE),VLOOKUP(H413,Results!$A$2:$B$240,2,FALSE),VLOOKUP(I413,Results!$A$2:$B$240,2,FALSE),VLOOKUP(J413,Results!$A$2:$B$240,2,FALSE),VLOOKUP(B413,Results!$A$2:$B$240,2,FALSE)),"")</f>
        <v/>
      </c>
    </row>
    <row customHeight="1" ht="18.75" r="414" spans="2:47" x14ac:dyDescent="0.3">
      <c r="B414" s="7" t="s">
        <v>87</v>
      </c>
      <c r="C414" s="7" t="s">
        <v>170</v>
      </c>
      <c r="D414" s="7" t="s">
        <v>145</v>
      </c>
      <c r="E414" s="7" t="s">
        <v>146</v>
      </c>
      <c r="F414" s="7" t="s">
        <v>177</v>
      </c>
      <c r="G414" s="7" t="s">
        <v>90</v>
      </c>
      <c r="H414" s="7" t="s">
        <v>152</v>
      </c>
      <c r="I414" s="7" t="s">
        <v>103</v>
      </c>
      <c r="J414" s="7" t="s">
        <v>98</v>
      </c>
      <c r="K414" t="n">
        <v>15.0</v>
      </c>
      <c r="L414" s="30">
        <f si="126" t="shared"/>
        <v>0</v>
      </c>
      <c r="M414" s="6"/>
      <c r="N414" s="35" t="str">
        <f si="127" t="shared"/>
        <v/>
      </c>
      <c r="O414" s="59">
        <f>(IF(ISNUMBER(MATCH(B414,Sheet4!$K$92:$K$101,0)),1,0)+IF(ISNUMBER(MATCH(C414,Sheet4!$K$92:$K$101,0)),1,0)+IF(ISNUMBER(MATCH(D414,Sheet4!$K$92:$K$101,0)),1,0)+IF(ISNUMBER(MATCH(E414,Sheet4!$K$92:$K$101,0)),1,0)+IF(ISNUMBER(MATCH(F414,Sheet4!$K$92:$K$101,0)),1,0)+IF(ISNUMBER(MATCH(G414,Sheet4!$K$92:$K$101,0)),1,0)+IF(ISNUMBER(MATCH(H414,Sheet4!$K$92:$K$101,0)),1,0)+IF(ISNUMBER(MATCH(I414,Sheet4!$K$92:$K$101,0)),1,0)+IF(ISNUMBER(MATCH(J414,Sheet4!$K$92:$K$101,0)),1,0))
-
(IF(ISNUMBER(MATCH(B414,Sheet4!$F$2:$F$11,0)),1,0)+IF(ISNUMBER(MATCH(C414,Sheet4!$F$2:$F$11,0)),1,0)+IF(ISNUMBER(MATCH(D414,Sheet4!$F$2:$F$11,0)),1,0)+IF(ISNUMBER(MATCH(E414,Sheet4!$F$2:$F$11,0)),1,0)+IF(ISNUMBER(MATCH(F414,Sheet4!$F$2:$F$11,0)),1,0)+IF(ISNUMBER(MATCH(G414,Sheet4!$F$2:$F$11,0)),1,0)+IF(ISNUMBER(MATCH(H414,Sheet4!$F$2:$F$11,0)),1,0)+IF(ISNUMBER(MATCH(I414,Sheet4!$F$2:$F$11,0)),1,0)+IF(ISNUMBER(MATCH(J414,Sheet4!$F$2:$F$11,0)),1,0))</f>
        <v>0</v>
      </c>
      <c r="P414" s="40" t="str">
        <f>IFERROR(INDEX(Sheet4!$G:$G,MATCH(Sheet1!B414,Sheet4!$F:$F,0))+INDEX(Sheet4!$G:$G,MATCH(Sheet1!C414,Sheet4!$F:$F,0))+INDEX(Sheet4!$G:$G,MATCH(Sheet1!D414,Sheet4!$F:$F,0))+INDEX(Sheet4!$G:$G,MATCH(Sheet1!E414,Sheet4!$F:$F,0))+INDEX(Sheet4!$G:$G,MATCH(Sheet1!F414,Sheet4!$F:$F,0))+INDEX(Sheet4!$G:$G,MATCH(Sheet1!G414,Sheet4!$F:$F,0))+INDEX(Sheet4!$G:$G,MATCH(Sheet1!H414,Sheet4!$F:$F,0))+INDEX(Sheet4!$G:$G,MATCH(Sheet1!I414,Sheet4!$F:$F,0))+INDEX(Sheet4!$G:$G,MATCH(Sheet1!J414,Sheet4!$F:$F,0)),"")</f>
        <v/>
      </c>
      <c r="Q414" s="15"/>
      <c r="R414" s="18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19"/>
      <c r="AD414" s="19"/>
      <c r="AE414" s="20"/>
      <c r="AF414">
        <f si="129" t="shared"/>
        <v>0</v>
      </c>
      <c r="AH414">
        <v>391</v>
      </c>
      <c r="AI414" t="str">
        <f si="128" t="shared"/>
        <v>De'Aaron FoxIsaiah CanaanDevin BookerMonte MorrisWill BartonCorey BrewerKenneth FariedJosh JacksonJoel Embiid</v>
      </c>
      <c r="AJ414">
        <f si="130" t="shared"/>
        <v>0</v>
      </c>
      <c r="AK414">
        <f si="131" t="shared"/>
        <v>0</v>
      </c>
      <c r="AL414">
        <f si="132" t="shared"/>
        <v>0</v>
      </c>
      <c r="AM414">
        <f si="133" t="shared"/>
        <v>0</v>
      </c>
      <c r="AN414">
        <f si="134" t="shared"/>
        <v>0</v>
      </c>
      <c r="AO414">
        <f si="135" t="shared"/>
        <v>0</v>
      </c>
      <c r="AP414">
        <f si="136" t="shared"/>
        <v>0</v>
      </c>
      <c r="AQ414">
        <f si="137" t="shared"/>
        <v>0</v>
      </c>
      <c r="AR414">
        <f si="138" t="shared"/>
        <v>0</v>
      </c>
      <c r="AS414">
        <f si="139" t="shared"/>
        <v>0</v>
      </c>
      <c r="AU414" t="str">
        <f>IFERROR(VLOOKUP(C414,Results!$A$2:$B$240,2,FALSE)+VLOOKUP(D414,Results!$A$2:$B$240,2,FALSE)+VLOOKUP(E414,Results!$A$2:$B$240,2,FALSE)+VLOOKUP(F414,Results!$A$2:$B$240,2,FALSE)+VLOOKUP(G414,Results!$A$2:$B$240,2,FALSE)+VLOOKUP(H414,Results!$A$2:$B$240,2,FALSE)+VLOOKUP(I414,Results!$A$2:$B$240,2,FALSE)+VLOOKUP(J414,Results!$A$2:$B$240,2,FALSE)+VLOOKUP(B414,Results!$A$2:$B$240,2,FALSE)-MIN(VLOOKUP(C414,Results!$A$2:$B$240,2,FALSE),VLOOKUP(D414,Results!$A$2:$B$240,2,FALSE),VLOOKUP(E414,Results!$A$2:$B$240,2,FALSE),VLOOKUP(F414,Results!$A$2:$B$240,2,FALSE),VLOOKUP(G414,Results!$A$2:$B$240,2,FALSE),VLOOKUP(H414,Results!$A$2:$B$240,2,FALSE),VLOOKUP(I414,Results!$A$2:$B$240,2,FALSE),VLOOKUP(J414,Results!$A$2:$B$240,2,FALSE),VLOOKUP(B414,Results!$A$2:$B$240,2,FALSE)),"")</f>
        <v/>
      </c>
    </row>
    <row customHeight="1" ht="18.75" r="415" spans="2:47" x14ac:dyDescent="0.3">
      <c r="B415" s="7" t="s">
        <v>87</v>
      </c>
      <c r="C415" s="7" t="s">
        <v>170</v>
      </c>
      <c r="D415" s="7" t="s">
        <v>172</v>
      </c>
      <c r="E415" s="7" t="s">
        <v>173</v>
      </c>
      <c r="F415" s="7" t="s">
        <v>177</v>
      </c>
      <c r="G415" s="7" t="s">
        <v>178</v>
      </c>
      <c r="H415" s="7" t="s">
        <v>153</v>
      </c>
      <c r="I415" s="7" t="s">
        <v>152</v>
      </c>
      <c r="J415" s="7" t="s">
        <v>187</v>
      </c>
      <c r="K415" t="n">
        <v>15.0</v>
      </c>
      <c r="L415" s="30">
        <f si="126" t="shared"/>
        <v>0</v>
      </c>
      <c r="M415" s="6"/>
      <c r="N415" s="35" t="str">
        <f si="127" t="shared"/>
        <v/>
      </c>
      <c r="O415" s="59">
        <f>(IF(ISNUMBER(MATCH(B415,Sheet4!$K$92:$K$101,0)),1,0)+IF(ISNUMBER(MATCH(C415,Sheet4!$K$92:$K$101,0)),1,0)+IF(ISNUMBER(MATCH(D415,Sheet4!$K$92:$K$101,0)),1,0)+IF(ISNUMBER(MATCH(E415,Sheet4!$K$92:$K$101,0)),1,0)+IF(ISNUMBER(MATCH(F415,Sheet4!$K$92:$K$101,0)),1,0)+IF(ISNUMBER(MATCH(G415,Sheet4!$K$92:$K$101,0)),1,0)+IF(ISNUMBER(MATCH(H415,Sheet4!$K$92:$K$101,0)),1,0)+IF(ISNUMBER(MATCH(I415,Sheet4!$K$92:$K$101,0)),1,0)+IF(ISNUMBER(MATCH(J415,Sheet4!$K$92:$K$101,0)),1,0))
-
(IF(ISNUMBER(MATCH(B415,Sheet4!$F$2:$F$11,0)),1,0)+IF(ISNUMBER(MATCH(C415,Sheet4!$F$2:$F$11,0)),1,0)+IF(ISNUMBER(MATCH(D415,Sheet4!$F$2:$F$11,0)),1,0)+IF(ISNUMBER(MATCH(E415,Sheet4!$F$2:$F$11,0)),1,0)+IF(ISNUMBER(MATCH(F415,Sheet4!$F$2:$F$11,0)),1,0)+IF(ISNUMBER(MATCH(G415,Sheet4!$F$2:$F$11,0)),1,0)+IF(ISNUMBER(MATCH(H415,Sheet4!$F$2:$F$11,0)),1,0)+IF(ISNUMBER(MATCH(I415,Sheet4!$F$2:$F$11,0)),1,0)+IF(ISNUMBER(MATCH(J415,Sheet4!$F$2:$F$11,0)),1,0))</f>
        <v>0</v>
      </c>
      <c r="P415" s="40" t="str">
        <f>IFERROR(INDEX(Sheet4!$G:$G,MATCH(Sheet1!B415,Sheet4!$F:$F,0))+INDEX(Sheet4!$G:$G,MATCH(Sheet1!C415,Sheet4!$F:$F,0))+INDEX(Sheet4!$G:$G,MATCH(Sheet1!D415,Sheet4!$F:$F,0))+INDEX(Sheet4!$G:$G,MATCH(Sheet1!E415,Sheet4!$F:$F,0))+INDEX(Sheet4!$G:$G,MATCH(Sheet1!F415,Sheet4!$F:$F,0))+INDEX(Sheet4!$G:$G,MATCH(Sheet1!G415,Sheet4!$F:$F,0))+INDEX(Sheet4!$G:$G,MATCH(Sheet1!H415,Sheet4!$F:$F,0))+INDEX(Sheet4!$G:$G,MATCH(Sheet1!I415,Sheet4!$F:$F,0))+INDEX(Sheet4!$G:$G,MATCH(Sheet1!J415,Sheet4!$F:$F,0)),"")</f>
        <v/>
      </c>
      <c r="Q415" s="15"/>
      <c r="R415" s="18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19"/>
      <c r="AD415" s="19"/>
      <c r="AE415" s="20"/>
      <c r="AF415">
        <f si="129" t="shared"/>
        <v>0</v>
      </c>
      <c r="AH415">
        <v>392</v>
      </c>
      <c r="AI415" t="str">
        <f si="128" t="shared"/>
        <v>De'Aaron FoxRicky RubioJames HardenMonte MorrisWill BartonGerald GreenJosh JacksonDerrick FavorsDeandre Ayton</v>
      </c>
      <c r="AJ415">
        <f si="130" t="shared"/>
        <v>0</v>
      </c>
      <c r="AK415">
        <f si="131" t="shared"/>
        <v>0</v>
      </c>
      <c r="AL415">
        <f si="132" t="shared"/>
        <v>0</v>
      </c>
      <c r="AM415">
        <f si="133" t="shared"/>
        <v>0</v>
      </c>
      <c r="AN415">
        <f si="134" t="shared"/>
        <v>0</v>
      </c>
      <c r="AO415">
        <f si="135" t="shared"/>
        <v>0</v>
      </c>
      <c r="AP415">
        <f si="136" t="shared"/>
        <v>0</v>
      </c>
      <c r="AQ415">
        <f si="137" t="shared"/>
        <v>0</v>
      </c>
      <c r="AR415">
        <f si="138" t="shared"/>
        <v>0</v>
      </c>
      <c r="AS415">
        <f si="139" t="shared"/>
        <v>0</v>
      </c>
      <c r="AU415" t="str">
        <f>IFERROR(VLOOKUP(C415,Results!$A$2:$B$240,2,FALSE)+VLOOKUP(D415,Results!$A$2:$B$240,2,FALSE)+VLOOKUP(E415,Results!$A$2:$B$240,2,FALSE)+VLOOKUP(F415,Results!$A$2:$B$240,2,FALSE)+VLOOKUP(G415,Results!$A$2:$B$240,2,FALSE)+VLOOKUP(H415,Results!$A$2:$B$240,2,FALSE)+VLOOKUP(I415,Results!$A$2:$B$240,2,FALSE)+VLOOKUP(J415,Results!$A$2:$B$240,2,FALSE)+VLOOKUP(B415,Results!$A$2:$B$240,2,FALSE)-MIN(VLOOKUP(C415,Results!$A$2:$B$240,2,FALSE),VLOOKUP(D415,Results!$A$2:$B$240,2,FALSE),VLOOKUP(E415,Results!$A$2:$B$240,2,FALSE),VLOOKUP(F415,Results!$A$2:$B$240,2,FALSE),VLOOKUP(G415,Results!$A$2:$B$240,2,FALSE),VLOOKUP(H415,Results!$A$2:$B$240,2,FALSE),VLOOKUP(I415,Results!$A$2:$B$240,2,FALSE),VLOOKUP(J415,Results!$A$2:$B$240,2,FALSE),VLOOKUP(B415,Results!$A$2:$B$240,2,FALSE)),"")</f>
        <v/>
      </c>
    </row>
    <row customHeight="1" ht="18.75" r="416" spans="2:47" x14ac:dyDescent="0.3">
      <c r="B416" s="7" t="s">
        <v>166</v>
      </c>
      <c r="C416" s="7" t="s">
        <v>87</v>
      </c>
      <c r="D416" s="7" t="s">
        <v>172</v>
      </c>
      <c r="E416" s="7" t="s">
        <v>146</v>
      </c>
      <c r="F416" s="7" t="s">
        <v>177</v>
      </c>
      <c r="G416" s="7" t="s">
        <v>100</v>
      </c>
      <c r="H416" s="7" t="s">
        <v>154</v>
      </c>
      <c r="I416" s="7" t="s">
        <v>155</v>
      </c>
      <c r="J416" s="7" t="s">
        <v>186</v>
      </c>
      <c r="K416" t="n">
        <v>15.0</v>
      </c>
      <c r="L416" s="30">
        <f si="126" t="shared"/>
        <v>0</v>
      </c>
      <c r="M416" s="6"/>
      <c r="N416" s="35" t="str">
        <f si="127" t="shared"/>
        <v/>
      </c>
      <c r="O416" s="59">
        <f>(IF(ISNUMBER(MATCH(B416,Sheet4!$K$92:$K$101,0)),1,0)+IF(ISNUMBER(MATCH(C416,Sheet4!$K$92:$K$101,0)),1,0)+IF(ISNUMBER(MATCH(D416,Sheet4!$K$92:$K$101,0)),1,0)+IF(ISNUMBER(MATCH(E416,Sheet4!$K$92:$K$101,0)),1,0)+IF(ISNUMBER(MATCH(F416,Sheet4!$K$92:$K$101,0)),1,0)+IF(ISNUMBER(MATCH(G416,Sheet4!$K$92:$K$101,0)),1,0)+IF(ISNUMBER(MATCH(H416,Sheet4!$K$92:$K$101,0)),1,0)+IF(ISNUMBER(MATCH(I416,Sheet4!$K$92:$K$101,0)),1,0)+IF(ISNUMBER(MATCH(J416,Sheet4!$K$92:$K$101,0)),1,0))
-
(IF(ISNUMBER(MATCH(B416,Sheet4!$F$2:$F$11,0)),1,0)+IF(ISNUMBER(MATCH(C416,Sheet4!$F$2:$F$11,0)),1,0)+IF(ISNUMBER(MATCH(D416,Sheet4!$F$2:$F$11,0)),1,0)+IF(ISNUMBER(MATCH(E416,Sheet4!$F$2:$F$11,0)),1,0)+IF(ISNUMBER(MATCH(F416,Sheet4!$F$2:$F$11,0)),1,0)+IF(ISNUMBER(MATCH(G416,Sheet4!$F$2:$F$11,0)),1,0)+IF(ISNUMBER(MATCH(H416,Sheet4!$F$2:$F$11,0)),1,0)+IF(ISNUMBER(MATCH(I416,Sheet4!$F$2:$F$11,0)),1,0)+IF(ISNUMBER(MATCH(J416,Sheet4!$F$2:$F$11,0)),1,0))</f>
        <v>0</v>
      </c>
      <c r="P416" s="40" t="str">
        <f>IFERROR(INDEX(Sheet4!$G:$G,MATCH(Sheet1!B416,Sheet4!$F:$F,0))+INDEX(Sheet4!$G:$G,MATCH(Sheet1!C416,Sheet4!$F:$F,0))+INDEX(Sheet4!$G:$G,MATCH(Sheet1!D416,Sheet4!$F:$F,0))+INDEX(Sheet4!$G:$G,MATCH(Sheet1!E416,Sheet4!$F:$F,0))+INDEX(Sheet4!$G:$G,MATCH(Sheet1!F416,Sheet4!$F:$F,0))+INDEX(Sheet4!$G:$G,MATCH(Sheet1!G416,Sheet4!$F:$F,0))+INDEX(Sheet4!$G:$G,MATCH(Sheet1!H416,Sheet4!$F:$F,0))+INDEX(Sheet4!$G:$G,MATCH(Sheet1!I416,Sheet4!$F:$F,0))+INDEX(Sheet4!$G:$G,MATCH(Sheet1!J416,Sheet4!$F:$F,0)),"")</f>
        <v/>
      </c>
      <c r="Q416" s="15"/>
      <c r="R416" s="18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19"/>
      <c r="AD416" s="19"/>
      <c r="AE416" s="20"/>
      <c r="AF416">
        <f si="129" t="shared"/>
        <v>0</v>
      </c>
      <c r="AH416">
        <v>393</v>
      </c>
      <c r="AI416" t="str">
        <f si="128" t="shared"/>
        <v>Ben SimmonsIsaiah CanaanDevin BookerMonte MorrisKelly OubreJoe InglesKenneth FariedTaj GibsonRudy Gobert</v>
      </c>
      <c r="AJ416">
        <f si="130" t="shared"/>
        <v>0</v>
      </c>
      <c r="AK416">
        <f si="131" t="shared"/>
        <v>0</v>
      </c>
      <c r="AL416">
        <f si="132" t="shared"/>
        <v>0</v>
      </c>
      <c r="AM416">
        <f si="133" t="shared"/>
        <v>0</v>
      </c>
      <c r="AN416">
        <f si="134" t="shared"/>
        <v>0</v>
      </c>
      <c r="AO416">
        <f si="135" t="shared"/>
        <v>0</v>
      </c>
      <c r="AP416">
        <f si="136" t="shared"/>
        <v>0</v>
      </c>
      <c r="AQ416">
        <f si="137" t="shared"/>
        <v>0</v>
      </c>
      <c r="AR416">
        <f si="138" t="shared"/>
        <v>0</v>
      </c>
      <c r="AS416">
        <f si="139" t="shared"/>
        <v>0</v>
      </c>
      <c r="AU416" t="str">
        <f>IFERROR(VLOOKUP(C416,Results!$A$2:$B$240,2,FALSE)+VLOOKUP(D416,Results!$A$2:$B$240,2,FALSE)+VLOOKUP(E416,Results!$A$2:$B$240,2,FALSE)+VLOOKUP(F416,Results!$A$2:$B$240,2,FALSE)+VLOOKUP(G416,Results!$A$2:$B$240,2,FALSE)+VLOOKUP(H416,Results!$A$2:$B$240,2,FALSE)+VLOOKUP(I416,Results!$A$2:$B$240,2,FALSE)+VLOOKUP(J416,Results!$A$2:$B$240,2,FALSE)+VLOOKUP(B416,Results!$A$2:$B$240,2,FALSE)-MIN(VLOOKUP(C416,Results!$A$2:$B$240,2,FALSE),VLOOKUP(D416,Results!$A$2:$B$240,2,FALSE),VLOOKUP(E416,Results!$A$2:$B$240,2,FALSE),VLOOKUP(F416,Results!$A$2:$B$240,2,FALSE),VLOOKUP(G416,Results!$A$2:$B$240,2,FALSE),VLOOKUP(H416,Results!$A$2:$B$240,2,FALSE),VLOOKUP(I416,Results!$A$2:$B$240,2,FALSE),VLOOKUP(J416,Results!$A$2:$B$240,2,FALSE),VLOOKUP(B416,Results!$A$2:$B$240,2,FALSE)),"")</f>
        <v/>
      </c>
    </row>
    <row customHeight="1" ht="18.75" r="417" spans="2:47" x14ac:dyDescent="0.3">
      <c r="B417" s="7" t="s">
        <v>166</v>
      </c>
      <c r="C417" s="7" t="s">
        <v>170</v>
      </c>
      <c r="D417" s="7" t="s">
        <v>173</v>
      </c>
      <c r="E417" s="7" t="s">
        <v>146</v>
      </c>
      <c r="F417" s="7" t="s">
        <v>96</v>
      </c>
      <c r="G417" s="7" t="s">
        <v>100</v>
      </c>
      <c r="H417" s="7" t="s">
        <v>153</v>
      </c>
      <c r="I417" s="7" t="s">
        <v>93</v>
      </c>
      <c r="J417" s="7" t="s">
        <v>98</v>
      </c>
      <c r="K417" t="n">
        <v>15.0</v>
      </c>
      <c r="L417" s="30">
        <f si="126" t="shared"/>
        <v>0</v>
      </c>
      <c r="M417" s="6"/>
      <c r="N417" s="35" t="str">
        <f si="127" t="shared"/>
        <v/>
      </c>
      <c r="O417" s="59">
        <f>(IF(ISNUMBER(MATCH(B417,Sheet4!$K$92:$K$101,0)),1,0)+IF(ISNUMBER(MATCH(C417,Sheet4!$K$92:$K$101,0)),1,0)+IF(ISNUMBER(MATCH(D417,Sheet4!$K$92:$K$101,0)),1,0)+IF(ISNUMBER(MATCH(E417,Sheet4!$K$92:$K$101,0)),1,0)+IF(ISNUMBER(MATCH(F417,Sheet4!$K$92:$K$101,0)),1,0)+IF(ISNUMBER(MATCH(G417,Sheet4!$K$92:$K$101,0)),1,0)+IF(ISNUMBER(MATCH(H417,Sheet4!$K$92:$K$101,0)),1,0)+IF(ISNUMBER(MATCH(I417,Sheet4!$K$92:$K$101,0)),1,0)+IF(ISNUMBER(MATCH(J417,Sheet4!$K$92:$K$101,0)),1,0))
-
(IF(ISNUMBER(MATCH(B417,Sheet4!$F$2:$F$11,0)),1,0)+IF(ISNUMBER(MATCH(C417,Sheet4!$F$2:$F$11,0)),1,0)+IF(ISNUMBER(MATCH(D417,Sheet4!$F$2:$F$11,0)),1,0)+IF(ISNUMBER(MATCH(E417,Sheet4!$F$2:$F$11,0)),1,0)+IF(ISNUMBER(MATCH(F417,Sheet4!$F$2:$F$11,0)),1,0)+IF(ISNUMBER(MATCH(G417,Sheet4!$F$2:$F$11,0)),1,0)+IF(ISNUMBER(MATCH(H417,Sheet4!$F$2:$F$11,0)),1,0)+IF(ISNUMBER(MATCH(I417,Sheet4!$F$2:$F$11,0)),1,0)+IF(ISNUMBER(MATCH(J417,Sheet4!$F$2:$F$11,0)),1,0))</f>
        <v>0</v>
      </c>
      <c r="P417" s="40" t="str">
        <f>IFERROR(INDEX(Sheet4!$G:$G,MATCH(Sheet1!B417,Sheet4!$F:$F,0))+INDEX(Sheet4!$G:$G,MATCH(Sheet1!C417,Sheet4!$F:$F,0))+INDEX(Sheet4!$G:$G,MATCH(Sheet1!D417,Sheet4!$F:$F,0))+INDEX(Sheet4!$G:$G,MATCH(Sheet1!E417,Sheet4!$F:$F,0))+INDEX(Sheet4!$G:$G,MATCH(Sheet1!F417,Sheet4!$F:$F,0))+INDEX(Sheet4!$G:$G,MATCH(Sheet1!G417,Sheet4!$F:$F,0))+INDEX(Sheet4!$G:$G,MATCH(Sheet1!H417,Sheet4!$F:$F,0))+INDEX(Sheet4!$G:$G,MATCH(Sheet1!I417,Sheet4!$F:$F,0))+INDEX(Sheet4!$G:$G,MATCH(Sheet1!J417,Sheet4!$F:$F,0)),"")</f>
        <v/>
      </c>
      <c r="Q417" s="15"/>
      <c r="R417" s="18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19"/>
      <c r="AD417" s="19"/>
      <c r="AE417" s="20"/>
      <c r="AF417">
        <f si="129" t="shared"/>
        <v>0</v>
      </c>
      <c r="AH417">
        <v>394</v>
      </c>
      <c r="AI417" t="str">
        <f si="128" t="shared"/>
        <v>Ricky RubioLandry ShametDevin BookerJimmy ButlerKelly OubreJae CrowderJohn CollinsJosh JacksonRudy Gobert</v>
      </c>
      <c r="AJ417">
        <f si="130" t="shared"/>
        <v>0</v>
      </c>
      <c r="AK417">
        <f si="131" t="shared"/>
        <v>0</v>
      </c>
      <c r="AL417">
        <f si="132" t="shared"/>
        <v>0</v>
      </c>
      <c r="AM417">
        <f si="133" t="shared"/>
        <v>0</v>
      </c>
      <c r="AN417">
        <f si="134" t="shared"/>
        <v>0</v>
      </c>
      <c r="AO417">
        <f si="135" t="shared"/>
        <v>0</v>
      </c>
      <c r="AP417">
        <f si="136" t="shared"/>
        <v>0</v>
      </c>
      <c r="AQ417">
        <f si="137" t="shared"/>
        <v>0</v>
      </c>
      <c r="AR417">
        <f si="138" t="shared"/>
        <v>0</v>
      </c>
      <c r="AS417">
        <f si="139" t="shared"/>
        <v>0</v>
      </c>
      <c r="AU417" t="str">
        <f>IFERROR(VLOOKUP(C417,Results!$A$2:$B$240,2,FALSE)+VLOOKUP(D417,Results!$A$2:$B$240,2,FALSE)+VLOOKUP(E417,Results!$A$2:$B$240,2,FALSE)+VLOOKUP(F417,Results!$A$2:$B$240,2,FALSE)+VLOOKUP(G417,Results!$A$2:$B$240,2,FALSE)+VLOOKUP(H417,Results!$A$2:$B$240,2,FALSE)+VLOOKUP(I417,Results!$A$2:$B$240,2,FALSE)+VLOOKUP(J417,Results!$A$2:$B$240,2,FALSE)+VLOOKUP(B417,Results!$A$2:$B$240,2,FALSE)-MIN(VLOOKUP(C417,Results!$A$2:$B$240,2,FALSE),VLOOKUP(D417,Results!$A$2:$B$240,2,FALSE),VLOOKUP(E417,Results!$A$2:$B$240,2,FALSE),VLOOKUP(F417,Results!$A$2:$B$240,2,FALSE),VLOOKUP(G417,Results!$A$2:$B$240,2,FALSE),VLOOKUP(H417,Results!$A$2:$B$240,2,FALSE),VLOOKUP(I417,Results!$A$2:$B$240,2,FALSE),VLOOKUP(J417,Results!$A$2:$B$240,2,FALSE),VLOOKUP(B417,Results!$A$2:$B$240,2,FALSE)),"")</f>
        <v/>
      </c>
    </row>
    <row customHeight="1" ht="18.75" r="418" spans="2:47" x14ac:dyDescent="0.3">
      <c r="B418" s="7" t="s">
        <v>166</v>
      </c>
      <c r="C418" s="7" t="s">
        <v>171</v>
      </c>
      <c r="D418" s="7" t="s">
        <v>89</v>
      </c>
      <c r="E418" s="7" t="s">
        <v>146</v>
      </c>
      <c r="F418" s="7" t="s">
        <v>177</v>
      </c>
      <c r="G418" s="7" t="s">
        <v>178</v>
      </c>
      <c r="H418" s="7" t="s">
        <v>92</v>
      </c>
      <c r="I418" s="7" t="s">
        <v>152</v>
      </c>
      <c r="J418" s="7" t="s">
        <v>188</v>
      </c>
      <c r="K418" t="n">
        <v>15.0</v>
      </c>
      <c r="L418" s="30">
        <f si="126" t="shared"/>
        <v>0</v>
      </c>
      <c r="M418" s="6"/>
      <c r="N418" s="35" t="str">
        <f si="127" t="shared"/>
        <v/>
      </c>
      <c r="O418" s="59">
        <f>(IF(ISNUMBER(MATCH(B418,Sheet4!$K$92:$K$101,0)),1,0)+IF(ISNUMBER(MATCH(C418,Sheet4!$K$92:$K$101,0)),1,0)+IF(ISNUMBER(MATCH(D418,Sheet4!$K$92:$K$101,0)),1,0)+IF(ISNUMBER(MATCH(E418,Sheet4!$K$92:$K$101,0)),1,0)+IF(ISNUMBER(MATCH(F418,Sheet4!$K$92:$K$101,0)),1,0)+IF(ISNUMBER(MATCH(G418,Sheet4!$K$92:$K$101,0)),1,0)+IF(ISNUMBER(MATCH(H418,Sheet4!$K$92:$K$101,0)),1,0)+IF(ISNUMBER(MATCH(I418,Sheet4!$K$92:$K$101,0)),1,0)+IF(ISNUMBER(MATCH(J418,Sheet4!$K$92:$K$101,0)),1,0))
-
(IF(ISNUMBER(MATCH(B418,Sheet4!$F$2:$F$11,0)),1,0)+IF(ISNUMBER(MATCH(C418,Sheet4!$F$2:$F$11,0)),1,0)+IF(ISNUMBER(MATCH(D418,Sheet4!$F$2:$F$11,0)),1,0)+IF(ISNUMBER(MATCH(E418,Sheet4!$F$2:$F$11,0)),1,0)+IF(ISNUMBER(MATCH(F418,Sheet4!$F$2:$F$11,0)),1,0)+IF(ISNUMBER(MATCH(G418,Sheet4!$F$2:$F$11,0)),1,0)+IF(ISNUMBER(MATCH(H418,Sheet4!$F$2:$F$11,0)),1,0)+IF(ISNUMBER(MATCH(I418,Sheet4!$F$2:$F$11,0)),1,0)+IF(ISNUMBER(MATCH(J418,Sheet4!$F$2:$F$11,0)),1,0))</f>
        <v>0</v>
      </c>
      <c r="P418" s="40" t="str">
        <f>IFERROR(INDEX(Sheet4!$G:$G,MATCH(Sheet1!B418,Sheet4!$F:$F,0))+INDEX(Sheet4!$G:$G,MATCH(Sheet1!C418,Sheet4!$F:$F,0))+INDEX(Sheet4!$G:$G,MATCH(Sheet1!D418,Sheet4!$F:$F,0))+INDEX(Sheet4!$G:$G,MATCH(Sheet1!E418,Sheet4!$F:$F,0))+INDEX(Sheet4!$G:$G,MATCH(Sheet1!F418,Sheet4!$F:$F,0))+INDEX(Sheet4!$G:$G,MATCH(Sheet1!G418,Sheet4!$F:$F,0))+INDEX(Sheet4!$G:$G,MATCH(Sheet1!H418,Sheet4!$F:$F,0))+INDEX(Sheet4!$G:$G,MATCH(Sheet1!I418,Sheet4!$F:$F,0))+INDEX(Sheet4!$G:$G,MATCH(Sheet1!J418,Sheet4!$F:$F,0)),"")</f>
        <v/>
      </c>
      <c r="Q418" s="15"/>
      <c r="R418" s="18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19"/>
      <c r="AD418" s="19"/>
      <c r="AE418" s="20"/>
      <c r="AF418">
        <f si="129" t="shared"/>
        <v>0</v>
      </c>
      <c r="AH418">
        <v>395</v>
      </c>
      <c r="AI418" t="str">
        <f si="128" t="shared"/>
        <v>Ben SimmonsLandry ShametDevin BookerJimmy ButlerKelly OubreDeAndre' BembryMarvin BagleyJosh JacksonDeandre Ayton</v>
      </c>
      <c r="AJ418">
        <f si="130" t="shared"/>
        <v>0</v>
      </c>
      <c r="AK418">
        <f si="131" t="shared"/>
        <v>0</v>
      </c>
      <c r="AL418">
        <f si="132" t="shared"/>
        <v>0</v>
      </c>
      <c r="AM418">
        <f si="133" t="shared"/>
        <v>0</v>
      </c>
      <c r="AN418">
        <f si="134" t="shared"/>
        <v>0</v>
      </c>
      <c r="AO418">
        <f si="135" t="shared"/>
        <v>0</v>
      </c>
      <c r="AP418">
        <f si="136" t="shared"/>
        <v>0</v>
      </c>
      <c r="AQ418">
        <f si="137" t="shared"/>
        <v>0</v>
      </c>
      <c r="AR418">
        <f si="138" t="shared"/>
        <v>0</v>
      </c>
      <c r="AS418">
        <f si="139" t="shared"/>
        <v>0</v>
      </c>
      <c r="AU418" t="str">
        <f>IFERROR(VLOOKUP(C418,Results!$A$2:$B$240,2,FALSE)+VLOOKUP(D418,Results!$A$2:$B$240,2,FALSE)+VLOOKUP(E418,Results!$A$2:$B$240,2,FALSE)+VLOOKUP(F418,Results!$A$2:$B$240,2,FALSE)+VLOOKUP(G418,Results!$A$2:$B$240,2,FALSE)+VLOOKUP(H418,Results!$A$2:$B$240,2,FALSE)+VLOOKUP(I418,Results!$A$2:$B$240,2,FALSE)+VLOOKUP(J418,Results!$A$2:$B$240,2,FALSE)+VLOOKUP(B418,Results!$A$2:$B$240,2,FALSE)-MIN(VLOOKUP(C418,Results!$A$2:$B$240,2,FALSE),VLOOKUP(D418,Results!$A$2:$B$240,2,FALSE),VLOOKUP(E418,Results!$A$2:$B$240,2,FALSE),VLOOKUP(F418,Results!$A$2:$B$240,2,FALSE),VLOOKUP(G418,Results!$A$2:$B$240,2,FALSE),VLOOKUP(H418,Results!$A$2:$B$240,2,FALSE),VLOOKUP(I418,Results!$A$2:$B$240,2,FALSE),VLOOKUP(J418,Results!$A$2:$B$240,2,FALSE),VLOOKUP(B418,Results!$A$2:$B$240,2,FALSE)),"")</f>
        <v/>
      </c>
    </row>
    <row customHeight="1" ht="18.75" r="419" spans="2:47" x14ac:dyDescent="0.3">
      <c r="B419" s="7" t="s">
        <v>166</v>
      </c>
      <c r="C419" s="7" t="s">
        <v>170</v>
      </c>
      <c r="D419" s="7" t="s">
        <v>145</v>
      </c>
      <c r="E419" s="7" t="s">
        <v>146</v>
      </c>
      <c r="F419" s="7" t="s">
        <v>177</v>
      </c>
      <c r="G419" s="7" t="s">
        <v>179</v>
      </c>
      <c r="H419" s="7" t="s">
        <v>92</v>
      </c>
      <c r="I419" s="7" t="s">
        <v>152</v>
      </c>
      <c r="J419" s="7" t="s">
        <v>94</v>
      </c>
      <c r="K419" t="n">
        <v>15.0</v>
      </c>
      <c r="L419" s="30">
        <f si="126" t="shared"/>
        <v>0</v>
      </c>
      <c r="M419" s="6"/>
      <c r="N419" s="35" t="str">
        <f si="127" t="shared"/>
        <v/>
      </c>
      <c r="O419" s="59">
        <f>(IF(ISNUMBER(MATCH(B419,Sheet4!$K$92:$K$101,0)),1,0)+IF(ISNUMBER(MATCH(C419,Sheet4!$K$92:$K$101,0)),1,0)+IF(ISNUMBER(MATCH(D419,Sheet4!$K$92:$K$101,0)),1,0)+IF(ISNUMBER(MATCH(E419,Sheet4!$K$92:$K$101,0)),1,0)+IF(ISNUMBER(MATCH(F419,Sheet4!$K$92:$K$101,0)),1,0)+IF(ISNUMBER(MATCH(G419,Sheet4!$K$92:$K$101,0)),1,0)+IF(ISNUMBER(MATCH(H419,Sheet4!$K$92:$K$101,0)),1,0)+IF(ISNUMBER(MATCH(I419,Sheet4!$K$92:$K$101,0)),1,0)+IF(ISNUMBER(MATCH(J419,Sheet4!$K$92:$K$101,0)),1,0))
-
(IF(ISNUMBER(MATCH(B419,Sheet4!$F$2:$F$11,0)),1,0)+IF(ISNUMBER(MATCH(C419,Sheet4!$F$2:$F$11,0)),1,0)+IF(ISNUMBER(MATCH(D419,Sheet4!$F$2:$F$11,0)),1,0)+IF(ISNUMBER(MATCH(E419,Sheet4!$F$2:$F$11,0)),1,0)+IF(ISNUMBER(MATCH(F419,Sheet4!$F$2:$F$11,0)),1,0)+IF(ISNUMBER(MATCH(G419,Sheet4!$F$2:$F$11,0)),1,0)+IF(ISNUMBER(MATCH(H419,Sheet4!$F$2:$F$11,0)),1,0)+IF(ISNUMBER(MATCH(I419,Sheet4!$F$2:$F$11,0)),1,0)+IF(ISNUMBER(MATCH(J419,Sheet4!$F$2:$F$11,0)),1,0))</f>
        <v>0</v>
      </c>
      <c r="P419" s="40" t="str">
        <f>IFERROR(INDEX(Sheet4!$G:$G,MATCH(Sheet1!B419,Sheet4!$F:$F,0))+INDEX(Sheet4!$G:$G,MATCH(Sheet1!C419,Sheet4!$F:$F,0))+INDEX(Sheet4!$G:$G,MATCH(Sheet1!D419,Sheet4!$F:$F,0))+INDEX(Sheet4!$G:$G,MATCH(Sheet1!E419,Sheet4!$F:$F,0))+INDEX(Sheet4!$G:$G,MATCH(Sheet1!F419,Sheet4!$F:$F,0))+INDEX(Sheet4!$G:$G,MATCH(Sheet1!G419,Sheet4!$F:$F,0))+INDEX(Sheet4!$G:$G,MATCH(Sheet1!H419,Sheet4!$F:$F,0))+INDEX(Sheet4!$G:$G,MATCH(Sheet1!I419,Sheet4!$F:$F,0))+INDEX(Sheet4!$G:$G,MATCH(Sheet1!J419,Sheet4!$F:$F,0)),"")</f>
        <v/>
      </c>
      <c r="Q419" s="15"/>
      <c r="R419" s="18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19"/>
      <c r="AD419" s="19"/>
      <c r="AE419" s="20"/>
      <c r="AF419">
        <f si="129" t="shared"/>
        <v>0</v>
      </c>
      <c r="AH419">
        <v>396</v>
      </c>
      <c r="AI419" t="str">
        <f si="128" t="shared"/>
        <v>Ben SimmonsDe'Aaron FoxDevin BookerMonte MorrisDeAndre' BembryCorey BrewerJohn CollinsPaul MillsapRudy Gobert</v>
      </c>
      <c r="AJ419">
        <f si="130" t="shared"/>
        <v>0</v>
      </c>
      <c r="AK419">
        <f si="131" t="shared"/>
        <v>0</v>
      </c>
      <c r="AL419">
        <f si="132" t="shared"/>
        <v>0</v>
      </c>
      <c r="AM419">
        <f si="133" t="shared"/>
        <v>0</v>
      </c>
      <c r="AN419">
        <f si="134" t="shared"/>
        <v>0</v>
      </c>
      <c r="AO419">
        <f si="135" t="shared"/>
        <v>0</v>
      </c>
      <c r="AP419">
        <f si="136" t="shared"/>
        <v>0</v>
      </c>
      <c r="AQ419">
        <f si="137" t="shared"/>
        <v>0</v>
      </c>
      <c r="AR419">
        <f si="138" t="shared"/>
        <v>0</v>
      </c>
      <c r="AS419">
        <f si="139" t="shared"/>
        <v>0</v>
      </c>
      <c r="AU419" t="str">
        <f>IFERROR(VLOOKUP(C419,Results!$A$2:$B$240,2,FALSE)+VLOOKUP(D419,Results!$A$2:$B$240,2,FALSE)+VLOOKUP(E419,Results!$A$2:$B$240,2,FALSE)+VLOOKUP(F419,Results!$A$2:$B$240,2,FALSE)+VLOOKUP(G419,Results!$A$2:$B$240,2,FALSE)+VLOOKUP(H419,Results!$A$2:$B$240,2,FALSE)+VLOOKUP(I419,Results!$A$2:$B$240,2,FALSE)+VLOOKUP(J419,Results!$A$2:$B$240,2,FALSE)+VLOOKUP(B419,Results!$A$2:$B$240,2,FALSE)-MIN(VLOOKUP(C419,Results!$A$2:$B$240,2,FALSE),VLOOKUP(D419,Results!$A$2:$B$240,2,FALSE),VLOOKUP(E419,Results!$A$2:$B$240,2,FALSE),VLOOKUP(F419,Results!$A$2:$B$240,2,FALSE),VLOOKUP(G419,Results!$A$2:$B$240,2,FALSE),VLOOKUP(H419,Results!$A$2:$B$240,2,FALSE),VLOOKUP(I419,Results!$A$2:$B$240,2,FALSE),VLOOKUP(J419,Results!$A$2:$B$240,2,FALSE),VLOOKUP(B419,Results!$A$2:$B$240,2,FALSE)),"")</f>
        <v/>
      </c>
    </row>
    <row customHeight="1" ht="18.75" r="420" spans="2:47" x14ac:dyDescent="0.3">
      <c r="B420" s="7" t="s">
        <v>166</v>
      </c>
      <c r="C420" s="7" t="s">
        <v>108</v>
      </c>
      <c r="D420" s="7" t="s">
        <v>172</v>
      </c>
      <c r="E420" s="7" t="s">
        <v>146</v>
      </c>
      <c r="F420" s="7" t="s">
        <v>100</v>
      </c>
      <c r="G420" s="7" t="s">
        <v>159</v>
      </c>
      <c r="H420" s="7" t="s">
        <v>93</v>
      </c>
      <c r="I420" s="7" t="s">
        <v>181</v>
      </c>
      <c r="J420" s="7" t="s">
        <v>186</v>
      </c>
      <c r="K420" t="n">
        <v>15.0</v>
      </c>
      <c r="L420" s="30">
        <f si="126" t="shared"/>
        <v>0</v>
      </c>
      <c r="M420" s="6"/>
      <c r="N420" s="35" t="str">
        <f si="127" t="shared"/>
        <v/>
      </c>
      <c r="O420" s="59">
        <f>(IF(ISNUMBER(MATCH(B420,Sheet4!$K$92:$K$101,0)),1,0)+IF(ISNUMBER(MATCH(C420,Sheet4!$K$92:$K$101,0)),1,0)+IF(ISNUMBER(MATCH(D420,Sheet4!$K$92:$K$101,0)),1,0)+IF(ISNUMBER(MATCH(E420,Sheet4!$K$92:$K$101,0)),1,0)+IF(ISNUMBER(MATCH(F420,Sheet4!$K$92:$K$101,0)),1,0)+IF(ISNUMBER(MATCH(G420,Sheet4!$K$92:$K$101,0)),1,0)+IF(ISNUMBER(MATCH(H420,Sheet4!$K$92:$K$101,0)),1,0)+IF(ISNUMBER(MATCH(I420,Sheet4!$K$92:$K$101,0)),1,0)+IF(ISNUMBER(MATCH(J420,Sheet4!$K$92:$K$101,0)),1,0))
-
(IF(ISNUMBER(MATCH(B420,Sheet4!$F$2:$F$11,0)),1,0)+IF(ISNUMBER(MATCH(C420,Sheet4!$F$2:$F$11,0)),1,0)+IF(ISNUMBER(MATCH(D420,Sheet4!$F$2:$F$11,0)),1,0)+IF(ISNUMBER(MATCH(E420,Sheet4!$F$2:$F$11,0)),1,0)+IF(ISNUMBER(MATCH(F420,Sheet4!$F$2:$F$11,0)),1,0)+IF(ISNUMBER(MATCH(G420,Sheet4!$F$2:$F$11,0)),1,0)+IF(ISNUMBER(MATCH(H420,Sheet4!$F$2:$F$11,0)),1,0)+IF(ISNUMBER(MATCH(I420,Sheet4!$F$2:$F$11,0)),1,0)+IF(ISNUMBER(MATCH(J420,Sheet4!$F$2:$F$11,0)),1,0))</f>
        <v>0</v>
      </c>
      <c r="P420" s="40" t="str">
        <f>IFERROR(INDEX(Sheet4!$G:$G,MATCH(Sheet1!B420,Sheet4!$F:$F,0))+INDEX(Sheet4!$G:$G,MATCH(Sheet1!C420,Sheet4!$F:$F,0))+INDEX(Sheet4!$G:$G,MATCH(Sheet1!D420,Sheet4!$F:$F,0))+INDEX(Sheet4!$G:$G,MATCH(Sheet1!E420,Sheet4!$F:$F,0))+INDEX(Sheet4!$G:$G,MATCH(Sheet1!F420,Sheet4!$F:$F,0))+INDEX(Sheet4!$G:$G,MATCH(Sheet1!G420,Sheet4!$F:$F,0))+INDEX(Sheet4!$G:$G,MATCH(Sheet1!H420,Sheet4!$F:$F,0))+INDEX(Sheet4!$G:$G,MATCH(Sheet1!I420,Sheet4!$F:$F,0))+INDEX(Sheet4!$G:$G,MATCH(Sheet1!J420,Sheet4!$F:$F,0)),"")</f>
        <v/>
      </c>
      <c r="Q420" s="15"/>
      <c r="R420" s="18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19"/>
      <c r="AD420" s="19"/>
      <c r="AE420" s="20"/>
      <c r="AF420">
        <f si="129" t="shared"/>
        <v>0</v>
      </c>
      <c r="AH420">
        <v>397</v>
      </c>
      <c r="AI420" t="str">
        <f si="128" t="shared"/>
        <v>Ricky RubioIsaiah CanaanJames HardenMonte MorrisWill BartonKelly OubreJosh JacksonTaj GibsonRudy Gobert</v>
      </c>
      <c r="AJ420">
        <f si="130" t="shared"/>
        <v>0</v>
      </c>
      <c r="AK420">
        <f si="131" t="shared"/>
        <v>0</v>
      </c>
      <c r="AL420">
        <f si="132" t="shared"/>
        <v>0</v>
      </c>
      <c r="AM420">
        <f si="133" t="shared"/>
        <v>0</v>
      </c>
      <c r="AN420">
        <f si="134" t="shared"/>
        <v>0</v>
      </c>
      <c r="AO420">
        <f si="135" t="shared"/>
        <v>0</v>
      </c>
      <c r="AP420">
        <f si="136" t="shared"/>
        <v>0</v>
      </c>
      <c r="AQ420">
        <f si="137" t="shared"/>
        <v>0</v>
      </c>
      <c r="AR420">
        <f si="138" t="shared"/>
        <v>0</v>
      </c>
      <c r="AS420">
        <f si="139" t="shared"/>
        <v>0</v>
      </c>
      <c r="AU420" t="str">
        <f>IFERROR(VLOOKUP(C420,Results!$A$2:$B$240,2,FALSE)+VLOOKUP(D420,Results!$A$2:$B$240,2,FALSE)+VLOOKUP(E420,Results!$A$2:$B$240,2,FALSE)+VLOOKUP(F420,Results!$A$2:$B$240,2,FALSE)+VLOOKUP(G420,Results!$A$2:$B$240,2,FALSE)+VLOOKUP(H420,Results!$A$2:$B$240,2,FALSE)+VLOOKUP(I420,Results!$A$2:$B$240,2,FALSE)+VLOOKUP(J420,Results!$A$2:$B$240,2,FALSE)+VLOOKUP(B420,Results!$A$2:$B$240,2,FALSE)-MIN(VLOOKUP(C420,Results!$A$2:$B$240,2,FALSE),VLOOKUP(D420,Results!$A$2:$B$240,2,FALSE),VLOOKUP(E420,Results!$A$2:$B$240,2,FALSE),VLOOKUP(F420,Results!$A$2:$B$240,2,FALSE),VLOOKUP(G420,Results!$A$2:$B$240,2,FALSE),VLOOKUP(H420,Results!$A$2:$B$240,2,FALSE),VLOOKUP(I420,Results!$A$2:$B$240,2,FALSE),VLOOKUP(J420,Results!$A$2:$B$240,2,FALSE),VLOOKUP(B420,Results!$A$2:$B$240,2,FALSE)),"")</f>
        <v/>
      </c>
    </row>
    <row customHeight="1" ht="18.75" r="421" spans="2:47" x14ac:dyDescent="0.3">
      <c r="B421" s="7" t="s">
        <v>166</v>
      </c>
      <c r="C421" s="7" t="s">
        <v>171</v>
      </c>
      <c r="D421" s="7" t="s">
        <v>173</v>
      </c>
      <c r="E421" s="7" t="s">
        <v>146</v>
      </c>
      <c r="F421" s="7" t="s">
        <v>150</v>
      </c>
      <c r="G421" s="7" t="s">
        <v>90</v>
      </c>
      <c r="H421" s="7" t="s">
        <v>92</v>
      </c>
      <c r="I421" s="7" t="s">
        <v>181</v>
      </c>
      <c r="J421" s="7" t="s">
        <v>98</v>
      </c>
      <c r="K421" t="n">
        <v>15.0</v>
      </c>
      <c r="L421" s="30">
        <f si="126" t="shared"/>
        <v>0</v>
      </c>
      <c r="M421" s="6"/>
      <c r="N421" s="35" t="str">
        <f si="127" t="shared"/>
        <v/>
      </c>
      <c r="O421" s="59">
        <f>(IF(ISNUMBER(MATCH(B421,Sheet4!$K$92:$K$101,0)),1,0)+IF(ISNUMBER(MATCH(C421,Sheet4!$K$92:$K$101,0)),1,0)+IF(ISNUMBER(MATCH(D421,Sheet4!$K$92:$K$101,0)),1,0)+IF(ISNUMBER(MATCH(E421,Sheet4!$K$92:$K$101,0)),1,0)+IF(ISNUMBER(MATCH(F421,Sheet4!$K$92:$K$101,0)),1,0)+IF(ISNUMBER(MATCH(G421,Sheet4!$K$92:$K$101,0)),1,0)+IF(ISNUMBER(MATCH(H421,Sheet4!$K$92:$K$101,0)),1,0)+IF(ISNUMBER(MATCH(I421,Sheet4!$K$92:$K$101,0)),1,0)+IF(ISNUMBER(MATCH(J421,Sheet4!$K$92:$K$101,0)),1,0))
-
(IF(ISNUMBER(MATCH(B421,Sheet4!$F$2:$F$11,0)),1,0)+IF(ISNUMBER(MATCH(C421,Sheet4!$F$2:$F$11,0)),1,0)+IF(ISNUMBER(MATCH(D421,Sheet4!$F$2:$F$11,0)),1,0)+IF(ISNUMBER(MATCH(E421,Sheet4!$F$2:$F$11,0)),1,0)+IF(ISNUMBER(MATCH(F421,Sheet4!$F$2:$F$11,0)),1,0)+IF(ISNUMBER(MATCH(G421,Sheet4!$F$2:$F$11,0)),1,0)+IF(ISNUMBER(MATCH(H421,Sheet4!$F$2:$F$11,0)),1,0)+IF(ISNUMBER(MATCH(I421,Sheet4!$F$2:$F$11,0)),1,0)+IF(ISNUMBER(MATCH(J421,Sheet4!$F$2:$F$11,0)),1,0))</f>
        <v>0</v>
      </c>
      <c r="P421" s="40" t="str">
        <f>IFERROR(INDEX(Sheet4!$G:$G,MATCH(Sheet1!B421,Sheet4!$F:$F,0))+INDEX(Sheet4!$G:$G,MATCH(Sheet1!C421,Sheet4!$F:$F,0))+INDEX(Sheet4!$G:$G,MATCH(Sheet1!D421,Sheet4!$F:$F,0))+INDEX(Sheet4!$G:$G,MATCH(Sheet1!E421,Sheet4!$F:$F,0))+INDEX(Sheet4!$G:$G,MATCH(Sheet1!F421,Sheet4!$F:$F,0))+INDEX(Sheet4!$G:$G,MATCH(Sheet1!G421,Sheet4!$F:$F,0))+INDEX(Sheet4!$G:$G,MATCH(Sheet1!H421,Sheet4!$F:$F,0))+INDEX(Sheet4!$G:$G,MATCH(Sheet1!I421,Sheet4!$F:$F,0))+INDEX(Sheet4!$G:$G,MATCH(Sheet1!J421,Sheet4!$F:$F,0)),"")</f>
        <v/>
      </c>
      <c r="Q421" s="15"/>
      <c r="R421" s="18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19"/>
      <c r="AD421" s="19"/>
      <c r="AE421" s="20"/>
      <c r="AF421">
        <f si="129" t="shared"/>
        <v>0</v>
      </c>
      <c r="AH421">
        <v>398</v>
      </c>
      <c r="AI421" t="str">
        <f si="128" t="shared"/>
        <v>Ben SimmonsIsaiah CanaanBuddy HieldMalik BeasleyKelly OubreMikal BridgesKenneth FariedJohn CollinsRudy Gobert</v>
      </c>
      <c r="AJ421">
        <f si="130" t="shared"/>
        <v>0</v>
      </c>
      <c r="AK421">
        <f si="131" t="shared"/>
        <v>0</v>
      </c>
      <c r="AL421">
        <f si="132" t="shared"/>
        <v>0</v>
      </c>
      <c r="AM421">
        <f si="133" t="shared"/>
        <v>0</v>
      </c>
      <c r="AN421">
        <f si="134" t="shared"/>
        <v>0</v>
      </c>
      <c r="AO421">
        <f si="135" t="shared"/>
        <v>0</v>
      </c>
      <c r="AP421">
        <f si="136" t="shared"/>
        <v>0</v>
      </c>
      <c r="AQ421">
        <f si="137" t="shared"/>
        <v>0</v>
      </c>
      <c r="AR421">
        <f si="138" t="shared"/>
        <v>0</v>
      </c>
      <c r="AS421">
        <f si="139" t="shared"/>
        <v>0</v>
      </c>
      <c r="AU421" t="str">
        <f>IFERROR(VLOOKUP(C421,Results!$A$2:$B$240,2,FALSE)+VLOOKUP(D421,Results!$A$2:$B$240,2,FALSE)+VLOOKUP(E421,Results!$A$2:$B$240,2,FALSE)+VLOOKUP(F421,Results!$A$2:$B$240,2,FALSE)+VLOOKUP(G421,Results!$A$2:$B$240,2,FALSE)+VLOOKUP(H421,Results!$A$2:$B$240,2,FALSE)+VLOOKUP(I421,Results!$A$2:$B$240,2,FALSE)+VLOOKUP(J421,Results!$A$2:$B$240,2,FALSE)+VLOOKUP(B421,Results!$A$2:$B$240,2,FALSE)-MIN(VLOOKUP(C421,Results!$A$2:$B$240,2,FALSE),VLOOKUP(D421,Results!$A$2:$B$240,2,FALSE),VLOOKUP(E421,Results!$A$2:$B$240,2,FALSE),VLOOKUP(F421,Results!$A$2:$B$240,2,FALSE),VLOOKUP(G421,Results!$A$2:$B$240,2,FALSE),VLOOKUP(H421,Results!$A$2:$B$240,2,FALSE),VLOOKUP(I421,Results!$A$2:$B$240,2,FALSE),VLOOKUP(J421,Results!$A$2:$B$240,2,FALSE),VLOOKUP(B421,Results!$A$2:$B$240,2,FALSE)),"")</f>
        <v/>
      </c>
    </row>
    <row customHeight="1" ht="18.75" r="422" spans="2:47" x14ac:dyDescent="0.3">
      <c r="B422" s="7" t="s">
        <v>166</v>
      </c>
      <c r="C422" s="7" t="s">
        <v>170</v>
      </c>
      <c r="D422" s="7" t="s">
        <v>172</v>
      </c>
      <c r="E422" s="7" t="s">
        <v>146</v>
      </c>
      <c r="F422" s="7" t="s">
        <v>150</v>
      </c>
      <c r="G422" s="7" t="s">
        <v>105</v>
      </c>
      <c r="H422" s="7" t="s">
        <v>153</v>
      </c>
      <c r="I422" s="7" t="s">
        <v>181</v>
      </c>
      <c r="J422" s="7" t="s">
        <v>98</v>
      </c>
      <c r="K422" t="n">
        <v>15.0</v>
      </c>
      <c r="L422" s="30">
        <f si="126" t="shared"/>
        <v>0</v>
      </c>
      <c r="M422" s="6"/>
      <c r="N422" s="35" t="str">
        <f si="127" t="shared"/>
        <v/>
      </c>
      <c r="O422" s="59">
        <f>(IF(ISNUMBER(MATCH(B422,Sheet4!$K$92:$K$101,0)),1,0)+IF(ISNUMBER(MATCH(C422,Sheet4!$K$92:$K$101,0)),1,0)+IF(ISNUMBER(MATCH(D422,Sheet4!$K$92:$K$101,0)),1,0)+IF(ISNUMBER(MATCH(E422,Sheet4!$K$92:$K$101,0)),1,0)+IF(ISNUMBER(MATCH(F422,Sheet4!$K$92:$K$101,0)),1,0)+IF(ISNUMBER(MATCH(G422,Sheet4!$K$92:$K$101,0)),1,0)+IF(ISNUMBER(MATCH(H422,Sheet4!$K$92:$K$101,0)),1,0)+IF(ISNUMBER(MATCH(I422,Sheet4!$K$92:$K$101,0)),1,0)+IF(ISNUMBER(MATCH(J422,Sheet4!$K$92:$K$101,0)),1,0))
-
(IF(ISNUMBER(MATCH(B422,Sheet4!$F$2:$F$11,0)),1,0)+IF(ISNUMBER(MATCH(C422,Sheet4!$F$2:$F$11,0)),1,0)+IF(ISNUMBER(MATCH(D422,Sheet4!$F$2:$F$11,0)),1,0)+IF(ISNUMBER(MATCH(E422,Sheet4!$F$2:$F$11,0)),1,0)+IF(ISNUMBER(MATCH(F422,Sheet4!$F$2:$F$11,0)),1,0)+IF(ISNUMBER(MATCH(G422,Sheet4!$F$2:$F$11,0)),1,0)+IF(ISNUMBER(MATCH(H422,Sheet4!$F$2:$F$11,0)),1,0)+IF(ISNUMBER(MATCH(I422,Sheet4!$F$2:$F$11,0)),1,0)+IF(ISNUMBER(MATCH(J422,Sheet4!$F$2:$F$11,0)),1,0))</f>
        <v>0</v>
      </c>
      <c r="P422" s="40" t="str">
        <f>IFERROR(INDEX(Sheet4!$G:$G,MATCH(Sheet1!B422,Sheet4!$F:$F,0))+INDEX(Sheet4!$G:$G,MATCH(Sheet1!C422,Sheet4!$F:$F,0))+INDEX(Sheet4!$G:$G,MATCH(Sheet1!D422,Sheet4!$F:$F,0))+INDEX(Sheet4!$G:$G,MATCH(Sheet1!E422,Sheet4!$F:$F,0))+INDEX(Sheet4!$G:$G,MATCH(Sheet1!F422,Sheet4!$F:$F,0))+INDEX(Sheet4!$G:$G,MATCH(Sheet1!G422,Sheet4!$F:$F,0))+INDEX(Sheet4!$G:$G,MATCH(Sheet1!H422,Sheet4!$F:$F,0))+INDEX(Sheet4!$G:$G,MATCH(Sheet1!I422,Sheet4!$F:$F,0))+INDEX(Sheet4!$G:$G,MATCH(Sheet1!J422,Sheet4!$F:$F,0)),"")</f>
        <v/>
      </c>
      <c r="Q422" s="15"/>
      <c r="R422" s="18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19"/>
      <c r="AD422" s="19"/>
      <c r="AE422" s="20"/>
      <c r="AF422">
        <f si="129" t="shared"/>
        <v>0</v>
      </c>
      <c r="AH422">
        <v>399</v>
      </c>
      <c r="AI422" t="str">
        <f si="128" t="shared"/>
        <v>Trae YoungIsaiah CanaanJames HardenMonte MorrisKelly OubreMikal BridgesJohn CollinsPaul MillsapDeandre Ayton</v>
      </c>
      <c r="AJ422">
        <f si="130" t="shared"/>
        <v>0</v>
      </c>
      <c r="AK422">
        <f si="131" t="shared"/>
        <v>0</v>
      </c>
      <c r="AL422">
        <f si="132" t="shared"/>
        <v>0</v>
      </c>
      <c r="AM422">
        <f si="133" t="shared"/>
        <v>0</v>
      </c>
      <c r="AN422">
        <f si="134" t="shared"/>
        <v>0</v>
      </c>
      <c r="AO422">
        <f si="135" t="shared"/>
        <v>0</v>
      </c>
      <c r="AP422">
        <f si="136" t="shared"/>
        <v>0</v>
      </c>
      <c r="AQ422">
        <f si="137" t="shared"/>
        <v>0</v>
      </c>
      <c r="AR422">
        <f si="138" t="shared"/>
        <v>0</v>
      </c>
      <c r="AS422">
        <f si="139" t="shared"/>
        <v>0</v>
      </c>
      <c r="AU422" t="str">
        <f>IFERROR(VLOOKUP(C422,Results!$A$2:$B$240,2,FALSE)+VLOOKUP(D422,Results!$A$2:$B$240,2,FALSE)+VLOOKUP(E422,Results!$A$2:$B$240,2,FALSE)+VLOOKUP(F422,Results!$A$2:$B$240,2,FALSE)+VLOOKUP(G422,Results!$A$2:$B$240,2,FALSE)+VLOOKUP(H422,Results!$A$2:$B$240,2,FALSE)+VLOOKUP(I422,Results!$A$2:$B$240,2,FALSE)+VLOOKUP(J422,Results!$A$2:$B$240,2,FALSE)+VLOOKUP(B422,Results!$A$2:$B$240,2,FALSE)-MIN(VLOOKUP(C422,Results!$A$2:$B$240,2,FALSE),VLOOKUP(D422,Results!$A$2:$B$240,2,FALSE),VLOOKUP(E422,Results!$A$2:$B$240,2,FALSE),VLOOKUP(F422,Results!$A$2:$B$240,2,FALSE),VLOOKUP(G422,Results!$A$2:$B$240,2,FALSE),VLOOKUP(H422,Results!$A$2:$B$240,2,FALSE),VLOOKUP(I422,Results!$A$2:$B$240,2,FALSE),VLOOKUP(J422,Results!$A$2:$B$240,2,FALSE),VLOOKUP(B422,Results!$A$2:$B$240,2,FALSE)),"")</f>
        <v/>
      </c>
    </row>
    <row customHeight="1" ht="18.75" r="423" spans="2:47" x14ac:dyDescent="0.3">
      <c r="B423" s="7" t="s">
        <v>166</v>
      </c>
      <c r="C423" s="7" t="s">
        <v>170</v>
      </c>
      <c r="D423" s="7" t="s">
        <v>172</v>
      </c>
      <c r="E423" s="7" t="s">
        <v>175</v>
      </c>
      <c r="F423" s="7" t="s">
        <v>177</v>
      </c>
      <c r="G423" s="7" t="s">
        <v>179</v>
      </c>
      <c r="H423" s="7" t="s">
        <v>153</v>
      </c>
      <c r="I423" s="7" t="s">
        <v>92</v>
      </c>
      <c r="J423" s="7" t="s">
        <v>98</v>
      </c>
      <c r="K423" t="n">
        <v>15.0</v>
      </c>
      <c r="L423" s="30">
        <f si="126" t="shared"/>
        <v>0</v>
      </c>
      <c r="M423" s="6"/>
      <c r="N423" s="35" t="str">
        <f si="127" t="shared"/>
        <v/>
      </c>
      <c r="O423" s="59">
        <f>(IF(ISNUMBER(MATCH(B423,Sheet4!$K$92:$K$101,0)),1,0)+IF(ISNUMBER(MATCH(C423,Sheet4!$K$92:$K$101,0)),1,0)+IF(ISNUMBER(MATCH(D423,Sheet4!$K$92:$K$101,0)),1,0)+IF(ISNUMBER(MATCH(E423,Sheet4!$K$92:$K$101,0)),1,0)+IF(ISNUMBER(MATCH(F423,Sheet4!$K$92:$K$101,0)),1,0)+IF(ISNUMBER(MATCH(G423,Sheet4!$K$92:$K$101,0)),1,0)+IF(ISNUMBER(MATCH(H423,Sheet4!$K$92:$K$101,0)),1,0)+IF(ISNUMBER(MATCH(I423,Sheet4!$K$92:$K$101,0)),1,0)+IF(ISNUMBER(MATCH(J423,Sheet4!$K$92:$K$101,0)),1,0))
-
(IF(ISNUMBER(MATCH(B423,Sheet4!$F$2:$F$11,0)),1,0)+IF(ISNUMBER(MATCH(C423,Sheet4!$F$2:$F$11,0)),1,0)+IF(ISNUMBER(MATCH(D423,Sheet4!$F$2:$F$11,0)),1,0)+IF(ISNUMBER(MATCH(E423,Sheet4!$F$2:$F$11,0)),1,0)+IF(ISNUMBER(MATCH(F423,Sheet4!$F$2:$F$11,0)),1,0)+IF(ISNUMBER(MATCH(G423,Sheet4!$F$2:$F$11,0)),1,0)+IF(ISNUMBER(MATCH(H423,Sheet4!$F$2:$F$11,0)),1,0)+IF(ISNUMBER(MATCH(I423,Sheet4!$F$2:$F$11,0)),1,0)+IF(ISNUMBER(MATCH(J423,Sheet4!$F$2:$F$11,0)),1,0))</f>
        <v>0</v>
      </c>
      <c r="P423" s="40" t="str">
        <f>IFERROR(INDEX(Sheet4!$G:$G,MATCH(Sheet1!B423,Sheet4!$F:$F,0))+INDEX(Sheet4!$G:$G,MATCH(Sheet1!C423,Sheet4!$F:$F,0))+INDEX(Sheet4!$G:$G,MATCH(Sheet1!D423,Sheet4!$F:$F,0))+INDEX(Sheet4!$G:$G,MATCH(Sheet1!E423,Sheet4!$F:$F,0))+INDEX(Sheet4!$G:$G,MATCH(Sheet1!F423,Sheet4!$F:$F,0))+INDEX(Sheet4!$G:$G,MATCH(Sheet1!G423,Sheet4!$F:$F,0))+INDEX(Sheet4!$G:$G,MATCH(Sheet1!H423,Sheet4!$F:$F,0))+INDEX(Sheet4!$G:$G,MATCH(Sheet1!I423,Sheet4!$F:$F,0))+INDEX(Sheet4!$G:$G,MATCH(Sheet1!J423,Sheet4!$F:$F,0)),"")</f>
        <v/>
      </c>
      <c r="Q423" s="15"/>
      <c r="R423" s="18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19"/>
      <c r="AD423" s="19"/>
      <c r="AE423" s="20"/>
      <c r="AF423">
        <f si="129" t="shared"/>
        <v>0</v>
      </c>
      <c r="AH423">
        <v>400</v>
      </c>
      <c r="AI423" t="str">
        <f si="128" t="shared"/>
        <v>Ben SimmonsIsaiah CanaanJimmy ButlerMonte MorrisKelly OubreJames EnnisJohn CollinsJosh JacksonKarl-Anthony Towns</v>
      </c>
      <c r="AJ423">
        <f si="130" t="shared"/>
        <v>0</v>
      </c>
      <c r="AK423">
        <f si="131" t="shared"/>
        <v>0</v>
      </c>
      <c r="AL423">
        <f si="132" t="shared"/>
        <v>0</v>
      </c>
      <c r="AM423">
        <f si="133" t="shared"/>
        <v>0</v>
      </c>
      <c r="AN423">
        <f si="134" t="shared"/>
        <v>0</v>
      </c>
      <c r="AO423">
        <f si="135" t="shared"/>
        <v>0</v>
      </c>
      <c r="AP423">
        <f si="136" t="shared"/>
        <v>0</v>
      </c>
      <c r="AQ423">
        <f si="137" t="shared"/>
        <v>0</v>
      </c>
      <c r="AR423">
        <f si="138" t="shared"/>
        <v>0</v>
      </c>
      <c r="AS423">
        <f si="139" t="shared"/>
        <v>0</v>
      </c>
      <c r="AU423" t="str">
        <f>IFERROR(VLOOKUP(C423,Results!$A$2:$B$240,2,FALSE)+VLOOKUP(D423,Results!$A$2:$B$240,2,FALSE)+VLOOKUP(E423,Results!$A$2:$B$240,2,FALSE)+VLOOKUP(F423,Results!$A$2:$B$240,2,FALSE)+VLOOKUP(G423,Results!$A$2:$B$240,2,FALSE)+VLOOKUP(H423,Results!$A$2:$B$240,2,FALSE)+VLOOKUP(I423,Results!$A$2:$B$240,2,FALSE)+VLOOKUP(J423,Results!$A$2:$B$240,2,FALSE)+VLOOKUP(B423,Results!$A$2:$B$240,2,FALSE)-MIN(VLOOKUP(C423,Results!$A$2:$B$240,2,FALSE),VLOOKUP(D423,Results!$A$2:$B$240,2,FALSE),VLOOKUP(E423,Results!$A$2:$B$240,2,FALSE),VLOOKUP(F423,Results!$A$2:$B$240,2,FALSE),VLOOKUP(G423,Results!$A$2:$B$240,2,FALSE),VLOOKUP(H423,Results!$A$2:$B$240,2,FALSE),VLOOKUP(I423,Results!$A$2:$B$240,2,FALSE),VLOOKUP(J423,Results!$A$2:$B$240,2,FALSE),VLOOKUP(B423,Results!$A$2:$B$240,2,FALSE)),"")</f>
        <v/>
      </c>
    </row>
    <row customHeight="1" ht="18.75" r="424" spans="2:47" x14ac:dyDescent="0.3">
      <c r="B424" s="7" t="s">
        <v>166</v>
      </c>
      <c r="C424" s="7" t="s">
        <v>171</v>
      </c>
      <c r="D424" s="7" t="s">
        <v>146</v>
      </c>
      <c r="E424" s="7" t="s">
        <v>148</v>
      </c>
      <c r="F424" s="7" t="s">
        <v>150</v>
      </c>
      <c r="G424" s="7" t="s">
        <v>178</v>
      </c>
      <c r="H424" s="7" t="s">
        <v>153</v>
      </c>
      <c r="I424" s="7" t="s">
        <v>92</v>
      </c>
      <c r="J424" s="7" t="s">
        <v>186</v>
      </c>
      <c r="K424" t="n">
        <v>15.0</v>
      </c>
      <c r="L424" s="30">
        <f si="126" t="shared"/>
        <v>0</v>
      </c>
      <c r="M424" s="6"/>
      <c r="N424" s="35" t="str">
        <f si="127" t="shared"/>
        <v/>
      </c>
      <c r="O424" s="59">
        <f>(IF(ISNUMBER(MATCH(B424,Sheet4!$K$92:$K$101,0)),1,0)+IF(ISNUMBER(MATCH(C424,Sheet4!$K$92:$K$101,0)),1,0)+IF(ISNUMBER(MATCH(D424,Sheet4!$K$92:$K$101,0)),1,0)+IF(ISNUMBER(MATCH(E424,Sheet4!$K$92:$K$101,0)),1,0)+IF(ISNUMBER(MATCH(F424,Sheet4!$K$92:$K$101,0)),1,0)+IF(ISNUMBER(MATCH(G424,Sheet4!$K$92:$K$101,0)),1,0)+IF(ISNUMBER(MATCH(H424,Sheet4!$K$92:$K$101,0)),1,0)+IF(ISNUMBER(MATCH(I424,Sheet4!$K$92:$K$101,0)),1,0)+IF(ISNUMBER(MATCH(J424,Sheet4!$K$92:$K$101,0)),1,0))
-
(IF(ISNUMBER(MATCH(B424,Sheet4!$F$2:$F$11,0)),1,0)+IF(ISNUMBER(MATCH(C424,Sheet4!$F$2:$F$11,0)),1,0)+IF(ISNUMBER(MATCH(D424,Sheet4!$F$2:$F$11,0)),1,0)+IF(ISNUMBER(MATCH(E424,Sheet4!$F$2:$F$11,0)),1,0)+IF(ISNUMBER(MATCH(F424,Sheet4!$F$2:$F$11,0)),1,0)+IF(ISNUMBER(MATCH(G424,Sheet4!$F$2:$F$11,0)),1,0)+IF(ISNUMBER(MATCH(H424,Sheet4!$F$2:$F$11,0)),1,0)+IF(ISNUMBER(MATCH(I424,Sheet4!$F$2:$F$11,0)),1,0)+IF(ISNUMBER(MATCH(J424,Sheet4!$F$2:$F$11,0)),1,0))</f>
        <v>0</v>
      </c>
      <c r="P424" s="40" t="str">
        <f>IFERROR(INDEX(Sheet4!$G:$G,MATCH(Sheet1!B424,Sheet4!$F:$F,0))+INDEX(Sheet4!$G:$G,MATCH(Sheet1!C424,Sheet4!$F:$F,0))+INDEX(Sheet4!$G:$G,MATCH(Sheet1!D424,Sheet4!$F:$F,0))+INDEX(Sheet4!$G:$G,MATCH(Sheet1!E424,Sheet4!$F:$F,0))+INDEX(Sheet4!$G:$G,MATCH(Sheet1!F424,Sheet4!$F:$F,0))+INDEX(Sheet4!$G:$G,MATCH(Sheet1!G424,Sheet4!$F:$F,0))+INDEX(Sheet4!$G:$G,MATCH(Sheet1!H424,Sheet4!$F:$F,0))+INDEX(Sheet4!$G:$G,MATCH(Sheet1!I424,Sheet4!$F:$F,0))+INDEX(Sheet4!$G:$G,MATCH(Sheet1!J424,Sheet4!$F:$F,0)),"")</f>
        <v/>
      </c>
      <c r="Q424" s="15"/>
      <c r="R424" s="18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19"/>
      <c r="AD424" s="19"/>
      <c r="AE424" s="20"/>
      <c r="AF424">
        <f si="129" t="shared"/>
        <v>0</v>
      </c>
      <c r="AH424">
        <v>401</v>
      </c>
      <c r="AI424" t="str">
        <f si="128" t="shared"/>
        <v>Ben SimmonsTrae YoungDevin BookerMonte MorrisKelly OubreCorey BrewerTaj GibsonTrey LylesJoel Embiid</v>
      </c>
      <c r="AJ424">
        <f si="130" t="shared"/>
        <v>0</v>
      </c>
      <c r="AK424">
        <f si="131" t="shared"/>
        <v>0</v>
      </c>
      <c r="AL424">
        <f si="132" t="shared"/>
        <v>0</v>
      </c>
      <c r="AM424">
        <f si="133" t="shared"/>
        <v>0</v>
      </c>
      <c r="AN424">
        <f si="134" t="shared"/>
        <v>0</v>
      </c>
      <c r="AO424">
        <f si="135" t="shared"/>
        <v>0</v>
      </c>
      <c r="AP424">
        <f si="136" t="shared"/>
        <v>0</v>
      </c>
      <c r="AQ424">
        <f si="137" t="shared"/>
        <v>0</v>
      </c>
      <c r="AR424">
        <f si="138" t="shared"/>
        <v>0</v>
      </c>
      <c r="AS424">
        <f si="139" t="shared"/>
        <v>0</v>
      </c>
      <c r="AU424" t="str">
        <f>IFERROR(VLOOKUP(C424,Results!$A$2:$B$240,2,FALSE)+VLOOKUP(D424,Results!$A$2:$B$240,2,FALSE)+VLOOKUP(E424,Results!$A$2:$B$240,2,FALSE)+VLOOKUP(F424,Results!$A$2:$B$240,2,FALSE)+VLOOKUP(G424,Results!$A$2:$B$240,2,FALSE)+VLOOKUP(H424,Results!$A$2:$B$240,2,FALSE)+VLOOKUP(I424,Results!$A$2:$B$240,2,FALSE)+VLOOKUP(J424,Results!$A$2:$B$240,2,FALSE)+VLOOKUP(B424,Results!$A$2:$B$240,2,FALSE)-MIN(VLOOKUP(C424,Results!$A$2:$B$240,2,FALSE),VLOOKUP(D424,Results!$A$2:$B$240,2,FALSE),VLOOKUP(E424,Results!$A$2:$B$240,2,FALSE),VLOOKUP(F424,Results!$A$2:$B$240,2,FALSE),VLOOKUP(G424,Results!$A$2:$B$240,2,FALSE),VLOOKUP(H424,Results!$A$2:$B$240,2,FALSE),VLOOKUP(I424,Results!$A$2:$B$240,2,FALSE),VLOOKUP(J424,Results!$A$2:$B$240,2,FALSE),VLOOKUP(B424,Results!$A$2:$B$240,2,FALSE)),"")</f>
        <v/>
      </c>
    </row>
    <row customHeight="1" ht="18.75" r="425" spans="2:47" x14ac:dyDescent="0.3">
      <c r="B425" s="7" t="s">
        <v>166</v>
      </c>
      <c r="C425" s="7" t="s">
        <v>87</v>
      </c>
      <c r="D425" s="7" t="s">
        <v>147</v>
      </c>
      <c r="E425" s="7" t="s">
        <v>146</v>
      </c>
      <c r="F425" s="7" t="s">
        <v>177</v>
      </c>
      <c r="G425" s="7" t="s">
        <v>179</v>
      </c>
      <c r="H425" s="7" t="s">
        <v>92</v>
      </c>
      <c r="I425" s="7" t="s">
        <v>152</v>
      </c>
      <c r="J425" s="7" t="s">
        <v>186</v>
      </c>
      <c r="K425" t="n">
        <v>15.0</v>
      </c>
      <c r="L425" s="30">
        <f si="126" t="shared"/>
        <v>0</v>
      </c>
      <c r="M425" s="6"/>
      <c r="N425" s="35" t="str">
        <f si="127" t="shared"/>
        <v/>
      </c>
      <c r="O425" s="59">
        <f>(IF(ISNUMBER(MATCH(B425,Sheet4!$K$92:$K$101,0)),1,0)+IF(ISNUMBER(MATCH(C425,Sheet4!$K$92:$K$101,0)),1,0)+IF(ISNUMBER(MATCH(D425,Sheet4!$K$92:$K$101,0)),1,0)+IF(ISNUMBER(MATCH(E425,Sheet4!$K$92:$K$101,0)),1,0)+IF(ISNUMBER(MATCH(F425,Sheet4!$K$92:$K$101,0)),1,0)+IF(ISNUMBER(MATCH(G425,Sheet4!$K$92:$K$101,0)),1,0)+IF(ISNUMBER(MATCH(H425,Sheet4!$K$92:$K$101,0)),1,0)+IF(ISNUMBER(MATCH(I425,Sheet4!$K$92:$K$101,0)),1,0)+IF(ISNUMBER(MATCH(J425,Sheet4!$K$92:$K$101,0)),1,0))
-
(IF(ISNUMBER(MATCH(B425,Sheet4!$F$2:$F$11,0)),1,0)+IF(ISNUMBER(MATCH(C425,Sheet4!$F$2:$F$11,0)),1,0)+IF(ISNUMBER(MATCH(D425,Sheet4!$F$2:$F$11,0)),1,0)+IF(ISNUMBER(MATCH(E425,Sheet4!$F$2:$F$11,0)),1,0)+IF(ISNUMBER(MATCH(F425,Sheet4!$F$2:$F$11,0)),1,0)+IF(ISNUMBER(MATCH(G425,Sheet4!$F$2:$F$11,0)),1,0)+IF(ISNUMBER(MATCH(H425,Sheet4!$F$2:$F$11,0)),1,0)+IF(ISNUMBER(MATCH(I425,Sheet4!$F$2:$F$11,0)),1,0)+IF(ISNUMBER(MATCH(J425,Sheet4!$F$2:$F$11,0)),1,0))</f>
        <v>0</v>
      </c>
      <c r="P425" s="40" t="str">
        <f>IFERROR(INDEX(Sheet4!$G:$G,MATCH(Sheet1!B425,Sheet4!$F:$F,0))+INDEX(Sheet4!$G:$G,MATCH(Sheet1!C425,Sheet4!$F:$F,0))+INDEX(Sheet4!$G:$G,MATCH(Sheet1!D425,Sheet4!$F:$F,0))+INDEX(Sheet4!$G:$G,MATCH(Sheet1!E425,Sheet4!$F:$F,0))+INDEX(Sheet4!$G:$G,MATCH(Sheet1!F425,Sheet4!$F:$F,0))+INDEX(Sheet4!$G:$G,MATCH(Sheet1!G425,Sheet4!$F:$F,0))+INDEX(Sheet4!$G:$G,MATCH(Sheet1!H425,Sheet4!$F:$F,0))+INDEX(Sheet4!$G:$G,MATCH(Sheet1!I425,Sheet4!$F:$F,0))+INDEX(Sheet4!$G:$G,MATCH(Sheet1!J425,Sheet4!$F:$F,0)),"")</f>
        <v/>
      </c>
      <c r="Q425" s="15"/>
      <c r="R425" s="18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19"/>
      <c r="AD425" s="19"/>
      <c r="AE425" s="20"/>
      <c r="AF425">
        <f si="129" t="shared"/>
        <v>0</v>
      </c>
      <c r="AH425">
        <v>402</v>
      </c>
      <c r="AI425" t="str">
        <f si="128" t="shared"/>
        <v>Ben SimmonsIsaiah CanaanJames HardenMonte MorrisKelly OubreCorey BrewerMarvin BagleyDerrick FavorsDeandre Ayton</v>
      </c>
      <c r="AJ425">
        <f si="130" t="shared"/>
        <v>0</v>
      </c>
      <c r="AK425">
        <f si="131" t="shared"/>
        <v>0</v>
      </c>
      <c r="AL425">
        <f si="132" t="shared"/>
        <v>0</v>
      </c>
      <c r="AM425">
        <f si="133" t="shared"/>
        <v>0</v>
      </c>
      <c r="AN425">
        <f si="134" t="shared"/>
        <v>0</v>
      </c>
      <c r="AO425">
        <f si="135" t="shared"/>
        <v>0</v>
      </c>
      <c r="AP425">
        <f si="136" t="shared"/>
        <v>0</v>
      </c>
      <c r="AQ425">
        <f si="137" t="shared"/>
        <v>0</v>
      </c>
      <c r="AR425">
        <f si="138" t="shared"/>
        <v>0</v>
      </c>
      <c r="AS425">
        <f si="139" t="shared"/>
        <v>0</v>
      </c>
      <c r="AU425" t="str">
        <f>IFERROR(VLOOKUP(C425,Results!$A$2:$B$240,2,FALSE)+VLOOKUP(D425,Results!$A$2:$B$240,2,FALSE)+VLOOKUP(E425,Results!$A$2:$B$240,2,FALSE)+VLOOKUP(F425,Results!$A$2:$B$240,2,FALSE)+VLOOKUP(G425,Results!$A$2:$B$240,2,FALSE)+VLOOKUP(H425,Results!$A$2:$B$240,2,FALSE)+VLOOKUP(I425,Results!$A$2:$B$240,2,FALSE)+VLOOKUP(J425,Results!$A$2:$B$240,2,FALSE)+VLOOKUP(B425,Results!$A$2:$B$240,2,FALSE)-MIN(VLOOKUP(C425,Results!$A$2:$B$240,2,FALSE),VLOOKUP(D425,Results!$A$2:$B$240,2,FALSE),VLOOKUP(E425,Results!$A$2:$B$240,2,FALSE),VLOOKUP(F425,Results!$A$2:$B$240,2,FALSE),VLOOKUP(G425,Results!$A$2:$B$240,2,FALSE),VLOOKUP(H425,Results!$A$2:$B$240,2,FALSE),VLOOKUP(I425,Results!$A$2:$B$240,2,FALSE),VLOOKUP(J425,Results!$A$2:$B$240,2,FALSE),VLOOKUP(B425,Results!$A$2:$B$240,2,FALSE)),"")</f>
        <v/>
      </c>
    </row>
    <row customHeight="1" ht="18.75" r="426" spans="2:47" x14ac:dyDescent="0.3">
      <c r="B426" s="7" t="s">
        <v>166</v>
      </c>
      <c r="C426" s="7" t="s">
        <v>87</v>
      </c>
      <c r="D426" s="7" t="s">
        <v>172</v>
      </c>
      <c r="E426" s="7" t="s">
        <v>173</v>
      </c>
      <c r="F426" s="7" t="s">
        <v>96</v>
      </c>
      <c r="G426" s="7" t="s">
        <v>105</v>
      </c>
      <c r="H426" s="7" t="s">
        <v>152</v>
      </c>
      <c r="I426" s="7" t="s">
        <v>155</v>
      </c>
      <c r="J426" s="7" t="s">
        <v>187</v>
      </c>
      <c r="K426" t="n">
        <v>15.0</v>
      </c>
      <c r="L426" s="30">
        <f si="126" t="shared"/>
        <v>0</v>
      </c>
      <c r="M426" s="6"/>
      <c r="N426" s="35" t="str">
        <f si="127" t="shared"/>
        <v/>
      </c>
      <c r="O426" s="59">
        <f>(IF(ISNUMBER(MATCH(B426,Sheet4!$K$92:$K$101,0)),1,0)+IF(ISNUMBER(MATCH(C426,Sheet4!$K$92:$K$101,0)),1,0)+IF(ISNUMBER(MATCH(D426,Sheet4!$K$92:$K$101,0)),1,0)+IF(ISNUMBER(MATCH(E426,Sheet4!$K$92:$K$101,0)),1,0)+IF(ISNUMBER(MATCH(F426,Sheet4!$K$92:$K$101,0)),1,0)+IF(ISNUMBER(MATCH(G426,Sheet4!$K$92:$K$101,0)),1,0)+IF(ISNUMBER(MATCH(H426,Sheet4!$K$92:$K$101,0)),1,0)+IF(ISNUMBER(MATCH(I426,Sheet4!$K$92:$K$101,0)),1,0)+IF(ISNUMBER(MATCH(J426,Sheet4!$K$92:$K$101,0)),1,0))
-
(IF(ISNUMBER(MATCH(B426,Sheet4!$F$2:$F$11,0)),1,0)+IF(ISNUMBER(MATCH(C426,Sheet4!$F$2:$F$11,0)),1,0)+IF(ISNUMBER(MATCH(D426,Sheet4!$F$2:$F$11,0)),1,0)+IF(ISNUMBER(MATCH(E426,Sheet4!$F$2:$F$11,0)),1,0)+IF(ISNUMBER(MATCH(F426,Sheet4!$F$2:$F$11,0)),1,0)+IF(ISNUMBER(MATCH(G426,Sheet4!$F$2:$F$11,0)),1,0)+IF(ISNUMBER(MATCH(H426,Sheet4!$F$2:$F$11,0)),1,0)+IF(ISNUMBER(MATCH(I426,Sheet4!$F$2:$F$11,0)),1,0)+IF(ISNUMBER(MATCH(J426,Sheet4!$F$2:$F$11,0)),1,0))</f>
        <v>0</v>
      </c>
      <c r="P426" s="40" t="str">
        <f>IFERROR(INDEX(Sheet4!$G:$G,MATCH(Sheet1!B426,Sheet4!$F:$F,0))+INDEX(Sheet4!$G:$G,MATCH(Sheet1!C426,Sheet4!$F:$F,0))+INDEX(Sheet4!$G:$G,MATCH(Sheet1!D426,Sheet4!$F:$F,0))+INDEX(Sheet4!$G:$G,MATCH(Sheet1!E426,Sheet4!$F:$F,0))+INDEX(Sheet4!$G:$G,MATCH(Sheet1!F426,Sheet4!$F:$F,0))+INDEX(Sheet4!$G:$G,MATCH(Sheet1!G426,Sheet4!$F:$F,0))+INDEX(Sheet4!$G:$G,MATCH(Sheet1!H426,Sheet4!$F:$F,0))+INDEX(Sheet4!$G:$G,MATCH(Sheet1!I426,Sheet4!$F:$F,0))+INDEX(Sheet4!$G:$G,MATCH(Sheet1!J426,Sheet4!$F:$F,0)),"")</f>
        <v/>
      </c>
      <c r="Q426" s="15"/>
      <c r="R426" s="18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19"/>
      <c r="AD426" s="19"/>
      <c r="AE426" s="20"/>
      <c r="AF426">
        <f si="129" t="shared"/>
        <v>0</v>
      </c>
      <c r="AH426">
        <v>403</v>
      </c>
      <c r="AI426" t="str">
        <f si="128" t="shared"/>
        <v>Ben SimmonsLandry ShametJames HardenMonte MorrisKelly OubreTaurean PrincePaul MillsapP.J. TuckerDeandre Ayton</v>
      </c>
      <c r="AJ426">
        <f si="130" t="shared"/>
        <v>0</v>
      </c>
      <c r="AK426">
        <f si="131" t="shared"/>
        <v>0</v>
      </c>
      <c r="AL426">
        <f si="132" t="shared"/>
        <v>0</v>
      </c>
      <c r="AM426">
        <f si="133" t="shared"/>
        <v>0</v>
      </c>
      <c r="AN426">
        <f si="134" t="shared"/>
        <v>0</v>
      </c>
      <c r="AO426">
        <f si="135" t="shared"/>
        <v>0</v>
      </c>
      <c r="AP426">
        <f si="136" t="shared"/>
        <v>0</v>
      </c>
      <c r="AQ426">
        <f si="137" t="shared"/>
        <v>0</v>
      </c>
      <c r="AR426">
        <f si="138" t="shared"/>
        <v>0</v>
      </c>
      <c r="AS426">
        <f si="139" t="shared"/>
        <v>0</v>
      </c>
      <c r="AU426" t="str">
        <f>IFERROR(VLOOKUP(C426,Results!$A$2:$B$240,2,FALSE)+VLOOKUP(D426,Results!$A$2:$B$240,2,FALSE)+VLOOKUP(E426,Results!$A$2:$B$240,2,FALSE)+VLOOKUP(F426,Results!$A$2:$B$240,2,FALSE)+VLOOKUP(G426,Results!$A$2:$B$240,2,FALSE)+VLOOKUP(H426,Results!$A$2:$B$240,2,FALSE)+VLOOKUP(I426,Results!$A$2:$B$240,2,FALSE)+VLOOKUP(J426,Results!$A$2:$B$240,2,FALSE)+VLOOKUP(B426,Results!$A$2:$B$240,2,FALSE)-MIN(VLOOKUP(C426,Results!$A$2:$B$240,2,FALSE),VLOOKUP(D426,Results!$A$2:$B$240,2,FALSE),VLOOKUP(E426,Results!$A$2:$B$240,2,FALSE),VLOOKUP(F426,Results!$A$2:$B$240,2,FALSE),VLOOKUP(G426,Results!$A$2:$B$240,2,FALSE),VLOOKUP(H426,Results!$A$2:$B$240,2,FALSE),VLOOKUP(I426,Results!$A$2:$B$240,2,FALSE),VLOOKUP(J426,Results!$A$2:$B$240,2,FALSE),VLOOKUP(B426,Results!$A$2:$B$240,2,FALSE)),"")</f>
        <v/>
      </c>
    </row>
    <row customHeight="1" ht="18.75" r="427" spans="2:47" x14ac:dyDescent="0.3">
      <c r="B427" s="7" t="s">
        <v>166</v>
      </c>
      <c r="C427" s="7" t="s">
        <v>171</v>
      </c>
      <c r="D427" s="7" t="s">
        <v>173</v>
      </c>
      <c r="E427" s="7" t="s">
        <v>146</v>
      </c>
      <c r="F427" s="7" t="s">
        <v>150</v>
      </c>
      <c r="G427" s="7" t="s">
        <v>100</v>
      </c>
      <c r="H427" s="7" t="s">
        <v>153</v>
      </c>
      <c r="I427" s="7" t="s">
        <v>152</v>
      </c>
      <c r="J427" s="7" t="s">
        <v>98</v>
      </c>
      <c r="K427" t="n">
        <v>15.0</v>
      </c>
      <c r="L427" s="30">
        <f si="126" t="shared"/>
        <v>0</v>
      </c>
      <c r="M427" s="6"/>
      <c r="N427" s="35" t="str">
        <f si="127" t="shared"/>
        <v/>
      </c>
      <c r="O427" s="59">
        <f>(IF(ISNUMBER(MATCH(B427,Sheet4!$K$92:$K$101,0)),1,0)+IF(ISNUMBER(MATCH(C427,Sheet4!$K$92:$K$101,0)),1,0)+IF(ISNUMBER(MATCH(D427,Sheet4!$K$92:$K$101,0)),1,0)+IF(ISNUMBER(MATCH(E427,Sheet4!$K$92:$K$101,0)),1,0)+IF(ISNUMBER(MATCH(F427,Sheet4!$K$92:$K$101,0)),1,0)+IF(ISNUMBER(MATCH(G427,Sheet4!$K$92:$K$101,0)),1,0)+IF(ISNUMBER(MATCH(H427,Sheet4!$K$92:$K$101,0)),1,0)+IF(ISNUMBER(MATCH(I427,Sheet4!$K$92:$K$101,0)),1,0)+IF(ISNUMBER(MATCH(J427,Sheet4!$K$92:$K$101,0)),1,0))
-
(IF(ISNUMBER(MATCH(B427,Sheet4!$F$2:$F$11,0)),1,0)+IF(ISNUMBER(MATCH(C427,Sheet4!$F$2:$F$11,0)),1,0)+IF(ISNUMBER(MATCH(D427,Sheet4!$F$2:$F$11,0)),1,0)+IF(ISNUMBER(MATCH(E427,Sheet4!$F$2:$F$11,0)),1,0)+IF(ISNUMBER(MATCH(F427,Sheet4!$F$2:$F$11,0)),1,0)+IF(ISNUMBER(MATCH(G427,Sheet4!$F$2:$F$11,0)),1,0)+IF(ISNUMBER(MATCH(H427,Sheet4!$F$2:$F$11,0)),1,0)+IF(ISNUMBER(MATCH(I427,Sheet4!$F$2:$F$11,0)),1,0)+IF(ISNUMBER(MATCH(J427,Sheet4!$F$2:$F$11,0)),1,0))</f>
        <v>0</v>
      </c>
      <c r="P427" s="40" t="str">
        <f>IFERROR(INDEX(Sheet4!$G:$G,MATCH(Sheet1!B427,Sheet4!$F:$F,0))+INDEX(Sheet4!$G:$G,MATCH(Sheet1!C427,Sheet4!$F:$F,0))+INDEX(Sheet4!$G:$G,MATCH(Sheet1!D427,Sheet4!$F:$F,0))+INDEX(Sheet4!$G:$G,MATCH(Sheet1!E427,Sheet4!$F:$F,0))+INDEX(Sheet4!$G:$G,MATCH(Sheet1!F427,Sheet4!$F:$F,0))+INDEX(Sheet4!$G:$G,MATCH(Sheet1!G427,Sheet4!$F:$F,0))+INDEX(Sheet4!$G:$G,MATCH(Sheet1!H427,Sheet4!$F:$F,0))+INDEX(Sheet4!$G:$G,MATCH(Sheet1!I427,Sheet4!$F:$F,0))+INDEX(Sheet4!$G:$G,MATCH(Sheet1!J427,Sheet4!$F:$F,0)),"")</f>
        <v/>
      </c>
      <c r="Q427" s="15"/>
      <c r="R427" s="18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19"/>
      <c r="AD427" s="19"/>
      <c r="AE427" s="20"/>
      <c r="AF427">
        <f si="129" t="shared"/>
        <v>0</v>
      </c>
      <c r="AH427">
        <v>404</v>
      </c>
      <c r="AI427" t="str">
        <f si="128" t="shared"/>
        <v>Ben SimmonsIsaiah CanaanDevin BookerMonte MorrisWill BartonJoe InglesJosh JacksonP.J. TuckerKarl-Anthony Towns</v>
      </c>
      <c r="AJ427">
        <f si="130" t="shared"/>
        <v>0</v>
      </c>
      <c r="AK427">
        <f si="131" t="shared"/>
        <v>0</v>
      </c>
      <c r="AL427">
        <f si="132" t="shared"/>
        <v>0</v>
      </c>
      <c r="AM427">
        <f si="133" t="shared"/>
        <v>0</v>
      </c>
      <c r="AN427">
        <f si="134" t="shared"/>
        <v>0</v>
      </c>
      <c r="AO427">
        <f si="135" t="shared"/>
        <v>0</v>
      </c>
      <c r="AP427">
        <f si="136" t="shared"/>
        <v>0</v>
      </c>
      <c r="AQ427">
        <f si="137" t="shared"/>
        <v>0</v>
      </c>
      <c r="AR427">
        <f si="138" t="shared"/>
        <v>0</v>
      </c>
      <c r="AS427">
        <f si="139" t="shared"/>
        <v>0</v>
      </c>
      <c r="AU427" t="str">
        <f>IFERROR(VLOOKUP(C427,Results!$A$2:$B$240,2,FALSE)+VLOOKUP(D427,Results!$A$2:$B$240,2,FALSE)+VLOOKUP(E427,Results!$A$2:$B$240,2,FALSE)+VLOOKUP(F427,Results!$A$2:$B$240,2,FALSE)+VLOOKUP(G427,Results!$A$2:$B$240,2,FALSE)+VLOOKUP(H427,Results!$A$2:$B$240,2,FALSE)+VLOOKUP(I427,Results!$A$2:$B$240,2,FALSE)+VLOOKUP(J427,Results!$A$2:$B$240,2,FALSE)+VLOOKUP(B427,Results!$A$2:$B$240,2,FALSE)-MIN(VLOOKUP(C427,Results!$A$2:$B$240,2,FALSE),VLOOKUP(D427,Results!$A$2:$B$240,2,FALSE),VLOOKUP(E427,Results!$A$2:$B$240,2,FALSE),VLOOKUP(F427,Results!$A$2:$B$240,2,FALSE),VLOOKUP(G427,Results!$A$2:$B$240,2,FALSE),VLOOKUP(H427,Results!$A$2:$B$240,2,FALSE),VLOOKUP(I427,Results!$A$2:$B$240,2,FALSE),VLOOKUP(J427,Results!$A$2:$B$240,2,FALSE),VLOOKUP(B427,Results!$A$2:$B$240,2,FALSE)),"")</f>
        <v/>
      </c>
    </row>
    <row customHeight="1" ht="18.75" r="428" spans="2:47" x14ac:dyDescent="0.3">
      <c r="B428" s="7" t="s">
        <v>87</v>
      </c>
      <c r="C428" s="7" t="s">
        <v>171</v>
      </c>
      <c r="D428" s="7" t="s">
        <v>145</v>
      </c>
      <c r="E428" s="7" t="s">
        <v>146</v>
      </c>
      <c r="F428" s="7" t="s">
        <v>100</v>
      </c>
      <c r="G428" s="7" t="s">
        <v>179</v>
      </c>
      <c r="H428" s="7" t="s">
        <v>153</v>
      </c>
      <c r="I428" s="7" t="s">
        <v>152</v>
      </c>
      <c r="J428" s="7" t="s">
        <v>98</v>
      </c>
      <c r="K428" t="n">
        <v>15.0</v>
      </c>
      <c r="L428" s="30">
        <f si="126" t="shared"/>
        <v>0</v>
      </c>
      <c r="M428" s="6"/>
      <c r="N428" s="35" t="str">
        <f si="127" t="shared"/>
        <v/>
      </c>
      <c r="O428" s="59">
        <f>(IF(ISNUMBER(MATCH(B428,Sheet4!$K$92:$K$101,0)),1,0)+IF(ISNUMBER(MATCH(C428,Sheet4!$K$92:$K$101,0)),1,0)+IF(ISNUMBER(MATCH(D428,Sheet4!$K$92:$K$101,0)),1,0)+IF(ISNUMBER(MATCH(E428,Sheet4!$K$92:$K$101,0)),1,0)+IF(ISNUMBER(MATCH(F428,Sheet4!$K$92:$K$101,0)),1,0)+IF(ISNUMBER(MATCH(G428,Sheet4!$K$92:$K$101,0)),1,0)+IF(ISNUMBER(MATCH(H428,Sheet4!$K$92:$K$101,0)),1,0)+IF(ISNUMBER(MATCH(I428,Sheet4!$K$92:$K$101,0)),1,0)+IF(ISNUMBER(MATCH(J428,Sheet4!$K$92:$K$101,0)),1,0))
-
(IF(ISNUMBER(MATCH(B428,Sheet4!$F$2:$F$11,0)),1,0)+IF(ISNUMBER(MATCH(C428,Sheet4!$F$2:$F$11,0)),1,0)+IF(ISNUMBER(MATCH(D428,Sheet4!$F$2:$F$11,0)),1,0)+IF(ISNUMBER(MATCH(E428,Sheet4!$F$2:$F$11,0)),1,0)+IF(ISNUMBER(MATCH(F428,Sheet4!$F$2:$F$11,0)),1,0)+IF(ISNUMBER(MATCH(G428,Sheet4!$F$2:$F$11,0)),1,0)+IF(ISNUMBER(MATCH(H428,Sheet4!$F$2:$F$11,0)),1,0)+IF(ISNUMBER(MATCH(I428,Sheet4!$F$2:$F$11,0)),1,0)+IF(ISNUMBER(MATCH(J428,Sheet4!$F$2:$F$11,0)),1,0))</f>
        <v>0</v>
      </c>
      <c r="P428" s="40" t="str">
        <f>IFERROR(INDEX(Sheet4!$G:$G,MATCH(Sheet1!B428,Sheet4!$F:$F,0))+INDEX(Sheet4!$G:$G,MATCH(Sheet1!C428,Sheet4!$F:$F,0))+INDEX(Sheet4!$G:$G,MATCH(Sheet1!D428,Sheet4!$F:$F,0))+INDEX(Sheet4!$G:$G,MATCH(Sheet1!E428,Sheet4!$F:$F,0))+INDEX(Sheet4!$G:$G,MATCH(Sheet1!F428,Sheet4!$F:$F,0))+INDEX(Sheet4!$G:$G,MATCH(Sheet1!G428,Sheet4!$F:$F,0))+INDEX(Sheet4!$G:$G,MATCH(Sheet1!H428,Sheet4!$F:$F,0))+INDEX(Sheet4!$G:$G,MATCH(Sheet1!I428,Sheet4!$F:$F,0))+INDEX(Sheet4!$G:$G,MATCH(Sheet1!J428,Sheet4!$F:$F,0)),"")</f>
        <v/>
      </c>
      <c r="Q428" s="15"/>
      <c r="R428" s="18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19"/>
      <c r="AD428" s="19"/>
      <c r="AE428" s="20"/>
      <c r="AF428">
        <f si="129" t="shared"/>
        <v>0</v>
      </c>
      <c r="AH428">
        <v>405</v>
      </c>
      <c r="AI428" t="str">
        <f si="128" t="shared"/>
        <v>Ben SimmonsLandry ShametDonovan MitchellMonte MorrisWill BartonKelly OubreKenneth FariedPaul MillsapDeandre Ayton</v>
      </c>
      <c r="AJ428">
        <f si="130" t="shared"/>
        <v>0</v>
      </c>
      <c r="AK428">
        <f si="131" t="shared"/>
        <v>0</v>
      </c>
      <c r="AL428">
        <f si="132" t="shared"/>
        <v>0</v>
      </c>
      <c r="AM428">
        <f si="133" t="shared"/>
        <v>0</v>
      </c>
      <c r="AN428">
        <f si="134" t="shared"/>
        <v>0</v>
      </c>
      <c r="AO428">
        <f si="135" t="shared"/>
        <v>0</v>
      </c>
      <c r="AP428">
        <f si="136" t="shared"/>
        <v>0</v>
      </c>
      <c r="AQ428">
        <f si="137" t="shared"/>
        <v>0</v>
      </c>
      <c r="AR428">
        <f si="138" t="shared"/>
        <v>0</v>
      </c>
      <c r="AS428">
        <f si="139" t="shared"/>
        <v>0</v>
      </c>
      <c r="AU428" t="str">
        <f>IFERROR(VLOOKUP(C428,Results!$A$2:$B$240,2,FALSE)+VLOOKUP(D428,Results!$A$2:$B$240,2,FALSE)+VLOOKUP(E428,Results!$A$2:$B$240,2,FALSE)+VLOOKUP(F428,Results!$A$2:$B$240,2,FALSE)+VLOOKUP(G428,Results!$A$2:$B$240,2,FALSE)+VLOOKUP(H428,Results!$A$2:$B$240,2,FALSE)+VLOOKUP(I428,Results!$A$2:$B$240,2,FALSE)+VLOOKUP(J428,Results!$A$2:$B$240,2,FALSE)+VLOOKUP(B428,Results!$A$2:$B$240,2,FALSE)-MIN(VLOOKUP(C428,Results!$A$2:$B$240,2,FALSE),VLOOKUP(D428,Results!$A$2:$B$240,2,FALSE),VLOOKUP(E428,Results!$A$2:$B$240,2,FALSE),VLOOKUP(F428,Results!$A$2:$B$240,2,FALSE),VLOOKUP(G428,Results!$A$2:$B$240,2,FALSE),VLOOKUP(H428,Results!$A$2:$B$240,2,FALSE),VLOOKUP(I428,Results!$A$2:$B$240,2,FALSE),VLOOKUP(J428,Results!$A$2:$B$240,2,FALSE),VLOOKUP(B428,Results!$A$2:$B$240,2,FALSE)),"")</f>
        <v/>
      </c>
    </row>
    <row customHeight="1" ht="18.75" r="429" spans="2:47" x14ac:dyDescent="0.3">
      <c r="B429" s="7" t="s">
        <v>87</v>
      </c>
      <c r="C429" s="7" t="s">
        <v>108</v>
      </c>
      <c r="D429" s="7" t="s">
        <v>172</v>
      </c>
      <c r="E429" s="7" t="s">
        <v>146</v>
      </c>
      <c r="F429" s="7" t="s">
        <v>100</v>
      </c>
      <c r="G429" s="7" t="s">
        <v>159</v>
      </c>
      <c r="H429" s="7" t="s">
        <v>153</v>
      </c>
      <c r="I429" s="7" t="s">
        <v>152</v>
      </c>
      <c r="J429" s="7" t="s">
        <v>188</v>
      </c>
      <c r="K429" t="n">
        <v>15.0</v>
      </c>
      <c r="L429" s="30">
        <f si="126" t="shared"/>
        <v>0</v>
      </c>
      <c r="M429" s="6"/>
      <c r="N429" s="35" t="str">
        <f si="127" t="shared"/>
        <v/>
      </c>
      <c r="O429" s="59">
        <f>(IF(ISNUMBER(MATCH(B429,Sheet4!$K$92:$K$101,0)),1,0)+IF(ISNUMBER(MATCH(C429,Sheet4!$K$92:$K$101,0)),1,0)+IF(ISNUMBER(MATCH(D429,Sheet4!$K$92:$K$101,0)),1,0)+IF(ISNUMBER(MATCH(E429,Sheet4!$K$92:$K$101,0)),1,0)+IF(ISNUMBER(MATCH(F429,Sheet4!$K$92:$K$101,0)),1,0)+IF(ISNUMBER(MATCH(G429,Sheet4!$K$92:$K$101,0)),1,0)+IF(ISNUMBER(MATCH(H429,Sheet4!$K$92:$K$101,0)),1,0)+IF(ISNUMBER(MATCH(I429,Sheet4!$K$92:$K$101,0)),1,0)+IF(ISNUMBER(MATCH(J429,Sheet4!$K$92:$K$101,0)),1,0))
-
(IF(ISNUMBER(MATCH(B429,Sheet4!$F$2:$F$11,0)),1,0)+IF(ISNUMBER(MATCH(C429,Sheet4!$F$2:$F$11,0)),1,0)+IF(ISNUMBER(MATCH(D429,Sheet4!$F$2:$F$11,0)),1,0)+IF(ISNUMBER(MATCH(E429,Sheet4!$F$2:$F$11,0)),1,0)+IF(ISNUMBER(MATCH(F429,Sheet4!$F$2:$F$11,0)),1,0)+IF(ISNUMBER(MATCH(G429,Sheet4!$F$2:$F$11,0)),1,0)+IF(ISNUMBER(MATCH(H429,Sheet4!$F$2:$F$11,0)),1,0)+IF(ISNUMBER(MATCH(I429,Sheet4!$F$2:$F$11,0)),1,0)+IF(ISNUMBER(MATCH(J429,Sheet4!$F$2:$F$11,0)),1,0))</f>
        <v>0</v>
      </c>
      <c r="P429" s="40" t="str">
        <f>IFERROR(INDEX(Sheet4!$G:$G,MATCH(Sheet1!B429,Sheet4!$F:$F,0))+INDEX(Sheet4!$G:$G,MATCH(Sheet1!C429,Sheet4!$F:$F,0))+INDEX(Sheet4!$G:$G,MATCH(Sheet1!D429,Sheet4!$F:$F,0))+INDEX(Sheet4!$G:$G,MATCH(Sheet1!E429,Sheet4!$F:$F,0))+INDEX(Sheet4!$G:$G,MATCH(Sheet1!F429,Sheet4!$F:$F,0))+INDEX(Sheet4!$G:$G,MATCH(Sheet1!G429,Sheet4!$F:$F,0))+INDEX(Sheet4!$G:$G,MATCH(Sheet1!H429,Sheet4!$F:$F,0))+INDEX(Sheet4!$G:$G,MATCH(Sheet1!I429,Sheet4!$F:$F,0))+INDEX(Sheet4!$G:$G,MATCH(Sheet1!J429,Sheet4!$F:$F,0)),"")</f>
        <v/>
      </c>
      <c r="Q429" s="15"/>
      <c r="R429" s="18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19"/>
      <c r="AD429" s="19"/>
      <c r="AE429" s="20"/>
      <c r="AF429">
        <f si="129" t="shared"/>
        <v>0</v>
      </c>
      <c r="AH429">
        <v>406</v>
      </c>
      <c r="AI429" t="str">
        <f si="128" t="shared"/>
        <v>De'Aaron FoxJeremy LinJames HardenMonte MorrisMikal BridgesGerald GreenJosh JacksonPaul MillsapKarl-Anthony Towns</v>
      </c>
      <c r="AJ429">
        <f si="130" t="shared"/>
        <v>0</v>
      </c>
      <c r="AK429">
        <f si="131" t="shared"/>
        <v>0</v>
      </c>
      <c r="AL429">
        <f si="132" t="shared"/>
        <v>0</v>
      </c>
      <c r="AM429">
        <f si="133" t="shared"/>
        <v>0</v>
      </c>
      <c r="AN429">
        <f si="134" t="shared"/>
        <v>0</v>
      </c>
      <c r="AO429">
        <f si="135" t="shared"/>
        <v>0</v>
      </c>
      <c r="AP429">
        <f si="136" t="shared"/>
        <v>0</v>
      </c>
      <c r="AQ429">
        <f si="137" t="shared"/>
        <v>0</v>
      </c>
      <c r="AR429">
        <f si="138" t="shared"/>
        <v>0</v>
      </c>
      <c r="AS429">
        <f si="139" t="shared"/>
        <v>0</v>
      </c>
      <c r="AU429" t="str">
        <f>IFERROR(VLOOKUP(C429,Results!$A$2:$B$240,2,FALSE)+VLOOKUP(D429,Results!$A$2:$B$240,2,FALSE)+VLOOKUP(E429,Results!$A$2:$B$240,2,FALSE)+VLOOKUP(F429,Results!$A$2:$B$240,2,FALSE)+VLOOKUP(G429,Results!$A$2:$B$240,2,FALSE)+VLOOKUP(H429,Results!$A$2:$B$240,2,FALSE)+VLOOKUP(I429,Results!$A$2:$B$240,2,FALSE)+VLOOKUP(J429,Results!$A$2:$B$240,2,FALSE)+VLOOKUP(B429,Results!$A$2:$B$240,2,FALSE)-MIN(VLOOKUP(C429,Results!$A$2:$B$240,2,FALSE),VLOOKUP(D429,Results!$A$2:$B$240,2,FALSE),VLOOKUP(E429,Results!$A$2:$B$240,2,FALSE),VLOOKUP(F429,Results!$A$2:$B$240,2,FALSE),VLOOKUP(G429,Results!$A$2:$B$240,2,FALSE),VLOOKUP(H429,Results!$A$2:$B$240,2,FALSE),VLOOKUP(I429,Results!$A$2:$B$240,2,FALSE),VLOOKUP(J429,Results!$A$2:$B$240,2,FALSE),VLOOKUP(B429,Results!$A$2:$B$240,2,FALSE)),"")</f>
        <v/>
      </c>
    </row>
    <row customHeight="1" ht="18.75" r="430" spans="2:47" x14ac:dyDescent="0.3">
      <c r="B430" s="7" t="s">
        <v>166</v>
      </c>
      <c r="C430" s="7" t="s">
        <v>171</v>
      </c>
      <c r="D430" s="7" t="s">
        <v>172</v>
      </c>
      <c r="E430" s="7" t="s">
        <v>146</v>
      </c>
      <c r="F430" s="7" t="s">
        <v>177</v>
      </c>
      <c r="G430" s="7" t="s">
        <v>100</v>
      </c>
      <c r="H430" s="7" t="s">
        <v>153</v>
      </c>
      <c r="I430" s="7" t="s">
        <v>152</v>
      </c>
      <c r="J430" s="7" t="s">
        <v>98</v>
      </c>
      <c r="K430" t="n">
        <v>15.0</v>
      </c>
      <c r="L430" s="30">
        <f si="126" t="shared"/>
        <v>0</v>
      </c>
      <c r="M430" s="6"/>
      <c r="N430" s="35" t="str">
        <f si="127" t="shared"/>
        <v/>
      </c>
      <c r="O430" s="59">
        <f>(IF(ISNUMBER(MATCH(B430,Sheet4!$K$92:$K$101,0)),1,0)+IF(ISNUMBER(MATCH(C430,Sheet4!$K$92:$K$101,0)),1,0)+IF(ISNUMBER(MATCH(D430,Sheet4!$K$92:$K$101,0)),1,0)+IF(ISNUMBER(MATCH(E430,Sheet4!$K$92:$K$101,0)),1,0)+IF(ISNUMBER(MATCH(F430,Sheet4!$K$92:$K$101,0)),1,0)+IF(ISNUMBER(MATCH(G430,Sheet4!$K$92:$K$101,0)),1,0)+IF(ISNUMBER(MATCH(H430,Sheet4!$K$92:$K$101,0)),1,0)+IF(ISNUMBER(MATCH(I430,Sheet4!$K$92:$K$101,0)),1,0)+IF(ISNUMBER(MATCH(J430,Sheet4!$K$92:$K$101,0)),1,0))
-
(IF(ISNUMBER(MATCH(B430,Sheet4!$F$2:$F$11,0)),1,0)+IF(ISNUMBER(MATCH(C430,Sheet4!$F$2:$F$11,0)),1,0)+IF(ISNUMBER(MATCH(D430,Sheet4!$F$2:$F$11,0)),1,0)+IF(ISNUMBER(MATCH(E430,Sheet4!$F$2:$F$11,0)),1,0)+IF(ISNUMBER(MATCH(F430,Sheet4!$F$2:$F$11,0)),1,0)+IF(ISNUMBER(MATCH(G430,Sheet4!$F$2:$F$11,0)),1,0)+IF(ISNUMBER(MATCH(H430,Sheet4!$F$2:$F$11,0)),1,0)+IF(ISNUMBER(MATCH(I430,Sheet4!$F$2:$F$11,0)),1,0)+IF(ISNUMBER(MATCH(J430,Sheet4!$F$2:$F$11,0)),1,0))</f>
        <v>0</v>
      </c>
      <c r="P430" s="40" t="str">
        <f>IFERROR(INDEX(Sheet4!$G:$G,MATCH(Sheet1!B430,Sheet4!$F:$F,0))+INDEX(Sheet4!$G:$G,MATCH(Sheet1!C430,Sheet4!$F:$F,0))+INDEX(Sheet4!$G:$G,MATCH(Sheet1!D430,Sheet4!$F:$F,0))+INDEX(Sheet4!$G:$G,MATCH(Sheet1!E430,Sheet4!$F:$F,0))+INDEX(Sheet4!$G:$G,MATCH(Sheet1!F430,Sheet4!$F:$F,0))+INDEX(Sheet4!$G:$G,MATCH(Sheet1!G430,Sheet4!$F:$F,0))+INDEX(Sheet4!$G:$G,MATCH(Sheet1!H430,Sheet4!$F:$F,0))+INDEX(Sheet4!$G:$G,MATCH(Sheet1!I430,Sheet4!$F:$F,0))+INDEX(Sheet4!$G:$G,MATCH(Sheet1!J430,Sheet4!$F:$F,0)),"")</f>
        <v/>
      </c>
      <c r="Q430" s="15"/>
      <c r="R430" s="18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19"/>
      <c r="AD430" s="19"/>
      <c r="AE430" s="20"/>
      <c r="AF430">
        <f si="129" t="shared"/>
        <v>0</v>
      </c>
      <c r="AH430">
        <v>407</v>
      </c>
      <c r="AI430" t="str">
        <f si="128" t="shared"/>
        <v>Ben SimmonsIsaiah CanaanDevin BookerMonte MorrisWill BartonKelly OubreDerrick FavorsRichaun HolmesKarl-Anthony Towns</v>
      </c>
      <c r="AJ430">
        <f si="130" t="shared"/>
        <v>0</v>
      </c>
      <c r="AK430">
        <f si="131" t="shared"/>
        <v>0</v>
      </c>
      <c r="AL430">
        <f si="132" t="shared"/>
        <v>0</v>
      </c>
      <c r="AM430">
        <f si="133" t="shared"/>
        <v>0</v>
      </c>
      <c r="AN430">
        <f si="134" t="shared"/>
        <v>0</v>
      </c>
      <c r="AO430">
        <f si="135" t="shared"/>
        <v>0</v>
      </c>
      <c r="AP430">
        <f si="136" t="shared"/>
        <v>0</v>
      </c>
      <c r="AQ430">
        <f si="137" t="shared"/>
        <v>0</v>
      </c>
      <c r="AR430">
        <f si="138" t="shared"/>
        <v>0</v>
      </c>
      <c r="AS430">
        <f si="139" t="shared"/>
        <v>0</v>
      </c>
      <c r="AU430" t="str">
        <f>IFERROR(VLOOKUP(C430,Results!$A$2:$B$240,2,FALSE)+VLOOKUP(D430,Results!$A$2:$B$240,2,FALSE)+VLOOKUP(E430,Results!$A$2:$B$240,2,FALSE)+VLOOKUP(F430,Results!$A$2:$B$240,2,FALSE)+VLOOKUP(G430,Results!$A$2:$B$240,2,FALSE)+VLOOKUP(H430,Results!$A$2:$B$240,2,FALSE)+VLOOKUP(I430,Results!$A$2:$B$240,2,FALSE)+VLOOKUP(J430,Results!$A$2:$B$240,2,FALSE)+VLOOKUP(B430,Results!$A$2:$B$240,2,FALSE)-MIN(VLOOKUP(C430,Results!$A$2:$B$240,2,FALSE),VLOOKUP(D430,Results!$A$2:$B$240,2,FALSE),VLOOKUP(E430,Results!$A$2:$B$240,2,FALSE),VLOOKUP(F430,Results!$A$2:$B$240,2,FALSE),VLOOKUP(G430,Results!$A$2:$B$240,2,FALSE),VLOOKUP(H430,Results!$A$2:$B$240,2,FALSE),VLOOKUP(I430,Results!$A$2:$B$240,2,FALSE),VLOOKUP(J430,Results!$A$2:$B$240,2,FALSE),VLOOKUP(B430,Results!$A$2:$B$240,2,FALSE)),"")</f>
        <v/>
      </c>
    </row>
    <row customHeight="1" ht="18.75" r="431" spans="2:47" x14ac:dyDescent="0.3">
      <c r="B431" s="7" t="s">
        <v>108</v>
      </c>
      <c r="C431" s="7" t="s">
        <v>170</v>
      </c>
      <c r="D431" s="7" t="s">
        <v>172</v>
      </c>
      <c r="E431" s="7" t="s">
        <v>173</v>
      </c>
      <c r="F431" s="7" t="s">
        <v>150</v>
      </c>
      <c r="G431" s="7" t="s">
        <v>177</v>
      </c>
      <c r="H431" s="7" t="s">
        <v>181</v>
      </c>
      <c r="I431" s="7" t="s">
        <v>103</v>
      </c>
      <c r="J431" s="7" t="s">
        <v>98</v>
      </c>
      <c r="K431" t="n">
        <v>15.0</v>
      </c>
      <c r="L431" s="30">
        <f si="126" t="shared"/>
        <v>0</v>
      </c>
      <c r="M431" s="6"/>
      <c r="N431" s="35" t="str">
        <f si="127" t="shared"/>
        <v/>
      </c>
      <c r="O431" s="59">
        <f>(IF(ISNUMBER(MATCH(B431,Sheet4!$K$92:$K$101,0)),1,0)+IF(ISNUMBER(MATCH(C431,Sheet4!$K$92:$K$101,0)),1,0)+IF(ISNUMBER(MATCH(D431,Sheet4!$K$92:$K$101,0)),1,0)+IF(ISNUMBER(MATCH(E431,Sheet4!$K$92:$K$101,0)),1,0)+IF(ISNUMBER(MATCH(F431,Sheet4!$K$92:$K$101,0)),1,0)+IF(ISNUMBER(MATCH(G431,Sheet4!$K$92:$K$101,0)),1,0)+IF(ISNUMBER(MATCH(H431,Sheet4!$K$92:$K$101,0)),1,0)+IF(ISNUMBER(MATCH(I431,Sheet4!$K$92:$K$101,0)),1,0)+IF(ISNUMBER(MATCH(J431,Sheet4!$K$92:$K$101,0)),1,0))
-
(IF(ISNUMBER(MATCH(B431,Sheet4!$F$2:$F$11,0)),1,0)+IF(ISNUMBER(MATCH(C431,Sheet4!$F$2:$F$11,0)),1,0)+IF(ISNUMBER(MATCH(D431,Sheet4!$F$2:$F$11,0)),1,0)+IF(ISNUMBER(MATCH(E431,Sheet4!$F$2:$F$11,0)),1,0)+IF(ISNUMBER(MATCH(F431,Sheet4!$F$2:$F$11,0)),1,0)+IF(ISNUMBER(MATCH(G431,Sheet4!$F$2:$F$11,0)),1,0)+IF(ISNUMBER(MATCH(H431,Sheet4!$F$2:$F$11,0)),1,0)+IF(ISNUMBER(MATCH(I431,Sheet4!$F$2:$F$11,0)),1,0)+IF(ISNUMBER(MATCH(J431,Sheet4!$F$2:$F$11,0)),1,0))</f>
        <v>0</v>
      </c>
      <c r="P431" s="40" t="str">
        <f>IFERROR(INDEX(Sheet4!$G:$G,MATCH(Sheet1!B431,Sheet4!$F:$F,0))+INDEX(Sheet4!$G:$G,MATCH(Sheet1!C431,Sheet4!$F:$F,0))+INDEX(Sheet4!$G:$G,MATCH(Sheet1!D431,Sheet4!$F:$F,0))+INDEX(Sheet4!$G:$G,MATCH(Sheet1!E431,Sheet4!$F:$F,0))+INDEX(Sheet4!$G:$G,MATCH(Sheet1!F431,Sheet4!$F:$F,0))+INDEX(Sheet4!$G:$G,MATCH(Sheet1!G431,Sheet4!$F:$F,0))+INDEX(Sheet4!$G:$G,MATCH(Sheet1!H431,Sheet4!$F:$F,0))+INDEX(Sheet4!$G:$G,MATCH(Sheet1!I431,Sheet4!$F:$F,0))+INDEX(Sheet4!$G:$G,MATCH(Sheet1!J431,Sheet4!$F:$F,0)),"")</f>
        <v/>
      </c>
      <c r="Q431" s="15"/>
      <c r="R431" s="18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19"/>
      <c r="AD431" s="19"/>
      <c r="AE431" s="20"/>
      <c r="AF431">
        <f si="129" t="shared"/>
        <v>0</v>
      </c>
      <c r="AH431">
        <v>408</v>
      </c>
      <c r="AI431" t="str">
        <f si="128" t="shared"/>
        <v>Ben SimmonsLandry ShametJames HardenMonte MorrisJae CrowderCorey BrewerJosh JacksonDerrick FavorsRudy Gobert</v>
      </c>
      <c r="AJ431">
        <f si="130" t="shared"/>
        <v>0</v>
      </c>
      <c r="AK431">
        <f si="131" t="shared"/>
        <v>0</v>
      </c>
      <c r="AL431">
        <f si="132" t="shared"/>
        <v>0</v>
      </c>
      <c r="AM431">
        <f si="133" t="shared"/>
        <v>0</v>
      </c>
      <c r="AN431">
        <f si="134" t="shared"/>
        <v>0</v>
      </c>
      <c r="AO431">
        <f si="135" t="shared"/>
        <v>0</v>
      </c>
      <c r="AP431">
        <f si="136" t="shared"/>
        <v>0</v>
      </c>
      <c r="AQ431">
        <f si="137" t="shared"/>
        <v>0</v>
      </c>
      <c r="AR431">
        <f si="138" t="shared"/>
        <v>0</v>
      </c>
      <c r="AS431">
        <f si="139" t="shared"/>
        <v>0</v>
      </c>
      <c r="AU431" t="str">
        <f>IFERROR(VLOOKUP(C431,Results!$A$2:$B$240,2,FALSE)+VLOOKUP(D431,Results!$A$2:$B$240,2,FALSE)+VLOOKUP(E431,Results!$A$2:$B$240,2,FALSE)+VLOOKUP(F431,Results!$A$2:$B$240,2,FALSE)+VLOOKUP(G431,Results!$A$2:$B$240,2,FALSE)+VLOOKUP(H431,Results!$A$2:$B$240,2,FALSE)+VLOOKUP(I431,Results!$A$2:$B$240,2,FALSE)+VLOOKUP(J431,Results!$A$2:$B$240,2,FALSE)+VLOOKUP(B431,Results!$A$2:$B$240,2,FALSE)-MIN(VLOOKUP(C431,Results!$A$2:$B$240,2,FALSE),VLOOKUP(D431,Results!$A$2:$B$240,2,FALSE),VLOOKUP(E431,Results!$A$2:$B$240,2,FALSE),VLOOKUP(F431,Results!$A$2:$B$240,2,FALSE),VLOOKUP(G431,Results!$A$2:$B$240,2,FALSE),VLOOKUP(H431,Results!$A$2:$B$240,2,FALSE),VLOOKUP(I431,Results!$A$2:$B$240,2,FALSE),VLOOKUP(J431,Results!$A$2:$B$240,2,FALSE),VLOOKUP(B431,Results!$A$2:$B$240,2,FALSE)),"")</f>
        <v/>
      </c>
    </row>
    <row customHeight="1" ht="18.75" r="432" spans="2:47" x14ac:dyDescent="0.3">
      <c r="B432" s="7" t="s">
        <v>166</v>
      </c>
      <c r="C432" s="7" t="s">
        <v>108</v>
      </c>
      <c r="D432" s="7" t="s">
        <v>173</v>
      </c>
      <c r="E432" s="7" t="s">
        <v>146</v>
      </c>
      <c r="F432" s="7" t="s">
        <v>179</v>
      </c>
      <c r="G432" s="7" t="s">
        <v>159</v>
      </c>
      <c r="H432" s="7" t="s">
        <v>153</v>
      </c>
      <c r="I432" s="7" t="s">
        <v>93</v>
      </c>
      <c r="J432" s="7" t="s">
        <v>98</v>
      </c>
      <c r="K432" t="n">
        <v>15.0</v>
      </c>
      <c r="L432" s="30">
        <f si="126" t="shared"/>
        <v>0</v>
      </c>
      <c r="M432" s="6"/>
      <c r="N432" s="35" t="str">
        <f si="127" t="shared"/>
        <v/>
      </c>
      <c r="O432" s="59">
        <f>(IF(ISNUMBER(MATCH(B432,Sheet4!$K$92:$K$101,0)),1,0)+IF(ISNUMBER(MATCH(C432,Sheet4!$K$92:$K$101,0)),1,0)+IF(ISNUMBER(MATCH(D432,Sheet4!$K$92:$K$101,0)),1,0)+IF(ISNUMBER(MATCH(E432,Sheet4!$K$92:$K$101,0)),1,0)+IF(ISNUMBER(MATCH(F432,Sheet4!$K$92:$K$101,0)),1,0)+IF(ISNUMBER(MATCH(G432,Sheet4!$K$92:$K$101,0)),1,0)+IF(ISNUMBER(MATCH(H432,Sheet4!$K$92:$K$101,0)),1,0)+IF(ISNUMBER(MATCH(I432,Sheet4!$K$92:$K$101,0)),1,0)+IF(ISNUMBER(MATCH(J432,Sheet4!$K$92:$K$101,0)),1,0))
-
(IF(ISNUMBER(MATCH(B432,Sheet4!$F$2:$F$11,0)),1,0)+IF(ISNUMBER(MATCH(C432,Sheet4!$F$2:$F$11,0)),1,0)+IF(ISNUMBER(MATCH(D432,Sheet4!$F$2:$F$11,0)),1,0)+IF(ISNUMBER(MATCH(E432,Sheet4!$F$2:$F$11,0)),1,0)+IF(ISNUMBER(MATCH(F432,Sheet4!$F$2:$F$11,0)),1,0)+IF(ISNUMBER(MATCH(G432,Sheet4!$F$2:$F$11,0)),1,0)+IF(ISNUMBER(MATCH(H432,Sheet4!$F$2:$F$11,0)),1,0)+IF(ISNUMBER(MATCH(I432,Sheet4!$F$2:$F$11,0)),1,0)+IF(ISNUMBER(MATCH(J432,Sheet4!$F$2:$F$11,0)),1,0))</f>
        <v>0</v>
      </c>
      <c r="P432" s="40" t="str">
        <f>IFERROR(INDEX(Sheet4!$G:$G,MATCH(Sheet1!B432,Sheet4!$F:$F,0))+INDEX(Sheet4!$G:$G,MATCH(Sheet1!C432,Sheet4!$F:$F,0))+INDEX(Sheet4!$G:$G,MATCH(Sheet1!D432,Sheet4!$F:$F,0))+INDEX(Sheet4!$G:$G,MATCH(Sheet1!E432,Sheet4!$F:$F,0))+INDEX(Sheet4!$G:$G,MATCH(Sheet1!F432,Sheet4!$F:$F,0))+INDEX(Sheet4!$G:$G,MATCH(Sheet1!G432,Sheet4!$F:$F,0))+INDEX(Sheet4!$G:$G,MATCH(Sheet1!H432,Sheet4!$F:$F,0))+INDEX(Sheet4!$G:$G,MATCH(Sheet1!I432,Sheet4!$F:$F,0))+INDEX(Sheet4!$G:$G,MATCH(Sheet1!J432,Sheet4!$F:$F,0)),"")</f>
        <v/>
      </c>
      <c r="Q432" s="15"/>
      <c r="R432" s="18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19"/>
      <c r="AD432" s="19"/>
      <c r="AE432" s="20"/>
      <c r="AF432">
        <f si="129" t="shared"/>
        <v>0</v>
      </c>
      <c r="AH432">
        <v>409</v>
      </c>
      <c r="AI432" t="str">
        <f si="128" t="shared"/>
        <v>Ben SimmonsDe'Aaron FoxDevin BookerMonte MorrisMikal BridgesGerald GreenMarvin BagleyPaul MillsapRudy Gobert</v>
      </c>
      <c r="AJ432">
        <f si="130" t="shared"/>
        <v>0</v>
      </c>
      <c r="AK432">
        <f si="131" t="shared"/>
        <v>0</v>
      </c>
      <c r="AL432">
        <f si="132" t="shared"/>
        <v>0</v>
      </c>
      <c r="AM432">
        <f si="133" t="shared"/>
        <v>0</v>
      </c>
      <c r="AN432">
        <f si="134" t="shared"/>
        <v>0</v>
      </c>
      <c r="AO432">
        <f si="135" t="shared"/>
        <v>0</v>
      </c>
      <c r="AP432">
        <f si="136" t="shared"/>
        <v>0</v>
      </c>
      <c r="AQ432">
        <f si="137" t="shared"/>
        <v>0</v>
      </c>
      <c r="AR432">
        <f si="138" t="shared"/>
        <v>0</v>
      </c>
      <c r="AS432">
        <f si="139" t="shared"/>
        <v>0</v>
      </c>
      <c r="AU432" t="str">
        <f>IFERROR(VLOOKUP(C432,Results!$A$2:$B$240,2,FALSE)+VLOOKUP(D432,Results!$A$2:$B$240,2,FALSE)+VLOOKUP(E432,Results!$A$2:$B$240,2,FALSE)+VLOOKUP(F432,Results!$A$2:$B$240,2,FALSE)+VLOOKUP(G432,Results!$A$2:$B$240,2,FALSE)+VLOOKUP(H432,Results!$A$2:$B$240,2,FALSE)+VLOOKUP(I432,Results!$A$2:$B$240,2,FALSE)+VLOOKUP(J432,Results!$A$2:$B$240,2,FALSE)+VLOOKUP(B432,Results!$A$2:$B$240,2,FALSE)-MIN(VLOOKUP(C432,Results!$A$2:$B$240,2,FALSE),VLOOKUP(D432,Results!$A$2:$B$240,2,FALSE),VLOOKUP(E432,Results!$A$2:$B$240,2,FALSE),VLOOKUP(F432,Results!$A$2:$B$240,2,FALSE),VLOOKUP(G432,Results!$A$2:$B$240,2,FALSE),VLOOKUP(H432,Results!$A$2:$B$240,2,FALSE),VLOOKUP(I432,Results!$A$2:$B$240,2,FALSE),VLOOKUP(J432,Results!$A$2:$B$240,2,FALSE),VLOOKUP(B432,Results!$A$2:$B$240,2,FALSE)),"")</f>
        <v/>
      </c>
    </row>
    <row customHeight="1" ht="18.75" r="433" spans="2:47" x14ac:dyDescent="0.3">
      <c r="B433" s="7" t="s">
        <v>166</v>
      </c>
      <c r="C433" s="7" t="s">
        <v>108</v>
      </c>
      <c r="D433" s="7" t="s">
        <v>99</v>
      </c>
      <c r="E433" s="7" t="s">
        <v>146</v>
      </c>
      <c r="F433" s="7" t="s">
        <v>178</v>
      </c>
      <c r="G433" s="7" t="s">
        <v>159</v>
      </c>
      <c r="H433" s="7" t="s">
        <v>181</v>
      </c>
      <c r="I433" s="7" t="s">
        <v>152</v>
      </c>
      <c r="J433" s="7" t="s">
        <v>186</v>
      </c>
      <c r="K433" t="n">
        <v>15.0</v>
      </c>
      <c r="L433" s="30">
        <f si="126" t="shared"/>
        <v>0</v>
      </c>
      <c r="M433" s="6"/>
      <c r="N433" s="35" t="str">
        <f si="127" t="shared"/>
        <v/>
      </c>
      <c r="O433" s="59">
        <f>(IF(ISNUMBER(MATCH(B433,Sheet4!$K$92:$K$101,0)),1,0)+IF(ISNUMBER(MATCH(C433,Sheet4!$K$92:$K$101,0)),1,0)+IF(ISNUMBER(MATCH(D433,Sheet4!$K$92:$K$101,0)),1,0)+IF(ISNUMBER(MATCH(E433,Sheet4!$K$92:$K$101,0)),1,0)+IF(ISNUMBER(MATCH(F433,Sheet4!$K$92:$K$101,0)),1,0)+IF(ISNUMBER(MATCH(G433,Sheet4!$K$92:$K$101,0)),1,0)+IF(ISNUMBER(MATCH(H433,Sheet4!$K$92:$K$101,0)),1,0)+IF(ISNUMBER(MATCH(I433,Sheet4!$K$92:$K$101,0)),1,0)+IF(ISNUMBER(MATCH(J433,Sheet4!$K$92:$K$101,0)),1,0))
-
(IF(ISNUMBER(MATCH(B433,Sheet4!$F$2:$F$11,0)),1,0)+IF(ISNUMBER(MATCH(C433,Sheet4!$F$2:$F$11,0)),1,0)+IF(ISNUMBER(MATCH(D433,Sheet4!$F$2:$F$11,0)),1,0)+IF(ISNUMBER(MATCH(E433,Sheet4!$F$2:$F$11,0)),1,0)+IF(ISNUMBER(MATCH(F433,Sheet4!$F$2:$F$11,0)),1,0)+IF(ISNUMBER(MATCH(G433,Sheet4!$F$2:$F$11,0)),1,0)+IF(ISNUMBER(MATCH(H433,Sheet4!$F$2:$F$11,0)),1,0)+IF(ISNUMBER(MATCH(I433,Sheet4!$F$2:$F$11,0)),1,0)+IF(ISNUMBER(MATCH(J433,Sheet4!$F$2:$F$11,0)),1,0))</f>
        <v>0</v>
      </c>
      <c r="P433" s="40" t="str">
        <f>IFERROR(INDEX(Sheet4!$G:$G,MATCH(Sheet1!B433,Sheet4!$F:$F,0))+INDEX(Sheet4!$G:$G,MATCH(Sheet1!C433,Sheet4!$F:$F,0))+INDEX(Sheet4!$G:$G,MATCH(Sheet1!D433,Sheet4!$F:$F,0))+INDEX(Sheet4!$G:$G,MATCH(Sheet1!E433,Sheet4!$F:$F,0))+INDEX(Sheet4!$G:$G,MATCH(Sheet1!F433,Sheet4!$F:$F,0))+INDEX(Sheet4!$G:$G,MATCH(Sheet1!G433,Sheet4!$F:$F,0))+INDEX(Sheet4!$G:$G,MATCH(Sheet1!H433,Sheet4!$F:$F,0))+INDEX(Sheet4!$G:$G,MATCH(Sheet1!I433,Sheet4!$F:$F,0))+INDEX(Sheet4!$G:$G,MATCH(Sheet1!J433,Sheet4!$F:$F,0)),"")</f>
        <v/>
      </c>
      <c r="Q433" s="15"/>
      <c r="R433" s="18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19"/>
      <c r="AD433" s="19"/>
      <c r="AE433" s="20"/>
      <c r="AF433">
        <f si="129" t="shared"/>
        <v>0</v>
      </c>
      <c r="AH433">
        <v>410</v>
      </c>
      <c r="AI433" t="str">
        <f si="128" t="shared"/>
        <v>Ben SimmonsElie OkoboDevin BookerMonte MorrisKelly OubreCorey BrewerJohn CollinsDerrick FavorsKarl-Anthony Towns</v>
      </c>
      <c r="AJ433">
        <f si="130" t="shared"/>
        <v>0</v>
      </c>
      <c r="AK433">
        <f si="131" t="shared"/>
        <v>0</v>
      </c>
      <c r="AL433">
        <f si="132" t="shared"/>
        <v>0</v>
      </c>
      <c r="AM433">
        <f si="133" t="shared"/>
        <v>0</v>
      </c>
      <c r="AN433">
        <f si="134" t="shared"/>
        <v>0</v>
      </c>
      <c r="AO433">
        <f si="135" t="shared"/>
        <v>0</v>
      </c>
      <c r="AP433">
        <f si="136" t="shared"/>
        <v>0</v>
      </c>
      <c r="AQ433">
        <f si="137" t="shared"/>
        <v>0</v>
      </c>
      <c r="AR433">
        <f si="138" t="shared"/>
        <v>0</v>
      </c>
      <c r="AS433">
        <f si="139" t="shared"/>
        <v>0</v>
      </c>
      <c r="AU433" t="str">
        <f>IFERROR(VLOOKUP(C433,Results!$A$2:$B$240,2,FALSE)+VLOOKUP(D433,Results!$A$2:$B$240,2,FALSE)+VLOOKUP(E433,Results!$A$2:$B$240,2,FALSE)+VLOOKUP(F433,Results!$A$2:$B$240,2,FALSE)+VLOOKUP(G433,Results!$A$2:$B$240,2,FALSE)+VLOOKUP(H433,Results!$A$2:$B$240,2,FALSE)+VLOOKUP(I433,Results!$A$2:$B$240,2,FALSE)+VLOOKUP(J433,Results!$A$2:$B$240,2,FALSE)+VLOOKUP(B433,Results!$A$2:$B$240,2,FALSE)-MIN(VLOOKUP(C433,Results!$A$2:$B$240,2,FALSE),VLOOKUP(D433,Results!$A$2:$B$240,2,FALSE),VLOOKUP(E433,Results!$A$2:$B$240,2,FALSE),VLOOKUP(F433,Results!$A$2:$B$240,2,FALSE),VLOOKUP(G433,Results!$A$2:$B$240,2,FALSE),VLOOKUP(H433,Results!$A$2:$B$240,2,FALSE),VLOOKUP(I433,Results!$A$2:$B$240,2,FALSE),VLOOKUP(J433,Results!$A$2:$B$240,2,FALSE),VLOOKUP(B433,Results!$A$2:$B$240,2,FALSE)),"")</f>
        <v/>
      </c>
    </row>
    <row customHeight="1" ht="18.75" r="434" spans="2:47" x14ac:dyDescent="0.3">
      <c r="B434" s="7" t="s">
        <v>95</v>
      </c>
      <c r="C434" s="7" t="s">
        <v>170</v>
      </c>
      <c r="D434" s="7" t="s">
        <v>172</v>
      </c>
      <c r="E434" s="7" t="s">
        <v>173</v>
      </c>
      <c r="F434" s="7" t="s">
        <v>177</v>
      </c>
      <c r="G434" s="7" t="s">
        <v>178</v>
      </c>
      <c r="H434" s="7" t="s">
        <v>153</v>
      </c>
      <c r="I434" s="7" t="s">
        <v>152</v>
      </c>
      <c r="J434" s="7" t="s">
        <v>187</v>
      </c>
      <c r="K434" t="n">
        <v>15.0</v>
      </c>
      <c r="L434" s="30">
        <f si="126" t="shared"/>
        <v>0</v>
      </c>
      <c r="M434" s="6"/>
      <c r="N434" s="35" t="str">
        <f si="127" t="shared"/>
        <v/>
      </c>
      <c r="O434" s="59">
        <f>(IF(ISNUMBER(MATCH(B434,Sheet4!$K$92:$K$101,0)),1,0)+IF(ISNUMBER(MATCH(C434,Sheet4!$K$92:$K$101,0)),1,0)+IF(ISNUMBER(MATCH(D434,Sheet4!$K$92:$K$101,0)),1,0)+IF(ISNUMBER(MATCH(E434,Sheet4!$K$92:$K$101,0)),1,0)+IF(ISNUMBER(MATCH(F434,Sheet4!$K$92:$K$101,0)),1,0)+IF(ISNUMBER(MATCH(G434,Sheet4!$K$92:$K$101,0)),1,0)+IF(ISNUMBER(MATCH(H434,Sheet4!$K$92:$K$101,0)),1,0)+IF(ISNUMBER(MATCH(I434,Sheet4!$K$92:$K$101,0)),1,0)+IF(ISNUMBER(MATCH(J434,Sheet4!$K$92:$K$101,0)),1,0))
-
(IF(ISNUMBER(MATCH(B434,Sheet4!$F$2:$F$11,0)),1,0)+IF(ISNUMBER(MATCH(C434,Sheet4!$F$2:$F$11,0)),1,0)+IF(ISNUMBER(MATCH(D434,Sheet4!$F$2:$F$11,0)),1,0)+IF(ISNUMBER(MATCH(E434,Sheet4!$F$2:$F$11,0)),1,0)+IF(ISNUMBER(MATCH(F434,Sheet4!$F$2:$F$11,0)),1,0)+IF(ISNUMBER(MATCH(G434,Sheet4!$F$2:$F$11,0)),1,0)+IF(ISNUMBER(MATCH(H434,Sheet4!$F$2:$F$11,0)),1,0)+IF(ISNUMBER(MATCH(I434,Sheet4!$F$2:$F$11,0)),1,0)+IF(ISNUMBER(MATCH(J434,Sheet4!$F$2:$F$11,0)),1,0))</f>
        <v>0</v>
      </c>
      <c r="P434" s="40" t="str">
        <f>IFERROR(INDEX(Sheet4!$G:$G,MATCH(Sheet1!B434,Sheet4!$F:$F,0))+INDEX(Sheet4!$G:$G,MATCH(Sheet1!C434,Sheet4!$F:$F,0))+INDEX(Sheet4!$G:$G,MATCH(Sheet1!D434,Sheet4!$F:$F,0))+INDEX(Sheet4!$G:$G,MATCH(Sheet1!E434,Sheet4!$F:$F,0))+INDEX(Sheet4!$G:$G,MATCH(Sheet1!F434,Sheet4!$F:$F,0))+INDEX(Sheet4!$G:$G,MATCH(Sheet1!G434,Sheet4!$F:$F,0))+INDEX(Sheet4!$G:$G,MATCH(Sheet1!H434,Sheet4!$F:$F,0))+INDEX(Sheet4!$G:$G,MATCH(Sheet1!I434,Sheet4!$F:$F,0))+INDEX(Sheet4!$G:$G,MATCH(Sheet1!J434,Sheet4!$F:$F,0)),"")</f>
        <v/>
      </c>
      <c r="Q434" s="15"/>
      <c r="R434" s="18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19"/>
      <c r="AD434" s="19"/>
      <c r="AE434" s="20"/>
      <c r="AF434">
        <f si="129" t="shared"/>
        <v>0</v>
      </c>
      <c r="AH434">
        <v>411</v>
      </c>
      <c r="AI434" t="str">
        <f si="128" t="shared"/>
        <v>De'Aaron FoxIsaiah CanaanDonovan MitchellMonte MorrisKelly OubreMikal BridgesKenneth FariedJohn CollinsRudy Gobert</v>
      </c>
      <c r="AJ434">
        <f si="130" t="shared"/>
        <v>0</v>
      </c>
      <c r="AK434">
        <f si="131" t="shared"/>
        <v>0</v>
      </c>
      <c r="AL434">
        <f si="132" t="shared"/>
        <v>0</v>
      </c>
      <c r="AM434">
        <f si="133" t="shared"/>
        <v>0</v>
      </c>
      <c r="AN434">
        <f si="134" t="shared"/>
        <v>0</v>
      </c>
      <c r="AO434">
        <f si="135" t="shared"/>
        <v>0</v>
      </c>
      <c r="AP434">
        <f si="136" t="shared"/>
        <v>0</v>
      </c>
      <c r="AQ434">
        <f si="137" t="shared"/>
        <v>0</v>
      </c>
      <c r="AR434">
        <f si="138" t="shared"/>
        <v>0</v>
      </c>
      <c r="AS434">
        <f si="139" t="shared"/>
        <v>0</v>
      </c>
      <c r="AU434" t="str">
        <f>IFERROR(VLOOKUP(C434,Results!$A$2:$B$240,2,FALSE)+VLOOKUP(D434,Results!$A$2:$B$240,2,FALSE)+VLOOKUP(E434,Results!$A$2:$B$240,2,FALSE)+VLOOKUP(F434,Results!$A$2:$B$240,2,FALSE)+VLOOKUP(G434,Results!$A$2:$B$240,2,FALSE)+VLOOKUP(H434,Results!$A$2:$B$240,2,FALSE)+VLOOKUP(I434,Results!$A$2:$B$240,2,FALSE)+VLOOKUP(J434,Results!$A$2:$B$240,2,FALSE)+VLOOKUP(B434,Results!$A$2:$B$240,2,FALSE)-MIN(VLOOKUP(C434,Results!$A$2:$B$240,2,FALSE),VLOOKUP(D434,Results!$A$2:$B$240,2,FALSE),VLOOKUP(E434,Results!$A$2:$B$240,2,FALSE),VLOOKUP(F434,Results!$A$2:$B$240,2,FALSE),VLOOKUP(G434,Results!$A$2:$B$240,2,FALSE),VLOOKUP(H434,Results!$A$2:$B$240,2,FALSE),VLOOKUP(I434,Results!$A$2:$B$240,2,FALSE),VLOOKUP(J434,Results!$A$2:$B$240,2,FALSE),VLOOKUP(B434,Results!$A$2:$B$240,2,FALSE)),"")</f>
        <v/>
      </c>
    </row>
    <row customHeight="1" ht="18.75" r="435" spans="2:47" x14ac:dyDescent="0.3">
      <c r="B435" s="7" t="s">
        <v>87</v>
      </c>
      <c r="C435" s="7" t="s">
        <v>170</v>
      </c>
      <c r="D435" s="7" t="s">
        <v>173</v>
      </c>
      <c r="E435" s="7" t="s">
        <v>146</v>
      </c>
      <c r="F435" s="7" t="s">
        <v>150</v>
      </c>
      <c r="G435" s="7" t="s">
        <v>90</v>
      </c>
      <c r="H435" s="7" t="s">
        <v>92</v>
      </c>
      <c r="I435" s="7" t="s">
        <v>181</v>
      </c>
      <c r="J435" s="7" t="s">
        <v>156</v>
      </c>
      <c r="K435" t="n">
        <v>15.0</v>
      </c>
      <c r="L435" s="30">
        <f si="126" t="shared"/>
        <v>0</v>
      </c>
      <c r="M435" s="6"/>
      <c r="N435" s="35" t="str">
        <f si="127" t="shared"/>
        <v/>
      </c>
      <c r="O435" s="59">
        <f>(IF(ISNUMBER(MATCH(B435,Sheet4!$K$92:$K$101,0)),1,0)+IF(ISNUMBER(MATCH(C435,Sheet4!$K$92:$K$101,0)),1,0)+IF(ISNUMBER(MATCH(D435,Sheet4!$K$92:$K$101,0)),1,0)+IF(ISNUMBER(MATCH(E435,Sheet4!$K$92:$K$101,0)),1,0)+IF(ISNUMBER(MATCH(F435,Sheet4!$K$92:$K$101,0)),1,0)+IF(ISNUMBER(MATCH(G435,Sheet4!$K$92:$K$101,0)),1,0)+IF(ISNUMBER(MATCH(H435,Sheet4!$K$92:$K$101,0)),1,0)+IF(ISNUMBER(MATCH(I435,Sheet4!$K$92:$K$101,0)),1,0)+IF(ISNUMBER(MATCH(J435,Sheet4!$K$92:$K$101,0)),1,0))
-
(IF(ISNUMBER(MATCH(B435,Sheet4!$F$2:$F$11,0)),1,0)+IF(ISNUMBER(MATCH(C435,Sheet4!$F$2:$F$11,0)),1,0)+IF(ISNUMBER(MATCH(D435,Sheet4!$F$2:$F$11,0)),1,0)+IF(ISNUMBER(MATCH(E435,Sheet4!$F$2:$F$11,0)),1,0)+IF(ISNUMBER(MATCH(F435,Sheet4!$F$2:$F$11,0)),1,0)+IF(ISNUMBER(MATCH(G435,Sheet4!$F$2:$F$11,0)),1,0)+IF(ISNUMBER(MATCH(H435,Sheet4!$F$2:$F$11,0)),1,0)+IF(ISNUMBER(MATCH(I435,Sheet4!$F$2:$F$11,0)),1,0)+IF(ISNUMBER(MATCH(J435,Sheet4!$F$2:$F$11,0)),1,0))</f>
        <v>0</v>
      </c>
      <c r="P435" s="40" t="str">
        <f>IFERROR(INDEX(Sheet4!$G:$G,MATCH(Sheet1!B435,Sheet4!$F:$F,0))+INDEX(Sheet4!$G:$G,MATCH(Sheet1!C435,Sheet4!$F:$F,0))+INDEX(Sheet4!$G:$G,MATCH(Sheet1!D435,Sheet4!$F:$F,0))+INDEX(Sheet4!$G:$G,MATCH(Sheet1!E435,Sheet4!$F:$F,0))+INDEX(Sheet4!$G:$G,MATCH(Sheet1!F435,Sheet4!$F:$F,0))+INDEX(Sheet4!$G:$G,MATCH(Sheet1!G435,Sheet4!$F:$F,0))+INDEX(Sheet4!$G:$G,MATCH(Sheet1!H435,Sheet4!$F:$F,0))+INDEX(Sheet4!$G:$G,MATCH(Sheet1!I435,Sheet4!$F:$F,0))+INDEX(Sheet4!$G:$G,MATCH(Sheet1!J435,Sheet4!$F:$F,0)),"")</f>
        <v/>
      </c>
      <c r="Q435" s="15"/>
      <c r="R435" s="18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19"/>
      <c r="AD435" s="19"/>
      <c r="AE435" s="20"/>
      <c r="AF435">
        <f si="129" t="shared"/>
        <v>0</v>
      </c>
      <c r="AH435">
        <v>412</v>
      </c>
      <c r="AI435" t="str">
        <f si="128" t="shared"/>
        <v>Ben SimmonsLandry ShametDevin BookerMonte MorrisMikal BridgesTaurean PrinceJohn CollinsPaul MillsapKarl-Anthony Towns</v>
      </c>
      <c r="AJ435">
        <f si="130" t="shared"/>
        <v>0</v>
      </c>
      <c r="AK435">
        <f si="131" t="shared"/>
        <v>0</v>
      </c>
      <c r="AL435">
        <f si="132" t="shared"/>
        <v>0</v>
      </c>
      <c r="AM435">
        <f si="133" t="shared"/>
        <v>0</v>
      </c>
      <c r="AN435">
        <f si="134" t="shared"/>
        <v>0</v>
      </c>
      <c r="AO435">
        <f si="135" t="shared"/>
        <v>0</v>
      </c>
      <c r="AP435">
        <f si="136" t="shared"/>
        <v>0</v>
      </c>
      <c r="AQ435">
        <f si="137" t="shared"/>
        <v>0</v>
      </c>
      <c r="AR435">
        <f si="138" t="shared"/>
        <v>0</v>
      </c>
      <c r="AS435">
        <f si="139" t="shared"/>
        <v>0</v>
      </c>
      <c r="AU435" t="str">
        <f>IFERROR(VLOOKUP(C435,Results!$A$2:$B$240,2,FALSE)+VLOOKUP(D435,Results!$A$2:$B$240,2,FALSE)+VLOOKUP(E435,Results!$A$2:$B$240,2,FALSE)+VLOOKUP(F435,Results!$A$2:$B$240,2,FALSE)+VLOOKUP(G435,Results!$A$2:$B$240,2,FALSE)+VLOOKUP(H435,Results!$A$2:$B$240,2,FALSE)+VLOOKUP(I435,Results!$A$2:$B$240,2,FALSE)+VLOOKUP(J435,Results!$A$2:$B$240,2,FALSE)+VLOOKUP(B435,Results!$A$2:$B$240,2,FALSE)-MIN(VLOOKUP(C435,Results!$A$2:$B$240,2,FALSE),VLOOKUP(D435,Results!$A$2:$B$240,2,FALSE),VLOOKUP(E435,Results!$A$2:$B$240,2,FALSE),VLOOKUP(F435,Results!$A$2:$B$240,2,FALSE),VLOOKUP(G435,Results!$A$2:$B$240,2,FALSE),VLOOKUP(H435,Results!$A$2:$B$240,2,FALSE),VLOOKUP(I435,Results!$A$2:$B$240,2,FALSE),VLOOKUP(J435,Results!$A$2:$B$240,2,FALSE),VLOOKUP(B435,Results!$A$2:$B$240,2,FALSE)),"")</f>
        <v/>
      </c>
    </row>
    <row customHeight="1" ht="18.75" r="436" spans="2:47" x14ac:dyDescent="0.3">
      <c r="B436" s="7" t="s">
        <v>87</v>
      </c>
      <c r="C436" s="7" t="s">
        <v>170</v>
      </c>
      <c r="D436" s="7" t="s">
        <v>172</v>
      </c>
      <c r="E436" s="7" t="s">
        <v>173</v>
      </c>
      <c r="F436" s="7" t="s">
        <v>178</v>
      </c>
      <c r="G436" s="7" t="s">
        <v>100</v>
      </c>
      <c r="H436" s="7" t="s">
        <v>93</v>
      </c>
      <c r="I436" s="7" t="s">
        <v>152</v>
      </c>
      <c r="J436" s="7" t="s">
        <v>186</v>
      </c>
      <c r="K436" t="n">
        <v>15.0</v>
      </c>
      <c r="L436" s="30">
        <f si="126" t="shared"/>
        <v>0</v>
      </c>
      <c r="M436" s="6"/>
      <c r="N436" s="35" t="str">
        <f si="127" t="shared"/>
        <v/>
      </c>
      <c r="O436" s="59">
        <f>(IF(ISNUMBER(MATCH(B436,Sheet4!$K$92:$K$101,0)),1,0)+IF(ISNUMBER(MATCH(C436,Sheet4!$K$92:$K$101,0)),1,0)+IF(ISNUMBER(MATCH(D436,Sheet4!$K$92:$K$101,0)),1,0)+IF(ISNUMBER(MATCH(E436,Sheet4!$K$92:$K$101,0)),1,0)+IF(ISNUMBER(MATCH(F436,Sheet4!$K$92:$K$101,0)),1,0)+IF(ISNUMBER(MATCH(G436,Sheet4!$K$92:$K$101,0)),1,0)+IF(ISNUMBER(MATCH(H436,Sheet4!$K$92:$K$101,0)),1,0)+IF(ISNUMBER(MATCH(I436,Sheet4!$K$92:$K$101,0)),1,0)+IF(ISNUMBER(MATCH(J436,Sheet4!$K$92:$K$101,0)),1,0))
-
(IF(ISNUMBER(MATCH(B436,Sheet4!$F$2:$F$11,0)),1,0)+IF(ISNUMBER(MATCH(C436,Sheet4!$F$2:$F$11,0)),1,0)+IF(ISNUMBER(MATCH(D436,Sheet4!$F$2:$F$11,0)),1,0)+IF(ISNUMBER(MATCH(E436,Sheet4!$F$2:$F$11,0)),1,0)+IF(ISNUMBER(MATCH(F436,Sheet4!$F$2:$F$11,0)),1,0)+IF(ISNUMBER(MATCH(G436,Sheet4!$F$2:$F$11,0)),1,0)+IF(ISNUMBER(MATCH(H436,Sheet4!$F$2:$F$11,0)),1,0)+IF(ISNUMBER(MATCH(I436,Sheet4!$F$2:$F$11,0)),1,0)+IF(ISNUMBER(MATCH(J436,Sheet4!$F$2:$F$11,0)),1,0))</f>
        <v>0</v>
      </c>
      <c r="P436" s="40" t="str">
        <f>IFERROR(INDEX(Sheet4!$G:$G,MATCH(Sheet1!B436,Sheet4!$F:$F,0))+INDEX(Sheet4!$G:$G,MATCH(Sheet1!C436,Sheet4!$F:$F,0))+INDEX(Sheet4!$G:$G,MATCH(Sheet1!D436,Sheet4!$F:$F,0))+INDEX(Sheet4!$G:$G,MATCH(Sheet1!E436,Sheet4!$F:$F,0))+INDEX(Sheet4!$G:$G,MATCH(Sheet1!F436,Sheet4!$F:$F,0))+INDEX(Sheet4!$G:$G,MATCH(Sheet1!G436,Sheet4!$F:$F,0))+INDEX(Sheet4!$G:$G,MATCH(Sheet1!H436,Sheet4!$F:$F,0))+INDEX(Sheet4!$G:$G,MATCH(Sheet1!I436,Sheet4!$F:$F,0))+INDEX(Sheet4!$G:$G,MATCH(Sheet1!J436,Sheet4!$F:$F,0)),"")</f>
        <v/>
      </c>
      <c r="Q436" s="15"/>
      <c r="R436" s="18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19"/>
      <c r="AD436" s="19"/>
      <c r="AE436" s="20"/>
      <c r="AF436">
        <f si="129" t="shared"/>
        <v>0</v>
      </c>
      <c r="AH436">
        <v>413</v>
      </c>
      <c r="AI436" t="str">
        <f si="128" t="shared"/>
        <v>Ben SimmonsDe'Aaron FoxDevin BookerMalik BeasleyMikal BridgesGerald GreenPaul MillsapP.J. TuckerKarl-Anthony Towns</v>
      </c>
      <c r="AJ436">
        <f si="130" t="shared"/>
        <v>0</v>
      </c>
      <c r="AK436">
        <f si="131" t="shared"/>
        <v>0</v>
      </c>
      <c r="AL436">
        <f si="132" t="shared"/>
        <v>0</v>
      </c>
      <c r="AM436">
        <f si="133" t="shared"/>
        <v>0</v>
      </c>
      <c r="AN436">
        <f si="134" t="shared"/>
        <v>0</v>
      </c>
      <c r="AO436">
        <f si="135" t="shared"/>
        <v>0</v>
      </c>
      <c r="AP436">
        <f si="136" t="shared"/>
        <v>0</v>
      </c>
      <c r="AQ436">
        <f si="137" t="shared"/>
        <v>0</v>
      </c>
      <c r="AR436">
        <f si="138" t="shared"/>
        <v>0</v>
      </c>
      <c r="AS436">
        <f si="139" t="shared"/>
        <v>0</v>
      </c>
      <c r="AU436" t="str">
        <f>IFERROR(VLOOKUP(C436,Results!$A$2:$B$240,2,FALSE)+VLOOKUP(D436,Results!$A$2:$B$240,2,FALSE)+VLOOKUP(E436,Results!$A$2:$B$240,2,FALSE)+VLOOKUP(F436,Results!$A$2:$B$240,2,FALSE)+VLOOKUP(G436,Results!$A$2:$B$240,2,FALSE)+VLOOKUP(H436,Results!$A$2:$B$240,2,FALSE)+VLOOKUP(I436,Results!$A$2:$B$240,2,FALSE)+VLOOKUP(J436,Results!$A$2:$B$240,2,FALSE)+VLOOKUP(B436,Results!$A$2:$B$240,2,FALSE)-MIN(VLOOKUP(C436,Results!$A$2:$B$240,2,FALSE),VLOOKUP(D436,Results!$A$2:$B$240,2,FALSE),VLOOKUP(E436,Results!$A$2:$B$240,2,FALSE),VLOOKUP(F436,Results!$A$2:$B$240,2,FALSE),VLOOKUP(G436,Results!$A$2:$B$240,2,FALSE),VLOOKUP(H436,Results!$A$2:$B$240,2,FALSE),VLOOKUP(I436,Results!$A$2:$B$240,2,FALSE),VLOOKUP(J436,Results!$A$2:$B$240,2,FALSE),VLOOKUP(B436,Results!$A$2:$B$240,2,FALSE)),"")</f>
        <v/>
      </c>
    </row>
    <row customHeight="1" ht="18.75" r="437" spans="2:47" x14ac:dyDescent="0.3">
      <c r="B437" s="7" t="s">
        <v>166</v>
      </c>
      <c r="C437" s="7" t="s">
        <v>95</v>
      </c>
      <c r="D437" s="7" t="s">
        <v>173</v>
      </c>
      <c r="E437" s="7" t="s">
        <v>146</v>
      </c>
      <c r="F437" s="7" t="s">
        <v>177</v>
      </c>
      <c r="G437" s="7" t="s">
        <v>105</v>
      </c>
      <c r="H437" s="7" t="s">
        <v>152</v>
      </c>
      <c r="I437" s="7" t="s">
        <v>155</v>
      </c>
      <c r="J437" s="7" t="s">
        <v>186</v>
      </c>
      <c r="K437" t="n">
        <v>15.0</v>
      </c>
      <c r="L437" s="30">
        <f si="126" t="shared"/>
        <v>0</v>
      </c>
      <c r="M437" s="6"/>
      <c r="N437" s="35" t="str">
        <f si="127" t="shared"/>
        <v/>
      </c>
      <c r="O437" s="59">
        <f>(IF(ISNUMBER(MATCH(B437,Sheet4!$K$92:$K$101,0)),1,0)+IF(ISNUMBER(MATCH(C437,Sheet4!$K$92:$K$101,0)),1,0)+IF(ISNUMBER(MATCH(D437,Sheet4!$K$92:$K$101,0)),1,0)+IF(ISNUMBER(MATCH(E437,Sheet4!$K$92:$K$101,0)),1,0)+IF(ISNUMBER(MATCH(F437,Sheet4!$K$92:$K$101,0)),1,0)+IF(ISNUMBER(MATCH(G437,Sheet4!$K$92:$K$101,0)),1,0)+IF(ISNUMBER(MATCH(H437,Sheet4!$K$92:$K$101,0)),1,0)+IF(ISNUMBER(MATCH(I437,Sheet4!$K$92:$K$101,0)),1,0)+IF(ISNUMBER(MATCH(J437,Sheet4!$K$92:$K$101,0)),1,0))
-
(IF(ISNUMBER(MATCH(B437,Sheet4!$F$2:$F$11,0)),1,0)+IF(ISNUMBER(MATCH(C437,Sheet4!$F$2:$F$11,0)),1,0)+IF(ISNUMBER(MATCH(D437,Sheet4!$F$2:$F$11,0)),1,0)+IF(ISNUMBER(MATCH(E437,Sheet4!$F$2:$F$11,0)),1,0)+IF(ISNUMBER(MATCH(F437,Sheet4!$F$2:$F$11,0)),1,0)+IF(ISNUMBER(MATCH(G437,Sheet4!$F$2:$F$11,0)),1,0)+IF(ISNUMBER(MATCH(H437,Sheet4!$F$2:$F$11,0)),1,0)+IF(ISNUMBER(MATCH(I437,Sheet4!$F$2:$F$11,0)),1,0)+IF(ISNUMBER(MATCH(J437,Sheet4!$F$2:$F$11,0)),1,0))</f>
        <v>0</v>
      </c>
      <c r="P437" s="40" t="str">
        <f>IFERROR(INDEX(Sheet4!$G:$G,MATCH(Sheet1!B437,Sheet4!$F:$F,0))+INDEX(Sheet4!$G:$G,MATCH(Sheet1!C437,Sheet4!$F:$F,0))+INDEX(Sheet4!$G:$G,MATCH(Sheet1!D437,Sheet4!$F:$F,0))+INDEX(Sheet4!$G:$G,MATCH(Sheet1!E437,Sheet4!$F:$F,0))+INDEX(Sheet4!$G:$G,MATCH(Sheet1!F437,Sheet4!$F:$F,0))+INDEX(Sheet4!$G:$G,MATCH(Sheet1!G437,Sheet4!$F:$F,0))+INDEX(Sheet4!$G:$G,MATCH(Sheet1!H437,Sheet4!$F:$F,0))+INDEX(Sheet4!$G:$G,MATCH(Sheet1!I437,Sheet4!$F:$F,0))+INDEX(Sheet4!$G:$G,MATCH(Sheet1!J437,Sheet4!$F:$F,0)),"")</f>
        <v/>
      </c>
      <c r="Q437" s="15"/>
      <c r="R437" s="18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19"/>
      <c r="AD437" s="19"/>
      <c r="AE437" s="20"/>
      <c r="AF437">
        <f si="129" t="shared"/>
        <v>0</v>
      </c>
      <c r="AH437">
        <v>414</v>
      </c>
      <c r="AI437" t="str">
        <f si="128" t="shared"/>
        <v>Ben SimmonsJeremy LinDevin BookerMonte MorrisWill BartonRoyce O'NealeKenneth FariedJosh JacksonRudy Gobert</v>
      </c>
      <c r="AJ437">
        <f si="130" t="shared"/>
        <v>0</v>
      </c>
      <c r="AK437">
        <f si="131" t="shared"/>
        <v>0</v>
      </c>
      <c r="AL437">
        <f si="132" t="shared"/>
        <v>0</v>
      </c>
      <c r="AM437">
        <f si="133" t="shared"/>
        <v>0</v>
      </c>
      <c r="AN437">
        <f si="134" t="shared"/>
        <v>0</v>
      </c>
      <c r="AO437">
        <f si="135" t="shared"/>
        <v>0</v>
      </c>
      <c r="AP437">
        <f si="136" t="shared"/>
        <v>0</v>
      </c>
      <c r="AQ437">
        <f si="137" t="shared"/>
        <v>0</v>
      </c>
      <c r="AR437">
        <f si="138" t="shared"/>
        <v>0</v>
      </c>
      <c r="AS437">
        <f si="139" t="shared"/>
        <v>0</v>
      </c>
      <c r="AU437" t="str">
        <f>IFERROR(VLOOKUP(C437,Results!$A$2:$B$240,2,FALSE)+VLOOKUP(D437,Results!$A$2:$B$240,2,FALSE)+VLOOKUP(E437,Results!$A$2:$B$240,2,FALSE)+VLOOKUP(F437,Results!$A$2:$B$240,2,FALSE)+VLOOKUP(G437,Results!$A$2:$B$240,2,FALSE)+VLOOKUP(H437,Results!$A$2:$B$240,2,FALSE)+VLOOKUP(I437,Results!$A$2:$B$240,2,FALSE)+VLOOKUP(J437,Results!$A$2:$B$240,2,FALSE)+VLOOKUP(B437,Results!$A$2:$B$240,2,FALSE)-MIN(VLOOKUP(C437,Results!$A$2:$B$240,2,FALSE),VLOOKUP(D437,Results!$A$2:$B$240,2,FALSE),VLOOKUP(E437,Results!$A$2:$B$240,2,FALSE),VLOOKUP(F437,Results!$A$2:$B$240,2,FALSE),VLOOKUP(G437,Results!$A$2:$B$240,2,FALSE),VLOOKUP(H437,Results!$A$2:$B$240,2,FALSE),VLOOKUP(I437,Results!$A$2:$B$240,2,FALSE),VLOOKUP(J437,Results!$A$2:$B$240,2,FALSE),VLOOKUP(B437,Results!$A$2:$B$240,2,FALSE)),"")</f>
        <v/>
      </c>
    </row>
    <row customHeight="1" ht="18.75" r="438" spans="2:47" x14ac:dyDescent="0.3">
      <c r="B438" s="7" t="s">
        <v>166</v>
      </c>
      <c r="C438" s="7" t="s">
        <v>87</v>
      </c>
      <c r="D438" s="7" t="s">
        <v>172</v>
      </c>
      <c r="E438" s="7" t="s">
        <v>146</v>
      </c>
      <c r="F438" s="7" t="s">
        <v>178</v>
      </c>
      <c r="G438" s="7" t="s">
        <v>159</v>
      </c>
      <c r="H438" s="7" t="s">
        <v>181</v>
      </c>
      <c r="I438" s="7" t="s">
        <v>183</v>
      </c>
      <c r="J438" s="7" t="s">
        <v>186</v>
      </c>
      <c r="K438" t="n">
        <v>15.0</v>
      </c>
      <c r="L438" s="30">
        <f si="126" t="shared"/>
        <v>0</v>
      </c>
      <c r="M438" s="6"/>
      <c r="N438" s="35" t="str">
        <f si="127" t="shared"/>
        <v/>
      </c>
      <c r="O438" s="59">
        <f>(IF(ISNUMBER(MATCH(B438,Sheet4!$K$92:$K$101,0)),1,0)+IF(ISNUMBER(MATCH(C438,Sheet4!$K$92:$K$101,0)),1,0)+IF(ISNUMBER(MATCH(D438,Sheet4!$K$92:$K$101,0)),1,0)+IF(ISNUMBER(MATCH(E438,Sheet4!$K$92:$K$101,0)),1,0)+IF(ISNUMBER(MATCH(F438,Sheet4!$K$92:$K$101,0)),1,0)+IF(ISNUMBER(MATCH(G438,Sheet4!$K$92:$K$101,0)),1,0)+IF(ISNUMBER(MATCH(H438,Sheet4!$K$92:$K$101,0)),1,0)+IF(ISNUMBER(MATCH(I438,Sheet4!$K$92:$K$101,0)),1,0)+IF(ISNUMBER(MATCH(J438,Sheet4!$K$92:$K$101,0)),1,0))
-
(IF(ISNUMBER(MATCH(B438,Sheet4!$F$2:$F$11,0)),1,0)+IF(ISNUMBER(MATCH(C438,Sheet4!$F$2:$F$11,0)),1,0)+IF(ISNUMBER(MATCH(D438,Sheet4!$F$2:$F$11,0)),1,0)+IF(ISNUMBER(MATCH(E438,Sheet4!$F$2:$F$11,0)),1,0)+IF(ISNUMBER(MATCH(F438,Sheet4!$F$2:$F$11,0)),1,0)+IF(ISNUMBER(MATCH(G438,Sheet4!$F$2:$F$11,0)),1,0)+IF(ISNUMBER(MATCH(H438,Sheet4!$F$2:$F$11,0)),1,0)+IF(ISNUMBER(MATCH(I438,Sheet4!$F$2:$F$11,0)),1,0)+IF(ISNUMBER(MATCH(J438,Sheet4!$F$2:$F$11,0)),1,0))</f>
        <v>0</v>
      </c>
      <c r="P438" s="40" t="str">
        <f>IFERROR(INDEX(Sheet4!$G:$G,MATCH(Sheet1!B438,Sheet4!$F:$F,0))+INDEX(Sheet4!$G:$G,MATCH(Sheet1!C438,Sheet4!$F:$F,0))+INDEX(Sheet4!$G:$G,MATCH(Sheet1!D438,Sheet4!$F:$F,0))+INDEX(Sheet4!$G:$G,MATCH(Sheet1!E438,Sheet4!$F:$F,0))+INDEX(Sheet4!$G:$G,MATCH(Sheet1!F438,Sheet4!$F:$F,0))+INDEX(Sheet4!$G:$G,MATCH(Sheet1!G438,Sheet4!$F:$F,0))+INDEX(Sheet4!$G:$G,MATCH(Sheet1!H438,Sheet4!$F:$F,0))+INDEX(Sheet4!$G:$G,MATCH(Sheet1!I438,Sheet4!$F:$F,0))+INDEX(Sheet4!$G:$G,MATCH(Sheet1!J438,Sheet4!$F:$F,0)),"")</f>
        <v/>
      </c>
      <c r="Q438" s="15"/>
      <c r="R438" s="18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19"/>
      <c r="AD438" s="19"/>
      <c r="AE438" s="20"/>
      <c r="AF438">
        <f si="129" t="shared"/>
        <v>0</v>
      </c>
      <c r="AH438">
        <v>415</v>
      </c>
      <c r="AI438" t="str">
        <f si="128" t="shared"/>
        <v>Ben SimmonsElie OkoboJimmy ButlerMalik BeasleyKelly OubreCorey BrewerKenneth FariedJosh JacksonRudy Gobert</v>
      </c>
      <c r="AJ438">
        <f si="130" t="shared"/>
        <v>0</v>
      </c>
      <c r="AK438">
        <f si="131" t="shared"/>
        <v>0</v>
      </c>
      <c r="AL438">
        <f si="132" t="shared"/>
        <v>0</v>
      </c>
      <c r="AM438">
        <f si="133" t="shared"/>
        <v>0</v>
      </c>
      <c r="AN438">
        <f si="134" t="shared"/>
        <v>0</v>
      </c>
      <c r="AO438">
        <f si="135" t="shared"/>
        <v>0</v>
      </c>
      <c r="AP438">
        <f si="136" t="shared"/>
        <v>0</v>
      </c>
      <c r="AQ438">
        <f si="137" t="shared"/>
        <v>0</v>
      </c>
      <c r="AR438">
        <f si="138" t="shared"/>
        <v>0</v>
      </c>
      <c r="AS438">
        <f si="139" t="shared"/>
        <v>0</v>
      </c>
      <c r="AU438" t="str">
        <f>IFERROR(VLOOKUP(C438,Results!$A$2:$B$240,2,FALSE)+VLOOKUP(D438,Results!$A$2:$B$240,2,FALSE)+VLOOKUP(E438,Results!$A$2:$B$240,2,FALSE)+VLOOKUP(F438,Results!$A$2:$B$240,2,FALSE)+VLOOKUP(G438,Results!$A$2:$B$240,2,FALSE)+VLOOKUP(H438,Results!$A$2:$B$240,2,FALSE)+VLOOKUP(I438,Results!$A$2:$B$240,2,FALSE)+VLOOKUP(J438,Results!$A$2:$B$240,2,FALSE)+VLOOKUP(B438,Results!$A$2:$B$240,2,FALSE)-MIN(VLOOKUP(C438,Results!$A$2:$B$240,2,FALSE),VLOOKUP(D438,Results!$A$2:$B$240,2,FALSE),VLOOKUP(E438,Results!$A$2:$B$240,2,FALSE),VLOOKUP(F438,Results!$A$2:$B$240,2,FALSE),VLOOKUP(G438,Results!$A$2:$B$240,2,FALSE),VLOOKUP(H438,Results!$A$2:$B$240,2,FALSE),VLOOKUP(I438,Results!$A$2:$B$240,2,FALSE),VLOOKUP(J438,Results!$A$2:$B$240,2,FALSE),VLOOKUP(B438,Results!$A$2:$B$240,2,FALSE)),"")</f>
        <v/>
      </c>
    </row>
    <row customHeight="1" ht="18.75" r="439" spans="2:47" x14ac:dyDescent="0.3">
      <c r="B439" s="7" t="s">
        <v>166</v>
      </c>
      <c r="C439" s="7" t="s">
        <v>87</v>
      </c>
      <c r="D439" s="7" t="s">
        <v>173</v>
      </c>
      <c r="E439" s="7" t="s">
        <v>146</v>
      </c>
      <c r="F439" s="7" t="s">
        <v>96</v>
      </c>
      <c r="G439" s="7" t="s">
        <v>159</v>
      </c>
      <c r="H439" s="7" t="s">
        <v>92</v>
      </c>
      <c r="I439" s="7" t="s">
        <v>93</v>
      </c>
      <c r="J439" s="7" t="s">
        <v>187</v>
      </c>
      <c r="K439" t="n">
        <v>15.0</v>
      </c>
      <c r="L439" s="30">
        <f si="126" t="shared"/>
        <v>0</v>
      </c>
      <c r="M439" s="6"/>
      <c r="N439" s="35" t="str">
        <f si="127" t="shared"/>
        <v/>
      </c>
      <c r="O439" s="59">
        <f>(IF(ISNUMBER(MATCH(B439,Sheet4!$K$92:$K$101,0)),1,0)+IF(ISNUMBER(MATCH(C439,Sheet4!$K$92:$K$101,0)),1,0)+IF(ISNUMBER(MATCH(D439,Sheet4!$K$92:$K$101,0)),1,0)+IF(ISNUMBER(MATCH(E439,Sheet4!$K$92:$K$101,0)),1,0)+IF(ISNUMBER(MATCH(F439,Sheet4!$K$92:$K$101,0)),1,0)+IF(ISNUMBER(MATCH(G439,Sheet4!$K$92:$K$101,0)),1,0)+IF(ISNUMBER(MATCH(H439,Sheet4!$K$92:$K$101,0)),1,0)+IF(ISNUMBER(MATCH(I439,Sheet4!$K$92:$K$101,0)),1,0)+IF(ISNUMBER(MATCH(J439,Sheet4!$K$92:$K$101,0)),1,0))
-
(IF(ISNUMBER(MATCH(B439,Sheet4!$F$2:$F$11,0)),1,0)+IF(ISNUMBER(MATCH(C439,Sheet4!$F$2:$F$11,0)),1,0)+IF(ISNUMBER(MATCH(D439,Sheet4!$F$2:$F$11,0)),1,0)+IF(ISNUMBER(MATCH(E439,Sheet4!$F$2:$F$11,0)),1,0)+IF(ISNUMBER(MATCH(F439,Sheet4!$F$2:$F$11,0)),1,0)+IF(ISNUMBER(MATCH(G439,Sheet4!$F$2:$F$11,0)),1,0)+IF(ISNUMBER(MATCH(H439,Sheet4!$F$2:$F$11,0)),1,0)+IF(ISNUMBER(MATCH(I439,Sheet4!$F$2:$F$11,0)),1,0)+IF(ISNUMBER(MATCH(J439,Sheet4!$F$2:$F$11,0)),1,0))</f>
        <v>0</v>
      </c>
      <c r="P439" s="40" t="str">
        <f>IFERROR(INDEX(Sheet4!$G:$G,MATCH(Sheet1!B439,Sheet4!$F:$F,0))+INDEX(Sheet4!$G:$G,MATCH(Sheet1!C439,Sheet4!$F:$F,0))+INDEX(Sheet4!$G:$G,MATCH(Sheet1!D439,Sheet4!$F:$F,0))+INDEX(Sheet4!$G:$G,MATCH(Sheet1!E439,Sheet4!$F:$F,0))+INDEX(Sheet4!$G:$G,MATCH(Sheet1!F439,Sheet4!$F:$F,0))+INDEX(Sheet4!$G:$G,MATCH(Sheet1!G439,Sheet4!$F:$F,0))+INDEX(Sheet4!$G:$G,MATCH(Sheet1!H439,Sheet4!$F:$F,0))+INDEX(Sheet4!$G:$G,MATCH(Sheet1!I439,Sheet4!$F:$F,0))+INDEX(Sheet4!$G:$G,MATCH(Sheet1!J439,Sheet4!$F:$F,0)),"")</f>
        <v/>
      </c>
      <c r="Q439" s="15"/>
      <c r="R439" s="18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19"/>
      <c r="AD439" s="19"/>
      <c r="AE439" s="20"/>
      <c r="AF439">
        <f si="129" t="shared"/>
        <v>0</v>
      </c>
      <c r="AH439">
        <v>416</v>
      </c>
      <c r="AI439" t="str">
        <f si="128" t="shared"/>
        <v>Ben SimmonsElie OkoboJames HardenMonte MorrisKelly OubreRoyce O'NealeJosh JacksonPaul MillsapDeandre Ayton</v>
      </c>
      <c r="AJ439">
        <f si="130" t="shared"/>
        <v>0</v>
      </c>
      <c r="AK439">
        <f si="131" t="shared"/>
        <v>0</v>
      </c>
      <c r="AL439">
        <f si="132" t="shared"/>
        <v>0</v>
      </c>
      <c r="AM439">
        <f si="133" t="shared"/>
        <v>0</v>
      </c>
      <c r="AN439">
        <f si="134" t="shared"/>
        <v>0</v>
      </c>
      <c r="AO439">
        <f si="135" t="shared"/>
        <v>0</v>
      </c>
      <c r="AP439">
        <f si="136" t="shared"/>
        <v>0</v>
      </c>
      <c r="AQ439">
        <f si="137" t="shared"/>
        <v>0</v>
      </c>
      <c r="AR439">
        <f si="138" t="shared"/>
        <v>0</v>
      </c>
      <c r="AS439">
        <f si="139" t="shared"/>
        <v>0</v>
      </c>
      <c r="AU439" t="str">
        <f>IFERROR(VLOOKUP(C439,Results!$A$2:$B$240,2,FALSE)+VLOOKUP(D439,Results!$A$2:$B$240,2,FALSE)+VLOOKUP(E439,Results!$A$2:$B$240,2,FALSE)+VLOOKUP(F439,Results!$A$2:$B$240,2,FALSE)+VLOOKUP(G439,Results!$A$2:$B$240,2,FALSE)+VLOOKUP(H439,Results!$A$2:$B$240,2,FALSE)+VLOOKUP(I439,Results!$A$2:$B$240,2,FALSE)+VLOOKUP(J439,Results!$A$2:$B$240,2,FALSE)+VLOOKUP(B439,Results!$A$2:$B$240,2,FALSE)-MIN(VLOOKUP(C439,Results!$A$2:$B$240,2,FALSE),VLOOKUP(D439,Results!$A$2:$B$240,2,FALSE),VLOOKUP(E439,Results!$A$2:$B$240,2,FALSE),VLOOKUP(F439,Results!$A$2:$B$240,2,FALSE),VLOOKUP(G439,Results!$A$2:$B$240,2,FALSE),VLOOKUP(H439,Results!$A$2:$B$240,2,FALSE),VLOOKUP(I439,Results!$A$2:$B$240,2,FALSE),VLOOKUP(J439,Results!$A$2:$B$240,2,FALSE),VLOOKUP(B439,Results!$A$2:$B$240,2,FALSE)),"")</f>
        <v/>
      </c>
    </row>
    <row customHeight="1" ht="18.75" r="440" spans="2:47" x14ac:dyDescent="0.3">
      <c r="B440" s="7" t="s">
        <v>95</v>
      </c>
      <c r="C440" s="7" t="s">
        <v>171</v>
      </c>
      <c r="D440" s="7" t="s">
        <v>172</v>
      </c>
      <c r="E440" s="7" t="s">
        <v>146</v>
      </c>
      <c r="F440" s="7" t="s">
        <v>150</v>
      </c>
      <c r="G440" s="7" t="s">
        <v>177</v>
      </c>
      <c r="H440" s="7" t="s">
        <v>92</v>
      </c>
      <c r="I440" s="7" t="s">
        <v>152</v>
      </c>
      <c r="J440" s="7" t="s">
        <v>186</v>
      </c>
      <c r="K440" t="n">
        <v>15.0</v>
      </c>
      <c r="L440" s="30">
        <f si="126" t="shared"/>
        <v>0</v>
      </c>
      <c r="M440" s="6"/>
      <c r="N440" s="35" t="str">
        <f si="127" t="shared"/>
        <v/>
      </c>
      <c r="O440" s="59">
        <f>(IF(ISNUMBER(MATCH(B440,Sheet4!$K$92:$K$101,0)),1,0)+IF(ISNUMBER(MATCH(C440,Sheet4!$K$92:$K$101,0)),1,0)+IF(ISNUMBER(MATCH(D440,Sheet4!$K$92:$K$101,0)),1,0)+IF(ISNUMBER(MATCH(E440,Sheet4!$K$92:$K$101,0)),1,0)+IF(ISNUMBER(MATCH(F440,Sheet4!$K$92:$K$101,0)),1,0)+IF(ISNUMBER(MATCH(G440,Sheet4!$K$92:$K$101,0)),1,0)+IF(ISNUMBER(MATCH(H440,Sheet4!$K$92:$K$101,0)),1,0)+IF(ISNUMBER(MATCH(I440,Sheet4!$K$92:$K$101,0)),1,0)+IF(ISNUMBER(MATCH(J440,Sheet4!$K$92:$K$101,0)),1,0))
-
(IF(ISNUMBER(MATCH(B440,Sheet4!$F$2:$F$11,0)),1,0)+IF(ISNUMBER(MATCH(C440,Sheet4!$F$2:$F$11,0)),1,0)+IF(ISNUMBER(MATCH(D440,Sheet4!$F$2:$F$11,0)),1,0)+IF(ISNUMBER(MATCH(E440,Sheet4!$F$2:$F$11,0)),1,0)+IF(ISNUMBER(MATCH(F440,Sheet4!$F$2:$F$11,0)),1,0)+IF(ISNUMBER(MATCH(G440,Sheet4!$F$2:$F$11,0)),1,0)+IF(ISNUMBER(MATCH(H440,Sheet4!$F$2:$F$11,0)),1,0)+IF(ISNUMBER(MATCH(I440,Sheet4!$F$2:$F$11,0)),1,0)+IF(ISNUMBER(MATCH(J440,Sheet4!$F$2:$F$11,0)),1,0))</f>
        <v>0</v>
      </c>
      <c r="P440" s="40" t="str">
        <f>IFERROR(INDEX(Sheet4!$G:$G,MATCH(Sheet1!B440,Sheet4!$F:$F,0))+INDEX(Sheet4!$G:$G,MATCH(Sheet1!C440,Sheet4!$F:$F,0))+INDEX(Sheet4!$G:$G,MATCH(Sheet1!D440,Sheet4!$F:$F,0))+INDEX(Sheet4!$G:$G,MATCH(Sheet1!E440,Sheet4!$F:$F,0))+INDEX(Sheet4!$G:$G,MATCH(Sheet1!F440,Sheet4!$F:$F,0))+INDEX(Sheet4!$G:$G,MATCH(Sheet1!G440,Sheet4!$F:$F,0))+INDEX(Sheet4!$G:$G,MATCH(Sheet1!H440,Sheet4!$F:$F,0))+INDEX(Sheet4!$G:$G,MATCH(Sheet1!I440,Sheet4!$F:$F,0))+INDEX(Sheet4!$G:$G,MATCH(Sheet1!J440,Sheet4!$F:$F,0)),"")</f>
        <v/>
      </c>
      <c r="Q440" s="15"/>
      <c r="R440" s="18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19"/>
      <c r="AD440" s="19"/>
      <c r="AE440" s="20"/>
      <c r="AF440">
        <f si="129" t="shared"/>
        <v>0</v>
      </c>
      <c r="AH440">
        <v>417</v>
      </c>
      <c r="AI440" t="str">
        <f si="128" t="shared"/>
        <v>Ben SimmonsDe'Aaron FoxDevin BookerMonte MorrisTaurean PrinceGerald GreenKenneth FariedJosh JacksonDeandre Ayton</v>
      </c>
      <c r="AJ440">
        <f si="130" t="shared"/>
        <v>0</v>
      </c>
      <c r="AK440">
        <f si="131" t="shared"/>
        <v>0</v>
      </c>
      <c r="AL440">
        <f si="132" t="shared"/>
        <v>0</v>
      </c>
      <c r="AM440">
        <f si="133" t="shared"/>
        <v>0</v>
      </c>
      <c r="AN440">
        <f si="134" t="shared"/>
        <v>0</v>
      </c>
      <c r="AO440">
        <f si="135" t="shared"/>
        <v>0</v>
      </c>
      <c r="AP440">
        <f si="136" t="shared"/>
        <v>0</v>
      </c>
      <c r="AQ440">
        <f si="137" t="shared"/>
        <v>0</v>
      </c>
      <c r="AR440">
        <f si="138" t="shared"/>
        <v>0</v>
      </c>
      <c r="AS440">
        <f si="139" t="shared"/>
        <v>0</v>
      </c>
      <c r="AU440" t="str">
        <f>IFERROR(VLOOKUP(C440,Results!$A$2:$B$240,2,FALSE)+VLOOKUP(D440,Results!$A$2:$B$240,2,FALSE)+VLOOKUP(E440,Results!$A$2:$B$240,2,FALSE)+VLOOKUP(F440,Results!$A$2:$B$240,2,FALSE)+VLOOKUP(G440,Results!$A$2:$B$240,2,FALSE)+VLOOKUP(H440,Results!$A$2:$B$240,2,FALSE)+VLOOKUP(I440,Results!$A$2:$B$240,2,FALSE)+VLOOKUP(J440,Results!$A$2:$B$240,2,FALSE)+VLOOKUP(B440,Results!$A$2:$B$240,2,FALSE)-MIN(VLOOKUP(C440,Results!$A$2:$B$240,2,FALSE),VLOOKUP(D440,Results!$A$2:$B$240,2,FALSE),VLOOKUP(E440,Results!$A$2:$B$240,2,FALSE),VLOOKUP(F440,Results!$A$2:$B$240,2,FALSE),VLOOKUP(G440,Results!$A$2:$B$240,2,FALSE),VLOOKUP(H440,Results!$A$2:$B$240,2,FALSE),VLOOKUP(I440,Results!$A$2:$B$240,2,FALSE),VLOOKUP(J440,Results!$A$2:$B$240,2,FALSE),VLOOKUP(B440,Results!$A$2:$B$240,2,FALSE)),"")</f>
        <v/>
      </c>
    </row>
    <row customHeight="1" ht="18.75" r="441" spans="2:47" x14ac:dyDescent="0.3">
      <c r="B441" s="7" t="s">
        <v>166</v>
      </c>
      <c r="C441" s="7" t="s">
        <v>108</v>
      </c>
      <c r="D441" s="7" t="s">
        <v>172</v>
      </c>
      <c r="E441" s="7" t="s">
        <v>146</v>
      </c>
      <c r="F441" s="7" t="s">
        <v>177</v>
      </c>
      <c r="G441" s="7" t="s">
        <v>179</v>
      </c>
      <c r="H441" s="7" t="s">
        <v>152</v>
      </c>
      <c r="I441" s="7" t="s">
        <v>184</v>
      </c>
      <c r="J441" s="7" t="s">
        <v>188</v>
      </c>
      <c r="K441" t="n">
        <v>15.0</v>
      </c>
      <c r="L441" s="30">
        <f si="126" t="shared"/>
        <v>0</v>
      </c>
      <c r="M441" s="6"/>
      <c r="N441" s="35" t="str">
        <f si="127" t="shared"/>
        <v/>
      </c>
      <c r="O441" s="59">
        <f>(IF(ISNUMBER(MATCH(B441,Sheet4!$K$92:$K$101,0)),1,0)+IF(ISNUMBER(MATCH(C441,Sheet4!$K$92:$K$101,0)),1,0)+IF(ISNUMBER(MATCH(D441,Sheet4!$K$92:$K$101,0)),1,0)+IF(ISNUMBER(MATCH(E441,Sheet4!$K$92:$K$101,0)),1,0)+IF(ISNUMBER(MATCH(F441,Sheet4!$K$92:$K$101,0)),1,0)+IF(ISNUMBER(MATCH(G441,Sheet4!$K$92:$K$101,0)),1,0)+IF(ISNUMBER(MATCH(H441,Sheet4!$K$92:$K$101,0)),1,0)+IF(ISNUMBER(MATCH(I441,Sheet4!$K$92:$K$101,0)),1,0)+IF(ISNUMBER(MATCH(J441,Sheet4!$K$92:$K$101,0)),1,0))
-
(IF(ISNUMBER(MATCH(B441,Sheet4!$F$2:$F$11,0)),1,0)+IF(ISNUMBER(MATCH(C441,Sheet4!$F$2:$F$11,0)),1,0)+IF(ISNUMBER(MATCH(D441,Sheet4!$F$2:$F$11,0)),1,0)+IF(ISNUMBER(MATCH(E441,Sheet4!$F$2:$F$11,0)),1,0)+IF(ISNUMBER(MATCH(F441,Sheet4!$F$2:$F$11,0)),1,0)+IF(ISNUMBER(MATCH(G441,Sheet4!$F$2:$F$11,0)),1,0)+IF(ISNUMBER(MATCH(H441,Sheet4!$F$2:$F$11,0)),1,0)+IF(ISNUMBER(MATCH(I441,Sheet4!$F$2:$F$11,0)),1,0)+IF(ISNUMBER(MATCH(J441,Sheet4!$F$2:$F$11,0)),1,0))</f>
        <v>0</v>
      </c>
      <c r="P441" s="40" t="str">
        <f>IFERROR(INDEX(Sheet4!$G:$G,MATCH(Sheet1!B441,Sheet4!$F:$F,0))+INDEX(Sheet4!$G:$G,MATCH(Sheet1!C441,Sheet4!$F:$F,0))+INDEX(Sheet4!$G:$G,MATCH(Sheet1!D441,Sheet4!$F:$F,0))+INDEX(Sheet4!$G:$G,MATCH(Sheet1!E441,Sheet4!$F:$F,0))+INDEX(Sheet4!$G:$G,MATCH(Sheet1!F441,Sheet4!$F:$F,0))+INDEX(Sheet4!$G:$G,MATCH(Sheet1!G441,Sheet4!$F:$F,0))+INDEX(Sheet4!$G:$G,MATCH(Sheet1!H441,Sheet4!$F:$F,0))+INDEX(Sheet4!$G:$G,MATCH(Sheet1!I441,Sheet4!$F:$F,0))+INDEX(Sheet4!$G:$G,MATCH(Sheet1!J441,Sheet4!$F:$F,0)),"")</f>
        <v/>
      </c>
      <c r="Q441" s="15"/>
      <c r="R441" s="18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19"/>
      <c r="AD441" s="19"/>
      <c r="AE441" s="20"/>
      <c r="AF441">
        <f si="129" t="shared"/>
        <v>0</v>
      </c>
      <c r="AH441">
        <v>418</v>
      </c>
      <c r="AI441" t="str">
        <f si="128" t="shared"/>
        <v>Ben SimmonsDe'Aaron FoxDevin BookerMonte MorrisCorey BrewerRoyce O'NealeJohn CollinsJosh JacksonRudy Gobert</v>
      </c>
      <c r="AJ441">
        <f si="130" t="shared"/>
        <v>0</v>
      </c>
      <c r="AK441">
        <f si="131" t="shared"/>
        <v>0</v>
      </c>
      <c r="AL441">
        <f si="132" t="shared"/>
        <v>0</v>
      </c>
      <c r="AM441">
        <f si="133" t="shared"/>
        <v>0</v>
      </c>
      <c r="AN441">
        <f si="134" t="shared"/>
        <v>0</v>
      </c>
      <c r="AO441">
        <f si="135" t="shared"/>
        <v>0</v>
      </c>
      <c r="AP441">
        <f si="136" t="shared"/>
        <v>0</v>
      </c>
      <c r="AQ441">
        <f si="137" t="shared"/>
        <v>0</v>
      </c>
      <c r="AR441">
        <f si="138" t="shared"/>
        <v>0</v>
      </c>
      <c r="AS441">
        <f si="139" t="shared"/>
        <v>0</v>
      </c>
      <c r="AU441" t="str">
        <f>IFERROR(VLOOKUP(C441,Results!$A$2:$B$240,2,FALSE)+VLOOKUP(D441,Results!$A$2:$B$240,2,FALSE)+VLOOKUP(E441,Results!$A$2:$B$240,2,FALSE)+VLOOKUP(F441,Results!$A$2:$B$240,2,FALSE)+VLOOKUP(G441,Results!$A$2:$B$240,2,FALSE)+VLOOKUP(H441,Results!$A$2:$B$240,2,FALSE)+VLOOKUP(I441,Results!$A$2:$B$240,2,FALSE)+VLOOKUP(J441,Results!$A$2:$B$240,2,FALSE)+VLOOKUP(B441,Results!$A$2:$B$240,2,FALSE)-MIN(VLOOKUP(C441,Results!$A$2:$B$240,2,FALSE),VLOOKUP(D441,Results!$A$2:$B$240,2,FALSE),VLOOKUP(E441,Results!$A$2:$B$240,2,FALSE),VLOOKUP(F441,Results!$A$2:$B$240,2,FALSE),VLOOKUP(G441,Results!$A$2:$B$240,2,FALSE),VLOOKUP(H441,Results!$A$2:$B$240,2,FALSE),VLOOKUP(I441,Results!$A$2:$B$240,2,FALSE),VLOOKUP(J441,Results!$A$2:$B$240,2,FALSE),VLOOKUP(B441,Results!$A$2:$B$240,2,FALSE)),"")</f>
        <v/>
      </c>
    </row>
    <row customHeight="1" ht="18.75" r="442" spans="2:47" x14ac:dyDescent="0.3">
      <c r="B442" s="7" t="s">
        <v>166</v>
      </c>
      <c r="C442" s="7" t="s">
        <v>170</v>
      </c>
      <c r="D442" s="7" t="s">
        <v>173</v>
      </c>
      <c r="E442" s="7" t="s">
        <v>158</v>
      </c>
      <c r="F442" s="7" t="s">
        <v>150</v>
      </c>
      <c r="G442" s="7" t="s">
        <v>96</v>
      </c>
      <c r="H442" s="7" t="s">
        <v>153</v>
      </c>
      <c r="I442" s="7" t="s">
        <v>152</v>
      </c>
      <c r="J442" s="7" t="s">
        <v>98</v>
      </c>
      <c r="K442" t="n">
        <v>15.0</v>
      </c>
      <c r="L442" s="30">
        <f si="126" t="shared"/>
        <v>0</v>
      </c>
      <c r="M442" s="6"/>
      <c r="N442" s="35" t="str">
        <f si="127" t="shared"/>
        <v/>
      </c>
      <c r="O442" s="59">
        <f>(IF(ISNUMBER(MATCH(B442,Sheet4!$K$92:$K$101,0)),1,0)+IF(ISNUMBER(MATCH(C442,Sheet4!$K$92:$K$101,0)),1,0)+IF(ISNUMBER(MATCH(D442,Sheet4!$K$92:$K$101,0)),1,0)+IF(ISNUMBER(MATCH(E442,Sheet4!$K$92:$K$101,0)),1,0)+IF(ISNUMBER(MATCH(F442,Sheet4!$K$92:$K$101,0)),1,0)+IF(ISNUMBER(MATCH(G442,Sheet4!$K$92:$K$101,0)),1,0)+IF(ISNUMBER(MATCH(H442,Sheet4!$K$92:$K$101,0)),1,0)+IF(ISNUMBER(MATCH(I442,Sheet4!$K$92:$K$101,0)),1,0)+IF(ISNUMBER(MATCH(J442,Sheet4!$K$92:$K$101,0)),1,0))
-
(IF(ISNUMBER(MATCH(B442,Sheet4!$F$2:$F$11,0)),1,0)+IF(ISNUMBER(MATCH(C442,Sheet4!$F$2:$F$11,0)),1,0)+IF(ISNUMBER(MATCH(D442,Sheet4!$F$2:$F$11,0)),1,0)+IF(ISNUMBER(MATCH(E442,Sheet4!$F$2:$F$11,0)),1,0)+IF(ISNUMBER(MATCH(F442,Sheet4!$F$2:$F$11,0)),1,0)+IF(ISNUMBER(MATCH(G442,Sheet4!$F$2:$F$11,0)),1,0)+IF(ISNUMBER(MATCH(H442,Sheet4!$F$2:$F$11,0)),1,0)+IF(ISNUMBER(MATCH(I442,Sheet4!$F$2:$F$11,0)),1,0)+IF(ISNUMBER(MATCH(J442,Sheet4!$F$2:$F$11,0)),1,0))</f>
        <v>0</v>
      </c>
      <c r="P442" s="40" t="str">
        <f>IFERROR(INDEX(Sheet4!$G:$G,MATCH(Sheet1!B442,Sheet4!$F:$F,0))+INDEX(Sheet4!$G:$G,MATCH(Sheet1!C442,Sheet4!$F:$F,0))+INDEX(Sheet4!$G:$G,MATCH(Sheet1!D442,Sheet4!$F:$F,0))+INDEX(Sheet4!$G:$G,MATCH(Sheet1!E442,Sheet4!$F:$F,0))+INDEX(Sheet4!$G:$G,MATCH(Sheet1!F442,Sheet4!$F:$F,0))+INDEX(Sheet4!$G:$G,MATCH(Sheet1!G442,Sheet4!$F:$F,0))+INDEX(Sheet4!$G:$G,MATCH(Sheet1!H442,Sheet4!$F:$F,0))+INDEX(Sheet4!$G:$G,MATCH(Sheet1!I442,Sheet4!$F:$F,0))+INDEX(Sheet4!$G:$G,MATCH(Sheet1!J442,Sheet4!$F:$F,0)),"")</f>
        <v/>
      </c>
      <c r="Q442" s="15"/>
      <c r="R442" s="18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19"/>
      <c r="AD442" s="19"/>
      <c r="AE442" s="20"/>
      <c r="AF442">
        <f si="129" t="shared"/>
        <v>0</v>
      </c>
      <c r="AH442">
        <v>419</v>
      </c>
      <c r="AI442" t="str">
        <f si="128" t="shared"/>
        <v>Ben SimmonsDe'Aaron FoxDevin BookerMonte MorrisKelly OubreCorey BrewerPaul MillsapTrey LylesKarl-Anthony Towns</v>
      </c>
      <c r="AJ442">
        <f si="130" t="shared"/>
        <v>0</v>
      </c>
      <c r="AK442">
        <f si="131" t="shared"/>
        <v>0</v>
      </c>
      <c r="AL442">
        <f si="132" t="shared"/>
        <v>0</v>
      </c>
      <c r="AM442">
        <f si="133" t="shared"/>
        <v>0</v>
      </c>
      <c r="AN442">
        <f si="134" t="shared"/>
        <v>0</v>
      </c>
      <c r="AO442">
        <f si="135" t="shared"/>
        <v>0</v>
      </c>
      <c r="AP442">
        <f si="136" t="shared"/>
        <v>0</v>
      </c>
      <c r="AQ442">
        <f si="137" t="shared"/>
        <v>0</v>
      </c>
      <c r="AR442">
        <f si="138" t="shared"/>
        <v>0</v>
      </c>
      <c r="AS442">
        <f si="139" t="shared"/>
        <v>0</v>
      </c>
      <c r="AU442" t="str">
        <f>IFERROR(VLOOKUP(C442,Results!$A$2:$B$240,2,FALSE)+VLOOKUP(D442,Results!$A$2:$B$240,2,FALSE)+VLOOKUP(E442,Results!$A$2:$B$240,2,FALSE)+VLOOKUP(F442,Results!$A$2:$B$240,2,FALSE)+VLOOKUP(G442,Results!$A$2:$B$240,2,FALSE)+VLOOKUP(H442,Results!$A$2:$B$240,2,FALSE)+VLOOKUP(I442,Results!$A$2:$B$240,2,FALSE)+VLOOKUP(J442,Results!$A$2:$B$240,2,FALSE)+VLOOKUP(B442,Results!$A$2:$B$240,2,FALSE)-MIN(VLOOKUP(C442,Results!$A$2:$B$240,2,FALSE),VLOOKUP(D442,Results!$A$2:$B$240,2,FALSE),VLOOKUP(E442,Results!$A$2:$B$240,2,FALSE),VLOOKUP(F442,Results!$A$2:$B$240,2,FALSE),VLOOKUP(G442,Results!$A$2:$B$240,2,FALSE),VLOOKUP(H442,Results!$A$2:$B$240,2,FALSE),VLOOKUP(I442,Results!$A$2:$B$240,2,FALSE),VLOOKUP(J442,Results!$A$2:$B$240,2,FALSE),VLOOKUP(B442,Results!$A$2:$B$240,2,FALSE)),"")</f>
        <v/>
      </c>
    </row>
    <row customHeight="1" ht="18.75" r="443" spans="2:47" x14ac:dyDescent="0.3">
      <c r="B443" s="7" t="s">
        <v>166</v>
      </c>
      <c r="C443" s="7" t="s">
        <v>87</v>
      </c>
      <c r="D443" s="7" t="s">
        <v>99</v>
      </c>
      <c r="E443" s="7" t="s">
        <v>146</v>
      </c>
      <c r="F443" s="7" t="s">
        <v>150</v>
      </c>
      <c r="G443" s="7" t="s">
        <v>159</v>
      </c>
      <c r="H443" s="7" t="s">
        <v>92</v>
      </c>
      <c r="I443" s="7" t="s">
        <v>152</v>
      </c>
      <c r="J443" s="7" t="s">
        <v>187</v>
      </c>
      <c r="K443" t="n">
        <v>15.0</v>
      </c>
      <c r="L443" s="30">
        <f si="126" t="shared"/>
        <v>0</v>
      </c>
      <c r="M443" s="6"/>
      <c r="N443" s="35" t="str">
        <f si="127" t="shared"/>
        <v/>
      </c>
      <c r="O443" s="59">
        <f>(IF(ISNUMBER(MATCH(B443,Sheet4!$K$92:$K$101,0)),1,0)+IF(ISNUMBER(MATCH(C443,Sheet4!$K$92:$K$101,0)),1,0)+IF(ISNUMBER(MATCH(D443,Sheet4!$K$92:$K$101,0)),1,0)+IF(ISNUMBER(MATCH(E443,Sheet4!$K$92:$K$101,0)),1,0)+IF(ISNUMBER(MATCH(F443,Sheet4!$K$92:$K$101,0)),1,0)+IF(ISNUMBER(MATCH(G443,Sheet4!$K$92:$K$101,0)),1,0)+IF(ISNUMBER(MATCH(H443,Sheet4!$K$92:$K$101,0)),1,0)+IF(ISNUMBER(MATCH(I443,Sheet4!$K$92:$K$101,0)),1,0)+IF(ISNUMBER(MATCH(J443,Sheet4!$K$92:$K$101,0)),1,0))
-
(IF(ISNUMBER(MATCH(B443,Sheet4!$F$2:$F$11,0)),1,0)+IF(ISNUMBER(MATCH(C443,Sheet4!$F$2:$F$11,0)),1,0)+IF(ISNUMBER(MATCH(D443,Sheet4!$F$2:$F$11,0)),1,0)+IF(ISNUMBER(MATCH(E443,Sheet4!$F$2:$F$11,0)),1,0)+IF(ISNUMBER(MATCH(F443,Sheet4!$F$2:$F$11,0)),1,0)+IF(ISNUMBER(MATCH(G443,Sheet4!$F$2:$F$11,0)),1,0)+IF(ISNUMBER(MATCH(H443,Sheet4!$F$2:$F$11,0)),1,0)+IF(ISNUMBER(MATCH(I443,Sheet4!$F$2:$F$11,0)),1,0)+IF(ISNUMBER(MATCH(J443,Sheet4!$F$2:$F$11,0)),1,0))</f>
        <v>0</v>
      </c>
      <c r="P443" s="40" t="str">
        <f>IFERROR(INDEX(Sheet4!$G:$G,MATCH(Sheet1!B443,Sheet4!$F:$F,0))+INDEX(Sheet4!$G:$G,MATCH(Sheet1!C443,Sheet4!$F:$F,0))+INDEX(Sheet4!$G:$G,MATCH(Sheet1!D443,Sheet4!$F:$F,0))+INDEX(Sheet4!$G:$G,MATCH(Sheet1!E443,Sheet4!$F:$F,0))+INDEX(Sheet4!$G:$G,MATCH(Sheet1!F443,Sheet4!$F:$F,0))+INDEX(Sheet4!$G:$G,MATCH(Sheet1!G443,Sheet4!$F:$F,0))+INDEX(Sheet4!$G:$G,MATCH(Sheet1!H443,Sheet4!$F:$F,0))+INDEX(Sheet4!$G:$G,MATCH(Sheet1!I443,Sheet4!$F:$F,0))+INDEX(Sheet4!$G:$G,MATCH(Sheet1!J443,Sheet4!$F:$F,0)),"")</f>
        <v/>
      </c>
      <c r="Q443" s="15"/>
      <c r="R443" s="18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19"/>
      <c r="AD443" s="19"/>
      <c r="AE443" s="20"/>
      <c r="AF443">
        <f si="129" t="shared"/>
        <v>0</v>
      </c>
      <c r="AH443">
        <v>420</v>
      </c>
      <c r="AI443" t="str">
        <f si="128" t="shared"/>
        <v>Ben SimmonsIsaiah CanaanDevin BookerMonte MorrisKelly OubreTaurean PrinceJosh JacksonP.J. TuckerNikola Jokic</v>
      </c>
      <c r="AJ443">
        <f si="130" t="shared"/>
        <v>0</v>
      </c>
      <c r="AK443">
        <f si="131" t="shared"/>
        <v>0</v>
      </c>
      <c r="AL443">
        <f si="132" t="shared"/>
        <v>0</v>
      </c>
      <c r="AM443">
        <f si="133" t="shared"/>
        <v>0</v>
      </c>
      <c r="AN443">
        <f si="134" t="shared"/>
        <v>0</v>
      </c>
      <c r="AO443">
        <f si="135" t="shared"/>
        <v>0</v>
      </c>
      <c r="AP443">
        <f si="136" t="shared"/>
        <v>0</v>
      </c>
      <c r="AQ443">
        <f si="137" t="shared"/>
        <v>0</v>
      </c>
      <c r="AR443">
        <f si="138" t="shared"/>
        <v>0</v>
      </c>
      <c r="AS443">
        <f si="139" t="shared"/>
        <v>0</v>
      </c>
      <c r="AU443" t="str">
        <f>IFERROR(VLOOKUP(C443,Results!$A$2:$B$240,2,FALSE)+VLOOKUP(D443,Results!$A$2:$B$240,2,FALSE)+VLOOKUP(E443,Results!$A$2:$B$240,2,FALSE)+VLOOKUP(F443,Results!$A$2:$B$240,2,FALSE)+VLOOKUP(G443,Results!$A$2:$B$240,2,FALSE)+VLOOKUP(H443,Results!$A$2:$B$240,2,FALSE)+VLOOKUP(I443,Results!$A$2:$B$240,2,FALSE)+VLOOKUP(J443,Results!$A$2:$B$240,2,FALSE)+VLOOKUP(B443,Results!$A$2:$B$240,2,FALSE)-MIN(VLOOKUP(C443,Results!$A$2:$B$240,2,FALSE),VLOOKUP(D443,Results!$A$2:$B$240,2,FALSE),VLOOKUP(E443,Results!$A$2:$B$240,2,FALSE),VLOOKUP(F443,Results!$A$2:$B$240,2,FALSE),VLOOKUP(G443,Results!$A$2:$B$240,2,FALSE),VLOOKUP(H443,Results!$A$2:$B$240,2,FALSE),VLOOKUP(I443,Results!$A$2:$B$240,2,FALSE),VLOOKUP(J443,Results!$A$2:$B$240,2,FALSE),VLOOKUP(B443,Results!$A$2:$B$240,2,FALSE)),"")</f>
        <v/>
      </c>
    </row>
    <row customHeight="1" ht="18.75" r="444" spans="2:47" x14ac:dyDescent="0.3">
      <c r="B444" s="7" t="s">
        <v>166</v>
      </c>
      <c r="C444" s="7" t="s">
        <v>171</v>
      </c>
      <c r="D444" s="7" t="s">
        <v>172</v>
      </c>
      <c r="E444" s="7" t="s">
        <v>146</v>
      </c>
      <c r="F444" s="7" t="s">
        <v>177</v>
      </c>
      <c r="G444" s="7" t="s">
        <v>96</v>
      </c>
      <c r="H444" s="7" t="s">
        <v>152</v>
      </c>
      <c r="I444" s="7" t="s">
        <v>103</v>
      </c>
      <c r="J444" s="7" t="s">
        <v>186</v>
      </c>
      <c r="K444" t="n">
        <v>15.0</v>
      </c>
      <c r="L444" s="30">
        <f si="126" t="shared"/>
        <v>0</v>
      </c>
      <c r="M444" s="6"/>
      <c r="N444" s="35" t="str">
        <f si="127" t="shared"/>
        <v/>
      </c>
      <c r="O444" s="59">
        <f>(IF(ISNUMBER(MATCH(B444,Sheet4!$K$92:$K$101,0)),1,0)+IF(ISNUMBER(MATCH(C444,Sheet4!$K$92:$K$101,0)),1,0)+IF(ISNUMBER(MATCH(D444,Sheet4!$K$92:$K$101,0)),1,0)+IF(ISNUMBER(MATCH(E444,Sheet4!$K$92:$K$101,0)),1,0)+IF(ISNUMBER(MATCH(F444,Sheet4!$K$92:$K$101,0)),1,0)+IF(ISNUMBER(MATCH(G444,Sheet4!$K$92:$K$101,0)),1,0)+IF(ISNUMBER(MATCH(H444,Sheet4!$K$92:$K$101,0)),1,0)+IF(ISNUMBER(MATCH(I444,Sheet4!$K$92:$K$101,0)),1,0)+IF(ISNUMBER(MATCH(J444,Sheet4!$K$92:$K$101,0)),1,0))
-
(IF(ISNUMBER(MATCH(B444,Sheet4!$F$2:$F$11,0)),1,0)+IF(ISNUMBER(MATCH(C444,Sheet4!$F$2:$F$11,0)),1,0)+IF(ISNUMBER(MATCH(D444,Sheet4!$F$2:$F$11,0)),1,0)+IF(ISNUMBER(MATCH(E444,Sheet4!$F$2:$F$11,0)),1,0)+IF(ISNUMBER(MATCH(F444,Sheet4!$F$2:$F$11,0)),1,0)+IF(ISNUMBER(MATCH(G444,Sheet4!$F$2:$F$11,0)),1,0)+IF(ISNUMBER(MATCH(H444,Sheet4!$F$2:$F$11,0)),1,0)+IF(ISNUMBER(MATCH(I444,Sheet4!$F$2:$F$11,0)),1,0)+IF(ISNUMBER(MATCH(J444,Sheet4!$F$2:$F$11,0)),1,0))</f>
        <v>0</v>
      </c>
      <c r="P444" s="40" t="str">
        <f>IFERROR(INDEX(Sheet4!$G:$G,MATCH(Sheet1!B444,Sheet4!$F:$F,0))+INDEX(Sheet4!$G:$G,MATCH(Sheet1!C444,Sheet4!$F:$F,0))+INDEX(Sheet4!$G:$G,MATCH(Sheet1!D444,Sheet4!$F:$F,0))+INDEX(Sheet4!$G:$G,MATCH(Sheet1!E444,Sheet4!$F:$F,0))+INDEX(Sheet4!$G:$G,MATCH(Sheet1!F444,Sheet4!$F:$F,0))+INDEX(Sheet4!$G:$G,MATCH(Sheet1!G444,Sheet4!$F:$F,0))+INDEX(Sheet4!$G:$G,MATCH(Sheet1!H444,Sheet4!$F:$F,0))+INDEX(Sheet4!$G:$G,MATCH(Sheet1!I444,Sheet4!$F:$F,0))+INDEX(Sheet4!$G:$G,MATCH(Sheet1!J444,Sheet4!$F:$F,0)),"")</f>
        <v/>
      </c>
      <c r="Q444" s="15"/>
      <c r="R444" s="18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19"/>
      <c r="AD444" s="19"/>
      <c r="AE444" s="20"/>
      <c r="AF444">
        <f si="129" t="shared"/>
        <v>0</v>
      </c>
      <c r="AH444">
        <v>421</v>
      </c>
      <c r="AI444" t="str">
        <f si="128" t="shared"/>
        <v>Ricky RubioJerryd BaylessDevin BookerMonte MorrisKelly OubreGerald GreenKenneth FariedMarvin BagleyKarl-Anthony Towns</v>
      </c>
      <c r="AJ444">
        <f si="130" t="shared"/>
        <v>0</v>
      </c>
      <c r="AK444">
        <f si="131" t="shared"/>
        <v>0</v>
      </c>
      <c r="AL444">
        <f si="132" t="shared"/>
        <v>0</v>
      </c>
      <c r="AM444">
        <f si="133" t="shared"/>
        <v>0</v>
      </c>
      <c r="AN444">
        <f si="134" t="shared"/>
        <v>0</v>
      </c>
      <c r="AO444">
        <f si="135" t="shared"/>
        <v>0</v>
      </c>
      <c r="AP444">
        <f si="136" t="shared"/>
        <v>0</v>
      </c>
      <c r="AQ444">
        <f si="137" t="shared"/>
        <v>0</v>
      </c>
      <c r="AR444">
        <f si="138" t="shared"/>
        <v>0</v>
      </c>
      <c r="AS444">
        <f si="139" t="shared"/>
        <v>0</v>
      </c>
      <c r="AU444" t="str">
        <f>IFERROR(VLOOKUP(C444,Results!$A$2:$B$240,2,FALSE)+VLOOKUP(D444,Results!$A$2:$B$240,2,FALSE)+VLOOKUP(E444,Results!$A$2:$B$240,2,FALSE)+VLOOKUP(F444,Results!$A$2:$B$240,2,FALSE)+VLOOKUP(G444,Results!$A$2:$B$240,2,FALSE)+VLOOKUP(H444,Results!$A$2:$B$240,2,FALSE)+VLOOKUP(I444,Results!$A$2:$B$240,2,FALSE)+VLOOKUP(J444,Results!$A$2:$B$240,2,FALSE)+VLOOKUP(B444,Results!$A$2:$B$240,2,FALSE)-MIN(VLOOKUP(C444,Results!$A$2:$B$240,2,FALSE),VLOOKUP(D444,Results!$A$2:$B$240,2,FALSE),VLOOKUP(E444,Results!$A$2:$B$240,2,FALSE),VLOOKUP(F444,Results!$A$2:$B$240,2,FALSE),VLOOKUP(G444,Results!$A$2:$B$240,2,FALSE),VLOOKUP(H444,Results!$A$2:$B$240,2,FALSE),VLOOKUP(I444,Results!$A$2:$B$240,2,FALSE),VLOOKUP(J444,Results!$A$2:$B$240,2,FALSE),VLOOKUP(B444,Results!$A$2:$B$240,2,FALSE)),"")</f>
        <v/>
      </c>
    </row>
    <row customHeight="1" ht="18.75" r="445" spans="2:47" x14ac:dyDescent="0.3">
      <c r="B445" s="7" t="s">
        <v>166</v>
      </c>
      <c r="C445" s="7" t="s">
        <v>171</v>
      </c>
      <c r="D445" s="7" t="s">
        <v>145</v>
      </c>
      <c r="E445" s="7" t="s">
        <v>146</v>
      </c>
      <c r="F445" s="7" t="s">
        <v>177</v>
      </c>
      <c r="G445" s="7" t="s">
        <v>101</v>
      </c>
      <c r="H445" s="7" t="s">
        <v>93</v>
      </c>
      <c r="I445" s="7" t="s">
        <v>152</v>
      </c>
      <c r="J445" s="7" t="s">
        <v>187</v>
      </c>
      <c r="K445" t="n">
        <v>15.0</v>
      </c>
      <c r="L445" s="30">
        <f si="126" t="shared"/>
        <v>0</v>
      </c>
      <c r="M445" s="6"/>
      <c r="N445" s="35" t="str">
        <f si="127" t="shared"/>
        <v/>
      </c>
      <c r="O445" s="59">
        <f>(IF(ISNUMBER(MATCH(B445,Sheet4!$K$92:$K$101,0)),1,0)+IF(ISNUMBER(MATCH(C445,Sheet4!$K$92:$K$101,0)),1,0)+IF(ISNUMBER(MATCH(D445,Sheet4!$K$92:$K$101,0)),1,0)+IF(ISNUMBER(MATCH(E445,Sheet4!$K$92:$K$101,0)),1,0)+IF(ISNUMBER(MATCH(F445,Sheet4!$K$92:$K$101,0)),1,0)+IF(ISNUMBER(MATCH(G445,Sheet4!$K$92:$K$101,0)),1,0)+IF(ISNUMBER(MATCH(H445,Sheet4!$K$92:$K$101,0)),1,0)+IF(ISNUMBER(MATCH(I445,Sheet4!$K$92:$K$101,0)),1,0)+IF(ISNUMBER(MATCH(J445,Sheet4!$K$92:$K$101,0)),1,0))
-
(IF(ISNUMBER(MATCH(B445,Sheet4!$F$2:$F$11,0)),1,0)+IF(ISNUMBER(MATCH(C445,Sheet4!$F$2:$F$11,0)),1,0)+IF(ISNUMBER(MATCH(D445,Sheet4!$F$2:$F$11,0)),1,0)+IF(ISNUMBER(MATCH(E445,Sheet4!$F$2:$F$11,0)),1,0)+IF(ISNUMBER(MATCH(F445,Sheet4!$F$2:$F$11,0)),1,0)+IF(ISNUMBER(MATCH(G445,Sheet4!$F$2:$F$11,0)),1,0)+IF(ISNUMBER(MATCH(H445,Sheet4!$F$2:$F$11,0)),1,0)+IF(ISNUMBER(MATCH(I445,Sheet4!$F$2:$F$11,0)),1,0)+IF(ISNUMBER(MATCH(J445,Sheet4!$F$2:$F$11,0)),1,0))</f>
        <v>0</v>
      </c>
      <c r="P445" s="40" t="str">
        <f>IFERROR(INDEX(Sheet4!$G:$G,MATCH(Sheet1!B445,Sheet4!$F:$F,0))+INDEX(Sheet4!$G:$G,MATCH(Sheet1!C445,Sheet4!$F:$F,0))+INDEX(Sheet4!$G:$G,MATCH(Sheet1!D445,Sheet4!$F:$F,0))+INDEX(Sheet4!$G:$G,MATCH(Sheet1!E445,Sheet4!$F:$F,0))+INDEX(Sheet4!$G:$G,MATCH(Sheet1!F445,Sheet4!$F:$F,0))+INDEX(Sheet4!$G:$G,MATCH(Sheet1!G445,Sheet4!$F:$F,0))+INDEX(Sheet4!$G:$G,MATCH(Sheet1!H445,Sheet4!$F:$F,0))+INDEX(Sheet4!$G:$G,MATCH(Sheet1!I445,Sheet4!$F:$F,0))+INDEX(Sheet4!$G:$G,MATCH(Sheet1!J445,Sheet4!$F:$F,0)),"")</f>
        <v/>
      </c>
      <c r="Q445" s="15"/>
      <c r="R445" s="18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19"/>
      <c r="AD445" s="19"/>
      <c r="AE445" s="20"/>
      <c r="AF445">
        <f si="129" t="shared"/>
        <v>0</v>
      </c>
      <c r="AH445">
        <v>422</v>
      </c>
      <c r="AI445" t="str">
        <f si="128" t="shared"/>
        <v>De'Aaron FoxLandry ShametJimmy ButlerMonte MorrisWill BartonTaurean PrinceKenneth FariedJosh JacksonKarl-Anthony Towns</v>
      </c>
      <c r="AJ445">
        <f si="130" t="shared"/>
        <v>0</v>
      </c>
      <c r="AK445">
        <f si="131" t="shared"/>
        <v>0</v>
      </c>
      <c r="AL445">
        <f si="132" t="shared"/>
        <v>0</v>
      </c>
      <c r="AM445">
        <f si="133" t="shared"/>
        <v>0</v>
      </c>
      <c r="AN445">
        <f si="134" t="shared"/>
        <v>0</v>
      </c>
      <c r="AO445">
        <f si="135" t="shared"/>
        <v>0</v>
      </c>
      <c r="AP445">
        <f si="136" t="shared"/>
        <v>0</v>
      </c>
      <c r="AQ445">
        <f si="137" t="shared"/>
        <v>0</v>
      </c>
      <c r="AR445">
        <f si="138" t="shared"/>
        <v>0</v>
      </c>
      <c r="AS445">
        <f si="139" t="shared"/>
        <v>0</v>
      </c>
      <c r="AU445" t="str">
        <f>IFERROR(VLOOKUP(C445,Results!$A$2:$B$240,2,FALSE)+VLOOKUP(D445,Results!$A$2:$B$240,2,FALSE)+VLOOKUP(E445,Results!$A$2:$B$240,2,FALSE)+VLOOKUP(F445,Results!$A$2:$B$240,2,FALSE)+VLOOKUP(G445,Results!$A$2:$B$240,2,FALSE)+VLOOKUP(H445,Results!$A$2:$B$240,2,FALSE)+VLOOKUP(I445,Results!$A$2:$B$240,2,FALSE)+VLOOKUP(J445,Results!$A$2:$B$240,2,FALSE)+VLOOKUP(B445,Results!$A$2:$B$240,2,FALSE)-MIN(VLOOKUP(C445,Results!$A$2:$B$240,2,FALSE),VLOOKUP(D445,Results!$A$2:$B$240,2,FALSE),VLOOKUP(E445,Results!$A$2:$B$240,2,FALSE),VLOOKUP(F445,Results!$A$2:$B$240,2,FALSE),VLOOKUP(G445,Results!$A$2:$B$240,2,FALSE),VLOOKUP(H445,Results!$A$2:$B$240,2,FALSE),VLOOKUP(I445,Results!$A$2:$B$240,2,FALSE),VLOOKUP(J445,Results!$A$2:$B$240,2,FALSE),VLOOKUP(B445,Results!$A$2:$B$240,2,FALSE)),"")</f>
        <v/>
      </c>
    </row>
    <row r="446" spans="2:47" x14ac:dyDescent="0.3">
      <c r="B446" s="7" t="s">
        <v>166</v>
      </c>
      <c r="C446" s="7" t="s">
        <v>108</v>
      </c>
      <c r="D446" s="7" t="s">
        <v>172</v>
      </c>
      <c r="E446" s="7" t="s">
        <v>146</v>
      </c>
      <c r="F446" s="7" t="s">
        <v>177</v>
      </c>
      <c r="G446" s="7" t="s">
        <v>100</v>
      </c>
      <c r="H446" s="7" t="s">
        <v>92</v>
      </c>
      <c r="I446" s="7" t="s">
        <v>185</v>
      </c>
      <c r="J446" s="7" t="s">
        <v>98</v>
      </c>
      <c r="K446" t="n">
        <v>15.0</v>
      </c>
      <c r="L446" s="30">
        <f si="126" t="shared"/>
        <v>0</v>
      </c>
      <c r="M446" s="6"/>
      <c r="N446" s="35" t="str">
        <f si="127" t="shared"/>
        <v/>
      </c>
      <c r="O446" s="59">
        <f>(IF(ISNUMBER(MATCH(B446,Sheet4!$K$92:$K$101,0)),1,0)+IF(ISNUMBER(MATCH(C446,Sheet4!$K$92:$K$101,0)),1,0)+IF(ISNUMBER(MATCH(D446,Sheet4!$K$92:$K$101,0)),1,0)+IF(ISNUMBER(MATCH(E446,Sheet4!$K$92:$K$101,0)),1,0)+IF(ISNUMBER(MATCH(F446,Sheet4!$K$92:$K$101,0)),1,0)+IF(ISNUMBER(MATCH(G446,Sheet4!$K$92:$K$101,0)),1,0)+IF(ISNUMBER(MATCH(H446,Sheet4!$K$92:$K$101,0)),1,0)+IF(ISNUMBER(MATCH(I446,Sheet4!$K$92:$K$101,0)),1,0)+IF(ISNUMBER(MATCH(J446,Sheet4!$K$92:$K$101,0)),1,0))
-
(IF(ISNUMBER(MATCH(B446,Sheet4!$F$2:$F$11,0)),1,0)+IF(ISNUMBER(MATCH(C446,Sheet4!$F$2:$F$11,0)),1,0)+IF(ISNUMBER(MATCH(D446,Sheet4!$F$2:$F$11,0)),1,0)+IF(ISNUMBER(MATCH(E446,Sheet4!$F$2:$F$11,0)),1,0)+IF(ISNUMBER(MATCH(F446,Sheet4!$F$2:$F$11,0)),1,0)+IF(ISNUMBER(MATCH(G446,Sheet4!$F$2:$F$11,0)),1,0)+IF(ISNUMBER(MATCH(H446,Sheet4!$F$2:$F$11,0)),1,0)+IF(ISNUMBER(MATCH(I446,Sheet4!$F$2:$F$11,0)),1,0)+IF(ISNUMBER(MATCH(J446,Sheet4!$F$2:$F$11,0)),1,0))</f>
        <v>0</v>
      </c>
      <c r="P446" s="40" t="str">
        <f>IFERROR(INDEX(Sheet4!$G:$G,MATCH(Sheet1!B446,Sheet4!$F:$F,0))+INDEX(Sheet4!$G:$G,MATCH(Sheet1!C446,Sheet4!$F:$F,0))+INDEX(Sheet4!$G:$G,MATCH(Sheet1!D446,Sheet4!$F:$F,0))+INDEX(Sheet4!$G:$G,MATCH(Sheet1!E446,Sheet4!$F:$F,0))+INDEX(Sheet4!$G:$G,MATCH(Sheet1!F446,Sheet4!$F:$F,0))+INDEX(Sheet4!$G:$G,MATCH(Sheet1!G446,Sheet4!$F:$F,0))+INDEX(Sheet4!$G:$G,MATCH(Sheet1!H446,Sheet4!$F:$F,0))+INDEX(Sheet4!$G:$G,MATCH(Sheet1!I446,Sheet4!$F:$F,0))+INDEX(Sheet4!$G:$G,MATCH(Sheet1!J446,Sheet4!$F:$F,0)),"")</f>
        <v/>
      </c>
      <c r="Q446" s="15"/>
      <c r="R446" s="18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19"/>
      <c r="AD446" s="19"/>
      <c r="AE446" s="20"/>
      <c r="AF446">
        <f si="129" t="shared"/>
        <v>0</v>
      </c>
      <c r="AH446">
        <v>423</v>
      </c>
      <c r="AI446" t="str">
        <f si="128" t="shared"/>
        <v>Ben SimmonsLandry ShametDevin BookerJimmy ButlerKelly OubreTaurean PrinceMarvin BagleyJosh JacksonWillie Cauley-Stein</v>
      </c>
      <c r="AJ446">
        <f si="130" t="shared"/>
        <v>0</v>
      </c>
      <c r="AK446">
        <f si="131" t="shared"/>
        <v>0</v>
      </c>
      <c r="AL446">
        <f si="132" t="shared"/>
        <v>0</v>
      </c>
      <c r="AM446">
        <f si="133" t="shared"/>
        <v>0</v>
      </c>
      <c r="AN446">
        <f si="134" t="shared"/>
        <v>0</v>
      </c>
      <c r="AO446">
        <f si="135" t="shared"/>
        <v>0</v>
      </c>
      <c r="AP446">
        <f si="136" t="shared"/>
        <v>0</v>
      </c>
      <c r="AQ446">
        <f si="137" t="shared"/>
        <v>0</v>
      </c>
      <c r="AR446">
        <f si="138" t="shared"/>
        <v>0</v>
      </c>
      <c r="AS446">
        <f si="139" t="shared"/>
        <v>0</v>
      </c>
      <c r="AU446" t="str">
        <f>IFERROR(VLOOKUP(C446,Results!$A$2:$B$240,2,FALSE)+VLOOKUP(D446,Results!$A$2:$B$240,2,FALSE)+VLOOKUP(E446,Results!$A$2:$B$240,2,FALSE)+VLOOKUP(F446,Results!$A$2:$B$240,2,FALSE)+VLOOKUP(G446,Results!$A$2:$B$240,2,FALSE)+VLOOKUP(H446,Results!$A$2:$B$240,2,FALSE)+VLOOKUP(I446,Results!$A$2:$B$240,2,FALSE)+VLOOKUP(J446,Results!$A$2:$B$240,2,FALSE)+VLOOKUP(B446,Results!$A$2:$B$240,2,FALSE)-MIN(VLOOKUP(C446,Results!$A$2:$B$240,2,FALSE),VLOOKUP(D446,Results!$A$2:$B$240,2,FALSE),VLOOKUP(E446,Results!$A$2:$B$240,2,FALSE),VLOOKUP(F446,Results!$A$2:$B$240,2,FALSE),VLOOKUP(G446,Results!$A$2:$B$240,2,FALSE),VLOOKUP(H446,Results!$A$2:$B$240,2,FALSE),VLOOKUP(I446,Results!$A$2:$B$240,2,FALSE),VLOOKUP(J446,Results!$A$2:$B$240,2,FALSE),VLOOKUP(B446,Results!$A$2:$B$240,2,FALSE)),"")</f>
        <v/>
      </c>
    </row>
    <row customHeight="1" ht="18.75" r="447" spans="2:47" x14ac:dyDescent="0.3">
      <c r="B447" s="7" t="s">
        <v>166</v>
      </c>
      <c r="C447" s="7" t="s">
        <v>171</v>
      </c>
      <c r="D447" s="7" t="s">
        <v>172</v>
      </c>
      <c r="E447" s="7" t="s">
        <v>148</v>
      </c>
      <c r="F447" s="7" t="s">
        <v>177</v>
      </c>
      <c r="G447" s="7" t="s">
        <v>100</v>
      </c>
      <c r="H447" s="7" t="s">
        <v>153</v>
      </c>
      <c r="I447" s="7" t="s">
        <v>152</v>
      </c>
      <c r="J447" s="7" t="s">
        <v>98</v>
      </c>
      <c r="K447" t="n">
        <v>15.0</v>
      </c>
      <c r="L447" s="30">
        <f si="126" t="shared"/>
        <v>0</v>
      </c>
      <c r="M447" s="6"/>
      <c r="N447" s="35" t="str">
        <f si="127" t="shared"/>
        <v/>
      </c>
      <c r="O447" s="59">
        <f>(IF(ISNUMBER(MATCH(B447,Sheet4!$K$92:$K$101,0)),1,0)+IF(ISNUMBER(MATCH(C447,Sheet4!$K$92:$K$101,0)),1,0)+IF(ISNUMBER(MATCH(D447,Sheet4!$K$92:$K$101,0)),1,0)+IF(ISNUMBER(MATCH(E447,Sheet4!$K$92:$K$101,0)),1,0)+IF(ISNUMBER(MATCH(F447,Sheet4!$K$92:$K$101,0)),1,0)+IF(ISNUMBER(MATCH(G447,Sheet4!$K$92:$K$101,0)),1,0)+IF(ISNUMBER(MATCH(H447,Sheet4!$K$92:$K$101,0)),1,0)+IF(ISNUMBER(MATCH(I447,Sheet4!$K$92:$K$101,0)),1,0)+IF(ISNUMBER(MATCH(J447,Sheet4!$K$92:$K$101,0)),1,0))
-
(IF(ISNUMBER(MATCH(B447,Sheet4!$F$2:$F$11,0)),1,0)+IF(ISNUMBER(MATCH(C447,Sheet4!$F$2:$F$11,0)),1,0)+IF(ISNUMBER(MATCH(D447,Sheet4!$F$2:$F$11,0)),1,0)+IF(ISNUMBER(MATCH(E447,Sheet4!$F$2:$F$11,0)),1,0)+IF(ISNUMBER(MATCH(F447,Sheet4!$F$2:$F$11,0)),1,0)+IF(ISNUMBER(MATCH(G447,Sheet4!$F$2:$F$11,0)),1,0)+IF(ISNUMBER(MATCH(H447,Sheet4!$F$2:$F$11,0)),1,0)+IF(ISNUMBER(MATCH(I447,Sheet4!$F$2:$F$11,0)),1,0)+IF(ISNUMBER(MATCH(J447,Sheet4!$F$2:$F$11,0)),1,0))</f>
        <v>0</v>
      </c>
      <c r="P447" s="40" t="str">
        <f>IFERROR(INDEX(Sheet4!$G:$G,MATCH(Sheet1!B447,Sheet4!$F:$F,0))+INDEX(Sheet4!$G:$G,MATCH(Sheet1!C447,Sheet4!$F:$F,0))+INDEX(Sheet4!$G:$G,MATCH(Sheet1!D447,Sheet4!$F:$F,0))+INDEX(Sheet4!$G:$G,MATCH(Sheet1!E447,Sheet4!$F:$F,0))+INDEX(Sheet4!$G:$G,MATCH(Sheet1!F447,Sheet4!$F:$F,0))+INDEX(Sheet4!$G:$G,MATCH(Sheet1!G447,Sheet4!$F:$F,0))+INDEX(Sheet4!$G:$G,MATCH(Sheet1!H447,Sheet4!$F:$F,0))+INDEX(Sheet4!$G:$G,MATCH(Sheet1!I447,Sheet4!$F:$F,0))+INDEX(Sheet4!$G:$G,MATCH(Sheet1!J447,Sheet4!$F:$F,0)),"")</f>
        <v/>
      </c>
      <c r="Q447" s="15"/>
      <c r="R447" s="18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19"/>
      <c r="AD447" s="19"/>
      <c r="AE447" s="20"/>
      <c r="AF447">
        <f si="129" t="shared"/>
        <v>0</v>
      </c>
      <c r="AH447">
        <v>424</v>
      </c>
      <c r="AI447" t="str">
        <f si="128" t="shared"/>
        <v>Ben SimmonsLandry ShametDevin BookerMonte MorrisWill BartonDeAndre' BembryJosh JacksonPaul MillsapJoel Embiid</v>
      </c>
      <c r="AJ447">
        <f si="130" t="shared"/>
        <v>0</v>
      </c>
      <c r="AK447">
        <f si="131" t="shared"/>
        <v>0</v>
      </c>
      <c r="AL447">
        <f si="132" t="shared"/>
        <v>0</v>
      </c>
      <c r="AM447">
        <f si="133" t="shared"/>
        <v>0</v>
      </c>
      <c r="AN447">
        <f si="134" t="shared"/>
        <v>0</v>
      </c>
      <c r="AO447">
        <f si="135" t="shared"/>
        <v>0</v>
      </c>
      <c r="AP447">
        <f si="136" t="shared"/>
        <v>0</v>
      </c>
      <c r="AQ447">
        <f si="137" t="shared"/>
        <v>0</v>
      </c>
      <c r="AR447">
        <f si="138" t="shared"/>
        <v>0</v>
      </c>
      <c r="AS447">
        <f si="139" t="shared"/>
        <v>0</v>
      </c>
      <c r="AU447" t="str">
        <f>IFERROR(VLOOKUP(C447,Results!$A$2:$B$240,2,FALSE)+VLOOKUP(D447,Results!$A$2:$B$240,2,FALSE)+VLOOKUP(E447,Results!$A$2:$B$240,2,FALSE)+VLOOKUP(F447,Results!$A$2:$B$240,2,FALSE)+VLOOKUP(G447,Results!$A$2:$B$240,2,FALSE)+VLOOKUP(H447,Results!$A$2:$B$240,2,FALSE)+VLOOKUP(I447,Results!$A$2:$B$240,2,FALSE)+VLOOKUP(J447,Results!$A$2:$B$240,2,FALSE)+VLOOKUP(B447,Results!$A$2:$B$240,2,FALSE)-MIN(VLOOKUP(C447,Results!$A$2:$B$240,2,FALSE),VLOOKUP(D447,Results!$A$2:$B$240,2,FALSE),VLOOKUP(E447,Results!$A$2:$B$240,2,FALSE),VLOOKUP(F447,Results!$A$2:$B$240,2,FALSE),VLOOKUP(G447,Results!$A$2:$B$240,2,FALSE),VLOOKUP(H447,Results!$A$2:$B$240,2,FALSE),VLOOKUP(I447,Results!$A$2:$B$240,2,FALSE),VLOOKUP(J447,Results!$A$2:$B$240,2,FALSE),VLOOKUP(B447,Results!$A$2:$B$240,2,FALSE)),"")</f>
        <v/>
      </c>
    </row>
    <row customHeight="1" ht="18.75" r="448" spans="2:47" x14ac:dyDescent="0.3">
      <c r="B448" s="7" t="s">
        <v>166</v>
      </c>
      <c r="C448" s="7" t="s">
        <v>87</v>
      </c>
      <c r="D448" s="7" t="s">
        <v>172</v>
      </c>
      <c r="E448" s="7" t="s">
        <v>173</v>
      </c>
      <c r="F448" s="7" t="s">
        <v>151</v>
      </c>
      <c r="G448" s="7" t="s">
        <v>159</v>
      </c>
      <c r="H448" s="7" t="s">
        <v>181</v>
      </c>
      <c r="I448" s="7" t="s">
        <v>152</v>
      </c>
      <c r="J448" s="7" t="s">
        <v>187</v>
      </c>
      <c r="K448" t="n">
        <v>15.0</v>
      </c>
      <c r="L448" s="30">
        <f si="126" t="shared"/>
        <v>0</v>
      </c>
      <c r="M448" s="6"/>
      <c r="N448" s="35" t="str">
        <f si="127" t="shared"/>
        <v/>
      </c>
      <c r="O448" s="59">
        <f>(IF(ISNUMBER(MATCH(B448,Sheet4!$K$92:$K$101,0)),1,0)+IF(ISNUMBER(MATCH(C448,Sheet4!$K$92:$K$101,0)),1,0)+IF(ISNUMBER(MATCH(D448,Sheet4!$K$92:$K$101,0)),1,0)+IF(ISNUMBER(MATCH(E448,Sheet4!$K$92:$K$101,0)),1,0)+IF(ISNUMBER(MATCH(F448,Sheet4!$K$92:$K$101,0)),1,0)+IF(ISNUMBER(MATCH(G448,Sheet4!$K$92:$K$101,0)),1,0)+IF(ISNUMBER(MATCH(H448,Sheet4!$K$92:$K$101,0)),1,0)+IF(ISNUMBER(MATCH(I448,Sheet4!$K$92:$K$101,0)),1,0)+IF(ISNUMBER(MATCH(J448,Sheet4!$K$92:$K$101,0)),1,0))
-
(IF(ISNUMBER(MATCH(B448,Sheet4!$F$2:$F$11,0)),1,0)+IF(ISNUMBER(MATCH(C448,Sheet4!$F$2:$F$11,0)),1,0)+IF(ISNUMBER(MATCH(D448,Sheet4!$F$2:$F$11,0)),1,0)+IF(ISNUMBER(MATCH(E448,Sheet4!$F$2:$F$11,0)),1,0)+IF(ISNUMBER(MATCH(F448,Sheet4!$F$2:$F$11,0)),1,0)+IF(ISNUMBER(MATCH(G448,Sheet4!$F$2:$F$11,0)),1,0)+IF(ISNUMBER(MATCH(H448,Sheet4!$F$2:$F$11,0)),1,0)+IF(ISNUMBER(MATCH(I448,Sheet4!$F$2:$F$11,0)),1,0)+IF(ISNUMBER(MATCH(J448,Sheet4!$F$2:$F$11,0)),1,0))</f>
        <v>0</v>
      </c>
      <c r="P448" s="40" t="str">
        <f>IFERROR(INDEX(Sheet4!$G:$G,MATCH(Sheet1!B448,Sheet4!$F:$F,0))+INDEX(Sheet4!$G:$G,MATCH(Sheet1!C448,Sheet4!$F:$F,0))+INDEX(Sheet4!$G:$G,MATCH(Sheet1!D448,Sheet4!$F:$F,0))+INDEX(Sheet4!$G:$G,MATCH(Sheet1!E448,Sheet4!$F:$F,0))+INDEX(Sheet4!$G:$G,MATCH(Sheet1!F448,Sheet4!$F:$F,0))+INDEX(Sheet4!$G:$G,MATCH(Sheet1!G448,Sheet4!$F:$F,0))+INDEX(Sheet4!$G:$G,MATCH(Sheet1!H448,Sheet4!$F:$F,0))+INDEX(Sheet4!$G:$G,MATCH(Sheet1!I448,Sheet4!$F:$F,0))+INDEX(Sheet4!$G:$G,MATCH(Sheet1!J448,Sheet4!$F:$F,0)),"")</f>
        <v/>
      </c>
      <c r="Q448" s="15"/>
      <c r="R448" s="18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19"/>
      <c r="AD448" s="19"/>
      <c r="AE448" s="20"/>
      <c r="AF448">
        <f si="129" t="shared"/>
        <v>0</v>
      </c>
      <c r="AH448">
        <v>425</v>
      </c>
      <c r="AI448" t="str">
        <f si="128" t="shared"/>
        <v>Ben SimmonsRicky RubioDevin BookerEric GordonKelly OubreGerald GreenJosh JacksonPaul MillsapRudy Gobert</v>
      </c>
      <c r="AJ448">
        <f si="130" t="shared"/>
        <v>0</v>
      </c>
      <c r="AK448">
        <f si="131" t="shared"/>
        <v>0</v>
      </c>
      <c r="AL448">
        <f si="132" t="shared"/>
        <v>0</v>
      </c>
      <c r="AM448">
        <f si="133" t="shared"/>
        <v>0</v>
      </c>
      <c r="AN448">
        <f si="134" t="shared"/>
        <v>0</v>
      </c>
      <c r="AO448">
        <f si="135" t="shared"/>
        <v>0</v>
      </c>
      <c r="AP448">
        <f si="136" t="shared"/>
        <v>0</v>
      </c>
      <c r="AQ448">
        <f si="137" t="shared"/>
        <v>0</v>
      </c>
      <c r="AR448">
        <f si="138" t="shared"/>
        <v>0</v>
      </c>
      <c r="AS448">
        <f si="139" t="shared"/>
        <v>0</v>
      </c>
      <c r="AU448" t="str">
        <f>IFERROR(VLOOKUP(C448,Results!$A$2:$B$240,2,FALSE)+VLOOKUP(D448,Results!$A$2:$B$240,2,FALSE)+VLOOKUP(E448,Results!$A$2:$B$240,2,FALSE)+VLOOKUP(F448,Results!$A$2:$B$240,2,FALSE)+VLOOKUP(G448,Results!$A$2:$B$240,2,FALSE)+VLOOKUP(H448,Results!$A$2:$B$240,2,FALSE)+VLOOKUP(I448,Results!$A$2:$B$240,2,FALSE)+VLOOKUP(J448,Results!$A$2:$B$240,2,FALSE)+VLOOKUP(B448,Results!$A$2:$B$240,2,FALSE)-MIN(VLOOKUP(C448,Results!$A$2:$B$240,2,FALSE),VLOOKUP(D448,Results!$A$2:$B$240,2,FALSE),VLOOKUP(E448,Results!$A$2:$B$240,2,FALSE),VLOOKUP(F448,Results!$A$2:$B$240,2,FALSE),VLOOKUP(G448,Results!$A$2:$B$240,2,FALSE),VLOOKUP(H448,Results!$A$2:$B$240,2,FALSE),VLOOKUP(I448,Results!$A$2:$B$240,2,FALSE),VLOOKUP(J448,Results!$A$2:$B$240,2,FALSE),VLOOKUP(B448,Results!$A$2:$B$240,2,FALSE)),"")</f>
        <v/>
      </c>
    </row>
    <row customHeight="1" ht="18.75" r="449" spans="2:47" x14ac:dyDescent="0.3">
      <c r="B449" s="7" t="s">
        <v>166</v>
      </c>
      <c r="C449" s="7" t="s">
        <v>87</v>
      </c>
      <c r="D449" s="7" t="s">
        <v>172</v>
      </c>
      <c r="E449" s="7" t="s">
        <v>146</v>
      </c>
      <c r="F449" s="7" t="s">
        <v>177</v>
      </c>
      <c r="G449" s="7" t="s">
        <v>179</v>
      </c>
      <c r="H449" s="7" t="s">
        <v>92</v>
      </c>
      <c r="I449" s="7" t="s">
        <v>93</v>
      </c>
      <c r="J449" s="7" t="s">
        <v>94</v>
      </c>
      <c r="K449" t="n">
        <v>15.0</v>
      </c>
      <c r="L449" s="30">
        <f si="126" t="shared"/>
        <v>0</v>
      </c>
      <c r="M449" s="6"/>
      <c r="N449" s="35" t="str">
        <f si="127" t="shared"/>
        <v/>
      </c>
      <c r="O449" s="59">
        <f>(IF(ISNUMBER(MATCH(B449,Sheet4!$K$92:$K$101,0)),1,0)+IF(ISNUMBER(MATCH(C449,Sheet4!$K$92:$K$101,0)),1,0)+IF(ISNUMBER(MATCH(D449,Sheet4!$K$92:$K$101,0)),1,0)+IF(ISNUMBER(MATCH(E449,Sheet4!$K$92:$K$101,0)),1,0)+IF(ISNUMBER(MATCH(F449,Sheet4!$K$92:$K$101,0)),1,0)+IF(ISNUMBER(MATCH(G449,Sheet4!$K$92:$K$101,0)),1,0)+IF(ISNUMBER(MATCH(H449,Sheet4!$K$92:$K$101,0)),1,0)+IF(ISNUMBER(MATCH(I449,Sheet4!$K$92:$K$101,0)),1,0)+IF(ISNUMBER(MATCH(J449,Sheet4!$K$92:$K$101,0)),1,0))
-
(IF(ISNUMBER(MATCH(B449,Sheet4!$F$2:$F$11,0)),1,0)+IF(ISNUMBER(MATCH(C449,Sheet4!$F$2:$F$11,0)),1,0)+IF(ISNUMBER(MATCH(D449,Sheet4!$F$2:$F$11,0)),1,0)+IF(ISNUMBER(MATCH(E449,Sheet4!$F$2:$F$11,0)),1,0)+IF(ISNUMBER(MATCH(F449,Sheet4!$F$2:$F$11,0)),1,0)+IF(ISNUMBER(MATCH(G449,Sheet4!$F$2:$F$11,0)),1,0)+IF(ISNUMBER(MATCH(H449,Sheet4!$F$2:$F$11,0)),1,0)+IF(ISNUMBER(MATCH(I449,Sheet4!$F$2:$F$11,0)),1,0)+IF(ISNUMBER(MATCH(J449,Sheet4!$F$2:$F$11,0)),1,0))</f>
        <v>0</v>
      </c>
      <c r="P449" s="40" t="str">
        <f>IFERROR(INDEX(Sheet4!$G:$G,MATCH(Sheet1!B449,Sheet4!$F:$F,0))+INDEX(Sheet4!$G:$G,MATCH(Sheet1!C449,Sheet4!$F:$F,0))+INDEX(Sheet4!$G:$G,MATCH(Sheet1!D449,Sheet4!$F:$F,0))+INDEX(Sheet4!$G:$G,MATCH(Sheet1!E449,Sheet4!$F:$F,0))+INDEX(Sheet4!$G:$G,MATCH(Sheet1!F449,Sheet4!$F:$F,0))+INDEX(Sheet4!$G:$G,MATCH(Sheet1!G449,Sheet4!$F:$F,0))+INDEX(Sheet4!$G:$G,MATCH(Sheet1!H449,Sheet4!$F:$F,0))+INDEX(Sheet4!$G:$G,MATCH(Sheet1!I449,Sheet4!$F:$F,0))+INDEX(Sheet4!$G:$G,MATCH(Sheet1!J449,Sheet4!$F:$F,0)),"")</f>
        <v/>
      </c>
      <c r="Q449" s="15"/>
      <c r="R449" s="18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19"/>
      <c r="AD449" s="19"/>
      <c r="AE449" s="20"/>
      <c r="AF449">
        <f si="129" t="shared"/>
        <v>0</v>
      </c>
      <c r="AH449">
        <v>426</v>
      </c>
      <c r="AI449" t="str">
        <f si="128" t="shared"/>
        <v>Ben SimmonsTrae YoungDevin BookerMonte MorrisKelly OubreJoe InglesRichaun HolmesTrey LylesRudy Gobert</v>
      </c>
      <c r="AJ449">
        <f si="130" t="shared"/>
        <v>0</v>
      </c>
      <c r="AK449">
        <f si="131" t="shared"/>
        <v>0</v>
      </c>
      <c r="AL449">
        <f si="132" t="shared"/>
        <v>0</v>
      </c>
      <c r="AM449">
        <f si="133" t="shared"/>
        <v>0</v>
      </c>
      <c r="AN449">
        <f si="134" t="shared"/>
        <v>0</v>
      </c>
      <c r="AO449">
        <f si="135" t="shared"/>
        <v>0</v>
      </c>
      <c r="AP449">
        <f si="136" t="shared"/>
        <v>0</v>
      </c>
      <c r="AQ449">
        <f si="137" t="shared"/>
        <v>0</v>
      </c>
      <c r="AR449">
        <f si="138" t="shared"/>
        <v>0</v>
      </c>
      <c r="AS449">
        <f si="139" t="shared"/>
        <v>0</v>
      </c>
      <c r="AU449" t="str">
        <f>IFERROR(VLOOKUP(C449,Results!$A$2:$B$240,2,FALSE)+VLOOKUP(D449,Results!$A$2:$B$240,2,FALSE)+VLOOKUP(E449,Results!$A$2:$B$240,2,FALSE)+VLOOKUP(F449,Results!$A$2:$B$240,2,FALSE)+VLOOKUP(G449,Results!$A$2:$B$240,2,FALSE)+VLOOKUP(H449,Results!$A$2:$B$240,2,FALSE)+VLOOKUP(I449,Results!$A$2:$B$240,2,FALSE)+VLOOKUP(J449,Results!$A$2:$B$240,2,FALSE)+VLOOKUP(B449,Results!$A$2:$B$240,2,FALSE)-MIN(VLOOKUP(C449,Results!$A$2:$B$240,2,FALSE),VLOOKUP(D449,Results!$A$2:$B$240,2,FALSE),VLOOKUP(E449,Results!$A$2:$B$240,2,FALSE),VLOOKUP(F449,Results!$A$2:$B$240,2,FALSE),VLOOKUP(G449,Results!$A$2:$B$240,2,FALSE),VLOOKUP(H449,Results!$A$2:$B$240,2,FALSE),VLOOKUP(I449,Results!$A$2:$B$240,2,FALSE),VLOOKUP(J449,Results!$A$2:$B$240,2,FALSE),VLOOKUP(B449,Results!$A$2:$B$240,2,FALSE)),"")</f>
        <v/>
      </c>
    </row>
    <row customHeight="1" ht="18.75" r="450" spans="2:47" x14ac:dyDescent="0.3">
      <c r="B450" s="7" t="s">
        <v>87</v>
      </c>
      <c r="C450" s="7" t="s">
        <v>170</v>
      </c>
      <c r="D450" s="7" t="s">
        <v>145</v>
      </c>
      <c r="E450" s="7" t="s">
        <v>146</v>
      </c>
      <c r="F450" s="7" t="s">
        <v>177</v>
      </c>
      <c r="G450" s="7" t="s">
        <v>178</v>
      </c>
      <c r="H450" s="7" t="s">
        <v>92</v>
      </c>
      <c r="I450" s="7" t="s">
        <v>152</v>
      </c>
      <c r="J450" s="7" t="s">
        <v>187</v>
      </c>
      <c r="K450" t="n">
        <v>15.0</v>
      </c>
      <c r="L450" s="30">
        <f si="126" t="shared"/>
        <v>0</v>
      </c>
      <c r="M450" s="6"/>
      <c r="N450" s="35" t="str">
        <f si="127" t="shared"/>
        <v/>
      </c>
      <c r="O450" s="59">
        <f>(IF(ISNUMBER(MATCH(B450,Sheet4!$K$92:$K$101,0)),1,0)+IF(ISNUMBER(MATCH(C450,Sheet4!$K$92:$K$101,0)),1,0)+IF(ISNUMBER(MATCH(D450,Sheet4!$K$92:$K$101,0)),1,0)+IF(ISNUMBER(MATCH(E450,Sheet4!$K$92:$K$101,0)),1,0)+IF(ISNUMBER(MATCH(F450,Sheet4!$K$92:$K$101,0)),1,0)+IF(ISNUMBER(MATCH(G450,Sheet4!$K$92:$K$101,0)),1,0)+IF(ISNUMBER(MATCH(H450,Sheet4!$K$92:$K$101,0)),1,0)+IF(ISNUMBER(MATCH(I450,Sheet4!$K$92:$K$101,0)),1,0)+IF(ISNUMBER(MATCH(J450,Sheet4!$K$92:$K$101,0)),1,0))
-
(IF(ISNUMBER(MATCH(B450,Sheet4!$F$2:$F$11,0)),1,0)+IF(ISNUMBER(MATCH(C450,Sheet4!$F$2:$F$11,0)),1,0)+IF(ISNUMBER(MATCH(D450,Sheet4!$F$2:$F$11,0)),1,0)+IF(ISNUMBER(MATCH(E450,Sheet4!$F$2:$F$11,0)),1,0)+IF(ISNUMBER(MATCH(F450,Sheet4!$F$2:$F$11,0)),1,0)+IF(ISNUMBER(MATCH(G450,Sheet4!$F$2:$F$11,0)),1,0)+IF(ISNUMBER(MATCH(H450,Sheet4!$F$2:$F$11,0)),1,0)+IF(ISNUMBER(MATCH(I450,Sheet4!$F$2:$F$11,0)),1,0)+IF(ISNUMBER(MATCH(J450,Sheet4!$F$2:$F$11,0)),1,0))</f>
        <v>0</v>
      </c>
      <c r="P450" s="40" t="str">
        <f>IFERROR(INDEX(Sheet4!$G:$G,MATCH(Sheet1!B450,Sheet4!$F:$F,0))+INDEX(Sheet4!$G:$G,MATCH(Sheet1!C450,Sheet4!$F:$F,0))+INDEX(Sheet4!$G:$G,MATCH(Sheet1!D450,Sheet4!$F:$F,0))+INDEX(Sheet4!$G:$G,MATCH(Sheet1!E450,Sheet4!$F:$F,0))+INDEX(Sheet4!$G:$G,MATCH(Sheet1!F450,Sheet4!$F:$F,0))+INDEX(Sheet4!$G:$G,MATCH(Sheet1!G450,Sheet4!$F:$F,0))+INDEX(Sheet4!$G:$G,MATCH(Sheet1!H450,Sheet4!$F:$F,0))+INDEX(Sheet4!$G:$G,MATCH(Sheet1!I450,Sheet4!$F:$F,0))+INDEX(Sheet4!$G:$G,MATCH(Sheet1!J450,Sheet4!$F:$F,0)),"")</f>
        <v/>
      </c>
      <c r="Q450" s="15"/>
      <c r="R450" s="18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19"/>
      <c r="AD450" s="19"/>
      <c r="AE450" s="20"/>
      <c r="AF450">
        <f si="129" t="shared"/>
        <v>0</v>
      </c>
      <c r="AH450">
        <v>427</v>
      </c>
      <c r="AI450" t="str">
        <f si="128" t="shared"/>
        <v>Ben SimmonsRicky RubioJimmy ButlerMonte MorrisKelly OubreCorey BrewerKenneth FariedJonah BoldenRudy Gobert</v>
      </c>
      <c r="AJ450">
        <f si="130" t="shared"/>
        <v>0</v>
      </c>
      <c r="AK450">
        <f si="131" t="shared"/>
        <v>0</v>
      </c>
      <c r="AL450">
        <f si="132" t="shared"/>
        <v>0</v>
      </c>
      <c r="AM450">
        <f si="133" t="shared"/>
        <v>0</v>
      </c>
      <c r="AN450">
        <f si="134" t="shared"/>
        <v>0</v>
      </c>
      <c r="AO450">
        <f si="135" t="shared"/>
        <v>0</v>
      </c>
      <c r="AP450">
        <f si="136" t="shared"/>
        <v>0</v>
      </c>
      <c r="AQ450">
        <f si="137" t="shared"/>
        <v>0</v>
      </c>
      <c r="AR450">
        <f si="138" t="shared"/>
        <v>0</v>
      </c>
      <c r="AS450">
        <f si="139" t="shared"/>
        <v>0</v>
      </c>
      <c r="AU450" t="str">
        <f>IFERROR(VLOOKUP(C450,Results!$A$2:$B$240,2,FALSE)+VLOOKUP(D450,Results!$A$2:$B$240,2,FALSE)+VLOOKUP(E450,Results!$A$2:$B$240,2,FALSE)+VLOOKUP(F450,Results!$A$2:$B$240,2,FALSE)+VLOOKUP(G450,Results!$A$2:$B$240,2,FALSE)+VLOOKUP(H450,Results!$A$2:$B$240,2,FALSE)+VLOOKUP(I450,Results!$A$2:$B$240,2,FALSE)+VLOOKUP(J450,Results!$A$2:$B$240,2,FALSE)+VLOOKUP(B450,Results!$A$2:$B$240,2,FALSE)-MIN(VLOOKUP(C450,Results!$A$2:$B$240,2,FALSE),VLOOKUP(D450,Results!$A$2:$B$240,2,FALSE),VLOOKUP(E450,Results!$A$2:$B$240,2,FALSE),VLOOKUP(F450,Results!$A$2:$B$240,2,FALSE),VLOOKUP(G450,Results!$A$2:$B$240,2,FALSE),VLOOKUP(H450,Results!$A$2:$B$240,2,FALSE),VLOOKUP(I450,Results!$A$2:$B$240,2,FALSE),VLOOKUP(J450,Results!$A$2:$B$240,2,FALSE),VLOOKUP(B450,Results!$A$2:$B$240,2,FALSE)),"")</f>
        <v/>
      </c>
    </row>
    <row customHeight="1" ht="18.75" r="451" spans="2:47" x14ac:dyDescent="0.3">
      <c r="B451" s="7" t="s">
        <v>108</v>
      </c>
      <c r="C451" s="7" t="s">
        <v>171</v>
      </c>
      <c r="D451" s="7" t="s">
        <v>172</v>
      </c>
      <c r="E451" s="7" t="s">
        <v>146</v>
      </c>
      <c r="F451" s="7" t="s">
        <v>150</v>
      </c>
      <c r="G451" s="7" t="s">
        <v>177</v>
      </c>
      <c r="H451" s="7" t="s">
        <v>92</v>
      </c>
      <c r="I451" s="7" t="s">
        <v>152</v>
      </c>
      <c r="J451" s="7" t="s">
        <v>188</v>
      </c>
      <c r="K451" t="n">
        <v>15.0</v>
      </c>
      <c r="L451" s="30">
        <f si="126" t="shared"/>
        <v>0</v>
      </c>
      <c r="M451" s="6"/>
      <c r="N451" s="35" t="str">
        <f si="127" t="shared"/>
        <v/>
      </c>
      <c r="O451" s="59">
        <f>(IF(ISNUMBER(MATCH(B451,Sheet4!$K$92:$K$101,0)),1,0)+IF(ISNUMBER(MATCH(C451,Sheet4!$K$92:$K$101,0)),1,0)+IF(ISNUMBER(MATCH(D451,Sheet4!$K$92:$K$101,0)),1,0)+IF(ISNUMBER(MATCH(E451,Sheet4!$K$92:$K$101,0)),1,0)+IF(ISNUMBER(MATCH(F451,Sheet4!$K$92:$K$101,0)),1,0)+IF(ISNUMBER(MATCH(G451,Sheet4!$K$92:$K$101,0)),1,0)+IF(ISNUMBER(MATCH(H451,Sheet4!$K$92:$K$101,0)),1,0)+IF(ISNUMBER(MATCH(I451,Sheet4!$K$92:$K$101,0)),1,0)+IF(ISNUMBER(MATCH(J451,Sheet4!$K$92:$K$101,0)),1,0))
-
(IF(ISNUMBER(MATCH(B451,Sheet4!$F$2:$F$11,0)),1,0)+IF(ISNUMBER(MATCH(C451,Sheet4!$F$2:$F$11,0)),1,0)+IF(ISNUMBER(MATCH(D451,Sheet4!$F$2:$F$11,0)),1,0)+IF(ISNUMBER(MATCH(E451,Sheet4!$F$2:$F$11,0)),1,0)+IF(ISNUMBER(MATCH(F451,Sheet4!$F$2:$F$11,0)),1,0)+IF(ISNUMBER(MATCH(G451,Sheet4!$F$2:$F$11,0)),1,0)+IF(ISNUMBER(MATCH(H451,Sheet4!$F$2:$F$11,0)),1,0)+IF(ISNUMBER(MATCH(I451,Sheet4!$F$2:$F$11,0)),1,0)+IF(ISNUMBER(MATCH(J451,Sheet4!$F$2:$F$11,0)),1,0))</f>
        <v>0</v>
      </c>
      <c r="P451" s="40" t="str">
        <f>IFERROR(INDEX(Sheet4!$G:$G,MATCH(Sheet1!B451,Sheet4!$F:$F,0))+INDEX(Sheet4!$G:$G,MATCH(Sheet1!C451,Sheet4!$F:$F,0))+INDEX(Sheet4!$G:$G,MATCH(Sheet1!D451,Sheet4!$F:$F,0))+INDEX(Sheet4!$G:$G,MATCH(Sheet1!E451,Sheet4!$F:$F,0))+INDEX(Sheet4!$G:$G,MATCH(Sheet1!F451,Sheet4!$F:$F,0))+INDEX(Sheet4!$G:$G,MATCH(Sheet1!G451,Sheet4!$F:$F,0))+INDEX(Sheet4!$G:$G,MATCH(Sheet1!H451,Sheet4!$F:$F,0))+INDEX(Sheet4!$G:$G,MATCH(Sheet1!I451,Sheet4!$F:$F,0))+INDEX(Sheet4!$G:$G,MATCH(Sheet1!J451,Sheet4!$F:$F,0)),"")</f>
        <v/>
      </c>
      <c r="Q451" s="15"/>
      <c r="R451" s="18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19"/>
      <c r="AD451" s="19"/>
      <c r="AE451" s="20"/>
      <c r="AF451">
        <f si="129" t="shared"/>
        <v>0</v>
      </c>
      <c r="AH451">
        <v>428</v>
      </c>
      <c r="AI451" t="str">
        <f si="128" t="shared"/>
        <v>Ricky RubioLandry ShametJames HardenMonte MorrisKelly OubreJae CrowderMarvin BagleyJosh JacksonRudy Gobert</v>
      </c>
      <c r="AJ451">
        <f si="130" t="shared"/>
        <v>0</v>
      </c>
      <c r="AK451">
        <f si="131" t="shared"/>
        <v>0</v>
      </c>
      <c r="AL451">
        <f si="132" t="shared"/>
        <v>0</v>
      </c>
      <c r="AM451">
        <f si="133" t="shared"/>
        <v>0</v>
      </c>
      <c r="AN451">
        <f si="134" t="shared"/>
        <v>0</v>
      </c>
      <c r="AO451">
        <f si="135" t="shared"/>
        <v>0</v>
      </c>
      <c r="AP451">
        <f si="136" t="shared"/>
        <v>0</v>
      </c>
      <c r="AQ451">
        <f si="137" t="shared"/>
        <v>0</v>
      </c>
      <c r="AR451">
        <f si="138" t="shared"/>
        <v>0</v>
      </c>
      <c r="AS451">
        <f si="139" t="shared"/>
        <v>0</v>
      </c>
      <c r="AU451" t="str">
        <f>IFERROR(VLOOKUP(C451,Results!$A$2:$B$240,2,FALSE)+VLOOKUP(D451,Results!$A$2:$B$240,2,FALSE)+VLOOKUP(E451,Results!$A$2:$B$240,2,FALSE)+VLOOKUP(F451,Results!$A$2:$B$240,2,FALSE)+VLOOKUP(G451,Results!$A$2:$B$240,2,FALSE)+VLOOKUP(H451,Results!$A$2:$B$240,2,FALSE)+VLOOKUP(I451,Results!$A$2:$B$240,2,FALSE)+VLOOKUP(J451,Results!$A$2:$B$240,2,FALSE)+VLOOKUP(B451,Results!$A$2:$B$240,2,FALSE)-MIN(VLOOKUP(C451,Results!$A$2:$B$240,2,FALSE),VLOOKUP(D451,Results!$A$2:$B$240,2,FALSE),VLOOKUP(E451,Results!$A$2:$B$240,2,FALSE),VLOOKUP(F451,Results!$A$2:$B$240,2,FALSE),VLOOKUP(G451,Results!$A$2:$B$240,2,FALSE),VLOOKUP(H451,Results!$A$2:$B$240,2,FALSE),VLOOKUP(I451,Results!$A$2:$B$240,2,FALSE),VLOOKUP(J451,Results!$A$2:$B$240,2,FALSE),VLOOKUP(B451,Results!$A$2:$B$240,2,FALSE)),"")</f>
        <v/>
      </c>
    </row>
    <row customHeight="1" ht="18.75" r="452" spans="2:47" x14ac:dyDescent="0.3">
      <c r="B452" s="7" t="s">
        <v>166</v>
      </c>
      <c r="C452" s="7" t="s">
        <v>87</v>
      </c>
      <c r="D452" s="7" t="s">
        <v>89</v>
      </c>
      <c r="E452" s="7" t="s">
        <v>146</v>
      </c>
      <c r="F452" s="7" t="s">
        <v>177</v>
      </c>
      <c r="G452" s="7" t="s">
        <v>159</v>
      </c>
      <c r="H452" s="7" t="s">
        <v>152</v>
      </c>
      <c r="I452" s="7" t="s">
        <v>182</v>
      </c>
      <c r="J452" s="7" t="s">
        <v>188</v>
      </c>
      <c r="K452" t="n">
        <v>15.0</v>
      </c>
      <c r="L452" s="30">
        <f si="126" t="shared"/>
        <v>0</v>
      </c>
      <c r="M452" s="6"/>
      <c r="N452" s="35" t="str">
        <f si="127" t="shared"/>
        <v/>
      </c>
      <c r="O452" s="59">
        <f>(IF(ISNUMBER(MATCH(B452,Sheet4!$K$92:$K$101,0)),1,0)+IF(ISNUMBER(MATCH(C452,Sheet4!$K$92:$K$101,0)),1,0)+IF(ISNUMBER(MATCH(D452,Sheet4!$K$92:$K$101,0)),1,0)+IF(ISNUMBER(MATCH(E452,Sheet4!$K$92:$K$101,0)),1,0)+IF(ISNUMBER(MATCH(F452,Sheet4!$K$92:$K$101,0)),1,0)+IF(ISNUMBER(MATCH(G452,Sheet4!$K$92:$K$101,0)),1,0)+IF(ISNUMBER(MATCH(H452,Sheet4!$K$92:$K$101,0)),1,0)+IF(ISNUMBER(MATCH(I452,Sheet4!$K$92:$K$101,0)),1,0)+IF(ISNUMBER(MATCH(J452,Sheet4!$K$92:$K$101,0)),1,0))
-
(IF(ISNUMBER(MATCH(B452,Sheet4!$F$2:$F$11,0)),1,0)+IF(ISNUMBER(MATCH(C452,Sheet4!$F$2:$F$11,0)),1,0)+IF(ISNUMBER(MATCH(D452,Sheet4!$F$2:$F$11,0)),1,0)+IF(ISNUMBER(MATCH(E452,Sheet4!$F$2:$F$11,0)),1,0)+IF(ISNUMBER(MATCH(F452,Sheet4!$F$2:$F$11,0)),1,0)+IF(ISNUMBER(MATCH(G452,Sheet4!$F$2:$F$11,0)),1,0)+IF(ISNUMBER(MATCH(H452,Sheet4!$F$2:$F$11,0)),1,0)+IF(ISNUMBER(MATCH(I452,Sheet4!$F$2:$F$11,0)),1,0)+IF(ISNUMBER(MATCH(J452,Sheet4!$F$2:$F$11,0)),1,0))</f>
        <v>0</v>
      </c>
      <c r="P452" s="40" t="str">
        <f>IFERROR(INDEX(Sheet4!$G:$G,MATCH(Sheet1!B452,Sheet4!$F:$F,0))+INDEX(Sheet4!$G:$G,MATCH(Sheet1!C452,Sheet4!$F:$F,0))+INDEX(Sheet4!$G:$G,MATCH(Sheet1!D452,Sheet4!$F:$F,0))+INDEX(Sheet4!$G:$G,MATCH(Sheet1!E452,Sheet4!$F:$F,0))+INDEX(Sheet4!$G:$G,MATCH(Sheet1!F452,Sheet4!$F:$F,0))+INDEX(Sheet4!$G:$G,MATCH(Sheet1!G452,Sheet4!$F:$F,0))+INDEX(Sheet4!$G:$G,MATCH(Sheet1!H452,Sheet4!$F:$F,0))+INDEX(Sheet4!$G:$G,MATCH(Sheet1!I452,Sheet4!$F:$F,0))+INDEX(Sheet4!$G:$G,MATCH(Sheet1!J452,Sheet4!$F:$F,0)),"")</f>
        <v/>
      </c>
      <c r="Q452" s="15"/>
      <c r="R452" s="18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19"/>
      <c r="AD452" s="19"/>
      <c r="AE452" s="20"/>
      <c r="AF452">
        <f si="129" t="shared"/>
        <v>0</v>
      </c>
      <c r="AH452">
        <v>429</v>
      </c>
      <c r="AI452" t="str">
        <f si="128" t="shared"/>
        <v>Ben SimmonsTrae YoungDevin BookerMonte MorrisJoe InglesGerald GreenPaul MillsapTaj GibsonKarl-Anthony Towns</v>
      </c>
      <c r="AJ452">
        <f si="130" t="shared"/>
        <v>0</v>
      </c>
      <c r="AK452">
        <f si="131" t="shared"/>
        <v>0</v>
      </c>
      <c r="AL452">
        <f si="132" t="shared"/>
        <v>0</v>
      </c>
      <c r="AM452">
        <f si="133" t="shared"/>
        <v>0</v>
      </c>
      <c r="AN452">
        <f si="134" t="shared"/>
        <v>0</v>
      </c>
      <c r="AO452">
        <f si="135" t="shared"/>
        <v>0</v>
      </c>
      <c r="AP452">
        <f si="136" t="shared"/>
        <v>0</v>
      </c>
      <c r="AQ452">
        <f si="137" t="shared"/>
        <v>0</v>
      </c>
      <c r="AR452">
        <f si="138" t="shared"/>
        <v>0</v>
      </c>
      <c r="AS452">
        <f si="139" t="shared"/>
        <v>0</v>
      </c>
      <c r="AU452" t="str">
        <f>IFERROR(VLOOKUP(C452,Results!$A$2:$B$240,2,FALSE)+VLOOKUP(D452,Results!$A$2:$B$240,2,FALSE)+VLOOKUP(E452,Results!$A$2:$B$240,2,FALSE)+VLOOKUP(F452,Results!$A$2:$B$240,2,FALSE)+VLOOKUP(G452,Results!$A$2:$B$240,2,FALSE)+VLOOKUP(H452,Results!$A$2:$B$240,2,FALSE)+VLOOKUP(I452,Results!$A$2:$B$240,2,FALSE)+VLOOKUP(J452,Results!$A$2:$B$240,2,FALSE)+VLOOKUP(B452,Results!$A$2:$B$240,2,FALSE)-MIN(VLOOKUP(C452,Results!$A$2:$B$240,2,FALSE),VLOOKUP(D452,Results!$A$2:$B$240,2,FALSE),VLOOKUP(E452,Results!$A$2:$B$240,2,FALSE),VLOOKUP(F452,Results!$A$2:$B$240,2,FALSE),VLOOKUP(G452,Results!$A$2:$B$240,2,FALSE),VLOOKUP(H452,Results!$A$2:$B$240,2,FALSE),VLOOKUP(I452,Results!$A$2:$B$240,2,FALSE),VLOOKUP(J452,Results!$A$2:$B$240,2,FALSE),VLOOKUP(B452,Results!$A$2:$B$240,2,FALSE)),"")</f>
        <v/>
      </c>
    </row>
    <row customHeight="1" ht="18.75" r="453" spans="2:47" x14ac:dyDescent="0.3">
      <c r="B453" s="7" t="s">
        <v>166</v>
      </c>
      <c r="C453" s="7" t="s">
        <v>171</v>
      </c>
      <c r="D453" s="7" t="s">
        <v>89</v>
      </c>
      <c r="E453" s="7" t="s">
        <v>146</v>
      </c>
      <c r="F453" s="7" t="s">
        <v>177</v>
      </c>
      <c r="G453" s="7" t="s">
        <v>178</v>
      </c>
      <c r="H453" s="7" t="s">
        <v>153</v>
      </c>
      <c r="I453" s="7" t="s">
        <v>152</v>
      </c>
      <c r="J453" s="7" t="s">
        <v>186</v>
      </c>
      <c r="K453" t="n">
        <v>15.0</v>
      </c>
      <c r="L453" s="30">
        <f si="126" t="shared"/>
        <v>0</v>
      </c>
      <c r="M453" s="6"/>
      <c r="N453" s="35" t="str">
        <f si="127" t="shared"/>
        <v/>
      </c>
      <c r="O453" s="59">
        <f>(IF(ISNUMBER(MATCH(B453,Sheet4!$K$92:$K$101,0)),1,0)+IF(ISNUMBER(MATCH(C453,Sheet4!$K$92:$K$101,0)),1,0)+IF(ISNUMBER(MATCH(D453,Sheet4!$K$92:$K$101,0)),1,0)+IF(ISNUMBER(MATCH(E453,Sheet4!$K$92:$K$101,0)),1,0)+IF(ISNUMBER(MATCH(F453,Sheet4!$K$92:$K$101,0)),1,0)+IF(ISNUMBER(MATCH(G453,Sheet4!$K$92:$K$101,0)),1,0)+IF(ISNUMBER(MATCH(H453,Sheet4!$K$92:$K$101,0)),1,0)+IF(ISNUMBER(MATCH(I453,Sheet4!$K$92:$K$101,0)),1,0)+IF(ISNUMBER(MATCH(J453,Sheet4!$K$92:$K$101,0)),1,0))
-
(IF(ISNUMBER(MATCH(B453,Sheet4!$F$2:$F$11,0)),1,0)+IF(ISNUMBER(MATCH(C453,Sheet4!$F$2:$F$11,0)),1,0)+IF(ISNUMBER(MATCH(D453,Sheet4!$F$2:$F$11,0)),1,0)+IF(ISNUMBER(MATCH(E453,Sheet4!$F$2:$F$11,0)),1,0)+IF(ISNUMBER(MATCH(F453,Sheet4!$F$2:$F$11,0)),1,0)+IF(ISNUMBER(MATCH(G453,Sheet4!$F$2:$F$11,0)),1,0)+IF(ISNUMBER(MATCH(H453,Sheet4!$F$2:$F$11,0)),1,0)+IF(ISNUMBER(MATCH(I453,Sheet4!$F$2:$F$11,0)),1,0)+IF(ISNUMBER(MATCH(J453,Sheet4!$F$2:$F$11,0)),1,0))</f>
        <v>0</v>
      </c>
      <c r="P453" s="40" t="str">
        <f>IFERROR(INDEX(Sheet4!$G:$G,MATCH(Sheet1!B453,Sheet4!$F:$F,0))+INDEX(Sheet4!$G:$G,MATCH(Sheet1!C453,Sheet4!$F:$F,0))+INDEX(Sheet4!$G:$G,MATCH(Sheet1!D453,Sheet4!$F:$F,0))+INDEX(Sheet4!$G:$G,MATCH(Sheet1!E453,Sheet4!$F:$F,0))+INDEX(Sheet4!$G:$G,MATCH(Sheet1!F453,Sheet4!$F:$F,0))+INDEX(Sheet4!$G:$G,MATCH(Sheet1!G453,Sheet4!$F:$F,0))+INDEX(Sheet4!$G:$G,MATCH(Sheet1!H453,Sheet4!$F:$F,0))+INDEX(Sheet4!$G:$G,MATCH(Sheet1!I453,Sheet4!$F:$F,0))+INDEX(Sheet4!$G:$G,MATCH(Sheet1!J453,Sheet4!$F:$F,0)),"")</f>
        <v/>
      </c>
      <c r="Q453" s="15"/>
      <c r="R453" s="18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19"/>
      <c r="AD453" s="19"/>
      <c r="AE453" s="20"/>
      <c r="AF453">
        <f si="129" t="shared"/>
        <v>0</v>
      </c>
      <c r="AH453">
        <v>430</v>
      </c>
      <c r="AI453" t="str">
        <f si="128" t="shared"/>
        <v>Ben SimmonsDe'Aaron FoxMonte MorrisMalik BeasleyWill BartonKelly OubreJosh JacksonTrey LylesNikola Jokic</v>
      </c>
      <c r="AJ453">
        <f si="130" t="shared"/>
        <v>0</v>
      </c>
      <c r="AK453">
        <f si="131" t="shared"/>
        <v>0</v>
      </c>
      <c r="AL453">
        <f si="132" t="shared"/>
        <v>0</v>
      </c>
      <c r="AM453">
        <f si="133" t="shared"/>
        <v>0</v>
      </c>
      <c r="AN453">
        <f si="134" t="shared"/>
        <v>0</v>
      </c>
      <c r="AO453">
        <f si="135" t="shared"/>
        <v>0</v>
      </c>
      <c r="AP453">
        <f si="136" t="shared"/>
        <v>0</v>
      </c>
      <c r="AQ453">
        <f si="137" t="shared"/>
        <v>0</v>
      </c>
      <c r="AR453">
        <f si="138" t="shared"/>
        <v>0</v>
      </c>
      <c r="AS453">
        <f si="139" t="shared"/>
        <v>0</v>
      </c>
      <c r="AU453" t="str">
        <f>IFERROR(VLOOKUP(C453,Results!$A$2:$B$240,2,FALSE)+VLOOKUP(D453,Results!$A$2:$B$240,2,FALSE)+VLOOKUP(E453,Results!$A$2:$B$240,2,FALSE)+VLOOKUP(F453,Results!$A$2:$B$240,2,FALSE)+VLOOKUP(G453,Results!$A$2:$B$240,2,FALSE)+VLOOKUP(H453,Results!$A$2:$B$240,2,FALSE)+VLOOKUP(I453,Results!$A$2:$B$240,2,FALSE)+VLOOKUP(J453,Results!$A$2:$B$240,2,FALSE)+VLOOKUP(B453,Results!$A$2:$B$240,2,FALSE)-MIN(VLOOKUP(C453,Results!$A$2:$B$240,2,FALSE),VLOOKUP(D453,Results!$A$2:$B$240,2,FALSE),VLOOKUP(E453,Results!$A$2:$B$240,2,FALSE),VLOOKUP(F453,Results!$A$2:$B$240,2,FALSE),VLOOKUP(G453,Results!$A$2:$B$240,2,FALSE),VLOOKUP(H453,Results!$A$2:$B$240,2,FALSE),VLOOKUP(I453,Results!$A$2:$B$240,2,FALSE),VLOOKUP(J453,Results!$A$2:$B$240,2,FALSE),VLOOKUP(B453,Results!$A$2:$B$240,2,FALSE)),"")</f>
        <v/>
      </c>
    </row>
    <row customHeight="1" ht="18.75" r="454" spans="2:47" x14ac:dyDescent="0.3">
      <c r="B454" s="7" t="s">
        <v>166</v>
      </c>
      <c r="C454" s="7" t="s">
        <v>170</v>
      </c>
      <c r="D454" s="7" t="s">
        <v>145</v>
      </c>
      <c r="E454" s="7" t="s">
        <v>146</v>
      </c>
      <c r="F454" s="7" t="s">
        <v>100</v>
      </c>
      <c r="G454" s="7" t="s">
        <v>179</v>
      </c>
      <c r="H454" s="7" t="s">
        <v>92</v>
      </c>
      <c r="I454" s="7" t="s">
        <v>93</v>
      </c>
      <c r="J454" s="7" t="s">
        <v>187</v>
      </c>
      <c r="K454" t="n">
        <v>15.0</v>
      </c>
      <c r="L454" s="30">
        <f si="126" t="shared"/>
        <v>0</v>
      </c>
      <c r="M454" s="6"/>
      <c r="N454" s="35" t="str">
        <f si="127" t="shared"/>
        <v/>
      </c>
      <c r="O454" s="59">
        <f>(IF(ISNUMBER(MATCH(B454,Sheet4!$K$92:$K$101,0)),1,0)+IF(ISNUMBER(MATCH(C454,Sheet4!$K$92:$K$101,0)),1,0)+IF(ISNUMBER(MATCH(D454,Sheet4!$K$92:$K$101,0)),1,0)+IF(ISNUMBER(MATCH(E454,Sheet4!$K$92:$K$101,0)),1,0)+IF(ISNUMBER(MATCH(F454,Sheet4!$K$92:$K$101,0)),1,0)+IF(ISNUMBER(MATCH(G454,Sheet4!$K$92:$K$101,0)),1,0)+IF(ISNUMBER(MATCH(H454,Sheet4!$K$92:$K$101,0)),1,0)+IF(ISNUMBER(MATCH(I454,Sheet4!$K$92:$K$101,0)),1,0)+IF(ISNUMBER(MATCH(J454,Sheet4!$K$92:$K$101,0)),1,0))
-
(IF(ISNUMBER(MATCH(B454,Sheet4!$F$2:$F$11,0)),1,0)+IF(ISNUMBER(MATCH(C454,Sheet4!$F$2:$F$11,0)),1,0)+IF(ISNUMBER(MATCH(D454,Sheet4!$F$2:$F$11,0)),1,0)+IF(ISNUMBER(MATCH(E454,Sheet4!$F$2:$F$11,0)),1,0)+IF(ISNUMBER(MATCH(F454,Sheet4!$F$2:$F$11,0)),1,0)+IF(ISNUMBER(MATCH(G454,Sheet4!$F$2:$F$11,0)),1,0)+IF(ISNUMBER(MATCH(H454,Sheet4!$F$2:$F$11,0)),1,0)+IF(ISNUMBER(MATCH(I454,Sheet4!$F$2:$F$11,0)),1,0)+IF(ISNUMBER(MATCH(J454,Sheet4!$F$2:$F$11,0)),1,0))</f>
        <v>0</v>
      </c>
      <c r="P454" s="40" t="str">
        <f>IFERROR(INDEX(Sheet4!$G:$G,MATCH(Sheet1!B454,Sheet4!$F:$F,0))+INDEX(Sheet4!$G:$G,MATCH(Sheet1!C454,Sheet4!$F:$F,0))+INDEX(Sheet4!$G:$G,MATCH(Sheet1!D454,Sheet4!$F:$F,0))+INDEX(Sheet4!$G:$G,MATCH(Sheet1!E454,Sheet4!$F:$F,0))+INDEX(Sheet4!$G:$G,MATCH(Sheet1!F454,Sheet4!$F:$F,0))+INDEX(Sheet4!$G:$G,MATCH(Sheet1!G454,Sheet4!$F:$F,0))+INDEX(Sheet4!$G:$G,MATCH(Sheet1!H454,Sheet4!$F:$F,0))+INDEX(Sheet4!$G:$G,MATCH(Sheet1!I454,Sheet4!$F:$F,0))+INDEX(Sheet4!$G:$G,MATCH(Sheet1!J454,Sheet4!$F:$F,0)),"")</f>
        <v/>
      </c>
      <c r="Q454" s="15"/>
      <c r="R454" s="18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19"/>
      <c r="AD454" s="19"/>
      <c r="AE454" s="20"/>
      <c r="AF454">
        <f si="129" t="shared"/>
        <v>0</v>
      </c>
      <c r="AH454">
        <v>431</v>
      </c>
      <c r="AI454" t="str">
        <f si="128" t="shared"/>
        <v>De'Aaron FoxLandry ShametDevin BookerMonte MorrisWill BartonMikal BridgesKenneth FariedDerrick FavorsKarl-Anthony Towns</v>
      </c>
      <c r="AJ454">
        <f si="130" t="shared"/>
        <v>0</v>
      </c>
      <c r="AK454">
        <f si="131" t="shared"/>
        <v>0</v>
      </c>
      <c r="AL454">
        <f si="132" t="shared"/>
        <v>0</v>
      </c>
      <c r="AM454">
        <f si="133" t="shared"/>
        <v>0</v>
      </c>
      <c r="AN454">
        <f si="134" t="shared"/>
        <v>0</v>
      </c>
      <c r="AO454">
        <f si="135" t="shared"/>
        <v>0</v>
      </c>
      <c r="AP454">
        <f si="136" t="shared"/>
        <v>0</v>
      </c>
      <c r="AQ454">
        <f si="137" t="shared"/>
        <v>0</v>
      </c>
      <c r="AR454">
        <f si="138" t="shared"/>
        <v>0</v>
      </c>
      <c r="AS454">
        <f si="139" t="shared"/>
        <v>0</v>
      </c>
      <c r="AU454" t="str">
        <f>IFERROR(VLOOKUP(C454,Results!$A$2:$B$240,2,FALSE)+VLOOKUP(D454,Results!$A$2:$B$240,2,FALSE)+VLOOKUP(E454,Results!$A$2:$B$240,2,FALSE)+VLOOKUP(F454,Results!$A$2:$B$240,2,FALSE)+VLOOKUP(G454,Results!$A$2:$B$240,2,FALSE)+VLOOKUP(H454,Results!$A$2:$B$240,2,FALSE)+VLOOKUP(I454,Results!$A$2:$B$240,2,FALSE)+VLOOKUP(J454,Results!$A$2:$B$240,2,FALSE)+VLOOKUP(B454,Results!$A$2:$B$240,2,FALSE)-MIN(VLOOKUP(C454,Results!$A$2:$B$240,2,FALSE),VLOOKUP(D454,Results!$A$2:$B$240,2,FALSE),VLOOKUP(E454,Results!$A$2:$B$240,2,FALSE),VLOOKUP(F454,Results!$A$2:$B$240,2,FALSE),VLOOKUP(G454,Results!$A$2:$B$240,2,FALSE),VLOOKUP(H454,Results!$A$2:$B$240,2,FALSE),VLOOKUP(I454,Results!$A$2:$B$240,2,FALSE),VLOOKUP(J454,Results!$A$2:$B$240,2,FALSE),VLOOKUP(B454,Results!$A$2:$B$240,2,FALSE)),"")</f>
        <v/>
      </c>
    </row>
    <row customHeight="1" ht="18.75" r="455" spans="2:47" x14ac:dyDescent="0.3">
      <c r="B455" s="7" t="s">
        <v>87</v>
      </c>
      <c r="C455" s="7" t="s">
        <v>108</v>
      </c>
      <c r="D455" s="7" t="s">
        <v>145</v>
      </c>
      <c r="E455" s="7" t="s">
        <v>146</v>
      </c>
      <c r="F455" s="7" t="s">
        <v>150</v>
      </c>
      <c r="G455" s="7" t="s">
        <v>159</v>
      </c>
      <c r="H455" s="7" t="s">
        <v>181</v>
      </c>
      <c r="I455" s="7" t="s">
        <v>103</v>
      </c>
      <c r="J455" s="7" t="s">
        <v>187</v>
      </c>
      <c r="K455" t="n">
        <v>15.0</v>
      </c>
      <c r="L455" s="30">
        <f si="126" t="shared"/>
        <v>0</v>
      </c>
      <c r="M455" s="6"/>
      <c r="N455" s="35" t="str">
        <f si="127" t="shared"/>
        <v/>
      </c>
      <c r="O455" s="59">
        <f>(IF(ISNUMBER(MATCH(B455,Sheet4!$K$92:$K$101,0)),1,0)+IF(ISNUMBER(MATCH(C455,Sheet4!$K$92:$K$101,0)),1,0)+IF(ISNUMBER(MATCH(D455,Sheet4!$K$92:$K$101,0)),1,0)+IF(ISNUMBER(MATCH(E455,Sheet4!$K$92:$K$101,0)),1,0)+IF(ISNUMBER(MATCH(F455,Sheet4!$K$92:$K$101,0)),1,0)+IF(ISNUMBER(MATCH(G455,Sheet4!$K$92:$K$101,0)),1,0)+IF(ISNUMBER(MATCH(H455,Sheet4!$K$92:$K$101,0)),1,0)+IF(ISNUMBER(MATCH(I455,Sheet4!$K$92:$K$101,0)),1,0)+IF(ISNUMBER(MATCH(J455,Sheet4!$K$92:$K$101,0)),1,0))
-
(IF(ISNUMBER(MATCH(B455,Sheet4!$F$2:$F$11,0)),1,0)+IF(ISNUMBER(MATCH(C455,Sheet4!$F$2:$F$11,0)),1,0)+IF(ISNUMBER(MATCH(D455,Sheet4!$F$2:$F$11,0)),1,0)+IF(ISNUMBER(MATCH(E455,Sheet4!$F$2:$F$11,0)),1,0)+IF(ISNUMBER(MATCH(F455,Sheet4!$F$2:$F$11,0)),1,0)+IF(ISNUMBER(MATCH(G455,Sheet4!$F$2:$F$11,0)),1,0)+IF(ISNUMBER(MATCH(H455,Sheet4!$F$2:$F$11,0)),1,0)+IF(ISNUMBER(MATCH(I455,Sheet4!$F$2:$F$11,0)),1,0)+IF(ISNUMBER(MATCH(J455,Sheet4!$F$2:$F$11,0)),1,0))</f>
        <v>0</v>
      </c>
      <c r="P455" s="40" t="str">
        <f>IFERROR(INDEX(Sheet4!$G:$G,MATCH(Sheet1!B455,Sheet4!$F:$F,0))+INDEX(Sheet4!$G:$G,MATCH(Sheet1!C455,Sheet4!$F:$F,0))+INDEX(Sheet4!$G:$G,MATCH(Sheet1!D455,Sheet4!$F:$F,0))+INDEX(Sheet4!$G:$G,MATCH(Sheet1!E455,Sheet4!$F:$F,0))+INDEX(Sheet4!$G:$G,MATCH(Sheet1!F455,Sheet4!$F:$F,0))+INDEX(Sheet4!$G:$G,MATCH(Sheet1!G455,Sheet4!$F:$F,0))+INDEX(Sheet4!$G:$G,MATCH(Sheet1!H455,Sheet4!$F:$F,0))+INDEX(Sheet4!$G:$G,MATCH(Sheet1!I455,Sheet4!$F:$F,0))+INDEX(Sheet4!$G:$G,MATCH(Sheet1!J455,Sheet4!$F:$F,0)),"")</f>
        <v/>
      </c>
      <c r="Q455" s="15"/>
      <c r="R455" s="18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19"/>
      <c r="AD455" s="19"/>
      <c r="AE455" s="20"/>
      <c r="AF455">
        <f si="129" t="shared"/>
        <v>0</v>
      </c>
      <c r="AH455">
        <v>432</v>
      </c>
      <c r="AI455" t="str">
        <f si="128" t="shared"/>
        <v>Ricky RubioIsaiah CanaanDevin BookerMonte MorrisKelly OubreJoe InglesJohn CollinsMarvin BagleyNikola Jokic</v>
      </c>
      <c r="AJ455">
        <f si="130" t="shared"/>
        <v>0</v>
      </c>
      <c r="AK455">
        <f si="131" t="shared"/>
        <v>0</v>
      </c>
      <c r="AL455">
        <f si="132" t="shared"/>
        <v>0</v>
      </c>
      <c r="AM455">
        <f si="133" t="shared"/>
        <v>0</v>
      </c>
      <c r="AN455">
        <f si="134" t="shared"/>
        <v>0</v>
      </c>
      <c r="AO455">
        <f si="135" t="shared"/>
        <v>0</v>
      </c>
      <c r="AP455">
        <f si="136" t="shared"/>
        <v>0</v>
      </c>
      <c r="AQ455">
        <f si="137" t="shared"/>
        <v>0</v>
      </c>
      <c r="AR455">
        <f si="138" t="shared"/>
        <v>0</v>
      </c>
      <c r="AS455">
        <f si="139" t="shared"/>
        <v>0</v>
      </c>
      <c r="AU455" t="str">
        <f>IFERROR(VLOOKUP(C455,Results!$A$2:$B$240,2,FALSE)+VLOOKUP(D455,Results!$A$2:$B$240,2,FALSE)+VLOOKUP(E455,Results!$A$2:$B$240,2,FALSE)+VLOOKUP(F455,Results!$A$2:$B$240,2,FALSE)+VLOOKUP(G455,Results!$A$2:$B$240,2,FALSE)+VLOOKUP(H455,Results!$A$2:$B$240,2,FALSE)+VLOOKUP(I455,Results!$A$2:$B$240,2,FALSE)+VLOOKUP(J455,Results!$A$2:$B$240,2,FALSE)+VLOOKUP(B455,Results!$A$2:$B$240,2,FALSE)-MIN(VLOOKUP(C455,Results!$A$2:$B$240,2,FALSE),VLOOKUP(D455,Results!$A$2:$B$240,2,FALSE),VLOOKUP(E455,Results!$A$2:$B$240,2,FALSE),VLOOKUP(F455,Results!$A$2:$B$240,2,FALSE),VLOOKUP(G455,Results!$A$2:$B$240,2,FALSE),VLOOKUP(H455,Results!$A$2:$B$240,2,FALSE),VLOOKUP(I455,Results!$A$2:$B$240,2,FALSE),VLOOKUP(J455,Results!$A$2:$B$240,2,FALSE),VLOOKUP(B455,Results!$A$2:$B$240,2,FALSE)),"")</f>
        <v/>
      </c>
    </row>
    <row customHeight="1" ht="18.75" r="456" spans="2:47" x14ac:dyDescent="0.3">
      <c r="B456" s="7" t="s">
        <v>166</v>
      </c>
      <c r="C456" s="7" t="s">
        <v>170</v>
      </c>
      <c r="D456" s="7" t="s">
        <v>172</v>
      </c>
      <c r="E456" s="7" t="s">
        <v>158</v>
      </c>
      <c r="F456" s="7" t="s">
        <v>177</v>
      </c>
      <c r="G456" s="7" t="s">
        <v>100</v>
      </c>
      <c r="H456" s="7" t="s">
        <v>153</v>
      </c>
      <c r="I456" s="7" t="s">
        <v>152</v>
      </c>
      <c r="J456" s="7" t="s">
        <v>186</v>
      </c>
      <c r="K456" t="n">
        <v>15.0</v>
      </c>
      <c r="L456" s="30">
        <f si="126" t="shared"/>
        <v>0</v>
      </c>
      <c r="M456" s="6"/>
      <c r="N456" s="35" t="str">
        <f si="127" t="shared"/>
        <v/>
      </c>
      <c r="O456" s="59">
        <f>(IF(ISNUMBER(MATCH(B456,Sheet4!$K$92:$K$101,0)),1,0)+IF(ISNUMBER(MATCH(C456,Sheet4!$K$92:$K$101,0)),1,0)+IF(ISNUMBER(MATCH(D456,Sheet4!$K$92:$K$101,0)),1,0)+IF(ISNUMBER(MATCH(E456,Sheet4!$K$92:$K$101,0)),1,0)+IF(ISNUMBER(MATCH(F456,Sheet4!$K$92:$K$101,0)),1,0)+IF(ISNUMBER(MATCH(G456,Sheet4!$K$92:$K$101,0)),1,0)+IF(ISNUMBER(MATCH(H456,Sheet4!$K$92:$K$101,0)),1,0)+IF(ISNUMBER(MATCH(I456,Sheet4!$K$92:$K$101,0)),1,0)+IF(ISNUMBER(MATCH(J456,Sheet4!$K$92:$K$101,0)),1,0))
-
(IF(ISNUMBER(MATCH(B456,Sheet4!$F$2:$F$11,0)),1,0)+IF(ISNUMBER(MATCH(C456,Sheet4!$F$2:$F$11,0)),1,0)+IF(ISNUMBER(MATCH(D456,Sheet4!$F$2:$F$11,0)),1,0)+IF(ISNUMBER(MATCH(E456,Sheet4!$F$2:$F$11,0)),1,0)+IF(ISNUMBER(MATCH(F456,Sheet4!$F$2:$F$11,0)),1,0)+IF(ISNUMBER(MATCH(G456,Sheet4!$F$2:$F$11,0)),1,0)+IF(ISNUMBER(MATCH(H456,Sheet4!$F$2:$F$11,0)),1,0)+IF(ISNUMBER(MATCH(I456,Sheet4!$F$2:$F$11,0)),1,0)+IF(ISNUMBER(MATCH(J456,Sheet4!$F$2:$F$11,0)),1,0))</f>
        <v>0</v>
      </c>
      <c r="P456" s="40" t="str">
        <f>IFERROR(INDEX(Sheet4!$G:$G,MATCH(Sheet1!B456,Sheet4!$F:$F,0))+INDEX(Sheet4!$G:$G,MATCH(Sheet1!C456,Sheet4!$F:$F,0))+INDEX(Sheet4!$G:$G,MATCH(Sheet1!D456,Sheet4!$F:$F,0))+INDEX(Sheet4!$G:$G,MATCH(Sheet1!E456,Sheet4!$F:$F,0))+INDEX(Sheet4!$G:$G,MATCH(Sheet1!F456,Sheet4!$F:$F,0))+INDEX(Sheet4!$G:$G,MATCH(Sheet1!G456,Sheet4!$F:$F,0))+INDEX(Sheet4!$G:$G,MATCH(Sheet1!H456,Sheet4!$F:$F,0))+INDEX(Sheet4!$G:$G,MATCH(Sheet1!I456,Sheet4!$F:$F,0))+INDEX(Sheet4!$G:$G,MATCH(Sheet1!J456,Sheet4!$F:$F,0)),"")</f>
        <v/>
      </c>
      <c r="Q456" s="15"/>
      <c r="R456" s="18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19"/>
      <c r="AD456" s="19"/>
      <c r="AE456" s="20"/>
      <c r="AF456">
        <f si="129" t="shared"/>
        <v>0</v>
      </c>
      <c r="AH456">
        <v>433</v>
      </c>
      <c r="AI456" t="str">
        <f si="128" t="shared"/>
        <v>Ben SimmonsRicky RubioDevin BookerMonte MorrisKelly OubreRoyce O'NealeMarvin BagleyPaul MillsapRudy Gobert</v>
      </c>
      <c r="AJ456">
        <f si="130" t="shared"/>
        <v>0</v>
      </c>
      <c r="AK456">
        <f si="131" t="shared"/>
        <v>0</v>
      </c>
      <c r="AL456">
        <f si="132" t="shared"/>
        <v>0</v>
      </c>
      <c r="AM456">
        <f si="133" t="shared"/>
        <v>0</v>
      </c>
      <c r="AN456">
        <f si="134" t="shared"/>
        <v>0</v>
      </c>
      <c r="AO456">
        <f si="135" t="shared"/>
        <v>0</v>
      </c>
      <c r="AP456">
        <f si="136" t="shared"/>
        <v>0</v>
      </c>
      <c r="AQ456">
        <f si="137" t="shared"/>
        <v>0</v>
      </c>
      <c r="AR456">
        <f si="138" t="shared"/>
        <v>0</v>
      </c>
      <c r="AS456">
        <f si="139" t="shared"/>
        <v>0</v>
      </c>
      <c r="AU456" t="str">
        <f>IFERROR(VLOOKUP(C456,Results!$A$2:$B$240,2,FALSE)+VLOOKUP(D456,Results!$A$2:$B$240,2,FALSE)+VLOOKUP(E456,Results!$A$2:$B$240,2,FALSE)+VLOOKUP(F456,Results!$A$2:$B$240,2,FALSE)+VLOOKUP(G456,Results!$A$2:$B$240,2,FALSE)+VLOOKUP(H456,Results!$A$2:$B$240,2,FALSE)+VLOOKUP(I456,Results!$A$2:$B$240,2,FALSE)+VLOOKUP(J456,Results!$A$2:$B$240,2,FALSE)+VLOOKUP(B456,Results!$A$2:$B$240,2,FALSE)-MIN(VLOOKUP(C456,Results!$A$2:$B$240,2,FALSE),VLOOKUP(D456,Results!$A$2:$B$240,2,FALSE),VLOOKUP(E456,Results!$A$2:$B$240,2,FALSE),VLOOKUP(F456,Results!$A$2:$B$240,2,FALSE),VLOOKUP(G456,Results!$A$2:$B$240,2,FALSE),VLOOKUP(H456,Results!$A$2:$B$240,2,FALSE),VLOOKUP(I456,Results!$A$2:$B$240,2,FALSE),VLOOKUP(J456,Results!$A$2:$B$240,2,FALSE),VLOOKUP(B456,Results!$A$2:$B$240,2,FALSE)),"")</f>
        <v/>
      </c>
    </row>
    <row customHeight="1" ht="18.75" r="457" spans="2:47" x14ac:dyDescent="0.3">
      <c r="B457" s="7" t="s">
        <v>87</v>
      </c>
      <c r="C457" s="7" t="s">
        <v>95</v>
      </c>
      <c r="D457" s="7" t="s">
        <v>172</v>
      </c>
      <c r="E457" s="7" t="s">
        <v>146</v>
      </c>
      <c r="F457" s="7" t="s">
        <v>177</v>
      </c>
      <c r="G457" s="7" t="s">
        <v>159</v>
      </c>
      <c r="H457" s="7" t="s">
        <v>153</v>
      </c>
      <c r="I457" s="7" t="s">
        <v>92</v>
      </c>
      <c r="J457" s="7" t="s">
        <v>187</v>
      </c>
      <c r="K457" t="n">
        <v>15.0</v>
      </c>
      <c r="L457" s="30">
        <f si="126" t="shared"/>
        <v>0</v>
      </c>
      <c r="M457" s="6"/>
      <c r="N457" s="35" t="str">
        <f si="127" t="shared"/>
        <v/>
      </c>
      <c r="O457" s="59">
        <f>(IF(ISNUMBER(MATCH(B457,Sheet4!$K$92:$K$101,0)),1,0)+IF(ISNUMBER(MATCH(C457,Sheet4!$K$92:$K$101,0)),1,0)+IF(ISNUMBER(MATCH(D457,Sheet4!$K$92:$K$101,0)),1,0)+IF(ISNUMBER(MATCH(E457,Sheet4!$K$92:$K$101,0)),1,0)+IF(ISNUMBER(MATCH(F457,Sheet4!$K$92:$K$101,0)),1,0)+IF(ISNUMBER(MATCH(G457,Sheet4!$K$92:$K$101,0)),1,0)+IF(ISNUMBER(MATCH(H457,Sheet4!$K$92:$K$101,0)),1,0)+IF(ISNUMBER(MATCH(I457,Sheet4!$K$92:$K$101,0)),1,0)+IF(ISNUMBER(MATCH(J457,Sheet4!$K$92:$K$101,0)),1,0))
-
(IF(ISNUMBER(MATCH(B457,Sheet4!$F$2:$F$11,0)),1,0)+IF(ISNUMBER(MATCH(C457,Sheet4!$F$2:$F$11,0)),1,0)+IF(ISNUMBER(MATCH(D457,Sheet4!$F$2:$F$11,0)),1,0)+IF(ISNUMBER(MATCH(E457,Sheet4!$F$2:$F$11,0)),1,0)+IF(ISNUMBER(MATCH(F457,Sheet4!$F$2:$F$11,0)),1,0)+IF(ISNUMBER(MATCH(G457,Sheet4!$F$2:$F$11,0)),1,0)+IF(ISNUMBER(MATCH(H457,Sheet4!$F$2:$F$11,0)),1,0)+IF(ISNUMBER(MATCH(I457,Sheet4!$F$2:$F$11,0)),1,0)+IF(ISNUMBER(MATCH(J457,Sheet4!$F$2:$F$11,0)),1,0))</f>
        <v>0</v>
      </c>
      <c r="P457" s="40" t="str">
        <f>IFERROR(INDEX(Sheet4!$G:$G,MATCH(Sheet1!B457,Sheet4!$F:$F,0))+INDEX(Sheet4!$G:$G,MATCH(Sheet1!C457,Sheet4!$F:$F,0))+INDEX(Sheet4!$G:$G,MATCH(Sheet1!D457,Sheet4!$F:$F,0))+INDEX(Sheet4!$G:$G,MATCH(Sheet1!E457,Sheet4!$F:$F,0))+INDEX(Sheet4!$G:$G,MATCH(Sheet1!F457,Sheet4!$F:$F,0))+INDEX(Sheet4!$G:$G,MATCH(Sheet1!G457,Sheet4!$F:$F,0))+INDEX(Sheet4!$G:$G,MATCH(Sheet1!H457,Sheet4!$F:$F,0))+INDEX(Sheet4!$G:$G,MATCH(Sheet1!I457,Sheet4!$F:$F,0))+INDEX(Sheet4!$G:$G,MATCH(Sheet1!J457,Sheet4!$F:$F,0)),"")</f>
        <v/>
      </c>
      <c r="Q457" s="15"/>
      <c r="R457" s="18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19"/>
      <c r="AD457" s="19"/>
      <c r="AE457" s="20"/>
      <c r="AF457">
        <f si="129" t="shared"/>
        <v>0</v>
      </c>
      <c r="AH457">
        <v>434</v>
      </c>
      <c r="AI457" t="str">
        <f si="128" t="shared"/>
        <v>Ben SimmonsLandry ShametDevin BookerJimmy ButlerJoe InglesCorey BrewerPaul MillsapDerrick FavorsRudy Gobert</v>
      </c>
      <c r="AJ457">
        <f si="130" t="shared"/>
        <v>0</v>
      </c>
      <c r="AK457">
        <f si="131" t="shared"/>
        <v>0</v>
      </c>
      <c r="AL457">
        <f si="132" t="shared"/>
        <v>0</v>
      </c>
      <c r="AM457">
        <f si="133" t="shared"/>
        <v>0</v>
      </c>
      <c r="AN457">
        <f si="134" t="shared"/>
        <v>0</v>
      </c>
      <c r="AO457">
        <f si="135" t="shared"/>
        <v>0</v>
      </c>
      <c r="AP457">
        <f si="136" t="shared"/>
        <v>0</v>
      </c>
      <c r="AQ457">
        <f si="137" t="shared"/>
        <v>0</v>
      </c>
      <c r="AR457">
        <f si="138" t="shared"/>
        <v>0</v>
      </c>
      <c r="AS457">
        <f si="139" t="shared"/>
        <v>0</v>
      </c>
      <c r="AU457" t="str">
        <f>IFERROR(VLOOKUP(C457,Results!$A$2:$B$240,2,FALSE)+VLOOKUP(D457,Results!$A$2:$B$240,2,FALSE)+VLOOKUP(E457,Results!$A$2:$B$240,2,FALSE)+VLOOKUP(F457,Results!$A$2:$B$240,2,FALSE)+VLOOKUP(G457,Results!$A$2:$B$240,2,FALSE)+VLOOKUP(H457,Results!$A$2:$B$240,2,FALSE)+VLOOKUP(I457,Results!$A$2:$B$240,2,FALSE)+VLOOKUP(J457,Results!$A$2:$B$240,2,FALSE)+VLOOKUP(B457,Results!$A$2:$B$240,2,FALSE)-MIN(VLOOKUP(C457,Results!$A$2:$B$240,2,FALSE),VLOOKUP(D457,Results!$A$2:$B$240,2,FALSE),VLOOKUP(E457,Results!$A$2:$B$240,2,FALSE),VLOOKUP(F457,Results!$A$2:$B$240,2,FALSE),VLOOKUP(G457,Results!$A$2:$B$240,2,FALSE),VLOOKUP(H457,Results!$A$2:$B$240,2,FALSE),VLOOKUP(I457,Results!$A$2:$B$240,2,FALSE),VLOOKUP(J457,Results!$A$2:$B$240,2,FALSE),VLOOKUP(B457,Results!$A$2:$B$240,2,FALSE)),"")</f>
        <v/>
      </c>
    </row>
    <row customHeight="1" ht="18.75" r="458" spans="2:47" x14ac:dyDescent="0.3">
      <c r="B458" s="7" t="s">
        <v>166</v>
      </c>
      <c r="C458" s="7" t="s">
        <v>171</v>
      </c>
      <c r="D458" s="7" t="s">
        <v>172</v>
      </c>
      <c r="E458" s="7" t="s">
        <v>173</v>
      </c>
      <c r="F458" s="7" t="s">
        <v>177</v>
      </c>
      <c r="G458" s="7" t="s">
        <v>105</v>
      </c>
      <c r="H458" s="7" t="s">
        <v>93</v>
      </c>
      <c r="I458" s="7" t="s">
        <v>181</v>
      </c>
      <c r="J458" s="7" t="s">
        <v>187</v>
      </c>
      <c r="K458" t="n">
        <v>15.0</v>
      </c>
      <c r="L458" s="30">
        <f si="126" t="shared"/>
        <v>0</v>
      </c>
      <c r="M458" s="6"/>
      <c r="N458" s="35" t="str">
        <f si="127" t="shared"/>
        <v/>
      </c>
      <c r="O458" s="59">
        <f>(IF(ISNUMBER(MATCH(B458,Sheet4!$K$92:$K$101,0)),1,0)+IF(ISNUMBER(MATCH(C458,Sheet4!$K$92:$K$101,0)),1,0)+IF(ISNUMBER(MATCH(D458,Sheet4!$K$92:$K$101,0)),1,0)+IF(ISNUMBER(MATCH(E458,Sheet4!$K$92:$K$101,0)),1,0)+IF(ISNUMBER(MATCH(F458,Sheet4!$K$92:$K$101,0)),1,0)+IF(ISNUMBER(MATCH(G458,Sheet4!$K$92:$K$101,0)),1,0)+IF(ISNUMBER(MATCH(H458,Sheet4!$K$92:$K$101,0)),1,0)+IF(ISNUMBER(MATCH(I458,Sheet4!$K$92:$K$101,0)),1,0)+IF(ISNUMBER(MATCH(J458,Sheet4!$K$92:$K$101,0)),1,0))
-
(IF(ISNUMBER(MATCH(B458,Sheet4!$F$2:$F$11,0)),1,0)+IF(ISNUMBER(MATCH(C458,Sheet4!$F$2:$F$11,0)),1,0)+IF(ISNUMBER(MATCH(D458,Sheet4!$F$2:$F$11,0)),1,0)+IF(ISNUMBER(MATCH(E458,Sheet4!$F$2:$F$11,0)),1,0)+IF(ISNUMBER(MATCH(F458,Sheet4!$F$2:$F$11,0)),1,0)+IF(ISNUMBER(MATCH(G458,Sheet4!$F$2:$F$11,0)),1,0)+IF(ISNUMBER(MATCH(H458,Sheet4!$F$2:$F$11,0)),1,0)+IF(ISNUMBER(MATCH(I458,Sheet4!$F$2:$F$11,0)),1,0)+IF(ISNUMBER(MATCH(J458,Sheet4!$F$2:$F$11,0)),1,0))</f>
        <v>0</v>
      </c>
      <c r="P458" s="40" t="str">
        <f>IFERROR(INDEX(Sheet4!$G:$G,MATCH(Sheet1!B458,Sheet4!$F:$F,0))+INDEX(Sheet4!$G:$G,MATCH(Sheet1!C458,Sheet4!$F:$F,0))+INDEX(Sheet4!$G:$G,MATCH(Sheet1!D458,Sheet4!$F:$F,0))+INDEX(Sheet4!$G:$G,MATCH(Sheet1!E458,Sheet4!$F:$F,0))+INDEX(Sheet4!$G:$G,MATCH(Sheet1!F458,Sheet4!$F:$F,0))+INDEX(Sheet4!$G:$G,MATCH(Sheet1!G458,Sheet4!$F:$F,0))+INDEX(Sheet4!$G:$G,MATCH(Sheet1!H458,Sheet4!$F:$F,0))+INDEX(Sheet4!$G:$G,MATCH(Sheet1!I458,Sheet4!$F:$F,0))+INDEX(Sheet4!$G:$G,MATCH(Sheet1!J458,Sheet4!$F:$F,0)),"")</f>
        <v/>
      </c>
      <c r="Q458" s="15"/>
      <c r="R458" s="18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19"/>
      <c r="AD458" s="19"/>
      <c r="AE458" s="20"/>
      <c r="AF458">
        <f si="129" t="shared"/>
        <v>0</v>
      </c>
      <c r="AH458">
        <v>435</v>
      </c>
      <c r="AI458" t="str">
        <f si="128" t="shared"/>
        <v>Ben SimmonsJerryd BaylessMonte MorrisMalik BeasleyKelly OubreGerald GreenKenneth FariedJosh JacksonNikola Jokic</v>
      </c>
      <c r="AJ458">
        <f si="130" t="shared"/>
        <v>0</v>
      </c>
      <c r="AK458">
        <f si="131" t="shared"/>
        <v>0</v>
      </c>
      <c r="AL458">
        <f si="132" t="shared"/>
        <v>0</v>
      </c>
      <c r="AM458">
        <f si="133" t="shared"/>
        <v>0</v>
      </c>
      <c r="AN458">
        <f si="134" t="shared"/>
        <v>0</v>
      </c>
      <c r="AO458">
        <f si="135" t="shared"/>
        <v>0</v>
      </c>
      <c r="AP458">
        <f si="136" t="shared"/>
        <v>0</v>
      </c>
      <c r="AQ458">
        <f si="137" t="shared"/>
        <v>0</v>
      </c>
      <c r="AR458">
        <f si="138" t="shared"/>
        <v>0</v>
      </c>
      <c r="AS458">
        <f si="139" t="shared"/>
        <v>0</v>
      </c>
      <c r="AU458" t="str">
        <f>IFERROR(VLOOKUP(C458,Results!$A$2:$B$240,2,FALSE)+VLOOKUP(D458,Results!$A$2:$B$240,2,FALSE)+VLOOKUP(E458,Results!$A$2:$B$240,2,FALSE)+VLOOKUP(F458,Results!$A$2:$B$240,2,FALSE)+VLOOKUP(G458,Results!$A$2:$B$240,2,FALSE)+VLOOKUP(H458,Results!$A$2:$B$240,2,FALSE)+VLOOKUP(I458,Results!$A$2:$B$240,2,FALSE)+VLOOKUP(J458,Results!$A$2:$B$240,2,FALSE)+VLOOKUP(B458,Results!$A$2:$B$240,2,FALSE)-MIN(VLOOKUP(C458,Results!$A$2:$B$240,2,FALSE),VLOOKUP(D458,Results!$A$2:$B$240,2,FALSE),VLOOKUP(E458,Results!$A$2:$B$240,2,FALSE),VLOOKUP(F458,Results!$A$2:$B$240,2,FALSE),VLOOKUP(G458,Results!$A$2:$B$240,2,FALSE),VLOOKUP(H458,Results!$A$2:$B$240,2,FALSE),VLOOKUP(I458,Results!$A$2:$B$240,2,FALSE),VLOOKUP(J458,Results!$A$2:$B$240,2,FALSE),VLOOKUP(B458,Results!$A$2:$B$240,2,FALSE)),"")</f>
        <v/>
      </c>
    </row>
    <row customHeight="1" ht="18.75" r="459" spans="2:47" x14ac:dyDescent="0.3">
      <c r="B459" s="7" t="s">
        <v>166</v>
      </c>
      <c r="C459" s="7" t="s">
        <v>171</v>
      </c>
      <c r="D459" s="7" t="s">
        <v>172</v>
      </c>
      <c r="E459" s="7" t="s">
        <v>146</v>
      </c>
      <c r="F459" s="7" t="s">
        <v>90</v>
      </c>
      <c r="G459" s="7" t="s">
        <v>179</v>
      </c>
      <c r="H459" s="7" t="s">
        <v>92</v>
      </c>
      <c r="I459" s="7" t="s">
        <v>181</v>
      </c>
      <c r="J459" s="7" t="s">
        <v>188</v>
      </c>
      <c r="K459" t="n">
        <v>15.0</v>
      </c>
      <c r="L459" s="30">
        <f si="126" t="shared"/>
        <v>0</v>
      </c>
      <c r="M459" s="6"/>
      <c r="N459" s="35" t="str">
        <f si="127" t="shared"/>
        <v/>
      </c>
      <c r="O459" s="59">
        <f>(IF(ISNUMBER(MATCH(B459,Sheet4!$K$92:$K$101,0)),1,0)+IF(ISNUMBER(MATCH(C459,Sheet4!$K$92:$K$101,0)),1,0)+IF(ISNUMBER(MATCH(D459,Sheet4!$K$92:$K$101,0)),1,0)+IF(ISNUMBER(MATCH(E459,Sheet4!$K$92:$K$101,0)),1,0)+IF(ISNUMBER(MATCH(F459,Sheet4!$K$92:$K$101,0)),1,0)+IF(ISNUMBER(MATCH(G459,Sheet4!$K$92:$K$101,0)),1,0)+IF(ISNUMBER(MATCH(H459,Sheet4!$K$92:$K$101,0)),1,0)+IF(ISNUMBER(MATCH(I459,Sheet4!$K$92:$K$101,0)),1,0)+IF(ISNUMBER(MATCH(J459,Sheet4!$K$92:$K$101,0)),1,0))
-
(IF(ISNUMBER(MATCH(B459,Sheet4!$F$2:$F$11,0)),1,0)+IF(ISNUMBER(MATCH(C459,Sheet4!$F$2:$F$11,0)),1,0)+IF(ISNUMBER(MATCH(D459,Sheet4!$F$2:$F$11,0)),1,0)+IF(ISNUMBER(MATCH(E459,Sheet4!$F$2:$F$11,0)),1,0)+IF(ISNUMBER(MATCH(F459,Sheet4!$F$2:$F$11,0)),1,0)+IF(ISNUMBER(MATCH(G459,Sheet4!$F$2:$F$11,0)),1,0)+IF(ISNUMBER(MATCH(H459,Sheet4!$F$2:$F$11,0)),1,0)+IF(ISNUMBER(MATCH(I459,Sheet4!$F$2:$F$11,0)),1,0)+IF(ISNUMBER(MATCH(J459,Sheet4!$F$2:$F$11,0)),1,0))</f>
        <v>0</v>
      </c>
      <c r="P459" s="40" t="str">
        <f>IFERROR(INDEX(Sheet4!$G:$G,MATCH(Sheet1!B459,Sheet4!$F:$F,0))+INDEX(Sheet4!$G:$G,MATCH(Sheet1!C459,Sheet4!$F:$F,0))+INDEX(Sheet4!$G:$G,MATCH(Sheet1!D459,Sheet4!$F:$F,0))+INDEX(Sheet4!$G:$G,MATCH(Sheet1!E459,Sheet4!$F:$F,0))+INDEX(Sheet4!$G:$G,MATCH(Sheet1!F459,Sheet4!$F:$F,0))+INDEX(Sheet4!$G:$G,MATCH(Sheet1!G459,Sheet4!$F:$F,0))+INDEX(Sheet4!$G:$G,MATCH(Sheet1!H459,Sheet4!$F:$F,0))+INDEX(Sheet4!$G:$G,MATCH(Sheet1!I459,Sheet4!$F:$F,0))+INDEX(Sheet4!$G:$G,MATCH(Sheet1!J459,Sheet4!$F:$F,0)),"")</f>
        <v/>
      </c>
      <c r="Q459" s="15"/>
      <c r="R459" s="18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19"/>
      <c r="AD459" s="19"/>
      <c r="AE459" s="20"/>
      <c r="AF459">
        <f si="129" t="shared"/>
        <v>0</v>
      </c>
      <c r="AH459">
        <v>436</v>
      </c>
      <c r="AI459" t="str">
        <f si="128" t="shared"/>
        <v>Ben SimmonsLandry ShametDevin BookerJimmy ButlerKelly OubreCorey BrewerPaul MillsapP.J. TuckerRudy Gobert</v>
      </c>
      <c r="AJ459">
        <f si="130" t="shared"/>
        <v>0</v>
      </c>
      <c r="AK459">
        <f si="131" t="shared"/>
        <v>0</v>
      </c>
      <c r="AL459">
        <f si="132" t="shared"/>
        <v>0</v>
      </c>
      <c r="AM459">
        <f si="133" t="shared"/>
        <v>0</v>
      </c>
      <c r="AN459">
        <f si="134" t="shared"/>
        <v>0</v>
      </c>
      <c r="AO459">
        <f si="135" t="shared"/>
        <v>0</v>
      </c>
      <c r="AP459">
        <f si="136" t="shared"/>
        <v>0</v>
      </c>
      <c r="AQ459">
        <f si="137" t="shared"/>
        <v>0</v>
      </c>
      <c r="AR459">
        <f si="138" t="shared"/>
        <v>0</v>
      </c>
      <c r="AS459">
        <f si="139" t="shared"/>
        <v>0</v>
      </c>
      <c r="AU459" t="str">
        <f>IFERROR(VLOOKUP(C459,Results!$A$2:$B$240,2,FALSE)+VLOOKUP(D459,Results!$A$2:$B$240,2,FALSE)+VLOOKUP(E459,Results!$A$2:$B$240,2,FALSE)+VLOOKUP(F459,Results!$A$2:$B$240,2,FALSE)+VLOOKUP(G459,Results!$A$2:$B$240,2,FALSE)+VLOOKUP(H459,Results!$A$2:$B$240,2,FALSE)+VLOOKUP(I459,Results!$A$2:$B$240,2,FALSE)+VLOOKUP(J459,Results!$A$2:$B$240,2,FALSE)+VLOOKUP(B459,Results!$A$2:$B$240,2,FALSE)-MIN(VLOOKUP(C459,Results!$A$2:$B$240,2,FALSE),VLOOKUP(D459,Results!$A$2:$B$240,2,FALSE),VLOOKUP(E459,Results!$A$2:$B$240,2,FALSE),VLOOKUP(F459,Results!$A$2:$B$240,2,FALSE),VLOOKUP(G459,Results!$A$2:$B$240,2,FALSE),VLOOKUP(H459,Results!$A$2:$B$240,2,FALSE),VLOOKUP(I459,Results!$A$2:$B$240,2,FALSE),VLOOKUP(J459,Results!$A$2:$B$240,2,FALSE),VLOOKUP(B459,Results!$A$2:$B$240,2,FALSE)),"")</f>
        <v/>
      </c>
    </row>
    <row customHeight="1" ht="18.75" r="460" spans="2:47" x14ac:dyDescent="0.3">
      <c r="B460" s="7" t="s">
        <v>166</v>
      </c>
      <c r="C460" s="7" t="s">
        <v>170</v>
      </c>
      <c r="D460" s="7" t="s">
        <v>89</v>
      </c>
      <c r="E460" s="7" t="s">
        <v>148</v>
      </c>
      <c r="F460" s="7" t="s">
        <v>177</v>
      </c>
      <c r="G460" s="7" t="s">
        <v>178</v>
      </c>
      <c r="H460" s="7" t="s">
        <v>153</v>
      </c>
      <c r="I460" s="7" t="s">
        <v>92</v>
      </c>
      <c r="J460" s="7" t="s">
        <v>98</v>
      </c>
      <c r="K460" t="n">
        <v>15.0</v>
      </c>
      <c r="L460" s="30">
        <f si="126" t="shared"/>
        <v>0</v>
      </c>
      <c r="M460" s="6"/>
      <c r="N460" s="35" t="str">
        <f si="127" t="shared"/>
        <v/>
      </c>
      <c r="O460" s="59">
        <f>(IF(ISNUMBER(MATCH(B460,Sheet4!$K$92:$K$101,0)),1,0)+IF(ISNUMBER(MATCH(C460,Sheet4!$K$92:$K$101,0)),1,0)+IF(ISNUMBER(MATCH(D460,Sheet4!$K$92:$K$101,0)),1,0)+IF(ISNUMBER(MATCH(E460,Sheet4!$K$92:$K$101,0)),1,0)+IF(ISNUMBER(MATCH(F460,Sheet4!$K$92:$K$101,0)),1,0)+IF(ISNUMBER(MATCH(G460,Sheet4!$K$92:$K$101,0)),1,0)+IF(ISNUMBER(MATCH(H460,Sheet4!$K$92:$K$101,0)),1,0)+IF(ISNUMBER(MATCH(I460,Sheet4!$K$92:$K$101,0)),1,0)+IF(ISNUMBER(MATCH(J460,Sheet4!$K$92:$K$101,0)),1,0))
-
(IF(ISNUMBER(MATCH(B460,Sheet4!$F$2:$F$11,0)),1,0)+IF(ISNUMBER(MATCH(C460,Sheet4!$F$2:$F$11,0)),1,0)+IF(ISNUMBER(MATCH(D460,Sheet4!$F$2:$F$11,0)),1,0)+IF(ISNUMBER(MATCH(E460,Sheet4!$F$2:$F$11,0)),1,0)+IF(ISNUMBER(MATCH(F460,Sheet4!$F$2:$F$11,0)),1,0)+IF(ISNUMBER(MATCH(G460,Sheet4!$F$2:$F$11,0)),1,0)+IF(ISNUMBER(MATCH(H460,Sheet4!$F$2:$F$11,0)),1,0)+IF(ISNUMBER(MATCH(I460,Sheet4!$F$2:$F$11,0)),1,0)+IF(ISNUMBER(MATCH(J460,Sheet4!$F$2:$F$11,0)),1,0))</f>
        <v>0</v>
      </c>
      <c r="P460" s="40" t="str">
        <f>IFERROR(INDEX(Sheet4!$G:$G,MATCH(Sheet1!B460,Sheet4!$F:$F,0))+INDEX(Sheet4!$G:$G,MATCH(Sheet1!C460,Sheet4!$F:$F,0))+INDEX(Sheet4!$G:$G,MATCH(Sheet1!D460,Sheet4!$F:$F,0))+INDEX(Sheet4!$G:$G,MATCH(Sheet1!E460,Sheet4!$F:$F,0))+INDEX(Sheet4!$G:$G,MATCH(Sheet1!F460,Sheet4!$F:$F,0))+INDEX(Sheet4!$G:$G,MATCH(Sheet1!G460,Sheet4!$F:$F,0))+INDEX(Sheet4!$G:$G,MATCH(Sheet1!H460,Sheet4!$F:$F,0))+INDEX(Sheet4!$G:$G,MATCH(Sheet1!I460,Sheet4!$F:$F,0))+INDEX(Sheet4!$G:$G,MATCH(Sheet1!J460,Sheet4!$F:$F,0)),"")</f>
        <v/>
      </c>
      <c r="Q460" s="15"/>
      <c r="R460" s="18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19"/>
      <c r="AD460" s="19"/>
      <c r="AE460" s="20"/>
      <c r="AF460">
        <f si="129" t="shared"/>
        <v>0</v>
      </c>
      <c r="AH460">
        <v>437</v>
      </c>
      <c r="AI460" t="str">
        <f si="128" t="shared"/>
        <v>De'Aaron FoxLandry ShametJimmy ButlerTorrey CraigWill BartonKelly OubreKenneth FariedJohn CollinsRudy Gobert</v>
      </c>
      <c r="AJ460">
        <f si="130" t="shared"/>
        <v>0</v>
      </c>
      <c r="AK460">
        <f si="131" t="shared"/>
        <v>0</v>
      </c>
      <c r="AL460">
        <f si="132" t="shared"/>
        <v>0</v>
      </c>
      <c r="AM460">
        <f si="133" t="shared"/>
        <v>0</v>
      </c>
      <c r="AN460">
        <f si="134" t="shared"/>
        <v>0</v>
      </c>
      <c r="AO460">
        <f si="135" t="shared"/>
        <v>0</v>
      </c>
      <c r="AP460">
        <f si="136" t="shared"/>
        <v>0</v>
      </c>
      <c r="AQ460">
        <f si="137" t="shared"/>
        <v>0</v>
      </c>
      <c r="AR460">
        <f si="138" t="shared"/>
        <v>0</v>
      </c>
      <c r="AS460">
        <f si="139" t="shared"/>
        <v>0</v>
      </c>
      <c r="AU460" t="str">
        <f>IFERROR(VLOOKUP(C460,Results!$A$2:$B$240,2,FALSE)+VLOOKUP(D460,Results!$A$2:$B$240,2,FALSE)+VLOOKUP(E460,Results!$A$2:$B$240,2,FALSE)+VLOOKUP(F460,Results!$A$2:$B$240,2,FALSE)+VLOOKUP(G460,Results!$A$2:$B$240,2,FALSE)+VLOOKUP(H460,Results!$A$2:$B$240,2,FALSE)+VLOOKUP(I460,Results!$A$2:$B$240,2,FALSE)+VLOOKUP(J460,Results!$A$2:$B$240,2,FALSE)+VLOOKUP(B460,Results!$A$2:$B$240,2,FALSE)-MIN(VLOOKUP(C460,Results!$A$2:$B$240,2,FALSE),VLOOKUP(D460,Results!$A$2:$B$240,2,FALSE),VLOOKUP(E460,Results!$A$2:$B$240,2,FALSE),VLOOKUP(F460,Results!$A$2:$B$240,2,FALSE),VLOOKUP(G460,Results!$A$2:$B$240,2,FALSE),VLOOKUP(H460,Results!$A$2:$B$240,2,FALSE),VLOOKUP(I460,Results!$A$2:$B$240,2,FALSE),VLOOKUP(J460,Results!$A$2:$B$240,2,FALSE),VLOOKUP(B460,Results!$A$2:$B$240,2,FALSE)),"")</f>
        <v/>
      </c>
    </row>
    <row customHeight="1" ht="18.75" r="461" spans="2:47" x14ac:dyDescent="0.3">
      <c r="B461" s="7" t="s">
        <v>166</v>
      </c>
      <c r="C461" s="7" t="s">
        <v>95</v>
      </c>
      <c r="D461" s="7" t="s">
        <v>172</v>
      </c>
      <c r="E461" s="7" t="s">
        <v>146</v>
      </c>
      <c r="F461" s="7" t="s">
        <v>177</v>
      </c>
      <c r="G461" s="7" t="s">
        <v>178</v>
      </c>
      <c r="H461" s="7" t="s">
        <v>152</v>
      </c>
      <c r="I461" s="7" t="s">
        <v>155</v>
      </c>
      <c r="J461" s="7" t="s">
        <v>98</v>
      </c>
      <c r="K461" t="n">
        <v>15.0</v>
      </c>
      <c r="L461" s="30">
        <f si="126" t="shared"/>
        <v>0</v>
      </c>
      <c r="M461" s="6"/>
      <c r="N461" s="35" t="str">
        <f si="127" t="shared"/>
        <v/>
      </c>
      <c r="O461" s="59">
        <f>(IF(ISNUMBER(MATCH(B461,Sheet4!$K$92:$K$101,0)),1,0)+IF(ISNUMBER(MATCH(C461,Sheet4!$K$92:$K$101,0)),1,0)+IF(ISNUMBER(MATCH(D461,Sheet4!$K$92:$K$101,0)),1,0)+IF(ISNUMBER(MATCH(E461,Sheet4!$K$92:$K$101,0)),1,0)+IF(ISNUMBER(MATCH(F461,Sheet4!$K$92:$K$101,0)),1,0)+IF(ISNUMBER(MATCH(G461,Sheet4!$K$92:$K$101,0)),1,0)+IF(ISNUMBER(MATCH(H461,Sheet4!$K$92:$K$101,0)),1,0)+IF(ISNUMBER(MATCH(I461,Sheet4!$K$92:$K$101,0)),1,0)+IF(ISNUMBER(MATCH(J461,Sheet4!$K$92:$K$101,0)),1,0))
-
(IF(ISNUMBER(MATCH(B461,Sheet4!$F$2:$F$11,0)),1,0)+IF(ISNUMBER(MATCH(C461,Sheet4!$F$2:$F$11,0)),1,0)+IF(ISNUMBER(MATCH(D461,Sheet4!$F$2:$F$11,0)),1,0)+IF(ISNUMBER(MATCH(E461,Sheet4!$F$2:$F$11,0)),1,0)+IF(ISNUMBER(MATCH(F461,Sheet4!$F$2:$F$11,0)),1,0)+IF(ISNUMBER(MATCH(G461,Sheet4!$F$2:$F$11,0)),1,0)+IF(ISNUMBER(MATCH(H461,Sheet4!$F$2:$F$11,0)),1,0)+IF(ISNUMBER(MATCH(I461,Sheet4!$F$2:$F$11,0)),1,0)+IF(ISNUMBER(MATCH(J461,Sheet4!$F$2:$F$11,0)),1,0))</f>
        <v>0</v>
      </c>
      <c r="P461" s="40" t="str">
        <f>IFERROR(INDEX(Sheet4!$G:$G,MATCH(Sheet1!B461,Sheet4!$F:$F,0))+INDEX(Sheet4!$G:$G,MATCH(Sheet1!C461,Sheet4!$F:$F,0))+INDEX(Sheet4!$G:$G,MATCH(Sheet1!D461,Sheet4!$F:$F,0))+INDEX(Sheet4!$G:$G,MATCH(Sheet1!E461,Sheet4!$F:$F,0))+INDEX(Sheet4!$G:$G,MATCH(Sheet1!F461,Sheet4!$F:$F,0))+INDEX(Sheet4!$G:$G,MATCH(Sheet1!G461,Sheet4!$F:$F,0))+INDEX(Sheet4!$G:$G,MATCH(Sheet1!H461,Sheet4!$F:$F,0))+INDEX(Sheet4!$G:$G,MATCH(Sheet1!I461,Sheet4!$F:$F,0))+INDEX(Sheet4!$G:$G,MATCH(Sheet1!J461,Sheet4!$F:$F,0)),"")</f>
        <v/>
      </c>
      <c r="Q461" s="15"/>
      <c r="R461" s="18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19"/>
      <c r="AD461" s="19"/>
      <c r="AE461" s="20"/>
      <c r="AF461">
        <f si="129" t="shared"/>
        <v>0</v>
      </c>
      <c r="AH461">
        <v>438</v>
      </c>
      <c r="AI461" t="str">
        <f si="128" t="shared"/>
        <v>Ben SimmonsLandry ShametJames HardenMonte MorrisMikal BridgesTaurean PrinceJosh JacksonPaul MillsapDeandre Ayton</v>
      </c>
      <c r="AJ461">
        <f si="130" t="shared"/>
        <v>0</v>
      </c>
      <c r="AK461">
        <f si="131" t="shared"/>
        <v>0</v>
      </c>
      <c r="AL461">
        <f si="132" t="shared"/>
        <v>0</v>
      </c>
      <c r="AM461">
        <f si="133" t="shared"/>
        <v>0</v>
      </c>
      <c r="AN461">
        <f si="134" t="shared"/>
        <v>0</v>
      </c>
      <c r="AO461">
        <f si="135" t="shared"/>
        <v>0</v>
      </c>
      <c r="AP461">
        <f si="136" t="shared"/>
        <v>0</v>
      </c>
      <c r="AQ461">
        <f si="137" t="shared"/>
        <v>0</v>
      </c>
      <c r="AR461">
        <f si="138" t="shared"/>
        <v>0</v>
      </c>
      <c r="AS461">
        <f si="139" t="shared"/>
        <v>0</v>
      </c>
      <c r="AU461" t="str">
        <f>IFERROR(VLOOKUP(C461,Results!$A$2:$B$240,2,FALSE)+VLOOKUP(D461,Results!$A$2:$B$240,2,FALSE)+VLOOKUP(E461,Results!$A$2:$B$240,2,FALSE)+VLOOKUP(F461,Results!$A$2:$B$240,2,FALSE)+VLOOKUP(G461,Results!$A$2:$B$240,2,FALSE)+VLOOKUP(H461,Results!$A$2:$B$240,2,FALSE)+VLOOKUP(I461,Results!$A$2:$B$240,2,FALSE)+VLOOKUP(J461,Results!$A$2:$B$240,2,FALSE)+VLOOKUP(B461,Results!$A$2:$B$240,2,FALSE)-MIN(VLOOKUP(C461,Results!$A$2:$B$240,2,FALSE),VLOOKUP(D461,Results!$A$2:$B$240,2,FALSE),VLOOKUP(E461,Results!$A$2:$B$240,2,FALSE),VLOOKUP(F461,Results!$A$2:$B$240,2,FALSE),VLOOKUP(G461,Results!$A$2:$B$240,2,FALSE),VLOOKUP(H461,Results!$A$2:$B$240,2,FALSE),VLOOKUP(I461,Results!$A$2:$B$240,2,FALSE),VLOOKUP(J461,Results!$A$2:$B$240,2,FALSE),VLOOKUP(B461,Results!$A$2:$B$240,2,FALSE)),"")</f>
        <v/>
      </c>
    </row>
    <row customHeight="1" ht="18.75" r="462" spans="2:47" x14ac:dyDescent="0.3">
      <c r="B462" s="7" t="s">
        <v>166</v>
      </c>
      <c r="C462" s="7" t="s">
        <v>171</v>
      </c>
      <c r="D462" s="7" t="s">
        <v>173</v>
      </c>
      <c r="E462" s="7" t="s">
        <v>146</v>
      </c>
      <c r="F462" s="7" t="s">
        <v>150</v>
      </c>
      <c r="G462" s="7" t="s">
        <v>101</v>
      </c>
      <c r="H462" s="7" t="s">
        <v>153</v>
      </c>
      <c r="I462" s="7" t="s">
        <v>93</v>
      </c>
      <c r="J462" s="7" t="s">
        <v>98</v>
      </c>
      <c r="K462" t="n">
        <v>15.0</v>
      </c>
      <c r="L462" s="30">
        <f si="126" t="shared"/>
        <v>0</v>
      </c>
      <c r="M462" s="6"/>
      <c r="N462" s="35" t="str">
        <f si="127" t="shared"/>
        <v/>
      </c>
      <c r="O462" s="59">
        <f>(IF(ISNUMBER(MATCH(B462,Sheet4!$K$92:$K$101,0)),1,0)+IF(ISNUMBER(MATCH(C462,Sheet4!$K$92:$K$101,0)),1,0)+IF(ISNUMBER(MATCH(D462,Sheet4!$K$92:$K$101,0)),1,0)+IF(ISNUMBER(MATCH(E462,Sheet4!$K$92:$K$101,0)),1,0)+IF(ISNUMBER(MATCH(F462,Sheet4!$K$92:$K$101,0)),1,0)+IF(ISNUMBER(MATCH(G462,Sheet4!$K$92:$K$101,0)),1,0)+IF(ISNUMBER(MATCH(H462,Sheet4!$K$92:$K$101,0)),1,0)+IF(ISNUMBER(MATCH(I462,Sheet4!$K$92:$K$101,0)),1,0)+IF(ISNUMBER(MATCH(J462,Sheet4!$K$92:$K$101,0)),1,0))
-
(IF(ISNUMBER(MATCH(B462,Sheet4!$F$2:$F$11,0)),1,0)+IF(ISNUMBER(MATCH(C462,Sheet4!$F$2:$F$11,0)),1,0)+IF(ISNUMBER(MATCH(D462,Sheet4!$F$2:$F$11,0)),1,0)+IF(ISNUMBER(MATCH(E462,Sheet4!$F$2:$F$11,0)),1,0)+IF(ISNUMBER(MATCH(F462,Sheet4!$F$2:$F$11,0)),1,0)+IF(ISNUMBER(MATCH(G462,Sheet4!$F$2:$F$11,0)),1,0)+IF(ISNUMBER(MATCH(H462,Sheet4!$F$2:$F$11,0)),1,0)+IF(ISNUMBER(MATCH(I462,Sheet4!$F$2:$F$11,0)),1,0)+IF(ISNUMBER(MATCH(J462,Sheet4!$F$2:$F$11,0)),1,0))</f>
        <v>0</v>
      </c>
      <c r="P462" s="40" t="str">
        <f>IFERROR(INDEX(Sheet4!$G:$G,MATCH(Sheet1!B462,Sheet4!$F:$F,0))+INDEX(Sheet4!$G:$G,MATCH(Sheet1!C462,Sheet4!$F:$F,0))+INDEX(Sheet4!$G:$G,MATCH(Sheet1!D462,Sheet4!$F:$F,0))+INDEX(Sheet4!$G:$G,MATCH(Sheet1!E462,Sheet4!$F:$F,0))+INDEX(Sheet4!$G:$G,MATCH(Sheet1!F462,Sheet4!$F:$F,0))+INDEX(Sheet4!$G:$G,MATCH(Sheet1!G462,Sheet4!$F:$F,0))+INDEX(Sheet4!$G:$G,MATCH(Sheet1!H462,Sheet4!$F:$F,0))+INDEX(Sheet4!$G:$G,MATCH(Sheet1!I462,Sheet4!$F:$F,0))+INDEX(Sheet4!$G:$G,MATCH(Sheet1!J462,Sheet4!$F:$F,0)),"")</f>
        <v/>
      </c>
      <c r="Q462" s="15"/>
      <c r="R462" s="18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19"/>
      <c r="AD462" s="19"/>
      <c r="AE462" s="20"/>
      <c r="AF462">
        <f si="129" t="shared"/>
        <v>0</v>
      </c>
      <c r="AH462">
        <v>439</v>
      </c>
      <c r="AI462" t="str">
        <f si="128" t="shared"/>
        <v>Ben SimmonsTrae YoungMonte MorrisKevin HuerterKelly OubreGerald GreenMarvin BagleyJosh JacksonJoel Embiid</v>
      </c>
      <c r="AJ462">
        <f si="130" t="shared"/>
        <v>0</v>
      </c>
      <c r="AK462">
        <f si="131" t="shared"/>
        <v>0</v>
      </c>
      <c r="AL462">
        <f si="132" t="shared"/>
        <v>0</v>
      </c>
      <c r="AM462">
        <f si="133" t="shared"/>
        <v>0</v>
      </c>
      <c r="AN462">
        <f si="134" t="shared"/>
        <v>0</v>
      </c>
      <c r="AO462">
        <f si="135" t="shared"/>
        <v>0</v>
      </c>
      <c r="AP462">
        <f si="136" t="shared"/>
        <v>0</v>
      </c>
      <c r="AQ462">
        <f si="137" t="shared"/>
        <v>0</v>
      </c>
      <c r="AR462">
        <f si="138" t="shared"/>
        <v>0</v>
      </c>
      <c r="AS462">
        <f si="139" t="shared"/>
        <v>0</v>
      </c>
      <c r="AU462" t="str">
        <f>IFERROR(VLOOKUP(C462,Results!$A$2:$B$240,2,FALSE)+VLOOKUP(D462,Results!$A$2:$B$240,2,FALSE)+VLOOKUP(E462,Results!$A$2:$B$240,2,FALSE)+VLOOKUP(F462,Results!$A$2:$B$240,2,FALSE)+VLOOKUP(G462,Results!$A$2:$B$240,2,FALSE)+VLOOKUP(H462,Results!$A$2:$B$240,2,FALSE)+VLOOKUP(I462,Results!$A$2:$B$240,2,FALSE)+VLOOKUP(J462,Results!$A$2:$B$240,2,FALSE)+VLOOKUP(B462,Results!$A$2:$B$240,2,FALSE)-MIN(VLOOKUP(C462,Results!$A$2:$B$240,2,FALSE),VLOOKUP(D462,Results!$A$2:$B$240,2,FALSE),VLOOKUP(E462,Results!$A$2:$B$240,2,FALSE),VLOOKUP(F462,Results!$A$2:$B$240,2,FALSE),VLOOKUP(G462,Results!$A$2:$B$240,2,FALSE),VLOOKUP(H462,Results!$A$2:$B$240,2,FALSE),VLOOKUP(I462,Results!$A$2:$B$240,2,FALSE),VLOOKUP(J462,Results!$A$2:$B$240,2,FALSE),VLOOKUP(B462,Results!$A$2:$B$240,2,FALSE)),"")</f>
        <v/>
      </c>
    </row>
    <row customHeight="1" ht="18.75" r="463" spans="2:47" x14ac:dyDescent="0.3">
      <c r="B463" s="7" t="s">
        <v>166</v>
      </c>
      <c r="C463" s="7" t="s">
        <v>171</v>
      </c>
      <c r="D463" s="7" t="s">
        <v>145</v>
      </c>
      <c r="E463" s="7" t="s">
        <v>146</v>
      </c>
      <c r="F463" s="7" t="s">
        <v>177</v>
      </c>
      <c r="G463" s="7" t="s">
        <v>90</v>
      </c>
      <c r="H463" s="7" t="s">
        <v>152</v>
      </c>
      <c r="I463" s="7" t="s">
        <v>154</v>
      </c>
      <c r="J463" s="7" t="s">
        <v>187</v>
      </c>
      <c r="K463" t="n">
        <v>15.0</v>
      </c>
      <c r="L463" s="30">
        <f si="126" t="shared"/>
        <v>0</v>
      </c>
      <c r="M463" s="6"/>
      <c r="N463" s="35" t="str">
        <f si="127" t="shared"/>
        <v/>
      </c>
      <c r="O463" s="59">
        <f>(IF(ISNUMBER(MATCH(B463,Sheet4!$K$92:$K$101,0)),1,0)+IF(ISNUMBER(MATCH(C463,Sheet4!$K$92:$K$101,0)),1,0)+IF(ISNUMBER(MATCH(D463,Sheet4!$K$92:$K$101,0)),1,0)+IF(ISNUMBER(MATCH(E463,Sheet4!$K$92:$K$101,0)),1,0)+IF(ISNUMBER(MATCH(F463,Sheet4!$K$92:$K$101,0)),1,0)+IF(ISNUMBER(MATCH(G463,Sheet4!$K$92:$K$101,0)),1,0)+IF(ISNUMBER(MATCH(H463,Sheet4!$K$92:$K$101,0)),1,0)+IF(ISNUMBER(MATCH(I463,Sheet4!$K$92:$K$101,0)),1,0)+IF(ISNUMBER(MATCH(J463,Sheet4!$K$92:$K$101,0)),1,0))
-
(IF(ISNUMBER(MATCH(B463,Sheet4!$F$2:$F$11,0)),1,0)+IF(ISNUMBER(MATCH(C463,Sheet4!$F$2:$F$11,0)),1,0)+IF(ISNUMBER(MATCH(D463,Sheet4!$F$2:$F$11,0)),1,0)+IF(ISNUMBER(MATCH(E463,Sheet4!$F$2:$F$11,0)),1,0)+IF(ISNUMBER(MATCH(F463,Sheet4!$F$2:$F$11,0)),1,0)+IF(ISNUMBER(MATCH(G463,Sheet4!$F$2:$F$11,0)),1,0)+IF(ISNUMBER(MATCH(H463,Sheet4!$F$2:$F$11,0)),1,0)+IF(ISNUMBER(MATCH(I463,Sheet4!$F$2:$F$11,0)),1,0)+IF(ISNUMBER(MATCH(J463,Sheet4!$F$2:$F$11,0)),1,0))</f>
        <v>0</v>
      </c>
      <c r="P463" s="40" t="str">
        <f>IFERROR(INDEX(Sheet4!$G:$G,MATCH(Sheet1!B463,Sheet4!$F:$F,0))+INDEX(Sheet4!$G:$G,MATCH(Sheet1!C463,Sheet4!$F:$F,0))+INDEX(Sheet4!$G:$G,MATCH(Sheet1!D463,Sheet4!$F:$F,0))+INDEX(Sheet4!$G:$G,MATCH(Sheet1!E463,Sheet4!$F:$F,0))+INDEX(Sheet4!$G:$G,MATCH(Sheet1!F463,Sheet4!$F:$F,0))+INDEX(Sheet4!$G:$G,MATCH(Sheet1!G463,Sheet4!$F:$F,0))+INDEX(Sheet4!$G:$G,MATCH(Sheet1!H463,Sheet4!$F:$F,0))+INDEX(Sheet4!$G:$G,MATCH(Sheet1!I463,Sheet4!$F:$F,0))+INDEX(Sheet4!$G:$G,MATCH(Sheet1!J463,Sheet4!$F:$F,0)),"")</f>
        <v/>
      </c>
      <c r="Q463" s="15"/>
      <c r="R463" s="18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19"/>
      <c r="AD463" s="19"/>
      <c r="AE463" s="20"/>
      <c r="AF463">
        <f si="129" t="shared"/>
        <v>0</v>
      </c>
      <c r="AH463">
        <v>440</v>
      </c>
      <c r="AI463" t="str">
        <f si="128" t="shared"/>
        <v>Ben SimmonsIsaiah CanaanJimmy ButlerBuddy HieldKelly OubreMikal BridgesPaul MillsapTaj GibsonKarl-Anthony Towns</v>
      </c>
      <c r="AJ463">
        <f si="130" t="shared"/>
        <v>0</v>
      </c>
      <c r="AK463">
        <f si="131" t="shared"/>
        <v>0</v>
      </c>
      <c r="AL463">
        <f si="132" t="shared"/>
        <v>0</v>
      </c>
      <c r="AM463">
        <f si="133" t="shared"/>
        <v>0</v>
      </c>
      <c r="AN463">
        <f si="134" t="shared"/>
        <v>0</v>
      </c>
      <c r="AO463">
        <f si="135" t="shared"/>
        <v>0</v>
      </c>
      <c r="AP463">
        <f si="136" t="shared"/>
        <v>0</v>
      </c>
      <c r="AQ463">
        <f si="137" t="shared"/>
        <v>0</v>
      </c>
      <c r="AR463">
        <f si="138" t="shared"/>
        <v>0</v>
      </c>
      <c r="AS463">
        <f si="139" t="shared"/>
        <v>0</v>
      </c>
      <c r="AU463" t="str">
        <f>IFERROR(VLOOKUP(C463,Results!$A$2:$B$240,2,FALSE)+VLOOKUP(D463,Results!$A$2:$B$240,2,FALSE)+VLOOKUP(E463,Results!$A$2:$B$240,2,FALSE)+VLOOKUP(F463,Results!$A$2:$B$240,2,FALSE)+VLOOKUP(G463,Results!$A$2:$B$240,2,FALSE)+VLOOKUP(H463,Results!$A$2:$B$240,2,FALSE)+VLOOKUP(I463,Results!$A$2:$B$240,2,FALSE)+VLOOKUP(J463,Results!$A$2:$B$240,2,FALSE)+VLOOKUP(B463,Results!$A$2:$B$240,2,FALSE)-MIN(VLOOKUP(C463,Results!$A$2:$B$240,2,FALSE),VLOOKUP(D463,Results!$A$2:$B$240,2,FALSE),VLOOKUP(E463,Results!$A$2:$B$240,2,FALSE),VLOOKUP(F463,Results!$A$2:$B$240,2,FALSE),VLOOKUP(G463,Results!$A$2:$B$240,2,FALSE),VLOOKUP(H463,Results!$A$2:$B$240,2,FALSE),VLOOKUP(I463,Results!$A$2:$B$240,2,FALSE),VLOOKUP(J463,Results!$A$2:$B$240,2,FALSE),VLOOKUP(B463,Results!$A$2:$B$240,2,FALSE)),"")</f>
        <v/>
      </c>
    </row>
    <row customHeight="1" ht="18.75" r="464" spans="2:47" x14ac:dyDescent="0.3">
      <c r="B464" s="7" t="s">
        <v>166</v>
      </c>
      <c r="C464" s="7" t="s">
        <v>87</v>
      </c>
      <c r="D464" s="7" t="s">
        <v>89</v>
      </c>
      <c r="E464" s="7" t="s">
        <v>146</v>
      </c>
      <c r="F464" s="7" t="s">
        <v>96</v>
      </c>
      <c r="G464" s="7" t="s">
        <v>159</v>
      </c>
      <c r="H464" s="7" t="s">
        <v>153</v>
      </c>
      <c r="I464" s="7" t="s">
        <v>152</v>
      </c>
      <c r="J464" s="7" t="s">
        <v>98</v>
      </c>
      <c r="K464" t="n">
        <v>14.0</v>
      </c>
      <c r="L464" s="30">
        <f si="126" t="shared"/>
        <v>0</v>
      </c>
      <c r="M464" s="6"/>
      <c r="N464" s="35" t="str">
        <f si="127" t="shared"/>
        <v/>
      </c>
      <c r="O464" s="59">
        <f>(IF(ISNUMBER(MATCH(B464,Sheet4!$K$92:$K$101,0)),1,0)+IF(ISNUMBER(MATCH(C464,Sheet4!$K$92:$K$101,0)),1,0)+IF(ISNUMBER(MATCH(D464,Sheet4!$K$92:$K$101,0)),1,0)+IF(ISNUMBER(MATCH(E464,Sheet4!$K$92:$K$101,0)),1,0)+IF(ISNUMBER(MATCH(F464,Sheet4!$K$92:$K$101,0)),1,0)+IF(ISNUMBER(MATCH(G464,Sheet4!$K$92:$K$101,0)),1,0)+IF(ISNUMBER(MATCH(H464,Sheet4!$K$92:$K$101,0)),1,0)+IF(ISNUMBER(MATCH(I464,Sheet4!$K$92:$K$101,0)),1,0)+IF(ISNUMBER(MATCH(J464,Sheet4!$K$92:$K$101,0)),1,0))
-
(IF(ISNUMBER(MATCH(B464,Sheet4!$F$2:$F$11,0)),1,0)+IF(ISNUMBER(MATCH(C464,Sheet4!$F$2:$F$11,0)),1,0)+IF(ISNUMBER(MATCH(D464,Sheet4!$F$2:$F$11,0)),1,0)+IF(ISNUMBER(MATCH(E464,Sheet4!$F$2:$F$11,0)),1,0)+IF(ISNUMBER(MATCH(F464,Sheet4!$F$2:$F$11,0)),1,0)+IF(ISNUMBER(MATCH(G464,Sheet4!$F$2:$F$11,0)),1,0)+IF(ISNUMBER(MATCH(H464,Sheet4!$F$2:$F$11,0)),1,0)+IF(ISNUMBER(MATCH(I464,Sheet4!$F$2:$F$11,0)),1,0)+IF(ISNUMBER(MATCH(J464,Sheet4!$F$2:$F$11,0)),1,0))</f>
        <v>0</v>
      </c>
      <c r="P464" s="40" t="str">
        <f>IFERROR(INDEX(Sheet4!$G:$G,MATCH(Sheet1!B464,Sheet4!$F:$F,0))+INDEX(Sheet4!$G:$G,MATCH(Sheet1!C464,Sheet4!$F:$F,0))+INDEX(Sheet4!$G:$G,MATCH(Sheet1!D464,Sheet4!$F:$F,0))+INDEX(Sheet4!$G:$G,MATCH(Sheet1!E464,Sheet4!$F:$F,0))+INDEX(Sheet4!$G:$G,MATCH(Sheet1!F464,Sheet4!$F:$F,0))+INDEX(Sheet4!$G:$G,MATCH(Sheet1!G464,Sheet4!$F:$F,0))+INDEX(Sheet4!$G:$G,MATCH(Sheet1!H464,Sheet4!$F:$F,0))+INDEX(Sheet4!$G:$G,MATCH(Sheet1!I464,Sheet4!$F:$F,0))+INDEX(Sheet4!$G:$G,MATCH(Sheet1!J464,Sheet4!$F:$F,0)),"")</f>
        <v/>
      </c>
      <c r="Q464" s="15"/>
      <c r="R464" s="18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19"/>
      <c r="AD464" s="19"/>
      <c r="AE464" s="20"/>
      <c r="AF464">
        <f si="129" t="shared"/>
        <v>0</v>
      </c>
      <c r="AH464">
        <v>441</v>
      </c>
      <c r="AI464" t="str">
        <f si="128" t="shared"/>
        <v>De'Aaron FoxJeremy LinDevin BookerMonte MorrisKelly OubreMikal BridgesJohn CollinsMarvin BagleyKarl-Anthony Towns</v>
      </c>
      <c r="AJ464">
        <f si="130" t="shared"/>
        <v>0</v>
      </c>
      <c r="AK464">
        <f si="131" t="shared"/>
        <v>0</v>
      </c>
      <c r="AL464">
        <f si="132" t="shared"/>
        <v>0</v>
      </c>
      <c r="AM464">
        <f si="133" t="shared"/>
        <v>0</v>
      </c>
      <c r="AN464">
        <f si="134" t="shared"/>
        <v>0</v>
      </c>
      <c r="AO464">
        <f si="135" t="shared"/>
        <v>0</v>
      </c>
      <c r="AP464">
        <f si="136" t="shared"/>
        <v>0</v>
      </c>
      <c r="AQ464">
        <f si="137" t="shared"/>
        <v>0</v>
      </c>
      <c r="AR464">
        <f si="138" t="shared"/>
        <v>0</v>
      </c>
      <c r="AS464">
        <f si="139" t="shared"/>
        <v>0</v>
      </c>
      <c r="AU464" t="str">
        <f>IFERROR(VLOOKUP(C464,Results!$A$2:$B$240,2,FALSE)+VLOOKUP(D464,Results!$A$2:$B$240,2,FALSE)+VLOOKUP(E464,Results!$A$2:$B$240,2,FALSE)+VLOOKUP(F464,Results!$A$2:$B$240,2,FALSE)+VLOOKUP(G464,Results!$A$2:$B$240,2,FALSE)+VLOOKUP(H464,Results!$A$2:$B$240,2,FALSE)+VLOOKUP(I464,Results!$A$2:$B$240,2,FALSE)+VLOOKUP(J464,Results!$A$2:$B$240,2,FALSE)+VLOOKUP(B464,Results!$A$2:$B$240,2,FALSE)-MIN(VLOOKUP(C464,Results!$A$2:$B$240,2,FALSE),VLOOKUP(D464,Results!$A$2:$B$240,2,FALSE),VLOOKUP(E464,Results!$A$2:$B$240,2,FALSE),VLOOKUP(F464,Results!$A$2:$B$240,2,FALSE),VLOOKUP(G464,Results!$A$2:$B$240,2,FALSE),VLOOKUP(H464,Results!$A$2:$B$240,2,FALSE),VLOOKUP(I464,Results!$A$2:$B$240,2,FALSE),VLOOKUP(J464,Results!$A$2:$B$240,2,FALSE),VLOOKUP(B464,Results!$A$2:$B$240,2,FALSE)),"")</f>
        <v/>
      </c>
    </row>
    <row customHeight="1" ht="18.75" r="465" spans="2:47" x14ac:dyDescent="0.3">
      <c r="B465" s="7" t="s">
        <v>166</v>
      </c>
      <c r="C465" s="7" t="s">
        <v>87</v>
      </c>
      <c r="D465" s="7" t="s">
        <v>172</v>
      </c>
      <c r="E465" s="7" t="s">
        <v>146</v>
      </c>
      <c r="F465" s="7" t="s">
        <v>177</v>
      </c>
      <c r="G465" s="7" t="s">
        <v>178</v>
      </c>
      <c r="H465" s="7" t="s">
        <v>152</v>
      </c>
      <c r="I465" s="7" t="s">
        <v>184</v>
      </c>
      <c r="J465" s="7" t="s">
        <v>98</v>
      </c>
      <c r="K465" t="n">
        <v>14.0</v>
      </c>
      <c r="L465" s="30">
        <f si="126" t="shared"/>
        <v>0</v>
      </c>
      <c r="M465" s="6"/>
      <c r="N465" s="35" t="str">
        <f si="127" t="shared"/>
        <v/>
      </c>
      <c r="O465" s="59">
        <f>(IF(ISNUMBER(MATCH(B465,Sheet4!$K$92:$K$101,0)),1,0)+IF(ISNUMBER(MATCH(C465,Sheet4!$K$92:$K$101,0)),1,0)+IF(ISNUMBER(MATCH(D465,Sheet4!$K$92:$K$101,0)),1,0)+IF(ISNUMBER(MATCH(E465,Sheet4!$K$92:$K$101,0)),1,0)+IF(ISNUMBER(MATCH(F465,Sheet4!$K$92:$K$101,0)),1,0)+IF(ISNUMBER(MATCH(G465,Sheet4!$K$92:$K$101,0)),1,0)+IF(ISNUMBER(MATCH(H465,Sheet4!$K$92:$K$101,0)),1,0)+IF(ISNUMBER(MATCH(I465,Sheet4!$K$92:$K$101,0)),1,0)+IF(ISNUMBER(MATCH(J465,Sheet4!$K$92:$K$101,0)),1,0))
-
(IF(ISNUMBER(MATCH(B465,Sheet4!$F$2:$F$11,0)),1,0)+IF(ISNUMBER(MATCH(C465,Sheet4!$F$2:$F$11,0)),1,0)+IF(ISNUMBER(MATCH(D465,Sheet4!$F$2:$F$11,0)),1,0)+IF(ISNUMBER(MATCH(E465,Sheet4!$F$2:$F$11,0)),1,0)+IF(ISNUMBER(MATCH(F465,Sheet4!$F$2:$F$11,0)),1,0)+IF(ISNUMBER(MATCH(G465,Sheet4!$F$2:$F$11,0)),1,0)+IF(ISNUMBER(MATCH(H465,Sheet4!$F$2:$F$11,0)),1,0)+IF(ISNUMBER(MATCH(I465,Sheet4!$F$2:$F$11,0)),1,0)+IF(ISNUMBER(MATCH(J465,Sheet4!$F$2:$F$11,0)),1,0))</f>
        <v>0</v>
      </c>
      <c r="P465" s="40" t="str">
        <f>IFERROR(INDEX(Sheet4!$G:$G,MATCH(Sheet1!B465,Sheet4!$F:$F,0))+INDEX(Sheet4!$G:$G,MATCH(Sheet1!C465,Sheet4!$F:$F,0))+INDEX(Sheet4!$G:$G,MATCH(Sheet1!D465,Sheet4!$F:$F,0))+INDEX(Sheet4!$G:$G,MATCH(Sheet1!E465,Sheet4!$F:$F,0))+INDEX(Sheet4!$G:$G,MATCH(Sheet1!F465,Sheet4!$F:$F,0))+INDEX(Sheet4!$G:$G,MATCH(Sheet1!G465,Sheet4!$F:$F,0))+INDEX(Sheet4!$G:$G,MATCH(Sheet1!H465,Sheet4!$F:$F,0))+INDEX(Sheet4!$G:$G,MATCH(Sheet1!I465,Sheet4!$F:$F,0))+INDEX(Sheet4!$G:$G,MATCH(Sheet1!J465,Sheet4!$F:$F,0)),"")</f>
        <v/>
      </c>
      <c r="Q465" s="15"/>
      <c r="R465" s="18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19"/>
      <c r="AD465" s="19"/>
      <c r="AE465" s="20"/>
      <c r="AF465">
        <f si="129" t="shared"/>
        <v>0</v>
      </c>
      <c r="AH465">
        <v>442</v>
      </c>
      <c r="AI465" t="str">
        <f si="128" t="shared"/>
        <v>Ben SimmonsIsaiah CanaanJimmy ButlerTorrey CraigKelly OubreCorey BrewerJohn CollinsJosh JacksonJoel Embiid</v>
      </c>
      <c r="AJ465">
        <f si="130" t="shared"/>
        <v>0</v>
      </c>
      <c r="AK465">
        <f si="131" t="shared"/>
        <v>0</v>
      </c>
      <c r="AL465">
        <f si="132" t="shared"/>
        <v>0</v>
      </c>
      <c r="AM465">
        <f si="133" t="shared"/>
        <v>0</v>
      </c>
      <c r="AN465">
        <f si="134" t="shared"/>
        <v>0</v>
      </c>
      <c r="AO465">
        <f si="135" t="shared"/>
        <v>0</v>
      </c>
      <c r="AP465">
        <f si="136" t="shared"/>
        <v>0</v>
      </c>
      <c r="AQ465">
        <f si="137" t="shared"/>
        <v>0</v>
      </c>
      <c r="AR465">
        <f si="138" t="shared"/>
        <v>0</v>
      </c>
      <c r="AS465">
        <f si="139" t="shared"/>
        <v>0</v>
      </c>
      <c r="AU465" t="str">
        <f>IFERROR(VLOOKUP(C465,Results!$A$2:$B$240,2,FALSE)+VLOOKUP(D465,Results!$A$2:$B$240,2,FALSE)+VLOOKUP(E465,Results!$A$2:$B$240,2,FALSE)+VLOOKUP(F465,Results!$A$2:$B$240,2,FALSE)+VLOOKUP(G465,Results!$A$2:$B$240,2,FALSE)+VLOOKUP(H465,Results!$A$2:$B$240,2,FALSE)+VLOOKUP(I465,Results!$A$2:$B$240,2,FALSE)+VLOOKUP(J465,Results!$A$2:$B$240,2,FALSE)+VLOOKUP(B465,Results!$A$2:$B$240,2,FALSE)-MIN(VLOOKUP(C465,Results!$A$2:$B$240,2,FALSE),VLOOKUP(D465,Results!$A$2:$B$240,2,FALSE),VLOOKUP(E465,Results!$A$2:$B$240,2,FALSE),VLOOKUP(F465,Results!$A$2:$B$240,2,FALSE),VLOOKUP(G465,Results!$A$2:$B$240,2,FALSE),VLOOKUP(H465,Results!$A$2:$B$240,2,FALSE),VLOOKUP(I465,Results!$A$2:$B$240,2,FALSE),VLOOKUP(J465,Results!$A$2:$B$240,2,FALSE),VLOOKUP(B465,Results!$A$2:$B$240,2,FALSE)),"")</f>
        <v/>
      </c>
    </row>
    <row customHeight="1" ht="18.75" r="466" spans="2:47" x14ac:dyDescent="0.3">
      <c r="B466" s="7" t="s">
        <v>166</v>
      </c>
      <c r="C466" s="7" t="s">
        <v>171</v>
      </c>
      <c r="D466" s="7" t="s">
        <v>173</v>
      </c>
      <c r="E466" s="7" t="s">
        <v>148</v>
      </c>
      <c r="F466" s="7" t="s">
        <v>150</v>
      </c>
      <c r="G466" s="7" t="s">
        <v>178</v>
      </c>
      <c r="H466" s="7" t="s">
        <v>181</v>
      </c>
      <c r="I466" s="7" t="s">
        <v>152</v>
      </c>
      <c r="J466" s="7" t="s">
        <v>186</v>
      </c>
      <c r="K466" t="n">
        <v>14.0</v>
      </c>
      <c r="L466" s="30">
        <f si="126" t="shared"/>
        <v>0</v>
      </c>
      <c r="M466" s="6"/>
      <c r="N466" s="35" t="str">
        <f si="127" t="shared"/>
        <v/>
      </c>
      <c r="O466" s="59">
        <f>(IF(ISNUMBER(MATCH(B466,Sheet4!$K$92:$K$101,0)),1,0)+IF(ISNUMBER(MATCH(C466,Sheet4!$K$92:$K$101,0)),1,0)+IF(ISNUMBER(MATCH(D466,Sheet4!$K$92:$K$101,0)),1,0)+IF(ISNUMBER(MATCH(E466,Sheet4!$K$92:$K$101,0)),1,0)+IF(ISNUMBER(MATCH(F466,Sheet4!$K$92:$K$101,0)),1,0)+IF(ISNUMBER(MATCH(G466,Sheet4!$K$92:$K$101,0)),1,0)+IF(ISNUMBER(MATCH(H466,Sheet4!$K$92:$K$101,0)),1,0)+IF(ISNUMBER(MATCH(I466,Sheet4!$K$92:$K$101,0)),1,0)+IF(ISNUMBER(MATCH(J466,Sheet4!$K$92:$K$101,0)),1,0))
-
(IF(ISNUMBER(MATCH(B466,Sheet4!$F$2:$F$11,0)),1,0)+IF(ISNUMBER(MATCH(C466,Sheet4!$F$2:$F$11,0)),1,0)+IF(ISNUMBER(MATCH(D466,Sheet4!$F$2:$F$11,0)),1,0)+IF(ISNUMBER(MATCH(E466,Sheet4!$F$2:$F$11,0)),1,0)+IF(ISNUMBER(MATCH(F466,Sheet4!$F$2:$F$11,0)),1,0)+IF(ISNUMBER(MATCH(G466,Sheet4!$F$2:$F$11,0)),1,0)+IF(ISNUMBER(MATCH(H466,Sheet4!$F$2:$F$11,0)),1,0)+IF(ISNUMBER(MATCH(I466,Sheet4!$F$2:$F$11,0)),1,0)+IF(ISNUMBER(MATCH(J466,Sheet4!$F$2:$F$11,0)),1,0))</f>
        <v>0</v>
      </c>
      <c r="P466" s="40" t="str">
        <f>IFERROR(INDEX(Sheet4!$G:$G,MATCH(Sheet1!B466,Sheet4!$F:$F,0))+INDEX(Sheet4!$G:$G,MATCH(Sheet1!C466,Sheet4!$F:$F,0))+INDEX(Sheet4!$G:$G,MATCH(Sheet1!D466,Sheet4!$F:$F,0))+INDEX(Sheet4!$G:$G,MATCH(Sheet1!E466,Sheet4!$F:$F,0))+INDEX(Sheet4!$G:$G,MATCH(Sheet1!F466,Sheet4!$F:$F,0))+INDEX(Sheet4!$G:$G,MATCH(Sheet1!G466,Sheet4!$F:$F,0))+INDEX(Sheet4!$G:$G,MATCH(Sheet1!H466,Sheet4!$F:$F,0))+INDEX(Sheet4!$G:$G,MATCH(Sheet1!I466,Sheet4!$F:$F,0))+INDEX(Sheet4!$G:$G,MATCH(Sheet1!J466,Sheet4!$F:$F,0)),"")</f>
        <v/>
      </c>
      <c r="Q466" s="15"/>
      <c r="R466" s="18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19"/>
      <c r="AD466" s="19"/>
      <c r="AE466" s="20"/>
      <c r="AF466">
        <f si="129" t="shared"/>
        <v>0</v>
      </c>
      <c r="AH466">
        <v>443</v>
      </c>
      <c r="AI466" t="str">
        <f si="128" t="shared"/>
        <v>De'Aaron FoxJeremy LinJames HardenMonte MorrisKelly OubreGerald GreenPaul MillsapP.J. TuckerKarl-Anthony Towns</v>
      </c>
      <c r="AJ466">
        <f si="130" t="shared"/>
        <v>0</v>
      </c>
      <c r="AK466">
        <f si="131" t="shared"/>
        <v>0</v>
      </c>
      <c r="AL466">
        <f si="132" t="shared"/>
        <v>0</v>
      </c>
      <c r="AM466">
        <f si="133" t="shared"/>
        <v>0</v>
      </c>
      <c r="AN466">
        <f si="134" t="shared"/>
        <v>0</v>
      </c>
      <c r="AO466">
        <f si="135" t="shared"/>
        <v>0</v>
      </c>
      <c r="AP466">
        <f si="136" t="shared"/>
        <v>0</v>
      </c>
      <c r="AQ466">
        <f si="137" t="shared"/>
        <v>0</v>
      </c>
      <c r="AR466">
        <f si="138" t="shared"/>
        <v>0</v>
      </c>
      <c r="AS466">
        <f si="139" t="shared"/>
        <v>0</v>
      </c>
      <c r="AU466" t="str">
        <f>IFERROR(VLOOKUP(C466,Results!$A$2:$B$240,2,FALSE)+VLOOKUP(D466,Results!$A$2:$B$240,2,FALSE)+VLOOKUP(E466,Results!$A$2:$B$240,2,FALSE)+VLOOKUP(F466,Results!$A$2:$B$240,2,FALSE)+VLOOKUP(G466,Results!$A$2:$B$240,2,FALSE)+VLOOKUP(H466,Results!$A$2:$B$240,2,FALSE)+VLOOKUP(I466,Results!$A$2:$B$240,2,FALSE)+VLOOKUP(J466,Results!$A$2:$B$240,2,FALSE)+VLOOKUP(B466,Results!$A$2:$B$240,2,FALSE)-MIN(VLOOKUP(C466,Results!$A$2:$B$240,2,FALSE),VLOOKUP(D466,Results!$A$2:$B$240,2,FALSE),VLOOKUP(E466,Results!$A$2:$B$240,2,FALSE),VLOOKUP(F466,Results!$A$2:$B$240,2,FALSE),VLOOKUP(G466,Results!$A$2:$B$240,2,FALSE),VLOOKUP(H466,Results!$A$2:$B$240,2,FALSE),VLOOKUP(I466,Results!$A$2:$B$240,2,FALSE),VLOOKUP(J466,Results!$A$2:$B$240,2,FALSE),VLOOKUP(B466,Results!$A$2:$B$240,2,FALSE)),"")</f>
        <v/>
      </c>
    </row>
    <row customHeight="1" ht="18.75" r="467" spans="2:47" x14ac:dyDescent="0.3">
      <c r="B467" s="7" t="s">
        <v>166</v>
      </c>
      <c r="C467" s="7" t="s">
        <v>170</v>
      </c>
      <c r="D467" s="7" t="s">
        <v>172</v>
      </c>
      <c r="E467" s="7" t="s">
        <v>146</v>
      </c>
      <c r="F467" s="7" t="s">
        <v>150</v>
      </c>
      <c r="G467" s="7" t="s">
        <v>177</v>
      </c>
      <c r="H467" s="7" t="s">
        <v>103</v>
      </c>
      <c r="I467" s="7" t="s">
        <v>182</v>
      </c>
      <c r="J467" s="7" t="s">
        <v>186</v>
      </c>
      <c r="K467" t="n">
        <v>14.0</v>
      </c>
      <c r="L467" s="30">
        <f si="126" t="shared"/>
        <v>0</v>
      </c>
      <c r="M467" s="6"/>
      <c r="N467" s="35" t="str">
        <f si="127" t="shared"/>
        <v/>
      </c>
      <c r="O467" s="59">
        <f>(IF(ISNUMBER(MATCH(B467,Sheet4!$K$92:$K$101,0)),1,0)+IF(ISNUMBER(MATCH(C467,Sheet4!$K$92:$K$101,0)),1,0)+IF(ISNUMBER(MATCH(D467,Sheet4!$K$92:$K$101,0)),1,0)+IF(ISNUMBER(MATCH(E467,Sheet4!$K$92:$K$101,0)),1,0)+IF(ISNUMBER(MATCH(F467,Sheet4!$K$92:$K$101,0)),1,0)+IF(ISNUMBER(MATCH(G467,Sheet4!$K$92:$K$101,0)),1,0)+IF(ISNUMBER(MATCH(H467,Sheet4!$K$92:$K$101,0)),1,0)+IF(ISNUMBER(MATCH(I467,Sheet4!$K$92:$K$101,0)),1,0)+IF(ISNUMBER(MATCH(J467,Sheet4!$K$92:$K$101,0)),1,0))
-
(IF(ISNUMBER(MATCH(B467,Sheet4!$F$2:$F$11,0)),1,0)+IF(ISNUMBER(MATCH(C467,Sheet4!$F$2:$F$11,0)),1,0)+IF(ISNUMBER(MATCH(D467,Sheet4!$F$2:$F$11,0)),1,0)+IF(ISNUMBER(MATCH(E467,Sheet4!$F$2:$F$11,0)),1,0)+IF(ISNUMBER(MATCH(F467,Sheet4!$F$2:$F$11,0)),1,0)+IF(ISNUMBER(MATCH(G467,Sheet4!$F$2:$F$11,0)),1,0)+IF(ISNUMBER(MATCH(H467,Sheet4!$F$2:$F$11,0)),1,0)+IF(ISNUMBER(MATCH(I467,Sheet4!$F$2:$F$11,0)),1,0)+IF(ISNUMBER(MATCH(J467,Sheet4!$F$2:$F$11,0)),1,0))</f>
        <v>0</v>
      </c>
      <c r="P467" s="40" t="str">
        <f>IFERROR(INDEX(Sheet4!$G:$G,MATCH(Sheet1!B467,Sheet4!$F:$F,0))+INDEX(Sheet4!$G:$G,MATCH(Sheet1!C467,Sheet4!$F:$F,0))+INDEX(Sheet4!$G:$G,MATCH(Sheet1!D467,Sheet4!$F:$F,0))+INDEX(Sheet4!$G:$G,MATCH(Sheet1!E467,Sheet4!$F:$F,0))+INDEX(Sheet4!$G:$G,MATCH(Sheet1!F467,Sheet4!$F:$F,0))+INDEX(Sheet4!$G:$G,MATCH(Sheet1!G467,Sheet4!$F:$F,0))+INDEX(Sheet4!$G:$G,MATCH(Sheet1!H467,Sheet4!$F:$F,0))+INDEX(Sheet4!$G:$G,MATCH(Sheet1!I467,Sheet4!$F:$F,0))+INDEX(Sheet4!$G:$G,MATCH(Sheet1!J467,Sheet4!$F:$F,0)),"")</f>
        <v/>
      </c>
      <c r="Q467" s="15"/>
      <c r="R467" s="18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19"/>
      <c r="AD467" s="19"/>
      <c r="AE467" s="20"/>
      <c r="AF467">
        <f si="129" t="shared"/>
        <v>0</v>
      </c>
      <c r="AH467">
        <v>444</v>
      </c>
      <c r="AI467" t="str">
        <f si="128" t="shared"/>
        <v>De'Aaron FoxLandry ShametJames HardenMonte MorrisJoe InglesCorey BrewerMarvin BagleyJosh JacksonRudy Gobert</v>
      </c>
      <c r="AJ467">
        <f si="130" t="shared"/>
        <v>0</v>
      </c>
      <c r="AK467">
        <f si="131" t="shared"/>
        <v>0</v>
      </c>
      <c r="AL467">
        <f si="132" t="shared"/>
        <v>0</v>
      </c>
      <c r="AM467">
        <f si="133" t="shared"/>
        <v>0</v>
      </c>
      <c r="AN467">
        <f si="134" t="shared"/>
        <v>0</v>
      </c>
      <c r="AO467">
        <f si="135" t="shared"/>
        <v>0</v>
      </c>
      <c r="AP467">
        <f si="136" t="shared"/>
        <v>0</v>
      </c>
      <c r="AQ467">
        <f si="137" t="shared"/>
        <v>0</v>
      </c>
      <c r="AR467">
        <f si="138" t="shared"/>
        <v>0</v>
      </c>
      <c r="AS467">
        <f si="139" t="shared"/>
        <v>0</v>
      </c>
      <c r="AU467" t="str">
        <f>IFERROR(VLOOKUP(C467,Results!$A$2:$B$240,2,FALSE)+VLOOKUP(D467,Results!$A$2:$B$240,2,FALSE)+VLOOKUP(E467,Results!$A$2:$B$240,2,FALSE)+VLOOKUP(F467,Results!$A$2:$B$240,2,FALSE)+VLOOKUP(G467,Results!$A$2:$B$240,2,FALSE)+VLOOKUP(H467,Results!$A$2:$B$240,2,FALSE)+VLOOKUP(I467,Results!$A$2:$B$240,2,FALSE)+VLOOKUP(J467,Results!$A$2:$B$240,2,FALSE)+VLOOKUP(B467,Results!$A$2:$B$240,2,FALSE)-MIN(VLOOKUP(C467,Results!$A$2:$B$240,2,FALSE),VLOOKUP(D467,Results!$A$2:$B$240,2,FALSE),VLOOKUP(E467,Results!$A$2:$B$240,2,FALSE),VLOOKUP(F467,Results!$A$2:$B$240,2,FALSE),VLOOKUP(G467,Results!$A$2:$B$240,2,FALSE),VLOOKUP(H467,Results!$A$2:$B$240,2,FALSE),VLOOKUP(I467,Results!$A$2:$B$240,2,FALSE),VLOOKUP(J467,Results!$A$2:$B$240,2,FALSE),VLOOKUP(B467,Results!$A$2:$B$240,2,FALSE)),"")</f>
        <v/>
      </c>
    </row>
    <row customHeight="1" ht="18.75" r="468" spans="2:47" x14ac:dyDescent="0.3">
      <c r="B468" s="7" t="s">
        <v>166</v>
      </c>
      <c r="C468" s="7" t="s">
        <v>87</v>
      </c>
      <c r="D468" s="7" t="s">
        <v>146</v>
      </c>
      <c r="E468" s="7" t="s">
        <v>148</v>
      </c>
      <c r="F468" s="7" t="s">
        <v>177</v>
      </c>
      <c r="G468" s="7" t="s">
        <v>179</v>
      </c>
      <c r="H468" s="7" t="s">
        <v>92</v>
      </c>
      <c r="I468" s="7" t="s">
        <v>181</v>
      </c>
      <c r="J468" s="7" t="s">
        <v>186</v>
      </c>
      <c r="K468" t="n">
        <v>14.0</v>
      </c>
      <c r="L468" s="30">
        <f si="126" t="shared"/>
        <v>0</v>
      </c>
      <c r="M468" s="6"/>
      <c r="N468" s="35" t="str">
        <f si="127" t="shared"/>
        <v/>
      </c>
      <c r="O468" s="59">
        <f>(IF(ISNUMBER(MATCH(B468,Sheet4!$K$92:$K$101,0)),1,0)+IF(ISNUMBER(MATCH(C468,Sheet4!$K$92:$K$101,0)),1,0)+IF(ISNUMBER(MATCH(D468,Sheet4!$K$92:$K$101,0)),1,0)+IF(ISNUMBER(MATCH(E468,Sheet4!$K$92:$K$101,0)),1,0)+IF(ISNUMBER(MATCH(F468,Sheet4!$K$92:$K$101,0)),1,0)+IF(ISNUMBER(MATCH(G468,Sheet4!$K$92:$K$101,0)),1,0)+IF(ISNUMBER(MATCH(H468,Sheet4!$K$92:$K$101,0)),1,0)+IF(ISNUMBER(MATCH(I468,Sheet4!$K$92:$K$101,0)),1,0)+IF(ISNUMBER(MATCH(J468,Sheet4!$K$92:$K$101,0)),1,0))
-
(IF(ISNUMBER(MATCH(B468,Sheet4!$F$2:$F$11,0)),1,0)+IF(ISNUMBER(MATCH(C468,Sheet4!$F$2:$F$11,0)),1,0)+IF(ISNUMBER(MATCH(D468,Sheet4!$F$2:$F$11,0)),1,0)+IF(ISNUMBER(MATCH(E468,Sheet4!$F$2:$F$11,0)),1,0)+IF(ISNUMBER(MATCH(F468,Sheet4!$F$2:$F$11,0)),1,0)+IF(ISNUMBER(MATCH(G468,Sheet4!$F$2:$F$11,0)),1,0)+IF(ISNUMBER(MATCH(H468,Sheet4!$F$2:$F$11,0)),1,0)+IF(ISNUMBER(MATCH(I468,Sheet4!$F$2:$F$11,0)),1,0)+IF(ISNUMBER(MATCH(J468,Sheet4!$F$2:$F$11,0)),1,0))</f>
        <v>0</v>
      </c>
      <c r="P468" s="40" t="str">
        <f>IFERROR(INDEX(Sheet4!$G:$G,MATCH(Sheet1!B468,Sheet4!$F:$F,0))+INDEX(Sheet4!$G:$G,MATCH(Sheet1!C468,Sheet4!$F:$F,0))+INDEX(Sheet4!$G:$G,MATCH(Sheet1!D468,Sheet4!$F:$F,0))+INDEX(Sheet4!$G:$G,MATCH(Sheet1!E468,Sheet4!$F:$F,0))+INDEX(Sheet4!$G:$G,MATCH(Sheet1!F468,Sheet4!$F:$F,0))+INDEX(Sheet4!$G:$G,MATCH(Sheet1!G468,Sheet4!$F:$F,0))+INDEX(Sheet4!$G:$G,MATCH(Sheet1!H468,Sheet4!$F:$F,0))+INDEX(Sheet4!$G:$G,MATCH(Sheet1!I468,Sheet4!$F:$F,0))+INDEX(Sheet4!$G:$G,MATCH(Sheet1!J468,Sheet4!$F:$F,0)),"")</f>
        <v/>
      </c>
      <c r="Q468" s="15"/>
      <c r="R468" s="18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19"/>
      <c r="AD468" s="19"/>
      <c r="AE468" s="20"/>
      <c r="AF468">
        <f si="129" t="shared"/>
        <v>0</v>
      </c>
      <c r="AH468">
        <v>445</v>
      </c>
      <c r="AI468" t="str">
        <f si="128" t="shared"/>
        <v>Ben SimmonsDe'Aaron FoxAndrew WigginsMonte MorrisKelly OubreGerald GreenMarvin BagleyP.J. TuckerKarl-Anthony Towns</v>
      </c>
      <c r="AJ468">
        <f si="130" t="shared"/>
        <v>0</v>
      </c>
      <c r="AK468">
        <f si="131" t="shared"/>
        <v>0</v>
      </c>
      <c r="AL468">
        <f si="132" t="shared"/>
        <v>0</v>
      </c>
      <c r="AM468">
        <f si="133" t="shared"/>
        <v>0</v>
      </c>
      <c r="AN468">
        <f si="134" t="shared"/>
        <v>0</v>
      </c>
      <c r="AO468">
        <f si="135" t="shared"/>
        <v>0</v>
      </c>
      <c r="AP468">
        <f si="136" t="shared"/>
        <v>0</v>
      </c>
      <c r="AQ468">
        <f si="137" t="shared"/>
        <v>0</v>
      </c>
      <c r="AR468">
        <f si="138" t="shared"/>
        <v>0</v>
      </c>
      <c r="AS468">
        <f si="139" t="shared"/>
        <v>0</v>
      </c>
      <c r="AU468" t="str">
        <f>IFERROR(VLOOKUP(C468,Results!$A$2:$B$240,2,FALSE)+VLOOKUP(D468,Results!$A$2:$B$240,2,FALSE)+VLOOKUP(E468,Results!$A$2:$B$240,2,FALSE)+VLOOKUP(F468,Results!$A$2:$B$240,2,FALSE)+VLOOKUP(G468,Results!$A$2:$B$240,2,FALSE)+VLOOKUP(H468,Results!$A$2:$B$240,2,FALSE)+VLOOKUP(I468,Results!$A$2:$B$240,2,FALSE)+VLOOKUP(J468,Results!$A$2:$B$240,2,FALSE)+VLOOKUP(B468,Results!$A$2:$B$240,2,FALSE)-MIN(VLOOKUP(C468,Results!$A$2:$B$240,2,FALSE),VLOOKUP(D468,Results!$A$2:$B$240,2,FALSE),VLOOKUP(E468,Results!$A$2:$B$240,2,FALSE),VLOOKUP(F468,Results!$A$2:$B$240,2,FALSE),VLOOKUP(G468,Results!$A$2:$B$240,2,FALSE),VLOOKUP(H468,Results!$A$2:$B$240,2,FALSE),VLOOKUP(I468,Results!$A$2:$B$240,2,FALSE),VLOOKUP(J468,Results!$A$2:$B$240,2,FALSE),VLOOKUP(B468,Results!$A$2:$B$240,2,FALSE)),"")</f>
        <v/>
      </c>
    </row>
    <row r="469" spans="2:47" x14ac:dyDescent="0.3">
      <c r="B469" s="7" t="s">
        <v>166</v>
      </c>
      <c r="C469" s="7" t="s">
        <v>171</v>
      </c>
      <c r="D469" s="7" t="s">
        <v>145</v>
      </c>
      <c r="E469" s="7" t="s">
        <v>146</v>
      </c>
      <c r="F469" s="7" t="s">
        <v>177</v>
      </c>
      <c r="G469" s="7" t="s">
        <v>100</v>
      </c>
      <c r="H469" s="7" t="s">
        <v>181</v>
      </c>
      <c r="I469" s="7" t="s">
        <v>182</v>
      </c>
      <c r="J469" s="7" t="s">
        <v>187</v>
      </c>
      <c r="K469" t="n">
        <v>14.0</v>
      </c>
      <c r="L469" s="30">
        <f si="126" t="shared"/>
        <v>0</v>
      </c>
      <c r="M469" s="6"/>
      <c r="N469" s="35" t="str">
        <f si="127" t="shared"/>
        <v/>
      </c>
      <c r="O469" s="59">
        <f>(IF(ISNUMBER(MATCH(B469,Sheet4!$K$92:$K$101,0)),1,0)+IF(ISNUMBER(MATCH(C469,Sheet4!$K$92:$K$101,0)),1,0)+IF(ISNUMBER(MATCH(D469,Sheet4!$K$92:$K$101,0)),1,0)+IF(ISNUMBER(MATCH(E469,Sheet4!$K$92:$K$101,0)),1,0)+IF(ISNUMBER(MATCH(F469,Sheet4!$K$92:$K$101,0)),1,0)+IF(ISNUMBER(MATCH(G469,Sheet4!$K$92:$K$101,0)),1,0)+IF(ISNUMBER(MATCH(H469,Sheet4!$K$92:$K$101,0)),1,0)+IF(ISNUMBER(MATCH(I469,Sheet4!$K$92:$K$101,0)),1,0)+IF(ISNUMBER(MATCH(J469,Sheet4!$K$92:$K$101,0)),1,0))
-
(IF(ISNUMBER(MATCH(B469,Sheet4!$F$2:$F$11,0)),1,0)+IF(ISNUMBER(MATCH(C469,Sheet4!$F$2:$F$11,0)),1,0)+IF(ISNUMBER(MATCH(D469,Sheet4!$F$2:$F$11,0)),1,0)+IF(ISNUMBER(MATCH(E469,Sheet4!$F$2:$F$11,0)),1,0)+IF(ISNUMBER(MATCH(F469,Sheet4!$F$2:$F$11,0)),1,0)+IF(ISNUMBER(MATCH(G469,Sheet4!$F$2:$F$11,0)),1,0)+IF(ISNUMBER(MATCH(H469,Sheet4!$F$2:$F$11,0)),1,0)+IF(ISNUMBER(MATCH(I469,Sheet4!$F$2:$F$11,0)),1,0)+IF(ISNUMBER(MATCH(J469,Sheet4!$F$2:$F$11,0)),1,0))</f>
        <v>0</v>
      </c>
      <c r="P469" s="40" t="str">
        <f>IFERROR(INDEX(Sheet4!$G:$G,MATCH(Sheet1!B469,Sheet4!$F:$F,0))+INDEX(Sheet4!$G:$G,MATCH(Sheet1!C469,Sheet4!$F:$F,0))+INDEX(Sheet4!$G:$G,MATCH(Sheet1!D469,Sheet4!$F:$F,0))+INDEX(Sheet4!$G:$G,MATCH(Sheet1!E469,Sheet4!$F:$F,0))+INDEX(Sheet4!$G:$G,MATCH(Sheet1!F469,Sheet4!$F:$F,0))+INDEX(Sheet4!$G:$G,MATCH(Sheet1!G469,Sheet4!$F:$F,0))+INDEX(Sheet4!$G:$G,MATCH(Sheet1!H469,Sheet4!$F:$F,0))+INDEX(Sheet4!$G:$G,MATCH(Sheet1!I469,Sheet4!$F:$F,0))+INDEX(Sheet4!$G:$G,MATCH(Sheet1!J469,Sheet4!$F:$F,0)),"")</f>
        <v/>
      </c>
      <c r="Q469" s="15"/>
      <c r="R469" s="18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19"/>
      <c r="AD469" s="19"/>
      <c r="AE469" s="20"/>
      <c r="AF469">
        <f si="129" t="shared"/>
        <v>0</v>
      </c>
      <c r="AH469">
        <v>446</v>
      </c>
      <c r="AI469" t="str">
        <f si="128" t="shared"/>
        <v>Ben SimmonsIsaiah CanaanJimmy ButlerMonte MorrisWill BartonTaurean PrinceMarvin BagleyPaul MillsapKarl-Anthony Towns</v>
      </c>
      <c r="AJ469">
        <f si="130" t="shared"/>
        <v>0</v>
      </c>
      <c r="AK469">
        <f si="131" t="shared"/>
        <v>0</v>
      </c>
      <c r="AL469">
        <f si="132" t="shared"/>
        <v>0</v>
      </c>
      <c r="AM469">
        <f si="133" t="shared"/>
        <v>0</v>
      </c>
      <c r="AN469">
        <f si="134" t="shared"/>
        <v>0</v>
      </c>
      <c r="AO469">
        <f si="135" t="shared"/>
        <v>0</v>
      </c>
      <c r="AP469">
        <f si="136" t="shared"/>
        <v>0</v>
      </c>
      <c r="AQ469">
        <f si="137" t="shared"/>
        <v>0</v>
      </c>
      <c r="AR469">
        <f si="138" t="shared"/>
        <v>0</v>
      </c>
      <c r="AS469">
        <f si="139" t="shared"/>
        <v>0</v>
      </c>
      <c r="AU469" t="str">
        <f>IFERROR(VLOOKUP(C469,Results!$A$2:$B$240,2,FALSE)+VLOOKUP(D469,Results!$A$2:$B$240,2,FALSE)+VLOOKUP(E469,Results!$A$2:$B$240,2,FALSE)+VLOOKUP(F469,Results!$A$2:$B$240,2,FALSE)+VLOOKUP(G469,Results!$A$2:$B$240,2,FALSE)+VLOOKUP(H469,Results!$A$2:$B$240,2,FALSE)+VLOOKUP(I469,Results!$A$2:$B$240,2,FALSE)+VLOOKUP(J469,Results!$A$2:$B$240,2,FALSE)+VLOOKUP(B469,Results!$A$2:$B$240,2,FALSE)-MIN(VLOOKUP(C469,Results!$A$2:$B$240,2,FALSE),VLOOKUP(D469,Results!$A$2:$B$240,2,FALSE),VLOOKUP(E469,Results!$A$2:$B$240,2,FALSE),VLOOKUP(F469,Results!$A$2:$B$240,2,FALSE),VLOOKUP(G469,Results!$A$2:$B$240,2,FALSE),VLOOKUP(H469,Results!$A$2:$B$240,2,FALSE),VLOOKUP(I469,Results!$A$2:$B$240,2,FALSE),VLOOKUP(J469,Results!$A$2:$B$240,2,FALSE),VLOOKUP(B469,Results!$A$2:$B$240,2,FALSE)),"")</f>
        <v/>
      </c>
    </row>
    <row customHeight="1" ht="18.75" r="470" spans="2:47" x14ac:dyDescent="0.3">
      <c r="B470" s="7" t="s">
        <v>95</v>
      </c>
      <c r="C470" s="7" t="s">
        <v>170</v>
      </c>
      <c r="D470" s="7" t="s">
        <v>172</v>
      </c>
      <c r="E470" s="7" t="s">
        <v>146</v>
      </c>
      <c r="F470" s="7" t="s">
        <v>177</v>
      </c>
      <c r="G470" s="7" t="s">
        <v>105</v>
      </c>
      <c r="H470" s="7" t="s">
        <v>153</v>
      </c>
      <c r="I470" s="7" t="s">
        <v>181</v>
      </c>
      <c r="J470" s="7" t="s">
        <v>188</v>
      </c>
      <c r="K470" t="n">
        <v>14.0</v>
      </c>
      <c r="L470" s="30">
        <f si="126" t="shared"/>
        <v>0</v>
      </c>
      <c r="M470" s="6"/>
      <c r="N470" s="35" t="str">
        <f si="127" t="shared"/>
        <v/>
      </c>
      <c r="O470" s="59">
        <f>(IF(ISNUMBER(MATCH(B470,Sheet4!$K$92:$K$101,0)),1,0)+IF(ISNUMBER(MATCH(C470,Sheet4!$K$92:$K$101,0)),1,0)+IF(ISNUMBER(MATCH(D470,Sheet4!$K$92:$K$101,0)),1,0)+IF(ISNUMBER(MATCH(E470,Sheet4!$K$92:$K$101,0)),1,0)+IF(ISNUMBER(MATCH(F470,Sheet4!$K$92:$K$101,0)),1,0)+IF(ISNUMBER(MATCH(G470,Sheet4!$K$92:$K$101,0)),1,0)+IF(ISNUMBER(MATCH(H470,Sheet4!$K$92:$K$101,0)),1,0)+IF(ISNUMBER(MATCH(I470,Sheet4!$K$92:$K$101,0)),1,0)+IF(ISNUMBER(MATCH(J470,Sheet4!$K$92:$K$101,0)),1,0))
-
(IF(ISNUMBER(MATCH(B470,Sheet4!$F$2:$F$11,0)),1,0)+IF(ISNUMBER(MATCH(C470,Sheet4!$F$2:$F$11,0)),1,0)+IF(ISNUMBER(MATCH(D470,Sheet4!$F$2:$F$11,0)),1,0)+IF(ISNUMBER(MATCH(E470,Sheet4!$F$2:$F$11,0)),1,0)+IF(ISNUMBER(MATCH(F470,Sheet4!$F$2:$F$11,0)),1,0)+IF(ISNUMBER(MATCH(G470,Sheet4!$F$2:$F$11,0)),1,0)+IF(ISNUMBER(MATCH(H470,Sheet4!$F$2:$F$11,0)),1,0)+IF(ISNUMBER(MATCH(I470,Sheet4!$F$2:$F$11,0)),1,0)+IF(ISNUMBER(MATCH(J470,Sheet4!$F$2:$F$11,0)),1,0))</f>
        <v>0</v>
      </c>
      <c r="P470" s="40" t="str">
        <f>IFERROR(INDEX(Sheet4!$G:$G,MATCH(Sheet1!B470,Sheet4!$F:$F,0))+INDEX(Sheet4!$G:$G,MATCH(Sheet1!C470,Sheet4!$F:$F,0))+INDEX(Sheet4!$G:$G,MATCH(Sheet1!D470,Sheet4!$F:$F,0))+INDEX(Sheet4!$G:$G,MATCH(Sheet1!E470,Sheet4!$F:$F,0))+INDEX(Sheet4!$G:$G,MATCH(Sheet1!F470,Sheet4!$F:$F,0))+INDEX(Sheet4!$G:$G,MATCH(Sheet1!G470,Sheet4!$F:$F,0))+INDEX(Sheet4!$G:$G,MATCH(Sheet1!H470,Sheet4!$F:$F,0))+INDEX(Sheet4!$G:$G,MATCH(Sheet1!I470,Sheet4!$F:$F,0))+INDEX(Sheet4!$G:$G,MATCH(Sheet1!J470,Sheet4!$F:$F,0)),"")</f>
        <v/>
      </c>
      <c r="Q470" s="15"/>
      <c r="R470" s="18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19"/>
      <c r="AD470" s="19"/>
      <c r="AE470" s="20"/>
      <c r="AF470">
        <f si="129" t="shared"/>
        <v>0</v>
      </c>
      <c r="AH470">
        <v>447</v>
      </c>
      <c r="AI470" t="str">
        <f si="128" t="shared"/>
        <v>Ben SimmonsTrae YoungMonte MorrisAustin RiversKelly OubreCorey BrewerKenneth FariedJosh JacksonKarl-Anthony Towns</v>
      </c>
      <c r="AJ470">
        <f si="130" t="shared"/>
        <v>0</v>
      </c>
      <c r="AK470">
        <f si="131" t="shared"/>
        <v>0</v>
      </c>
      <c r="AL470">
        <f si="132" t="shared"/>
        <v>0</v>
      </c>
      <c r="AM470">
        <f si="133" t="shared"/>
        <v>0</v>
      </c>
      <c r="AN470">
        <f si="134" t="shared"/>
        <v>0</v>
      </c>
      <c r="AO470">
        <f si="135" t="shared"/>
        <v>0</v>
      </c>
      <c r="AP470">
        <f si="136" t="shared"/>
        <v>0</v>
      </c>
      <c r="AQ470">
        <f si="137" t="shared"/>
        <v>0</v>
      </c>
      <c r="AR470">
        <f si="138" t="shared"/>
        <v>0</v>
      </c>
      <c r="AS470">
        <f si="139" t="shared"/>
        <v>0</v>
      </c>
      <c r="AU470" t="str">
        <f>IFERROR(VLOOKUP(C470,Results!$A$2:$B$240,2,FALSE)+VLOOKUP(D470,Results!$A$2:$B$240,2,FALSE)+VLOOKUP(E470,Results!$A$2:$B$240,2,FALSE)+VLOOKUP(F470,Results!$A$2:$B$240,2,FALSE)+VLOOKUP(G470,Results!$A$2:$B$240,2,FALSE)+VLOOKUP(H470,Results!$A$2:$B$240,2,FALSE)+VLOOKUP(I470,Results!$A$2:$B$240,2,FALSE)+VLOOKUP(J470,Results!$A$2:$B$240,2,FALSE)+VLOOKUP(B470,Results!$A$2:$B$240,2,FALSE)-MIN(VLOOKUP(C470,Results!$A$2:$B$240,2,FALSE),VLOOKUP(D470,Results!$A$2:$B$240,2,FALSE),VLOOKUP(E470,Results!$A$2:$B$240,2,FALSE),VLOOKUP(F470,Results!$A$2:$B$240,2,FALSE),VLOOKUP(G470,Results!$A$2:$B$240,2,FALSE),VLOOKUP(H470,Results!$A$2:$B$240,2,FALSE),VLOOKUP(I470,Results!$A$2:$B$240,2,FALSE),VLOOKUP(J470,Results!$A$2:$B$240,2,FALSE),VLOOKUP(B470,Results!$A$2:$B$240,2,FALSE)),"")</f>
        <v/>
      </c>
    </row>
    <row customHeight="1" ht="18.75" r="471" spans="2:47" x14ac:dyDescent="0.3">
      <c r="B471" s="7" t="s">
        <v>166</v>
      </c>
      <c r="C471" s="7" t="s">
        <v>87</v>
      </c>
      <c r="D471" s="7" t="s">
        <v>172</v>
      </c>
      <c r="E471" s="7" t="s">
        <v>148</v>
      </c>
      <c r="F471" s="7" t="s">
        <v>178</v>
      </c>
      <c r="G471" s="7" t="s">
        <v>159</v>
      </c>
      <c r="H471" s="7" t="s">
        <v>152</v>
      </c>
      <c r="I471" s="7" t="s">
        <v>154</v>
      </c>
      <c r="J471" s="7" t="s">
        <v>186</v>
      </c>
      <c r="K471" t="n">
        <v>14.0</v>
      </c>
      <c r="L471" s="30">
        <f si="126" t="shared"/>
        <v>0</v>
      </c>
      <c r="M471" s="6"/>
      <c r="N471" s="35" t="str">
        <f si="127" t="shared"/>
        <v/>
      </c>
      <c r="O471" s="59">
        <f>(IF(ISNUMBER(MATCH(B471,Sheet4!$K$92:$K$101,0)),1,0)+IF(ISNUMBER(MATCH(C471,Sheet4!$K$92:$K$101,0)),1,0)+IF(ISNUMBER(MATCH(D471,Sheet4!$K$92:$K$101,0)),1,0)+IF(ISNUMBER(MATCH(E471,Sheet4!$K$92:$K$101,0)),1,0)+IF(ISNUMBER(MATCH(F471,Sheet4!$K$92:$K$101,0)),1,0)+IF(ISNUMBER(MATCH(G471,Sheet4!$K$92:$K$101,0)),1,0)+IF(ISNUMBER(MATCH(H471,Sheet4!$K$92:$K$101,0)),1,0)+IF(ISNUMBER(MATCH(I471,Sheet4!$K$92:$K$101,0)),1,0)+IF(ISNUMBER(MATCH(J471,Sheet4!$K$92:$K$101,0)),1,0))
-
(IF(ISNUMBER(MATCH(B471,Sheet4!$F$2:$F$11,0)),1,0)+IF(ISNUMBER(MATCH(C471,Sheet4!$F$2:$F$11,0)),1,0)+IF(ISNUMBER(MATCH(D471,Sheet4!$F$2:$F$11,0)),1,0)+IF(ISNUMBER(MATCH(E471,Sheet4!$F$2:$F$11,0)),1,0)+IF(ISNUMBER(MATCH(F471,Sheet4!$F$2:$F$11,0)),1,0)+IF(ISNUMBER(MATCH(G471,Sheet4!$F$2:$F$11,0)),1,0)+IF(ISNUMBER(MATCH(H471,Sheet4!$F$2:$F$11,0)),1,0)+IF(ISNUMBER(MATCH(I471,Sheet4!$F$2:$F$11,0)),1,0)+IF(ISNUMBER(MATCH(J471,Sheet4!$F$2:$F$11,0)),1,0))</f>
        <v>0</v>
      </c>
      <c r="P471" s="40" t="str">
        <f>IFERROR(INDEX(Sheet4!$G:$G,MATCH(Sheet1!B471,Sheet4!$F:$F,0))+INDEX(Sheet4!$G:$G,MATCH(Sheet1!C471,Sheet4!$F:$F,0))+INDEX(Sheet4!$G:$G,MATCH(Sheet1!D471,Sheet4!$F:$F,0))+INDEX(Sheet4!$G:$G,MATCH(Sheet1!E471,Sheet4!$F:$F,0))+INDEX(Sheet4!$G:$G,MATCH(Sheet1!F471,Sheet4!$F:$F,0))+INDEX(Sheet4!$G:$G,MATCH(Sheet1!G471,Sheet4!$F:$F,0))+INDEX(Sheet4!$G:$G,MATCH(Sheet1!H471,Sheet4!$F:$F,0))+INDEX(Sheet4!$G:$G,MATCH(Sheet1!I471,Sheet4!$F:$F,0))+INDEX(Sheet4!$G:$G,MATCH(Sheet1!J471,Sheet4!$F:$F,0)),"")</f>
        <v/>
      </c>
      <c r="Q471" s="15"/>
      <c r="R471" s="18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19"/>
      <c r="AD471" s="19"/>
      <c r="AE471" s="20"/>
      <c r="AF471">
        <f si="129" t="shared"/>
        <v>0</v>
      </c>
      <c r="AH471">
        <v>448</v>
      </c>
      <c r="AI471" t="str">
        <f si="128" t="shared"/>
        <v>Ben SimmonsRicky RubioMonte MorrisMalik BeasleyKelly OubreGerald GreenKenneth FariedPaul MillsapNikola Jokic</v>
      </c>
      <c r="AJ471">
        <f si="130" t="shared"/>
        <v>0</v>
      </c>
      <c r="AK471">
        <f si="131" t="shared"/>
        <v>0</v>
      </c>
      <c r="AL471">
        <f si="132" t="shared"/>
        <v>0</v>
      </c>
      <c r="AM471">
        <f si="133" t="shared"/>
        <v>0</v>
      </c>
      <c r="AN471">
        <f si="134" t="shared"/>
        <v>0</v>
      </c>
      <c r="AO471">
        <f si="135" t="shared"/>
        <v>0</v>
      </c>
      <c r="AP471">
        <f si="136" t="shared"/>
        <v>0</v>
      </c>
      <c r="AQ471">
        <f si="137" t="shared"/>
        <v>0</v>
      </c>
      <c r="AR471">
        <f si="138" t="shared"/>
        <v>0</v>
      </c>
      <c r="AS471">
        <f si="139" t="shared"/>
        <v>0</v>
      </c>
      <c r="AU471" t="str">
        <f>IFERROR(VLOOKUP(C471,Results!$A$2:$B$240,2,FALSE)+VLOOKUP(D471,Results!$A$2:$B$240,2,FALSE)+VLOOKUP(E471,Results!$A$2:$B$240,2,FALSE)+VLOOKUP(F471,Results!$A$2:$B$240,2,FALSE)+VLOOKUP(G471,Results!$A$2:$B$240,2,FALSE)+VLOOKUP(H471,Results!$A$2:$B$240,2,FALSE)+VLOOKUP(I471,Results!$A$2:$B$240,2,FALSE)+VLOOKUP(J471,Results!$A$2:$B$240,2,FALSE)+VLOOKUP(B471,Results!$A$2:$B$240,2,FALSE)-MIN(VLOOKUP(C471,Results!$A$2:$B$240,2,FALSE),VLOOKUP(D471,Results!$A$2:$B$240,2,FALSE),VLOOKUP(E471,Results!$A$2:$B$240,2,FALSE),VLOOKUP(F471,Results!$A$2:$B$240,2,FALSE),VLOOKUP(G471,Results!$A$2:$B$240,2,FALSE),VLOOKUP(H471,Results!$A$2:$B$240,2,FALSE),VLOOKUP(I471,Results!$A$2:$B$240,2,FALSE),VLOOKUP(J471,Results!$A$2:$B$240,2,FALSE),VLOOKUP(B471,Results!$A$2:$B$240,2,FALSE)),"")</f>
        <v/>
      </c>
    </row>
    <row customHeight="1" ht="18.75" r="472" spans="2:47" x14ac:dyDescent="0.3">
      <c r="B472" s="7" t="s">
        <v>166</v>
      </c>
      <c r="C472" s="7" t="s">
        <v>169</v>
      </c>
      <c r="D472" s="7" t="s">
        <v>173</v>
      </c>
      <c r="E472" s="7" t="s">
        <v>148</v>
      </c>
      <c r="F472" s="7" t="s">
        <v>177</v>
      </c>
      <c r="G472" s="7" t="s">
        <v>179</v>
      </c>
      <c r="H472" s="7" t="s">
        <v>153</v>
      </c>
      <c r="I472" s="7" t="s">
        <v>181</v>
      </c>
      <c r="J472" s="7" t="s">
        <v>98</v>
      </c>
      <c r="K472" t="n">
        <v>14.0</v>
      </c>
      <c r="L472" s="30">
        <f ref="L472:L535" si="140" t="shared">AS472</f>
        <v>0</v>
      </c>
      <c r="M472" s="6"/>
      <c r="N472" s="35" t="str">
        <f ref="N472:N535" si="141" t="shared">AU472</f>
        <v/>
      </c>
      <c r="O472" s="59">
        <f>(IF(ISNUMBER(MATCH(B472,Sheet4!$K$92:$K$101,0)),1,0)+IF(ISNUMBER(MATCH(C472,Sheet4!$K$92:$K$101,0)),1,0)+IF(ISNUMBER(MATCH(D472,Sheet4!$K$92:$K$101,0)),1,0)+IF(ISNUMBER(MATCH(E472,Sheet4!$K$92:$K$101,0)),1,0)+IF(ISNUMBER(MATCH(F472,Sheet4!$K$92:$K$101,0)),1,0)+IF(ISNUMBER(MATCH(G472,Sheet4!$K$92:$K$101,0)),1,0)+IF(ISNUMBER(MATCH(H472,Sheet4!$K$92:$K$101,0)),1,0)+IF(ISNUMBER(MATCH(I472,Sheet4!$K$92:$K$101,0)),1,0)+IF(ISNUMBER(MATCH(J472,Sheet4!$K$92:$K$101,0)),1,0))
-
(IF(ISNUMBER(MATCH(B472,Sheet4!$F$2:$F$11,0)),1,0)+IF(ISNUMBER(MATCH(C472,Sheet4!$F$2:$F$11,0)),1,0)+IF(ISNUMBER(MATCH(D472,Sheet4!$F$2:$F$11,0)),1,0)+IF(ISNUMBER(MATCH(E472,Sheet4!$F$2:$F$11,0)),1,0)+IF(ISNUMBER(MATCH(F472,Sheet4!$F$2:$F$11,0)),1,0)+IF(ISNUMBER(MATCH(G472,Sheet4!$F$2:$F$11,0)),1,0)+IF(ISNUMBER(MATCH(H472,Sheet4!$F$2:$F$11,0)),1,0)+IF(ISNUMBER(MATCH(I472,Sheet4!$F$2:$F$11,0)),1,0)+IF(ISNUMBER(MATCH(J472,Sheet4!$F$2:$F$11,0)),1,0))</f>
        <v>0</v>
      </c>
      <c r="P472" s="40" t="str">
        <f>IFERROR(INDEX(Sheet4!$G:$G,MATCH(Sheet1!B472,Sheet4!$F:$F,0))+INDEX(Sheet4!$G:$G,MATCH(Sheet1!C472,Sheet4!$F:$F,0))+INDEX(Sheet4!$G:$G,MATCH(Sheet1!D472,Sheet4!$F:$F,0))+INDEX(Sheet4!$G:$G,MATCH(Sheet1!E472,Sheet4!$F:$F,0))+INDEX(Sheet4!$G:$G,MATCH(Sheet1!F472,Sheet4!$F:$F,0))+INDEX(Sheet4!$G:$G,MATCH(Sheet1!G472,Sheet4!$F:$F,0))+INDEX(Sheet4!$G:$G,MATCH(Sheet1!H472,Sheet4!$F:$F,0))+INDEX(Sheet4!$G:$G,MATCH(Sheet1!I472,Sheet4!$F:$F,0))+INDEX(Sheet4!$G:$G,MATCH(Sheet1!J472,Sheet4!$F:$F,0)),"")</f>
        <v/>
      </c>
      <c r="Q472" s="15"/>
      <c r="R472" s="18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19"/>
      <c r="AD472" s="19"/>
      <c r="AE472" s="20"/>
      <c r="AF472">
        <f si="129" t="shared"/>
        <v>0</v>
      </c>
      <c r="AH472">
        <v>449</v>
      </c>
      <c r="AI472" t="str">
        <f ref="AI472:AI535" si="142" t="shared">CONCATENATE(B472,C472,D472,E472,F472,G472,H472,I472,J472)</f>
        <v>Ben SimmonsIsaiah CanaanDevin BookerMonte MorrisWill BartonMikal BridgesPaul MillsapP.J. TuckerNikola Jokic</v>
      </c>
      <c r="AJ472">
        <f si="130" t="shared"/>
        <v>0</v>
      </c>
      <c r="AK472">
        <f si="131" t="shared"/>
        <v>0</v>
      </c>
      <c r="AL472">
        <f si="132" t="shared"/>
        <v>0</v>
      </c>
      <c r="AM472">
        <f si="133" t="shared"/>
        <v>0</v>
      </c>
      <c r="AN472">
        <f si="134" t="shared"/>
        <v>0</v>
      </c>
      <c r="AO472">
        <f si="135" t="shared"/>
        <v>0</v>
      </c>
      <c r="AP472">
        <f si="136" t="shared"/>
        <v>0</v>
      </c>
      <c r="AQ472">
        <f si="137" t="shared"/>
        <v>0</v>
      </c>
      <c r="AR472">
        <f si="138" t="shared"/>
        <v>0</v>
      </c>
      <c r="AS472">
        <f si="139" t="shared"/>
        <v>0</v>
      </c>
      <c r="AU472" t="str">
        <f>IFERROR(VLOOKUP(C472,Results!$A$2:$B$240,2,FALSE)+VLOOKUP(D472,Results!$A$2:$B$240,2,FALSE)+VLOOKUP(E472,Results!$A$2:$B$240,2,FALSE)+VLOOKUP(F472,Results!$A$2:$B$240,2,FALSE)+VLOOKUP(G472,Results!$A$2:$B$240,2,FALSE)+VLOOKUP(H472,Results!$A$2:$B$240,2,FALSE)+VLOOKUP(I472,Results!$A$2:$B$240,2,FALSE)+VLOOKUP(J472,Results!$A$2:$B$240,2,FALSE)+VLOOKUP(B472,Results!$A$2:$B$240,2,FALSE)-MIN(VLOOKUP(C472,Results!$A$2:$B$240,2,FALSE),VLOOKUP(D472,Results!$A$2:$B$240,2,FALSE),VLOOKUP(E472,Results!$A$2:$B$240,2,FALSE),VLOOKUP(F472,Results!$A$2:$B$240,2,FALSE),VLOOKUP(G472,Results!$A$2:$B$240,2,FALSE),VLOOKUP(H472,Results!$A$2:$B$240,2,FALSE),VLOOKUP(I472,Results!$A$2:$B$240,2,FALSE),VLOOKUP(J472,Results!$A$2:$B$240,2,FALSE),VLOOKUP(B472,Results!$A$2:$B$240,2,FALSE)),"")</f>
        <v/>
      </c>
    </row>
    <row customHeight="1" ht="18.75" r="473" spans="2:47" x14ac:dyDescent="0.3">
      <c r="B473" s="7" t="s">
        <v>95</v>
      </c>
      <c r="C473" s="7" t="s">
        <v>171</v>
      </c>
      <c r="D473" s="7" t="s">
        <v>172</v>
      </c>
      <c r="E473" s="7" t="s">
        <v>146</v>
      </c>
      <c r="F473" s="7" t="s">
        <v>177</v>
      </c>
      <c r="G473" s="7" t="s">
        <v>100</v>
      </c>
      <c r="H473" s="7" t="s">
        <v>153</v>
      </c>
      <c r="I473" s="7" t="s">
        <v>152</v>
      </c>
      <c r="J473" s="7" t="s">
        <v>188</v>
      </c>
      <c r="K473" t="n">
        <v>14.0</v>
      </c>
      <c r="L473" s="30">
        <f si="140" t="shared"/>
        <v>0</v>
      </c>
      <c r="M473" s="6"/>
      <c r="N473" s="35" t="str">
        <f si="141" t="shared"/>
        <v/>
      </c>
      <c r="O473" s="59">
        <f>(IF(ISNUMBER(MATCH(B473,Sheet4!$K$92:$K$101,0)),1,0)+IF(ISNUMBER(MATCH(C473,Sheet4!$K$92:$K$101,0)),1,0)+IF(ISNUMBER(MATCH(D473,Sheet4!$K$92:$K$101,0)),1,0)+IF(ISNUMBER(MATCH(E473,Sheet4!$K$92:$K$101,0)),1,0)+IF(ISNUMBER(MATCH(F473,Sheet4!$K$92:$K$101,0)),1,0)+IF(ISNUMBER(MATCH(G473,Sheet4!$K$92:$K$101,0)),1,0)+IF(ISNUMBER(MATCH(H473,Sheet4!$K$92:$K$101,0)),1,0)+IF(ISNUMBER(MATCH(I473,Sheet4!$K$92:$K$101,0)),1,0)+IF(ISNUMBER(MATCH(J473,Sheet4!$K$92:$K$101,0)),1,0))
-
(IF(ISNUMBER(MATCH(B473,Sheet4!$F$2:$F$11,0)),1,0)+IF(ISNUMBER(MATCH(C473,Sheet4!$F$2:$F$11,0)),1,0)+IF(ISNUMBER(MATCH(D473,Sheet4!$F$2:$F$11,0)),1,0)+IF(ISNUMBER(MATCH(E473,Sheet4!$F$2:$F$11,0)),1,0)+IF(ISNUMBER(MATCH(F473,Sheet4!$F$2:$F$11,0)),1,0)+IF(ISNUMBER(MATCH(G473,Sheet4!$F$2:$F$11,0)),1,0)+IF(ISNUMBER(MATCH(H473,Sheet4!$F$2:$F$11,0)),1,0)+IF(ISNUMBER(MATCH(I473,Sheet4!$F$2:$F$11,0)),1,0)+IF(ISNUMBER(MATCH(J473,Sheet4!$F$2:$F$11,0)),1,0))</f>
        <v>0</v>
      </c>
      <c r="P473" s="40" t="str">
        <f>IFERROR(INDEX(Sheet4!$G:$G,MATCH(Sheet1!B473,Sheet4!$F:$F,0))+INDEX(Sheet4!$G:$G,MATCH(Sheet1!C473,Sheet4!$F:$F,0))+INDEX(Sheet4!$G:$G,MATCH(Sheet1!D473,Sheet4!$F:$F,0))+INDEX(Sheet4!$G:$G,MATCH(Sheet1!E473,Sheet4!$F:$F,0))+INDEX(Sheet4!$G:$G,MATCH(Sheet1!F473,Sheet4!$F:$F,0))+INDEX(Sheet4!$G:$G,MATCH(Sheet1!G473,Sheet4!$F:$F,0))+INDEX(Sheet4!$G:$G,MATCH(Sheet1!H473,Sheet4!$F:$F,0))+INDEX(Sheet4!$G:$G,MATCH(Sheet1!I473,Sheet4!$F:$F,0))+INDEX(Sheet4!$G:$G,MATCH(Sheet1!J473,Sheet4!$F:$F,0)),"")</f>
        <v/>
      </c>
      <c r="Q473" s="15"/>
      <c r="R473" s="18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19"/>
      <c r="AD473" s="19"/>
      <c r="AE473" s="20"/>
      <c r="AF473">
        <f ref="AF473:AF536" si="143" t="shared">IF(A473="✓",AF472+1,AF472)</f>
        <v>0</v>
      </c>
      <c r="AH473">
        <v>450</v>
      </c>
      <c r="AI473" t="str">
        <f si="142" t="shared"/>
        <v>Trae YoungIsaiah CanaanJames HardenMalik BeasleyWill BartonKelly OubreJosh JacksonPaul MillsapDeandre Ayton</v>
      </c>
      <c r="AJ473">
        <f ref="AJ473:AJ536" si="144" t="shared">IF(ISNUMBER(SEARCH(B473,VLOOKUP($AH$20,$AH$24:$AI$2023,2,FALSE))),1,0)</f>
        <v>0</v>
      </c>
      <c r="AK473">
        <f ref="AK473:AK536" si="145" t="shared">IF(ISNUMBER(SEARCH(C473,VLOOKUP($AH$20,$AH$24:$AI$2023,2,FALSE))),1,0)</f>
        <v>0</v>
      </c>
      <c r="AL473">
        <f ref="AL473:AL536" si="146" t="shared">IF(ISNUMBER(SEARCH(D473,VLOOKUP($AH$20,$AH$24:$AI$2023,2,FALSE))),1,0)</f>
        <v>0</v>
      </c>
      <c r="AM473">
        <f ref="AM473:AM536" si="147" t="shared">IF(ISNUMBER(SEARCH(E473,VLOOKUP($AH$20,$AH$24:$AI$2023,2,FALSE))),1,0)</f>
        <v>0</v>
      </c>
      <c r="AN473">
        <f ref="AN473:AN536" si="148" t="shared">IF(ISNUMBER(SEARCH(F473,VLOOKUP($AH$20,$AH$24:$AI$2023,2,FALSE))),1,0)</f>
        <v>0</v>
      </c>
      <c r="AO473">
        <f ref="AO473:AO536" si="149" t="shared">IF(ISNUMBER(SEARCH(G473,VLOOKUP($AH$20,$AH$24:$AI$2023,2,FALSE))),1,0)</f>
        <v>0</v>
      </c>
      <c r="AP473">
        <f ref="AP473:AP536" si="150" t="shared">IF(ISNUMBER(SEARCH(H473,VLOOKUP($AH$20,$AH$24:$AI$2023,2,FALSE))),1,0)</f>
        <v>0</v>
      </c>
      <c r="AQ473">
        <f ref="AQ473:AQ536" si="151" t="shared">IF(ISNUMBER(SEARCH(I473,VLOOKUP($AH$20,$AH$24:$AI$2023,2,FALSE))),1,0)</f>
        <v>0</v>
      </c>
      <c r="AR473">
        <f ref="AR473:AR536" si="152" t="shared">IF(ISNUMBER(SEARCH(J473,VLOOKUP($AH$20,$AH$24:$AI$2023,2,FALSE))),1,0)</f>
        <v>0</v>
      </c>
      <c r="AS473">
        <f ref="AS473:AS536" si="153" t="shared">SUM(AJ473:AR473)</f>
        <v>0</v>
      </c>
      <c r="AU473" t="str">
        <f>IFERROR(VLOOKUP(C473,Results!$A$2:$B$240,2,FALSE)+VLOOKUP(D473,Results!$A$2:$B$240,2,FALSE)+VLOOKUP(E473,Results!$A$2:$B$240,2,FALSE)+VLOOKUP(F473,Results!$A$2:$B$240,2,FALSE)+VLOOKUP(G473,Results!$A$2:$B$240,2,FALSE)+VLOOKUP(H473,Results!$A$2:$B$240,2,FALSE)+VLOOKUP(I473,Results!$A$2:$B$240,2,FALSE)+VLOOKUP(J473,Results!$A$2:$B$240,2,FALSE)+VLOOKUP(B473,Results!$A$2:$B$240,2,FALSE)-MIN(VLOOKUP(C473,Results!$A$2:$B$240,2,FALSE),VLOOKUP(D473,Results!$A$2:$B$240,2,FALSE),VLOOKUP(E473,Results!$A$2:$B$240,2,FALSE),VLOOKUP(F473,Results!$A$2:$B$240,2,FALSE),VLOOKUP(G473,Results!$A$2:$B$240,2,FALSE),VLOOKUP(H473,Results!$A$2:$B$240,2,FALSE),VLOOKUP(I473,Results!$A$2:$B$240,2,FALSE),VLOOKUP(J473,Results!$A$2:$B$240,2,FALSE),VLOOKUP(B473,Results!$A$2:$B$240,2,FALSE)),"")</f>
        <v/>
      </c>
    </row>
    <row customHeight="1" ht="18.75" r="474" spans="2:47" x14ac:dyDescent="0.3">
      <c r="B474" s="7" t="s">
        <v>166</v>
      </c>
      <c r="C474" s="7" t="s">
        <v>169</v>
      </c>
      <c r="D474" s="7" t="s">
        <v>145</v>
      </c>
      <c r="E474" s="7" t="s">
        <v>146</v>
      </c>
      <c r="F474" s="7" t="s">
        <v>177</v>
      </c>
      <c r="G474" s="7" t="s">
        <v>101</v>
      </c>
      <c r="H474" s="7" t="s">
        <v>181</v>
      </c>
      <c r="I474" s="7" t="s">
        <v>152</v>
      </c>
      <c r="J474" s="7" t="s">
        <v>187</v>
      </c>
      <c r="K474" t="n">
        <v>14.0</v>
      </c>
      <c r="L474" s="30">
        <f si="140" t="shared"/>
        <v>0</v>
      </c>
      <c r="M474" s="6"/>
      <c r="N474" s="35" t="str">
        <f si="141" t="shared"/>
        <v/>
      </c>
      <c r="O474" s="59">
        <f>(IF(ISNUMBER(MATCH(B474,Sheet4!$K$92:$K$101,0)),1,0)+IF(ISNUMBER(MATCH(C474,Sheet4!$K$92:$K$101,0)),1,0)+IF(ISNUMBER(MATCH(D474,Sheet4!$K$92:$K$101,0)),1,0)+IF(ISNUMBER(MATCH(E474,Sheet4!$K$92:$K$101,0)),1,0)+IF(ISNUMBER(MATCH(F474,Sheet4!$K$92:$K$101,0)),1,0)+IF(ISNUMBER(MATCH(G474,Sheet4!$K$92:$K$101,0)),1,0)+IF(ISNUMBER(MATCH(H474,Sheet4!$K$92:$K$101,0)),1,0)+IF(ISNUMBER(MATCH(I474,Sheet4!$K$92:$K$101,0)),1,0)+IF(ISNUMBER(MATCH(J474,Sheet4!$K$92:$K$101,0)),1,0))
-
(IF(ISNUMBER(MATCH(B474,Sheet4!$F$2:$F$11,0)),1,0)+IF(ISNUMBER(MATCH(C474,Sheet4!$F$2:$F$11,0)),1,0)+IF(ISNUMBER(MATCH(D474,Sheet4!$F$2:$F$11,0)),1,0)+IF(ISNUMBER(MATCH(E474,Sheet4!$F$2:$F$11,0)),1,0)+IF(ISNUMBER(MATCH(F474,Sheet4!$F$2:$F$11,0)),1,0)+IF(ISNUMBER(MATCH(G474,Sheet4!$F$2:$F$11,0)),1,0)+IF(ISNUMBER(MATCH(H474,Sheet4!$F$2:$F$11,0)),1,0)+IF(ISNUMBER(MATCH(I474,Sheet4!$F$2:$F$11,0)),1,0)+IF(ISNUMBER(MATCH(J474,Sheet4!$F$2:$F$11,0)),1,0))</f>
        <v>0</v>
      </c>
      <c r="P474" s="40" t="str">
        <f>IFERROR(INDEX(Sheet4!$G:$G,MATCH(Sheet1!B474,Sheet4!$F:$F,0))+INDEX(Sheet4!$G:$G,MATCH(Sheet1!C474,Sheet4!$F:$F,0))+INDEX(Sheet4!$G:$G,MATCH(Sheet1!D474,Sheet4!$F:$F,0))+INDEX(Sheet4!$G:$G,MATCH(Sheet1!E474,Sheet4!$F:$F,0))+INDEX(Sheet4!$G:$G,MATCH(Sheet1!F474,Sheet4!$F:$F,0))+INDEX(Sheet4!$G:$G,MATCH(Sheet1!G474,Sheet4!$F:$F,0))+INDEX(Sheet4!$G:$G,MATCH(Sheet1!H474,Sheet4!$F:$F,0))+INDEX(Sheet4!$G:$G,MATCH(Sheet1!I474,Sheet4!$F:$F,0))+INDEX(Sheet4!$G:$G,MATCH(Sheet1!J474,Sheet4!$F:$F,0)),"")</f>
        <v/>
      </c>
      <c r="Q474" s="15"/>
      <c r="R474" s="18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19"/>
      <c r="AD474" s="19"/>
      <c r="AE474" s="20"/>
      <c r="AF474">
        <f si="143" t="shared"/>
        <v>0</v>
      </c>
      <c r="AH474">
        <v>451</v>
      </c>
      <c r="AI474" t="str">
        <f si="142" t="shared"/>
        <v>Ben SimmonsIsaiah CanaanJimmy ButlerBuddy HieldTaurean PrinceCorey BrewerKenneth FariedJosh JacksonRudy Gobert</v>
      </c>
      <c r="AJ474">
        <f si="144" t="shared"/>
        <v>0</v>
      </c>
      <c r="AK474">
        <f si="145" t="shared"/>
        <v>0</v>
      </c>
      <c r="AL474">
        <f si="146" t="shared"/>
        <v>0</v>
      </c>
      <c r="AM474">
        <f si="147" t="shared"/>
        <v>0</v>
      </c>
      <c r="AN474">
        <f si="148" t="shared"/>
        <v>0</v>
      </c>
      <c r="AO474">
        <f si="149" t="shared"/>
        <v>0</v>
      </c>
      <c r="AP474">
        <f si="150" t="shared"/>
        <v>0</v>
      </c>
      <c r="AQ474">
        <f si="151" t="shared"/>
        <v>0</v>
      </c>
      <c r="AR474">
        <f si="152" t="shared"/>
        <v>0</v>
      </c>
      <c r="AS474">
        <f si="153" t="shared"/>
        <v>0</v>
      </c>
      <c r="AU474" t="str">
        <f>IFERROR(VLOOKUP(C474,Results!$A$2:$B$240,2,FALSE)+VLOOKUP(D474,Results!$A$2:$B$240,2,FALSE)+VLOOKUP(E474,Results!$A$2:$B$240,2,FALSE)+VLOOKUP(F474,Results!$A$2:$B$240,2,FALSE)+VLOOKUP(G474,Results!$A$2:$B$240,2,FALSE)+VLOOKUP(H474,Results!$A$2:$B$240,2,FALSE)+VLOOKUP(I474,Results!$A$2:$B$240,2,FALSE)+VLOOKUP(J474,Results!$A$2:$B$240,2,FALSE)+VLOOKUP(B474,Results!$A$2:$B$240,2,FALSE)-MIN(VLOOKUP(C474,Results!$A$2:$B$240,2,FALSE),VLOOKUP(D474,Results!$A$2:$B$240,2,FALSE),VLOOKUP(E474,Results!$A$2:$B$240,2,FALSE),VLOOKUP(F474,Results!$A$2:$B$240,2,FALSE),VLOOKUP(G474,Results!$A$2:$B$240,2,FALSE),VLOOKUP(H474,Results!$A$2:$B$240,2,FALSE),VLOOKUP(I474,Results!$A$2:$B$240,2,FALSE),VLOOKUP(J474,Results!$A$2:$B$240,2,FALSE),VLOOKUP(B474,Results!$A$2:$B$240,2,FALSE)),"")</f>
        <v/>
      </c>
    </row>
    <row customHeight="1" ht="18.75" r="475" spans="2:47" x14ac:dyDescent="0.3">
      <c r="B475" s="7" t="s">
        <v>166</v>
      </c>
      <c r="C475" s="7" t="s">
        <v>170</v>
      </c>
      <c r="D475" s="7" t="s">
        <v>172</v>
      </c>
      <c r="E475" s="7" t="s">
        <v>148</v>
      </c>
      <c r="F475" s="7" t="s">
        <v>96</v>
      </c>
      <c r="G475" s="7" t="s">
        <v>179</v>
      </c>
      <c r="H475" s="7" t="s">
        <v>153</v>
      </c>
      <c r="I475" s="7" t="s">
        <v>152</v>
      </c>
      <c r="J475" s="7" t="s">
        <v>186</v>
      </c>
      <c r="K475" t="n">
        <v>14.0</v>
      </c>
      <c r="L475" s="30">
        <f si="140" t="shared"/>
        <v>0</v>
      </c>
      <c r="M475" s="6"/>
      <c r="N475" s="35" t="str">
        <f si="141" t="shared"/>
        <v/>
      </c>
      <c r="O475" s="59">
        <f>(IF(ISNUMBER(MATCH(B475,Sheet4!$K$92:$K$101,0)),1,0)+IF(ISNUMBER(MATCH(C475,Sheet4!$K$92:$K$101,0)),1,0)+IF(ISNUMBER(MATCH(D475,Sheet4!$K$92:$K$101,0)),1,0)+IF(ISNUMBER(MATCH(E475,Sheet4!$K$92:$K$101,0)),1,0)+IF(ISNUMBER(MATCH(F475,Sheet4!$K$92:$K$101,0)),1,0)+IF(ISNUMBER(MATCH(G475,Sheet4!$K$92:$K$101,0)),1,0)+IF(ISNUMBER(MATCH(H475,Sheet4!$K$92:$K$101,0)),1,0)+IF(ISNUMBER(MATCH(I475,Sheet4!$K$92:$K$101,0)),1,0)+IF(ISNUMBER(MATCH(J475,Sheet4!$K$92:$K$101,0)),1,0))
-
(IF(ISNUMBER(MATCH(B475,Sheet4!$F$2:$F$11,0)),1,0)+IF(ISNUMBER(MATCH(C475,Sheet4!$F$2:$F$11,0)),1,0)+IF(ISNUMBER(MATCH(D475,Sheet4!$F$2:$F$11,0)),1,0)+IF(ISNUMBER(MATCH(E475,Sheet4!$F$2:$F$11,0)),1,0)+IF(ISNUMBER(MATCH(F475,Sheet4!$F$2:$F$11,0)),1,0)+IF(ISNUMBER(MATCH(G475,Sheet4!$F$2:$F$11,0)),1,0)+IF(ISNUMBER(MATCH(H475,Sheet4!$F$2:$F$11,0)),1,0)+IF(ISNUMBER(MATCH(I475,Sheet4!$F$2:$F$11,0)),1,0)+IF(ISNUMBER(MATCH(J475,Sheet4!$F$2:$F$11,0)),1,0))</f>
        <v>0</v>
      </c>
      <c r="P475" s="40" t="str">
        <f>IFERROR(INDEX(Sheet4!$G:$G,MATCH(Sheet1!B475,Sheet4!$F:$F,0))+INDEX(Sheet4!$G:$G,MATCH(Sheet1!C475,Sheet4!$F:$F,0))+INDEX(Sheet4!$G:$G,MATCH(Sheet1!D475,Sheet4!$F:$F,0))+INDEX(Sheet4!$G:$G,MATCH(Sheet1!E475,Sheet4!$F:$F,0))+INDEX(Sheet4!$G:$G,MATCH(Sheet1!F475,Sheet4!$F:$F,0))+INDEX(Sheet4!$G:$G,MATCH(Sheet1!G475,Sheet4!$F:$F,0))+INDEX(Sheet4!$G:$G,MATCH(Sheet1!H475,Sheet4!$F:$F,0))+INDEX(Sheet4!$G:$G,MATCH(Sheet1!I475,Sheet4!$F:$F,0))+INDEX(Sheet4!$G:$G,MATCH(Sheet1!J475,Sheet4!$F:$F,0)),"")</f>
        <v/>
      </c>
      <c r="Q475" s="15"/>
      <c r="R475" s="18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19"/>
      <c r="AD475" s="19"/>
      <c r="AE475" s="20"/>
      <c r="AF475">
        <f si="143" t="shared"/>
        <v>0</v>
      </c>
      <c r="AH475">
        <v>452</v>
      </c>
      <c r="AI475" t="str">
        <f si="142" t="shared"/>
        <v>Ben SimmonsDe'Aaron FoxDevin BookerMonte MorrisMikal BridgesCorey BrewerPaul MillsapTrey LylesJoel Embiid</v>
      </c>
      <c r="AJ475">
        <f si="144" t="shared"/>
        <v>0</v>
      </c>
      <c r="AK475">
        <f si="145" t="shared"/>
        <v>0</v>
      </c>
      <c r="AL475">
        <f si="146" t="shared"/>
        <v>0</v>
      </c>
      <c r="AM475">
        <f si="147" t="shared"/>
        <v>0</v>
      </c>
      <c r="AN475">
        <f si="148" t="shared"/>
        <v>0</v>
      </c>
      <c r="AO475">
        <f si="149" t="shared"/>
        <v>0</v>
      </c>
      <c r="AP475">
        <f si="150" t="shared"/>
        <v>0</v>
      </c>
      <c r="AQ475">
        <f si="151" t="shared"/>
        <v>0</v>
      </c>
      <c r="AR475">
        <f si="152" t="shared"/>
        <v>0</v>
      </c>
      <c r="AS475">
        <f si="153" t="shared"/>
        <v>0</v>
      </c>
      <c r="AU475" t="str">
        <f>IFERROR(VLOOKUP(C475,Results!$A$2:$B$240,2,FALSE)+VLOOKUP(D475,Results!$A$2:$B$240,2,FALSE)+VLOOKUP(E475,Results!$A$2:$B$240,2,FALSE)+VLOOKUP(F475,Results!$A$2:$B$240,2,FALSE)+VLOOKUP(G475,Results!$A$2:$B$240,2,FALSE)+VLOOKUP(H475,Results!$A$2:$B$240,2,FALSE)+VLOOKUP(I475,Results!$A$2:$B$240,2,FALSE)+VLOOKUP(J475,Results!$A$2:$B$240,2,FALSE)+VLOOKUP(B475,Results!$A$2:$B$240,2,FALSE)-MIN(VLOOKUP(C475,Results!$A$2:$B$240,2,FALSE),VLOOKUP(D475,Results!$A$2:$B$240,2,FALSE),VLOOKUP(E475,Results!$A$2:$B$240,2,FALSE),VLOOKUP(F475,Results!$A$2:$B$240,2,FALSE),VLOOKUP(G475,Results!$A$2:$B$240,2,FALSE),VLOOKUP(H475,Results!$A$2:$B$240,2,FALSE),VLOOKUP(I475,Results!$A$2:$B$240,2,FALSE),VLOOKUP(J475,Results!$A$2:$B$240,2,FALSE),VLOOKUP(B475,Results!$A$2:$B$240,2,FALSE)),"")</f>
        <v/>
      </c>
    </row>
    <row customHeight="1" ht="18.75" r="476" spans="2:47" x14ac:dyDescent="0.3">
      <c r="B476" s="7" t="s">
        <v>166</v>
      </c>
      <c r="C476" s="7" t="s">
        <v>87</v>
      </c>
      <c r="D476" s="7" t="s">
        <v>172</v>
      </c>
      <c r="E476" s="7" t="s">
        <v>148</v>
      </c>
      <c r="F476" s="7" t="s">
        <v>177</v>
      </c>
      <c r="G476" s="7" t="s">
        <v>159</v>
      </c>
      <c r="H476" s="7" t="s">
        <v>152</v>
      </c>
      <c r="I476" s="7" t="s">
        <v>103</v>
      </c>
      <c r="J476" s="7" t="s">
        <v>98</v>
      </c>
      <c r="K476" t="n">
        <v>14.0</v>
      </c>
      <c r="L476" s="30">
        <f si="140" t="shared"/>
        <v>0</v>
      </c>
      <c r="M476" s="6"/>
      <c r="N476" s="35" t="str">
        <f si="141" t="shared"/>
        <v/>
      </c>
      <c r="O476" s="59">
        <f>(IF(ISNUMBER(MATCH(B476,Sheet4!$K$92:$K$101,0)),1,0)+IF(ISNUMBER(MATCH(C476,Sheet4!$K$92:$K$101,0)),1,0)+IF(ISNUMBER(MATCH(D476,Sheet4!$K$92:$K$101,0)),1,0)+IF(ISNUMBER(MATCH(E476,Sheet4!$K$92:$K$101,0)),1,0)+IF(ISNUMBER(MATCH(F476,Sheet4!$K$92:$K$101,0)),1,0)+IF(ISNUMBER(MATCH(G476,Sheet4!$K$92:$K$101,0)),1,0)+IF(ISNUMBER(MATCH(H476,Sheet4!$K$92:$K$101,0)),1,0)+IF(ISNUMBER(MATCH(I476,Sheet4!$K$92:$K$101,0)),1,0)+IF(ISNUMBER(MATCH(J476,Sheet4!$K$92:$K$101,0)),1,0))
-
(IF(ISNUMBER(MATCH(B476,Sheet4!$F$2:$F$11,0)),1,0)+IF(ISNUMBER(MATCH(C476,Sheet4!$F$2:$F$11,0)),1,0)+IF(ISNUMBER(MATCH(D476,Sheet4!$F$2:$F$11,0)),1,0)+IF(ISNUMBER(MATCH(E476,Sheet4!$F$2:$F$11,0)),1,0)+IF(ISNUMBER(MATCH(F476,Sheet4!$F$2:$F$11,0)),1,0)+IF(ISNUMBER(MATCH(G476,Sheet4!$F$2:$F$11,0)),1,0)+IF(ISNUMBER(MATCH(H476,Sheet4!$F$2:$F$11,0)),1,0)+IF(ISNUMBER(MATCH(I476,Sheet4!$F$2:$F$11,0)),1,0)+IF(ISNUMBER(MATCH(J476,Sheet4!$F$2:$F$11,0)),1,0))</f>
        <v>0</v>
      </c>
      <c r="P476" s="40" t="str">
        <f>IFERROR(INDEX(Sheet4!$G:$G,MATCH(Sheet1!B476,Sheet4!$F:$F,0))+INDEX(Sheet4!$G:$G,MATCH(Sheet1!C476,Sheet4!$F:$F,0))+INDEX(Sheet4!$G:$G,MATCH(Sheet1!D476,Sheet4!$F:$F,0))+INDEX(Sheet4!$G:$G,MATCH(Sheet1!E476,Sheet4!$F:$F,0))+INDEX(Sheet4!$G:$G,MATCH(Sheet1!F476,Sheet4!$F:$F,0))+INDEX(Sheet4!$G:$G,MATCH(Sheet1!G476,Sheet4!$F:$F,0))+INDEX(Sheet4!$G:$G,MATCH(Sheet1!H476,Sheet4!$F:$F,0))+INDEX(Sheet4!$G:$G,MATCH(Sheet1!I476,Sheet4!$F:$F,0))+INDEX(Sheet4!$G:$G,MATCH(Sheet1!J476,Sheet4!$F:$F,0)),"")</f>
        <v/>
      </c>
      <c r="Q476" s="15"/>
      <c r="R476" s="18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19"/>
      <c r="AD476" s="19"/>
      <c r="AE476" s="20"/>
      <c r="AF476">
        <f si="143" t="shared"/>
        <v>0</v>
      </c>
      <c r="AH476">
        <v>453</v>
      </c>
      <c r="AI476" t="str">
        <f si="142" t="shared"/>
        <v>Ben SimmonsIsaiah CanaanDevin BookerAustin RiversWill BartonKelly OubreJosh JacksonDerrick FavorsKarl-Anthony Towns</v>
      </c>
      <c r="AJ476">
        <f si="144" t="shared"/>
        <v>0</v>
      </c>
      <c r="AK476">
        <f si="145" t="shared"/>
        <v>0</v>
      </c>
      <c r="AL476">
        <f si="146" t="shared"/>
        <v>0</v>
      </c>
      <c r="AM476">
        <f si="147" t="shared"/>
        <v>0</v>
      </c>
      <c r="AN476">
        <f si="148" t="shared"/>
        <v>0</v>
      </c>
      <c r="AO476">
        <f si="149" t="shared"/>
        <v>0</v>
      </c>
      <c r="AP476">
        <f si="150" t="shared"/>
        <v>0</v>
      </c>
      <c r="AQ476">
        <f si="151" t="shared"/>
        <v>0</v>
      </c>
      <c r="AR476">
        <f si="152" t="shared"/>
        <v>0</v>
      </c>
      <c r="AS476">
        <f si="153" t="shared"/>
        <v>0</v>
      </c>
      <c r="AU476" t="str">
        <f>IFERROR(VLOOKUP(C476,Results!$A$2:$B$240,2,FALSE)+VLOOKUP(D476,Results!$A$2:$B$240,2,FALSE)+VLOOKUP(E476,Results!$A$2:$B$240,2,FALSE)+VLOOKUP(F476,Results!$A$2:$B$240,2,FALSE)+VLOOKUP(G476,Results!$A$2:$B$240,2,FALSE)+VLOOKUP(H476,Results!$A$2:$B$240,2,FALSE)+VLOOKUP(I476,Results!$A$2:$B$240,2,FALSE)+VLOOKUP(J476,Results!$A$2:$B$240,2,FALSE)+VLOOKUP(B476,Results!$A$2:$B$240,2,FALSE)-MIN(VLOOKUP(C476,Results!$A$2:$B$240,2,FALSE),VLOOKUP(D476,Results!$A$2:$B$240,2,FALSE),VLOOKUP(E476,Results!$A$2:$B$240,2,FALSE),VLOOKUP(F476,Results!$A$2:$B$240,2,FALSE),VLOOKUP(G476,Results!$A$2:$B$240,2,FALSE),VLOOKUP(H476,Results!$A$2:$B$240,2,FALSE),VLOOKUP(I476,Results!$A$2:$B$240,2,FALSE),VLOOKUP(J476,Results!$A$2:$B$240,2,FALSE),VLOOKUP(B476,Results!$A$2:$B$240,2,FALSE)),"")</f>
        <v/>
      </c>
    </row>
    <row r="477" spans="2:47" x14ac:dyDescent="0.3">
      <c r="B477" s="7" t="s">
        <v>87</v>
      </c>
      <c r="C477" s="7" t="s">
        <v>108</v>
      </c>
      <c r="D477" s="7" t="s">
        <v>173</v>
      </c>
      <c r="E477" s="7" t="s">
        <v>146</v>
      </c>
      <c r="F477" s="7" t="s">
        <v>177</v>
      </c>
      <c r="G477" s="7" t="s">
        <v>96</v>
      </c>
      <c r="H477" s="7" t="s">
        <v>92</v>
      </c>
      <c r="I477" s="7" t="s">
        <v>155</v>
      </c>
      <c r="J477" s="7" t="s">
        <v>186</v>
      </c>
      <c r="K477" t="n">
        <v>14.0</v>
      </c>
      <c r="L477" s="30">
        <f si="140" t="shared"/>
        <v>0</v>
      </c>
      <c r="M477" s="6"/>
      <c r="N477" s="35" t="str">
        <f si="141" t="shared"/>
        <v/>
      </c>
      <c r="O477" s="59">
        <f>(IF(ISNUMBER(MATCH(B477,Sheet4!$K$92:$K$101,0)),1,0)+IF(ISNUMBER(MATCH(C477,Sheet4!$K$92:$K$101,0)),1,0)+IF(ISNUMBER(MATCH(D477,Sheet4!$K$92:$K$101,0)),1,0)+IF(ISNUMBER(MATCH(E477,Sheet4!$K$92:$K$101,0)),1,0)+IF(ISNUMBER(MATCH(F477,Sheet4!$K$92:$K$101,0)),1,0)+IF(ISNUMBER(MATCH(G477,Sheet4!$K$92:$K$101,0)),1,0)+IF(ISNUMBER(MATCH(H477,Sheet4!$K$92:$K$101,0)),1,0)+IF(ISNUMBER(MATCH(I477,Sheet4!$K$92:$K$101,0)),1,0)+IF(ISNUMBER(MATCH(J477,Sheet4!$K$92:$K$101,0)),1,0))
-
(IF(ISNUMBER(MATCH(B477,Sheet4!$F$2:$F$11,0)),1,0)+IF(ISNUMBER(MATCH(C477,Sheet4!$F$2:$F$11,0)),1,0)+IF(ISNUMBER(MATCH(D477,Sheet4!$F$2:$F$11,0)),1,0)+IF(ISNUMBER(MATCH(E477,Sheet4!$F$2:$F$11,0)),1,0)+IF(ISNUMBER(MATCH(F477,Sheet4!$F$2:$F$11,0)),1,0)+IF(ISNUMBER(MATCH(G477,Sheet4!$F$2:$F$11,0)),1,0)+IF(ISNUMBER(MATCH(H477,Sheet4!$F$2:$F$11,0)),1,0)+IF(ISNUMBER(MATCH(I477,Sheet4!$F$2:$F$11,0)),1,0)+IF(ISNUMBER(MATCH(J477,Sheet4!$F$2:$F$11,0)),1,0))</f>
        <v>0</v>
      </c>
      <c r="P477" s="40" t="str">
        <f>IFERROR(INDEX(Sheet4!$G:$G,MATCH(Sheet1!B477,Sheet4!$F:$F,0))+INDEX(Sheet4!$G:$G,MATCH(Sheet1!C477,Sheet4!$F:$F,0))+INDEX(Sheet4!$G:$G,MATCH(Sheet1!D477,Sheet4!$F:$F,0))+INDEX(Sheet4!$G:$G,MATCH(Sheet1!E477,Sheet4!$F:$F,0))+INDEX(Sheet4!$G:$G,MATCH(Sheet1!F477,Sheet4!$F:$F,0))+INDEX(Sheet4!$G:$G,MATCH(Sheet1!G477,Sheet4!$F:$F,0))+INDEX(Sheet4!$G:$G,MATCH(Sheet1!H477,Sheet4!$F:$F,0))+INDEX(Sheet4!$G:$G,MATCH(Sheet1!I477,Sheet4!$F:$F,0))+INDEX(Sheet4!$G:$G,MATCH(Sheet1!J477,Sheet4!$F:$F,0)),"")</f>
        <v/>
      </c>
      <c r="Q477" s="15"/>
      <c r="R477" s="18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19"/>
      <c r="AD477" s="19"/>
      <c r="AE477" s="20"/>
      <c r="AF477">
        <f si="143" t="shared"/>
        <v>0</v>
      </c>
      <c r="AH477">
        <v>454</v>
      </c>
      <c r="AI477" t="str">
        <f si="142" t="shared"/>
        <v>Ben SimmonsDe'Aaron FoxDevin BookerJimmy ButlerWill BartonCorey BrewerP.J. TuckerTrey LylesDeandre Ayton</v>
      </c>
      <c r="AJ477">
        <f si="144" t="shared"/>
        <v>0</v>
      </c>
      <c r="AK477">
        <f si="145" t="shared"/>
        <v>0</v>
      </c>
      <c r="AL477">
        <f si="146" t="shared"/>
        <v>0</v>
      </c>
      <c r="AM477">
        <f si="147" t="shared"/>
        <v>0</v>
      </c>
      <c r="AN477">
        <f si="148" t="shared"/>
        <v>0</v>
      </c>
      <c r="AO477">
        <f si="149" t="shared"/>
        <v>0</v>
      </c>
      <c r="AP477">
        <f si="150" t="shared"/>
        <v>0</v>
      </c>
      <c r="AQ477">
        <f si="151" t="shared"/>
        <v>0</v>
      </c>
      <c r="AR477">
        <f si="152" t="shared"/>
        <v>0</v>
      </c>
      <c r="AS477">
        <f si="153" t="shared"/>
        <v>0</v>
      </c>
      <c r="AU477" t="str">
        <f>IFERROR(VLOOKUP(C477,Results!$A$2:$B$240,2,FALSE)+VLOOKUP(D477,Results!$A$2:$B$240,2,FALSE)+VLOOKUP(E477,Results!$A$2:$B$240,2,FALSE)+VLOOKUP(F477,Results!$A$2:$B$240,2,FALSE)+VLOOKUP(G477,Results!$A$2:$B$240,2,FALSE)+VLOOKUP(H477,Results!$A$2:$B$240,2,FALSE)+VLOOKUP(I477,Results!$A$2:$B$240,2,FALSE)+VLOOKUP(J477,Results!$A$2:$B$240,2,FALSE)+VLOOKUP(B477,Results!$A$2:$B$240,2,FALSE)-MIN(VLOOKUP(C477,Results!$A$2:$B$240,2,FALSE),VLOOKUP(D477,Results!$A$2:$B$240,2,FALSE),VLOOKUP(E477,Results!$A$2:$B$240,2,FALSE),VLOOKUP(F477,Results!$A$2:$B$240,2,FALSE),VLOOKUP(G477,Results!$A$2:$B$240,2,FALSE),VLOOKUP(H477,Results!$A$2:$B$240,2,FALSE),VLOOKUP(I477,Results!$A$2:$B$240,2,FALSE),VLOOKUP(J477,Results!$A$2:$B$240,2,FALSE),VLOOKUP(B477,Results!$A$2:$B$240,2,FALSE)),"")</f>
        <v/>
      </c>
    </row>
    <row customHeight="1" ht="18.75" r="478" spans="2:47" x14ac:dyDescent="0.3">
      <c r="B478" s="7" t="s">
        <v>108</v>
      </c>
      <c r="C478" s="7" t="s">
        <v>170</v>
      </c>
      <c r="D478" s="7" t="s">
        <v>99</v>
      </c>
      <c r="E478" s="7" t="s">
        <v>172</v>
      </c>
      <c r="F478" s="7" t="s">
        <v>177</v>
      </c>
      <c r="G478" s="7" t="s">
        <v>179</v>
      </c>
      <c r="H478" s="7" t="s">
        <v>93</v>
      </c>
      <c r="I478" s="7" t="s">
        <v>181</v>
      </c>
      <c r="J478" s="7" t="s">
        <v>186</v>
      </c>
      <c r="K478" t="n">
        <v>14.0</v>
      </c>
      <c r="L478" s="30">
        <f si="140" t="shared"/>
        <v>0</v>
      </c>
      <c r="M478" s="6"/>
      <c r="N478" s="35" t="str">
        <f si="141" t="shared"/>
        <v/>
      </c>
      <c r="O478" s="59">
        <f>(IF(ISNUMBER(MATCH(B478,Sheet4!$K$92:$K$101,0)),1,0)+IF(ISNUMBER(MATCH(C478,Sheet4!$K$92:$K$101,0)),1,0)+IF(ISNUMBER(MATCH(D478,Sheet4!$K$92:$K$101,0)),1,0)+IF(ISNUMBER(MATCH(E478,Sheet4!$K$92:$K$101,0)),1,0)+IF(ISNUMBER(MATCH(F478,Sheet4!$K$92:$K$101,0)),1,0)+IF(ISNUMBER(MATCH(G478,Sheet4!$K$92:$K$101,0)),1,0)+IF(ISNUMBER(MATCH(H478,Sheet4!$K$92:$K$101,0)),1,0)+IF(ISNUMBER(MATCH(I478,Sheet4!$K$92:$K$101,0)),1,0)+IF(ISNUMBER(MATCH(J478,Sheet4!$K$92:$K$101,0)),1,0))
-
(IF(ISNUMBER(MATCH(B478,Sheet4!$F$2:$F$11,0)),1,0)+IF(ISNUMBER(MATCH(C478,Sheet4!$F$2:$F$11,0)),1,0)+IF(ISNUMBER(MATCH(D478,Sheet4!$F$2:$F$11,0)),1,0)+IF(ISNUMBER(MATCH(E478,Sheet4!$F$2:$F$11,0)),1,0)+IF(ISNUMBER(MATCH(F478,Sheet4!$F$2:$F$11,0)),1,0)+IF(ISNUMBER(MATCH(G478,Sheet4!$F$2:$F$11,0)),1,0)+IF(ISNUMBER(MATCH(H478,Sheet4!$F$2:$F$11,0)),1,0)+IF(ISNUMBER(MATCH(I478,Sheet4!$F$2:$F$11,0)),1,0)+IF(ISNUMBER(MATCH(J478,Sheet4!$F$2:$F$11,0)),1,0))</f>
        <v>0</v>
      </c>
      <c r="P478" s="40" t="str">
        <f>IFERROR(INDEX(Sheet4!$G:$G,MATCH(Sheet1!B478,Sheet4!$F:$F,0))+INDEX(Sheet4!$G:$G,MATCH(Sheet1!C478,Sheet4!$F:$F,0))+INDEX(Sheet4!$G:$G,MATCH(Sheet1!D478,Sheet4!$F:$F,0))+INDEX(Sheet4!$G:$G,MATCH(Sheet1!E478,Sheet4!$F:$F,0))+INDEX(Sheet4!$G:$G,MATCH(Sheet1!F478,Sheet4!$F:$F,0))+INDEX(Sheet4!$G:$G,MATCH(Sheet1!G478,Sheet4!$F:$F,0))+INDEX(Sheet4!$G:$G,MATCH(Sheet1!H478,Sheet4!$F:$F,0))+INDEX(Sheet4!$G:$G,MATCH(Sheet1!I478,Sheet4!$F:$F,0))+INDEX(Sheet4!$G:$G,MATCH(Sheet1!J478,Sheet4!$F:$F,0)),"")</f>
        <v/>
      </c>
      <c r="Q478" s="15"/>
      <c r="R478" s="18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19"/>
      <c r="AD478" s="19"/>
      <c r="AE478" s="20"/>
      <c r="AF478">
        <f si="143" t="shared"/>
        <v>0</v>
      </c>
      <c r="AH478">
        <v>455</v>
      </c>
      <c r="AI478" t="str">
        <f si="142" t="shared"/>
        <v>Ben SimmonsJeremy LinJimmy ButlerMonte MorrisKelly OubreTaurean PrinceKenneth FariedTrey LylesKarl-Anthony Towns</v>
      </c>
      <c r="AJ478">
        <f si="144" t="shared"/>
        <v>0</v>
      </c>
      <c r="AK478">
        <f si="145" t="shared"/>
        <v>0</v>
      </c>
      <c r="AL478">
        <f si="146" t="shared"/>
        <v>0</v>
      </c>
      <c r="AM478">
        <f si="147" t="shared"/>
        <v>0</v>
      </c>
      <c r="AN478">
        <f si="148" t="shared"/>
        <v>0</v>
      </c>
      <c r="AO478">
        <f si="149" t="shared"/>
        <v>0</v>
      </c>
      <c r="AP478">
        <f si="150" t="shared"/>
        <v>0</v>
      </c>
      <c r="AQ478">
        <f si="151" t="shared"/>
        <v>0</v>
      </c>
      <c r="AR478">
        <f si="152" t="shared"/>
        <v>0</v>
      </c>
      <c r="AS478">
        <f si="153" t="shared"/>
        <v>0</v>
      </c>
      <c r="AU478" t="str">
        <f>IFERROR(VLOOKUP(C478,Results!$A$2:$B$240,2,FALSE)+VLOOKUP(D478,Results!$A$2:$B$240,2,FALSE)+VLOOKUP(E478,Results!$A$2:$B$240,2,FALSE)+VLOOKUP(F478,Results!$A$2:$B$240,2,FALSE)+VLOOKUP(G478,Results!$A$2:$B$240,2,FALSE)+VLOOKUP(H478,Results!$A$2:$B$240,2,FALSE)+VLOOKUP(I478,Results!$A$2:$B$240,2,FALSE)+VLOOKUP(J478,Results!$A$2:$B$240,2,FALSE)+VLOOKUP(B478,Results!$A$2:$B$240,2,FALSE)-MIN(VLOOKUP(C478,Results!$A$2:$B$240,2,FALSE),VLOOKUP(D478,Results!$A$2:$B$240,2,FALSE),VLOOKUP(E478,Results!$A$2:$B$240,2,FALSE),VLOOKUP(F478,Results!$A$2:$B$240,2,FALSE),VLOOKUP(G478,Results!$A$2:$B$240,2,FALSE),VLOOKUP(H478,Results!$A$2:$B$240,2,FALSE),VLOOKUP(I478,Results!$A$2:$B$240,2,FALSE),VLOOKUP(J478,Results!$A$2:$B$240,2,FALSE),VLOOKUP(B478,Results!$A$2:$B$240,2,FALSE)),"")</f>
        <v/>
      </c>
    </row>
    <row customHeight="1" ht="18.75" r="479" spans="2:47" x14ac:dyDescent="0.3">
      <c r="B479" s="7" t="s">
        <v>166</v>
      </c>
      <c r="C479" s="7" t="s">
        <v>108</v>
      </c>
      <c r="D479" s="7" t="s">
        <v>173</v>
      </c>
      <c r="E479" s="7" t="s">
        <v>146</v>
      </c>
      <c r="F479" s="7" t="s">
        <v>177</v>
      </c>
      <c r="G479" s="7" t="s">
        <v>179</v>
      </c>
      <c r="H479" s="7" t="s">
        <v>153</v>
      </c>
      <c r="I479" s="7" t="s">
        <v>184</v>
      </c>
      <c r="J479" s="7" t="s">
        <v>98</v>
      </c>
      <c r="K479" t="n">
        <v>14.0</v>
      </c>
      <c r="L479" s="30">
        <f si="140" t="shared"/>
        <v>0</v>
      </c>
      <c r="M479" s="6"/>
      <c r="N479" s="35" t="str">
        <f si="141" t="shared"/>
        <v/>
      </c>
      <c r="O479" s="59">
        <f>(IF(ISNUMBER(MATCH(B479,Sheet4!$K$92:$K$101,0)),1,0)+IF(ISNUMBER(MATCH(C479,Sheet4!$K$92:$K$101,0)),1,0)+IF(ISNUMBER(MATCH(D479,Sheet4!$K$92:$K$101,0)),1,0)+IF(ISNUMBER(MATCH(E479,Sheet4!$K$92:$K$101,0)),1,0)+IF(ISNUMBER(MATCH(F479,Sheet4!$K$92:$K$101,0)),1,0)+IF(ISNUMBER(MATCH(G479,Sheet4!$K$92:$K$101,0)),1,0)+IF(ISNUMBER(MATCH(H479,Sheet4!$K$92:$K$101,0)),1,0)+IF(ISNUMBER(MATCH(I479,Sheet4!$K$92:$K$101,0)),1,0)+IF(ISNUMBER(MATCH(J479,Sheet4!$K$92:$K$101,0)),1,0))
-
(IF(ISNUMBER(MATCH(B479,Sheet4!$F$2:$F$11,0)),1,0)+IF(ISNUMBER(MATCH(C479,Sheet4!$F$2:$F$11,0)),1,0)+IF(ISNUMBER(MATCH(D479,Sheet4!$F$2:$F$11,0)),1,0)+IF(ISNUMBER(MATCH(E479,Sheet4!$F$2:$F$11,0)),1,0)+IF(ISNUMBER(MATCH(F479,Sheet4!$F$2:$F$11,0)),1,0)+IF(ISNUMBER(MATCH(G479,Sheet4!$F$2:$F$11,0)),1,0)+IF(ISNUMBER(MATCH(H479,Sheet4!$F$2:$F$11,0)),1,0)+IF(ISNUMBER(MATCH(I479,Sheet4!$F$2:$F$11,0)),1,0)+IF(ISNUMBER(MATCH(J479,Sheet4!$F$2:$F$11,0)),1,0))</f>
        <v>0</v>
      </c>
      <c r="P479" s="40" t="str">
        <f>IFERROR(INDEX(Sheet4!$G:$G,MATCH(Sheet1!B479,Sheet4!$F:$F,0))+INDEX(Sheet4!$G:$G,MATCH(Sheet1!C479,Sheet4!$F:$F,0))+INDEX(Sheet4!$G:$G,MATCH(Sheet1!D479,Sheet4!$F:$F,0))+INDEX(Sheet4!$G:$G,MATCH(Sheet1!E479,Sheet4!$F:$F,0))+INDEX(Sheet4!$G:$G,MATCH(Sheet1!F479,Sheet4!$F:$F,0))+INDEX(Sheet4!$G:$G,MATCH(Sheet1!G479,Sheet4!$F:$F,0))+INDEX(Sheet4!$G:$G,MATCH(Sheet1!H479,Sheet4!$F:$F,0))+INDEX(Sheet4!$G:$G,MATCH(Sheet1!I479,Sheet4!$F:$F,0))+INDEX(Sheet4!$G:$G,MATCH(Sheet1!J479,Sheet4!$F:$F,0)),"")</f>
        <v/>
      </c>
      <c r="Q479" s="15"/>
      <c r="R479" s="18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19"/>
      <c r="AD479" s="19"/>
      <c r="AE479" s="20"/>
      <c r="AF479">
        <f si="143" t="shared"/>
        <v>0</v>
      </c>
      <c r="AH479">
        <v>456</v>
      </c>
      <c r="AI479" t="str">
        <f si="142" t="shared"/>
        <v>Ben SimmonsElie OkoboJimmy ButlerTorrey CraigKelly OubreGerald GreenKenneth FariedJosh JacksonKarl-Anthony Towns</v>
      </c>
      <c r="AJ479">
        <f si="144" t="shared"/>
        <v>0</v>
      </c>
      <c r="AK479">
        <f si="145" t="shared"/>
        <v>0</v>
      </c>
      <c r="AL479">
        <f si="146" t="shared"/>
        <v>0</v>
      </c>
      <c r="AM479">
        <f si="147" t="shared"/>
        <v>0</v>
      </c>
      <c r="AN479">
        <f si="148" t="shared"/>
        <v>0</v>
      </c>
      <c r="AO479">
        <f si="149" t="shared"/>
        <v>0</v>
      </c>
      <c r="AP479">
        <f si="150" t="shared"/>
        <v>0</v>
      </c>
      <c r="AQ479">
        <f si="151" t="shared"/>
        <v>0</v>
      </c>
      <c r="AR479">
        <f si="152" t="shared"/>
        <v>0</v>
      </c>
      <c r="AS479">
        <f si="153" t="shared"/>
        <v>0</v>
      </c>
      <c r="AU479" t="str">
        <f>IFERROR(VLOOKUP(C479,Results!$A$2:$B$240,2,FALSE)+VLOOKUP(D479,Results!$A$2:$B$240,2,FALSE)+VLOOKUP(E479,Results!$A$2:$B$240,2,FALSE)+VLOOKUP(F479,Results!$A$2:$B$240,2,FALSE)+VLOOKUP(G479,Results!$A$2:$B$240,2,FALSE)+VLOOKUP(H479,Results!$A$2:$B$240,2,FALSE)+VLOOKUP(I479,Results!$A$2:$B$240,2,FALSE)+VLOOKUP(J479,Results!$A$2:$B$240,2,FALSE)+VLOOKUP(B479,Results!$A$2:$B$240,2,FALSE)-MIN(VLOOKUP(C479,Results!$A$2:$B$240,2,FALSE),VLOOKUP(D479,Results!$A$2:$B$240,2,FALSE),VLOOKUP(E479,Results!$A$2:$B$240,2,FALSE),VLOOKUP(F479,Results!$A$2:$B$240,2,FALSE),VLOOKUP(G479,Results!$A$2:$B$240,2,FALSE),VLOOKUP(H479,Results!$A$2:$B$240,2,FALSE),VLOOKUP(I479,Results!$A$2:$B$240,2,FALSE),VLOOKUP(J479,Results!$A$2:$B$240,2,FALSE),VLOOKUP(B479,Results!$A$2:$B$240,2,FALSE)),"")</f>
        <v/>
      </c>
    </row>
    <row customHeight="1" ht="18.75" r="480" spans="2:47" x14ac:dyDescent="0.3">
      <c r="B480" s="7" t="s">
        <v>166</v>
      </c>
      <c r="C480" s="7" t="s">
        <v>95</v>
      </c>
      <c r="D480" s="7" t="s">
        <v>172</v>
      </c>
      <c r="E480" s="7" t="s">
        <v>146</v>
      </c>
      <c r="F480" s="7" t="s">
        <v>96</v>
      </c>
      <c r="G480" s="7" t="s">
        <v>159</v>
      </c>
      <c r="H480" s="7" t="s">
        <v>152</v>
      </c>
      <c r="I480" s="7" t="s">
        <v>183</v>
      </c>
      <c r="J480" s="7" t="s">
        <v>186</v>
      </c>
      <c r="K480" t="n">
        <v>14.0</v>
      </c>
      <c r="L480" s="30">
        <f si="140" t="shared"/>
        <v>0</v>
      </c>
      <c r="M480" s="6"/>
      <c r="N480" s="35" t="str">
        <f si="141" t="shared"/>
        <v/>
      </c>
      <c r="O480" s="59">
        <f>(IF(ISNUMBER(MATCH(B480,Sheet4!$K$92:$K$101,0)),1,0)+IF(ISNUMBER(MATCH(C480,Sheet4!$K$92:$K$101,0)),1,0)+IF(ISNUMBER(MATCH(D480,Sheet4!$K$92:$K$101,0)),1,0)+IF(ISNUMBER(MATCH(E480,Sheet4!$K$92:$K$101,0)),1,0)+IF(ISNUMBER(MATCH(F480,Sheet4!$K$92:$K$101,0)),1,0)+IF(ISNUMBER(MATCH(G480,Sheet4!$K$92:$K$101,0)),1,0)+IF(ISNUMBER(MATCH(H480,Sheet4!$K$92:$K$101,0)),1,0)+IF(ISNUMBER(MATCH(I480,Sheet4!$K$92:$K$101,0)),1,0)+IF(ISNUMBER(MATCH(J480,Sheet4!$K$92:$K$101,0)),1,0))
-
(IF(ISNUMBER(MATCH(B480,Sheet4!$F$2:$F$11,0)),1,0)+IF(ISNUMBER(MATCH(C480,Sheet4!$F$2:$F$11,0)),1,0)+IF(ISNUMBER(MATCH(D480,Sheet4!$F$2:$F$11,0)),1,0)+IF(ISNUMBER(MATCH(E480,Sheet4!$F$2:$F$11,0)),1,0)+IF(ISNUMBER(MATCH(F480,Sheet4!$F$2:$F$11,0)),1,0)+IF(ISNUMBER(MATCH(G480,Sheet4!$F$2:$F$11,0)),1,0)+IF(ISNUMBER(MATCH(H480,Sheet4!$F$2:$F$11,0)),1,0)+IF(ISNUMBER(MATCH(I480,Sheet4!$F$2:$F$11,0)),1,0)+IF(ISNUMBER(MATCH(J480,Sheet4!$F$2:$F$11,0)),1,0))</f>
        <v>0</v>
      </c>
      <c r="P480" s="40" t="str">
        <f>IFERROR(INDEX(Sheet4!$G:$G,MATCH(Sheet1!B480,Sheet4!$F:$F,0))+INDEX(Sheet4!$G:$G,MATCH(Sheet1!C480,Sheet4!$F:$F,0))+INDEX(Sheet4!$G:$G,MATCH(Sheet1!D480,Sheet4!$F:$F,0))+INDEX(Sheet4!$G:$G,MATCH(Sheet1!E480,Sheet4!$F:$F,0))+INDEX(Sheet4!$G:$G,MATCH(Sheet1!F480,Sheet4!$F:$F,0))+INDEX(Sheet4!$G:$G,MATCH(Sheet1!G480,Sheet4!$F:$F,0))+INDEX(Sheet4!$G:$G,MATCH(Sheet1!H480,Sheet4!$F:$F,0))+INDEX(Sheet4!$G:$G,MATCH(Sheet1!I480,Sheet4!$F:$F,0))+INDEX(Sheet4!$G:$G,MATCH(Sheet1!J480,Sheet4!$F:$F,0)),"")</f>
        <v/>
      </c>
      <c r="Q480" s="15"/>
      <c r="R480" s="21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22"/>
      <c r="AD480" s="22"/>
      <c r="AE480" s="23"/>
      <c r="AF480">
        <f si="143" t="shared"/>
        <v>0</v>
      </c>
      <c r="AH480">
        <v>457</v>
      </c>
      <c r="AI480" t="str">
        <f si="142" t="shared"/>
        <v>Ben SimmonsJeremy LinDevin BookerTorrey CraigKelly OubreGerald GreenKenneth FariedJosh JacksonKarl-Anthony Towns</v>
      </c>
      <c r="AJ480">
        <f si="144" t="shared"/>
        <v>0</v>
      </c>
      <c r="AK480">
        <f si="145" t="shared"/>
        <v>0</v>
      </c>
      <c r="AL480">
        <f si="146" t="shared"/>
        <v>0</v>
      </c>
      <c r="AM480">
        <f si="147" t="shared"/>
        <v>0</v>
      </c>
      <c r="AN480">
        <f si="148" t="shared"/>
        <v>0</v>
      </c>
      <c r="AO480">
        <f si="149" t="shared"/>
        <v>0</v>
      </c>
      <c r="AP480">
        <f si="150" t="shared"/>
        <v>0</v>
      </c>
      <c r="AQ480">
        <f si="151" t="shared"/>
        <v>0</v>
      </c>
      <c r="AR480">
        <f si="152" t="shared"/>
        <v>0</v>
      </c>
      <c r="AS480">
        <f si="153" t="shared"/>
        <v>0</v>
      </c>
      <c r="AU480" t="str">
        <f>IFERROR(VLOOKUP(C480,Results!$A$2:$B$240,2,FALSE)+VLOOKUP(D480,Results!$A$2:$B$240,2,FALSE)+VLOOKUP(E480,Results!$A$2:$B$240,2,FALSE)+VLOOKUP(F480,Results!$A$2:$B$240,2,FALSE)+VLOOKUP(G480,Results!$A$2:$B$240,2,FALSE)+VLOOKUP(H480,Results!$A$2:$B$240,2,FALSE)+VLOOKUP(I480,Results!$A$2:$B$240,2,FALSE)+VLOOKUP(J480,Results!$A$2:$B$240,2,FALSE)+VLOOKUP(B480,Results!$A$2:$B$240,2,FALSE)-MIN(VLOOKUP(C480,Results!$A$2:$B$240,2,FALSE),VLOOKUP(D480,Results!$A$2:$B$240,2,FALSE),VLOOKUP(E480,Results!$A$2:$B$240,2,FALSE),VLOOKUP(F480,Results!$A$2:$B$240,2,FALSE),VLOOKUP(G480,Results!$A$2:$B$240,2,FALSE),VLOOKUP(H480,Results!$A$2:$B$240,2,FALSE),VLOOKUP(I480,Results!$A$2:$B$240,2,FALSE),VLOOKUP(J480,Results!$A$2:$B$240,2,FALSE),VLOOKUP(B480,Results!$A$2:$B$240,2,FALSE)),"")</f>
        <v/>
      </c>
    </row>
    <row customHeight="1" ht="18.75" r="481" spans="2:47" x14ac:dyDescent="0.3">
      <c r="B481" t="s">
        <v>166</v>
      </c>
      <c r="C481" t="s">
        <v>171</v>
      </c>
      <c r="D481" t="s">
        <v>172</v>
      </c>
      <c r="E481" t="s">
        <v>146</v>
      </c>
      <c r="F481" t="s">
        <v>105</v>
      </c>
      <c r="G481" t="s">
        <v>179</v>
      </c>
      <c r="H481" t="s">
        <v>153</v>
      </c>
      <c r="I481" t="s">
        <v>181</v>
      </c>
      <c r="J481" t="s">
        <v>188</v>
      </c>
      <c r="K481" t="n">
        <v>14.0</v>
      </c>
      <c r="L481" s="30">
        <f si="140" t="shared"/>
        <v>0</v>
      </c>
      <c r="M481" s="6"/>
      <c r="N481" s="35" t="str">
        <f si="141" t="shared"/>
        <v/>
      </c>
      <c r="O481" s="59">
        <f>(IF(ISNUMBER(MATCH(B481,Sheet4!$K$92:$K$101,0)),1,0)+IF(ISNUMBER(MATCH(C481,Sheet4!$K$92:$K$101,0)),1,0)+IF(ISNUMBER(MATCH(D481,Sheet4!$K$92:$K$101,0)),1,0)+IF(ISNUMBER(MATCH(E481,Sheet4!$K$92:$K$101,0)),1,0)+IF(ISNUMBER(MATCH(F481,Sheet4!$K$92:$K$101,0)),1,0)+IF(ISNUMBER(MATCH(G481,Sheet4!$K$92:$K$101,0)),1,0)+IF(ISNUMBER(MATCH(H481,Sheet4!$K$92:$K$101,0)),1,0)+IF(ISNUMBER(MATCH(I481,Sheet4!$K$92:$K$101,0)),1,0)+IF(ISNUMBER(MATCH(J481,Sheet4!$K$92:$K$101,0)),1,0))
-
(IF(ISNUMBER(MATCH(B481,Sheet4!$F$2:$F$11,0)),1,0)+IF(ISNUMBER(MATCH(C481,Sheet4!$F$2:$F$11,0)),1,0)+IF(ISNUMBER(MATCH(D481,Sheet4!$F$2:$F$11,0)),1,0)+IF(ISNUMBER(MATCH(E481,Sheet4!$F$2:$F$11,0)),1,0)+IF(ISNUMBER(MATCH(F481,Sheet4!$F$2:$F$11,0)),1,0)+IF(ISNUMBER(MATCH(G481,Sheet4!$F$2:$F$11,0)),1,0)+IF(ISNUMBER(MATCH(H481,Sheet4!$F$2:$F$11,0)),1,0)+IF(ISNUMBER(MATCH(I481,Sheet4!$F$2:$F$11,0)),1,0)+IF(ISNUMBER(MATCH(J481,Sheet4!$F$2:$F$11,0)),1,0))</f>
        <v>0</v>
      </c>
      <c r="P481" s="40" t="str">
        <f>IFERROR(INDEX(Sheet4!$G:$G,MATCH(Sheet1!B481,Sheet4!$F:$F,0))+INDEX(Sheet4!$G:$G,MATCH(Sheet1!C481,Sheet4!$F:$F,0))+INDEX(Sheet4!$G:$G,MATCH(Sheet1!D481,Sheet4!$F:$F,0))+INDEX(Sheet4!$G:$G,MATCH(Sheet1!E481,Sheet4!$F:$F,0))+INDEX(Sheet4!$G:$G,MATCH(Sheet1!F481,Sheet4!$F:$F,0))+INDEX(Sheet4!$G:$G,MATCH(Sheet1!G481,Sheet4!$F:$F,0))+INDEX(Sheet4!$G:$G,MATCH(Sheet1!H481,Sheet4!$F:$F,0))+INDEX(Sheet4!$G:$G,MATCH(Sheet1!I481,Sheet4!$F:$F,0))+INDEX(Sheet4!$G:$G,MATCH(Sheet1!J481,Sheet4!$F:$F,0)),"")</f>
        <v/>
      </c>
      <c r="Q481" s="15"/>
      <c r="AF481">
        <f si="143" t="shared"/>
        <v>0</v>
      </c>
      <c r="AH481">
        <v>458</v>
      </c>
      <c r="AI481" t="str">
        <f si="142" t="shared"/>
        <v>Ben SimmonsLandry ShametMonte MorrisMalik BeasleyKelly OubreJoe InglesKenneth FariedJosh JacksonNikola Jokic</v>
      </c>
      <c r="AJ481">
        <f si="144" t="shared"/>
        <v>0</v>
      </c>
      <c r="AK481">
        <f si="145" t="shared"/>
        <v>0</v>
      </c>
      <c r="AL481">
        <f si="146" t="shared"/>
        <v>0</v>
      </c>
      <c r="AM481">
        <f si="147" t="shared"/>
        <v>0</v>
      </c>
      <c r="AN481">
        <f si="148" t="shared"/>
        <v>0</v>
      </c>
      <c r="AO481">
        <f si="149" t="shared"/>
        <v>0</v>
      </c>
      <c r="AP481">
        <f si="150" t="shared"/>
        <v>0</v>
      </c>
      <c r="AQ481">
        <f si="151" t="shared"/>
        <v>0</v>
      </c>
      <c r="AR481">
        <f si="152" t="shared"/>
        <v>0</v>
      </c>
      <c r="AS481">
        <f si="153" t="shared"/>
        <v>0</v>
      </c>
      <c r="AU481" t="str">
        <f>IFERROR(VLOOKUP(C481,Results!$A$2:$B$240,2,FALSE)+VLOOKUP(D481,Results!$A$2:$B$240,2,FALSE)+VLOOKUP(E481,Results!$A$2:$B$240,2,FALSE)+VLOOKUP(F481,Results!$A$2:$B$240,2,FALSE)+VLOOKUP(G481,Results!$A$2:$B$240,2,FALSE)+VLOOKUP(H481,Results!$A$2:$B$240,2,FALSE)+VLOOKUP(I481,Results!$A$2:$B$240,2,FALSE)+VLOOKUP(J481,Results!$A$2:$B$240,2,FALSE)+VLOOKUP(B481,Results!$A$2:$B$240,2,FALSE)-MIN(VLOOKUP(C481,Results!$A$2:$B$240,2,FALSE),VLOOKUP(D481,Results!$A$2:$B$240,2,FALSE),VLOOKUP(E481,Results!$A$2:$B$240,2,FALSE),VLOOKUP(F481,Results!$A$2:$B$240,2,FALSE),VLOOKUP(G481,Results!$A$2:$B$240,2,FALSE),VLOOKUP(H481,Results!$A$2:$B$240,2,FALSE),VLOOKUP(I481,Results!$A$2:$B$240,2,FALSE),VLOOKUP(J481,Results!$A$2:$B$240,2,FALSE),VLOOKUP(B481,Results!$A$2:$B$240,2,FALSE)),"")</f>
        <v/>
      </c>
    </row>
    <row customHeight="1" ht="18.75" r="482" spans="2:47" x14ac:dyDescent="0.3">
      <c r="B482" t="s">
        <v>166</v>
      </c>
      <c r="C482" t="s">
        <v>171</v>
      </c>
      <c r="D482" t="s">
        <v>172</v>
      </c>
      <c r="E482" t="s">
        <v>146</v>
      </c>
      <c r="F482" t="s">
        <v>178</v>
      </c>
      <c r="G482" t="s">
        <v>101</v>
      </c>
      <c r="H482" t="s">
        <v>153</v>
      </c>
      <c r="I482" t="s">
        <v>181</v>
      </c>
      <c r="J482" t="s">
        <v>186</v>
      </c>
      <c r="K482" t="n">
        <v>14.0</v>
      </c>
      <c r="L482" s="30">
        <f si="140" t="shared"/>
        <v>0</v>
      </c>
      <c r="M482" s="6"/>
      <c r="N482" s="35" t="str">
        <f si="141" t="shared"/>
        <v/>
      </c>
      <c r="O482" s="59">
        <f>(IF(ISNUMBER(MATCH(B482,Sheet4!$K$92:$K$101,0)),1,0)+IF(ISNUMBER(MATCH(C482,Sheet4!$K$92:$K$101,0)),1,0)+IF(ISNUMBER(MATCH(D482,Sheet4!$K$92:$K$101,0)),1,0)+IF(ISNUMBER(MATCH(E482,Sheet4!$K$92:$K$101,0)),1,0)+IF(ISNUMBER(MATCH(F482,Sheet4!$K$92:$K$101,0)),1,0)+IF(ISNUMBER(MATCH(G482,Sheet4!$K$92:$K$101,0)),1,0)+IF(ISNUMBER(MATCH(H482,Sheet4!$K$92:$K$101,0)),1,0)+IF(ISNUMBER(MATCH(I482,Sheet4!$K$92:$K$101,0)),1,0)+IF(ISNUMBER(MATCH(J482,Sheet4!$K$92:$K$101,0)),1,0))
-
(IF(ISNUMBER(MATCH(B482,Sheet4!$F$2:$F$11,0)),1,0)+IF(ISNUMBER(MATCH(C482,Sheet4!$F$2:$F$11,0)),1,0)+IF(ISNUMBER(MATCH(D482,Sheet4!$F$2:$F$11,0)),1,0)+IF(ISNUMBER(MATCH(E482,Sheet4!$F$2:$F$11,0)),1,0)+IF(ISNUMBER(MATCH(F482,Sheet4!$F$2:$F$11,0)),1,0)+IF(ISNUMBER(MATCH(G482,Sheet4!$F$2:$F$11,0)),1,0)+IF(ISNUMBER(MATCH(H482,Sheet4!$F$2:$F$11,0)),1,0)+IF(ISNUMBER(MATCH(I482,Sheet4!$F$2:$F$11,0)),1,0)+IF(ISNUMBER(MATCH(J482,Sheet4!$F$2:$F$11,0)),1,0))</f>
        <v>0</v>
      </c>
      <c r="P482" s="40" t="str">
        <f>IFERROR(INDEX(Sheet4!$G:$G,MATCH(Sheet1!B482,Sheet4!$F:$F,0))+INDEX(Sheet4!$G:$G,MATCH(Sheet1!C482,Sheet4!$F:$F,0))+INDEX(Sheet4!$G:$G,MATCH(Sheet1!D482,Sheet4!$F:$F,0))+INDEX(Sheet4!$G:$G,MATCH(Sheet1!E482,Sheet4!$F:$F,0))+INDEX(Sheet4!$G:$G,MATCH(Sheet1!F482,Sheet4!$F:$F,0))+INDEX(Sheet4!$G:$G,MATCH(Sheet1!G482,Sheet4!$F:$F,0))+INDEX(Sheet4!$G:$G,MATCH(Sheet1!H482,Sheet4!$F:$F,0))+INDEX(Sheet4!$G:$G,MATCH(Sheet1!I482,Sheet4!$F:$F,0))+INDEX(Sheet4!$G:$G,MATCH(Sheet1!J482,Sheet4!$F:$F,0)),"")</f>
        <v/>
      </c>
      <c r="Q482" s="15"/>
      <c r="AF482">
        <f si="143" t="shared"/>
        <v>0</v>
      </c>
      <c r="AH482">
        <v>459</v>
      </c>
      <c r="AI482" t="str">
        <f si="142" t="shared"/>
        <v>Ben SimmonsIsaiah CanaanJimmy ButlerAustin RiversKelly OubreJoe InglesKenneth FariedPaul MillsapRudy Gobert</v>
      </c>
      <c r="AJ482">
        <f si="144" t="shared"/>
        <v>0</v>
      </c>
      <c r="AK482">
        <f si="145" t="shared"/>
        <v>0</v>
      </c>
      <c r="AL482">
        <f si="146" t="shared"/>
        <v>0</v>
      </c>
      <c r="AM482">
        <f si="147" t="shared"/>
        <v>0</v>
      </c>
      <c r="AN482">
        <f si="148" t="shared"/>
        <v>0</v>
      </c>
      <c r="AO482">
        <f si="149" t="shared"/>
        <v>0</v>
      </c>
      <c r="AP482">
        <f si="150" t="shared"/>
        <v>0</v>
      </c>
      <c r="AQ482">
        <f si="151" t="shared"/>
        <v>0</v>
      </c>
      <c r="AR482">
        <f si="152" t="shared"/>
        <v>0</v>
      </c>
      <c r="AS482">
        <f si="153" t="shared"/>
        <v>0</v>
      </c>
      <c r="AU482" t="str">
        <f>IFERROR(VLOOKUP(C482,Results!$A$2:$B$240,2,FALSE)+VLOOKUP(D482,Results!$A$2:$B$240,2,FALSE)+VLOOKUP(E482,Results!$A$2:$B$240,2,FALSE)+VLOOKUP(F482,Results!$A$2:$B$240,2,FALSE)+VLOOKUP(G482,Results!$A$2:$B$240,2,FALSE)+VLOOKUP(H482,Results!$A$2:$B$240,2,FALSE)+VLOOKUP(I482,Results!$A$2:$B$240,2,FALSE)+VLOOKUP(J482,Results!$A$2:$B$240,2,FALSE)+VLOOKUP(B482,Results!$A$2:$B$240,2,FALSE)-MIN(VLOOKUP(C482,Results!$A$2:$B$240,2,FALSE),VLOOKUP(D482,Results!$A$2:$B$240,2,FALSE),VLOOKUP(E482,Results!$A$2:$B$240,2,FALSE),VLOOKUP(F482,Results!$A$2:$B$240,2,FALSE),VLOOKUP(G482,Results!$A$2:$B$240,2,FALSE),VLOOKUP(H482,Results!$A$2:$B$240,2,FALSE),VLOOKUP(I482,Results!$A$2:$B$240,2,FALSE),VLOOKUP(J482,Results!$A$2:$B$240,2,FALSE),VLOOKUP(B482,Results!$A$2:$B$240,2,FALSE)),"")</f>
        <v/>
      </c>
    </row>
    <row customHeight="1" ht="18.75" r="483" spans="2:47" x14ac:dyDescent="0.3">
      <c r="B483" t="s">
        <v>166</v>
      </c>
      <c r="C483" t="s">
        <v>116</v>
      </c>
      <c r="D483" t="s">
        <v>173</v>
      </c>
      <c r="E483" t="s">
        <v>146</v>
      </c>
      <c r="F483" t="s">
        <v>150</v>
      </c>
      <c r="G483" t="s">
        <v>90</v>
      </c>
      <c r="H483" t="s">
        <v>181</v>
      </c>
      <c r="I483" t="s">
        <v>152</v>
      </c>
      <c r="J483" t="s">
        <v>186</v>
      </c>
      <c r="K483" t="n">
        <v>14.0</v>
      </c>
      <c r="L483" s="30">
        <f si="140" t="shared"/>
        <v>0</v>
      </c>
      <c r="M483" s="6"/>
      <c r="N483" s="35" t="str">
        <f si="141" t="shared"/>
        <v/>
      </c>
      <c r="O483" s="59">
        <f>(IF(ISNUMBER(MATCH(B483,Sheet4!$K$92:$K$101,0)),1,0)+IF(ISNUMBER(MATCH(C483,Sheet4!$K$92:$K$101,0)),1,0)+IF(ISNUMBER(MATCH(D483,Sheet4!$K$92:$K$101,0)),1,0)+IF(ISNUMBER(MATCH(E483,Sheet4!$K$92:$K$101,0)),1,0)+IF(ISNUMBER(MATCH(F483,Sheet4!$K$92:$K$101,0)),1,0)+IF(ISNUMBER(MATCH(G483,Sheet4!$K$92:$K$101,0)),1,0)+IF(ISNUMBER(MATCH(H483,Sheet4!$K$92:$K$101,0)),1,0)+IF(ISNUMBER(MATCH(I483,Sheet4!$K$92:$K$101,0)),1,0)+IF(ISNUMBER(MATCH(J483,Sheet4!$K$92:$K$101,0)),1,0))
-
(IF(ISNUMBER(MATCH(B483,Sheet4!$F$2:$F$11,0)),1,0)+IF(ISNUMBER(MATCH(C483,Sheet4!$F$2:$F$11,0)),1,0)+IF(ISNUMBER(MATCH(D483,Sheet4!$F$2:$F$11,0)),1,0)+IF(ISNUMBER(MATCH(E483,Sheet4!$F$2:$F$11,0)),1,0)+IF(ISNUMBER(MATCH(F483,Sheet4!$F$2:$F$11,0)),1,0)+IF(ISNUMBER(MATCH(G483,Sheet4!$F$2:$F$11,0)),1,0)+IF(ISNUMBER(MATCH(H483,Sheet4!$F$2:$F$11,0)),1,0)+IF(ISNUMBER(MATCH(I483,Sheet4!$F$2:$F$11,0)),1,0)+IF(ISNUMBER(MATCH(J483,Sheet4!$F$2:$F$11,0)),1,0))</f>
        <v>0</v>
      </c>
      <c r="P483" s="40" t="str">
        <f>IFERROR(INDEX(Sheet4!$G:$G,MATCH(Sheet1!B483,Sheet4!$F:$F,0))+INDEX(Sheet4!$G:$G,MATCH(Sheet1!C483,Sheet4!$F:$F,0))+INDEX(Sheet4!$G:$G,MATCH(Sheet1!D483,Sheet4!$F:$F,0))+INDEX(Sheet4!$G:$G,MATCH(Sheet1!E483,Sheet4!$F:$F,0))+INDEX(Sheet4!$G:$G,MATCH(Sheet1!F483,Sheet4!$F:$F,0))+INDEX(Sheet4!$G:$G,MATCH(Sheet1!G483,Sheet4!$F:$F,0))+INDEX(Sheet4!$G:$G,MATCH(Sheet1!H483,Sheet4!$F:$F,0))+INDEX(Sheet4!$G:$G,MATCH(Sheet1!I483,Sheet4!$F:$F,0))+INDEX(Sheet4!$G:$G,MATCH(Sheet1!J483,Sheet4!$F:$F,0)),"")</f>
        <v/>
      </c>
      <c r="Q483" s="15"/>
      <c r="AF483">
        <f si="143" t="shared"/>
        <v>0</v>
      </c>
      <c r="AH483">
        <v>460</v>
      </c>
      <c r="AI483" t="str">
        <f si="142" t="shared"/>
        <v>Ben SimmonsLandry ShametJimmy ButlerMonte MorrisKelly OubreDeAndre' BembryKenneth FariedJosh JacksonRudy Gobert</v>
      </c>
      <c r="AJ483">
        <f si="144" t="shared"/>
        <v>0</v>
      </c>
      <c r="AK483">
        <f si="145" t="shared"/>
        <v>0</v>
      </c>
      <c r="AL483">
        <f si="146" t="shared"/>
        <v>0</v>
      </c>
      <c r="AM483">
        <f si="147" t="shared"/>
        <v>0</v>
      </c>
      <c r="AN483">
        <f si="148" t="shared"/>
        <v>0</v>
      </c>
      <c r="AO483">
        <f si="149" t="shared"/>
        <v>0</v>
      </c>
      <c r="AP483">
        <f si="150" t="shared"/>
        <v>0</v>
      </c>
      <c r="AQ483">
        <f si="151" t="shared"/>
        <v>0</v>
      </c>
      <c r="AR483">
        <f si="152" t="shared"/>
        <v>0</v>
      </c>
      <c r="AS483">
        <f si="153" t="shared"/>
        <v>0</v>
      </c>
      <c r="AU483" t="str">
        <f>IFERROR(VLOOKUP(C483,Results!$A$2:$B$240,2,FALSE)+VLOOKUP(D483,Results!$A$2:$B$240,2,FALSE)+VLOOKUP(E483,Results!$A$2:$B$240,2,FALSE)+VLOOKUP(F483,Results!$A$2:$B$240,2,FALSE)+VLOOKUP(G483,Results!$A$2:$B$240,2,FALSE)+VLOOKUP(H483,Results!$A$2:$B$240,2,FALSE)+VLOOKUP(I483,Results!$A$2:$B$240,2,FALSE)+VLOOKUP(J483,Results!$A$2:$B$240,2,FALSE)+VLOOKUP(B483,Results!$A$2:$B$240,2,FALSE)-MIN(VLOOKUP(C483,Results!$A$2:$B$240,2,FALSE),VLOOKUP(D483,Results!$A$2:$B$240,2,FALSE),VLOOKUP(E483,Results!$A$2:$B$240,2,FALSE),VLOOKUP(F483,Results!$A$2:$B$240,2,FALSE),VLOOKUP(G483,Results!$A$2:$B$240,2,FALSE),VLOOKUP(H483,Results!$A$2:$B$240,2,FALSE),VLOOKUP(I483,Results!$A$2:$B$240,2,FALSE),VLOOKUP(J483,Results!$A$2:$B$240,2,FALSE),VLOOKUP(B483,Results!$A$2:$B$240,2,FALSE)),"")</f>
        <v/>
      </c>
    </row>
    <row customHeight="1" ht="18.75" r="484" spans="2:47" x14ac:dyDescent="0.3">
      <c r="B484" t="s">
        <v>166</v>
      </c>
      <c r="C484" t="s">
        <v>170</v>
      </c>
      <c r="D484" t="s">
        <v>146</v>
      </c>
      <c r="E484" t="s">
        <v>158</v>
      </c>
      <c r="F484" t="s">
        <v>150</v>
      </c>
      <c r="G484" t="s">
        <v>177</v>
      </c>
      <c r="H484" t="s">
        <v>153</v>
      </c>
      <c r="I484" t="s">
        <v>93</v>
      </c>
      <c r="J484" t="s">
        <v>188</v>
      </c>
      <c r="K484" t="n">
        <v>14.0</v>
      </c>
      <c r="L484" s="30">
        <f si="140" t="shared"/>
        <v>0</v>
      </c>
      <c r="M484" s="6"/>
      <c r="N484" s="35" t="str">
        <f si="141" t="shared"/>
        <v/>
      </c>
      <c r="O484" s="59">
        <f>(IF(ISNUMBER(MATCH(B484,Sheet4!$K$92:$K$101,0)),1,0)+IF(ISNUMBER(MATCH(C484,Sheet4!$K$92:$K$101,0)),1,0)+IF(ISNUMBER(MATCH(D484,Sheet4!$K$92:$K$101,0)),1,0)+IF(ISNUMBER(MATCH(E484,Sheet4!$K$92:$K$101,0)),1,0)+IF(ISNUMBER(MATCH(F484,Sheet4!$K$92:$K$101,0)),1,0)+IF(ISNUMBER(MATCH(G484,Sheet4!$K$92:$K$101,0)),1,0)+IF(ISNUMBER(MATCH(H484,Sheet4!$K$92:$K$101,0)),1,0)+IF(ISNUMBER(MATCH(I484,Sheet4!$K$92:$K$101,0)),1,0)+IF(ISNUMBER(MATCH(J484,Sheet4!$K$92:$K$101,0)),1,0))
-
(IF(ISNUMBER(MATCH(B484,Sheet4!$F$2:$F$11,0)),1,0)+IF(ISNUMBER(MATCH(C484,Sheet4!$F$2:$F$11,0)),1,0)+IF(ISNUMBER(MATCH(D484,Sheet4!$F$2:$F$11,0)),1,0)+IF(ISNUMBER(MATCH(E484,Sheet4!$F$2:$F$11,0)),1,0)+IF(ISNUMBER(MATCH(F484,Sheet4!$F$2:$F$11,0)),1,0)+IF(ISNUMBER(MATCH(G484,Sheet4!$F$2:$F$11,0)),1,0)+IF(ISNUMBER(MATCH(H484,Sheet4!$F$2:$F$11,0)),1,0)+IF(ISNUMBER(MATCH(I484,Sheet4!$F$2:$F$11,0)),1,0)+IF(ISNUMBER(MATCH(J484,Sheet4!$F$2:$F$11,0)),1,0))</f>
        <v>0</v>
      </c>
      <c r="P484" s="40" t="str">
        <f>IFERROR(INDEX(Sheet4!$G:$G,MATCH(Sheet1!B484,Sheet4!$F:$F,0))+INDEX(Sheet4!$G:$G,MATCH(Sheet1!C484,Sheet4!$F:$F,0))+INDEX(Sheet4!$G:$G,MATCH(Sheet1!D484,Sheet4!$F:$F,0))+INDEX(Sheet4!$G:$G,MATCH(Sheet1!E484,Sheet4!$F:$F,0))+INDEX(Sheet4!$G:$G,MATCH(Sheet1!F484,Sheet4!$F:$F,0))+INDEX(Sheet4!$G:$G,MATCH(Sheet1!G484,Sheet4!$F:$F,0))+INDEX(Sheet4!$G:$G,MATCH(Sheet1!H484,Sheet4!$F:$F,0))+INDEX(Sheet4!$G:$G,MATCH(Sheet1!I484,Sheet4!$F:$F,0))+INDEX(Sheet4!$G:$G,MATCH(Sheet1!J484,Sheet4!$F:$F,0)),"")</f>
        <v/>
      </c>
      <c r="Q484" s="15"/>
      <c r="AF484">
        <f si="143" t="shared"/>
        <v>0</v>
      </c>
      <c r="AH484">
        <v>461</v>
      </c>
      <c r="AI484" t="str">
        <f si="142" t="shared"/>
        <v>Ben SimmonsLandry ShametJimmy ButlerAustin RiversKelly OubreMikal BridgesJosh JacksonPaul MillsapJoel Embiid</v>
      </c>
      <c r="AJ484">
        <f si="144" t="shared"/>
        <v>0</v>
      </c>
      <c r="AK484">
        <f si="145" t="shared"/>
        <v>0</v>
      </c>
      <c r="AL484">
        <f si="146" t="shared"/>
        <v>0</v>
      </c>
      <c r="AM484">
        <f si="147" t="shared"/>
        <v>0</v>
      </c>
      <c r="AN484">
        <f si="148" t="shared"/>
        <v>0</v>
      </c>
      <c r="AO484">
        <f si="149" t="shared"/>
        <v>0</v>
      </c>
      <c r="AP484">
        <f si="150" t="shared"/>
        <v>0</v>
      </c>
      <c r="AQ484">
        <f si="151" t="shared"/>
        <v>0</v>
      </c>
      <c r="AR484">
        <f si="152" t="shared"/>
        <v>0</v>
      </c>
      <c r="AS484">
        <f si="153" t="shared"/>
        <v>0</v>
      </c>
      <c r="AU484" t="str">
        <f>IFERROR(VLOOKUP(C484,Results!$A$2:$B$240,2,FALSE)+VLOOKUP(D484,Results!$A$2:$B$240,2,FALSE)+VLOOKUP(E484,Results!$A$2:$B$240,2,FALSE)+VLOOKUP(F484,Results!$A$2:$B$240,2,FALSE)+VLOOKUP(G484,Results!$A$2:$B$240,2,FALSE)+VLOOKUP(H484,Results!$A$2:$B$240,2,FALSE)+VLOOKUP(I484,Results!$A$2:$B$240,2,FALSE)+VLOOKUP(J484,Results!$A$2:$B$240,2,FALSE)+VLOOKUP(B484,Results!$A$2:$B$240,2,FALSE)-MIN(VLOOKUP(C484,Results!$A$2:$B$240,2,FALSE),VLOOKUP(D484,Results!$A$2:$B$240,2,FALSE),VLOOKUP(E484,Results!$A$2:$B$240,2,FALSE),VLOOKUP(F484,Results!$A$2:$B$240,2,FALSE),VLOOKUP(G484,Results!$A$2:$B$240,2,FALSE),VLOOKUP(H484,Results!$A$2:$B$240,2,FALSE),VLOOKUP(I484,Results!$A$2:$B$240,2,FALSE),VLOOKUP(J484,Results!$A$2:$B$240,2,FALSE),VLOOKUP(B484,Results!$A$2:$B$240,2,FALSE)),"")</f>
        <v/>
      </c>
    </row>
    <row r="485" spans="2:47" x14ac:dyDescent="0.3">
      <c r="B485" t="s">
        <v>166</v>
      </c>
      <c r="C485" t="s">
        <v>108</v>
      </c>
      <c r="D485" t="s">
        <v>172</v>
      </c>
      <c r="E485" t="s">
        <v>146</v>
      </c>
      <c r="F485" t="s">
        <v>177</v>
      </c>
      <c r="G485" t="s">
        <v>101</v>
      </c>
      <c r="H485" t="s">
        <v>93</v>
      </c>
      <c r="I485" t="s">
        <v>152</v>
      </c>
      <c r="J485" t="s">
        <v>98</v>
      </c>
      <c r="K485" t="n">
        <v>14.0</v>
      </c>
      <c r="L485" s="30">
        <f si="140" t="shared"/>
        <v>0</v>
      </c>
      <c r="M485" s="6"/>
      <c r="N485" s="35" t="str">
        <f si="141" t="shared"/>
        <v/>
      </c>
      <c r="O485" s="59">
        <f>(IF(ISNUMBER(MATCH(B485,Sheet4!$K$92:$K$101,0)),1,0)+IF(ISNUMBER(MATCH(C485,Sheet4!$K$92:$K$101,0)),1,0)+IF(ISNUMBER(MATCH(D485,Sheet4!$K$92:$K$101,0)),1,0)+IF(ISNUMBER(MATCH(E485,Sheet4!$K$92:$K$101,0)),1,0)+IF(ISNUMBER(MATCH(F485,Sheet4!$K$92:$K$101,0)),1,0)+IF(ISNUMBER(MATCH(G485,Sheet4!$K$92:$K$101,0)),1,0)+IF(ISNUMBER(MATCH(H485,Sheet4!$K$92:$K$101,0)),1,0)+IF(ISNUMBER(MATCH(I485,Sheet4!$K$92:$K$101,0)),1,0)+IF(ISNUMBER(MATCH(J485,Sheet4!$K$92:$K$101,0)),1,0))
-
(IF(ISNUMBER(MATCH(B485,Sheet4!$F$2:$F$11,0)),1,0)+IF(ISNUMBER(MATCH(C485,Sheet4!$F$2:$F$11,0)),1,0)+IF(ISNUMBER(MATCH(D485,Sheet4!$F$2:$F$11,0)),1,0)+IF(ISNUMBER(MATCH(E485,Sheet4!$F$2:$F$11,0)),1,0)+IF(ISNUMBER(MATCH(F485,Sheet4!$F$2:$F$11,0)),1,0)+IF(ISNUMBER(MATCH(G485,Sheet4!$F$2:$F$11,0)),1,0)+IF(ISNUMBER(MATCH(H485,Sheet4!$F$2:$F$11,0)),1,0)+IF(ISNUMBER(MATCH(I485,Sheet4!$F$2:$F$11,0)),1,0)+IF(ISNUMBER(MATCH(J485,Sheet4!$F$2:$F$11,0)),1,0))</f>
        <v>0</v>
      </c>
      <c r="P485" s="40" t="str">
        <f>IFERROR(INDEX(Sheet4!$G:$G,MATCH(Sheet1!B485,Sheet4!$F:$F,0))+INDEX(Sheet4!$G:$G,MATCH(Sheet1!C485,Sheet4!$F:$F,0))+INDEX(Sheet4!$G:$G,MATCH(Sheet1!D485,Sheet4!$F:$F,0))+INDEX(Sheet4!$G:$G,MATCH(Sheet1!E485,Sheet4!$F:$F,0))+INDEX(Sheet4!$G:$G,MATCH(Sheet1!F485,Sheet4!$F:$F,0))+INDEX(Sheet4!$G:$G,MATCH(Sheet1!G485,Sheet4!$F:$F,0))+INDEX(Sheet4!$G:$G,MATCH(Sheet1!H485,Sheet4!$F:$F,0))+INDEX(Sheet4!$G:$G,MATCH(Sheet1!I485,Sheet4!$F:$F,0))+INDEX(Sheet4!$G:$G,MATCH(Sheet1!J485,Sheet4!$F:$F,0)),"")</f>
        <v/>
      </c>
      <c r="Q485" s="15"/>
      <c r="AF485">
        <f si="143" t="shared"/>
        <v>0</v>
      </c>
      <c r="AH485">
        <v>462</v>
      </c>
      <c r="AI485" t="str">
        <f si="142" t="shared"/>
        <v>Ricky RubioJeremy LinJames HardenMonte MorrisKelly OubreCorey BrewerJohn CollinsPaul MillsapRudy Gobert</v>
      </c>
      <c r="AJ485">
        <f si="144" t="shared"/>
        <v>0</v>
      </c>
      <c r="AK485">
        <f si="145" t="shared"/>
        <v>0</v>
      </c>
      <c r="AL485">
        <f si="146" t="shared"/>
        <v>0</v>
      </c>
      <c r="AM485">
        <f si="147" t="shared"/>
        <v>0</v>
      </c>
      <c r="AN485">
        <f si="148" t="shared"/>
        <v>0</v>
      </c>
      <c r="AO485">
        <f si="149" t="shared"/>
        <v>0</v>
      </c>
      <c r="AP485">
        <f si="150" t="shared"/>
        <v>0</v>
      </c>
      <c r="AQ485">
        <f si="151" t="shared"/>
        <v>0</v>
      </c>
      <c r="AR485">
        <f si="152" t="shared"/>
        <v>0</v>
      </c>
      <c r="AS485">
        <f si="153" t="shared"/>
        <v>0</v>
      </c>
      <c r="AU485" t="str">
        <f>IFERROR(VLOOKUP(C485,Results!$A$2:$B$240,2,FALSE)+VLOOKUP(D485,Results!$A$2:$B$240,2,FALSE)+VLOOKUP(E485,Results!$A$2:$B$240,2,FALSE)+VLOOKUP(F485,Results!$A$2:$B$240,2,FALSE)+VLOOKUP(G485,Results!$A$2:$B$240,2,FALSE)+VLOOKUP(H485,Results!$A$2:$B$240,2,FALSE)+VLOOKUP(I485,Results!$A$2:$B$240,2,FALSE)+VLOOKUP(J485,Results!$A$2:$B$240,2,FALSE)+VLOOKUP(B485,Results!$A$2:$B$240,2,FALSE)-MIN(VLOOKUP(C485,Results!$A$2:$B$240,2,FALSE),VLOOKUP(D485,Results!$A$2:$B$240,2,FALSE),VLOOKUP(E485,Results!$A$2:$B$240,2,FALSE),VLOOKUP(F485,Results!$A$2:$B$240,2,FALSE),VLOOKUP(G485,Results!$A$2:$B$240,2,FALSE),VLOOKUP(H485,Results!$A$2:$B$240,2,FALSE),VLOOKUP(I485,Results!$A$2:$B$240,2,FALSE),VLOOKUP(J485,Results!$A$2:$B$240,2,FALSE),VLOOKUP(B485,Results!$A$2:$B$240,2,FALSE)),"")</f>
        <v/>
      </c>
    </row>
    <row customHeight="1" ht="18.75" r="486" spans="2:47" x14ac:dyDescent="0.3">
      <c r="B486" t="s">
        <v>166</v>
      </c>
      <c r="C486" t="s">
        <v>170</v>
      </c>
      <c r="D486" t="s">
        <v>172</v>
      </c>
      <c r="E486" t="s">
        <v>148</v>
      </c>
      <c r="F486" t="s">
        <v>177</v>
      </c>
      <c r="G486" t="s">
        <v>179</v>
      </c>
      <c r="H486" t="s">
        <v>153</v>
      </c>
      <c r="I486" t="s">
        <v>93</v>
      </c>
      <c r="J486" t="s">
        <v>98</v>
      </c>
      <c r="K486" t="n">
        <v>14.0</v>
      </c>
      <c r="L486" s="30">
        <f si="140" t="shared"/>
        <v>0</v>
      </c>
      <c r="M486" s="6"/>
      <c r="N486" s="35" t="str">
        <f si="141" t="shared"/>
        <v/>
      </c>
      <c r="O486" s="59">
        <f>(IF(ISNUMBER(MATCH(B486,Sheet4!$K$92:$K$101,0)),1,0)+IF(ISNUMBER(MATCH(C486,Sheet4!$K$92:$K$101,0)),1,0)+IF(ISNUMBER(MATCH(D486,Sheet4!$K$92:$K$101,0)),1,0)+IF(ISNUMBER(MATCH(E486,Sheet4!$K$92:$K$101,0)),1,0)+IF(ISNUMBER(MATCH(F486,Sheet4!$K$92:$K$101,0)),1,0)+IF(ISNUMBER(MATCH(G486,Sheet4!$K$92:$K$101,0)),1,0)+IF(ISNUMBER(MATCH(H486,Sheet4!$K$92:$K$101,0)),1,0)+IF(ISNUMBER(MATCH(I486,Sheet4!$K$92:$K$101,0)),1,0)+IF(ISNUMBER(MATCH(J486,Sheet4!$K$92:$K$101,0)),1,0))
-
(IF(ISNUMBER(MATCH(B486,Sheet4!$F$2:$F$11,0)),1,0)+IF(ISNUMBER(MATCH(C486,Sheet4!$F$2:$F$11,0)),1,0)+IF(ISNUMBER(MATCH(D486,Sheet4!$F$2:$F$11,0)),1,0)+IF(ISNUMBER(MATCH(E486,Sheet4!$F$2:$F$11,0)),1,0)+IF(ISNUMBER(MATCH(F486,Sheet4!$F$2:$F$11,0)),1,0)+IF(ISNUMBER(MATCH(G486,Sheet4!$F$2:$F$11,0)),1,0)+IF(ISNUMBER(MATCH(H486,Sheet4!$F$2:$F$11,0)),1,0)+IF(ISNUMBER(MATCH(I486,Sheet4!$F$2:$F$11,0)),1,0)+IF(ISNUMBER(MATCH(J486,Sheet4!$F$2:$F$11,0)),1,0))</f>
        <v>0</v>
      </c>
      <c r="P486" s="40" t="str">
        <f>IFERROR(INDEX(Sheet4!$G:$G,MATCH(Sheet1!B486,Sheet4!$F:$F,0))+INDEX(Sheet4!$G:$G,MATCH(Sheet1!C486,Sheet4!$F:$F,0))+INDEX(Sheet4!$G:$G,MATCH(Sheet1!D486,Sheet4!$F:$F,0))+INDEX(Sheet4!$G:$G,MATCH(Sheet1!E486,Sheet4!$F:$F,0))+INDEX(Sheet4!$G:$G,MATCH(Sheet1!F486,Sheet4!$F:$F,0))+INDEX(Sheet4!$G:$G,MATCH(Sheet1!G486,Sheet4!$F:$F,0))+INDEX(Sheet4!$G:$G,MATCH(Sheet1!H486,Sheet4!$F:$F,0))+INDEX(Sheet4!$G:$G,MATCH(Sheet1!I486,Sheet4!$F:$F,0))+INDEX(Sheet4!$G:$G,MATCH(Sheet1!J486,Sheet4!$F:$F,0)),"")</f>
        <v/>
      </c>
      <c r="Q486" s="15"/>
      <c r="AF486">
        <f si="143" t="shared"/>
        <v>0</v>
      </c>
      <c r="AH486">
        <v>463</v>
      </c>
      <c r="AI486" t="str">
        <f si="142" t="shared"/>
        <v>Ben SimmonsRicky RubioJimmy ButlerMonte MorrisKelly OubreMikal BridgesDerrick FavorsTrey LylesKarl-Anthony Towns</v>
      </c>
      <c r="AJ486">
        <f si="144" t="shared"/>
        <v>0</v>
      </c>
      <c r="AK486">
        <f si="145" t="shared"/>
        <v>0</v>
      </c>
      <c r="AL486">
        <f si="146" t="shared"/>
        <v>0</v>
      </c>
      <c r="AM486">
        <f si="147" t="shared"/>
        <v>0</v>
      </c>
      <c r="AN486">
        <f si="148" t="shared"/>
        <v>0</v>
      </c>
      <c r="AO486">
        <f si="149" t="shared"/>
        <v>0</v>
      </c>
      <c r="AP486">
        <f si="150" t="shared"/>
        <v>0</v>
      </c>
      <c r="AQ486">
        <f si="151" t="shared"/>
        <v>0</v>
      </c>
      <c r="AR486">
        <f si="152" t="shared"/>
        <v>0</v>
      </c>
      <c r="AS486">
        <f si="153" t="shared"/>
        <v>0</v>
      </c>
      <c r="AU486" t="str">
        <f>IFERROR(VLOOKUP(C486,Results!$A$2:$B$240,2,FALSE)+VLOOKUP(D486,Results!$A$2:$B$240,2,FALSE)+VLOOKUP(E486,Results!$A$2:$B$240,2,FALSE)+VLOOKUP(F486,Results!$A$2:$B$240,2,FALSE)+VLOOKUP(G486,Results!$A$2:$B$240,2,FALSE)+VLOOKUP(H486,Results!$A$2:$B$240,2,FALSE)+VLOOKUP(I486,Results!$A$2:$B$240,2,FALSE)+VLOOKUP(J486,Results!$A$2:$B$240,2,FALSE)+VLOOKUP(B486,Results!$A$2:$B$240,2,FALSE)-MIN(VLOOKUP(C486,Results!$A$2:$B$240,2,FALSE),VLOOKUP(D486,Results!$A$2:$B$240,2,FALSE),VLOOKUP(E486,Results!$A$2:$B$240,2,FALSE),VLOOKUP(F486,Results!$A$2:$B$240,2,FALSE),VLOOKUP(G486,Results!$A$2:$B$240,2,FALSE),VLOOKUP(H486,Results!$A$2:$B$240,2,FALSE),VLOOKUP(I486,Results!$A$2:$B$240,2,FALSE),VLOOKUP(J486,Results!$A$2:$B$240,2,FALSE),VLOOKUP(B486,Results!$A$2:$B$240,2,FALSE)),"")</f>
        <v/>
      </c>
    </row>
    <row customHeight="1" ht="18.75" r="487" spans="2:47" x14ac:dyDescent="0.3">
      <c r="B487" t="s">
        <v>166</v>
      </c>
      <c r="C487" t="s">
        <v>116</v>
      </c>
      <c r="D487" t="s">
        <v>173</v>
      </c>
      <c r="E487" t="s">
        <v>146</v>
      </c>
      <c r="F487" t="s">
        <v>150</v>
      </c>
      <c r="G487" t="s">
        <v>177</v>
      </c>
      <c r="H487" t="s">
        <v>181</v>
      </c>
      <c r="I487" t="s">
        <v>152</v>
      </c>
      <c r="J487" t="s">
        <v>98</v>
      </c>
      <c r="K487" t="n">
        <v>14.0</v>
      </c>
      <c r="L487" s="30">
        <f si="140" t="shared"/>
        <v>0</v>
      </c>
      <c r="M487" s="6"/>
      <c r="N487" s="35" t="str">
        <f si="141" t="shared"/>
        <v/>
      </c>
      <c r="O487" s="59">
        <f>(IF(ISNUMBER(MATCH(B487,Sheet4!$K$92:$K$101,0)),1,0)+IF(ISNUMBER(MATCH(C487,Sheet4!$K$92:$K$101,0)),1,0)+IF(ISNUMBER(MATCH(D487,Sheet4!$K$92:$K$101,0)),1,0)+IF(ISNUMBER(MATCH(E487,Sheet4!$K$92:$K$101,0)),1,0)+IF(ISNUMBER(MATCH(F487,Sheet4!$K$92:$K$101,0)),1,0)+IF(ISNUMBER(MATCH(G487,Sheet4!$K$92:$K$101,0)),1,0)+IF(ISNUMBER(MATCH(H487,Sheet4!$K$92:$K$101,0)),1,0)+IF(ISNUMBER(MATCH(I487,Sheet4!$K$92:$K$101,0)),1,0)+IF(ISNUMBER(MATCH(J487,Sheet4!$K$92:$K$101,0)),1,0))
-
(IF(ISNUMBER(MATCH(B487,Sheet4!$F$2:$F$11,0)),1,0)+IF(ISNUMBER(MATCH(C487,Sheet4!$F$2:$F$11,0)),1,0)+IF(ISNUMBER(MATCH(D487,Sheet4!$F$2:$F$11,0)),1,0)+IF(ISNUMBER(MATCH(E487,Sheet4!$F$2:$F$11,0)),1,0)+IF(ISNUMBER(MATCH(F487,Sheet4!$F$2:$F$11,0)),1,0)+IF(ISNUMBER(MATCH(G487,Sheet4!$F$2:$F$11,0)),1,0)+IF(ISNUMBER(MATCH(H487,Sheet4!$F$2:$F$11,0)),1,0)+IF(ISNUMBER(MATCH(I487,Sheet4!$F$2:$F$11,0)),1,0)+IF(ISNUMBER(MATCH(J487,Sheet4!$F$2:$F$11,0)),1,0))</f>
        <v>0</v>
      </c>
      <c r="P487" s="40" t="str">
        <f>IFERROR(INDEX(Sheet4!$G:$G,MATCH(Sheet1!B487,Sheet4!$F:$F,0))+INDEX(Sheet4!$G:$G,MATCH(Sheet1!C487,Sheet4!$F:$F,0))+INDEX(Sheet4!$G:$G,MATCH(Sheet1!D487,Sheet4!$F:$F,0))+INDEX(Sheet4!$G:$G,MATCH(Sheet1!E487,Sheet4!$F:$F,0))+INDEX(Sheet4!$G:$G,MATCH(Sheet1!F487,Sheet4!$F:$F,0))+INDEX(Sheet4!$G:$G,MATCH(Sheet1!G487,Sheet4!$F:$F,0))+INDEX(Sheet4!$G:$G,MATCH(Sheet1!H487,Sheet4!$F:$F,0))+INDEX(Sheet4!$G:$G,MATCH(Sheet1!I487,Sheet4!$F:$F,0))+INDEX(Sheet4!$G:$G,MATCH(Sheet1!J487,Sheet4!$F:$F,0)),"")</f>
        <v/>
      </c>
      <c r="Q487" s="15"/>
      <c r="AF487">
        <f si="143" t="shared"/>
        <v>0</v>
      </c>
      <c r="AH487">
        <v>464</v>
      </c>
      <c r="AI487" t="str">
        <f si="142" t="shared"/>
        <v>Ben SimmonsTrae YoungDevin BookerMonte MorrisJoe InglesGerald GreenJosh JacksonDerrick FavorsRudy Gobert</v>
      </c>
      <c r="AJ487">
        <f si="144" t="shared"/>
        <v>0</v>
      </c>
      <c r="AK487">
        <f si="145" t="shared"/>
        <v>0</v>
      </c>
      <c r="AL487">
        <f si="146" t="shared"/>
        <v>0</v>
      </c>
      <c r="AM487">
        <f si="147" t="shared"/>
        <v>0</v>
      </c>
      <c r="AN487">
        <f si="148" t="shared"/>
        <v>0</v>
      </c>
      <c r="AO487">
        <f si="149" t="shared"/>
        <v>0</v>
      </c>
      <c r="AP487">
        <f si="150" t="shared"/>
        <v>0</v>
      </c>
      <c r="AQ487">
        <f si="151" t="shared"/>
        <v>0</v>
      </c>
      <c r="AR487">
        <f si="152" t="shared"/>
        <v>0</v>
      </c>
      <c r="AS487">
        <f si="153" t="shared"/>
        <v>0</v>
      </c>
      <c r="AU487" t="str">
        <f>IFERROR(VLOOKUP(C487,Results!$A$2:$B$240,2,FALSE)+VLOOKUP(D487,Results!$A$2:$B$240,2,FALSE)+VLOOKUP(E487,Results!$A$2:$B$240,2,FALSE)+VLOOKUP(F487,Results!$A$2:$B$240,2,FALSE)+VLOOKUP(G487,Results!$A$2:$B$240,2,FALSE)+VLOOKUP(H487,Results!$A$2:$B$240,2,FALSE)+VLOOKUP(I487,Results!$A$2:$B$240,2,FALSE)+VLOOKUP(J487,Results!$A$2:$B$240,2,FALSE)+VLOOKUP(B487,Results!$A$2:$B$240,2,FALSE)-MIN(VLOOKUP(C487,Results!$A$2:$B$240,2,FALSE),VLOOKUP(D487,Results!$A$2:$B$240,2,FALSE),VLOOKUP(E487,Results!$A$2:$B$240,2,FALSE),VLOOKUP(F487,Results!$A$2:$B$240,2,FALSE),VLOOKUP(G487,Results!$A$2:$B$240,2,FALSE),VLOOKUP(H487,Results!$A$2:$B$240,2,FALSE),VLOOKUP(I487,Results!$A$2:$B$240,2,FALSE),VLOOKUP(J487,Results!$A$2:$B$240,2,FALSE),VLOOKUP(B487,Results!$A$2:$B$240,2,FALSE)),"")</f>
        <v/>
      </c>
    </row>
    <row customHeight="1" ht="18.75" r="488" spans="2:47" x14ac:dyDescent="0.3">
      <c r="B488" t="s">
        <v>87</v>
      </c>
      <c r="C488" t="s">
        <v>170</v>
      </c>
      <c r="D488" t="s">
        <v>173</v>
      </c>
      <c r="E488" t="s">
        <v>146</v>
      </c>
      <c r="F488" t="s">
        <v>150</v>
      </c>
      <c r="G488" t="s">
        <v>177</v>
      </c>
      <c r="H488" t="s">
        <v>93</v>
      </c>
      <c r="I488" t="s">
        <v>152</v>
      </c>
      <c r="J488" t="s">
        <v>156</v>
      </c>
      <c r="K488" t="n">
        <v>14.0</v>
      </c>
      <c r="L488" s="30">
        <f si="140" t="shared"/>
        <v>0</v>
      </c>
      <c r="M488" s="6"/>
      <c r="N488" s="35" t="str">
        <f si="141" t="shared"/>
        <v/>
      </c>
      <c r="O488" s="59">
        <f>(IF(ISNUMBER(MATCH(B488,Sheet4!$K$92:$K$101,0)),1,0)+IF(ISNUMBER(MATCH(C488,Sheet4!$K$92:$K$101,0)),1,0)+IF(ISNUMBER(MATCH(D488,Sheet4!$K$92:$K$101,0)),1,0)+IF(ISNUMBER(MATCH(E488,Sheet4!$K$92:$K$101,0)),1,0)+IF(ISNUMBER(MATCH(F488,Sheet4!$K$92:$K$101,0)),1,0)+IF(ISNUMBER(MATCH(G488,Sheet4!$K$92:$K$101,0)),1,0)+IF(ISNUMBER(MATCH(H488,Sheet4!$K$92:$K$101,0)),1,0)+IF(ISNUMBER(MATCH(I488,Sheet4!$K$92:$K$101,0)),1,0)+IF(ISNUMBER(MATCH(J488,Sheet4!$K$92:$K$101,0)),1,0))
-
(IF(ISNUMBER(MATCH(B488,Sheet4!$F$2:$F$11,0)),1,0)+IF(ISNUMBER(MATCH(C488,Sheet4!$F$2:$F$11,0)),1,0)+IF(ISNUMBER(MATCH(D488,Sheet4!$F$2:$F$11,0)),1,0)+IF(ISNUMBER(MATCH(E488,Sheet4!$F$2:$F$11,0)),1,0)+IF(ISNUMBER(MATCH(F488,Sheet4!$F$2:$F$11,0)),1,0)+IF(ISNUMBER(MATCH(G488,Sheet4!$F$2:$F$11,0)),1,0)+IF(ISNUMBER(MATCH(H488,Sheet4!$F$2:$F$11,0)),1,0)+IF(ISNUMBER(MATCH(I488,Sheet4!$F$2:$F$11,0)),1,0)+IF(ISNUMBER(MATCH(J488,Sheet4!$F$2:$F$11,0)),1,0))</f>
        <v>0</v>
      </c>
      <c r="P488" s="40" t="str">
        <f>IFERROR(INDEX(Sheet4!$G:$G,MATCH(Sheet1!B488,Sheet4!$F:$F,0))+INDEX(Sheet4!$G:$G,MATCH(Sheet1!C488,Sheet4!$F:$F,0))+INDEX(Sheet4!$G:$G,MATCH(Sheet1!D488,Sheet4!$F:$F,0))+INDEX(Sheet4!$G:$G,MATCH(Sheet1!E488,Sheet4!$F:$F,0))+INDEX(Sheet4!$G:$G,MATCH(Sheet1!F488,Sheet4!$F:$F,0))+INDEX(Sheet4!$G:$G,MATCH(Sheet1!G488,Sheet4!$F:$F,0))+INDEX(Sheet4!$G:$G,MATCH(Sheet1!H488,Sheet4!$F:$F,0))+INDEX(Sheet4!$G:$G,MATCH(Sheet1!I488,Sheet4!$F:$F,0))+INDEX(Sheet4!$G:$G,MATCH(Sheet1!J488,Sheet4!$F:$F,0)),"")</f>
        <v/>
      </c>
      <c r="Q488" s="15"/>
      <c r="AF488">
        <f si="143" t="shared"/>
        <v>0</v>
      </c>
      <c r="AH488">
        <v>465</v>
      </c>
      <c r="AI488" t="str">
        <f si="142" t="shared"/>
        <v>Ben SimmonsLandry ShametDevin BookerMonte MorrisWill BartonKelly OubreJosh JacksonPaul MillsapRudy Gobert</v>
      </c>
      <c r="AJ488">
        <f si="144" t="shared"/>
        <v>0</v>
      </c>
      <c r="AK488">
        <f si="145" t="shared"/>
        <v>0</v>
      </c>
      <c r="AL488">
        <f si="146" t="shared"/>
        <v>0</v>
      </c>
      <c r="AM488">
        <f si="147" t="shared"/>
        <v>0</v>
      </c>
      <c r="AN488">
        <f si="148" t="shared"/>
        <v>0</v>
      </c>
      <c r="AO488">
        <f si="149" t="shared"/>
        <v>0</v>
      </c>
      <c r="AP488">
        <f si="150" t="shared"/>
        <v>0</v>
      </c>
      <c r="AQ488">
        <f si="151" t="shared"/>
        <v>0</v>
      </c>
      <c r="AR488">
        <f si="152" t="shared"/>
        <v>0</v>
      </c>
      <c r="AS488">
        <f si="153" t="shared"/>
        <v>0</v>
      </c>
      <c r="AU488" t="str">
        <f>IFERROR(VLOOKUP(C488,Results!$A$2:$B$240,2,FALSE)+VLOOKUP(D488,Results!$A$2:$B$240,2,FALSE)+VLOOKUP(E488,Results!$A$2:$B$240,2,FALSE)+VLOOKUP(F488,Results!$A$2:$B$240,2,FALSE)+VLOOKUP(G488,Results!$A$2:$B$240,2,FALSE)+VLOOKUP(H488,Results!$A$2:$B$240,2,FALSE)+VLOOKUP(I488,Results!$A$2:$B$240,2,FALSE)+VLOOKUP(J488,Results!$A$2:$B$240,2,FALSE)+VLOOKUP(B488,Results!$A$2:$B$240,2,FALSE)-MIN(VLOOKUP(C488,Results!$A$2:$B$240,2,FALSE),VLOOKUP(D488,Results!$A$2:$B$240,2,FALSE),VLOOKUP(E488,Results!$A$2:$B$240,2,FALSE),VLOOKUP(F488,Results!$A$2:$B$240,2,FALSE),VLOOKUP(G488,Results!$A$2:$B$240,2,FALSE),VLOOKUP(H488,Results!$A$2:$B$240,2,FALSE),VLOOKUP(I488,Results!$A$2:$B$240,2,FALSE),VLOOKUP(J488,Results!$A$2:$B$240,2,FALSE),VLOOKUP(B488,Results!$A$2:$B$240,2,FALSE)),"")</f>
        <v/>
      </c>
    </row>
    <row customHeight="1" ht="18.75" r="489" spans="2:47" x14ac:dyDescent="0.3">
      <c r="B489" t="s">
        <v>166</v>
      </c>
      <c r="C489" t="s">
        <v>171</v>
      </c>
      <c r="D489" t="s">
        <v>145</v>
      </c>
      <c r="E489" t="s">
        <v>146</v>
      </c>
      <c r="F489" t="s">
        <v>178</v>
      </c>
      <c r="G489" t="s">
        <v>90</v>
      </c>
      <c r="H489" t="s">
        <v>181</v>
      </c>
      <c r="I489" t="s">
        <v>152</v>
      </c>
      <c r="J489" t="s">
        <v>187</v>
      </c>
      <c r="K489" t="n">
        <v>14.0</v>
      </c>
      <c r="L489" s="30">
        <f si="140" t="shared"/>
        <v>0</v>
      </c>
      <c r="M489" s="6"/>
      <c r="N489" s="35" t="str">
        <f si="141" t="shared"/>
        <v/>
      </c>
      <c r="O489" s="59">
        <f>(IF(ISNUMBER(MATCH(B489,Sheet4!$K$92:$K$101,0)),1,0)+IF(ISNUMBER(MATCH(C489,Sheet4!$K$92:$K$101,0)),1,0)+IF(ISNUMBER(MATCH(D489,Sheet4!$K$92:$K$101,0)),1,0)+IF(ISNUMBER(MATCH(E489,Sheet4!$K$92:$K$101,0)),1,0)+IF(ISNUMBER(MATCH(F489,Sheet4!$K$92:$K$101,0)),1,0)+IF(ISNUMBER(MATCH(G489,Sheet4!$K$92:$K$101,0)),1,0)+IF(ISNUMBER(MATCH(H489,Sheet4!$K$92:$K$101,0)),1,0)+IF(ISNUMBER(MATCH(I489,Sheet4!$K$92:$K$101,0)),1,0)+IF(ISNUMBER(MATCH(J489,Sheet4!$K$92:$K$101,0)),1,0))
-
(IF(ISNUMBER(MATCH(B489,Sheet4!$F$2:$F$11,0)),1,0)+IF(ISNUMBER(MATCH(C489,Sheet4!$F$2:$F$11,0)),1,0)+IF(ISNUMBER(MATCH(D489,Sheet4!$F$2:$F$11,0)),1,0)+IF(ISNUMBER(MATCH(E489,Sheet4!$F$2:$F$11,0)),1,0)+IF(ISNUMBER(MATCH(F489,Sheet4!$F$2:$F$11,0)),1,0)+IF(ISNUMBER(MATCH(G489,Sheet4!$F$2:$F$11,0)),1,0)+IF(ISNUMBER(MATCH(H489,Sheet4!$F$2:$F$11,0)),1,0)+IF(ISNUMBER(MATCH(I489,Sheet4!$F$2:$F$11,0)),1,0)+IF(ISNUMBER(MATCH(J489,Sheet4!$F$2:$F$11,0)),1,0))</f>
        <v>0</v>
      </c>
      <c r="P489" s="40" t="str">
        <f>IFERROR(INDEX(Sheet4!$G:$G,MATCH(Sheet1!B489,Sheet4!$F:$F,0))+INDEX(Sheet4!$G:$G,MATCH(Sheet1!C489,Sheet4!$F:$F,0))+INDEX(Sheet4!$G:$G,MATCH(Sheet1!D489,Sheet4!$F:$F,0))+INDEX(Sheet4!$G:$G,MATCH(Sheet1!E489,Sheet4!$F:$F,0))+INDEX(Sheet4!$G:$G,MATCH(Sheet1!F489,Sheet4!$F:$F,0))+INDEX(Sheet4!$G:$G,MATCH(Sheet1!G489,Sheet4!$F:$F,0))+INDEX(Sheet4!$G:$G,MATCH(Sheet1!H489,Sheet4!$F:$F,0))+INDEX(Sheet4!$G:$G,MATCH(Sheet1!I489,Sheet4!$F:$F,0))+INDEX(Sheet4!$G:$G,MATCH(Sheet1!J489,Sheet4!$F:$F,0)),"")</f>
        <v/>
      </c>
      <c r="Q489" s="15"/>
      <c r="AF489">
        <f si="143" t="shared"/>
        <v>0</v>
      </c>
      <c r="AH489">
        <v>466</v>
      </c>
      <c r="AI489" t="str">
        <f si="142" t="shared"/>
        <v>Ben SimmonsLandry ShametDevin BookerMonte MorrisWill BartonCorey BrewerJohn CollinsPaul MillsapKarl-Anthony Towns</v>
      </c>
      <c r="AJ489">
        <f si="144" t="shared"/>
        <v>0</v>
      </c>
      <c r="AK489">
        <f si="145" t="shared"/>
        <v>0</v>
      </c>
      <c r="AL489">
        <f si="146" t="shared"/>
        <v>0</v>
      </c>
      <c r="AM489">
        <f si="147" t="shared"/>
        <v>0</v>
      </c>
      <c r="AN489">
        <f si="148" t="shared"/>
        <v>0</v>
      </c>
      <c r="AO489">
        <f si="149" t="shared"/>
        <v>0</v>
      </c>
      <c r="AP489">
        <f si="150" t="shared"/>
        <v>0</v>
      </c>
      <c r="AQ489">
        <f si="151" t="shared"/>
        <v>0</v>
      </c>
      <c r="AR489">
        <f si="152" t="shared"/>
        <v>0</v>
      </c>
      <c r="AS489">
        <f si="153" t="shared"/>
        <v>0</v>
      </c>
      <c r="AU489" t="str">
        <f>IFERROR(VLOOKUP(C489,Results!$A$2:$B$240,2,FALSE)+VLOOKUP(D489,Results!$A$2:$B$240,2,FALSE)+VLOOKUP(E489,Results!$A$2:$B$240,2,FALSE)+VLOOKUP(F489,Results!$A$2:$B$240,2,FALSE)+VLOOKUP(G489,Results!$A$2:$B$240,2,FALSE)+VLOOKUP(H489,Results!$A$2:$B$240,2,FALSE)+VLOOKUP(I489,Results!$A$2:$B$240,2,FALSE)+VLOOKUP(J489,Results!$A$2:$B$240,2,FALSE)+VLOOKUP(B489,Results!$A$2:$B$240,2,FALSE)-MIN(VLOOKUP(C489,Results!$A$2:$B$240,2,FALSE),VLOOKUP(D489,Results!$A$2:$B$240,2,FALSE),VLOOKUP(E489,Results!$A$2:$B$240,2,FALSE),VLOOKUP(F489,Results!$A$2:$B$240,2,FALSE),VLOOKUP(G489,Results!$A$2:$B$240,2,FALSE),VLOOKUP(H489,Results!$A$2:$B$240,2,FALSE),VLOOKUP(I489,Results!$A$2:$B$240,2,FALSE),VLOOKUP(J489,Results!$A$2:$B$240,2,FALSE),VLOOKUP(B489,Results!$A$2:$B$240,2,FALSE)),"")</f>
        <v/>
      </c>
    </row>
    <row customHeight="1" ht="18.75" r="490" spans="2:47" x14ac:dyDescent="0.3">
      <c r="B490" t="s">
        <v>166</v>
      </c>
      <c r="C490" t="s">
        <v>116</v>
      </c>
      <c r="D490" t="s">
        <v>172</v>
      </c>
      <c r="E490" t="s">
        <v>173</v>
      </c>
      <c r="F490" t="s">
        <v>150</v>
      </c>
      <c r="G490" t="s">
        <v>100</v>
      </c>
      <c r="H490" t="s">
        <v>181</v>
      </c>
      <c r="I490" t="s">
        <v>152</v>
      </c>
      <c r="J490" t="s">
        <v>187</v>
      </c>
      <c r="K490" t="n">
        <v>14.0</v>
      </c>
      <c r="L490" s="30">
        <f si="140" t="shared"/>
        <v>0</v>
      </c>
      <c r="M490" s="6"/>
      <c r="N490" s="35" t="str">
        <f si="141" t="shared"/>
        <v/>
      </c>
      <c r="O490" s="59">
        <f>(IF(ISNUMBER(MATCH(B490,Sheet4!$K$92:$K$101,0)),1,0)+IF(ISNUMBER(MATCH(C490,Sheet4!$K$92:$K$101,0)),1,0)+IF(ISNUMBER(MATCH(D490,Sheet4!$K$92:$K$101,0)),1,0)+IF(ISNUMBER(MATCH(E490,Sheet4!$K$92:$K$101,0)),1,0)+IF(ISNUMBER(MATCH(F490,Sheet4!$K$92:$K$101,0)),1,0)+IF(ISNUMBER(MATCH(G490,Sheet4!$K$92:$K$101,0)),1,0)+IF(ISNUMBER(MATCH(H490,Sheet4!$K$92:$K$101,0)),1,0)+IF(ISNUMBER(MATCH(I490,Sheet4!$K$92:$K$101,0)),1,0)+IF(ISNUMBER(MATCH(J490,Sheet4!$K$92:$K$101,0)),1,0))
-
(IF(ISNUMBER(MATCH(B490,Sheet4!$F$2:$F$11,0)),1,0)+IF(ISNUMBER(MATCH(C490,Sheet4!$F$2:$F$11,0)),1,0)+IF(ISNUMBER(MATCH(D490,Sheet4!$F$2:$F$11,0)),1,0)+IF(ISNUMBER(MATCH(E490,Sheet4!$F$2:$F$11,0)),1,0)+IF(ISNUMBER(MATCH(F490,Sheet4!$F$2:$F$11,0)),1,0)+IF(ISNUMBER(MATCH(G490,Sheet4!$F$2:$F$11,0)),1,0)+IF(ISNUMBER(MATCH(H490,Sheet4!$F$2:$F$11,0)),1,0)+IF(ISNUMBER(MATCH(I490,Sheet4!$F$2:$F$11,0)),1,0)+IF(ISNUMBER(MATCH(J490,Sheet4!$F$2:$F$11,0)),1,0))</f>
        <v>0</v>
      </c>
      <c r="P490" s="40" t="str">
        <f>IFERROR(INDEX(Sheet4!$G:$G,MATCH(Sheet1!B490,Sheet4!$F:$F,0))+INDEX(Sheet4!$G:$G,MATCH(Sheet1!C490,Sheet4!$F:$F,0))+INDEX(Sheet4!$G:$G,MATCH(Sheet1!D490,Sheet4!$F:$F,0))+INDEX(Sheet4!$G:$G,MATCH(Sheet1!E490,Sheet4!$F:$F,0))+INDEX(Sheet4!$G:$G,MATCH(Sheet1!F490,Sheet4!$F:$F,0))+INDEX(Sheet4!$G:$G,MATCH(Sheet1!G490,Sheet4!$F:$F,0))+INDEX(Sheet4!$G:$G,MATCH(Sheet1!H490,Sheet4!$F:$F,0))+INDEX(Sheet4!$G:$G,MATCH(Sheet1!I490,Sheet4!$F:$F,0))+INDEX(Sheet4!$G:$G,MATCH(Sheet1!J490,Sheet4!$F:$F,0)),"")</f>
        <v/>
      </c>
      <c r="Q490" s="15"/>
      <c r="AF490">
        <f si="143" t="shared"/>
        <v>0</v>
      </c>
      <c r="AH490">
        <v>467</v>
      </c>
      <c r="AI490" t="str">
        <f si="142" t="shared"/>
        <v>Ben SimmonsIsaiah CanaanDevin BookerMonte MorrisTaurean PrinceJae CrowderJohn CollinsPaul MillsapJoel Embiid</v>
      </c>
      <c r="AJ490">
        <f si="144" t="shared"/>
        <v>0</v>
      </c>
      <c r="AK490">
        <f si="145" t="shared"/>
        <v>0</v>
      </c>
      <c r="AL490">
        <f si="146" t="shared"/>
        <v>0</v>
      </c>
      <c r="AM490">
        <f si="147" t="shared"/>
        <v>0</v>
      </c>
      <c r="AN490">
        <f si="148" t="shared"/>
        <v>0</v>
      </c>
      <c r="AO490">
        <f si="149" t="shared"/>
        <v>0</v>
      </c>
      <c r="AP490">
        <f si="150" t="shared"/>
        <v>0</v>
      </c>
      <c r="AQ490">
        <f si="151" t="shared"/>
        <v>0</v>
      </c>
      <c r="AR490">
        <f si="152" t="shared"/>
        <v>0</v>
      </c>
      <c r="AS490">
        <f si="153" t="shared"/>
        <v>0</v>
      </c>
      <c r="AU490" t="str">
        <f>IFERROR(VLOOKUP(C490,Results!$A$2:$B$240,2,FALSE)+VLOOKUP(D490,Results!$A$2:$B$240,2,FALSE)+VLOOKUP(E490,Results!$A$2:$B$240,2,FALSE)+VLOOKUP(F490,Results!$A$2:$B$240,2,FALSE)+VLOOKUP(G490,Results!$A$2:$B$240,2,FALSE)+VLOOKUP(H490,Results!$A$2:$B$240,2,FALSE)+VLOOKUP(I490,Results!$A$2:$B$240,2,FALSE)+VLOOKUP(J490,Results!$A$2:$B$240,2,FALSE)+VLOOKUP(B490,Results!$A$2:$B$240,2,FALSE)-MIN(VLOOKUP(C490,Results!$A$2:$B$240,2,FALSE),VLOOKUP(D490,Results!$A$2:$B$240,2,FALSE),VLOOKUP(E490,Results!$A$2:$B$240,2,FALSE),VLOOKUP(F490,Results!$A$2:$B$240,2,FALSE),VLOOKUP(G490,Results!$A$2:$B$240,2,FALSE),VLOOKUP(H490,Results!$A$2:$B$240,2,FALSE),VLOOKUP(I490,Results!$A$2:$B$240,2,FALSE),VLOOKUP(J490,Results!$A$2:$B$240,2,FALSE),VLOOKUP(B490,Results!$A$2:$B$240,2,FALSE)),"")</f>
        <v/>
      </c>
    </row>
    <row customHeight="1" ht="18.75" r="491" spans="2:47" x14ac:dyDescent="0.3">
      <c r="B491" t="s">
        <v>166</v>
      </c>
      <c r="C491" t="s">
        <v>170</v>
      </c>
      <c r="D491" t="s">
        <v>172</v>
      </c>
      <c r="E491" t="s">
        <v>158</v>
      </c>
      <c r="F491" t="s">
        <v>177</v>
      </c>
      <c r="G491" t="s">
        <v>100</v>
      </c>
      <c r="H491" t="s">
        <v>92</v>
      </c>
      <c r="I491" t="s">
        <v>93</v>
      </c>
      <c r="J491" t="s">
        <v>186</v>
      </c>
      <c r="K491" t="n">
        <v>14.0</v>
      </c>
      <c r="L491" s="30">
        <f si="140" t="shared"/>
        <v>0</v>
      </c>
      <c r="M491" s="6"/>
      <c r="N491" s="35" t="str">
        <f si="141" t="shared"/>
        <v/>
      </c>
      <c r="O491" s="59">
        <f>(IF(ISNUMBER(MATCH(B491,Sheet4!$K$92:$K$101,0)),1,0)+IF(ISNUMBER(MATCH(C491,Sheet4!$K$92:$K$101,0)),1,0)+IF(ISNUMBER(MATCH(D491,Sheet4!$K$92:$K$101,0)),1,0)+IF(ISNUMBER(MATCH(E491,Sheet4!$K$92:$K$101,0)),1,0)+IF(ISNUMBER(MATCH(F491,Sheet4!$K$92:$K$101,0)),1,0)+IF(ISNUMBER(MATCH(G491,Sheet4!$K$92:$K$101,0)),1,0)+IF(ISNUMBER(MATCH(H491,Sheet4!$K$92:$K$101,0)),1,0)+IF(ISNUMBER(MATCH(I491,Sheet4!$K$92:$K$101,0)),1,0)+IF(ISNUMBER(MATCH(J491,Sheet4!$K$92:$K$101,0)),1,0))
-
(IF(ISNUMBER(MATCH(B491,Sheet4!$F$2:$F$11,0)),1,0)+IF(ISNUMBER(MATCH(C491,Sheet4!$F$2:$F$11,0)),1,0)+IF(ISNUMBER(MATCH(D491,Sheet4!$F$2:$F$11,0)),1,0)+IF(ISNUMBER(MATCH(E491,Sheet4!$F$2:$F$11,0)),1,0)+IF(ISNUMBER(MATCH(F491,Sheet4!$F$2:$F$11,0)),1,0)+IF(ISNUMBER(MATCH(G491,Sheet4!$F$2:$F$11,0)),1,0)+IF(ISNUMBER(MATCH(H491,Sheet4!$F$2:$F$11,0)),1,0)+IF(ISNUMBER(MATCH(I491,Sheet4!$F$2:$F$11,0)),1,0)+IF(ISNUMBER(MATCH(J491,Sheet4!$F$2:$F$11,0)),1,0))</f>
        <v>0</v>
      </c>
      <c r="P491" s="40" t="str">
        <f>IFERROR(INDEX(Sheet4!$G:$G,MATCH(Sheet1!B491,Sheet4!$F:$F,0))+INDEX(Sheet4!$G:$G,MATCH(Sheet1!C491,Sheet4!$F:$F,0))+INDEX(Sheet4!$G:$G,MATCH(Sheet1!D491,Sheet4!$F:$F,0))+INDEX(Sheet4!$G:$G,MATCH(Sheet1!E491,Sheet4!$F:$F,0))+INDEX(Sheet4!$G:$G,MATCH(Sheet1!F491,Sheet4!$F:$F,0))+INDEX(Sheet4!$G:$G,MATCH(Sheet1!G491,Sheet4!$F:$F,0))+INDEX(Sheet4!$G:$G,MATCH(Sheet1!H491,Sheet4!$F:$F,0))+INDEX(Sheet4!$G:$G,MATCH(Sheet1!I491,Sheet4!$F:$F,0))+INDEX(Sheet4!$G:$G,MATCH(Sheet1!J491,Sheet4!$F:$F,0)),"")</f>
        <v/>
      </c>
      <c r="Q491" s="15"/>
      <c r="AF491">
        <f si="143" t="shared"/>
        <v>0</v>
      </c>
      <c r="AH491">
        <v>468</v>
      </c>
      <c r="AI491" t="str">
        <f si="142" t="shared"/>
        <v>Ben SimmonsRicky RubioDevin BookerMonte MorrisKelly OubreJae CrowderJosh JacksonTrey LylesKarl-Anthony Towns</v>
      </c>
      <c r="AJ491">
        <f si="144" t="shared"/>
        <v>0</v>
      </c>
      <c r="AK491">
        <f si="145" t="shared"/>
        <v>0</v>
      </c>
      <c r="AL491">
        <f si="146" t="shared"/>
        <v>0</v>
      </c>
      <c r="AM491">
        <f si="147" t="shared"/>
        <v>0</v>
      </c>
      <c r="AN491">
        <f si="148" t="shared"/>
        <v>0</v>
      </c>
      <c r="AO491">
        <f si="149" t="shared"/>
        <v>0</v>
      </c>
      <c r="AP491">
        <f si="150" t="shared"/>
        <v>0</v>
      </c>
      <c r="AQ491">
        <f si="151" t="shared"/>
        <v>0</v>
      </c>
      <c r="AR491">
        <f si="152" t="shared"/>
        <v>0</v>
      </c>
      <c r="AS491">
        <f si="153" t="shared"/>
        <v>0</v>
      </c>
      <c r="AU491" t="str">
        <f>IFERROR(VLOOKUP(C491,Results!$A$2:$B$240,2,FALSE)+VLOOKUP(D491,Results!$A$2:$B$240,2,FALSE)+VLOOKUP(E491,Results!$A$2:$B$240,2,FALSE)+VLOOKUP(F491,Results!$A$2:$B$240,2,FALSE)+VLOOKUP(G491,Results!$A$2:$B$240,2,FALSE)+VLOOKUP(H491,Results!$A$2:$B$240,2,FALSE)+VLOOKUP(I491,Results!$A$2:$B$240,2,FALSE)+VLOOKUP(J491,Results!$A$2:$B$240,2,FALSE)+VLOOKUP(B491,Results!$A$2:$B$240,2,FALSE)-MIN(VLOOKUP(C491,Results!$A$2:$B$240,2,FALSE),VLOOKUP(D491,Results!$A$2:$B$240,2,FALSE),VLOOKUP(E491,Results!$A$2:$B$240,2,FALSE),VLOOKUP(F491,Results!$A$2:$B$240,2,FALSE),VLOOKUP(G491,Results!$A$2:$B$240,2,FALSE),VLOOKUP(H491,Results!$A$2:$B$240,2,FALSE),VLOOKUP(I491,Results!$A$2:$B$240,2,FALSE),VLOOKUP(J491,Results!$A$2:$B$240,2,FALSE),VLOOKUP(B491,Results!$A$2:$B$240,2,FALSE)),"")</f>
        <v/>
      </c>
    </row>
    <row customHeight="1" ht="18.75" r="492" spans="2:47" x14ac:dyDescent="0.3">
      <c r="B492" t="s">
        <v>166</v>
      </c>
      <c r="C492" t="s">
        <v>87</v>
      </c>
      <c r="D492" t="s">
        <v>146</v>
      </c>
      <c r="E492" t="s">
        <v>148</v>
      </c>
      <c r="F492" t="s">
        <v>177</v>
      </c>
      <c r="G492" t="s">
        <v>180</v>
      </c>
      <c r="H492" t="s">
        <v>93</v>
      </c>
      <c r="I492" t="s">
        <v>181</v>
      </c>
      <c r="J492" t="s">
        <v>156</v>
      </c>
      <c r="K492" t="n">
        <v>14.0</v>
      </c>
      <c r="L492" s="30">
        <f si="140" t="shared"/>
        <v>0</v>
      </c>
      <c r="M492" s="6"/>
      <c r="N492" s="35" t="str">
        <f si="141" t="shared"/>
        <v/>
      </c>
      <c r="O492" s="59">
        <f>(IF(ISNUMBER(MATCH(B492,Sheet4!$K$92:$K$101,0)),1,0)+IF(ISNUMBER(MATCH(C492,Sheet4!$K$92:$K$101,0)),1,0)+IF(ISNUMBER(MATCH(D492,Sheet4!$K$92:$K$101,0)),1,0)+IF(ISNUMBER(MATCH(E492,Sheet4!$K$92:$K$101,0)),1,0)+IF(ISNUMBER(MATCH(F492,Sheet4!$K$92:$K$101,0)),1,0)+IF(ISNUMBER(MATCH(G492,Sheet4!$K$92:$K$101,0)),1,0)+IF(ISNUMBER(MATCH(H492,Sheet4!$K$92:$K$101,0)),1,0)+IF(ISNUMBER(MATCH(I492,Sheet4!$K$92:$K$101,0)),1,0)+IF(ISNUMBER(MATCH(J492,Sheet4!$K$92:$K$101,0)),1,0))
-
(IF(ISNUMBER(MATCH(B492,Sheet4!$F$2:$F$11,0)),1,0)+IF(ISNUMBER(MATCH(C492,Sheet4!$F$2:$F$11,0)),1,0)+IF(ISNUMBER(MATCH(D492,Sheet4!$F$2:$F$11,0)),1,0)+IF(ISNUMBER(MATCH(E492,Sheet4!$F$2:$F$11,0)),1,0)+IF(ISNUMBER(MATCH(F492,Sheet4!$F$2:$F$11,0)),1,0)+IF(ISNUMBER(MATCH(G492,Sheet4!$F$2:$F$11,0)),1,0)+IF(ISNUMBER(MATCH(H492,Sheet4!$F$2:$F$11,0)),1,0)+IF(ISNUMBER(MATCH(I492,Sheet4!$F$2:$F$11,0)),1,0)+IF(ISNUMBER(MATCH(J492,Sheet4!$F$2:$F$11,0)),1,0))</f>
        <v>0</v>
      </c>
      <c r="P492" s="40" t="str">
        <f>IFERROR(INDEX(Sheet4!$G:$G,MATCH(Sheet1!B492,Sheet4!$F:$F,0))+INDEX(Sheet4!$G:$G,MATCH(Sheet1!C492,Sheet4!$F:$F,0))+INDEX(Sheet4!$G:$G,MATCH(Sheet1!D492,Sheet4!$F:$F,0))+INDEX(Sheet4!$G:$G,MATCH(Sheet1!E492,Sheet4!$F:$F,0))+INDEX(Sheet4!$G:$G,MATCH(Sheet1!F492,Sheet4!$F:$F,0))+INDEX(Sheet4!$G:$G,MATCH(Sheet1!G492,Sheet4!$F:$F,0))+INDEX(Sheet4!$G:$G,MATCH(Sheet1!H492,Sheet4!$F:$F,0))+INDEX(Sheet4!$G:$G,MATCH(Sheet1!I492,Sheet4!$F:$F,0))+INDEX(Sheet4!$G:$G,MATCH(Sheet1!J492,Sheet4!$F:$F,0)),"")</f>
        <v/>
      </c>
      <c r="Q492" s="15"/>
      <c r="AF492">
        <f si="143" t="shared"/>
        <v>0</v>
      </c>
      <c r="AH492">
        <v>469</v>
      </c>
      <c r="AI492" t="str">
        <f si="142" t="shared"/>
        <v>Ben SimmonsTrae YoungDevin BookerMalik BeasleyJae CrowderGerald GreenJohn CollinsPaul MillsapRudy Gobert</v>
      </c>
      <c r="AJ492">
        <f si="144" t="shared"/>
        <v>0</v>
      </c>
      <c r="AK492">
        <f si="145" t="shared"/>
        <v>0</v>
      </c>
      <c r="AL492">
        <f si="146" t="shared"/>
        <v>0</v>
      </c>
      <c r="AM492">
        <f si="147" t="shared"/>
        <v>0</v>
      </c>
      <c r="AN492">
        <f si="148" t="shared"/>
        <v>0</v>
      </c>
      <c r="AO492">
        <f si="149" t="shared"/>
        <v>0</v>
      </c>
      <c r="AP492">
        <f si="150" t="shared"/>
        <v>0</v>
      </c>
      <c r="AQ492">
        <f si="151" t="shared"/>
        <v>0</v>
      </c>
      <c r="AR492">
        <f si="152" t="shared"/>
        <v>0</v>
      </c>
      <c r="AS492">
        <f si="153" t="shared"/>
        <v>0</v>
      </c>
      <c r="AU492" t="str">
        <f>IFERROR(VLOOKUP(C492,Results!$A$2:$B$240,2,FALSE)+VLOOKUP(D492,Results!$A$2:$B$240,2,FALSE)+VLOOKUP(E492,Results!$A$2:$B$240,2,FALSE)+VLOOKUP(F492,Results!$A$2:$B$240,2,FALSE)+VLOOKUP(G492,Results!$A$2:$B$240,2,FALSE)+VLOOKUP(H492,Results!$A$2:$B$240,2,FALSE)+VLOOKUP(I492,Results!$A$2:$B$240,2,FALSE)+VLOOKUP(J492,Results!$A$2:$B$240,2,FALSE)+VLOOKUP(B492,Results!$A$2:$B$240,2,FALSE)-MIN(VLOOKUP(C492,Results!$A$2:$B$240,2,FALSE),VLOOKUP(D492,Results!$A$2:$B$240,2,FALSE),VLOOKUP(E492,Results!$A$2:$B$240,2,FALSE),VLOOKUP(F492,Results!$A$2:$B$240,2,FALSE),VLOOKUP(G492,Results!$A$2:$B$240,2,FALSE),VLOOKUP(H492,Results!$A$2:$B$240,2,FALSE),VLOOKUP(I492,Results!$A$2:$B$240,2,FALSE),VLOOKUP(J492,Results!$A$2:$B$240,2,FALSE),VLOOKUP(B492,Results!$A$2:$B$240,2,FALSE)),"")</f>
        <v/>
      </c>
    </row>
    <row customHeight="1" ht="18.75" r="493" spans="2:47" x14ac:dyDescent="0.3">
      <c r="B493" t="s">
        <v>166</v>
      </c>
      <c r="C493" t="s">
        <v>87</v>
      </c>
      <c r="D493" t="s">
        <v>173</v>
      </c>
      <c r="E493" t="s">
        <v>148</v>
      </c>
      <c r="F493" t="s">
        <v>178</v>
      </c>
      <c r="G493" t="s">
        <v>159</v>
      </c>
      <c r="H493" t="s">
        <v>153</v>
      </c>
      <c r="I493" t="s">
        <v>181</v>
      </c>
      <c r="J493" t="s">
        <v>187</v>
      </c>
      <c r="K493" t="n">
        <v>14.0</v>
      </c>
      <c r="L493" s="30">
        <f si="140" t="shared"/>
        <v>0</v>
      </c>
      <c r="M493" s="6"/>
      <c r="N493" s="35" t="str">
        <f si="141" t="shared"/>
        <v/>
      </c>
      <c r="O493" s="59">
        <f>(IF(ISNUMBER(MATCH(B493,Sheet4!$K$92:$K$101,0)),1,0)+IF(ISNUMBER(MATCH(C493,Sheet4!$K$92:$K$101,0)),1,0)+IF(ISNUMBER(MATCH(D493,Sheet4!$K$92:$K$101,0)),1,0)+IF(ISNUMBER(MATCH(E493,Sheet4!$K$92:$K$101,0)),1,0)+IF(ISNUMBER(MATCH(F493,Sheet4!$K$92:$K$101,0)),1,0)+IF(ISNUMBER(MATCH(G493,Sheet4!$K$92:$K$101,0)),1,0)+IF(ISNUMBER(MATCH(H493,Sheet4!$K$92:$K$101,0)),1,0)+IF(ISNUMBER(MATCH(I493,Sheet4!$K$92:$K$101,0)),1,0)+IF(ISNUMBER(MATCH(J493,Sheet4!$K$92:$K$101,0)),1,0))
-
(IF(ISNUMBER(MATCH(B493,Sheet4!$F$2:$F$11,0)),1,0)+IF(ISNUMBER(MATCH(C493,Sheet4!$F$2:$F$11,0)),1,0)+IF(ISNUMBER(MATCH(D493,Sheet4!$F$2:$F$11,0)),1,0)+IF(ISNUMBER(MATCH(E493,Sheet4!$F$2:$F$11,0)),1,0)+IF(ISNUMBER(MATCH(F493,Sheet4!$F$2:$F$11,0)),1,0)+IF(ISNUMBER(MATCH(G493,Sheet4!$F$2:$F$11,0)),1,0)+IF(ISNUMBER(MATCH(H493,Sheet4!$F$2:$F$11,0)),1,0)+IF(ISNUMBER(MATCH(I493,Sheet4!$F$2:$F$11,0)),1,0)+IF(ISNUMBER(MATCH(J493,Sheet4!$F$2:$F$11,0)),1,0))</f>
        <v>0</v>
      </c>
      <c r="P493" s="40" t="str">
        <f>IFERROR(INDEX(Sheet4!$G:$G,MATCH(Sheet1!B493,Sheet4!$F:$F,0))+INDEX(Sheet4!$G:$G,MATCH(Sheet1!C493,Sheet4!$F:$F,0))+INDEX(Sheet4!$G:$G,MATCH(Sheet1!D493,Sheet4!$F:$F,0))+INDEX(Sheet4!$G:$G,MATCH(Sheet1!E493,Sheet4!$F:$F,0))+INDEX(Sheet4!$G:$G,MATCH(Sheet1!F493,Sheet4!$F:$F,0))+INDEX(Sheet4!$G:$G,MATCH(Sheet1!G493,Sheet4!$F:$F,0))+INDEX(Sheet4!$G:$G,MATCH(Sheet1!H493,Sheet4!$F:$F,0))+INDEX(Sheet4!$G:$G,MATCH(Sheet1!I493,Sheet4!$F:$F,0))+INDEX(Sheet4!$G:$G,MATCH(Sheet1!J493,Sheet4!$F:$F,0)),"")</f>
        <v/>
      </c>
      <c r="Q493" s="15"/>
      <c r="AF493">
        <f si="143" t="shared"/>
        <v>0</v>
      </c>
      <c r="AH493">
        <v>470</v>
      </c>
      <c r="AI493" t="str">
        <f si="142" t="shared"/>
        <v>Ben SimmonsDe'Aaron FoxJimmy ButlerMonte MorrisKelly OubreDeAndre' BembryPaul MillsapOmari SpellmanKarl-Anthony Towns</v>
      </c>
      <c r="AJ493">
        <f si="144" t="shared"/>
        <v>0</v>
      </c>
      <c r="AK493">
        <f si="145" t="shared"/>
        <v>0</v>
      </c>
      <c r="AL493">
        <f si="146" t="shared"/>
        <v>0</v>
      </c>
      <c r="AM493">
        <f si="147" t="shared"/>
        <v>0</v>
      </c>
      <c r="AN493">
        <f si="148" t="shared"/>
        <v>0</v>
      </c>
      <c r="AO493">
        <f si="149" t="shared"/>
        <v>0</v>
      </c>
      <c r="AP493">
        <f si="150" t="shared"/>
        <v>0</v>
      </c>
      <c r="AQ493">
        <f si="151" t="shared"/>
        <v>0</v>
      </c>
      <c r="AR493">
        <f si="152" t="shared"/>
        <v>0</v>
      </c>
      <c r="AS493">
        <f si="153" t="shared"/>
        <v>0</v>
      </c>
      <c r="AU493" t="str">
        <f>IFERROR(VLOOKUP(C493,Results!$A$2:$B$240,2,FALSE)+VLOOKUP(D493,Results!$A$2:$B$240,2,FALSE)+VLOOKUP(E493,Results!$A$2:$B$240,2,FALSE)+VLOOKUP(F493,Results!$A$2:$B$240,2,FALSE)+VLOOKUP(G493,Results!$A$2:$B$240,2,FALSE)+VLOOKUP(H493,Results!$A$2:$B$240,2,FALSE)+VLOOKUP(I493,Results!$A$2:$B$240,2,FALSE)+VLOOKUP(J493,Results!$A$2:$B$240,2,FALSE)+VLOOKUP(B493,Results!$A$2:$B$240,2,FALSE)-MIN(VLOOKUP(C493,Results!$A$2:$B$240,2,FALSE),VLOOKUP(D493,Results!$A$2:$B$240,2,FALSE),VLOOKUP(E493,Results!$A$2:$B$240,2,FALSE),VLOOKUP(F493,Results!$A$2:$B$240,2,FALSE),VLOOKUP(G493,Results!$A$2:$B$240,2,FALSE),VLOOKUP(H493,Results!$A$2:$B$240,2,FALSE),VLOOKUP(I493,Results!$A$2:$B$240,2,FALSE),VLOOKUP(J493,Results!$A$2:$B$240,2,FALSE),VLOOKUP(B493,Results!$A$2:$B$240,2,FALSE)),"")</f>
        <v/>
      </c>
    </row>
    <row customHeight="1" ht="18.75" r="494" spans="2:47" x14ac:dyDescent="0.3">
      <c r="B494" t="s">
        <v>166</v>
      </c>
      <c r="C494" t="s">
        <v>108</v>
      </c>
      <c r="D494" t="s">
        <v>172</v>
      </c>
      <c r="E494" t="s">
        <v>147</v>
      </c>
      <c r="F494" t="s">
        <v>177</v>
      </c>
      <c r="G494" t="s">
        <v>159</v>
      </c>
      <c r="H494" t="s">
        <v>153</v>
      </c>
      <c r="I494" t="s">
        <v>152</v>
      </c>
      <c r="J494" t="s">
        <v>187</v>
      </c>
      <c r="K494" t="n">
        <v>14.0</v>
      </c>
      <c r="L494" s="30">
        <f si="140" t="shared"/>
        <v>0</v>
      </c>
      <c r="M494" s="6"/>
      <c r="N494" s="35" t="str">
        <f si="141" t="shared"/>
        <v/>
      </c>
      <c r="O494" s="59">
        <f>(IF(ISNUMBER(MATCH(B494,Sheet4!$K$92:$K$101,0)),1,0)+IF(ISNUMBER(MATCH(C494,Sheet4!$K$92:$K$101,0)),1,0)+IF(ISNUMBER(MATCH(D494,Sheet4!$K$92:$K$101,0)),1,0)+IF(ISNUMBER(MATCH(E494,Sheet4!$K$92:$K$101,0)),1,0)+IF(ISNUMBER(MATCH(F494,Sheet4!$K$92:$K$101,0)),1,0)+IF(ISNUMBER(MATCH(G494,Sheet4!$K$92:$K$101,0)),1,0)+IF(ISNUMBER(MATCH(H494,Sheet4!$K$92:$K$101,0)),1,0)+IF(ISNUMBER(MATCH(I494,Sheet4!$K$92:$K$101,0)),1,0)+IF(ISNUMBER(MATCH(J494,Sheet4!$K$92:$K$101,0)),1,0))
-
(IF(ISNUMBER(MATCH(B494,Sheet4!$F$2:$F$11,0)),1,0)+IF(ISNUMBER(MATCH(C494,Sheet4!$F$2:$F$11,0)),1,0)+IF(ISNUMBER(MATCH(D494,Sheet4!$F$2:$F$11,0)),1,0)+IF(ISNUMBER(MATCH(E494,Sheet4!$F$2:$F$11,0)),1,0)+IF(ISNUMBER(MATCH(F494,Sheet4!$F$2:$F$11,0)),1,0)+IF(ISNUMBER(MATCH(G494,Sheet4!$F$2:$F$11,0)),1,0)+IF(ISNUMBER(MATCH(H494,Sheet4!$F$2:$F$11,0)),1,0)+IF(ISNUMBER(MATCH(I494,Sheet4!$F$2:$F$11,0)),1,0)+IF(ISNUMBER(MATCH(J494,Sheet4!$F$2:$F$11,0)),1,0))</f>
        <v>0</v>
      </c>
      <c r="P494" s="40" t="str">
        <f>IFERROR(INDEX(Sheet4!$G:$G,MATCH(Sheet1!B494,Sheet4!$F:$F,0))+INDEX(Sheet4!$G:$G,MATCH(Sheet1!C494,Sheet4!$F:$F,0))+INDEX(Sheet4!$G:$G,MATCH(Sheet1!D494,Sheet4!$F:$F,0))+INDEX(Sheet4!$G:$G,MATCH(Sheet1!E494,Sheet4!$F:$F,0))+INDEX(Sheet4!$G:$G,MATCH(Sheet1!F494,Sheet4!$F:$F,0))+INDEX(Sheet4!$G:$G,MATCH(Sheet1!G494,Sheet4!$F:$F,0))+INDEX(Sheet4!$G:$G,MATCH(Sheet1!H494,Sheet4!$F:$F,0))+INDEX(Sheet4!$G:$G,MATCH(Sheet1!I494,Sheet4!$F:$F,0))+INDEX(Sheet4!$G:$G,MATCH(Sheet1!J494,Sheet4!$F:$F,0)),"")</f>
        <v/>
      </c>
      <c r="Q494" s="15"/>
      <c r="AF494">
        <f si="143" t="shared"/>
        <v>0</v>
      </c>
      <c r="AH494">
        <v>471</v>
      </c>
      <c r="AI494" t="str">
        <f si="142" t="shared"/>
        <v>Ben SimmonsT.J. McConnellJames HardenMonte MorrisKelly OubreDeAndre' BembryJohn CollinsTrey LylesDeandre Ayton</v>
      </c>
      <c r="AJ494">
        <f si="144" t="shared"/>
        <v>0</v>
      </c>
      <c r="AK494">
        <f si="145" t="shared"/>
        <v>0</v>
      </c>
      <c r="AL494">
        <f si="146" t="shared"/>
        <v>0</v>
      </c>
      <c r="AM494">
        <f si="147" t="shared"/>
        <v>0</v>
      </c>
      <c r="AN494">
        <f si="148" t="shared"/>
        <v>0</v>
      </c>
      <c r="AO494">
        <f si="149" t="shared"/>
        <v>0</v>
      </c>
      <c r="AP494">
        <f si="150" t="shared"/>
        <v>0</v>
      </c>
      <c r="AQ494">
        <f si="151" t="shared"/>
        <v>0</v>
      </c>
      <c r="AR494">
        <f si="152" t="shared"/>
        <v>0</v>
      </c>
      <c r="AS494">
        <f si="153" t="shared"/>
        <v>0</v>
      </c>
      <c r="AU494" t="str">
        <f>IFERROR(VLOOKUP(C494,Results!$A$2:$B$240,2,FALSE)+VLOOKUP(D494,Results!$A$2:$B$240,2,FALSE)+VLOOKUP(E494,Results!$A$2:$B$240,2,FALSE)+VLOOKUP(F494,Results!$A$2:$B$240,2,FALSE)+VLOOKUP(G494,Results!$A$2:$B$240,2,FALSE)+VLOOKUP(H494,Results!$A$2:$B$240,2,FALSE)+VLOOKUP(I494,Results!$A$2:$B$240,2,FALSE)+VLOOKUP(J494,Results!$A$2:$B$240,2,FALSE)+VLOOKUP(B494,Results!$A$2:$B$240,2,FALSE)-MIN(VLOOKUP(C494,Results!$A$2:$B$240,2,FALSE),VLOOKUP(D494,Results!$A$2:$B$240,2,FALSE),VLOOKUP(E494,Results!$A$2:$B$240,2,FALSE),VLOOKUP(F494,Results!$A$2:$B$240,2,FALSE),VLOOKUP(G494,Results!$A$2:$B$240,2,FALSE),VLOOKUP(H494,Results!$A$2:$B$240,2,FALSE),VLOOKUP(I494,Results!$A$2:$B$240,2,FALSE),VLOOKUP(J494,Results!$A$2:$B$240,2,FALSE),VLOOKUP(B494,Results!$A$2:$B$240,2,FALSE)),"")</f>
        <v/>
      </c>
    </row>
    <row customHeight="1" ht="18.75" r="495" spans="2:47" x14ac:dyDescent="0.3">
      <c r="B495" t="s">
        <v>87</v>
      </c>
      <c r="C495" t="s">
        <v>171</v>
      </c>
      <c r="D495" t="s">
        <v>173</v>
      </c>
      <c r="E495" t="s">
        <v>146</v>
      </c>
      <c r="F495" t="s">
        <v>177</v>
      </c>
      <c r="G495" t="s">
        <v>105</v>
      </c>
      <c r="H495" t="s">
        <v>153</v>
      </c>
      <c r="I495" t="s">
        <v>181</v>
      </c>
      <c r="J495" t="s">
        <v>156</v>
      </c>
      <c r="K495" t="n">
        <v>14.0</v>
      </c>
      <c r="L495" s="30">
        <f si="140" t="shared"/>
        <v>0</v>
      </c>
      <c r="M495" s="6"/>
      <c r="N495" s="35" t="str">
        <f si="141" t="shared"/>
        <v/>
      </c>
      <c r="O495" s="59">
        <f>(IF(ISNUMBER(MATCH(B495,Sheet4!$K$92:$K$101,0)),1,0)+IF(ISNUMBER(MATCH(C495,Sheet4!$K$92:$K$101,0)),1,0)+IF(ISNUMBER(MATCH(D495,Sheet4!$K$92:$K$101,0)),1,0)+IF(ISNUMBER(MATCH(E495,Sheet4!$K$92:$K$101,0)),1,0)+IF(ISNUMBER(MATCH(F495,Sheet4!$K$92:$K$101,0)),1,0)+IF(ISNUMBER(MATCH(G495,Sheet4!$K$92:$K$101,0)),1,0)+IF(ISNUMBER(MATCH(H495,Sheet4!$K$92:$K$101,0)),1,0)+IF(ISNUMBER(MATCH(I495,Sheet4!$K$92:$K$101,0)),1,0)+IF(ISNUMBER(MATCH(J495,Sheet4!$K$92:$K$101,0)),1,0))
-
(IF(ISNUMBER(MATCH(B495,Sheet4!$F$2:$F$11,0)),1,0)+IF(ISNUMBER(MATCH(C495,Sheet4!$F$2:$F$11,0)),1,0)+IF(ISNUMBER(MATCH(D495,Sheet4!$F$2:$F$11,0)),1,0)+IF(ISNUMBER(MATCH(E495,Sheet4!$F$2:$F$11,0)),1,0)+IF(ISNUMBER(MATCH(F495,Sheet4!$F$2:$F$11,0)),1,0)+IF(ISNUMBER(MATCH(G495,Sheet4!$F$2:$F$11,0)),1,0)+IF(ISNUMBER(MATCH(H495,Sheet4!$F$2:$F$11,0)),1,0)+IF(ISNUMBER(MATCH(I495,Sheet4!$F$2:$F$11,0)),1,0)+IF(ISNUMBER(MATCH(J495,Sheet4!$F$2:$F$11,0)),1,0))</f>
        <v>0</v>
      </c>
      <c r="P495" s="40" t="str">
        <f>IFERROR(INDEX(Sheet4!$G:$G,MATCH(Sheet1!B495,Sheet4!$F:$F,0))+INDEX(Sheet4!$G:$G,MATCH(Sheet1!C495,Sheet4!$F:$F,0))+INDEX(Sheet4!$G:$G,MATCH(Sheet1!D495,Sheet4!$F:$F,0))+INDEX(Sheet4!$G:$G,MATCH(Sheet1!E495,Sheet4!$F:$F,0))+INDEX(Sheet4!$G:$G,MATCH(Sheet1!F495,Sheet4!$F:$F,0))+INDEX(Sheet4!$G:$G,MATCH(Sheet1!G495,Sheet4!$F:$F,0))+INDEX(Sheet4!$G:$G,MATCH(Sheet1!H495,Sheet4!$F:$F,0))+INDEX(Sheet4!$G:$G,MATCH(Sheet1!I495,Sheet4!$F:$F,0))+INDEX(Sheet4!$G:$G,MATCH(Sheet1!J495,Sheet4!$F:$F,0)),"")</f>
        <v/>
      </c>
      <c r="Q495" s="15"/>
      <c r="AF495">
        <f si="143" t="shared"/>
        <v>0</v>
      </c>
      <c r="AH495">
        <v>472</v>
      </c>
      <c r="AI495" t="str">
        <f si="142" t="shared"/>
        <v>Ben SimmonsLandry ShametJimmy ButlerMonte MorrisKelly OubreMikal BridgesJohn CollinsTaj GibsonKarl-Anthony Towns</v>
      </c>
      <c r="AJ495">
        <f si="144" t="shared"/>
        <v>0</v>
      </c>
      <c r="AK495">
        <f si="145" t="shared"/>
        <v>0</v>
      </c>
      <c r="AL495">
        <f si="146" t="shared"/>
        <v>0</v>
      </c>
      <c r="AM495">
        <f si="147" t="shared"/>
        <v>0</v>
      </c>
      <c r="AN495">
        <f si="148" t="shared"/>
        <v>0</v>
      </c>
      <c r="AO495">
        <f si="149" t="shared"/>
        <v>0</v>
      </c>
      <c r="AP495">
        <f si="150" t="shared"/>
        <v>0</v>
      </c>
      <c r="AQ495">
        <f si="151" t="shared"/>
        <v>0</v>
      </c>
      <c r="AR495">
        <f si="152" t="shared"/>
        <v>0</v>
      </c>
      <c r="AS495">
        <f si="153" t="shared"/>
        <v>0</v>
      </c>
      <c r="AU495" t="str">
        <f>IFERROR(VLOOKUP(C495,Results!$A$2:$B$240,2,FALSE)+VLOOKUP(D495,Results!$A$2:$B$240,2,FALSE)+VLOOKUP(E495,Results!$A$2:$B$240,2,FALSE)+VLOOKUP(F495,Results!$A$2:$B$240,2,FALSE)+VLOOKUP(G495,Results!$A$2:$B$240,2,FALSE)+VLOOKUP(H495,Results!$A$2:$B$240,2,FALSE)+VLOOKUP(I495,Results!$A$2:$B$240,2,FALSE)+VLOOKUP(J495,Results!$A$2:$B$240,2,FALSE)+VLOOKUP(B495,Results!$A$2:$B$240,2,FALSE)-MIN(VLOOKUP(C495,Results!$A$2:$B$240,2,FALSE),VLOOKUP(D495,Results!$A$2:$B$240,2,FALSE),VLOOKUP(E495,Results!$A$2:$B$240,2,FALSE),VLOOKUP(F495,Results!$A$2:$B$240,2,FALSE),VLOOKUP(G495,Results!$A$2:$B$240,2,FALSE),VLOOKUP(H495,Results!$A$2:$B$240,2,FALSE),VLOOKUP(I495,Results!$A$2:$B$240,2,FALSE),VLOOKUP(J495,Results!$A$2:$B$240,2,FALSE),VLOOKUP(B495,Results!$A$2:$B$240,2,FALSE)),"")</f>
        <v/>
      </c>
    </row>
    <row customHeight="1" ht="18.75" r="496" spans="2:47" x14ac:dyDescent="0.3">
      <c r="B496" t="s">
        <v>166</v>
      </c>
      <c r="C496" t="s">
        <v>170</v>
      </c>
      <c r="D496" t="s">
        <v>89</v>
      </c>
      <c r="E496" t="s">
        <v>146</v>
      </c>
      <c r="F496" t="s">
        <v>177</v>
      </c>
      <c r="G496" t="s">
        <v>105</v>
      </c>
      <c r="H496" t="s">
        <v>153</v>
      </c>
      <c r="I496" t="s">
        <v>181</v>
      </c>
      <c r="J496" t="s">
        <v>156</v>
      </c>
      <c r="K496" t="n">
        <v>14.0</v>
      </c>
      <c r="L496" s="30">
        <f si="140" t="shared"/>
        <v>0</v>
      </c>
      <c r="M496" s="6"/>
      <c r="N496" s="35" t="str">
        <f si="141" t="shared"/>
        <v/>
      </c>
      <c r="O496" s="59">
        <f>(IF(ISNUMBER(MATCH(B496,Sheet4!$K$92:$K$101,0)),1,0)+IF(ISNUMBER(MATCH(C496,Sheet4!$K$92:$K$101,0)),1,0)+IF(ISNUMBER(MATCH(D496,Sheet4!$K$92:$K$101,0)),1,0)+IF(ISNUMBER(MATCH(E496,Sheet4!$K$92:$K$101,0)),1,0)+IF(ISNUMBER(MATCH(F496,Sheet4!$K$92:$K$101,0)),1,0)+IF(ISNUMBER(MATCH(G496,Sheet4!$K$92:$K$101,0)),1,0)+IF(ISNUMBER(MATCH(H496,Sheet4!$K$92:$K$101,0)),1,0)+IF(ISNUMBER(MATCH(I496,Sheet4!$K$92:$K$101,0)),1,0)+IF(ISNUMBER(MATCH(J496,Sheet4!$K$92:$K$101,0)),1,0))
-
(IF(ISNUMBER(MATCH(B496,Sheet4!$F$2:$F$11,0)),1,0)+IF(ISNUMBER(MATCH(C496,Sheet4!$F$2:$F$11,0)),1,0)+IF(ISNUMBER(MATCH(D496,Sheet4!$F$2:$F$11,0)),1,0)+IF(ISNUMBER(MATCH(E496,Sheet4!$F$2:$F$11,0)),1,0)+IF(ISNUMBER(MATCH(F496,Sheet4!$F$2:$F$11,0)),1,0)+IF(ISNUMBER(MATCH(G496,Sheet4!$F$2:$F$11,0)),1,0)+IF(ISNUMBER(MATCH(H496,Sheet4!$F$2:$F$11,0)),1,0)+IF(ISNUMBER(MATCH(I496,Sheet4!$F$2:$F$11,0)),1,0)+IF(ISNUMBER(MATCH(J496,Sheet4!$F$2:$F$11,0)),1,0))</f>
        <v>0</v>
      </c>
      <c r="P496" s="40" t="str">
        <f>IFERROR(INDEX(Sheet4!$G:$G,MATCH(Sheet1!B496,Sheet4!$F:$F,0))+INDEX(Sheet4!$G:$G,MATCH(Sheet1!C496,Sheet4!$F:$F,0))+INDEX(Sheet4!$G:$G,MATCH(Sheet1!D496,Sheet4!$F:$F,0))+INDEX(Sheet4!$G:$G,MATCH(Sheet1!E496,Sheet4!$F:$F,0))+INDEX(Sheet4!$G:$G,MATCH(Sheet1!F496,Sheet4!$F:$F,0))+INDEX(Sheet4!$G:$G,MATCH(Sheet1!G496,Sheet4!$F:$F,0))+INDEX(Sheet4!$G:$G,MATCH(Sheet1!H496,Sheet4!$F:$F,0))+INDEX(Sheet4!$G:$G,MATCH(Sheet1!I496,Sheet4!$F:$F,0))+INDEX(Sheet4!$G:$G,MATCH(Sheet1!J496,Sheet4!$F:$F,0)),"")</f>
        <v/>
      </c>
      <c r="Q496" s="15"/>
      <c r="AF496">
        <f si="143" t="shared"/>
        <v>0</v>
      </c>
      <c r="AH496">
        <v>473</v>
      </c>
      <c r="AI496" t="str">
        <f si="142" t="shared"/>
        <v>Ricky RubioLandry ShametJames HardenMonte MorrisKelly OubreJoe InglesJohn CollinsJosh JacksonDeandre Ayton</v>
      </c>
      <c r="AJ496">
        <f si="144" t="shared"/>
        <v>0</v>
      </c>
      <c r="AK496">
        <f si="145" t="shared"/>
        <v>0</v>
      </c>
      <c r="AL496">
        <f si="146" t="shared"/>
        <v>0</v>
      </c>
      <c r="AM496">
        <f si="147" t="shared"/>
        <v>0</v>
      </c>
      <c r="AN496">
        <f si="148" t="shared"/>
        <v>0</v>
      </c>
      <c r="AO496">
        <f si="149" t="shared"/>
        <v>0</v>
      </c>
      <c r="AP496">
        <f si="150" t="shared"/>
        <v>0</v>
      </c>
      <c r="AQ496">
        <f si="151" t="shared"/>
        <v>0</v>
      </c>
      <c r="AR496">
        <f si="152" t="shared"/>
        <v>0</v>
      </c>
      <c r="AS496">
        <f si="153" t="shared"/>
        <v>0</v>
      </c>
      <c r="AU496" t="str">
        <f>IFERROR(VLOOKUP(C496,Results!$A$2:$B$240,2,FALSE)+VLOOKUP(D496,Results!$A$2:$B$240,2,FALSE)+VLOOKUP(E496,Results!$A$2:$B$240,2,FALSE)+VLOOKUP(F496,Results!$A$2:$B$240,2,FALSE)+VLOOKUP(G496,Results!$A$2:$B$240,2,FALSE)+VLOOKUP(H496,Results!$A$2:$B$240,2,FALSE)+VLOOKUP(I496,Results!$A$2:$B$240,2,FALSE)+VLOOKUP(J496,Results!$A$2:$B$240,2,FALSE)+VLOOKUP(B496,Results!$A$2:$B$240,2,FALSE)-MIN(VLOOKUP(C496,Results!$A$2:$B$240,2,FALSE),VLOOKUP(D496,Results!$A$2:$B$240,2,FALSE),VLOOKUP(E496,Results!$A$2:$B$240,2,FALSE),VLOOKUP(F496,Results!$A$2:$B$240,2,FALSE),VLOOKUP(G496,Results!$A$2:$B$240,2,FALSE),VLOOKUP(H496,Results!$A$2:$B$240,2,FALSE),VLOOKUP(I496,Results!$A$2:$B$240,2,FALSE),VLOOKUP(J496,Results!$A$2:$B$240,2,FALSE),VLOOKUP(B496,Results!$A$2:$B$240,2,FALSE)),"")</f>
        <v/>
      </c>
    </row>
    <row customHeight="1" ht="18.75" r="497" spans="2:47" x14ac:dyDescent="0.3">
      <c r="B497" t="s">
        <v>166</v>
      </c>
      <c r="C497" t="s">
        <v>87</v>
      </c>
      <c r="D497" t="s">
        <v>172</v>
      </c>
      <c r="E497" t="s">
        <v>146</v>
      </c>
      <c r="F497" t="s">
        <v>177</v>
      </c>
      <c r="G497" t="s">
        <v>105</v>
      </c>
      <c r="H497" t="s">
        <v>103</v>
      </c>
      <c r="I497" t="s">
        <v>155</v>
      </c>
      <c r="J497" t="s">
        <v>186</v>
      </c>
      <c r="K497" t="n">
        <v>14.0</v>
      </c>
      <c r="L497" s="30">
        <f si="140" t="shared"/>
        <v>0</v>
      </c>
      <c r="M497" s="6"/>
      <c r="N497" s="35" t="str">
        <f si="141" t="shared"/>
        <v/>
      </c>
      <c r="O497" s="59">
        <f>(IF(ISNUMBER(MATCH(B497,Sheet4!$K$92:$K$101,0)),1,0)+IF(ISNUMBER(MATCH(C497,Sheet4!$K$92:$K$101,0)),1,0)+IF(ISNUMBER(MATCH(D497,Sheet4!$K$92:$K$101,0)),1,0)+IF(ISNUMBER(MATCH(E497,Sheet4!$K$92:$K$101,0)),1,0)+IF(ISNUMBER(MATCH(F497,Sheet4!$K$92:$K$101,0)),1,0)+IF(ISNUMBER(MATCH(G497,Sheet4!$K$92:$K$101,0)),1,0)+IF(ISNUMBER(MATCH(H497,Sheet4!$K$92:$K$101,0)),1,0)+IF(ISNUMBER(MATCH(I497,Sheet4!$K$92:$K$101,0)),1,0)+IF(ISNUMBER(MATCH(J497,Sheet4!$K$92:$K$101,0)),1,0))
-
(IF(ISNUMBER(MATCH(B497,Sheet4!$F$2:$F$11,0)),1,0)+IF(ISNUMBER(MATCH(C497,Sheet4!$F$2:$F$11,0)),1,0)+IF(ISNUMBER(MATCH(D497,Sheet4!$F$2:$F$11,0)),1,0)+IF(ISNUMBER(MATCH(E497,Sheet4!$F$2:$F$11,0)),1,0)+IF(ISNUMBER(MATCH(F497,Sheet4!$F$2:$F$11,0)),1,0)+IF(ISNUMBER(MATCH(G497,Sheet4!$F$2:$F$11,0)),1,0)+IF(ISNUMBER(MATCH(H497,Sheet4!$F$2:$F$11,0)),1,0)+IF(ISNUMBER(MATCH(I497,Sheet4!$F$2:$F$11,0)),1,0)+IF(ISNUMBER(MATCH(J497,Sheet4!$F$2:$F$11,0)),1,0))</f>
        <v>0</v>
      </c>
      <c r="P497" s="40" t="str">
        <f>IFERROR(INDEX(Sheet4!$G:$G,MATCH(Sheet1!B497,Sheet4!$F:$F,0))+INDEX(Sheet4!$G:$G,MATCH(Sheet1!C497,Sheet4!$F:$F,0))+INDEX(Sheet4!$G:$G,MATCH(Sheet1!D497,Sheet4!$F:$F,0))+INDEX(Sheet4!$G:$G,MATCH(Sheet1!E497,Sheet4!$F:$F,0))+INDEX(Sheet4!$G:$G,MATCH(Sheet1!F497,Sheet4!$F:$F,0))+INDEX(Sheet4!$G:$G,MATCH(Sheet1!G497,Sheet4!$F:$F,0))+INDEX(Sheet4!$G:$G,MATCH(Sheet1!H497,Sheet4!$F:$F,0))+INDEX(Sheet4!$G:$G,MATCH(Sheet1!I497,Sheet4!$F:$F,0))+INDEX(Sheet4!$G:$G,MATCH(Sheet1!J497,Sheet4!$F:$F,0)),"")</f>
        <v/>
      </c>
      <c r="Q497" s="15"/>
      <c r="AF497">
        <f si="143" t="shared"/>
        <v>0</v>
      </c>
      <c r="AH497">
        <v>474</v>
      </c>
      <c r="AI497" t="str">
        <f si="142" t="shared"/>
        <v>Ben SimmonsDe'Aaron FoxJimmy ButlerMonte MorrisKelly OubreGerald GreenPaul MillsapDerrick FavorsRudy Gobert</v>
      </c>
      <c r="AJ497">
        <f si="144" t="shared"/>
        <v>0</v>
      </c>
      <c r="AK497">
        <f si="145" t="shared"/>
        <v>0</v>
      </c>
      <c r="AL497">
        <f si="146" t="shared"/>
        <v>0</v>
      </c>
      <c r="AM497">
        <f si="147" t="shared"/>
        <v>0</v>
      </c>
      <c r="AN497">
        <f si="148" t="shared"/>
        <v>0</v>
      </c>
      <c r="AO497">
        <f si="149" t="shared"/>
        <v>0</v>
      </c>
      <c r="AP497">
        <f si="150" t="shared"/>
        <v>0</v>
      </c>
      <c r="AQ497">
        <f si="151" t="shared"/>
        <v>0</v>
      </c>
      <c r="AR497">
        <f si="152" t="shared"/>
        <v>0</v>
      </c>
      <c r="AS497">
        <f si="153" t="shared"/>
        <v>0</v>
      </c>
      <c r="AU497" t="str">
        <f>IFERROR(VLOOKUP(C497,Results!$A$2:$B$240,2,FALSE)+VLOOKUP(D497,Results!$A$2:$B$240,2,FALSE)+VLOOKUP(E497,Results!$A$2:$B$240,2,FALSE)+VLOOKUP(F497,Results!$A$2:$B$240,2,FALSE)+VLOOKUP(G497,Results!$A$2:$B$240,2,FALSE)+VLOOKUP(H497,Results!$A$2:$B$240,2,FALSE)+VLOOKUP(I497,Results!$A$2:$B$240,2,FALSE)+VLOOKUP(J497,Results!$A$2:$B$240,2,FALSE)+VLOOKUP(B497,Results!$A$2:$B$240,2,FALSE)-MIN(VLOOKUP(C497,Results!$A$2:$B$240,2,FALSE),VLOOKUP(D497,Results!$A$2:$B$240,2,FALSE),VLOOKUP(E497,Results!$A$2:$B$240,2,FALSE),VLOOKUP(F497,Results!$A$2:$B$240,2,FALSE),VLOOKUP(G497,Results!$A$2:$B$240,2,FALSE),VLOOKUP(H497,Results!$A$2:$B$240,2,FALSE),VLOOKUP(I497,Results!$A$2:$B$240,2,FALSE),VLOOKUP(J497,Results!$A$2:$B$240,2,FALSE),VLOOKUP(B497,Results!$A$2:$B$240,2,FALSE)),"")</f>
        <v/>
      </c>
    </row>
    <row customHeight="1" ht="18.75" r="498" spans="2:47" x14ac:dyDescent="0.3">
      <c r="B498" t="s">
        <v>166</v>
      </c>
      <c r="C498" t="s">
        <v>116</v>
      </c>
      <c r="D498" t="s">
        <v>172</v>
      </c>
      <c r="E498" t="s">
        <v>148</v>
      </c>
      <c r="F498" t="s">
        <v>177</v>
      </c>
      <c r="G498" t="s">
        <v>159</v>
      </c>
      <c r="H498" t="s">
        <v>93</v>
      </c>
      <c r="I498" t="s">
        <v>152</v>
      </c>
      <c r="J498" t="s">
        <v>188</v>
      </c>
      <c r="K498" t="n">
        <v>14.0</v>
      </c>
      <c r="L498" s="30">
        <f si="140" t="shared"/>
        <v>0</v>
      </c>
      <c r="M498" s="6"/>
      <c r="N498" s="35" t="str">
        <f si="141" t="shared"/>
        <v/>
      </c>
      <c r="O498" s="59">
        <f>(IF(ISNUMBER(MATCH(B498,Sheet4!$K$92:$K$101,0)),1,0)+IF(ISNUMBER(MATCH(C498,Sheet4!$K$92:$K$101,0)),1,0)+IF(ISNUMBER(MATCH(D498,Sheet4!$K$92:$K$101,0)),1,0)+IF(ISNUMBER(MATCH(E498,Sheet4!$K$92:$K$101,0)),1,0)+IF(ISNUMBER(MATCH(F498,Sheet4!$K$92:$K$101,0)),1,0)+IF(ISNUMBER(MATCH(G498,Sheet4!$K$92:$K$101,0)),1,0)+IF(ISNUMBER(MATCH(H498,Sheet4!$K$92:$K$101,0)),1,0)+IF(ISNUMBER(MATCH(I498,Sheet4!$K$92:$K$101,0)),1,0)+IF(ISNUMBER(MATCH(J498,Sheet4!$K$92:$K$101,0)),1,0))
-
(IF(ISNUMBER(MATCH(B498,Sheet4!$F$2:$F$11,0)),1,0)+IF(ISNUMBER(MATCH(C498,Sheet4!$F$2:$F$11,0)),1,0)+IF(ISNUMBER(MATCH(D498,Sheet4!$F$2:$F$11,0)),1,0)+IF(ISNUMBER(MATCH(E498,Sheet4!$F$2:$F$11,0)),1,0)+IF(ISNUMBER(MATCH(F498,Sheet4!$F$2:$F$11,0)),1,0)+IF(ISNUMBER(MATCH(G498,Sheet4!$F$2:$F$11,0)),1,0)+IF(ISNUMBER(MATCH(H498,Sheet4!$F$2:$F$11,0)),1,0)+IF(ISNUMBER(MATCH(I498,Sheet4!$F$2:$F$11,0)),1,0)+IF(ISNUMBER(MATCH(J498,Sheet4!$F$2:$F$11,0)),1,0))</f>
        <v>0</v>
      </c>
      <c r="P498" s="40" t="str">
        <f>IFERROR(INDEX(Sheet4!$G:$G,MATCH(Sheet1!B498,Sheet4!$F:$F,0))+INDEX(Sheet4!$G:$G,MATCH(Sheet1!C498,Sheet4!$F:$F,0))+INDEX(Sheet4!$G:$G,MATCH(Sheet1!D498,Sheet4!$F:$F,0))+INDEX(Sheet4!$G:$G,MATCH(Sheet1!E498,Sheet4!$F:$F,0))+INDEX(Sheet4!$G:$G,MATCH(Sheet1!F498,Sheet4!$F:$F,0))+INDEX(Sheet4!$G:$G,MATCH(Sheet1!G498,Sheet4!$F:$F,0))+INDEX(Sheet4!$G:$G,MATCH(Sheet1!H498,Sheet4!$F:$F,0))+INDEX(Sheet4!$G:$G,MATCH(Sheet1!I498,Sheet4!$F:$F,0))+INDEX(Sheet4!$G:$G,MATCH(Sheet1!J498,Sheet4!$F:$F,0)),"")</f>
        <v/>
      </c>
      <c r="Q498" s="15"/>
      <c r="AF498">
        <f si="143" t="shared"/>
        <v>0</v>
      </c>
      <c r="AH498">
        <v>475</v>
      </c>
      <c r="AI498" t="str">
        <f si="142" t="shared"/>
        <v>Ben SimmonsLandry ShametJimmy ButlerMonte MorrisKelly OubreMikal BridgesPaul MillsapRichaun HolmesJoel Embiid</v>
      </c>
      <c r="AJ498">
        <f si="144" t="shared"/>
        <v>0</v>
      </c>
      <c r="AK498">
        <f si="145" t="shared"/>
        <v>0</v>
      </c>
      <c r="AL498">
        <f si="146" t="shared"/>
        <v>0</v>
      </c>
      <c r="AM498">
        <f si="147" t="shared"/>
        <v>0</v>
      </c>
      <c r="AN498">
        <f si="148" t="shared"/>
        <v>0</v>
      </c>
      <c r="AO498">
        <f si="149" t="shared"/>
        <v>0</v>
      </c>
      <c r="AP498">
        <f si="150" t="shared"/>
        <v>0</v>
      </c>
      <c r="AQ498">
        <f si="151" t="shared"/>
        <v>0</v>
      </c>
      <c r="AR498">
        <f si="152" t="shared"/>
        <v>0</v>
      </c>
      <c r="AS498">
        <f si="153" t="shared"/>
        <v>0</v>
      </c>
      <c r="AU498" t="str">
        <f>IFERROR(VLOOKUP(C498,Results!$A$2:$B$240,2,FALSE)+VLOOKUP(D498,Results!$A$2:$B$240,2,FALSE)+VLOOKUP(E498,Results!$A$2:$B$240,2,FALSE)+VLOOKUP(F498,Results!$A$2:$B$240,2,FALSE)+VLOOKUP(G498,Results!$A$2:$B$240,2,FALSE)+VLOOKUP(H498,Results!$A$2:$B$240,2,FALSE)+VLOOKUP(I498,Results!$A$2:$B$240,2,FALSE)+VLOOKUP(J498,Results!$A$2:$B$240,2,FALSE)+VLOOKUP(B498,Results!$A$2:$B$240,2,FALSE)-MIN(VLOOKUP(C498,Results!$A$2:$B$240,2,FALSE),VLOOKUP(D498,Results!$A$2:$B$240,2,FALSE),VLOOKUP(E498,Results!$A$2:$B$240,2,FALSE),VLOOKUP(F498,Results!$A$2:$B$240,2,FALSE),VLOOKUP(G498,Results!$A$2:$B$240,2,FALSE),VLOOKUP(H498,Results!$A$2:$B$240,2,FALSE),VLOOKUP(I498,Results!$A$2:$B$240,2,FALSE),VLOOKUP(J498,Results!$A$2:$B$240,2,FALSE),VLOOKUP(B498,Results!$A$2:$B$240,2,FALSE)),"")</f>
        <v/>
      </c>
    </row>
    <row customHeight="1" ht="18.75" r="499" spans="2:47" x14ac:dyDescent="0.3">
      <c r="B499" t="s">
        <v>166</v>
      </c>
      <c r="C499" t="s">
        <v>108</v>
      </c>
      <c r="D499" t="s">
        <v>146</v>
      </c>
      <c r="E499" t="s">
        <v>148</v>
      </c>
      <c r="F499" t="s">
        <v>177</v>
      </c>
      <c r="G499" t="s">
        <v>159</v>
      </c>
      <c r="H499" t="s">
        <v>153</v>
      </c>
      <c r="I499" t="s">
        <v>152</v>
      </c>
      <c r="J499" t="s">
        <v>156</v>
      </c>
      <c r="K499" t="n">
        <v>14.0</v>
      </c>
      <c r="L499" s="30">
        <f si="140" t="shared"/>
        <v>0</v>
      </c>
      <c r="M499" s="6"/>
      <c r="N499" s="35" t="str">
        <f si="141" t="shared"/>
        <v/>
      </c>
      <c r="O499" s="59">
        <f>(IF(ISNUMBER(MATCH(B499,Sheet4!$K$92:$K$101,0)),1,0)+IF(ISNUMBER(MATCH(C499,Sheet4!$K$92:$K$101,0)),1,0)+IF(ISNUMBER(MATCH(D499,Sheet4!$K$92:$K$101,0)),1,0)+IF(ISNUMBER(MATCH(E499,Sheet4!$K$92:$K$101,0)),1,0)+IF(ISNUMBER(MATCH(F499,Sheet4!$K$92:$K$101,0)),1,0)+IF(ISNUMBER(MATCH(G499,Sheet4!$K$92:$K$101,0)),1,0)+IF(ISNUMBER(MATCH(H499,Sheet4!$K$92:$K$101,0)),1,0)+IF(ISNUMBER(MATCH(I499,Sheet4!$K$92:$K$101,0)),1,0)+IF(ISNUMBER(MATCH(J499,Sheet4!$K$92:$K$101,0)),1,0))
-
(IF(ISNUMBER(MATCH(B499,Sheet4!$F$2:$F$11,0)),1,0)+IF(ISNUMBER(MATCH(C499,Sheet4!$F$2:$F$11,0)),1,0)+IF(ISNUMBER(MATCH(D499,Sheet4!$F$2:$F$11,0)),1,0)+IF(ISNUMBER(MATCH(E499,Sheet4!$F$2:$F$11,0)),1,0)+IF(ISNUMBER(MATCH(F499,Sheet4!$F$2:$F$11,0)),1,0)+IF(ISNUMBER(MATCH(G499,Sheet4!$F$2:$F$11,0)),1,0)+IF(ISNUMBER(MATCH(H499,Sheet4!$F$2:$F$11,0)),1,0)+IF(ISNUMBER(MATCH(I499,Sheet4!$F$2:$F$11,0)),1,0)+IF(ISNUMBER(MATCH(J499,Sheet4!$F$2:$F$11,0)),1,0))</f>
        <v>0</v>
      </c>
      <c r="P499" s="40" t="str">
        <f>IFERROR(INDEX(Sheet4!$G:$G,MATCH(Sheet1!B499,Sheet4!$F:$F,0))+INDEX(Sheet4!$G:$G,MATCH(Sheet1!C499,Sheet4!$F:$F,0))+INDEX(Sheet4!$G:$G,MATCH(Sheet1!D499,Sheet4!$F:$F,0))+INDEX(Sheet4!$G:$G,MATCH(Sheet1!E499,Sheet4!$F:$F,0))+INDEX(Sheet4!$G:$G,MATCH(Sheet1!F499,Sheet4!$F:$F,0))+INDEX(Sheet4!$G:$G,MATCH(Sheet1!G499,Sheet4!$F:$F,0))+INDEX(Sheet4!$G:$G,MATCH(Sheet1!H499,Sheet4!$F:$F,0))+INDEX(Sheet4!$G:$G,MATCH(Sheet1!I499,Sheet4!$F:$F,0))+INDEX(Sheet4!$G:$G,MATCH(Sheet1!J499,Sheet4!$F:$F,0)),"")</f>
        <v/>
      </c>
      <c r="Q499" s="15"/>
      <c r="AF499">
        <f si="143" t="shared"/>
        <v>0</v>
      </c>
      <c r="AH499">
        <v>476</v>
      </c>
      <c r="AI499" t="str">
        <f si="142" t="shared"/>
        <v>Ben SimmonsIsaiah CanaanJimmy ButlerMonte MorrisJoe InglesCorey BrewerJohn CollinsPaul MillsapNikola Jokic</v>
      </c>
      <c r="AJ499">
        <f si="144" t="shared"/>
        <v>0</v>
      </c>
      <c r="AK499">
        <f si="145" t="shared"/>
        <v>0</v>
      </c>
      <c r="AL499">
        <f si="146" t="shared"/>
        <v>0</v>
      </c>
      <c r="AM499">
        <f si="147" t="shared"/>
        <v>0</v>
      </c>
      <c r="AN499">
        <f si="148" t="shared"/>
        <v>0</v>
      </c>
      <c r="AO499">
        <f si="149" t="shared"/>
        <v>0</v>
      </c>
      <c r="AP499">
        <f si="150" t="shared"/>
        <v>0</v>
      </c>
      <c r="AQ499">
        <f si="151" t="shared"/>
        <v>0</v>
      </c>
      <c r="AR499">
        <f si="152" t="shared"/>
        <v>0</v>
      </c>
      <c r="AS499">
        <f si="153" t="shared"/>
        <v>0</v>
      </c>
      <c r="AU499" t="str">
        <f>IFERROR(VLOOKUP(C499,Results!$A$2:$B$240,2,FALSE)+VLOOKUP(D499,Results!$A$2:$B$240,2,FALSE)+VLOOKUP(E499,Results!$A$2:$B$240,2,FALSE)+VLOOKUP(F499,Results!$A$2:$B$240,2,FALSE)+VLOOKUP(G499,Results!$A$2:$B$240,2,FALSE)+VLOOKUP(H499,Results!$A$2:$B$240,2,FALSE)+VLOOKUP(I499,Results!$A$2:$B$240,2,FALSE)+VLOOKUP(J499,Results!$A$2:$B$240,2,FALSE)+VLOOKUP(B499,Results!$A$2:$B$240,2,FALSE)-MIN(VLOOKUP(C499,Results!$A$2:$B$240,2,FALSE),VLOOKUP(D499,Results!$A$2:$B$240,2,FALSE),VLOOKUP(E499,Results!$A$2:$B$240,2,FALSE),VLOOKUP(F499,Results!$A$2:$B$240,2,FALSE),VLOOKUP(G499,Results!$A$2:$B$240,2,FALSE),VLOOKUP(H499,Results!$A$2:$B$240,2,FALSE),VLOOKUP(I499,Results!$A$2:$B$240,2,FALSE),VLOOKUP(J499,Results!$A$2:$B$240,2,FALSE),VLOOKUP(B499,Results!$A$2:$B$240,2,FALSE)),"")</f>
        <v/>
      </c>
    </row>
    <row customHeight="1" ht="18.75" r="500" spans="2:47" x14ac:dyDescent="0.3">
      <c r="B500" t="s">
        <v>166</v>
      </c>
      <c r="C500" t="s">
        <v>108</v>
      </c>
      <c r="D500" t="s">
        <v>173</v>
      </c>
      <c r="E500" t="s">
        <v>158</v>
      </c>
      <c r="F500" t="s">
        <v>177</v>
      </c>
      <c r="G500" t="s">
        <v>159</v>
      </c>
      <c r="H500" t="s">
        <v>153</v>
      </c>
      <c r="I500" t="s">
        <v>92</v>
      </c>
      <c r="J500" t="s">
        <v>187</v>
      </c>
      <c r="K500" t="n">
        <v>14.0</v>
      </c>
      <c r="L500" s="30">
        <f si="140" t="shared"/>
        <v>0</v>
      </c>
      <c r="M500" s="6"/>
      <c r="N500" s="35" t="str">
        <f si="141" t="shared"/>
        <v/>
      </c>
      <c r="O500" s="59">
        <f>(IF(ISNUMBER(MATCH(B500,Sheet4!$K$92:$K$101,0)),1,0)+IF(ISNUMBER(MATCH(C500,Sheet4!$K$92:$K$101,0)),1,0)+IF(ISNUMBER(MATCH(D500,Sheet4!$K$92:$K$101,0)),1,0)+IF(ISNUMBER(MATCH(E500,Sheet4!$K$92:$K$101,0)),1,0)+IF(ISNUMBER(MATCH(F500,Sheet4!$K$92:$K$101,0)),1,0)+IF(ISNUMBER(MATCH(G500,Sheet4!$K$92:$K$101,0)),1,0)+IF(ISNUMBER(MATCH(H500,Sheet4!$K$92:$K$101,0)),1,0)+IF(ISNUMBER(MATCH(I500,Sheet4!$K$92:$K$101,0)),1,0)+IF(ISNUMBER(MATCH(J500,Sheet4!$K$92:$K$101,0)),1,0))
-
(IF(ISNUMBER(MATCH(B500,Sheet4!$F$2:$F$11,0)),1,0)+IF(ISNUMBER(MATCH(C500,Sheet4!$F$2:$F$11,0)),1,0)+IF(ISNUMBER(MATCH(D500,Sheet4!$F$2:$F$11,0)),1,0)+IF(ISNUMBER(MATCH(E500,Sheet4!$F$2:$F$11,0)),1,0)+IF(ISNUMBER(MATCH(F500,Sheet4!$F$2:$F$11,0)),1,0)+IF(ISNUMBER(MATCH(G500,Sheet4!$F$2:$F$11,0)),1,0)+IF(ISNUMBER(MATCH(H500,Sheet4!$F$2:$F$11,0)),1,0)+IF(ISNUMBER(MATCH(I500,Sheet4!$F$2:$F$11,0)),1,0)+IF(ISNUMBER(MATCH(J500,Sheet4!$F$2:$F$11,0)),1,0))</f>
        <v>0</v>
      </c>
      <c r="P500" s="40" t="str">
        <f>IFERROR(INDEX(Sheet4!$G:$G,MATCH(Sheet1!B500,Sheet4!$F:$F,0))+INDEX(Sheet4!$G:$G,MATCH(Sheet1!C500,Sheet4!$F:$F,0))+INDEX(Sheet4!$G:$G,MATCH(Sheet1!D500,Sheet4!$F:$F,0))+INDEX(Sheet4!$G:$G,MATCH(Sheet1!E500,Sheet4!$F:$F,0))+INDEX(Sheet4!$G:$G,MATCH(Sheet1!F500,Sheet4!$F:$F,0))+INDEX(Sheet4!$G:$G,MATCH(Sheet1!G500,Sheet4!$F:$F,0))+INDEX(Sheet4!$G:$G,MATCH(Sheet1!H500,Sheet4!$F:$F,0))+INDEX(Sheet4!$G:$G,MATCH(Sheet1!I500,Sheet4!$F:$F,0))+INDEX(Sheet4!$G:$G,MATCH(Sheet1!J500,Sheet4!$F:$F,0)),"")</f>
        <v/>
      </c>
      <c r="Q500" s="15"/>
      <c r="AF500">
        <f si="143" t="shared"/>
        <v>0</v>
      </c>
      <c r="AH500">
        <v>477</v>
      </c>
      <c r="AI500" t="str">
        <f si="142" t="shared"/>
        <v>De'Aaron FoxIsaiah CanaanDevin BookerJimmy ButlerKelly OubreMikal BridgesJohn CollinsMarvin BagleyDeandre Ayton</v>
      </c>
      <c r="AJ500">
        <f si="144" t="shared"/>
        <v>0</v>
      </c>
      <c r="AK500">
        <f si="145" t="shared"/>
        <v>0</v>
      </c>
      <c r="AL500">
        <f si="146" t="shared"/>
        <v>0</v>
      </c>
      <c r="AM500">
        <f si="147" t="shared"/>
        <v>0</v>
      </c>
      <c r="AN500">
        <f si="148" t="shared"/>
        <v>0</v>
      </c>
      <c r="AO500">
        <f si="149" t="shared"/>
        <v>0</v>
      </c>
      <c r="AP500">
        <f si="150" t="shared"/>
        <v>0</v>
      </c>
      <c r="AQ500">
        <f si="151" t="shared"/>
        <v>0</v>
      </c>
      <c r="AR500">
        <f si="152" t="shared"/>
        <v>0</v>
      </c>
      <c r="AS500">
        <f si="153" t="shared"/>
        <v>0</v>
      </c>
      <c r="AU500" t="str">
        <f>IFERROR(VLOOKUP(C500,Results!$A$2:$B$240,2,FALSE)+VLOOKUP(D500,Results!$A$2:$B$240,2,FALSE)+VLOOKUP(E500,Results!$A$2:$B$240,2,FALSE)+VLOOKUP(F500,Results!$A$2:$B$240,2,FALSE)+VLOOKUP(G500,Results!$A$2:$B$240,2,FALSE)+VLOOKUP(H500,Results!$A$2:$B$240,2,FALSE)+VLOOKUP(I500,Results!$A$2:$B$240,2,FALSE)+VLOOKUP(J500,Results!$A$2:$B$240,2,FALSE)+VLOOKUP(B500,Results!$A$2:$B$240,2,FALSE)-MIN(VLOOKUP(C500,Results!$A$2:$B$240,2,FALSE),VLOOKUP(D500,Results!$A$2:$B$240,2,FALSE),VLOOKUP(E500,Results!$A$2:$B$240,2,FALSE),VLOOKUP(F500,Results!$A$2:$B$240,2,FALSE),VLOOKUP(G500,Results!$A$2:$B$240,2,FALSE),VLOOKUP(H500,Results!$A$2:$B$240,2,FALSE),VLOOKUP(I500,Results!$A$2:$B$240,2,FALSE),VLOOKUP(J500,Results!$A$2:$B$240,2,FALSE),VLOOKUP(B500,Results!$A$2:$B$240,2,FALSE)),"")</f>
        <v/>
      </c>
    </row>
    <row customHeight="1" ht="18.75" r="501" spans="2:47" x14ac:dyDescent="0.3">
      <c r="B501" t="s">
        <v>166</v>
      </c>
      <c r="C501" t="s">
        <v>171</v>
      </c>
      <c r="D501" t="s">
        <v>99</v>
      </c>
      <c r="E501" t="s">
        <v>146</v>
      </c>
      <c r="F501" t="s">
        <v>177</v>
      </c>
      <c r="G501" t="s">
        <v>159</v>
      </c>
      <c r="H501" t="s">
        <v>92</v>
      </c>
      <c r="I501" t="s">
        <v>181</v>
      </c>
      <c r="J501" t="s">
        <v>186</v>
      </c>
      <c r="K501" t="n">
        <v>14.0</v>
      </c>
      <c r="L501" s="30">
        <f si="140" t="shared"/>
        <v>0</v>
      </c>
      <c r="M501" s="6"/>
      <c r="N501" s="35" t="str">
        <f si="141" t="shared"/>
        <v/>
      </c>
      <c r="O501" s="59">
        <f>(IF(ISNUMBER(MATCH(B501,Sheet4!$K$92:$K$101,0)),1,0)+IF(ISNUMBER(MATCH(C501,Sheet4!$K$92:$K$101,0)),1,0)+IF(ISNUMBER(MATCH(D501,Sheet4!$K$92:$K$101,0)),1,0)+IF(ISNUMBER(MATCH(E501,Sheet4!$K$92:$K$101,0)),1,0)+IF(ISNUMBER(MATCH(F501,Sheet4!$K$92:$K$101,0)),1,0)+IF(ISNUMBER(MATCH(G501,Sheet4!$K$92:$K$101,0)),1,0)+IF(ISNUMBER(MATCH(H501,Sheet4!$K$92:$K$101,0)),1,0)+IF(ISNUMBER(MATCH(I501,Sheet4!$K$92:$K$101,0)),1,0)+IF(ISNUMBER(MATCH(J501,Sheet4!$K$92:$K$101,0)),1,0))
-
(IF(ISNUMBER(MATCH(B501,Sheet4!$F$2:$F$11,0)),1,0)+IF(ISNUMBER(MATCH(C501,Sheet4!$F$2:$F$11,0)),1,0)+IF(ISNUMBER(MATCH(D501,Sheet4!$F$2:$F$11,0)),1,0)+IF(ISNUMBER(MATCH(E501,Sheet4!$F$2:$F$11,0)),1,0)+IF(ISNUMBER(MATCH(F501,Sheet4!$F$2:$F$11,0)),1,0)+IF(ISNUMBER(MATCH(G501,Sheet4!$F$2:$F$11,0)),1,0)+IF(ISNUMBER(MATCH(H501,Sheet4!$F$2:$F$11,0)),1,0)+IF(ISNUMBER(MATCH(I501,Sheet4!$F$2:$F$11,0)),1,0)+IF(ISNUMBER(MATCH(J501,Sheet4!$F$2:$F$11,0)),1,0))</f>
        <v>0</v>
      </c>
      <c r="P501" s="40" t="str">
        <f>IFERROR(INDEX(Sheet4!$G:$G,MATCH(Sheet1!B501,Sheet4!$F:$F,0))+INDEX(Sheet4!$G:$G,MATCH(Sheet1!C501,Sheet4!$F:$F,0))+INDEX(Sheet4!$G:$G,MATCH(Sheet1!D501,Sheet4!$F:$F,0))+INDEX(Sheet4!$G:$G,MATCH(Sheet1!E501,Sheet4!$F:$F,0))+INDEX(Sheet4!$G:$G,MATCH(Sheet1!F501,Sheet4!$F:$F,0))+INDEX(Sheet4!$G:$G,MATCH(Sheet1!G501,Sheet4!$F:$F,0))+INDEX(Sheet4!$G:$G,MATCH(Sheet1!H501,Sheet4!$F:$F,0))+INDEX(Sheet4!$G:$G,MATCH(Sheet1!I501,Sheet4!$F:$F,0))+INDEX(Sheet4!$G:$G,MATCH(Sheet1!J501,Sheet4!$F:$F,0)),"")</f>
        <v/>
      </c>
      <c r="Q501" s="15"/>
      <c r="AF501">
        <f si="143" t="shared"/>
        <v>0</v>
      </c>
      <c r="AH501">
        <v>478</v>
      </c>
      <c r="AI501" t="str">
        <f si="142" t="shared"/>
        <v>De'Aaron FoxIsaiah CanaanDevin BookerMonte MorrisWill BartonKelly OubreMarvin BagleyDerrick FavorsNikola Jokic</v>
      </c>
      <c r="AJ501">
        <f si="144" t="shared"/>
        <v>0</v>
      </c>
      <c r="AK501">
        <f si="145" t="shared"/>
        <v>0</v>
      </c>
      <c r="AL501">
        <f si="146" t="shared"/>
        <v>0</v>
      </c>
      <c r="AM501">
        <f si="147" t="shared"/>
        <v>0</v>
      </c>
      <c r="AN501">
        <f si="148" t="shared"/>
        <v>0</v>
      </c>
      <c r="AO501">
        <f si="149" t="shared"/>
        <v>0</v>
      </c>
      <c r="AP501">
        <f si="150" t="shared"/>
        <v>0</v>
      </c>
      <c r="AQ501">
        <f si="151" t="shared"/>
        <v>0</v>
      </c>
      <c r="AR501">
        <f si="152" t="shared"/>
        <v>0</v>
      </c>
      <c r="AS501">
        <f si="153" t="shared"/>
        <v>0</v>
      </c>
      <c r="AU501" t="str">
        <f>IFERROR(VLOOKUP(C501,Results!$A$2:$B$240,2,FALSE)+VLOOKUP(D501,Results!$A$2:$B$240,2,FALSE)+VLOOKUP(E501,Results!$A$2:$B$240,2,FALSE)+VLOOKUP(F501,Results!$A$2:$B$240,2,FALSE)+VLOOKUP(G501,Results!$A$2:$B$240,2,FALSE)+VLOOKUP(H501,Results!$A$2:$B$240,2,FALSE)+VLOOKUP(I501,Results!$A$2:$B$240,2,FALSE)+VLOOKUP(J501,Results!$A$2:$B$240,2,FALSE)+VLOOKUP(B501,Results!$A$2:$B$240,2,FALSE)-MIN(VLOOKUP(C501,Results!$A$2:$B$240,2,FALSE),VLOOKUP(D501,Results!$A$2:$B$240,2,FALSE),VLOOKUP(E501,Results!$A$2:$B$240,2,FALSE),VLOOKUP(F501,Results!$A$2:$B$240,2,FALSE),VLOOKUP(G501,Results!$A$2:$B$240,2,FALSE),VLOOKUP(H501,Results!$A$2:$B$240,2,FALSE),VLOOKUP(I501,Results!$A$2:$B$240,2,FALSE),VLOOKUP(J501,Results!$A$2:$B$240,2,FALSE),VLOOKUP(B501,Results!$A$2:$B$240,2,FALSE)),"")</f>
        <v/>
      </c>
    </row>
    <row r="502" spans="2:47" x14ac:dyDescent="0.3">
      <c r="B502" t="s">
        <v>166</v>
      </c>
      <c r="C502" t="s">
        <v>170</v>
      </c>
      <c r="D502" t="s">
        <v>173</v>
      </c>
      <c r="E502" t="s">
        <v>149</v>
      </c>
      <c r="F502" t="s">
        <v>177</v>
      </c>
      <c r="G502" t="s">
        <v>96</v>
      </c>
      <c r="H502" t="s">
        <v>153</v>
      </c>
      <c r="I502" t="s">
        <v>152</v>
      </c>
      <c r="J502" t="s">
        <v>98</v>
      </c>
      <c r="K502" t="n">
        <v>14.0</v>
      </c>
      <c r="L502" s="30">
        <f si="140" t="shared"/>
        <v>0</v>
      </c>
      <c r="M502" s="6"/>
      <c r="N502" s="35" t="str">
        <f si="141" t="shared"/>
        <v/>
      </c>
      <c r="O502" s="59">
        <f>(IF(ISNUMBER(MATCH(B502,Sheet4!$K$92:$K$101,0)),1,0)+IF(ISNUMBER(MATCH(C502,Sheet4!$K$92:$K$101,0)),1,0)+IF(ISNUMBER(MATCH(D502,Sheet4!$K$92:$K$101,0)),1,0)+IF(ISNUMBER(MATCH(E502,Sheet4!$K$92:$K$101,0)),1,0)+IF(ISNUMBER(MATCH(F502,Sheet4!$K$92:$K$101,0)),1,0)+IF(ISNUMBER(MATCH(G502,Sheet4!$K$92:$K$101,0)),1,0)+IF(ISNUMBER(MATCH(H502,Sheet4!$K$92:$K$101,0)),1,0)+IF(ISNUMBER(MATCH(I502,Sheet4!$K$92:$K$101,0)),1,0)+IF(ISNUMBER(MATCH(J502,Sheet4!$K$92:$K$101,0)),1,0))
-
(IF(ISNUMBER(MATCH(B502,Sheet4!$F$2:$F$11,0)),1,0)+IF(ISNUMBER(MATCH(C502,Sheet4!$F$2:$F$11,0)),1,0)+IF(ISNUMBER(MATCH(D502,Sheet4!$F$2:$F$11,0)),1,0)+IF(ISNUMBER(MATCH(E502,Sheet4!$F$2:$F$11,0)),1,0)+IF(ISNUMBER(MATCH(F502,Sheet4!$F$2:$F$11,0)),1,0)+IF(ISNUMBER(MATCH(G502,Sheet4!$F$2:$F$11,0)),1,0)+IF(ISNUMBER(MATCH(H502,Sheet4!$F$2:$F$11,0)),1,0)+IF(ISNUMBER(MATCH(I502,Sheet4!$F$2:$F$11,0)),1,0)+IF(ISNUMBER(MATCH(J502,Sheet4!$F$2:$F$11,0)),1,0))</f>
        <v>0</v>
      </c>
      <c r="P502" s="40" t="str">
        <f>IFERROR(INDEX(Sheet4!$G:$G,MATCH(Sheet1!B502,Sheet4!$F:$F,0))+INDEX(Sheet4!$G:$G,MATCH(Sheet1!C502,Sheet4!$F:$F,0))+INDEX(Sheet4!$G:$G,MATCH(Sheet1!D502,Sheet4!$F:$F,0))+INDEX(Sheet4!$G:$G,MATCH(Sheet1!E502,Sheet4!$F:$F,0))+INDEX(Sheet4!$G:$G,MATCH(Sheet1!F502,Sheet4!$F:$F,0))+INDEX(Sheet4!$G:$G,MATCH(Sheet1!G502,Sheet4!$F:$F,0))+INDEX(Sheet4!$G:$G,MATCH(Sheet1!H502,Sheet4!$F:$F,0))+INDEX(Sheet4!$G:$G,MATCH(Sheet1!I502,Sheet4!$F:$F,0))+INDEX(Sheet4!$G:$G,MATCH(Sheet1!J502,Sheet4!$F:$F,0)),"")</f>
        <v/>
      </c>
      <c r="Q502" s="15"/>
      <c r="AF502">
        <f si="143" t="shared"/>
        <v>0</v>
      </c>
      <c r="AH502">
        <v>479</v>
      </c>
      <c r="AI502" t="str">
        <f si="142" t="shared"/>
        <v>Ben SimmonsLandry ShametBuddy HieldMonte MorrisKelly OubreMikal BridgesJohn CollinsPaul MillsapJoel Embiid</v>
      </c>
      <c r="AJ502">
        <f si="144" t="shared"/>
        <v>0</v>
      </c>
      <c r="AK502">
        <f si="145" t="shared"/>
        <v>0</v>
      </c>
      <c r="AL502">
        <f si="146" t="shared"/>
        <v>0</v>
      </c>
      <c r="AM502">
        <f si="147" t="shared"/>
        <v>0</v>
      </c>
      <c r="AN502">
        <f si="148" t="shared"/>
        <v>0</v>
      </c>
      <c r="AO502">
        <f si="149" t="shared"/>
        <v>0</v>
      </c>
      <c r="AP502">
        <f si="150" t="shared"/>
        <v>0</v>
      </c>
      <c r="AQ502">
        <f si="151" t="shared"/>
        <v>0</v>
      </c>
      <c r="AR502">
        <f si="152" t="shared"/>
        <v>0</v>
      </c>
      <c r="AS502">
        <f si="153" t="shared"/>
        <v>0</v>
      </c>
      <c r="AU502" t="str">
        <f>IFERROR(VLOOKUP(C502,Results!$A$2:$B$240,2,FALSE)+VLOOKUP(D502,Results!$A$2:$B$240,2,FALSE)+VLOOKUP(E502,Results!$A$2:$B$240,2,FALSE)+VLOOKUP(F502,Results!$A$2:$B$240,2,FALSE)+VLOOKUP(G502,Results!$A$2:$B$240,2,FALSE)+VLOOKUP(H502,Results!$A$2:$B$240,2,FALSE)+VLOOKUP(I502,Results!$A$2:$B$240,2,FALSE)+VLOOKUP(J502,Results!$A$2:$B$240,2,FALSE)+VLOOKUP(B502,Results!$A$2:$B$240,2,FALSE)-MIN(VLOOKUP(C502,Results!$A$2:$B$240,2,FALSE),VLOOKUP(D502,Results!$A$2:$B$240,2,FALSE),VLOOKUP(E502,Results!$A$2:$B$240,2,FALSE),VLOOKUP(F502,Results!$A$2:$B$240,2,FALSE),VLOOKUP(G502,Results!$A$2:$B$240,2,FALSE),VLOOKUP(H502,Results!$A$2:$B$240,2,FALSE),VLOOKUP(I502,Results!$A$2:$B$240,2,FALSE),VLOOKUP(J502,Results!$A$2:$B$240,2,FALSE),VLOOKUP(B502,Results!$A$2:$B$240,2,FALSE)),"")</f>
        <v/>
      </c>
    </row>
    <row customHeight="1" ht="18.75" r="503" spans="2:47" x14ac:dyDescent="0.3">
      <c r="B503" t="s">
        <v>166</v>
      </c>
      <c r="C503" t="s">
        <v>167</v>
      </c>
      <c r="D503" t="s">
        <v>172</v>
      </c>
      <c r="E503" t="s">
        <v>146</v>
      </c>
      <c r="F503" t="s">
        <v>177</v>
      </c>
      <c r="G503" t="s">
        <v>159</v>
      </c>
      <c r="H503" t="s">
        <v>93</v>
      </c>
      <c r="I503" t="s">
        <v>181</v>
      </c>
      <c r="J503" t="s">
        <v>98</v>
      </c>
      <c r="K503" t="n">
        <v>14.0</v>
      </c>
      <c r="L503" s="30">
        <f si="140" t="shared"/>
        <v>0</v>
      </c>
      <c r="M503" s="6"/>
      <c r="N503" s="35" t="str">
        <f si="141" t="shared"/>
        <v/>
      </c>
      <c r="O503" s="59">
        <f>(IF(ISNUMBER(MATCH(B503,Sheet4!$K$92:$K$101,0)),1,0)+IF(ISNUMBER(MATCH(C503,Sheet4!$K$92:$K$101,0)),1,0)+IF(ISNUMBER(MATCH(D503,Sheet4!$K$92:$K$101,0)),1,0)+IF(ISNUMBER(MATCH(E503,Sheet4!$K$92:$K$101,0)),1,0)+IF(ISNUMBER(MATCH(F503,Sheet4!$K$92:$K$101,0)),1,0)+IF(ISNUMBER(MATCH(G503,Sheet4!$K$92:$K$101,0)),1,0)+IF(ISNUMBER(MATCH(H503,Sheet4!$K$92:$K$101,0)),1,0)+IF(ISNUMBER(MATCH(I503,Sheet4!$K$92:$K$101,0)),1,0)+IF(ISNUMBER(MATCH(J503,Sheet4!$K$92:$K$101,0)),1,0))
-
(IF(ISNUMBER(MATCH(B503,Sheet4!$F$2:$F$11,0)),1,0)+IF(ISNUMBER(MATCH(C503,Sheet4!$F$2:$F$11,0)),1,0)+IF(ISNUMBER(MATCH(D503,Sheet4!$F$2:$F$11,0)),1,0)+IF(ISNUMBER(MATCH(E503,Sheet4!$F$2:$F$11,0)),1,0)+IF(ISNUMBER(MATCH(F503,Sheet4!$F$2:$F$11,0)),1,0)+IF(ISNUMBER(MATCH(G503,Sheet4!$F$2:$F$11,0)),1,0)+IF(ISNUMBER(MATCH(H503,Sheet4!$F$2:$F$11,0)),1,0)+IF(ISNUMBER(MATCH(I503,Sheet4!$F$2:$F$11,0)),1,0)+IF(ISNUMBER(MATCH(J503,Sheet4!$F$2:$F$11,0)),1,0))</f>
        <v>0</v>
      </c>
      <c r="P503" s="40" t="str">
        <f>IFERROR(INDEX(Sheet4!$G:$G,MATCH(Sheet1!B503,Sheet4!$F:$F,0))+INDEX(Sheet4!$G:$G,MATCH(Sheet1!C503,Sheet4!$F:$F,0))+INDEX(Sheet4!$G:$G,MATCH(Sheet1!D503,Sheet4!$F:$F,0))+INDEX(Sheet4!$G:$G,MATCH(Sheet1!E503,Sheet4!$F:$F,0))+INDEX(Sheet4!$G:$G,MATCH(Sheet1!F503,Sheet4!$F:$F,0))+INDEX(Sheet4!$G:$G,MATCH(Sheet1!G503,Sheet4!$F:$F,0))+INDEX(Sheet4!$G:$G,MATCH(Sheet1!H503,Sheet4!$F:$F,0))+INDEX(Sheet4!$G:$G,MATCH(Sheet1!I503,Sheet4!$F:$F,0))+INDEX(Sheet4!$G:$G,MATCH(Sheet1!J503,Sheet4!$F:$F,0)),"")</f>
        <v/>
      </c>
      <c r="Q503" s="15"/>
      <c r="AF503">
        <f si="143" t="shared"/>
        <v>0</v>
      </c>
      <c r="AH503">
        <v>480</v>
      </c>
      <c r="AI503" t="str">
        <f si="142" t="shared"/>
        <v>Ben SimmonsIsaiah CanaanMonte MorrisMalik BeasleyWill BartonKelly OubreKenneth FariedDerrick FavorsNikola Jokic</v>
      </c>
      <c r="AJ503">
        <f si="144" t="shared"/>
        <v>0</v>
      </c>
      <c r="AK503">
        <f si="145" t="shared"/>
        <v>0</v>
      </c>
      <c r="AL503">
        <f si="146" t="shared"/>
        <v>0</v>
      </c>
      <c r="AM503">
        <f si="147" t="shared"/>
        <v>0</v>
      </c>
      <c r="AN503">
        <f si="148" t="shared"/>
        <v>0</v>
      </c>
      <c r="AO503">
        <f si="149" t="shared"/>
        <v>0</v>
      </c>
      <c r="AP503">
        <f si="150" t="shared"/>
        <v>0</v>
      </c>
      <c r="AQ503">
        <f si="151" t="shared"/>
        <v>0</v>
      </c>
      <c r="AR503">
        <f si="152" t="shared"/>
        <v>0</v>
      </c>
      <c r="AS503">
        <f si="153" t="shared"/>
        <v>0</v>
      </c>
      <c r="AU503" t="str">
        <f>IFERROR(VLOOKUP(C503,Results!$A$2:$B$240,2,FALSE)+VLOOKUP(D503,Results!$A$2:$B$240,2,FALSE)+VLOOKUP(E503,Results!$A$2:$B$240,2,FALSE)+VLOOKUP(F503,Results!$A$2:$B$240,2,FALSE)+VLOOKUP(G503,Results!$A$2:$B$240,2,FALSE)+VLOOKUP(H503,Results!$A$2:$B$240,2,FALSE)+VLOOKUP(I503,Results!$A$2:$B$240,2,FALSE)+VLOOKUP(J503,Results!$A$2:$B$240,2,FALSE)+VLOOKUP(B503,Results!$A$2:$B$240,2,FALSE)-MIN(VLOOKUP(C503,Results!$A$2:$B$240,2,FALSE),VLOOKUP(D503,Results!$A$2:$B$240,2,FALSE),VLOOKUP(E503,Results!$A$2:$B$240,2,FALSE),VLOOKUP(F503,Results!$A$2:$B$240,2,FALSE),VLOOKUP(G503,Results!$A$2:$B$240,2,FALSE),VLOOKUP(H503,Results!$A$2:$B$240,2,FALSE),VLOOKUP(I503,Results!$A$2:$B$240,2,FALSE),VLOOKUP(J503,Results!$A$2:$B$240,2,FALSE),VLOOKUP(B503,Results!$A$2:$B$240,2,FALSE)),"")</f>
        <v/>
      </c>
    </row>
    <row customHeight="1" ht="18.75" r="504" spans="2:47" x14ac:dyDescent="0.3">
      <c r="B504" t="s">
        <v>166</v>
      </c>
      <c r="C504" t="s">
        <v>87</v>
      </c>
      <c r="D504" t="s">
        <v>172</v>
      </c>
      <c r="E504" t="s">
        <v>148</v>
      </c>
      <c r="F504" t="s">
        <v>159</v>
      </c>
      <c r="G504" t="s">
        <v>114</v>
      </c>
      <c r="H504" t="s">
        <v>153</v>
      </c>
      <c r="I504" t="s">
        <v>152</v>
      </c>
      <c r="J504" t="s">
        <v>98</v>
      </c>
      <c r="K504" t="n">
        <v>14.0</v>
      </c>
      <c r="L504" s="30">
        <f si="140" t="shared"/>
        <v>0</v>
      </c>
      <c r="M504" s="6"/>
      <c r="N504" s="35" t="str">
        <f si="141" t="shared"/>
        <v/>
      </c>
      <c r="O504" s="59">
        <f>(IF(ISNUMBER(MATCH(B504,Sheet4!$K$92:$K$101,0)),1,0)+IF(ISNUMBER(MATCH(C504,Sheet4!$K$92:$K$101,0)),1,0)+IF(ISNUMBER(MATCH(D504,Sheet4!$K$92:$K$101,0)),1,0)+IF(ISNUMBER(MATCH(E504,Sheet4!$K$92:$K$101,0)),1,0)+IF(ISNUMBER(MATCH(F504,Sheet4!$K$92:$K$101,0)),1,0)+IF(ISNUMBER(MATCH(G504,Sheet4!$K$92:$K$101,0)),1,0)+IF(ISNUMBER(MATCH(H504,Sheet4!$K$92:$K$101,0)),1,0)+IF(ISNUMBER(MATCH(I504,Sheet4!$K$92:$K$101,0)),1,0)+IF(ISNUMBER(MATCH(J504,Sheet4!$K$92:$K$101,0)),1,0))
-
(IF(ISNUMBER(MATCH(B504,Sheet4!$F$2:$F$11,0)),1,0)+IF(ISNUMBER(MATCH(C504,Sheet4!$F$2:$F$11,0)),1,0)+IF(ISNUMBER(MATCH(D504,Sheet4!$F$2:$F$11,0)),1,0)+IF(ISNUMBER(MATCH(E504,Sheet4!$F$2:$F$11,0)),1,0)+IF(ISNUMBER(MATCH(F504,Sheet4!$F$2:$F$11,0)),1,0)+IF(ISNUMBER(MATCH(G504,Sheet4!$F$2:$F$11,0)),1,0)+IF(ISNUMBER(MATCH(H504,Sheet4!$F$2:$F$11,0)),1,0)+IF(ISNUMBER(MATCH(I504,Sheet4!$F$2:$F$11,0)),1,0)+IF(ISNUMBER(MATCH(J504,Sheet4!$F$2:$F$11,0)),1,0))</f>
        <v>0</v>
      </c>
      <c r="P504" s="40" t="str">
        <f>IFERROR(INDEX(Sheet4!$G:$G,MATCH(Sheet1!B504,Sheet4!$F:$F,0))+INDEX(Sheet4!$G:$G,MATCH(Sheet1!C504,Sheet4!$F:$F,0))+INDEX(Sheet4!$G:$G,MATCH(Sheet1!D504,Sheet4!$F:$F,0))+INDEX(Sheet4!$G:$G,MATCH(Sheet1!E504,Sheet4!$F:$F,0))+INDEX(Sheet4!$G:$G,MATCH(Sheet1!F504,Sheet4!$F:$F,0))+INDEX(Sheet4!$G:$G,MATCH(Sheet1!G504,Sheet4!$F:$F,0))+INDEX(Sheet4!$G:$G,MATCH(Sheet1!H504,Sheet4!$F:$F,0))+INDEX(Sheet4!$G:$G,MATCH(Sheet1!I504,Sheet4!$F:$F,0))+INDEX(Sheet4!$G:$G,MATCH(Sheet1!J504,Sheet4!$F:$F,0)),"")</f>
        <v/>
      </c>
      <c r="Q504" s="15"/>
      <c r="AF504">
        <f si="143" t="shared"/>
        <v>0</v>
      </c>
      <c r="AH504">
        <v>481</v>
      </c>
      <c r="AI504" t="str">
        <f si="142" t="shared"/>
        <v>De'Aaron FoxLandry ShametDevin BookerMonte MorrisKelly OubreMikal BridgesJohn CollinsPaul MillsapJoel Embiid</v>
      </c>
      <c r="AJ504">
        <f si="144" t="shared"/>
        <v>0</v>
      </c>
      <c r="AK504">
        <f si="145" t="shared"/>
        <v>0</v>
      </c>
      <c r="AL504">
        <f si="146" t="shared"/>
        <v>0</v>
      </c>
      <c r="AM504">
        <f si="147" t="shared"/>
        <v>0</v>
      </c>
      <c r="AN504">
        <f si="148" t="shared"/>
        <v>0</v>
      </c>
      <c r="AO504">
        <f si="149" t="shared"/>
        <v>0</v>
      </c>
      <c r="AP504">
        <f si="150" t="shared"/>
        <v>0</v>
      </c>
      <c r="AQ504">
        <f si="151" t="shared"/>
        <v>0</v>
      </c>
      <c r="AR504">
        <f si="152" t="shared"/>
        <v>0</v>
      </c>
      <c r="AS504">
        <f si="153" t="shared"/>
        <v>0</v>
      </c>
      <c r="AU504" t="str">
        <f>IFERROR(VLOOKUP(C504,Results!$A$2:$B$240,2,FALSE)+VLOOKUP(D504,Results!$A$2:$B$240,2,FALSE)+VLOOKUP(E504,Results!$A$2:$B$240,2,FALSE)+VLOOKUP(F504,Results!$A$2:$B$240,2,FALSE)+VLOOKUP(G504,Results!$A$2:$B$240,2,FALSE)+VLOOKUP(H504,Results!$A$2:$B$240,2,FALSE)+VLOOKUP(I504,Results!$A$2:$B$240,2,FALSE)+VLOOKUP(J504,Results!$A$2:$B$240,2,FALSE)+VLOOKUP(B504,Results!$A$2:$B$240,2,FALSE)-MIN(VLOOKUP(C504,Results!$A$2:$B$240,2,FALSE),VLOOKUP(D504,Results!$A$2:$B$240,2,FALSE),VLOOKUP(E504,Results!$A$2:$B$240,2,FALSE),VLOOKUP(F504,Results!$A$2:$B$240,2,FALSE),VLOOKUP(G504,Results!$A$2:$B$240,2,FALSE),VLOOKUP(H504,Results!$A$2:$B$240,2,FALSE),VLOOKUP(I504,Results!$A$2:$B$240,2,FALSE),VLOOKUP(J504,Results!$A$2:$B$240,2,FALSE),VLOOKUP(B504,Results!$A$2:$B$240,2,FALSE)),"")</f>
        <v/>
      </c>
    </row>
    <row customHeight="1" ht="18.75" r="505" spans="2:47" x14ac:dyDescent="0.3">
      <c r="B505" t="s">
        <v>166</v>
      </c>
      <c r="C505" t="s">
        <v>171</v>
      </c>
      <c r="D505" t="s">
        <v>173</v>
      </c>
      <c r="E505" t="s">
        <v>89</v>
      </c>
      <c r="F505" t="s">
        <v>177</v>
      </c>
      <c r="G505" t="s">
        <v>179</v>
      </c>
      <c r="H505" t="s">
        <v>92</v>
      </c>
      <c r="I505" t="s">
        <v>152</v>
      </c>
      <c r="J505" t="s">
        <v>98</v>
      </c>
      <c r="K505" t="n">
        <v>14.0</v>
      </c>
      <c r="L505" s="30">
        <f si="140" t="shared"/>
        <v>0</v>
      </c>
      <c r="M505" s="6"/>
      <c r="N505" s="35" t="str">
        <f si="141" t="shared"/>
        <v/>
      </c>
      <c r="O505" s="59">
        <f>(IF(ISNUMBER(MATCH(B505,Sheet4!$K$92:$K$101,0)),1,0)+IF(ISNUMBER(MATCH(C505,Sheet4!$K$92:$K$101,0)),1,0)+IF(ISNUMBER(MATCH(D505,Sheet4!$K$92:$K$101,0)),1,0)+IF(ISNUMBER(MATCH(E505,Sheet4!$K$92:$K$101,0)),1,0)+IF(ISNUMBER(MATCH(F505,Sheet4!$K$92:$K$101,0)),1,0)+IF(ISNUMBER(MATCH(G505,Sheet4!$K$92:$K$101,0)),1,0)+IF(ISNUMBER(MATCH(H505,Sheet4!$K$92:$K$101,0)),1,0)+IF(ISNUMBER(MATCH(I505,Sheet4!$K$92:$K$101,0)),1,0)+IF(ISNUMBER(MATCH(J505,Sheet4!$K$92:$K$101,0)),1,0))
-
(IF(ISNUMBER(MATCH(B505,Sheet4!$F$2:$F$11,0)),1,0)+IF(ISNUMBER(MATCH(C505,Sheet4!$F$2:$F$11,0)),1,0)+IF(ISNUMBER(MATCH(D505,Sheet4!$F$2:$F$11,0)),1,0)+IF(ISNUMBER(MATCH(E505,Sheet4!$F$2:$F$11,0)),1,0)+IF(ISNUMBER(MATCH(F505,Sheet4!$F$2:$F$11,0)),1,0)+IF(ISNUMBER(MATCH(G505,Sheet4!$F$2:$F$11,0)),1,0)+IF(ISNUMBER(MATCH(H505,Sheet4!$F$2:$F$11,0)),1,0)+IF(ISNUMBER(MATCH(I505,Sheet4!$F$2:$F$11,0)),1,0)+IF(ISNUMBER(MATCH(J505,Sheet4!$F$2:$F$11,0)),1,0))</f>
        <v>0</v>
      </c>
      <c r="P505" s="40" t="str">
        <f>IFERROR(INDEX(Sheet4!$G:$G,MATCH(Sheet1!B505,Sheet4!$F:$F,0))+INDEX(Sheet4!$G:$G,MATCH(Sheet1!C505,Sheet4!$F:$F,0))+INDEX(Sheet4!$G:$G,MATCH(Sheet1!D505,Sheet4!$F:$F,0))+INDEX(Sheet4!$G:$G,MATCH(Sheet1!E505,Sheet4!$F:$F,0))+INDEX(Sheet4!$G:$G,MATCH(Sheet1!F505,Sheet4!$F:$F,0))+INDEX(Sheet4!$G:$G,MATCH(Sheet1!G505,Sheet4!$F:$F,0))+INDEX(Sheet4!$G:$G,MATCH(Sheet1!H505,Sheet4!$F:$F,0))+INDEX(Sheet4!$G:$G,MATCH(Sheet1!I505,Sheet4!$F:$F,0))+INDEX(Sheet4!$G:$G,MATCH(Sheet1!J505,Sheet4!$F:$F,0)),"")</f>
        <v/>
      </c>
      <c r="Q505" s="15"/>
      <c r="AF505">
        <f si="143" t="shared"/>
        <v>0</v>
      </c>
      <c r="AH505">
        <v>482</v>
      </c>
      <c r="AI505" t="str">
        <f si="142" t="shared"/>
        <v>Ben SimmonsLandry ShametJimmy ButlerMonte MorrisWill BartonTaurean PrinceJohn CollinsJosh JacksonRudy Gobert</v>
      </c>
      <c r="AJ505">
        <f si="144" t="shared"/>
        <v>0</v>
      </c>
      <c r="AK505">
        <f si="145" t="shared"/>
        <v>0</v>
      </c>
      <c r="AL505">
        <f si="146" t="shared"/>
        <v>0</v>
      </c>
      <c r="AM505">
        <f si="147" t="shared"/>
        <v>0</v>
      </c>
      <c r="AN505">
        <f si="148" t="shared"/>
        <v>0</v>
      </c>
      <c r="AO505">
        <f si="149" t="shared"/>
        <v>0</v>
      </c>
      <c r="AP505">
        <f si="150" t="shared"/>
        <v>0</v>
      </c>
      <c r="AQ505">
        <f si="151" t="shared"/>
        <v>0</v>
      </c>
      <c r="AR505">
        <f si="152" t="shared"/>
        <v>0</v>
      </c>
      <c r="AS505">
        <f si="153" t="shared"/>
        <v>0</v>
      </c>
      <c r="AU505" t="str">
        <f>IFERROR(VLOOKUP(C505,Results!$A$2:$B$240,2,FALSE)+VLOOKUP(D505,Results!$A$2:$B$240,2,FALSE)+VLOOKUP(E505,Results!$A$2:$B$240,2,FALSE)+VLOOKUP(F505,Results!$A$2:$B$240,2,FALSE)+VLOOKUP(G505,Results!$A$2:$B$240,2,FALSE)+VLOOKUP(H505,Results!$A$2:$B$240,2,FALSE)+VLOOKUP(I505,Results!$A$2:$B$240,2,FALSE)+VLOOKUP(J505,Results!$A$2:$B$240,2,FALSE)+VLOOKUP(B505,Results!$A$2:$B$240,2,FALSE)-MIN(VLOOKUP(C505,Results!$A$2:$B$240,2,FALSE),VLOOKUP(D505,Results!$A$2:$B$240,2,FALSE),VLOOKUP(E505,Results!$A$2:$B$240,2,FALSE),VLOOKUP(F505,Results!$A$2:$B$240,2,FALSE),VLOOKUP(G505,Results!$A$2:$B$240,2,FALSE),VLOOKUP(H505,Results!$A$2:$B$240,2,FALSE),VLOOKUP(I505,Results!$A$2:$B$240,2,FALSE),VLOOKUP(J505,Results!$A$2:$B$240,2,FALSE),VLOOKUP(B505,Results!$A$2:$B$240,2,FALSE)),"")</f>
        <v/>
      </c>
    </row>
    <row customHeight="1" ht="18.75" r="506" spans="2:47" x14ac:dyDescent="0.3">
      <c r="B506" t="s">
        <v>108</v>
      </c>
      <c r="C506" t="s">
        <v>116</v>
      </c>
      <c r="D506" t="s">
        <v>145</v>
      </c>
      <c r="E506" t="s">
        <v>146</v>
      </c>
      <c r="F506" t="s">
        <v>177</v>
      </c>
      <c r="G506" t="s">
        <v>179</v>
      </c>
      <c r="H506" t="s">
        <v>92</v>
      </c>
      <c r="I506" t="s">
        <v>152</v>
      </c>
      <c r="J506" t="s">
        <v>98</v>
      </c>
      <c r="K506" t="n">
        <v>14.0</v>
      </c>
      <c r="L506" s="30">
        <f si="140" t="shared"/>
        <v>0</v>
      </c>
      <c r="M506" s="6"/>
      <c r="N506" s="35" t="str">
        <f si="141" t="shared"/>
        <v/>
      </c>
      <c r="O506" s="59">
        <f>(IF(ISNUMBER(MATCH(B506,Sheet4!$K$92:$K$101,0)),1,0)+IF(ISNUMBER(MATCH(C506,Sheet4!$K$92:$K$101,0)),1,0)+IF(ISNUMBER(MATCH(D506,Sheet4!$K$92:$K$101,0)),1,0)+IF(ISNUMBER(MATCH(E506,Sheet4!$K$92:$K$101,0)),1,0)+IF(ISNUMBER(MATCH(F506,Sheet4!$K$92:$K$101,0)),1,0)+IF(ISNUMBER(MATCH(G506,Sheet4!$K$92:$K$101,0)),1,0)+IF(ISNUMBER(MATCH(H506,Sheet4!$K$92:$K$101,0)),1,0)+IF(ISNUMBER(MATCH(I506,Sheet4!$K$92:$K$101,0)),1,0)+IF(ISNUMBER(MATCH(J506,Sheet4!$K$92:$K$101,0)),1,0))
-
(IF(ISNUMBER(MATCH(B506,Sheet4!$F$2:$F$11,0)),1,0)+IF(ISNUMBER(MATCH(C506,Sheet4!$F$2:$F$11,0)),1,0)+IF(ISNUMBER(MATCH(D506,Sheet4!$F$2:$F$11,0)),1,0)+IF(ISNUMBER(MATCH(E506,Sheet4!$F$2:$F$11,0)),1,0)+IF(ISNUMBER(MATCH(F506,Sheet4!$F$2:$F$11,0)),1,0)+IF(ISNUMBER(MATCH(G506,Sheet4!$F$2:$F$11,0)),1,0)+IF(ISNUMBER(MATCH(H506,Sheet4!$F$2:$F$11,0)),1,0)+IF(ISNUMBER(MATCH(I506,Sheet4!$F$2:$F$11,0)),1,0)+IF(ISNUMBER(MATCH(J506,Sheet4!$F$2:$F$11,0)),1,0))</f>
        <v>0</v>
      </c>
      <c r="P506" s="40" t="str">
        <f>IFERROR(INDEX(Sheet4!$G:$G,MATCH(Sheet1!B506,Sheet4!$F:$F,0))+INDEX(Sheet4!$G:$G,MATCH(Sheet1!C506,Sheet4!$F:$F,0))+INDEX(Sheet4!$G:$G,MATCH(Sheet1!D506,Sheet4!$F:$F,0))+INDEX(Sheet4!$G:$G,MATCH(Sheet1!E506,Sheet4!$F:$F,0))+INDEX(Sheet4!$G:$G,MATCH(Sheet1!F506,Sheet4!$F:$F,0))+INDEX(Sheet4!$G:$G,MATCH(Sheet1!G506,Sheet4!$F:$F,0))+INDEX(Sheet4!$G:$G,MATCH(Sheet1!H506,Sheet4!$F:$F,0))+INDEX(Sheet4!$G:$G,MATCH(Sheet1!I506,Sheet4!$F:$F,0))+INDEX(Sheet4!$G:$G,MATCH(Sheet1!J506,Sheet4!$F:$F,0)),"")</f>
        <v/>
      </c>
      <c r="Q506" s="15"/>
      <c r="AF506">
        <f si="143" t="shared"/>
        <v>0</v>
      </c>
      <c r="AH506">
        <v>483</v>
      </c>
      <c r="AI506" t="str">
        <f si="142" t="shared"/>
        <v>Ben SimmonsTrae YoungDevin BookerMonte MorrisWill BartonLuol DengJohn CollinsPaul MillsapDeandre Ayton</v>
      </c>
      <c r="AJ506">
        <f si="144" t="shared"/>
        <v>0</v>
      </c>
      <c r="AK506">
        <f si="145" t="shared"/>
        <v>0</v>
      </c>
      <c r="AL506">
        <f si="146" t="shared"/>
        <v>0</v>
      </c>
      <c r="AM506">
        <f si="147" t="shared"/>
        <v>0</v>
      </c>
      <c r="AN506">
        <f si="148" t="shared"/>
        <v>0</v>
      </c>
      <c r="AO506">
        <f si="149" t="shared"/>
        <v>0</v>
      </c>
      <c r="AP506">
        <f si="150" t="shared"/>
        <v>0</v>
      </c>
      <c r="AQ506">
        <f si="151" t="shared"/>
        <v>0</v>
      </c>
      <c r="AR506">
        <f si="152" t="shared"/>
        <v>0</v>
      </c>
      <c r="AS506">
        <f si="153" t="shared"/>
        <v>0</v>
      </c>
      <c r="AU506" t="str">
        <f>IFERROR(VLOOKUP(C506,Results!$A$2:$B$240,2,FALSE)+VLOOKUP(D506,Results!$A$2:$B$240,2,FALSE)+VLOOKUP(E506,Results!$A$2:$B$240,2,FALSE)+VLOOKUP(F506,Results!$A$2:$B$240,2,FALSE)+VLOOKUP(G506,Results!$A$2:$B$240,2,FALSE)+VLOOKUP(H506,Results!$A$2:$B$240,2,FALSE)+VLOOKUP(I506,Results!$A$2:$B$240,2,FALSE)+VLOOKUP(J506,Results!$A$2:$B$240,2,FALSE)+VLOOKUP(B506,Results!$A$2:$B$240,2,FALSE)-MIN(VLOOKUP(C506,Results!$A$2:$B$240,2,FALSE),VLOOKUP(D506,Results!$A$2:$B$240,2,FALSE),VLOOKUP(E506,Results!$A$2:$B$240,2,FALSE),VLOOKUP(F506,Results!$A$2:$B$240,2,FALSE),VLOOKUP(G506,Results!$A$2:$B$240,2,FALSE),VLOOKUP(H506,Results!$A$2:$B$240,2,FALSE),VLOOKUP(I506,Results!$A$2:$B$240,2,FALSE),VLOOKUP(J506,Results!$A$2:$B$240,2,FALSE),VLOOKUP(B506,Results!$A$2:$B$240,2,FALSE)),"")</f>
        <v/>
      </c>
    </row>
    <row r="507" spans="2:47" x14ac:dyDescent="0.3">
      <c r="B507" t="s">
        <v>166</v>
      </c>
      <c r="C507" t="s">
        <v>170</v>
      </c>
      <c r="D507" t="s">
        <v>172</v>
      </c>
      <c r="E507" t="s">
        <v>146</v>
      </c>
      <c r="F507" t="s">
        <v>177</v>
      </c>
      <c r="G507" t="s">
        <v>159</v>
      </c>
      <c r="H507" t="s">
        <v>93</v>
      </c>
      <c r="I507" t="s">
        <v>181</v>
      </c>
      <c r="J507" t="s">
        <v>156</v>
      </c>
      <c r="K507" t="n">
        <v>14.0</v>
      </c>
      <c r="L507" s="30">
        <f si="140" t="shared"/>
        <v>0</v>
      </c>
      <c r="M507" s="6"/>
      <c r="N507" s="35" t="str">
        <f si="141" t="shared"/>
        <v/>
      </c>
      <c r="O507" s="59">
        <f>(IF(ISNUMBER(MATCH(B507,Sheet4!$K$92:$K$101,0)),1,0)+IF(ISNUMBER(MATCH(C507,Sheet4!$K$92:$K$101,0)),1,0)+IF(ISNUMBER(MATCH(D507,Sheet4!$K$92:$K$101,0)),1,0)+IF(ISNUMBER(MATCH(E507,Sheet4!$K$92:$K$101,0)),1,0)+IF(ISNUMBER(MATCH(F507,Sheet4!$K$92:$K$101,0)),1,0)+IF(ISNUMBER(MATCH(G507,Sheet4!$K$92:$K$101,0)),1,0)+IF(ISNUMBER(MATCH(H507,Sheet4!$K$92:$K$101,0)),1,0)+IF(ISNUMBER(MATCH(I507,Sheet4!$K$92:$K$101,0)),1,0)+IF(ISNUMBER(MATCH(J507,Sheet4!$K$92:$K$101,0)),1,0))
-
(IF(ISNUMBER(MATCH(B507,Sheet4!$F$2:$F$11,0)),1,0)+IF(ISNUMBER(MATCH(C507,Sheet4!$F$2:$F$11,0)),1,0)+IF(ISNUMBER(MATCH(D507,Sheet4!$F$2:$F$11,0)),1,0)+IF(ISNUMBER(MATCH(E507,Sheet4!$F$2:$F$11,0)),1,0)+IF(ISNUMBER(MATCH(F507,Sheet4!$F$2:$F$11,0)),1,0)+IF(ISNUMBER(MATCH(G507,Sheet4!$F$2:$F$11,0)),1,0)+IF(ISNUMBER(MATCH(H507,Sheet4!$F$2:$F$11,0)),1,0)+IF(ISNUMBER(MATCH(I507,Sheet4!$F$2:$F$11,0)),1,0)+IF(ISNUMBER(MATCH(J507,Sheet4!$F$2:$F$11,0)),1,0))</f>
        <v>0</v>
      </c>
      <c r="P507" s="40" t="str">
        <f>IFERROR(INDEX(Sheet4!$G:$G,MATCH(Sheet1!B507,Sheet4!$F:$F,0))+INDEX(Sheet4!$G:$G,MATCH(Sheet1!C507,Sheet4!$F:$F,0))+INDEX(Sheet4!$G:$G,MATCH(Sheet1!D507,Sheet4!$F:$F,0))+INDEX(Sheet4!$G:$G,MATCH(Sheet1!E507,Sheet4!$F:$F,0))+INDEX(Sheet4!$G:$G,MATCH(Sheet1!F507,Sheet4!$F:$F,0))+INDEX(Sheet4!$G:$G,MATCH(Sheet1!G507,Sheet4!$F:$F,0))+INDEX(Sheet4!$G:$G,MATCH(Sheet1!H507,Sheet4!$F:$F,0))+INDEX(Sheet4!$G:$G,MATCH(Sheet1!I507,Sheet4!$F:$F,0))+INDEX(Sheet4!$G:$G,MATCH(Sheet1!J507,Sheet4!$F:$F,0)),"")</f>
        <v/>
      </c>
      <c r="Q507" s="15"/>
      <c r="AF507">
        <f si="143" t="shared"/>
        <v>0</v>
      </c>
      <c r="AH507">
        <v>484</v>
      </c>
      <c r="AI507" t="str">
        <f si="142" t="shared"/>
        <v>Ben SimmonsDe'Aaron FoxJimmy ButlerMonte MorrisKelly OubreLuol DengPaul MillsapDerrick FavorsRudy Gobert</v>
      </c>
      <c r="AJ507">
        <f si="144" t="shared"/>
        <v>0</v>
      </c>
      <c r="AK507">
        <f si="145" t="shared"/>
        <v>0</v>
      </c>
      <c r="AL507">
        <f si="146" t="shared"/>
        <v>0</v>
      </c>
      <c r="AM507">
        <f si="147" t="shared"/>
        <v>0</v>
      </c>
      <c r="AN507">
        <f si="148" t="shared"/>
        <v>0</v>
      </c>
      <c r="AO507">
        <f si="149" t="shared"/>
        <v>0</v>
      </c>
      <c r="AP507">
        <f si="150" t="shared"/>
        <v>0</v>
      </c>
      <c r="AQ507">
        <f si="151" t="shared"/>
        <v>0</v>
      </c>
      <c r="AR507">
        <f si="152" t="shared"/>
        <v>0</v>
      </c>
      <c r="AS507">
        <f si="153" t="shared"/>
        <v>0</v>
      </c>
      <c r="AU507" t="str">
        <f>IFERROR(VLOOKUP(C507,Results!$A$2:$B$240,2,FALSE)+VLOOKUP(D507,Results!$A$2:$B$240,2,FALSE)+VLOOKUP(E507,Results!$A$2:$B$240,2,FALSE)+VLOOKUP(F507,Results!$A$2:$B$240,2,FALSE)+VLOOKUP(G507,Results!$A$2:$B$240,2,FALSE)+VLOOKUP(H507,Results!$A$2:$B$240,2,FALSE)+VLOOKUP(I507,Results!$A$2:$B$240,2,FALSE)+VLOOKUP(J507,Results!$A$2:$B$240,2,FALSE)+VLOOKUP(B507,Results!$A$2:$B$240,2,FALSE)-MIN(VLOOKUP(C507,Results!$A$2:$B$240,2,FALSE),VLOOKUP(D507,Results!$A$2:$B$240,2,FALSE),VLOOKUP(E507,Results!$A$2:$B$240,2,FALSE),VLOOKUP(F507,Results!$A$2:$B$240,2,FALSE),VLOOKUP(G507,Results!$A$2:$B$240,2,FALSE),VLOOKUP(H507,Results!$A$2:$B$240,2,FALSE),VLOOKUP(I507,Results!$A$2:$B$240,2,FALSE),VLOOKUP(J507,Results!$A$2:$B$240,2,FALSE),VLOOKUP(B507,Results!$A$2:$B$240,2,FALSE)),"")</f>
        <v/>
      </c>
    </row>
    <row r="508" spans="2:47" x14ac:dyDescent="0.3">
      <c r="B508" t="s">
        <v>166</v>
      </c>
      <c r="C508" t="s">
        <v>170</v>
      </c>
      <c r="D508" t="s">
        <v>173</v>
      </c>
      <c r="E508" t="s">
        <v>146</v>
      </c>
      <c r="F508" t="s">
        <v>177</v>
      </c>
      <c r="G508" t="s">
        <v>179</v>
      </c>
      <c r="H508" t="s">
        <v>153</v>
      </c>
      <c r="I508" t="s">
        <v>182</v>
      </c>
      <c r="J508" t="s">
        <v>186</v>
      </c>
      <c r="K508" t="n">
        <v>14.0</v>
      </c>
      <c r="L508" s="30">
        <f si="140" t="shared"/>
        <v>0</v>
      </c>
      <c r="M508" s="6"/>
      <c r="N508" s="35" t="str">
        <f si="141" t="shared"/>
        <v/>
      </c>
      <c r="O508" s="59">
        <f>(IF(ISNUMBER(MATCH(B508,Sheet4!$K$92:$K$101,0)),1,0)+IF(ISNUMBER(MATCH(C508,Sheet4!$K$92:$K$101,0)),1,0)+IF(ISNUMBER(MATCH(D508,Sheet4!$K$92:$K$101,0)),1,0)+IF(ISNUMBER(MATCH(E508,Sheet4!$K$92:$K$101,0)),1,0)+IF(ISNUMBER(MATCH(F508,Sheet4!$K$92:$K$101,0)),1,0)+IF(ISNUMBER(MATCH(G508,Sheet4!$K$92:$K$101,0)),1,0)+IF(ISNUMBER(MATCH(H508,Sheet4!$K$92:$K$101,0)),1,0)+IF(ISNUMBER(MATCH(I508,Sheet4!$K$92:$K$101,0)),1,0)+IF(ISNUMBER(MATCH(J508,Sheet4!$K$92:$K$101,0)),1,0))
-
(IF(ISNUMBER(MATCH(B508,Sheet4!$F$2:$F$11,0)),1,0)+IF(ISNUMBER(MATCH(C508,Sheet4!$F$2:$F$11,0)),1,0)+IF(ISNUMBER(MATCH(D508,Sheet4!$F$2:$F$11,0)),1,0)+IF(ISNUMBER(MATCH(E508,Sheet4!$F$2:$F$11,0)),1,0)+IF(ISNUMBER(MATCH(F508,Sheet4!$F$2:$F$11,0)),1,0)+IF(ISNUMBER(MATCH(G508,Sheet4!$F$2:$F$11,0)),1,0)+IF(ISNUMBER(MATCH(H508,Sheet4!$F$2:$F$11,0)),1,0)+IF(ISNUMBER(MATCH(I508,Sheet4!$F$2:$F$11,0)),1,0)+IF(ISNUMBER(MATCH(J508,Sheet4!$F$2:$F$11,0)),1,0))</f>
        <v>0</v>
      </c>
      <c r="P508" s="40" t="str">
        <f>IFERROR(INDEX(Sheet4!$G:$G,MATCH(Sheet1!B508,Sheet4!$F:$F,0))+INDEX(Sheet4!$G:$G,MATCH(Sheet1!C508,Sheet4!$F:$F,0))+INDEX(Sheet4!$G:$G,MATCH(Sheet1!D508,Sheet4!$F:$F,0))+INDEX(Sheet4!$G:$G,MATCH(Sheet1!E508,Sheet4!$F:$F,0))+INDEX(Sheet4!$G:$G,MATCH(Sheet1!F508,Sheet4!$F:$F,0))+INDEX(Sheet4!$G:$G,MATCH(Sheet1!G508,Sheet4!$F:$F,0))+INDEX(Sheet4!$G:$G,MATCH(Sheet1!H508,Sheet4!$F:$F,0))+INDEX(Sheet4!$G:$G,MATCH(Sheet1!I508,Sheet4!$F:$F,0))+INDEX(Sheet4!$G:$G,MATCH(Sheet1!J508,Sheet4!$F:$F,0)),"")</f>
        <v/>
      </c>
      <c r="Q508" s="15"/>
      <c r="AF508">
        <f si="143" t="shared"/>
        <v>0</v>
      </c>
      <c r="AH508">
        <v>485</v>
      </c>
      <c r="AI508" t="str">
        <f si="142" t="shared"/>
        <v>Ricky RubioIsaiah CanaanJimmy ButlerMonte MorrisKelly OubreJoe InglesJohn CollinsMarvin BagleyJoel Embiid</v>
      </c>
      <c r="AJ508">
        <f si="144" t="shared"/>
        <v>0</v>
      </c>
      <c r="AK508">
        <f si="145" t="shared"/>
        <v>0</v>
      </c>
      <c r="AL508">
        <f si="146" t="shared"/>
        <v>0</v>
      </c>
      <c r="AM508">
        <f si="147" t="shared"/>
        <v>0</v>
      </c>
      <c r="AN508">
        <f si="148" t="shared"/>
        <v>0</v>
      </c>
      <c r="AO508">
        <f si="149" t="shared"/>
        <v>0</v>
      </c>
      <c r="AP508">
        <f si="150" t="shared"/>
        <v>0</v>
      </c>
      <c r="AQ508">
        <f si="151" t="shared"/>
        <v>0</v>
      </c>
      <c r="AR508">
        <f si="152" t="shared"/>
        <v>0</v>
      </c>
      <c r="AS508">
        <f si="153" t="shared"/>
        <v>0</v>
      </c>
      <c r="AU508" t="str">
        <f>IFERROR(VLOOKUP(C508,Results!$A$2:$B$240,2,FALSE)+VLOOKUP(D508,Results!$A$2:$B$240,2,FALSE)+VLOOKUP(E508,Results!$A$2:$B$240,2,FALSE)+VLOOKUP(F508,Results!$A$2:$B$240,2,FALSE)+VLOOKUP(G508,Results!$A$2:$B$240,2,FALSE)+VLOOKUP(H508,Results!$A$2:$B$240,2,FALSE)+VLOOKUP(I508,Results!$A$2:$B$240,2,FALSE)+VLOOKUP(J508,Results!$A$2:$B$240,2,FALSE)+VLOOKUP(B508,Results!$A$2:$B$240,2,FALSE)-MIN(VLOOKUP(C508,Results!$A$2:$B$240,2,FALSE),VLOOKUP(D508,Results!$A$2:$B$240,2,FALSE),VLOOKUP(E508,Results!$A$2:$B$240,2,FALSE),VLOOKUP(F508,Results!$A$2:$B$240,2,FALSE),VLOOKUP(G508,Results!$A$2:$B$240,2,FALSE),VLOOKUP(H508,Results!$A$2:$B$240,2,FALSE),VLOOKUP(I508,Results!$A$2:$B$240,2,FALSE),VLOOKUP(J508,Results!$A$2:$B$240,2,FALSE),VLOOKUP(B508,Results!$A$2:$B$240,2,FALSE)),"")</f>
        <v/>
      </c>
    </row>
    <row customHeight="1" ht="18.75" r="509" spans="2:47" x14ac:dyDescent="0.3">
      <c r="B509" t="s">
        <v>166</v>
      </c>
      <c r="C509" t="s">
        <v>167</v>
      </c>
      <c r="D509" t="s">
        <v>172</v>
      </c>
      <c r="E509" t="s">
        <v>146</v>
      </c>
      <c r="F509" t="s">
        <v>96</v>
      </c>
      <c r="G509" t="s">
        <v>180</v>
      </c>
      <c r="H509" t="s">
        <v>181</v>
      </c>
      <c r="I509" t="s">
        <v>152</v>
      </c>
      <c r="J509" t="s">
        <v>186</v>
      </c>
      <c r="K509" t="n">
        <v>14.0</v>
      </c>
      <c r="L509" s="30">
        <f si="140" t="shared"/>
        <v>0</v>
      </c>
      <c r="M509" s="6"/>
      <c r="N509" s="35" t="str">
        <f si="141" t="shared"/>
        <v/>
      </c>
      <c r="O509" s="59">
        <f>(IF(ISNUMBER(MATCH(B509,Sheet4!$K$92:$K$101,0)),1,0)+IF(ISNUMBER(MATCH(C509,Sheet4!$K$92:$K$101,0)),1,0)+IF(ISNUMBER(MATCH(D509,Sheet4!$K$92:$K$101,0)),1,0)+IF(ISNUMBER(MATCH(E509,Sheet4!$K$92:$K$101,0)),1,0)+IF(ISNUMBER(MATCH(F509,Sheet4!$K$92:$K$101,0)),1,0)+IF(ISNUMBER(MATCH(G509,Sheet4!$K$92:$K$101,0)),1,0)+IF(ISNUMBER(MATCH(H509,Sheet4!$K$92:$K$101,0)),1,0)+IF(ISNUMBER(MATCH(I509,Sheet4!$K$92:$K$101,0)),1,0)+IF(ISNUMBER(MATCH(J509,Sheet4!$K$92:$K$101,0)),1,0))
-
(IF(ISNUMBER(MATCH(B509,Sheet4!$F$2:$F$11,0)),1,0)+IF(ISNUMBER(MATCH(C509,Sheet4!$F$2:$F$11,0)),1,0)+IF(ISNUMBER(MATCH(D509,Sheet4!$F$2:$F$11,0)),1,0)+IF(ISNUMBER(MATCH(E509,Sheet4!$F$2:$F$11,0)),1,0)+IF(ISNUMBER(MATCH(F509,Sheet4!$F$2:$F$11,0)),1,0)+IF(ISNUMBER(MATCH(G509,Sheet4!$F$2:$F$11,0)),1,0)+IF(ISNUMBER(MATCH(H509,Sheet4!$F$2:$F$11,0)),1,0)+IF(ISNUMBER(MATCH(I509,Sheet4!$F$2:$F$11,0)),1,0)+IF(ISNUMBER(MATCH(J509,Sheet4!$F$2:$F$11,0)),1,0))</f>
        <v>0</v>
      </c>
      <c r="P509" s="40" t="str">
        <f>IFERROR(INDEX(Sheet4!$G:$G,MATCH(Sheet1!B509,Sheet4!$F:$F,0))+INDEX(Sheet4!$G:$G,MATCH(Sheet1!C509,Sheet4!$F:$F,0))+INDEX(Sheet4!$G:$G,MATCH(Sheet1!D509,Sheet4!$F:$F,0))+INDEX(Sheet4!$G:$G,MATCH(Sheet1!E509,Sheet4!$F:$F,0))+INDEX(Sheet4!$G:$G,MATCH(Sheet1!F509,Sheet4!$F:$F,0))+INDEX(Sheet4!$G:$G,MATCH(Sheet1!G509,Sheet4!$F:$F,0))+INDEX(Sheet4!$G:$G,MATCH(Sheet1!H509,Sheet4!$F:$F,0))+INDEX(Sheet4!$G:$G,MATCH(Sheet1!I509,Sheet4!$F:$F,0))+INDEX(Sheet4!$G:$G,MATCH(Sheet1!J509,Sheet4!$F:$F,0)),"")</f>
        <v/>
      </c>
      <c r="Q509" s="15"/>
      <c r="AF509">
        <f si="143" t="shared"/>
        <v>0</v>
      </c>
      <c r="AH509">
        <v>486</v>
      </c>
      <c r="AI509" t="str">
        <f si="142" t="shared"/>
        <v>De'Aaron FoxTrae YoungJimmy ButlerMonte MorrisDeAndre' BembryGerald GreenKenneth FariedJosh JacksonKarl-Anthony Towns</v>
      </c>
      <c r="AJ509">
        <f si="144" t="shared"/>
        <v>0</v>
      </c>
      <c r="AK509">
        <f si="145" t="shared"/>
        <v>0</v>
      </c>
      <c r="AL509">
        <f si="146" t="shared"/>
        <v>0</v>
      </c>
      <c r="AM509">
        <f si="147" t="shared"/>
        <v>0</v>
      </c>
      <c r="AN509">
        <f si="148" t="shared"/>
        <v>0</v>
      </c>
      <c r="AO509">
        <f si="149" t="shared"/>
        <v>0</v>
      </c>
      <c r="AP509">
        <f si="150" t="shared"/>
        <v>0</v>
      </c>
      <c r="AQ509">
        <f si="151" t="shared"/>
        <v>0</v>
      </c>
      <c r="AR509">
        <f si="152" t="shared"/>
        <v>0</v>
      </c>
      <c r="AS509">
        <f si="153" t="shared"/>
        <v>0</v>
      </c>
      <c r="AU509" t="str">
        <f>IFERROR(VLOOKUP(C509,Results!$A$2:$B$240,2,FALSE)+VLOOKUP(D509,Results!$A$2:$B$240,2,FALSE)+VLOOKUP(E509,Results!$A$2:$B$240,2,FALSE)+VLOOKUP(F509,Results!$A$2:$B$240,2,FALSE)+VLOOKUP(G509,Results!$A$2:$B$240,2,FALSE)+VLOOKUP(H509,Results!$A$2:$B$240,2,FALSE)+VLOOKUP(I509,Results!$A$2:$B$240,2,FALSE)+VLOOKUP(J509,Results!$A$2:$B$240,2,FALSE)+VLOOKUP(B509,Results!$A$2:$B$240,2,FALSE)-MIN(VLOOKUP(C509,Results!$A$2:$B$240,2,FALSE),VLOOKUP(D509,Results!$A$2:$B$240,2,FALSE),VLOOKUP(E509,Results!$A$2:$B$240,2,FALSE),VLOOKUP(F509,Results!$A$2:$B$240,2,FALSE),VLOOKUP(G509,Results!$A$2:$B$240,2,FALSE),VLOOKUP(H509,Results!$A$2:$B$240,2,FALSE),VLOOKUP(I509,Results!$A$2:$B$240,2,FALSE),VLOOKUP(J509,Results!$A$2:$B$240,2,FALSE),VLOOKUP(B509,Results!$A$2:$B$240,2,FALSE)),"")</f>
        <v/>
      </c>
    </row>
    <row customHeight="1" ht="18.75" r="510" spans="2:47" x14ac:dyDescent="0.3">
      <c r="B510" t="s">
        <v>166</v>
      </c>
      <c r="C510" t="s">
        <v>87</v>
      </c>
      <c r="D510" t="s">
        <v>146</v>
      </c>
      <c r="E510" t="s">
        <v>158</v>
      </c>
      <c r="F510" t="s">
        <v>177</v>
      </c>
      <c r="G510" t="s">
        <v>159</v>
      </c>
      <c r="H510" t="s">
        <v>92</v>
      </c>
      <c r="I510" t="s">
        <v>93</v>
      </c>
      <c r="J510" t="s">
        <v>156</v>
      </c>
      <c r="K510" t="n">
        <v>14.0</v>
      </c>
      <c r="L510" s="30">
        <f si="140" t="shared"/>
        <v>0</v>
      </c>
      <c r="M510" s="6"/>
      <c r="N510" s="35" t="str">
        <f si="141" t="shared"/>
        <v/>
      </c>
      <c r="O510" s="59">
        <f>(IF(ISNUMBER(MATCH(B510,Sheet4!$K$92:$K$101,0)),1,0)+IF(ISNUMBER(MATCH(C510,Sheet4!$K$92:$K$101,0)),1,0)+IF(ISNUMBER(MATCH(D510,Sheet4!$K$92:$K$101,0)),1,0)+IF(ISNUMBER(MATCH(E510,Sheet4!$K$92:$K$101,0)),1,0)+IF(ISNUMBER(MATCH(F510,Sheet4!$K$92:$K$101,0)),1,0)+IF(ISNUMBER(MATCH(G510,Sheet4!$K$92:$K$101,0)),1,0)+IF(ISNUMBER(MATCH(H510,Sheet4!$K$92:$K$101,0)),1,0)+IF(ISNUMBER(MATCH(I510,Sheet4!$K$92:$K$101,0)),1,0)+IF(ISNUMBER(MATCH(J510,Sheet4!$K$92:$K$101,0)),1,0))
-
(IF(ISNUMBER(MATCH(B510,Sheet4!$F$2:$F$11,0)),1,0)+IF(ISNUMBER(MATCH(C510,Sheet4!$F$2:$F$11,0)),1,0)+IF(ISNUMBER(MATCH(D510,Sheet4!$F$2:$F$11,0)),1,0)+IF(ISNUMBER(MATCH(E510,Sheet4!$F$2:$F$11,0)),1,0)+IF(ISNUMBER(MATCH(F510,Sheet4!$F$2:$F$11,0)),1,0)+IF(ISNUMBER(MATCH(G510,Sheet4!$F$2:$F$11,0)),1,0)+IF(ISNUMBER(MATCH(H510,Sheet4!$F$2:$F$11,0)),1,0)+IF(ISNUMBER(MATCH(I510,Sheet4!$F$2:$F$11,0)),1,0)+IF(ISNUMBER(MATCH(J510,Sheet4!$F$2:$F$11,0)),1,0))</f>
        <v>0</v>
      </c>
      <c r="P510" s="40" t="str">
        <f>IFERROR(INDEX(Sheet4!$G:$G,MATCH(Sheet1!B510,Sheet4!$F:$F,0))+INDEX(Sheet4!$G:$G,MATCH(Sheet1!C510,Sheet4!$F:$F,0))+INDEX(Sheet4!$G:$G,MATCH(Sheet1!D510,Sheet4!$F:$F,0))+INDEX(Sheet4!$G:$G,MATCH(Sheet1!E510,Sheet4!$F:$F,0))+INDEX(Sheet4!$G:$G,MATCH(Sheet1!F510,Sheet4!$F:$F,0))+INDEX(Sheet4!$G:$G,MATCH(Sheet1!G510,Sheet4!$F:$F,0))+INDEX(Sheet4!$G:$G,MATCH(Sheet1!H510,Sheet4!$F:$F,0))+INDEX(Sheet4!$G:$G,MATCH(Sheet1!I510,Sheet4!$F:$F,0))+INDEX(Sheet4!$G:$G,MATCH(Sheet1!J510,Sheet4!$F:$F,0)),"")</f>
        <v/>
      </c>
      <c r="Q510" s="15"/>
      <c r="AF510">
        <f si="143" t="shared"/>
        <v>0</v>
      </c>
      <c r="AH510">
        <v>487</v>
      </c>
      <c r="AI510" t="str">
        <f si="142" t="shared"/>
        <v>De'Aaron FoxTrae YoungJimmy ButlerMonte MorrisCorey BrewerGerald GreenJohn CollinsJosh JacksonJoel Embiid</v>
      </c>
      <c r="AJ510">
        <f si="144" t="shared"/>
        <v>0</v>
      </c>
      <c r="AK510">
        <f si="145" t="shared"/>
        <v>0</v>
      </c>
      <c r="AL510">
        <f si="146" t="shared"/>
        <v>0</v>
      </c>
      <c r="AM510">
        <f si="147" t="shared"/>
        <v>0</v>
      </c>
      <c r="AN510">
        <f si="148" t="shared"/>
        <v>0</v>
      </c>
      <c r="AO510">
        <f si="149" t="shared"/>
        <v>0</v>
      </c>
      <c r="AP510">
        <f si="150" t="shared"/>
        <v>0</v>
      </c>
      <c r="AQ510">
        <f si="151" t="shared"/>
        <v>0</v>
      </c>
      <c r="AR510">
        <f si="152" t="shared"/>
        <v>0</v>
      </c>
      <c r="AS510">
        <f si="153" t="shared"/>
        <v>0</v>
      </c>
      <c r="AU510" t="str">
        <f>IFERROR(VLOOKUP(C510,Results!$A$2:$B$240,2,FALSE)+VLOOKUP(D510,Results!$A$2:$B$240,2,FALSE)+VLOOKUP(E510,Results!$A$2:$B$240,2,FALSE)+VLOOKUP(F510,Results!$A$2:$B$240,2,FALSE)+VLOOKUP(G510,Results!$A$2:$B$240,2,FALSE)+VLOOKUP(H510,Results!$A$2:$B$240,2,FALSE)+VLOOKUP(I510,Results!$A$2:$B$240,2,FALSE)+VLOOKUP(J510,Results!$A$2:$B$240,2,FALSE)+VLOOKUP(B510,Results!$A$2:$B$240,2,FALSE)-MIN(VLOOKUP(C510,Results!$A$2:$B$240,2,FALSE),VLOOKUP(D510,Results!$A$2:$B$240,2,FALSE),VLOOKUP(E510,Results!$A$2:$B$240,2,FALSE),VLOOKUP(F510,Results!$A$2:$B$240,2,FALSE),VLOOKUP(G510,Results!$A$2:$B$240,2,FALSE),VLOOKUP(H510,Results!$A$2:$B$240,2,FALSE),VLOOKUP(I510,Results!$A$2:$B$240,2,FALSE),VLOOKUP(J510,Results!$A$2:$B$240,2,FALSE),VLOOKUP(B510,Results!$A$2:$B$240,2,FALSE)),"")</f>
        <v/>
      </c>
    </row>
    <row r="511" spans="2:47" x14ac:dyDescent="0.3">
      <c r="B511" t="s">
        <v>166</v>
      </c>
      <c r="C511" t="s">
        <v>108</v>
      </c>
      <c r="D511" t="s">
        <v>172</v>
      </c>
      <c r="E511" t="s">
        <v>146</v>
      </c>
      <c r="F511" t="s">
        <v>177</v>
      </c>
      <c r="G511" t="s">
        <v>100</v>
      </c>
      <c r="H511" t="s">
        <v>181</v>
      </c>
      <c r="I511" t="s">
        <v>155</v>
      </c>
      <c r="J511" t="s">
        <v>186</v>
      </c>
      <c r="K511" t="n">
        <v>14.0</v>
      </c>
      <c r="L511" s="30">
        <f si="140" t="shared"/>
        <v>0</v>
      </c>
      <c r="M511" s="6"/>
      <c r="N511" s="35" t="str">
        <f si="141" t="shared"/>
        <v/>
      </c>
      <c r="O511" s="59">
        <f>(IF(ISNUMBER(MATCH(B511,Sheet4!$K$92:$K$101,0)),1,0)+IF(ISNUMBER(MATCH(C511,Sheet4!$K$92:$K$101,0)),1,0)+IF(ISNUMBER(MATCH(D511,Sheet4!$K$92:$K$101,0)),1,0)+IF(ISNUMBER(MATCH(E511,Sheet4!$K$92:$K$101,0)),1,0)+IF(ISNUMBER(MATCH(F511,Sheet4!$K$92:$K$101,0)),1,0)+IF(ISNUMBER(MATCH(G511,Sheet4!$K$92:$K$101,0)),1,0)+IF(ISNUMBER(MATCH(H511,Sheet4!$K$92:$K$101,0)),1,0)+IF(ISNUMBER(MATCH(I511,Sheet4!$K$92:$K$101,0)),1,0)+IF(ISNUMBER(MATCH(J511,Sheet4!$K$92:$K$101,0)),1,0))
-
(IF(ISNUMBER(MATCH(B511,Sheet4!$F$2:$F$11,0)),1,0)+IF(ISNUMBER(MATCH(C511,Sheet4!$F$2:$F$11,0)),1,0)+IF(ISNUMBER(MATCH(D511,Sheet4!$F$2:$F$11,0)),1,0)+IF(ISNUMBER(MATCH(E511,Sheet4!$F$2:$F$11,0)),1,0)+IF(ISNUMBER(MATCH(F511,Sheet4!$F$2:$F$11,0)),1,0)+IF(ISNUMBER(MATCH(G511,Sheet4!$F$2:$F$11,0)),1,0)+IF(ISNUMBER(MATCH(H511,Sheet4!$F$2:$F$11,0)),1,0)+IF(ISNUMBER(MATCH(I511,Sheet4!$F$2:$F$11,0)),1,0)+IF(ISNUMBER(MATCH(J511,Sheet4!$F$2:$F$11,0)),1,0))</f>
        <v>0</v>
      </c>
      <c r="P511" s="40" t="str">
        <f>IFERROR(INDEX(Sheet4!$G:$G,MATCH(Sheet1!B511,Sheet4!$F:$F,0))+INDEX(Sheet4!$G:$G,MATCH(Sheet1!C511,Sheet4!$F:$F,0))+INDEX(Sheet4!$G:$G,MATCH(Sheet1!D511,Sheet4!$F:$F,0))+INDEX(Sheet4!$G:$G,MATCH(Sheet1!E511,Sheet4!$F:$F,0))+INDEX(Sheet4!$G:$G,MATCH(Sheet1!F511,Sheet4!$F:$F,0))+INDEX(Sheet4!$G:$G,MATCH(Sheet1!G511,Sheet4!$F:$F,0))+INDEX(Sheet4!$G:$G,MATCH(Sheet1!H511,Sheet4!$F:$F,0))+INDEX(Sheet4!$G:$G,MATCH(Sheet1!I511,Sheet4!$F:$F,0))+INDEX(Sheet4!$G:$G,MATCH(Sheet1!J511,Sheet4!$F:$F,0)),"")</f>
        <v/>
      </c>
      <c r="Q511" s="15"/>
      <c r="AF511">
        <f si="143" t="shared"/>
        <v>0</v>
      </c>
      <c r="AH511">
        <v>488</v>
      </c>
      <c r="AI511" t="str">
        <f si="142" t="shared"/>
        <v>Ben SimmonsJeremy LinJimmy ButlerMonte MorrisKelly OubreGerald GreenKenneth FariedMarvin BagleyRudy Gobert</v>
      </c>
      <c r="AJ511">
        <f si="144" t="shared"/>
        <v>0</v>
      </c>
      <c r="AK511">
        <f si="145" t="shared"/>
        <v>0</v>
      </c>
      <c r="AL511">
        <f si="146" t="shared"/>
        <v>0</v>
      </c>
      <c r="AM511">
        <f si="147" t="shared"/>
        <v>0</v>
      </c>
      <c r="AN511">
        <f si="148" t="shared"/>
        <v>0</v>
      </c>
      <c r="AO511">
        <f si="149" t="shared"/>
        <v>0</v>
      </c>
      <c r="AP511">
        <f si="150" t="shared"/>
        <v>0</v>
      </c>
      <c r="AQ511">
        <f si="151" t="shared"/>
        <v>0</v>
      </c>
      <c r="AR511">
        <f si="152" t="shared"/>
        <v>0</v>
      </c>
      <c r="AS511">
        <f si="153" t="shared"/>
        <v>0</v>
      </c>
      <c r="AU511" t="str">
        <f>IFERROR(VLOOKUP(C511,Results!$A$2:$B$240,2,FALSE)+VLOOKUP(D511,Results!$A$2:$B$240,2,FALSE)+VLOOKUP(E511,Results!$A$2:$B$240,2,FALSE)+VLOOKUP(F511,Results!$A$2:$B$240,2,FALSE)+VLOOKUP(G511,Results!$A$2:$B$240,2,FALSE)+VLOOKUP(H511,Results!$A$2:$B$240,2,FALSE)+VLOOKUP(I511,Results!$A$2:$B$240,2,FALSE)+VLOOKUP(J511,Results!$A$2:$B$240,2,FALSE)+VLOOKUP(B511,Results!$A$2:$B$240,2,FALSE)-MIN(VLOOKUP(C511,Results!$A$2:$B$240,2,FALSE),VLOOKUP(D511,Results!$A$2:$B$240,2,FALSE),VLOOKUP(E511,Results!$A$2:$B$240,2,FALSE),VLOOKUP(F511,Results!$A$2:$B$240,2,FALSE),VLOOKUP(G511,Results!$A$2:$B$240,2,FALSE),VLOOKUP(H511,Results!$A$2:$B$240,2,FALSE),VLOOKUP(I511,Results!$A$2:$B$240,2,FALSE),VLOOKUP(J511,Results!$A$2:$B$240,2,FALSE),VLOOKUP(B511,Results!$A$2:$B$240,2,FALSE)),"")</f>
        <v/>
      </c>
    </row>
    <row r="512" spans="2:47" x14ac:dyDescent="0.3">
      <c r="B512" t="s">
        <v>166</v>
      </c>
      <c r="C512" t="s">
        <v>95</v>
      </c>
      <c r="D512" t="s">
        <v>172</v>
      </c>
      <c r="E512" t="s">
        <v>148</v>
      </c>
      <c r="F512" t="s">
        <v>100</v>
      </c>
      <c r="G512" t="s">
        <v>159</v>
      </c>
      <c r="H512" t="s">
        <v>92</v>
      </c>
      <c r="I512" t="s">
        <v>152</v>
      </c>
      <c r="J512" t="s">
        <v>98</v>
      </c>
      <c r="K512" t="n">
        <v>14.0</v>
      </c>
      <c r="L512" s="30">
        <f si="140" t="shared"/>
        <v>0</v>
      </c>
      <c r="M512" s="6"/>
      <c r="N512" s="35" t="str">
        <f si="141" t="shared"/>
        <v/>
      </c>
      <c r="O512" s="59">
        <f>(IF(ISNUMBER(MATCH(B512,Sheet4!$K$92:$K$101,0)),1,0)+IF(ISNUMBER(MATCH(C512,Sheet4!$K$92:$K$101,0)),1,0)+IF(ISNUMBER(MATCH(D512,Sheet4!$K$92:$K$101,0)),1,0)+IF(ISNUMBER(MATCH(E512,Sheet4!$K$92:$K$101,0)),1,0)+IF(ISNUMBER(MATCH(F512,Sheet4!$K$92:$K$101,0)),1,0)+IF(ISNUMBER(MATCH(G512,Sheet4!$K$92:$K$101,0)),1,0)+IF(ISNUMBER(MATCH(H512,Sheet4!$K$92:$K$101,0)),1,0)+IF(ISNUMBER(MATCH(I512,Sheet4!$K$92:$K$101,0)),1,0)+IF(ISNUMBER(MATCH(J512,Sheet4!$K$92:$K$101,0)),1,0))
-
(IF(ISNUMBER(MATCH(B512,Sheet4!$F$2:$F$11,0)),1,0)+IF(ISNUMBER(MATCH(C512,Sheet4!$F$2:$F$11,0)),1,0)+IF(ISNUMBER(MATCH(D512,Sheet4!$F$2:$F$11,0)),1,0)+IF(ISNUMBER(MATCH(E512,Sheet4!$F$2:$F$11,0)),1,0)+IF(ISNUMBER(MATCH(F512,Sheet4!$F$2:$F$11,0)),1,0)+IF(ISNUMBER(MATCH(G512,Sheet4!$F$2:$F$11,0)),1,0)+IF(ISNUMBER(MATCH(H512,Sheet4!$F$2:$F$11,0)),1,0)+IF(ISNUMBER(MATCH(I512,Sheet4!$F$2:$F$11,0)),1,0)+IF(ISNUMBER(MATCH(J512,Sheet4!$F$2:$F$11,0)),1,0))</f>
        <v>0</v>
      </c>
      <c r="P512" s="40" t="str">
        <f>IFERROR(INDEX(Sheet4!$G:$G,MATCH(Sheet1!B512,Sheet4!$F:$F,0))+INDEX(Sheet4!$G:$G,MATCH(Sheet1!C512,Sheet4!$F:$F,0))+INDEX(Sheet4!$G:$G,MATCH(Sheet1!D512,Sheet4!$F:$F,0))+INDEX(Sheet4!$G:$G,MATCH(Sheet1!E512,Sheet4!$F:$F,0))+INDEX(Sheet4!$G:$G,MATCH(Sheet1!F512,Sheet4!$F:$F,0))+INDEX(Sheet4!$G:$G,MATCH(Sheet1!G512,Sheet4!$F:$F,0))+INDEX(Sheet4!$G:$G,MATCH(Sheet1!H512,Sheet4!$F:$F,0))+INDEX(Sheet4!$G:$G,MATCH(Sheet1!I512,Sheet4!$F:$F,0))+INDEX(Sheet4!$G:$G,MATCH(Sheet1!J512,Sheet4!$F:$F,0)),"")</f>
        <v/>
      </c>
      <c r="Q512" s="15"/>
      <c r="AF512">
        <f si="143" t="shared"/>
        <v>0</v>
      </c>
      <c r="AH512">
        <v>489</v>
      </c>
      <c r="AI512" t="str">
        <f si="142" t="shared"/>
        <v>Ricky RubioIsaiah CanaanJames HardenMonte MorrisWill BartonKelly OubreJohn CollinsDerrick FavorsDeandre Ayton</v>
      </c>
      <c r="AJ512">
        <f si="144" t="shared"/>
        <v>0</v>
      </c>
      <c r="AK512">
        <f si="145" t="shared"/>
        <v>0</v>
      </c>
      <c r="AL512">
        <f si="146" t="shared"/>
        <v>0</v>
      </c>
      <c r="AM512">
        <f si="147" t="shared"/>
        <v>0</v>
      </c>
      <c r="AN512">
        <f si="148" t="shared"/>
        <v>0</v>
      </c>
      <c r="AO512">
        <f si="149" t="shared"/>
        <v>0</v>
      </c>
      <c r="AP512">
        <f si="150" t="shared"/>
        <v>0</v>
      </c>
      <c r="AQ512">
        <f si="151" t="shared"/>
        <v>0</v>
      </c>
      <c r="AR512">
        <f si="152" t="shared"/>
        <v>0</v>
      </c>
      <c r="AS512">
        <f si="153" t="shared"/>
        <v>0</v>
      </c>
      <c r="AU512" t="str">
        <f>IFERROR(VLOOKUP(C512,Results!$A$2:$B$240,2,FALSE)+VLOOKUP(D512,Results!$A$2:$B$240,2,FALSE)+VLOOKUP(E512,Results!$A$2:$B$240,2,FALSE)+VLOOKUP(F512,Results!$A$2:$B$240,2,FALSE)+VLOOKUP(G512,Results!$A$2:$B$240,2,FALSE)+VLOOKUP(H512,Results!$A$2:$B$240,2,FALSE)+VLOOKUP(I512,Results!$A$2:$B$240,2,FALSE)+VLOOKUP(J512,Results!$A$2:$B$240,2,FALSE)+VLOOKUP(B512,Results!$A$2:$B$240,2,FALSE)-MIN(VLOOKUP(C512,Results!$A$2:$B$240,2,FALSE),VLOOKUP(D512,Results!$A$2:$B$240,2,FALSE),VLOOKUP(E512,Results!$A$2:$B$240,2,FALSE),VLOOKUP(F512,Results!$A$2:$B$240,2,FALSE),VLOOKUP(G512,Results!$A$2:$B$240,2,FALSE),VLOOKUP(H512,Results!$A$2:$B$240,2,FALSE),VLOOKUP(I512,Results!$A$2:$B$240,2,FALSE),VLOOKUP(J512,Results!$A$2:$B$240,2,FALSE),VLOOKUP(B512,Results!$A$2:$B$240,2,FALSE)),"")</f>
        <v/>
      </c>
    </row>
    <row customHeight="1" ht="18.75" r="513" spans="2:47" x14ac:dyDescent="0.3">
      <c r="B513" t="s">
        <v>166</v>
      </c>
      <c r="C513" t="s">
        <v>171</v>
      </c>
      <c r="D513" t="s">
        <v>173</v>
      </c>
      <c r="E513" t="s">
        <v>146</v>
      </c>
      <c r="F513" t="s">
        <v>150</v>
      </c>
      <c r="G513" t="s">
        <v>179</v>
      </c>
      <c r="H513" t="s">
        <v>92</v>
      </c>
      <c r="I513" t="s">
        <v>152</v>
      </c>
      <c r="J513" t="s">
        <v>186</v>
      </c>
      <c r="K513" t="n">
        <v>14.0</v>
      </c>
      <c r="L513" s="30">
        <f si="140" t="shared"/>
        <v>0</v>
      </c>
      <c r="M513" s="6"/>
      <c r="N513" s="35" t="str">
        <f si="141" t="shared"/>
        <v/>
      </c>
      <c r="O513" s="59">
        <f>(IF(ISNUMBER(MATCH(B513,Sheet4!$K$92:$K$101,0)),1,0)+IF(ISNUMBER(MATCH(C513,Sheet4!$K$92:$K$101,0)),1,0)+IF(ISNUMBER(MATCH(D513,Sheet4!$K$92:$K$101,0)),1,0)+IF(ISNUMBER(MATCH(E513,Sheet4!$K$92:$K$101,0)),1,0)+IF(ISNUMBER(MATCH(F513,Sheet4!$K$92:$K$101,0)),1,0)+IF(ISNUMBER(MATCH(G513,Sheet4!$K$92:$K$101,0)),1,0)+IF(ISNUMBER(MATCH(H513,Sheet4!$K$92:$K$101,0)),1,0)+IF(ISNUMBER(MATCH(I513,Sheet4!$K$92:$K$101,0)),1,0)+IF(ISNUMBER(MATCH(J513,Sheet4!$K$92:$K$101,0)),1,0))
-
(IF(ISNUMBER(MATCH(B513,Sheet4!$F$2:$F$11,0)),1,0)+IF(ISNUMBER(MATCH(C513,Sheet4!$F$2:$F$11,0)),1,0)+IF(ISNUMBER(MATCH(D513,Sheet4!$F$2:$F$11,0)),1,0)+IF(ISNUMBER(MATCH(E513,Sheet4!$F$2:$F$11,0)),1,0)+IF(ISNUMBER(MATCH(F513,Sheet4!$F$2:$F$11,0)),1,0)+IF(ISNUMBER(MATCH(G513,Sheet4!$F$2:$F$11,0)),1,0)+IF(ISNUMBER(MATCH(H513,Sheet4!$F$2:$F$11,0)),1,0)+IF(ISNUMBER(MATCH(I513,Sheet4!$F$2:$F$11,0)),1,0)+IF(ISNUMBER(MATCH(J513,Sheet4!$F$2:$F$11,0)),1,0))</f>
        <v>0</v>
      </c>
      <c r="P513" s="40" t="str">
        <f>IFERROR(INDEX(Sheet4!$G:$G,MATCH(Sheet1!B513,Sheet4!$F:$F,0))+INDEX(Sheet4!$G:$G,MATCH(Sheet1!C513,Sheet4!$F:$F,0))+INDEX(Sheet4!$G:$G,MATCH(Sheet1!D513,Sheet4!$F:$F,0))+INDEX(Sheet4!$G:$G,MATCH(Sheet1!E513,Sheet4!$F:$F,0))+INDEX(Sheet4!$G:$G,MATCH(Sheet1!F513,Sheet4!$F:$F,0))+INDEX(Sheet4!$G:$G,MATCH(Sheet1!G513,Sheet4!$F:$F,0))+INDEX(Sheet4!$G:$G,MATCH(Sheet1!H513,Sheet4!$F:$F,0))+INDEX(Sheet4!$G:$G,MATCH(Sheet1!I513,Sheet4!$F:$F,0))+INDEX(Sheet4!$G:$G,MATCH(Sheet1!J513,Sheet4!$F:$F,0)),"")</f>
        <v/>
      </c>
      <c r="Q513" s="15"/>
      <c r="AF513">
        <f si="143" t="shared"/>
        <v>0</v>
      </c>
      <c r="AH513">
        <v>490</v>
      </c>
      <c r="AI513" t="str">
        <f si="142" t="shared"/>
        <v>Ben SimmonsDe'Aaron FoxJimmy ButlerMonte MorrisDeAndre' BembryGerald GreenJohn CollinsJosh JacksonRudy Gobert</v>
      </c>
      <c r="AJ513">
        <f si="144" t="shared"/>
        <v>0</v>
      </c>
      <c r="AK513">
        <f si="145" t="shared"/>
        <v>0</v>
      </c>
      <c r="AL513">
        <f si="146" t="shared"/>
        <v>0</v>
      </c>
      <c r="AM513">
        <f si="147" t="shared"/>
        <v>0</v>
      </c>
      <c r="AN513">
        <f si="148" t="shared"/>
        <v>0</v>
      </c>
      <c r="AO513">
        <f si="149" t="shared"/>
        <v>0</v>
      </c>
      <c r="AP513">
        <f si="150" t="shared"/>
        <v>0</v>
      </c>
      <c r="AQ513">
        <f si="151" t="shared"/>
        <v>0</v>
      </c>
      <c r="AR513">
        <f si="152" t="shared"/>
        <v>0</v>
      </c>
      <c r="AS513">
        <f si="153" t="shared"/>
        <v>0</v>
      </c>
      <c r="AU513" t="str">
        <f>IFERROR(VLOOKUP(C513,Results!$A$2:$B$240,2,FALSE)+VLOOKUP(D513,Results!$A$2:$B$240,2,FALSE)+VLOOKUP(E513,Results!$A$2:$B$240,2,FALSE)+VLOOKUP(F513,Results!$A$2:$B$240,2,FALSE)+VLOOKUP(G513,Results!$A$2:$B$240,2,FALSE)+VLOOKUP(H513,Results!$A$2:$B$240,2,FALSE)+VLOOKUP(I513,Results!$A$2:$B$240,2,FALSE)+VLOOKUP(J513,Results!$A$2:$B$240,2,FALSE)+VLOOKUP(B513,Results!$A$2:$B$240,2,FALSE)-MIN(VLOOKUP(C513,Results!$A$2:$B$240,2,FALSE),VLOOKUP(D513,Results!$A$2:$B$240,2,FALSE),VLOOKUP(E513,Results!$A$2:$B$240,2,FALSE),VLOOKUP(F513,Results!$A$2:$B$240,2,FALSE),VLOOKUP(G513,Results!$A$2:$B$240,2,FALSE),VLOOKUP(H513,Results!$A$2:$B$240,2,FALSE),VLOOKUP(I513,Results!$A$2:$B$240,2,FALSE),VLOOKUP(J513,Results!$A$2:$B$240,2,FALSE),VLOOKUP(B513,Results!$A$2:$B$240,2,FALSE)),"")</f>
        <v/>
      </c>
    </row>
    <row customHeight="1" ht="18.75" r="514" spans="2:47" x14ac:dyDescent="0.3">
      <c r="B514" t="s">
        <v>87</v>
      </c>
      <c r="C514" t="s">
        <v>108</v>
      </c>
      <c r="D514" t="s">
        <v>172</v>
      </c>
      <c r="E514" t="s">
        <v>146</v>
      </c>
      <c r="F514" t="s">
        <v>177</v>
      </c>
      <c r="G514" t="s">
        <v>101</v>
      </c>
      <c r="H514" t="s">
        <v>153</v>
      </c>
      <c r="I514" t="s">
        <v>181</v>
      </c>
      <c r="J514" t="s">
        <v>98</v>
      </c>
      <c r="K514" t="n">
        <v>14.0</v>
      </c>
      <c r="L514" s="30">
        <f si="140" t="shared"/>
        <v>0</v>
      </c>
      <c r="M514" s="6"/>
      <c r="N514" s="35" t="str">
        <f si="141" t="shared"/>
        <v/>
      </c>
      <c r="O514" s="59">
        <f>(IF(ISNUMBER(MATCH(B514,Sheet4!$K$92:$K$101,0)),1,0)+IF(ISNUMBER(MATCH(C514,Sheet4!$K$92:$K$101,0)),1,0)+IF(ISNUMBER(MATCH(D514,Sheet4!$K$92:$K$101,0)),1,0)+IF(ISNUMBER(MATCH(E514,Sheet4!$K$92:$K$101,0)),1,0)+IF(ISNUMBER(MATCH(F514,Sheet4!$K$92:$K$101,0)),1,0)+IF(ISNUMBER(MATCH(G514,Sheet4!$K$92:$K$101,0)),1,0)+IF(ISNUMBER(MATCH(H514,Sheet4!$K$92:$K$101,0)),1,0)+IF(ISNUMBER(MATCH(I514,Sheet4!$K$92:$K$101,0)),1,0)+IF(ISNUMBER(MATCH(J514,Sheet4!$K$92:$K$101,0)),1,0))
-
(IF(ISNUMBER(MATCH(B514,Sheet4!$F$2:$F$11,0)),1,0)+IF(ISNUMBER(MATCH(C514,Sheet4!$F$2:$F$11,0)),1,0)+IF(ISNUMBER(MATCH(D514,Sheet4!$F$2:$F$11,0)),1,0)+IF(ISNUMBER(MATCH(E514,Sheet4!$F$2:$F$11,0)),1,0)+IF(ISNUMBER(MATCH(F514,Sheet4!$F$2:$F$11,0)),1,0)+IF(ISNUMBER(MATCH(G514,Sheet4!$F$2:$F$11,0)),1,0)+IF(ISNUMBER(MATCH(H514,Sheet4!$F$2:$F$11,0)),1,0)+IF(ISNUMBER(MATCH(I514,Sheet4!$F$2:$F$11,0)),1,0)+IF(ISNUMBER(MATCH(J514,Sheet4!$F$2:$F$11,0)),1,0))</f>
        <v>0</v>
      </c>
      <c r="P514" s="40" t="str">
        <f>IFERROR(INDEX(Sheet4!$G:$G,MATCH(Sheet1!B514,Sheet4!$F:$F,0))+INDEX(Sheet4!$G:$G,MATCH(Sheet1!C514,Sheet4!$F:$F,0))+INDEX(Sheet4!$G:$G,MATCH(Sheet1!D514,Sheet4!$F:$F,0))+INDEX(Sheet4!$G:$G,MATCH(Sheet1!E514,Sheet4!$F:$F,0))+INDEX(Sheet4!$G:$G,MATCH(Sheet1!F514,Sheet4!$F:$F,0))+INDEX(Sheet4!$G:$G,MATCH(Sheet1!G514,Sheet4!$F:$F,0))+INDEX(Sheet4!$G:$G,MATCH(Sheet1!H514,Sheet4!$F:$F,0))+INDEX(Sheet4!$G:$G,MATCH(Sheet1!I514,Sheet4!$F:$F,0))+INDEX(Sheet4!$G:$G,MATCH(Sheet1!J514,Sheet4!$F:$F,0)),"")</f>
        <v/>
      </c>
      <c r="Q514" s="15"/>
      <c r="AF514">
        <f si="143" t="shared"/>
        <v>0</v>
      </c>
      <c r="AH514">
        <v>491</v>
      </c>
      <c r="AI514" t="str">
        <f si="142" t="shared"/>
        <v>Ben SimmonsRicky RubioJimmy ButlerTorrey CraigJae CrowderGerald GreenKenneth FariedPaul MillsapKarl-Anthony Towns</v>
      </c>
      <c r="AJ514">
        <f si="144" t="shared"/>
        <v>0</v>
      </c>
      <c r="AK514">
        <f si="145" t="shared"/>
        <v>0</v>
      </c>
      <c r="AL514">
        <f si="146" t="shared"/>
        <v>0</v>
      </c>
      <c r="AM514">
        <f si="147" t="shared"/>
        <v>0</v>
      </c>
      <c r="AN514">
        <f si="148" t="shared"/>
        <v>0</v>
      </c>
      <c r="AO514">
        <f si="149" t="shared"/>
        <v>0</v>
      </c>
      <c r="AP514">
        <f si="150" t="shared"/>
        <v>0</v>
      </c>
      <c r="AQ514">
        <f si="151" t="shared"/>
        <v>0</v>
      </c>
      <c r="AR514">
        <f si="152" t="shared"/>
        <v>0</v>
      </c>
      <c r="AS514">
        <f si="153" t="shared"/>
        <v>0</v>
      </c>
      <c r="AU514" t="str">
        <f>IFERROR(VLOOKUP(C514,Results!$A$2:$B$240,2,FALSE)+VLOOKUP(D514,Results!$A$2:$B$240,2,FALSE)+VLOOKUP(E514,Results!$A$2:$B$240,2,FALSE)+VLOOKUP(F514,Results!$A$2:$B$240,2,FALSE)+VLOOKUP(G514,Results!$A$2:$B$240,2,FALSE)+VLOOKUP(H514,Results!$A$2:$B$240,2,FALSE)+VLOOKUP(I514,Results!$A$2:$B$240,2,FALSE)+VLOOKUP(J514,Results!$A$2:$B$240,2,FALSE)+VLOOKUP(B514,Results!$A$2:$B$240,2,FALSE)-MIN(VLOOKUP(C514,Results!$A$2:$B$240,2,FALSE),VLOOKUP(D514,Results!$A$2:$B$240,2,FALSE),VLOOKUP(E514,Results!$A$2:$B$240,2,FALSE),VLOOKUP(F514,Results!$A$2:$B$240,2,FALSE),VLOOKUP(G514,Results!$A$2:$B$240,2,FALSE),VLOOKUP(H514,Results!$A$2:$B$240,2,FALSE),VLOOKUP(I514,Results!$A$2:$B$240,2,FALSE),VLOOKUP(J514,Results!$A$2:$B$240,2,FALSE),VLOOKUP(B514,Results!$A$2:$B$240,2,FALSE)),"")</f>
        <v/>
      </c>
    </row>
    <row customHeight="1" ht="18.75" r="515" spans="2:47" x14ac:dyDescent="0.3">
      <c r="B515" t="s">
        <v>166</v>
      </c>
      <c r="C515" t="s">
        <v>171</v>
      </c>
      <c r="D515" t="s">
        <v>173</v>
      </c>
      <c r="E515" t="s">
        <v>146</v>
      </c>
      <c r="F515" t="s">
        <v>177</v>
      </c>
      <c r="G515" t="s">
        <v>178</v>
      </c>
      <c r="H515" t="s">
        <v>152</v>
      </c>
      <c r="I515" t="s">
        <v>182</v>
      </c>
      <c r="J515" t="s">
        <v>188</v>
      </c>
      <c r="K515" t="n">
        <v>14.0</v>
      </c>
      <c r="L515" s="30">
        <f si="140" t="shared"/>
        <v>0</v>
      </c>
      <c r="M515" s="6"/>
      <c r="N515" s="35" t="str">
        <f si="141" t="shared"/>
        <v/>
      </c>
      <c r="O515" s="59">
        <f>(IF(ISNUMBER(MATCH(B515,Sheet4!$K$92:$K$101,0)),1,0)+IF(ISNUMBER(MATCH(C515,Sheet4!$K$92:$K$101,0)),1,0)+IF(ISNUMBER(MATCH(D515,Sheet4!$K$92:$K$101,0)),1,0)+IF(ISNUMBER(MATCH(E515,Sheet4!$K$92:$K$101,0)),1,0)+IF(ISNUMBER(MATCH(F515,Sheet4!$K$92:$K$101,0)),1,0)+IF(ISNUMBER(MATCH(G515,Sheet4!$K$92:$K$101,0)),1,0)+IF(ISNUMBER(MATCH(H515,Sheet4!$K$92:$K$101,0)),1,0)+IF(ISNUMBER(MATCH(I515,Sheet4!$K$92:$K$101,0)),1,0)+IF(ISNUMBER(MATCH(J515,Sheet4!$K$92:$K$101,0)),1,0))
-
(IF(ISNUMBER(MATCH(B515,Sheet4!$F$2:$F$11,0)),1,0)+IF(ISNUMBER(MATCH(C515,Sheet4!$F$2:$F$11,0)),1,0)+IF(ISNUMBER(MATCH(D515,Sheet4!$F$2:$F$11,0)),1,0)+IF(ISNUMBER(MATCH(E515,Sheet4!$F$2:$F$11,0)),1,0)+IF(ISNUMBER(MATCH(F515,Sheet4!$F$2:$F$11,0)),1,0)+IF(ISNUMBER(MATCH(G515,Sheet4!$F$2:$F$11,0)),1,0)+IF(ISNUMBER(MATCH(H515,Sheet4!$F$2:$F$11,0)),1,0)+IF(ISNUMBER(MATCH(I515,Sheet4!$F$2:$F$11,0)),1,0)+IF(ISNUMBER(MATCH(J515,Sheet4!$F$2:$F$11,0)),1,0))</f>
        <v>0</v>
      </c>
      <c r="P515" s="40" t="str">
        <f>IFERROR(INDEX(Sheet4!$G:$G,MATCH(Sheet1!B515,Sheet4!$F:$F,0))+INDEX(Sheet4!$G:$G,MATCH(Sheet1!C515,Sheet4!$F:$F,0))+INDEX(Sheet4!$G:$G,MATCH(Sheet1!D515,Sheet4!$F:$F,0))+INDEX(Sheet4!$G:$G,MATCH(Sheet1!E515,Sheet4!$F:$F,0))+INDEX(Sheet4!$G:$G,MATCH(Sheet1!F515,Sheet4!$F:$F,0))+INDEX(Sheet4!$G:$G,MATCH(Sheet1!G515,Sheet4!$F:$F,0))+INDEX(Sheet4!$G:$G,MATCH(Sheet1!H515,Sheet4!$F:$F,0))+INDEX(Sheet4!$G:$G,MATCH(Sheet1!I515,Sheet4!$F:$F,0))+INDEX(Sheet4!$G:$G,MATCH(Sheet1!J515,Sheet4!$F:$F,0)),"")</f>
        <v/>
      </c>
      <c r="Q515" s="15"/>
      <c r="AF515">
        <f si="143" t="shared"/>
        <v>0</v>
      </c>
      <c r="AH515">
        <v>492</v>
      </c>
      <c r="AI515" t="str">
        <f si="142" t="shared"/>
        <v>Trae YoungLandry ShametDevin BookerMonte MorrisWill BartonKelly OubreJosh JacksonPaul MillsapJoel Embiid</v>
      </c>
      <c r="AJ515">
        <f si="144" t="shared"/>
        <v>0</v>
      </c>
      <c r="AK515">
        <f si="145" t="shared"/>
        <v>0</v>
      </c>
      <c r="AL515">
        <f si="146" t="shared"/>
        <v>0</v>
      </c>
      <c r="AM515">
        <f si="147" t="shared"/>
        <v>0</v>
      </c>
      <c r="AN515">
        <f si="148" t="shared"/>
        <v>0</v>
      </c>
      <c r="AO515">
        <f si="149" t="shared"/>
        <v>0</v>
      </c>
      <c r="AP515">
        <f si="150" t="shared"/>
        <v>0</v>
      </c>
      <c r="AQ515">
        <f si="151" t="shared"/>
        <v>0</v>
      </c>
      <c r="AR515">
        <f si="152" t="shared"/>
        <v>0</v>
      </c>
      <c r="AS515">
        <f si="153" t="shared"/>
        <v>0</v>
      </c>
      <c r="AU515" t="str">
        <f>IFERROR(VLOOKUP(C515,Results!$A$2:$B$240,2,FALSE)+VLOOKUP(D515,Results!$A$2:$B$240,2,FALSE)+VLOOKUP(E515,Results!$A$2:$B$240,2,FALSE)+VLOOKUP(F515,Results!$A$2:$B$240,2,FALSE)+VLOOKUP(G515,Results!$A$2:$B$240,2,FALSE)+VLOOKUP(H515,Results!$A$2:$B$240,2,FALSE)+VLOOKUP(I515,Results!$A$2:$B$240,2,FALSE)+VLOOKUP(J515,Results!$A$2:$B$240,2,FALSE)+VLOOKUP(B515,Results!$A$2:$B$240,2,FALSE)-MIN(VLOOKUP(C515,Results!$A$2:$B$240,2,FALSE),VLOOKUP(D515,Results!$A$2:$B$240,2,FALSE),VLOOKUP(E515,Results!$A$2:$B$240,2,FALSE),VLOOKUP(F515,Results!$A$2:$B$240,2,FALSE),VLOOKUP(G515,Results!$A$2:$B$240,2,FALSE),VLOOKUP(H515,Results!$A$2:$B$240,2,FALSE),VLOOKUP(I515,Results!$A$2:$B$240,2,FALSE),VLOOKUP(J515,Results!$A$2:$B$240,2,FALSE),VLOOKUP(B515,Results!$A$2:$B$240,2,FALSE)),"")</f>
        <v/>
      </c>
    </row>
    <row customHeight="1" ht="18.75" r="516" spans="2:47" x14ac:dyDescent="0.3">
      <c r="B516" t="s">
        <v>166</v>
      </c>
      <c r="C516" t="s">
        <v>171</v>
      </c>
      <c r="D516" t="s">
        <v>173</v>
      </c>
      <c r="E516" t="s">
        <v>146</v>
      </c>
      <c r="F516" t="s">
        <v>150</v>
      </c>
      <c r="G516" t="s">
        <v>177</v>
      </c>
      <c r="H516" t="s">
        <v>152</v>
      </c>
      <c r="I516" t="s">
        <v>154</v>
      </c>
      <c r="J516" t="s">
        <v>186</v>
      </c>
      <c r="K516" t="n">
        <v>14.0</v>
      </c>
      <c r="L516" s="30">
        <f si="140" t="shared"/>
        <v>0</v>
      </c>
      <c r="M516" s="6"/>
      <c r="N516" s="35" t="str">
        <f si="141" t="shared"/>
        <v/>
      </c>
      <c r="O516" s="59">
        <f>(IF(ISNUMBER(MATCH(B516,Sheet4!$K$92:$K$101,0)),1,0)+IF(ISNUMBER(MATCH(C516,Sheet4!$K$92:$K$101,0)),1,0)+IF(ISNUMBER(MATCH(D516,Sheet4!$K$92:$K$101,0)),1,0)+IF(ISNUMBER(MATCH(E516,Sheet4!$K$92:$K$101,0)),1,0)+IF(ISNUMBER(MATCH(F516,Sheet4!$K$92:$K$101,0)),1,0)+IF(ISNUMBER(MATCH(G516,Sheet4!$K$92:$K$101,0)),1,0)+IF(ISNUMBER(MATCH(H516,Sheet4!$K$92:$K$101,0)),1,0)+IF(ISNUMBER(MATCH(I516,Sheet4!$K$92:$K$101,0)),1,0)+IF(ISNUMBER(MATCH(J516,Sheet4!$K$92:$K$101,0)),1,0))
-
(IF(ISNUMBER(MATCH(B516,Sheet4!$F$2:$F$11,0)),1,0)+IF(ISNUMBER(MATCH(C516,Sheet4!$F$2:$F$11,0)),1,0)+IF(ISNUMBER(MATCH(D516,Sheet4!$F$2:$F$11,0)),1,0)+IF(ISNUMBER(MATCH(E516,Sheet4!$F$2:$F$11,0)),1,0)+IF(ISNUMBER(MATCH(F516,Sheet4!$F$2:$F$11,0)),1,0)+IF(ISNUMBER(MATCH(G516,Sheet4!$F$2:$F$11,0)),1,0)+IF(ISNUMBER(MATCH(H516,Sheet4!$F$2:$F$11,0)),1,0)+IF(ISNUMBER(MATCH(I516,Sheet4!$F$2:$F$11,0)),1,0)+IF(ISNUMBER(MATCH(J516,Sheet4!$F$2:$F$11,0)),1,0))</f>
        <v>0</v>
      </c>
      <c r="P516" s="40" t="str">
        <f>IFERROR(INDEX(Sheet4!$G:$G,MATCH(Sheet1!B516,Sheet4!$F:$F,0))+INDEX(Sheet4!$G:$G,MATCH(Sheet1!C516,Sheet4!$F:$F,0))+INDEX(Sheet4!$G:$G,MATCH(Sheet1!D516,Sheet4!$F:$F,0))+INDEX(Sheet4!$G:$G,MATCH(Sheet1!E516,Sheet4!$F:$F,0))+INDEX(Sheet4!$G:$G,MATCH(Sheet1!F516,Sheet4!$F:$F,0))+INDEX(Sheet4!$G:$G,MATCH(Sheet1!G516,Sheet4!$F:$F,0))+INDEX(Sheet4!$G:$G,MATCH(Sheet1!H516,Sheet4!$F:$F,0))+INDEX(Sheet4!$G:$G,MATCH(Sheet1!I516,Sheet4!$F:$F,0))+INDEX(Sheet4!$G:$G,MATCH(Sheet1!J516,Sheet4!$F:$F,0)),"")</f>
        <v/>
      </c>
      <c r="Q516" s="15"/>
      <c r="AF516">
        <f si="143" t="shared"/>
        <v>0</v>
      </c>
      <c r="AH516">
        <v>493</v>
      </c>
      <c r="AI516" t="str">
        <f si="142" t="shared"/>
        <v>Ben SimmonsElie OkoboJimmy ButlerMonte MorrisKelly OubreCorey BrewerJosh JacksonPaul MillsapJoel Embiid</v>
      </c>
      <c r="AJ516">
        <f si="144" t="shared"/>
        <v>0</v>
      </c>
      <c r="AK516">
        <f si="145" t="shared"/>
        <v>0</v>
      </c>
      <c r="AL516">
        <f si="146" t="shared"/>
        <v>0</v>
      </c>
      <c r="AM516">
        <f si="147" t="shared"/>
        <v>0</v>
      </c>
      <c r="AN516">
        <f si="148" t="shared"/>
        <v>0</v>
      </c>
      <c r="AO516">
        <f si="149" t="shared"/>
        <v>0</v>
      </c>
      <c r="AP516">
        <f si="150" t="shared"/>
        <v>0</v>
      </c>
      <c r="AQ516">
        <f si="151" t="shared"/>
        <v>0</v>
      </c>
      <c r="AR516">
        <f si="152" t="shared"/>
        <v>0</v>
      </c>
      <c r="AS516">
        <f si="153" t="shared"/>
        <v>0</v>
      </c>
      <c r="AU516" t="str">
        <f>IFERROR(VLOOKUP(C516,Results!$A$2:$B$240,2,FALSE)+VLOOKUP(D516,Results!$A$2:$B$240,2,FALSE)+VLOOKUP(E516,Results!$A$2:$B$240,2,FALSE)+VLOOKUP(F516,Results!$A$2:$B$240,2,FALSE)+VLOOKUP(G516,Results!$A$2:$B$240,2,FALSE)+VLOOKUP(H516,Results!$A$2:$B$240,2,FALSE)+VLOOKUP(I516,Results!$A$2:$B$240,2,FALSE)+VLOOKUP(J516,Results!$A$2:$B$240,2,FALSE)+VLOOKUP(B516,Results!$A$2:$B$240,2,FALSE)-MIN(VLOOKUP(C516,Results!$A$2:$B$240,2,FALSE),VLOOKUP(D516,Results!$A$2:$B$240,2,FALSE),VLOOKUP(E516,Results!$A$2:$B$240,2,FALSE),VLOOKUP(F516,Results!$A$2:$B$240,2,FALSE),VLOOKUP(G516,Results!$A$2:$B$240,2,FALSE),VLOOKUP(H516,Results!$A$2:$B$240,2,FALSE),VLOOKUP(I516,Results!$A$2:$B$240,2,FALSE),VLOOKUP(J516,Results!$A$2:$B$240,2,FALSE),VLOOKUP(B516,Results!$A$2:$B$240,2,FALSE)),"")</f>
        <v/>
      </c>
    </row>
    <row customHeight="1" ht="18.75" r="517" spans="2:47" x14ac:dyDescent="0.3">
      <c r="B517" t="s">
        <v>166</v>
      </c>
      <c r="C517" t="s">
        <v>87</v>
      </c>
      <c r="D517" t="s">
        <v>172</v>
      </c>
      <c r="E517" t="s">
        <v>146</v>
      </c>
      <c r="F517" t="s">
        <v>179</v>
      </c>
      <c r="G517" t="s">
        <v>159</v>
      </c>
      <c r="H517" t="s">
        <v>152</v>
      </c>
      <c r="I517" t="s">
        <v>103</v>
      </c>
      <c r="J517" t="s">
        <v>156</v>
      </c>
      <c r="K517" t="n">
        <v>14.0</v>
      </c>
      <c r="L517" s="30">
        <f si="140" t="shared"/>
        <v>0</v>
      </c>
      <c r="M517" s="6"/>
      <c r="N517" s="35" t="str">
        <f si="141" t="shared"/>
        <v/>
      </c>
      <c r="O517" s="59">
        <f>(IF(ISNUMBER(MATCH(B517,Sheet4!$K$92:$K$101,0)),1,0)+IF(ISNUMBER(MATCH(C517,Sheet4!$K$92:$K$101,0)),1,0)+IF(ISNUMBER(MATCH(D517,Sheet4!$K$92:$K$101,0)),1,0)+IF(ISNUMBER(MATCH(E517,Sheet4!$K$92:$K$101,0)),1,0)+IF(ISNUMBER(MATCH(F517,Sheet4!$K$92:$K$101,0)),1,0)+IF(ISNUMBER(MATCH(G517,Sheet4!$K$92:$K$101,0)),1,0)+IF(ISNUMBER(MATCH(H517,Sheet4!$K$92:$K$101,0)),1,0)+IF(ISNUMBER(MATCH(I517,Sheet4!$K$92:$K$101,0)),1,0)+IF(ISNUMBER(MATCH(J517,Sheet4!$K$92:$K$101,0)),1,0))
-
(IF(ISNUMBER(MATCH(B517,Sheet4!$F$2:$F$11,0)),1,0)+IF(ISNUMBER(MATCH(C517,Sheet4!$F$2:$F$11,0)),1,0)+IF(ISNUMBER(MATCH(D517,Sheet4!$F$2:$F$11,0)),1,0)+IF(ISNUMBER(MATCH(E517,Sheet4!$F$2:$F$11,0)),1,0)+IF(ISNUMBER(MATCH(F517,Sheet4!$F$2:$F$11,0)),1,0)+IF(ISNUMBER(MATCH(G517,Sheet4!$F$2:$F$11,0)),1,0)+IF(ISNUMBER(MATCH(H517,Sheet4!$F$2:$F$11,0)),1,0)+IF(ISNUMBER(MATCH(I517,Sheet4!$F$2:$F$11,0)),1,0)+IF(ISNUMBER(MATCH(J517,Sheet4!$F$2:$F$11,0)),1,0))</f>
        <v>0</v>
      </c>
      <c r="P517" s="40" t="str">
        <f>IFERROR(INDEX(Sheet4!$G:$G,MATCH(Sheet1!B517,Sheet4!$F:$F,0))+INDEX(Sheet4!$G:$G,MATCH(Sheet1!C517,Sheet4!$F:$F,0))+INDEX(Sheet4!$G:$G,MATCH(Sheet1!D517,Sheet4!$F:$F,0))+INDEX(Sheet4!$G:$G,MATCH(Sheet1!E517,Sheet4!$F:$F,0))+INDEX(Sheet4!$G:$G,MATCH(Sheet1!F517,Sheet4!$F:$F,0))+INDEX(Sheet4!$G:$G,MATCH(Sheet1!G517,Sheet4!$F:$F,0))+INDEX(Sheet4!$G:$G,MATCH(Sheet1!H517,Sheet4!$F:$F,0))+INDEX(Sheet4!$G:$G,MATCH(Sheet1!I517,Sheet4!$F:$F,0))+INDEX(Sheet4!$G:$G,MATCH(Sheet1!J517,Sheet4!$F:$F,0)),"")</f>
        <v/>
      </c>
      <c r="Q517" s="15"/>
      <c r="AF517">
        <f si="143" t="shared"/>
        <v>0</v>
      </c>
      <c r="AH517">
        <v>494</v>
      </c>
      <c r="AI517" t="str">
        <f si="142" t="shared"/>
        <v>Ben SimmonsElie OkoboDevin BookerMonte MorrisKelly OubreGerald GreenMarvin BagleyPaul MillsapNikola Jokic</v>
      </c>
      <c r="AJ517">
        <f si="144" t="shared"/>
        <v>0</v>
      </c>
      <c r="AK517">
        <f si="145" t="shared"/>
        <v>0</v>
      </c>
      <c r="AL517">
        <f si="146" t="shared"/>
        <v>0</v>
      </c>
      <c r="AM517">
        <f si="147" t="shared"/>
        <v>0</v>
      </c>
      <c r="AN517">
        <f si="148" t="shared"/>
        <v>0</v>
      </c>
      <c r="AO517">
        <f si="149" t="shared"/>
        <v>0</v>
      </c>
      <c r="AP517">
        <f si="150" t="shared"/>
        <v>0</v>
      </c>
      <c r="AQ517">
        <f si="151" t="shared"/>
        <v>0</v>
      </c>
      <c r="AR517">
        <f si="152" t="shared"/>
        <v>0</v>
      </c>
      <c r="AS517">
        <f si="153" t="shared"/>
        <v>0</v>
      </c>
      <c r="AU517" t="str">
        <f>IFERROR(VLOOKUP(C517,Results!$A$2:$B$240,2,FALSE)+VLOOKUP(D517,Results!$A$2:$B$240,2,FALSE)+VLOOKUP(E517,Results!$A$2:$B$240,2,FALSE)+VLOOKUP(F517,Results!$A$2:$B$240,2,FALSE)+VLOOKUP(G517,Results!$A$2:$B$240,2,FALSE)+VLOOKUP(H517,Results!$A$2:$B$240,2,FALSE)+VLOOKUP(I517,Results!$A$2:$B$240,2,FALSE)+VLOOKUP(J517,Results!$A$2:$B$240,2,FALSE)+VLOOKUP(B517,Results!$A$2:$B$240,2,FALSE)-MIN(VLOOKUP(C517,Results!$A$2:$B$240,2,FALSE),VLOOKUP(D517,Results!$A$2:$B$240,2,FALSE),VLOOKUP(E517,Results!$A$2:$B$240,2,FALSE),VLOOKUP(F517,Results!$A$2:$B$240,2,FALSE),VLOOKUP(G517,Results!$A$2:$B$240,2,FALSE),VLOOKUP(H517,Results!$A$2:$B$240,2,FALSE),VLOOKUP(I517,Results!$A$2:$B$240,2,FALSE),VLOOKUP(J517,Results!$A$2:$B$240,2,FALSE),VLOOKUP(B517,Results!$A$2:$B$240,2,FALSE)),"")</f>
        <v/>
      </c>
    </row>
    <row r="518" spans="2:47" x14ac:dyDescent="0.3">
      <c r="B518" t="s">
        <v>166</v>
      </c>
      <c r="C518" t="s">
        <v>116</v>
      </c>
      <c r="D518" t="s">
        <v>172</v>
      </c>
      <c r="E518" t="s">
        <v>146</v>
      </c>
      <c r="F518" t="s">
        <v>179</v>
      </c>
      <c r="G518" t="s">
        <v>101</v>
      </c>
      <c r="H518" t="s">
        <v>153</v>
      </c>
      <c r="I518" t="s">
        <v>92</v>
      </c>
      <c r="J518" t="s">
        <v>186</v>
      </c>
      <c r="K518" t="n">
        <v>14.0</v>
      </c>
      <c r="L518" s="30">
        <f si="140" t="shared"/>
        <v>0</v>
      </c>
      <c r="M518" s="6"/>
      <c r="N518" s="35" t="str">
        <f si="141" t="shared"/>
        <v/>
      </c>
      <c r="O518" s="59">
        <f>(IF(ISNUMBER(MATCH(B518,Sheet4!$K$92:$K$101,0)),1,0)+IF(ISNUMBER(MATCH(C518,Sheet4!$K$92:$K$101,0)),1,0)+IF(ISNUMBER(MATCH(D518,Sheet4!$K$92:$K$101,0)),1,0)+IF(ISNUMBER(MATCH(E518,Sheet4!$K$92:$K$101,0)),1,0)+IF(ISNUMBER(MATCH(F518,Sheet4!$K$92:$K$101,0)),1,0)+IF(ISNUMBER(MATCH(G518,Sheet4!$K$92:$K$101,0)),1,0)+IF(ISNUMBER(MATCH(H518,Sheet4!$K$92:$K$101,0)),1,0)+IF(ISNUMBER(MATCH(I518,Sheet4!$K$92:$K$101,0)),1,0)+IF(ISNUMBER(MATCH(J518,Sheet4!$K$92:$K$101,0)),1,0))
-
(IF(ISNUMBER(MATCH(B518,Sheet4!$F$2:$F$11,0)),1,0)+IF(ISNUMBER(MATCH(C518,Sheet4!$F$2:$F$11,0)),1,0)+IF(ISNUMBER(MATCH(D518,Sheet4!$F$2:$F$11,0)),1,0)+IF(ISNUMBER(MATCH(E518,Sheet4!$F$2:$F$11,0)),1,0)+IF(ISNUMBER(MATCH(F518,Sheet4!$F$2:$F$11,0)),1,0)+IF(ISNUMBER(MATCH(G518,Sheet4!$F$2:$F$11,0)),1,0)+IF(ISNUMBER(MATCH(H518,Sheet4!$F$2:$F$11,0)),1,0)+IF(ISNUMBER(MATCH(I518,Sheet4!$F$2:$F$11,0)),1,0)+IF(ISNUMBER(MATCH(J518,Sheet4!$F$2:$F$11,0)),1,0))</f>
        <v>0</v>
      </c>
      <c r="P518" s="40" t="str">
        <f>IFERROR(INDEX(Sheet4!$G:$G,MATCH(Sheet1!B518,Sheet4!$F:$F,0))+INDEX(Sheet4!$G:$G,MATCH(Sheet1!C518,Sheet4!$F:$F,0))+INDEX(Sheet4!$G:$G,MATCH(Sheet1!D518,Sheet4!$F:$F,0))+INDEX(Sheet4!$G:$G,MATCH(Sheet1!E518,Sheet4!$F:$F,0))+INDEX(Sheet4!$G:$G,MATCH(Sheet1!F518,Sheet4!$F:$F,0))+INDEX(Sheet4!$G:$G,MATCH(Sheet1!G518,Sheet4!$F:$F,0))+INDEX(Sheet4!$G:$G,MATCH(Sheet1!H518,Sheet4!$F:$F,0))+INDEX(Sheet4!$G:$G,MATCH(Sheet1!I518,Sheet4!$F:$F,0))+INDEX(Sheet4!$G:$G,MATCH(Sheet1!J518,Sheet4!$F:$F,0)),"")</f>
        <v/>
      </c>
      <c r="Q518" s="15"/>
      <c r="AF518">
        <f si="143" t="shared"/>
        <v>0</v>
      </c>
      <c r="AH518">
        <v>495</v>
      </c>
      <c r="AI518" t="str">
        <f si="142" t="shared"/>
        <v>De'Aaron FoxLandry ShametJimmy ButlerMonte MorrisKelly OubreTaurean PrinceJohn CollinsJosh JacksonJoel Embiid</v>
      </c>
      <c r="AJ518">
        <f si="144" t="shared"/>
        <v>0</v>
      </c>
      <c r="AK518">
        <f si="145" t="shared"/>
        <v>0</v>
      </c>
      <c r="AL518">
        <f si="146" t="shared"/>
        <v>0</v>
      </c>
      <c r="AM518">
        <f si="147" t="shared"/>
        <v>0</v>
      </c>
      <c r="AN518">
        <f si="148" t="shared"/>
        <v>0</v>
      </c>
      <c r="AO518">
        <f si="149" t="shared"/>
        <v>0</v>
      </c>
      <c r="AP518">
        <f si="150" t="shared"/>
        <v>0</v>
      </c>
      <c r="AQ518">
        <f si="151" t="shared"/>
        <v>0</v>
      </c>
      <c r="AR518">
        <f si="152" t="shared"/>
        <v>0</v>
      </c>
      <c r="AS518">
        <f si="153" t="shared"/>
        <v>0</v>
      </c>
      <c r="AU518" t="str">
        <f>IFERROR(VLOOKUP(C518,Results!$A$2:$B$240,2,FALSE)+VLOOKUP(D518,Results!$A$2:$B$240,2,FALSE)+VLOOKUP(E518,Results!$A$2:$B$240,2,FALSE)+VLOOKUP(F518,Results!$A$2:$B$240,2,FALSE)+VLOOKUP(G518,Results!$A$2:$B$240,2,FALSE)+VLOOKUP(H518,Results!$A$2:$B$240,2,FALSE)+VLOOKUP(I518,Results!$A$2:$B$240,2,FALSE)+VLOOKUP(J518,Results!$A$2:$B$240,2,FALSE)+VLOOKUP(B518,Results!$A$2:$B$240,2,FALSE)-MIN(VLOOKUP(C518,Results!$A$2:$B$240,2,FALSE),VLOOKUP(D518,Results!$A$2:$B$240,2,FALSE),VLOOKUP(E518,Results!$A$2:$B$240,2,FALSE),VLOOKUP(F518,Results!$A$2:$B$240,2,FALSE),VLOOKUP(G518,Results!$A$2:$B$240,2,FALSE),VLOOKUP(H518,Results!$A$2:$B$240,2,FALSE),VLOOKUP(I518,Results!$A$2:$B$240,2,FALSE),VLOOKUP(J518,Results!$A$2:$B$240,2,FALSE),VLOOKUP(B518,Results!$A$2:$B$240,2,FALSE)),"")</f>
        <v/>
      </c>
    </row>
    <row customHeight="1" ht="18.75" r="519" spans="2:47" x14ac:dyDescent="0.3">
      <c r="B519" t="s">
        <v>87</v>
      </c>
      <c r="C519" t="s">
        <v>171</v>
      </c>
      <c r="D519" t="s">
        <v>172</v>
      </c>
      <c r="E519" t="s">
        <v>148</v>
      </c>
      <c r="F519" t="s">
        <v>150</v>
      </c>
      <c r="G519" t="s">
        <v>177</v>
      </c>
      <c r="H519" t="s">
        <v>92</v>
      </c>
      <c r="I519" t="s">
        <v>152</v>
      </c>
      <c r="J519" t="s">
        <v>186</v>
      </c>
      <c r="K519" t="n">
        <v>14.0</v>
      </c>
      <c r="L519" s="30">
        <f si="140" t="shared"/>
        <v>0</v>
      </c>
      <c r="M519" s="6"/>
      <c r="N519" s="35" t="str">
        <f si="141" t="shared"/>
        <v/>
      </c>
      <c r="O519" s="59">
        <f>(IF(ISNUMBER(MATCH(B519,Sheet4!$K$92:$K$101,0)),1,0)+IF(ISNUMBER(MATCH(C519,Sheet4!$K$92:$K$101,0)),1,0)+IF(ISNUMBER(MATCH(D519,Sheet4!$K$92:$K$101,0)),1,0)+IF(ISNUMBER(MATCH(E519,Sheet4!$K$92:$K$101,0)),1,0)+IF(ISNUMBER(MATCH(F519,Sheet4!$K$92:$K$101,0)),1,0)+IF(ISNUMBER(MATCH(G519,Sheet4!$K$92:$K$101,0)),1,0)+IF(ISNUMBER(MATCH(H519,Sheet4!$K$92:$K$101,0)),1,0)+IF(ISNUMBER(MATCH(I519,Sheet4!$K$92:$K$101,0)),1,0)+IF(ISNUMBER(MATCH(J519,Sheet4!$K$92:$K$101,0)),1,0))
-
(IF(ISNUMBER(MATCH(B519,Sheet4!$F$2:$F$11,0)),1,0)+IF(ISNUMBER(MATCH(C519,Sheet4!$F$2:$F$11,0)),1,0)+IF(ISNUMBER(MATCH(D519,Sheet4!$F$2:$F$11,0)),1,0)+IF(ISNUMBER(MATCH(E519,Sheet4!$F$2:$F$11,0)),1,0)+IF(ISNUMBER(MATCH(F519,Sheet4!$F$2:$F$11,0)),1,0)+IF(ISNUMBER(MATCH(G519,Sheet4!$F$2:$F$11,0)),1,0)+IF(ISNUMBER(MATCH(H519,Sheet4!$F$2:$F$11,0)),1,0)+IF(ISNUMBER(MATCH(I519,Sheet4!$F$2:$F$11,0)),1,0)+IF(ISNUMBER(MATCH(J519,Sheet4!$F$2:$F$11,0)),1,0))</f>
        <v>0</v>
      </c>
      <c r="P519" s="40" t="str">
        <f>IFERROR(INDEX(Sheet4!$G:$G,MATCH(Sheet1!B519,Sheet4!$F:$F,0))+INDEX(Sheet4!$G:$G,MATCH(Sheet1!C519,Sheet4!$F:$F,0))+INDEX(Sheet4!$G:$G,MATCH(Sheet1!D519,Sheet4!$F:$F,0))+INDEX(Sheet4!$G:$G,MATCH(Sheet1!E519,Sheet4!$F:$F,0))+INDEX(Sheet4!$G:$G,MATCH(Sheet1!F519,Sheet4!$F:$F,0))+INDEX(Sheet4!$G:$G,MATCH(Sheet1!G519,Sheet4!$F:$F,0))+INDEX(Sheet4!$G:$G,MATCH(Sheet1!H519,Sheet4!$F:$F,0))+INDEX(Sheet4!$G:$G,MATCH(Sheet1!I519,Sheet4!$F:$F,0))+INDEX(Sheet4!$G:$G,MATCH(Sheet1!J519,Sheet4!$F:$F,0)),"")</f>
        <v/>
      </c>
      <c r="Q519" s="15"/>
      <c r="AF519">
        <f si="143" t="shared"/>
        <v>0</v>
      </c>
      <c r="AH519">
        <v>496</v>
      </c>
      <c r="AI519" t="str">
        <f si="142" t="shared"/>
        <v>Ben SimmonsTrae YoungBuddy HieldMonte MorrisWill BartonJustin JacksonJosh JacksonPaul MillsapKarl-Anthony Towns</v>
      </c>
      <c r="AJ519">
        <f si="144" t="shared"/>
        <v>0</v>
      </c>
      <c r="AK519">
        <f si="145" t="shared"/>
        <v>0</v>
      </c>
      <c r="AL519">
        <f si="146" t="shared"/>
        <v>0</v>
      </c>
      <c r="AM519">
        <f si="147" t="shared"/>
        <v>0</v>
      </c>
      <c r="AN519">
        <f si="148" t="shared"/>
        <v>0</v>
      </c>
      <c r="AO519">
        <f si="149" t="shared"/>
        <v>0</v>
      </c>
      <c r="AP519">
        <f si="150" t="shared"/>
        <v>0</v>
      </c>
      <c r="AQ519">
        <f si="151" t="shared"/>
        <v>0</v>
      </c>
      <c r="AR519">
        <f si="152" t="shared"/>
        <v>0</v>
      </c>
      <c r="AS519">
        <f si="153" t="shared"/>
        <v>0</v>
      </c>
      <c r="AU519" t="str">
        <f>IFERROR(VLOOKUP(C519,Results!$A$2:$B$240,2,FALSE)+VLOOKUP(D519,Results!$A$2:$B$240,2,FALSE)+VLOOKUP(E519,Results!$A$2:$B$240,2,FALSE)+VLOOKUP(F519,Results!$A$2:$B$240,2,FALSE)+VLOOKUP(G519,Results!$A$2:$B$240,2,FALSE)+VLOOKUP(H519,Results!$A$2:$B$240,2,FALSE)+VLOOKUP(I519,Results!$A$2:$B$240,2,FALSE)+VLOOKUP(J519,Results!$A$2:$B$240,2,FALSE)+VLOOKUP(B519,Results!$A$2:$B$240,2,FALSE)-MIN(VLOOKUP(C519,Results!$A$2:$B$240,2,FALSE),VLOOKUP(D519,Results!$A$2:$B$240,2,FALSE),VLOOKUP(E519,Results!$A$2:$B$240,2,FALSE),VLOOKUP(F519,Results!$A$2:$B$240,2,FALSE),VLOOKUP(G519,Results!$A$2:$B$240,2,FALSE),VLOOKUP(H519,Results!$A$2:$B$240,2,FALSE),VLOOKUP(I519,Results!$A$2:$B$240,2,FALSE),VLOOKUP(J519,Results!$A$2:$B$240,2,FALSE),VLOOKUP(B519,Results!$A$2:$B$240,2,FALSE)),"")</f>
        <v/>
      </c>
    </row>
    <row customHeight="1" ht="18.75" r="520" spans="2:47" x14ac:dyDescent="0.3">
      <c r="B520" t="s">
        <v>87</v>
      </c>
      <c r="C520" t="s">
        <v>171</v>
      </c>
      <c r="D520" t="s">
        <v>172</v>
      </c>
      <c r="E520" t="s">
        <v>146</v>
      </c>
      <c r="F520" t="s">
        <v>177</v>
      </c>
      <c r="G520" t="s">
        <v>178</v>
      </c>
      <c r="H520" t="s">
        <v>92</v>
      </c>
      <c r="I520" t="s">
        <v>152</v>
      </c>
      <c r="J520" t="s">
        <v>188</v>
      </c>
      <c r="K520" t="n">
        <v>14.0</v>
      </c>
      <c r="L520" s="30">
        <f si="140" t="shared"/>
        <v>0</v>
      </c>
      <c r="M520" s="6"/>
      <c r="N520" s="35" t="str">
        <f si="141" t="shared"/>
        <v/>
      </c>
      <c r="O520" s="59">
        <f>(IF(ISNUMBER(MATCH(B520,Sheet4!$K$92:$K$101,0)),1,0)+IF(ISNUMBER(MATCH(C520,Sheet4!$K$92:$K$101,0)),1,0)+IF(ISNUMBER(MATCH(D520,Sheet4!$K$92:$K$101,0)),1,0)+IF(ISNUMBER(MATCH(E520,Sheet4!$K$92:$K$101,0)),1,0)+IF(ISNUMBER(MATCH(F520,Sheet4!$K$92:$K$101,0)),1,0)+IF(ISNUMBER(MATCH(G520,Sheet4!$K$92:$K$101,0)),1,0)+IF(ISNUMBER(MATCH(H520,Sheet4!$K$92:$K$101,0)),1,0)+IF(ISNUMBER(MATCH(I520,Sheet4!$K$92:$K$101,0)),1,0)+IF(ISNUMBER(MATCH(J520,Sheet4!$K$92:$K$101,0)),1,0))
-
(IF(ISNUMBER(MATCH(B520,Sheet4!$F$2:$F$11,0)),1,0)+IF(ISNUMBER(MATCH(C520,Sheet4!$F$2:$F$11,0)),1,0)+IF(ISNUMBER(MATCH(D520,Sheet4!$F$2:$F$11,0)),1,0)+IF(ISNUMBER(MATCH(E520,Sheet4!$F$2:$F$11,0)),1,0)+IF(ISNUMBER(MATCH(F520,Sheet4!$F$2:$F$11,0)),1,0)+IF(ISNUMBER(MATCH(G520,Sheet4!$F$2:$F$11,0)),1,0)+IF(ISNUMBER(MATCH(H520,Sheet4!$F$2:$F$11,0)),1,0)+IF(ISNUMBER(MATCH(I520,Sheet4!$F$2:$F$11,0)),1,0)+IF(ISNUMBER(MATCH(J520,Sheet4!$F$2:$F$11,0)),1,0))</f>
        <v>0</v>
      </c>
      <c r="P520" s="40" t="str">
        <f>IFERROR(INDEX(Sheet4!$G:$G,MATCH(Sheet1!B520,Sheet4!$F:$F,0))+INDEX(Sheet4!$G:$G,MATCH(Sheet1!C520,Sheet4!$F:$F,0))+INDEX(Sheet4!$G:$G,MATCH(Sheet1!D520,Sheet4!$F:$F,0))+INDEX(Sheet4!$G:$G,MATCH(Sheet1!E520,Sheet4!$F:$F,0))+INDEX(Sheet4!$G:$G,MATCH(Sheet1!F520,Sheet4!$F:$F,0))+INDEX(Sheet4!$G:$G,MATCH(Sheet1!G520,Sheet4!$F:$F,0))+INDEX(Sheet4!$G:$G,MATCH(Sheet1!H520,Sheet4!$F:$F,0))+INDEX(Sheet4!$G:$G,MATCH(Sheet1!I520,Sheet4!$F:$F,0))+INDEX(Sheet4!$G:$G,MATCH(Sheet1!J520,Sheet4!$F:$F,0)),"")</f>
        <v/>
      </c>
      <c r="Q520" s="15"/>
      <c r="AF520">
        <f si="143" t="shared"/>
        <v>0</v>
      </c>
      <c r="AH520">
        <v>497</v>
      </c>
      <c r="AI520" t="str">
        <f si="142" t="shared"/>
        <v>Ben SimmonsJerryd BaylessJimmy ButlerMonte MorrisMikal BridgesGerald GreenJohn CollinsMarvin BagleyRudy Gobert</v>
      </c>
      <c r="AJ520">
        <f si="144" t="shared"/>
        <v>0</v>
      </c>
      <c r="AK520">
        <f si="145" t="shared"/>
        <v>0</v>
      </c>
      <c r="AL520">
        <f si="146" t="shared"/>
        <v>0</v>
      </c>
      <c r="AM520">
        <f si="147" t="shared"/>
        <v>0</v>
      </c>
      <c r="AN520">
        <f si="148" t="shared"/>
        <v>0</v>
      </c>
      <c r="AO520">
        <f si="149" t="shared"/>
        <v>0</v>
      </c>
      <c r="AP520">
        <f si="150" t="shared"/>
        <v>0</v>
      </c>
      <c r="AQ520">
        <f si="151" t="shared"/>
        <v>0</v>
      </c>
      <c r="AR520">
        <f si="152" t="shared"/>
        <v>0</v>
      </c>
      <c r="AS520">
        <f si="153" t="shared"/>
        <v>0</v>
      </c>
      <c r="AU520" t="str">
        <f>IFERROR(VLOOKUP(C520,Results!$A$2:$B$240,2,FALSE)+VLOOKUP(D520,Results!$A$2:$B$240,2,FALSE)+VLOOKUP(E520,Results!$A$2:$B$240,2,FALSE)+VLOOKUP(F520,Results!$A$2:$B$240,2,FALSE)+VLOOKUP(G520,Results!$A$2:$B$240,2,FALSE)+VLOOKUP(H520,Results!$A$2:$B$240,2,FALSE)+VLOOKUP(I520,Results!$A$2:$B$240,2,FALSE)+VLOOKUP(J520,Results!$A$2:$B$240,2,FALSE)+VLOOKUP(B520,Results!$A$2:$B$240,2,FALSE)-MIN(VLOOKUP(C520,Results!$A$2:$B$240,2,FALSE),VLOOKUP(D520,Results!$A$2:$B$240,2,FALSE),VLOOKUP(E520,Results!$A$2:$B$240,2,FALSE),VLOOKUP(F520,Results!$A$2:$B$240,2,FALSE),VLOOKUP(G520,Results!$A$2:$B$240,2,FALSE),VLOOKUP(H520,Results!$A$2:$B$240,2,FALSE),VLOOKUP(I520,Results!$A$2:$B$240,2,FALSE),VLOOKUP(J520,Results!$A$2:$B$240,2,FALSE),VLOOKUP(B520,Results!$A$2:$B$240,2,FALSE)),"")</f>
        <v/>
      </c>
    </row>
    <row customHeight="1" ht="18.75" r="521" spans="2:47" x14ac:dyDescent="0.3">
      <c r="B521" t="s">
        <v>166</v>
      </c>
      <c r="C521" t="s">
        <v>170</v>
      </c>
      <c r="D521" t="s">
        <v>172</v>
      </c>
      <c r="E521" t="s">
        <v>89</v>
      </c>
      <c r="F521" t="s">
        <v>177</v>
      </c>
      <c r="G521" t="s">
        <v>179</v>
      </c>
      <c r="H521" t="s">
        <v>92</v>
      </c>
      <c r="I521" t="s">
        <v>152</v>
      </c>
      <c r="J521" t="s">
        <v>98</v>
      </c>
      <c r="K521" t="n">
        <v>14.0</v>
      </c>
      <c r="L521" s="30">
        <f si="140" t="shared"/>
        <v>0</v>
      </c>
      <c r="M521" s="6"/>
      <c r="N521" s="35" t="str">
        <f si="141" t="shared"/>
        <v/>
      </c>
      <c r="O521" s="59">
        <f>(IF(ISNUMBER(MATCH(B521,Sheet4!$K$92:$K$101,0)),1,0)+IF(ISNUMBER(MATCH(C521,Sheet4!$K$92:$K$101,0)),1,0)+IF(ISNUMBER(MATCH(D521,Sheet4!$K$92:$K$101,0)),1,0)+IF(ISNUMBER(MATCH(E521,Sheet4!$K$92:$K$101,0)),1,0)+IF(ISNUMBER(MATCH(F521,Sheet4!$K$92:$K$101,0)),1,0)+IF(ISNUMBER(MATCH(G521,Sheet4!$K$92:$K$101,0)),1,0)+IF(ISNUMBER(MATCH(H521,Sheet4!$K$92:$K$101,0)),1,0)+IF(ISNUMBER(MATCH(I521,Sheet4!$K$92:$K$101,0)),1,0)+IF(ISNUMBER(MATCH(J521,Sheet4!$K$92:$K$101,0)),1,0))
-
(IF(ISNUMBER(MATCH(B521,Sheet4!$F$2:$F$11,0)),1,0)+IF(ISNUMBER(MATCH(C521,Sheet4!$F$2:$F$11,0)),1,0)+IF(ISNUMBER(MATCH(D521,Sheet4!$F$2:$F$11,0)),1,0)+IF(ISNUMBER(MATCH(E521,Sheet4!$F$2:$F$11,0)),1,0)+IF(ISNUMBER(MATCH(F521,Sheet4!$F$2:$F$11,0)),1,0)+IF(ISNUMBER(MATCH(G521,Sheet4!$F$2:$F$11,0)),1,0)+IF(ISNUMBER(MATCH(H521,Sheet4!$F$2:$F$11,0)),1,0)+IF(ISNUMBER(MATCH(I521,Sheet4!$F$2:$F$11,0)),1,0)+IF(ISNUMBER(MATCH(J521,Sheet4!$F$2:$F$11,0)),1,0))</f>
        <v>0</v>
      </c>
      <c r="P521" s="40" t="str">
        <f>IFERROR(INDEX(Sheet4!$G:$G,MATCH(Sheet1!B521,Sheet4!$F:$F,0))+INDEX(Sheet4!$G:$G,MATCH(Sheet1!C521,Sheet4!$F:$F,0))+INDEX(Sheet4!$G:$G,MATCH(Sheet1!D521,Sheet4!$F:$F,0))+INDEX(Sheet4!$G:$G,MATCH(Sheet1!E521,Sheet4!$F:$F,0))+INDEX(Sheet4!$G:$G,MATCH(Sheet1!F521,Sheet4!$F:$F,0))+INDEX(Sheet4!$G:$G,MATCH(Sheet1!G521,Sheet4!$F:$F,0))+INDEX(Sheet4!$G:$G,MATCH(Sheet1!H521,Sheet4!$F:$F,0))+INDEX(Sheet4!$G:$G,MATCH(Sheet1!I521,Sheet4!$F:$F,0))+INDEX(Sheet4!$G:$G,MATCH(Sheet1!J521,Sheet4!$F:$F,0)),"")</f>
        <v/>
      </c>
      <c r="Q521" s="15"/>
      <c r="AF521">
        <f si="143" t="shared"/>
        <v>0</v>
      </c>
      <c r="AH521">
        <v>498</v>
      </c>
      <c r="AI521" t="str">
        <f si="142" t="shared"/>
        <v>Ben SimmonsRicky RubioMonte MorrisMalik BeasleyMikal BridgesGerald GreenKenneth FariedMarvin BagleyJoel Embiid</v>
      </c>
      <c r="AJ521">
        <f si="144" t="shared"/>
        <v>0</v>
      </c>
      <c r="AK521">
        <f si="145" t="shared"/>
        <v>0</v>
      </c>
      <c r="AL521">
        <f si="146" t="shared"/>
        <v>0</v>
      </c>
      <c r="AM521">
        <f si="147" t="shared"/>
        <v>0</v>
      </c>
      <c r="AN521">
        <f si="148" t="shared"/>
        <v>0</v>
      </c>
      <c r="AO521">
        <f si="149" t="shared"/>
        <v>0</v>
      </c>
      <c r="AP521">
        <f si="150" t="shared"/>
        <v>0</v>
      </c>
      <c r="AQ521">
        <f si="151" t="shared"/>
        <v>0</v>
      </c>
      <c r="AR521">
        <f si="152" t="shared"/>
        <v>0</v>
      </c>
      <c r="AS521">
        <f si="153" t="shared"/>
        <v>0</v>
      </c>
      <c r="AU521" t="str">
        <f>IFERROR(VLOOKUP(C521,Results!$A$2:$B$240,2,FALSE)+VLOOKUP(D521,Results!$A$2:$B$240,2,FALSE)+VLOOKUP(E521,Results!$A$2:$B$240,2,FALSE)+VLOOKUP(F521,Results!$A$2:$B$240,2,FALSE)+VLOOKUP(G521,Results!$A$2:$B$240,2,FALSE)+VLOOKUP(H521,Results!$A$2:$B$240,2,FALSE)+VLOOKUP(I521,Results!$A$2:$B$240,2,FALSE)+VLOOKUP(J521,Results!$A$2:$B$240,2,FALSE)+VLOOKUP(B521,Results!$A$2:$B$240,2,FALSE)-MIN(VLOOKUP(C521,Results!$A$2:$B$240,2,FALSE),VLOOKUP(D521,Results!$A$2:$B$240,2,FALSE),VLOOKUP(E521,Results!$A$2:$B$240,2,FALSE),VLOOKUP(F521,Results!$A$2:$B$240,2,FALSE),VLOOKUP(G521,Results!$A$2:$B$240,2,FALSE),VLOOKUP(H521,Results!$A$2:$B$240,2,FALSE),VLOOKUP(I521,Results!$A$2:$B$240,2,FALSE),VLOOKUP(J521,Results!$A$2:$B$240,2,FALSE),VLOOKUP(B521,Results!$A$2:$B$240,2,FALSE)),"")</f>
        <v/>
      </c>
    </row>
    <row customHeight="1" ht="18.75" r="522" spans="2:47" x14ac:dyDescent="0.3">
      <c r="B522" t="s">
        <v>108</v>
      </c>
      <c r="C522" t="s">
        <v>170</v>
      </c>
      <c r="D522" t="s">
        <v>173</v>
      </c>
      <c r="E522" t="s">
        <v>146</v>
      </c>
      <c r="F522" t="s">
        <v>177</v>
      </c>
      <c r="G522" t="s">
        <v>96</v>
      </c>
      <c r="H522" t="s">
        <v>92</v>
      </c>
      <c r="I522" t="s">
        <v>93</v>
      </c>
      <c r="J522" t="s">
        <v>188</v>
      </c>
      <c r="K522" t="n">
        <v>14.0</v>
      </c>
      <c r="L522" s="30">
        <f si="140" t="shared"/>
        <v>0</v>
      </c>
      <c r="M522" s="6"/>
      <c r="N522" s="35" t="str">
        <f si="141" t="shared"/>
        <v/>
      </c>
      <c r="O522" s="59">
        <f>(IF(ISNUMBER(MATCH(B522,Sheet4!$K$92:$K$101,0)),1,0)+IF(ISNUMBER(MATCH(C522,Sheet4!$K$92:$K$101,0)),1,0)+IF(ISNUMBER(MATCH(D522,Sheet4!$K$92:$K$101,0)),1,0)+IF(ISNUMBER(MATCH(E522,Sheet4!$K$92:$K$101,0)),1,0)+IF(ISNUMBER(MATCH(F522,Sheet4!$K$92:$K$101,0)),1,0)+IF(ISNUMBER(MATCH(G522,Sheet4!$K$92:$K$101,0)),1,0)+IF(ISNUMBER(MATCH(H522,Sheet4!$K$92:$K$101,0)),1,0)+IF(ISNUMBER(MATCH(I522,Sheet4!$K$92:$K$101,0)),1,0)+IF(ISNUMBER(MATCH(J522,Sheet4!$K$92:$K$101,0)),1,0))
-
(IF(ISNUMBER(MATCH(B522,Sheet4!$F$2:$F$11,0)),1,0)+IF(ISNUMBER(MATCH(C522,Sheet4!$F$2:$F$11,0)),1,0)+IF(ISNUMBER(MATCH(D522,Sheet4!$F$2:$F$11,0)),1,0)+IF(ISNUMBER(MATCH(E522,Sheet4!$F$2:$F$11,0)),1,0)+IF(ISNUMBER(MATCH(F522,Sheet4!$F$2:$F$11,0)),1,0)+IF(ISNUMBER(MATCH(G522,Sheet4!$F$2:$F$11,0)),1,0)+IF(ISNUMBER(MATCH(H522,Sheet4!$F$2:$F$11,0)),1,0)+IF(ISNUMBER(MATCH(I522,Sheet4!$F$2:$F$11,0)),1,0)+IF(ISNUMBER(MATCH(J522,Sheet4!$F$2:$F$11,0)),1,0))</f>
        <v>0</v>
      </c>
      <c r="P522" s="40" t="str">
        <f>IFERROR(INDEX(Sheet4!$G:$G,MATCH(Sheet1!B522,Sheet4!$F:$F,0))+INDEX(Sheet4!$G:$G,MATCH(Sheet1!C522,Sheet4!$F:$F,0))+INDEX(Sheet4!$G:$G,MATCH(Sheet1!D522,Sheet4!$F:$F,0))+INDEX(Sheet4!$G:$G,MATCH(Sheet1!E522,Sheet4!$F:$F,0))+INDEX(Sheet4!$G:$G,MATCH(Sheet1!F522,Sheet4!$F:$F,0))+INDEX(Sheet4!$G:$G,MATCH(Sheet1!G522,Sheet4!$F:$F,0))+INDEX(Sheet4!$G:$G,MATCH(Sheet1!H522,Sheet4!$F:$F,0))+INDEX(Sheet4!$G:$G,MATCH(Sheet1!I522,Sheet4!$F:$F,0))+INDEX(Sheet4!$G:$G,MATCH(Sheet1!J522,Sheet4!$F:$F,0)),"")</f>
        <v/>
      </c>
      <c r="Q522" s="15"/>
      <c r="AF522">
        <f si="143" t="shared"/>
        <v>0</v>
      </c>
      <c r="AH522">
        <v>499</v>
      </c>
      <c r="AI522" t="str">
        <f si="142" t="shared"/>
        <v>Ben SimmonsLandry ShametDevin BookerMonte MorrisJoe InglesDeAndre' BembryJohn CollinsJosh JacksonKarl-Anthony Towns</v>
      </c>
      <c r="AJ522">
        <f si="144" t="shared"/>
        <v>0</v>
      </c>
      <c r="AK522">
        <f si="145" t="shared"/>
        <v>0</v>
      </c>
      <c r="AL522">
        <f si="146" t="shared"/>
        <v>0</v>
      </c>
      <c r="AM522">
        <f si="147" t="shared"/>
        <v>0</v>
      </c>
      <c r="AN522">
        <f si="148" t="shared"/>
        <v>0</v>
      </c>
      <c r="AO522">
        <f si="149" t="shared"/>
        <v>0</v>
      </c>
      <c r="AP522">
        <f si="150" t="shared"/>
        <v>0</v>
      </c>
      <c r="AQ522">
        <f si="151" t="shared"/>
        <v>0</v>
      </c>
      <c r="AR522">
        <f si="152" t="shared"/>
        <v>0</v>
      </c>
      <c r="AS522">
        <f si="153" t="shared"/>
        <v>0</v>
      </c>
      <c r="AU522" t="str">
        <f>IFERROR(VLOOKUP(C522,Results!$A$2:$B$240,2,FALSE)+VLOOKUP(D522,Results!$A$2:$B$240,2,FALSE)+VLOOKUP(E522,Results!$A$2:$B$240,2,FALSE)+VLOOKUP(F522,Results!$A$2:$B$240,2,FALSE)+VLOOKUP(G522,Results!$A$2:$B$240,2,FALSE)+VLOOKUP(H522,Results!$A$2:$B$240,2,FALSE)+VLOOKUP(I522,Results!$A$2:$B$240,2,FALSE)+VLOOKUP(J522,Results!$A$2:$B$240,2,FALSE)+VLOOKUP(B522,Results!$A$2:$B$240,2,FALSE)-MIN(VLOOKUP(C522,Results!$A$2:$B$240,2,FALSE),VLOOKUP(D522,Results!$A$2:$B$240,2,FALSE),VLOOKUP(E522,Results!$A$2:$B$240,2,FALSE),VLOOKUP(F522,Results!$A$2:$B$240,2,FALSE),VLOOKUP(G522,Results!$A$2:$B$240,2,FALSE),VLOOKUP(H522,Results!$A$2:$B$240,2,FALSE),VLOOKUP(I522,Results!$A$2:$B$240,2,FALSE),VLOOKUP(J522,Results!$A$2:$B$240,2,FALSE),VLOOKUP(B522,Results!$A$2:$B$240,2,FALSE)),"")</f>
        <v/>
      </c>
    </row>
    <row customHeight="1" ht="18.75" r="523" spans="2:47" x14ac:dyDescent="0.3">
      <c r="B523" t="s">
        <v>95</v>
      </c>
      <c r="C523" t="s">
        <v>171</v>
      </c>
      <c r="D523" t="s">
        <v>172</v>
      </c>
      <c r="E523" t="s">
        <v>146</v>
      </c>
      <c r="F523" t="s">
        <v>150</v>
      </c>
      <c r="G523" t="s">
        <v>177</v>
      </c>
      <c r="H523" t="s">
        <v>181</v>
      </c>
      <c r="I523" t="s">
        <v>152</v>
      </c>
      <c r="J523" t="s">
        <v>188</v>
      </c>
      <c r="K523" t="n">
        <v>14.0</v>
      </c>
      <c r="L523" s="30">
        <f si="140" t="shared"/>
        <v>0</v>
      </c>
      <c r="M523" s="6"/>
      <c r="N523" s="35" t="str">
        <f si="141" t="shared"/>
        <v/>
      </c>
      <c r="O523" s="59">
        <f>(IF(ISNUMBER(MATCH(B523,Sheet4!$K$92:$K$101,0)),1,0)+IF(ISNUMBER(MATCH(C523,Sheet4!$K$92:$K$101,0)),1,0)+IF(ISNUMBER(MATCH(D523,Sheet4!$K$92:$K$101,0)),1,0)+IF(ISNUMBER(MATCH(E523,Sheet4!$K$92:$K$101,0)),1,0)+IF(ISNUMBER(MATCH(F523,Sheet4!$K$92:$K$101,0)),1,0)+IF(ISNUMBER(MATCH(G523,Sheet4!$K$92:$K$101,0)),1,0)+IF(ISNUMBER(MATCH(H523,Sheet4!$K$92:$K$101,0)),1,0)+IF(ISNUMBER(MATCH(I523,Sheet4!$K$92:$K$101,0)),1,0)+IF(ISNUMBER(MATCH(J523,Sheet4!$K$92:$K$101,0)),1,0))
-
(IF(ISNUMBER(MATCH(B523,Sheet4!$F$2:$F$11,0)),1,0)+IF(ISNUMBER(MATCH(C523,Sheet4!$F$2:$F$11,0)),1,0)+IF(ISNUMBER(MATCH(D523,Sheet4!$F$2:$F$11,0)),1,0)+IF(ISNUMBER(MATCH(E523,Sheet4!$F$2:$F$11,0)),1,0)+IF(ISNUMBER(MATCH(F523,Sheet4!$F$2:$F$11,0)),1,0)+IF(ISNUMBER(MATCH(G523,Sheet4!$F$2:$F$11,0)),1,0)+IF(ISNUMBER(MATCH(H523,Sheet4!$F$2:$F$11,0)),1,0)+IF(ISNUMBER(MATCH(I523,Sheet4!$F$2:$F$11,0)),1,0)+IF(ISNUMBER(MATCH(J523,Sheet4!$F$2:$F$11,0)),1,0))</f>
        <v>0</v>
      </c>
      <c r="P523" s="40" t="str">
        <f>IFERROR(INDEX(Sheet4!$G:$G,MATCH(Sheet1!B523,Sheet4!$F:$F,0))+INDEX(Sheet4!$G:$G,MATCH(Sheet1!C523,Sheet4!$F:$F,0))+INDEX(Sheet4!$G:$G,MATCH(Sheet1!D523,Sheet4!$F:$F,0))+INDEX(Sheet4!$G:$G,MATCH(Sheet1!E523,Sheet4!$F:$F,0))+INDEX(Sheet4!$G:$G,MATCH(Sheet1!F523,Sheet4!$F:$F,0))+INDEX(Sheet4!$G:$G,MATCH(Sheet1!G523,Sheet4!$F:$F,0))+INDEX(Sheet4!$G:$G,MATCH(Sheet1!H523,Sheet4!$F:$F,0))+INDEX(Sheet4!$G:$G,MATCH(Sheet1!I523,Sheet4!$F:$F,0))+INDEX(Sheet4!$G:$G,MATCH(Sheet1!J523,Sheet4!$F:$F,0)),"")</f>
        <v/>
      </c>
      <c r="Q523" s="15"/>
      <c r="AF523">
        <f si="143" t="shared"/>
        <v>0</v>
      </c>
      <c r="AH523">
        <v>500</v>
      </c>
      <c r="AI523" t="str">
        <f si="142" t="shared"/>
        <v>Jerryd BaylessIsaiah CanaanJames HardenMonte MorrisKelly OubreJoe InglesJohn CollinsTaj GibsonRudy Gobert</v>
      </c>
      <c r="AJ523">
        <f si="144" t="shared"/>
        <v>0</v>
      </c>
      <c r="AK523">
        <f si="145" t="shared"/>
        <v>0</v>
      </c>
      <c r="AL523">
        <f si="146" t="shared"/>
        <v>0</v>
      </c>
      <c r="AM523">
        <f si="147" t="shared"/>
        <v>0</v>
      </c>
      <c r="AN523">
        <f si="148" t="shared"/>
        <v>0</v>
      </c>
      <c r="AO523">
        <f si="149" t="shared"/>
        <v>0</v>
      </c>
      <c r="AP523">
        <f si="150" t="shared"/>
        <v>0</v>
      </c>
      <c r="AQ523">
        <f si="151" t="shared"/>
        <v>0</v>
      </c>
      <c r="AR523">
        <f si="152" t="shared"/>
        <v>0</v>
      </c>
      <c r="AS523">
        <f si="153" t="shared"/>
        <v>0</v>
      </c>
      <c r="AU523" t="str">
        <f>IFERROR(VLOOKUP(C523,Results!$A$2:$B$240,2,FALSE)+VLOOKUP(D523,Results!$A$2:$B$240,2,FALSE)+VLOOKUP(E523,Results!$A$2:$B$240,2,FALSE)+VLOOKUP(F523,Results!$A$2:$B$240,2,FALSE)+VLOOKUP(G523,Results!$A$2:$B$240,2,FALSE)+VLOOKUP(H523,Results!$A$2:$B$240,2,FALSE)+VLOOKUP(I523,Results!$A$2:$B$240,2,FALSE)+VLOOKUP(J523,Results!$A$2:$B$240,2,FALSE)+VLOOKUP(B523,Results!$A$2:$B$240,2,FALSE)-MIN(VLOOKUP(C523,Results!$A$2:$B$240,2,FALSE),VLOOKUP(D523,Results!$A$2:$B$240,2,FALSE),VLOOKUP(E523,Results!$A$2:$B$240,2,FALSE),VLOOKUP(F523,Results!$A$2:$B$240,2,FALSE),VLOOKUP(G523,Results!$A$2:$B$240,2,FALSE),VLOOKUP(H523,Results!$A$2:$B$240,2,FALSE),VLOOKUP(I523,Results!$A$2:$B$240,2,FALSE),VLOOKUP(J523,Results!$A$2:$B$240,2,FALSE),VLOOKUP(B523,Results!$A$2:$B$240,2,FALSE)),"")</f>
        <v/>
      </c>
    </row>
    <row customHeight="1" ht="18.75" r="524" spans="2:47" x14ac:dyDescent="0.3">
      <c r="B524" t="s">
        <v>108</v>
      </c>
      <c r="C524" t="s">
        <v>170</v>
      </c>
      <c r="D524" t="s">
        <v>145</v>
      </c>
      <c r="E524" t="s">
        <v>146</v>
      </c>
      <c r="F524" t="s">
        <v>96</v>
      </c>
      <c r="G524" t="s">
        <v>179</v>
      </c>
      <c r="H524" t="s">
        <v>153</v>
      </c>
      <c r="I524" t="s">
        <v>152</v>
      </c>
      <c r="J524" t="s">
        <v>98</v>
      </c>
      <c r="K524" t="n">
        <v>14.0</v>
      </c>
      <c r="L524" s="30">
        <f si="140" t="shared"/>
        <v>0</v>
      </c>
      <c r="M524" s="6"/>
      <c r="N524" s="35" t="str">
        <f si="141" t="shared"/>
        <v/>
      </c>
      <c r="O524" s="59">
        <f>(IF(ISNUMBER(MATCH(B524,Sheet4!$K$92:$K$101,0)),1,0)+IF(ISNUMBER(MATCH(C524,Sheet4!$K$92:$K$101,0)),1,0)+IF(ISNUMBER(MATCH(D524,Sheet4!$K$92:$K$101,0)),1,0)+IF(ISNUMBER(MATCH(E524,Sheet4!$K$92:$K$101,0)),1,0)+IF(ISNUMBER(MATCH(F524,Sheet4!$K$92:$K$101,0)),1,0)+IF(ISNUMBER(MATCH(G524,Sheet4!$K$92:$K$101,0)),1,0)+IF(ISNUMBER(MATCH(H524,Sheet4!$K$92:$K$101,0)),1,0)+IF(ISNUMBER(MATCH(I524,Sheet4!$K$92:$K$101,0)),1,0)+IF(ISNUMBER(MATCH(J524,Sheet4!$K$92:$K$101,0)),1,0))
-
(IF(ISNUMBER(MATCH(B524,Sheet4!$F$2:$F$11,0)),1,0)+IF(ISNUMBER(MATCH(C524,Sheet4!$F$2:$F$11,0)),1,0)+IF(ISNUMBER(MATCH(D524,Sheet4!$F$2:$F$11,0)),1,0)+IF(ISNUMBER(MATCH(E524,Sheet4!$F$2:$F$11,0)),1,0)+IF(ISNUMBER(MATCH(F524,Sheet4!$F$2:$F$11,0)),1,0)+IF(ISNUMBER(MATCH(G524,Sheet4!$F$2:$F$11,0)),1,0)+IF(ISNUMBER(MATCH(H524,Sheet4!$F$2:$F$11,0)),1,0)+IF(ISNUMBER(MATCH(I524,Sheet4!$F$2:$F$11,0)),1,0)+IF(ISNUMBER(MATCH(J524,Sheet4!$F$2:$F$11,0)),1,0))</f>
        <v>0</v>
      </c>
      <c r="P524" s="40" t="str">
        <f>IFERROR(INDEX(Sheet4!$G:$G,MATCH(Sheet1!B524,Sheet4!$F:$F,0))+INDEX(Sheet4!$G:$G,MATCH(Sheet1!C524,Sheet4!$F:$F,0))+INDEX(Sheet4!$G:$G,MATCH(Sheet1!D524,Sheet4!$F:$F,0))+INDEX(Sheet4!$G:$G,MATCH(Sheet1!E524,Sheet4!$F:$F,0))+INDEX(Sheet4!$G:$G,MATCH(Sheet1!F524,Sheet4!$F:$F,0))+INDEX(Sheet4!$G:$G,MATCH(Sheet1!G524,Sheet4!$F:$F,0))+INDEX(Sheet4!$G:$G,MATCH(Sheet1!H524,Sheet4!$F:$F,0))+INDEX(Sheet4!$G:$G,MATCH(Sheet1!I524,Sheet4!$F:$F,0))+INDEX(Sheet4!$G:$G,MATCH(Sheet1!J524,Sheet4!$F:$F,0)),"")</f>
        <v/>
      </c>
      <c r="AF524">
        <f si="143" t="shared"/>
        <v>0</v>
      </c>
      <c r="AH524">
        <v>501</v>
      </c>
      <c r="AI524" t="str">
        <f si="142" t="shared"/>
        <v>De'Aaron FoxRicky RubioJimmy ButlerMonte MorrisKelly OubreCorey BrewerKenneth FariedJosh JacksonRudy Gobert</v>
      </c>
      <c r="AJ524">
        <f si="144" t="shared"/>
        <v>0</v>
      </c>
      <c r="AK524">
        <f si="145" t="shared"/>
        <v>0</v>
      </c>
      <c r="AL524">
        <f si="146" t="shared"/>
        <v>0</v>
      </c>
      <c r="AM524">
        <f si="147" t="shared"/>
        <v>0</v>
      </c>
      <c r="AN524">
        <f si="148" t="shared"/>
        <v>0</v>
      </c>
      <c r="AO524">
        <f si="149" t="shared"/>
        <v>0</v>
      </c>
      <c r="AP524">
        <f si="150" t="shared"/>
        <v>0</v>
      </c>
      <c r="AQ524">
        <f si="151" t="shared"/>
        <v>0</v>
      </c>
      <c r="AR524">
        <f si="152" t="shared"/>
        <v>0</v>
      </c>
      <c r="AS524">
        <f si="153" t="shared"/>
        <v>0</v>
      </c>
      <c r="AU524" t="str">
        <f>IFERROR(VLOOKUP(C524,Results!$A$2:$B$240,2,FALSE)+VLOOKUP(D524,Results!$A$2:$B$240,2,FALSE)+VLOOKUP(E524,Results!$A$2:$B$240,2,FALSE)+VLOOKUP(F524,Results!$A$2:$B$240,2,FALSE)+VLOOKUP(G524,Results!$A$2:$B$240,2,FALSE)+VLOOKUP(H524,Results!$A$2:$B$240,2,FALSE)+VLOOKUP(I524,Results!$A$2:$B$240,2,FALSE)+VLOOKUP(J524,Results!$A$2:$B$240,2,FALSE)+VLOOKUP(B524,Results!$A$2:$B$240,2,FALSE)-MIN(VLOOKUP(C524,Results!$A$2:$B$240,2,FALSE),VLOOKUP(D524,Results!$A$2:$B$240,2,FALSE),VLOOKUP(E524,Results!$A$2:$B$240,2,FALSE),VLOOKUP(F524,Results!$A$2:$B$240,2,FALSE),VLOOKUP(G524,Results!$A$2:$B$240,2,FALSE),VLOOKUP(H524,Results!$A$2:$B$240,2,FALSE),VLOOKUP(I524,Results!$A$2:$B$240,2,FALSE),VLOOKUP(J524,Results!$A$2:$B$240,2,FALSE),VLOOKUP(B524,Results!$A$2:$B$240,2,FALSE)),"")</f>
        <v/>
      </c>
    </row>
    <row customHeight="1" ht="18.75" r="525" spans="2:47" x14ac:dyDescent="0.3">
      <c r="B525" t="s">
        <v>166</v>
      </c>
      <c r="C525" t="s">
        <v>87</v>
      </c>
      <c r="D525" t="s">
        <v>145</v>
      </c>
      <c r="E525" t="s">
        <v>146</v>
      </c>
      <c r="F525" t="s">
        <v>179</v>
      </c>
      <c r="G525" t="s">
        <v>159</v>
      </c>
      <c r="H525" t="s">
        <v>181</v>
      </c>
      <c r="I525" t="s">
        <v>152</v>
      </c>
      <c r="J525" t="s">
        <v>94</v>
      </c>
      <c r="K525" t="n">
        <v>14.0</v>
      </c>
      <c r="L525" s="30">
        <f si="140" t="shared"/>
        <v>0</v>
      </c>
      <c r="M525" s="6"/>
      <c r="N525" s="35" t="str">
        <f si="141" t="shared"/>
        <v/>
      </c>
      <c r="O525" s="59">
        <f>(IF(ISNUMBER(MATCH(B525,Sheet4!$K$92:$K$101,0)),1,0)+IF(ISNUMBER(MATCH(C525,Sheet4!$K$92:$K$101,0)),1,0)+IF(ISNUMBER(MATCH(D525,Sheet4!$K$92:$K$101,0)),1,0)+IF(ISNUMBER(MATCH(E525,Sheet4!$K$92:$K$101,0)),1,0)+IF(ISNUMBER(MATCH(F525,Sheet4!$K$92:$K$101,0)),1,0)+IF(ISNUMBER(MATCH(G525,Sheet4!$K$92:$K$101,0)),1,0)+IF(ISNUMBER(MATCH(H525,Sheet4!$K$92:$K$101,0)),1,0)+IF(ISNUMBER(MATCH(I525,Sheet4!$K$92:$K$101,0)),1,0)+IF(ISNUMBER(MATCH(J525,Sheet4!$K$92:$K$101,0)),1,0))
-
(IF(ISNUMBER(MATCH(B525,Sheet4!$F$2:$F$11,0)),1,0)+IF(ISNUMBER(MATCH(C525,Sheet4!$F$2:$F$11,0)),1,0)+IF(ISNUMBER(MATCH(D525,Sheet4!$F$2:$F$11,0)),1,0)+IF(ISNUMBER(MATCH(E525,Sheet4!$F$2:$F$11,0)),1,0)+IF(ISNUMBER(MATCH(F525,Sheet4!$F$2:$F$11,0)),1,0)+IF(ISNUMBER(MATCH(G525,Sheet4!$F$2:$F$11,0)),1,0)+IF(ISNUMBER(MATCH(H525,Sheet4!$F$2:$F$11,0)),1,0)+IF(ISNUMBER(MATCH(I525,Sheet4!$F$2:$F$11,0)),1,0)+IF(ISNUMBER(MATCH(J525,Sheet4!$F$2:$F$11,0)),1,0))</f>
        <v>0</v>
      </c>
      <c r="P525" s="40" t="str">
        <f>IFERROR(INDEX(Sheet4!$G:$G,MATCH(Sheet1!B525,Sheet4!$F:$F,0))+INDEX(Sheet4!$G:$G,MATCH(Sheet1!C525,Sheet4!$F:$F,0))+INDEX(Sheet4!$G:$G,MATCH(Sheet1!D525,Sheet4!$F:$F,0))+INDEX(Sheet4!$G:$G,MATCH(Sheet1!E525,Sheet4!$F:$F,0))+INDEX(Sheet4!$G:$G,MATCH(Sheet1!F525,Sheet4!$F:$F,0))+INDEX(Sheet4!$G:$G,MATCH(Sheet1!G525,Sheet4!$F:$F,0))+INDEX(Sheet4!$G:$G,MATCH(Sheet1!H525,Sheet4!$F:$F,0))+INDEX(Sheet4!$G:$G,MATCH(Sheet1!I525,Sheet4!$F:$F,0))+INDEX(Sheet4!$G:$G,MATCH(Sheet1!J525,Sheet4!$F:$F,0)),"")</f>
        <v/>
      </c>
      <c r="AF525">
        <f si="143" t="shared"/>
        <v>0</v>
      </c>
      <c r="AH525">
        <v>502</v>
      </c>
      <c r="AI525" t="str">
        <f si="142" t="shared"/>
        <v>Ben SimmonsDe'Aaron FoxJimmy ButlerMonte MorrisJae CrowderCorey BrewerMarvin BagleyJosh JacksonRudy Gobert</v>
      </c>
      <c r="AJ525">
        <f si="144" t="shared"/>
        <v>0</v>
      </c>
      <c r="AK525">
        <f si="145" t="shared"/>
        <v>0</v>
      </c>
      <c r="AL525">
        <f si="146" t="shared"/>
        <v>0</v>
      </c>
      <c r="AM525">
        <f si="147" t="shared"/>
        <v>0</v>
      </c>
      <c r="AN525">
        <f si="148" t="shared"/>
        <v>0</v>
      </c>
      <c r="AO525">
        <f si="149" t="shared"/>
        <v>0</v>
      </c>
      <c r="AP525">
        <f si="150" t="shared"/>
        <v>0</v>
      </c>
      <c r="AQ525">
        <f si="151" t="shared"/>
        <v>0</v>
      </c>
      <c r="AR525">
        <f si="152" t="shared"/>
        <v>0</v>
      </c>
      <c r="AS525">
        <f si="153" t="shared"/>
        <v>0</v>
      </c>
      <c r="AU525" t="str">
        <f>IFERROR(VLOOKUP(C525,Results!$A$2:$B$240,2,FALSE)+VLOOKUP(D525,Results!$A$2:$B$240,2,FALSE)+VLOOKUP(E525,Results!$A$2:$B$240,2,FALSE)+VLOOKUP(F525,Results!$A$2:$B$240,2,FALSE)+VLOOKUP(G525,Results!$A$2:$B$240,2,FALSE)+VLOOKUP(H525,Results!$A$2:$B$240,2,FALSE)+VLOOKUP(I525,Results!$A$2:$B$240,2,FALSE)+VLOOKUP(J525,Results!$A$2:$B$240,2,FALSE)+VLOOKUP(B525,Results!$A$2:$B$240,2,FALSE)-MIN(VLOOKUP(C525,Results!$A$2:$B$240,2,FALSE),VLOOKUP(D525,Results!$A$2:$B$240,2,FALSE),VLOOKUP(E525,Results!$A$2:$B$240,2,FALSE),VLOOKUP(F525,Results!$A$2:$B$240,2,FALSE),VLOOKUP(G525,Results!$A$2:$B$240,2,FALSE),VLOOKUP(H525,Results!$A$2:$B$240,2,FALSE),VLOOKUP(I525,Results!$A$2:$B$240,2,FALSE),VLOOKUP(J525,Results!$A$2:$B$240,2,FALSE),VLOOKUP(B525,Results!$A$2:$B$240,2,FALSE)),"")</f>
        <v/>
      </c>
    </row>
    <row customHeight="1" ht="18.75" r="526" spans="2:47" x14ac:dyDescent="0.3">
      <c r="B526" t="s">
        <v>87</v>
      </c>
      <c r="C526" t="s">
        <v>170</v>
      </c>
      <c r="D526" t="s">
        <v>173</v>
      </c>
      <c r="E526" t="s">
        <v>146</v>
      </c>
      <c r="F526" t="s">
        <v>177</v>
      </c>
      <c r="G526" t="s">
        <v>179</v>
      </c>
      <c r="H526" t="s">
        <v>153</v>
      </c>
      <c r="I526" t="s">
        <v>93</v>
      </c>
      <c r="J526" t="s">
        <v>156</v>
      </c>
      <c r="K526" t="n">
        <v>14.0</v>
      </c>
      <c r="L526" s="30">
        <f si="140" t="shared"/>
        <v>0</v>
      </c>
      <c r="M526" s="6"/>
      <c r="N526" s="35" t="str">
        <f si="141" t="shared"/>
        <v/>
      </c>
      <c r="O526" s="59">
        <f>(IF(ISNUMBER(MATCH(B526,Sheet4!$K$92:$K$101,0)),1,0)+IF(ISNUMBER(MATCH(C526,Sheet4!$K$92:$K$101,0)),1,0)+IF(ISNUMBER(MATCH(D526,Sheet4!$K$92:$K$101,0)),1,0)+IF(ISNUMBER(MATCH(E526,Sheet4!$K$92:$K$101,0)),1,0)+IF(ISNUMBER(MATCH(F526,Sheet4!$K$92:$K$101,0)),1,0)+IF(ISNUMBER(MATCH(G526,Sheet4!$K$92:$K$101,0)),1,0)+IF(ISNUMBER(MATCH(H526,Sheet4!$K$92:$K$101,0)),1,0)+IF(ISNUMBER(MATCH(I526,Sheet4!$K$92:$K$101,0)),1,0)+IF(ISNUMBER(MATCH(J526,Sheet4!$K$92:$K$101,0)),1,0))
-
(IF(ISNUMBER(MATCH(B526,Sheet4!$F$2:$F$11,0)),1,0)+IF(ISNUMBER(MATCH(C526,Sheet4!$F$2:$F$11,0)),1,0)+IF(ISNUMBER(MATCH(D526,Sheet4!$F$2:$F$11,0)),1,0)+IF(ISNUMBER(MATCH(E526,Sheet4!$F$2:$F$11,0)),1,0)+IF(ISNUMBER(MATCH(F526,Sheet4!$F$2:$F$11,0)),1,0)+IF(ISNUMBER(MATCH(G526,Sheet4!$F$2:$F$11,0)),1,0)+IF(ISNUMBER(MATCH(H526,Sheet4!$F$2:$F$11,0)),1,0)+IF(ISNUMBER(MATCH(I526,Sheet4!$F$2:$F$11,0)),1,0)+IF(ISNUMBER(MATCH(J526,Sheet4!$F$2:$F$11,0)),1,0))</f>
        <v>0</v>
      </c>
      <c r="P526" s="40" t="str">
        <f>IFERROR(INDEX(Sheet4!$G:$G,MATCH(Sheet1!B526,Sheet4!$F:$F,0))+INDEX(Sheet4!$G:$G,MATCH(Sheet1!C526,Sheet4!$F:$F,0))+INDEX(Sheet4!$G:$G,MATCH(Sheet1!D526,Sheet4!$F:$F,0))+INDEX(Sheet4!$G:$G,MATCH(Sheet1!E526,Sheet4!$F:$F,0))+INDEX(Sheet4!$G:$G,MATCH(Sheet1!F526,Sheet4!$F:$F,0))+INDEX(Sheet4!$G:$G,MATCH(Sheet1!G526,Sheet4!$F:$F,0))+INDEX(Sheet4!$G:$G,MATCH(Sheet1!H526,Sheet4!$F:$F,0))+INDEX(Sheet4!$G:$G,MATCH(Sheet1!I526,Sheet4!$F:$F,0))+INDEX(Sheet4!$G:$G,MATCH(Sheet1!J526,Sheet4!$F:$F,0)),"")</f>
        <v/>
      </c>
      <c r="AF526">
        <f si="143" t="shared"/>
        <v>0</v>
      </c>
      <c r="AH526">
        <v>503</v>
      </c>
      <c r="AI526" t="str">
        <f si="142" t="shared"/>
        <v>Ben SimmonsRicky RubioJimmy ButlerMonte MorrisCorey BrewerGerald GreenKenneth FariedMarvin BagleyRudy Gobert</v>
      </c>
      <c r="AJ526">
        <f si="144" t="shared"/>
        <v>0</v>
      </c>
      <c r="AK526">
        <f si="145" t="shared"/>
        <v>0</v>
      </c>
      <c r="AL526">
        <f si="146" t="shared"/>
        <v>0</v>
      </c>
      <c r="AM526">
        <f si="147" t="shared"/>
        <v>0</v>
      </c>
      <c r="AN526">
        <f si="148" t="shared"/>
        <v>0</v>
      </c>
      <c r="AO526">
        <f si="149" t="shared"/>
        <v>0</v>
      </c>
      <c r="AP526">
        <f si="150" t="shared"/>
        <v>0</v>
      </c>
      <c r="AQ526">
        <f si="151" t="shared"/>
        <v>0</v>
      </c>
      <c r="AR526">
        <f si="152" t="shared"/>
        <v>0</v>
      </c>
      <c r="AS526">
        <f si="153" t="shared"/>
        <v>0</v>
      </c>
      <c r="AU526" t="str">
        <f>IFERROR(VLOOKUP(C526,Results!$A$2:$B$240,2,FALSE)+VLOOKUP(D526,Results!$A$2:$B$240,2,FALSE)+VLOOKUP(E526,Results!$A$2:$B$240,2,FALSE)+VLOOKUP(F526,Results!$A$2:$B$240,2,FALSE)+VLOOKUP(G526,Results!$A$2:$B$240,2,FALSE)+VLOOKUP(H526,Results!$A$2:$B$240,2,FALSE)+VLOOKUP(I526,Results!$A$2:$B$240,2,FALSE)+VLOOKUP(J526,Results!$A$2:$B$240,2,FALSE)+VLOOKUP(B526,Results!$A$2:$B$240,2,FALSE)-MIN(VLOOKUP(C526,Results!$A$2:$B$240,2,FALSE),VLOOKUP(D526,Results!$A$2:$B$240,2,FALSE),VLOOKUP(E526,Results!$A$2:$B$240,2,FALSE),VLOOKUP(F526,Results!$A$2:$B$240,2,FALSE),VLOOKUP(G526,Results!$A$2:$B$240,2,FALSE),VLOOKUP(H526,Results!$A$2:$B$240,2,FALSE),VLOOKUP(I526,Results!$A$2:$B$240,2,FALSE),VLOOKUP(J526,Results!$A$2:$B$240,2,FALSE),VLOOKUP(B526,Results!$A$2:$B$240,2,FALSE)),"")</f>
        <v/>
      </c>
    </row>
    <row customHeight="1" ht="18.75" r="527" spans="2:47" x14ac:dyDescent="0.3">
      <c r="B527" t="s">
        <v>166</v>
      </c>
      <c r="C527" t="s">
        <v>171</v>
      </c>
      <c r="D527" t="s">
        <v>172</v>
      </c>
      <c r="E527" t="s">
        <v>173</v>
      </c>
      <c r="F527" t="s">
        <v>177</v>
      </c>
      <c r="G527" t="s">
        <v>179</v>
      </c>
      <c r="H527" t="s">
        <v>92</v>
      </c>
      <c r="I527" t="s">
        <v>103</v>
      </c>
      <c r="J527" t="s">
        <v>187</v>
      </c>
      <c r="K527" t="n">
        <v>14.0</v>
      </c>
      <c r="L527" s="30">
        <f si="140" t="shared"/>
        <v>0</v>
      </c>
      <c r="M527" s="6"/>
      <c r="N527" s="35" t="str">
        <f si="141" t="shared"/>
        <v/>
      </c>
      <c r="O527" s="59">
        <f>(IF(ISNUMBER(MATCH(B527,Sheet4!$K$92:$K$101,0)),1,0)+IF(ISNUMBER(MATCH(C527,Sheet4!$K$92:$K$101,0)),1,0)+IF(ISNUMBER(MATCH(D527,Sheet4!$K$92:$K$101,0)),1,0)+IF(ISNUMBER(MATCH(E527,Sheet4!$K$92:$K$101,0)),1,0)+IF(ISNUMBER(MATCH(F527,Sheet4!$K$92:$K$101,0)),1,0)+IF(ISNUMBER(MATCH(G527,Sheet4!$K$92:$K$101,0)),1,0)+IF(ISNUMBER(MATCH(H527,Sheet4!$K$92:$K$101,0)),1,0)+IF(ISNUMBER(MATCH(I527,Sheet4!$K$92:$K$101,0)),1,0)+IF(ISNUMBER(MATCH(J527,Sheet4!$K$92:$K$101,0)),1,0))
-
(IF(ISNUMBER(MATCH(B527,Sheet4!$F$2:$F$11,0)),1,0)+IF(ISNUMBER(MATCH(C527,Sheet4!$F$2:$F$11,0)),1,0)+IF(ISNUMBER(MATCH(D527,Sheet4!$F$2:$F$11,0)),1,0)+IF(ISNUMBER(MATCH(E527,Sheet4!$F$2:$F$11,0)),1,0)+IF(ISNUMBER(MATCH(F527,Sheet4!$F$2:$F$11,0)),1,0)+IF(ISNUMBER(MATCH(G527,Sheet4!$F$2:$F$11,0)),1,0)+IF(ISNUMBER(MATCH(H527,Sheet4!$F$2:$F$11,0)),1,0)+IF(ISNUMBER(MATCH(I527,Sheet4!$F$2:$F$11,0)),1,0)+IF(ISNUMBER(MATCH(J527,Sheet4!$F$2:$F$11,0)),1,0))</f>
        <v>0</v>
      </c>
      <c r="P527" s="40" t="str">
        <f>IFERROR(INDEX(Sheet4!$G:$G,MATCH(Sheet1!B527,Sheet4!$F:$F,0))+INDEX(Sheet4!$G:$G,MATCH(Sheet1!C527,Sheet4!$F:$F,0))+INDEX(Sheet4!$G:$G,MATCH(Sheet1!D527,Sheet4!$F:$F,0))+INDEX(Sheet4!$G:$G,MATCH(Sheet1!E527,Sheet4!$F:$F,0))+INDEX(Sheet4!$G:$G,MATCH(Sheet1!F527,Sheet4!$F:$F,0))+INDEX(Sheet4!$G:$G,MATCH(Sheet1!G527,Sheet4!$F:$F,0))+INDEX(Sheet4!$G:$G,MATCH(Sheet1!H527,Sheet4!$F:$F,0))+INDEX(Sheet4!$G:$G,MATCH(Sheet1!I527,Sheet4!$F:$F,0))+INDEX(Sheet4!$G:$G,MATCH(Sheet1!J527,Sheet4!$F:$F,0)),"")</f>
        <v/>
      </c>
      <c r="AF527">
        <f si="143" t="shared"/>
        <v>0</v>
      </c>
      <c r="AH527">
        <v>504</v>
      </c>
      <c r="AI527" t="str">
        <f si="142" t="shared"/>
        <v>Ben SimmonsRicky RubioDevin BookerMonte MorrisWill BartonKelly OubrePaul MillsapOmari SpellmanRudy Gobert</v>
      </c>
      <c r="AJ527">
        <f si="144" t="shared"/>
        <v>0</v>
      </c>
      <c r="AK527">
        <f si="145" t="shared"/>
        <v>0</v>
      </c>
      <c r="AL527">
        <f si="146" t="shared"/>
        <v>0</v>
      </c>
      <c r="AM527">
        <f si="147" t="shared"/>
        <v>0</v>
      </c>
      <c r="AN527">
        <f si="148" t="shared"/>
        <v>0</v>
      </c>
      <c r="AO527">
        <f si="149" t="shared"/>
        <v>0</v>
      </c>
      <c r="AP527">
        <f si="150" t="shared"/>
        <v>0</v>
      </c>
      <c r="AQ527">
        <f si="151" t="shared"/>
        <v>0</v>
      </c>
      <c r="AR527">
        <f si="152" t="shared"/>
        <v>0</v>
      </c>
      <c r="AS527">
        <f si="153" t="shared"/>
        <v>0</v>
      </c>
      <c r="AU527" t="str">
        <f>IFERROR(VLOOKUP(C527,Results!$A$2:$B$240,2,FALSE)+VLOOKUP(D527,Results!$A$2:$B$240,2,FALSE)+VLOOKUP(E527,Results!$A$2:$B$240,2,FALSE)+VLOOKUP(F527,Results!$A$2:$B$240,2,FALSE)+VLOOKUP(G527,Results!$A$2:$B$240,2,FALSE)+VLOOKUP(H527,Results!$A$2:$B$240,2,FALSE)+VLOOKUP(I527,Results!$A$2:$B$240,2,FALSE)+VLOOKUP(J527,Results!$A$2:$B$240,2,FALSE)+VLOOKUP(B527,Results!$A$2:$B$240,2,FALSE)-MIN(VLOOKUP(C527,Results!$A$2:$B$240,2,FALSE),VLOOKUP(D527,Results!$A$2:$B$240,2,FALSE),VLOOKUP(E527,Results!$A$2:$B$240,2,FALSE),VLOOKUP(F527,Results!$A$2:$B$240,2,FALSE),VLOOKUP(G527,Results!$A$2:$B$240,2,FALSE),VLOOKUP(H527,Results!$A$2:$B$240,2,FALSE),VLOOKUP(I527,Results!$A$2:$B$240,2,FALSE),VLOOKUP(J527,Results!$A$2:$B$240,2,FALSE),VLOOKUP(B527,Results!$A$2:$B$240,2,FALSE)),"")</f>
        <v/>
      </c>
    </row>
    <row customHeight="1" ht="18.75" r="528" spans="2:47" x14ac:dyDescent="0.3">
      <c r="B528" t="s">
        <v>166</v>
      </c>
      <c r="C528" t="s">
        <v>87</v>
      </c>
      <c r="D528" t="s">
        <v>89</v>
      </c>
      <c r="E528" t="s">
        <v>146</v>
      </c>
      <c r="F528" t="s">
        <v>179</v>
      </c>
      <c r="G528" t="s">
        <v>114</v>
      </c>
      <c r="H528" t="s">
        <v>153</v>
      </c>
      <c r="I528" t="s">
        <v>181</v>
      </c>
      <c r="J528" t="s">
        <v>186</v>
      </c>
      <c r="K528" t="n">
        <v>14.0</v>
      </c>
      <c r="L528" s="30">
        <f si="140" t="shared"/>
        <v>0</v>
      </c>
      <c r="M528" s="6"/>
      <c r="N528" s="35" t="str">
        <f si="141" t="shared"/>
        <v/>
      </c>
      <c r="O528" s="59">
        <f>(IF(ISNUMBER(MATCH(B528,Sheet4!$K$92:$K$101,0)),1,0)+IF(ISNUMBER(MATCH(C528,Sheet4!$K$92:$K$101,0)),1,0)+IF(ISNUMBER(MATCH(D528,Sheet4!$K$92:$K$101,0)),1,0)+IF(ISNUMBER(MATCH(E528,Sheet4!$K$92:$K$101,0)),1,0)+IF(ISNUMBER(MATCH(F528,Sheet4!$K$92:$K$101,0)),1,0)+IF(ISNUMBER(MATCH(G528,Sheet4!$K$92:$K$101,0)),1,0)+IF(ISNUMBER(MATCH(H528,Sheet4!$K$92:$K$101,0)),1,0)+IF(ISNUMBER(MATCH(I528,Sheet4!$K$92:$K$101,0)),1,0)+IF(ISNUMBER(MATCH(J528,Sheet4!$K$92:$K$101,0)),1,0))
-
(IF(ISNUMBER(MATCH(B528,Sheet4!$F$2:$F$11,0)),1,0)+IF(ISNUMBER(MATCH(C528,Sheet4!$F$2:$F$11,0)),1,0)+IF(ISNUMBER(MATCH(D528,Sheet4!$F$2:$F$11,0)),1,0)+IF(ISNUMBER(MATCH(E528,Sheet4!$F$2:$F$11,0)),1,0)+IF(ISNUMBER(MATCH(F528,Sheet4!$F$2:$F$11,0)),1,0)+IF(ISNUMBER(MATCH(G528,Sheet4!$F$2:$F$11,0)),1,0)+IF(ISNUMBER(MATCH(H528,Sheet4!$F$2:$F$11,0)),1,0)+IF(ISNUMBER(MATCH(I528,Sheet4!$F$2:$F$11,0)),1,0)+IF(ISNUMBER(MATCH(J528,Sheet4!$F$2:$F$11,0)),1,0))</f>
        <v>0</v>
      </c>
      <c r="P528" s="40" t="str">
        <f>IFERROR(INDEX(Sheet4!$G:$G,MATCH(Sheet1!B528,Sheet4!$F:$F,0))+INDEX(Sheet4!$G:$G,MATCH(Sheet1!C528,Sheet4!$F:$F,0))+INDEX(Sheet4!$G:$G,MATCH(Sheet1!D528,Sheet4!$F:$F,0))+INDEX(Sheet4!$G:$G,MATCH(Sheet1!E528,Sheet4!$F:$F,0))+INDEX(Sheet4!$G:$G,MATCH(Sheet1!F528,Sheet4!$F:$F,0))+INDEX(Sheet4!$G:$G,MATCH(Sheet1!G528,Sheet4!$F:$F,0))+INDEX(Sheet4!$G:$G,MATCH(Sheet1!H528,Sheet4!$F:$F,0))+INDEX(Sheet4!$G:$G,MATCH(Sheet1!I528,Sheet4!$F:$F,0))+INDEX(Sheet4!$G:$G,MATCH(Sheet1!J528,Sheet4!$F:$F,0)),"")</f>
        <v/>
      </c>
      <c r="AF528">
        <f si="143" t="shared"/>
        <v>0</v>
      </c>
      <c r="AH528">
        <v>505</v>
      </c>
      <c r="AI528" t="str">
        <f si="142" t="shared"/>
        <v>De'Aaron FoxIsaiah CanaanJimmy ButlerMonte MorrisWill BartonTaurean PrinceJohn CollinsJosh JacksonNikola Jokic</v>
      </c>
      <c r="AJ528">
        <f si="144" t="shared"/>
        <v>0</v>
      </c>
      <c r="AK528">
        <f si="145" t="shared"/>
        <v>0</v>
      </c>
      <c r="AL528">
        <f si="146" t="shared"/>
        <v>0</v>
      </c>
      <c r="AM528">
        <f si="147" t="shared"/>
        <v>0</v>
      </c>
      <c r="AN528">
        <f si="148" t="shared"/>
        <v>0</v>
      </c>
      <c r="AO528">
        <f si="149" t="shared"/>
        <v>0</v>
      </c>
      <c r="AP528">
        <f si="150" t="shared"/>
        <v>0</v>
      </c>
      <c r="AQ528">
        <f si="151" t="shared"/>
        <v>0</v>
      </c>
      <c r="AR528">
        <f si="152" t="shared"/>
        <v>0</v>
      </c>
      <c r="AS528">
        <f si="153" t="shared"/>
        <v>0</v>
      </c>
      <c r="AU528" t="str">
        <f>IFERROR(VLOOKUP(C528,Results!$A$2:$B$240,2,FALSE)+VLOOKUP(D528,Results!$A$2:$B$240,2,FALSE)+VLOOKUP(E528,Results!$A$2:$B$240,2,FALSE)+VLOOKUP(F528,Results!$A$2:$B$240,2,FALSE)+VLOOKUP(G528,Results!$A$2:$B$240,2,FALSE)+VLOOKUP(H528,Results!$A$2:$B$240,2,FALSE)+VLOOKUP(I528,Results!$A$2:$B$240,2,FALSE)+VLOOKUP(J528,Results!$A$2:$B$240,2,FALSE)+VLOOKUP(B528,Results!$A$2:$B$240,2,FALSE)-MIN(VLOOKUP(C528,Results!$A$2:$B$240,2,FALSE),VLOOKUP(D528,Results!$A$2:$B$240,2,FALSE),VLOOKUP(E528,Results!$A$2:$B$240,2,FALSE),VLOOKUP(F528,Results!$A$2:$B$240,2,FALSE),VLOOKUP(G528,Results!$A$2:$B$240,2,FALSE),VLOOKUP(H528,Results!$A$2:$B$240,2,FALSE),VLOOKUP(I528,Results!$A$2:$B$240,2,FALSE),VLOOKUP(J528,Results!$A$2:$B$240,2,FALSE),VLOOKUP(B528,Results!$A$2:$B$240,2,FALSE)),"")</f>
        <v/>
      </c>
    </row>
    <row customHeight="1" ht="18.75" r="529" spans="2:47" x14ac:dyDescent="0.3">
      <c r="B529" t="s">
        <v>166</v>
      </c>
      <c r="C529" t="s">
        <v>171</v>
      </c>
      <c r="D529" t="s">
        <v>172</v>
      </c>
      <c r="E529" t="s">
        <v>146</v>
      </c>
      <c r="F529" t="s">
        <v>96</v>
      </c>
      <c r="G529" t="s">
        <v>105</v>
      </c>
      <c r="H529" t="s">
        <v>92</v>
      </c>
      <c r="I529" t="s">
        <v>181</v>
      </c>
      <c r="J529" t="s">
        <v>186</v>
      </c>
      <c r="K529" t="n">
        <v>14.0</v>
      </c>
      <c r="L529" s="30">
        <f si="140" t="shared"/>
        <v>0</v>
      </c>
      <c r="M529" s="6"/>
      <c r="N529" s="35" t="str">
        <f si="141" t="shared"/>
        <v/>
      </c>
      <c r="O529" s="59">
        <f>(IF(ISNUMBER(MATCH(B529,Sheet4!$K$92:$K$101,0)),1,0)+IF(ISNUMBER(MATCH(C529,Sheet4!$K$92:$K$101,0)),1,0)+IF(ISNUMBER(MATCH(D529,Sheet4!$K$92:$K$101,0)),1,0)+IF(ISNUMBER(MATCH(E529,Sheet4!$K$92:$K$101,0)),1,0)+IF(ISNUMBER(MATCH(F529,Sheet4!$K$92:$K$101,0)),1,0)+IF(ISNUMBER(MATCH(G529,Sheet4!$K$92:$K$101,0)),1,0)+IF(ISNUMBER(MATCH(H529,Sheet4!$K$92:$K$101,0)),1,0)+IF(ISNUMBER(MATCH(I529,Sheet4!$K$92:$K$101,0)),1,0)+IF(ISNUMBER(MATCH(J529,Sheet4!$K$92:$K$101,0)),1,0))
-
(IF(ISNUMBER(MATCH(B529,Sheet4!$F$2:$F$11,0)),1,0)+IF(ISNUMBER(MATCH(C529,Sheet4!$F$2:$F$11,0)),1,0)+IF(ISNUMBER(MATCH(D529,Sheet4!$F$2:$F$11,0)),1,0)+IF(ISNUMBER(MATCH(E529,Sheet4!$F$2:$F$11,0)),1,0)+IF(ISNUMBER(MATCH(F529,Sheet4!$F$2:$F$11,0)),1,0)+IF(ISNUMBER(MATCH(G529,Sheet4!$F$2:$F$11,0)),1,0)+IF(ISNUMBER(MATCH(H529,Sheet4!$F$2:$F$11,0)),1,0)+IF(ISNUMBER(MATCH(I529,Sheet4!$F$2:$F$11,0)),1,0)+IF(ISNUMBER(MATCH(J529,Sheet4!$F$2:$F$11,0)),1,0))</f>
        <v>0</v>
      </c>
      <c r="P529" s="40" t="str">
        <f>IFERROR(INDEX(Sheet4!$G:$G,MATCH(Sheet1!B529,Sheet4!$F:$F,0))+INDEX(Sheet4!$G:$G,MATCH(Sheet1!C529,Sheet4!$F:$F,0))+INDEX(Sheet4!$G:$G,MATCH(Sheet1!D529,Sheet4!$F:$F,0))+INDEX(Sheet4!$G:$G,MATCH(Sheet1!E529,Sheet4!$F:$F,0))+INDEX(Sheet4!$G:$G,MATCH(Sheet1!F529,Sheet4!$F:$F,0))+INDEX(Sheet4!$G:$G,MATCH(Sheet1!G529,Sheet4!$F:$F,0))+INDEX(Sheet4!$G:$G,MATCH(Sheet1!H529,Sheet4!$F:$F,0))+INDEX(Sheet4!$G:$G,MATCH(Sheet1!I529,Sheet4!$F:$F,0))+INDEX(Sheet4!$G:$G,MATCH(Sheet1!J529,Sheet4!$F:$F,0)),"")</f>
        <v/>
      </c>
      <c r="AF529">
        <f si="143" t="shared"/>
        <v>0</v>
      </c>
      <c r="AH529">
        <v>506</v>
      </c>
      <c r="AI529" t="str">
        <f si="142" t="shared"/>
        <v>Ricky RubioIsaiah CanaanJames HardenMonte MorrisWill BartonKelly OubreKenneth FariedTaj GibsonDeandre Ayton</v>
      </c>
      <c r="AJ529">
        <f si="144" t="shared"/>
        <v>0</v>
      </c>
      <c r="AK529">
        <f si="145" t="shared"/>
        <v>0</v>
      </c>
      <c r="AL529">
        <f si="146" t="shared"/>
        <v>0</v>
      </c>
      <c r="AM529">
        <f si="147" t="shared"/>
        <v>0</v>
      </c>
      <c r="AN529">
        <f si="148" t="shared"/>
        <v>0</v>
      </c>
      <c r="AO529">
        <f si="149" t="shared"/>
        <v>0</v>
      </c>
      <c r="AP529">
        <f si="150" t="shared"/>
        <v>0</v>
      </c>
      <c r="AQ529">
        <f si="151" t="shared"/>
        <v>0</v>
      </c>
      <c r="AR529">
        <f si="152" t="shared"/>
        <v>0</v>
      </c>
      <c r="AS529">
        <f si="153" t="shared"/>
        <v>0</v>
      </c>
      <c r="AU529" t="str">
        <f>IFERROR(VLOOKUP(C529,Results!$A$2:$B$240,2,FALSE)+VLOOKUP(D529,Results!$A$2:$B$240,2,FALSE)+VLOOKUP(E529,Results!$A$2:$B$240,2,FALSE)+VLOOKUP(F529,Results!$A$2:$B$240,2,FALSE)+VLOOKUP(G529,Results!$A$2:$B$240,2,FALSE)+VLOOKUP(H529,Results!$A$2:$B$240,2,FALSE)+VLOOKUP(I529,Results!$A$2:$B$240,2,FALSE)+VLOOKUP(J529,Results!$A$2:$B$240,2,FALSE)+VLOOKUP(B529,Results!$A$2:$B$240,2,FALSE)-MIN(VLOOKUP(C529,Results!$A$2:$B$240,2,FALSE),VLOOKUP(D529,Results!$A$2:$B$240,2,FALSE),VLOOKUP(E529,Results!$A$2:$B$240,2,FALSE),VLOOKUP(F529,Results!$A$2:$B$240,2,FALSE),VLOOKUP(G529,Results!$A$2:$B$240,2,FALSE),VLOOKUP(H529,Results!$A$2:$B$240,2,FALSE),VLOOKUP(I529,Results!$A$2:$B$240,2,FALSE),VLOOKUP(J529,Results!$A$2:$B$240,2,FALSE),VLOOKUP(B529,Results!$A$2:$B$240,2,FALSE)),"")</f>
        <v/>
      </c>
    </row>
    <row customHeight="1" ht="18.75" r="530" spans="2:47" x14ac:dyDescent="0.3">
      <c r="B530" t="s">
        <v>166</v>
      </c>
      <c r="C530" t="s">
        <v>170</v>
      </c>
      <c r="D530" t="s">
        <v>172</v>
      </c>
      <c r="E530" t="s">
        <v>174</v>
      </c>
      <c r="F530" t="s">
        <v>150</v>
      </c>
      <c r="G530" t="s">
        <v>177</v>
      </c>
      <c r="H530" t="s">
        <v>93</v>
      </c>
      <c r="I530" t="s">
        <v>152</v>
      </c>
      <c r="J530" t="s">
        <v>187</v>
      </c>
      <c r="K530" t="n">
        <v>14.0</v>
      </c>
      <c r="L530" s="30">
        <f si="140" t="shared"/>
        <v>0</v>
      </c>
      <c r="M530" s="6"/>
      <c r="N530" s="35" t="str">
        <f si="141" t="shared"/>
        <v/>
      </c>
      <c r="O530" s="59">
        <f>(IF(ISNUMBER(MATCH(B530,Sheet4!$K$92:$K$101,0)),1,0)+IF(ISNUMBER(MATCH(C530,Sheet4!$K$92:$K$101,0)),1,0)+IF(ISNUMBER(MATCH(D530,Sheet4!$K$92:$K$101,0)),1,0)+IF(ISNUMBER(MATCH(E530,Sheet4!$K$92:$K$101,0)),1,0)+IF(ISNUMBER(MATCH(F530,Sheet4!$K$92:$K$101,0)),1,0)+IF(ISNUMBER(MATCH(G530,Sheet4!$K$92:$K$101,0)),1,0)+IF(ISNUMBER(MATCH(H530,Sheet4!$K$92:$K$101,0)),1,0)+IF(ISNUMBER(MATCH(I530,Sheet4!$K$92:$K$101,0)),1,0)+IF(ISNUMBER(MATCH(J530,Sheet4!$K$92:$K$101,0)),1,0))
-
(IF(ISNUMBER(MATCH(B530,Sheet4!$F$2:$F$11,0)),1,0)+IF(ISNUMBER(MATCH(C530,Sheet4!$F$2:$F$11,0)),1,0)+IF(ISNUMBER(MATCH(D530,Sheet4!$F$2:$F$11,0)),1,0)+IF(ISNUMBER(MATCH(E530,Sheet4!$F$2:$F$11,0)),1,0)+IF(ISNUMBER(MATCH(F530,Sheet4!$F$2:$F$11,0)),1,0)+IF(ISNUMBER(MATCH(G530,Sheet4!$F$2:$F$11,0)),1,0)+IF(ISNUMBER(MATCH(H530,Sheet4!$F$2:$F$11,0)),1,0)+IF(ISNUMBER(MATCH(I530,Sheet4!$F$2:$F$11,0)),1,0)+IF(ISNUMBER(MATCH(J530,Sheet4!$F$2:$F$11,0)),1,0))</f>
        <v>0</v>
      </c>
      <c r="P530" s="40" t="str">
        <f>IFERROR(INDEX(Sheet4!$G:$G,MATCH(Sheet1!B530,Sheet4!$F:$F,0))+INDEX(Sheet4!$G:$G,MATCH(Sheet1!C530,Sheet4!$F:$F,0))+INDEX(Sheet4!$G:$G,MATCH(Sheet1!D530,Sheet4!$F:$F,0))+INDEX(Sheet4!$G:$G,MATCH(Sheet1!E530,Sheet4!$F:$F,0))+INDEX(Sheet4!$G:$G,MATCH(Sheet1!F530,Sheet4!$F:$F,0))+INDEX(Sheet4!$G:$G,MATCH(Sheet1!G530,Sheet4!$F:$F,0))+INDEX(Sheet4!$G:$G,MATCH(Sheet1!H530,Sheet4!$F:$F,0))+INDEX(Sheet4!$G:$G,MATCH(Sheet1!I530,Sheet4!$F:$F,0))+INDEX(Sheet4!$G:$G,MATCH(Sheet1!J530,Sheet4!$F:$F,0)),"")</f>
        <v/>
      </c>
      <c r="AF530">
        <f si="143" t="shared"/>
        <v>0</v>
      </c>
      <c r="AH530">
        <v>507</v>
      </c>
      <c r="AI530" t="str">
        <f si="142" t="shared"/>
        <v>Ben SimmonsIsaiah CanaanJimmy ButlerMonte MorrisKelly OubreDeAndre' BembryMarvin BagleyPaul MillsapJoel Embiid</v>
      </c>
      <c r="AJ530">
        <f si="144" t="shared"/>
        <v>0</v>
      </c>
      <c r="AK530">
        <f si="145" t="shared"/>
        <v>0</v>
      </c>
      <c r="AL530">
        <f si="146" t="shared"/>
        <v>0</v>
      </c>
      <c r="AM530">
        <f si="147" t="shared"/>
        <v>0</v>
      </c>
      <c r="AN530">
        <f si="148" t="shared"/>
        <v>0</v>
      </c>
      <c r="AO530">
        <f si="149" t="shared"/>
        <v>0</v>
      </c>
      <c r="AP530">
        <f si="150" t="shared"/>
        <v>0</v>
      </c>
      <c r="AQ530">
        <f si="151" t="shared"/>
        <v>0</v>
      </c>
      <c r="AR530">
        <f si="152" t="shared"/>
        <v>0</v>
      </c>
      <c r="AS530">
        <f si="153" t="shared"/>
        <v>0</v>
      </c>
      <c r="AU530" t="str">
        <f>IFERROR(VLOOKUP(C530,Results!$A$2:$B$240,2,FALSE)+VLOOKUP(D530,Results!$A$2:$B$240,2,FALSE)+VLOOKUP(E530,Results!$A$2:$B$240,2,FALSE)+VLOOKUP(F530,Results!$A$2:$B$240,2,FALSE)+VLOOKUP(G530,Results!$A$2:$B$240,2,FALSE)+VLOOKUP(H530,Results!$A$2:$B$240,2,FALSE)+VLOOKUP(I530,Results!$A$2:$B$240,2,FALSE)+VLOOKUP(J530,Results!$A$2:$B$240,2,FALSE)+VLOOKUP(B530,Results!$A$2:$B$240,2,FALSE)-MIN(VLOOKUP(C530,Results!$A$2:$B$240,2,FALSE),VLOOKUP(D530,Results!$A$2:$B$240,2,FALSE),VLOOKUP(E530,Results!$A$2:$B$240,2,FALSE),VLOOKUP(F530,Results!$A$2:$B$240,2,FALSE),VLOOKUP(G530,Results!$A$2:$B$240,2,FALSE),VLOOKUP(H530,Results!$A$2:$B$240,2,FALSE),VLOOKUP(I530,Results!$A$2:$B$240,2,FALSE),VLOOKUP(J530,Results!$A$2:$B$240,2,FALSE),VLOOKUP(B530,Results!$A$2:$B$240,2,FALSE)),"")</f>
        <v/>
      </c>
    </row>
    <row customHeight="1" ht="18.75" r="531" spans="2:47" x14ac:dyDescent="0.3">
      <c r="B531" t="s">
        <v>166</v>
      </c>
      <c r="C531" t="s">
        <v>171</v>
      </c>
      <c r="D531" t="s">
        <v>172</v>
      </c>
      <c r="E531" t="s">
        <v>173</v>
      </c>
      <c r="F531" t="s">
        <v>105</v>
      </c>
      <c r="G531" t="s">
        <v>179</v>
      </c>
      <c r="H531" t="s">
        <v>92</v>
      </c>
      <c r="I531" t="s">
        <v>152</v>
      </c>
      <c r="J531" t="s">
        <v>98</v>
      </c>
      <c r="K531" t="n">
        <v>14.0</v>
      </c>
      <c r="L531" s="30">
        <f si="140" t="shared"/>
        <v>0</v>
      </c>
      <c r="M531" s="6"/>
      <c r="N531" s="35" t="str">
        <f si="141" t="shared"/>
        <v/>
      </c>
      <c r="O531" s="59">
        <f>(IF(ISNUMBER(MATCH(B531,Sheet4!$K$92:$K$101,0)),1,0)+IF(ISNUMBER(MATCH(C531,Sheet4!$K$92:$K$101,0)),1,0)+IF(ISNUMBER(MATCH(D531,Sheet4!$K$92:$K$101,0)),1,0)+IF(ISNUMBER(MATCH(E531,Sheet4!$K$92:$K$101,0)),1,0)+IF(ISNUMBER(MATCH(F531,Sheet4!$K$92:$K$101,0)),1,0)+IF(ISNUMBER(MATCH(G531,Sheet4!$K$92:$K$101,0)),1,0)+IF(ISNUMBER(MATCH(H531,Sheet4!$K$92:$K$101,0)),1,0)+IF(ISNUMBER(MATCH(I531,Sheet4!$K$92:$K$101,0)),1,0)+IF(ISNUMBER(MATCH(J531,Sheet4!$K$92:$K$101,0)),1,0))
-
(IF(ISNUMBER(MATCH(B531,Sheet4!$F$2:$F$11,0)),1,0)+IF(ISNUMBER(MATCH(C531,Sheet4!$F$2:$F$11,0)),1,0)+IF(ISNUMBER(MATCH(D531,Sheet4!$F$2:$F$11,0)),1,0)+IF(ISNUMBER(MATCH(E531,Sheet4!$F$2:$F$11,0)),1,0)+IF(ISNUMBER(MATCH(F531,Sheet4!$F$2:$F$11,0)),1,0)+IF(ISNUMBER(MATCH(G531,Sheet4!$F$2:$F$11,0)),1,0)+IF(ISNUMBER(MATCH(H531,Sheet4!$F$2:$F$11,0)),1,0)+IF(ISNUMBER(MATCH(I531,Sheet4!$F$2:$F$11,0)),1,0)+IF(ISNUMBER(MATCH(J531,Sheet4!$F$2:$F$11,0)),1,0))</f>
        <v>0</v>
      </c>
      <c r="P531" s="40" t="str">
        <f>IFERROR(INDEX(Sheet4!$G:$G,MATCH(Sheet1!B531,Sheet4!$F:$F,0))+INDEX(Sheet4!$G:$G,MATCH(Sheet1!C531,Sheet4!$F:$F,0))+INDEX(Sheet4!$G:$G,MATCH(Sheet1!D531,Sheet4!$F:$F,0))+INDEX(Sheet4!$G:$G,MATCH(Sheet1!E531,Sheet4!$F:$F,0))+INDEX(Sheet4!$G:$G,MATCH(Sheet1!F531,Sheet4!$F:$F,0))+INDEX(Sheet4!$G:$G,MATCH(Sheet1!G531,Sheet4!$F:$F,0))+INDEX(Sheet4!$G:$G,MATCH(Sheet1!H531,Sheet4!$F:$F,0))+INDEX(Sheet4!$G:$G,MATCH(Sheet1!I531,Sheet4!$F:$F,0))+INDEX(Sheet4!$G:$G,MATCH(Sheet1!J531,Sheet4!$F:$F,0)),"")</f>
        <v/>
      </c>
      <c r="AF531">
        <f si="143" t="shared"/>
        <v>0</v>
      </c>
      <c r="AH531">
        <v>508</v>
      </c>
      <c r="AI531" t="str">
        <f si="142" t="shared"/>
        <v>De'Aaron FoxRicky RubioDevin BookerMonte MorrisWill BartonGerald GreenJohn CollinsPaul MillsapKarl-Anthony Towns</v>
      </c>
      <c r="AJ531">
        <f si="144" t="shared"/>
        <v>0</v>
      </c>
      <c r="AK531">
        <f si="145" t="shared"/>
        <v>0</v>
      </c>
      <c r="AL531">
        <f si="146" t="shared"/>
        <v>0</v>
      </c>
      <c r="AM531">
        <f si="147" t="shared"/>
        <v>0</v>
      </c>
      <c r="AN531">
        <f si="148" t="shared"/>
        <v>0</v>
      </c>
      <c r="AO531">
        <f si="149" t="shared"/>
        <v>0</v>
      </c>
      <c r="AP531">
        <f si="150" t="shared"/>
        <v>0</v>
      </c>
      <c r="AQ531">
        <f si="151" t="shared"/>
        <v>0</v>
      </c>
      <c r="AR531">
        <f si="152" t="shared"/>
        <v>0</v>
      </c>
      <c r="AS531">
        <f si="153" t="shared"/>
        <v>0</v>
      </c>
      <c r="AU531" t="str">
        <f>IFERROR(VLOOKUP(C531,Results!$A$2:$B$240,2,FALSE)+VLOOKUP(D531,Results!$A$2:$B$240,2,FALSE)+VLOOKUP(E531,Results!$A$2:$B$240,2,FALSE)+VLOOKUP(F531,Results!$A$2:$B$240,2,FALSE)+VLOOKUP(G531,Results!$A$2:$B$240,2,FALSE)+VLOOKUP(H531,Results!$A$2:$B$240,2,FALSE)+VLOOKUP(I531,Results!$A$2:$B$240,2,FALSE)+VLOOKUP(J531,Results!$A$2:$B$240,2,FALSE)+VLOOKUP(B531,Results!$A$2:$B$240,2,FALSE)-MIN(VLOOKUP(C531,Results!$A$2:$B$240,2,FALSE),VLOOKUP(D531,Results!$A$2:$B$240,2,FALSE),VLOOKUP(E531,Results!$A$2:$B$240,2,FALSE),VLOOKUP(F531,Results!$A$2:$B$240,2,FALSE),VLOOKUP(G531,Results!$A$2:$B$240,2,FALSE),VLOOKUP(H531,Results!$A$2:$B$240,2,FALSE),VLOOKUP(I531,Results!$A$2:$B$240,2,FALSE),VLOOKUP(J531,Results!$A$2:$B$240,2,FALSE),VLOOKUP(B531,Results!$A$2:$B$240,2,FALSE)),"")</f>
        <v/>
      </c>
    </row>
    <row customHeight="1" ht="18.75" r="532" spans="2:47" x14ac:dyDescent="0.3">
      <c r="B532" t="s">
        <v>166</v>
      </c>
      <c r="C532" t="s">
        <v>171</v>
      </c>
      <c r="D532" t="s">
        <v>145</v>
      </c>
      <c r="E532" t="s">
        <v>146</v>
      </c>
      <c r="F532" t="s">
        <v>177</v>
      </c>
      <c r="G532" t="s">
        <v>90</v>
      </c>
      <c r="H532" t="s">
        <v>181</v>
      </c>
      <c r="I532" t="s">
        <v>183</v>
      </c>
      <c r="J532" t="s">
        <v>187</v>
      </c>
      <c r="K532" t="n">
        <v>14.0</v>
      </c>
      <c r="L532" s="30">
        <f si="140" t="shared"/>
        <v>0</v>
      </c>
      <c r="M532" s="6"/>
      <c r="N532" s="35" t="str">
        <f si="141" t="shared"/>
        <v/>
      </c>
      <c r="O532" s="59">
        <f>(IF(ISNUMBER(MATCH(B532,Sheet4!$K$92:$K$101,0)),1,0)+IF(ISNUMBER(MATCH(C532,Sheet4!$K$92:$K$101,0)),1,0)+IF(ISNUMBER(MATCH(D532,Sheet4!$K$92:$K$101,0)),1,0)+IF(ISNUMBER(MATCH(E532,Sheet4!$K$92:$K$101,0)),1,0)+IF(ISNUMBER(MATCH(F532,Sheet4!$K$92:$K$101,0)),1,0)+IF(ISNUMBER(MATCH(G532,Sheet4!$K$92:$K$101,0)),1,0)+IF(ISNUMBER(MATCH(H532,Sheet4!$K$92:$K$101,0)),1,0)+IF(ISNUMBER(MATCH(I532,Sheet4!$K$92:$K$101,0)),1,0)+IF(ISNUMBER(MATCH(J532,Sheet4!$K$92:$K$101,0)),1,0))
-
(IF(ISNUMBER(MATCH(B532,Sheet4!$F$2:$F$11,0)),1,0)+IF(ISNUMBER(MATCH(C532,Sheet4!$F$2:$F$11,0)),1,0)+IF(ISNUMBER(MATCH(D532,Sheet4!$F$2:$F$11,0)),1,0)+IF(ISNUMBER(MATCH(E532,Sheet4!$F$2:$F$11,0)),1,0)+IF(ISNUMBER(MATCH(F532,Sheet4!$F$2:$F$11,0)),1,0)+IF(ISNUMBER(MATCH(G532,Sheet4!$F$2:$F$11,0)),1,0)+IF(ISNUMBER(MATCH(H532,Sheet4!$F$2:$F$11,0)),1,0)+IF(ISNUMBER(MATCH(I532,Sheet4!$F$2:$F$11,0)),1,0)+IF(ISNUMBER(MATCH(J532,Sheet4!$F$2:$F$11,0)),1,0))</f>
        <v>0</v>
      </c>
      <c r="P532" s="40" t="str">
        <f>IFERROR(INDEX(Sheet4!$G:$G,MATCH(Sheet1!B532,Sheet4!$F:$F,0))+INDEX(Sheet4!$G:$G,MATCH(Sheet1!C532,Sheet4!$F:$F,0))+INDEX(Sheet4!$G:$G,MATCH(Sheet1!D532,Sheet4!$F:$F,0))+INDEX(Sheet4!$G:$G,MATCH(Sheet1!E532,Sheet4!$F:$F,0))+INDEX(Sheet4!$G:$G,MATCH(Sheet1!F532,Sheet4!$F:$F,0))+INDEX(Sheet4!$G:$G,MATCH(Sheet1!G532,Sheet4!$F:$F,0))+INDEX(Sheet4!$G:$G,MATCH(Sheet1!H532,Sheet4!$F:$F,0))+INDEX(Sheet4!$G:$G,MATCH(Sheet1!I532,Sheet4!$F:$F,0))+INDEX(Sheet4!$G:$G,MATCH(Sheet1!J532,Sheet4!$F:$F,0)),"")</f>
        <v/>
      </c>
      <c r="AF532">
        <f si="143" t="shared"/>
        <v>0</v>
      </c>
      <c r="AH532">
        <v>509</v>
      </c>
      <c r="AI532" t="str">
        <f si="142" t="shared"/>
        <v>Ben SimmonsIsaiah CanaanAndrew WigginsMonte MorrisJoe InglesMikal BridgesKenneth FariedJosh JacksonKarl-Anthony Towns</v>
      </c>
      <c r="AJ532">
        <f si="144" t="shared"/>
        <v>0</v>
      </c>
      <c r="AK532">
        <f si="145" t="shared"/>
        <v>0</v>
      </c>
      <c r="AL532">
        <f si="146" t="shared"/>
        <v>0</v>
      </c>
      <c r="AM532">
        <f si="147" t="shared"/>
        <v>0</v>
      </c>
      <c r="AN532">
        <f si="148" t="shared"/>
        <v>0</v>
      </c>
      <c r="AO532">
        <f si="149" t="shared"/>
        <v>0</v>
      </c>
      <c r="AP532">
        <f si="150" t="shared"/>
        <v>0</v>
      </c>
      <c r="AQ532">
        <f si="151" t="shared"/>
        <v>0</v>
      </c>
      <c r="AR532">
        <f si="152" t="shared"/>
        <v>0</v>
      </c>
      <c r="AS532">
        <f si="153" t="shared"/>
        <v>0</v>
      </c>
      <c r="AU532" t="str">
        <f>IFERROR(VLOOKUP(C532,Results!$A$2:$B$240,2,FALSE)+VLOOKUP(D532,Results!$A$2:$B$240,2,FALSE)+VLOOKUP(E532,Results!$A$2:$B$240,2,FALSE)+VLOOKUP(F532,Results!$A$2:$B$240,2,FALSE)+VLOOKUP(G532,Results!$A$2:$B$240,2,FALSE)+VLOOKUP(H532,Results!$A$2:$B$240,2,FALSE)+VLOOKUP(I532,Results!$A$2:$B$240,2,FALSE)+VLOOKUP(J532,Results!$A$2:$B$240,2,FALSE)+VLOOKUP(B532,Results!$A$2:$B$240,2,FALSE)-MIN(VLOOKUP(C532,Results!$A$2:$B$240,2,FALSE),VLOOKUP(D532,Results!$A$2:$B$240,2,FALSE),VLOOKUP(E532,Results!$A$2:$B$240,2,FALSE),VLOOKUP(F532,Results!$A$2:$B$240,2,FALSE),VLOOKUP(G532,Results!$A$2:$B$240,2,FALSE),VLOOKUP(H532,Results!$A$2:$B$240,2,FALSE),VLOOKUP(I532,Results!$A$2:$B$240,2,FALSE),VLOOKUP(J532,Results!$A$2:$B$240,2,FALSE),VLOOKUP(B532,Results!$A$2:$B$240,2,FALSE)),"")</f>
        <v/>
      </c>
    </row>
    <row r="533" spans="2:47" x14ac:dyDescent="0.3">
      <c r="B533" t="s">
        <v>166</v>
      </c>
      <c r="C533" t="s">
        <v>116</v>
      </c>
      <c r="D533" t="s">
        <v>172</v>
      </c>
      <c r="E533" t="s">
        <v>173</v>
      </c>
      <c r="F533" t="s">
        <v>177</v>
      </c>
      <c r="G533" t="s">
        <v>159</v>
      </c>
      <c r="H533" t="s">
        <v>181</v>
      </c>
      <c r="I533" t="s">
        <v>183</v>
      </c>
      <c r="J533" t="s">
        <v>98</v>
      </c>
      <c r="K533" t="n">
        <v>14.0</v>
      </c>
      <c r="L533" s="30">
        <f si="140" t="shared"/>
        <v>0</v>
      </c>
      <c r="M533" s="6"/>
      <c r="N533" s="35" t="str">
        <f si="141" t="shared"/>
        <v/>
      </c>
      <c r="O533" s="59">
        <f>(IF(ISNUMBER(MATCH(B533,Sheet4!$K$92:$K$101,0)),1,0)+IF(ISNUMBER(MATCH(C533,Sheet4!$K$92:$K$101,0)),1,0)+IF(ISNUMBER(MATCH(D533,Sheet4!$K$92:$K$101,0)),1,0)+IF(ISNUMBER(MATCH(E533,Sheet4!$K$92:$K$101,0)),1,0)+IF(ISNUMBER(MATCH(F533,Sheet4!$K$92:$K$101,0)),1,0)+IF(ISNUMBER(MATCH(G533,Sheet4!$K$92:$K$101,0)),1,0)+IF(ISNUMBER(MATCH(H533,Sheet4!$K$92:$K$101,0)),1,0)+IF(ISNUMBER(MATCH(I533,Sheet4!$K$92:$K$101,0)),1,0)+IF(ISNUMBER(MATCH(J533,Sheet4!$K$92:$K$101,0)),1,0))
-
(IF(ISNUMBER(MATCH(B533,Sheet4!$F$2:$F$11,0)),1,0)+IF(ISNUMBER(MATCH(C533,Sheet4!$F$2:$F$11,0)),1,0)+IF(ISNUMBER(MATCH(D533,Sheet4!$F$2:$F$11,0)),1,0)+IF(ISNUMBER(MATCH(E533,Sheet4!$F$2:$F$11,0)),1,0)+IF(ISNUMBER(MATCH(F533,Sheet4!$F$2:$F$11,0)),1,0)+IF(ISNUMBER(MATCH(G533,Sheet4!$F$2:$F$11,0)),1,0)+IF(ISNUMBER(MATCH(H533,Sheet4!$F$2:$F$11,0)),1,0)+IF(ISNUMBER(MATCH(I533,Sheet4!$F$2:$F$11,0)),1,0)+IF(ISNUMBER(MATCH(J533,Sheet4!$F$2:$F$11,0)),1,0))</f>
        <v>0</v>
      </c>
      <c r="P533" s="40" t="str">
        <f>IFERROR(INDEX(Sheet4!$G:$G,MATCH(Sheet1!B533,Sheet4!$F:$F,0))+INDEX(Sheet4!$G:$G,MATCH(Sheet1!C533,Sheet4!$F:$F,0))+INDEX(Sheet4!$G:$G,MATCH(Sheet1!D533,Sheet4!$F:$F,0))+INDEX(Sheet4!$G:$G,MATCH(Sheet1!E533,Sheet4!$F:$F,0))+INDEX(Sheet4!$G:$G,MATCH(Sheet1!F533,Sheet4!$F:$F,0))+INDEX(Sheet4!$G:$G,MATCH(Sheet1!G533,Sheet4!$F:$F,0))+INDEX(Sheet4!$G:$G,MATCH(Sheet1!H533,Sheet4!$F:$F,0))+INDEX(Sheet4!$G:$G,MATCH(Sheet1!I533,Sheet4!$F:$F,0))+INDEX(Sheet4!$G:$G,MATCH(Sheet1!J533,Sheet4!$F:$F,0)),"")</f>
        <v/>
      </c>
      <c r="AF533">
        <f si="143" t="shared"/>
        <v>0</v>
      </c>
      <c r="AH533">
        <v>510</v>
      </c>
      <c r="AI533" t="str">
        <f si="142" t="shared"/>
        <v>Ben SimmonsIsaiah CanaanDevin BookerMonte MorrisMikal BridgesTaurean PrinceMarvin BagleyPaul MillsapJoel Embiid</v>
      </c>
      <c r="AJ533">
        <f si="144" t="shared"/>
        <v>0</v>
      </c>
      <c r="AK533">
        <f si="145" t="shared"/>
        <v>0</v>
      </c>
      <c r="AL533">
        <f si="146" t="shared"/>
        <v>0</v>
      </c>
      <c r="AM533">
        <f si="147" t="shared"/>
        <v>0</v>
      </c>
      <c r="AN533">
        <f si="148" t="shared"/>
        <v>0</v>
      </c>
      <c r="AO533">
        <f si="149" t="shared"/>
        <v>0</v>
      </c>
      <c r="AP533">
        <f si="150" t="shared"/>
        <v>0</v>
      </c>
      <c r="AQ533">
        <f si="151" t="shared"/>
        <v>0</v>
      </c>
      <c r="AR533">
        <f si="152" t="shared"/>
        <v>0</v>
      </c>
      <c r="AS533">
        <f si="153" t="shared"/>
        <v>0</v>
      </c>
      <c r="AU533" t="str">
        <f>IFERROR(VLOOKUP(C533,Results!$A$2:$B$240,2,FALSE)+VLOOKUP(D533,Results!$A$2:$B$240,2,FALSE)+VLOOKUP(E533,Results!$A$2:$B$240,2,FALSE)+VLOOKUP(F533,Results!$A$2:$B$240,2,FALSE)+VLOOKUP(G533,Results!$A$2:$B$240,2,FALSE)+VLOOKUP(H533,Results!$A$2:$B$240,2,FALSE)+VLOOKUP(I533,Results!$A$2:$B$240,2,FALSE)+VLOOKUP(J533,Results!$A$2:$B$240,2,FALSE)+VLOOKUP(B533,Results!$A$2:$B$240,2,FALSE)-MIN(VLOOKUP(C533,Results!$A$2:$B$240,2,FALSE),VLOOKUP(D533,Results!$A$2:$B$240,2,FALSE),VLOOKUP(E533,Results!$A$2:$B$240,2,FALSE),VLOOKUP(F533,Results!$A$2:$B$240,2,FALSE),VLOOKUP(G533,Results!$A$2:$B$240,2,FALSE),VLOOKUP(H533,Results!$A$2:$B$240,2,FALSE),VLOOKUP(I533,Results!$A$2:$B$240,2,FALSE),VLOOKUP(J533,Results!$A$2:$B$240,2,FALSE),VLOOKUP(B533,Results!$A$2:$B$240,2,FALSE)),"")</f>
        <v/>
      </c>
    </row>
    <row customHeight="1" ht="18.75" r="534" spans="2:47" x14ac:dyDescent="0.3">
      <c r="B534" t="s">
        <v>166</v>
      </c>
      <c r="C534" t="s">
        <v>108</v>
      </c>
      <c r="D534" t="s">
        <v>173</v>
      </c>
      <c r="E534" t="s">
        <v>146</v>
      </c>
      <c r="F534" t="s">
        <v>177</v>
      </c>
      <c r="G534" t="s">
        <v>180</v>
      </c>
      <c r="H534" t="s">
        <v>153</v>
      </c>
      <c r="I534" t="s">
        <v>181</v>
      </c>
      <c r="J534" t="s">
        <v>187</v>
      </c>
      <c r="K534" t="n">
        <v>14.0</v>
      </c>
      <c r="L534" s="30">
        <f si="140" t="shared"/>
        <v>0</v>
      </c>
      <c r="M534" s="6"/>
      <c r="N534" s="35" t="str">
        <f si="141" t="shared"/>
        <v/>
      </c>
      <c r="O534" s="59">
        <f>(IF(ISNUMBER(MATCH(B534,Sheet4!$K$92:$K$101,0)),1,0)+IF(ISNUMBER(MATCH(C534,Sheet4!$K$92:$K$101,0)),1,0)+IF(ISNUMBER(MATCH(D534,Sheet4!$K$92:$K$101,0)),1,0)+IF(ISNUMBER(MATCH(E534,Sheet4!$K$92:$K$101,0)),1,0)+IF(ISNUMBER(MATCH(F534,Sheet4!$K$92:$K$101,0)),1,0)+IF(ISNUMBER(MATCH(G534,Sheet4!$K$92:$K$101,0)),1,0)+IF(ISNUMBER(MATCH(H534,Sheet4!$K$92:$K$101,0)),1,0)+IF(ISNUMBER(MATCH(I534,Sheet4!$K$92:$K$101,0)),1,0)+IF(ISNUMBER(MATCH(J534,Sheet4!$K$92:$K$101,0)),1,0))
-
(IF(ISNUMBER(MATCH(B534,Sheet4!$F$2:$F$11,0)),1,0)+IF(ISNUMBER(MATCH(C534,Sheet4!$F$2:$F$11,0)),1,0)+IF(ISNUMBER(MATCH(D534,Sheet4!$F$2:$F$11,0)),1,0)+IF(ISNUMBER(MATCH(E534,Sheet4!$F$2:$F$11,0)),1,0)+IF(ISNUMBER(MATCH(F534,Sheet4!$F$2:$F$11,0)),1,0)+IF(ISNUMBER(MATCH(G534,Sheet4!$F$2:$F$11,0)),1,0)+IF(ISNUMBER(MATCH(H534,Sheet4!$F$2:$F$11,0)),1,0)+IF(ISNUMBER(MATCH(I534,Sheet4!$F$2:$F$11,0)),1,0)+IF(ISNUMBER(MATCH(J534,Sheet4!$F$2:$F$11,0)),1,0))</f>
        <v>0</v>
      </c>
      <c r="P534" s="40" t="str">
        <f>IFERROR(INDEX(Sheet4!$G:$G,MATCH(Sheet1!B534,Sheet4!$F:$F,0))+INDEX(Sheet4!$G:$G,MATCH(Sheet1!C534,Sheet4!$F:$F,0))+INDEX(Sheet4!$G:$G,MATCH(Sheet1!D534,Sheet4!$F:$F,0))+INDEX(Sheet4!$G:$G,MATCH(Sheet1!E534,Sheet4!$F:$F,0))+INDEX(Sheet4!$G:$G,MATCH(Sheet1!F534,Sheet4!$F:$F,0))+INDEX(Sheet4!$G:$G,MATCH(Sheet1!G534,Sheet4!$F:$F,0))+INDEX(Sheet4!$G:$G,MATCH(Sheet1!H534,Sheet4!$F:$F,0))+INDEX(Sheet4!$G:$G,MATCH(Sheet1!I534,Sheet4!$F:$F,0))+INDEX(Sheet4!$G:$G,MATCH(Sheet1!J534,Sheet4!$F:$F,0)),"")</f>
        <v/>
      </c>
      <c r="AF534">
        <f si="143" t="shared"/>
        <v>0</v>
      </c>
      <c r="AH534">
        <v>511</v>
      </c>
      <c r="AI534" t="str">
        <f si="142" t="shared"/>
        <v>De'Aaron FoxIsaiah CanaanDevin BookerAndrew WigginsKelly OubreMikal BridgesMarvin BagleyPaul MillsapKarl-Anthony Towns</v>
      </c>
      <c r="AJ534">
        <f si="144" t="shared"/>
        <v>0</v>
      </c>
      <c r="AK534">
        <f si="145" t="shared"/>
        <v>0</v>
      </c>
      <c r="AL534">
        <f si="146" t="shared"/>
        <v>0</v>
      </c>
      <c r="AM534">
        <f si="147" t="shared"/>
        <v>0</v>
      </c>
      <c r="AN534">
        <f si="148" t="shared"/>
        <v>0</v>
      </c>
      <c r="AO534">
        <f si="149" t="shared"/>
        <v>0</v>
      </c>
      <c r="AP534">
        <f si="150" t="shared"/>
        <v>0</v>
      </c>
      <c r="AQ534">
        <f si="151" t="shared"/>
        <v>0</v>
      </c>
      <c r="AR534">
        <f si="152" t="shared"/>
        <v>0</v>
      </c>
      <c r="AS534">
        <f si="153" t="shared"/>
        <v>0</v>
      </c>
      <c r="AU534" t="str">
        <f>IFERROR(VLOOKUP(C534,Results!$A$2:$B$240,2,FALSE)+VLOOKUP(D534,Results!$A$2:$B$240,2,FALSE)+VLOOKUP(E534,Results!$A$2:$B$240,2,FALSE)+VLOOKUP(F534,Results!$A$2:$B$240,2,FALSE)+VLOOKUP(G534,Results!$A$2:$B$240,2,FALSE)+VLOOKUP(H534,Results!$A$2:$B$240,2,FALSE)+VLOOKUP(I534,Results!$A$2:$B$240,2,FALSE)+VLOOKUP(J534,Results!$A$2:$B$240,2,FALSE)+VLOOKUP(B534,Results!$A$2:$B$240,2,FALSE)-MIN(VLOOKUP(C534,Results!$A$2:$B$240,2,FALSE),VLOOKUP(D534,Results!$A$2:$B$240,2,FALSE),VLOOKUP(E534,Results!$A$2:$B$240,2,FALSE),VLOOKUP(F534,Results!$A$2:$B$240,2,FALSE),VLOOKUP(G534,Results!$A$2:$B$240,2,FALSE),VLOOKUP(H534,Results!$A$2:$B$240,2,FALSE),VLOOKUP(I534,Results!$A$2:$B$240,2,FALSE),VLOOKUP(J534,Results!$A$2:$B$240,2,FALSE),VLOOKUP(B534,Results!$A$2:$B$240,2,FALSE)),"")</f>
        <v/>
      </c>
    </row>
    <row customHeight="1" ht="18.75" r="535" spans="2:47" x14ac:dyDescent="0.3">
      <c r="B535" t="s">
        <v>166</v>
      </c>
      <c r="C535" t="s">
        <v>116</v>
      </c>
      <c r="D535" t="s">
        <v>172</v>
      </c>
      <c r="E535" t="s">
        <v>146</v>
      </c>
      <c r="F535" t="s">
        <v>100</v>
      </c>
      <c r="G535" t="s">
        <v>179</v>
      </c>
      <c r="H535" t="s">
        <v>153</v>
      </c>
      <c r="I535" t="s">
        <v>93</v>
      </c>
      <c r="J535" t="s">
        <v>186</v>
      </c>
      <c r="K535" t="n">
        <v>14.0</v>
      </c>
      <c r="L535" s="30">
        <f si="140" t="shared"/>
        <v>0</v>
      </c>
      <c r="M535" s="6"/>
      <c r="N535" s="35" t="str">
        <f si="141" t="shared"/>
        <v/>
      </c>
      <c r="O535" s="59">
        <f>(IF(ISNUMBER(MATCH(B535,Sheet4!$K$92:$K$101,0)),1,0)+IF(ISNUMBER(MATCH(C535,Sheet4!$K$92:$K$101,0)),1,0)+IF(ISNUMBER(MATCH(D535,Sheet4!$K$92:$K$101,0)),1,0)+IF(ISNUMBER(MATCH(E535,Sheet4!$K$92:$K$101,0)),1,0)+IF(ISNUMBER(MATCH(F535,Sheet4!$K$92:$K$101,0)),1,0)+IF(ISNUMBER(MATCH(G535,Sheet4!$K$92:$K$101,0)),1,0)+IF(ISNUMBER(MATCH(H535,Sheet4!$K$92:$K$101,0)),1,0)+IF(ISNUMBER(MATCH(I535,Sheet4!$K$92:$K$101,0)),1,0)+IF(ISNUMBER(MATCH(J535,Sheet4!$K$92:$K$101,0)),1,0))
-
(IF(ISNUMBER(MATCH(B535,Sheet4!$F$2:$F$11,0)),1,0)+IF(ISNUMBER(MATCH(C535,Sheet4!$F$2:$F$11,0)),1,0)+IF(ISNUMBER(MATCH(D535,Sheet4!$F$2:$F$11,0)),1,0)+IF(ISNUMBER(MATCH(E535,Sheet4!$F$2:$F$11,0)),1,0)+IF(ISNUMBER(MATCH(F535,Sheet4!$F$2:$F$11,0)),1,0)+IF(ISNUMBER(MATCH(G535,Sheet4!$F$2:$F$11,0)),1,0)+IF(ISNUMBER(MATCH(H535,Sheet4!$F$2:$F$11,0)),1,0)+IF(ISNUMBER(MATCH(I535,Sheet4!$F$2:$F$11,0)),1,0)+IF(ISNUMBER(MATCH(J535,Sheet4!$F$2:$F$11,0)),1,0))</f>
        <v>0</v>
      </c>
      <c r="P535" s="40" t="str">
        <f>IFERROR(INDEX(Sheet4!$G:$G,MATCH(Sheet1!B535,Sheet4!$F:$F,0))+INDEX(Sheet4!$G:$G,MATCH(Sheet1!C535,Sheet4!$F:$F,0))+INDEX(Sheet4!$G:$G,MATCH(Sheet1!D535,Sheet4!$F:$F,0))+INDEX(Sheet4!$G:$G,MATCH(Sheet1!E535,Sheet4!$F:$F,0))+INDEX(Sheet4!$G:$G,MATCH(Sheet1!F535,Sheet4!$F:$F,0))+INDEX(Sheet4!$G:$G,MATCH(Sheet1!G535,Sheet4!$F:$F,0))+INDEX(Sheet4!$G:$G,MATCH(Sheet1!H535,Sheet4!$F:$F,0))+INDEX(Sheet4!$G:$G,MATCH(Sheet1!I535,Sheet4!$F:$F,0))+INDEX(Sheet4!$G:$G,MATCH(Sheet1!J535,Sheet4!$F:$F,0)),"")</f>
        <v/>
      </c>
      <c r="AF535">
        <f si="143" t="shared"/>
        <v>0</v>
      </c>
      <c r="AH535">
        <v>512</v>
      </c>
      <c r="AI535" t="str">
        <f si="142" t="shared"/>
        <v>Ben SimmonsJeremy LinDevin BookerMonte MorrisKelly OubreMikal BridgesMarvin BagleyJosh JacksonRudy Gobert</v>
      </c>
      <c r="AJ535">
        <f si="144" t="shared"/>
        <v>0</v>
      </c>
      <c r="AK535">
        <f si="145" t="shared"/>
        <v>0</v>
      </c>
      <c r="AL535">
        <f si="146" t="shared"/>
        <v>0</v>
      </c>
      <c r="AM535">
        <f si="147" t="shared"/>
        <v>0</v>
      </c>
      <c r="AN535">
        <f si="148" t="shared"/>
        <v>0</v>
      </c>
      <c r="AO535">
        <f si="149" t="shared"/>
        <v>0</v>
      </c>
      <c r="AP535">
        <f si="150" t="shared"/>
        <v>0</v>
      </c>
      <c r="AQ535">
        <f si="151" t="shared"/>
        <v>0</v>
      </c>
      <c r="AR535">
        <f si="152" t="shared"/>
        <v>0</v>
      </c>
      <c r="AS535">
        <f si="153" t="shared"/>
        <v>0</v>
      </c>
      <c r="AU535" t="str">
        <f>IFERROR(VLOOKUP(C535,Results!$A$2:$B$240,2,FALSE)+VLOOKUP(D535,Results!$A$2:$B$240,2,FALSE)+VLOOKUP(E535,Results!$A$2:$B$240,2,FALSE)+VLOOKUP(F535,Results!$A$2:$B$240,2,FALSE)+VLOOKUP(G535,Results!$A$2:$B$240,2,FALSE)+VLOOKUP(H535,Results!$A$2:$B$240,2,FALSE)+VLOOKUP(I535,Results!$A$2:$B$240,2,FALSE)+VLOOKUP(J535,Results!$A$2:$B$240,2,FALSE)+VLOOKUP(B535,Results!$A$2:$B$240,2,FALSE)-MIN(VLOOKUP(C535,Results!$A$2:$B$240,2,FALSE),VLOOKUP(D535,Results!$A$2:$B$240,2,FALSE),VLOOKUP(E535,Results!$A$2:$B$240,2,FALSE),VLOOKUP(F535,Results!$A$2:$B$240,2,FALSE),VLOOKUP(G535,Results!$A$2:$B$240,2,FALSE),VLOOKUP(H535,Results!$A$2:$B$240,2,FALSE),VLOOKUP(I535,Results!$A$2:$B$240,2,FALSE),VLOOKUP(J535,Results!$A$2:$B$240,2,FALSE),VLOOKUP(B535,Results!$A$2:$B$240,2,FALSE)),"")</f>
        <v/>
      </c>
    </row>
    <row customHeight="1" ht="18.75" r="536" spans="2:47" x14ac:dyDescent="0.3">
      <c r="B536" t="s">
        <v>166</v>
      </c>
      <c r="C536" t="s">
        <v>108</v>
      </c>
      <c r="D536" t="s">
        <v>172</v>
      </c>
      <c r="E536" t="s">
        <v>146</v>
      </c>
      <c r="F536" t="s">
        <v>150</v>
      </c>
      <c r="G536" t="s">
        <v>179</v>
      </c>
      <c r="H536" t="s">
        <v>152</v>
      </c>
      <c r="I536" t="s">
        <v>155</v>
      </c>
      <c r="J536" t="s">
        <v>156</v>
      </c>
      <c r="K536" t="n">
        <v>14.0</v>
      </c>
      <c r="L536" s="30">
        <f ref="L536:L599" si="154" t="shared">AS536</f>
        <v>0</v>
      </c>
      <c r="M536" s="6"/>
      <c r="N536" s="35" t="str">
        <f ref="N536:N599" si="155" t="shared">AU536</f>
        <v/>
      </c>
      <c r="O536" s="59">
        <f>(IF(ISNUMBER(MATCH(B536,Sheet4!$K$92:$K$101,0)),1,0)+IF(ISNUMBER(MATCH(C536,Sheet4!$K$92:$K$101,0)),1,0)+IF(ISNUMBER(MATCH(D536,Sheet4!$K$92:$K$101,0)),1,0)+IF(ISNUMBER(MATCH(E536,Sheet4!$K$92:$K$101,0)),1,0)+IF(ISNUMBER(MATCH(F536,Sheet4!$K$92:$K$101,0)),1,0)+IF(ISNUMBER(MATCH(G536,Sheet4!$K$92:$K$101,0)),1,0)+IF(ISNUMBER(MATCH(H536,Sheet4!$K$92:$K$101,0)),1,0)+IF(ISNUMBER(MATCH(I536,Sheet4!$K$92:$K$101,0)),1,0)+IF(ISNUMBER(MATCH(J536,Sheet4!$K$92:$K$101,0)),1,0))
-
(IF(ISNUMBER(MATCH(B536,Sheet4!$F$2:$F$11,0)),1,0)+IF(ISNUMBER(MATCH(C536,Sheet4!$F$2:$F$11,0)),1,0)+IF(ISNUMBER(MATCH(D536,Sheet4!$F$2:$F$11,0)),1,0)+IF(ISNUMBER(MATCH(E536,Sheet4!$F$2:$F$11,0)),1,0)+IF(ISNUMBER(MATCH(F536,Sheet4!$F$2:$F$11,0)),1,0)+IF(ISNUMBER(MATCH(G536,Sheet4!$F$2:$F$11,0)),1,0)+IF(ISNUMBER(MATCH(H536,Sheet4!$F$2:$F$11,0)),1,0)+IF(ISNUMBER(MATCH(I536,Sheet4!$F$2:$F$11,0)),1,0)+IF(ISNUMBER(MATCH(J536,Sheet4!$F$2:$F$11,0)),1,0))</f>
        <v>0</v>
      </c>
      <c r="P536" s="40" t="str">
        <f>IFERROR(INDEX(Sheet4!$G:$G,MATCH(Sheet1!B536,Sheet4!$F:$F,0))+INDEX(Sheet4!$G:$G,MATCH(Sheet1!C536,Sheet4!$F:$F,0))+INDEX(Sheet4!$G:$G,MATCH(Sheet1!D536,Sheet4!$F:$F,0))+INDEX(Sheet4!$G:$G,MATCH(Sheet1!E536,Sheet4!$F:$F,0))+INDEX(Sheet4!$G:$G,MATCH(Sheet1!F536,Sheet4!$F:$F,0))+INDEX(Sheet4!$G:$G,MATCH(Sheet1!G536,Sheet4!$F:$F,0))+INDEX(Sheet4!$G:$G,MATCH(Sheet1!H536,Sheet4!$F:$F,0))+INDEX(Sheet4!$G:$G,MATCH(Sheet1!I536,Sheet4!$F:$F,0))+INDEX(Sheet4!$G:$G,MATCH(Sheet1!J536,Sheet4!$F:$F,0)),"")</f>
        <v/>
      </c>
      <c r="AF536">
        <f si="143" t="shared"/>
        <v>0</v>
      </c>
      <c r="AH536">
        <v>513</v>
      </c>
      <c r="AI536" t="str">
        <f ref="AI536:AI599" si="156" t="shared">CONCATENATE(B536,C536,D536,E536,F536,G536,H536,I536,J536)</f>
        <v>Ben SimmonsT.J. McConnellDevin BookerMonte MorrisWill BartonKelly OubreJohn CollinsJosh JacksonDeandre Ayton</v>
      </c>
      <c r="AJ536">
        <f si="144" t="shared"/>
        <v>0</v>
      </c>
      <c r="AK536">
        <f si="145" t="shared"/>
        <v>0</v>
      </c>
      <c r="AL536">
        <f si="146" t="shared"/>
        <v>0</v>
      </c>
      <c r="AM536">
        <f si="147" t="shared"/>
        <v>0</v>
      </c>
      <c r="AN536">
        <f si="148" t="shared"/>
        <v>0</v>
      </c>
      <c r="AO536">
        <f si="149" t="shared"/>
        <v>0</v>
      </c>
      <c r="AP536">
        <f si="150" t="shared"/>
        <v>0</v>
      </c>
      <c r="AQ536">
        <f si="151" t="shared"/>
        <v>0</v>
      </c>
      <c r="AR536">
        <f si="152" t="shared"/>
        <v>0</v>
      </c>
      <c r="AS536">
        <f si="153" t="shared"/>
        <v>0</v>
      </c>
      <c r="AU536" t="str">
        <f>IFERROR(VLOOKUP(C536,Results!$A$2:$B$240,2,FALSE)+VLOOKUP(D536,Results!$A$2:$B$240,2,FALSE)+VLOOKUP(E536,Results!$A$2:$B$240,2,FALSE)+VLOOKUP(F536,Results!$A$2:$B$240,2,FALSE)+VLOOKUP(G536,Results!$A$2:$B$240,2,FALSE)+VLOOKUP(H536,Results!$A$2:$B$240,2,FALSE)+VLOOKUP(I536,Results!$A$2:$B$240,2,FALSE)+VLOOKUP(J536,Results!$A$2:$B$240,2,FALSE)+VLOOKUP(B536,Results!$A$2:$B$240,2,FALSE)-MIN(VLOOKUP(C536,Results!$A$2:$B$240,2,FALSE),VLOOKUP(D536,Results!$A$2:$B$240,2,FALSE),VLOOKUP(E536,Results!$A$2:$B$240,2,FALSE),VLOOKUP(F536,Results!$A$2:$B$240,2,FALSE),VLOOKUP(G536,Results!$A$2:$B$240,2,FALSE),VLOOKUP(H536,Results!$A$2:$B$240,2,FALSE),VLOOKUP(I536,Results!$A$2:$B$240,2,FALSE),VLOOKUP(J536,Results!$A$2:$B$240,2,FALSE),VLOOKUP(B536,Results!$A$2:$B$240,2,FALSE)),"")</f>
        <v/>
      </c>
    </row>
    <row customHeight="1" ht="18.75" r="537" spans="2:47" x14ac:dyDescent="0.3">
      <c r="B537" t="s">
        <v>166</v>
      </c>
      <c r="C537" t="s">
        <v>170</v>
      </c>
      <c r="D537" t="s">
        <v>145</v>
      </c>
      <c r="E537" t="s">
        <v>146</v>
      </c>
      <c r="F537" t="s">
        <v>179</v>
      </c>
      <c r="G537" t="s">
        <v>159</v>
      </c>
      <c r="H537" t="s">
        <v>93</v>
      </c>
      <c r="I537" t="s">
        <v>181</v>
      </c>
      <c r="J537" t="s">
        <v>98</v>
      </c>
      <c r="K537" t="n">
        <v>14.0</v>
      </c>
      <c r="L537" s="30">
        <f si="154" t="shared"/>
        <v>0</v>
      </c>
      <c r="M537" s="6"/>
      <c r="N537" s="35" t="str">
        <f si="155" t="shared"/>
        <v/>
      </c>
      <c r="O537" s="59">
        <f>(IF(ISNUMBER(MATCH(B537,Sheet4!$K$92:$K$101,0)),1,0)+IF(ISNUMBER(MATCH(C537,Sheet4!$K$92:$K$101,0)),1,0)+IF(ISNUMBER(MATCH(D537,Sheet4!$K$92:$K$101,0)),1,0)+IF(ISNUMBER(MATCH(E537,Sheet4!$K$92:$K$101,0)),1,0)+IF(ISNUMBER(MATCH(F537,Sheet4!$K$92:$K$101,0)),1,0)+IF(ISNUMBER(MATCH(G537,Sheet4!$K$92:$K$101,0)),1,0)+IF(ISNUMBER(MATCH(H537,Sheet4!$K$92:$K$101,0)),1,0)+IF(ISNUMBER(MATCH(I537,Sheet4!$K$92:$K$101,0)),1,0)+IF(ISNUMBER(MATCH(J537,Sheet4!$K$92:$K$101,0)),1,0))
-
(IF(ISNUMBER(MATCH(B537,Sheet4!$F$2:$F$11,0)),1,0)+IF(ISNUMBER(MATCH(C537,Sheet4!$F$2:$F$11,0)),1,0)+IF(ISNUMBER(MATCH(D537,Sheet4!$F$2:$F$11,0)),1,0)+IF(ISNUMBER(MATCH(E537,Sheet4!$F$2:$F$11,0)),1,0)+IF(ISNUMBER(MATCH(F537,Sheet4!$F$2:$F$11,0)),1,0)+IF(ISNUMBER(MATCH(G537,Sheet4!$F$2:$F$11,0)),1,0)+IF(ISNUMBER(MATCH(H537,Sheet4!$F$2:$F$11,0)),1,0)+IF(ISNUMBER(MATCH(I537,Sheet4!$F$2:$F$11,0)),1,0)+IF(ISNUMBER(MATCH(J537,Sheet4!$F$2:$F$11,0)),1,0))</f>
        <v>0</v>
      </c>
      <c r="P537" s="40" t="str">
        <f>IFERROR(INDEX(Sheet4!$G:$G,MATCH(Sheet1!B537,Sheet4!$F:$F,0))+INDEX(Sheet4!$G:$G,MATCH(Sheet1!C537,Sheet4!$F:$F,0))+INDEX(Sheet4!$G:$G,MATCH(Sheet1!D537,Sheet4!$F:$F,0))+INDEX(Sheet4!$G:$G,MATCH(Sheet1!E537,Sheet4!$F:$F,0))+INDEX(Sheet4!$G:$G,MATCH(Sheet1!F537,Sheet4!$F:$F,0))+INDEX(Sheet4!$G:$G,MATCH(Sheet1!G537,Sheet4!$F:$F,0))+INDEX(Sheet4!$G:$G,MATCH(Sheet1!H537,Sheet4!$F:$F,0))+INDEX(Sheet4!$G:$G,MATCH(Sheet1!I537,Sheet4!$F:$F,0))+INDEX(Sheet4!$G:$G,MATCH(Sheet1!J537,Sheet4!$F:$F,0)),"")</f>
        <v/>
      </c>
      <c r="AF537">
        <f ref="AF537:AF600" si="157" t="shared">IF(A537="✓",AF536+1,AF536)</f>
        <v>0</v>
      </c>
      <c r="AH537">
        <v>514</v>
      </c>
      <c r="AI537" t="str">
        <f si="156" t="shared"/>
        <v>Ben SimmonsDe'Aaron FoxDevin BookerMonte MorrisJoe InglesJae CrowderPaul MillsapTrey LylesKarl-Anthony Towns</v>
      </c>
      <c r="AJ537">
        <f ref="AJ537:AJ600" si="158" t="shared">IF(ISNUMBER(SEARCH(B537,VLOOKUP($AH$20,$AH$24:$AI$2023,2,FALSE))),1,0)</f>
        <v>0</v>
      </c>
      <c r="AK537">
        <f ref="AK537:AK600" si="159" t="shared">IF(ISNUMBER(SEARCH(C537,VLOOKUP($AH$20,$AH$24:$AI$2023,2,FALSE))),1,0)</f>
        <v>0</v>
      </c>
      <c r="AL537">
        <f ref="AL537:AL600" si="160" t="shared">IF(ISNUMBER(SEARCH(D537,VLOOKUP($AH$20,$AH$24:$AI$2023,2,FALSE))),1,0)</f>
        <v>0</v>
      </c>
      <c r="AM537">
        <f ref="AM537:AM600" si="161" t="shared">IF(ISNUMBER(SEARCH(E537,VLOOKUP($AH$20,$AH$24:$AI$2023,2,FALSE))),1,0)</f>
        <v>0</v>
      </c>
      <c r="AN537">
        <f ref="AN537:AN600" si="162" t="shared">IF(ISNUMBER(SEARCH(F537,VLOOKUP($AH$20,$AH$24:$AI$2023,2,FALSE))),1,0)</f>
        <v>0</v>
      </c>
      <c r="AO537">
        <f ref="AO537:AO600" si="163" t="shared">IF(ISNUMBER(SEARCH(G537,VLOOKUP($AH$20,$AH$24:$AI$2023,2,FALSE))),1,0)</f>
        <v>0</v>
      </c>
      <c r="AP537">
        <f ref="AP537:AP600" si="164" t="shared">IF(ISNUMBER(SEARCH(H537,VLOOKUP($AH$20,$AH$24:$AI$2023,2,FALSE))),1,0)</f>
        <v>0</v>
      </c>
      <c r="AQ537">
        <f ref="AQ537:AQ600" si="165" t="shared">IF(ISNUMBER(SEARCH(I537,VLOOKUP($AH$20,$AH$24:$AI$2023,2,FALSE))),1,0)</f>
        <v>0</v>
      </c>
      <c r="AR537">
        <f ref="AR537:AR600" si="166" t="shared">IF(ISNUMBER(SEARCH(J537,VLOOKUP($AH$20,$AH$24:$AI$2023,2,FALSE))),1,0)</f>
        <v>0</v>
      </c>
      <c r="AS537">
        <f ref="AS537:AS600" si="167" t="shared">SUM(AJ537:AR537)</f>
        <v>0</v>
      </c>
      <c r="AU537" t="str">
        <f>IFERROR(VLOOKUP(C537,Results!$A$2:$B$240,2,FALSE)+VLOOKUP(D537,Results!$A$2:$B$240,2,FALSE)+VLOOKUP(E537,Results!$A$2:$B$240,2,FALSE)+VLOOKUP(F537,Results!$A$2:$B$240,2,FALSE)+VLOOKUP(G537,Results!$A$2:$B$240,2,FALSE)+VLOOKUP(H537,Results!$A$2:$B$240,2,FALSE)+VLOOKUP(I537,Results!$A$2:$B$240,2,FALSE)+VLOOKUP(J537,Results!$A$2:$B$240,2,FALSE)+VLOOKUP(B537,Results!$A$2:$B$240,2,FALSE)-MIN(VLOOKUP(C537,Results!$A$2:$B$240,2,FALSE),VLOOKUP(D537,Results!$A$2:$B$240,2,FALSE),VLOOKUP(E537,Results!$A$2:$B$240,2,FALSE),VLOOKUP(F537,Results!$A$2:$B$240,2,FALSE),VLOOKUP(G537,Results!$A$2:$B$240,2,FALSE),VLOOKUP(H537,Results!$A$2:$B$240,2,FALSE),VLOOKUP(I537,Results!$A$2:$B$240,2,FALSE),VLOOKUP(J537,Results!$A$2:$B$240,2,FALSE),VLOOKUP(B537,Results!$A$2:$B$240,2,FALSE)),"")</f>
        <v/>
      </c>
    </row>
    <row customHeight="1" ht="18.75" r="538" spans="2:47" x14ac:dyDescent="0.3">
      <c r="B538" t="s">
        <v>166</v>
      </c>
      <c r="C538" t="s">
        <v>87</v>
      </c>
      <c r="D538" t="s">
        <v>173</v>
      </c>
      <c r="E538" t="s">
        <v>146</v>
      </c>
      <c r="F538" t="s">
        <v>179</v>
      </c>
      <c r="G538" t="s">
        <v>159</v>
      </c>
      <c r="H538" t="s">
        <v>152</v>
      </c>
      <c r="I538" t="s">
        <v>103</v>
      </c>
      <c r="J538" t="s">
        <v>188</v>
      </c>
      <c r="K538" t="n">
        <v>14.0</v>
      </c>
      <c r="L538" s="30">
        <f si="154" t="shared"/>
        <v>0</v>
      </c>
      <c r="M538" s="6"/>
      <c r="N538" s="35" t="str">
        <f si="155" t="shared"/>
        <v/>
      </c>
      <c r="O538" s="59">
        <f>(IF(ISNUMBER(MATCH(B538,Sheet4!$K$92:$K$101,0)),1,0)+IF(ISNUMBER(MATCH(C538,Sheet4!$K$92:$K$101,0)),1,0)+IF(ISNUMBER(MATCH(D538,Sheet4!$K$92:$K$101,0)),1,0)+IF(ISNUMBER(MATCH(E538,Sheet4!$K$92:$K$101,0)),1,0)+IF(ISNUMBER(MATCH(F538,Sheet4!$K$92:$K$101,0)),1,0)+IF(ISNUMBER(MATCH(G538,Sheet4!$K$92:$K$101,0)),1,0)+IF(ISNUMBER(MATCH(H538,Sheet4!$K$92:$K$101,0)),1,0)+IF(ISNUMBER(MATCH(I538,Sheet4!$K$92:$K$101,0)),1,0)+IF(ISNUMBER(MATCH(J538,Sheet4!$K$92:$K$101,0)),1,0))
-
(IF(ISNUMBER(MATCH(B538,Sheet4!$F$2:$F$11,0)),1,0)+IF(ISNUMBER(MATCH(C538,Sheet4!$F$2:$F$11,0)),1,0)+IF(ISNUMBER(MATCH(D538,Sheet4!$F$2:$F$11,0)),1,0)+IF(ISNUMBER(MATCH(E538,Sheet4!$F$2:$F$11,0)),1,0)+IF(ISNUMBER(MATCH(F538,Sheet4!$F$2:$F$11,0)),1,0)+IF(ISNUMBER(MATCH(G538,Sheet4!$F$2:$F$11,0)),1,0)+IF(ISNUMBER(MATCH(H538,Sheet4!$F$2:$F$11,0)),1,0)+IF(ISNUMBER(MATCH(I538,Sheet4!$F$2:$F$11,0)),1,0)+IF(ISNUMBER(MATCH(J538,Sheet4!$F$2:$F$11,0)),1,0))</f>
        <v>0</v>
      </c>
      <c r="P538" s="40" t="str">
        <f>IFERROR(INDEX(Sheet4!$G:$G,MATCH(Sheet1!B538,Sheet4!$F:$F,0))+INDEX(Sheet4!$G:$G,MATCH(Sheet1!C538,Sheet4!$F:$F,0))+INDEX(Sheet4!$G:$G,MATCH(Sheet1!D538,Sheet4!$F:$F,0))+INDEX(Sheet4!$G:$G,MATCH(Sheet1!E538,Sheet4!$F:$F,0))+INDEX(Sheet4!$G:$G,MATCH(Sheet1!F538,Sheet4!$F:$F,0))+INDEX(Sheet4!$G:$G,MATCH(Sheet1!G538,Sheet4!$F:$F,0))+INDEX(Sheet4!$G:$G,MATCH(Sheet1!H538,Sheet4!$F:$F,0))+INDEX(Sheet4!$G:$G,MATCH(Sheet1!I538,Sheet4!$F:$F,0))+INDEX(Sheet4!$G:$G,MATCH(Sheet1!J538,Sheet4!$F:$F,0)),"")</f>
        <v/>
      </c>
      <c r="AF538">
        <f si="157" t="shared"/>
        <v>0</v>
      </c>
      <c r="AH538">
        <v>515</v>
      </c>
      <c r="AI538" t="str">
        <f si="156" t="shared"/>
        <v>Ben SimmonsRicky RubioDevin BookerMonte MorrisKelly OubreCorey BrewerPaul MillsapJonah BoldenJoel Embiid</v>
      </c>
      <c r="AJ538">
        <f si="158" t="shared"/>
        <v>0</v>
      </c>
      <c r="AK538">
        <f si="159" t="shared"/>
        <v>0</v>
      </c>
      <c r="AL538">
        <f si="160" t="shared"/>
        <v>0</v>
      </c>
      <c r="AM538">
        <f si="161" t="shared"/>
        <v>0</v>
      </c>
      <c r="AN538">
        <f si="162" t="shared"/>
        <v>0</v>
      </c>
      <c r="AO538">
        <f si="163" t="shared"/>
        <v>0</v>
      </c>
      <c r="AP538">
        <f si="164" t="shared"/>
        <v>0</v>
      </c>
      <c r="AQ538">
        <f si="165" t="shared"/>
        <v>0</v>
      </c>
      <c r="AR538">
        <f si="166" t="shared"/>
        <v>0</v>
      </c>
      <c r="AS538">
        <f si="167" t="shared"/>
        <v>0</v>
      </c>
      <c r="AU538" t="str">
        <f>IFERROR(VLOOKUP(C538,Results!$A$2:$B$240,2,FALSE)+VLOOKUP(D538,Results!$A$2:$B$240,2,FALSE)+VLOOKUP(E538,Results!$A$2:$B$240,2,FALSE)+VLOOKUP(F538,Results!$A$2:$B$240,2,FALSE)+VLOOKUP(G538,Results!$A$2:$B$240,2,FALSE)+VLOOKUP(H538,Results!$A$2:$B$240,2,FALSE)+VLOOKUP(I538,Results!$A$2:$B$240,2,FALSE)+VLOOKUP(J538,Results!$A$2:$B$240,2,FALSE)+VLOOKUP(B538,Results!$A$2:$B$240,2,FALSE)-MIN(VLOOKUP(C538,Results!$A$2:$B$240,2,FALSE),VLOOKUP(D538,Results!$A$2:$B$240,2,FALSE),VLOOKUP(E538,Results!$A$2:$B$240,2,FALSE),VLOOKUP(F538,Results!$A$2:$B$240,2,FALSE),VLOOKUP(G538,Results!$A$2:$B$240,2,FALSE),VLOOKUP(H538,Results!$A$2:$B$240,2,FALSE),VLOOKUP(I538,Results!$A$2:$B$240,2,FALSE),VLOOKUP(J538,Results!$A$2:$B$240,2,FALSE),VLOOKUP(B538,Results!$A$2:$B$240,2,FALSE)),"")</f>
        <v/>
      </c>
    </row>
    <row customHeight="1" ht="18.75" r="539" spans="2:47" x14ac:dyDescent="0.3">
      <c r="B539" t="s">
        <v>166</v>
      </c>
      <c r="C539" t="s">
        <v>170</v>
      </c>
      <c r="D539" t="s">
        <v>174</v>
      </c>
      <c r="E539" t="s">
        <v>146</v>
      </c>
      <c r="F539" t="s">
        <v>96</v>
      </c>
      <c r="G539" t="s">
        <v>178</v>
      </c>
      <c r="H539" t="s">
        <v>153</v>
      </c>
      <c r="I539" t="s">
        <v>181</v>
      </c>
      <c r="J539" t="s">
        <v>186</v>
      </c>
      <c r="K539" t="n">
        <v>14.0</v>
      </c>
      <c r="L539" s="30">
        <f si="154" t="shared"/>
        <v>0</v>
      </c>
      <c r="M539" s="6"/>
      <c r="N539" s="35" t="str">
        <f si="155" t="shared"/>
        <v/>
      </c>
      <c r="O539" s="59">
        <f>(IF(ISNUMBER(MATCH(B539,Sheet4!$K$92:$K$101,0)),1,0)+IF(ISNUMBER(MATCH(C539,Sheet4!$K$92:$K$101,0)),1,0)+IF(ISNUMBER(MATCH(D539,Sheet4!$K$92:$K$101,0)),1,0)+IF(ISNUMBER(MATCH(E539,Sheet4!$K$92:$K$101,0)),1,0)+IF(ISNUMBER(MATCH(F539,Sheet4!$K$92:$K$101,0)),1,0)+IF(ISNUMBER(MATCH(G539,Sheet4!$K$92:$K$101,0)),1,0)+IF(ISNUMBER(MATCH(H539,Sheet4!$K$92:$K$101,0)),1,0)+IF(ISNUMBER(MATCH(I539,Sheet4!$K$92:$K$101,0)),1,0)+IF(ISNUMBER(MATCH(J539,Sheet4!$K$92:$K$101,0)),1,0))
-
(IF(ISNUMBER(MATCH(B539,Sheet4!$F$2:$F$11,0)),1,0)+IF(ISNUMBER(MATCH(C539,Sheet4!$F$2:$F$11,0)),1,0)+IF(ISNUMBER(MATCH(D539,Sheet4!$F$2:$F$11,0)),1,0)+IF(ISNUMBER(MATCH(E539,Sheet4!$F$2:$F$11,0)),1,0)+IF(ISNUMBER(MATCH(F539,Sheet4!$F$2:$F$11,0)),1,0)+IF(ISNUMBER(MATCH(G539,Sheet4!$F$2:$F$11,0)),1,0)+IF(ISNUMBER(MATCH(H539,Sheet4!$F$2:$F$11,0)),1,0)+IF(ISNUMBER(MATCH(I539,Sheet4!$F$2:$F$11,0)),1,0)+IF(ISNUMBER(MATCH(J539,Sheet4!$F$2:$F$11,0)),1,0))</f>
        <v>0</v>
      </c>
      <c r="P539" s="40" t="str">
        <f>IFERROR(INDEX(Sheet4!$G:$G,MATCH(Sheet1!B539,Sheet4!$F:$F,0))+INDEX(Sheet4!$G:$G,MATCH(Sheet1!C539,Sheet4!$F:$F,0))+INDEX(Sheet4!$G:$G,MATCH(Sheet1!D539,Sheet4!$F:$F,0))+INDEX(Sheet4!$G:$G,MATCH(Sheet1!E539,Sheet4!$F:$F,0))+INDEX(Sheet4!$G:$G,MATCH(Sheet1!F539,Sheet4!$F:$F,0))+INDEX(Sheet4!$G:$G,MATCH(Sheet1!G539,Sheet4!$F:$F,0))+INDEX(Sheet4!$G:$G,MATCH(Sheet1!H539,Sheet4!$F:$F,0))+INDEX(Sheet4!$G:$G,MATCH(Sheet1!I539,Sheet4!$F:$F,0))+INDEX(Sheet4!$G:$G,MATCH(Sheet1!J539,Sheet4!$F:$F,0)),"")</f>
        <v/>
      </c>
      <c r="AF539">
        <f si="157" t="shared"/>
        <v>0</v>
      </c>
      <c r="AH539">
        <v>516</v>
      </c>
      <c r="AI539" t="str">
        <f si="156" t="shared"/>
        <v>Ben SimmonsRicky RubioDonovan MitchellMonte MorrisKelly OubreGerald GreenMarvin BagleyPaul MillsapRudy Gobert</v>
      </c>
      <c r="AJ539">
        <f si="158" t="shared"/>
        <v>0</v>
      </c>
      <c r="AK539">
        <f si="159" t="shared"/>
        <v>0</v>
      </c>
      <c r="AL539">
        <f si="160" t="shared"/>
        <v>0</v>
      </c>
      <c r="AM539">
        <f si="161" t="shared"/>
        <v>0</v>
      </c>
      <c r="AN539">
        <f si="162" t="shared"/>
        <v>0</v>
      </c>
      <c r="AO539">
        <f si="163" t="shared"/>
        <v>0</v>
      </c>
      <c r="AP539">
        <f si="164" t="shared"/>
        <v>0</v>
      </c>
      <c r="AQ539">
        <f si="165" t="shared"/>
        <v>0</v>
      </c>
      <c r="AR539">
        <f si="166" t="shared"/>
        <v>0</v>
      </c>
      <c r="AS539">
        <f si="167" t="shared"/>
        <v>0</v>
      </c>
      <c r="AU539" t="str">
        <f>IFERROR(VLOOKUP(C539,Results!$A$2:$B$240,2,FALSE)+VLOOKUP(D539,Results!$A$2:$B$240,2,FALSE)+VLOOKUP(E539,Results!$A$2:$B$240,2,FALSE)+VLOOKUP(F539,Results!$A$2:$B$240,2,FALSE)+VLOOKUP(G539,Results!$A$2:$B$240,2,FALSE)+VLOOKUP(H539,Results!$A$2:$B$240,2,FALSE)+VLOOKUP(I539,Results!$A$2:$B$240,2,FALSE)+VLOOKUP(J539,Results!$A$2:$B$240,2,FALSE)+VLOOKUP(B539,Results!$A$2:$B$240,2,FALSE)-MIN(VLOOKUP(C539,Results!$A$2:$B$240,2,FALSE),VLOOKUP(D539,Results!$A$2:$B$240,2,FALSE),VLOOKUP(E539,Results!$A$2:$B$240,2,FALSE),VLOOKUP(F539,Results!$A$2:$B$240,2,FALSE),VLOOKUP(G539,Results!$A$2:$B$240,2,FALSE),VLOOKUP(H539,Results!$A$2:$B$240,2,FALSE),VLOOKUP(I539,Results!$A$2:$B$240,2,FALSE),VLOOKUP(J539,Results!$A$2:$B$240,2,FALSE),VLOOKUP(B539,Results!$A$2:$B$240,2,FALSE)),"")</f>
        <v/>
      </c>
    </row>
    <row customHeight="1" ht="18.75" r="540" spans="2:47" x14ac:dyDescent="0.3">
      <c r="B540" t="s">
        <v>166</v>
      </c>
      <c r="C540" t="s">
        <v>116</v>
      </c>
      <c r="D540" t="s">
        <v>145</v>
      </c>
      <c r="E540" t="s">
        <v>146</v>
      </c>
      <c r="F540" t="s">
        <v>150</v>
      </c>
      <c r="G540" t="s">
        <v>159</v>
      </c>
      <c r="H540" t="s">
        <v>181</v>
      </c>
      <c r="I540" t="s">
        <v>152</v>
      </c>
      <c r="J540" t="s">
        <v>187</v>
      </c>
      <c r="K540" t="n">
        <v>14.0</v>
      </c>
      <c r="L540" s="30">
        <f si="154" t="shared"/>
        <v>0</v>
      </c>
      <c r="M540" s="6"/>
      <c r="N540" s="35" t="str">
        <f si="155" t="shared"/>
        <v/>
      </c>
      <c r="O540" s="59">
        <f>(IF(ISNUMBER(MATCH(B540,Sheet4!$K$92:$K$101,0)),1,0)+IF(ISNUMBER(MATCH(C540,Sheet4!$K$92:$K$101,0)),1,0)+IF(ISNUMBER(MATCH(D540,Sheet4!$K$92:$K$101,0)),1,0)+IF(ISNUMBER(MATCH(E540,Sheet4!$K$92:$K$101,0)),1,0)+IF(ISNUMBER(MATCH(F540,Sheet4!$K$92:$K$101,0)),1,0)+IF(ISNUMBER(MATCH(G540,Sheet4!$K$92:$K$101,0)),1,0)+IF(ISNUMBER(MATCH(H540,Sheet4!$K$92:$K$101,0)),1,0)+IF(ISNUMBER(MATCH(I540,Sheet4!$K$92:$K$101,0)),1,0)+IF(ISNUMBER(MATCH(J540,Sheet4!$K$92:$K$101,0)),1,0))
-
(IF(ISNUMBER(MATCH(B540,Sheet4!$F$2:$F$11,0)),1,0)+IF(ISNUMBER(MATCH(C540,Sheet4!$F$2:$F$11,0)),1,0)+IF(ISNUMBER(MATCH(D540,Sheet4!$F$2:$F$11,0)),1,0)+IF(ISNUMBER(MATCH(E540,Sheet4!$F$2:$F$11,0)),1,0)+IF(ISNUMBER(MATCH(F540,Sheet4!$F$2:$F$11,0)),1,0)+IF(ISNUMBER(MATCH(G540,Sheet4!$F$2:$F$11,0)),1,0)+IF(ISNUMBER(MATCH(H540,Sheet4!$F$2:$F$11,0)),1,0)+IF(ISNUMBER(MATCH(I540,Sheet4!$F$2:$F$11,0)),1,0)+IF(ISNUMBER(MATCH(J540,Sheet4!$F$2:$F$11,0)),1,0))</f>
        <v>0</v>
      </c>
      <c r="P540" s="40" t="str">
        <f>IFERROR(INDEX(Sheet4!$G:$G,MATCH(Sheet1!B540,Sheet4!$F:$F,0))+INDEX(Sheet4!$G:$G,MATCH(Sheet1!C540,Sheet4!$F:$F,0))+INDEX(Sheet4!$G:$G,MATCH(Sheet1!D540,Sheet4!$F:$F,0))+INDEX(Sheet4!$G:$G,MATCH(Sheet1!E540,Sheet4!$F:$F,0))+INDEX(Sheet4!$G:$G,MATCH(Sheet1!F540,Sheet4!$F:$F,0))+INDEX(Sheet4!$G:$G,MATCH(Sheet1!G540,Sheet4!$F:$F,0))+INDEX(Sheet4!$G:$G,MATCH(Sheet1!H540,Sheet4!$F:$F,0))+INDEX(Sheet4!$G:$G,MATCH(Sheet1!I540,Sheet4!$F:$F,0))+INDEX(Sheet4!$G:$G,MATCH(Sheet1!J540,Sheet4!$F:$F,0)),"")</f>
        <v/>
      </c>
      <c r="AF540">
        <f si="157" t="shared"/>
        <v>0</v>
      </c>
      <c r="AH540">
        <v>517</v>
      </c>
      <c r="AI540" t="str">
        <f si="156" t="shared"/>
        <v>Ben SimmonsDe'Aaron FoxDevin BookerJimmy ButlerMikal BridgesDeAndre' BembryJosh JacksonTrey LylesDeandre Ayton</v>
      </c>
      <c r="AJ540">
        <f si="158" t="shared"/>
        <v>0</v>
      </c>
      <c r="AK540">
        <f si="159" t="shared"/>
        <v>0</v>
      </c>
      <c r="AL540">
        <f si="160" t="shared"/>
        <v>0</v>
      </c>
      <c r="AM540">
        <f si="161" t="shared"/>
        <v>0</v>
      </c>
      <c r="AN540">
        <f si="162" t="shared"/>
        <v>0</v>
      </c>
      <c r="AO540">
        <f si="163" t="shared"/>
        <v>0</v>
      </c>
      <c r="AP540">
        <f si="164" t="shared"/>
        <v>0</v>
      </c>
      <c r="AQ540">
        <f si="165" t="shared"/>
        <v>0</v>
      </c>
      <c r="AR540">
        <f si="166" t="shared"/>
        <v>0</v>
      </c>
      <c r="AS540">
        <f si="167" t="shared"/>
        <v>0</v>
      </c>
      <c r="AU540" t="str">
        <f>IFERROR(VLOOKUP(C540,Results!$A$2:$B$240,2,FALSE)+VLOOKUP(D540,Results!$A$2:$B$240,2,FALSE)+VLOOKUP(E540,Results!$A$2:$B$240,2,FALSE)+VLOOKUP(F540,Results!$A$2:$B$240,2,FALSE)+VLOOKUP(G540,Results!$A$2:$B$240,2,FALSE)+VLOOKUP(H540,Results!$A$2:$B$240,2,FALSE)+VLOOKUP(I540,Results!$A$2:$B$240,2,FALSE)+VLOOKUP(J540,Results!$A$2:$B$240,2,FALSE)+VLOOKUP(B540,Results!$A$2:$B$240,2,FALSE)-MIN(VLOOKUP(C540,Results!$A$2:$B$240,2,FALSE),VLOOKUP(D540,Results!$A$2:$B$240,2,FALSE),VLOOKUP(E540,Results!$A$2:$B$240,2,FALSE),VLOOKUP(F540,Results!$A$2:$B$240,2,FALSE),VLOOKUP(G540,Results!$A$2:$B$240,2,FALSE),VLOOKUP(H540,Results!$A$2:$B$240,2,FALSE),VLOOKUP(I540,Results!$A$2:$B$240,2,FALSE),VLOOKUP(J540,Results!$A$2:$B$240,2,FALSE),VLOOKUP(B540,Results!$A$2:$B$240,2,FALSE)),"")</f>
        <v/>
      </c>
    </row>
    <row customHeight="1" ht="18.75" r="541" spans="2:47" x14ac:dyDescent="0.3">
      <c r="B541" t="s">
        <v>166</v>
      </c>
      <c r="C541" t="s">
        <v>171</v>
      </c>
      <c r="D541" t="s">
        <v>89</v>
      </c>
      <c r="E541" t="s">
        <v>146</v>
      </c>
      <c r="F541" t="s">
        <v>150</v>
      </c>
      <c r="G541" t="s">
        <v>177</v>
      </c>
      <c r="H541" t="s">
        <v>93</v>
      </c>
      <c r="I541" t="s">
        <v>181</v>
      </c>
      <c r="J541" t="s">
        <v>186</v>
      </c>
      <c r="K541" t="n">
        <v>14.0</v>
      </c>
      <c r="L541" s="30">
        <f si="154" t="shared"/>
        <v>0</v>
      </c>
      <c r="M541" s="6"/>
      <c r="N541" s="35" t="str">
        <f si="155" t="shared"/>
        <v/>
      </c>
      <c r="O541" s="59">
        <f>(IF(ISNUMBER(MATCH(B541,Sheet4!$K$92:$K$101,0)),1,0)+IF(ISNUMBER(MATCH(C541,Sheet4!$K$92:$K$101,0)),1,0)+IF(ISNUMBER(MATCH(D541,Sheet4!$K$92:$K$101,0)),1,0)+IF(ISNUMBER(MATCH(E541,Sheet4!$K$92:$K$101,0)),1,0)+IF(ISNUMBER(MATCH(F541,Sheet4!$K$92:$K$101,0)),1,0)+IF(ISNUMBER(MATCH(G541,Sheet4!$K$92:$K$101,0)),1,0)+IF(ISNUMBER(MATCH(H541,Sheet4!$K$92:$K$101,0)),1,0)+IF(ISNUMBER(MATCH(I541,Sheet4!$K$92:$K$101,0)),1,0)+IF(ISNUMBER(MATCH(J541,Sheet4!$K$92:$K$101,0)),1,0))
-
(IF(ISNUMBER(MATCH(B541,Sheet4!$F$2:$F$11,0)),1,0)+IF(ISNUMBER(MATCH(C541,Sheet4!$F$2:$F$11,0)),1,0)+IF(ISNUMBER(MATCH(D541,Sheet4!$F$2:$F$11,0)),1,0)+IF(ISNUMBER(MATCH(E541,Sheet4!$F$2:$F$11,0)),1,0)+IF(ISNUMBER(MATCH(F541,Sheet4!$F$2:$F$11,0)),1,0)+IF(ISNUMBER(MATCH(G541,Sheet4!$F$2:$F$11,0)),1,0)+IF(ISNUMBER(MATCH(H541,Sheet4!$F$2:$F$11,0)),1,0)+IF(ISNUMBER(MATCH(I541,Sheet4!$F$2:$F$11,0)),1,0)+IF(ISNUMBER(MATCH(J541,Sheet4!$F$2:$F$11,0)),1,0))</f>
        <v>0</v>
      </c>
      <c r="P541" s="40" t="str">
        <f>IFERROR(INDEX(Sheet4!$G:$G,MATCH(Sheet1!B541,Sheet4!$F:$F,0))+INDEX(Sheet4!$G:$G,MATCH(Sheet1!C541,Sheet4!$F:$F,0))+INDEX(Sheet4!$G:$G,MATCH(Sheet1!D541,Sheet4!$F:$F,0))+INDEX(Sheet4!$G:$G,MATCH(Sheet1!E541,Sheet4!$F:$F,0))+INDEX(Sheet4!$G:$G,MATCH(Sheet1!F541,Sheet4!$F:$F,0))+INDEX(Sheet4!$G:$G,MATCH(Sheet1!G541,Sheet4!$F:$F,0))+INDEX(Sheet4!$G:$G,MATCH(Sheet1!H541,Sheet4!$F:$F,0))+INDEX(Sheet4!$G:$G,MATCH(Sheet1!I541,Sheet4!$F:$F,0))+INDEX(Sheet4!$G:$G,MATCH(Sheet1!J541,Sheet4!$F:$F,0)),"")</f>
        <v/>
      </c>
      <c r="AF541">
        <f si="157" t="shared"/>
        <v>0</v>
      </c>
      <c r="AH541">
        <v>518</v>
      </c>
      <c r="AI541" t="str">
        <f si="156" t="shared"/>
        <v>Ricky RubioIsaiah CanaanDevin BookerBuddy HieldKelly OubreJae CrowderKenneth FariedJosh JacksonKarl-Anthony Towns</v>
      </c>
      <c r="AJ541">
        <f si="158" t="shared"/>
        <v>0</v>
      </c>
      <c r="AK541">
        <f si="159" t="shared"/>
        <v>0</v>
      </c>
      <c r="AL541">
        <f si="160" t="shared"/>
        <v>0</v>
      </c>
      <c r="AM541">
        <f si="161" t="shared"/>
        <v>0</v>
      </c>
      <c r="AN541">
        <f si="162" t="shared"/>
        <v>0</v>
      </c>
      <c r="AO541">
        <f si="163" t="shared"/>
        <v>0</v>
      </c>
      <c r="AP541">
        <f si="164" t="shared"/>
        <v>0</v>
      </c>
      <c r="AQ541">
        <f si="165" t="shared"/>
        <v>0</v>
      </c>
      <c r="AR541">
        <f si="166" t="shared"/>
        <v>0</v>
      </c>
      <c r="AS541">
        <f si="167" t="shared"/>
        <v>0</v>
      </c>
      <c r="AU541" t="str">
        <f>IFERROR(VLOOKUP(C541,Results!$A$2:$B$240,2,FALSE)+VLOOKUP(D541,Results!$A$2:$B$240,2,FALSE)+VLOOKUP(E541,Results!$A$2:$B$240,2,FALSE)+VLOOKUP(F541,Results!$A$2:$B$240,2,FALSE)+VLOOKUP(G541,Results!$A$2:$B$240,2,FALSE)+VLOOKUP(H541,Results!$A$2:$B$240,2,FALSE)+VLOOKUP(I541,Results!$A$2:$B$240,2,FALSE)+VLOOKUP(J541,Results!$A$2:$B$240,2,FALSE)+VLOOKUP(B541,Results!$A$2:$B$240,2,FALSE)-MIN(VLOOKUP(C541,Results!$A$2:$B$240,2,FALSE),VLOOKUP(D541,Results!$A$2:$B$240,2,FALSE),VLOOKUP(E541,Results!$A$2:$B$240,2,FALSE),VLOOKUP(F541,Results!$A$2:$B$240,2,FALSE),VLOOKUP(G541,Results!$A$2:$B$240,2,FALSE),VLOOKUP(H541,Results!$A$2:$B$240,2,FALSE),VLOOKUP(I541,Results!$A$2:$B$240,2,FALSE),VLOOKUP(J541,Results!$A$2:$B$240,2,FALSE),VLOOKUP(B541,Results!$A$2:$B$240,2,FALSE)),"")</f>
        <v/>
      </c>
    </row>
    <row customHeight="1" ht="18.75" r="542" spans="2:47" x14ac:dyDescent="0.3">
      <c r="B542" t="s">
        <v>166</v>
      </c>
      <c r="C542" t="s">
        <v>170</v>
      </c>
      <c r="D542" t="s">
        <v>145</v>
      </c>
      <c r="E542" t="s">
        <v>146</v>
      </c>
      <c r="F542" t="s">
        <v>150</v>
      </c>
      <c r="G542" t="s">
        <v>90</v>
      </c>
      <c r="H542" t="s">
        <v>181</v>
      </c>
      <c r="I542" t="s">
        <v>183</v>
      </c>
      <c r="J542" t="s">
        <v>187</v>
      </c>
      <c r="K542" t="n">
        <v>14.0</v>
      </c>
      <c r="L542" s="30">
        <f si="154" t="shared"/>
        <v>0</v>
      </c>
      <c r="M542" s="6"/>
      <c r="N542" s="35" t="str">
        <f si="155" t="shared"/>
        <v/>
      </c>
      <c r="O542" s="59">
        <f>(IF(ISNUMBER(MATCH(B542,Sheet4!$K$92:$K$101,0)),1,0)+IF(ISNUMBER(MATCH(C542,Sheet4!$K$92:$K$101,0)),1,0)+IF(ISNUMBER(MATCH(D542,Sheet4!$K$92:$K$101,0)),1,0)+IF(ISNUMBER(MATCH(E542,Sheet4!$K$92:$K$101,0)),1,0)+IF(ISNUMBER(MATCH(F542,Sheet4!$K$92:$K$101,0)),1,0)+IF(ISNUMBER(MATCH(G542,Sheet4!$K$92:$K$101,0)),1,0)+IF(ISNUMBER(MATCH(H542,Sheet4!$K$92:$K$101,0)),1,0)+IF(ISNUMBER(MATCH(I542,Sheet4!$K$92:$K$101,0)),1,0)+IF(ISNUMBER(MATCH(J542,Sheet4!$K$92:$K$101,0)),1,0))
-
(IF(ISNUMBER(MATCH(B542,Sheet4!$F$2:$F$11,0)),1,0)+IF(ISNUMBER(MATCH(C542,Sheet4!$F$2:$F$11,0)),1,0)+IF(ISNUMBER(MATCH(D542,Sheet4!$F$2:$F$11,0)),1,0)+IF(ISNUMBER(MATCH(E542,Sheet4!$F$2:$F$11,0)),1,0)+IF(ISNUMBER(MATCH(F542,Sheet4!$F$2:$F$11,0)),1,0)+IF(ISNUMBER(MATCH(G542,Sheet4!$F$2:$F$11,0)),1,0)+IF(ISNUMBER(MATCH(H542,Sheet4!$F$2:$F$11,0)),1,0)+IF(ISNUMBER(MATCH(I542,Sheet4!$F$2:$F$11,0)),1,0)+IF(ISNUMBER(MATCH(J542,Sheet4!$F$2:$F$11,0)),1,0))</f>
        <v>0</v>
      </c>
      <c r="P542" s="40" t="str">
        <f>IFERROR(INDEX(Sheet4!$G:$G,MATCH(Sheet1!B542,Sheet4!$F:$F,0))+INDEX(Sheet4!$G:$G,MATCH(Sheet1!C542,Sheet4!$F:$F,0))+INDEX(Sheet4!$G:$G,MATCH(Sheet1!D542,Sheet4!$F:$F,0))+INDEX(Sheet4!$G:$G,MATCH(Sheet1!E542,Sheet4!$F:$F,0))+INDEX(Sheet4!$G:$G,MATCH(Sheet1!F542,Sheet4!$F:$F,0))+INDEX(Sheet4!$G:$G,MATCH(Sheet1!G542,Sheet4!$F:$F,0))+INDEX(Sheet4!$G:$G,MATCH(Sheet1!H542,Sheet4!$F:$F,0))+INDEX(Sheet4!$G:$G,MATCH(Sheet1!I542,Sheet4!$F:$F,0))+INDEX(Sheet4!$G:$G,MATCH(Sheet1!J542,Sheet4!$F:$F,0)),"")</f>
        <v/>
      </c>
      <c r="AF542">
        <f si="157" t="shared"/>
        <v>0</v>
      </c>
      <c r="AH542">
        <v>519</v>
      </c>
      <c r="AI542" t="str">
        <f si="156" t="shared"/>
        <v>Ben SimmonsTrae YoungDevin BookerMonte MorrisMikal BridgesJae CrowderJosh JacksonTrey LylesKarl-Anthony Towns</v>
      </c>
      <c r="AJ542">
        <f si="158" t="shared"/>
        <v>0</v>
      </c>
      <c r="AK542">
        <f si="159" t="shared"/>
        <v>0</v>
      </c>
      <c r="AL542">
        <f si="160" t="shared"/>
        <v>0</v>
      </c>
      <c r="AM542">
        <f si="161" t="shared"/>
        <v>0</v>
      </c>
      <c r="AN542">
        <f si="162" t="shared"/>
        <v>0</v>
      </c>
      <c r="AO542">
        <f si="163" t="shared"/>
        <v>0</v>
      </c>
      <c r="AP542">
        <f si="164" t="shared"/>
        <v>0</v>
      </c>
      <c r="AQ542">
        <f si="165" t="shared"/>
        <v>0</v>
      </c>
      <c r="AR542">
        <f si="166" t="shared"/>
        <v>0</v>
      </c>
      <c r="AS542">
        <f si="167" t="shared"/>
        <v>0</v>
      </c>
      <c r="AU542" t="str">
        <f>IFERROR(VLOOKUP(C542,Results!$A$2:$B$240,2,FALSE)+VLOOKUP(D542,Results!$A$2:$B$240,2,FALSE)+VLOOKUP(E542,Results!$A$2:$B$240,2,FALSE)+VLOOKUP(F542,Results!$A$2:$B$240,2,FALSE)+VLOOKUP(G542,Results!$A$2:$B$240,2,FALSE)+VLOOKUP(H542,Results!$A$2:$B$240,2,FALSE)+VLOOKUP(I542,Results!$A$2:$B$240,2,FALSE)+VLOOKUP(J542,Results!$A$2:$B$240,2,FALSE)+VLOOKUP(B542,Results!$A$2:$B$240,2,FALSE)-MIN(VLOOKUP(C542,Results!$A$2:$B$240,2,FALSE),VLOOKUP(D542,Results!$A$2:$B$240,2,FALSE),VLOOKUP(E542,Results!$A$2:$B$240,2,FALSE),VLOOKUP(F542,Results!$A$2:$B$240,2,FALSE),VLOOKUP(G542,Results!$A$2:$B$240,2,FALSE),VLOOKUP(H542,Results!$A$2:$B$240,2,FALSE),VLOOKUP(I542,Results!$A$2:$B$240,2,FALSE),VLOOKUP(J542,Results!$A$2:$B$240,2,FALSE),VLOOKUP(B542,Results!$A$2:$B$240,2,FALSE)),"")</f>
        <v/>
      </c>
    </row>
    <row customHeight="1" ht="18.75" r="543" spans="2:47" x14ac:dyDescent="0.3">
      <c r="B543" t="s">
        <v>166</v>
      </c>
      <c r="C543" t="s">
        <v>171</v>
      </c>
      <c r="D543" t="s">
        <v>145</v>
      </c>
      <c r="E543" t="s">
        <v>146</v>
      </c>
      <c r="F543" t="s">
        <v>100</v>
      </c>
      <c r="G543" t="s">
        <v>179</v>
      </c>
      <c r="H543" t="s">
        <v>152</v>
      </c>
      <c r="I543" t="s">
        <v>183</v>
      </c>
      <c r="J543" t="s">
        <v>186</v>
      </c>
      <c r="K543" t="n">
        <v>14.0</v>
      </c>
      <c r="L543" s="30">
        <f si="154" t="shared"/>
        <v>0</v>
      </c>
      <c r="M543" s="6"/>
      <c r="N543" s="35" t="str">
        <f si="155" t="shared"/>
        <v/>
      </c>
      <c r="O543" s="59">
        <f>(IF(ISNUMBER(MATCH(B543,Sheet4!$K$92:$K$101,0)),1,0)+IF(ISNUMBER(MATCH(C543,Sheet4!$K$92:$K$101,0)),1,0)+IF(ISNUMBER(MATCH(D543,Sheet4!$K$92:$K$101,0)),1,0)+IF(ISNUMBER(MATCH(E543,Sheet4!$K$92:$K$101,0)),1,0)+IF(ISNUMBER(MATCH(F543,Sheet4!$K$92:$K$101,0)),1,0)+IF(ISNUMBER(MATCH(G543,Sheet4!$K$92:$K$101,0)),1,0)+IF(ISNUMBER(MATCH(H543,Sheet4!$K$92:$K$101,0)),1,0)+IF(ISNUMBER(MATCH(I543,Sheet4!$K$92:$K$101,0)),1,0)+IF(ISNUMBER(MATCH(J543,Sheet4!$K$92:$K$101,0)),1,0))
-
(IF(ISNUMBER(MATCH(B543,Sheet4!$F$2:$F$11,0)),1,0)+IF(ISNUMBER(MATCH(C543,Sheet4!$F$2:$F$11,0)),1,0)+IF(ISNUMBER(MATCH(D543,Sheet4!$F$2:$F$11,0)),1,0)+IF(ISNUMBER(MATCH(E543,Sheet4!$F$2:$F$11,0)),1,0)+IF(ISNUMBER(MATCH(F543,Sheet4!$F$2:$F$11,0)),1,0)+IF(ISNUMBER(MATCH(G543,Sheet4!$F$2:$F$11,0)),1,0)+IF(ISNUMBER(MATCH(H543,Sheet4!$F$2:$F$11,0)),1,0)+IF(ISNUMBER(MATCH(I543,Sheet4!$F$2:$F$11,0)),1,0)+IF(ISNUMBER(MATCH(J543,Sheet4!$F$2:$F$11,0)),1,0))</f>
        <v>0</v>
      </c>
      <c r="P543" s="40" t="str">
        <f>IFERROR(INDEX(Sheet4!$G:$G,MATCH(Sheet1!B543,Sheet4!$F:$F,0))+INDEX(Sheet4!$G:$G,MATCH(Sheet1!C543,Sheet4!$F:$F,0))+INDEX(Sheet4!$G:$G,MATCH(Sheet1!D543,Sheet4!$F:$F,0))+INDEX(Sheet4!$G:$G,MATCH(Sheet1!E543,Sheet4!$F:$F,0))+INDEX(Sheet4!$G:$G,MATCH(Sheet1!F543,Sheet4!$F:$F,0))+INDEX(Sheet4!$G:$G,MATCH(Sheet1!G543,Sheet4!$F:$F,0))+INDEX(Sheet4!$G:$G,MATCH(Sheet1!H543,Sheet4!$F:$F,0))+INDEX(Sheet4!$G:$G,MATCH(Sheet1!I543,Sheet4!$F:$F,0))+INDEX(Sheet4!$G:$G,MATCH(Sheet1!J543,Sheet4!$F:$F,0)),"")</f>
        <v/>
      </c>
      <c r="AF543">
        <f si="157" t="shared"/>
        <v>0</v>
      </c>
      <c r="AH543">
        <v>520</v>
      </c>
      <c r="AI543" t="str">
        <f si="156" t="shared"/>
        <v>Ben SimmonsDe'Aaron FoxDevin BookerMonte MorrisKelly OubreCorey BrewerJohn CollinsMarvin BagleyWillie Cauley-Stein</v>
      </c>
      <c r="AJ543">
        <f si="158" t="shared"/>
        <v>0</v>
      </c>
      <c r="AK543">
        <f si="159" t="shared"/>
        <v>0</v>
      </c>
      <c r="AL543">
        <f si="160" t="shared"/>
        <v>0</v>
      </c>
      <c r="AM543">
        <f si="161" t="shared"/>
        <v>0</v>
      </c>
      <c r="AN543">
        <f si="162" t="shared"/>
        <v>0</v>
      </c>
      <c r="AO543">
        <f si="163" t="shared"/>
        <v>0</v>
      </c>
      <c r="AP543">
        <f si="164" t="shared"/>
        <v>0</v>
      </c>
      <c r="AQ543">
        <f si="165" t="shared"/>
        <v>0</v>
      </c>
      <c r="AR543">
        <f si="166" t="shared"/>
        <v>0</v>
      </c>
      <c r="AS543">
        <f si="167" t="shared"/>
        <v>0</v>
      </c>
      <c r="AU543" t="str">
        <f>IFERROR(VLOOKUP(C543,Results!$A$2:$B$240,2,FALSE)+VLOOKUP(D543,Results!$A$2:$B$240,2,FALSE)+VLOOKUP(E543,Results!$A$2:$B$240,2,FALSE)+VLOOKUP(F543,Results!$A$2:$B$240,2,FALSE)+VLOOKUP(G543,Results!$A$2:$B$240,2,FALSE)+VLOOKUP(H543,Results!$A$2:$B$240,2,FALSE)+VLOOKUP(I543,Results!$A$2:$B$240,2,FALSE)+VLOOKUP(J543,Results!$A$2:$B$240,2,FALSE)+VLOOKUP(B543,Results!$A$2:$B$240,2,FALSE)-MIN(VLOOKUP(C543,Results!$A$2:$B$240,2,FALSE),VLOOKUP(D543,Results!$A$2:$B$240,2,FALSE),VLOOKUP(E543,Results!$A$2:$B$240,2,FALSE),VLOOKUP(F543,Results!$A$2:$B$240,2,FALSE),VLOOKUP(G543,Results!$A$2:$B$240,2,FALSE),VLOOKUP(H543,Results!$A$2:$B$240,2,FALSE),VLOOKUP(I543,Results!$A$2:$B$240,2,FALSE),VLOOKUP(J543,Results!$A$2:$B$240,2,FALSE),VLOOKUP(B543,Results!$A$2:$B$240,2,FALSE)),"")</f>
        <v/>
      </c>
    </row>
    <row customHeight="1" ht="18.75" r="544" spans="2:47" x14ac:dyDescent="0.3">
      <c r="B544" t="s">
        <v>166</v>
      </c>
      <c r="C544" t="s">
        <v>167</v>
      </c>
      <c r="D544" t="s">
        <v>173</v>
      </c>
      <c r="E544" t="s">
        <v>146</v>
      </c>
      <c r="F544" t="s">
        <v>150</v>
      </c>
      <c r="G544" t="s">
        <v>159</v>
      </c>
      <c r="H544" t="s">
        <v>93</v>
      </c>
      <c r="I544" t="s">
        <v>181</v>
      </c>
      <c r="J544" t="s">
        <v>98</v>
      </c>
      <c r="K544" t="n">
        <v>14.0</v>
      </c>
      <c r="L544" s="30">
        <f si="154" t="shared"/>
        <v>0</v>
      </c>
      <c r="M544" s="6"/>
      <c r="N544" s="35" t="str">
        <f si="155" t="shared"/>
        <v/>
      </c>
      <c r="O544" s="59">
        <f>(IF(ISNUMBER(MATCH(B544,Sheet4!$K$92:$K$101,0)),1,0)+IF(ISNUMBER(MATCH(C544,Sheet4!$K$92:$K$101,0)),1,0)+IF(ISNUMBER(MATCH(D544,Sheet4!$K$92:$K$101,0)),1,0)+IF(ISNUMBER(MATCH(E544,Sheet4!$K$92:$K$101,0)),1,0)+IF(ISNUMBER(MATCH(F544,Sheet4!$K$92:$K$101,0)),1,0)+IF(ISNUMBER(MATCH(G544,Sheet4!$K$92:$K$101,0)),1,0)+IF(ISNUMBER(MATCH(H544,Sheet4!$K$92:$K$101,0)),1,0)+IF(ISNUMBER(MATCH(I544,Sheet4!$K$92:$K$101,0)),1,0)+IF(ISNUMBER(MATCH(J544,Sheet4!$K$92:$K$101,0)),1,0))
-
(IF(ISNUMBER(MATCH(B544,Sheet4!$F$2:$F$11,0)),1,0)+IF(ISNUMBER(MATCH(C544,Sheet4!$F$2:$F$11,0)),1,0)+IF(ISNUMBER(MATCH(D544,Sheet4!$F$2:$F$11,0)),1,0)+IF(ISNUMBER(MATCH(E544,Sheet4!$F$2:$F$11,0)),1,0)+IF(ISNUMBER(MATCH(F544,Sheet4!$F$2:$F$11,0)),1,0)+IF(ISNUMBER(MATCH(G544,Sheet4!$F$2:$F$11,0)),1,0)+IF(ISNUMBER(MATCH(H544,Sheet4!$F$2:$F$11,0)),1,0)+IF(ISNUMBER(MATCH(I544,Sheet4!$F$2:$F$11,0)),1,0)+IF(ISNUMBER(MATCH(J544,Sheet4!$F$2:$F$11,0)),1,0))</f>
        <v>0</v>
      </c>
      <c r="P544" s="40" t="str">
        <f>IFERROR(INDEX(Sheet4!$G:$G,MATCH(Sheet1!B544,Sheet4!$F:$F,0))+INDEX(Sheet4!$G:$G,MATCH(Sheet1!C544,Sheet4!$F:$F,0))+INDEX(Sheet4!$G:$G,MATCH(Sheet1!D544,Sheet4!$F:$F,0))+INDEX(Sheet4!$G:$G,MATCH(Sheet1!E544,Sheet4!$F:$F,0))+INDEX(Sheet4!$G:$G,MATCH(Sheet1!F544,Sheet4!$F:$F,0))+INDEX(Sheet4!$G:$G,MATCH(Sheet1!G544,Sheet4!$F:$F,0))+INDEX(Sheet4!$G:$G,MATCH(Sheet1!H544,Sheet4!$F:$F,0))+INDEX(Sheet4!$G:$G,MATCH(Sheet1!I544,Sheet4!$F:$F,0))+INDEX(Sheet4!$G:$G,MATCH(Sheet1!J544,Sheet4!$F:$F,0)),"")</f>
        <v/>
      </c>
      <c r="AF544">
        <f si="157" t="shared"/>
        <v>0</v>
      </c>
      <c r="AH544">
        <v>521</v>
      </c>
      <c r="AI544" t="str">
        <f si="156" t="shared"/>
        <v>De'Aaron FoxIsaiah CanaanDevin BookerMonte MorrisKelly OubreDeAndre' BembryKenneth FariedJosh JacksonJoel Embiid</v>
      </c>
      <c r="AJ544">
        <f si="158" t="shared"/>
        <v>0</v>
      </c>
      <c r="AK544">
        <f si="159" t="shared"/>
        <v>0</v>
      </c>
      <c r="AL544">
        <f si="160" t="shared"/>
        <v>0</v>
      </c>
      <c r="AM544">
        <f si="161" t="shared"/>
        <v>0</v>
      </c>
      <c r="AN544">
        <f si="162" t="shared"/>
        <v>0</v>
      </c>
      <c r="AO544">
        <f si="163" t="shared"/>
        <v>0</v>
      </c>
      <c r="AP544">
        <f si="164" t="shared"/>
        <v>0</v>
      </c>
      <c r="AQ544">
        <f si="165" t="shared"/>
        <v>0</v>
      </c>
      <c r="AR544">
        <f si="166" t="shared"/>
        <v>0</v>
      </c>
      <c r="AS544">
        <f si="167" t="shared"/>
        <v>0</v>
      </c>
      <c r="AU544" t="str">
        <f>IFERROR(VLOOKUP(C544,Results!$A$2:$B$240,2,FALSE)+VLOOKUP(D544,Results!$A$2:$B$240,2,FALSE)+VLOOKUP(E544,Results!$A$2:$B$240,2,FALSE)+VLOOKUP(F544,Results!$A$2:$B$240,2,FALSE)+VLOOKUP(G544,Results!$A$2:$B$240,2,FALSE)+VLOOKUP(H544,Results!$A$2:$B$240,2,FALSE)+VLOOKUP(I544,Results!$A$2:$B$240,2,FALSE)+VLOOKUP(J544,Results!$A$2:$B$240,2,FALSE)+VLOOKUP(B544,Results!$A$2:$B$240,2,FALSE)-MIN(VLOOKUP(C544,Results!$A$2:$B$240,2,FALSE),VLOOKUP(D544,Results!$A$2:$B$240,2,FALSE),VLOOKUP(E544,Results!$A$2:$B$240,2,FALSE),VLOOKUP(F544,Results!$A$2:$B$240,2,FALSE),VLOOKUP(G544,Results!$A$2:$B$240,2,FALSE),VLOOKUP(H544,Results!$A$2:$B$240,2,FALSE),VLOOKUP(I544,Results!$A$2:$B$240,2,FALSE),VLOOKUP(J544,Results!$A$2:$B$240,2,FALSE),VLOOKUP(B544,Results!$A$2:$B$240,2,FALSE)),"")</f>
        <v/>
      </c>
    </row>
    <row customHeight="1" ht="18.75" r="545" spans="2:47" x14ac:dyDescent="0.3">
      <c r="B545" t="s">
        <v>166</v>
      </c>
      <c r="C545" t="s">
        <v>170</v>
      </c>
      <c r="D545" t="s">
        <v>172</v>
      </c>
      <c r="E545" t="s">
        <v>174</v>
      </c>
      <c r="F545" t="s">
        <v>100</v>
      </c>
      <c r="G545" t="s">
        <v>105</v>
      </c>
      <c r="H545" t="s">
        <v>181</v>
      </c>
      <c r="I545" t="s">
        <v>152</v>
      </c>
      <c r="J545" t="s">
        <v>188</v>
      </c>
      <c r="K545" t="n">
        <v>14.0</v>
      </c>
      <c r="L545" s="30">
        <f si="154" t="shared"/>
        <v>0</v>
      </c>
      <c r="M545" s="6"/>
      <c r="N545" s="35" t="str">
        <f si="155" t="shared"/>
        <v/>
      </c>
      <c r="O545" s="59">
        <f>(IF(ISNUMBER(MATCH(B545,Sheet4!$K$92:$K$101,0)),1,0)+IF(ISNUMBER(MATCH(C545,Sheet4!$K$92:$K$101,0)),1,0)+IF(ISNUMBER(MATCH(D545,Sheet4!$K$92:$K$101,0)),1,0)+IF(ISNUMBER(MATCH(E545,Sheet4!$K$92:$K$101,0)),1,0)+IF(ISNUMBER(MATCH(F545,Sheet4!$K$92:$K$101,0)),1,0)+IF(ISNUMBER(MATCH(G545,Sheet4!$K$92:$K$101,0)),1,0)+IF(ISNUMBER(MATCH(H545,Sheet4!$K$92:$K$101,0)),1,0)+IF(ISNUMBER(MATCH(I545,Sheet4!$K$92:$K$101,0)),1,0)+IF(ISNUMBER(MATCH(J545,Sheet4!$K$92:$K$101,0)),1,0))
-
(IF(ISNUMBER(MATCH(B545,Sheet4!$F$2:$F$11,0)),1,0)+IF(ISNUMBER(MATCH(C545,Sheet4!$F$2:$F$11,0)),1,0)+IF(ISNUMBER(MATCH(D545,Sheet4!$F$2:$F$11,0)),1,0)+IF(ISNUMBER(MATCH(E545,Sheet4!$F$2:$F$11,0)),1,0)+IF(ISNUMBER(MATCH(F545,Sheet4!$F$2:$F$11,0)),1,0)+IF(ISNUMBER(MATCH(G545,Sheet4!$F$2:$F$11,0)),1,0)+IF(ISNUMBER(MATCH(H545,Sheet4!$F$2:$F$11,0)),1,0)+IF(ISNUMBER(MATCH(I545,Sheet4!$F$2:$F$11,0)),1,0)+IF(ISNUMBER(MATCH(J545,Sheet4!$F$2:$F$11,0)),1,0))</f>
        <v>0</v>
      </c>
      <c r="P545" s="40" t="str">
        <f>IFERROR(INDEX(Sheet4!$G:$G,MATCH(Sheet1!B545,Sheet4!$F:$F,0))+INDEX(Sheet4!$G:$G,MATCH(Sheet1!C545,Sheet4!$F:$F,0))+INDEX(Sheet4!$G:$G,MATCH(Sheet1!D545,Sheet4!$F:$F,0))+INDEX(Sheet4!$G:$G,MATCH(Sheet1!E545,Sheet4!$F:$F,0))+INDEX(Sheet4!$G:$G,MATCH(Sheet1!F545,Sheet4!$F:$F,0))+INDEX(Sheet4!$G:$G,MATCH(Sheet1!G545,Sheet4!$F:$F,0))+INDEX(Sheet4!$G:$G,MATCH(Sheet1!H545,Sheet4!$F:$F,0))+INDEX(Sheet4!$G:$G,MATCH(Sheet1!I545,Sheet4!$F:$F,0))+INDEX(Sheet4!$G:$G,MATCH(Sheet1!J545,Sheet4!$F:$F,0)),"")</f>
        <v/>
      </c>
      <c r="AF545">
        <f si="157" t="shared"/>
        <v>0</v>
      </c>
      <c r="AH545">
        <v>522</v>
      </c>
      <c r="AI545" t="str">
        <f si="156" t="shared"/>
        <v>Ben SimmonsIsaiah CanaanJames HardenMonte MorrisKelly OubreMikal BridgesJosh JacksonDerrick FavorsDewayne Dedmon</v>
      </c>
      <c r="AJ545">
        <f si="158" t="shared"/>
        <v>0</v>
      </c>
      <c r="AK545">
        <f si="159" t="shared"/>
        <v>0</v>
      </c>
      <c r="AL545">
        <f si="160" t="shared"/>
        <v>0</v>
      </c>
      <c r="AM545">
        <f si="161" t="shared"/>
        <v>0</v>
      </c>
      <c r="AN545">
        <f si="162" t="shared"/>
        <v>0</v>
      </c>
      <c r="AO545">
        <f si="163" t="shared"/>
        <v>0</v>
      </c>
      <c r="AP545">
        <f si="164" t="shared"/>
        <v>0</v>
      </c>
      <c r="AQ545">
        <f si="165" t="shared"/>
        <v>0</v>
      </c>
      <c r="AR545">
        <f si="166" t="shared"/>
        <v>0</v>
      </c>
      <c r="AS545">
        <f si="167" t="shared"/>
        <v>0</v>
      </c>
      <c r="AU545" t="str">
        <f>IFERROR(VLOOKUP(C545,Results!$A$2:$B$240,2,FALSE)+VLOOKUP(D545,Results!$A$2:$B$240,2,FALSE)+VLOOKUP(E545,Results!$A$2:$B$240,2,FALSE)+VLOOKUP(F545,Results!$A$2:$B$240,2,FALSE)+VLOOKUP(G545,Results!$A$2:$B$240,2,FALSE)+VLOOKUP(H545,Results!$A$2:$B$240,2,FALSE)+VLOOKUP(I545,Results!$A$2:$B$240,2,FALSE)+VLOOKUP(J545,Results!$A$2:$B$240,2,FALSE)+VLOOKUP(B545,Results!$A$2:$B$240,2,FALSE)-MIN(VLOOKUP(C545,Results!$A$2:$B$240,2,FALSE),VLOOKUP(D545,Results!$A$2:$B$240,2,FALSE),VLOOKUP(E545,Results!$A$2:$B$240,2,FALSE),VLOOKUP(F545,Results!$A$2:$B$240,2,FALSE),VLOOKUP(G545,Results!$A$2:$B$240,2,FALSE),VLOOKUP(H545,Results!$A$2:$B$240,2,FALSE),VLOOKUP(I545,Results!$A$2:$B$240,2,FALSE),VLOOKUP(J545,Results!$A$2:$B$240,2,FALSE),VLOOKUP(B545,Results!$A$2:$B$240,2,FALSE)),"")</f>
        <v/>
      </c>
    </row>
    <row customHeight="1" ht="18.75" r="546" spans="2:47" x14ac:dyDescent="0.3">
      <c r="B546" t="s">
        <v>87</v>
      </c>
      <c r="C546" t="s">
        <v>108</v>
      </c>
      <c r="D546" t="s">
        <v>172</v>
      </c>
      <c r="E546" t="s">
        <v>146</v>
      </c>
      <c r="F546" t="s">
        <v>179</v>
      </c>
      <c r="G546" t="s">
        <v>159</v>
      </c>
      <c r="H546" t="s">
        <v>153</v>
      </c>
      <c r="I546" t="s">
        <v>92</v>
      </c>
      <c r="J546" t="s">
        <v>186</v>
      </c>
      <c r="K546" t="n">
        <v>14.0</v>
      </c>
      <c r="L546" s="30">
        <f si="154" t="shared"/>
        <v>0</v>
      </c>
      <c r="M546" s="6"/>
      <c r="N546" s="35" t="str">
        <f si="155" t="shared"/>
        <v/>
      </c>
      <c r="O546" s="59">
        <f>(IF(ISNUMBER(MATCH(B546,Sheet4!$K$92:$K$101,0)),1,0)+IF(ISNUMBER(MATCH(C546,Sheet4!$K$92:$K$101,0)),1,0)+IF(ISNUMBER(MATCH(D546,Sheet4!$K$92:$K$101,0)),1,0)+IF(ISNUMBER(MATCH(E546,Sheet4!$K$92:$K$101,0)),1,0)+IF(ISNUMBER(MATCH(F546,Sheet4!$K$92:$K$101,0)),1,0)+IF(ISNUMBER(MATCH(G546,Sheet4!$K$92:$K$101,0)),1,0)+IF(ISNUMBER(MATCH(H546,Sheet4!$K$92:$K$101,0)),1,0)+IF(ISNUMBER(MATCH(I546,Sheet4!$K$92:$K$101,0)),1,0)+IF(ISNUMBER(MATCH(J546,Sheet4!$K$92:$K$101,0)),1,0))
-
(IF(ISNUMBER(MATCH(B546,Sheet4!$F$2:$F$11,0)),1,0)+IF(ISNUMBER(MATCH(C546,Sheet4!$F$2:$F$11,0)),1,0)+IF(ISNUMBER(MATCH(D546,Sheet4!$F$2:$F$11,0)),1,0)+IF(ISNUMBER(MATCH(E546,Sheet4!$F$2:$F$11,0)),1,0)+IF(ISNUMBER(MATCH(F546,Sheet4!$F$2:$F$11,0)),1,0)+IF(ISNUMBER(MATCH(G546,Sheet4!$F$2:$F$11,0)),1,0)+IF(ISNUMBER(MATCH(H546,Sheet4!$F$2:$F$11,0)),1,0)+IF(ISNUMBER(MATCH(I546,Sheet4!$F$2:$F$11,0)),1,0)+IF(ISNUMBER(MATCH(J546,Sheet4!$F$2:$F$11,0)),1,0))</f>
        <v>0</v>
      </c>
      <c r="P546" s="40" t="str">
        <f>IFERROR(INDEX(Sheet4!$G:$G,MATCH(Sheet1!B546,Sheet4!$F:$F,0))+INDEX(Sheet4!$G:$G,MATCH(Sheet1!C546,Sheet4!$F:$F,0))+INDEX(Sheet4!$G:$G,MATCH(Sheet1!D546,Sheet4!$F:$F,0))+INDEX(Sheet4!$G:$G,MATCH(Sheet1!E546,Sheet4!$F:$F,0))+INDEX(Sheet4!$G:$G,MATCH(Sheet1!F546,Sheet4!$F:$F,0))+INDEX(Sheet4!$G:$G,MATCH(Sheet1!G546,Sheet4!$F:$F,0))+INDEX(Sheet4!$G:$G,MATCH(Sheet1!H546,Sheet4!$F:$F,0))+INDEX(Sheet4!$G:$G,MATCH(Sheet1!I546,Sheet4!$F:$F,0))+INDEX(Sheet4!$G:$G,MATCH(Sheet1!J546,Sheet4!$F:$F,0)),"")</f>
        <v/>
      </c>
      <c r="AF546">
        <f si="157" t="shared"/>
        <v>0</v>
      </c>
      <c r="AH546">
        <v>523</v>
      </c>
      <c r="AI546" t="str">
        <f si="156" t="shared"/>
        <v>Ben SimmonsTrae YoungMonte MorrisMalik BeasleyWill BartonKelly OubreJosh JacksonTrey LylesNikola Jokic</v>
      </c>
      <c r="AJ546">
        <f si="158" t="shared"/>
        <v>0</v>
      </c>
      <c r="AK546">
        <f si="159" t="shared"/>
        <v>0</v>
      </c>
      <c r="AL546">
        <f si="160" t="shared"/>
        <v>0</v>
      </c>
      <c r="AM546">
        <f si="161" t="shared"/>
        <v>0</v>
      </c>
      <c r="AN546">
        <f si="162" t="shared"/>
        <v>0</v>
      </c>
      <c r="AO546">
        <f si="163" t="shared"/>
        <v>0</v>
      </c>
      <c r="AP546">
        <f si="164" t="shared"/>
        <v>0</v>
      </c>
      <c r="AQ546">
        <f si="165" t="shared"/>
        <v>0</v>
      </c>
      <c r="AR546">
        <f si="166" t="shared"/>
        <v>0</v>
      </c>
      <c r="AS546">
        <f si="167" t="shared"/>
        <v>0</v>
      </c>
      <c r="AU546" t="str">
        <f>IFERROR(VLOOKUP(C546,Results!$A$2:$B$240,2,FALSE)+VLOOKUP(D546,Results!$A$2:$B$240,2,FALSE)+VLOOKUP(E546,Results!$A$2:$B$240,2,FALSE)+VLOOKUP(F546,Results!$A$2:$B$240,2,FALSE)+VLOOKUP(G546,Results!$A$2:$B$240,2,FALSE)+VLOOKUP(H546,Results!$A$2:$B$240,2,FALSE)+VLOOKUP(I546,Results!$A$2:$B$240,2,FALSE)+VLOOKUP(J546,Results!$A$2:$B$240,2,FALSE)+VLOOKUP(B546,Results!$A$2:$B$240,2,FALSE)-MIN(VLOOKUP(C546,Results!$A$2:$B$240,2,FALSE),VLOOKUP(D546,Results!$A$2:$B$240,2,FALSE),VLOOKUP(E546,Results!$A$2:$B$240,2,FALSE),VLOOKUP(F546,Results!$A$2:$B$240,2,FALSE),VLOOKUP(G546,Results!$A$2:$B$240,2,FALSE),VLOOKUP(H546,Results!$A$2:$B$240,2,FALSE),VLOOKUP(I546,Results!$A$2:$B$240,2,FALSE),VLOOKUP(J546,Results!$A$2:$B$240,2,FALSE),VLOOKUP(B546,Results!$A$2:$B$240,2,FALSE)),"")</f>
        <v/>
      </c>
    </row>
    <row customHeight="1" ht="18.75" r="547" spans="2:47" x14ac:dyDescent="0.3">
      <c r="B547" t="s">
        <v>166</v>
      </c>
      <c r="C547" t="s">
        <v>167</v>
      </c>
      <c r="D547" t="s">
        <v>172</v>
      </c>
      <c r="E547" t="s">
        <v>146</v>
      </c>
      <c r="F547" t="s">
        <v>96</v>
      </c>
      <c r="G547" t="s">
        <v>159</v>
      </c>
      <c r="H547" t="s">
        <v>181</v>
      </c>
      <c r="I547" t="s">
        <v>183</v>
      </c>
      <c r="J547" t="s">
        <v>188</v>
      </c>
      <c r="K547" t="n">
        <v>14.0</v>
      </c>
      <c r="L547" s="30">
        <f si="154" t="shared"/>
        <v>0</v>
      </c>
      <c r="M547" s="6"/>
      <c r="N547" s="35" t="str">
        <f si="155" t="shared"/>
        <v/>
      </c>
      <c r="O547" s="59">
        <f>(IF(ISNUMBER(MATCH(B547,Sheet4!$K$92:$K$101,0)),1,0)+IF(ISNUMBER(MATCH(C547,Sheet4!$K$92:$K$101,0)),1,0)+IF(ISNUMBER(MATCH(D547,Sheet4!$K$92:$K$101,0)),1,0)+IF(ISNUMBER(MATCH(E547,Sheet4!$K$92:$K$101,0)),1,0)+IF(ISNUMBER(MATCH(F547,Sheet4!$K$92:$K$101,0)),1,0)+IF(ISNUMBER(MATCH(G547,Sheet4!$K$92:$K$101,0)),1,0)+IF(ISNUMBER(MATCH(H547,Sheet4!$K$92:$K$101,0)),1,0)+IF(ISNUMBER(MATCH(I547,Sheet4!$K$92:$K$101,0)),1,0)+IF(ISNUMBER(MATCH(J547,Sheet4!$K$92:$K$101,0)),1,0))
-
(IF(ISNUMBER(MATCH(B547,Sheet4!$F$2:$F$11,0)),1,0)+IF(ISNUMBER(MATCH(C547,Sheet4!$F$2:$F$11,0)),1,0)+IF(ISNUMBER(MATCH(D547,Sheet4!$F$2:$F$11,0)),1,0)+IF(ISNUMBER(MATCH(E547,Sheet4!$F$2:$F$11,0)),1,0)+IF(ISNUMBER(MATCH(F547,Sheet4!$F$2:$F$11,0)),1,0)+IF(ISNUMBER(MATCH(G547,Sheet4!$F$2:$F$11,0)),1,0)+IF(ISNUMBER(MATCH(H547,Sheet4!$F$2:$F$11,0)),1,0)+IF(ISNUMBER(MATCH(I547,Sheet4!$F$2:$F$11,0)),1,0)+IF(ISNUMBER(MATCH(J547,Sheet4!$F$2:$F$11,0)),1,0))</f>
        <v>0</v>
      </c>
      <c r="P547" s="40" t="str">
        <f>IFERROR(INDEX(Sheet4!$G:$G,MATCH(Sheet1!B547,Sheet4!$F:$F,0))+INDEX(Sheet4!$G:$G,MATCH(Sheet1!C547,Sheet4!$F:$F,0))+INDEX(Sheet4!$G:$G,MATCH(Sheet1!D547,Sheet4!$F:$F,0))+INDEX(Sheet4!$G:$G,MATCH(Sheet1!E547,Sheet4!$F:$F,0))+INDEX(Sheet4!$G:$G,MATCH(Sheet1!F547,Sheet4!$F:$F,0))+INDEX(Sheet4!$G:$G,MATCH(Sheet1!G547,Sheet4!$F:$F,0))+INDEX(Sheet4!$G:$G,MATCH(Sheet1!H547,Sheet4!$F:$F,0))+INDEX(Sheet4!$G:$G,MATCH(Sheet1!I547,Sheet4!$F:$F,0))+INDEX(Sheet4!$G:$G,MATCH(Sheet1!J547,Sheet4!$F:$F,0)),"")</f>
        <v/>
      </c>
      <c r="AF547">
        <f si="157" t="shared"/>
        <v>0</v>
      </c>
      <c r="AH547">
        <v>524</v>
      </c>
      <c r="AI547" t="str">
        <f si="156" t="shared"/>
        <v>Ricky RubioLandry ShametDevin BookerMonte MorrisWill BartonKelly OubreJohn CollinsPaul MillsapJoel Embiid</v>
      </c>
      <c r="AJ547">
        <f si="158" t="shared"/>
        <v>0</v>
      </c>
      <c r="AK547">
        <f si="159" t="shared"/>
        <v>0</v>
      </c>
      <c r="AL547">
        <f si="160" t="shared"/>
        <v>0</v>
      </c>
      <c r="AM547">
        <f si="161" t="shared"/>
        <v>0</v>
      </c>
      <c r="AN547">
        <f si="162" t="shared"/>
        <v>0</v>
      </c>
      <c r="AO547">
        <f si="163" t="shared"/>
        <v>0</v>
      </c>
      <c r="AP547">
        <f si="164" t="shared"/>
        <v>0</v>
      </c>
      <c r="AQ547">
        <f si="165" t="shared"/>
        <v>0</v>
      </c>
      <c r="AR547">
        <f si="166" t="shared"/>
        <v>0</v>
      </c>
      <c r="AS547">
        <f si="167" t="shared"/>
        <v>0</v>
      </c>
      <c r="AU547" t="str">
        <f>IFERROR(VLOOKUP(C547,Results!$A$2:$B$240,2,FALSE)+VLOOKUP(D547,Results!$A$2:$B$240,2,FALSE)+VLOOKUP(E547,Results!$A$2:$B$240,2,FALSE)+VLOOKUP(F547,Results!$A$2:$B$240,2,FALSE)+VLOOKUP(G547,Results!$A$2:$B$240,2,FALSE)+VLOOKUP(H547,Results!$A$2:$B$240,2,FALSE)+VLOOKUP(I547,Results!$A$2:$B$240,2,FALSE)+VLOOKUP(J547,Results!$A$2:$B$240,2,FALSE)+VLOOKUP(B547,Results!$A$2:$B$240,2,FALSE)-MIN(VLOOKUP(C547,Results!$A$2:$B$240,2,FALSE),VLOOKUP(D547,Results!$A$2:$B$240,2,FALSE),VLOOKUP(E547,Results!$A$2:$B$240,2,FALSE),VLOOKUP(F547,Results!$A$2:$B$240,2,FALSE),VLOOKUP(G547,Results!$A$2:$B$240,2,FALSE),VLOOKUP(H547,Results!$A$2:$B$240,2,FALSE),VLOOKUP(I547,Results!$A$2:$B$240,2,FALSE),VLOOKUP(J547,Results!$A$2:$B$240,2,FALSE),VLOOKUP(B547,Results!$A$2:$B$240,2,FALSE)),"")</f>
        <v/>
      </c>
    </row>
    <row customHeight="1" ht="18.75" r="548" spans="2:47" x14ac:dyDescent="0.3">
      <c r="B548" t="s">
        <v>166</v>
      </c>
      <c r="C548" t="s">
        <v>171</v>
      </c>
      <c r="D548" t="s">
        <v>172</v>
      </c>
      <c r="E548" t="s">
        <v>148</v>
      </c>
      <c r="F548" t="s">
        <v>177</v>
      </c>
      <c r="G548" t="s">
        <v>105</v>
      </c>
      <c r="H548" t="s">
        <v>153</v>
      </c>
      <c r="I548" t="s">
        <v>181</v>
      </c>
      <c r="J548" t="s">
        <v>98</v>
      </c>
      <c r="K548" t="n">
        <v>14.0</v>
      </c>
      <c r="L548" s="30">
        <f si="154" t="shared"/>
        <v>0</v>
      </c>
      <c r="M548" s="6"/>
      <c r="N548" s="35" t="str">
        <f si="155" t="shared"/>
        <v/>
      </c>
      <c r="O548" s="59">
        <f>(IF(ISNUMBER(MATCH(B548,Sheet4!$K$92:$K$101,0)),1,0)+IF(ISNUMBER(MATCH(C548,Sheet4!$K$92:$K$101,0)),1,0)+IF(ISNUMBER(MATCH(D548,Sheet4!$K$92:$K$101,0)),1,0)+IF(ISNUMBER(MATCH(E548,Sheet4!$K$92:$K$101,0)),1,0)+IF(ISNUMBER(MATCH(F548,Sheet4!$K$92:$K$101,0)),1,0)+IF(ISNUMBER(MATCH(G548,Sheet4!$K$92:$K$101,0)),1,0)+IF(ISNUMBER(MATCH(H548,Sheet4!$K$92:$K$101,0)),1,0)+IF(ISNUMBER(MATCH(I548,Sheet4!$K$92:$K$101,0)),1,0)+IF(ISNUMBER(MATCH(J548,Sheet4!$K$92:$K$101,0)),1,0))
-
(IF(ISNUMBER(MATCH(B548,Sheet4!$F$2:$F$11,0)),1,0)+IF(ISNUMBER(MATCH(C548,Sheet4!$F$2:$F$11,0)),1,0)+IF(ISNUMBER(MATCH(D548,Sheet4!$F$2:$F$11,0)),1,0)+IF(ISNUMBER(MATCH(E548,Sheet4!$F$2:$F$11,0)),1,0)+IF(ISNUMBER(MATCH(F548,Sheet4!$F$2:$F$11,0)),1,0)+IF(ISNUMBER(MATCH(G548,Sheet4!$F$2:$F$11,0)),1,0)+IF(ISNUMBER(MATCH(H548,Sheet4!$F$2:$F$11,0)),1,0)+IF(ISNUMBER(MATCH(I548,Sheet4!$F$2:$F$11,0)),1,0)+IF(ISNUMBER(MATCH(J548,Sheet4!$F$2:$F$11,0)),1,0))</f>
        <v>0</v>
      </c>
      <c r="P548" s="40" t="str">
        <f>IFERROR(INDEX(Sheet4!$G:$G,MATCH(Sheet1!B548,Sheet4!$F:$F,0))+INDEX(Sheet4!$G:$G,MATCH(Sheet1!C548,Sheet4!$F:$F,0))+INDEX(Sheet4!$G:$G,MATCH(Sheet1!D548,Sheet4!$F:$F,0))+INDEX(Sheet4!$G:$G,MATCH(Sheet1!E548,Sheet4!$F:$F,0))+INDEX(Sheet4!$G:$G,MATCH(Sheet1!F548,Sheet4!$F:$F,0))+INDEX(Sheet4!$G:$G,MATCH(Sheet1!G548,Sheet4!$F:$F,0))+INDEX(Sheet4!$G:$G,MATCH(Sheet1!H548,Sheet4!$F:$F,0))+INDEX(Sheet4!$G:$G,MATCH(Sheet1!I548,Sheet4!$F:$F,0))+INDEX(Sheet4!$G:$G,MATCH(Sheet1!J548,Sheet4!$F:$F,0)),"")</f>
        <v/>
      </c>
      <c r="AF548">
        <f si="157" t="shared"/>
        <v>0</v>
      </c>
      <c r="AH548">
        <v>525</v>
      </c>
      <c r="AI548" t="str">
        <f si="156" t="shared"/>
        <v>Ben SimmonsRicky RubioDevin BookerTorrey CraigMikal BridgesGerald GreenKenneth FariedJosh JacksonRudy Gobert</v>
      </c>
      <c r="AJ548">
        <f si="158" t="shared"/>
        <v>0</v>
      </c>
      <c r="AK548">
        <f si="159" t="shared"/>
        <v>0</v>
      </c>
      <c r="AL548">
        <f si="160" t="shared"/>
        <v>0</v>
      </c>
      <c r="AM548">
        <f si="161" t="shared"/>
        <v>0</v>
      </c>
      <c r="AN548">
        <f si="162" t="shared"/>
        <v>0</v>
      </c>
      <c r="AO548">
        <f si="163" t="shared"/>
        <v>0</v>
      </c>
      <c r="AP548">
        <f si="164" t="shared"/>
        <v>0</v>
      </c>
      <c r="AQ548">
        <f si="165" t="shared"/>
        <v>0</v>
      </c>
      <c r="AR548">
        <f si="166" t="shared"/>
        <v>0</v>
      </c>
      <c r="AS548">
        <f si="167" t="shared"/>
        <v>0</v>
      </c>
      <c r="AU548" t="str">
        <f>IFERROR(VLOOKUP(C548,Results!$A$2:$B$240,2,FALSE)+VLOOKUP(D548,Results!$A$2:$B$240,2,FALSE)+VLOOKUP(E548,Results!$A$2:$B$240,2,FALSE)+VLOOKUP(F548,Results!$A$2:$B$240,2,FALSE)+VLOOKUP(G548,Results!$A$2:$B$240,2,FALSE)+VLOOKUP(H548,Results!$A$2:$B$240,2,FALSE)+VLOOKUP(I548,Results!$A$2:$B$240,2,FALSE)+VLOOKUP(J548,Results!$A$2:$B$240,2,FALSE)+VLOOKUP(B548,Results!$A$2:$B$240,2,FALSE)-MIN(VLOOKUP(C548,Results!$A$2:$B$240,2,FALSE),VLOOKUP(D548,Results!$A$2:$B$240,2,FALSE),VLOOKUP(E548,Results!$A$2:$B$240,2,FALSE),VLOOKUP(F548,Results!$A$2:$B$240,2,FALSE),VLOOKUP(G548,Results!$A$2:$B$240,2,FALSE),VLOOKUP(H548,Results!$A$2:$B$240,2,FALSE),VLOOKUP(I548,Results!$A$2:$B$240,2,FALSE),VLOOKUP(J548,Results!$A$2:$B$240,2,FALSE),VLOOKUP(B548,Results!$A$2:$B$240,2,FALSE)),"")</f>
        <v/>
      </c>
    </row>
    <row customHeight="1" ht="18.75" r="549" spans="2:47" x14ac:dyDescent="0.3">
      <c r="B549" t="s">
        <v>166</v>
      </c>
      <c r="C549" t="s">
        <v>170</v>
      </c>
      <c r="D549" t="s">
        <v>173</v>
      </c>
      <c r="E549" t="s">
        <v>148</v>
      </c>
      <c r="F549" t="s">
        <v>150</v>
      </c>
      <c r="G549" t="s">
        <v>177</v>
      </c>
      <c r="H549" t="s">
        <v>152</v>
      </c>
      <c r="I549" t="s">
        <v>182</v>
      </c>
      <c r="J549" t="s">
        <v>186</v>
      </c>
      <c r="K549" t="n">
        <v>14.0</v>
      </c>
      <c r="L549" s="30">
        <f si="154" t="shared"/>
        <v>0</v>
      </c>
      <c r="M549" s="6"/>
      <c r="N549" s="35" t="str">
        <f si="155" t="shared"/>
        <v/>
      </c>
      <c r="O549" s="59">
        <f>(IF(ISNUMBER(MATCH(B549,Sheet4!$K$92:$K$101,0)),1,0)+IF(ISNUMBER(MATCH(C549,Sheet4!$K$92:$K$101,0)),1,0)+IF(ISNUMBER(MATCH(D549,Sheet4!$K$92:$K$101,0)),1,0)+IF(ISNUMBER(MATCH(E549,Sheet4!$K$92:$K$101,0)),1,0)+IF(ISNUMBER(MATCH(F549,Sheet4!$K$92:$K$101,0)),1,0)+IF(ISNUMBER(MATCH(G549,Sheet4!$K$92:$K$101,0)),1,0)+IF(ISNUMBER(MATCH(H549,Sheet4!$K$92:$K$101,0)),1,0)+IF(ISNUMBER(MATCH(I549,Sheet4!$K$92:$K$101,0)),1,0)+IF(ISNUMBER(MATCH(J549,Sheet4!$K$92:$K$101,0)),1,0))
-
(IF(ISNUMBER(MATCH(B549,Sheet4!$F$2:$F$11,0)),1,0)+IF(ISNUMBER(MATCH(C549,Sheet4!$F$2:$F$11,0)),1,0)+IF(ISNUMBER(MATCH(D549,Sheet4!$F$2:$F$11,0)),1,0)+IF(ISNUMBER(MATCH(E549,Sheet4!$F$2:$F$11,0)),1,0)+IF(ISNUMBER(MATCH(F549,Sheet4!$F$2:$F$11,0)),1,0)+IF(ISNUMBER(MATCH(G549,Sheet4!$F$2:$F$11,0)),1,0)+IF(ISNUMBER(MATCH(H549,Sheet4!$F$2:$F$11,0)),1,0)+IF(ISNUMBER(MATCH(I549,Sheet4!$F$2:$F$11,0)),1,0)+IF(ISNUMBER(MATCH(J549,Sheet4!$F$2:$F$11,0)),1,0))</f>
        <v>0</v>
      </c>
      <c r="P549" s="40" t="str">
        <f>IFERROR(INDEX(Sheet4!$G:$G,MATCH(Sheet1!B549,Sheet4!$F:$F,0))+INDEX(Sheet4!$G:$G,MATCH(Sheet1!C549,Sheet4!$F:$F,0))+INDEX(Sheet4!$G:$G,MATCH(Sheet1!D549,Sheet4!$F:$F,0))+INDEX(Sheet4!$G:$G,MATCH(Sheet1!E549,Sheet4!$F:$F,0))+INDEX(Sheet4!$G:$G,MATCH(Sheet1!F549,Sheet4!$F:$F,0))+INDEX(Sheet4!$G:$G,MATCH(Sheet1!G549,Sheet4!$F:$F,0))+INDEX(Sheet4!$G:$G,MATCH(Sheet1!H549,Sheet4!$F:$F,0))+INDEX(Sheet4!$G:$G,MATCH(Sheet1!I549,Sheet4!$F:$F,0))+INDEX(Sheet4!$G:$G,MATCH(Sheet1!J549,Sheet4!$F:$F,0)),"")</f>
        <v/>
      </c>
      <c r="AF549">
        <f si="157" t="shared"/>
        <v>0</v>
      </c>
      <c r="AH549">
        <v>526</v>
      </c>
      <c r="AI549" t="str">
        <f si="156" t="shared"/>
        <v>De'Aaron FoxIsaiah CanaanDevin BookerMonte MorrisKelly OubreTaurean PrinceKenneth FariedRichaun HolmesJoel Embiid</v>
      </c>
      <c r="AJ549">
        <f si="158" t="shared"/>
        <v>0</v>
      </c>
      <c r="AK549">
        <f si="159" t="shared"/>
        <v>0</v>
      </c>
      <c r="AL549">
        <f si="160" t="shared"/>
        <v>0</v>
      </c>
      <c r="AM549">
        <f si="161" t="shared"/>
        <v>0</v>
      </c>
      <c r="AN549">
        <f si="162" t="shared"/>
        <v>0</v>
      </c>
      <c r="AO549">
        <f si="163" t="shared"/>
        <v>0</v>
      </c>
      <c r="AP549">
        <f si="164" t="shared"/>
        <v>0</v>
      </c>
      <c r="AQ549">
        <f si="165" t="shared"/>
        <v>0</v>
      </c>
      <c r="AR549">
        <f si="166" t="shared"/>
        <v>0</v>
      </c>
      <c r="AS549">
        <f si="167" t="shared"/>
        <v>0</v>
      </c>
      <c r="AU549" t="str">
        <f>IFERROR(VLOOKUP(C549,Results!$A$2:$B$240,2,FALSE)+VLOOKUP(D549,Results!$A$2:$B$240,2,FALSE)+VLOOKUP(E549,Results!$A$2:$B$240,2,FALSE)+VLOOKUP(F549,Results!$A$2:$B$240,2,FALSE)+VLOOKUP(G549,Results!$A$2:$B$240,2,FALSE)+VLOOKUP(H549,Results!$A$2:$B$240,2,FALSE)+VLOOKUP(I549,Results!$A$2:$B$240,2,FALSE)+VLOOKUP(J549,Results!$A$2:$B$240,2,FALSE)+VLOOKUP(B549,Results!$A$2:$B$240,2,FALSE)-MIN(VLOOKUP(C549,Results!$A$2:$B$240,2,FALSE),VLOOKUP(D549,Results!$A$2:$B$240,2,FALSE),VLOOKUP(E549,Results!$A$2:$B$240,2,FALSE),VLOOKUP(F549,Results!$A$2:$B$240,2,FALSE),VLOOKUP(G549,Results!$A$2:$B$240,2,FALSE),VLOOKUP(H549,Results!$A$2:$B$240,2,FALSE),VLOOKUP(I549,Results!$A$2:$B$240,2,FALSE),VLOOKUP(J549,Results!$A$2:$B$240,2,FALSE),VLOOKUP(B549,Results!$A$2:$B$240,2,FALSE)),"")</f>
        <v/>
      </c>
    </row>
    <row customHeight="1" ht="18.75" r="550" spans="2:47" x14ac:dyDescent="0.3">
      <c r="B550" t="s">
        <v>166</v>
      </c>
      <c r="C550" t="s">
        <v>108</v>
      </c>
      <c r="D550" t="s">
        <v>172</v>
      </c>
      <c r="E550" t="s">
        <v>146</v>
      </c>
      <c r="F550" t="s">
        <v>177</v>
      </c>
      <c r="G550" t="s">
        <v>179</v>
      </c>
      <c r="H550" t="s">
        <v>152</v>
      </c>
      <c r="I550" t="s">
        <v>155</v>
      </c>
      <c r="J550" t="s">
        <v>188</v>
      </c>
      <c r="K550" t="n">
        <v>14.0</v>
      </c>
      <c r="L550" s="30">
        <f si="154" t="shared"/>
        <v>0</v>
      </c>
      <c r="M550" s="6"/>
      <c r="N550" s="35" t="str">
        <f si="155" t="shared"/>
        <v/>
      </c>
      <c r="O550" s="59">
        <f>(IF(ISNUMBER(MATCH(B550,Sheet4!$K$92:$K$101,0)),1,0)+IF(ISNUMBER(MATCH(C550,Sheet4!$K$92:$K$101,0)),1,0)+IF(ISNUMBER(MATCH(D550,Sheet4!$K$92:$K$101,0)),1,0)+IF(ISNUMBER(MATCH(E550,Sheet4!$K$92:$K$101,0)),1,0)+IF(ISNUMBER(MATCH(F550,Sheet4!$K$92:$K$101,0)),1,0)+IF(ISNUMBER(MATCH(G550,Sheet4!$K$92:$K$101,0)),1,0)+IF(ISNUMBER(MATCH(H550,Sheet4!$K$92:$K$101,0)),1,0)+IF(ISNUMBER(MATCH(I550,Sheet4!$K$92:$K$101,0)),1,0)+IF(ISNUMBER(MATCH(J550,Sheet4!$K$92:$K$101,0)),1,0))
-
(IF(ISNUMBER(MATCH(B550,Sheet4!$F$2:$F$11,0)),1,0)+IF(ISNUMBER(MATCH(C550,Sheet4!$F$2:$F$11,0)),1,0)+IF(ISNUMBER(MATCH(D550,Sheet4!$F$2:$F$11,0)),1,0)+IF(ISNUMBER(MATCH(E550,Sheet4!$F$2:$F$11,0)),1,0)+IF(ISNUMBER(MATCH(F550,Sheet4!$F$2:$F$11,0)),1,0)+IF(ISNUMBER(MATCH(G550,Sheet4!$F$2:$F$11,0)),1,0)+IF(ISNUMBER(MATCH(H550,Sheet4!$F$2:$F$11,0)),1,0)+IF(ISNUMBER(MATCH(I550,Sheet4!$F$2:$F$11,0)),1,0)+IF(ISNUMBER(MATCH(J550,Sheet4!$F$2:$F$11,0)),1,0))</f>
        <v>0</v>
      </c>
      <c r="P550" s="40" t="str">
        <f>IFERROR(INDEX(Sheet4!$G:$G,MATCH(Sheet1!B550,Sheet4!$F:$F,0))+INDEX(Sheet4!$G:$G,MATCH(Sheet1!C550,Sheet4!$F:$F,0))+INDEX(Sheet4!$G:$G,MATCH(Sheet1!D550,Sheet4!$F:$F,0))+INDEX(Sheet4!$G:$G,MATCH(Sheet1!E550,Sheet4!$F:$F,0))+INDEX(Sheet4!$G:$G,MATCH(Sheet1!F550,Sheet4!$F:$F,0))+INDEX(Sheet4!$G:$G,MATCH(Sheet1!G550,Sheet4!$F:$F,0))+INDEX(Sheet4!$G:$G,MATCH(Sheet1!H550,Sheet4!$F:$F,0))+INDEX(Sheet4!$G:$G,MATCH(Sheet1!I550,Sheet4!$F:$F,0))+INDEX(Sheet4!$G:$G,MATCH(Sheet1!J550,Sheet4!$F:$F,0)),"")</f>
        <v/>
      </c>
      <c r="AF550">
        <f si="157" t="shared"/>
        <v>0</v>
      </c>
      <c r="AH550">
        <v>527</v>
      </c>
      <c r="AI550" t="str">
        <f si="156" t="shared"/>
        <v>Ben SimmonsDe'Aaron FoxJimmy ButlerMonte MorrisJae CrowderGerald GreenJosh JacksonDerrick FavorsKarl-Anthony Towns</v>
      </c>
      <c r="AJ550">
        <f si="158" t="shared"/>
        <v>0</v>
      </c>
      <c r="AK550">
        <f si="159" t="shared"/>
        <v>0</v>
      </c>
      <c r="AL550">
        <f si="160" t="shared"/>
        <v>0</v>
      </c>
      <c r="AM550">
        <f si="161" t="shared"/>
        <v>0</v>
      </c>
      <c r="AN550">
        <f si="162" t="shared"/>
        <v>0</v>
      </c>
      <c r="AO550">
        <f si="163" t="shared"/>
        <v>0</v>
      </c>
      <c r="AP550">
        <f si="164" t="shared"/>
        <v>0</v>
      </c>
      <c r="AQ550">
        <f si="165" t="shared"/>
        <v>0</v>
      </c>
      <c r="AR550">
        <f si="166" t="shared"/>
        <v>0</v>
      </c>
      <c r="AS550">
        <f si="167" t="shared"/>
        <v>0</v>
      </c>
      <c r="AU550" t="str">
        <f>IFERROR(VLOOKUP(C550,Results!$A$2:$B$240,2,FALSE)+VLOOKUP(D550,Results!$A$2:$B$240,2,FALSE)+VLOOKUP(E550,Results!$A$2:$B$240,2,FALSE)+VLOOKUP(F550,Results!$A$2:$B$240,2,FALSE)+VLOOKUP(G550,Results!$A$2:$B$240,2,FALSE)+VLOOKUP(H550,Results!$A$2:$B$240,2,FALSE)+VLOOKUP(I550,Results!$A$2:$B$240,2,FALSE)+VLOOKUP(J550,Results!$A$2:$B$240,2,FALSE)+VLOOKUP(B550,Results!$A$2:$B$240,2,FALSE)-MIN(VLOOKUP(C550,Results!$A$2:$B$240,2,FALSE),VLOOKUP(D550,Results!$A$2:$B$240,2,FALSE),VLOOKUP(E550,Results!$A$2:$B$240,2,FALSE),VLOOKUP(F550,Results!$A$2:$B$240,2,FALSE),VLOOKUP(G550,Results!$A$2:$B$240,2,FALSE),VLOOKUP(H550,Results!$A$2:$B$240,2,FALSE),VLOOKUP(I550,Results!$A$2:$B$240,2,FALSE),VLOOKUP(J550,Results!$A$2:$B$240,2,FALSE),VLOOKUP(B550,Results!$A$2:$B$240,2,FALSE)),"")</f>
        <v/>
      </c>
    </row>
    <row customHeight="1" ht="18.75" r="551" spans="2:47" x14ac:dyDescent="0.3">
      <c r="B551" t="s">
        <v>166</v>
      </c>
      <c r="C551" t="s">
        <v>87</v>
      </c>
      <c r="D551" t="s">
        <v>172</v>
      </c>
      <c r="E551" t="s">
        <v>148</v>
      </c>
      <c r="F551" t="s">
        <v>179</v>
      </c>
      <c r="G551" t="s">
        <v>101</v>
      </c>
      <c r="H551" t="s">
        <v>92</v>
      </c>
      <c r="I551" t="s">
        <v>181</v>
      </c>
      <c r="J551" t="s">
        <v>98</v>
      </c>
      <c r="K551" t="n">
        <v>14.0</v>
      </c>
      <c r="L551" s="30">
        <f si="154" t="shared"/>
        <v>0</v>
      </c>
      <c r="M551" s="6"/>
      <c r="N551" s="35" t="str">
        <f si="155" t="shared"/>
        <v/>
      </c>
      <c r="O551" s="59">
        <f>(IF(ISNUMBER(MATCH(B551,Sheet4!$K$92:$K$101,0)),1,0)+IF(ISNUMBER(MATCH(C551,Sheet4!$K$92:$K$101,0)),1,0)+IF(ISNUMBER(MATCH(D551,Sheet4!$K$92:$K$101,0)),1,0)+IF(ISNUMBER(MATCH(E551,Sheet4!$K$92:$K$101,0)),1,0)+IF(ISNUMBER(MATCH(F551,Sheet4!$K$92:$K$101,0)),1,0)+IF(ISNUMBER(MATCH(G551,Sheet4!$K$92:$K$101,0)),1,0)+IF(ISNUMBER(MATCH(H551,Sheet4!$K$92:$K$101,0)),1,0)+IF(ISNUMBER(MATCH(I551,Sheet4!$K$92:$K$101,0)),1,0)+IF(ISNUMBER(MATCH(J551,Sheet4!$K$92:$K$101,0)),1,0))
-
(IF(ISNUMBER(MATCH(B551,Sheet4!$F$2:$F$11,0)),1,0)+IF(ISNUMBER(MATCH(C551,Sheet4!$F$2:$F$11,0)),1,0)+IF(ISNUMBER(MATCH(D551,Sheet4!$F$2:$F$11,0)),1,0)+IF(ISNUMBER(MATCH(E551,Sheet4!$F$2:$F$11,0)),1,0)+IF(ISNUMBER(MATCH(F551,Sheet4!$F$2:$F$11,0)),1,0)+IF(ISNUMBER(MATCH(G551,Sheet4!$F$2:$F$11,0)),1,0)+IF(ISNUMBER(MATCH(H551,Sheet4!$F$2:$F$11,0)),1,0)+IF(ISNUMBER(MATCH(I551,Sheet4!$F$2:$F$11,0)),1,0)+IF(ISNUMBER(MATCH(J551,Sheet4!$F$2:$F$11,0)),1,0))</f>
        <v>0</v>
      </c>
      <c r="P551" s="40" t="str">
        <f>IFERROR(INDEX(Sheet4!$G:$G,MATCH(Sheet1!B551,Sheet4!$F:$F,0))+INDEX(Sheet4!$G:$G,MATCH(Sheet1!C551,Sheet4!$F:$F,0))+INDEX(Sheet4!$G:$G,MATCH(Sheet1!D551,Sheet4!$F:$F,0))+INDEX(Sheet4!$G:$G,MATCH(Sheet1!E551,Sheet4!$F:$F,0))+INDEX(Sheet4!$G:$G,MATCH(Sheet1!F551,Sheet4!$F:$F,0))+INDEX(Sheet4!$G:$G,MATCH(Sheet1!G551,Sheet4!$F:$F,0))+INDEX(Sheet4!$G:$G,MATCH(Sheet1!H551,Sheet4!$F:$F,0))+INDEX(Sheet4!$G:$G,MATCH(Sheet1!I551,Sheet4!$F:$F,0))+INDEX(Sheet4!$G:$G,MATCH(Sheet1!J551,Sheet4!$F:$F,0)),"")</f>
        <v/>
      </c>
      <c r="AF551">
        <f si="157" t="shared"/>
        <v>0</v>
      </c>
      <c r="AH551">
        <v>528</v>
      </c>
      <c r="AI551" t="str">
        <f si="156" t="shared"/>
        <v>Ben SimmonsTrae YoungDevin BookerMonte MorrisMikal BridgesTaurean PrincePaul MillsapTrey LylesKarl-Anthony Towns</v>
      </c>
      <c r="AJ551">
        <f si="158" t="shared"/>
        <v>0</v>
      </c>
      <c r="AK551">
        <f si="159" t="shared"/>
        <v>0</v>
      </c>
      <c r="AL551">
        <f si="160" t="shared"/>
        <v>0</v>
      </c>
      <c r="AM551">
        <f si="161" t="shared"/>
        <v>0</v>
      </c>
      <c r="AN551">
        <f si="162" t="shared"/>
        <v>0</v>
      </c>
      <c r="AO551">
        <f si="163" t="shared"/>
        <v>0</v>
      </c>
      <c r="AP551">
        <f si="164" t="shared"/>
        <v>0</v>
      </c>
      <c r="AQ551">
        <f si="165" t="shared"/>
        <v>0</v>
      </c>
      <c r="AR551">
        <f si="166" t="shared"/>
        <v>0</v>
      </c>
      <c r="AS551">
        <f si="167" t="shared"/>
        <v>0</v>
      </c>
      <c r="AU551" t="str">
        <f>IFERROR(VLOOKUP(C551,Results!$A$2:$B$240,2,FALSE)+VLOOKUP(D551,Results!$A$2:$B$240,2,FALSE)+VLOOKUP(E551,Results!$A$2:$B$240,2,FALSE)+VLOOKUP(F551,Results!$A$2:$B$240,2,FALSE)+VLOOKUP(G551,Results!$A$2:$B$240,2,FALSE)+VLOOKUP(H551,Results!$A$2:$B$240,2,FALSE)+VLOOKUP(I551,Results!$A$2:$B$240,2,FALSE)+VLOOKUP(J551,Results!$A$2:$B$240,2,FALSE)+VLOOKUP(B551,Results!$A$2:$B$240,2,FALSE)-MIN(VLOOKUP(C551,Results!$A$2:$B$240,2,FALSE),VLOOKUP(D551,Results!$A$2:$B$240,2,FALSE),VLOOKUP(E551,Results!$A$2:$B$240,2,FALSE),VLOOKUP(F551,Results!$A$2:$B$240,2,FALSE),VLOOKUP(G551,Results!$A$2:$B$240,2,FALSE),VLOOKUP(H551,Results!$A$2:$B$240,2,FALSE),VLOOKUP(I551,Results!$A$2:$B$240,2,FALSE),VLOOKUP(J551,Results!$A$2:$B$240,2,FALSE),VLOOKUP(B551,Results!$A$2:$B$240,2,FALSE)),"")</f>
        <v/>
      </c>
    </row>
    <row customHeight="1" ht="18.75" r="552" spans="2:47" x14ac:dyDescent="0.3">
      <c r="B552" t="s">
        <v>166</v>
      </c>
      <c r="C552" t="s">
        <v>169</v>
      </c>
      <c r="D552" t="s">
        <v>172</v>
      </c>
      <c r="E552" t="s">
        <v>146</v>
      </c>
      <c r="F552" t="s">
        <v>150</v>
      </c>
      <c r="G552" t="s">
        <v>159</v>
      </c>
      <c r="H552" t="s">
        <v>92</v>
      </c>
      <c r="I552" t="s">
        <v>152</v>
      </c>
      <c r="J552" t="s">
        <v>186</v>
      </c>
      <c r="K552" t="n">
        <v>14.0</v>
      </c>
      <c r="L552" s="30">
        <f si="154" t="shared"/>
        <v>0</v>
      </c>
      <c r="M552" s="6"/>
      <c r="N552" s="35" t="str">
        <f si="155" t="shared"/>
        <v/>
      </c>
      <c r="O552" s="59">
        <f>(IF(ISNUMBER(MATCH(B552,Sheet4!$K$92:$K$101,0)),1,0)+IF(ISNUMBER(MATCH(C552,Sheet4!$K$92:$K$101,0)),1,0)+IF(ISNUMBER(MATCH(D552,Sheet4!$K$92:$K$101,0)),1,0)+IF(ISNUMBER(MATCH(E552,Sheet4!$K$92:$K$101,0)),1,0)+IF(ISNUMBER(MATCH(F552,Sheet4!$K$92:$K$101,0)),1,0)+IF(ISNUMBER(MATCH(G552,Sheet4!$K$92:$K$101,0)),1,0)+IF(ISNUMBER(MATCH(H552,Sheet4!$K$92:$K$101,0)),1,0)+IF(ISNUMBER(MATCH(I552,Sheet4!$K$92:$K$101,0)),1,0)+IF(ISNUMBER(MATCH(J552,Sheet4!$K$92:$K$101,0)),1,0))
-
(IF(ISNUMBER(MATCH(B552,Sheet4!$F$2:$F$11,0)),1,0)+IF(ISNUMBER(MATCH(C552,Sheet4!$F$2:$F$11,0)),1,0)+IF(ISNUMBER(MATCH(D552,Sheet4!$F$2:$F$11,0)),1,0)+IF(ISNUMBER(MATCH(E552,Sheet4!$F$2:$F$11,0)),1,0)+IF(ISNUMBER(MATCH(F552,Sheet4!$F$2:$F$11,0)),1,0)+IF(ISNUMBER(MATCH(G552,Sheet4!$F$2:$F$11,0)),1,0)+IF(ISNUMBER(MATCH(H552,Sheet4!$F$2:$F$11,0)),1,0)+IF(ISNUMBER(MATCH(I552,Sheet4!$F$2:$F$11,0)),1,0)+IF(ISNUMBER(MATCH(J552,Sheet4!$F$2:$F$11,0)),1,0))</f>
        <v>0</v>
      </c>
      <c r="P552" s="40" t="str">
        <f>IFERROR(INDEX(Sheet4!$G:$G,MATCH(Sheet1!B552,Sheet4!$F:$F,0))+INDEX(Sheet4!$G:$G,MATCH(Sheet1!C552,Sheet4!$F:$F,0))+INDEX(Sheet4!$G:$G,MATCH(Sheet1!D552,Sheet4!$F:$F,0))+INDEX(Sheet4!$G:$G,MATCH(Sheet1!E552,Sheet4!$F:$F,0))+INDEX(Sheet4!$G:$G,MATCH(Sheet1!F552,Sheet4!$F:$F,0))+INDEX(Sheet4!$G:$G,MATCH(Sheet1!G552,Sheet4!$F:$F,0))+INDEX(Sheet4!$G:$G,MATCH(Sheet1!H552,Sheet4!$F:$F,0))+INDEX(Sheet4!$G:$G,MATCH(Sheet1!I552,Sheet4!$F:$F,0))+INDEX(Sheet4!$G:$G,MATCH(Sheet1!J552,Sheet4!$F:$F,0)),"")</f>
        <v/>
      </c>
      <c r="AF552">
        <f si="157" t="shared"/>
        <v>0</v>
      </c>
      <c r="AH552">
        <v>529</v>
      </c>
      <c r="AI552" t="str">
        <f si="156" t="shared"/>
        <v>Ben SimmonsDe'Aaron FoxDevin BookerMonte MorrisMikal BridgesCorey BrewerJosh JacksonPaul MillsapRudy Gobert</v>
      </c>
      <c r="AJ552">
        <f si="158" t="shared"/>
        <v>0</v>
      </c>
      <c r="AK552">
        <f si="159" t="shared"/>
        <v>0</v>
      </c>
      <c r="AL552">
        <f si="160" t="shared"/>
        <v>0</v>
      </c>
      <c r="AM552">
        <f si="161" t="shared"/>
        <v>0</v>
      </c>
      <c r="AN552">
        <f si="162" t="shared"/>
        <v>0</v>
      </c>
      <c r="AO552">
        <f si="163" t="shared"/>
        <v>0</v>
      </c>
      <c r="AP552">
        <f si="164" t="shared"/>
        <v>0</v>
      </c>
      <c r="AQ552">
        <f si="165" t="shared"/>
        <v>0</v>
      </c>
      <c r="AR552">
        <f si="166" t="shared"/>
        <v>0</v>
      </c>
      <c r="AS552">
        <f si="167" t="shared"/>
        <v>0</v>
      </c>
      <c r="AU552" t="str">
        <f>IFERROR(VLOOKUP(C552,Results!$A$2:$B$240,2,FALSE)+VLOOKUP(D552,Results!$A$2:$B$240,2,FALSE)+VLOOKUP(E552,Results!$A$2:$B$240,2,FALSE)+VLOOKUP(F552,Results!$A$2:$B$240,2,FALSE)+VLOOKUP(G552,Results!$A$2:$B$240,2,FALSE)+VLOOKUP(H552,Results!$A$2:$B$240,2,FALSE)+VLOOKUP(I552,Results!$A$2:$B$240,2,FALSE)+VLOOKUP(J552,Results!$A$2:$B$240,2,FALSE)+VLOOKUP(B552,Results!$A$2:$B$240,2,FALSE)-MIN(VLOOKUP(C552,Results!$A$2:$B$240,2,FALSE),VLOOKUP(D552,Results!$A$2:$B$240,2,FALSE),VLOOKUP(E552,Results!$A$2:$B$240,2,FALSE),VLOOKUP(F552,Results!$A$2:$B$240,2,FALSE),VLOOKUP(G552,Results!$A$2:$B$240,2,FALSE),VLOOKUP(H552,Results!$A$2:$B$240,2,FALSE),VLOOKUP(I552,Results!$A$2:$B$240,2,FALSE),VLOOKUP(J552,Results!$A$2:$B$240,2,FALSE),VLOOKUP(B552,Results!$A$2:$B$240,2,FALSE)),"")</f>
        <v/>
      </c>
    </row>
    <row customHeight="1" ht="18.75" r="553" spans="2:47" x14ac:dyDescent="0.3">
      <c r="B553" t="s">
        <v>87</v>
      </c>
      <c r="C553" t="s">
        <v>170</v>
      </c>
      <c r="D553" t="s">
        <v>172</v>
      </c>
      <c r="E553" t="s">
        <v>173</v>
      </c>
      <c r="F553" t="s">
        <v>177</v>
      </c>
      <c r="G553" t="s">
        <v>105</v>
      </c>
      <c r="H553" t="s">
        <v>92</v>
      </c>
      <c r="I553" t="s">
        <v>152</v>
      </c>
      <c r="J553" t="s">
        <v>98</v>
      </c>
      <c r="K553" t="n">
        <v>14.0</v>
      </c>
      <c r="L553" s="30">
        <f si="154" t="shared"/>
        <v>0</v>
      </c>
      <c r="M553" s="6"/>
      <c r="N553" s="35" t="str">
        <f si="155" t="shared"/>
        <v/>
      </c>
      <c r="O553" s="59">
        <f>(IF(ISNUMBER(MATCH(B553,Sheet4!$K$92:$K$101,0)),1,0)+IF(ISNUMBER(MATCH(C553,Sheet4!$K$92:$K$101,0)),1,0)+IF(ISNUMBER(MATCH(D553,Sheet4!$K$92:$K$101,0)),1,0)+IF(ISNUMBER(MATCH(E553,Sheet4!$K$92:$K$101,0)),1,0)+IF(ISNUMBER(MATCH(F553,Sheet4!$K$92:$K$101,0)),1,0)+IF(ISNUMBER(MATCH(G553,Sheet4!$K$92:$K$101,0)),1,0)+IF(ISNUMBER(MATCH(H553,Sheet4!$K$92:$K$101,0)),1,0)+IF(ISNUMBER(MATCH(I553,Sheet4!$K$92:$K$101,0)),1,0)+IF(ISNUMBER(MATCH(J553,Sheet4!$K$92:$K$101,0)),1,0))
-
(IF(ISNUMBER(MATCH(B553,Sheet4!$F$2:$F$11,0)),1,0)+IF(ISNUMBER(MATCH(C553,Sheet4!$F$2:$F$11,0)),1,0)+IF(ISNUMBER(MATCH(D553,Sheet4!$F$2:$F$11,0)),1,0)+IF(ISNUMBER(MATCH(E553,Sheet4!$F$2:$F$11,0)),1,0)+IF(ISNUMBER(MATCH(F553,Sheet4!$F$2:$F$11,0)),1,0)+IF(ISNUMBER(MATCH(G553,Sheet4!$F$2:$F$11,0)),1,0)+IF(ISNUMBER(MATCH(H553,Sheet4!$F$2:$F$11,0)),1,0)+IF(ISNUMBER(MATCH(I553,Sheet4!$F$2:$F$11,0)),1,0)+IF(ISNUMBER(MATCH(J553,Sheet4!$F$2:$F$11,0)),1,0))</f>
        <v>0</v>
      </c>
      <c r="P553" s="40" t="str">
        <f>IFERROR(INDEX(Sheet4!$G:$G,MATCH(Sheet1!B553,Sheet4!$F:$F,0))+INDEX(Sheet4!$G:$G,MATCH(Sheet1!C553,Sheet4!$F:$F,0))+INDEX(Sheet4!$G:$G,MATCH(Sheet1!D553,Sheet4!$F:$F,0))+INDEX(Sheet4!$G:$G,MATCH(Sheet1!E553,Sheet4!$F:$F,0))+INDEX(Sheet4!$G:$G,MATCH(Sheet1!F553,Sheet4!$F:$F,0))+INDEX(Sheet4!$G:$G,MATCH(Sheet1!G553,Sheet4!$F:$F,0))+INDEX(Sheet4!$G:$G,MATCH(Sheet1!H553,Sheet4!$F:$F,0))+INDEX(Sheet4!$G:$G,MATCH(Sheet1!I553,Sheet4!$F:$F,0))+INDEX(Sheet4!$G:$G,MATCH(Sheet1!J553,Sheet4!$F:$F,0)),"")</f>
        <v/>
      </c>
      <c r="AF553">
        <f si="157" t="shared"/>
        <v>0</v>
      </c>
      <c r="AH553">
        <v>530</v>
      </c>
      <c r="AI553" t="str">
        <f si="156" t="shared"/>
        <v>De'Aaron FoxTrae YoungDevin BookerMonte MorrisKelly OubreGerald GreenKenneth FariedJohn CollinsDeandre Ayton</v>
      </c>
      <c r="AJ553">
        <f si="158" t="shared"/>
        <v>0</v>
      </c>
      <c r="AK553">
        <f si="159" t="shared"/>
        <v>0</v>
      </c>
      <c r="AL553">
        <f si="160" t="shared"/>
        <v>0</v>
      </c>
      <c r="AM553">
        <f si="161" t="shared"/>
        <v>0</v>
      </c>
      <c r="AN553">
        <f si="162" t="shared"/>
        <v>0</v>
      </c>
      <c r="AO553">
        <f si="163" t="shared"/>
        <v>0</v>
      </c>
      <c r="AP553">
        <f si="164" t="shared"/>
        <v>0</v>
      </c>
      <c r="AQ553">
        <f si="165" t="shared"/>
        <v>0</v>
      </c>
      <c r="AR553">
        <f si="166" t="shared"/>
        <v>0</v>
      </c>
      <c r="AS553">
        <f si="167" t="shared"/>
        <v>0</v>
      </c>
      <c r="AU553" t="str">
        <f>IFERROR(VLOOKUP(C553,Results!$A$2:$B$240,2,FALSE)+VLOOKUP(D553,Results!$A$2:$B$240,2,FALSE)+VLOOKUP(E553,Results!$A$2:$B$240,2,FALSE)+VLOOKUP(F553,Results!$A$2:$B$240,2,FALSE)+VLOOKUP(G553,Results!$A$2:$B$240,2,FALSE)+VLOOKUP(H553,Results!$A$2:$B$240,2,FALSE)+VLOOKUP(I553,Results!$A$2:$B$240,2,FALSE)+VLOOKUP(J553,Results!$A$2:$B$240,2,FALSE)+VLOOKUP(B553,Results!$A$2:$B$240,2,FALSE)-MIN(VLOOKUP(C553,Results!$A$2:$B$240,2,FALSE),VLOOKUP(D553,Results!$A$2:$B$240,2,FALSE),VLOOKUP(E553,Results!$A$2:$B$240,2,FALSE),VLOOKUP(F553,Results!$A$2:$B$240,2,FALSE),VLOOKUP(G553,Results!$A$2:$B$240,2,FALSE),VLOOKUP(H553,Results!$A$2:$B$240,2,FALSE),VLOOKUP(I553,Results!$A$2:$B$240,2,FALSE),VLOOKUP(J553,Results!$A$2:$B$240,2,FALSE),VLOOKUP(B553,Results!$A$2:$B$240,2,FALSE)),"")</f>
        <v/>
      </c>
    </row>
    <row r="554" spans="2:47" x14ac:dyDescent="0.3">
      <c r="B554" t="s">
        <v>166</v>
      </c>
      <c r="C554" t="s">
        <v>116</v>
      </c>
      <c r="D554" t="s">
        <v>145</v>
      </c>
      <c r="E554" t="s">
        <v>146</v>
      </c>
      <c r="F554" t="s">
        <v>177</v>
      </c>
      <c r="G554" t="s">
        <v>179</v>
      </c>
      <c r="H554" t="s">
        <v>152</v>
      </c>
      <c r="I554" t="s">
        <v>185</v>
      </c>
      <c r="J554" t="s">
        <v>98</v>
      </c>
      <c r="K554" t="n">
        <v>14.0</v>
      </c>
      <c r="L554" s="30">
        <f si="154" t="shared"/>
        <v>0</v>
      </c>
      <c r="M554" s="6"/>
      <c r="N554" s="35" t="str">
        <f si="155" t="shared"/>
        <v/>
      </c>
      <c r="O554" s="59">
        <f>(IF(ISNUMBER(MATCH(B554,Sheet4!$K$92:$K$101,0)),1,0)+IF(ISNUMBER(MATCH(C554,Sheet4!$K$92:$K$101,0)),1,0)+IF(ISNUMBER(MATCH(D554,Sheet4!$K$92:$K$101,0)),1,0)+IF(ISNUMBER(MATCH(E554,Sheet4!$K$92:$K$101,0)),1,0)+IF(ISNUMBER(MATCH(F554,Sheet4!$K$92:$K$101,0)),1,0)+IF(ISNUMBER(MATCH(G554,Sheet4!$K$92:$K$101,0)),1,0)+IF(ISNUMBER(MATCH(H554,Sheet4!$K$92:$K$101,0)),1,0)+IF(ISNUMBER(MATCH(I554,Sheet4!$K$92:$K$101,0)),1,0)+IF(ISNUMBER(MATCH(J554,Sheet4!$K$92:$K$101,0)),1,0))
-
(IF(ISNUMBER(MATCH(B554,Sheet4!$F$2:$F$11,0)),1,0)+IF(ISNUMBER(MATCH(C554,Sheet4!$F$2:$F$11,0)),1,0)+IF(ISNUMBER(MATCH(D554,Sheet4!$F$2:$F$11,0)),1,0)+IF(ISNUMBER(MATCH(E554,Sheet4!$F$2:$F$11,0)),1,0)+IF(ISNUMBER(MATCH(F554,Sheet4!$F$2:$F$11,0)),1,0)+IF(ISNUMBER(MATCH(G554,Sheet4!$F$2:$F$11,0)),1,0)+IF(ISNUMBER(MATCH(H554,Sheet4!$F$2:$F$11,0)),1,0)+IF(ISNUMBER(MATCH(I554,Sheet4!$F$2:$F$11,0)),1,0)+IF(ISNUMBER(MATCH(J554,Sheet4!$F$2:$F$11,0)),1,0))</f>
        <v>0</v>
      </c>
      <c r="P554" s="40" t="str">
        <f>IFERROR(INDEX(Sheet4!$G:$G,MATCH(Sheet1!B554,Sheet4!$F:$F,0))+INDEX(Sheet4!$G:$G,MATCH(Sheet1!C554,Sheet4!$F:$F,0))+INDEX(Sheet4!$G:$G,MATCH(Sheet1!D554,Sheet4!$F:$F,0))+INDEX(Sheet4!$G:$G,MATCH(Sheet1!E554,Sheet4!$F:$F,0))+INDEX(Sheet4!$G:$G,MATCH(Sheet1!F554,Sheet4!$F:$F,0))+INDEX(Sheet4!$G:$G,MATCH(Sheet1!G554,Sheet4!$F:$F,0))+INDEX(Sheet4!$G:$G,MATCH(Sheet1!H554,Sheet4!$F:$F,0))+INDEX(Sheet4!$G:$G,MATCH(Sheet1!I554,Sheet4!$F:$F,0))+INDEX(Sheet4!$G:$G,MATCH(Sheet1!J554,Sheet4!$F:$F,0)),"")</f>
        <v/>
      </c>
      <c r="AF554">
        <f si="157" t="shared"/>
        <v>0</v>
      </c>
      <c r="AH554">
        <v>531</v>
      </c>
      <c r="AI554" t="str">
        <f si="156" t="shared"/>
        <v>Ben SimmonsIsaiah CanaanJimmy ButlerMalik BeasleyKelly OubreCorey BrewerJohn CollinsJosh JacksonKarl-Anthony Towns</v>
      </c>
      <c r="AJ554">
        <f si="158" t="shared"/>
        <v>0</v>
      </c>
      <c r="AK554">
        <f si="159" t="shared"/>
        <v>0</v>
      </c>
      <c r="AL554">
        <f si="160" t="shared"/>
        <v>0</v>
      </c>
      <c r="AM554">
        <f si="161" t="shared"/>
        <v>0</v>
      </c>
      <c r="AN554">
        <f si="162" t="shared"/>
        <v>0</v>
      </c>
      <c r="AO554">
        <f si="163" t="shared"/>
        <v>0</v>
      </c>
      <c r="AP554">
        <f si="164" t="shared"/>
        <v>0</v>
      </c>
      <c r="AQ554">
        <f si="165" t="shared"/>
        <v>0</v>
      </c>
      <c r="AR554">
        <f si="166" t="shared"/>
        <v>0</v>
      </c>
      <c r="AS554">
        <f si="167" t="shared"/>
        <v>0</v>
      </c>
      <c r="AU554" t="str">
        <f>IFERROR(VLOOKUP(C554,Results!$A$2:$B$240,2,FALSE)+VLOOKUP(D554,Results!$A$2:$B$240,2,FALSE)+VLOOKUP(E554,Results!$A$2:$B$240,2,FALSE)+VLOOKUP(F554,Results!$A$2:$B$240,2,FALSE)+VLOOKUP(G554,Results!$A$2:$B$240,2,FALSE)+VLOOKUP(H554,Results!$A$2:$B$240,2,FALSE)+VLOOKUP(I554,Results!$A$2:$B$240,2,FALSE)+VLOOKUP(J554,Results!$A$2:$B$240,2,FALSE)+VLOOKUP(B554,Results!$A$2:$B$240,2,FALSE)-MIN(VLOOKUP(C554,Results!$A$2:$B$240,2,FALSE),VLOOKUP(D554,Results!$A$2:$B$240,2,FALSE),VLOOKUP(E554,Results!$A$2:$B$240,2,FALSE),VLOOKUP(F554,Results!$A$2:$B$240,2,FALSE),VLOOKUP(G554,Results!$A$2:$B$240,2,FALSE),VLOOKUP(H554,Results!$A$2:$B$240,2,FALSE),VLOOKUP(I554,Results!$A$2:$B$240,2,FALSE),VLOOKUP(J554,Results!$A$2:$B$240,2,FALSE),VLOOKUP(B554,Results!$A$2:$B$240,2,FALSE)),"")</f>
        <v/>
      </c>
    </row>
    <row customHeight="1" ht="18.75" r="555" spans="2:47" x14ac:dyDescent="0.3">
      <c r="B555" t="s">
        <v>166</v>
      </c>
      <c r="C555" t="s">
        <v>95</v>
      </c>
      <c r="D555" t="s">
        <v>172</v>
      </c>
      <c r="E555" t="s">
        <v>146</v>
      </c>
      <c r="F555" t="s">
        <v>178</v>
      </c>
      <c r="G555" t="s">
        <v>90</v>
      </c>
      <c r="H555" t="s">
        <v>152</v>
      </c>
      <c r="I555" t="s">
        <v>155</v>
      </c>
      <c r="J555" t="s">
        <v>186</v>
      </c>
      <c r="K555" t="n">
        <v>14.0</v>
      </c>
      <c r="L555" s="30">
        <f si="154" t="shared"/>
        <v>0</v>
      </c>
      <c r="M555" s="6"/>
      <c r="N555" s="35" t="str">
        <f si="155" t="shared"/>
        <v/>
      </c>
      <c r="O555" s="59">
        <f>(IF(ISNUMBER(MATCH(B555,Sheet4!$K$92:$K$101,0)),1,0)+IF(ISNUMBER(MATCH(C555,Sheet4!$K$92:$K$101,0)),1,0)+IF(ISNUMBER(MATCH(D555,Sheet4!$K$92:$K$101,0)),1,0)+IF(ISNUMBER(MATCH(E555,Sheet4!$K$92:$K$101,0)),1,0)+IF(ISNUMBER(MATCH(F555,Sheet4!$K$92:$K$101,0)),1,0)+IF(ISNUMBER(MATCH(G555,Sheet4!$K$92:$K$101,0)),1,0)+IF(ISNUMBER(MATCH(H555,Sheet4!$K$92:$K$101,0)),1,0)+IF(ISNUMBER(MATCH(I555,Sheet4!$K$92:$K$101,0)),1,0)+IF(ISNUMBER(MATCH(J555,Sheet4!$K$92:$K$101,0)),1,0))
-
(IF(ISNUMBER(MATCH(B555,Sheet4!$F$2:$F$11,0)),1,0)+IF(ISNUMBER(MATCH(C555,Sheet4!$F$2:$F$11,0)),1,0)+IF(ISNUMBER(MATCH(D555,Sheet4!$F$2:$F$11,0)),1,0)+IF(ISNUMBER(MATCH(E555,Sheet4!$F$2:$F$11,0)),1,0)+IF(ISNUMBER(MATCH(F555,Sheet4!$F$2:$F$11,0)),1,0)+IF(ISNUMBER(MATCH(G555,Sheet4!$F$2:$F$11,0)),1,0)+IF(ISNUMBER(MATCH(H555,Sheet4!$F$2:$F$11,0)),1,0)+IF(ISNUMBER(MATCH(I555,Sheet4!$F$2:$F$11,0)),1,0)+IF(ISNUMBER(MATCH(J555,Sheet4!$F$2:$F$11,0)),1,0))</f>
        <v>0</v>
      </c>
      <c r="P555" s="40" t="str">
        <f>IFERROR(INDEX(Sheet4!$G:$G,MATCH(Sheet1!B555,Sheet4!$F:$F,0))+INDEX(Sheet4!$G:$G,MATCH(Sheet1!C555,Sheet4!$F:$F,0))+INDEX(Sheet4!$G:$G,MATCH(Sheet1!D555,Sheet4!$F:$F,0))+INDEX(Sheet4!$G:$G,MATCH(Sheet1!E555,Sheet4!$F:$F,0))+INDEX(Sheet4!$G:$G,MATCH(Sheet1!F555,Sheet4!$F:$F,0))+INDEX(Sheet4!$G:$G,MATCH(Sheet1!G555,Sheet4!$F:$F,0))+INDEX(Sheet4!$G:$G,MATCH(Sheet1!H555,Sheet4!$F:$F,0))+INDEX(Sheet4!$G:$G,MATCH(Sheet1!I555,Sheet4!$F:$F,0))+INDEX(Sheet4!$G:$G,MATCH(Sheet1!J555,Sheet4!$F:$F,0)),"")</f>
        <v/>
      </c>
      <c r="AF555">
        <f si="157" t="shared"/>
        <v>0</v>
      </c>
      <c r="AH555">
        <v>532</v>
      </c>
      <c r="AI555" t="str">
        <f si="156" t="shared"/>
        <v>Ben SimmonsElie OkoboDevin BookerMonte MorrisKelly OubreRoyce O'NealeJohn CollinsPaul MillsapKarl-Anthony Towns</v>
      </c>
      <c r="AJ555">
        <f si="158" t="shared"/>
        <v>0</v>
      </c>
      <c r="AK555">
        <f si="159" t="shared"/>
        <v>0</v>
      </c>
      <c r="AL555">
        <f si="160" t="shared"/>
        <v>0</v>
      </c>
      <c r="AM555">
        <f si="161" t="shared"/>
        <v>0</v>
      </c>
      <c r="AN555">
        <f si="162" t="shared"/>
        <v>0</v>
      </c>
      <c r="AO555">
        <f si="163" t="shared"/>
        <v>0</v>
      </c>
      <c r="AP555">
        <f si="164" t="shared"/>
        <v>0</v>
      </c>
      <c r="AQ555">
        <f si="165" t="shared"/>
        <v>0</v>
      </c>
      <c r="AR555">
        <f si="166" t="shared"/>
        <v>0</v>
      </c>
      <c r="AS555">
        <f si="167" t="shared"/>
        <v>0</v>
      </c>
      <c r="AU555" t="str">
        <f>IFERROR(VLOOKUP(C555,Results!$A$2:$B$240,2,FALSE)+VLOOKUP(D555,Results!$A$2:$B$240,2,FALSE)+VLOOKUP(E555,Results!$A$2:$B$240,2,FALSE)+VLOOKUP(F555,Results!$A$2:$B$240,2,FALSE)+VLOOKUP(G555,Results!$A$2:$B$240,2,FALSE)+VLOOKUP(H555,Results!$A$2:$B$240,2,FALSE)+VLOOKUP(I555,Results!$A$2:$B$240,2,FALSE)+VLOOKUP(J555,Results!$A$2:$B$240,2,FALSE)+VLOOKUP(B555,Results!$A$2:$B$240,2,FALSE)-MIN(VLOOKUP(C555,Results!$A$2:$B$240,2,FALSE),VLOOKUP(D555,Results!$A$2:$B$240,2,FALSE),VLOOKUP(E555,Results!$A$2:$B$240,2,FALSE),VLOOKUP(F555,Results!$A$2:$B$240,2,FALSE),VLOOKUP(G555,Results!$A$2:$B$240,2,FALSE),VLOOKUP(H555,Results!$A$2:$B$240,2,FALSE),VLOOKUP(I555,Results!$A$2:$B$240,2,FALSE),VLOOKUP(J555,Results!$A$2:$B$240,2,FALSE),VLOOKUP(B555,Results!$A$2:$B$240,2,FALSE)),"")</f>
        <v/>
      </c>
    </row>
    <row customHeight="1" ht="18.75" r="556" spans="2:47" x14ac:dyDescent="0.3">
      <c r="B556" t="s">
        <v>166</v>
      </c>
      <c r="C556" t="s">
        <v>170</v>
      </c>
      <c r="D556" t="s">
        <v>172</v>
      </c>
      <c r="E556" t="s">
        <v>146</v>
      </c>
      <c r="F556" t="s">
        <v>177</v>
      </c>
      <c r="G556" t="s">
        <v>96</v>
      </c>
      <c r="H556" t="s">
        <v>153</v>
      </c>
      <c r="I556" t="s">
        <v>183</v>
      </c>
      <c r="J556" t="s">
        <v>98</v>
      </c>
      <c r="K556" t="n">
        <v>14.0</v>
      </c>
      <c r="L556" s="30">
        <f si="154" t="shared"/>
        <v>0</v>
      </c>
      <c r="M556" s="6"/>
      <c r="N556" s="35" t="str">
        <f si="155" t="shared"/>
        <v/>
      </c>
      <c r="O556" s="59">
        <f>(IF(ISNUMBER(MATCH(B556,Sheet4!$K$92:$K$101,0)),1,0)+IF(ISNUMBER(MATCH(C556,Sheet4!$K$92:$K$101,0)),1,0)+IF(ISNUMBER(MATCH(D556,Sheet4!$K$92:$K$101,0)),1,0)+IF(ISNUMBER(MATCH(E556,Sheet4!$K$92:$K$101,0)),1,0)+IF(ISNUMBER(MATCH(F556,Sheet4!$K$92:$K$101,0)),1,0)+IF(ISNUMBER(MATCH(G556,Sheet4!$K$92:$K$101,0)),1,0)+IF(ISNUMBER(MATCH(H556,Sheet4!$K$92:$K$101,0)),1,0)+IF(ISNUMBER(MATCH(I556,Sheet4!$K$92:$K$101,0)),1,0)+IF(ISNUMBER(MATCH(J556,Sheet4!$K$92:$K$101,0)),1,0))
-
(IF(ISNUMBER(MATCH(B556,Sheet4!$F$2:$F$11,0)),1,0)+IF(ISNUMBER(MATCH(C556,Sheet4!$F$2:$F$11,0)),1,0)+IF(ISNUMBER(MATCH(D556,Sheet4!$F$2:$F$11,0)),1,0)+IF(ISNUMBER(MATCH(E556,Sheet4!$F$2:$F$11,0)),1,0)+IF(ISNUMBER(MATCH(F556,Sheet4!$F$2:$F$11,0)),1,0)+IF(ISNUMBER(MATCH(G556,Sheet4!$F$2:$F$11,0)),1,0)+IF(ISNUMBER(MATCH(H556,Sheet4!$F$2:$F$11,0)),1,0)+IF(ISNUMBER(MATCH(I556,Sheet4!$F$2:$F$11,0)),1,0)+IF(ISNUMBER(MATCH(J556,Sheet4!$F$2:$F$11,0)),1,0))</f>
        <v>0</v>
      </c>
      <c r="P556" s="40" t="str">
        <f>IFERROR(INDEX(Sheet4!$G:$G,MATCH(Sheet1!B556,Sheet4!$F:$F,0))+INDEX(Sheet4!$G:$G,MATCH(Sheet1!C556,Sheet4!$F:$F,0))+INDEX(Sheet4!$G:$G,MATCH(Sheet1!D556,Sheet4!$F:$F,0))+INDEX(Sheet4!$G:$G,MATCH(Sheet1!E556,Sheet4!$F:$F,0))+INDEX(Sheet4!$G:$G,MATCH(Sheet1!F556,Sheet4!$F:$F,0))+INDEX(Sheet4!$G:$G,MATCH(Sheet1!G556,Sheet4!$F:$F,0))+INDEX(Sheet4!$G:$G,MATCH(Sheet1!H556,Sheet4!$F:$F,0))+INDEX(Sheet4!$G:$G,MATCH(Sheet1!I556,Sheet4!$F:$F,0))+INDEX(Sheet4!$G:$G,MATCH(Sheet1!J556,Sheet4!$F:$F,0)),"")</f>
        <v/>
      </c>
      <c r="AF556">
        <f si="157" t="shared"/>
        <v>0</v>
      </c>
      <c r="AH556">
        <v>533</v>
      </c>
      <c r="AI556" t="str">
        <f si="156" t="shared"/>
        <v>Ben SimmonsElie OkoboDevin BookerMonte MorrisKelly OubreJae CrowderJohn CollinsJosh JacksonRudy Gobert</v>
      </c>
      <c r="AJ556">
        <f si="158" t="shared"/>
        <v>0</v>
      </c>
      <c r="AK556">
        <f si="159" t="shared"/>
        <v>0</v>
      </c>
      <c r="AL556">
        <f si="160" t="shared"/>
        <v>0</v>
      </c>
      <c r="AM556">
        <f si="161" t="shared"/>
        <v>0</v>
      </c>
      <c r="AN556">
        <f si="162" t="shared"/>
        <v>0</v>
      </c>
      <c r="AO556">
        <f si="163" t="shared"/>
        <v>0</v>
      </c>
      <c r="AP556">
        <f si="164" t="shared"/>
        <v>0</v>
      </c>
      <c r="AQ556">
        <f si="165" t="shared"/>
        <v>0</v>
      </c>
      <c r="AR556">
        <f si="166" t="shared"/>
        <v>0</v>
      </c>
      <c r="AS556">
        <f si="167" t="shared"/>
        <v>0</v>
      </c>
      <c r="AU556" t="str">
        <f>IFERROR(VLOOKUP(C556,Results!$A$2:$B$240,2,FALSE)+VLOOKUP(D556,Results!$A$2:$B$240,2,FALSE)+VLOOKUP(E556,Results!$A$2:$B$240,2,FALSE)+VLOOKUP(F556,Results!$A$2:$B$240,2,FALSE)+VLOOKUP(G556,Results!$A$2:$B$240,2,FALSE)+VLOOKUP(H556,Results!$A$2:$B$240,2,FALSE)+VLOOKUP(I556,Results!$A$2:$B$240,2,FALSE)+VLOOKUP(J556,Results!$A$2:$B$240,2,FALSE)+VLOOKUP(B556,Results!$A$2:$B$240,2,FALSE)-MIN(VLOOKUP(C556,Results!$A$2:$B$240,2,FALSE),VLOOKUP(D556,Results!$A$2:$B$240,2,FALSE),VLOOKUP(E556,Results!$A$2:$B$240,2,FALSE),VLOOKUP(F556,Results!$A$2:$B$240,2,FALSE),VLOOKUP(G556,Results!$A$2:$B$240,2,FALSE),VLOOKUP(H556,Results!$A$2:$B$240,2,FALSE),VLOOKUP(I556,Results!$A$2:$B$240,2,FALSE),VLOOKUP(J556,Results!$A$2:$B$240,2,FALSE),VLOOKUP(B556,Results!$A$2:$B$240,2,FALSE)),"")</f>
        <v/>
      </c>
    </row>
    <row customHeight="1" ht="18.75" r="557" spans="2:47" x14ac:dyDescent="0.3">
      <c r="B557" t="s">
        <v>108</v>
      </c>
      <c r="C557" t="s">
        <v>171</v>
      </c>
      <c r="D557" t="s">
        <v>172</v>
      </c>
      <c r="E557" t="s">
        <v>173</v>
      </c>
      <c r="F557" t="s">
        <v>177</v>
      </c>
      <c r="G557" t="s">
        <v>100</v>
      </c>
      <c r="H557" t="s">
        <v>92</v>
      </c>
      <c r="I557" t="s">
        <v>181</v>
      </c>
      <c r="J557" t="s">
        <v>98</v>
      </c>
      <c r="K557" t="n">
        <v>14.0</v>
      </c>
      <c r="L557" s="30">
        <f si="154" t="shared"/>
        <v>0</v>
      </c>
      <c r="M557" s="6"/>
      <c r="N557" s="35" t="str">
        <f si="155" t="shared"/>
        <v/>
      </c>
      <c r="O557" s="59">
        <f>(IF(ISNUMBER(MATCH(B557,Sheet4!$K$92:$K$101,0)),1,0)+IF(ISNUMBER(MATCH(C557,Sheet4!$K$92:$K$101,0)),1,0)+IF(ISNUMBER(MATCH(D557,Sheet4!$K$92:$K$101,0)),1,0)+IF(ISNUMBER(MATCH(E557,Sheet4!$K$92:$K$101,0)),1,0)+IF(ISNUMBER(MATCH(F557,Sheet4!$K$92:$K$101,0)),1,0)+IF(ISNUMBER(MATCH(G557,Sheet4!$K$92:$K$101,0)),1,0)+IF(ISNUMBER(MATCH(H557,Sheet4!$K$92:$K$101,0)),1,0)+IF(ISNUMBER(MATCH(I557,Sheet4!$K$92:$K$101,0)),1,0)+IF(ISNUMBER(MATCH(J557,Sheet4!$K$92:$K$101,0)),1,0))
-
(IF(ISNUMBER(MATCH(B557,Sheet4!$F$2:$F$11,0)),1,0)+IF(ISNUMBER(MATCH(C557,Sheet4!$F$2:$F$11,0)),1,0)+IF(ISNUMBER(MATCH(D557,Sheet4!$F$2:$F$11,0)),1,0)+IF(ISNUMBER(MATCH(E557,Sheet4!$F$2:$F$11,0)),1,0)+IF(ISNUMBER(MATCH(F557,Sheet4!$F$2:$F$11,0)),1,0)+IF(ISNUMBER(MATCH(G557,Sheet4!$F$2:$F$11,0)),1,0)+IF(ISNUMBER(MATCH(H557,Sheet4!$F$2:$F$11,0)),1,0)+IF(ISNUMBER(MATCH(I557,Sheet4!$F$2:$F$11,0)),1,0)+IF(ISNUMBER(MATCH(J557,Sheet4!$F$2:$F$11,0)),1,0))</f>
        <v>0</v>
      </c>
      <c r="P557" s="40" t="str">
        <f>IFERROR(INDEX(Sheet4!$G:$G,MATCH(Sheet1!B557,Sheet4!$F:$F,0))+INDEX(Sheet4!$G:$G,MATCH(Sheet1!C557,Sheet4!$F:$F,0))+INDEX(Sheet4!$G:$G,MATCH(Sheet1!D557,Sheet4!$F:$F,0))+INDEX(Sheet4!$G:$G,MATCH(Sheet1!E557,Sheet4!$F:$F,0))+INDEX(Sheet4!$G:$G,MATCH(Sheet1!F557,Sheet4!$F:$F,0))+INDEX(Sheet4!$G:$G,MATCH(Sheet1!G557,Sheet4!$F:$F,0))+INDEX(Sheet4!$G:$G,MATCH(Sheet1!H557,Sheet4!$F:$F,0))+INDEX(Sheet4!$G:$G,MATCH(Sheet1!I557,Sheet4!$F:$F,0))+INDEX(Sheet4!$G:$G,MATCH(Sheet1!J557,Sheet4!$F:$F,0)),"")</f>
        <v/>
      </c>
      <c r="AF557">
        <f si="157" t="shared"/>
        <v>0</v>
      </c>
      <c r="AH557">
        <v>534</v>
      </c>
      <c r="AI557" t="str">
        <f si="156" t="shared"/>
        <v>Ben SimmonsDe'Aaron FoxMonte MorrisMalik BeasleyWill BartonGerald GreenJohn CollinsJosh JacksonKarl-Anthony Towns</v>
      </c>
      <c r="AJ557">
        <f si="158" t="shared"/>
        <v>0</v>
      </c>
      <c r="AK557">
        <f si="159" t="shared"/>
        <v>0</v>
      </c>
      <c r="AL557">
        <f si="160" t="shared"/>
        <v>0</v>
      </c>
      <c r="AM557">
        <f si="161" t="shared"/>
        <v>0</v>
      </c>
      <c r="AN557">
        <f si="162" t="shared"/>
        <v>0</v>
      </c>
      <c r="AO557">
        <f si="163" t="shared"/>
        <v>0</v>
      </c>
      <c r="AP557">
        <f si="164" t="shared"/>
        <v>0</v>
      </c>
      <c r="AQ557">
        <f si="165" t="shared"/>
        <v>0</v>
      </c>
      <c r="AR557">
        <f si="166" t="shared"/>
        <v>0</v>
      </c>
      <c r="AS557">
        <f si="167" t="shared"/>
        <v>0</v>
      </c>
      <c r="AU557" t="str">
        <f>IFERROR(VLOOKUP(C557,Results!$A$2:$B$240,2,FALSE)+VLOOKUP(D557,Results!$A$2:$B$240,2,FALSE)+VLOOKUP(E557,Results!$A$2:$B$240,2,FALSE)+VLOOKUP(F557,Results!$A$2:$B$240,2,FALSE)+VLOOKUP(G557,Results!$A$2:$B$240,2,FALSE)+VLOOKUP(H557,Results!$A$2:$B$240,2,FALSE)+VLOOKUP(I557,Results!$A$2:$B$240,2,FALSE)+VLOOKUP(J557,Results!$A$2:$B$240,2,FALSE)+VLOOKUP(B557,Results!$A$2:$B$240,2,FALSE)-MIN(VLOOKUP(C557,Results!$A$2:$B$240,2,FALSE),VLOOKUP(D557,Results!$A$2:$B$240,2,FALSE),VLOOKUP(E557,Results!$A$2:$B$240,2,FALSE),VLOOKUP(F557,Results!$A$2:$B$240,2,FALSE),VLOOKUP(G557,Results!$A$2:$B$240,2,FALSE),VLOOKUP(H557,Results!$A$2:$B$240,2,FALSE),VLOOKUP(I557,Results!$A$2:$B$240,2,FALSE),VLOOKUP(J557,Results!$A$2:$B$240,2,FALSE),VLOOKUP(B557,Results!$A$2:$B$240,2,FALSE)),"")</f>
        <v/>
      </c>
    </row>
    <row customHeight="1" ht="18.75" r="558" spans="2:47" x14ac:dyDescent="0.3">
      <c r="B558" t="s">
        <v>166</v>
      </c>
      <c r="C558" t="s">
        <v>169</v>
      </c>
      <c r="D558" t="s">
        <v>172</v>
      </c>
      <c r="E558" t="s">
        <v>146</v>
      </c>
      <c r="F558" t="s">
        <v>177</v>
      </c>
      <c r="G558" t="s">
        <v>90</v>
      </c>
      <c r="H558" t="s">
        <v>181</v>
      </c>
      <c r="I558" t="s">
        <v>152</v>
      </c>
      <c r="J558" t="s">
        <v>186</v>
      </c>
      <c r="K558" t="n">
        <v>14.0</v>
      </c>
      <c r="L558" s="30">
        <f si="154" t="shared"/>
        <v>0</v>
      </c>
      <c r="M558" s="6"/>
      <c r="N558" s="35" t="str">
        <f si="155" t="shared"/>
        <v/>
      </c>
      <c r="O558" s="59">
        <f>(IF(ISNUMBER(MATCH(B558,Sheet4!$K$92:$K$101,0)),1,0)+IF(ISNUMBER(MATCH(C558,Sheet4!$K$92:$K$101,0)),1,0)+IF(ISNUMBER(MATCH(D558,Sheet4!$K$92:$K$101,0)),1,0)+IF(ISNUMBER(MATCH(E558,Sheet4!$K$92:$K$101,0)),1,0)+IF(ISNUMBER(MATCH(F558,Sheet4!$K$92:$K$101,0)),1,0)+IF(ISNUMBER(MATCH(G558,Sheet4!$K$92:$K$101,0)),1,0)+IF(ISNUMBER(MATCH(H558,Sheet4!$K$92:$K$101,0)),1,0)+IF(ISNUMBER(MATCH(I558,Sheet4!$K$92:$K$101,0)),1,0)+IF(ISNUMBER(MATCH(J558,Sheet4!$K$92:$K$101,0)),1,0))
-
(IF(ISNUMBER(MATCH(B558,Sheet4!$F$2:$F$11,0)),1,0)+IF(ISNUMBER(MATCH(C558,Sheet4!$F$2:$F$11,0)),1,0)+IF(ISNUMBER(MATCH(D558,Sheet4!$F$2:$F$11,0)),1,0)+IF(ISNUMBER(MATCH(E558,Sheet4!$F$2:$F$11,0)),1,0)+IF(ISNUMBER(MATCH(F558,Sheet4!$F$2:$F$11,0)),1,0)+IF(ISNUMBER(MATCH(G558,Sheet4!$F$2:$F$11,0)),1,0)+IF(ISNUMBER(MATCH(H558,Sheet4!$F$2:$F$11,0)),1,0)+IF(ISNUMBER(MATCH(I558,Sheet4!$F$2:$F$11,0)),1,0)+IF(ISNUMBER(MATCH(J558,Sheet4!$F$2:$F$11,0)),1,0))</f>
        <v>0</v>
      </c>
      <c r="P558" s="40" t="str">
        <f>IFERROR(INDEX(Sheet4!$G:$G,MATCH(Sheet1!B558,Sheet4!$F:$F,0))+INDEX(Sheet4!$G:$G,MATCH(Sheet1!C558,Sheet4!$F:$F,0))+INDEX(Sheet4!$G:$G,MATCH(Sheet1!D558,Sheet4!$F:$F,0))+INDEX(Sheet4!$G:$G,MATCH(Sheet1!E558,Sheet4!$F:$F,0))+INDEX(Sheet4!$G:$G,MATCH(Sheet1!F558,Sheet4!$F:$F,0))+INDEX(Sheet4!$G:$G,MATCH(Sheet1!G558,Sheet4!$F:$F,0))+INDEX(Sheet4!$G:$G,MATCH(Sheet1!H558,Sheet4!$F:$F,0))+INDEX(Sheet4!$G:$G,MATCH(Sheet1!I558,Sheet4!$F:$F,0))+INDEX(Sheet4!$G:$G,MATCH(Sheet1!J558,Sheet4!$F:$F,0)),"")</f>
        <v/>
      </c>
      <c r="AF558">
        <f si="157" t="shared"/>
        <v>0</v>
      </c>
      <c r="AH558">
        <v>535</v>
      </c>
      <c r="AI558" t="str">
        <f si="156" t="shared"/>
        <v>Ben SimmonsJeremy LinJames HardenMonte MorrisTaurean PrinceGerald GreenPaul MillsapDerrick FavorsRudy Gobert</v>
      </c>
      <c r="AJ558">
        <f si="158" t="shared"/>
        <v>0</v>
      </c>
      <c r="AK558">
        <f si="159" t="shared"/>
        <v>0</v>
      </c>
      <c r="AL558">
        <f si="160" t="shared"/>
        <v>0</v>
      </c>
      <c r="AM558">
        <f si="161" t="shared"/>
        <v>0</v>
      </c>
      <c r="AN558">
        <f si="162" t="shared"/>
        <v>0</v>
      </c>
      <c r="AO558">
        <f si="163" t="shared"/>
        <v>0</v>
      </c>
      <c r="AP558">
        <f si="164" t="shared"/>
        <v>0</v>
      </c>
      <c r="AQ558">
        <f si="165" t="shared"/>
        <v>0</v>
      </c>
      <c r="AR558">
        <f si="166" t="shared"/>
        <v>0</v>
      </c>
      <c r="AS558">
        <f si="167" t="shared"/>
        <v>0</v>
      </c>
      <c r="AU558" t="str">
        <f>IFERROR(VLOOKUP(C558,Results!$A$2:$B$240,2,FALSE)+VLOOKUP(D558,Results!$A$2:$B$240,2,FALSE)+VLOOKUP(E558,Results!$A$2:$B$240,2,FALSE)+VLOOKUP(F558,Results!$A$2:$B$240,2,FALSE)+VLOOKUP(G558,Results!$A$2:$B$240,2,FALSE)+VLOOKUP(H558,Results!$A$2:$B$240,2,FALSE)+VLOOKUP(I558,Results!$A$2:$B$240,2,FALSE)+VLOOKUP(J558,Results!$A$2:$B$240,2,FALSE)+VLOOKUP(B558,Results!$A$2:$B$240,2,FALSE)-MIN(VLOOKUP(C558,Results!$A$2:$B$240,2,FALSE),VLOOKUP(D558,Results!$A$2:$B$240,2,FALSE),VLOOKUP(E558,Results!$A$2:$B$240,2,FALSE),VLOOKUP(F558,Results!$A$2:$B$240,2,FALSE),VLOOKUP(G558,Results!$A$2:$B$240,2,FALSE),VLOOKUP(H558,Results!$A$2:$B$240,2,FALSE),VLOOKUP(I558,Results!$A$2:$B$240,2,FALSE),VLOOKUP(J558,Results!$A$2:$B$240,2,FALSE),VLOOKUP(B558,Results!$A$2:$B$240,2,FALSE)),"")</f>
        <v/>
      </c>
    </row>
    <row customHeight="1" ht="18.75" r="559" spans="2:47" x14ac:dyDescent="0.3">
      <c r="B559" t="s">
        <v>166</v>
      </c>
      <c r="C559" t="s">
        <v>116</v>
      </c>
      <c r="D559" t="s">
        <v>172</v>
      </c>
      <c r="E559" t="s">
        <v>148</v>
      </c>
      <c r="F559" t="s">
        <v>150</v>
      </c>
      <c r="G559" t="s">
        <v>177</v>
      </c>
      <c r="H559" t="s">
        <v>153</v>
      </c>
      <c r="I559" t="s">
        <v>152</v>
      </c>
      <c r="J559" t="s">
        <v>187</v>
      </c>
      <c r="K559" t="n">
        <v>14.0</v>
      </c>
      <c r="L559" s="30">
        <f si="154" t="shared"/>
        <v>0</v>
      </c>
      <c r="M559" s="6"/>
      <c r="N559" s="35" t="str">
        <f si="155" t="shared"/>
        <v/>
      </c>
      <c r="O559" s="59">
        <f>(IF(ISNUMBER(MATCH(B559,Sheet4!$K$92:$K$101,0)),1,0)+IF(ISNUMBER(MATCH(C559,Sheet4!$K$92:$K$101,0)),1,0)+IF(ISNUMBER(MATCH(D559,Sheet4!$K$92:$K$101,0)),1,0)+IF(ISNUMBER(MATCH(E559,Sheet4!$K$92:$K$101,0)),1,0)+IF(ISNUMBER(MATCH(F559,Sheet4!$K$92:$K$101,0)),1,0)+IF(ISNUMBER(MATCH(G559,Sheet4!$K$92:$K$101,0)),1,0)+IF(ISNUMBER(MATCH(H559,Sheet4!$K$92:$K$101,0)),1,0)+IF(ISNUMBER(MATCH(I559,Sheet4!$K$92:$K$101,0)),1,0)+IF(ISNUMBER(MATCH(J559,Sheet4!$K$92:$K$101,0)),1,0))
-
(IF(ISNUMBER(MATCH(B559,Sheet4!$F$2:$F$11,0)),1,0)+IF(ISNUMBER(MATCH(C559,Sheet4!$F$2:$F$11,0)),1,0)+IF(ISNUMBER(MATCH(D559,Sheet4!$F$2:$F$11,0)),1,0)+IF(ISNUMBER(MATCH(E559,Sheet4!$F$2:$F$11,0)),1,0)+IF(ISNUMBER(MATCH(F559,Sheet4!$F$2:$F$11,0)),1,0)+IF(ISNUMBER(MATCH(G559,Sheet4!$F$2:$F$11,0)),1,0)+IF(ISNUMBER(MATCH(H559,Sheet4!$F$2:$F$11,0)),1,0)+IF(ISNUMBER(MATCH(I559,Sheet4!$F$2:$F$11,0)),1,0)+IF(ISNUMBER(MATCH(J559,Sheet4!$F$2:$F$11,0)),1,0))</f>
        <v>0</v>
      </c>
      <c r="P559" s="40" t="str">
        <f>IFERROR(INDEX(Sheet4!$G:$G,MATCH(Sheet1!B559,Sheet4!$F:$F,0))+INDEX(Sheet4!$G:$G,MATCH(Sheet1!C559,Sheet4!$F:$F,0))+INDEX(Sheet4!$G:$G,MATCH(Sheet1!D559,Sheet4!$F:$F,0))+INDEX(Sheet4!$G:$G,MATCH(Sheet1!E559,Sheet4!$F:$F,0))+INDEX(Sheet4!$G:$G,MATCH(Sheet1!F559,Sheet4!$F:$F,0))+INDEX(Sheet4!$G:$G,MATCH(Sheet1!G559,Sheet4!$F:$F,0))+INDEX(Sheet4!$G:$G,MATCH(Sheet1!H559,Sheet4!$F:$F,0))+INDEX(Sheet4!$G:$G,MATCH(Sheet1!I559,Sheet4!$F:$F,0))+INDEX(Sheet4!$G:$G,MATCH(Sheet1!J559,Sheet4!$F:$F,0)),"")</f>
        <v/>
      </c>
      <c r="AF559">
        <f si="157" t="shared"/>
        <v>0</v>
      </c>
      <c r="AH559">
        <v>536</v>
      </c>
      <c r="AI559" t="str">
        <f si="156" t="shared"/>
        <v>Ben SimmonsJeremy LinJames HardenMonte MorrisWill BartonCorey BrewerPaul MillsapTrey LylesRudy Gobert</v>
      </c>
      <c r="AJ559">
        <f si="158" t="shared"/>
        <v>0</v>
      </c>
      <c r="AK559">
        <f si="159" t="shared"/>
        <v>0</v>
      </c>
      <c r="AL559">
        <f si="160" t="shared"/>
        <v>0</v>
      </c>
      <c r="AM559">
        <f si="161" t="shared"/>
        <v>0</v>
      </c>
      <c r="AN559">
        <f si="162" t="shared"/>
        <v>0</v>
      </c>
      <c r="AO559">
        <f si="163" t="shared"/>
        <v>0</v>
      </c>
      <c r="AP559">
        <f si="164" t="shared"/>
        <v>0</v>
      </c>
      <c r="AQ559">
        <f si="165" t="shared"/>
        <v>0</v>
      </c>
      <c r="AR559">
        <f si="166" t="shared"/>
        <v>0</v>
      </c>
      <c r="AS559">
        <f si="167" t="shared"/>
        <v>0</v>
      </c>
      <c r="AU559" t="str">
        <f>IFERROR(VLOOKUP(C559,Results!$A$2:$B$240,2,FALSE)+VLOOKUP(D559,Results!$A$2:$B$240,2,FALSE)+VLOOKUP(E559,Results!$A$2:$B$240,2,FALSE)+VLOOKUP(F559,Results!$A$2:$B$240,2,FALSE)+VLOOKUP(G559,Results!$A$2:$B$240,2,FALSE)+VLOOKUP(H559,Results!$A$2:$B$240,2,FALSE)+VLOOKUP(I559,Results!$A$2:$B$240,2,FALSE)+VLOOKUP(J559,Results!$A$2:$B$240,2,FALSE)+VLOOKUP(B559,Results!$A$2:$B$240,2,FALSE)-MIN(VLOOKUP(C559,Results!$A$2:$B$240,2,FALSE),VLOOKUP(D559,Results!$A$2:$B$240,2,FALSE),VLOOKUP(E559,Results!$A$2:$B$240,2,FALSE),VLOOKUP(F559,Results!$A$2:$B$240,2,FALSE),VLOOKUP(G559,Results!$A$2:$B$240,2,FALSE),VLOOKUP(H559,Results!$A$2:$B$240,2,FALSE),VLOOKUP(I559,Results!$A$2:$B$240,2,FALSE),VLOOKUP(J559,Results!$A$2:$B$240,2,FALSE),VLOOKUP(B559,Results!$A$2:$B$240,2,FALSE)),"")</f>
        <v/>
      </c>
    </row>
    <row customHeight="1" ht="18.75" r="560" spans="2:47" x14ac:dyDescent="0.3">
      <c r="B560" t="s">
        <v>87</v>
      </c>
      <c r="C560" t="s">
        <v>171</v>
      </c>
      <c r="D560" t="s">
        <v>173</v>
      </c>
      <c r="E560" t="s">
        <v>146</v>
      </c>
      <c r="F560" t="s">
        <v>178</v>
      </c>
      <c r="G560" t="s">
        <v>90</v>
      </c>
      <c r="H560" t="s">
        <v>153</v>
      </c>
      <c r="I560" t="s">
        <v>92</v>
      </c>
      <c r="J560" t="s">
        <v>186</v>
      </c>
      <c r="K560" t="n">
        <v>14.0</v>
      </c>
      <c r="L560" s="30">
        <f si="154" t="shared"/>
        <v>0</v>
      </c>
      <c r="M560" s="6"/>
      <c r="N560" s="35" t="str">
        <f si="155" t="shared"/>
        <v/>
      </c>
      <c r="O560" s="59">
        <f>(IF(ISNUMBER(MATCH(B560,Sheet4!$K$92:$K$101,0)),1,0)+IF(ISNUMBER(MATCH(C560,Sheet4!$K$92:$K$101,0)),1,0)+IF(ISNUMBER(MATCH(D560,Sheet4!$K$92:$K$101,0)),1,0)+IF(ISNUMBER(MATCH(E560,Sheet4!$K$92:$K$101,0)),1,0)+IF(ISNUMBER(MATCH(F560,Sheet4!$K$92:$K$101,0)),1,0)+IF(ISNUMBER(MATCH(G560,Sheet4!$K$92:$K$101,0)),1,0)+IF(ISNUMBER(MATCH(H560,Sheet4!$K$92:$K$101,0)),1,0)+IF(ISNUMBER(MATCH(I560,Sheet4!$K$92:$K$101,0)),1,0)+IF(ISNUMBER(MATCH(J560,Sheet4!$K$92:$K$101,0)),1,0))
-
(IF(ISNUMBER(MATCH(B560,Sheet4!$F$2:$F$11,0)),1,0)+IF(ISNUMBER(MATCH(C560,Sheet4!$F$2:$F$11,0)),1,0)+IF(ISNUMBER(MATCH(D560,Sheet4!$F$2:$F$11,0)),1,0)+IF(ISNUMBER(MATCH(E560,Sheet4!$F$2:$F$11,0)),1,0)+IF(ISNUMBER(MATCH(F560,Sheet4!$F$2:$F$11,0)),1,0)+IF(ISNUMBER(MATCH(G560,Sheet4!$F$2:$F$11,0)),1,0)+IF(ISNUMBER(MATCH(H560,Sheet4!$F$2:$F$11,0)),1,0)+IF(ISNUMBER(MATCH(I560,Sheet4!$F$2:$F$11,0)),1,0)+IF(ISNUMBER(MATCH(J560,Sheet4!$F$2:$F$11,0)),1,0))</f>
        <v>0</v>
      </c>
      <c r="P560" s="40" t="str">
        <f>IFERROR(INDEX(Sheet4!$G:$G,MATCH(Sheet1!B560,Sheet4!$F:$F,0))+INDEX(Sheet4!$G:$G,MATCH(Sheet1!C560,Sheet4!$F:$F,0))+INDEX(Sheet4!$G:$G,MATCH(Sheet1!D560,Sheet4!$F:$F,0))+INDEX(Sheet4!$G:$G,MATCH(Sheet1!E560,Sheet4!$F:$F,0))+INDEX(Sheet4!$G:$G,MATCH(Sheet1!F560,Sheet4!$F:$F,0))+INDEX(Sheet4!$G:$G,MATCH(Sheet1!G560,Sheet4!$F:$F,0))+INDEX(Sheet4!$G:$G,MATCH(Sheet1!H560,Sheet4!$F:$F,0))+INDEX(Sheet4!$G:$G,MATCH(Sheet1!I560,Sheet4!$F:$F,0))+INDEX(Sheet4!$G:$G,MATCH(Sheet1!J560,Sheet4!$F:$F,0)),"")</f>
        <v/>
      </c>
      <c r="AF560">
        <f si="157" t="shared"/>
        <v>0</v>
      </c>
      <c r="AH560">
        <v>537</v>
      </c>
      <c r="AI560" t="str">
        <f si="156" t="shared"/>
        <v>Ben SimmonsTrae YoungMonte MorrisMalik BeasleyKelly OubreGerald GreenMarvin BagleyJosh JacksonJoel Embiid</v>
      </c>
      <c r="AJ560">
        <f si="158" t="shared"/>
        <v>0</v>
      </c>
      <c r="AK560">
        <f si="159" t="shared"/>
        <v>0</v>
      </c>
      <c r="AL560">
        <f si="160" t="shared"/>
        <v>0</v>
      </c>
      <c r="AM560">
        <f si="161" t="shared"/>
        <v>0</v>
      </c>
      <c r="AN560">
        <f si="162" t="shared"/>
        <v>0</v>
      </c>
      <c r="AO560">
        <f si="163" t="shared"/>
        <v>0</v>
      </c>
      <c r="AP560">
        <f si="164" t="shared"/>
        <v>0</v>
      </c>
      <c r="AQ560">
        <f si="165" t="shared"/>
        <v>0</v>
      </c>
      <c r="AR560">
        <f si="166" t="shared"/>
        <v>0</v>
      </c>
      <c r="AS560">
        <f si="167" t="shared"/>
        <v>0</v>
      </c>
      <c r="AU560" t="str">
        <f>IFERROR(VLOOKUP(C560,Results!$A$2:$B$240,2,FALSE)+VLOOKUP(D560,Results!$A$2:$B$240,2,FALSE)+VLOOKUP(E560,Results!$A$2:$B$240,2,FALSE)+VLOOKUP(F560,Results!$A$2:$B$240,2,FALSE)+VLOOKUP(G560,Results!$A$2:$B$240,2,FALSE)+VLOOKUP(H560,Results!$A$2:$B$240,2,FALSE)+VLOOKUP(I560,Results!$A$2:$B$240,2,FALSE)+VLOOKUP(J560,Results!$A$2:$B$240,2,FALSE)+VLOOKUP(B560,Results!$A$2:$B$240,2,FALSE)-MIN(VLOOKUP(C560,Results!$A$2:$B$240,2,FALSE),VLOOKUP(D560,Results!$A$2:$B$240,2,FALSE),VLOOKUP(E560,Results!$A$2:$B$240,2,FALSE),VLOOKUP(F560,Results!$A$2:$B$240,2,FALSE),VLOOKUP(G560,Results!$A$2:$B$240,2,FALSE),VLOOKUP(H560,Results!$A$2:$B$240,2,FALSE),VLOOKUP(I560,Results!$A$2:$B$240,2,FALSE),VLOOKUP(J560,Results!$A$2:$B$240,2,FALSE),VLOOKUP(B560,Results!$A$2:$B$240,2,FALSE)),"")</f>
        <v/>
      </c>
    </row>
    <row customHeight="1" ht="18.75" r="561" spans="2:47" x14ac:dyDescent="0.3">
      <c r="B561" t="s">
        <v>166</v>
      </c>
      <c r="C561" t="s">
        <v>108</v>
      </c>
      <c r="D561" t="s">
        <v>173</v>
      </c>
      <c r="E561" t="s">
        <v>146</v>
      </c>
      <c r="F561" t="s">
        <v>177</v>
      </c>
      <c r="G561" t="s">
        <v>180</v>
      </c>
      <c r="H561" t="s">
        <v>93</v>
      </c>
      <c r="I561" t="s">
        <v>152</v>
      </c>
      <c r="J561" t="s">
        <v>98</v>
      </c>
      <c r="K561" t="n">
        <v>14.0</v>
      </c>
      <c r="L561" s="30">
        <f si="154" t="shared"/>
        <v>0</v>
      </c>
      <c r="M561" s="6"/>
      <c r="N561" s="35" t="str">
        <f si="155" t="shared"/>
        <v/>
      </c>
      <c r="O561" s="59">
        <f>(IF(ISNUMBER(MATCH(B561,Sheet4!$K$92:$K$101,0)),1,0)+IF(ISNUMBER(MATCH(C561,Sheet4!$K$92:$K$101,0)),1,0)+IF(ISNUMBER(MATCH(D561,Sheet4!$K$92:$K$101,0)),1,0)+IF(ISNUMBER(MATCH(E561,Sheet4!$K$92:$K$101,0)),1,0)+IF(ISNUMBER(MATCH(F561,Sheet4!$K$92:$K$101,0)),1,0)+IF(ISNUMBER(MATCH(G561,Sheet4!$K$92:$K$101,0)),1,0)+IF(ISNUMBER(MATCH(H561,Sheet4!$K$92:$K$101,0)),1,0)+IF(ISNUMBER(MATCH(I561,Sheet4!$K$92:$K$101,0)),1,0)+IF(ISNUMBER(MATCH(J561,Sheet4!$K$92:$K$101,0)),1,0))
-
(IF(ISNUMBER(MATCH(B561,Sheet4!$F$2:$F$11,0)),1,0)+IF(ISNUMBER(MATCH(C561,Sheet4!$F$2:$F$11,0)),1,0)+IF(ISNUMBER(MATCH(D561,Sheet4!$F$2:$F$11,0)),1,0)+IF(ISNUMBER(MATCH(E561,Sheet4!$F$2:$F$11,0)),1,0)+IF(ISNUMBER(MATCH(F561,Sheet4!$F$2:$F$11,0)),1,0)+IF(ISNUMBER(MATCH(G561,Sheet4!$F$2:$F$11,0)),1,0)+IF(ISNUMBER(MATCH(H561,Sheet4!$F$2:$F$11,0)),1,0)+IF(ISNUMBER(MATCH(I561,Sheet4!$F$2:$F$11,0)),1,0)+IF(ISNUMBER(MATCH(J561,Sheet4!$F$2:$F$11,0)),1,0))</f>
        <v>0</v>
      </c>
      <c r="P561" s="40" t="str">
        <f>IFERROR(INDEX(Sheet4!$G:$G,MATCH(Sheet1!B561,Sheet4!$F:$F,0))+INDEX(Sheet4!$G:$G,MATCH(Sheet1!C561,Sheet4!$F:$F,0))+INDEX(Sheet4!$G:$G,MATCH(Sheet1!D561,Sheet4!$F:$F,0))+INDEX(Sheet4!$G:$G,MATCH(Sheet1!E561,Sheet4!$F:$F,0))+INDEX(Sheet4!$G:$G,MATCH(Sheet1!F561,Sheet4!$F:$F,0))+INDEX(Sheet4!$G:$G,MATCH(Sheet1!G561,Sheet4!$F:$F,0))+INDEX(Sheet4!$G:$G,MATCH(Sheet1!H561,Sheet4!$F:$F,0))+INDEX(Sheet4!$G:$G,MATCH(Sheet1!I561,Sheet4!$F:$F,0))+INDEX(Sheet4!$G:$G,MATCH(Sheet1!J561,Sheet4!$F:$F,0)),"")</f>
        <v/>
      </c>
      <c r="AF561">
        <f si="157" t="shared"/>
        <v>0</v>
      </c>
      <c r="AH561">
        <v>538</v>
      </c>
      <c r="AI561" t="str">
        <f si="156" t="shared"/>
        <v>Ben SimmonsIsaiah CanaanMonte MorrisKevin HuerterWill BartonKelly OubreKenneth FariedMarvin BagleyKarl-Anthony Towns</v>
      </c>
      <c r="AJ561">
        <f si="158" t="shared"/>
        <v>0</v>
      </c>
      <c r="AK561">
        <f si="159" t="shared"/>
        <v>0</v>
      </c>
      <c r="AL561">
        <f si="160" t="shared"/>
        <v>0</v>
      </c>
      <c r="AM561">
        <f si="161" t="shared"/>
        <v>0</v>
      </c>
      <c r="AN561">
        <f si="162" t="shared"/>
        <v>0</v>
      </c>
      <c r="AO561">
        <f si="163" t="shared"/>
        <v>0</v>
      </c>
      <c r="AP561">
        <f si="164" t="shared"/>
        <v>0</v>
      </c>
      <c r="AQ561">
        <f si="165" t="shared"/>
        <v>0</v>
      </c>
      <c r="AR561">
        <f si="166" t="shared"/>
        <v>0</v>
      </c>
      <c r="AS561">
        <f si="167" t="shared"/>
        <v>0</v>
      </c>
      <c r="AU561" t="str">
        <f>IFERROR(VLOOKUP(C561,Results!$A$2:$B$240,2,FALSE)+VLOOKUP(D561,Results!$A$2:$B$240,2,FALSE)+VLOOKUP(E561,Results!$A$2:$B$240,2,FALSE)+VLOOKUP(F561,Results!$A$2:$B$240,2,FALSE)+VLOOKUP(G561,Results!$A$2:$B$240,2,FALSE)+VLOOKUP(H561,Results!$A$2:$B$240,2,FALSE)+VLOOKUP(I561,Results!$A$2:$B$240,2,FALSE)+VLOOKUP(J561,Results!$A$2:$B$240,2,FALSE)+VLOOKUP(B561,Results!$A$2:$B$240,2,FALSE)-MIN(VLOOKUP(C561,Results!$A$2:$B$240,2,FALSE),VLOOKUP(D561,Results!$A$2:$B$240,2,FALSE),VLOOKUP(E561,Results!$A$2:$B$240,2,FALSE),VLOOKUP(F561,Results!$A$2:$B$240,2,FALSE),VLOOKUP(G561,Results!$A$2:$B$240,2,FALSE),VLOOKUP(H561,Results!$A$2:$B$240,2,FALSE),VLOOKUP(I561,Results!$A$2:$B$240,2,FALSE),VLOOKUP(J561,Results!$A$2:$B$240,2,FALSE),VLOOKUP(B561,Results!$A$2:$B$240,2,FALSE)),"")</f>
        <v/>
      </c>
    </row>
    <row customHeight="1" ht="18.75" r="562" spans="2:47" x14ac:dyDescent="0.3">
      <c r="B562" t="s">
        <v>108</v>
      </c>
      <c r="C562" t="s">
        <v>171</v>
      </c>
      <c r="D562" t="s">
        <v>172</v>
      </c>
      <c r="E562" t="s">
        <v>173</v>
      </c>
      <c r="F562" t="s">
        <v>177</v>
      </c>
      <c r="G562" t="s">
        <v>100</v>
      </c>
      <c r="H562" t="s">
        <v>93</v>
      </c>
      <c r="I562" t="s">
        <v>152</v>
      </c>
      <c r="J562" t="s">
        <v>186</v>
      </c>
      <c r="K562" t="n">
        <v>14.0</v>
      </c>
      <c r="L562" s="30">
        <f si="154" t="shared"/>
        <v>0</v>
      </c>
      <c r="M562" s="6"/>
      <c r="N562" s="35" t="str">
        <f si="155" t="shared"/>
        <v/>
      </c>
      <c r="O562" s="59">
        <f>(IF(ISNUMBER(MATCH(B562,Sheet4!$K$92:$K$101,0)),1,0)+IF(ISNUMBER(MATCH(C562,Sheet4!$K$92:$K$101,0)),1,0)+IF(ISNUMBER(MATCH(D562,Sheet4!$K$92:$K$101,0)),1,0)+IF(ISNUMBER(MATCH(E562,Sheet4!$K$92:$K$101,0)),1,0)+IF(ISNUMBER(MATCH(F562,Sheet4!$K$92:$K$101,0)),1,0)+IF(ISNUMBER(MATCH(G562,Sheet4!$K$92:$K$101,0)),1,0)+IF(ISNUMBER(MATCH(H562,Sheet4!$K$92:$K$101,0)),1,0)+IF(ISNUMBER(MATCH(I562,Sheet4!$K$92:$K$101,0)),1,0)+IF(ISNUMBER(MATCH(J562,Sheet4!$K$92:$K$101,0)),1,0))
-
(IF(ISNUMBER(MATCH(B562,Sheet4!$F$2:$F$11,0)),1,0)+IF(ISNUMBER(MATCH(C562,Sheet4!$F$2:$F$11,0)),1,0)+IF(ISNUMBER(MATCH(D562,Sheet4!$F$2:$F$11,0)),1,0)+IF(ISNUMBER(MATCH(E562,Sheet4!$F$2:$F$11,0)),1,0)+IF(ISNUMBER(MATCH(F562,Sheet4!$F$2:$F$11,0)),1,0)+IF(ISNUMBER(MATCH(G562,Sheet4!$F$2:$F$11,0)),1,0)+IF(ISNUMBER(MATCH(H562,Sheet4!$F$2:$F$11,0)),1,0)+IF(ISNUMBER(MATCH(I562,Sheet4!$F$2:$F$11,0)),1,0)+IF(ISNUMBER(MATCH(J562,Sheet4!$F$2:$F$11,0)),1,0))</f>
        <v>0</v>
      </c>
      <c r="P562" s="40" t="str">
        <f>IFERROR(INDEX(Sheet4!$G:$G,MATCH(Sheet1!B562,Sheet4!$F:$F,0))+INDEX(Sheet4!$G:$G,MATCH(Sheet1!C562,Sheet4!$F:$F,0))+INDEX(Sheet4!$G:$G,MATCH(Sheet1!D562,Sheet4!$F:$F,0))+INDEX(Sheet4!$G:$G,MATCH(Sheet1!E562,Sheet4!$F:$F,0))+INDEX(Sheet4!$G:$G,MATCH(Sheet1!F562,Sheet4!$F:$F,0))+INDEX(Sheet4!$G:$G,MATCH(Sheet1!G562,Sheet4!$F:$F,0))+INDEX(Sheet4!$G:$G,MATCH(Sheet1!H562,Sheet4!$F:$F,0))+INDEX(Sheet4!$G:$G,MATCH(Sheet1!I562,Sheet4!$F:$F,0))+INDEX(Sheet4!$G:$G,MATCH(Sheet1!J562,Sheet4!$F:$F,0)),"")</f>
        <v/>
      </c>
      <c r="AF562">
        <f si="157" t="shared"/>
        <v>0</v>
      </c>
      <c r="AH562">
        <v>539</v>
      </c>
      <c r="AI562" t="str">
        <f si="156" t="shared"/>
        <v>Ben SimmonsLandry ShametJimmy ButlerMonte MorrisWill BartonRoyce O'NealeKenneth FariedMarvin BagleyRudy Gobert</v>
      </c>
      <c r="AJ562">
        <f si="158" t="shared"/>
        <v>0</v>
      </c>
      <c r="AK562">
        <f si="159" t="shared"/>
        <v>0</v>
      </c>
      <c r="AL562">
        <f si="160" t="shared"/>
        <v>0</v>
      </c>
      <c r="AM562">
        <f si="161" t="shared"/>
        <v>0</v>
      </c>
      <c r="AN562">
        <f si="162" t="shared"/>
        <v>0</v>
      </c>
      <c r="AO562">
        <f si="163" t="shared"/>
        <v>0</v>
      </c>
      <c r="AP562">
        <f si="164" t="shared"/>
        <v>0</v>
      </c>
      <c r="AQ562">
        <f si="165" t="shared"/>
        <v>0</v>
      </c>
      <c r="AR562">
        <f si="166" t="shared"/>
        <v>0</v>
      </c>
      <c r="AS562">
        <f si="167" t="shared"/>
        <v>0</v>
      </c>
      <c r="AU562" t="str">
        <f>IFERROR(VLOOKUP(C562,Results!$A$2:$B$240,2,FALSE)+VLOOKUP(D562,Results!$A$2:$B$240,2,FALSE)+VLOOKUP(E562,Results!$A$2:$B$240,2,FALSE)+VLOOKUP(F562,Results!$A$2:$B$240,2,FALSE)+VLOOKUP(G562,Results!$A$2:$B$240,2,FALSE)+VLOOKUP(H562,Results!$A$2:$B$240,2,FALSE)+VLOOKUP(I562,Results!$A$2:$B$240,2,FALSE)+VLOOKUP(J562,Results!$A$2:$B$240,2,FALSE)+VLOOKUP(B562,Results!$A$2:$B$240,2,FALSE)-MIN(VLOOKUP(C562,Results!$A$2:$B$240,2,FALSE),VLOOKUP(D562,Results!$A$2:$B$240,2,FALSE),VLOOKUP(E562,Results!$A$2:$B$240,2,FALSE),VLOOKUP(F562,Results!$A$2:$B$240,2,FALSE),VLOOKUP(G562,Results!$A$2:$B$240,2,FALSE),VLOOKUP(H562,Results!$A$2:$B$240,2,FALSE),VLOOKUP(I562,Results!$A$2:$B$240,2,FALSE),VLOOKUP(J562,Results!$A$2:$B$240,2,FALSE),VLOOKUP(B562,Results!$A$2:$B$240,2,FALSE)),"")</f>
        <v/>
      </c>
    </row>
    <row customHeight="1" ht="18.75" r="563" spans="2:47" x14ac:dyDescent="0.3">
      <c r="B563" t="s">
        <v>166</v>
      </c>
      <c r="C563" t="s">
        <v>87</v>
      </c>
      <c r="D563" t="s">
        <v>173</v>
      </c>
      <c r="E563" t="s">
        <v>146</v>
      </c>
      <c r="F563" t="s">
        <v>105</v>
      </c>
      <c r="G563" t="s">
        <v>179</v>
      </c>
      <c r="H563" t="s">
        <v>181</v>
      </c>
      <c r="I563" t="s">
        <v>152</v>
      </c>
      <c r="J563" t="s">
        <v>186</v>
      </c>
      <c r="K563" t="n">
        <v>14.0</v>
      </c>
      <c r="L563" s="30">
        <f si="154" t="shared"/>
        <v>0</v>
      </c>
      <c r="M563" s="6"/>
      <c r="N563" s="35" t="str">
        <f si="155" t="shared"/>
        <v/>
      </c>
      <c r="O563" s="59">
        <f>(IF(ISNUMBER(MATCH(B563,Sheet4!$K$92:$K$101,0)),1,0)+IF(ISNUMBER(MATCH(C563,Sheet4!$K$92:$K$101,0)),1,0)+IF(ISNUMBER(MATCH(D563,Sheet4!$K$92:$K$101,0)),1,0)+IF(ISNUMBER(MATCH(E563,Sheet4!$K$92:$K$101,0)),1,0)+IF(ISNUMBER(MATCH(F563,Sheet4!$K$92:$K$101,0)),1,0)+IF(ISNUMBER(MATCH(G563,Sheet4!$K$92:$K$101,0)),1,0)+IF(ISNUMBER(MATCH(H563,Sheet4!$K$92:$K$101,0)),1,0)+IF(ISNUMBER(MATCH(I563,Sheet4!$K$92:$K$101,0)),1,0)+IF(ISNUMBER(MATCH(J563,Sheet4!$K$92:$K$101,0)),1,0))
-
(IF(ISNUMBER(MATCH(B563,Sheet4!$F$2:$F$11,0)),1,0)+IF(ISNUMBER(MATCH(C563,Sheet4!$F$2:$F$11,0)),1,0)+IF(ISNUMBER(MATCH(D563,Sheet4!$F$2:$F$11,0)),1,0)+IF(ISNUMBER(MATCH(E563,Sheet4!$F$2:$F$11,0)),1,0)+IF(ISNUMBER(MATCH(F563,Sheet4!$F$2:$F$11,0)),1,0)+IF(ISNUMBER(MATCH(G563,Sheet4!$F$2:$F$11,0)),1,0)+IF(ISNUMBER(MATCH(H563,Sheet4!$F$2:$F$11,0)),1,0)+IF(ISNUMBER(MATCH(I563,Sheet4!$F$2:$F$11,0)),1,0)+IF(ISNUMBER(MATCH(J563,Sheet4!$F$2:$F$11,0)),1,0))</f>
        <v>0</v>
      </c>
      <c r="P563" s="40" t="str">
        <f>IFERROR(INDEX(Sheet4!$G:$G,MATCH(Sheet1!B563,Sheet4!$F:$F,0))+INDEX(Sheet4!$G:$G,MATCH(Sheet1!C563,Sheet4!$F:$F,0))+INDEX(Sheet4!$G:$G,MATCH(Sheet1!D563,Sheet4!$F:$F,0))+INDEX(Sheet4!$G:$G,MATCH(Sheet1!E563,Sheet4!$F:$F,0))+INDEX(Sheet4!$G:$G,MATCH(Sheet1!F563,Sheet4!$F:$F,0))+INDEX(Sheet4!$G:$G,MATCH(Sheet1!G563,Sheet4!$F:$F,0))+INDEX(Sheet4!$G:$G,MATCH(Sheet1!H563,Sheet4!$F:$F,0))+INDEX(Sheet4!$G:$G,MATCH(Sheet1!I563,Sheet4!$F:$F,0))+INDEX(Sheet4!$G:$G,MATCH(Sheet1!J563,Sheet4!$F:$F,0)),"")</f>
        <v/>
      </c>
      <c r="AF563">
        <f si="157" t="shared"/>
        <v>0</v>
      </c>
      <c r="AH563">
        <v>540</v>
      </c>
      <c r="AI563" t="str">
        <f si="156" t="shared"/>
        <v>Ben SimmonsIsaiah CanaanDevin BookerJimmy ButlerWill BartonJae CrowderMarvin BagleyPaul MillsapDeandre Ayton</v>
      </c>
      <c r="AJ563">
        <f si="158" t="shared"/>
        <v>0</v>
      </c>
      <c r="AK563">
        <f si="159" t="shared"/>
        <v>0</v>
      </c>
      <c r="AL563">
        <f si="160" t="shared"/>
        <v>0</v>
      </c>
      <c r="AM563">
        <f si="161" t="shared"/>
        <v>0</v>
      </c>
      <c r="AN563">
        <f si="162" t="shared"/>
        <v>0</v>
      </c>
      <c r="AO563">
        <f si="163" t="shared"/>
        <v>0</v>
      </c>
      <c r="AP563">
        <f si="164" t="shared"/>
        <v>0</v>
      </c>
      <c r="AQ563">
        <f si="165" t="shared"/>
        <v>0</v>
      </c>
      <c r="AR563">
        <f si="166" t="shared"/>
        <v>0</v>
      </c>
      <c r="AS563">
        <f si="167" t="shared"/>
        <v>0</v>
      </c>
      <c r="AU563" t="str">
        <f>IFERROR(VLOOKUP(C563,Results!$A$2:$B$240,2,FALSE)+VLOOKUP(D563,Results!$A$2:$B$240,2,FALSE)+VLOOKUP(E563,Results!$A$2:$B$240,2,FALSE)+VLOOKUP(F563,Results!$A$2:$B$240,2,FALSE)+VLOOKUP(G563,Results!$A$2:$B$240,2,FALSE)+VLOOKUP(H563,Results!$A$2:$B$240,2,FALSE)+VLOOKUP(I563,Results!$A$2:$B$240,2,FALSE)+VLOOKUP(J563,Results!$A$2:$B$240,2,FALSE)+VLOOKUP(B563,Results!$A$2:$B$240,2,FALSE)-MIN(VLOOKUP(C563,Results!$A$2:$B$240,2,FALSE),VLOOKUP(D563,Results!$A$2:$B$240,2,FALSE),VLOOKUP(E563,Results!$A$2:$B$240,2,FALSE),VLOOKUP(F563,Results!$A$2:$B$240,2,FALSE),VLOOKUP(G563,Results!$A$2:$B$240,2,FALSE),VLOOKUP(H563,Results!$A$2:$B$240,2,FALSE),VLOOKUP(I563,Results!$A$2:$B$240,2,FALSE),VLOOKUP(J563,Results!$A$2:$B$240,2,FALSE),VLOOKUP(B563,Results!$A$2:$B$240,2,FALSE)),"")</f>
        <v/>
      </c>
    </row>
    <row r="564" spans="2:47" x14ac:dyDescent="0.3">
      <c r="B564" t="s">
        <v>87</v>
      </c>
      <c r="C564" t="s">
        <v>170</v>
      </c>
      <c r="D564" t="s">
        <v>145</v>
      </c>
      <c r="E564" t="s">
        <v>146</v>
      </c>
      <c r="F564" t="s">
        <v>177</v>
      </c>
      <c r="G564" t="s">
        <v>100</v>
      </c>
      <c r="H564" t="s">
        <v>152</v>
      </c>
      <c r="I564" t="s">
        <v>183</v>
      </c>
      <c r="J564" t="s">
        <v>186</v>
      </c>
      <c r="K564" t="n">
        <v>14.0</v>
      </c>
      <c r="L564" s="30">
        <f si="154" t="shared"/>
        <v>0</v>
      </c>
      <c r="M564" s="6"/>
      <c r="N564" s="35" t="str">
        <f si="155" t="shared"/>
        <v/>
      </c>
      <c r="O564" s="59">
        <f>(IF(ISNUMBER(MATCH(B564,Sheet4!$K$92:$K$101,0)),1,0)+IF(ISNUMBER(MATCH(C564,Sheet4!$K$92:$K$101,0)),1,0)+IF(ISNUMBER(MATCH(D564,Sheet4!$K$92:$K$101,0)),1,0)+IF(ISNUMBER(MATCH(E564,Sheet4!$K$92:$K$101,0)),1,0)+IF(ISNUMBER(MATCH(F564,Sheet4!$K$92:$K$101,0)),1,0)+IF(ISNUMBER(MATCH(G564,Sheet4!$K$92:$K$101,0)),1,0)+IF(ISNUMBER(MATCH(H564,Sheet4!$K$92:$K$101,0)),1,0)+IF(ISNUMBER(MATCH(I564,Sheet4!$K$92:$K$101,0)),1,0)+IF(ISNUMBER(MATCH(J564,Sheet4!$K$92:$K$101,0)),1,0))
-
(IF(ISNUMBER(MATCH(B564,Sheet4!$F$2:$F$11,0)),1,0)+IF(ISNUMBER(MATCH(C564,Sheet4!$F$2:$F$11,0)),1,0)+IF(ISNUMBER(MATCH(D564,Sheet4!$F$2:$F$11,0)),1,0)+IF(ISNUMBER(MATCH(E564,Sheet4!$F$2:$F$11,0)),1,0)+IF(ISNUMBER(MATCH(F564,Sheet4!$F$2:$F$11,0)),1,0)+IF(ISNUMBER(MATCH(G564,Sheet4!$F$2:$F$11,0)),1,0)+IF(ISNUMBER(MATCH(H564,Sheet4!$F$2:$F$11,0)),1,0)+IF(ISNUMBER(MATCH(I564,Sheet4!$F$2:$F$11,0)),1,0)+IF(ISNUMBER(MATCH(J564,Sheet4!$F$2:$F$11,0)),1,0))</f>
        <v>0</v>
      </c>
      <c r="P564" s="40" t="str">
        <f>IFERROR(INDEX(Sheet4!$G:$G,MATCH(Sheet1!B564,Sheet4!$F:$F,0))+INDEX(Sheet4!$G:$G,MATCH(Sheet1!C564,Sheet4!$F:$F,0))+INDEX(Sheet4!$G:$G,MATCH(Sheet1!D564,Sheet4!$F:$F,0))+INDEX(Sheet4!$G:$G,MATCH(Sheet1!E564,Sheet4!$F:$F,0))+INDEX(Sheet4!$G:$G,MATCH(Sheet1!F564,Sheet4!$F:$F,0))+INDEX(Sheet4!$G:$G,MATCH(Sheet1!G564,Sheet4!$F:$F,0))+INDEX(Sheet4!$G:$G,MATCH(Sheet1!H564,Sheet4!$F:$F,0))+INDEX(Sheet4!$G:$G,MATCH(Sheet1!I564,Sheet4!$F:$F,0))+INDEX(Sheet4!$G:$G,MATCH(Sheet1!J564,Sheet4!$F:$F,0)),"")</f>
        <v/>
      </c>
      <c r="AF564">
        <f si="157" t="shared"/>
        <v>0</v>
      </c>
      <c r="AH564">
        <v>541</v>
      </c>
      <c r="AI564" t="str">
        <f si="156" t="shared"/>
        <v>Trae YoungIsaiah CanaanDevin BookerMonte MorrisWill BartonTaurean PrinceKenneth FariedJosh JacksonKarl-Anthony Towns</v>
      </c>
      <c r="AJ564">
        <f si="158" t="shared"/>
        <v>0</v>
      </c>
      <c r="AK564">
        <f si="159" t="shared"/>
        <v>0</v>
      </c>
      <c r="AL564">
        <f si="160" t="shared"/>
        <v>0</v>
      </c>
      <c r="AM564">
        <f si="161" t="shared"/>
        <v>0</v>
      </c>
      <c r="AN564">
        <f si="162" t="shared"/>
        <v>0</v>
      </c>
      <c r="AO564">
        <f si="163" t="shared"/>
        <v>0</v>
      </c>
      <c r="AP564">
        <f si="164" t="shared"/>
        <v>0</v>
      </c>
      <c r="AQ564">
        <f si="165" t="shared"/>
        <v>0</v>
      </c>
      <c r="AR564">
        <f si="166" t="shared"/>
        <v>0</v>
      </c>
      <c r="AS564">
        <f si="167" t="shared"/>
        <v>0</v>
      </c>
      <c r="AU564" t="str">
        <f>IFERROR(VLOOKUP(C564,Results!$A$2:$B$240,2,FALSE)+VLOOKUP(D564,Results!$A$2:$B$240,2,FALSE)+VLOOKUP(E564,Results!$A$2:$B$240,2,FALSE)+VLOOKUP(F564,Results!$A$2:$B$240,2,FALSE)+VLOOKUP(G564,Results!$A$2:$B$240,2,FALSE)+VLOOKUP(H564,Results!$A$2:$B$240,2,FALSE)+VLOOKUP(I564,Results!$A$2:$B$240,2,FALSE)+VLOOKUP(J564,Results!$A$2:$B$240,2,FALSE)+VLOOKUP(B564,Results!$A$2:$B$240,2,FALSE)-MIN(VLOOKUP(C564,Results!$A$2:$B$240,2,FALSE),VLOOKUP(D564,Results!$A$2:$B$240,2,FALSE),VLOOKUP(E564,Results!$A$2:$B$240,2,FALSE),VLOOKUP(F564,Results!$A$2:$B$240,2,FALSE),VLOOKUP(G564,Results!$A$2:$B$240,2,FALSE),VLOOKUP(H564,Results!$A$2:$B$240,2,FALSE),VLOOKUP(I564,Results!$A$2:$B$240,2,FALSE),VLOOKUP(J564,Results!$A$2:$B$240,2,FALSE),VLOOKUP(B564,Results!$A$2:$B$240,2,FALSE)),"")</f>
        <v/>
      </c>
    </row>
    <row customHeight="1" ht="18.75" r="565" spans="2:47" x14ac:dyDescent="0.3">
      <c r="B565" t="s">
        <v>95</v>
      </c>
      <c r="C565" t="s">
        <v>170</v>
      </c>
      <c r="D565" t="s">
        <v>145</v>
      </c>
      <c r="E565" t="s">
        <v>146</v>
      </c>
      <c r="F565" t="s">
        <v>177</v>
      </c>
      <c r="G565" t="s">
        <v>178</v>
      </c>
      <c r="H565" t="s">
        <v>92</v>
      </c>
      <c r="I565" t="s">
        <v>152</v>
      </c>
      <c r="J565" t="s">
        <v>187</v>
      </c>
      <c r="K565" t="n">
        <v>14.0</v>
      </c>
      <c r="L565" s="30">
        <f si="154" t="shared"/>
        <v>0</v>
      </c>
      <c r="M565" s="6"/>
      <c r="N565" s="35" t="str">
        <f si="155" t="shared"/>
        <v/>
      </c>
      <c r="O565" s="59">
        <f>(IF(ISNUMBER(MATCH(B565,Sheet4!$K$92:$K$101,0)),1,0)+IF(ISNUMBER(MATCH(C565,Sheet4!$K$92:$K$101,0)),1,0)+IF(ISNUMBER(MATCH(D565,Sheet4!$K$92:$K$101,0)),1,0)+IF(ISNUMBER(MATCH(E565,Sheet4!$K$92:$K$101,0)),1,0)+IF(ISNUMBER(MATCH(F565,Sheet4!$K$92:$K$101,0)),1,0)+IF(ISNUMBER(MATCH(G565,Sheet4!$K$92:$K$101,0)),1,0)+IF(ISNUMBER(MATCH(H565,Sheet4!$K$92:$K$101,0)),1,0)+IF(ISNUMBER(MATCH(I565,Sheet4!$K$92:$K$101,0)),1,0)+IF(ISNUMBER(MATCH(J565,Sheet4!$K$92:$K$101,0)),1,0))
-
(IF(ISNUMBER(MATCH(B565,Sheet4!$F$2:$F$11,0)),1,0)+IF(ISNUMBER(MATCH(C565,Sheet4!$F$2:$F$11,0)),1,0)+IF(ISNUMBER(MATCH(D565,Sheet4!$F$2:$F$11,0)),1,0)+IF(ISNUMBER(MATCH(E565,Sheet4!$F$2:$F$11,0)),1,0)+IF(ISNUMBER(MATCH(F565,Sheet4!$F$2:$F$11,0)),1,0)+IF(ISNUMBER(MATCH(G565,Sheet4!$F$2:$F$11,0)),1,0)+IF(ISNUMBER(MATCH(H565,Sheet4!$F$2:$F$11,0)),1,0)+IF(ISNUMBER(MATCH(I565,Sheet4!$F$2:$F$11,0)),1,0)+IF(ISNUMBER(MATCH(J565,Sheet4!$F$2:$F$11,0)),1,0))</f>
        <v>0</v>
      </c>
      <c r="P565" s="40" t="str">
        <f>IFERROR(INDEX(Sheet4!$G:$G,MATCH(Sheet1!B565,Sheet4!$F:$F,0))+INDEX(Sheet4!$G:$G,MATCH(Sheet1!C565,Sheet4!$F:$F,0))+INDEX(Sheet4!$G:$G,MATCH(Sheet1!D565,Sheet4!$F:$F,0))+INDEX(Sheet4!$G:$G,MATCH(Sheet1!E565,Sheet4!$F:$F,0))+INDEX(Sheet4!$G:$G,MATCH(Sheet1!F565,Sheet4!$F:$F,0))+INDEX(Sheet4!$G:$G,MATCH(Sheet1!G565,Sheet4!$F:$F,0))+INDEX(Sheet4!$G:$G,MATCH(Sheet1!H565,Sheet4!$F:$F,0))+INDEX(Sheet4!$G:$G,MATCH(Sheet1!I565,Sheet4!$F:$F,0))+INDEX(Sheet4!$G:$G,MATCH(Sheet1!J565,Sheet4!$F:$F,0)),"")</f>
        <v/>
      </c>
      <c r="AF565">
        <f si="157" t="shared"/>
        <v>0</v>
      </c>
      <c r="AH565">
        <v>542</v>
      </c>
      <c r="AI565" t="str">
        <f si="156" t="shared"/>
        <v>Ben SimmonsDe'Aaron FoxDevin BookerBuddy HieldCorey BrewerGerald GreenJosh JacksonPaul MillsapRudy Gobert</v>
      </c>
      <c r="AJ565">
        <f si="158" t="shared"/>
        <v>0</v>
      </c>
      <c r="AK565">
        <f si="159" t="shared"/>
        <v>0</v>
      </c>
      <c r="AL565">
        <f si="160" t="shared"/>
        <v>0</v>
      </c>
      <c r="AM565">
        <f si="161" t="shared"/>
        <v>0</v>
      </c>
      <c r="AN565">
        <f si="162" t="shared"/>
        <v>0</v>
      </c>
      <c r="AO565">
        <f si="163" t="shared"/>
        <v>0</v>
      </c>
      <c r="AP565">
        <f si="164" t="shared"/>
        <v>0</v>
      </c>
      <c r="AQ565">
        <f si="165" t="shared"/>
        <v>0</v>
      </c>
      <c r="AR565">
        <f si="166" t="shared"/>
        <v>0</v>
      </c>
      <c r="AS565">
        <f si="167" t="shared"/>
        <v>0</v>
      </c>
      <c r="AU565" t="str">
        <f>IFERROR(VLOOKUP(C565,Results!$A$2:$B$240,2,FALSE)+VLOOKUP(D565,Results!$A$2:$B$240,2,FALSE)+VLOOKUP(E565,Results!$A$2:$B$240,2,FALSE)+VLOOKUP(F565,Results!$A$2:$B$240,2,FALSE)+VLOOKUP(G565,Results!$A$2:$B$240,2,FALSE)+VLOOKUP(H565,Results!$A$2:$B$240,2,FALSE)+VLOOKUP(I565,Results!$A$2:$B$240,2,FALSE)+VLOOKUP(J565,Results!$A$2:$B$240,2,FALSE)+VLOOKUP(B565,Results!$A$2:$B$240,2,FALSE)-MIN(VLOOKUP(C565,Results!$A$2:$B$240,2,FALSE),VLOOKUP(D565,Results!$A$2:$B$240,2,FALSE),VLOOKUP(E565,Results!$A$2:$B$240,2,FALSE),VLOOKUP(F565,Results!$A$2:$B$240,2,FALSE),VLOOKUP(G565,Results!$A$2:$B$240,2,FALSE),VLOOKUP(H565,Results!$A$2:$B$240,2,FALSE),VLOOKUP(I565,Results!$A$2:$B$240,2,FALSE),VLOOKUP(J565,Results!$A$2:$B$240,2,FALSE),VLOOKUP(B565,Results!$A$2:$B$240,2,FALSE)),"")</f>
        <v/>
      </c>
    </row>
    <row customHeight="1" ht="18.75" r="566" spans="2:47" x14ac:dyDescent="0.3">
      <c r="B566" t="s">
        <v>166</v>
      </c>
      <c r="C566" t="s">
        <v>95</v>
      </c>
      <c r="D566" t="s">
        <v>172</v>
      </c>
      <c r="E566" t="s">
        <v>146</v>
      </c>
      <c r="F566" t="s">
        <v>177</v>
      </c>
      <c r="G566" t="s">
        <v>179</v>
      </c>
      <c r="H566" t="s">
        <v>183</v>
      </c>
      <c r="I566" t="s">
        <v>155</v>
      </c>
      <c r="J566" t="s">
        <v>188</v>
      </c>
      <c r="K566" t="n">
        <v>14.0</v>
      </c>
      <c r="L566" s="30">
        <f si="154" t="shared"/>
        <v>0</v>
      </c>
      <c r="M566" s="6"/>
      <c r="N566" s="35" t="str">
        <f si="155" t="shared"/>
        <v/>
      </c>
      <c r="O566" s="59">
        <f>(IF(ISNUMBER(MATCH(B566,Sheet4!$K$92:$K$101,0)),1,0)+IF(ISNUMBER(MATCH(C566,Sheet4!$K$92:$K$101,0)),1,0)+IF(ISNUMBER(MATCH(D566,Sheet4!$K$92:$K$101,0)),1,0)+IF(ISNUMBER(MATCH(E566,Sheet4!$K$92:$K$101,0)),1,0)+IF(ISNUMBER(MATCH(F566,Sheet4!$K$92:$K$101,0)),1,0)+IF(ISNUMBER(MATCH(G566,Sheet4!$K$92:$K$101,0)),1,0)+IF(ISNUMBER(MATCH(H566,Sheet4!$K$92:$K$101,0)),1,0)+IF(ISNUMBER(MATCH(I566,Sheet4!$K$92:$K$101,0)),1,0)+IF(ISNUMBER(MATCH(J566,Sheet4!$K$92:$K$101,0)),1,0))
-
(IF(ISNUMBER(MATCH(B566,Sheet4!$F$2:$F$11,0)),1,0)+IF(ISNUMBER(MATCH(C566,Sheet4!$F$2:$F$11,0)),1,0)+IF(ISNUMBER(MATCH(D566,Sheet4!$F$2:$F$11,0)),1,0)+IF(ISNUMBER(MATCH(E566,Sheet4!$F$2:$F$11,0)),1,0)+IF(ISNUMBER(MATCH(F566,Sheet4!$F$2:$F$11,0)),1,0)+IF(ISNUMBER(MATCH(G566,Sheet4!$F$2:$F$11,0)),1,0)+IF(ISNUMBER(MATCH(H566,Sheet4!$F$2:$F$11,0)),1,0)+IF(ISNUMBER(MATCH(I566,Sheet4!$F$2:$F$11,0)),1,0)+IF(ISNUMBER(MATCH(J566,Sheet4!$F$2:$F$11,0)),1,0))</f>
        <v>0</v>
      </c>
      <c r="P566" s="40" t="str">
        <f>IFERROR(INDEX(Sheet4!$G:$G,MATCH(Sheet1!B566,Sheet4!$F:$F,0))+INDEX(Sheet4!$G:$G,MATCH(Sheet1!C566,Sheet4!$F:$F,0))+INDEX(Sheet4!$G:$G,MATCH(Sheet1!D566,Sheet4!$F:$F,0))+INDEX(Sheet4!$G:$G,MATCH(Sheet1!E566,Sheet4!$F:$F,0))+INDEX(Sheet4!$G:$G,MATCH(Sheet1!F566,Sheet4!$F:$F,0))+INDEX(Sheet4!$G:$G,MATCH(Sheet1!G566,Sheet4!$F:$F,0))+INDEX(Sheet4!$G:$G,MATCH(Sheet1!H566,Sheet4!$F:$F,0))+INDEX(Sheet4!$G:$G,MATCH(Sheet1!I566,Sheet4!$F:$F,0))+INDEX(Sheet4!$G:$G,MATCH(Sheet1!J566,Sheet4!$F:$F,0)),"")</f>
        <v/>
      </c>
      <c r="AF566">
        <f si="157" t="shared"/>
        <v>0</v>
      </c>
      <c r="AH566">
        <v>543</v>
      </c>
      <c r="AI566" t="str">
        <f si="156" t="shared"/>
        <v>Ben SimmonsLandry ShametDevin BookerMalik BeasleyWill BartonCorey BrewerKenneth FariedJosh JacksonRudy Gobert</v>
      </c>
      <c r="AJ566">
        <f si="158" t="shared"/>
        <v>0</v>
      </c>
      <c r="AK566">
        <f si="159" t="shared"/>
        <v>0</v>
      </c>
      <c r="AL566">
        <f si="160" t="shared"/>
        <v>0</v>
      </c>
      <c r="AM566">
        <f si="161" t="shared"/>
        <v>0</v>
      </c>
      <c r="AN566">
        <f si="162" t="shared"/>
        <v>0</v>
      </c>
      <c r="AO566">
        <f si="163" t="shared"/>
        <v>0</v>
      </c>
      <c r="AP566">
        <f si="164" t="shared"/>
        <v>0</v>
      </c>
      <c r="AQ566">
        <f si="165" t="shared"/>
        <v>0</v>
      </c>
      <c r="AR566">
        <f si="166" t="shared"/>
        <v>0</v>
      </c>
      <c r="AS566">
        <f si="167" t="shared"/>
        <v>0</v>
      </c>
      <c r="AU566" t="str">
        <f>IFERROR(VLOOKUP(C566,Results!$A$2:$B$240,2,FALSE)+VLOOKUP(D566,Results!$A$2:$B$240,2,FALSE)+VLOOKUP(E566,Results!$A$2:$B$240,2,FALSE)+VLOOKUP(F566,Results!$A$2:$B$240,2,FALSE)+VLOOKUP(G566,Results!$A$2:$B$240,2,FALSE)+VLOOKUP(H566,Results!$A$2:$B$240,2,FALSE)+VLOOKUP(I566,Results!$A$2:$B$240,2,FALSE)+VLOOKUP(J566,Results!$A$2:$B$240,2,FALSE)+VLOOKUP(B566,Results!$A$2:$B$240,2,FALSE)-MIN(VLOOKUP(C566,Results!$A$2:$B$240,2,FALSE),VLOOKUP(D566,Results!$A$2:$B$240,2,FALSE),VLOOKUP(E566,Results!$A$2:$B$240,2,FALSE),VLOOKUP(F566,Results!$A$2:$B$240,2,FALSE),VLOOKUP(G566,Results!$A$2:$B$240,2,FALSE),VLOOKUP(H566,Results!$A$2:$B$240,2,FALSE),VLOOKUP(I566,Results!$A$2:$B$240,2,FALSE),VLOOKUP(J566,Results!$A$2:$B$240,2,FALSE),VLOOKUP(B566,Results!$A$2:$B$240,2,FALSE)),"")</f>
        <v/>
      </c>
    </row>
    <row customHeight="1" ht="18.75" r="567" spans="2:47" x14ac:dyDescent="0.3">
      <c r="B567" t="s">
        <v>166</v>
      </c>
      <c r="C567" t="s">
        <v>170</v>
      </c>
      <c r="D567" t="s">
        <v>146</v>
      </c>
      <c r="E567" t="s">
        <v>112</v>
      </c>
      <c r="F567" t="s">
        <v>150</v>
      </c>
      <c r="G567" t="s">
        <v>177</v>
      </c>
      <c r="H567" t="s">
        <v>153</v>
      </c>
      <c r="I567" t="s">
        <v>93</v>
      </c>
      <c r="J567" t="s">
        <v>186</v>
      </c>
      <c r="K567" t="n">
        <v>14.0</v>
      </c>
      <c r="L567" s="30">
        <f si="154" t="shared"/>
        <v>0</v>
      </c>
      <c r="M567" s="6"/>
      <c r="N567" s="35" t="str">
        <f si="155" t="shared"/>
        <v/>
      </c>
      <c r="O567" s="59">
        <f>(IF(ISNUMBER(MATCH(B567,Sheet4!$K$92:$K$101,0)),1,0)+IF(ISNUMBER(MATCH(C567,Sheet4!$K$92:$K$101,0)),1,0)+IF(ISNUMBER(MATCH(D567,Sheet4!$K$92:$K$101,0)),1,0)+IF(ISNUMBER(MATCH(E567,Sheet4!$K$92:$K$101,0)),1,0)+IF(ISNUMBER(MATCH(F567,Sheet4!$K$92:$K$101,0)),1,0)+IF(ISNUMBER(MATCH(G567,Sheet4!$K$92:$K$101,0)),1,0)+IF(ISNUMBER(MATCH(H567,Sheet4!$K$92:$K$101,0)),1,0)+IF(ISNUMBER(MATCH(I567,Sheet4!$K$92:$K$101,0)),1,0)+IF(ISNUMBER(MATCH(J567,Sheet4!$K$92:$K$101,0)),1,0))
-
(IF(ISNUMBER(MATCH(B567,Sheet4!$F$2:$F$11,0)),1,0)+IF(ISNUMBER(MATCH(C567,Sheet4!$F$2:$F$11,0)),1,0)+IF(ISNUMBER(MATCH(D567,Sheet4!$F$2:$F$11,0)),1,0)+IF(ISNUMBER(MATCH(E567,Sheet4!$F$2:$F$11,0)),1,0)+IF(ISNUMBER(MATCH(F567,Sheet4!$F$2:$F$11,0)),1,0)+IF(ISNUMBER(MATCH(G567,Sheet4!$F$2:$F$11,0)),1,0)+IF(ISNUMBER(MATCH(H567,Sheet4!$F$2:$F$11,0)),1,0)+IF(ISNUMBER(MATCH(I567,Sheet4!$F$2:$F$11,0)),1,0)+IF(ISNUMBER(MATCH(J567,Sheet4!$F$2:$F$11,0)),1,0))</f>
        <v>0</v>
      </c>
      <c r="P567" s="40" t="str">
        <f>IFERROR(INDEX(Sheet4!$G:$G,MATCH(Sheet1!B567,Sheet4!$F:$F,0))+INDEX(Sheet4!$G:$G,MATCH(Sheet1!C567,Sheet4!$F:$F,0))+INDEX(Sheet4!$G:$G,MATCH(Sheet1!D567,Sheet4!$F:$F,0))+INDEX(Sheet4!$G:$G,MATCH(Sheet1!E567,Sheet4!$F:$F,0))+INDEX(Sheet4!$G:$G,MATCH(Sheet1!F567,Sheet4!$F:$F,0))+INDEX(Sheet4!$G:$G,MATCH(Sheet1!G567,Sheet4!$F:$F,0))+INDEX(Sheet4!$G:$G,MATCH(Sheet1!H567,Sheet4!$F:$F,0))+INDEX(Sheet4!$G:$G,MATCH(Sheet1!I567,Sheet4!$F:$F,0))+INDEX(Sheet4!$G:$G,MATCH(Sheet1!J567,Sheet4!$F:$F,0)),"")</f>
        <v/>
      </c>
      <c r="AF567">
        <f si="157" t="shared"/>
        <v>0</v>
      </c>
      <c r="AH567">
        <v>544</v>
      </c>
      <c r="AI567" t="str">
        <f si="156" t="shared"/>
        <v>Ben SimmonsRicky RubioJimmy ButlerJosh OkogieKelly OubreGerald GreenJosh JacksonPaul MillsapKarl-Anthony Towns</v>
      </c>
      <c r="AJ567">
        <f si="158" t="shared"/>
        <v>0</v>
      </c>
      <c r="AK567">
        <f si="159" t="shared"/>
        <v>0</v>
      </c>
      <c r="AL567">
        <f si="160" t="shared"/>
        <v>0</v>
      </c>
      <c r="AM567">
        <f si="161" t="shared"/>
        <v>0</v>
      </c>
      <c r="AN567">
        <f si="162" t="shared"/>
        <v>0</v>
      </c>
      <c r="AO567">
        <f si="163" t="shared"/>
        <v>0</v>
      </c>
      <c r="AP567">
        <f si="164" t="shared"/>
        <v>0</v>
      </c>
      <c r="AQ567">
        <f si="165" t="shared"/>
        <v>0</v>
      </c>
      <c r="AR567">
        <f si="166" t="shared"/>
        <v>0</v>
      </c>
      <c r="AS567">
        <f si="167" t="shared"/>
        <v>0</v>
      </c>
      <c r="AU567" t="str">
        <f>IFERROR(VLOOKUP(C567,Results!$A$2:$B$240,2,FALSE)+VLOOKUP(D567,Results!$A$2:$B$240,2,FALSE)+VLOOKUP(E567,Results!$A$2:$B$240,2,FALSE)+VLOOKUP(F567,Results!$A$2:$B$240,2,FALSE)+VLOOKUP(G567,Results!$A$2:$B$240,2,FALSE)+VLOOKUP(H567,Results!$A$2:$B$240,2,FALSE)+VLOOKUP(I567,Results!$A$2:$B$240,2,FALSE)+VLOOKUP(J567,Results!$A$2:$B$240,2,FALSE)+VLOOKUP(B567,Results!$A$2:$B$240,2,FALSE)-MIN(VLOOKUP(C567,Results!$A$2:$B$240,2,FALSE),VLOOKUP(D567,Results!$A$2:$B$240,2,FALSE),VLOOKUP(E567,Results!$A$2:$B$240,2,FALSE),VLOOKUP(F567,Results!$A$2:$B$240,2,FALSE),VLOOKUP(G567,Results!$A$2:$B$240,2,FALSE),VLOOKUP(H567,Results!$A$2:$B$240,2,FALSE),VLOOKUP(I567,Results!$A$2:$B$240,2,FALSE),VLOOKUP(J567,Results!$A$2:$B$240,2,FALSE),VLOOKUP(B567,Results!$A$2:$B$240,2,FALSE)),"")</f>
        <v/>
      </c>
    </row>
    <row customHeight="1" ht="18.75" r="568" spans="2:47" x14ac:dyDescent="0.3">
      <c r="B568" t="s">
        <v>166</v>
      </c>
      <c r="C568" t="s">
        <v>171</v>
      </c>
      <c r="D568" t="s">
        <v>172</v>
      </c>
      <c r="E568" t="s">
        <v>148</v>
      </c>
      <c r="F568" t="s">
        <v>150</v>
      </c>
      <c r="G568" t="s">
        <v>179</v>
      </c>
      <c r="H568" t="s">
        <v>153</v>
      </c>
      <c r="I568" t="s">
        <v>181</v>
      </c>
      <c r="J568" t="s">
        <v>98</v>
      </c>
      <c r="K568" t="n">
        <v>14.0</v>
      </c>
      <c r="L568" s="30">
        <f si="154" t="shared"/>
        <v>0</v>
      </c>
      <c r="M568" s="6"/>
      <c r="N568" s="35" t="str">
        <f si="155" t="shared"/>
        <v/>
      </c>
      <c r="O568" s="59">
        <f>(IF(ISNUMBER(MATCH(B568,Sheet4!$K$92:$K$101,0)),1,0)+IF(ISNUMBER(MATCH(C568,Sheet4!$K$92:$K$101,0)),1,0)+IF(ISNUMBER(MATCH(D568,Sheet4!$K$92:$K$101,0)),1,0)+IF(ISNUMBER(MATCH(E568,Sheet4!$K$92:$K$101,0)),1,0)+IF(ISNUMBER(MATCH(F568,Sheet4!$K$92:$K$101,0)),1,0)+IF(ISNUMBER(MATCH(G568,Sheet4!$K$92:$K$101,0)),1,0)+IF(ISNUMBER(MATCH(H568,Sheet4!$K$92:$K$101,0)),1,0)+IF(ISNUMBER(MATCH(I568,Sheet4!$K$92:$K$101,0)),1,0)+IF(ISNUMBER(MATCH(J568,Sheet4!$K$92:$K$101,0)),1,0))
-
(IF(ISNUMBER(MATCH(B568,Sheet4!$F$2:$F$11,0)),1,0)+IF(ISNUMBER(MATCH(C568,Sheet4!$F$2:$F$11,0)),1,0)+IF(ISNUMBER(MATCH(D568,Sheet4!$F$2:$F$11,0)),1,0)+IF(ISNUMBER(MATCH(E568,Sheet4!$F$2:$F$11,0)),1,0)+IF(ISNUMBER(MATCH(F568,Sheet4!$F$2:$F$11,0)),1,0)+IF(ISNUMBER(MATCH(G568,Sheet4!$F$2:$F$11,0)),1,0)+IF(ISNUMBER(MATCH(H568,Sheet4!$F$2:$F$11,0)),1,0)+IF(ISNUMBER(MATCH(I568,Sheet4!$F$2:$F$11,0)),1,0)+IF(ISNUMBER(MATCH(J568,Sheet4!$F$2:$F$11,0)),1,0))</f>
        <v>0</v>
      </c>
      <c r="P568" s="40" t="str">
        <f>IFERROR(INDEX(Sheet4!$G:$G,MATCH(Sheet1!B568,Sheet4!$F:$F,0))+INDEX(Sheet4!$G:$G,MATCH(Sheet1!C568,Sheet4!$F:$F,0))+INDEX(Sheet4!$G:$G,MATCH(Sheet1!D568,Sheet4!$F:$F,0))+INDEX(Sheet4!$G:$G,MATCH(Sheet1!E568,Sheet4!$F:$F,0))+INDEX(Sheet4!$G:$G,MATCH(Sheet1!F568,Sheet4!$F:$F,0))+INDEX(Sheet4!$G:$G,MATCH(Sheet1!G568,Sheet4!$F:$F,0))+INDEX(Sheet4!$G:$G,MATCH(Sheet1!H568,Sheet4!$F:$F,0))+INDEX(Sheet4!$G:$G,MATCH(Sheet1!I568,Sheet4!$F:$F,0))+INDEX(Sheet4!$G:$G,MATCH(Sheet1!J568,Sheet4!$F:$F,0)),"")</f>
        <v/>
      </c>
      <c r="AF568">
        <f si="157" t="shared"/>
        <v>0</v>
      </c>
      <c r="AH568">
        <v>545</v>
      </c>
      <c r="AI568" t="str">
        <f si="156" t="shared"/>
        <v>Ricky RubioLandry ShametDevin BookerJimmy ButlerKelly OubreJoe InglesKenneth FariedJosh JacksonDeandre Ayton</v>
      </c>
      <c r="AJ568">
        <f si="158" t="shared"/>
        <v>0</v>
      </c>
      <c r="AK568">
        <f si="159" t="shared"/>
        <v>0</v>
      </c>
      <c r="AL568">
        <f si="160" t="shared"/>
        <v>0</v>
      </c>
      <c r="AM568">
        <f si="161" t="shared"/>
        <v>0</v>
      </c>
      <c r="AN568">
        <f si="162" t="shared"/>
        <v>0</v>
      </c>
      <c r="AO568">
        <f si="163" t="shared"/>
        <v>0</v>
      </c>
      <c r="AP568">
        <f si="164" t="shared"/>
        <v>0</v>
      </c>
      <c r="AQ568">
        <f si="165" t="shared"/>
        <v>0</v>
      </c>
      <c r="AR568">
        <f si="166" t="shared"/>
        <v>0</v>
      </c>
      <c r="AS568">
        <f si="167" t="shared"/>
        <v>0</v>
      </c>
      <c r="AU568" t="str">
        <f>IFERROR(VLOOKUP(C568,Results!$A$2:$B$240,2,FALSE)+VLOOKUP(D568,Results!$A$2:$B$240,2,FALSE)+VLOOKUP(E568,Results!$A$2:$B$240,2,FALSE)+VLOOKUP(F568,Results!$A$2:$B$240,2,FALSE)+VLOOKUP(G568,Results!$A$2:$B$240,2,FALSE)+VLOOKUP(H568,Results!$A$2:$B$240,2,FALSE)+VLOOKUP(I568,Results!$A$2:$B$240,2,FALSE)+VLOOKUP(J568,Results!$A$2:$B$240,2,FALSE)+VLOOKUP(B568,Results!$A$2:$B$240,2,FALSE)-MIN(VLOOKUP(C568,Results!$A$2:$B$240,2,FALSE),VLOOKUP(D568,Results!$A$2:$B$240,2,FALSE),VLOOKUP(E568,Results!$A$2:$B$240,2,FALSE),VLOOKUP(F568,Results!$A$2:$B$240,2,FALSE),VLOOKUP(G568,Results!$A$2:$B$240,2,FALSE),VLOOKUP(H568,Results!$A$2:$B$240,2,FALSE),VLOOKUP(I568,Results!$A$2:$B$240,2,FALSE),VLOOKUP(J568,Results!$A$2:$B$240,2,FALSE),VLOOKUP(B568,Results!$A$2:$B$240,2,FALSE)),"")</f>
        <v/>
      </c>
    </row>
    <row customHeight="1" ht="18.75" r="569" spans="2:47" x14ac:dyDescent="0.3">
      <c r="B569" t="s">
        <v>167</v>
      </c>
      <c r="C569" t="s">
        <v>170</v>
      </c>
      <c r="D569" t="s">
        <v>172</v>
      </c>
      <c r="E569" t="s">
        <v>173</v>
      </c>
      <c r="F569" t="s">
        <v>150</v>
      </c>
      <c r="G569" t="s">
        <v>177</v>
      </c>
      <c r="H569" t="s">
        <v>93</v>
      </c>
      <c r="I569" t="s">
        <v>152</v>
      </c>
      <c r="J569" t="s">
        <v>98</v>
      </c>
      <c r="K569" t="n">
        <v>14.0</v>
      </c>
      <c r="L569" s="30">
        <f si="154" t="shared"/>
        <v>0</v>
      </c>
      <c r="M569" s="6"/>
      <c r="N569" s="35" t="str">
        <f si="155" t="shared"/>
        <v/>
      </c>
      <c r="O569" s="59">
        <f>(IF(ISNUMBER(MATCH(B569,Sheet4!$K$92:$K$101,0)),1,0)+IF(ISNUMBER(MATCH(C569,Sheet4!$K$92:$K$101,0)),1,0)+IF(ISNUMBER(MATCH(D569,Sheet4!$K$92:$K$101,0)),1,0)+IF(ISNUMBER(MATCH(E569,Sheet4!$K$92:$K$101,0)),1,0)+IF(ISNUMBER(MATCH(F569,Sheet4!$K$92:$K$101,0)),1,0)+IF(ISNUMBER(MATCH(G569,Sheet4!$K$92:$K$101,0)),1,0)+IF(ISNUMBER(MATCH(H569,Sheet4!$K$92:$K$101,0)),1,0)+IF(ISNUMBER(MATCH(I569,Sheet4!$K$92:$K$101,0)),1,0)+IF(ISNUMBER(MATCH(J569,Sheet4!$K$92:$K$101,0)),1,0))
-
(IF(ISNUMBER(MATCH(B569,Sheet4!$F$2:$F$11,0)),1,0)+IF(ISNUMBER(MATCH(C569,Sheet4!$F$2:$F$11,0)),1,0)+IF(ISNUMBER(MATCH(D569,Sheet4!$F$2:$F$11,0)),1,0)+IF(ISNUMBER(MATCH(E569,Sheet4!$F$2:$F$11,0)),1,0)+IF(ISNUMBER(MATCH(F569,Sheet4!$F$2:$F$11,0)),1,0)+IF(ISNUMBER(MATCH(G569,Sheet4!$F$2:$F$11,0)),1,0)+IF(ISNUMBER(MATCH(H569,Sheet4!$F$2:$F$11,0)),1,0)+IF(ISNUMBER(MATCH(I569,Sheet4!$F$2:$F$11,0)),1,0)+IF(ISNUMBER(MATCH(J569,Sheet4!$F$2:$F$11,0)),1,0))</f>
        <v>0</v>
      </c>
      <c r="P569" s="40" t="str">
        <f>IFERROR(INDEX(Sheet4!$G:$G,MATCH(Sheet1!B569,Sheet4!$F:$F,0))+INDEX(Sheet4!$G:$G,MATCH(Sheet1!C569,Sheet4!$F:$F,0))+INDEX(Sheet4!$G:$G,MATCH(Sheet1!D569,Sheet4!$F:$F,0))+INDEX(Sheet4!$G:$G,MATCH(Sheet1!E569,Sheet4!$F:$F,0))+INDEX(Sheet4!$G:$G,MATCH(Sheet1!F569,Sheet4!$F:$F,0))+INDEX(Sheet4!$G:$G,MATCH(Sheet1!G569,Sheet4!$F:$F,0))+INDEX(Sheet4!$G:$G,MATCH(Sheet1!H569,Sheet4!$F:$F,0))+INDEX(Sheet4!$G:$G,MATCH(Sheet1!I569,Sheet4!$F:$F,0))+INDEX(Sheet4!$G:$G,MATCH(Sheet1!J569,Sheet4!$F:$F,0)),"")</f>
        <v/>
      </c>
      <c r="AF569">
        <f si="157" t="shared"/>
        <v>0</v>
      </c>
      <c r="AH569">
        <v>546</v>
      </c>
      <c r="AI569" t="str">
        <f si="156" t="shared"/>
        <v>Jeremy LinIsaiah CanaanJames HardenMonte MorrisKelly OubreMikal BridgesKenneth FariedJosh JacksonRudy Gobert</v>
      </c>
      <c r="AJ569">
        <f si="158" t="shared"/>
        <v>0</v>
      </c>
      <c r="AK569">
        <f si="159" t="shared"/>
        <v>0</v>
      </c>
      <c r="AL569">
        <f si="160" t="shared"/>
        <v>0</v>
      </c>
      <c r="AM569">
        <f si="161" t="shared"/>
        <v>0</v>
      </c>
      <c r="AN569">
        <f si="162" t="shared"/>
        <v>0</v>
      </c>
      <c r="AO569">
        <f si="163" t="shared"/>
        <v>0</v>
      </c>
      <c r="AP569">
        <f si="164" t="shared"/>
        <v>0</v>
      </c>
      <c r="AQ569">
        <f si="165" t="shared"/>
        <v>0</v>
      </c>
      <c r="AR569">
        <f si="166" t="shared"/>
        <v>0</v>
      </c>
      <c r="AS569">
        <f si="167" t="shared"/>
        <v>0</v>
      </c>
      <c r="AU569" t="str">
        <f>IFERROR(VLOOKUP(C569,Results!$A$2:$B$240,2,FALSE)+VLOOKUP(D569,Results!$A$2:$B$240,2,FALSE)+VLOOKUP(E569,Results!$A$2:$B$240,2,FALSE)+VLOOKUP(F569,Results!$A$2:$B$240,2,FALSE)+VLOOKUP(G569,Results!$A$2:$B$240,2,FALSE)+VLOOKUP(H569,Results!$A$2:$B$240,2,FALSE)+VLOOKUP(I569,Results!$A$2:$B$240,2,FALSE)+VLOOKUP(J569,Results!$A$2:$B$240,2,FALSE)+VLOOKUP(B569,Results!$A$2:$B$240,2,FALSE)-MIN(VLOOKUP(C569,Results!$A$2:$B$240,2,FALSE),VLOOKUP(D569,Results!$A$2:$B$240,2,FALSE),VLOOKUP(E569,Results!$A$2:$B$240,2,FALSE),VLOOKUP(F569,Results!$A$2:$B$240,2,FALSE),VLOOKUP(G569,Results!$A$2:$B$240,2,FALSE),VLOOKUP(H569,Results!$A$2:$B$240,2,FALSE),VLOOKUP(I569,Results!$A$2:$B$240,2,FALSE),VLOOKUP(J569,Results!$A$2:$B$240,2,FALSE),VLOOKUP(B569,Results!$A$2:$B$240,2,FALSE)),"")</f>
        <v/>
      </c>
    </row>
    <row customHeight="1" ht="18.75" r="570" spans="2:47" x14ac:dyDescent="0.3">
      <c r="B570" t="s">
        <v>166</v>
      </c>
      <c r="C570" t="s">
        <v>95</v>
      </c>
      <c r="D570" t="s">
        <v>174</v>
      </c>
      <c r="E570" t="s">
        <v>146</v>
      </c>
      <c r="F570" t="s">
        <v>100</v>
      </c>
      <c r="G570" t="s">
        <v>159</v>
      </c>
      <c r="H570" t="s">
        <v>92</v>
      </c>
      <c r="I570" t="s">
        <v>181</v>
      </c>
      <c r="J570" t="s">
        <v>186</v>
      </c>
      <c r="K570" t="n">
        <v>14.0</v>
      </c>
      <c r="L570" s="30">
        <f si="154" t="shared"/>
        <v>0</v>
      </c>
      <c r="M570" s="6"/>
      <c r="N570" s="35" t="str">
        <f si="155" t="shared"/>
        <v/>
      </c>
      <c r="O570" s="59">
        <f>(IF(ISNUMBER(MATCH(B570,Sheet4!$K$92:$K$101,0)),1,0)+IF(ISNUMBER(MATCH(C570,Sheet4!$K$92:$K$101,0)),1,0)+IF(ISNUMBER(MATCH(D570,Sheet4!$K$92:$K$101,0)),1,0)+IF(ISNUMBER(MATCH(E570,Sheet4!$K$92:$K$101,0)),1,0)+IF(ISNUMBER(MATCH(F570,Sheet4!$K$92:$K$101,0)),1,0)+IF(ISNUMBER(MATCH(G570,Sheet4!$K$92:$K$101,0)),1,0)+IF(ISNUMBER(MATCH(H570,Sheet4!$K$92:$K$101,0)),1,0)+IF(ISNUMBER(MATCH(I570,Sheet4!$K$92:$K$101,0)),1,0)+IF(ISNUMBER(MATCH(J570,Sheet4!$K$92:$K$101,0)),1,0))
-
(IF(ISNUMBER(MATCH(B570,Sheet4!$F$2:$F$11,0)),1,0)+IF(ISNUMBER(MATCH(C570,Sheet4!$F$2:$F$11,0)),1,0)+IF(ISNUMBER(MATCH(D570,Sheet4!$F$2:$F$11,0)),1,0)+IF(ISNUMBER(MATCH(E570,Sheet4!$F$2:$F$11,0)),1,0)+IF(ISNUMBER(MATCH(F570,Sheet4!$F$2:$F$11,0)),1,0)+IF(ISNUMBER(MATCH(G570,Sheet4!$F$2:$F$11,0)),1,0)+IF(ISNUMBER(MATCH(H570,Sheet4!$F$2:$F$11,0)),1,0)+IF(ISNUMBER(MATCH(I570,Sheet4!$F$2:$F$11,0)),1,0)+IF(ISNUMBER(MATCH(J570,Sheet4!$F$2:$F$11,0)),1,0))</f>
        <v>0</v>
      </c>
      <c r="P570" s="40" t="str">
        <f>IFERROR(INDEX(Sheet4!$G:$G,MATCH(Sheet1!B570,Sheet4!$F:$F,0))+INDEX(Sheet4!$G:$G,MATCH(Sheet1!C570,Sheet4!$F:$F,0))+INDEX(Sheet4!$G:$G,MATCH(Sheet1!D570,Sheet4!$F:$F,0))+INDEX(Sheet4!$G:$G,MATCH(Sheet1!E570,Sheet4!$F:$F,0))+INDEX(Sheet4!$G:$G,MATCH(Sheet1!F570,Sheet4!$F:$F,0))+INDEX(Sheet4!$G:$G,MATCH(Sheet1!G570,Sheet4!$F:$F,0))+INDEX(Sheet4!$G:$G,MATCH(Sheet1!H570,Sheet4!$F:$F,0))+INDEX(Sheet4!$G:$G,MATCH(Sheet1!I570,Sheet4!$F:$F,0))+INDEX(Sheet4!$G:$G,MATCH(Sheet1!J570,Sheet4!$F:$F,0)),"")</f>
        <v/>
      </c>
      <c r="AF570">
        <f si="157" t="shared"/>
        <v>0</v>
      </c>
      <c r="AH570">
        <v>547</v>
      </c>
      <c r="AI570" t="str">
        <f si="156" t="shared"/>
        <v>Ben SimmonsDe'Aaron FoxMonte MorrisMalik BeasleyKelly OubreCorey BrewerJohn CollinsJosh JacksonKarl-Anthony Towns</v>
      </c>
      <c r="AJ570">
        <f si="158" t="shared"/>
        <v>0</v>
      </c>
      <c r="AK570">
        <f si="159" t="shared"/>
        <v>0</v>
      </c>
      <c r="AL570">
        <f si="160" t="shared"/>
        <v>0</v>
      </c>
      <c r="AM570">
        <f si="161" t="shared"/>
        <v>0</v>
      </c>
      <c r="AN570">
        <f si="162" t="shared"/>
        <v>0</v>
      </c>
      <c r="AO570">
        <f si="163" t="shared"/>
        <v>0</v>
      </c>
      <c r="AP570">
        <f si="164" t="shared"/>
        <v>0</v>
      </c>
      <c r="AQ570">
        <f si="165" t="shared"/>
        <v>0</v>
      </c>
      <c r="AR570">
        <f si="166" t="shared"/>
        <v>0</v>
      </c>
      <c r="AS570">
        <f si="167" t="shared"/>
        <v>0</v>
      </c>
      <c r="AU570" t="str">
        <f>IFERROR(VLOOKUP(C570,Results!$A$2:$B$240,2,FALSE)+VLOOKUP(D570,Results!$A$2:$B$240,2,FALSE)+VLOOKUP(E570,Results!$A$2:$B$240,2,FALSE)+VLOOKUP(F570,Results!$A$2:$B$240,2,FALSE)+VLOOKUP(G570,Results!$A$2:$B$240,2,FALSE)+VLOOKUP(H570,Results!$A$2:$B$240,2,FALSE)+VLOOKUP(I570,Results!$A$2:$B$240,2,FALSE)+VLOOKUP(J570,Results!$A$2:$B$240,2,FALSE)+VLOOKUP(B570,Results!$A$2:$B$240,2,FALSE)-MIN(VLOOKUP(C570,Results!$A$2:$B$240,2,FALSE),VLOOKUP(D570,Results!$A$2:$B$240,2,FALSE),VLOOKUP(E570,Results!$A$2:$B$240,2,FALSE),VLOOKUP(F570,Results!$A$2:$B$240,2,FALSE),VLOOKUP(G570,Results!$A$2:$B$240,2,FALSE),VLOOKUP(H570,Results!$A$2:$B$240,2,FALSE),VLOOKUP(I570,Results!$A$2:$B$240,2,FALSE),VLOOKUP(J570,Results!$A$2:$B$240,2,FALSE),VLOOKUP(B570,Results!$A$2:$B$240,2,FALSE)),"")</f>
        <v/>
      </c>
    </row>
    <row customHeight="1" ht="18.75" r="571" spans="2:47" x14ac:dyDescent="0.3">
      <c r="B571" t="s">
        <v>108</v>
      </c>
      <c r="C571" t="s">
        <v>171</v>
      </c>
      <c r="D571" t="s">
        <v>172</v>
      </c>
      <c r="E571" t="s">
        <v>173</v>
      </c>
      <c r="F571" t="s">
        <v>177</v>
      </c>
      <c r="G571" t="s">
        <v>96</v>
      </c>
      <c r="H571" t="s">
        <v>153</v>
      </c>
      <c r="I571" t="s">
        <v>181</v>
      </c>
      <c r="J571" t="s">
        <v>187</v>
      </c>
      <c r="K571" t="n">
        <v>14.0</v>
      </c>
      <c r="L571" s="30">
        <f si="154" t="shared"/>
        <v>0</v>
      </c>
      <c r="M571" s="6"/>
      <c r="N571" s="35" t="str">
        <f si="155" t="shared"/>
        <v/>
      </c>
      <c r="O571" s="59">
        <f>(IF(ISNUMBER(MATCH(B571,Sheet4!$K$92:$K$101,0)),1,0)+IF(ISNUMBER(MATCH(C571,Sheet4!$K$92:$K$101,0)),1,0)+IF(ISNUMBER(MATCH(D571,Sheet4!$K$92:$K$101,0)),1,0)+IF(ISNUMBER(MATCH(E571,Sheet4!$K$92:$K$101,0)),1,0)+IF(ISNUMBER(MATCH(F571,Sheet4!$K$92:$K$101,0)),1,0)+IF(ISNUMBER(MATCH(G571,Sheet4!$K$92:$K$101,0)),1,0)+IF(ISNUMBER(MATCH(H571,Sheet4!$K$92:$K$101,0)),1,0)+IF(ISNUMBER(MATCH(I571,Sheet4!$K$92:$K$101,0)),1,0)+IF(ISNUMBER(MATCH(J571,Sheet4!$K$92:$K$101,0)),1,0))
-
(IF(ISNUMBER(MATCH(B571,Sheet4!$F$2:$F$11,0)),1,0)+IF(ISNUMBER(MATCH(C571,Sheet4!$F$2:$F$11,0)),1,0)+IF(ISNUMBER(MATCH(D571,Sheet4!$F$2:$F$11,0)),1,0)+IF(ISNUMBER(MATCH(E571,Sheet4!$F$2:$F$11,0)),1,0)+IF(ISNUMBER(MATCH(F571,Sheet4!$F$2:$F$11,0)),1,0)+IF(ISNUMBER(MATCH(G571,Sheet4!$F$2:$F$11,0)),1,0)+IF(ISNUMBER(MATCH(H571,Sheet4!$F$2:$F$11,0)),1,0)+IF(ISNUMBER(MATCH(I571,Sheet4!$F$2:$F$11,0)),1,0)+IF(ISNUMBER(MATCH(J571,Sheet4!$F$2:$F$11,0)),1,0))</f>
        <v>0</v>
      </c>
      <c r="P571" s="40" t="str">
        <f>IFERROR(INDEX(Sheet4!$G:$G,MATCH(Sheet1!B571,Sheet4!$F:$F,0))+INDEX(Sheet4!$G:$G,MATCH(Sheet1!C571,Sheet4!$F:$F,0))+INDEX(Sheet4!$G:$G,MATCH(Sheet1!D571,Sheet4!$F:$F,0))+INDEX(Sheet4!$G:$G,MATCH(Sheet1!E571,Sheet4!$F:$F,0))+INDEX(Sheet4!$G:$G,MATCH(Sheet1!F571,Sheet4!$F:$F,0))+INDEX(Sheet4!$G:$G,MATCH(Sheet1!G571,Sheet4!$F:$F,0))+INDEX(Sheet4!$G:$G,MATCH(Sheet1!H571,Sheet4!$F:$F,0))+INDEX(Sheet4!$G:$G,MATCH(Sheet1!I571,Sheet4!$F:$F,0))+INDEX(Sheet4!$G:$G,MATCH(Sheet1!J571,Sheet4!$F:$F,0)),"")</f>
        <v/>
      </c>
      <c r="AF571">
        <f si="157" t="shared"/>
        <v>0</v>
      </c>
      <c r="AH571">
        <v>548</v>
      </c>
      <c r="AI571" t="str">
        <f si="156" t="shared"/>
        <v>Ben SimmonsLandry ShametJames HardenMonte MorrisKelly OubreCorey BrewerJohn CollinsPaul MillsapDewayne Dedmon</v>
      </c>
      <c r="AJ571">
        <f si="158" t="shared"/>
        <v>0</v>
      </c>
      <c r="AK571">
        <f si="159" t="shared"/>
        <v>0</v>
      </c>
      <c r="AL571">
        <f si="160" t="shared"/>
        <v>0</v>
      </c>
      <c r="AM571">
        <f si="161" t="shared"/>
        <v>0</v>
      </c>
      <c r="AN571">
        <f si="162" t="shared"/>
        <v>0</v>
      </c>
      <c r="AO571">
        <f si="163" t="shared"/>
        <v>0</v>
      </c>
      <c r="AP571">
        <f si="164" t="shared"/>
        <v>0</v>
      </c>
      <c r="AQ571">
        <f si="165" t="shared"/>
        <v>0</v>
      </c>
      <c r="AR571">
        <f si="166" t="shared"/>
        <v>0</v>
      </c>
      <c r="AS571">
        <f si="167" t="shared"/>
        <v>0</v>
      </c>
      <c r="AU571" t="str">
        <f>IFERROR(VLOOKUP(C571,Results!$A$2:$B$240,2,FALSE)+VLOOKUP(D571,Results!$A$2:$B$240,2,FALSE)+VLOOKUP(E571,Results!$A$2:$B$240,2,FALSE)+VLOOKUP(F571,Results!$A$2:$B$240,2,FALSE)+VLOOKUP(G571,Results!$A$2:$B$240,2,FALSE)+VLOOKUP(H571,Results!$A$2:$B$240,2,FALSE)+VLOOKUP(I571,Results!$A$2:$B$240,2,FALSE)+VLOOKUP(J571,Results!$A$2:$B$240,2,FALSE)+VLOOKUP(B571,Results!$A$2:$B$240,2,FALSE)-MIN(VLOOKUP(C571,Results!$A$2:$B$240,2,FALSE),VLOOKUP(D571,Results!$A$2:$B$240,2,FALSE),VLOOKUP(E571,Results!$A$2:$B$240,2,FALSE),VLOOKUP(F571,Results!$A$2:$B$240,2,FALSE),VLOOKUP(G571,Results!$A$2:$B$240,2,FALSE),VLOOKUP(H571,Results!$A$2:$B$240,2,FALSE),VLOOKUP(I571,Results!$A$2:$B$240,2,FALSE),VLOOKUP(J571,Results!$A$2:$B$240,2,FALSE),VLOOKUP(B571,Results!$A$2:$B$240,2,FALSE)),"")</f>
        <v/>
      </c>
    </row>
    <row customHeight="1" ht="18.75" r="572" spans="2:47" x14ac:dyDescent="0.3">
      <c r="B572" t="s">
        <v>166</v>
      </c>
      <c r="C572" t="s">
        <v>108</v>
      </c>
      <c r="D572" t="s">
        <v>145</v>
      </c>
      <c r="E572" t="s">
        <v>146</v>
      </c>
      <c r="F572" t="s">
        <v>105</v>
      </c>
      <c r="G572" t="s">
        <v>159</v>
      </c>
      <c r="H572" t="s">
        <v>181</v>
      </c>
      <c r="I572" t="s">
        <v>152</v>
      </c>
      <c r="J572" t="s">
        <v>187</v>
      </c>
      <c r="K572" t="n">
        <v>13.0</v>
      </c>
      <c r="L572" s="30">
        <f si="154" t="shared"/>
        <v>0</v>
      </c>
      <c r="M572" s="6"/>
      <c r="N572" s="35" t="str">
        <f si="155" t="shared"/>
        <v/>
      </c>
      <c r="O572" s="59">
        <f>(IF(ISNUMBER(MATCH(B572,Sheet4!$K$92:$K$101,0)),1,0)+IF(ISNUMBER(MATCH(C572,Sheet4!$K$92:$K$101,0)),1,0)+IF(ISNUMBER(MATCH(D572,Sheet4!$K$92:$K$101,0)),1,0)+IF(ISNUMBER(MATCH(E572,Sheet4!$K$92:$K$101,0)),1,0)+IF(ISNUMBER(MATCH(F572,Sheet4!$K$92:$K$101,0)),1,0)+IF(ISNUMBER(MATCH(G572,Sheet4!$K$92:$K$101,0)),1,0)+IF(ISNUMBER(MATCH(H572,Sheet4!$K$92:$K$101,0)),1,0)+IF(ISNUMBER(MATCH(I572,Sheet4!$K$92:$K$101,0)),1,0)+IF(ISNUMBER(MATCH(J572,Sheet4!$K$92:$K$101,0)),1,0))
-
(IF(ISNUMBER(MATCH(B572,Sheet4!$F$2:$F$11,0)),1,0)+IF(ISNUMBER(MATCH(C572,Sheet4!$F$2:$F$11,0)),1,0)+IF(ISNUMBER(MATCH(D572,Sheet4!$F$2:$F$11,0)),1,0)+IF(ISNUMBER(MATCH(E572,Sheet4!$F$2:$F$11,0)),1,0)+IF(ISNUMBER(MATCH(F572,Sheet4!$F$2:$F$11,0)),1,0)+IF(ISNUMBER(MATCH(G572,Sheet4!$F$2:$F$11,0)),1,0)+IF(ISNUMBER(MATCH(H572,Sheet4!$F$2:$F$11,0)),1,0)+IF(ISNUMBER(MATCH(I572,Sheet4!$F$2:$F$11,0)),1,0)+IF(ISNUMBER(MATCH(J572,Sheet4!$F$2:$F$11,0)),1,0))</f>
        <v>0</v>
      </c>
      <c r="P572" s="40" t="str">
        <f>IFERROR(INDEX(Sheet4!$G:$G,MATCH(Sheet1!B572,Sheet4!$F:$F,0))+INDEX(Sheet4!$G:$G,MATCH(Sheet1!C572,Sheet4!$F:$F,0))+INDEX(Sheet4!$G:$G,MATCH(Sheet1!D572,Sheet4!$F:$F,0))+INDEX(Sheet4!$G:$G,MATCH(Sheet1!E572,Sheet4!$F:$F,0))+INDEX(Sheet4!$G:$G,MATCH(Sheet1!F572,Sheet4!$F:$F,0))+INDEX(Sheet4!$G:$G,MATCH(Sheet1!G572,Sheet4!$F:$F,0))+INDEX(Sheet4!$G:$G,MATCH(Sheet1!H572,Sheet4!$F:$F,0))+INDEX(Sheet4!$G:$G,MATCH(Sheet1!I572,Sheet4!$F:$F,0))+INDEX(Sheet4!$G:$G,MATCH(Sheet1!J572,Sheet4!$F:$F,0)),"")</f>
        <v/>
      </c>
      <c r="AF572">
        <f si="157" t="shared"/>
        <v>0</v>
      </c>
      <c r="AH572">
        <v>549</v>
      </c>
      <c r="AI572" t="str">
        <f si="156" t="shared"/>
        <v>Ben SimmonsDe'Aaron FoxJames HardenMonte MorrisCorey BrewerJustin JacksonJosh JacksonPaul MillsapWillie Cauley-Stein</v>
      </c>
      <c r="AJ572">
        <f si="158" t="shared"/>
        <v>0</v>
      </c>
      <c r="AK572">
        <f si="159" t="shared"/>
        <v>0</v>
      </c>
      <c r="AL572">
        <f si="160" t="shared"/>
        <v>0</v>
      </c>
      <c r="AM572">
        <f si="161" t="shared"/>
        <v>0</v>
      </c>
      <c r="AN572">
        <f si="162" t="shared"/>
        <v>0</v>
      </c>
      <c r="AO572">
        <f si="163" t="shared"/>
        <v>0</v>
      </c>
      <c r="AP572">
        <f si="164" t="shared"/>
        <v>0</v>
      </c>
      <c r="AQ572">
        <f si="165" t="shared"/>
        <v>0</v>
      </c>
      <c r="AR572">
        <f si="166" t="shared"/>
        <v>0</v>
      </c>
      <c r="AS572">
        <f si="167" t="shared"/>
        <v>0</v>
      </c>
      <c r="AU572" t="str">
        <f>IFERROR(VLOOKUP(C572,Results!$A$2:$B$240,2,FALSE)+VLOOKUP(D572,Results!$A$2:$B$240,2,FALSE)+VLOOKUP(E572,Results!$A$2:$B$240,2,FALSE)+VLOOKUP(F572,Results!$A$2:$B$240,2,FALSE)+VLOOKUP(G572,Results!$A$2:$B$240,2,FALSE)+VLOOKUP(H572,Results!$A$2:$B$240,2,FALSE)+VLOOKUP(I572,Results!$A$2:$B$240,2,FALSE)+VLOOKUP(J572,Results!$A$2:$B$240,2,FALSE)+VLOOKUP(B572,Results!$A$2:$B$240,2,FALSE)-MIN(VLOOKUP(C572,Results!$A$2:$B$240,2,FALSE),VLOOKUP(D572,Results!$A$2:$B$240,2,FALSE),VLOOKUP(E572,Results!$A$2:$B$240,2,FALSE),VLOOKUP(F572,Results!$A$2:$B$240,2,FALSE),VLOOKUP(G572,Results!$A$2:$B$240,2,FALSE),VLOOKUP(H572,Results!$A$2:$B$240,2,FALSE),VLOOKUP(I572,Results!$A$2:$B$240,2,FALSE),VLOOKUP(J572,Results!$A$2:$B$240,2,FALSE),VLOOKUP(B572,Results!$A$2:$B$240,2,FALSE)),"")</f>
        <v/>
      </c>
    </row>
    <row customHeight="1" ht="18.75" r="573" spans="2:47" x14ac:dyDescent="0.3">
      <c r="B573" t="s">
        <v>166</v>
      </c>
      <c r="C573" t="s">
        <v>108</v>
      </c>
      <c r="D573" t="s">
        <v>172</v>
      </c>
      <c r="E573" t="s">
        <v>111</v>
      </c>
      <c r="F573" t="s">
        <v>177</v>
      </c>
      <c r="G573" t="s">
        <v>159</v>
      </c>
      <c r="H573" t="s">
        <v>92</v>
      </c>
      <c r="I573" t="s">
        <v>181</v>
      </c>
      <c r="J573" t="s">
        <v>98</v>
      </c>
      <c r="K573" t="n">
        <v>13.0</v>
      </c>
      <c r="L573" s="30">
        <f si="154" t="shared"/>
        <v>0</v>
      </c>
      <c r="M573" s="6"/>
      <c r="N573" s="35" t="str">
        <f si="155" t="shared"/>
        <v/>
      </c>
      <c r="O573" s="59">
        <f>(IF(ISNUMBER(MATCH(B573,Sheet4!$K$92:$K$101,0)),1,0)+IF(ISNUMBER(MATCH(C573,Sheet4!$K$92:$K$101,0)),1,0)+IF(ISNUMBER(MATCH(D573,Sheet4!$K$92:$K$101,0)),1,0)+IF(ISNUMBER(MATCH(E573,Sheet4!$K$92:$K$101,0)),1,0)+IF(ISNUMBER(MATCH(F573,Sheet4!$K$92:$K$101,0)),1,0)+IF(ISNUMBER(MATCH(G573,Sheet4!$K$92:$K$101,0)),1,0)+IF(ISNUMBER(MATCH(H573,Sheet4!$K$92:$K$101,0)),1,0)+IF(ISNUMBER(MATCH(I573,Sheet4!$K$92:$K$101,0)),1,0)+IF(ISNUMBER(MATCH(J573,Sheet4!$K$92:$K$101,0)),1,0))
-
(IF(ISNUMBER(MATCH(B573,Sheet4!$F$2:$F$11,0)),1,0)+IF(ISNUMBER(MATCH(C573,Sheet4!$F$2:$F$11,0)),1,0)+IF(ISNUMBER(MATCH(D573,Sheet4!$F$2:$F$11,0)),1,0)+IF(ISNUMBER(MATCH(E573,Sheet4!$F$2:$F$11,0)),1,0)+IF(ISNUMBER(MATCH(F573,Sheet4!$F$2:$F$11,0)),1,0)+IF(ISNUMBER(MATCH(G573,Sheet4!$F$2:$F$11,0)),1,0)+IF(ISNUMBER(MATCH(H573,Sheet4!$F$2:$F$11,0)),1,0)+IF(ISNUMBER(MATCH(I573,Sheet4!$F$2:$F$11,0)),1,0)+IF(ISNUMBER(MATCH(J573,Sheet4!$F$2:$F$11,0)),1,0))</f>
        <v>0</v>
      </c>
      <c r="P573" s="40" t="str">
        <f>IFERROR(INDEX(Sheet4!$G:$G,MATCH(Sheet1!B573,Sheet4!$F:$F,0))+INDEX(Sheet4!$G:$G,MATCH(Sheet1!C573,Sheet4!$F:$F,0))+INDEX(Sheet4!$G:$G,MATCH(Sheet1!D573,Sheet4!$F:$F,0))+INDEX(Sheet4!$G:$G,MATCH(Sheet1!E573,Sheet4!$F:$F,0))+INDEX(Sheet4!$G:$G,MATCH(Sheet1!F573,Sheet4!$F:$F,0))+INDEX(Sheet4!$G:$G,MATCH(Sheet1!G573,Sheet4!$F:$F,0))+INDEX(Sheet4!$G:$G,MATCH(Sheet1!H573,Sheet4!$F:$F,0))+INDEX(Sheet4!$G:$G,MATCH(Sheet1!I573,Sheet4!$F:$F,0))+INDEX(Sheet4!$G:$G,MATCH(Sheet1!J573,Sheet4!$F:$F,0)),"")</f>
        <v/>
      </c>
      <c r="AF573">
        <f si="157" t="shared"/>
        <v>0</v>
      </c>
      <c r="AH573">
        <v>550</v>
      </c>
      <c r="AI573" t="str">
        <f si="156" t="shared"/>
        <v>Ben SimmonsLandry ShametBuddy HieldMonte MorrisWill BartonKelly OubreJohn CollinsDerrick FavorsKarl-Anthony Towns</v>
      </c>
      <c r="AJ573">
        <f si="158" t="shared"/>
        <v>0</v>
      </c>
      <c r="AK573">
        <f si="159" t="shared"/>
        <v>0</v>
      </c>
      <c r="AL573">
        <f si="160" t="shared"/>
        <v>0</v>
      </c>
      <c r="AM573">
        <f si="161" t="shared"/>
        <v>0</v>
      </c>
      <c r="AN573">
        <f si="162" t="shared"/>
        <v>0</v>
      </c>
      <c r="AO573">
        <f si="163" t="shared"/>
        <v>0</v>
      </c>
      <c r="AP573">
        <f si="164" t="shared"/>
        <v>0</v>
      </c>
      <c r="AQ573">
        <f si="165" t="shared"/>
        <v>0</v>
      </c>
      <c r="AR573">
        <f si="166" t="shared"/>
        <v>0</v>
      </c>
      <c r="AS573">
        <f si="167" t="shared"/>
        <v>0</v>
      </c>
      <c r="AU573" t="str">
        <f>IFERROR(VLOOKUP(C573,Results!$A$2:$B$240,2,FALSE)+VLOOKUP(D573,Results!$A$2:$B$240,2,FALSE)+VLOOKUP(E573,Results!$A$2:$B$240,2,FALSE)+VLOOKUP(F573,Results!$A$2:$B$240,2,FALSE)+VLOOKUP(G573,Results!$A$2:$B$240,2,FALSE)+VLOOKUP(H573,Results!$A$2:$B$240,2,FALSE)+VLOOKUP(I573,Results!$A$2:$B$240,2,FALSE)+VLOOKUP(J573,Results!$A$2:$B$240,2,FALSE)+VLOOKUP(B573,Results!$A$2:$B$240,2,FALSE)-MIN(VLOOKUP(C573,Results!$A$2:$B$240,2,FALSE),VLOOKUP(D573,Results!$A$2:$B$240,2,FALSE),VLOOKUP(E573,Results!$A$2:$B$240,2,FALSE),VLOOKUP(F573,Results!$A$2:$B$240,2,FALSE),VLOOKUP(G573,Results!$A$2:$B$240,2,FALSE),VLOOKUP(H573,Results!$A$2:$B$240,2,FALSE),VLOOKUP(I573,Results!$A$2:$B$240,2,FALSE),VLOOKUP(J573,Results!$A$2:$B$240,2,FALSE),VLOOKUP(B573,Results!$A$2:$B$240,2,FALSE)),"")</f>
        <v/>
      </c>
    </row>
    <row customHeight="1" ht="18.75" r="574" spans="2:47" x14ac:dyDescent="0.3">
      <c r="B574" t="s">
        <v>166</v>
      </c>
      <c r="C574" t="s">
        <v>171</v>
      </c>
      <c r="D574" t="s">
        <v>145</v>
      </c>
      <c r="E574" t="s">
        <v>146</v>
      </c>
      <c r="F574" t="s">
        <v>100</v>
      </c>
      <c r="G574" t="s">
        <v>179</v>
      </c>
      <c r="H574" t="s">
        <v>181</v>
      </c>
      <c r="I574" t="s">
        <v>103</v>
      </c>
      <c r="J574" t="s">
        <v>98</v>
      </c>
      <c r="K574" t="n">
        <v>13.0</v>
      </c>
      <c r="L574" s="30">
        <f si="154" t="shared"/>
        <v>0</v>
      </c>
      <c r="M574" s="6"/>
      <c r="N574" s="35" t="str">
        <f si="155" t="shared"/>
        <v/>
      </c>
      <c r="O574" s="59">
        <f>(IF(ISNUMBER(MATCH(B574,Sheet4!$K$92:$K$101,0)),1,0)+IF(ISNUMBER(MATCH(C574,Sheet4!$K$92:$K$101,0)),1,0)+IF(ISNUMBER(MATCH(D574,Sheet4!$K$92:$K$101,0)),1,0)+IF(ISNUMBER(MATCH(E574,Sheet4!$K$92:$K$101,0)),1,0)+IF(ISNUMBER(MATCH(F574,Sheet4!$K$92:$K$101,0)),1,0)+IF(ISNUMBER(MATCH(G574,Sheet4!$K$92:$K$101,0)),1,0)+IF(ISNUMBER(MATCH(H574,Sheet4!$K$92:$K$101,0)),1,0)+IF(ISNUMBER(MATCH(I574,Sheet4!$K$92:$K$101,0)),1,0)+IF(ISNUMBER(MATCH(J574,Sheet4!$K$92:$K$101,0)),1,0))
-
(IF(ISNUMBER(MATCH(B574,Sheet4!$F$2:$F$11,0)),1,0)+IF(ISNUMBER(MATCH(C574,Sheet4!$F$2:$F$11,0)),1,0)+IF(ISNUMBER(MATCH(D574,Sheet4!$F$2:$F$11,0)),1,0)+IF(ISNUMBER(MATCH(E574,Sheet4!$F$2:$F$11,0)),1,0)+IF(ISNUMBER(MATCH(F574,Sheet4!$F$2:$F$11,0)),1,0)+IF(ISNUMBER(MATCH(G574,Sheet4!$F$2:$F$11,0)),1,0)+IF(ISNUMBER(MATCH(H574,Sheet4!$F$2:$F$11,0)),1,0)+IF(ISNUMBER(MATCH(I574,Sheet4!$F$2:$F$11,0)),1,0)+IF(ISNUMBER(MATCH(J574,Sheet4!$F$2:$F$11,0)),1,0))</f>
        <v>0</v>
      </c>
      <c r="P574" s="40" t="str">
        <f>IFERROR(INDEX(Sheet4!$G:$G,MATCH(Sheet1!B574,Sheet4!$F:$F,0))+INDEX(Sheet4!$G:$G,MATCH(Sheet1!C574,Sheet4!$F:$F,0))+INDEX(Sheet4!$G:$G,MATCH(Sheet1!D574,Sheet4!$F:$F,0))+INDEX(Sheet4!$G:$G,MATCH(Sheet1!E574,Sheet4!$F:$F,0))+INDEX(Sheet4!$G:$G,MATCH(Sheet1!F574,Sheet4!$F:$F,0))+INDEX(Sheet4!$G:$G,MATCH(Sheet1!G574,Sheet4!$F:$F,0))+INDEX(Sheet4!$G:$G,MATCH(Sheet1!H574,Sheet4!$F:$F,0))+INDEX(Sheet4!$G:$G,MATCH(Sheet1!I574,Sheet4!$F:$F,0))+INDEX(Sheet4!$G:$G,MATCH(Sheet1!J574,Sheet4!$F:$F,0)),"")</f>
        <v/>
      </c>
      <c r="AF574">
        <f si="157" t="shared"/>
        <v>0</v>
      </c>
      <c r="AH574">
        <v>551</v>
      </c>
      <c r="AI574" t="str">
        <f si="156" t="shared"/>
        <v>Ben SimmonsJeremy LinJames HardenMonte MorrisJae CrowderGerald GreenPaul MillsapTaj GibsonKarl-Anthony Towns</v>
      </c>
      <c r="AJ574">
        <f si="158" t="shared"/>
        <v>0</v>
      </c>
      <c r="AK574">
        <f si="159" t="shared"/>
        <v>0</v>
      </c>
      <c r="AL574">
        <f si="160" t="shared"/>
        <v>0</v>
      </c>
      <c r="AM574">
        <f si="161" t="shared"/>
        <v>0</v>
      </c>
      <c r="AN574">
        <f si="162" t="shared"/>
        <v>0</v>
      </c>
      <c r="AO574">
        <f si="163" t="shared"/>
        <v>0</v>
      </c>
      <c r="AP574">
        <f si="164" t="shared"/>
        <v>0</v>
      </c>
      <c r="AQ574">
        <f si="165" t="shared"/>
        <v>0</v>
      </c>
      <c r="AR574">
        <f si="166" t="shared"/>
        <v>0</v>
      </c>
      <c r="AS574">
        <f si="167" t="shared"/>
        <v>0</v>
      </c>
      <c r="AU574" t="str">
        <f>IFERROR(VLOOKUP(C574,Results!$A$2:$B$240,2,FALSE)+VLOOKUP(D574,Results!$A$2:$B$240,2,FALSE)+VLOOKUP(E574,Results!$A$2:$B$240,2,FALSE)+VLOOKUP(F574,Results!$A$2:$B$240,2,FALSE)+VLOOKUP(G574,Results!$A$2:$B$240,2,FALSE)+VLOOKUP(H574,Results!$A$2:$B$240,2,FALSE)+VLOOKUP(I574,Results!$A$2:$B$240,2,FALSE)+VLOOKUP(J574,Results!$A$2:$B$240,2,FALSE)+VLOOKUP(B574,Results!$A$2:$B$240,2,FALSE)-MIN(VLOOKUP(C574,Results!$A$2:$B$240,2,FALSE),VLOOKUP(D574,Results!$A$2:$B$240,2,FALSE),VLOOKUP(E574,Results!$A$2:$B$240,2,FALSE),VLOOKUP(F574,Results!$A$2:$B$240,2,FALSE),VLOOKUP(G574,Results!$A$2:$B$240,2,FALSE),VLOOKUP(H574,Results!$A$2:$B$240,2,FALSE),VLOOKUP(I574,Results!$A$2:$B$240,2,FALSE),VLOOKUP(J574,Results!$A$2:$B$240,2,FALSE),VLOOKUP(B574,Results!$A$2:$B$240,2,FALSE)),"")</f>
        <v/>
      </c>
    </row>
    <row customHeight="1" ht="18.75" r="575" spans="2:47" x14ac:dyDescent="0.3">
      <c r="B575" t="s">
        <v>116</v>
      </c>
      <c r="C575" t="s">
        <v>170</v>
      </c>
      <c r="D575" t="s">
        <v>145</v>
      </c>
      <c r="E575" t="s">
        <v>146</v>
      </c>
      <c r="F575" t="s">
        <v>177</v>
      </c>
      <c r="G575" t="s">
        <v>178</v>
      </c>
      <c r="H575" t="s">
        <v>153</v>
      </c>
      <c r="I575" t="s">
        <v>181</v>
      </c>
      <c r="J575" t="s">
        <v>98</v>
      </c>
      <c r="K575" t="n">
        <v>13.0</v>
      </c>
      <c r="L575" s="30">
        <f si="154" t="shared"/>
        <v>0</v>
      </c>
      <c r="M575" s="6"/>
      <c r="N575" s="35" t="str">
        <f si="155" t="shared"/>
        <v/>
      </c>
      <c r="O575" s="59">
        <f>(IF(ISNUMBER(MATCH(B575,Sheet4!$K$92:$K$101,0)),1,0)+IF(ISNUMBER(MATCH(C575,Sheet4!$K$92:$K$101,0)),1,0)+IF(ISNUMBER(MATCH(D575,Sheet4!$K$92:$K$101,0)),1,0)+IF(ISNUMBER(MATCH(E575,Sheet4!$K$92:$K$101,0)),1,0)+IF(ISNUMBER(MATCH(F575,Sheet4!$K$92:$K$101,0)),1,0)+IF(ISNUMBER(MATCH(G575,Sheet4!$K$92:$K$101,0)),1,0)+IF(ISNUMBER(MATCH(H575,Sheet4!$K$92:$K$101,0)),1,0)+IF(ISNUMBER(MATCH(I575,Sheet4!$K$92:$K$101,0)),1,0)+IF(ISNUMBER(MATCH(J575,Sheet4!$K$92:$K$101,0)),1,0))
-
(IF(ISNUMBER(MATCH(B575,Sheet4!$F$2:$F$11,0)),1,0)+IF(ISNUMBER(MATCH(C575,Sheet4!$F$2:$F$11,0)),1,0)+IF(ISNUMBER(MATCH(D575,Sheet4!$F$2:$F$11,0)),1,0)+IF(ISNUMBER(MATCH(E575,Sheet4!$F$2:$F$11,0)),1,0)+IF(ISNUMBER(MATCH(F575,Sheet4!$F$2:$F$11,0)),1,0)+IF(ISNUMBER(MATCH(G575,Sheet4!$F$2:$F$11,0)),1,0)+IF(ISNUMBER(MATCH(H575,Sheet4!$F$2:$F$11,0)),1,0)+IF(ISNUMBER(MATCH(I575,Sheet4!$F$2:$F$11,0)),1,0)+IF(ISNUMBER(MATCH(J575,Sheet4!$F$2:$F$11,0)),1,0))</f>
        <v>0</v>
      </c>
      <c r="P575" s="40" t="str">
        <f>IFERROR(INDEX(Sheet4!$G:$G,MATCH(Sheet1!B575,Sheet4!$F:$F,0))+INDEX(Sheet4!$G:$G,MATCH(Sheet1!C575,Sheet4!$F:$F,0))+INDEX(Sheet4!$G:$G,MATCH(Sheet1!D575,Sheet4!$F:$F,0))+INDEX(Sheet4!$G:$G,MATCH(Sheet1!E575,Sheet4!$F:$F,0))+INDEX(Sheet4!$G:$G,MATCH(Sheet1!F575,Sheet4!$F:$F,0))+INDEX(Sheet4!$G:$G,MATCH(Sheet1!G575,Sheet4!$F:$F,0))+INDEX(Sheet4!$G:$G,MATCH(Sheet1!H575,Sheet4!$F:$F,0))+INDEX(Sheet4!$G:$G,MATCH(Sheet1!I575,Sheet4!$F:$F,0))+INDEX(Sheet4!$G:$G,MATCH(Sheet1!J575,Sheet4!$F:$F,0)),"")</f>
        <v/>
      </c>
      <c r="AF575">
        <f si="157" t="shared"/>
        <v>0</v>
      </c>
      <c r="AH575">
        <v>552</v>
      </c>
      <c r="AI575" t="str">
        <f si="156" t="shared"/>
        <v>Jerryd BaylessJeremy LinJimmy ButlerMonte MorrisWill BartonKelly OubreKenneth FariedJosh JacksonKarl-Anthony Towns</v>
      </c>
      <c r="AJ575">
        <f si="158" t="shared"/>
        <v>0</v>
      </c>
      <c r="AK575">
        <f si="159" t="shared"/>
        <v>0</v>
      </c>
      <c r="AL575">
        <f si="160" t="shared"/>
        <v>0</v>
      </c>
      <c r="AM575">
        <f si="161" t="shared"/>
        <v>0</v>
      </c>
      <c r="AN575">
        <f si="162" t="shared"/>
        <v>0</v>
      </c>
      <c r="AO575">
        <f si="163" t="shared"/>
        <v>0</v>
      </c>
      <c r="AP575">
        <f si="164" t="shared"/>
        <v>0</v>
      </c>
      <c r="AQ575">
        <f si="165" t="shared"/>
        <v>0</v>
      </c>
      <c r="AR575">
        <f si="166" t="shared"/>
        <v>0</v>
      </c>
      <c r="AS575">
        <f si="167" t="shared"/>
        <v>0</v>
      </c>
      <c r="AU575" t="str">
        <f>IFERROR(VLOOKUP(C575,Results!$A$2:$B$240,2,FALSE)+VLOOKUP(D575,Results!$A$2:$B$240,2,FALSE)+VLOOKUP(E575,Results!$A$2:$B$240,2,FALSE)+VLOOKUP(F575,Results!$A$2:$B$240,2,FALSE)+VLOOKUP(G575,Results!$A$2:$B$240,2,FALSE)+VLOOKUP(H575,Results!$A$2:$B$240,2,FALSE)+VLOOKUP(I575,Results!$A$2:$B$240,2,FALSE)+VLOOKUP(J575,Results!$A$2:$B$240,2,FALSE)+VLOOKUP(B575,Results!$A$2:$B$240,2,FALSE)-MIN(VLOOKUP(C575,Results!$A$2:$B$240,2,FALSE),VLOOKUP(D575,Results!$A$2:$B$240,2,FALSE),VLOOKUP(E575,Results!$A$2:$B$240,2,FALSE),VLOOKUP(F575,Results!$A$2:$B$240,2,FALSE),VLOOKUP(G575,Results!$A$2:$B$240,2,FALSE),VLOOKUP(H575,Results!$A$2:$B$240,2,FALSE),VLOOKUP(I575,Results!$A$2:$B$240,2,FALSE),VLOOKUP(J575,Results!$A$2:$B$240,2,FALSE),VLOOKUP(B575,Results!$A$2:$B$240,2,FALSE)),"")</f>
        <v/>
      </c>
    </row>
    <row customHeight="1" ht="18.75" r="576" spans="2:47" x14ac:dyDescent="0.3">
      <c r="B576" t="s">
        <v>166</v>
      </c>
      <c r="C576" t="s">
        <v>169</v>
      </c>
      <c r="D576" t="s">
        <v>172</v>
      </c>
      <c r="E576" t="s">
        <v>146</v>
      </c>
      <c r="F576" t="s">
        <v>177</v>
      </c>
      <c r="G576" t="s">
        <v>179</v>
      </c>
      <c r="H576" t="s">
        <v>92</v>
      </c>
      <c r="I576" t="s">
        <v>103</v>
      </c>
      <c r="J576" t="s">
        <v>186</v>
      </c>
      <c r="K576" t="n">
        <v>13.0</v>
      </c>
      <c r="L576" s="30">
        <f si="154" t="shared"/>
        <v>0</v>
      </c>
      <c r="M576" s="6"/>
      <c r="N576" s="35" t="str">
        <f si="155" t="shared"/>
        <v/>
      </c>
      <c r="O576" s="59">
        <f>(IF(ISNUMBER(MATCH(B576,Sheet4!$K$92:$K$101,0)),1,0)+IF(ISNUMBER(MATCH(C576,Sheet4!$K$92:$K$101,0)),1,0)+IF(ISNUMBER(MATCH(D576,Sheet4!$K$92:$K$101,0)),1,0)+IF(ISNUMBER(MATCH(E576,Sheet4!$K$92:$K$101,0)),1,0)+IF(ISNUMBER(MATCH(F576,Sheet4!$K$92:$K$101,0)),1,0)+IF(ISNUMBER(MATCH(G576,Sheet4!$K$92:$K$101,0)),1,0)+IF(ISNUMBER(MATCH(H576,Sheet4!$K$92:$K$101,0)),1,0)+IF(ISNUMBER(MATCH(I576,Sheet4!$K$92:$K$101,0)),1,0)+IF(ISNUMBER(MATCH(J576,Sheet4!$K$92:$K$101,0)),1,0))
-
(IF(ISNUMBER(MATCH(B576,Sheet4!$F$2:$F$11,0)),1,0)+IF(ISNUMBER(MATCH(C576,Sheet4!$F$2:$F$11,0)),1,0)+IF(ISNUMBER(MATCH(D576,Sheet4!$F$2:$F$11,0)),1,0)+IF(ISNUMBER(MATCH(E576,Sheet4!$F$2:$F$11,0)),1,0)+IF(ISNUMBER(MATCH(F576,Sheet4!$F$2:$F$11,0)),1,0)+IF(ISNUMBER(MATCH(G576,Sheet4!$F$2:$F$11,0)),1,0)+IF(ISNUMBER(MATCH(H576,Sheet4!$F$2:$F$11,0)),1,0)+IF(ISNUMBER(MATCH(I576,Sheet4!$F$2:$F$11,0)),1,0)+IF(ISNUMBER(MATCH(J576,Sheet4!$F$2:$F$11,0)),1,0))</f>
        <v>0</v>
      </c>
      <c r="P576" s="40" t="str">
        <f>IFERROR(INDEX(Sheet4!$G:$G,MATCH(Sheet1!B576,Sheet4!$F:$F,0))+INDEX(Sheet4!$G:$G,MATCH(Sheet1!C576,Sheet4!$F:$F,0))+INDEX(Sheet4!$G:$G,MATCH(Sheet1!D576,Sheet4!$F:$F,0))+INDEX(Sheet4!$G:$G,MATCH(Sheet1!E576,Sheet4!$F:$F,0))+INDEX(Sheet4!$G:$G,MATCH(Sheet1!F576,Sheet4!$F:$F,0))+INDEX(Sheet4!$G:$G,MATCH(Sheet1!G576,Sheet4!$F:$F,0))+INDEX(Sheet4!$G:$G,MATCH(Sheet1!H576,Sheet4!$F:$F,0))+INDEX(Sheet4!$G:$G,MATCH(Sheet1!I576,Sheet4!$F:$F,0))+INDEX(Sheet4!$G:$G,MATCH(Sheet1!J576,Sheet4!$F:$F,0)),"")</f>
        <v/>
      </c>
      <c r="AF576">
        <f si="157" t="shared"/>
        <v>0</v>
      </c>
      <c r="AH576">
        <v>553</v>
      </c>
      <c r="AI576" t="str">
        <f si="156" t="shared"/>
        <v>Ben SimmonsIsaiah CanaanDevin BookerMonte MorrisWill BartonMikal BridgesJosh JacksonTaj GibsonNikola Jokic</v>
      </c>
      <c r="AJ576">
        <f si="158" t="shared"/>
        <v>0</v>
      </c>
      <c r="AK576">
        <f si="159" t="shared"/>
        <v>0</v>
      </c>
      <c r="AL576">
        <f si="160" t="shared"/>
        <v>0</v>
      </c>
      <c r="AM576">
        <f si="161" t="shared"/>
        <v>0</v>
      </c>
      <c r="AN576">
        <f si="162" t="shared"/>
        <v>0</v>
      </c>
      <c r="AO576">
        <f si="163" t="shared"/>
        <v>0</v>
      </c>
      <c r="AP576">
        <f si="164" t="shared"/>
        <v>0</v>
      </c>
      <c r="AQ576">
        <f si="165" t="shared"/>
        <v>0</v>
      </c>
      <c r="AR576">
        <f si="166" t="shared"/>
        <v>0</v>
      </c>
      <c r="AS576">
        <f si="167" t="shared"/>
        <v>0</v>
      </c>
      <c r="AU576" t="str">
        <f>IFERROR(VLOOKUP(C576,Results!$A$2:$B$240,2,FALSE)+VLOOKUP(D576,Results!$A$2:$B$240,2,FALSE)+VLOOKUP(E576,Results!$A$2:$B$240,2,FALSE)+VLOOKUP(F576,Results!$A$2:$B$240,2,FALSE)+VLOOKUP(G576,Results!$A$2:$B$240,2,FALSE)+VLOOKUP(H576,Results!$A$2:$B$240,2,FALSE)+VLOOKUP(I576,Results!$A$2:$B$240,2,FALSE)+VLOOKUP(J576,Results!$A$2:$B$240,2,FALSE)+VLOOKUP(B576,Results!$A$2:$B$240,2,FALSE)-MIN(VLOOKUP(C576,Results!$A$2:$B$240,2,FALSE),VLOOKUP(D576,Results!$A$2:$B$240,2,FALSE),VLOOKUP(E576,Results!$A$2:$B$240,2,FALSE),VLOOKUP(F576,Results!$A$2:$B$240,2,FALSE),VLOOKUP(G576,Results!$A$2:$B$240,2,FALSE),VLOOKUP(H576,Results!$A$2:$B$240,2,FALSE),VLOOKUP(I576,Results!$A$2:$B$240,2,FALSE),VLOOKUP(J576,Results!$A$2:$B$240,2,FALSE),VLOOKUP(B576,Results!$A$2:$B$240,2,FALSE)),"")</f>
        <v/>
      </c>
    </row>
    <row customHeight="1" ht="18.75" r="577" spans="2:47" x14ac:dyDescent="0.3">
      <c r="B577" t="s">
        <v>87</v>
      </c>
      <c r="C577" t="s">
        <v>170</v>
      </c>
      <c r="D577" t="s">
        <v>99</v>
      </c>
      <c r="E577" t="s">
        <v>146</v>
      </c>
      <c r="F577" t="s">
        <v>177</v>
      </c>
      <c r="G577" t="s">
        <v>178</v>
      </c>
      <c r="H577" t="s">
        <v>153</v>
      </c>
      <c r="I577" t="s">
        <v>92</v>
      </c>
      <c r="J577" t="s">
        <v>98</v>
      </c>
      <c r="K577" t="n">
        <v>13.0</v>
      </c>
      <c r="L577" s="30">
        <f si="154" t="shared"/>
        <v>0</v>
      </c>
      <c r="M577" s="6"/>
      <c r="N577" s="35" t="str">
        <f si="155" t="shared"/>
        <v/>
      </c>
      <c r="O577" s="59">
        <f>(IF(ISNUMBER(MATCH(B577,Sheet4!$K$92:$K$101,0)),1,0)+IF(ISNUMBER(MATCH(C577,Sheet4!$K$92:$K$101,0)),1,0)+IF(ISNUMBER(MATCH(D577,Sheet4!$K$92:$K$101,0)),1,0)+IF(ISNUMBER(MATCH(E577,Sheet4!$K$92:$K$101,0)),1,0)+IF(ISNUMBER(MATCH(F577,Sheet4!$K$92:$K$101,0)),1,0)+IF(ISNUMBER(MATCH(G577,Sheet4!$K$92:$K$101,0)),1,0)+IF(ISNUMBER(MATCH(H577,Sheet4!$K$92:$K$101,0)),1,0)+IF(ISNUMBER(MATCH(I577,Sheet4!$K$92:$K$101,0)),1,0)+IF(ISNUMBER(MATCH(J577,Sheet4!$K$92:$K$101,0)),1,0))
-
(IF(ISNUMBER(MATCH(B577,Sheet4!$F$2:$F$11,0)),1,0)+IF(ISNUMBER(MATCH(C577,Sheet4!$F$2:$F$11,0)),1,0)+IF(ISNUMBER(MATCH(D577,Sheet4!$F$2:$F$11,0)),1,0)+IF(ISNUMBER(MATCH(E577,Sheet4!$F$2:$F$11,0)),1,0)+IF(ISNUMBER(MATCH(F577,Sheet4!$F$2:$F$11,0)),1,0)+IF(ISNUMBER(MATCH(G577,Sheet4!$F$2:$F$11,0)),1,0)+IF(ISNUMBER(MATCH(H577,Sheet4!$F$2:$F$11,0)),1,0)+IF(ISNUMBER(MATCH(I577,Sheet4!$F$2:$F$11,0)),1,0)+IF(ISNUMBER(MATCH(J577,Sheet4!$F$2:$F$11,0)),1,0))</f>
        <v>0</v>
      </c>
      <c r="P577" s="40" t="str">
        <f>IFERROR(INDEX(Sheet4!$G:$G,MATCH(Sheet1!B577,Sheet4!$F:$F,0))+INDEX(Sheet4!$G:$G,MATCH(Sheet1!C577,Sheet4!$F:$F,0))+INDEX(Sheet4!$G:$G,MATCH(Sheet1!D577,Sheet4!$F:$F,0))+INDEX(Sheet4!$G:$G,MATCH(Sheet1!E577,Sheet4!$F:$F,0))+INDEX(Sheet4!$G:$G,MATCH(Sheet1!F577,Sheet4!$F:$F,0))+INDEX(Sheet4!$G:$G,MATCH(Sheet1!G577,Sheet4!$F:$F,0))+INDEX(Sheet4!$G:$G,MATCH(Sheet1!H577,Sheet4!$F:$F,0))+INDEX(Sheet4!$G:$G,MATCH(Sheet1!I577,Sheet4!$F:$F,0))+INDEX(Sheet4!$G:$G,MATCH(Sheet1!J577,Sheet4!$F:$F,0)),"")</f>
        <v/>
      </c>
      <c r="AF577">
        <f si="157" t="shared"/>
        <v>0</v>
      </c>
      <c r="AH577">
        <v>554</v>
      </c>
      <c r="AI577" t="str">
        <f si="156" t="shared"/>
        <v>Ben SimmonsIsaiah CanaanJimmy ButlerMalik BeasleyMikal BridgesJae CrowderJohn CollinsMarvin BagleyKarl-Anthony Towns</v>
      </c>
      <c r="AJ577">
        <f si="158" t="shared"/>
        <v>0</v>
      </c>
      <c r="AK577">
        <f si="159" t="shared"/>
        <v>0</v>
      </c>
      <c r="AL577">
        <f si="160" t="shared"/>
        <v>0</v>
      </c>
      <c r="AM577">
        <f si="161" t="shared"/>
        <v>0</v>
      </c>
      <c r="AN577">
        <f si="162" t="shared"/>
        <v>0</v>
      </c>
      <c r="AO577">
        <f si="163" t="shared"/>
        <v>0</v>
      </c>
      <c r="AP577">
        <f si="164" t="shared"/>
        <v>0</v>
      </c>
      <c r="AQ577">
        <f si="165" t="shared"/>
        <v>0</v>
      </c>
      <c r="AR577">
        <f si="166" t="shared"/>
        <v>0</v>
      </c>
      <c r="AS577">
        <f si="167" t="shared"/>
        <v>0</v>
      </c>
      <c r="AU577" t="str">
        <f>IFERROR(VLOOKUP(C577,Results!$A$2:$B$240,2,FALSE)+VLOOKUP(D577,Results!$A$2:$B$240,2,FALSE)+VLOOKUP(E577,Results!$A$2:$B$240,2,FALSE)+VLOOKUP(F577,Results!$A$2:$B$240,2,FALSE)+VLOOKUP(G577,Results!$A$2:$B$240,2,FALSE)+VLOOKUP(H577,Results!$A$2:$B$240,2,FALSE)+VLOOKUP(I577,Results!$A$2:$B$240,2,FALSE)+VLOOKUP(J577,Results!$A$2:$B$240,2,FALSE)+VLOOKUP(B577,Results!$A$2:$B$240,2,FALSE)-MIN(VLOOKUP(C577,Results!$A$2:$B$240,2,FALSE),VLOOKUP(D577,Results!$A$2:$B$240,2,FALSE),VLOOKUP(E577,Results!$A$2:$B$240,2,FALSE),VLOOKUP(F577,Results!$A$2:$B$240,2,FALSE),VLOOKUP(G577,Results!$A$2:$B$240,2,FALSE),VLOOKUP(H577,Results!$A$2:$B$240,2,FALSE),VLOOKUP(I577,Results!$A$2:$B$240,2,FALSE),VLOOKUP(J577,Results!$A$2:$B$240,2,FALSE),VLOOKUP(B577,Results!$A$2:$B$240,2,FALSE)),"")</f>
        <v/>
      </c>
    </row>
    <row customHeight="1" ht="18.75" r="578" spans="2:47" x14ac:dyDescent="0.3">
      <c r="B578" t="s">
        <v>166</v>
      </c>
      <c r="C578" t="s">
        <v>116</v>
      </c>
      <c r="D578" t="s">
        <v>173</v>
      </c>
      <c r="E578" t="s">
        <v>146</v>
      </c>
      <c r="F578" t="s">
        <v>178</v>
      </c>
      <c r="G578" t="s">
        <v>159</v>
      </c>
      <c r="H578" t="s">
        <v>153</v>
      </c>
      <c r="I578" t="s">
        <v>181</v>
      </c>
      <c r="J578" t="s">
        <v>186</v>
      </c>
      <c r="K578" t="n">
        <v>13.0</v>
      </c>
      <c r="L578" s="30">
        <f si="154" t="shared"/>
        <v>0</v>
      </c>
      <c r="M578" s="6"/>
      <c r="N578" s="35" t="str">
        <f si="155" t="shared"/>
        <v/>
      </c>
      <c r="O578" s="59">
        <f>(IF(ISNUMBER(MATCH(B578,Sheet4!$K$92:$K$101,0)),1,0)+IF(ISNUMBER(MATCH(C578,Sheet4!$K$92:$K$101,0)),1,0)+IF(ISNUMBER(MATCH(D578,Sheet4!$K$92:$K$101,0)),1,0)+IF(ISNUMBER(MATCH(E578,Sheet4!$K$92:$K$101,0)),1,0)+IF(ISNUMBER(MATCH(F578,Sheet4!$K$92:$K$101,0)),1,0)+IF(ISNUMBER(MATCH(G578,Sheet4!$K$92:$K$101,0)),1,0)+IF(ISNUMBER(MATCH(H578,Sheet4!$K$92:$K$101,0)),1,0)+IF(ISNUMBER(MATCH(I578,Sheet4!$K$92:$K$101,0)),1,0)+IF(ISNUMBER(MATCH(J578,Sheet4!$K$92:$K$101,0)),1,0))
-
(IF(ISNUMBER(MATCH(B578,Sheet4!$F$2:$F$11,0)),1,0)+IF(ISNUMBER(MATCH(C578,Sheet4!$F$2:$F$11,0)),1,0)+IF(ISNUMBER(MATCH(D578,Sheet4!$F$2:$F$11,0)),1,0)+IF(ISNUMBER(MATCH(E578,Sheet4!$F$2:$F$11,0)),1,0)+IF(ISNUMBER(MATCH(F578,Sheet4!$F$2:$F$11,0)),1,0)+IF(ISNUMBER(MATCH(G578,Sheet4!$F$2:$F$11,0)),1,0)+IF(ISNUMBER(MATCH(H578,Sheet4!$F$2:$F$11,0)),1,0)+IF(ISNUMBER(MATCH(I578,Sheet4!$F$2:$F$11,0)),1,0)+IF(ISNUMBER(MATCH(J578,Sheet4!$F$2:$F$11,0)),1,0))</f>
        <v>0</v>
      </c>
      <c r="P578" s="40" t="str">
        <f>IFERROR(INDEX(Sheet4!$G:$G,MATCH(Sheet1!B578,Sheet4!$F:$F,0))+INDEX(Sheet4!$G:$G,MATCH(Sheet1!C578,Sheet4!$F:$F,0))+INDEX(Sheet4!$G:$G,MATCH(Sheet1!D578,Sheet4!$F:$F,0))+INDEX(Sheet4!$G:$G,MATCH(Sheet1!E578,Sheet4!$F:$F,0))+INDEX(Sheet4!$G:$G,MATCH(Sheet1!F578,Sheet4!$F:$F,0))+INDEX(Sheet4!$G:$G,MATCH(Sheet1!G578,Sheet4!$F:$F,0))+INDEX(Sheet4!$G:$G,MATCH(Sheet1!H578,Sheet4!$F:$F,0))+INDEX(Sheet4!$G:$G,MATCH(Sheet1!I578,Sheet4!$F:$F,0))+INDEX(Sheet4!$G:$G,MATCH(Sheet1!J578,Sheet4!$F:$F,0)),"")</f>
        <v/>
      </c>
      <c r="AF578">
        <f si="157" t="shared"/>
        <v>0</v>
      </c>
      <c r="AH578">
        <v>555</v>
      </c>
      <c r="AI578" t="str">
        <f si="156" t="shared"/>
        <v>Ben SimmonsLandry ShametJames HardenAustin RiversKelly OubreMikal BridgesJosh JacksonRichaun HolmesDeandre Ayton</v>
      </c>
      <c r="AJ578">
        <f si="158" t="shared"/>
        <v>0</v>
      </c>
      <c r="AK578">
        <f si="159" t="shared"/>
        <v>0</v>
      </c>
      <c r="AL578">
        <f si="160" t="shared"/>
        <v>0</v>
      </c>
      <c r="AM578">
        <f si="161" t="shared"/>
        <v>0</v>
      </c>
      <c r="AN578">
        <f si="162" t="shared"/>
        <v>0</v>
      </c>
      <c r="AO578">
        <f si="163" t="shared"/>
        <v>0</v>
      </c>
      <c r="AP578">
        <f si="164" t="shared"/>
        <v>0</v>
      </c>
      <c r="AQ578">
        <f si="165" t="shared"/>
        <v>0</v>
      </c>
      <c r="AR578">
        <f si="166" t="shared"/>
        <v>0</v>
      </c>
      <c r="AS578">
        <f si="167" t="shared"/>
        <v>0</v>
      </c>
      <c r="AU578" t="str">
        <f>IFERROR(VLOOKUP(C578,Results!$A$2:$B$240,2,FALSE)+VLOOKUP(D578,Results!$A$2:$B$240,2,FALSE)+VLOOKUP(E578,Results!$A$2:$B$240,2,FALSE)+VLOOKUP(F578,Results!$A$2:$B$240,2,FALSE)+VLOOKUP(G578,Results!$A$2:$B$240,2,FALSE)+VLOOKUP(H578,Results!$A$2:$B$240,2,FALSE)+VLOOKUP(I578,Results!$A$2:$B$240,2,FALSE)+VLOOKUP(J578,Results!$A$2:$B$240,2,FALSE)+VLOOKUP(B578,Results!$A$2:$B$240,2,FALSE)-MIN(VLOOKUP(C578,Results!$A$2:$B$240,2,FALSE),VLOOKUP(D578,Results!$A$2:$B$240,2,FALSE),VLOOKUP(E578,Results!$A$2:$B$240,2,FALSE),VLOOKUP(F578,Results!$A$2:$B$240,2,FALSE),VLOOKUP(G578,Results!$A$2:$B$240,2,FALSE),VLOOKUP(H578,Results!$A$2:$B$240,2,FALSE),VLOOKUP(I578,Results!$A$2:$B$240,2,FALSE),VLOOKUP(J578,Results!$A$2:$B$240,2,FALSE),VLOOKUP(B578,Results!$A$2:$B$240,2,FALSE)),"")</f>
        <v/>
      </c>
    </row>
    <row customHeight="1" ht="18.75" r="579" spans="2:47" x14ac:dyDescent="0.3">
      <c r="B579" t="s">
        <v>166</v>
      </c>
      <c r="C579" t="s">
        <v>171</v>
      </c>
      <c r="D579" t="s">
        <v>145</v>
      </c>
      <c r="E579" t="s">
        <v>146</v>
      </c>
      <c r="F579" t="s">
        <v>177</v>
      </c>
      <c r="G579" t="s">
        <v>179</v>
      </c>
      <c r="H579" t="s">
        <v>92</v>
      </c>
      <c r="I579" t="s">
        <v>152</v>
      </c>
      <c r="J579" t="s">
        <v>110</v>
      </c>
      <c r="K579" t="n">
        <v>13.0</v>
      </c>
      <c r="L579" s="30">
        <f si="154" t="shared"/>
        <v>0</v>
      </c>
      <c r="M579" s="6"/>
      <c r="N579" s="35" t="str">
        <f si="155" t="shared"/>
        <v/>
      </c>
      <c r="O579" s="59">
        <f>(IF(ISNUMBER(MATCH(B579,Sheet4!$K$92:$K$101,0)),1,0)+IF(ISNUMBER(MATCH(C579,Sheet4!$K$92:$K$101,0)),1,0)+IF(ISNUMBER(MATCH(D579,Sheet4!$K$92:$K$101,0)),1,0)+IF(ISNUMBER(MATCH(E579,Sheet4!$K$92:$K$101,0)),1,0)+IF(ISNUMBER(MATCH(F579,Sheet4!$K$92:$K$101,0)),1,0)+IF(ISNUMBER(MATCH(G579,Sheet4!$K$92:$K$101,0)),1,0)+IF(ISNUMBER(MATCH(H579,Sheet4!$K$92:$K$101,0)),1,0)+IF(ISNUMBER(MATCH(I579,Sheet4!$K$92:$K$101,0)),1,0)+IF(ISNUMBER(MATCH(J579,Sheet4!$K$92:$K$101,0)),1,0))
-
(IF(ISNUMBER(MATCH(B579,Sheet4!$F$2:$F$11,0)),1,0)+IF(ISNUMBER(MATCH(C579,Sheet4!$F$2:$F$11,0)),1,0)+IF(ISNUMBER(MATCH(D579,Sheet4!$F$2:$F$11,0)),1,0)+IF(ISNUMBER(MATCH(E579,Sheet4!$F$2:$F$11,0)),1,0)+IF(ISNUMBER(MATCH(F579,Sheet4!$F$2:$F$11,0)),1,0)+IF(ISNUMBER(MATCH(G579,Sheet4!$F$2:$F$11,0)),1,0)+IF(ISNUMBER(MATCH(H579,Sheet4!$F$2:$F$11,0)),1,0)+IF(ISNUMBER(MATCH(I579,Sheet4!$F$2:$F$11,0)),1,0)+IF(ISNUMBER(MATCH(J579,Sheet4!$F$2:$F$11,0)),1,0))</f>
        <v>0</v>
      </c>
      <c r="P579" s="40" t="str">
        <f>IFERROR(INDEX(Sheet4!$G:$G,MATCH(Sheet1!B579,Sheet4!$F:$F,0))+INDEX(Sheet4!$G:$G,MATCH(Sheet1!C579,Sheet4!$F:$F,0))+INDEX(Sheet4!$G:$G,MATCH(Sheet1!D579,Sheet4!$F:$F,0))+INDEX(Sheet4!$G:$G,MATCH(Sheet1!E579,Sheet4!$F:$F,0))+INDEX(Sheet4!$G:$G,MATCH(Sheet1!F579,Sheet4!$F:$F,0))+INDEX(Sheet4!$G:$G,MATCH(Sheet1!G579,Sheet4!$F:$F,0))+INDEX(Sheet4!$G:$G,MATCH(Sheet1!H579,Sheet4!$F:$F,0))+INDEX(Sheet4!$G:$G,MATCH(Sheet1!I579,Sheet4!$F:$F,0))+INDEX(Sheet4!$G:$G,MATCH(Sheet1!J579,Sheet4!$F:$F,0)),"")</f>
        <v/>
      </c>
      <c r="AF579">
        <f si="157" t="shared"/>
        <v>0</v>
      </c>
      <c r="AH579">
        <v>556</v>
      </c>
      <c r="AI579" t="str">
        <f si="156" t="shared"/>
        <v>Ben SimmonsElie OkoboJimmy ButlerMonte MorrisJoe InglesGerald GreenMarvin BagleyJosh JacksonJoel Embiid</v>
      </c>
      <c r="AJ579">
        <f si="158" t="shared"/>
        <v>0</v>
      </c>
      <c r="AK579">
        <f si="159" t="shared"/>
        <v>0</v>
      </c>
      <c r="AL579">
        <f si="160" t="shared"/>
        <v>0</v>
      </c>
      <c r="AM579">
        <f si="161" t="shared"/>
        <v>0</v>
      </c>
      <c r="AN579">
        <f si="162" t="shared"/>
        <v>0</v>
      </c>
      <c r="AO579">
        <f si="163" t="shared"/>
        <v>0</v>
      </c>
      <c r="AP579">
        <f si="164" t="shared"/>
        <v>0</v>
      </c>
      <c r="AQ579">
        <f si="165" t="shared"/>
        <v>0</v>
      </c>
      <c r="AR579">
        <f si="166" t="shared"/>
        <v>0</v>
      </c>
      <c r="AS579">
        <f si="167" t="shared"/>
        <v>0</v>
      </c>
      <c r="AU579" t="str">
        <f>IFERROR(VLOOKUP(C579,Results!$A$2:$B$240,2,FALSE)+VLOOKUP(D579,Results!$A$2:$B$240,2,FALSE)+VLOOKUP(E579,Results!$A$2:$B$240,2,FALSE)+VLOOKUP(F579,Results!$A$2:$B$240,2,FALSE)+VLOOKUP(G579,Results!$A$2:$B$240,2,FALSE)+VLOOKUP(H579,Results!$A$2:$B$240,2,FALSE)+VLOOKUP(I579,Results!$A$2:$B$240,2,FALSE)+VLOOKUP(J579,Results!$A$2:$B$240,2,FALSE)+VLOOKUP(B579,Results!$A$2:$B$240,2,FALSE)-MIN(VLOOKUP(C579,Results!$A$2:$B$240,2,FALSE),VLOOKUP(D579,Results!$A$2:$B$240,2,FALSE),VLOOKUP(E579,Results!$A$2:$B$240,2,FALSE),VLOOKUP(F579,Results!$A$2:$B$240,2,FALSE),VLOOKUP(G579,Results!$A$2:$B$240,2,FALSE),VLOOKUP(H579,Results!$A$2:$B$240,2,FALSE),VLOOKUP(I579,Results!$A$2:$B$240,2,FALSE),VLOOKUP(J579,Results!$A$2:$B$240,2,FALSE),VLOOKUP(B579,Results!$A$2:$B$240,2,FALSE)),"")</f>
        <v/>
      </c>
    </row>
    <row customHeight="1" ht="18.75" r="580" spans="2:47" x14ac:dyDescent="0.3">
      <c r="B580" t="s">
        <v>166</v>
      </c>
      <c r="C580" t="s">
        <v>171</v>
      </c>
      <c r="D580" t="s">
        <v>99</v>
      </c>
      <c r="E580" t="s">
        <v>146</v>
      </c>
      <c r="F580" t="s">
        <v>150</v>
      </c>
      <c r="G580" t="s">
        <v>177</v>
      </c>
      <c r="H580" t="s">
        <v>181</v>
      </c>
      <c r="I580" t="s">
        <v>152</v>
      </c>
      <c r="J580" t="s">
        <v>98</v>
      </c>
      <c r="K580" t="n">
        <v>13.0</v>
      </c>
      <c r="L580" s="30">
        <f si="154" t="shared"/>
        <v>0</v>
      </c>
      <c r="M580" s="6"/>
      <c r="N580" s="35" t="str">
        <f si="155" t="shared"/>
        <v/>
      </c>
      <c r="O580" s="59">
        <f>(IF(ISNUMBER(MATCH(B580,Sheet4!$K$92:$K$101,0)),1,0)+IF(ISNUMBER(MATCH(C580,Sheet4!$K$92:$K$101,0)),1,0)+IF(ISNUMBER(MATCH(D580,Sheet4!$K$92:$K$101,0)),1,0)+IF(ISNUMBER(MATCH(E580,Sheet4!$K$92:$K$101,0)),1,0)+IF(ISNUMBER(MATCH(F580,Sheet4!$K$92:$K$101,0)),1,0)+IF(ISNUMBER(MATCH(G580,Sheet4!$K$92:$K$101,0)),1,0)+IF(ISNUMBER(MATCH(H580,Sheet4!$K$92:$K$101,0)),1,0)+IF(ISNUMBER(MATCH(I580,Sheet4!$K$92:$K$101,0)),1,0)+IF(ISNUMBER(MATCH(J580,Sheet4!$K$92:$K$101,0)),1,0))
-
(IF(ISNUMBER(MATCH(B580,Sheet4!$F$2:$F$11,0)),1,0)+IF(ISNUMBER(MATCH(C580,Sheet4!$F$2:$F$11,0)),1,0)+IF(ISNUMBER(MATCH(D580,Sheet4!$F$2:$F$11,0)),1,0)+IF(ISNUMBER(MATCH(E580,Sheet4!$F$2:$F$11,0)),1,0)+IF(ISNUMBER(MATCH(F580,Sheet4!$F$2:$F$11,0)),1,0)+IF(ISNUMBER(MATCH(G580,Sheet4!$F$2:$F$11,0)),1,0)+IF(ISNUMBER(MATCH(H580,Sheet4!$F$2:$F$11,0)),1,0)+IF(ISNUMBER(MATCH(I580,Sheet4!$F$2:$F$11,0)),1,0)+IF(ISNUMBER(MATCH(J580,Sheet4!$F$2:$F$11,0)),1,0))</f>
        <v>0</v>
      </c>
      <c r="P580" s="40" t="str">
        <f>IFERROR(INDEX(Sheet4!$G:$G,MATCH(Sheet1!B580,Sheet4!$F:$F,0))+INDEX(Sheet4!$G:$G,MATCH(Sheet1!C580,Sheet4!$F:$F,0))+INDEX(Sheet4!$G:$G,MATCH(Sheet1!D580,Sheet4!$F:$F,0))+INDEX(Sheet4!$G:$G,MATCH(Sheet1!E580,Sheet4!$F:$F,0))+INDEX(Sheet4!$G:$G,MATCH(Sheet1!F580,Sheet4!$F:$F,0))+INDEX(Sheet4!$G:$G,MATCH(Sheet1!G580,Sheet4!$F:$F,0))+INDEX(Sheet4!$G:$G,MATCH(Sheet1!H580,Sheet4!$F:$F,0))+INDEX(Sheet4!$G:$G,MATCH(Sheet1!I580,Sheet4!$F:$F,0))+INDEX(Sheet4!$G:$G,MATCH(Sheet1!J580,Sheet4!$F:$F,0)),"")</f>
        <v/>
      </c>
      <c r="AF580">
        <f si="157" t="shared"/>
        <v>0</v>
      </c>
      <c r="AH580">
        <v>557</v>
      </c>
      <c r="AI580" t="str">
        <f si="156" t="shared"/>
        <v>De'Aaron FoxIsaiah CanaanDevin BookerBuddy HieldWill BartonKelly OubreMarvin BagleyJosh JacksonRudy Gobert</v>
      </c>
      <c r="AJ580">
        <f si="158" t="shared"/>
        <v>0</v>
      </c>
      <c r="AK580">
        <f si="159" t="shared"/>
        <v>0</v>
      </c>
      <c r="AL580">
        <f si="160" t="shared"/>
        <v>0</v>
      </c>
      <c r="AM580">
        <f si="161" t="shared"/>
        <v>0</v>
      </c>
      <c r="AN580">
        <f si="162" t="shared"/>
        <v>0</v>
      </c>
      <c r="AO580">
        <f si="163" t="shared"/>
        <v>0</v>
      </c>
      <c r="AP580">
        <f si="164" t="shared"/>
        <v>0</v>
      </c>
      <c r="AQ580">
        <f si="165" t="shared"/>
        <v>0</v>
      </c>
      <c r="AR580">
        <f si="166" t="shared"/>
        <v>0</v>
      </c>
      <c r="AS580">
        <f si="167" t="shared"/>
        <v>0</v>
      </c>
      <c r="AU580" t="str">
        <f>IFERROR(VLOOKUP(C580,Results!$A$2:$B$240,2,FALSE)+VLOOKUP(D580,Results!$A$2:$B$240,2,FALSE)+VLOOKUP(E580,Results!$A$2:$B$240,2,FALSE)+VLOOKUP(F580,Results!$A$2:$B$240,2,FALSE)+VLOOKUP(G580,Results!$A$2:$B$240,2,FALSE)+VLOOKUP(H580,Results!$A$2:$B$240,2,FALSE)+VLOOKUP(I580,Results!$A$2:$B$240,2,FALSE)+VLOOKUP(J580,Results!$A$2:$B$240,2,FALSE)+VLOOKUP(B580,Results!$A$2:$B$240,2,FALSE)-MIN(VLOOKUP(C580,Results!$A$2:$B$240,2,FALSE),VLOOKUP(D580,Results!$A$2:$B$240,2,FALSE),VLOOKUP(E580,Results!$A$2:$B$240,2,FALSE),VLOOKUP(F580,Results!$A$2:$B$240,2,FALSE),VLOOKUP(G580,Results!$A$2:$B$240,2,FALSE),VLOOKUP(H580,Results!$A$2:$B$240,2,FALSE),VLOOKUP(I580,Results!$A$2:$B$240,2,FALSE),VLOOKUP(J580,Results!$A$2:$B$240,2,FALSE),VLOOKUP(B580,Results!$A$2:$B$240,2,FALSE)),"")</f>
        <v/>
      </c>
    </row>
    <row customHeight="1" ht="18.75" r="581" spans="2:47" x14ac:dyDescent="0.3">
      <c r="B581" t="s">
        <v>166</v>
      </c>
      <c r="C581" t="s">
        <v>171</v>
      </c>
      <c r="D581" t="s">
        <v>89</v>
      </c>
      <c r="E581" t="s">
        <v>146</v>
      </c>
      <c r="F581" t="s">
        <v>150</v>
      </c>
      <c r="G581" t="s">
        <v>177</v>
      </c>
      <c r="H581" t="s">
        <v>92</v>
      </c>
      <c r="I581" t="s">
        <v>103</v>
      </c>
      <c r="J581" t="s">
        <v>186</v>
      </c>
      <c r="K581" t="n">
        <v>13.0</v>
      </c>
      <c r="L581" s="30">
        <f si="154" t="shared"/>
        <v>0</v>
      </c>
      <c r="M581" s="6"/>
      <c r="N581" s="35" t="str">
        <f si="155" t="shared"/>
        <v/>
      </c>
      <c r="O581" s="59">
        <f>(IF(ISNUMBER(MATCH(B581,Sheet4!$K$92:$K$101,0)),1,0)+IF(ISNUMBER(MATCH(C581,Sheet4!$K$92:$K$101,0)),1,0)+IF(ISNUMBER(MATCH(D581,Sheet4!$K$92:$K$101,0)),1,0)+IF(ISNUMBER(MATCH(E581,Sheet4!$K$92:$K$101,0)),1,0)+IF(ISNUMBER(MATCH(F581,Sheet4!$K$92:$K$101,0)),1,0)+IF(ISNUMBER(MATCH(G581,Sheet4!$K$92:$K$101,0)),1,0)+IF(ISNUMBER(MATCH(H581,Sheet4!$K$92:$K$101,0)),1,0)+IF(ISNUMBER(MATCH(I581,Sheet4!$K$92:$K$101,0)),1,0)+IF(ISNUMBER(MATCH(J581,Sheet4!$K$92:$K$101,0)),1,0))
-
(IF(ISNUMBER(MATCH(B581,Sheet4!$F$2:$F$11,0)),1,0)+IF(ISNUMBER(MATCH(C581,Sheet4!$F$2:$F$11,0)),1,0)+IF(ISNUMBER(MATCH(D581,Sheet4!$F$2:$F$11,0)),1,0)+IF(ISNUMBER(MATCH(E581,Sheet4!$F$2:$F$11,0)),1,0)+IF(ISNUMBER(MATCH(F581,Sheet4!$F$2:$F$11,0)),1,0)+IF(ISNUMBER(MATCH(G581,Sheet4!$F$2:$F$11,0)),1,0)+IF(ISNUMBER(MATCH(H581,Sheet4!$F$2:$F$11,0)),1,0)+IF(ISNUMBER(MATCH(I581,Sheet4!$F$2:$F$11,0)),1,0)+IF(ISNUMBER(MATCH(J581,Sheet4!$F$2:$F$11,0)),1,0))</f>
        <v>0</v>
      </c>
      <c r="P581" s="40" t="str">
        <f>IFERROR(INDEX(Sheet4!$G:$G,MATCH(Sheet1!B581,Sheet4!$F:$F,0))+INDEX(Sheet4!$G:$G,MATCH(Sheet1!C581,Sheet4!$F:$F,0))+INDEX(Sheet4!$G:$G,MATCH(Sheet1!D581,Sheet4!$F:$F,0))+INDEX(Sheet4!$G:$G,MATCH(Sheet1!E581,Sheet4!$F:$F,0))+INDEX(Sheet4!$G:$G,MATCH(Sheet1!F581,Sheet4!$F:$F,0))+INDEX(Sheet4!$G:$G,MATCH(Sheet1!G581,Sheet4!$F:$F,0))+INDEX(Sheet4!$G:$G,MATCH(Sheet1!H581,Sheet4!$F:$F,0))+INDEX(Sheet4!$G:$G,MATCH(Sheet1!I581,Sheet4!$F:$F,0))+INDEX(Sheet4!$G:$G,MATCH(Sheet1!J581,Sheet4!$F:$F,0)),"")</f>
        <v/>
      </c>
      <c r="AF581">
        <f si="157" t="shared"/>
        <v>0</v>
      </c>
      <c r="AH581">
        <v>558</v>
      </c>
      <c r="AI581" t="str">
        <f si="156" t="shared"/>
        <v>De'Aaron FoxIsaiah CanaanDevin BookerMonte MorrisWill BartonMikal BridgesJohn CollinsPaul MillsapJoel Embiid</v>
      </c>
      <c r="AJ581">
        <f si="158" t="shared"/>
        <v>0</v>
      </c>
      <c r="AK581">
        <f si="159" t="shared"/>
        <v>0</v>
      </c>
      <c r="AL581">
        <f si="160" t="shared"/>
        <v>0</v>
      </c>
      <c r="AM581">
        <f si="161" t="shared"/>
        <v>0</v>
      </c>
      <c r="AN581">
        <f si="162" t="shared"/>
        <v>0</v>
      </c>
      <c r="AO581">
        <f si="163" t="shared"/>
        <v>0</v>
      </c>
      <c r="AP581">
        <f si="164" t="shared"/>
        <v>0</v>
      </c>
      <c r="AQ581">
        <f si="165" t="shared"/>
        <v>0</v>
      </c>
      <c r="AR581">
        <f si="166" t="shared"/>
        <v>0</v>
      </c>
      <c r="AS581">
        <f si="167" t="shared"/>
        <v>0</v>
      </c>
      <c r="AU581" t="str">
        <f>IFERROR(VLOOKUP(C581,Results!$A$2:$B$240,2,FALSE)+VLOOKUP(D581,Results!$A$2:$B$240,2,FALSE)+VLOOKUP(E581,Results!$A$2:$B$240,2,FALSE)+VLOOKUP(F581,Results!$A$2:$B$240,2,FALSE)+VLOOKUP(G581,Results!$A$2:$B$240,2,FALSE)+VLOOKUP(H581,Results!$A$2:$B$240,2,FALSE)+VLOOKUP(I581,Results!$A$2:$B$240,2,FALSE)+VLOOKUP(J581,Results!$A$2:$B$240,2,FALSE)+VLOOKUP(B581,Results!$A$2:$B$240,2,FALSE)-MIN(VLOOKUP(C581,Results!$A$2:$B$240,2,FALSE),VLOOKUP(D581,Results!$A$2:$B$240,2,FALSE),VLOOKUP(E581,Results!$A$2:$B$240,2,FALSE),VLOOKUP(F581,Results!$A$2:$B$240,2,FALSE),VLOOKUP(G581,Results!$A$2:$B$240,2,FALSE),VLOOKUP(H581,Results!$A$2:$B$240,2,FALSE),VLOOKUP(I581,Results!$A$2:$B$240,2,FALSE),VLOOKUP(J581,Results!$A$2:$B$240,2,FALSE),VLOOKUP(B581,Results!$A$2:$B$240,2,FALSE)),"")</f>
        <v/>
      </c>
    </row>
    <row customHeight="1" ht="18.75" r="582" spans="2:47" x14ac:dyDescent="0.3">
      <c r="B582" t="s">
        <v>167</v>
      </c>
      <c r="C582" t="s">
        <v>116</v>
      </c>
      <c r="D582" t="s">
        <v>173</v>
      </c>
      <c r="E582" t="s">
        <v>146</v>
      </c>
      <c r="F582" t="s">
        <v>150</v>
      </c>
      <c r="G582" t="s">
        <v>177</v>
      </c>
      <c r="H582" t="s">
        <v>153</v>
      </c>
      <c r="I582" t="s">
        <v>181</v>
      </c>
      <c r="J582" t="s">
        <v>186</v>
      </c>
      <c r="K582" t="n">
        <v>13.0</v>
      </c>
      <c r="L582" s="30">
        <f si="154" t="shared"/>
        <v>0</v>
      </c>
      <c r="M582" s="6"/>
      <c r="N582" s="35" t="str">
        <f si="155" t="shared"/>
        <v/>
      </c>
      <c r="O582" s="59">
        <f>(IF(ISNUMBER(MATCH(B582,Sheet4!$K$92:$K$101,0)),1,0)+IF(ISNUMBER(MATCH(C582,Sheet4!$K$92:$K$101,0)),1,0)+IF(ISNUMBER(MATCH(D582,Sheet4!$K$92:$K$101,0)),1,0)+IF(ISNUMBER(MATCH(E582,Sheet4!$K$92:$K$101,0)),1,0)+IF(ISNUMBER(MATCH(F582,Sheet4!$K$92:$K$101,0)),1,0)+IF(ISNUMBER(MATCH(G582,Sheet4!$K$92:$K$101,0)),1,0)+IF(ISNUMBER(MATCH(H582,Sheet4!$K$92:$K$101,0)),1,0)+IF(ISNUMBER(MATCH(I582,Sheet4!$K$92:$K$101,0)),1,0)+IF(ISNUMBER(MATCH(J582,Sheet4!$K$92:$K$101,0)),1,0))
-
(IF(ISNUMBER(MATCH(B582,Sheet4!$F$2:$F$11,0)),1,0)+IF(ISNUMBER(MATCH(C582,Sheet4!$F$2:$F$11,0)),1,0)+IF(ISNUMBER(MATCH(D582,Sheet4!$F$2:$F$11,0)),1,0)+IF(ISNUMBER(MATCH(E582,Sheet4!$F$2:$F$11,0)),1,0)+IF(ISNUMBER(MATCH(F582,Sheet4!$F$2:$F$11,0)),1,0)+IF(ISNUMBER(MATCH(G582,Sheet4!$F$2:$F$11,0)),1,0)+IF(ISNUMBER(MATCH(H582,Sheet4!$F$2:$F$11,0)),1,0)+IF(ISNUMBER(MATCH(I582,Sheet4!$F$2:$F$11,0)),1,0)+IF(ISNUMBER(MATCH(J582,Sheet4!$F$2:$F$11,0)),1,0))</f>
        <v>0</v>
      </c>
      <c r="P582" s="40" t="str">
        <f>IFERROR(INDEX(Sheet4!$G:$G,MATCH(Sheet1!B582,Sheet4!$F:$F,0))+INDEX(Sheet4!$G:$G,MATCH(Sheet1!C582,Sheet4!$F:$F,0))+INDEX(Sheet4!$G:$G,MATCH(Sheet1!D582,Sheet4!$F:$F,0))+INDEX(Sheet4!$G:$G,MATCH(Sheet1!E582,Sheet4!$F:$F,0))+INDEX(Sheet4!$G:$G,MATCH(Sheet1!F582,Sheet4!$F:$F,0))+INDEX(Sheet4!$G:$G,MATCH(Sheet1!G582,Sheet4!$F:$F,0))+INDEX(Sheet4!$G:$G,MATCH(Sheet1!H582,Sheet4!$F:$F,0))+INDEX(Sheet4!$G:$G,MATCH(Sheet1!I582,Sheet4!$F:$F,0))+INDEX(Sheet4!$G:$G,MATCH(Sheet1!J582,Sheet4!$F:$F,0)),"")</f>
        <v/>
      </c>
      <c r="AF582">
        <f si="157" t="shared"/>
        <v>0</v>
      </c>
      <c r="AH582">
        <v>559</v>
      </c>
      <c r="AI582" t="str">
        <f si="156" t="shared"/>
        <v>Ben SimmonsDe'Aaron FoxJames HardenMalik BeasleyCorey BrewerGerald GreenJosh JacksonPaul MillsapWillie Cauley-Stein</v>
      </c>
      <c r="AJ582">
        <f si="158" t="shared"/>
        <v>0</v>
      </c>
      <c r="AK582">
        <f si="159" t="shared"/>
        <v>0</v>
      </c>
      <c r="AL582">
        <f si="160" t="shared"/>
        <v>0</v>
      </c>
      <c r="AM582">
        <f si="161" t="shared"/>
        <v>0</v>
      </c>
      <c r="AN582">
        <f si="162" t="shared"/>
        <v>0</v>
      </c>
      <c r="AO582">
        <f si="163" t="shared"/>
        <v>0</v>
      </c>
      <c r="AP582">
        <f si="164" t="shared"/>
        <v>0</v>
      </c>
      <c r="AQ582">
        <f si="165" t="shared"/>
        <v>0</v>
      </c>
      <c r="AR582">
        <f si="166" t="shared"/>
        <v>0</v>
      </c>
      <c r="AS582">
        <f si="167" t="shared"/>
        <v>0</v>
      </c>
      <c r="AU582" t="str">
        <f>IFERROR(VLOOKUP(C582,Results!$A$2:$B$240,2,FALSE)+VLOOKUP(D582,Results!$A$2:$B$240,2,FALSE)+VLOOKUP(E582,Results!$A$2:$B$240,2,FALSE)+VLOOKUP(F582,Results!$A$2:$B$240,2,FALSE)+VLOOKUP(G582,Results!$A$2:$B$240,2,FALSE)+VLOOKUP(H582,Results!$A$2:$B$240,2,FALSE)+VLOOKUP(I582,Results!$A$2:$B$240,2,FALSE)+VLOOKUP(J582,Results!$A$2:$B$240,2,FALSE)+VLOOKUP(B582,Results!$A$2:$B$240,2,FALSE)-MIN(VLOOKUP(C582,Results!$A$2:$B$240,2,FALSE),VLOOKUP(D582,Results!$A$2:$B$240,2,FALSE),VLOOKUP(E582,Results!$A$2:$B$240,2,FALSE),VLOOKUP(F582,Results!$A$2:$B$240,2,FALSE),VLOOKUP(G582,Results!$A$2:$B$240,2,FALSE),VLOOKUP(H582,Results!$A$2:$B$240,2,FALSE),VLOOKUP(I582,Results!$A$2:$B$240,2,FALSE),VLOOKUP(J582,Results!$A$2:$B$240,2,FALSE),VLOOKUP(B582,Results!$A$2:$B$240,2,FALSE)),"")</f>
        <v/>
      </c>
    </row>
    <row customHeight="1" ht="18.75" r="583" spans="2:47" x14ac:dyDescent="0.3">
      <c r="B583" t="s">
        <v>166</v>
      </c>
      <c r="C583" t="s">
        <v>170</v>
      </c>
      <c r="D583" t="s">
        <v>172</v>
      </c>
      <c r="E583" t="s">
        <v>146</v>
      </c>
      <c r="F583" t="s">
        <v>178</v>
      </c>
      <c r="G583" t="s">
        <v>100</v>
      </c>
      <c r="H583" t="s">
        <v>93</v>
      </c>
      <c r="I583" t="s">
        <v>181</v>
      </c>
      <c r="J583" t="s">
        <v>188</v>
      </c>
      <c r="K583" t="n">
        <v>13.0</v>
      </c>
      <c r="L583" s="30">
        <f si="154" t="shared"/>
        <v>0</v>
      </c>
      <c r="M583" s="6"/>
      <c r="N583" s="35" t="str">
        <f si="155" t="shared"/>
        <v/>
      </c>
      <c r="O583" s="59">
        <f>(IF(ISNUMBER(MATCH(B583,Sheet4!$K$92:$K$101,0)),1,0)+IF(ISNUMBER(MATCH(C583,Sheet4!$K$92:$K$101,0)),1,0)+IF(ISNUMBER(MATCH(D583,Sheet4!$K$92:$K$101,0)),1,0)+IF(ISNUMBER(MATCH(E583,Sheet4!$K$92:$K$101,0)),1,0)+IF(ISNUMBER(MATCH(F583,Sheet4!$K$92:$K$101,0)),1,0)+IF(ISNUMBER(MATCH(G583,Sheet4!$K$92:$K$101,0)),1,0)+IF(ISNUMBER(MATCH(H583,Sheet4!$K$92:$K$101,0)),1,0)+IF(ISNUMBER(MATCH(I583,Sheet4!$K$92:$K$101,0)),1,0)+IF(ISNUMBER(MATCH(J583,Sheet4!$K$92:$K$101,0)),1,0))
-
(IF(ISNUMBER(MATCH(B583,Sheet4!$F$2:$F$11,0)),1,0)+IF(ISNUMBER(MATCH(C583,Sheet4!$F$2:$F$11,0)),1,0)+IF(ISNUMBER(MATCH(D583,Sheet4!$F$2:$F$11,0)),1,0)+IF(ISNUMBER(MATCH(E583,Sheet4!$F$2:$F$11,0)),1,0)+IF(ISNUMBER(MATCH(F583,Sheet4!$F$2:$F$11,0)),1,0)+IF(ISNUMBER(MATCH(G583,Sheet4!$F$2:$F$11,0)),1,0)+IF(ISNUMBER(MATCH(H583,Sheet4!$F$2:$F$11,0)),1,0)+IF(ISNUMBER(MATCH(I583,Sheet4!$F$2:$F$11,0)),1,0)+IF(ISNUMBER(MATCH(J583,Sheet4!$F$2:$F$11,0)),1,0))</f>
        <v>0</v>
      </c>
      <c r="P583" s="40" t="str">
        <f>IFERROR(INDEX(Sheet4!$G:$G,MATCH(Sheet1!B583,Sheet4!$F:$F,0))+INDEX(Sheet4!$G:$G,MATCH(Sheet1!C583,Sheet4!$F:$F,0))+INDEX(Sheet4!$G:$G,MATCH(Sheet1!D583,Sheet4!$F:$F,0))+INDEX(Sheet4!$G:$G,MATCH(Sheet1!E583,Sheet4!$F:$F,0))+INDEX(Sheet4!$G:$G,MATCH(Sheet1!F583,Sheet4!$F:$F,0))+INDEX(Sheet4!$G:$G,MATCH(Sheet1!G583,Sheet4!$F:$F,0))+INDEX(Sheet4!$G:$G,MATCH(Sheet1!H583,Sheet4!$F:$F,0))+INDEX(Sheet4!$G:$G,MATCH(Sheet1!I583,Sheet4!$F:$F,0))+INDEX(Sheet4!$G:$G,MATCH(Sheet1!J583,Sheet4!$F:$F,0)),"")</f>
        <v/>
      </c>
      <c r="AF583">
        <f si="157" t="shared"/>
        <v>0</v>
      </c>
      <c r="AH583">
        <v>560</v>
      </c>
      <c r="AI583" t="str">
        <f si="156" t="shared"/>
        <v>Ben SimmonsIsaiah CanaanDonovan MitchellMonte MorrisJoe InglesCorey BrewerMarvin BagleyJosh JacksonJoel Embiid</v>
      </c>
      <c r="AJ583">
        <f si="158" t="shared"/>
        <v>0</v>
      </c>
      <c r="AK583">
        <f si="159" t="shared"/>
        <v>0</v>
      </c>
      <c r="AL583">
        <f si="160" t="shared"/>
        <v>0</v>
      </c>
      <c r="AM583">
        <f si="161" t="shared"/>
        <v>0</v>
      </c>
      <c r="AN583">
        <f si="162" t="shared"/>
        <v>0</v>
      </c>
      <c r="AO583">
        <f si="163" t="shared"/>
        <v>0</v>
      </c>
      <c r="AP583">
        <f si="164" t="shared"/>
        <v>0</v>
      </c>
      <c r="AQ583">
        <f si="165" t="shared"/>
        <v>0</v>
      </c>
      <c r="AR583">
        <f si="166" t="shared"/>
        <v>0</v>
      </c>
      <c r="AS583">
        <f si="167" t="shared"/>
        <v>0</v>
      </c>
      <c r="AU583" t="str">
        <f>IFERROR(VLOOKUP(C583,Results!$A$2:$B$240,2,FALSE)+VLOOKUP(D583,Results!$A$2:$B$240,2,FALSE)+VLOOKUP(E583,Results!$A$2:$B$240,2,FALSE)+VLOOKUP(F583,Results!$A$2:$B$240,2,FALSE)+VLOOKUP(G583,Results!$A$2:$B$240,2,FALSE)+VLOOKUP(H583,Results!$A$2:$B$240,2,FALSE)+VLOOKUP(I583,Results!$A$2:$B$240,2,FALSE)+VLOOKUP(J583,Results!$A$2:$B$240,2,FALSE)+VLOOKUP(B583,Results!$A$2:$B$240,2,FALSE)-MIN(VLOOKUP(C583,Results!$A$2:$B$240,2,FALSE),VLOOKUP(D583,Results!$A$2:$B$240,2,FALSE),VLOOKUP(E583,Results!$A$2:$B$240,2,FALSE),VLOOKUP(F583,Results!$A$2:$B$240,2,FALSE),VLOOKUP(G583,Results!$A$2:$B$240,2,FALSE),VLOOKUP(H583,Results!$A$2:$B$240,2,FALSE),VLOOKUP(I583,Results!$A$2:$B$240,2,FALSE),VLOOKUP(J583,Results!$A$2:$B$240,2,FALSE),VLOOKUP(B583,Results!$A$2:$B$240,2,FALSE)),"")</f>
        <v/>
      </c>
    </row>
    <row customHeight="1" ht="18.75" r="584" spans="2:47" x14ac:dyDescent="0.3">
      <c r="B584" t="s">
        <v>166</v>
      </c>
      <c r="C584" t="s">
        <v>116</v>
      </c>
      <c r="D584" t="s">
        <v>172</v>
      </c>
      <c r="E584" t="s">
        <v>173</v>
      </c>
      <c r="F584" t="s">
        <v>179</v>
      </c>
      <c r="G584" t="s">
        <v>159</v>
      </c>
      <c r="H584" t="s">
        <v>181</v>
      </c>
      <c r="I584" t="s">
        <v>152</v>
      </c>
      <c r="J584" t="s">
        <v>186</v>
      </c>
      <c r="K584" t="n">
        <v>13.0</v>
      </c>
      <c r="L584" s="30">
        <f si="154" t="shared"/>
        <v>0</v>
      </c>
      <c r="M584" s="6"/>
      <c r="N584" s="35" t="str">
        <f si="155" t="shared"/>
        <v/>
      </c>
      <c r="O584" s="59">
        <f>(IF(ISNUMBER(MATCH(B584,Sheet4!$K$92:$K$101,0)),1,0)+IF(ISNUMBER(MATCH(C584,Sheet4!$K$92:$K$101,0)),1,0)+IF(ISNUMBER(MATCH(D584,Sheet4!$K$92:$K$101,0)),1,0)+IF(ISNUMBER(MATCH(E584,Sheet4!$K$92:$K$101,0)),1,0)+IF(ISNUMBER(MATCH(F584,Sheet4!$K$92:$K$101,0)),1,0)+IF(ISNUMBER(MATCH(G584,Sheet4!$K$92:$K$101,0)),1,0)+IF(ISNUMBER(MATCH(H584,Sheet4!$K$92:$K$101,0)),1,0)+IF(ISNUMBER(MATCH(I584,Sheet4!$K$92:$K$101,0)),1,0)+IF(ISNUMBER(MATCH(J584,Sheet4!$K$92:$K$101,0)),1,0))
-
(IF(ISNUMBER(MATCH(B584,Sheet4!$F$2:$F$11,0)),1,0)+IF(ISNUMBER(MATCH(C584,Sheet4!$F$2:$F$11,0)),1,0)+IF(ISNUMBER(MATCH(D584,Sheet4!$F$2:$F$11,0)),1,0)+IF(ISNUMBER(MATCH(E584,Sheet4!$F$2:$F$11,0)),1,0)+IF(ISNUMBER(MATCH(F584,Sheet4!$F$2:$F$11,0)),1,0)+IF(ISNUMBER(MATCH(G584,Sheet4!$F$2:$F$11,0)),1,0)+IF(ISNUMBER(MATCH(H584,Sheet4!$F$2:$F$11,0)),1,0)+IF(ISNUMBER(MATCH(I584,Sheet4!$F$2:$F$11,0)),1,0)+IF(ISNUMBER(MATCH(J584,Sheet4!$F$2:$F$11,0)),1,0))</f>
        <v>0</v>
      </c>
      <c r="P584" s="40" t="str">
        <f>IFERROR(INDEX(Sheet4!$G:$G,MATCH(Sheet1!B584,Sheet4!$F:$F,0))+INDEX(Sheet4!$G:$G,MATCH(Sheet1!C584,Sheet4!$F:$F,0))+INDEX(Sheet4!$G:$G,MATCH(Sheet1!D584,Sheet4!$F:$F,0))+INDEX(Sheet4!$G:$G,MATCH(Sheet1!E584,Sheet4!$F:$F,0))+INDEX(Sheet4!$G:$G,MATCH(Sheet1!F584,Sheet4!$F:$F,0))+INDEX(Sheet4!$G:$G,MATCH(Sheet1!G584,Sheet4!$F:$F,0))+INDEX(Sheet4!$G:$G,MATCH(Sheet1!H584,Sheet4!$F:$F,0))+INDEX(Sheet4!$G:$G,MATCH(Sheet1!I584,Sheet4!$F:$F,0))+INDEX(Sheet4!$G:$G,MATCH(Sheet1!J584,Sheet4!$F:$F,0)),"")</f>
        <v/>
      </c>
      <c r="AF584">
        <f si="157" t="shared"/>
        <v>0</v>
      </c>
      <c r="AH584">
        <v>561</v>
      </c>
      <c r="AI584" t="str">
        <f si="156" t="shared"/>
        <v>Ricky RubioIsaiah CanaanJames HardenMonte MorrisWill BartonCorey BrewerJosh JacksonPaul MillsapKarl-Anthony Towns</v>
      </c>
      <c r="AJ584">
        <f si="158" t="shared"/>
        <v>0</v>
      </c>
      <c r="AK584">
        <f si="159" t="shared"/>
        <v>0</v>
      </c>
      <c r="AL584">
        <f si="160" t="shared"/>
        <v>0</v>
      </c>
      <c r="AM584">
        <f si="161" t="shared"/>
        <v>0</v>
      </c>
      <c r="AN584">
        <f si="162" t="shared"/>
        <v>0</v>
      </c>
      <c r="AO584">
        <f si="163" t="shared"/>
        <v>0</v>
      </c>
      <c r="AP584">
        <f si="164" t="shared"/>
        <v>0</v>
      </c>
      <c r="AQ584">
        <f si="165" t="shared"/>
        <v>0</v>
      </c>
      <c r="AR584">
        <f si="166" t="shared"/>
        <v>0</v>
      </c>
      <c r="AS584">
        <f si="167" t="shared"/>
        <v>0</v>
      </c>
      <c r="AU584" t="str">
        <f>IFERROR(VLOOKUP(C584,Results!$A$2:$B$240,2,FALSE)+VLOOKUP(D584,Results!$A$2:$B$240,2,FALSE)+VLOOKUP(E584,Results!$A$2:$B$240,2,FALSE)+VLOOKUP(F584,Results!$A$2:$B$240,2,FALSE)+VLOOKUP(G584,Results!$A$2:$B$240,2,FALSE)+VLOOKUP(H584,Results!$A$2:$B$240,2,FALSE)+VLOOKUP(I584,Results!$A$2:$B$240,2,FALSE)+VLOOKUP(J584,Results!$A$2:$B$240,2,FALSE)+VLOOKUP(B584,Results!$A$2:$B$240,2,FALSE)-MIN(VLOOKUP(C584,Results!$A$2:$B$240,2,FALSE),VLOOKUP(D584,Results!$A$2:$B$240,2,FALSE),VLOOKUP(E584,Results!$A$2:$B$240,2,FALSE),VLOOKUP(F584,Results!$A$2:$B$240,2,FALSE),VLOOKUP(G584,Results!$A$2:$B$240,2,FALSE),VLOOKUP(H584,Results!$A$2:$B$240,2,FALSE),VLOOKUP(I584,Results!$A$2:$B$240,2,FALSE),VLOOKUP(J584,Results!$A$2:$B$240,2,FALSE),VLOOKUP(B584,Results!$A$2:$B$240,2,FALSE)),"")</f>
        <v/>
      </c>
    </row>
    <row customHeight="1" ht="18.75" r="585" spans="2:47" x14ac:dyDescent="0.3">
      <c r="B585" t="s">
        <v>166</v>
      </c>
      <c r="C585" t="s">
        <v>87</v>
      </c>
      <c r="D585" t="s">
        <v>146</v>
      </c>
      <c r="E585" t="s">
        <v>175</v>
      </c>
      <c r="F585" t="s">
        <v>150</v>
      </c>
      <c r="G585" t="s">
        <v>159</v>
      </c>
      <c r="H585" t="s">
        <v>153</v>
      </c>
      <c r="I585" t="s">
        <v>181</v>
      </c>
      <c r="J585" t="s">
        <v>186</v>
      </c>
      <c r="K585" t="n">
        <v>13.0</v>
      </c>
      <c r="L585" s="30">
        <f si="154" t="shared"/>
        <v>0</v>
      </c>
      <c r="M585" s="6"/>
      <c r="N585" s="35" t="str">
        <f si="155" t="shared"/>
        <v/>
      </c>
      <c r="O585" s="59">
        <f>(IF(ISNUMBER(MATCH(B585,Sheet4!$K$92:$K$101,0)),1,0)+IF(ISNUMBER(MATCH(C585,Sheet4!$K$92:$K$101,0)),1,0)+IF(ISNUMBER(MATCH(D585,Sheet4!$K$92:$K$101,0)),1,0)+IF(ISNUMBER(MATCH(E585,Sheet4!$K$92:$K$101,0)),1,0)+IF(ISNUMBER(MATCH(F585,Sheet4!$K$92:$K$101,0)),1,0)+IF(ISNUMBER(MATCH(G585,Sheet4!$K$92:$K$101,0)),1,0)+IF(ISNUMBER(MATCH(H585,Sheet4!$K$92:$K$101,0)),1,0)+IF(ISNUMBER(MATCH(I585,Sheet4!$K$92:$K$101,0)),1,0)+IF(ISNUMBER(MATCH(J585,Sheet4!$K$92:$K$101,0)),1,0))
-
(IF(ISNUMBER(MATCH(B585,Sheet4!$F$2:$F$11,0)),1,0)+IF(ISNUMBER(MATCH(C585,Sheet4!$F$2:$F$11,0)),1,0)+IF(ISNUMBER(MATCH(D585,Sheet4!$F$2:$F$11,0)),1,0)+IF(ISNUMBER(MATCH(E585,Sheet4!$F$2:$F$11,0)),1,0)+IF(ISNUMBER(MATCH(F585,Sheet4!$F$2:$F$11,0)),1,0)+IF(ISNUMBER(MATCH(G585,Sheet4!$F$2:$F$11,0)),1,0)+IF(ISNUMBER(MATCH(H585,Sheet4!$F$2:$F$11,0)),1,0)+IF(ISNUMBER(MATCH(I585,Sheet4!$F$2:$F$11,0)),1,0)+IF(ISNUMBER(MATCH(J585,Sheet4!$F$2:$F$11,0)),1,0))</f>
        <v>0</v>
      </c>
      <c r="P585" s="40" t="str">
        <f>IFERROR(INDEX(Sheet4!$G:$G,MATCH(Sheet1!B585,Sheet4!$F:$F,0))+INDEX(Sheet4!$G:$G,MATCH(Sheet1!C585,Sheet4!$F:$F,0))+INDEX(Sheet4!$G:$G,MATCH(Sheet1!D585,Sheet4!$F:$F,0))+INDEX(Sheet4!$G:$G,MATCH(Sheet1!E585,Sheet4!$F:$F,0))+INDEX(Sheet4!$G:$G,MATCH(Sheet1!F585,Sheet4!$F:$F,0))+INDEX(Sheet4!$G:$G,MATCH(Sheet1!G585,Sheet4!$F:$F,0))+INDEX(Sheet4!$G:$G,MATCH(Sheet1!H585,Sheet4!$F:$F,0))+INDEX(Sheet4!$G:$G,MATCH(Sheet1!I585,Sheet4!$F:$F,0))+INDEX(Sheet4!$G:$G,MATCH(Sheet1!J585,Sheet4!$F:$F,0)),"")</f>
        <v/>
      </c>
      <c r="AF585">
        <f si="157" t="shared"/>
        <v>0</v>
      </c>
      <c r="AH585">
        <v>562</v>
      </c>
      <c r="AI585" t="str">
        <f si="156" t="shared"/>
        <v>De'Aaron FoxRicky RubioJimmy ButlerMonte MorrisKelly OubreJoe InglesJohn CollinsTrey LylesKarl-Anthony Towns</v>
      </c>
      <c r="AJ585">
        <f si="158" t="shared"/>
        <v>0</v>
      </c>
      <c r="AK585">
        <f si="159" t="shared"/>
        <v>0</v>
      </c>
      <c r="AL585">
        <f si="160" t="shared"/>
        <v>0</v>
      </c>
      <c r="AM585">
        <f si="161" t="shared"/>
        <v>0</v>
      </c>
      <c r="AN585">
        <f si="162" t="shared"/>
        <v>0</v>
      </c>
      <c r="AO585">
        <f si="163" t="shared"/>
        <v>0</v>
      </c>
      <c r="AP585">
        <f si="164" t="shared"/>
        <v>0</v>
      </c>
      <c r="AQ585">
        <f si="165" t="shared"/>
        <v>0</v>
      </c>
      <c r="AR585">
        <f si="166" t="shared"/>
        <v>0</v>
      </c>
      <c r="AS585">
        <f si="167" t="shared"/>
        <v>0</v>
      </c>
      <c r="AU585" t="str">
        <f>IFERROR(VLOOKUP(C585,Results!$A$2:$B$240,2,FALSE)+VLOOKUP(D585,Results!$A$2:$B$240,2,FALSE)+VLOOKUP(E585,Results!$A$2:$B$240,2,FALSE)+VLOOKUP(F585,Results!$A$2:$B$240,2,FALSE)+VLOOKUP(G585,Results!$A$2:$B$240,2,FALSE)+VLOOKUP(H585,Results!$A$2:$B$240,2,FALSE)+VLOOKUP(I585,Results!$A$2:$B$240,2,FALSE)+VLOOKUP(J585,Results!$A$2:$B$240,2,FALSE)+VLOOKUP(B585,Results!$A$2:$B$240,2,FALSE)-MIN(VLOOKUP(C585,Results!$A$2:$B$240,2,FALSE),VLOOKUP(D585,Results!$A$2:$B$240,2,FALSE),VLOOKUP(E585,Results!$A$2:$B$240,2,FALSE),VLOOKUP(F585,Results!$A$2:$B$240,2,FALSE),VLOOKUP(G585,Results!$A$2:$B$240,2,FALSE),VLOOKUP(H585,Results!$A$2:$B$240,2,FALSE),VLOOKUP(I585,Results!$A$2:$B$240,2,FALSE),VLOOKUP(J585,Results!$A$2:$B$240,2,FALSE),VLOOKUP(B585,Results!$A$2:$B$240,2,FALSE)),"")</f>
        <v/>
      </c>
    </row>
    <row customHeight="1" ht="18.75" r="586" spans="2:47" x14ac:dyDescent="0.3">
      <c r="B586" t="s">
        <v>87</v>
      </c>
      <c r="C586" t="s">
        <v>171</v>
      </c>
      <c r="D586" t="s">
        <v>173</v>
      </c>
      <c r="E586" t="s">
        <v>146</v>
      </c>
      <c r="F586" t="s">
        <v>150</v>
      </c>
      <c r="G586" t="s">
        <v>179</v>
      </c>
      <c r="H586" t="s">
        <v>153</v>
      </c>
      <c r="I586" t="s">
        <v>181</v>
      </c>
      <c r="J586" t="s">
        <v>188</v>
      </c>
      <c r="K586" t="n">
        <v>13.0</v>
      </c>
      <c r="L586" s="30">
        <f si="154" t="shared"/>
        <v>0</v>
      </c>
      <c r="M586" s="6"/>
      <c r="N586" s="35" t="str">
        <f si="155" t="shared"/>
        <v/>
      </c>
      <c r="O586" s="59">
        <f>(IF(ISNUMBER(MATCH(B586,Sheet4!$K$92:$K$101,0)),1,0)+IF(ISNUMBER(MATCH(C586,Sheet4!$K$92:$K$101,0)),1,0)+IF(ISNUMBER(MATCH(D586,Sheet4!$K$92:$K$101,0)),1,0)+IF(ISNUMBER(MATCH(E586,Sheet4!$K$92:$K$101,0)),1,0)+IF(ISNUMBER(MATCH(F586,Sheet4!$K$92:$K$101,0)),1,0)+IF(ISNUMBER(MATCH(G586,Sheet4!$K$92:$K$101,0)),1,0)+IF(ISNUMBER(MATCH(H586,Sheet4!$K$92:$K$101,0)),1,0)+IF(ISNUMBER(MATCH(I586,Sheet4!$K$92:$K$101,0)),1,0)+IF(ISNUMBER(MATCH(J586,Sheet4!$K$92:$K$101,0)),1,0))
-
(IF(ISNUMBER(MATCH(B586,Sheet4!$F$2:$F$11,0)),1,0)+IF(ISNUMBER(MATCH(C586,Sheet4!$F$2:$F$11,0)),1,0)+IF(ISNUMBER(MATCH(D586,Sheet4!$F$2:$F$11,0)),1,0)+IF(ISNUMBER(MATCH(E586,Sheet4!$F$2:$F$11,0)),1,0)+IF(ISNUMBER(MATCH(F586,Sheet4!$F$2:$F$11,0)),1,0)+IF(ISNUMBER(MATCH(G586,Sheet4!$F$2:$F$11,0)),1,0)+IF(ISNUMBER(MATCH(H586,Sheet4!$F$2:$F$11,0)),1,0)+IF(ISNUMBER(MATCH(I586,Sheet4!$F$2:$F$11,0)),1,0)+IF(ISNUMBER(MATCH(J586,Sheet4!$F$2:$F$11,0)),1,0))</f>
        <v>0</v>
      </c>
      <c r="P586" s="40" t="str">
        <f>IFERROR(INDEX(Sheet4!$G:$G,MATCH(Sheet1!B586,Sheet4!$F:$F,0))+INDEX(Sheet4!$G:$G,MATCH(Sheet1!C586,Sheet4!$F:$F,0))+INDEX(Sheet4!$G:$G,MATCH(Sheet1!D586,Sheet4!$F:$F,0))+INDEX(Sheet4!$G:$G,MATCH(Sheet1!E586,Sheet4!$F:$F,0))+INDEX(Sheet4!$G:$G,MATCH(Sheet1!F586,Sheet4!$F:$F,0))+INDEX(Sheet4!$G:$G,MATCH(Sheet1!G586,Sheet4!$F:$F,0))+INDEX(Sheet4!$G:$G,MATCH(Sheet1!H586,Sheet4!$F:$F,0))+INDEX(Sheet4!$G:$G,MATCH(Sheet1!I586,Sheet4!$F:$F,0))+INDEX(Sheet4!$G:$G,MATCH(Sheet1!J586,Sheet4!$F:$F,0)),"")</f>
        <v/>
      </c>
      <c r="AF586">
        <f si="157" t="shared"/>
        <v>0</v>
      </c>
      <c r="AH586">
        <v>563</v>
      </c>
      <c r="AI586" t="str">
        <f si="156" t="shared"/>
        <v>Ben SimmonsTrae YoungDevin BookerTorrey CraigKelly OubreGerald GreenKenneth FariedJosh JacksonDeandre Ayton</v>
      </c>
      <c r="AJ586">
        <f si="158" t="shared"/>
        <v>0</v>
      </c>
      <c r="AK586">
        <f si="159" t="shared"/>
        <v>0</v>
      </c>
      <c r="AL586">
        <f si="160" t="shared"/>
        <v>0</v>
      </c>
      <c r="AM586">
        <f si="161" t="shared"/>
        <v>0</v>
      </c>
      <c r="AN586">
        <f si="162" t="shared"/>
        <v>0</v>
      </c>
      <c r="AO586">
        <f si="163" t="shared"/>
        <v>0</v>
      </c>
      <c r="AP586">
        <f si="164" t="shared"/>
        <v>0</v>
      </c>
      <c r="AQ586">
        <f si="165" t="shared"/>
        <v>0</v>
      </c>
      <c r="AR586">
        <f si="166" t="shared"/>
        <v>0</v>
      </c>
      <c r="AS586">
        <f si="167" t="shared"/>
        <v>0</v>
      </c>
      <c r="AU586" t="str">
        <f>IFERROR(VLOOKUP(C586,Results!$A$2:$B$240,2,FALSE)+VLOOKUP(D586,Results!$A$2:$B$240,2,FALSE)+VLOOKUP(E586,Results!$A$2:$B$240,2,FALSE)+VLOOKUP(F586,Results!$A$2:$B$240,2,FALSE)+VLOOKUP(G586,Results!$A$2:$B$240,2,FALSE)+VLOOKUP(H586,Results!$A$2:$B$240,2,FALSE)+VLOOKUP(I586,Results!$A$2:$B$240,2,FALSE)+VLOOKUP(J586,Results!$A$2:$B$240,2,FALSE)+VLOOKUP(B586,Results!$A$2:$B$240,2,FALSE)-MIN(VLOOKUP(C586,Results!$A$2:$B$240,2,FALSE),VLOOKUP(D586,Results!$A$2:$B$240,2,FALSE),VLOOKUP(E586,Results!$A$2:$B$240,2,FALSE),VLOOKUP(F586,Results!$A$2:$B$240,2,FALSE),VLOOKUP(G586,Results!$A$2:$B$240,2,FALSE),VLOOKUP(H586,Results!$A$2:$B$240,2,FALSE),VLOOKUP(I586,Results!$A$2:$B$240,2,FALSE),VLOOKUP(J586,Results!$A$2:$B$240,2,FALSE),VLOOKUP(B586,Results!$A$2:$B$240,2,FALSE)),"")</f>
        <v/>
      </c>
    </row>
    <row customHeight="1" ht="18.75" r="587" spans="2:47" x14ac:dyDescent="0.3">
      <c r="B587" t="s">
        <v>166</v>
      </c>
      <c r="C587" t="s">
        <v>116</v>
      </c>
      <c r="D587" t="s">
        <v>172</v>
      </c>
      <c r="E587" t="s">
        <v>149</v>
      </c>
      <c r="F587" t="s">
        <v>177</v>
      </c>
      <c r="G587" t="s">
        <v>179</v>
      </c>
      <c r="H587" t="s">
        <v>153</v>
      </c>
      <c r="I587" t="s">
        <v>152</v>
      </c>
      <c r="J587" t="s">
        <v>186</v>
      </c>
      <c r="K587" t="n">
        <v>13.0</v>
      </c>
      <c r="L587" s="30">
        <f si="154" t="shared"/>
        <v>0</v>
      </c>
      <c r="M587" s="6"/>
      <c r="N587" s="35" t="str">
        <f si="155" t="shared"/>
        <v/>
      </c>
      <c r="O587" s="59">
        <f>(IF(ISNUMBER(MATCH(B587,Sheet4!$K$92:$K$101,0)),1,0)+IF(ISNUMBER(MATCH(C587,Sheet4!$K$92:$K$101,0)),1,0)+IF(ISNUMBER(MATCH(D587,Sheet4!$K$92:$K$101,0)),1,0)+IF(ISNUMBER(MATCH(E587,Sheet4!$K$92:$K$101,0)),1,0)+IF(ISNUMBER(MATCH(F587,Sheet4!$K$92:$K$101,0)),1,0)+IF(ISNUMBER(MATCH(G587,Sheet4!$K$92:$K$101,0)),1,0)+IF(ISNUMBER(MATCH(H587,Sheet4!$K$92:$K$101,0)),1,0)+IF(ISNUMBER(MATCH(I587,Sheet4!$K$92:$K$101,0)),1,0)+IF(ISNUMBER(MATCH(J587,Sheet4!$K$92:$K$101,0)),1,0))
-
(IF(ISNUMBER(MATCH(B587,Sheet4!$F$2:$F$11,0)),1,0)+IF(ISNUMBER(MATCH(C587,Sheet4!$F$2:$F$11,0)),1,0)+IF(ISNUMBER(MATCH(D587,Sheet4!$F$2:$F$11,0)),1,0)+IF(ISNUMBER(MATCH(E587,Sheet4!$F$2:$F$11,0)),1,0)+IF(ISNUMBER(MATCH(F587,Sheet4!$F$2:$F$11,0)),1,0)+IF(ISNUMBER(MATCH(G587,Sheet4!$F$2:$F$11,0)),1,0)+IF(ISNUMBER(MATCH(H587,Sheet4!$F$2:$F$11,0)),1,0)+IF(ISNUMBER(MATCH(I587,Sheet4!$F$2:$F$11,0)),1,0)+IF(ISNUMBER(MATCH(J587,Sheet4!$F$2:$F$11,0)),1,0))</f>
        <v>0</v>
      </c>
      <c r="P587" s="40" t="str">
        <f>IFERROR(INDEX(Sheet4!$G:$G,MATCH(Sheet1!B587,Sheet4!$F:$F,0))+INDEX(Sheet4!$G:$G,MATCH(Sheet1!C587,Sheet4!$F:$F,0))+INDEX(Sheet4!$G:$G,MATCH(Sheet1!D587,Sheet4!$F:$F,0))+INDEX(Sheet4!$G:$G,MATCH(Sheet1!E587,Sheet4!$F:$F,0))+INDEX(Sheet4!$G:$G,MATCH(Sheet1!F587,Sheet4!$F:$F,0))+INDEX(Sheet4!$G:$G,MATCH(Sheet1!G587,Sheet4!$F:$F,0))+INDEX(Sheet4!$G:$G,MATCH(Sheet1!H587,Sheet4!$F:$F,0))+INDEX(Sheet4!$G:$G,MATCH(Sheet1!I587,Sheet4!$F:$F,0))+INDEX(Sheet4!$G:$G,MATCH(Sheet1!J587,Sheet4!$F:$F,0)),"")</f>
        <v/>
      </c>
      <c r="AF587">
        <f si="157" t="shared"/>
        <v>0</v>
      </c>
      <c r="AH587">
        <v>564</v>
      </c>
      <c r="AI587" t="str">
        <f si="156" t="shared"/>
        <v>De'Aaron FoxIsaiah CanaanDonovan MitchellMonte MorrisWill BartonKelly OubreKenneth FariedJosh JacksonRudy Gobert</v>
      </c>
      <c r="AJ587">
        <f si="158" t="shared"/>
        <v>0</v>
      </c>
      <c r="AK587">
        <f si="159" t="shared"/>
        <v>0</v>
      </c>
      <c r="AL587">
        <f si="160" t="shared"/>
        <v>0</v>
      </c>
      <c r="AM587">
        <f si="161" t="shared"/>
        <v>0</v>
      </c>
      <c r="AN587">
        <f si="162" t="shared"/>
        <v>0</v>
      </c>
      <c r="AO587">
        <f si="163" t="shared"/>
        <v>0</v>
      </c>
      <c r="AP587">
        <f si="164" t="shared"/>
        <v>0</v>
      </c>
      <c r="AQ587">
        <f si="165" t="shared"/>
        <v>0</v>
      </c>
      <c r="AR587">
        <f si="166" t="shared"/>
        <v>0</v>
      </c>
      <c r="AS587">
        <f si="167" t="shared"/>
        <v>0</v>
      </c>
      <c r="AU587" t="str">
        <f>IFERROR(VLOOKUP(C587,Results!$A$2:$B$240,2,FALSE)+VLOOKUP(D587,Results!$A$2:$B$240,2,FALSE)+VLOOKUP(E587,Results!$A$2:$B$240,2,FALSE)+VLOOKUP(F587,Results!$A$2:$B$240,2,FALSE)+VLOOKUP(G587,Results!$A$2:$B$240,2,FALSE)+VLOOKUP(H587,Results!$A$2:$B$240,2,FALSE)+VLOOKUP(I587,Results!$A$2:$B$240,2,FALSE)+VLOOKUP(J587,Results!$A$2:$B$240,2,FALSE)+VLOOKUP(B587,Results!$A$2:$B$240,2,FALSE)-MIN(VLOOKUP(C587,Results!$A$2:$B$240,2,FALSE),VLOOKUP(D587,Results!$A$2:$B$240,2,FALSE),VLOOKUP(E587,Results!$A$2:$B$240,2,FALSE),VLOOKUP(F587,Results!$A$2:$B$240,2,FALSE),VLOOKUP(G587,Results!$A$2:$B$240,2,FALSE),VLOOKUP(H587,Results!$A$2:$B$240,2,FALSE),VLOOKUP(I587,Results!$A$2:$B$240,2,FALSE),VLOOKUP(J587,Results!$A$2:$B$240,2,FALSE),VLOOKUP(B587,Results!$A$2:$B$240,2,FALSE)),"")</f>
        <v/>
      </c>
    </row>
    <row customHeight="1" ht="18.75" r="588" spans="2:47" x14ac:dyDescent="0.3">
      <c r="B588" t="s">
        <v>87</v>
      </c>
      <c r="C588" t="s">
        <v>170</v>
      </c>
      <c r="D588" t="s">
        <v>172</v>
      </c>
      <c r="E588" t="s">
        <v>89</v>
      </c>
      <c r="F588" t="s">
        <v>150</v>
      </c>
      <c r="G588" t="s">
        <v>177</v>
      </c>
      <c r="H588" t="s">
        <v>93</v>
      </c>
      <c r="I588" t="s">
        <v>181</v>
      </c>
      <c r="J588" t="s">
        <v>98</v>
      </c>
      <c r="K588" t="n">
        <v>13.0</v>
      </c>
      <c r="L588" s="30">
        <f si="154" t="shared"/>
        <v>0</v>
      </c>
      <c r="M588" s="6"/>
      <c r="N588" s="35" t="str">
        <f si="155" t="shared"/>
        <v/>
      </c>
      <c r="O588" s="59">
        <f>(IF(ISNUMBER(MATCH(B588,Sheet4!$K$92:$K$101,0)),1,0)+IF(ISNUMBER(MATCH(C588,Sheet4!$K$92:$K$101,0)),1,0)+IF(ISNUMBER(MATCH(D588,Sheet4!$K$92:$K$101,0)),1,0)+IF(ISNUMBER(MATCH(E588,Sheet4!$K$92:$K$101,0)),1,0)+IF(ISNUMBER(MATCH(F588,Sheet4!$K$92:$K$101,0)),1,0)+IF(ISNUMBER(MATCH(G588,Sheet4!$K$92:$K$101,0)),1,0)+IF(ISNUMBER(MATCH(H588,Sheet4!$K$92:$K$101,0)),1,0)+IF(ISNUMBER(MATCH(I588,Sheet4!$K$92:$K$101,0)),1,0)+IF(ISNUMBER(MATCH(J588,Sheet4!$K$92:$K$101,0)),1,0))
-
(IF(ISNUMBER(MATCH(B588,Sheet4!$F$2:$F$11,0)),1,0)+IF(ISNUMBER(MATCH(C588,Sheet4!$F$2:$F$11,0)),1,0)+IF(ISNUMBER(MATCH(D588,Sheet4!$F$2:$F$11,0)),1,0)+IF(ISNUMBER(MATCH(E588,Sheet4!$F$2:$F$11,0)),1,0)+IF(ISNUMBER(MATCH(F588,Sheet4!$F$2:$F$11,0)),1,0)+IF(ISNUMBER(MATCH(G588,Sheet4!$F$2:$F$11,0)),1,0)+IF(ISNUMBER(MATCH(H588,Sheet4!$F$2:$F$11,0)),1,0)+IF(ISNUMBER(MATCH(I588,Sheet4!$F$2:$F$11,0)),1,0)+IF(ISNUMBER(MATCH(J588,Sheet4!$F$2:$F$11,0)),1,0))</f>
        <v>0</v>
      </c>
      <c r="P588" s="40" t="str">
        <f>IFERROR(INDEX(Sheet4!$G:$G,MATCH(Sheet1!B588,Sheet4!$F:$F,0))+INDEX(Sheet4!$G:$G,MATCH(Sheet1!C588,Sheet4!$F:$F,0))+INDEX(Sheet4!$G:$G,MATCH(Sheet1!D588,Sheet4!$F:$F,0))+INDEX(Sheet4!$G:$G,MATCH(Sheet1!E588,Sheet4!$F:$F,0))+INDEX(Sheet4!$G:$G,MATCH(Sheet1!F588,Sheet4!$F:$F,0))+INDEX(Sheet4!$G:$G,MATCH(Sheet1!G588,Sheet4!$F:$F,0))+INDEX(Sheet4!$G:$G,MATCH(Sheet1!H588,Sheet4!$F:$F,0))+INDEX(Sheet4!$G:$G,MATCH(Sheet1!I588,Sheet4!$F:$F,0))+INDEX(Sheet4!$G:$G,MATCH(Sheet1!J588,Sheet4!$F:$F,0)),"")</f>
        <v/>
      </c>
      <c r="AF588">
        <f si="157" t="shared"/>
        <v>0</v>
      </c>
      <c r="AH588">
        <v>565</v>
      </c>
      <c r="AI588" t="str">
        <f si="156" t="shared"/>
        <v>Ben SimmonsJeremy LinDevin BookerMonte MorrisTaurean PrinceLuol DengKenneth FariedJosh JacksonKarl-Anthony Towns</v>
      </c>
      <c r="AJ588">
        <f si="158" t="shared"/>
        <v>0</v>
      </c>
      <c r="AK588">
        <f si="159" t="shared"/>
        <v>0</v>
      </c>
      <c r="AL588">
        <f si="160" t="shared"/>
        <v>0</v>
      </c>
      <c r="AM588">
        <f si="161" t="shared"/>
        <v>0</v>
      </c>
      <c r="AN588">
        <f si="162" t="shared"/>
        <v>0</v>
      </c>
      <c r="AO588">
        <f si="163" t="shared"/>
        <v>0</v>
      </c>
      <c r="AP588">
        <f si="164" t="shared"/>
        <v>0</v>
      </c>
      <c r="AQ588">
        <f si="165" t="shared"/>
        <v>0</v>
      </c>
      <c r="AR588">
        <f si="166" t="shared"/>
        <v>0</v>
      </c>
      <c r="AS588">
        <f si="167" t="shared"/>
        <v>0</v>
      </c>
      <c r="AU588" t="str">
        <f>IFERROR(VLOOKUP(C588,Results!$A$2:$B$240,2,FALSE)+VLOOKUP(D588,Results!$A$2:$B$240,2,FALSE)+VLOOKUP(E588,Results!$A$2:$B$240,2,FALSE)+VLOOKUP(F588,Results!$A$2:$B$240,2,FALSE)+VLOOKUP(G588,Results!$A$2:$B$240,2,FALSE)+VLOOKUP(H588,Results!$A$2:$B$240,2,FALSE)+VLOOKUP(I588,Results!$A$2:$B$240,2,FALSE)+VLOOKUP(J588,Results!$A$2:$B$240,2,FALSE)+VLOOKUP(B588,Results!$A$2:$B$240,2,FALSE)-MIN(VLOOKUP(C588,Results!$A$2:$B$240,2,FALSE),VLOOKUP(D588,Results!$A$2:$B$240,2,FALSE),VLOOKUP(E588,Results!$A$2:$B$240,2,FALSE),VLOOKUP(F588,Results!$A$2:$B$240,2,FALSE),VLOOKUP(G588,Results!$A$2:$B$240,2,FALSE),VLOOKUP(H588,Results!$A$2:$B$240,2,FALSE),VLOOKUP(I588,Results!$A$2:$B$240,2,FALSE),VLOOKUP(J588,Results!$A$2:$B$240,2,FALSE),VLOOKUP(B588,Results!$A$2:$B$240,2,FALSE)),"")</f>
        <v/>
      </c>
    </row>
    <row r="589" spans="2:47" x14ac:dyDescent="0.3">
      <c r="B589" t="s">
        <v>166</v>
      </c>
      <c r="C589" t="s">
        <v>170</v>
      </c>
      <c r="D589" t="s">
        <v>172</v>
      </c>
      <c r="E589" t="s">
        <v>173</v>
      </c>
      <c r="F589" t="s">
        <v>177</v>
      </c>
      <c r="G589" t="s">
        <v>179</v>
      </c>
      <c r="H589" t="s">
        <v>152</v>
      </c>
      <c r="I589" t="s">
        <v>184</v>
      </c>
      <c r="J589" t="s">
        <v>186</v>
      </c>
      <c r="K589" t="n">
        <v>13.0</v>
      </c>
      <c r="L589" s="30">
        <f si="154" t="shared"/>
        <v>0</v>
      </c>
      <c r="M589" s="6"/>
      <c r="N589" s="35" t="str">
        <f si="155" t="shared"/>
        <v/>
      </c>
      <c r="O589" s="59">
        <f>(IF(ISNUMBER(MATCH(B589,Sheet4!$K$92:$K$101,0)),1,0)+IF(ISNUMBER(MATCH(C589,Sheet4!$K$92:$K$101,0)),1,0)+IF(ISNUMBER(MATCH(D589,Sheet4!$K$92:$K$101,0)),1,0)+IF(ISNUMBER(MATCH(E589,Sheet4!$K$92:$K$101,0)),1,0)+IF(ISNUMBER(MATCH(F589,Sheet4!$K$92:$K$101,0)),1,0)+IF(ISNUMBER(MATCH(G589,Sheet4!$K$92:$K$101,0)),1,0)+IF(ISNUMBER(MATCH(H589,Sheet4!$K$92:$K$101,0)),1,0)+IF(ISNUMBER(MATCH(I589,Sheet4!$K$92:$K$101,0)),1,0)+IF(ISNUMBER(MATCH(J589,Sheet4!$K$92:$K$101,0)),1,0))
-
(IF(ISNUMBER(MATCH(B589,Sheet4!$F$2:$F$11,0)),1,0)+IF(ISNUMBER(MATCH(C589,Sheet4!$F$2:$F$11,0)),1,0)+IF(ISNUMBER(MATCH(D589,Sheet4!$F$2:$F$11,0)),1,0)+IF(ISNUMBER(MATCH(E589,Sheet4!$F$2:$F$11,0)),1,0)+IF(ISNUMBER(MATCH(F589,Sheet4!$F$2:$F$11,0)),1,0)+IF(ISNUMBER(MATCH(G589,Sheet4!$F$2:$F$11,0)),1,0)+IF(ISNUMBER(MATCH(H589,Sheet4!$F$2:$F$11,0)),1,0)+IF(ISNUMBER(MATCH(I589,Sheet4!$F$2:$F$11,0)),1,0)+IF(ISNUMBER(MATCH(J589,Sheet4!$F$2:$F$11,0)),1,0))</f>
        <v>0</v>
      </c>
      <c r="P589" s="40" t="str">
        <f>IFERROR(INDEX(Sheet4!$G:$G,MATCH(Sheet1!B589,Sheet4!$F:$F,0))+INDEX(Sheet4!$G:$G,MATCH(Sheet1!C589,Sheet4!$F:$F,0))+INDEX(Sheet4!$G:$G,MATCH(Sheet1!D589,Sheet4!$F:$F,0))+INDEX(Sheet4!$G:$G,MATCH(Sheet1!E589,Sheet4!$F:$F,0))+INDEX(Sheet4!$G:$G,MATCH(Sheet1!F589,Sheet4!$F:$F,0))+INDEX(Sheet4!$G:$G,MATCH(Sheet1!G589,Sheet4!$F:$F,0))+INDEX(Sheet4!$G:$G,MATCH(Sheet1!H589,Sheet4!$F:$F,0))+INDEX(Sheet4!$G:$G,MATCH(Sheet1!I589,Sheet4!$F:$F,0))+INDEX(Sheet4!$G:$G,MATCH(Sheet1!J589,Sheet4!$F:$F,0)),"")</f>
        <v/>
      </c>
      <c r="AF589">
        <f si="157" t="shared"/>
        <v>0</v>
      </c>
      <c r="AH589">
        <v>566</v>
      </c>
      <c r="AI589" t="str">
        <f si="156" t="shared"/>
        <v>Ben SimmonsIsaiah CanaanJimmy ButlerKevin HuerterKelly OubreJoe InglesJohn CollinsPaul MillsapRudy Gobert</v>
      </c>
      <c r="AJ589">
        <f si="158" t="shared"/>
        <v>0</v>
      </c>
      <c r="AK589">
        <f si="159" t="shared"/>
        <v>0</v>
      </c>
      <c r="AL589">
        <f si="160" t="shared"/>
        <v>0</v>
      </c>
      <c r="AM589">
        <f si="161" t="shared"/>
        <v>0</v>
      </c>
      <c r="AN589">
        <f si="162" t="shared"/>
        <v>0</v>
      </c>
      <c r="AO589">
        <f si="163" t="shared"/>
        <v>0</v>
      </c>
      <c r="AP589">
        <f si="164" t="shared"/>
        <v>0</v>
      </c>
      <c r="AQ589">
        <f si="165" t="shared"/>
        <v>0</v>
      </c>
      <c r="AR589">
        <f si="166" t="shared"/>
        <v>0</v>
      </c>
      <c r="AS589">
        <f si="167" t="shared"/>
        <v>0</v>
      </c>
      <c r="AU589" t="str">
        <f>IFERROR(VLOOKUP(C589,Results!$A$2:$B$240,2,FALSE)+VLOOKUP(D589,Results!$A$2:$B$240,2,FALSE)+VLOOKUP(E589,Results!$A$2:$B$240,2,FALSE)+VLOOKUP(F589,Results!$A$2:$B$240,2,FALSE)+VLOOKUP(G589,Results!$A$2:$B$240,2,FALSE)+VLOOKUP(H589,Results!$A$2:$B$240,2,FALSE)+VLOOKUP(I589,Results!$A$2:$B$240,2,FALSE)+VLOOKUP(J589,Results!$A$2:$B$240,2,FALSE)+VLOOKUP(B589,Results!$A$2:$B$240,2,FALSE)-MIN(VLOOKUP(C589,Results!$A$2:$B$240,2,FALSE),VLOOKUP(D589,Results!$A$2:$B$240,2,FALSE),VLOOKUP(E589,Results!$A$2:$B$240,2,FALSE),VLOOKUP(F589,Results!$A$2:$B$240,2,FALSE),VLOOKUP(G589,Results!$A$2:$B$240,2,FALSE),VLOOKUP(H589,Results!$A$2:$B$240,2,FALSE),VLOOKUP(I589,Results!$A$2:$B$240,2,FALSE),VLOOKUP(J589,Results!$A$2:$B$240,2,FALSE),VLOOKUP(B589,Results!$A$2:$B$240,2,FALSE)),"")</f>
        <v/>
      </c>
    </row>
    <row customHeight="1" ht="18.75" r="590" spans="2:47" x14ac:dyDescent="0.3">
      <c r="B590" t="s">
        <v>166</v>
      </c>
      <c r="C590" t="s">
        <v>87</v>
      </c>
      <c r="D590" t="s">
        <v>173</v>
      </c>
      <c r="E590" t="s">
        <v>146</v>
      </c>
      <c r="F590" t="s">
        <v>177</v>
      </c>
      <c r="G590" t="s">
        <v>159</v>
      </c>
      <c r="H590" t="s">
        <v>181</v>
      </c>
      <c r="I590" t="s">
        <v>155</v>
      </c>
      <c r="J590" t="s">
        <v>186</v>
      </c>
      <c r="K590" t="n">
        <v>13.0</v>
      </c>
      <c r="L590" s="30">
        <f si="154" t="shared"/>
        <v>0</v>
      </c>
      <c r="M590" s="6"/>
      <c r="N590" s="35" t="str">
        <f si="155" t="shared"/>
        <v/>
      </c>
      <c r="O590" s="59">
        <f>(IF(ISNUMBER(MATCH(B590,Sheet4!$K$92:$K$101,0)),1,0)+IF(ISNUMBER(MATCH(C590,Sheet4!$K$92:$K$101,0)),1,0)+IF(ISNUMBER(MATCH(D590,Sheet4!$K$92:$K$101,0)),1,0)+IF(ISNUMBER(MATCH(E590,Sheet4!$K$92:$K$101,0)),1,0)+IF(ISNUMBER(MATCH(F590,Sheet4!$K$92:$K$101,0)),1,0)+IF(ISNUMBER(MATCH(G590,Sheet4!$K$92:$K$101,0)),1,0)+IF(ISNUMBER(MATCH(H590,Sheet4!$K$92:$K$101,0)),1,0)+IF(ISNUMBER(MATCH(I590,Sheet4!$K$92:$K$101,0)),1,0)+IF(ISNUMBER(MATCH(J590,Sheet4!$K$92:$K$101,0)),1,0))
-
(IF(ISNUMBER(MATCH(B590,Sheet4!$F$2:$F$11,0)),1,0)+IF(ISNUMBER(MATCH(C590,Sheet4!$F$2:$F$11,0)),1,0)+IF(ISNUMBER(MATCH(D590,Sheet4!$F$2:$F$11,0)),1,0)+IF(ISNUMBER(MATCH(E590,Sheet4!$F$2:$F$11,0)),1,0)+IF(ISNUMBER(MATCH(F590,Sheet4!$F$2:$F$11,0)),1,0)+IF(ISNUMBER(MATCH(G590,Sheet4!$F$2:$F$11,0)),1,0)+IF(ISNUMBER(MATCH(H590,Sheet4!$F$2:$F$11,0)),1,0)+IF(ISNUMBER(MATCH(I590,Sheet4!$F$2:$F$11,0)),1,0)+IF(ISNUMBER(MATCH(J590,Sheet4!$F$2:$F$11,0)),1,0))</f>
        <v>0</v>
      </c>
      <c r="P590" s="40" t="str">
        <f>IFERROR(INDEX(Sheet4!$G:$G,MATCH(Sheet1!B590,Sheet4!$F:$F,0))+INDEX(Sheet4!$G:$G,MATCH(Sheet1!C590,Sheet4!$F:$F,0))+INDEX(Sheet4!$G:$G,MATCH(Sheet1!D590,Sheet4!$F:$F,0))+INDEX(Sheet4!$G:$G,MATCH(Sheet1!E590,Sheet4!$F:$F,0))+INDEX(Sheet4!$G:$G,MATCH(Sheet1!F590,Sheet4!$F:$F,0))+INDEX(Sheet4!$G:$G,MATCH(Sheet1!G590,Sheet4!$F:$F,0))+INDEX(Sheet4!$G:$G,MATCH(Sheet1!H590,Sheet4!$F:$F,0))+INDEX(Sheet4!$G:$G,MATCH(Sheet1!I590,Sheet4!$F:$F,0))+INDEX(Sheet4!$G:$G,MATCH(Sheet1!J590,Sheet4!$F:$F,0)),"")</f>
        <v/>
      </c>
      <c r="AF590">
        <f si="157" t="shared"/>
        <v>0</v>
      </c>
      <c r="AH590">
        <v>567</v>
      </c>
      <c r="AI590" t="str">
        <f si="156" t="shared"/>
        <v>Ben SimmonsRicky RubioJimmy ButlerMonte MorrisKelly OubreCorey BrewerJosh JacksonPaul MillsapRudy Gobert</v>
      </c>
      <c r="AJ590">
        <f si="158" t="shared"/>
        <v>0</v>
      </c>
      <c r="AK590">
        <f si="159" t="shared"/>
        <v>0</v>
      </c>
      <c r="AL590">
        <f si="160" t="shared"/>
        <v>0</v>
      </c>
      <c r="AM590">
        <f si="161" t="shared"/>
        <v>0</v>
      </c>
      <c r="AN590">
        <f si="162" t="shared"/>
        <v>0</v>
      </c>
      <c r="AO590">
        <f si="163" t="shared"/>
        <v>0</v>
      </c>
      <c r="AP590">
        <f si="164" t="shared"/>
        <v>0</v>
      </c>
      <c r="AQ590">
        <f si="165" t="shared"/>
        <v>0</v>
      </c>
      <c r="AR590">
        <f si="166" t="shared"/>
        <v>0</v>
      </c>
      <c r="AS590">
        <f si="167" t="shared"/>
        <v>0</v>
      </c>
      <c r="AU590" t="str">
        <f>IFERROR(VLOOKUP(C590,Results!$A$2:$B$240,2,FALSE)+VLOOKUP(D590,Results!$A$2:$B$240,2,FALSE)+VLOOKUP(E590,Results!$A$2:$B$240,2,FALSE)+VLOOKUP(F590,Results!$A$2:$B$240,2,FALSE)+VLOOKUP(G590,Results!$A$2:$B$240,2,FALSE)+VLOOKUP(H590,Results!$A$2:$B$240,2,FALSE)+VLOOKUP(I590,Results!$A$2:$B$240,2,FALSE)+VLOOKUP(J590,Results!$A$2:$B$240,2,FALSE)+VLOOKUP(B590,Results!$A$2:$B$240,2,FALSE)-MIN(VLOOKUP(C590,Results!$A$2:$B$240,2,FALSE),VLOOKUP(D590,Results!$A$2:$B$240,2,FALSE),VLOOKUP(E590,Results!$A$2:$B$240,2,FALSE),VLOOKUP(F590,Results!$A$2:$B$240,2,FALSE),VLOOKUP(G590,Results!$A$2:$B$240,2,FALSE),VLOOKUP(H590,Results!$A$2:$B$240,2,FALSE),VLOOKUP(I590,Results!$A$2:$B$240,2,FALSE),VLOOKUP(J590,Results!$A$2:$B$240,2,FALSE),VLOOKUP(B590,Results!$A$2:$B$240,2,FALSE)),"")</f>
        <v/>
      </c>
    </row>
    <row customHeight="1" ht="18.75" r="591" spans="2:47" x14ac:dyDescent="0.3">
      <c r="B591" t="s">
        <v>166</v>
      </c>
      <c r="C591" t="s">
        <v>87</v>
      </c>
      <c r="D591" t="s">
        <v>99</v>
      </c>
      <c r="E591" t="s">
        <v>146</v>
      </c>
      <c r="F591" t="s">
        <v>179</v>
      </c>
      <c r="G591" t="s">
        <v>159</v>
      </c>
      <c r="H591" t="s">
        <v>153</v>
      </c>
      <c r="I591" t="s">
        <v>92</v>
      </c>
      <c r="J591" t="s">
        <v>187</v>
      </c>
      <c r="K591" t="n">
        <v>13.0</v>
      </c>
      <c r="L591" s="30">
        <f si="154" t="shared"/>
        <v>0</v>
      </c>
      <c r="M591" s="6"/>
      <c r="N591" s="35" t="str">
        <f si="155" t="shared"/>
        <v/>
      </c>
      <c r="O591" s="59">
        <f>(IF(ISNUMBER(MATCH(B591,Sheet4!$K$92:$K$101,0)),1,0)+IF(ISNUMBER(MATCH(C591,Sheet4!$K$92:$K$101,0)),1,0)+IF(ISNUMBER(MATCH(D591,Sheet4!$K$92:$K$101,0)),1,0)+IF(ISNUMBER(MATCH(E591,Sheet4!$K$92:$K$101,0)),1,0)+IF(ISNUMBER(MATCH(F591,Sheet4!$K$92:$K$101,0)),1,0)+IF(ISNUMBER(MATCH(G591,Sheet4!$K$92:$K$101,0)),1,0)+IF(ISNUMBER(MATCH(H591,Sheet4!$K$92:$K$101,0)),1,0)+IF(ISNUMBER(MATCH(I591,Sheet4!$K$92:$K$101,0)),1,0)+IF(ISNUMBER(MATCH(J591,Sheet4!$K$92:$K$101,0)),1,0))
-
(IF(ISNUMBER(MATCH(B591,Sheet4!$F$2:$F$11,0)),1,0)+IF(ISNUMBER(MATCH(C591,Sheet4!$F$2:$F$11,0)),1,0)+IF(ISNUMBER(MATCH(D591,Sheet4!$F$2:$F$11,0)),1,0)+IF(ISNUMBER(MATCH(E591,Sheet4!$F$2:$F$11,0)),1,0)+IF(ISNUMBER(MATCH(F591,Sheet4!$F$2:$F$11,0)),1,0)+IF(ISNUMBER(MATCH(G591,Sheet4!$F$2:$F$11,0)),1,0)+IF(ISNUMBER(MATCH(H591,Sheet4!$F$2:$F$11,0)),1,0)+IF(ISNUMBER(MATCH(I591,Sheet4!$F$2:$F$11,0)),1,0)+IF(ISNUMBER(MATCH(J591,Sheet4!$F$2:$F$11,0)),1,0))</f>
        <v>0</v>
      </c>
      <c r="P591" s="40" t="str">
        <f>IFERROR(INDEX(Sheet4!$G:$G,MATCH(Sheet1!B591,Sheet4!$F:$F,0))+INDEX(Sheet4!$G:$G,MATCH(Sheet1!C591,Sheet4!$F:$F,0))+INDEX(Sheet4!$G:$G,MATCH(Sheet1!D591,Sheet4!$F:$F,0))+INDEX(Sheet4!$G:$G,MATCH(Sheet1!E591,Sheet4!$F:$F,0))+INDEX(Sheet4!$G:$G,MATCH(Sheet1!F591,Sheet4!$F:$F,0))+INDEX(Sheet4!$G:$G,MATCH(Sheet1!G591,Sheet4!$F:$F,0))+INDEX(Sheet4!$G:$G,MATCH(Sheet1!H591,Sheet4!$F:$F,0))+INDEX(Sheet4!$G:$G,MATCH(Sheet1!I591,Sheet4!$F:$F,0))+INDEX(Sheet4!$G:$G,MATCH(Sheet1!J591,Sheet4!$F:$F,0)),"")</f>
        <v/>
      </c>
      <c r="AF591">
        <f si="157" t="shared"/>
        <v>0</v>
      </c>
      <c r="AH591">
        <v>568</v>
      </c>
      <c r="AI591" t="str">
        <f si="156" t="shared"/>
        <v>Ben SimmonsDe'Aaron FoxMonte MorrisMalik BeasleyKelly OubreJustin JacksonMarvin BagleyJosh JacksonJoel Embiid</v>
      </c>
      <c r="AJ591">
        <f si="158" t="shared"/>
        <v>0</v>
      </c>
      <c r="AK591">
        <f si="159" t="shared"/>
        <v>0</v>
      </c>
      <c r="AL591">
        <f si="160" t="shared"/>
        <v>0</v>
      </c>
      <c r="AM591">
        <f si="161" t="shared"/>
        <v>0</v>
      </c>
      <c r="AN591">
        <f si="162" t="shared"/>
        <v>0</v>
      </c>
      <c r="AO591">
        <f si="163" t="shared"/>
        <v>0</v>
      </c>
      <c r="AP591">
        <f si="164" t="shared"/>
        <v>0</v>
      </c>
      <c r="AQ591">
        <f si="165" t="shared"/>
        <v>0</v>
      </c>
      <c r="AR591">
        <f si="166" t="shared"/>
        <v>0</v>
      </c>
      <c r="AS591">
        <f si="167" t="shared"/>
        <v>0</v>
      </c>
      <c r="AU591" t="str">
        <f>IFERROR(VLOOKUP(C591,Results!$A$2:$B$240,2,FALSE)+VLOOKUP(D591,Results!$A$2:$B$240,2,FALSE)+VLOOKUP(E591,Results!$A$2:$B$240,2,FALSE)+VLOOKUP(F591,Results!$A$2:$B$240,2,FALSE)+VLOOKUP(G591,Results!$A$2:$B$240,2,FALSE)+VLOOKUP(H591,Results!$A$2:$B$240,2,FALSE)+VLOOKUP(I591,Results!$A$2:$B$240,2,FALSE)+VLOOKUP(J591,Results!$A$2:$B$240,2,FALSE)+VLOOKUP(B591,Results!$A$2:$B$240,2,FALSE)-MIN(VLOOKUP(C591,Results!$A$2:$B$240,2,FALSE),VLOOKUP(D591,Results!$A$2:$B$240,2,FALSE),VLOOKUP(E591,Results!$A$2:$B$240,2,FALSE),VLOOKUP(F591,Results!$A$2:$B$240,2,FALSE),VLOOKUP(G591,Results!$A$2:$B$240,2,FALSE),VLOOKUP(H591,Results!$A$2:$B$240,2,FALSE),VLOOKUP(I591,Results!$A$2:$B$240,2,FALSE),VLOOKUP(J591,Results!$A$2:$B$240,2,FALSE),VLOOKUP(B591,Results!$A$2:$B$240,2,FALSE)),"")</f>
        <v/>
      </c>
    </row>
    <row customHeight="1" ht="18.75" r="592" spans="2:47" x14ac:dyDescent="0.3">
      <c r="B592" t="s">
        <v>166</v>
      </c>
      <c r="C592" t="s">
        <v>171</v>
      </c>
      <c r="D592" t="s">
        <v>172</v>
      </c>
      <c r="E592" t="s">
        <v>146</v>
      </c>
      <c r="F592" t="s">
        <v>150</v>
      </c>
      <c r="G592" t="s">
        <v>105</v>
      </c>
      <c r="H592" t="s">
        <v>181</v>
      </c>
      <c r="I592" t="s">
        <v>152</v>
      </c>
      <c r="J592" t="s">
        <v>188</v>
      </c>
      <c r="K592" t="n">
        <v>13.0</v>
      </c>
      <c r="L592" s="30">
        <f si="154" t="shared"/>
        <v>0</v>
      </c>
      <c r="M592" s="6"/>
      <c r="N592" s="35" t="str">
        <f si="155" t="shared"/>
        <v/>
      </c>
      <c r="O592" s="59">
        <f>(IF(ISNUMBER(MATCH(B592,Sheet4!$K$92:$K$101,0)),1,0)+IF(ISNUMBER(MATCH(C592,Sheet4!$K$92:$K$101,0)),1,0)+IF(ISNUMBER(MATCH(D592,Sheet4!$K$92:$K$101,0)),1,0)+IF(ISNUMBER(MATCH(E592,Sheet4!$K$92:$K$101,0)),1,0)+IF(ISNUMBER(MATCH(F592,Sheet4!$K$92:$K$101,0)),1,0)+IF(ISNUMBER(MATCH(G592,Sheet4!$K$92:$K$101,0)),1,0)+IF(ISNUMBER(MATCH(H592,Sheet4!$K$92:$K$101,0)),1,0)+IF(ISNUMBER(MATCH(I592,Sheet4!$K$92:$K$101,0)),1,0)+IF(ISNUMBER(MATCH(J592,Sheet4!$K$92:$K$101,0)),1,0))
-
(IF(ISNUMBER(MATCH(B592,Sheet4!$F$2:$F$11,0)),1,0)+IF(ISNUMBER(MATCH(C592,Sheet4!$F$2:$F$11,0)),1,0)+IF(ISNUMBER(MATCH(D592,Sheet4!$F$2:$F$11,0)),1,0)+IF(ISNUMBER(MATCH(E592,Sheet4!$F$2:$F$11,0)),1,0)+IF(ISNUMBER(MATCH(F592,Sheet4!$F$2:$F$11,0)),1,0)+IF(ISNUMBER(MATCH(G592,Sheet4!$F$2:$F$11,0)),1,0)+IF(ISNUMBER(MATCH(H592,Sheet4!$F$2:$F$11,0)),1,0)+IF(ISNUMBER(MATCH(I592,Sheet4!$F$2:$F$11,0)),1,0)+IF(ISNUMBER(MATCH(J592,Sheet4!$F$2:$F$11,0)),1,0))</f>
        <v>0</v>
      </c>
      <c r="P592" s="40" t="str">
        <f>IFERROR(INDEX(Sheet4!$G:$G,MATCH(Sheet1!B592,Sheet4!$F:$F,0))+INDEX(Sheet4!$G:$G,MATCH(Sheet1!C592,Sheet4!$F:$F,0))+INDEX(Sheet4!$G:$G,MATCH(Sheet1!D592,Sheet4!$F:$F,0))+INDEX(Sheet4!$G:$G,MATCH(Sheet1!E592,Sheet4!$F:$F,0))+INDEX(Sheet4!$G:$G,MATCH(Sheet1!F592,Sheet4!$F:$F,0))+INDEX(Sheet4!$G:$G,MATCH(Sheet1!G592,Sheet4!$F:$F,0))+INDEX(Sheet4!$G:$G,MATCH(Sheet1!H592,Sheet4!$F:$F,0))+INDEX(Sheet4!$G:$G,MATCH(Sheet1!I592,Sheet4!$F:$F,0))+INDEX(Sheet4!$G:$G,MATCH(Sheet1!J592,Sheet4!$F:$F,0)),"")</f>
        <v/>
      </c>
      <c r="AF592">
        <f si="157" t="shared"/>
        <v>0</v>
      </c>
      <c r="AH592">
        <v>569</v>
      </c>
      <c r="AI592" t="str">
        <f si="156" t="shared"/>
        <v>Ben SimmonsIsaiah CanaanDevin BookerAustin RiversWill BartonTaurean PrinceJohn CollinsPaul MillsapKarl-Anthony Towns</v>
      </c>
      <c r="AJ592">
        <f si="158" t="shared"/>
        <v>0</v>
      </c>
      <c r="AK592">
        <f si="159" t="shared"/>
        <v>0</v>
      </c>
      <c r="AL592">
        <f si="160" t="shared"/>
        <v>0</v>
      </c>
      <c r="AM592">
        <f si="161" t="shared"/>
        <v>0</v>
      </c>
      <c r="AN592">
        <f si="162" t="shared"/>
        <v>0</v>
      </c>
      <c r="AO592">
        <f si="163" t="shared"/>
        <v>0</v>
      </c>
      <c r="AP592">
        <f si="164" t="shared"/>
        <v>0</v>
      </c>
      <c r="AQ592">
        <f si="165" t="shared"/>
        <v>0</v>
      </c>
      <c r="AR592">
        <f si="166" t="shared"/>
        <v>0</v>
      </c>
      <c r="AS592">
        <f si="167" t="shared"/>
        <v>0</v>
      </c>
      <c r="AU592" t="str">
        <f>IFERROR(VLOOKUP(C592,Results!$A$2:$B$240,2,FALSE)+VLOOKUP(D592,Results!$A$2:$B$240,2,FALSE)+VLOOKUP(E592,Results!$A$2:$B$240,2,FALSE)+VLOOKUP(F592,Results!$A$2:$B$240,2,FALSE)+VLOOKUP(G592,Results!$A$2:$B$240,2,FALSE)+VLOOKUP(H592,Results!$A$2:$B$240,2,FALSE)+VLOOKUP(I592,Results!$A$2:$B$240,2,FALSE)+VLOOKUP(J592,Results!$A$2:$B$240,2,FALSE)+VLOOKUP(B592,Results!$A$2:$B$240,2,FALSE)-MIN(VLOOKUP(C592,Results!$A$2:$B$240,2,FALSE),VLOOKUP(D592,Results!$A$2:$B$240,2,FALSE),VLOOKUP(E592,Results!$A$2:$B$240,2,FALSE),VLOOKUP(F592,Results!$A$2:$B$240,2,FALSE),VLOOKUP(G592,Results!$A$2:$B$240,2,FALSE),VLOOKUP(H592,Results!$A$2:$B$240,2,FALSE),VLOOKUP(I592,Results!$A$2:$B$240,2,FALSE),VLOOKUP(J592,Results!$A$2:$B$240,2,FALSE),VLOOKUP(B592,Results!$A$2:$B$240,2,FALSE)),"")</f>
        <v/>
      </c>
    </row>
    <row customHeight="1" ht="18.75" r="593" spans="2:47" x14ac:dyDescent="0.3">
      <c r="B593" t="s">
        <v>166</v>
      </c>
      <c r="C593" t="s">
        <v>171</v>
      </c>
      <c r="D593" t="s">
        <v>145</v>
      </c>
      <c r="E593" t="s">
        <v>146</v>
      </c>
      <c r="F593" t="s">
        <v>178</v>
      </c>
      <c r="G593" t="s">
        <v>179</v>
      </c>
      <c r="H593" t="s">
        <v>92</v>
      </c>
      <c r="I593" t="s">
        <v>152</v>
      </c>
      <c r="J593" t="s">
        <v>187</v>
      </c>
      <c r="K593" t="n">
        <v>13.0</v>
      </c>
      <c r="L593" s="30">
        <f si="154" t="shared"/>
        <v>0</v>
      </c>
      <c r="M593" s="6"/>
      <c r="N593" s="35" t="str">
        <f si="155" t="shared"/>
        <v/>
      </c>
      <c r="O593" s="59">
        <f>(IF(ISNUMBER(MATCH(B593,Sheet4!$K$92:$K$101,0)),1,0)+IF(ISNUMBER(MATCH(C593,Sheet4!$K$92:$K$101,0)),1,0)+IF(ISNUMBER(MATCH(D593,Sheet4!$K$92:$K$101,0)),1,0)+IF(ISNUMBER(MATCH(E593,Sheet4!$K$92:$K$101,0)),1,0)+IF(ISNUMBER(MATCH(F593,Sheet4!$K$92:$K$101,0)),1,0)+IF(ISNUMBER(MATCH(G593,Sheet4!$K$92:$K$101,0)),1,0)+IF(ISNUMBER(MATCH(H593,Sheet4!$K$92:$K$101,0)),1,0)+IF(ISNUMBER(MATCH(I593,Sheet4!$K$92:$K$101,0)),1,0)+IF(ISNUMBER(MATCH(J593,Sheet4!$K$92:$K$101,0)),1,0))
-
(IF(ISNUMBER(MATCH(B593,Sheet4!$F$2:$F$11,0)),1,0)+IF(ISNUMBER(MATCH(C593,Sheet4!$F$2:$F$11,0)),1,0)+IF(ISNUMBER(MATCH(D593,Sheet4!$F$2:$F$11,0)),1,0)+IF(ISNUMBER(MATCH(E593,Sheet4!$F$2:$F$11,0)),1,0)+IF(ISNUMBER(MATCH(F593,Sheet4!$F$2:$F$11,0)),1,0)+IF(ISNUMBER(MATCH(G593,Sheet4!$F$2:$F$11,0)),1,0)+IF(ISNUMBER(MATCH(H593,Sheet4!$F$2:$F$11,0)),1,0)+IF(ISNUMBER(MATCH(I593,Sheet4!$F$2:$F$11,0)),1,0)+IF(ISNUMBER(MATCH(J593,Sheet4!$F$2:$F$11,0)),1,0))</f>
        <v>0</v>
      </c>
      <c r="P593" s="40" t="str">
        <f>IFERROR(INDEX(Sheet4!$G:$G,MATCH(Sheet1!B593,Sheet4!$F:$F,0))+INDEX(Sheet4!$G:$G,MATCH(Sheet1!C593,Sheet4!$F:$F,0))+INDEX(Sheet4!$G:$G,MATCH(Sheet1!D593,Sheet4!$F:$F,0))+INDEX(Sheet4!$G:$G,MATCH(Sheet1!E593,Sheet4!$F:$F,0))+INDEX(Sheet4!$G:$G,MATCH(Sheet1!F593,Sheet4!$F:$F,0))+INDEX(Sheet4!$G:$G,MATCH(Sheet1!G593,Sheet4!$F:$F,0))+INDEX(Sheet4!$G:$G,MATCH(Sheet1!H593,Sheet4!$F:$F,0))+INDEX(Sheet4!$G:$G,MATCH(Sheet1!I593,Sheet4!$F:$F,0))+INDEX(Sheet4!$G:$G,MATCH(Sheet1!J593,Sheet4!$F:$F,0)),"")</f>
        <v/>
      </c>
      <c r="AF593">
        <f si="157" t="shared"/>
        <v>0</v>
      </c>
      <c r="AH593">
        <v>570</v>
      </c>
      <c r="AI593" t="str">
        <f si="156" t="shared"/>
        <v>Jerryd BaylessLandry ShametJames HardenMonte MorrisKelly OubreJae CrowderJosh JacksonPaul MillsapKarl-Anthony Towns</v>
      </c>
      <c r="AJ593">
        <f si="158" t="shared"/>
        <v>0</v>
      </c>
      <c r="AK593">
        <f si="159" t="shared"/>
        <v>0</v>
      </c>
      <c r="AL593">
        <f si="160" t="shared"/>
        <v>0</v>
      </c>
      <c r="AM593">
        <f si="161" t="shared"/>
        <v>0</v>
      </c>
      <c r="AN593">
        <f si="162" t="shared"/>
        <v>0</v>
      </c>
      <c r="AO593">
        <f si="163" t="shared"/>
        <v>0</v>
      </c>
      <c r="AP593">
        <f si="164" t="shared"/>
        <v>0</v>
      </c>
      <c r="AQ593">
        <f si="165" t="shared"/>
        <v>0</v>
      </c>
      <c r="AR593">
        <f si="166" t="shared"/>
        <v>0</v>
      </c>
      <c r="AS593">
        <f si="167" t="shared"/>
        <v>0</v>
      </c>
      <c r="AU593" t="str">
        <f>IFERROR(VLOOKUP(C593,Results!$A$2:$B$240,2,FALSE)+VLOOKUP(D593,Results!$A$2:$B$240,2,FALSE)+VLOOKUP(E593,Results!$A$2:$B$240,2,FALSE)+VLOOKUP(F593,Results!$A$2:$B$240,2,FALSE)+VLOOKUP(G593,Results!$A$2:$B$240,2,FALSE)+VLOOKUP(H593,Results!$A$2:$B$240,2,FALSE)+VLOOKUP(I593,Results!$A$2:$B$240,2,FALSE)+VLOOKUP(J593,Results!$A$2:$B$240,2,FALSE)+VLOOKUP(B593,Results!$A$2:$B$240,2,FALSE)-MIN(VLOOKUP(C593,Results!$A$2:$B$240,2,FALSE),VLOOKUP(D593,Results!$A$2:$B$240,2,FALSE),VLOOKUP(E593,Results!$A$2:$B$240,2,FALSE),VLOOKUP(F593,Results!$A$2:$B$240,2,FALSE),VLOOKUP(G593,Results!$A$2:$B$240,2,FALSE),VLOOKUP(H593,Results!$A$2:$B$240,2,FALSE),VLOOKUP(I593,Results!$A$2:$B$240,2,FALSE),VLOOKUP(J593,Results!$A$2:$B$240,2,FALSE),VLOOKUP(B593,Results!$A$2:$B$240,2,FALSE)),"")</f>
        <v/>
      </c>
    </row>
    <row customHeight="1" ht="18.75" r="594" spans="2:47" x14ac:dyDescent="0.3">
      <c r="B594" t="s">
        <v>87</v>
      </c>
      <c r="C594" t="s">
        <v>95</v>
      </c>
      <c r="D594" t="s">
        <v>172</v>
      </c>
      <c r="E594" t="s">
        <v>146</v>
      </c>
      <c r="F594" t="s">
        <v>177</v>
      </c>
      <c r="G594" t="s">
        <v>179</v>
      </c>
      <c r="H594" t="s">
        <v>181</v>
      </c>
      <c r="I594" t="s">
        <v>152</v>
      </c>
      <c r="J594" t="s">
        <v>186</v>
      </c>
      <c r="K594" t="n">
        <v>13.0</v>
      </c>
      <c r="L594" s="30">
        <f si="154" t="shared"/>
        <v>0</v>
      </c>
      <c r="M594" s="6"/>
      <c r="N594" s="35" t="str">
        <f si="155" t="shared"/>
        <v/>
      </c>
      <c r="O594" s="59">
        <f>(IF(ISNUMBER(MATCH(B594,Sheet4!$K$92:$K$101,0)),1,0)+IF(ISNUMBER(MATCH(C594,Sheet4!$K$92:$K$101,0)),1,0)+IF(ISNUMBER(MATCH(D594,Sheet4!$K$92:$K$101,0)),1,0)+IF(ISNUMBER(MATCH(E594,Sheet4!$K$92:$K$101,0)),1,0)+IF(ISNUMBER(MATCH(F594,Sheet4!$K$92:$K$101,0)),1,0)+IF(ISNUMBER(MATCH(G594,Sheet4!$K$92:$K$101,0)),1,0)+IF(ISNUMBER(MATCH(H594,Sheet4!$K$92:$K$101,0)),1,0)+IF(ISNUMBER(MATCH(I594,Sheet4!$K$92:$K$101,0)),1,0)+IF(ISNUMBER(MATCH(J594,Sheet4!$K$92:$K$101,0)),1,0))
-
(IF(ISNUMBER(MATCH(B594,Sheet4!$F$2:$F$11,0)),1,0)+IF(ISNUMBER(MATCH(C594,Sheet4!$F$2:$F$11,0)),1,0)+IF(ISNUMBER(MATCH(D594,Sheet4!$F$2:$F$11,0)),1,0)+IF(ISNUMBER(MATCH(E594,Sheet4!$F$2:$F$11,0)),1,0)+IF(ISNUMBER(MATCH(F594,Sheet4!$F$2:$F$11,0)),1,0)+IF(ISNUMBER(MATCH(G594,Sheet4!$F$2:$F$11,0)),1,0)+IF(ISNUMBER(MATCH(H594,Sheet4!$F$2:$F$11,0)),1,0)+IF(ISNUMBER(MATCH(I594,Sheet4!$F$2:$F$11,0)),1,0)+IF(ISNUMBER(MATCH(J594,Sheet4!$F$2:$F$11,0)),1,0))</f>
        <v>0</v>
      </c>
      <c r="P594" s="40" t="str">
        <f>IFERROR(INDEX(Sheet4!$G:$G,MATCH(Sheet1!B594,Sheet4!$F:$F,0))+INDEX(Sheet4!$G:$G,MATCH(Sheet1!C594,Sheet4!$F:$F,0))+INDEX(Sheet4!$G:$G,MATCH(Sheet1!D594,Sheet4!$F:$F,0))+INDEX(Sheet4!$G:$G,MATCH(Sheet1!E594,Sheet4!$F:$F,0))+INDEX(Sheet4!$G:$G,MATCH(Sheet1!F594,Sheet4!$F:$F,0))+INDEX(Sheet4!$G:$G,MATCH(Sheet1!G594,Sheet4!$F:$F,0))+INDEX(Sheet4!$G:$G,MATCH(Sheet1!H594,Sheet4!$F:$F,0))+INDEX(Sheet4!$G:$G,MATCH(Sheet1!I594,Sheet4!$F:$F,0))+INDEX(Sheet4!$G:$G,MATCH(Sheet1!J594,Sheet4!$F:$F,0)),"")</f>
        <v/>
      </c>
      <c r="AF594">
        <f si="157" t="shared"/>
        <v>0</v>
      </c>
      <c r="AH594">
        <v>571</v>
      </c>
      <c r="AI594" t="str">
        <f si="156" t="shared"/>
        <v>Ben SimmonsDe'Aaron FoxAndrew WigginsMonte MorrisCorey BrewerGerald GreenJohn CollinsPaul MillsapJoel Embiid</v>
      </c>
      <c r="AJ594">
        <f si="158" t="shared"/>
        <v>0</v>
      </c>
      <c r="AK594">
        <f si="159" t="shared"/>
        <v>0</v>
      </c>
      <c r="AL594">
        <f si="160" t="shared"/>
        <v>0</v>
      </c>
      <c r="AM594">
        <f si="161" t="shared"/>
        <v>0</v>
      </c>
      <c r="AN594">
        <f si="162" t="shared"/>
        <v>0</v>
      </c>
      <c r="AO594">
        <f si="163" t="shared"/>
        <v>0</v>
      </c>
      <c r="AP594">
        <f si="164" t="shared"/>
        <v>0</v>
      </c>
      <c r="AQ594">
        <f si="165" t="shared"/>
        <v>0</v>
      </c>
      <c r="AR594">
        <f si="166" t="shared"/>
        <v>0</v>
      </c>
      <c r="AS594">
        <f si="167" t="shared"/>
        <v>0</v>
      </c>
      <c r="AU594" t="str">
        <f>IFERROR(VLOOKUP(C594,Results!$A$2:$B$240,2,FALSE)+VLOOKUP(D594,Results!$A$2:$B$240,2,FALSE)+VLOOKUP(E594,Results!$A$2:$B$240,2,FALSE)+VLOOKUP(F594,Results!$A$2:$B$240,2,FALSE)+VLOOKUP(G594,Results!$A$2:$B$240,2,FALSE)+VLOOKUP(H594,Results!$A$2:$B$240,2,FALSE)+VLOOKUP(I594,Results!$A$2:$B$240,2,FALSE)+VLOOKUP(J594,Results!$A$2:$B$240,2,FALSE)+VLOOKUP(B594,Results!$A$2:$B$240,2,FALSE)-MIN(VLOOKUP(C594,Results!$A$2:$B$240,2,FALSE),VLOOKUP(D594,Results!$A$2:$B$240,2,FALSE),VLOOKUP(E594,Results!$A$2:$B$240,2,FALSE),VLOOKUP(F594,Results!$A$2:$B$240,2,FALSE),VLOOKUP(G594,Results!$A$2:$B$240,2,FALSE),VLOOKUP(H594,Results!$A$2:$B$240,2,FALSE),VLOOKUP(I594,Results!$A$2:$B$240,2,FALSE),VLOOKUP(J594,Results!$A$2:$B$240,2,FALSE),VLOOKUP(B594,Results!$A$2:$B$240,2,FALSE)),"")</f>
        <v/>
      </c>
    </row>
    <row customHeight="1" ht="18.75" r="595" spans="2:47" x14ac:dyDescent="0.3">
      <c r="B595" t="s">
        <v>108</v>
      </c>
      <c r="C595" t="s">
        <v>171</v>
      </c>
      <c r="D595" t="s">
        <v>145</v>
      </c>
      <c r="E595" t="s">
        <v>146</v>
      </c>
      <c r="F595" t="s">
        <v>177</v>
      </c>
      <c r="G595" t="s">
        <v>100</v>
      </c>
      <c r="H595" t="s">
        <v>93</v>
      </c>
      <c r="I595" t="s">
        <v>181</v>
      </c>
      <c r="J595" t="s">
        <v>98</v>
      </c>
      <c r="K595" t="n">
        <v>13.0</v>
      </c>
      <c r="L595" s="30">
        <f si="154" t="shared"/>
        <v>0</v>
      </c>
      <c r="M595" s="6"/>
      <c r="N595" s="35" t="str">
        <f si="155" t="shared"/>
        <v/>
      </c>
      <c r="O595" s="59">
        <f>(IF(ISNUMBER(MATCH(B595,Sheet4!$K$92:$K$101,0)),1,0)+IF(ISNUMBER(MATCH(C595,Sheet4!$K$92:$K$101,0)),1,0)+IF(ISNUMBER(MATCH(D595,Sheet4!$K$92:$K$101,0)),1,0)+IF(ISNUMBER(MATCH(E595,Sheet4!$K$92:$K$101,0)),1,0)+IF(ISNUMBER(MATCH(F595,Sheet4!$K$92:$K$101,0)),1,0)+IF(ISNUMBER(MATCH(G595,Sheet4!$K$92:$K$101,0)),1,0)+IF(ISNUMBER(MATCH(H595,Sheet4!$K$92:$K$101,0)),1,0)+IF(ISNUMBER(MATCH(I595,Sheet4!$K$92:$K$101,0)),1,0)+IF(ISNUMBER(MATCH(J595,Sheet4!$K$92:$K$101,0)),1,0))
-
(IF(ISNUMBER(MATCH(B595,Sheet4!$F$2:$F$11,0)),1,0)+IF(ISNUMBER(MATCH(C595,Sheet4!$F$2:$F$11,0)),1,0)+IF(ISNUMBER(MATCH(D595,Sheet4!$F$2:$F$11,0)),1,0)+IF(ISNUMBER(MATCH(E595,Sheet4!$F$2:$F$11,0)),1,0)+IF(ISNUMBER(MATCH(F595,Sheet4!$F$2:$F$11,0)),1,0)+IF(ISNUMBER(MATCH(G595,Sheet4!$F$2:$F$11,0)),1,0)+IF(ISNUMBER(MATCH(H595,Sheet4!$F$2:$F$11,0)),1,0)+IF(ISNUMBER(MATCH(I595,Sheet4!$F$2:$F$11,0)),1,0)+IF(ISNUMBER(MATCH(J595,Sheet4!$F$2:$F$11,0)),1,0))</f>
        <v>0</v>
      </c>
      <c r="P595" s="40" t="str">
        <f>IFERROR(INDEX(Sheet4!$G:$G,MATCH(Sheet1!B595,Sheet4!$F:$F,0))+INDEX(Sheet4!$G:$G,MATCH(Sheet1!C595,Sheet4!$F:$F,0))+INDEX(Sheet4!$G:$G,MATCH(Sheet1!D595,Sheet4!$F:$F,0))+INDEX(Sheet4!$G:$G,MATCH(Sheet1!E595,Sheet4!$F:$F,0))+INDEX(Sheet4!$G:$G,MATCH(Sheet1!F595,Sheet4!$F:$F,0))+INDEX(Sheet4!$G:$G,MATCH(Sheet1!G595,Sheet4!$F:$F,0))+INDEX(Sheet4!$G:$G,MATCH(Sheet1!H595,Sheet4!$F:$F,0))+INDEX(Sheet4!$G:$G,MATCH(Sheet1!I595,Sheet4!$F:$F,0))+INDEX(Sheet4!$G:$G,MATCH(Sheet1!J595,Sheet4!$F:$F,0)),"")</f>
        <v/>
      </c>
      <c r="AF595">
        <f si="157" t="shared"/>
        <v>0</v>
      </c>
      <c r="AH595">
        <v>572</v>
      </c>
      <c r="AI595" t="str">
        <f si="156" t="shared"/>
        <v>Ben SimmonsIsaiah CanaanMonte MorrisJosh OkogieWill BartonKelly OubreKenneth FariedJohn CollinsKarl-Anthony Towns</v>
      </c>
      <c r="AJ595">
        <f si="158" t="shared"/>
        <v>0</v>
      </c>
      <c r="AK595">
        <f si="159" t="shared"/>
        <v>0</v>
      </c>
      <c r="AL595">
        <f si="160" t="shared"/>
        <v>0</v>
      </c>
      <c r="AM595">
        <f si="161" t="shared"/>
        <v>0</v>
      </c>
      <c r="AN595">
        <f si="162" t="shared"/>
        <v>0</v>
      </c>
      <c r="AO595">
        <f si="163" t="shared"/>
        <v>0</v>
      </c>
      <c r="AP595">
        <f si="164" t="shared"/>
        <v>0</v>
      </c>
      <c r="AQ595">
        <f si="165" t="shared"/>
        <v>0</v>
      </c>
      <c r="AR595">
        <f si="166" t="shared"/>
        <v>0</v>
      </c>
      <c r="AS595">
        <f si="167" t="shared"/>
        <v>0</v>
      </c>
      <c r="AU595" t="str">
        <f>IFERROR(VLOOKUP(C595,Results!$A$2:$B$240,2,FALSE)+VLOOKUP(D595,Results!$A$2:$B$240,2,FALSE)+VLOOKUP(E595,Results!$A$2:$B$240,2,FALSE)+VLOOKUP(F595,Results!$A$2:$B$240,2,FALSE)+VLOOKUP(G595,Results!$A$2:$B$240,2,FALSE)+VLOOKUP(H595,Results!$A$2:$B$240,2,FALSE)+VLOOKUP(I595,Results!$A$2:$B$240,2,FALSE)+VLOOKUP(J595,Results!$A$2:$B$240,2,FALSE)+VLOOKUP(B595,Results!$A$2:$B$240,2,FALSE)-MIN(VLOOKUP(C595,Results!$A$2:$B$240,2,FALSE),VLOOKUP(D595,Results!$A$2:$B$240,2,FALSE),VLOOKUP(E595,Results!$A$2:$B$240,2,FALSE),VLOOKUP(F595,Results!$A$2:$B$240,2,FALSE),VLOOKUP(G595,Results!$A$2:$B$240,2,FALSE),VLOOKUP(H595,Results!$A$2:$B$240,2,FALSE),VLOOKUP(I595,Results!$A$2:$B$240,2,FALSE),VLOOKUP(J595,Results!$A$2:$B$240,2,FALSE),VLOOKUP(B595,Results!$A$2:$B$240,2,FALSE)),"")</f>
        <v/>
      </c>
    </row>
    <row customHeight="1" ht="18.75" r="596" spans="2:47" x14ac:dyDescent="0.3">
      <c r="B596" t="s">
        <v>87</v>
      </c>
      <c r="C596" t="s">
        <v>171</v>
      </c>
      <c r="D596" t="s">
        <v>172</v>
      </c>
      <c r="E596" t="s">
        <v>146</v>
      </c>
      <c r="F596" t="s">
        <v>150</v>
      </c>
      <c r="G596" t="s">
        <v>179</v>
      </c>
      <c r="H596" t="s">
        <v>153</v>
      </c>
      <c r="I596" t="s">
        <v>181</v>
      </c>
      <c r="J596" t="s">
        <v>156</v>
      </c>
      <c r="K596" t="n">
        <v>13.0</v>
      </c>
      <c r="L596" s="30">
        <f si="154" t="shared"/>
        <v>0</v>
      </c>
      <c r="M596" s="6"/>
      <c r="N596" s="35" t="str">
        <f si="155" t="shared"/>
        <v/>
      </c>
      <c r="O596" s="59">
        <f>(IF(ISNUMBER(MATCH(B596,Sheet4!$K$92:$K$101,0)),1,0)+IF(ISNUMBER(MATCH(C596,Sheet4!$K$92:$K$101,0)),1,0)+IF(ISNUMBER(MATCH(D596,Sheet4!$K$92:$K$101,0)),1,0)+IF(ISNUMBER(MATCH(E596,Sheet4!$K$92:$K$101,0)),1,0)+IF(ISNUMBER(MATCH(F596,Sheet4!$K$92:$K$101,0)),1,0)+IF(ISNUMBER(MATCH(G596,Sheet4!$K$92:$K$101,0)),1,0)+IF(ISNUMBER(MATCH(H596,Sheet4!$K$92:$K$101,0)),1,0)+IF(ISNUMBER(MATCH(I596,Sheet4!$K$92:$K$101,0)),1,0)+IF(ISNUMBER(MATCH(J596,Sheet4!$K$92:$K$101,0)),1,0))
-
(IF(ISNUMBER(MATCH(B596,Sheet4!$F$2:$F$11,0)),1,0)+IF(ISNUMBER(MATCH(C596,Sheet4!$F$2:$F$11,0)),1,0)+IF(ISNUMBER(MATCH(D596,Sheet4!$F$2:$F$11,0)),1,0)+IF(ISNUMBER(MATCH(E596,Sheet4!$F$2:$F$11,0)),1,0)+IF(ISNUMBER(MATCH(F596,Sheet4!$F$2:$F$11,0)),1,0)+IF(ISNUMBER(MATCH(G596,Sheet4!$F$2:$F$11,0)),1,0)+IF(ISNUMBER(MATCH(H596,Sheet4!$F$2:$F$11,0)),1,0)+IF(ISNUMBER(MATCH(I596,Sheet4!$F$2:$F$11,0)),1,0)+IF(ISNUMBER(MATCH(J596,Sheet4!$F$2:$F$11,0)),1,0))</f>
        <v>0</v>
      </c>
      <c r="P596" s="40" t="str">
        <f>IFERROR(INDEX(Sheet4!$G:$G,MATCH(Sheet1!B596,Sheet4!$F:$F,0))+INDEX(Sheet4!$G:$G,MATCH(Sheet1!C596,Sheet4!$F:$F,0))+INDEX(Sheet4!$G:$G,MATCH(Sheet1!D596,Sheet4!$F:$F,0))+INDEX(Sheet4!$G:$G,MATCH(Sheet1!E596,Sheet4!$F:$F,0))+INDEX(Sheet4!$G:$G,MATCH(Sheet1!F596,Sheet4!$F:$F,0))+INDEX(Sheet4!$G:$G,MATCH(Sheet1!G596,Sheet4!$F:$F,0))+INDEX(Sheet4!$G:$G,MATCH(Sheet1!H596,Sheet4!$F:$F,0))+INDEX(Sheet4!$G:$G,MATCH(Sheet1!I596,Sheet4!$F:$F,0))+INDEX(Sheet4!$G:$G,MATCH(Sheet1!J596,Sheet4!$F:$F,0)),"")</f>
        <v/>
      </c>
      <c r="AF596">
        <f si="157" t="shared"/>
        <v>0</v>
      </c>
      <c r="AH596">
        <v>573</v>
      </c>
      <c r="AI596" t="str">
        <f si="156" t="shared"/>
        <v>Ben SimmonsElie OkoboDevin BookerMonte MorrisJae CrowderRoyce O'NealeKenneth FariedPaul MillsapNikola Jokic</v>
      </c>
      <c r="AJ596">
        <f si="158" t="shared"/>
        <v>0</v>
      </c>
      <c r="AK596">
        <f si="159" t="shared"/>
        <v>0</v>
      </c>
      <c r="AL596">
        <f si="160" t="shared"/>
        <v>0</v>
      </c>
      <c r="AM596">
        <f si="161" t="shared"/>
        <v>0</v>
      </c>
      <c r="AN596">
        <f si="162" t="shared"/>
        <v>0</v>
      </c>
      <c r="AO596">
        <f si="163" t="shared"/>
        <v>0</v>
      </c>
      <c r="AP596">
        <f si="164" t="shared"/>
        <v>0</v>
      </c>
      <c r="AQ596">
        <f si="165" t="shared"/>
        <v>0</v>
      </c>
      <c r="AR596">
        <f si="166" t="shared"/>
        <v>0</v>
      </c>
      <c r="AS596">
        <f si="167" t="shared"/>
        <v>0</v>
      </c>
      <c r="AU596" t="str">
        <f>IFERROR(VLOOKUP(C596,Results!$A$2:$B$240,2,FALSE)+VLOOKUP(D596,Results!$A$2:$B$240,2,FALSE)+VLOOKUP(E596,Results!$A$2:$B$240,2,FALSE)+VLOOKUP(F596,Results!$A$2:$B$240,2,FALSE)+VLOOKUP(G596,Results!$A$2:$B$240,2,FALSE)+VLOOKUP(H596,Results!$A$2:$B$240,2,FALSE)+VLOOKUP(I596,Results!$A$2:$B$240,2,FALSE)+VLOOKUP(J596,Results!$A$2:$B$240,2,FALSE)+VLOOKUP(B596,Results!$A$2:$B$240,2,FALSE)-MIN(VLOOKUP(C596,Results!$A$2:$B$240,2,FALSE),VLOOKUP(D596,Results!$A$2:$B$240,2,FALSE),VLOOKUP(E596,Results!$A$2:$B$240,2,FALSE),VLOOKUP(F596,Results!$A$2:$B$240,2,FALSE),VLOOKUP(G596,Results!$A$2:$B$240,2,FALSE),VLOOKUP(H596,Results!$A$2:$B$240,2,FALSE),VLOOKUP(I596,Results!$A$2:$B$240,2,FALSE),VLOOKUP(J596,Results!$A$2:$B$240,2,FALSE),VLOOKUP(B596,Results!$A$2:$B$240,2,FALSE)),"")</f>
        <v/>
      </c>
    </row>
    <row customHeight="1" ht="18.75" r="597" spans="2:47" x14ac:dyDescent="0.3">
      <c r="B597" t="s">
        <v>166</v>
      </c>
      <c r="C597" t="s">
        <v>171</v>
      </c>
      <c r="D597" t="s">
        <v>145</v>
      </c>
      <c r="E597" t="s">
        <v>146</v>
      </c>
      <c r="F597" t="s">
        <v>178</v>
      </c>
      <c r="G597" t="s">
        <v>179</v>
      </c>
      <c r="H597" t="s">
        <v>152</v>
      </c>
      <c r="I597" t="s">
        <v>182</v>
      </c>
      <c r="J597" t="s">
        <v>98</v>
      </c>
      <c r="K597" t="n">
        <v>13.0</v>
      </c>
      <c r="L597" s="30">
        <f si="154" t="shared"/>
        <v>0</v>
      </c>
      <c r="M597" s="6"/>
      <c r="N597" s="35" t="str">
        <f si="155" t="shared"/>
        <v/>
      </c>
      <c r="O597" s="59">
        <f>(IF(ISNUMBER(MATCH(B597,Sheet4!$K$92:$K$101,0)),1,0)+IF(ISNUMBER(MATCH(C597,Sheet4!$K$92:$K$101,0)),1,0)+IF(ISNUMBER(MATCH(D597,Sheet4!$K$92:$K$101,0)),1,0)+IF(ISNUMBER(MATCH(E597,Sheet4!$K$92:$K$101,0)),1,0)+IF(ISNUMBER(MATCH(F597,Sheet4!$K$92:$K$101,0)),1,0)+IF(ISNUMBER(MATCH(G597,Sheet4!$K$92:$K$101,0)),1,0)+IF(ISNUMBER(MATCH(H597,Sheet4!$K$92:$K$101,0)),1,0)+IF(ISNUMBER(MATCH(I597,Sheet4!$K$92:$K$101,0)),1,0)+IF(ISNUMBER(MATCH(J597,Sheet4!$K$92:$K$101,0)),1,0))
-
(IF(ISNUMBER(MATCH(B597,Sheet4!$F$2:$F$11,0)),1,0)+IF(ISNUMBER(MATCH(C597,Sheet4!$F$2:$F$11,0)),1,0)+IF(ISNUMBER(MATCH(D597,Sheet4!$F$2:$F$11,0)),1,0)+IF(ISNUMBER(MATCH(E597,Sheet4!$F$2:$F$11,0)),1,0)+IF(ISNUMBER(MATCH(F597,Sheet4!$F$2:$F$11,0)),1,0)+IF(ISNUMBER(MATCH(G597,Sheet4!$F$2:$F$11,0)),1,0)+IF(ISNUMBER(MATCH(H597,Sheet4!$F$2:$F$11,0)),1,0)+IF(ISNUMBER(MATCH(I597,Sheet4!$F$2:$F$11,0)),1,0)+IF(ISNUMBER(MATCH(J597,Sheet4!$F$2:$F$11,0)),1,0))</f>
        <v>0</v>
      </c>
      <c r="P597" s="40" t="str">
        <f>IFERROR(INDEX(Sheet4!$G:$G,MATCH(Sheet1!B597,Sheet4!$F:$F,0))+INDEX(Sheet4!$G:$G,MATCH(Sheet1!C597,Sheet4!$F:$F,0))+INDEX(Sheet4!$G:$G,MATCH(Sheet1!D597,Sheet4!$F:$F,0))+INDEX(Sheet4!$G:$G,MATCH(Sheet1!E597,Sheet4!$F:$F,0))+INDEX(Sheet4!$G:$G,MATCH(Sheet1!F597,Sheet4!$F:$F,0))+INDEX(Sheet4!$G:$G,MATCH(Sheet1!G597,Sheet4!$F:$F,0))+INDEX(Sheet4!$G:$G,MATCH(Sheet1!H597,Sheet4!$F:$F,0))+INDEX(Sheet4!$G:$G,MATCH(Sheet1!I597,Sheet4!$F:$F,0))+INDEX(Sheet4!$G:$G,MATCH(Sheet1!J597,Sheet4!$F:$F,0)),"")</f>
        <v/>
      </c>
      <c r="AF597">
        <f si="157" t="shared"/>
        <v>0</v>
      </c>
      <c r="AH597">
        <v>574</v>
      </c>
      <c r="AI597" t="str">
        <f si="156" t="shared"/>
        <v>De'Aaron FoxLandry ShametDevin BookerMonte MorrisWill BartonCorey BrewerKenneth FariedJosh JacksonNikola Jokic</v>
      </c>
      <c r="AJ597">
        <f si="158" t="shared"/>
        <v>0</v>
      </c>
      <c r="AK597">
        <f si="159" t="shared"/>
        <v>0</v>
      </c>
      <c r="AL597">
        <f si="160" t="shared"/>
        <v>0</v>
      </c>
      <c r="AM597">
        <f si="161" t="shared"/>
        <v>0</v>
      </c>
      <c r="AN597">
        <f si="162" t="shared"/>
        <v>0</v>
      </c>
      <c r="AO597">
        <f si="163" t="shared"/>
        <v>0</v>
      </c>
      <c r="AP597">
        <f si="164" t="shared"/>
        <v>0</v>
      </c>
      <c r="AQ597">
        <f si="165" t="shared"/>
        <v>0</v>
      </c>
      <c r="AR597">
        <f si="166" t="shared"/>
        <v>0</v>
      </c>
      <c r="AS597">
        <f si="167" t="shared"/>
        <v>0</v>
      </c>
      <c r="AU597" t="str">
        <f>IFERROR(VLOOKUP(C597,Results!$A$2:$B$240,2,FALSE)+VLOOKUP(D597,Results!$A$2:$B$240,2,FALSE)+VLOOKUP(E597,Results!$A$2:$B$240,2,FALSE)+VLOOKUP(F597,Results!$A$2:$B$240,2,FALSE)+VLOOKUP(G597,Results!$A$2:$B$240,2,FALSE)+VLOOKUP(H597,Results!$A$2:$B$240,2,FALSE)+VLOOKUP(I597,Results!$A$2:$B$240,2,FALSE)+VLOOKUP(J597,Results!$A$2:$B$240,2,FALSE)+VLOOKUP(B597,Results!$A$2:$B$240,2,FALSE)-MIN(VLOOKUP(C597,Results!$A$2:$B$240,2,FALSE),VLOOKUP(D597,Results!$A$2:$B$240,2,FALSE),VLOOKUP(E597,Results!$A$2:$B$240,2,FALSE),VLOOKUP(F597,Results!$A$2:$B$240,2,FALSE),VLOOKUP(G597,Results!$A$2:$B$240,2,FALSE),VLOOKUP(H597,Results!$A$2:$B$240,2,FALSE),VLOOKUP(I597,Results!$A$2:$B$240,2,FALSE),VLOOKUP(J597,Results!$A$2:$B$240,2,FALSE),VLOOKUP(B597,Results!$A$2:$B$240,2,FALSE)),"")</f>
        <v/>
      </c>
    </row>
    <row customHeight="1" ht="18.75" r="598" spans="2:47" x14ac:dyDescent="0.3">
      <c r="B598" t="s">
        <v>87</v>
      </c>
      <c r="C598" t="s">
        <v>169</v>
      </c>
      <c r="D598" t="s">
        <v>145</v>
      </c>
      <c r="E598" t="s">
        <v>146</v>
      </c>
      <c r="F598" t="s">
        <v>177</v>
      </c>
      <c r="G598" t="s">
        <v>179</v>
      </c>
      <c r="H598" t="s">
        <v>181</v>
      </c>
      <c r="I598" t="s">
        <v>152</v>
      </c>
      <c r="J598" t="s">
        <v>98</v>
      </c>
      <c r="K598" t="n">
        <v>13.0</v>
      </c>
      <c r="L598" s="30">
        <f si="154" t="shared"/>
        <v>0</v>
      </c>
      <c r="M598" s="6"/>
      <c r="N598" s="35" t="str">
        <f si="155" t="shared"/>
        <v/>
      </c>
      <c r="O598" s="59">
        <f>(IF(ISNUMBER(MATCH(B598,Sheet4!$K$92:$K$101,0)),1,0)+IF(ISNUMBER(MATCH(C598,Sheet4!$K$92:$K$101,0)),1,0)+IF(ISNUMBER(MATCH(D598,Sheet4!$K$92:$K$101,0)),1,0)+IF(ISNUMBER(MATCH(E598,Sheet4!$K$92:$K$101,0)),1,0)+IF(ISNUMBER(MATCH(F598,Sheet4!$K$92:$K$101,0)),1,0)+IF(ISNUMBER(MATCH(G598,Sheet4!$K$92:$K$101,0)),1,0)+IF(ISNUMBER(MATCH(H598,Sheet4!$K$92:$K$101,0)),1,0)+IF(ISNUMBER(MATCH(I598,Sheet4!$K$92:$K$101,0)),1,0)+IF(ISNUMBER(MATCH(J598,Sheet4!$K$92:$K$101,0)),1,0))
-
(IF(ISNUMBER(MATCH(B598,Sheet4!$F$2:$F$11,0)),1,0)+IF(ISNUMBER(MATCH(C598,Sheet4!$F$2:$F$11,0)),1,0)+IF(ISNUMBER(MATCH(D598,Sheet4!$F$2:$F$11,0)),1,0)+IF(ISNUMBER(MATCH(E598,Sheet4!$F$2:$F$11,0)),1,0)+IF(ISNUMBER(MATCH(F598,Sheet4!$F$2:$F$11,0)),1,0)+IF(ISNUMBER(MATCH(G598,Sheet4!$F$2:$F$11,0)),1,0)+IF(ISNUMBER(MATCH(H598,Sheet4!$F$2:$F$11,0)),1,0)+IF(ISNUMBER(MATCH(I598,Sheet4!$F$2:$F$11,0)),1,0)+IF(ISNUMBER(MATCH(J598,Sheet4!$F$2:$F$11,0)),1,0))</f>
        <v>0</v>
      </c>
      <c r="P598" s="40" t="str">
        <f>IFERROR(INDEX(Sheet4!$G:$G,MATCH(Sheet1!B598,Sheet4!$F:$F,0))+INDEX(Sheet4!$G:$G,MATCH(Sheet1!C598,Sheet4!$F:$F,0))+INDEX(Sheet4!$G:$G,MATCH(Sheet1!D598,Sheet4!$F:$F,0))+INDEX(Sheet4!$G:$G,MATCH(Sheet1!E598,Sheet4!$F:$F,0))+INDEX(Sheet4!$G:$G,MATCH(Sheet1!F598,Sheet4!$F:$F,0))+INDEX(Sheet4!$G:$G,MATCH(Sheet1!G598,Sheet4!$F:$F,0))+INDEX(Sheet4!$G:$G,MATCH(Sheet1!H598,Sheet4!$F:$F,0))+INDEX(Sheet4!$G:$G,MATCH(Sheet1!I598,Sheet4!$F:$F,0))+INDEX(Sheet4!$G:$G,MATCH(Sheet1!J598,Sheet4!$F:$F,0)),"")</f>
        <v/>
      </c>
      <c r="AF598">
        <f si="157" t="shared"/>
        <v>0</v>
      </c>
      <c r="AH598">
        <v>575</v>
      </c>
      <c r="AI598" t="str">
        <f si="156" t="shared"/>
        <v>Ben SimmonsLandry ShametJames HardenMonte MorrisTaurean PrinceLuol DengJohn CollinsJosh JacksonDeandre Ayton</v>
      </c>
      <c r="AJ598">
        <f si="158" t="shared"/>
        <v>0</v>
      </c>
      <c r="AK598">
        <f si="159" t="shared"/>
        <v>0</v>
      </c>
      <c r="AL598">
        <f si="160" t="shared"/>
        <v>0</v>
      </c>
      <c r="AM598">
        <f si="161" t="shared"/>
        <v>0</v>
      </c>
      <c r="AN598">
        <f si="162" t="shared"/>
        <v>0</v>
      </c>
      <c r="AO598">
        <f si="163" t="shared"/>
        <v>0</v>
      </c>
      <c r="AP598">
        <f si="164" t="shared"/>
        <v>0</v>
      </c>
      <c r="AQ598">
        <f si="165" t="shared"/>
        <v>0</v>
      </c>
      <c r="AR598">
        <f si="166" t="shared"/>
        <v>0</v>
      </c>
      <c r="AS598">
        <f si="167" t="shared"/>
        <v>0</v>
      </c>
      <c r="AU598" t="str">
        <f>IFERROR(VLOOKUP(C598,Results!$A$2:$B$240,2,FALSE)+VLOOKUP(D598,Results!$A$2:$B$240,2,FALSE)+VLOOKUP(E598,Results!$A$2:$B$240,2,FALSE)+VLOOKUP(F598,Results!$A$2:$B$240,2,FALSE)+VLOOKUP(G598,Results!$A$2:$B$240,2,FALSE)+VLOOKUP(H598,Results!$A$2:$B$240,2,FALSE)+VLOOKUP(I598,Results!$A$2:$B$240,2,FALSE)+VLOOKUP(J598,Results!$A$2:$B$240,2,FALSE)+VLOOKUP(B598,Results!$A$2:$B$240,2,FALSE)-MIN(VLOOKUP(C598,Results!$A$2:$B$240,2,FALSE),VLOOKUP(D598,Results!$A$2:$B$240,2,FALSE),VLOOKUP(E598,Results!$A$2:$B$240,2,FALSE),VLOOKUP(F598,Results!$A$2:$B$240,2,FALSE),VLOOKUP(G598,Results!$A$2:$B$240,2,FALSE),VLOOKUP(H598,Results!$A$2:$B$240,2,FALSE),VLOOKUP(I598,Results!$A$2:$B$240,2,FALSE),VLOOKUP(J598,Results!$A$2:$B$240,2,FALSE),VLOOKUP(B598,Results!$A$2:$B$240,2,FALSE)),"")</f>
        <v/>
      </c>
    </row>
    <row customHeight="1" ht="18.75" r="599" spans="2:47" x14ac:dyDescent="0.3">
      <c r="B599" t="s">
        <v>166</v>
      </c>
      <c r="C599" t="s">
        <v>87</v>
      </c>
      <c r="D599" t="s">
        <v>172</v>
      </c>
      <c r="E599" t="s">
        <v>146</v>
      </c>
      <c r="F599" t="s">
        <v>179</v>
      </c>
      <c r="G599" t="s">
        <v>159</v>
      </c>
      <c r="H599" t="s">
        <v>92</v>
      </c>
      <c r="I599" t="s">
        <v>181</v>
      </c>
      <c r="J599" t="s">
        <v>98</v>
      </c>
      <c r="K599" t="n">
        <v>13.0</v>
      </c>
      <c r="L599" s="30">
        <f si="154" t="shared"/>
        <v>0</v>
      </c>
      <c r="M599" s="6"/>
      <c r="N599" s="35" t="str">
        <f si="155" t="shared"/>
        <v/>
      </c>
      <c r="O599" s="59">
        <f>(IF(ISNUMBER(MATCH(B599,Sheet4!$K$92:$K$101,0)),1,0)+IF(ISNUMBER(MATCH(C599,Sheet4!$K$92:$K$101,0)),1,0)+IF(ISNUMBER(MATCH(D599,Sheet4!$K$92:$K$101,0)),1,0)+IF(ISNUMBER(MATCH(E599,Sheet4!$K$92:$K$101,0)),1,0)+IF(ISNUMBER(MATCH(F599,Sheet4!$K$92:$K$101,0)),1,0)+IF(ISNUMBER(MATCH(G599,Sheet4!$K$92:$K$101,0)),1,0)+IF(ISNUMBER(MATCH(H599,Sheet4!$K$92:$K$101,0)),1,0)+IF(ISNUMBER(MATCH(I599,Sheet4!$K$92:$K$101,0)),1,0)+IF(ISNUMBER(MATCH(J599,Sheet4!$K$92:$K$101,0)),1,0))
-
(IF(ISNUMBER(MATCH(B599,Sheet4!$F$2:$F$11,0)),1,0)+IF(ISNUMBER(MATCH(C599,Sheet4!$F$2:$F$11,0)),1,0)+IF(ISNUMBER(MATCH(D599,Sheet4!$F$2:$F$11,0)),1,0)+IF(ISNUMBER(MATCH(E599,Sheet4!$F$2:$F$11,0)),1,0)+IF(ISNUMBER(MATCH(F599,Sheet4!$F$2:$F$11,0)),1,0)+IF(ISNUMBER(MATCH(G599,Sheet4!$F$2:$F$11,0)),1,0)+IF(ISNUMBER(MATCH(H599,Sheet4!$F$2:$F$11,0)),1,0)+IF(ISNUMBER(MATCH(I599,Sheet4!$F$2:$F$11,0)),1,0)+IF(ISNUMBER(MATCH(J599,Sheet4!$F$2:$F$11,0)),1,0))</f>
        <v>0</v>
      </c>
      <c r="P599" s="40" t="str">
        <f>IFERROR(INDEX(Sheet4!$G:$G,MATCH(Sheet1!B599,Sheet4!$F:$F,0))+INDEX(Sheet4!$G:$G,MATCH(Sheet1!C599,Sheet4!$F:$F,0))+INDEX(Sheet4!$G:$G,MATCH(Sheet1!D599,Sheet4!$F:$F,0))+INDEX(Sheet4!$G:$G,MATCH(Sheet1!E599,Sheet4!$F:$F,0))+INDEX(Sheet4!$G:$G,MATCH(Sheet1!F599,Sheet4!$F:$F,0))+INDEX(Sheet4!$G:$G,MATCH(Sheet1!G599,Sheet4!$F:$F,0))+INDEX(Sheet4!$G:$G,MATCH(Sheet1!H599,Sheet4!$F:$F,0))+INDEX(Sheet4!$G:$G,MATCH(Sheet1!I599,Sheet4!$F:$F,0))+INDEX(Sheet4!$G:$G,MATCH(Sheet1!J599,Sheet4!$F:$F,0)),"")</f>
        <v/>
      </c>
      <c r="AF599">
        <f si="157" t="shared"/>
        <v>0</v>
      </c>
      <c r="AH599">
        <v>576</v>
      </c>
      <c r="AI599" t="str">
        <f si="156" t="shared"/>
        <v>Ben SimmonsIsaiah CanaanDevin BookerAustin RiversWill BartonJoe InglesPaul MillsapDerrick FavorsNikola Jokic</v>
      </c>
      <c r="AJ599">
        <f si="158" t="shared"/>
        <v>0</v>
      </c>
      <c r="AK599">
        <f si="159" t="shared"/>
        <v>0</v>
      </c>
      <c r="AL599">
        <f si="160" t="shared"/>
        <v>0</v>
      </c>
      <c r="AM599">
        <f si="161" t="shared"/>
        <v>0</v>
      </c>
      <c r="AN599">
        <f si="162" t="shared"/>
        <v>0</v>
      </c>
      <c r="AO599">
        <f si="163" t="shared"/>
        <v>0</v>
      </c>
      <c r="AP599">
        <f si="164" t="shared"/>
        <v>0</v>
      </c>
      <c r="AQ599">
        <f si="165" t="shared"/>
        <v>0</v>
      </c>
      <c r="AR599">
        <f si="166" t="shared"/>
        <v>0</v>
      </c>
      <c r="AS599">
        <f si="167" t="shared"/>
        <v>0</v>
      </c>
      <c r="AU599" t="str">
        <f>IFERROR(VLOOKUP(C599,Results!$A$2:$B$240,2,FALSE)+VLOOKUP(D599,Results!$A$2:$B$240,2,FALSE)+VLOOKUP(E599,Results!$A$2:$B$240,2,FALSE)+VLOOKUP(F599,Results!$A$2:$B$240,2,FALSE)+VLOOKUP(G599,Results!$A$2:$B$240,2,FALSE)+VLOOKUP(H599,Results!$A$2:$B$240,2,FALSE)+VLOOKUP(I599,Results!$A$2:$B$240,2,FALSE)+VLOOKUP(J599,Results!$A$2:$B$240,2,FALSE)+VLOOKUP(B599,Results!$A$2:$B$240,2,FALSE)-MIN(VLOOKUP(C599,Results!$A$2:$B$240,2,FALSE),VLOOKUP(D599,Results!$A$2:$B$240,2,FALSE),VLOOKUP(E599,Results!$A$2:$B$240,2,FALSE),VLOOKUP(F599,Results!$A$2:$B$240,2,FALSE),VLOOKUP(G599,Results!$A$2:$B$240,2,FALSE),VLOOKUP(H599,Results!$A$2:$B$240,2,FALSE),VLOOKUP(I599,Results!$A$2:$B$240,2,FALSE),VLOOKUP(J599,Results!$A$2:$B$240,2,FALSE),VLOOKUP(B599,Results!$A$2:$B$240,2,FALSE)),"")</f>
        <v/>
      </c>
    </row>
    <row customHeight="1" ht="18.75" r="600" spans="2:47" x14ac:dyDescent="0.3">
      <c r="B600" t="s">
        <v>87</v>
      </c>
      <c r="C600" t="s">
        <v>171</v>
      </c>
      <c r="D600" t="s">
        <v>172</v>
      </c>
      <c r="E600" t="s">
        <v>146</v>
      </c>
      <c r="F600" t="s">
        <v>150</v>
      </c>
      <c r="G600" t="s">
        <v>178</v>
      </c>
      <c r="H600" t="s">
        <v>153</v>
      </c>
      <c r="I600" t="s">
        <v>103</v>
      </c>
      <c r="J600" t="s">
        <v>186</v>
      </c>
      <c r="K600" t="n">
        <v>13.0</v>
      </c>
      <c r="L600" s="30">
        <f ref="L600:L663" si="168" t="shared">AS600</f>
        <v>0</v>
      </c>
      <c r="M600" s="6"/>
      <c r="N600" s="35" t="str">
        <f ref="N600:N663" si="169" t="shared">AU600</f>
        <v/>
      </c>
      <c r="O600" s="59">
        <f>(IF(ISNUMBER(MATCH(B600,Sheet4!$K$92:$K$101,0)),1,0)+IF(ISNUMBER(MATCH(C600,Sheet4!$K$92:$K$101,0)),1,0)+IF(ISNUMBER(MATCH(D600,Sheet4!$K$92:$K$101,0)),1,0)+IF(ISNUMBER(MATCH(E600,Sheet4!$K$92:$K$101,0)),1,0)+IF(ISNUMBER(MATCH(F600,Sheet4!$K$92:$K$101,0)),1,0)+IF(ISNUMBER(MATCH(G600,Sheet4!$K$92:$K$101,0)),1,0)+IF(ISNUMBER(MATCH(H600,Sheet4!$K$92:$K$101,0)),1,0)+IF(ISNUMBER(MATCH(I600,Sheet4!$K$92:$K$101,0)),1,0)+IF(ISNUMBER(MATCH(J600,Sheet4!$K$92:$K$101,0)),1,0))
-
(IF(ISNUMBER(MATCH(B600,Sheet4!$F$2:$F$11,0)),1,0)+IF(ISNUMBER(MATCH(C600,Sheet4!$F$2:$F$11,0)),1,0)+IF(ISNUMBER(MATCH(D600,Sheet4!$F$2:$F$11,0)),1,0)+IF(ISNUMBER(MATCH(E600,Sheet4!$F$2:$F$11,0)),1,0)+IF(ISNUMBER(MATCH(F600,Sheet4!$F$2:$F$11,0)),1,0)+IF(ISNUMBER(MATCH(G600,Sheet4!$F$2:$F$11,0)),1,0)+IF(ISNUMBER(MATCH(H600,Sheet4!$F$2:$F$11,0)),1,0)+IF(ISNUMBER(MATCH(I600,Sheet4!$F$2:$F$11,0)),1,0)+IF(ISNUMBER(MATCH(J600,Sheet4!$F$2:$F$11,0)),1,0))</f>
        <v>0</v>
      </c>
      <c r="P600" s="40" t="str">
        <f>IFERROR(INDEX(Sheet4!$G:$G,MATCH(Sheet1!B600,Sheet4!$F:$F,0))+INDEX(Sheet4!$G:$G,MATCH(Sheet1!C600,Sheet4!$F:$F,0))+INDEX(Sheet4!$G:$G,MATCH(Sheet1!D600,Sheet4!$F:$F,0))+INDEX(Sheet4!$G:$G,MATCH(Sheet1!E600,Sheet4!$F:$F,0))+INDEX(Sheet4!$G:$G,MATCH(Sheet1!F600,Sheet4!$F:$F,0))+INDEX(Sheet4!$G:$G,MATCH(Sheet1!G600,Sheet4!$F:$F,0))+INDEX(Sheet4!$G:$G,MATCH(Sheet1!H600,Sheet4!$F:$F,0))+INDEX(Sheet4!$G:$G,MATCH(Sheet1!I600,Sheet4!$F:$F,0))+INDEX(Sheet4!$G:$G,MATCH(Sheet1!J600,Sheet4!$F:$F,0)),"")</f>
        <v/>
      </c>
      <c r="AF600">
        <f si="157" t="shared"/>
        <v>0</v>
      </c>
      <c r="AH600">
        <v>577</v>
      </c>
      <c r="AI600" t="str">
        <f ref="AI600:AI663" si="170" t="shared">CONCATENATE(B600,C600,D600,E600,F600,G600,H600,I600,J600)</f>
        <v>Ben SimmonsDe'Aaron FoxJimmy ButlerAustin RiversKelly OubreTaurean PrincePaul MillsapTrey LylesKarl-Anthony Towns</v>
      </c>
      <c r="AJ600">
        <f si="158" t="shared"/>
        <v>0</v>
      </c>
      <c r="AK600">
        <f si="159" t="shared"/>
        <v>0</v>
      </c>
      <c r="AL600">
        <f si="160" t="shared"/>
        <v>0</v>
      </c>
      <c r="AM600">
        <f si="161" t="shared"/>
        <v>0</v>
      </c>
      <c r="AN600">
        <f si="162" t="shared"/>
        <v>0</v>
      </c>
      <c r="AO600">
        <f si="163" t="shared"/>
        <v>0</v>
      </c>
      <c r="AP600">
        <f si="164" t="shared"/>
        <v>0</v>
      </c>
      <c r="AQ600">
        <f si="165" t="shared"/>
        <v>0</v>
      </c>
      <c r="AR600">
        <f si="166" t="shared"/>
        <v>0</v>
      </c>
      <c r="AS600">
        <f si="167" t="shared"/>
        <v>0</v>
      </c>
      <c r="AU600" t="str">
        <f>IFERROR(VLOOKUP(C600,Results!$A$2:$B$240,2,FALSE)+VLOOKUP(D600,Results!$A$2:$B$240,2,FALSE)+VLOOKUP(E600,Results!$A$2:$B$240,2,FALSE)+VLOOKUP(F600,Results!$A$2:$B$240,2,FALSE)+VLOOKUP(G600,Results!$A$2:$B$240,2,FALSE)+VLOOKUP(H600,Results!$A$2:$B$240,2,FALSE)+VLOOKUP(I600,Results!$A$2:$B$240,2,FALSE)+VLOOKUP(J600,Results!$A$2:$B$240,2,FALSE)+VLOOKUP(B600,Results!$A$2:$B$240,2,FALSE)-MIN(VLOOKUP(C600,Results!$A$2:$B$240,2,FALSE),VLOOKUP(D600,Results!$A$2:$B$240,2,FALSE),VLOOKUP(E600,Results!$A$2:$B$240,2,FALSE),VLOOKUP(F600,Results!$A$2:$B$240,2,FALSE),VLOOKUP(G600,Results!$A$2:$B$240,2,FALSE),VLOOKUP(H600,Results!$A$2:$B$240,2,FALSE),VLOOKUP(I600,Results!$A$2:$B$240,2,FALSE),VLOOKUP(J600,Results!$A$2:$B$240,2,FALSE),VLOOKUP(B600,Results!$A$2:$B$240,2,FALSE)),"")</f>
        <v/>
      </c>
    </row>
    <row customHeight="1" ht="18.75" r="601" spans="2:47" x14ac:dyDescent="0.3">
      <c r="B601" t="s">
        <v>166</v>
      </c>
      <c r="C601" t="s">
        <v>171</v>
      </c>
      <c r="D601" t="s">
        <v>173</v>
      </c>
      <c r="E601" t="s">
        <v>146</v>
      </c>
      <c r="F601" t="s">
        <v>96</v>
      </c>
      <c r="G601" t="s">
        <v>100</v>
      </c>
      <c r="H601" t="s">
        <v>93</v>
      </c>
      <c r="I601" t="s">
        <v>152</v>
      </c>
      <c r="J601" t="s">
        <v>188</v>
      </c>
      <c r="K601" t="n">
        <v>13.0</v>
      </c>
      <c r="L601" s="30">
        <f si="168" t="shared"/>
        <v>0</v>
      </c>
      <c r="M601" s="6"/>
      <c r="N601" s="35" t="str">
        <f si="169" t="shared"/>
        <v/>
      </c>
      <c r="O601" s="59">
        <f>(IF(ISNUMBER(MATCH(B601,Sheet4!$K$92:$K$101,0)),1,0)+IF(ISNUMBER(MATCH(C601,Sheet4!$K$92:$K$101,0)),1,0)+IF(ISNUMBER(MATCH(D601,Sheet4!$K$92:$K$101,0)),1,0)+IF(ISNUMBER(MATCH(E601,Sheet4!$K$92:$K$101,0)),1,0)+IF(ISNUMBER(MATCH(F601,Sheet4!$K$92:$K$101,0)),1,0)+IF(ISNUMBER(MATCH(G601,Sheet4!$K$92:$K$101,0)),1,0)+IF(ISNUMBER(MATCH(H601,Sheet4!$K$92:$K$101,0)),1,0)+IF(ISNUMBER(MATCH(I601,Sheet4!$K$92:$K$101,0)),1,0)+IF(ISNUMBER(MATCH(J601,Sheet4!$K$92:$K$101,0)),1,0))
-
(IF(ISNUMBER(MATCH(B601,Sheet4!$F$2:$F$11,0)),1,0)+IF(ISNUMBER(MATCH(C601,Sheet4!$F$2:$F$11,0)),1,0)+IF(ISNUMBER(MATCH(D601,Sheet4!$F$2:$F$11,0)),1,0)+IF(ISNUMBER(MATCH(E601,Sheet4!$F$2:$F$11,0)),1,0)+IF(ISNUMBER(MATCH(F601,Sheet4!$F$2:$F$11,0)),1,0)+IF(ISNUMBER(MATCH(G601,Sheet4!$F$2:$F$11,0)),1,0)+IF(ISNUMBER(MATCH(H601,Sheet4!$F$2:$F$11,0)),1,0)+IF(ISNUMBER(MATCH(I601,Sheet4!$F$2:$F$11,0)),1,0)+IF(ISNUMBER(MATCH(J601,Sheet4!$F$2:$F$11,0)),1,0))</f>
        <v>0</v>
      </c>
      <c r="P601" s="40" t="str">
        <f>IFERROR(INDEX(Sheet4!$G:$G,MATCH(Sheet1!B601,Sheet4!$F:$F,0))+INDEX(Sheet4!$G:$G,MATCH(Sheet1!C601,Sheet4!$F:$F,0))+INDEX(Sheet4!$G:$G,MATCH(Sheet1!D601,Sheet4!$F:$F,0))+INDEX(Sheet4!$G:$G,MATCH(Sheet1!E601,Sheet4!$F:$F,0))+INDEX(Sheet4!$G:$G,MATCH(Sheet1!F601,Sheet4!$F:$F,0))+INDEX(Sheet4!$G:$G,MATCH(Sheet1!G601,Sheet4!$F:$F,0))+INDEX(Sheet4!$G:$G,MATCH(Sheet1!H601,Sheet4!$F:$F,0))+INDEX(Sheet4!$G:$G,MATCH(Sheet1!I601,Sheet4!$F:$F,0))+INDEX(Sheet4!$G:$G,MATCH(Sheet1!J601,Sheet4!$F:$F,0)),"")</f>
        <v/>
      </c>
      <c r="AF601">
        <f ref="AF601:AF664" si="171" t="shared">IF(A601="✓",AF600+1,AF600)</f>
        <v>0</v>
      </c>
      <c r="AH601">
        <v>578</v>
      </c>
      <c r="AI601" t="str">
        <f si="170" t="shared"/>
        <v>Ben SimmonsLandry ShametDevin BookerMonte MorrisMikal BridgesRoyce O'NealeKenneth FariedJosh JacksonKarl-Anthony Towns</v>
      </c>
      <c r="AJ601">
        <f ref="AJ601:AJ664" si="172" t="shared">IF(ISNUMBER(SEARCH(B601,VLOOKUP($AH$20,$AH$24:$AI$2023,2,FALSE))),1,0)</f>
        <v>0</v>
      </c>
      <c r="AK601">
        <f ref="AK601:AK664" si="173" t="shared">IF(ISNUMBER(SEARCH(C601,VLOOKUP($AH$20,$AH$24:$AI$2023,2,FALSE))),1,0)</f>
        <v>0</v>
      </c>
      <c r="AL601">
        <f ref="AL601:AL664" si="174" t="shared">IF(ISNUMBER(SEARCH(D601,VLOOKUP($AH$20,$AH$24:$AI$2023,2,FALSE))),1,0)</f>
        <v>0</v>
      </c>
      <c r="AM601">
        <f ref="AM601:AM664" si="175" t="shared">IF(ISNUMBER(SEARCH(E601,VLOOKUP($AH$20,$AH$24:$AI$2023,2,FALSE))),1,0)</f>
        <v>0</v>
      </c>
      <c r="AN601">
        <f ref="AN601:AN664" si="176" t="shared">IF(ISNUMBER(SEARCH(F601,VLOOKUP($AH$20,$AH$24:$AI$2023,2,FALSE))),1,0)</f>
        <v>0</v>
      </c>
      <c r="AO601">
        <f ref="AO601:AO664" si="177" t="shared">IF(ISNUMBER(SEARCH(G601,VLOOKUP($AH$20,$AH$24:$AI$2023,2,FALSE))),1,0)</f>
        <v>0</v>
      </c>
      <c r="AP601">
        <f ref="AP601:AP664" si="178" t="shared">IF(ISNUMBER(SEARCH(H601,VLOOKUP($AH$20,$AH$24:$AI$2023,2,FALSE))),1,0)</f>
        <v>0</v>
      </c>
      <c r="AQ601">
        <f ref="AQ601:AQ664" si="179" t="shared">IF(ISNUMBER(SEARCH(I601,VLOOKUP($AH$20,$AH$24:$AI$2023,2,FALSE))),1,0)</f>
        <v>0</v>
      </c>
      <c r="AR601">
        <f ref="AR601:AR664" si="180" t="shared">IF(ISNUMBER(SEARCH(J601,VLOOKUP($AH$20,$AH$24:$AI$2023,2,FALSE))),1,0)</f>
        <v>0</v>
      </c>
      <c r="AS601">
        <f ref="AS601:AS664" si="181" t="shared">SUM(AJ601:AR601)</f>
        <v>0</v>
      </c>
      <c r="AU601" t="str">
        <f>IFERROR(VLOOKUP(C601,Results!$A$2:$B$240,2,FALSE)+VLOOKUP(D601,Results!$A$2:$B$240,2,FALSE)+VLOOKUP(E601,Results!$A$2:$B$240,2,FALSE)+VLOOKUP(F601,Results!$A$2:$B$240,2,FALSE)+VLOOKUP(G601,Results!$A$2:$B$240,2,FALSE)+VLOOKUP(H601,Results!$A$2:$B$240,2,FALSE)+VLOOKUP(I601,Results!$A$2:$B$240,2,FALSE)+VLOOKUP(J601,Results!$A$2:$B$240,2,FALSE)+VLOOKUP(B601,Results!$A$2:$B$240,2,FALSE)-MIN(VLOOKUP(C601,Results!$A$2:$B$240,2,FALSE),VLOOKUP(D601,Results!$A$2:$B$240,2,FALSE),VLOOKUP(E601,Results!$A$2:$B$240,2,FALSE),VLOOKUP(F601,Results!$A$2:$B$240,2,FALSE),VLOOKUP(G601,Results!$A$2:$B$240,2,FALSE),VLOOKUP(H601,Results!$A$2:$B$240,2,FALSE),VLOOKUP(I601,Results!$A$2:$B$240,2,FALSE),VLOOKUP(J601,Results!$A$2:$B$240,2,FALSE),VLOOKUP(B601,Results!$A$2:$B$240,2,FALSE)),"")</f>
        <v/>
      </c>
    </row>
    <row customHeight="1" ht="18.75" r="602" spans="2:47" x14ac:dyDescent="0.3">
      <c r="B602" t="s">
        <v>166</v>
      </c>
      <c r="C602" t="s">
        <v>171</v>
      </c>
      <c r="D602" t="s">
        <v>172</v>
      </c>
      <c r="E602" t="s">
        <v>173</v>
      </c>
      <c r="F602" t="s">
        <v>96</v>
      </c>
      <c r="G602" t="s">
        <v>179</v>
      </c>
      <c r="H602" t="s">
        <v>152</v>
      </c>
      <c r="I602" t="s">
        <v>103</v>
      </c>
      <c r="J602" t="s">
        <v>98</v>
      </c>
      <c r="K602" t="n">
        <v>13.0</v>
      </c>
      <c r="L602" s="30">
        <f si="168" t="shared"/>
        <v>0</v>
      </c>
      <c r="M602" s="6"/>
      <c r="N602" s="35" t="str">
        <f si="169" t="shared"/>
        <v/>
      </c>
      <c r="O602" s="59">
        <f>(IF(ISNUMBER(MATCH(B602,Sheet4!$K$92:$K$101,0)),1,0)+IF(ISNUMBER(MATCH(C602,Sheet4!$K$92:$K$101,0)),1,0)+IF(ISNUMBER(MATCH(D602,Sheet4!$K$92:$K$101,0)),1,0)+IF(ISNUMBER(MATCH(E602,Sheet4!$K$92:$K$101,0)),1,0)+IF(ISNUMBER(MATCH(F602,Sheet4!$K$92:$K$101,0)),1,0)+IF(ISNUMBER(MATCH(G602,Sheet4!$K$92:$K$101,0)),1,0)+IF(ISNUMBER(MATCH(H602,Sheet4!$K$92:$K$101,0)),1,0)+IF(ISNUMBER(MATCH(I602,Sheet4!$K$92:$K$101,0)),1,0)+IF(ISNUMBER(MATCH(J602,Sheet4!$K$92:$K$101,0)),1,0))
-
(IF(ISNUMBER(MATCH(B602,Sheet4!$F$2:$F$11,0)),1,0)+IF(ISNUMBER(MATCH(C602,Sheet4!$F$2:$F$11,0)),1,0)+IF(ISNUMBER(MATCH(D602,Sheet4!$F$2:$F$11,0)),1,0)+IF(ISNUMBER(MATCH(E602,Sheet4!$F$2:$F$11,0)),1,0)+IF(ISNUMBER(MATCH(F602,Sheet4!$F$2:$F$11,0)),1,0)+IF(ISNUMBER(MATCH(G602,Sheet4!$F$2:$F$11,0)),1,0)+IF(ISNUMBER(MATCH(H602,Sheet4!$F$2:$F$11,0)),1,0)+IF(ISNUMBER(MATCH(I602,Sheet4!$F$2:$F$11,0)),1,0)+IF(ISNUMBER(MATCH(J602,Sheet4!$F$2:$F$11,0)),1,0))</f>
        <v>0</v>
      </c>
      <c r="P602" s="40" t="str">
        <f>IFERROR(INDEX(Sheet4!$G:$G,MATCH(Sheet1!B602,Sheet4!$F:$F,0))+INDEX(Sheet4!$G:$G,MATCH(Sheet1!C602,Sheet4!$F:$F,0))+INDEX(Sheet4!$G:$G,MATCH(Sheet1!D602,Sheet4!$F:$F,0))+INDEX(Sheet4!$G:$G,MATCH(Sheet1!E602,Sheet4!$F:$F,0))+INDEX(Sheet4!$G:$G,MATCH(Sheet1!F602,Sheet4!$F:$F,0))+INDEX(Sheet4!$G:$G,MATCH(Sheet1!G602,Sheet4!$F:$F,0))+INDEX(Sheet4!$G:$G,MATCH(Sheet1!H602,Sheet4!$F:$F,0))+INDEX(Sheet4!$G:$G,MATCH(Sheet1!I602,Sheet4!$F:$F,0))+INDEX(Sheet4!$G:$G,MATCH(Sheet1!J602,Sheet4!$F:$F,0)),"")</f>
        <v/>
      </c>
      <c r="AF602">
        <f si="171" t="shared"/>
        <v>0</v>
      </c>
      <c r="AH602">
        <v>579</v>
      </c>
      <c r="AI602" t="str">
        <f si="170" t="shared"/>
        <v>Ben SimmonsJeremy LinJimmy ButlerMonte MorrisWill BartonTaurean PrinceJosh JacksonPaul MillsapKarl-Anthony Towns</v>
      </c>
      <c r="AJ602">
        <f si="172" t="shared"/>
        <v>0</v>
      </c>
      <c r="AK602">
        <f si="173" t="shared"/>
        <v>0</v>
      </c>
      <c r="AL602">
        <f si="174" t="shared"/>
        <v>0</v>
      </c>
      <c r="AM602">
        <f si="175" t="shared"/>
        <v>0</v>
      </c>
      <c r="AN602">
        <f si="176" t="shared"/>
        <v>0</v>
      </c>
      <c r="AO602">
        <f si="177" t="shared"/>
        <v>0</v>
      </c>
      <c r="AP602">
        <f si="178" t="shared"/>
        <v>0</v>
      </c>
      <c r="AQ602">
        <f si="179" t="shared"/>
        <v>0</v>
      </c>
      <c r="AR602">
        <f si="180" t="shared"/>
        <v>0</v>
      </c>
      <c r="AS602">
        <f si="181" t="shared"/>
        <v>0</v>
      </c>
      <c r="AU602" t="str">
        <f>IFERROR(VLOOKUP(C602,Results!$A$2:$B$240,2,FALSE)+VLOOKUP(D602,Results!$A$2:$B$240,2,FALSE)+VLOOKUP(E602,Results!$A$2:$B$240,2,FALSE)+VLOOKUP(F602,Results!$A$2:$B$240,2,FALSE)+VLOOKUP(G602,Results!$A$2:$B$240,2,FALSE)+VLOOKUP(H602,Results!$A$2:$B$240,2,FALSE)+VLOOKUP(I602,Results!$A$2:$B$240,2,FALSE)+VLOOKUP(J602,Results!$A$2:$B$240,2,FALSE)+VLOOKUP(B602,Results!$A$2:$B$240,2,FALSE)-MIN(VLOOKUP(C602,Results!$A$2:$B$240,2,FALSE),VLOOKUP(D602,Results!$A$2:$B$240,2,FALSE),VLOOKUP(E602,Results!$A$2:$B$240,2,FALSE),VLOOKUP(F602,Results!$A$2:$B$240,2,FALSE),VLOOKUP(G602,Results!$A$2:$B$240,2,FALSE),VLOOKUP(H602,Results!$A$2:$B$240,2,FALSE),VLOOKUP(I602,Results!$A$2:$B$240,2,FALSE),VLOOKUP(J602,Results!$A$2:$B$240,2,FALSE),VLOOKUP(B602,Results!$A$2:$B$240,2,FALSE)),"")</f>
        <v/>
      </c>
    </row>
    <row customHeight="1" ht="18.75" r="603" spans="2:47" x14ac:dyDescent="0.3">
      <c r="B603" t="s">
        <v>166</v>
      </c>
      <c r="C603" t="s">
        <v>167</v>
      </c>
      <c r="D603" t="s">
        <v>146</v>
      </c>
      <c r="E603" t="s">
        <v>148</v>
      </c>
      <c r="F603" t="s">
        <v>177</v>
      </c>
      <c r="G603" t="s">
        <v>159</v>
      </c>
      <c r="H603" t="s">
        <v>153</v>
      </c>
      <c r="I603" t="s">
        <v>181</v>
      </c>
      <c r="J603" t="s">
        <v>156</v>
      </c>
      <c r="K603" t="n">
        <v>13.0</v>
      </c>
      <c r="L603" s="30">
        <f si="168" t="shared"/>
        <v>0</v>
      </c>
      <c r="M603" s="6"/>
      <c r="N603" s="35" t="str">
        <f si="169" t="shared"/>
        <v/>
      </c>
      <c r="O603" s="59">
        <f>(IF(ISNUMBER(MATCH(B603,Sheet4!$K$92:$K$101,0)),1,0)+IF(ISNUMBER(MATCH(C603,Sheet4!$K$92:$K$101,0)),1,0)+IF(ISNUMBER(MATCH(D603,Sheet4!$K$92:$K$101,0)),1,0)+IF(ISNUMBER(MATCH(E603,Sheet4!$K$92:$K$101,0)),1,0)+IF(ISNUMBER(MATCH(F603,Sheet4!$K$92:$K$101,0)),1,0)+IF(ISNUMBER(MATCH(G603,Sheet4!$K$92:$K$101,0)),1,0)+IF(ISNUMBER(MATCH(H603,Sheet4!$K$92:$K$101,0)),1,0)+IF(ISNUMBER(MATCH(I603,Sheet4!$K$92:$K$101,0)),1,0)+IF(ISNUMBER(MATCH(J603,Sheet4!$K$92:$K$101,0)),1,0))
-
(IF(ISNUMBER(MATCH(B603,Sheet4!$F$2:$F$11,0)),1,0)+IF(ISNUMBER(MATCH(C603,Sheet4!$F$2:$F$11,0)),1,0)+IF(ISNUMBER(MATCH(D603,Sheet4!$F$2:$F$11,0)),1,0)+IF(ISNUMBER(MATCH(E603,Sheet4!$F$2:$F$11,0)),1,0)+IF(ISNUMBER(MATCH(F603,Sheet4!$F$2:$F$11,0)),1,0)+IF(ISNUMBER(MATCH(G603,Sheet4!$F$2:$F$11,0)),1,0)+IF(ISNUMBER(MATCH(H603,Sheet4!$F$2:$F$11,0)),1,0)+IF(ISNUMBER(MATCH(I603,Sheet4!$F$2:$F$11,0)),1,0)+IF(ISNUMBER(MATCH(J603,Sheet4!$F$2:$F$11,0)),1,0))</f>
        <v>0</v>
      </c>
      <c r="P603" s="40" t="str">
        <f>IFERROR(INDEX(Sheet4!$G:$G,MATCH(Sheet1!B603,Sheet4!$F:$F,0))+INDEX(Sheet4!$G:$G,MATCH(Sheet1!C603,Sheet4!$F:$F,0))+INDEX(Sheet4!$G:$G,MATCH(Sheet1!D603,Sheet4!$F:$F,0))+INDEX(Sheet4!$G:$G,MATCH(Sheet1!E603,Sheet4!$F:$F,0))+INDEX(Sheet4!$G:$G,MATCH(Sheet1!F603,Sheet4!$F:$F,0))+INDEX(Sheet4!$G:$G,MATCH(Sheet1!G603,Sheet4!$F:$F,0))+INDEX(Sheet4!$G:$G,MATCH(Sheet1!H603,Sheet4!$F:$F,0))+INDEX(Sheet4!$G:$G,MATCH(Sheet1!I603,Sheet4!$F:$F,0))+INDEX(Sheet4!$G:$G,MATCH(Sheet1!J603,Sheet4!$F:$F,0)),"")</f>
        <v/>
      </c>
      <c r="AF603">
        <f si="171" t="shared"/>
        <v>0</v>
      </c>
      <c r="AH603">
        <v>580</v>
      </c>
      <c r="AI603" t="str">
        <f si="170" t="shared"/>
        <v>De'Aaron FoxElie OkoboJames HardenMonte MorrisKelly OubreCorey BrewerJosh JacksonPaul MillsapRudy Gobert</v>
      </c>
      <c r="AJ603">
        <f si="172" t="shared"/>
        <v>0</v>
      </c>
      <c r="AK603">
        <f si="173" t="shared"/>
        <v>0</v>
      </c>
      <c r="AL603">
        <f si="174" t="shared"/>
        <v>0</v>
      </c>
      <c r="AM603">
        <f si="175" t="shared"/>
        <v>0</v>
      </c>
      <c r="AN603">
        <f si="176" t="shared"/>
        <v>0</v>
      </c>
      <c r="AO603">
        <f si="177" t="shared"/>
        <v>0</v>
      </c>
      <c r="AP603">
        <f si="178" t="shared"/>
        <v>0</v>
      </c>
      <c r="AQ603">
        <f si="179" t="shared"/>
        <v>0</v>
      </c>
      <c r="AR603">
        <f si="180" t="shared"/>
        <v>0</v>
      </c>
      <c r="AS603">
        <f si="181" t="shared"/>
        <v>0</v>
      </c>
      <c r="AU603" t="str">
        <f>IFERROR(VLOOKUP(C603,Results!$A$2:$B$240,2,FALSE)+VLOOKUP(D603,Results!$A$2:$B$240,2,FALSE)+VLOOKUP(E603,Results!$A$2:$B$240,2,FALSE)+VLOOKUP(F603,Results!$A$2:$B$240,2,FALSE)+VLOOKUP(G603,Results!$A$2:$B$240,2,FALSE)+VLOOKUP(H603,Results!$A$2:$B$240,2,FALSE)+VLOOKUP(I603,Results!$A$2:$B$240,2,FALSE)+VLOOKUP(J603,Results!$A$2:$B$240,2,FALSE)+VLOOKUP(B603,Results!$A$2:$B$240,2,FALSE)-MIN(VLOOKUP(C603,Results!$A$2:$B$240,2,FALSE),VLOOKUP(D603,Results!$A$2:$B$240,2,FALSE),VLOOKUP(E603,Results!$A$2:$B$240,2,FALSE),VLOOKUP(F603,Results!$A$2:$B$240,2,FALSE),VLOOKUP(G603,Results!$A$2:$B$240,2,FALSE),VLOOKUP(H603,Results!$A$2:$B$240,2,FALSE),VLOOKUP(I603,Results!$A$2:$B$240,2,FALSE),VLOOKUP(J603,Results!$A$2:$B$240,2,FALSE),VLOOKUP(B603,Results!$A$2:$B$240,2,FALSE)),"")</f>
        <v/>
      </c>
    </row>
    <row customHeight="1" ht="18.75" r="604" spans="2:47" x14ac:dyDescent="0.3">
      <c r="B604" t="s">
        <v>87</v>
      </c>
      <c r="C604" t="s">
        <v>171</v>
      </c>
      <c r="D604" t="s">
        <v>173</v>
      </c>
      <c r="E604" t="s">
        <v>158</v>
      </c>
      <c r="F604" t="s">
        <v>150</v>
      </c>
      <c r="G604" t="s">
        <v>177</v>
      </c>
      <c r="H604" t="s">
        <v>153</v>
      </c>
      <c r="I604" t="s">
        <v>92</v>
      </c>
      <c r="J604" t="s">
        <v>98</v>
      </c>
      <c r="K604" t="n">
        <v>13.0</v>
      </c>
      <c r="L604" s="30">
        <f si="168" t="shared"/>
        <v>0</v>
      </c>
      <c r="M604" s="6"/>
      <c r="N604" s="35" t="str">
        <f si="169" t="shared"/>
        <v/>
      </c>
      <c r="O604" s="59">
        <f>(IF(ISNUMBER(MATCH(B604,Sheet4!$K$92:$K$101,0)),1,0)+IF(ISNUMBER(MATCH(C604,Sheet4!$K$92:$K$101,0)),1,0)+IF(ISNUMBER(MATCH(D604,Sheet4!$K$92:$K$101,0)),1,0)+IF(ISNUMBER(MATCH(E604,Sheet4!$K$92:$K$101,0)),1,0)+IF(ISNUMBER(MATCH(F604,Sheet4!$K$92:$K$101,0)),1,0)+IF(ISNUMBER(MATCH(G604,Sheet4!$K$92:$K$101,0)),1,0)+IF(ISNUMBER(MATCH(H604,Sheet4!$K$92:$K$101,0)),1,0)+IF(ISNUMBER(MATCH(I604,Sheet4!$K$92:$K$101,0)),1,0)+IF(ISNUMBER(MATCH(J604,Sheet4!$K$92:$K$101,0)),1,0))
-
(IF(ISNUMBER(MATCH(B604,Sheet4!$F$2:$F$11,0)),1,0)+IF(ISNUMBER(MATCH(C604,Sheet4!$F$2:$F$11,0)),1,0)+IF(ISNUMBER(MATCH(D604,Sheet4!$F$2:$F$11,0)),1,0)+IF(ISNUMBER(MATCH(E604,Sheet4!$F$2:$F$11,0)),1,0)+IF(ISNUMBER(MATCH(F604,Sheet4!$F$2:$F$11,0)),1,0)+IF(ISNUMBER(MATCH(G604,Sheet4!$F$2:$F$11,0)),1,0)+IF(ISNUMBER(MATCH(H604,Sheet4!$F$2:$F$11,0)),1,0)+IF(ISNUMBER(MATCH(I604,Sheet4!$F$2:$F$11,0)),1,0)+IF(ISNUMBER(MATCH(J604,Sheet4!$F$2:$F$11,0)),1,0))</f>
        <v>0</v>
      </c>
      <c r="P604" s="40" t="str">
        <f>IFERROR(INDEX(Sheet4!$G:$G,MATCH(Sheet1!B604,Sheet4!$F:$F,0))+INDEX(Sheet4!$G:$G,MATCH(Sheet1!C604,Sheet4!$F:$F,0))+INDEX(Sheet4!$G:$G,MATCH(Sheet1!D604,Sheet4!$F:$F,0))+INDEX(Sheet4!$G:$G,MATCH(Sheet1!E604,Sheet4!$F:$F,0))+INDEX(Sheet4!$G:$G,MATCH(Sheet1!F604,Sheet4!$F:$F,0))+INDEX(Sheet4!$G:$G,MATCH(Sheet1!G604,Sheet4!$F:$F,0))+INDEX(Sheet4!$G:$G,MATCH(Sheet1!H604,Sheet4!$F:$F,0))+INDEX(Sheet4!$G:$G,MATCH(Sheet1!I604,Sheet4!$F:$F,0))+INDEX(Sheet4!$G:$G,MATCH(Sheet1!J604,Sheet4!$F:$F,0)),"")</f>
        <v/>
      </c>
      <c r="AF604">
        <f si="171" t="shared"/>
        <v>0</v>
      </c>
      <c r="AH604">
        <v>581</v>
      </c>
      <c r="AI604" t="str">
        <f si="170" t="shared"/>
        <v>Ben SimmonsLandry ShametDevin BookerMonte MorrisTaurean PrinceCorey BrewerKenneth FariedJosh JacksonKarl-Anthony Towns</v>
      </c>
      <c r="AJ604">
        <f si="172" t="shared"/>
        <v>0</v>
      </c>
      <c r="AK604">
        <f si="173" t="shared"/>
        <v>0</v>
      </c>
      <c r="AL604">
        <f si="174" t="shared"/>
        <v>0</v>
      </c>
      <c r="AM604">
        <f si="175" t="shared"/>
        <v>0</v>
      </c>
      <c r="AN604">
        <f si="176" t="shared"/>
        <v>0</v>
      </c>
      <c r="AO604">
        <f si="177" t="shared"/>
        <v>0</v>
      </c>
      <c r="AP604">
        <f si="178" t="shared"/>
        <v>0</v>
      </c>
      <c r="AQ604">
        <f si="179" t="shared"/>
        <v>0</v>
      </c>
      <c r="AR604">
        <f si="180" t="shared"/>
        <v>0</v>
      </c>
      <c r="AS604">
        <f si="181" t="shared"/>
        <v>0</v>
      </c>
      <c r="AU604" t="str">
        <f>IFERROR(VLOOKUP(C604,Results!$A$2:$B$240,2,FALSE)+VLOOKUP(D604,Results!$A$2:$B$240,2,FALSE)+VLOOKUP(E604,Results!$A$2:$B$240,2,FALSE)+VLOOKUP(F604,Results!$A$2:$B$240,2,FALSE)+VLOOKUP(G604,Results!$A$2:$B$240,2,FALSE)+VLOOKUP(H604,Results!$A$2:$B$240,2,FALSE)+VLOOKUP(I604,Results!$A$2:$B$240,2,FALSE)+VLOOKUP(J604,Results!$A$2:$B$240,2,FALSE)+VLOOKUP(B604,Results!$A$2:$B$240,2,FALSE)-MIN(VLOOKUP(C604,Results!$A$2:$B$240,2,FALSE),VLOOKUP(D604,Results!$A$2:$B$240,2,FALSE),VLOOKUP(E604,Results!$A$2:$B$240,2,FALSE),VLOOKUP(F604,Results!$A$2:$B$240,2,FALSE),VLOOKUP(G604,Results!$A$2:$B$240,2,FALSE),VLOOKUP(H604,Results!$A$2:$B$240,2,FALSE),VLOOKUP(I604,Results!$A$2:$B$240,2,FALSE),VLOOKUP(J604,Results!$A$2:$B$240,2,FALSE),VLOOKUP(B604,Results!$A$2:$B$240,2,FALSE)),"")</f>
        <v/>
      </c>
    </row>
    <row customHeight="1" ht="18.75" r="605" spans="2:47" x14ac:dyDescent="0.3">
      <c r="B605" t="s">
        <v>166</v>
      </c>
      <c r="C605" t="s">
        <v>171</v>
      </c>
      <c r="D605" t="s">
        <v>173</v>
      </c>
      <c r="E605" t="s">
        <v>146</v>
      </c>
      <c r="F605" t="s">
        <v>150</v>
      </c>
      <c r="G605" t="s">
        <v>159</v>
      </c>
      <c r="H605" t="s">
        <v>92</v>
      </c>
      <c r="I605" t="s">
        <v>181</v>
      </c>
      <c r="J605" t="s">
        <v>186</v>
      </c>
      <c r="K605" t="n">
        <v>13.0</v>
      </c>
      <c r="L605" s="30">
        <f si="168" t="shared"/>
        <v>0</v>
      </c>
      <c r="M605" s="6"/>
      <c r="N605" s="35" t="str">
        <f si="169" t="shared"/>
        <v/>
      </c>
      <c r="O605" s="59">
        <f>(IF(ISNUMBER(MATCH(B605,Sheet4!$K$92:$K$101,0)),1,0)+IF(ISNUMBER(MATCH(C605,Sheet4!$K$92:$K$101,0)),1,0)+IF(ISNUMBER(MATCH(D605,Sheet4!$K$92:$K$101,0)),1,0)+IF(ISNUMBER(MATCH(E605,Sheet4!$K$92:$K$101,0)),1,0)+IF(ISNUMBER(MATCH(F605,Sheet4!$K$92:$K$101,0)),1,0)+IF(ISNUMBER(MATCH(G605,Sheet4!$K$92:$K$101,0)),1,0)+IF(ISNUMBER(MATCH(H605,Sheet4!$K$92:$K$101,0)),1,0)+IF(ISNUMBER(MATCH(I605,Sheet4!$K$92:$K$101,0)),1,0)+IF(ISNUMBER(MATCH(J605,Sheet4!$K$92:$K$101,0)),1,0))
-
(IF(ISNUMBER(MATCH(B605,Sheet4!$F$2:$F$11,0)),1,0)+IF(ISNUMBER(MATCH(C605,Sheet4!$F$2:$F$11,0)),1,0)+IF(ISNUMBER(MATCH(D605,Sheet4!$F$2:$F$11,0)),1,0)+IF(ISNUMBER(MATCH(E605,Sheet4!$F$2:$F$11,0)),1,0)+IF(ISNUMBER(MATCH(F605,Sheet4!$F$2:$F$11,0)),1,0)+IF(ISNUMBER(MATCH(G605,Sheet4!$F$2:$F$11,0)),1,0)+IF(ISNUMBER(MATCH(H605,Sheet4!$F$2:$F$11,0)),1,0)+IF(ISNUMBER(MATCH(I605,Sheet4!$F$2:$F$11,0)),1,0)+IF(ISNUMBER(MATCH(J605,Sheet4!$F$2:$F$11,0)),1,0))</f>
        <v>0</v>
      </c>
      <c r="P605" s="40" t="str">
        <f>IFERROR(INDEX(Sheet4!$G:$G,MATCH(Sheet1!B605,Sheet4!$F:$F,0))+INDEX(Sheet4!$G:$G,MATCH(Sheet1!C605,Sheet4!$F:$F,0))+INDEX(Sheet4!$G:$G,MATCH(Sheet1!D605,Sheet4!$F:$F,0))+INDEX(Sheet4!$G:$G,MATCH(Sheet1!E605,Sheet4!$F:$F,0))+INDEX(Sheet4!$G:$G,MATCH(Sheet1!F605,Sheet4!$F:$F,0))+INDEX(Sheet4!$G:$G,MATCH(Sheet1!G605,Sheet4!$F:$F,0))+INDEX(Sheet4!$G:$G,MATCH(Sheet1!H605,Sheet4!$F:$F,0))+INDEX(Sheet4!$G:$G,MATCH(Sheet1!I605,Sheet4!$F:$F,0))+INDEX(Sheet4!$G:$G,MATCH(Sheet1!J605,Sheet4!$F:$F,0)),"")</f>
        <v/>
      </c>
      <c r="AF605">
        <f si="171" t="shared"/>
        <v>0</v>
      </c>
      <c r="AH605">
        <v>582</v>
      </c>
      <c r="AI605" t="str">
        <f si="170" t="shared"/>
        <v>Ben SimmonsJeremy LinJimmy ButlerMonte MorrisWill BartonKelly OubreJosh JacksonPaul MillsapRudy Gobert</v>
      </c>
      <c r="AJ605">
        <f si="172" t="shared"/>
        <v>0</v>
      </c>
      <c r="AK605">
        <f si="173" t="shared"/>
        <v>0</v>
      </c>
      <c r="AL605">
        <f si="174" t="shared"/>
        <v>0</v>
      </c>
      <c r="AM605">
        <f si="175" t="shared"/>
        <v>0</v>
      </c>
      <c r="AN605">
        <f si="176" t="shared"/>
        <v>0</v>
      </c>
      <c r="AO605">
        <f si="177" t="shared"/>
        <v>0</v>
      </c>
      <c r="AP605">
        <f si="178" t="shared"/>
        <v>0</v>
      </c>
      <c r="AQ605">
        <f si="179" t="shared"/>
        <v>0</v>
      </c>
      <c r="AR605">
        <f si="180" t="shared"/>
        <v>0</v>
      </c>
      <c r="AS605">
        <f si="181" t="shared"/>
        <v>0</v>
      </c>
      <c r="AU605" t="str">
        <f>IFERROR(VLOOKUP(C605,Results!$A$2:$B$240,2,FALSE)+VLOOKUP(D605,Results!$A$2:$B$240,2,FALSE)+VLOOKUP(E605,Results!$A$2:$B$240,2,FALSE)+VLOOKUP(F605,Results!$A$2:$B$240,2,FALSE)+VLOOKUP(G605,Results!$A$2:$B$240,2,FALSE)+VLOOKUP(H605,Results!$A$2:$B$240,2,FALSE)+VLOOKUP(I605,Results!$A$2:$B$240,2,FALSE)+VLOOKUP(J605,Results!$A$2:$B$240,2,FALSE)+VLOOKUP(B605,Results!$A$2:$B$240,2,FALSE)-MIN(VLOOKUP(C605,Results!$A$2:$B$240,2,FALSE),VLOOKUP(D605,Results!$A$2:$B$240,2,FALSE),VLOOKUP(E605,Results!$A$2:$B$240,2,FALSE),VLOOKUP(F605,Results!$A$2:$B$240,2,FALSE),VLOOKUP(G605,Results!$A$2:$B$240,2,FALSE),VLOOKUP(H605,Results!$A$2:$B$240,2,FALSE),VLOOKUP(I605,Results!$A$2:$B$240,2,FALSE),VLOOKUP(J605,Results!$A$2:$B$240,2,FALSE),VLOOKUP(B605,Results!$A$2:$B$240,2,FALSE)),"")</f>
        <v/>
      </c>
    </row>
    <row customHeight="1" ht="18.75" r="606" spans="2:47" x14ac:dyDescent="0.3">
      <c r="B606" t="s">
        <v>166</v>
      </c>
      <c r="C606" t="s">
        <v>95</v>
      </c>
      <c r="D606" t="s">
        <v>146</v>
      </c>
      <c r="E606" t="s">
        <v>112</v>
      </c>
      <c r="F606" t="s">
        <v>177</v>
      </c>
      <c r="G606" t="s">
        <v>159</v>
      </c>
      <c r="H606" t="s">
        <v>93</v>
      </c>
      <c r="I606" t="s">
        <v>181</v>
      </c>
      <c r="J606" t="s">
        <v>188</v>
      </c>
      <c r="K606" t="n">
        <v>13.0</v>
      </c>
      <c r="L606" s="30">
        <f si="168" t="shared"/>
        <v>0</v>
      </c>
      <c r="M606" s="6"/>
      <c r="N606" s="35" t="str">
        <f si="169" t="shared"/>
        <v/>
      </c>
      <c r="O606" s="59">
        <f>(IF(ISNUMBER(MATCH(B606,Sheet4!$K$92:$K$101,0)),1,0)+IF(ISNUMBER(MATCH(C606,Sheet4!$K$92:$K$101,0)),1,0)+IF(ISNUMBER(MATCH(D606,Sheet4!$K$92:$K$101,0)),1,0)+IF(ISNUMBER(MATCH(E606,Sheet4!$K$92:$K$101,0)),1,0)+IF(ISNUMBER(MATCH(F606,Sheet4!$K$92:$K$101,0)),1,0)+IF(ISNUMBER(MATCH(G606,Sheet4!$K$92:$K$101,0)),1,0)+IF(ISNUMBER(MATCH(H606,Sheet4!$K$92:$K$101,0)),1,0)+IF(ISNUMBER(MATCH(I606,Sheet4!$K$92:$K$101,0)),1,0)+IF(ISNUMBER(MATCH(J606,Sheet4!$K$92:$K$101,0)),1,0))
-
(IF(ISNUMBER(MATCH(B606,Sheet4!$F$2:$F$11,0)),1,0)+IF(ISNUMBER(MATCH(C606,Sheet4!$F$2:$F$11,0)),1,0)+IF(ISNUMBER(MATCH(D606,Sheet4!$F$2:$F$11,0)),1,0)+IF(ISNUMBER(MATCH(E606,Sheet4!$F$2:$F$11,0)),1,0)+IF(ISNUMBER(MATCH(F606,Sheet4!$F$2:$F$11,0)),1,0)+IF(ISNUMBER(MATCH(G606,Sheet4!$F$2:$F$11,0)),1,0)+IF(ISNUMBER(MATCH(H606,Sheet4!$F$2:$F$11,0)),1,0)+IF(ISNUMBER(MATCH(I606,Sheet4!$F$2:$F$11,0)),1,0)+IF(ISNUMBER(MATCH(J606,Sheet4!$F$2:$F$11,0)),1,0))</f>
        <v>0</v>
      </c>
      <c r="P606" s="40" t="str">
        <f>IFERROR(INDEX(Sheet4!$G:$G,MATCH(Sheet1!B606,Sheet4!$F:$F,0))+INDEX(Sheet4!$G:$G,MATCH(Sheet1!C606,Sheet4!$F:$F,0))+INDEX(Sheet4!$G:$G,MATCH(Sheet1!D606,Sheet4!$F:$F,0))+INDEX(Sheet4!$G:$G,MATCH(Sheet1!E606,Sheet4!$F:$F,0))+INDEX(Sheet4!$G:$G,MATCH(Sheet1!F606,Sheet4!$F:$F,0))+INDEX(Sheet4!$G:$G,MATCH(Sheet1!G606,Sheet4!$F:$F,0))+INDEX(Sheet4!$G:$G,MATCH(Sheet1!H606,Sheet4!$F:$F,0))+INDEX(Sheet4!$G:$G,MATCH(Sheet1!I606,Sheet4!$F:$F,0))+INDEX(Sheet4!$G:$G,MATCH(Sheet1!J606,Sheet4!$F:$F,0)),"")</f>
        <v/>
      </c>
      <c r="AF606">
        <f si="171" t="shared"/>
        <v>0</v>
      </c>
      <c r="AH606">
        <v>583</v>
      </c>
      <c r="AI606" t="str">
        <f si="170" t="shared"/>
        <v>De'Aaron FoxIsaiah CanaanJimmy ButlerMonte MorrisWill BartonKelly OubreMarvin BagleyPaul MillsapNikola Jokic</v>
      </c>
      <c r="AJ606">
        <f si="172" t="shared"/>
        <v>0</v>
      </c>
      <c r="AK606">
        <f si="173" t="shared"/>
        <v>0</v>
      </c>
      <c r="AL606">
        <f si="174" t="shared"/>
        <v>0</v>
      </c>
      <c r="AM606">
        <f si="175" t="shared"/>
        <v>0</v>
      </c>
      <c r="AN606">
        <f si="176" t="shared"/>
        <v>0</v>
      </c>
      <c r="AO606">
        <f si="177" t="shared"/>
        <v>0</v>
      </c>
      <c r="AP606">
        <f si="178" t="shared"/>
        <v>0</v>
      </c>
      <c r="AQ606">
        <f si="179" t="shared"/>
        <v>0</v>
      </c>
      <c r="AR606">
        <f si="180" t="shared"/>
        <v>0</v>
      </c>
      <c r="AS606">
        <f si="181" t="shared"/>
        <v>0</v>
      </c>
      <c r="AU606" t="str">
        <f>IFERROR(VLOOKUP(C606,Results!$A$2:$B$240,2,FALSE)+VLOOKUP(D606,Results!$A$2:$B$240,2,FALSE)+VLOOKUP(E606,Results!$A$2:$B$240,2,FALSE)+VLOOKUP(F606,Results!$A$2:$B$240,2,FALSE)+VLOOKUP(G606,Results!$A$2:$B$240,2,FALSE)+VLOOKUP(H606,Results!$A$2:$B$240,2,FALSE)+VLOOKUP(I606,Results!$A$2:$B$240,2,FALSE)+VLOOKUP(J606,Results!$A$2:$B$240,2,FALSE)+VLOOKUP(B606,Results!$A$2:$B$240,2,FALSE)-MIN(VLOOKUP(C606,Results!$A$2:$B$240,2,FALSE),VLOOKUP(D606,Results!$A$2:$B$240,2,FALSE),VLOOKUP(E606,Results!$A$2:$B$240,2,FALSE),VLOOKUP(F606,Results!$A$2:$B$240,2,FALSE),VLOOKUP(G606,Results!$A$2:$B$240,2,FALSE),VLOOKUP(H606,Results!$A$2:$B$240,2,FALSE),VLOOKUP(I606,Results!$A$2:$B$240,2,FALSE),VLOOKUP(J606,Results!$A$2:$B$240,2,FALSE),VLOOKUP(B606,Results!$A$2:$B$240,2,FALSE)),"")</f>
        <v/>
      </c>
    </row>
    <row customHeight="1" ht="18.75" r="607" spans="2:47" x14ac:dyDescent="0.3">
      <c r="B607" t="s">
        <v>108</v>
      </c>
      <c r="C607" t="s">
        <v>167</v>
      </c>
      <c r="D607" t="s">
        <v>172</v>
      </c>
      <c r="E607" t="s">
        <v>146</v>
      </c>
      <c r="F607" t="s">
        <v>150</v>
      </c>
      <c r="G607" t="s">
        <v>159</v>
      </c>
      <c r="H607" t="s">
        <v>92</v>
      </c>
      <c r="I607" t="s">
        <v>181</v>
      </c>
      <c r="J607" t="s">
        <v>188</v>
      </c>
      <c r="K607" t="n">
        <v>13.0</v>
      </c>
      <c r="L607" s="30">
        <f si="168" t="shared"/>
        <v>0</v>
      </c>
      <c r="M607" s="6"/>
      <c r="N607" s="35" t="str">
        <f si="169" t="shared"/>
        <v/>
      </c>
      <c r="O607" s="59">
        <f>(IF(ISNUMBER(MATCH(B607,Sheet4!$K$92:$K$101,0)),1,0)+IF(ISNUMBER(MATCH(C607,Sheet4!$K$92:$K$101,0)),1,0)+IF(ISNUMBER(MATCH(D607,Sheet4!$K$92:$K$101,0)),1,0)+IF(ISNUMBER(MATCH(E607,Sheet4!$K$92:$K$101,0)),1,0)+IF(ISNUMBER(MATCH(F607,Sheet4!$K$92:$K$101,0)),1,0)+IF(ISNUMBER(MATCH(G607,Sheet4!$K$92:$K$101,0)),1,0)+IF(ISNUMBER(MATCH(H607,Sheet4!$K$92:$K$101,0)),1,0)+IF(ISNUMBER(MATCH(I607,Sheet4!$K$92:$K$101,0)),1,0)+IF(ISNUMBER(MATCH(J607,Sheet4!$K$92:$K$101,0)),1,0))
-
(IF(ISNUMBER(MATCH(B607,Sheet4!$F$2:$F$11,0)),1,0)+IF(ISNUMBER(MATCH(C607,Sheet4!$F$2:$F$11,0)),1,0)+IF(ISNUMBER(MATCH(D607,Sheet4!$F$2:$F$11,0)),1,0)+IF(ISNUMBER(MATCH(E607,Sheet4!$F$2:$F$11,0)),1,0)+IF(ISNUMBER(MATCH(F607,Sheet4!$F$2:$F$11,0)),1,0)+IF(ISNUMBER(MATCH(G607,Sheet4!$F$2:$F$11,0)),1,0)+IF(ISNUMBER(MATCH(H607,Sheet4!$F$2:$F$11,0)),1,0)+IF(ISNUMBER(MATCH(I607,Sheet4!$F$2:$F$11,0)),1,0)+IF(ISNUMBER(MATCH(J607,Sheet4!$F$2:$F$11,0)),1,0))</f>
        <v>0</v>
      </c>
      <c r="P607" s="40" t="str">
        <f>IFERROR(INDEX(Sheet4!$G:$G,MATCH(Sheet1!B607,Sheet4!$F:$F,0))+INDEX(Sheet4!$G:$G,MATCH(Sheet1!C607,Sheet4!$F:$F,0))+INDEX(Sheet4!$G:$G,MATCH(Sheet1!D607,Sheet4!$F:$F,0))+INDEX(Sheet4!$G:$G,MATCH(Sheet1!E607,Sheet4!$F:$F,0))+INDEX(Sheet4!$G:$G,MATCH(Sheet1!F607,Sheet4!$F:$F,0))+INDEX(Sheet4!$G:$G,MATCH(Sheet1!G607,Sheet4!$F:$F,0))+INDEX(Sheet4!$G:$G,MATCH(Sheet1!H607,Sheet4!$F:$F,0))+INDEX(Sheet4!$G:$G,MATCH(Sheet1!I607,Sheet4!$F:$F,0))+INDEX(Sheet4!$G:$G,MATCH(Sheet1!J607,Sheet4!$F:$F,0)),"")</f>
        <v/>
      </c>
      <c r="AF607">
        <f si="171" t="shared"/>
        <v>0</v>
      </c>
      <c r="AH607">
        <v>584</v>
      </c>
      <c r="AI607" t="str">
        <f si="170" t="shared"/>
        <v>Ben SimmonsIsaiah CanaanAndrew WigginsMonte MorrisWill BartonKelly OubreJosh JacksonDerrick FavorsNikola Jokic</v>
      </c>
      <c r="AJ607">
        <f si="172" t="shared"/>
        <v>0</v>
      </c>
      <c r="AK607">
        <f si="173" t="shared"/>
        <v>0</v>
      </c>
      <c r="AL607">
        <f si="174" t="shared"/>
        <v>0</v>
      </c>
      <c r="AM607">
        <f si="175" t="shared"/>
        <v>0</v>
      </c>
      <c r="AN607">
        <f si="176" t="shared"/>
        <v>0</v>
      </c>
      <c r="AO607">
        <f si="177" t="shared"/>
        <v>0</v>
      </c>
      <c r="AP607">
        <f si="178" t="shared"/>
        <v>0</v>
      </c>
      <c r="AQ607">
        <f si="179" t="shared"/>
        <v>0</v>
      </c>
      <c r="AR607">
        <f si="180" t="shared"/>
        <v>0</v>
      </c>
      <c r="AS607">
        <f si="181" t="shared"/>
        <v>0</v>
      </c>
      <c r="AU607" t="str">
        <f>IFERROR(VLOOKUP(C607,Results!$A$2:$B$240,2,FALSE)+VLOOKUP(D607,Results!$A$2:$B$240,2,FALSE)+VLOOKUP(E607,Results!$A$2:$B$240,2,FALSE)+VLOOKUP(F607,Results!$A$2:$B$240,2,FALSE)+VLOOKUP(G607,Results!$A$2:$B$240,2,FALSE)+VLOOKUP(H607,Results!$A$2:$B$240,2,FALSE)+VLOOKUP(I607,Results!$A$2:$B$240,2,FALSE)+VLOOKUP(J607,Results!$A$2:$B$240,2,FALSE)+VLOOKUP(B607,Results!$A$2:$B$240,2,FALSE)-MIN(VLOOKUP(C607,Results!$A$2:$B$240,2,FALSE),VLOOKUP(D607,Results!$A$2:$B$240,2,FALSE),VLOOKUP(E607,Results!$A$2:$B$240,2,FALSE),VLOOKUP(F607,Results!$A$2:$B$240,2,FALSE),VLOOKUP(G607,Results!$A$2:$B$240,2,FALSE),VLOOKUP(H607,Results!$A$2:$B$240,2,FALSE),VLOOKUP(I607,Results!$A$2:$B$240,2,FALSE),VLOOKUP(J607,Results!$A$2:$B$240,2,FALSE),VLOOKUP(B607,Results!$A$2:$B$240,2,FALSE)),"")</f>
        <v/>
      </c>
    </row>
    <row customHeight="1" ht="18.75" r="608" spans="2:47" x14ac:dyDescent="0.3">
      <c r="B608" t="s">
        <v>166</v>
      </c>
      <c r="C608" t="s">
        <v>108</v>
      </c>
      <c r="D608" t="s">
        <v>146</v>
      </c>
      <c r="E608" t="s">
        <v>149</v>
      </c>
      <c r="F608" t="s">
        <v>150</v>
      </c>
      <c r="G608" t="s">
        <v>114</v>
      </c>
      <c r="H608" t="s">
        <v>153</v>
      </c>
      <c r="I608" t="s">
        <v>92</v>
      </c>
      <c r="J608" t="s">
        <v>186</v>
      </c>
      <c r="K608" t="n">
        <v>13.0</v>
      </c>
      <c r="L608" s="30">
        <f si="168" t="shared"/>
        <v>0</v>
      </c>
      <c r="M608" s="6"/>
      <c r="N608" s="35" t="str">
        <f si="169" t="shared"/>
        <v/>
      </c>
      <c r="O608" s="59">
        <f>(IF(ISNUMBER(MATCH(B608,Sheet4!$K$92:$K$101,0)),1,0)+IF(ISNUMBER(MATCH(C608,Sheet4!$K$92:$K$101,0)),1,0)+IF(ISNUMBER(MATCH(D608,Sheet4!$K$92:$K$101,0)),1,0)+IF(ISNUMBER(MATCH(E608,Sheet4!$K$92:$K$101,0)),1,0)+IF(ISNUMBER(MATCH(F608,Sheet4!$K$92:$K$101,0)),1,0)+IF(ISNUMBER(MATCH(G608,Sheet4!$K$92:$K$101,0)),1,0)+IF(ISNUMBER(MATCH(H608,Sheet4!$K$92:$K$101,0)),1,0)+IF(ISNUMBER(MATCH(I608,Sheet4!$K$92:$K$101,0)),1,0)+IF(ISNUMBER(MATCH(J608,Sheet4!$K$92:$K$101,0)),1,0))
-
(IF(ISNUMBER(MATCH(B608,Sheet4!$F$2:$F$11,0)),1,0)+IF(ISNUMBER(MATCH(C608,Sheet4!$F$2:$F$11,0)),1,0)+IF(ISNUMBER(MATCH(D608,Sheet4!$F$2:$F$11,0)),1,0)+IF(ISNUMBER(MATCH(E608,Sheet4!$F$2:$F$11,0)),1,0)+IF(ISNUMBER(MATCH(F608,Sheet4!$F$2:$F$11,0)),1,0)+IF(ISNUMBER(MATCH(G608,Sheet4!$F$2:$F$11,0)),1,0)+IF(ISNUMBER(MATCH(H608,Sheet4!$F$2:$F$11,0)),1,0)+IF(ISNUMBER(MATCH(I608,Sheet4!$F$2:$F$11,0)),1,0)+IF(ISNUMBER(MATCH(J608,Sheet4!$F$2:$F$11,0)),1,0))</f>
        <v>0</v>
      </c>
      <c r="P608" s="40" t="str">
        <f>IFERROR(INDEX(Sheet4!$G:$G,MATCH(Sheet1!B608,Sheet4!$F:$F,0))+INDEX(Sheet4!$G:$G,MATCH(Sheet1!C608,Sheet4!$F:$F,0))+INDEX(Sheet4!$G:$G,MATCH(Sheet1!D608,Sheet4!$F:$F,0))+INDEX(Sheet4!$G:$G,MATCH(Sheet1!E608,Sheet4!$F:$F,0))+INDEX(Sheet4!$G:$G,MATCH(Sheet1!F608,Sheet4!$F:$F,0))+INDEX(Sheet4!$G:$G,MATCH(Sheet1!G608,Sheet4!$F:$F,0))+INDEX(Sheet4!$G:$G,MATCH(Sheet1!H608,Sheet4!$F:$F,0))+INDEX(Sheet4!$G:$G,MATCH(Sheet1!I608,Sheet4!$F:$F,0))+INDEX(Sheet4!$G:$G,MATCH(Sheet1!J608,Sheet4!$F:$F,0)),"")</f>
        <v/>
      </c>
      <c r="AF608">
        <f si="171" t="shared"/>
        <v>0</v>
      </c>
      <c r="AH608">
        <v>585</v>
      </c>
      <c r="AI608" t="str">
        <f si="170" t="shared"/>
        <v>Ben SimmonsDe'Aaron FoxJimmy ButlerMonte MorrisMikal BridgesGerald GreenPaul MillsapRichaun HolmesKarl-Anthony Towns</v>
      </c>
      <c r="AJ608">
        <f si="172" t="shared"/>
        <v>0</v>
      </c>
      <c r="AK608">
        <f si="173" t="shared"/>
        <v>0</v>
      </c>
      <c r="AL608">
        <f si="174" t="shared"/>
        <v>0</v>
      </c>
      <c r="AM608">
        <f si="175" t="shared"/>
        <v>0</v>
      </c>
      <c r="AN608">
        <f si="176" t="shared"/>
        <v>0</v>
      </c>
      <c r="AO608">
        <f si="177" t="shared"/>
        <v>0</v>
      </c>
      <c r="AP608">
        <f si="178" t="shared"/>
        <v>0</v>
      </c>
      <c r="AQ608">
        <f si="179" t="shared"/>
        <v>0</v>
      </c>
      <c r="AR608">
        <f si="180" t="shared"/>
        <v>0</v>
      </c>
      <c r="AS608">
        <f si="181" t="shared"/>
        <v>0</v>
      </c>
      <c r="AU608" t="str">
        <f>IFERROR(VLOOKUP(C608,Results!$A$2:$B$240,2,FALSE)+VLOOKUP(D608,Results!$A$2:$B$240,2,FALSE)+VLOOKUP(E608,Results!$A$2:$B$240,2,FALSE)+VLOOKUP(F608,Results!$A$2:$B$240,2,FALSE)+VLOOKUP(G608,Results!$A$2:$B$240,2,FALSE)+VLOOKUP(H608,Results!$A$2:$B$240,2,FALSE)+VLOOKUP(I608,Results!$A$2:$B$240,2,FALSE)+VLOOKUP(J608,Results!$A$2:$B$240,2,FALSE)+VLOOKUP(B608,Results!$A$2:$B$240,2,FALSE)-MIN(VLOOKUP(C608,Results!$A$2:$B$240,2,FALSE),VLOOKUP(D608,Results!$A$2:$B$240,2,FALSE),VLOOKUP(E608,Results!$A$2:$B$240,2,FALSE),VLOOKUP(F608,Results!$A$2:$B$240,2,FALSE),VLOOKUP(G608,Results!$A$2:$B$240,2,FALSE),VLOOKUP(H608,Results!$A$2:$B$240,2,FALSE),VLOOKUP(I608,Results!$A$2:$B$240,2,FALSE),VLOOKUP(J608,Results!$A$2:$B$240,2,FALSE),VLOOKUP(B608,Results!$A$2:$B$240,2,FALSE)),"")</f>
        <v/>
      </c>
    </row>
    <row customHeight="1" ht="18.75" r="609" spans="2:47" x14ac:dyDescent="0.3">
      <c r="B609" t="s">
        <v>108</v>
      </c>
      <c r="C609" t="s">
        <v>170</v>
      </c>
      <c r="D609" t="s">
        <v>145</v>
      </c>
      <c r="E609" t="s">
        <v>146</v>
      </c>
      <c r="F609" t="s">
        <v>177</v>
      </c>
      <c r="G609" t="s">
        <v>90</v>
      </c>
      <c r="H609" t="s">
        <v>153</v>
      </c>
      <c r="I609" t="s">
        <v>181</v>
      </c>
      <c r="J609" t="s">
        <v>187</v>
      </c>
      <c r="K609" t="n">
        <v>13.0</v>
      </c>
      <c r="L609" s="30">
        <f si="168" t="shared"/>
        <v>0</v>
      </c>
      <c r="M609" s="6"/>
      <c r="N609" s="35" t="str">
        <f si="169" t="shared"/>
        <v/>
      </c>
      <c r="O609" s="59">
        <f>(IF(ISNUMBER(MATCH(B609,Sheet4!$K$92:$K$101,0)),1,0)+IF(ISNUMBER(MATCH(C609,Sheet4!$K$92:$K$101,0)),1,0)+IF(ISNUMBER(MATCH(D609,Sheet4!$K$92:$K$101,0)),1,0)+IF(ISNUMBER(MATCH(E609,Sheet4!$K$92:$K$101,0)),1,0)+IF(ISNUMBER(MATCH(F609,Sheet4!$K$92:$K$101,0)),1,0)+IF(ISNUMBER(MATCH(G609,Sheet4!$K$92:$K$101,0)),1,0)+IF(ISNUMBER(MATCH(H609,Sheet4!$K$92:$K$101,0)),1,0)+IF(ISNUMBER(MATCH(I609,Sheet4!$K$92:$K$101,0)),1,0)+IF(ISNUMBER(MATCH(J609,Sheet4!$K$92:$K$101,0)),1,0))
-
(IF(ISNUMBER(MATCH(B609,Sheet4!$F$2:$F$11,0)),1,0)+IF(ISNUMBER(MATCH(C609,Sheet4!$F$2:$F$11,0)),1,0)+IF(ISNUMBER(MATCH(D609,Sheet4!$F$2:$F$11,0)),1,0)+IF(ISNUMBER(MATCH(E609,Sheet4!$F$2:$F$11,0)),1,0)+IF(ISNUMBER(MATCH(F609,Sheet4!$F$2:$F$11,0)),1,0)+IF(ISNUMBER(MATCH(G609,Sheet4!$F$2:$F$11,0)),1,0)+IF(ISNUMBER(MATCH(H609,Sheet4!$F$2:$F$11,0)),1,0)+IF(ISNUMBER(MATCH(I609,Sheet4!$F$2:$F$11,0)),1,0)+IF(ISNUMBER(MATCH(J609,Sheet4!$F$2:$F$11,0)),1,0))</f>
        <v>0</v>
      </c>
      <c r="P609" s="40" t="str">
        <f>IFERROR(INDEX(Sheet4!$G:$G,MATCH(Sheet1!B609,Sheet4!$F:$F,0))+INDEX(Sheet4!$G:$G,MATCH(Sheet1!C609,Sheet4!$F:$F,0))+INDEX(Sheet4!$G:$G,MATCH(Sheet1!D609,Sheet4!$F:$F,0))+INDEX(Sheet4!$G:$G,MATCH(Sheet1!E609,Sheet4!$F:$F,0))+INDEX(Sheet4!$G:$G,MATCH(Sheet1!F609,Sheet4!$F:$F,0))+INDEX(Sheet4!$G:$G,MATCH(Sheet1!G609,Sheet4!$F:$F,0))+INDEX(Sheet4!$G:$G,MATCH(Sheet1!H609,Sheet4!$F:$F,0))+INDEX(Sheet4!$G:$G,MATCH(Sheet1!I609,Sheet4!$F:$F,0))+INDEX(Sheet4!$G:$G,MATCH(Sheet1!J609,Sheet4!$F:$F,0)),"")</f>
        <v/>
      </c>
      <c r="AF609">
        <f si="171" t="shared"/>
        <v>0</v>
      </c>
      <c r="AH609">
        <v>586</v>
      </c>
      <c r="AI609" t="str">
        <f si="170" t="shared"/>
        <v>T.J. McConnellIsaiah CanaanDevin BookerJimmy ButlerKelly OubreJoe InglesKenneth FariedJosh JacksonRudy Gobert</v>
      </c>
      <c r="AJ609">
        <f si="172" t="shared"/>
        <v>0</v>
      </c>
      <c r="AK609">
        <f si="173" t="shared"/>
        <v>0</v>
      </c>
      <c r="AL609">
        <f si="174" t="shared"/>
        <v>0</v>
      </c>
      <c r="AM609">
        <f si="175" t="shared"/>
        <v>0</v>
      </c>
      <c r="AN609">
        <f si="176" t="shared"/>
        <v>0</v>
      </c>
      <c r="AO609">
        <f si="177" t="shared"/>
        <v>0</v>
      </c>
      <c r="AP609">
        <f si="178" t="shared"/>
        <v>0</v>
      </c>
      <c r="AQ609">
        <f si="179" t="shared"/>
        <v>0</v>
      </c>
      <c r="AR609">
        <f si="180" t="shared"/>
        <v>0</v>
      </c>
      <c r="AS609">
        <f si="181" t="shared"/>
        <v>0</v>
      </c>
      <c r="AU609" t="str">
        <f>IFERROR(VLOOKUP(C609,Results!$A$2:$B$240,2,FALSE)+VLOOKUP(D609,Results!$A$2:$B$240,2,FALSE)+VLOOKUP(E609,Results!$A$2:$B$240,2,FALSE)+VLOOKUP(F609,Results!$A$2:$B$240,2,FALSE)+VLOOKUP(G609,Results!$A$2:$B$240,2,FALSE)+VLOOKUP(H609,Results!$A$2:$B$240,2,FALSE)+VLOOKUP(I609,Results!$A$2:$B$240,2,FALSE)+VLOOKUP(J609,Results!$A$2:$B$240,2,FALSE)+VLOOKUP(B609,Results!$A$2:$B$240,2,FALSE)-MIN(VLOOKUP(C609,Results!$A$2:$B$240,2,FALSE),VLOOKUP(D609,Results!$A$2:$B$240,2,FALSE),VLOOKUP(E609,Results!$A$2:$B$240,2,FALSE),VLOOKUP(F609,Results!$A$2:$B$240,2,FALSE),VLOOKUP(G609,Results!$A$2:$B$240,2,FALSE),VLOOKUP(H609,Results!$A$2:$B$240,2,FALSE),VLOOKUP(I609,Results!$A$2:$B$240,2,FALSE),VLOOKUP(J609,Results!$A$2:$B$240,2,FALSE),VLOOKUP(B609,Results!$A$2:$B$240,2,FALSE)),"")</f>
        <v/>
      </c>
    </row>
    <row customHeight="1" ht="18.75" r="610" spans="2:47" x14ac:dyDescent="0.3">
      <c r="B610" t="s">
        <v>87</v>
      </c>
      <c r="C610" t="s">
        <v>167</v>
      </c>
      <c r="D610" t="s">
        <v>173</v>
      </c>
      <c r="E610" t="s">
        <v>146</v>
      </c>
      <c r="F610" t="s">
        <v>177</v>
      </c>
      <c r="G610" t="s">
        <v>159</v>
      </c>
      <c r="H610" t="s">
        <v>153</v>
      </c>
      <c r="I610" t="s">
        <v>103</v>
      </c>
      <c r="J610" t="s">
        <v>186</v>
      </c>
      <c r="K610" t="n">
        <v>13.0</v>
      </c>
      <c r="L610" s="30">
        <f si="168" t="shared"/>
        <v>0</v>
      </c>
      <c r="M610" s="6"/>
      <c r="N610" s="35" t="str">
        <f si="169" t="shared"/>
        <v/>
      </c>
      <c r="O610" s="59">
        <f>(IF(ISNUMBER(MATCH(B610,Sheet4!$K$92:$K$101,0)),1,0)+IF(ISNUMBER(MATCH(C610,Sheet4!$K$92:$K$101,0)),1,0)+IF(ISNUMBER(MATCH(D610,Sheet4!$K$92:$K$101,0)),1,0)+IF(ISNUMBER(MATCH(E610,Sheet4!$K$92:$K$101,0)),1,0)+IF(ISNUMBER(MATCH(F610,Sheet4!$K$92:$K$101,0)),1,0)+IF(ISNUMBER(MATCH(G610,Sheet4!$K$92:$K$101,0)),1,0)+IF(ISNUMBER(MATCH(H610,Sheet4!$K$92:$K$101,0)),1,0)+IF(ISNUMBER(MATCH(I610,Sheet4!$K$92:$K$101,0)),1,0)+IF(ISNUMBER(MATCH(J610,Sheet4!$K$92:$K$101,0)),1,0))
-
(IF(ISNUMBER(MATCH(B610,Sheet4!$F$2:$F$11,0)),1,0)+IF(ISNUMBER(MATCH(C610,Sheet4!$F$2:$F$11,0)),1,0)+IF(ISNUMBER(MATCH(D610,Sheet4!$F$2:$F$11,0)),1,0)+IF(ISNUMBER(MATCH(E610,Sheet4!$F$2:$F$11,0)),1,0)+IF(ISNUMBER(MATCH(F610,Sheet4!$F$2:$F$11,0)),1,0)+IF(ISNUMBER(MATCH(G610,Sheet4!$F$2:$F$11,0)),1,0)+IF(ISNUMBER(MATCH(H610,Sheet4!$F$2:$F$11,0)),1,0)+IF(ISNUMBER(MATCH(I610,Sheet4!$F$2:$F$11,0)),1,0)+IF(ISNUMBER(MATCH(J610,Sheet4!$F$2:$F$11,0)),1,0))</f>
        <v>0</v>
      </c>
      <c r="P610" s="40" t="str">
        <f>IFERROR(INDEX(Sheet4!$G:$G,MATCH(Sheet1!B610,Sheet4!$F:$F,0))+INDEX(Sheet4!$G:$G,MATCH(Sheet1!C610,Sheet4!$F:$F,0))+INDEX(Sheet4!$G:$G,MATCH(Sheet1!D610,Sheet4!$F:$F,0))+INDEX(Sheet4!$G:$G,MATCH(Sheet1!E610,Sheet4!$F:$F,0))+INDEX(Sheet4!$G:$G,MATCH(Sheet1!F610,Sheet4!$F:$F,0))+INDEX(Sheet4!$G:$G,MATCH(Sheet1!G610,Sheet4!$F:$F,0))+INDEX(Sheet4!$G:$G,MATCH(Sheet1!H610,Sheet4!$F:$F,0))+INDEX(Sheet4!$G:$G,MATCH(Sheet1!I610,Sheet4!$F:$F,0))+INDEX(Sheet4!$G:$G,MATCH(Sheet1!J610,Sheet4!$F:$F,0)),"")</f>
        <v/>
      </c>
      <c r="AF610">
        <f si="171" t="shared"/>
        <v>0</v>
      </c>
      <c r="AH610">
        <v>587</v>
      </c>
      <c r="AI610" t="str">
        <f si="170" t="shared"/>
        <v>Ben SimmonsDe'Aaron FoxBuddy HieldMonte MorrisJoe InglesGerald GreenKenneth FariedPaul MillsapRudy Gobert</v>
      </c>
      <c r="AJ610">
        <f si="172" t="shared"/>
        <v>0</v>
      </c>
      <c r="AK610">
        <f si="173" t="shared"/>
        <v>0</v>
      </c>
      <c r="AL610">
        <f si="174" t="shared"/>
        <v>0</v>
      </c>
      <c r="AM610">
        <f si="175" t="shared"/>
        <v>0</v>
      </c>
      <c r="AN610">
        <f si="176" t="shared"/>
        <v>0</v>
      </c>
      <c r="AO610">
        <f si="177" t="shared"/>
        <v>0</v>
      </c>
      <c r="AP610">
        <f si="178" t="shared"/>
        <v>0</v>
      </c>
      <c r="AQ610">
        <f si="179" t="shared"/>
        <v>0</v>
      </c>
      <c r="AR610">
        <f si="180" t="shared"/>
        <v>0</v>
      </c>
      <c r="AS610">
        <f si="181" t="shared"/>
        <v>0</v>
      </c>
      <c r="AU610" t="str">
        <f>IFERROR(VLOOKUP(C610,Results!$A$2:$B$240,2,FALSE)+VLOOKUP(D610,Results!$A$2:$B$240,2,FALSE)+VLOOKUP(E610,Results!$A$2:$B$240,2,FALSE)+VLOOKUP(F610,Results!$A$2:$B$240,2,FALSE)+VLOOKUP(G610,Results!$A$2:$B$240,2,FALSE)+VLOOKUP(H610,Results!$A$2:$B$240,2,FALSE)+VLOOKUP(I610,Results!$A$2:$B$240,2,FALSE)+VLOOKUP(J610,Results!$A$2:$B$240,2,FALSE)+VLOOKUP(B610,Results!$A$2:$B$240,2,FALSE)-MIN(VLOOKUP(C610,Results!$A$2:$B$240,2,FALSE),VLOOKUP(D610,Results!$A$2:$B$240,2,FALSE),VLOOKUP(E610,Results!$A$2:$B$240,2,FALSE),VLOOKUP(F610,Results!$A$2:$B$240,2,FALSE),VLOOKUP(G610,Results!$A$2:$B$240,2,FALSE),VLOOKUP(H610,Results!$A$2:$B$240,2,FALSE),VLOOKUP(I610,Results!$A$2:$B$240,2,FALSE),VLOOKUP(J610,Results!$A$2:$B$240,2,FALSE),VLOOKUP(B610,Results!$A$2:$B$240,2,FALSE)),"")</f>
        <v/>
      </c>
    </row>
    <row customHeight="1" ht="18.75" r="611" spans="2:47" x14ac:dyDescent="0.3">
      <c r="B611" t="s">
        <v>166</v>
      </c>
      <c r="C611" t="s">
        <v>87</v>
      </c>
      <c r="D611" t="s">
        <v>172</v>
      </c>
      <c r="E611" t="s">
        <v>173</v>
      </c>
      <c r="F611" t="s">
        <v>150</v>
      </c>
      <c r="G611" t="s">
        <v>179</v>
      </c>
      <c r="H611" t="s">
        <v>154</v>
      </c>
      <c r="I611" t="s">
        <v>155</v>
      </c>
      <c r="J611" t="s">
        <v>187</v>
      </c>
      <c r="K611" t="n">
        <v>13.0</v>
      </c>
      <c r="L611" s="30">
        <f si="168" t="shared"/>
        <v>0</v>
      </c>
      <c r="M611" s="6"/>
      <c r="N611" s="35" t="str">
        <f si="169" t="shared"/>
        <v/>
      </c>
      <c r="O611" s="59">
        <f>(IF(ISNUMBER(MATCH(B611,Sheet4!$K$92:$K$101,0)),1,0)+IF(ISNUMBER(MATCH(C611,Sheet4!$K$92:$K$101,0)),1,0)+IF(ISNUMBER(MATCH(D611,Sheet4!$K$92:$K$101,0)),1,0)+IF(ISNUMBER(MATCH(E611,Sheet4!$K$92:$K$101,0)),1,0)+IF(ISNUMBER(MATCH(F611,Sheet4!$K$92:$K$101,0)),1,0)+IF(ISNUMBER(MATCH(G611,Sheet4!$K$92:$K$101,0)),1,0)+IF(ISNUMBER(MATCH(H611,Sheet4!$K$92:$K$101,0)),1,0)+IF(ISNUMBER(MATCH(I611,Sheet4!$K$92:$K$101,0)),1,0)+IF(ISNUMBER(MATCH(J611,Sheet4!$K$92:$K$101,0)),1,0))
-
(IF(ISNUMBER(MATCH(B611,Sheet4!$F$2:$F$11,0)),1,0)+IF(ISNUMBER(MATCH(C611,Sheet4!$F$2:$F$11,0)),1,0)+IF(ISNUMBER(MATCH(D611,Sheet4!$F$2:$F$11,0)),1,0)+IF(ISNUMBER(MATCH(E611,Sheet4!$F$2:$F$11,0)),1,0)+IF(ISNUMBER(MATCH(F611,Sheet4!$F$2:$F$11,0)),1,0)+IF(ISNUMBER(MATCH(G611,Sheet4!$F$2:$F$11,0)),1,0)+IF(ISNUMBER(MATCH(H611,Sheet4!$F$2:$F$11,0)),1,0)+IF(ISNUMBER(MATCH(I611,Sheet4!$F$2:$F$11,0)),1,0)+IF(ISNUMBER(MATCH(J611,Sheet4!$F$2:$F$11,0)),1,0))</f>
        <v>0</v>
      </c>
      <c r="P611" s="40" t="str">
        <f>IFERROR(INDEX(Sheet4!$G:$G,MATCH(Sheet1!B611,Sheet4!$F:$F,0))+INDEX(Sheet4!$G:$G,MATCH(Sheet1!C611,Sheet4!$F:$F,0))+INDEX(Sheet4!$G:$G,MATCH(Sheet1!D611,Sheet4!$F:$F,0))+INDEX(Sheet4!$G:$G,MATCH(Sheet1!E611,Sheet4!$F:$F,0))+INDEX(Sheet4!$G:$G,MATCH(Sheet1!F611,Sheet4!$F:$F,0))+INDEX(Sheet4!$G:$G,MATCH(Sheet1!G611,Sheet4!$F:$F,0))+INDEX(Sheet4!$G:$G,MATCH(Sheet1!H611,Sheet4!$F:$F,0))+INDEX(Sheet4!$G:$G,MATCH(Sheet1!I611,Sheet4!$F:$F,0))+INDEX(Sheet4!$G:$G,MATCH(Sheet1!J611,Sheet4!$F:$F,0)),"")</f>
        <v/>
      </c>
      <c r="AF611">
        <f si="171" t="shared"/>
        <v>0</v>
      </c>
      <c r="AH611">
        <v>588</v>
      </c>
      <c r="AI611" t="str">
        <f si="170" t="shared"/>
        <v>Ricky RubioIsaiah CanaanDonovan MitchellMonte MorrisWill BartonKelly OubreJohn CollinsPaul MillsapJoel Embiid</v>
      </c>
      <c r="AJ611">
        <f si="172" t="shared"/>
        <v>0</v>
      </c>
      <c r="AK611">
        <f si="173" t="shared"/>
        <v>0</v>
      </c>
      <c r="AL611">
        <f si="174" t="shared"/>
        <v>0</v>
      </c>
      <c r="AM611">
        <f si="175" t="shared"/>
        <v>0</v>
      </c>
      <c r="AN611">
        <f si="176" t="shared"/>
        <v>0</v>
      </c>
      <c r="AO611">
        <f si="177" t="shared"/>
        <v>0</v>
      </c>
      <c r="AP611">
        <f si="178" t="shared"/>
        <v>0</v>
      </c>
      <c r="AQ611">
        <f si="179" t="shared"/>
        <v>0</v>
      </c>
      <c r="AR611">
        <f si="180" t="shared"/>
        <v>0</v>
      </c>
      <c r="AS611">
        <f si="181" t="shared"/>
        <v>0</v>
      </c>
      <c r="AU611" t="str">
        <f>IFERROR(VLOOKUP(C611,Results!$A$2:$B$240,2,FALSE)+VLOOKUP(D611,Results!$A$2:$B$240,2,FALSE)+VLOOKUP(E611,Results!$A$2:$B$240,2,FALSE)+VLOOKUP(F611,Results!$A$2:$B$240,2,FALSE)+VLOOKUP(G611,Results!$A$2:$B$240,2,FALSE)+VLOOKUP(H611,Results!$A$2:$B$240,2,FALSE)+VLOOKUP(I611,Results!$A$2:$B$240,2,FALSE)+VLOOKUP(J611,Results!$A$2:$B$240,2,FALSE)+VLOOKUP(B611,Results!$A$2:$B$240,2,FALSE)-MIN(VLOOKUP(C611,Results!$A$2:$B$240,2,FALSE),VLOOKUP(D611,Results!$A$2:$B$240,2,FALSE),VLOOKUP(E611,Results!$A$2:$B$240,2,FALSE),VLOOKUP(F611,Results!$A$2:$B$240,2,FALSE),VLOOKUP(G611,Results!$A$2:$B$240,2,FALSE),VLOOKUP(H611,Results!$A$2:$B$240,2,FALSE),VLOOKUP(I611,Results!$A$2:$B$240,2,FALSE),VLOOKUP(J611,Results!$A$2:$B$240,2,FALSE),VLOOKUP(B611,Results!$A$2:$B$240,2,FALSE)),"")</f>
        <v/>
      </c>
    </row>
    <row r="612" spans="2:47" x14ac:dyDescent="0.3">
      <c r="B612" t="s">
        <v>166</v>
      </c>
      <c r="C612" t="s">
        <v>116</v>
      </c>
      <c r="D612" t="s">
        <v>173</v>
      </c>
      <c r="E612" t="s">
        <v>146</v>
      </c>
      <c r="F612" t="s">
        <v>177</v>
      </c>
      <c r="G612" t="s">
        <v>90</v>
      </c>
      <c r="H612" t="s">
        <v>153</v>
      </c>
      <c r="I612" t="s">
        <v>155</v>
      </c>
      <c r="J612" t="s">
        <v>186</v>
      </c>
      <c r="K612" t="n">
        <v>13.0</v>
      </c>
      <c r="L612" s="30">
        <f si="168" t="shared"/>
        <v>0</v>
      </c>
      <c r="M612" s="6"/>
      <c r="N612" s="35" t="str">
        <f si="169" t="shared"/>
        <v/>
      </c>
      <c r="O612" s="59">
        <f>(IF(ISNUMBER(MATCH(B612,Sheet4!$K$92:$K$101,0)),1,0)+IF(ISNUMBER(MATCH(C612,Sheet4!$K$92:$K$101,0)),1,0)+IF(ISNUMBER(MATCH(D612,Sheet4!$K$92:$K$101,0)),1,0)+IF(ISNUMBER(MATCH(E612,Sheet4!$K$92:$K$101,0)),1,0)+IF(ISNUMBER(MATCH(F612,Sheet4!$K$92:$K$101,0)),1,0)+IF(ISNUMBER(MATCH(G612,Sheet4!$K$92:$K$101,0)),1,0)+IF(ISNUMBER(MATCH(H612,Sheet4!$K$92:$K$101,0)),1,0)+IF(ISNUMBER(MATCH(I612,Sheet4!$K$92:$K$101,0)),1,0)+IF(ISNUMBER(MATCH(J612,Sheet4!$K$92:$K$101,0)),1,0))
-
(IF(ISNUMBER(MATCH(B612,Sheet4!$F$2:$F$11,0)),1,0)+IF(ISNUMBER(MATCH(C612,Sheet4!$F$2:$F$11,0)),1,0)+IF(ISNUMBER(MATCH(D612,Sheet4!$F$2:$F$11,0)),1,0)+IF(ISNUMBER(MATCH(E612,Sheet4!$F$2:$F$11,0)),1,0)+IF(ISNUMBER(MATCH(F612,Sheet4!$F$2:$F$11,0)),1,0)+IF(ISNUMBER(MATCH(G612,Sheet4!$F$2:$F$11,0)),1,0)+IF(ISNUMBER(MATCH(H612,Sheet4!$F$2:$F$11,0)),1,0)+IF(ISNUMBER(MATCH(I612,Sheet4!$F$2:$F$11,0)),1,0)+IF(ISNUMBER(MATCH(J612,Sheet4!$F$2:$F$11,0)),1,0))</f>
        <v>0</v>
      </c>
      <c r="P612" s="40" t="str">
        <f>IFERROR(INDEX(Sheet4!$G:$G,MATCH(Sheet1!B612,Sheet4!$F:$F,0))+INDEX(Sheet4!$G:$G,MATCH(Sheet1!C612,Sheet4!$F:$F,0))+INDEX(Sheet4!$G:$G,MATCH(Sheet1!D612,Sheet4!$F:$F,0))+INDEX(Sheet4!$G:$G,MATCH(Sheet1!E612,Sheet4!$F:$F,0))+INDEX(Sheet4!$G:$G,MATCH(Sheet1!F612,Sheet4!$F:$F,0))+INDEX(Sheet4!$G:$G,MATCH(Sheet1!G612,Sheet4!$F:$F,0))+INDEX(Sheet4!$G:$G,MATCH(Sheet1!H612,Sheet4!$F:$F,0))+INDEX(Sheet4!$G:$G,MATCH(Sheet1!I612,Sheet4!$F:$F,0))+INDEX(Sheet4!$G:$G,MATCH(Sheet1!J612,Sheet4!$F:$F,0)),"")</f>
        <v/>
      </c>
      <c r="AF612">
        <f si="171" t="shared"/>
        <v>0</v>
      </c>
      <c r="AH612">
        <v>589</v>
      </c>
      <c r="AI612" t="str">
        <f si="170" t="shared"/>
        <v>Ben SimmonsIsaiah CanaanDevin BookerMonte MorrisJoe InglesMikal BridgesJosh JacksonRichaun HolmesJoel Embiid</v>
      </c>
      <c r="AJ612">
        <f si="172" t="shared"/>
        <v>0</v>
      </c>
      <c r="AK612">
        <f si="173" t="shared"/>
        <v>0</v>
      </c>
      <c r="AL612">
        <f si="174" t="shared"/>
        <v>0</v>
      </c>
      <c r="AM612">
        <f si="175" t="shared"/>
        <v>0</v>
      </c>
      <c r="AN612">
        <f si="176" t="shared"/>
        <v>0</v>
      </c>
      <c r="AO612">
        <f si="177" t="shared"/>
        <v>0</v>
      </c>
      <c r="AP612">
        <f si="178" t="shared"/>
        <v>0</v>
      </c>
      <c r="AQ612">
        <f si="179" t="shared"/>
        <v>0</v>
      </c>
      <c r="AR612">
        <f si="180" t="shared"/>
        <v>0</v>
      </c>
      <c r="AS612">
        <f si="181" t="shared"/>
        <v>0</v>
      </c>
      <c r="AU612" t="str">
        <f>IFERROR(VLOOKUP(C612,Results!$A$2:$B$240,2,FALSE)+VLOOKUP(D612,Results!$A$2:$B$240,2,FALSE)+VLOOKUP(E612,Results!$A$2:$B$240,2,FALSE)+VLOOKUP(F612,Results!$A$2:$B$240,2,FALSE)+VLOOKUP(G612,Results!$A$2:$B$240,2,FALSE)+VLOOKUP(H612,Results!$A$2:$B$240,2,FALSE)+VLOOKUP(I612,Results!$A$2:$B$240,2,FALSE)+VLOOKUP(J612,Results!$A$2:$B$240,2,FALSE)+VLOOKUP(B612,Results!$A$2:$B$240,2,FALSE)-MIN(VLOOKUP(C612,Results!$A$2:$B$240,2,FALSE),VLOOKUP(D612,Results!$A$2:$B$240,2,FALSE),VLOOKUP(E612,Results!$A$2:$B$240,2,FALSE),VLOOKUP(F612,Results!$A$2:$B$240,2,FALSE),VLOOKUP(G612,Results!$A$2:$B$240,2,FALSE),VLOOKUP(H612,Results!$A$2:$B$240,2,FALSE),VLOOKUP(I612,Results!$A$2:$B$240,2,FALSE),VLOOKUP(J612,Results!$A$2:$B$240,2,FALSE),VLOOKUP(B612,Results!$A$2:$B$240,2,FALSE)),"")</f>
        <v/>
      </c>
    </row>
    <row customHeight="1" ht="18.75" r="613" spans="2:47" x14ac:dyDescent="0.3">
      <c r="B613" t="s">
        <v>166</v>
      </c>
      <c r="C613" t="s">
        <v>171</v>
      </c>
      <c r="D613" t="s">
        <v>145</v>
      </c>
      <c r="E613" t="s">
        <v>146</v>
      </c>
      <c r="F613" t="s">
        <v>177</v>
      </c>
      <c r="G613" t="s">
        <v>105</v>
      </c>
      <c r="H613" t="s">
        <v>93</v>
      </c>
      <c r="I613" t="s">
        <v>181</v>
      </c>
      <c r="J613" t="s">
        <v>94</v>
      </c>
      <c r="K613" t="n">
        <v>13.0</v>
      </c>
      <c r="L613" s="30">
        <f si="168" t="shared"/>
        <v>0</v>
      </c>
      <c r="M613" s="6"/>
      <c r="N613" s="35" t="str">
        <f si="169" t="shared"/>
        <v/>
      </c>
      <c r="O613" s="59">
        <f>(IF(ISNUMBER(MATCH(B613,Sheet4!$K$92:$K$101,0)),1,0)+IF(ISNUMBER(MATCH(C613,Sheet4!$K$92:$K$101,0)),1,0)+IF(ISNUMBER(MATCH(D613,Sheet4!$K$92:$K$101,0)),1,0)+IF(ISNUMBER(MATCH(E613,Sheet4!$K$92:$K$101,0)),1,0)+IF(ISNUMBER(MATCH(F613,Sheet4!$K$92:$K$101,0)),1,0)+IF(ISNUMBER(MATCH(G613,Sheet4!$K$92:$K$101,0)),1,0)+IF(ISNUMBER(MATCH(H613,Sheet4!$K$92:$K$101,0)),1,0)+IF(ISNUMBER(MATCH(I613,Sheet4!$K$92:$K$101,0)),1,0)+IF(ISNUMBER(MATCH(J613,Sheet4!$K$92:$K$101,0)),1,0))
-
(IF(ISNUMBER(MATCH(B613,Sheet4!$F$2:$F$11,0)),1,0)+IF(ISNUMBER(MATCH(C613,Sheet4!$F$2:$F$11,0)),1,0)+IF(ISNUMBER(MATCH(D613,Sheet4!$F$2:$F$11,0)),1,0)+IF(ISNUMBER(MATCH(E613,Sheet4!$F$2:$F$11,0)),1,0)+IF(ISNUMBER(MATCH(F613,Sheet4!$F$2:$F$11,0)),1,0)+IF(ISNUMBER(MATCH(G613,Sheet4!$F$2:$F$11,0)),1,0)+IF(ISNUMBER(MATCH(H613,Sheet4!$F$2:$F$11,0)),1,0)+IF(ISNUMBER(MATCH(I613,Sheet4!$F$2:$F$11,0)),1,0)+IF(ISNUMBER(MATCH(J613,Sheet4!$F$2:$F$11,0)),1,0))</f>
        <v>0</v>
      </c>
      <c r="P613" s="40" t="str">
        <f>IFERROR(INDEX(Sheet4!$G:$G,MATCH(Sheet1!B613,Sheet4!$F:$F,0))+INDEX(Sheet4!$G:$G,MATCH(Sheet1!C613,Sheet4!$F:$F,0))+INDEX(Sheet4!$G:$G,MATCH(Sheet1!D613,Sheet4!$F:$F,0))+INDEX(Sheet4!$G:$G,MATCH(Sheet1!E613,Sheet4!$F:$F,0))+INDEX(Sheet4!$G:$G,MATCH(Sheet1!F613,Sheet4!$F:$F,0))+INDEX(Sheet4!$G:$G,MATCH(Sheet1!G613,Sheet4!$F:$F,0))+INDEX(Sheet4!$G:$G,MATCH(Sheet1!H613,Sheet4!$F:$F,0))+INDEX(Sheet4!$G:$G,MATCH(Sheet1!I613,Sheet4!$F:$F,0))+INDEX(Sheet4!$G:$G,MATCH(Sheet1!J613,Sheet4!$F:$F,0)),"")</f>
        <v/>
      </c>
      <c r="AF613">
        <f si="171" t="shared"/>
        <v>0</v>
      </c>
      <c r="AH613">
        <v>590</v>
      </c>
      <c r="AI613" t="str">
        <f si="170" t="shared"/>
        <v>Ben SimmonsRicky RubioMonte MorrisAustin RiversWill BartonJustin JacksonKenneth FariedJohn CollinsKarl-Anthony Towns</v>
      </c>
      <c r="AJ613">
        <f si="172" t="shared"/>
        <v>0</v>
      </c>
      <c r="AK613">
        <f si="173" t="shared"/>
        <v>0</v>
      </c>
      <c r="AL613">
        <f si="174" t="shared"/>
        <v>0</v>
      </c>
      <c r="AM613">
        <f si="175" t="shared"/>
        <v>0</v>
      </c>
      <c r="AN613">
        <f si="176" t="shared"/>
        <v>0</v>
      </c>
      <c r="AO613">
        <f si="177" t="shared"/>
        <v>0</v>
      </c>
      <c r="AP613">
        <f si="178" t="shared"/>
        <v>0</v>
      </c>
      <c r="AQ613">
        <f si="179" t="shared"/>
        <v>0</v>
      </c>
      <c r="AR613">
        <f si="180" t="shared"/>
        <v>0</v>
      </c>
      <c r="AS613">
        <f si="181" t="shared"/>
        <v>0</v>
      </c>
      <c r="AU613" t="str">
        <f>IFERROR(VLOOKUP(C613,Results!$A$2:$B$240,2,FALSE)+VLOOKUP(D613,Results!$A$2:$B$240,2,FALSE)+VLOOKUP(E613,Results!$A$2:$B$240,2,FALSE)+VLOOKUP(F613,Results!$A$2:$B$240,2,FALSE)+VLOOKUP(G613,Results!$A$2:$B$240,2,FALSE)+VLOOKUP(H613,Results!$A$2:$B$240,2,FALSE)+VLOOKUP(I613,Results!$A$2:$B$240,2,FALSE)+VLOOKUP(J613,Results!$A$2:$B$240,2,FALSE)+VLOOKUP(B613,Results!$A$2:$B$240,2,FALSE)-MIN(VLOOKUP(C613,Results!$A$2:$B$240,2,FALSE),VLOOKUP(D613,Results!$A$2:$B$240,2,FALSE),VLOOKUP(E613,Results!$A$2:$B$240,2,FALSE),VLOOKUP(F613,Results!$A$2:$B$240,2,FALSE),VLOOKUP(G613,Results!$A$2:$B$240,2,FALSE),VLOOKUP(H613,Results!$A$2:$B$240,2,FALSE),VLOOKUP(I613,Results!$A$2:$B$240,2,FALSE),VLOOKUP(J613,Results!$A$2:$B$240,2,FALSE),VLOOKUP(B613,Results!$A$2:$B$240,2,FALSE)),"")</f>
        <v/>
      </c>
    </row>
    <row customHeight="1" ht="18.75" r="614" spans="2:47" x14ac:dyDescent="0.3">
      <c r="B614" t="s">
        <v>166</v>
      </c>
      <c r="C614" t="s">
        <v>87</v>
      </c>
      <c r="D614" t="s">
        <v>172</v>
      </c>
      <c r="E614" t="s">
        <v>146</v>
      </c>
      <c r="F614" t="s">
        <v>178</v>
      </c>
      <c r="G614" t="s">
        <v>105</v>
      </c>
      <c r="H614" t="s">
        <v>93</v>
      </c>
      <c r="I614" t="s">
        <v>155</v>
      </c>
      <c r="J614" t="s">
        <v>186</v>
      </c>
      <c r="K614" t="n">
        <v>13.0</v>
      </c>
      <c r="L614" s="30">
        <f si="168" t="shared"/>
        <v>0</v>
      </c>
      <c r="M614" s="6"/>
      <c r="N614" s="35" t="str">
        <f si="169" t="shared"/>
        <v/>
      </c>
      <c r="O614" s="59">
        <f>(IF(ISNUMBER(MATCH(B614,Sheet4!$K$92:$K$101,0)),1,0)+IF(ISNUMBER(MATCH(C614,Sheet4!$K$92:$K$101,0)),1,0)+IF(ISNUMBER(MATCH(D614,Sheet4!$K$92:$K$101,0)),1,0)+IF(ISNUMBER(MATCH(E614,Sheet4!$K$92:$K$101,0)),1,0)+IF(ISNUMBER(MATCH(F614,Sheet4!$K$92:$K$101,0)),1,0)+IF(ISNUMBER(MATCH(G614,Sheet4!$K$92:$K$101,0)),1,0)+IF(ISNUMBER(MATCH(H614,Sheet4!$K$92:$K$101,0)),1,0)+IF(ISNUMBER(MATCH(I614,Sheet4!$K$92:$K$101,0)),1,0)+IF(ISNUMBER(MATCH(J614,Sheet4!$K$92:$K$101,0)),1,0))
-
(IF(ISNUMBER(MATCH(B614,Sheet4!$F$2:$F$11,0)),1,0)+IF(ISNUMBER(MATCH(C614,Sheet4!$F$2:$F$11,0)),1,0)+IF(ISNUMBER(MATCH(D614,Sheet4!$F$2:$F$11,0)),1,0)+IF(ISNUMBER(MATCH(E614,Sheet4!$F$2:$F$11,0)),1,0)+IF(ISNUMBER(MATCH(F614,Sheet4!$F$2:$F$11,0)),1,0)+IF(ISNUMBER(MATCH(G614,Sheet4!$F$2:$F$11,0)),1,0)+IF(ISNUMBER(MATCH(H614,Sheet4!$F$2:$F$11,0)),1,0)+IF(ISNUMBER(MATCH(I614,Sheet4!$F$2:$F$11,0)),1,0)+IF(ISNUMBER(MATCH(J614,Sheet4!$F$2:$F$11,0)),1,0))</f>
        <v>0</v>
      </c>
      <c r="P614" s="40" t="str">
        <f>IFERROR(INDEX(Sheet4!$G:$G,MATCH(Sheet1!B614,Sheet4!$F:$F,0))+INDEX(Sheet4!$G:$G,MATCH(Sheet1!C614,Sheet4!$F:$F,0))+INDEX(Sheet4!$G:$G,MATCH(Sheet1!D614,Sheet4!$F:$F,0))+INDEX(Sheet4!$G:$G,MATCH(Sheet1!E614,Sheet4!$F:$F,0))+INDEX(Sheet4!$G:$G,MATCH(Sheet1!F614,Sheet4!$F:$F,0))+INDEX(Sheet4!$G:$G,MATCH(Sheet1!G614,Sheet4!$F:$F,0))+INDEX(Sheet4!$G:$G,MATCH(Sheet1!H614,Sheet4!$F:$F,0))+INDEX(Sheet4!$G:$G,MATCH(Sheet1!I614,Sheet4!$F:$F,0))+INDEX(Sheet4!$G:$G,MATCH(Sheet1!J614,Sheet4!$F:$F,0)),"")</f>
        <v/>
      </c>
      <c r="AF614">
        <f si="171" t="shared"/>
        <v>0</v>
      </c>
      <c r="AH614">
        <v>591</v>
      </c>
      <c r="AI614" t="str">
        <f si="170" t="shared"/>
        <v>Ben SimmonsDe'Aaron FoxDevin BookerMonte MorrisKelly OubreMikal BridgesPaul MillsapTrey LylesRudy Gobert</v>
      </c>
      <c r="AJ614">
        <f si="172" t="shared"/>
        <v>0</v>
      </c>
      <c r="AK614">
        <f si="173" t="shared"/>
        <v>0</v>
      </c>
      <c r="AL614">
        <f si="174" t="shared"/>
        <v>0</v>
      </c>
      <c r="AM614">
        <f si="175" t="shared"/>
        <v>0</v>
      </c>
      <c r="AN614">
        <f si="176" t="shared"/>
        <v>0</v>
      </c>
      <c r="AO614">
        <f si="177" t="shared"/>
        <v>0</v>
      </c>
      <c r="AP614">
        <f si="178" t="shared"/>
        <v>0</v>
      </c>
      <c r="AQ614">
        <f si="179" t="shared"/>
        <v>0</v>
      </c>
      <c r="AR614">
        <f si="180" t="shared"/>
        <v>0</v>
      </c>
      <c r="AS614">
        <f si="181" t="shared"/>
        <v>0</v>
      </c>
      <c r="AU614" t="str">
        <f>IFERROR(VLOOKUP(C614,Results!$A$2:$B$240,2,FALSE)+VLOOKUP(D614,Results!$A$2:$B$240,2,FALSE)+VLOOKUP(E614,Results!$A$2:$B$240,2,FALSE)+VLOOKUP(F614,Results!$A$2:$B$240,2,FALSE)+VLOOKUP(G614,Results!$A$2:$B$240,2,FALSE)+VLOOKUP(H614,Results!$A$2:$B$240,2,FALSE)+VLOOKUP(I614,Results!$A$2:$B$240,2,FALSE)+VLOOKUP(J614,Results!$A$2:$B$240,2,FALSE)+VLOOKUP(B614,Results!$A$2:$B$240,2,FALSE)-MIN(VLOOKUP(C614,Results!$A$2:$B$240,2,FALSE),VLOOKUP(D614,Results!$A$2:$B$240,2,FALSE),VLOOKUP(E614,Results!$A$2:$B$240,2,FALSE),VLOOKUP(F614,Results!$A$2:$B$240,2,FALSE),VLOOKUP(G614,Results!$A$2:$B$240,2,FALSE),VLOOKUP(H614,Results!$A$2:$B$240,2,FALSE),VLOOKUP(I614,Results!$A$2:$B$240,2,FALSE),VLOOKUP(J614,Results!$A$2:$B$240,2,FALSE),VLOOKUP(B614,Results!$A$2:$B$240,2,FALSE)),"")</f>
        <v/>
      </c>
    </row>
    <row r="615" spans="2:47" x14ac:dyDescent="0.3">
      <c r="B615" t="s">
        <v>116</v>
      </c>
      <c r="C615" t="s">
        <v>170</v>
      </c>
      <c r="D615" t="s">
        <v>145</v>
      </c>
      <c r="E615" t="s">
        <v>146</v>
      </c>
      <c r="F615" t="s">
        <v>96</v>
      </c>
      <c r="G615" t="s">
        <v>178</v>
      </c>
      <c r="H615" t="s">
        <v>92</v>
      </c>
      <c r="I615" t="s">
        <v>181</v>
      </c>
      <c r="J615" t="s">
        <v>186</v>
      </c>
      <c r="K615" t="n">
        <v>13.0</v>
      </c>
      <c r="L615" s="30">
        <f si="168" t="shared"/>
        <v>0</v>
      </c>
      <c r="M615" s="6"/>
      <c r="N615" s="35" t="str">
        <f si="169" t="shared"/>
        <v/>
      </c>
      <c r="O615" s="59">
        <f>(IF(ISNUMBER(MATCH(B615,Sheet4!$K$92:$K$101,0)),1,0)+IF(ISNUMBER(MATCH(C615,Sheet4!$K$92:$K$101,0)),1,0)+IF(ISNUMBER(MATCH(D615,Sheet4!$K$92:$K$101,0)),1,0)+IF(ISNUMBER(MATCH(E615,Sheet4!$K$92:$K$101,0)),1,0)+IF(ISNUMBER(MATCH(F615,Sheet4!$K$92:$K$101,0)),1,0)+IF(ISNUMBER(MATCH(G615,Sheet4!$K$92:$K$101,0)),1,0)+IF(ISNUMBER(MATCH(H615,Sheet4!$K$92:$K$101,0)),1,0)+IF(ISNUMBER(MATCH(I615,Sheet4!$K$92:$K$101,0)),1,0)+IF(ISNUMBER(MATCH(J615,Sheet4!$K$92:$K$101,0)),1,0))
-
(IF(ISNUMBER(MATCH(B615,Sheet4!$F$2:$F$11,0)),1,0)+IF(ISNUMBER(MATCH(C615,Sheet4!$F$2:$F$11,0)),1,0)+IF(ISNUMBER(MATCH(D615,Sheet4!$F$2:$F$11,0)),1,0)+IF(ISNUMBER(MATCH(E615,Sheet4!$F$2:$F$11,0)),1,0)+IF(ISNUMBER(MATCH(F615,Sheet4!$F$2:$F$11,0)),1,0)+IF(ISNUMBER(MATCH(G615,Sheet4!$F$2:$F$11,0)),1,0)+IF(ISNUMBER(MATCH(H615,Sheet4!$F$2:$F$11,0)),1,0)+IF(ISNUMBER(MATCH(I615,Sheet4!$F$2:$F$11,0)),1,0)+IF(ISNUMBER(MATCH(J615,Sheet4!$F$2:$F$11,0)),1,0))</f>
        <v>0</v>
      </c>
      <c r="P615" s="40" t="str">
        <f>IFERROR(INDEX(Sheet4!$G:$G,MATCH(Sheet1!B615,Sheet4!$F:$F,0))+INDEX(Sheet4!$G:$G,MATCH(Sheet1!C615,Sheet4!$F:$F,0))+INDEX(Sheet4!$G:$G,MATCH(Sheet1!D615,Sheet4!$F:$F,0))+INDEX(Sheet4!$G:$G,MATCH(Sheet1!E615,Sheet4!$F:$F,0))+INDEX(Sheet4!$G:$G,MATCH(Sheet1!F615,Sheet4!$F:$F,0))+INDEX(Sheet4!$G:$G,MATCH(Sheet1!G615,Sheet4!$F:$F,0))+INDEX(Sheet4!$G:$G,MATCH(Sheet1!H615,Sheet4!$F:$F,0))+INDEX(Sheet4!$G:$G,MATCH(Sheet1!I615,Sheet4!$F:$F,0))+INDEX(Sheet4!$G:$G,MATCH(Sheet1!J615,Sheet4!$F:$F,0)),"")</f>
        <v/>
      </c>
      <c r="AF615">
        <f si="171" t="shared"/>
        <v>0</v>
      </c>
      <c r="AH615">
        <v>592</v>
      </c>
      <c r="AI615" t="str">
        <f si="170" t="shared"/>
        <v>Jerryd BaylessIsaiah CanaanJimmy ButlerMonte MorrisKelly OubreJoe InglesKenneth FariedJosh JacksonJoel Embiid</v>
      </c>
      <c r="AJ615">
        <f si="172" t="shared"/>
        <v>0</v>
      </c>
      <c r="AK615">
        <f si="173" t="shared"/>
        <v>0</v>
      </c>
      <c r="AL615">
        <f si="174" t="shared"/>
        <v>0</v>
      </c>
      <c r="AM615">
        <f si="175" t="shared"/>
        <v>0</v>
      </c>
      <c r="AN615">
        <f si="176" t="shared"/>
        <v>0</v>
      </c>
      <c r="AO615">
        <f si="177" t="shared"/>
        <v>0</v>
      </c>
      <c r="AP615">
        <f si="178" t="shared"/>
        <v>0</v>
      </c>
      <c r="AQ615">
        <f si="179" t="shared"/>
        <v>0</v>
      </c>
      <c r="AR615">
        <f si="180" t="shared"/>
        <v>0</v>
      </c>
      <c r="AS615">
        <f si="181" t="shared"/>
        <v>0</v>
      </c>
      <c r="AU615" t="str">
        <f>IFERROR(VLOOKUP(C615,Results!$A$2:$B$240,2,FALSE)+VLOOKUP(D615,Results!$A$2:$B$240,2,FALSE)+VLOOKUP(E615,Results!$A$2:$B$240,2,FALSE)+VLOOKUP(F615,Results!$A$2:$B$240,2,FALSE)+VLOOKUP(G615,Results!$A$2:$B$240,2,FALSE)+VLOOKUP(H615,Results!$A$2:$B$240,2,FALSE)+VLOOKUP(I615,Results!$A$2:$B$240,2,FALSE)+VLOOKUP(J615,Results!$A$2:$B$240,2,FALSE)+VLOOKUP(B615,Results!$A$2:$B$240,2,FALSE)-MIN(VLOOKUP(C615,Results!$A$2:$B$240,2,FALSE),VLOOKUP(D615,Results!$A$2:$B$240,2,FALSE),VLOOKUP(E615,Results!$A$2:$B$240,2,FALSE),VLOOKUP(F615,Results!$A$2:$B$240,2,FALSE),VLOOKUP(G615,Results!$A$2:$B$240,2,FALSE),VLOOKUP(H615,Results!$A$2:$B$240,2,FALSE),VLOOKUP(I615,Results!$A$2:$B$240,2,FALSE),VLOOKUP(J615,Results!$A$2:$B$240,2,FALSE),VLOOKUP(B615,Results!$A$2:$B$240,2,FALSE)),"")</f>
        <v/>
      </c>
    </row>
    <row r="616" spans="2:47" x14ac:dyDescent="0.3">
      <c r="B616" t="s">
        <v>166</v>
      </c>
      <c r="C616" t="s">
        <v>171</v>
      </c>
      <c r="D616" t="s">
        <v>173</v>
      </c>
      <c r="E616" t="s">
        <v>149</v>
      </c>
      <c r="F616" t="s">
        <v>177</v>
      </c>
      <c r="G616" t="s">
        <v>178</v>
      </c>
      <c r="H616" t="s">
        <v>181</v>
      </c>
      <c r="I616" t="s">
        <v>152</v>
      </c>
      <c r="J616" t="s">
        <v>188</v>
      </c>
      <c r="K616" t="n">
        <v>13.0</v>
      </c>
      <c r="L616" s="30">
        <f si="168" t="shared"/>
        <v>0</v>
      </c>
      <c r="M616" s="6"/>
      <c r="N616" s="35" t="str">
        <f si="169" t="shared"/>
        <v/>
      </c>
      <c r="O616" s="59">
        <f>(IF(ISNUMBER(MATCH(B616,Sheet4!$K$92:$K$101,0)),1,0)+IF(ISNUMBER(MATCH(C616,Sheet4!$K$92:$K$101,0)),1,0)+IF(ISNUMBER(MATCH(D616,Sheet4!$K$92:$K$101,0)),1,0)+IF(ISNUMBER(MATCH(E616,Sheet4!$K$92:$K$101,0)),1,0)+IF(ISNUMBER(MATCH(F616,Sheet4!$K$92:$K$101,0)),1,0)+IF(ISNUMBER(MATCH(G616,Sheet4!$K$92:$K$101,0)),1,0)+IF(ISNUMBER(MATCH(H616,Sheet4!$K$92:$K$101,0)),1,0)+IF(ISNUMBER(MATCH(I616,Sheet4!$K$92:$K$101,0)),1,0)+IF(ISNUMBER(MATCH(J616,Sheet4!$K$92:$K$101,0)),1,0))
-
(IF(ISNUMBER(MATCH(B616,Sheet4!$F$2:$F$11,0)),1,0)+IF(ISNUMBER(MATCH(C616,Sheet4!$F$2:$F$11,0)),1,0)+IF(ISNUMBER(MATCH(D616,Sheet4!$F$2:$F$11,0)),1,0)+IF(ISNUMBER(MATCH(E616,Sheet4!$F$2:$F$11,0)),1,0)+IF(ISNUMBER(MATCH(F616,Sheet4!$F$2:$F$11,0)),1,0)+IF(ISNUMBER(MATCH(G616,Sheet4!$F$2:$F$11,0)),1,0)+IF(ISNUMBER(MATCH(H616,Sheet4!$F$2:$F$11,0)),1,0)+IF(ISNUMBER(MATCH(I616,Sheet4!$F$2:$F$11,0)),1,0)+IF(ISNUMBER(MATCH(J616,Sheet4!$F$2:$F$11,0)),1,0))</f>
        <v>0</v>
      </c>
      <c r="P616" s="40" t="str">
        <f>IFERROR(INDEX(Sheet4!$G:$G,MATCH(Sheet1!B616,Sheet4!$F:$F,0))+INDEX(Sheet4!$G:$G,MATCH(Sheet1!C616,Sheet4!$F:$F,0))+INDEX(Sheet4!$G:$G,MATCH(Sheet1!D616,Sheet4!$F:$F,0))+INDEX(Sheet4!$G:$G,MATCH(Sheet1!E616,Sheet4!$F:$F,0))+INDEX(Sheet4!$G:$G,MATCH(Sheet1!F616,Sheet4!$F:$F,0))+INDEX(Sheet4!$G:$G,MATCH(Sheet1!G616,Sheet4!$F:$F,0))+INDEX(Sheet4!$G:$G,MATCH(Sheet1!H616,Sheet4!$F:$F,0))+INDEX(Sheet4!$G:$G,MATCH(Sheet1!I616,Sheet4!$F:$F,0))+INDEX(Sheet4!$G:$G,MATCH(Sheet1!J616,Sheet4!$F:$F,0)),"")</f>
        <v/>
      </c>
      <c r="AF616">
        <f si="171" t="shared"/>
        <v>0</v>
      </c>
      <c r="AH616">
        <v>593</v>
      </c>
      <c r="AI616" t="str">
        <f si="170" t="shared"/>
        <v>Ben SimmonsJeremy LinDevin BookerMonte MorrisWill BartonRoyce O'NealeJohn CollinsPaul MillsapKarl-Anthony Towns</v>
      </c>
      <c r="AJ616">
        <f si="172" t="shared"/>
        <v>0</v>
      </c>
      <c r="AK616">
        <f si="173" t="shared"/>
        <v>0</v>
      </c>
      <c r="AL616">
        <f si="174" t="shared"/>
        <v>0</v>
      </c>
      <c r="AM616">
        <f si="175" t="shared"/>
        <v>0</v>
      </c>
      <c r="AN616">
        <f si="176" t="shared"/>
        <v>0</v>
      </c>
      <c r="AO616">
        <f si="177" t="shared"/>
        <v>0</v>
      </c>
      <c r="AP616">
        <f si="178" t="shared"/>
        <v>0</v>
      </c>
      <c r="AQ616">
        <f si="179" t="shared"/>
        <v>0</v>
      </c>
      <c r="AR616">
        <f si="180" t="shared"/>
        <v>0</v>
      </c>
      <c r="AS616">
        <f si="181" t="shared"/>
        <v>0</v>
      </c>
      <c r="AU616" t="str">
        <f>IFERROR(VLOOKUP(C616,Results!$A$2:$B$240,2,FALSE)+VLOOKUP(D616,Results!$A$2:$B$240,2,FALSE)+VLOOKUP(E616,Results!$A$2:$B$240,2,FALSE)+VLOOKUP(F616,Results!$A$2:$B$240,2,FALSE)+VLOOKUP(G616,Results!$A$2:$B$240,2,FALSE)+VLOOKUP(H616,Results!$A$2:$B$240,2,FALSE)+VLOOKUP(I616,Results!$A$2:$B$240,2,FALSE)+VLOOKUP(J616,Results!$A$2:$B$240,2,FALSE)+VLOOKUP(B616,Results!$A$2:$B$240,2,FALSE)-MIN(VLOOKUP(C616,Results!$A$2:$B$240,2,FALSE),VLOOKUP(D616,Results!$A$2:$B$240,2,FALSE),VLOOKUP(E616,Results!$A$2:$B$240,2,FALSE),VLOOKUP(F616,Results!$A$2:$B$240,2,FALSE),VLOOKUP(G616,Results!$A$2:$B$240,2,FALSE),VLOOKUP(H616,Results!$A$2:$B$240,2,FALSE),VLOOKUP(I616,Results!$A$2:$B$240,2,FALSE),VLOOKUP(J616,Results!$A$2:$B$240,2,FALSE),VLOOKUP(B616,Results!$A$2:$B$240,2,FALSE)),"")</f>
        <v/>
      </c>
    </row>
    <row customHeight="1" ht="18.75" r="617" spans="2:47" x14ac:dyDescent="0.3">
      <c r="B617" t="s">
        <v>166</v>
      </c>
      <c r="C617" t="s">
        <v>87</v>
      </c>
      <c r="D617" t="s">
        <v>172</v>
      </c>
      <c r="E617" t="s">
        <v>89</v>
      </c>
      <c r="F617" t="s">
        <v>179</v>
      </c>
      <c r="G617" t="s">
        <v>159</v>
      </c>
      <c r="H617" t="s">
        <v>153</v>
      </c>
      <c r="I617" t="s">
        <v>152</v>
      </c>
      <c r="J617" t="s">
        <v>187</v>
      </c>
      <c r="K617" t="n">
        <v>13.0</v>
      </c>
      <c r="L617" s="30">
        <f si="168" t="shared"/>
        <v>0</v>
      </c>
      <c r="M617" s="6"/>
      <c r="N617" s="35" t="str">
        <f si="169" t="shared"/>
        <v/>
      </c>
      <c r="O617" s="59">
        <f>(IF(ISNUMBER(MATCH(B617,Sheet4!$K$92:$K$101,0)),1,0)+IF(ISNUMBER(MATCH(C617,Sheet4!$K$92:$K$101,0)),1,0)+IF(ISNUMBER(MATCH(D617,Sheet4!$K$92:$K$101,0)),1,0)+IF(ISNUMBER(MATCH(E617,Sheet4!$K$92:$K$101,0)),1,0)+IF(ISNUMBER(MATCH(F617,Sheet4!$K$92:$K$101,0)),1,0)+IF(ISNUMBER(MATCH(G617,Sheet4!$K$92:$K$101,0)),1,0)+IF(ISNUMBER(MATCH(H617,Sheet4!$K$92:$K$101,0)),1,0)+IF(ISNUMBER(MATCH(I617,Sheet4!$K$92:$K$101,0)),1,0)+IF(ISNUMBER(MATCH(J617,Sheet4!$K$92:$K$101,0)),1,0))
-
(IF(ISNUMBER(MATCH(B617,Sheet4!$F$2:$F$11,0)),1,0)+IF(ISNUMBER(MATCH(C617,Sheet4!$F$2:$F$11,0)),1,0)+IF(ISNUMBER(MATCH(D617,Sheet4!$F$2:$F$11,0)),1,0)+IF(ISNUMBER(MATCH(E617,Sheet4!$F$2:$F$11,0)),1,0)+IF(ISNUMBER(MATCH(F617,Sheet4!$F$2:$F$11,0)),1,0)+IF(ISNUMBER(MATCH(G617,Sheet4!$F$2:$F$11,0)),1,0)+IF(ISNUMBER(MATCH(H617,Sheet4!$F$2:$F$11,0)),1,0)+IF(ISNUMBER(MATCH(I617,Sheet4!$F$2:$F$11,0)),1,0)+IF(ISNUMBER(MATCH(J617,Sheet4!$F$2:$F$11,0)),1,0))</f>
        <v>0</v>
      </c>
      <c r="P617" s="40" t="str">
        <f>IFERROR(INDEX(Sheet4!$G:$G,MATCH(Sheet1!B617,Sheet4!$F:$F,0))+INDEX(Sheet4!$G:$G,MATCH(Sheet1!C617,Sheet4!$F:$F,0))+INDEX(Sheet4!$G:$G,MATCH(Sheet1!D617,Sheet4!$F:$F,0))+INDEX(Sheet4!$G:$G,MATCH(Sheet1!E617,Sheet4!$F:$F,0))+INDEX(Sheet4!$G:$G,MATCH(Sheet1!F617,Sheet4!$F:$F,0))+INDEX(Sheet4!$G:$G,MATCH(Sheet1!G617,Sheet4!$F:$F,0))+INDEX(Sheet4!$G:$G,MATCH(Sheet1!H617,Sheet4!$F:$F,0))+INDEX(Sheet4!$G:$G,MATCH(Sheet1!I617,Sheet4!$F:$F,0))+INDEX(Sheet4!$G:$G,MATCH(Sheet1!J617,Sheet4!$F:$F,0)),"")</f>
        <v/>
      </c>
      <c r="AF617">
        <f si="171" t="shared"/>
        <v>0</v>
      </c>
      <c r="AH617">
        <v>594</v>
      </c>
      <c r="AI617" t="str">
        <f si="170" t="shared"/>
        <v>Ben SimmonsDe'Aaron FoxDevin BookerMonte MorrisKelly OubreDeAndre' BembryDerrick FavorsTrey LylesKarl-Anthony Towns</v>
      </c>
      <c r="AJ617">
        <f si="172" t="shared"/>
        <v>0</v>
      </c>
      <c r="AK617">
        <f si="173" t="shared"/>
        <v>0</v>
      </c>
      <c r="AL617">
        <f si="174" t="shared"/>
        <v>0</v>
      </c>
      <c r="AM617">
        <f si="175" t="shared"/>
        <v>0</v>
      </c>
      <c r="AN617">
        <f si="176" t="shared"/>
        <v>0</v>
      </c>
      <c r="AO617">
        <f si="177" t="shared"/>
        <v>0</v>
      </c>
      <c r="AP617">
        <f si="178" t="shared"/>
        <v>0</v>
      </c>
      <c r="AQ617">
        <f si="179" t="shared"/>
        <v>0</v>
      </c>
      <c r="AR617">
        <f si="180" t="shared"/>
        <v>0</v>
      </c>
      <c r="AS617">
        <f si="181" t="shared"/>
        <v>0</v>
      </c>
      <c r="AU617" t="str">
        <f>IFERROR(VLOOKUP(C617,Results!$A$2:$B$240,2,FALSE)+VLOOKUP(D617,Results!$A$2:$B$240,2,FALSE)+VLOOKUP(E617,Results!$A$2:$B$240,2,FALSE)+VLOOKUP(F617,Results!$A$2:$B$240,2,FALSE)+VLOOKUP(G617,Results!$A$2:$B$240,2,FALSE)+VLOOKUP(H617,Results!$A$2:$B$240,2,FALSE)+VLOOKUP(I617,Results!$A$2:$B$240,2,FALSE)+VLOOKUP(J617,Results!$A$2:$B$240,2,FALSE)+VLOOKUP(B617,Results!$A$2:$B$240,2,FALSE)-MIN(VLOOKUP(C617,Results!$A$2:$B$240,2,FALSE),VLOOKUP(D617,Results!$A$2:$B$240,2,FALSE),VLOOKUP(E617,Results!$A$2:$B$240,2,FALSE),VLOOKUP(F617,Results!$A$2:$B$240,2,FALSE),VLOOKUP(G617,Results!$A$2:$B$240,2,FALSE),VLOOKUP(H617,Results!$A$2:$B$240,2,FALSE),VLOOKUP(I617,Results!$A$2:$B$240,2,FALSE),VLOOKUP(J617,Results!$A$2:$B$240,2,FALSE),VLOOKUP(B617,Results!$A$2:$B$240,2,FALSE)),"")</f>
        <v/>
      </c>
    </row>
    <row customHeight="1" ht="18.75" r="618" spans="2:47" x14ac:dyDescent="0.3">
      <c r="B618" t="s">
        <v>166</v>
      </c>
      <c r="C618" t="s">
        <v>87</v>
      </c>
      <c r="D618" t="s">
        <v>172</v>
      </c>
      <c r="E618" t="s">
        <v>146</v>
      </c>
      <c r="F618" t="s">
        <v>179</v>
      </c>
      <c r="G618" t="s">
        <v>159</v>
      </c>
      <c r="H618" t="s">
        <v>153</v>
      </c>
      <c r="I618" t="s">
        <v>92</v>
      </c>
      <c r="J618" t="s">
        <v>187</v>
      </c>
      <c r="K618" t="n">
        <v>13.0</v>
      </c>
      <c r="L618" s="30">
        <f si="168" t="shared"/>
        <v>0</v>
      </c>
      <c r="M618" s="6"/>
      <c r="N618" s="35" t="str">
        <f si="169" t="shared"/>
        <v/>
      </c>
      <c r="O618" s="59">
        <f>(IF(ISNUMBER(MATCH(B618,Sheet4!$K$92:$K$101,0)),1,0)+IF(ISNUMBER(MATCH(C618,Sheet4!$K$92:$K$101,0)),1,0)+IF(ISNUMBER(MATCH(D618,Sheet4!$K$92:$K$101,0)),1,0)+IF(ISNUMBER(MATCH(E618,Sheet4!$K$92:$K$101,0)),1,0)+IF(ISNUMBER(MATCH(F618,Sheet4!$K$92:$K$101,0)),1,0)+IF(ISNUMBER(MATCH(G618,Sheet4!$K$92:$K$101,0)),1,0)+IF(ISNUMBER(MATCH(H618,Sheet4!$K$92:$K$101,0)),1,0)+IF(ISNUMBER(MATCH(I618,Sheet4!$K$92:$K$101,0)),1,0)+IF(ISNUMBER(MATCH(J618,Sheet4!$K$92:$K$101,0)),1,0))
-
(IF(ISNUMBER(MATCH(B618,Sheet4!$F$2:$F$11,0)),1,0)+IF(ISNUMBER(MATCH(C618,Sheet4!$F$2:$F$11,0)),1,0)+IF(ISNUMBER(MATCH(D618,Sheet4!$F$2:$F$11,0)),1,0)+IF(ISNUMBER(MATCH(E618,Sheet4!$F$2:$F$11,0)),1,0)+IF(ISNUMBER(MATCH(F618,Sheet4!$F$2:$F$11,0)),1,0)+IF(ISNUMBER(MATCH(G618,Sheet4!$F$2:$F$11,0)),1,0)+IF(ISNUMBER(MATCH(H618,Sheet4!$F$2:$F$11,0)),1,0)+IF(ISNUMBER(MATCH(I618,Sheet4!$F$2:$F$11,0)),1,0)+IF(ISNUMBER(MATCH(J618,Sheet4!$F$2:$F$11,0)),1,0))</f>
        <v>0</v>
      </c>
      <c r="P618" s="40" t="str">
        <f>IFERROR(INDEX(Sheet4!$G:$G,MATCH(Sheet1!B618,Sheet4!$F:$F,0))+INDEX(Sheet4!$G:$G,MATCH(Sheet1!C618,Sheet4!$F:$F,0))+INDEX(Sheet4!$G:$G,MATCH(Sheet1!D618,Sheet4!$F:$F,0))+INDEX(Sheet4!$G:$G,MATCH(Sheet1!E618,Sheet4!$F:$F,0))+INDEX(Sheet4!$G:$G,MATCH(Sheet1!F618,Sheet4!$F:$F,0))+INDEX(Sheet4!$G:$G,MATCH(Sheet1!G618,Sheet4!$F:$F,0))+INDEX(Sheet4!$G:$G,MATCH(Sheet1!H618,Sheet4!$F:$F,0))+INDEX(Sheet4!$G:$G,MATCH(Sheet1!I618,Sheet4!$F:$F,0))+INDEX(Sheet4!$G:$G,MATCH(Sheet1!J618,Sheet4!$F:$F,0)),"")</f>
        <v/>
      </c>
      <c r="AF618">
        <f si="171" t="shared"/>
        <v>0</v>
      </c>
      <c r="AH618">
        <v>595</v>
      </c>
      <c r="AI618" t="str">
        <f si="170" t="shared"/>
        <v>Ben SimmonsJeremy LinDevin BookerMalik BeasleyKelly OubreGerald GreenMarvin BagleyPaul MillsapJoel Embiid</v>
      </c>
      <c r="AJ618">
        <f si="172" t="shared"/>
        <v>0</v>
      </c>
      <c r="AK618">
        <f si="173" t="shared"/>
        <v>0</v>
      </c>
      <c r="AL618">
        <f si="174" t="shared"/>
        <v>0</v>
      </c>
      <c r="AM618">
        <f si="175" t="shared"/>
        <v>0</v>
      </c>
      <c r="AN618">
        <f si="176" t="shared"/>
        <v>0</v>
      </c>
      <c r="AO618">
        <f si="177" t="shared"/>
        <v>0</v>
      </c>
      <c r="AP618">
        <f si="178" t="shared"/>
        <v>0</v>
      </c>
      <c r="AQ618">
        <f si="179" t="shared"/>
        <v>0</v>
      </c>
      <c r="AR618">
        <f si="180" t="shared"/>
        <v>0</v>
      </c>
      <c r="AS618">
        <f si="181" t="shared"/>
        <v>0</v>
      </c>
      <c r="AU618" t="str">
        <f>IFERROR(VLOOKUP(C618,Results!$A$2:$B$240,2,FALSE)+VLOOKUP(D618,Results!$A$2:$B$240,2,FALSE)+VLOOKUP(E618,Results!$A$2:$B$240,2,FALSE)+VLOOKUP(F618,Results!$A$2:$B$240,2,FALSE)+VLOOKUP(G618,Results!$A$2:$B$240,2,FALSE)+VLOOKUP(H618,Results!$A$2:$B$240,2,FALSE)+VLOOKUP(I618,Results!$A$2:$B$240,2,FALSE)+VLOOKUP(J618,Results!$A$2:$B$240,2,FALSE)+VLOOKUP(B618,Results!$A$2:$B$240,2,FALSE)-MIN(VLOOKUP(C618,Results!$A$2:$B$240,2,FALSE),VLOOKUP(D618,Results!$A$2:$B$240,2,FALSE),VLOOKUP(E618,Results!$A$2:$B$240,2,FALSE),VLOOKUP(F618,Results!$A$2:$B$240,2,FALSE),VLOOKUP(G618,Results!$A$2:$B$240,2,FALSE),VLOOKUP(H618,Results!$A$2:$B$240,2,FALSE),VLOOKUP(I618,Results!$A$2:$B$240,2,FALSE),VLOOKUP(J618,Results!$A$2:$B$240,2,FALSE),VLOOKUP(B618,Results!$A$2:$B$240,2,FALSE)),"")</f>
        <v/>
      </c>
    </row>
    <row customHeight="1" ht="18.75" r="619" spans="2:47" x14ac:dyDescent="0.3">
      <c r="B619" t="s">
        <v>95</v>
      </c>
      <c r="C619" t="s">
        <v>171</v>
      </c>
      <c r="D619" t="s">
        <v>173</v>
      </c>
      <c r="E619" t="s">
        <v>146</v>
      </c>
      <c r="F619" t="s">
        <v>177</v>
      </c>
      <c r="G619" t="s">
        <v>178</v>
      </c>
      <c r="H619" t="s">
        <v>153</v>
      </c>
      <c r="I619" t="s">
        <v>92</v>
      </c>
      <c r="J619" t="s">
        <v>98</v>
      </c>
      <c r="K619" t="n">
        <v>13.0</v>
      </c>
      <c r="L619" s="30">
        <f si="168" t="shared"/>
        <v>0</v>
      </c>
      <c r="M619" s="6"/>
      <c r="N619" s="35" t="str">
        <f si="169" t="shared"/>
        <v/>
      </c>
      <c r="O619" s="59">
        <f>(IF(ISNUMBER(MATCH(B619,Sheet4!$K$92:$K$101,0)),1,0)+IF(ISNUMBER(MATCH(C619,Sheet4!$K$92:$K$101,0)),1,0)+IF(ISNUMBER(MATCH(D619,Sheet4!$K$92:$K$101,0)),1,0)+IF(ISNUMBER(MATCH(E619,Sheet4!$K$92:$K$101,0)),1,0)+IF(ISNUMBER(MATCH(F619,Sheet4!$K$92:$K$101,0)),1,0)+IF(ISNUMBER(MATCH(G619,Sheet4!$K$92:$K$101,0)),1,0)+IF(ISNUMBER(MATCH(H619,Sheet4!$K$92:$K$101,0)),1,0)+IF(ISNUMBER(MATCH(I619,Sheet4!$K$92:$K$101,0)),1,0)+IF(ISNUMBER(MATCH(J619,Sheet4!$K$92:$K$101,0)),1,0))
-
(IF(ISNUMBER(MATCH(B619,Sheet4!$F$2:$F$11,0)),1,0)+IF(ISNUMBER(MATCH(C619,Sheet4!$F$2:$F$11,0)),1,0)+IF(ISNUMBER(MATCH(D619,Sheet4!$F$2:$F$11,0)),1,0)+IF(ISNUMBER(MATCH(E619,Sheet4!$F$2:$F$11,0)),1,0)+IF(ISNUMBER(MATCH(F619,Sheet4!$F$2:$F$11,0)),1,0)+IF(ISNUMBER(MATCH(G619,Sheet4!$F$2:$F$11,0)),1,0)+IF(ISNUMBER(MATCH(H619,Sheet4!$F$2:$F$11,0)),1,0)+IF(ISNUMBER(MATCH(I619,Sheet4!$F$2:$F$11,0)),1,0)+IF(ISNUMBER(MATCH(J619,Sheet4!$F$2:$F$11,0)),1,0))</f>
        <v>0</v>
      </c>
      <c r="P619" s="40" t="str">
        <f>IFERROR(INDEX(Sheet4!$G:$G,MATCH(Sheet1!B619,Sheet4!$F:$F,0))+INDEX(Sheet4!$G:$G,MATCH(Sheet1!C619,Sheet4!$F:$F,0))+INDEX(Sheet4!$G:$G,MATCH(Sheet1!D619,Sheet4!$F:$F,0))+INDEX(Sheet4!$G:$G,MATCH(Sheet1!E619,Sheet4!$F:$F,0))+INDEX(Sheet4!$G:$G,MATCH(Sheet1!F619,Sheet4!$F:$F,0))+INDEX(Sheet4!$G:$G,MATCH(Sheet1!G619,Sheet4!$F:$F,0))+INDEX(Sheet4!$G:$G,MATCH(Sheet1!H619,Sheet4!$F:$F,0))+INDEX(Sheet4!$G:$G,MATCH(Sheet1!I619,Sheet4!$F:$F,0))+INDEX(Sheet4!$G:$G,MATCH(Sheet1!J619,Sheet4!$F:$F,0)),"")</f>
        <v/>
      </c>
      <c r="AF619">
        <f si="171" t="shared"/>
        <v>0</v>
      </c>
      <c r="AH619">
        <v>596</v>
      </c>
      <c r="AI619" t="str">
        <f si="170" t="shared"/>
        <v>De'Aaron FoxJerryd BaylessJimmy ButlerMonte MorrisKelly OubreGerald GreenMarvin BagleyJosh JacksonJoel Embiid</v>
      </c>
      <c r="AJ619">
        <f si="172" t="shared"/>
        <v>0</v>
      </c>
      <c r="AK619">
        <f si="173" t="shared"/>
        <v>0</v>
      </c>
      <c r="AL619">
        <f si="174" t="shared"/>
        <v>0</v>
      </c>
      <c r="AM619">
        <f si="175" t="shared"/>
        <v>0</v>
      </c>
      <c r="AN619">
        <f si="176" t="shared"/>
        <v>0</v>
      </c>
      <c r="AO619">
        <f si="177" t="shared"/>
        <v>0</v>
      </c>
      <c r="AP619">
        <f si="178" t="shared"/>
        <v>0</v>
      </c>
      <c r="AQ619">
        <f si="179" t="shared"/>
        <v>0</v>
      </c>
      <c r="AR619">
        <f si="180" t="shared"/>
        <v>0</v>
      </c>
      <c r="AS619">
        <f si="181" t="shared"/>
        <v>0</v>
      </c>
      <c r="AU619" t="str">
        <f>IFERROR(VLOOKUP(C619,Results!$A$2:$B$240,2,FALSE)+VLOOKUP(D619,Results!$A$2:$B$240,2,FALSE)+VLOOKUP(E619,Results!$A$2:$B$240,2,FALSE)+VLOOKUP(F619,Results!$A$2:$B$240,2,FALSE)+VLOOKUP(G619,Results!$A$2:$B$240,2,FALSE)+VLOOKUP(H619,Results!$A$2:$B$240,2,FALSE)+VLOOKUP(I619,Results!$A$2:$B$240,2,FALSE)+VLOOKUP(J619,Results!$A$2:$B$240,2,FALSE)+VLOOKUP(B619,Results!$A$2:$B$240,2,FALSE)-MIN(VLOOKUP(C619,Results!$A$2:$B$240,2,FALSE),VLOOKUP(D619,Results!$A$2:$B$240,2,FALSE),VLOOKUP(E619,Results!$A$2:$B$240,2,FALSE),VLOOKUP(F619,Results!$A$2:$B$240,2,FALSE),VLOOKUP(G619,Results!$A$2:$B$240,2,FALSE),VLOOKUP(H619,Results!$A$2:$B$240,2,FALSE),VLOOKUP(I619,Results!$A$2:$B$240,2,FALSE),VLOOKUP(J619,Results!$A$2:$B$240,2,FALSE),VLOOKUP(B619,Results!$A$2:$B$240,2,FALSE)),"")</f>
        <v/>
      </c>
    </row>
    <row customHeight="1" ht="18.75" r="620" spans="2:47" x14ac:dyDescent="0.3">
      <c r="B620" t="s">
        <v>166</v>
      </c>
      <c r="C620" t="s">
        <v>95</v>
      </c>
      <c r="D620" t="s">
        <v>173</v>
      </c>
      <c r="E620" t="s">
        <v>146</v>
      </c>
      <c r="F620" t="s">
        <v>90</v>
      </c>
      <c r="G620" t="s">
        <v>159</v>
      </c>
      <c r="H620" t="s">
        <v>152</v>
      </c>
      <c r="I620" t="s">
        <v>103</v>
      </c>
      <c r="J620" t="s">
        <v>186</v>
      </c>
      <c r="K620" t="n">
        <v>13.0</v>
      </c>
      <c r="L620" s="30">
        <f si="168" t="shared"/>
        <v>0</v>
      </c>
      <c r="M620" s="6"/>
      <c r="N620" s="35" t="str">
        <f si="169" t="shared"/>
        <v/>
      </c>
      <c r="O620" s="59">
        <f>(IF(ISNUMBER(MATCH(B620,Sheet4!$K$92:$K$101,0)),1,0)+IF(ISNUMBER(MATCH(C620,Sheet4!$K$92:$K$101,0)),1,0)+IF(ISNUMBER(MATCH(D620,Sheet4!$K$92:$K$101,0)),1,0)+IF(ISNUMBER(MATCH(E620,Sheet4!$K$92:$K$101,0)),1,0)+IF(ISNUMBER(MATCH(F620,Sheet4!$K$92:$K$101,0)),1,0)+IF(ISNUMBER(MATCH(G620,Sheet4!$K$92:$K$101,0)),1,0)+IF(ISNUMBER(MATCH(H620,Sheet4!$K$92:$K$101,0)),1,0)+IF(ISNUMBER(MATCH(I620,Sheet4!$K$92:$K$101,0)),1,0)+IF(ISNUMBER(MATCH(J620,Sheet4!$K$92:$K$101,0)),1,0))
-
(IF(ISNUMBER(MATCH(B620,Sheet4!$F$2:$F$11,0)),1,0)+IF(ISNUMBER(MATCH(C620,Sheet4!$F$2:$F$11,0)),1,0)+IF(ISNUMBER(MATCH(D620,Sheet4!$F$2:$F$11,0)),1,0)+IF(ISNUMBER(MATCH(E620,Sheet4!$F$2:$F$11,0)),1,0)+IF(ISNUMBER(MATCH(F620,Sheet4!$F$2:$F$11,0)),1,0)+IF(ISNUMBER(MATCH(G620,Sheet4!$F$2:$F$11,0)),1,0)+IF(ISNUMBER(MATCH(H620,Sheet4!$F$2:$F$11,0)),1,0)+IF(ISNUMBER(MATCH(I620,Sheet4!$F$2:$F$11,0)),1,0)+IF(ISNUMBER(MATCH(J620,Sheet4!$F$2:$F$11,0)),1,0))</f>
        <v>0</v>
      </c>
      <c r="P620" s="40" t="str">
        <f>IFERROR(INDEX(Sheet4!$G:$G,MATCH(Sheet1!B620,Sheet4!$F:$F,0))+INDEX(Sheet4!$G:$G,MATCH(Sheet1!C620,Sheet4!$F:$F,0))+INDEX(Sheet4!$G:$G,MATCH(Sheet1!D620,Sheet4!$F:$F,0))+INDEX(Sheet4!$G:$G,MATCH(Sheet1!E620,Sheet4!$F:$F,0))+INDEX(Sheet4!$G:$G,MATCH(Sheet1!F620,Sheet4!$F:$F,0))+INDEX(Sheet4!$G:$G,MATCH(Sheet1!G620,Sheet4!$F:$F,0))+INDEX(Sheet4!$G:$G,MATCH(Sheet1!H620,Sheet4!$F:$F,0))+INDEX(Sheet4!$G:$G,MATCH(Sheet1!I620,Sheet4!$F:$F,0))+INDEX(Sheet4!$G:$G,MATCH(Sheet1!J620,Sheet4!$F:$F,0)),"")</f>
        <v/>
      </c>
      <c r="AF620">
        <f si="171" t="shared"/>
        <v>0</v>
      </c>
      <c r="AH620">
        <v>597</v>
      </c>
      <c r="AI620" t="str">
        <f si="170" t="shared"/>
        <v>Ben SimmonsLandry ShametDevin BookerMonte MorrisJae CrowderDeAndre' BembryKenneth FariedPaul MillsapNikola Jokic</v>
      </c>
      <c r="AJ620">
        <f si="172" t="shared"/>
        <v>0</v>
      </c>
      <c r="AK620">
        <f si="173" t="shared"/>
        <v>0</v>
      </c>
      <c r="AL620">
        <f si="174" t="shared"/>
        <v>0</v>
      </c>
      <c r="AM620">
        <f si="175" t="shared"/>
        <v>0</v>
      </c>
      <c r="AN620">
        <f si="176" t="shared"/>
        <v>0</v>
      </c>
      <c r="AO620">
        <f si="177" t="shared"/>
        <v>0</v>
      </c>
      <c r="AP620">
        <f si="178" t="shared"/>
        <v>0</v>
      </c>
      <c r="AQ620">
        <f si="179" t="shared"/>
        <v>0</v>
      </c>
      <c r="AR620">
        <f si="180" t="shared"/>
        <v>0</v>
      </c>
      <c r="AS620">
        <f si="181" t="shared"/>
        <v>0</v>
      </c>
      <c r="AU620" t="str">
        <f>IFERROR(VLOOKUP(C620,Results!$A$2:$B$240,2,FALSE)+VLOOKUP(D620,Results!$A$2:$B$240,2,FALSE)+VLOOKUP(E620,Results!$A$2:$B$240,2,FALSE)+VLOOKUP(F620,Results!$A$2:$B$240,2,FALSE)+VLOOKUP(G620,Results!$A$2:$B$240,2,FALSE)+VLOOKUP(H620,Results!$A$2:$B$240,2,FALSE)+VLOOKUP(I620,Results!$A$2:$B$240,2,FALSE)+VLOOKUP(J620,Results!$A$2:$B$240,2,FALSE)+VLOOKUP(B620,Results!$A$2:$B$240,2,FALSE)-MIN(VLOOKUP(C620,Results!$A$2:$B$240,2,FALSE),VLOOKUP(D620,Results!$A$2:$B$240,2,FALSE),VLOOKUP(E620,Results!$A$2:$B$240,2,FALSE),VLOOKUP(F620,Results!$A$2:$B$240,2,FALSE),VLOOKUP(G620,Results!$A$2:$B$240,2,FALSE),VLOOKUP(H620,Results!$A$2:$B$240,2,FALSE),VLOOKUP(I620,Results!$A$2:$B$240,2,FALSE),VLOOKUP(J620,Results!$A$2:$B$240,2,FALSE),VLOOKUP(B620,Results!$A$2:$B$240,2,FALSE)),"")</f>
        <v/>
      </c>
    </row>
    <row r="621" spans="2:47" x14ac:dyDescent="0.3">
      <c r="B621" t="s">
        <v>166</v>
      </c>
      <c r="C621" t="s">
        <v>170</v>
      </c>
      <c r="D621" t="s">
        <v>172</v>
      </c>
      <c r="E621" t="s">
        <v>147</v>
      </c>
      <c r="F621" t="s">
        <v>177</v>
      </c>
      <c r="G621" t="s">
        <v>90</v>
      </c>
      <c r="H621" t="s">
        <v>181</v>
      </c>
      <c r="I621" t="s">
        <v>152</v>
      </c>
      <c r="J621" t="s">
        <v>186</v>
      </c>
      <c r="K621" t="n">
        <v>13.0</v>
      </c>
      <c r="L621" s="30">
        <f si="168" t="shared"/>
        <v>0</v>
      </c>
      <c r="M621" s="6"/>
      <c r="N621" s="35" t="str">
        <f si="169" t="shared"/>
        <v/>
      </c>
      <c r="O621" s="59">
        <f>(IF(ISNUMBER(MATCH(B621,Sheet4!$K$92:$K$101,0)),1,0)+IF(ISNUMBER(MATCH(C621,Sheet4!$K$92:$K$101,0)),1,0)+IF(ISNUMBER(MATCH(D621,Sheet4!$K$92:$K$101,0)),1,0)+IF(ISNUMBER(MATCH(E621,Sheet4!$K$92:$K$101,0)),1,0)+IF(ISNUMBER(MATCH(F621,Sheet4!$K$92:$K$101,0)),1,0)+IF(ISNUMBER(MATCH(G621,Sheet4!$K$92:$K$101,0)),1,0)+IF(ISNUMBER(MATCH(H621,Sheet4!$K$92:$K$101,0)),1,0)+IF(ISNUMBER(MATCH(I621,Sheet4!$K$92:$K$101,0)),1,0)+IF(ISNUMBER(MATCH(J621,Sheet4!$K$92:$K$101,0)),1,0))
-
(IF(ISNUMBER(MATCH(B621,Sheet4!$F$2:$F$11,0)),1,0)+IF(ISNUMBER(MATCH(C621,Sheet4!$F$2:$F$11,0)),1,0)+IF(ISNUMBER(MATCH(D621,Sheet4!$F$2:$F$11,0)),1,0)+IF(ISNUMBER(MATCH(E621,Sheet4!$F$2:$F$11,0)),1,0)+IF(ISNUMBER(MATCH(F621,Sheet4!$F$2:$F$11,0)),1,0)+IF(ISNUMBER(MATCH(G621,Sheet4!$F$2:$F$11,0)),1,0)+IF(ISNUMBER(MATCH(H621,Sheet4!$F$2:$F$11,0)),1,0)+IF(ISNUMBER(MATCH(I621,Sheet4!$F$2:$F$11,0)),1,0)+IF(ISNUMBER(MATCH(J621,Sheet4!$F$2:$F$11,0)),1,0))</f>
        <v>0</v>
      </c>
      <c r="P621" s="40" t="str">
        <f>IFERROR(INDEX(Sheet4!$G:$G,MATCH(Sheet1!B621,Sheet4!$F:$F,0))+INDEX(Sheet4!$G:$G,MATCH(Sheet1!C621,Sheet4!$F:$F,0))+INDEX(Sheet4!$G:$G,MATCH(Sheet1!D621,Sheet4!$F:$F,0))+INDEX(Sheet4!$G:$G,MATCH(Sheet1!E621,Sheet4!$F:$F,0))+INDEX(Sheet4!$G:$G,MATCH(Sheet1!F621,Sheet4!$F:$F,0))+INDEX(Sheet4!$G:$G,MATCH(Sheet1!G621,Sheet4!$F:$F,0))+INDEX(Sheet4!$G:$G,MATCH(Sheet1!H621,Sheet4!$F:$F,0))+INDEX(Sheet4!$G:$G,MATCH(Sheet1!I621,Sheet4!$F:$F,0))+INDEX(Sheet4!$G:$G,MATCH(Sheet1!J621,Sheet4!$F:$F,0)),"")</f>
        <v/>
      </c>
      <c r="AF621">
        <f si="171" t="shared"/>
        <v>0</v>
      </c>
      <c r="AH621">
        <v>598</v>
      </c>
      <c r="AI621" t="str">
        <f si="170" t="shared"/>
        <v>De'Aaron FoxRicky RubioJimmy ButlerMonte MorrisTaurean PrinceGerald GreenJohn CollinsJosh JacksonJoel Embiid</v>
      </c>
      <c r="AJ621">
        <f si="172" t="shared"/>
        <v>0</v>
      </c>
      <c r="AK621">
        <f si="173" t="shared"/>
        <v>0</v>
      </c>
      <c r="AL621">
        <f si="174" t="shared"/>
        <v>0</v>
      </c>
      <c r="AM621">
        <f si="175" t="shared"/>
        <v>0</v>
      </c>
      <c r="AN621">
        <f si="176" t="shared"/>
        <v>0</v>
      </c>
      <c r="AO621">
        <f si="177" t="shared"/>
        <v>0</v>
      </c>
      <c r="AP621">
        <f si="178" t="shared"/>
        <v>0</v>
      </c>
      <c r="AQ621">
        <f si="179" t="shared"/>
        <v>0</v>
      </c>
      <c r="AR621">
        <f si="180" t="shared"/>
        <v>0</v>
      </c>
      <c r="AS621">
        <f si="181" t="shared"/>
        <v>0</v>
      </c>
      <c r="AU621" t="str">
        <f>IFERROR(VLOOKUP(C621,Results!$A$2:$B$240,2,FALSE)+VLOOKUP(D621,Results!$A$2:$B$240,2,FALSE)+VLOOKUP(E621,Results!$A$2:$B$240,2,FALSE)+VLOOKUP(F621,Results!$A$2:$B$240,2,FALSE)+VLOOKUP(G621,Results!$A$2:$B$240,2,FALSE)+VLOOKUP(H621,Results!$A$2:$B$240,2,FALSE)+VLOOKUP(I621,Results!$A$2:$B$240,2,FALSE)+VLOOKUP(J621,Results!$A$2:$B$240,2,FALSE)+VLOOKUP(B621,Results!$A$2:$B$240,2,FALSE)-MIN(VLOOKUP(C621,Results!$A$2:$B$240,2,FALSE),VLOOKUP(D621,Results!$A$2:$B$240,2,FALSE),VLOOKUP(E621,Results!$A$2:$B$240,2,FALSE),VLOOKUP(F621,Results!$A$2:$B$240,2,FALSE),VLOOKUP(G621,Results!$A$2:$B$240,2,FALSE),VLOOKUP(H621,Results!$A$2:$B$240,2,FALSE),VLOOKUP(I621,Results!$A$2:$B$240,2,FALSE),VLOOKUP(J621,Results!$A$2:$B$240,2,FALSE),VLOOKUP(B621,Results!$A$2:$B$240,2,FALSE)),"")</f>
        <v/>
      </c>
    </row>
    <row customHeight="1" ht="18.75" r="622" spans="2:47" x14ac:dyDescent="0.3">
      <c r="B622" t="s">
        <v>166</v>
      </c>
      <c r="C622" t="s">
        <v>116</v>
      </c>
      <c r="D622" t="s">
        <v>173</v>
      </c>
      <c r="E622" t="s">
        <v>146</v>
      </c>
      <c r="F622" t="s">
        <v>177</v>
      </c>
      <c r="G622" t="s">
        <v>179</v>
      </c>
      <c r="H622" t="s">
        <v>181</v>
      </c>
      <c r="I622" t="s">
        <v>152</v>
      </c>
      <c r="J622" t="s">
        <v>188</v>
      </c>
      <c r="K622" t="n">
        <v>13.0</v>
      </c>
      <c r="L622" s="30">
        <f si="168" t="shared"/>
        <v>0</v>
      </c>
      <c r="M622" s="6"/>
      <c r="N622" s="35" t="str">
        <f si="169" t="shared"/>
        <v/>
      </c>
      <c r="O622" s="59">
        <f>(IF(ISNUMBER(MATCH(B622,Sheet4!$K$92:$K$101,0)),1,0)+IF(ISNUMBER(MATCH(C622,Sheet4!$K$92:$K$101,0)),1,0)+IF(ISNUMBER(MATCH(D622,Sheet4!$K$92:$K$101,0)),1,0)+IF(ISNUMBER(MATCH(E622,Sheet4!$K$92:$K$101,0)),1,0)+IF(ISNUMBER(MATCH(F622,Sheet4!$K$92:$K$101,0)),1,0)+IF(ISNUMBER(MATCH(G622,Sheet4!$K$92:$K$101,0)),1,0)+IF(ISNUMBER(MATCH(H622,Sheet4!$K$92:$K$101,0)),1,0)+IF(ISNUMBER(MATCH(I622,Sheet4!$K$92:$K$101,0)),1,0)+IF(ISNUMBER(MATCH(J622,Sheet4!$K$92:$K$101,0)),1,0))
-
(IF(ISNUMBER(MATCH(B622,Sheet4!$F$2:$F$11,0)),1,0)+IF(ISNUMBER(MATCH(C622,Sheet4!$F$2:$F$11,0)),1,0)+IF(ISNUMBER(MATCH(D622,Sheet4!$F$2:$F$11,0)),1,0)+IF(ISNUMBER(MATCH(E622,Sheet4!$F$2:$F$11,0)),1,0)+IF(ISNUMBER(MATCH(F622,Sheet4!$F$2:$F$11,0)),1,0)+IF(ISNUMBER(MATCH(G622,Sheet4!$F$2:$F$11,0)),1,0)+IF(ISNUMBER(MATCH(H622,Sheet4!$F$2:$F$11,0)),1,0)+IF(ISNUMBER(MATCH(I622,Sheet4!$F$2:$F$11,0)),1,0)+IF(ISNUMBER(MATCH(J622,Sheet4!$F$2:$F$11,0)),1,0))</f>
        <v>0</v>
      </c>
      <c r="P622" s="40" t="str">
        <f>IFERROR(INDEX(Sheet4!$G:$G,MATCH(Sheet1!B622,Sheet4!$F:$F,0))+INDEX(Sheet4!$G:$G,MATCH(Sheet1!C622,Sheet4!$F:$F,0))+INDEX(Sheet4!$G:$G,MATCH(Sheet1!D622,Sheet4!$F:$F,0))+INDEX(Sheet4!$G:$G,MATCH(Sheet1!E622,Sheet4!$F:$F,0))+INDEX(Sheet4!$G:$G,MATCH(Sheet1!F622,Sheet4!$F:$F,0))+INDEX(Sheet4!$G:$G,MATCH(Sheet1!G622,Sheet4!$F:$F,0))+INDEX(Sheet4!$G:$G,MATCH(Sheet1!H622,Sheet4!$F:$F,0))+INDEX(Sheet4!$G:$G,MATCH(Sheet1!I622,Sheet4!$F:$F,0))+INDEX(Sheet4!$G:$G,MATCH(Sheet1!J622,Sheet4!$F:$F,0)),"")</f>
        <v/>
      </c>
      <c r="AF622">
        <f si="171" t="shared"/>
        <v>0</v>
      </c>
      <c r="AH622">
        <v>599</v>
      </c>
      <c r="AI622" t="str">
        <f si="170" t="shared"/>
        <v>Ben SimmonsLandry ShametDevin BookerMonte MorrisWill BartonTaurean PrinceJosh JacksonPaul MillsapKarl-Anthony Towns</v>
      </c>
      <c r="AJ622">
        <f si="172" t="shared"/>
        <v>0</v>
      </c>
      <c r="AK622">
        <f si="173" t="shared"/>
        <v>0</v>
      </c>
      <c r="AL622">
        <f si="174" t="shared"/>
        <v>0</v>
      </c>
      <c r="AM622">
        <f si="175" t="shared"/>
        <v>0</v>
      </c>
      <c r="AN622">
        <f si="176" t="shared"/>
        <v>0</v>
      </c>
      <c r="AO622">
        <f si="177" t="shared"/>
        <v>0</v>
      </c>
      <c r="AP622">
        <f si="178" t="shared"/>
        <v>0</v>
      </c>
      <c r="AQ622">
        <f si="179" t="shared"/>
        <v>0</v>
      </c>
      <c r="AR622">
        <f si="180" t="shared"/>
        <v>0</v>
      </c>
      <c r="AS622">
        <f si="181" t="shared"/>
        <v>0</v>
      </c>
      <c r="AU622" t="str">
        <f>IFERROR(VLOOKUP(C622,Results!$A$2:$B$240,2,FALSE)+VLOOKUP(D622,Results!$A$2:$B$240,2,FALSE)+VLOOKUP(E622,Results!$A$2:$B$240,2,FALSE)+VLOOKUP(F622,Results!$A$2:$B$240,2,FALSE)+VLOOKUP(G622,Results!$A$2:$B$240,2,FALSE)+VLOOKUP(H622,Results!$A$2:$B$240,2,FALSE)+VLOOKUP(I622,Results!$A$2:$B$240,2,FALSE)+VLOOKUP(J622,Results!$A$2:$B$240,2,FALSE)+VLOOKUP(B622,Results!$A$2:$B$240,2,FALSE)-MIN(VLOOKUP(C622,Results!$A$2:$B$240,2,FALSE),VLOOKUP(D622,Results!$A$2:$B$240,2,FALSE),VLOOKUP(E622,Results!$A$2:$B$240,2,FALSE),VLOOKUP(F622,Results!$A$2:$B$240,2,FALSE),VLOOKUP(G622,Results!$A$2:$B$240,2,FALSE),VLOOKUP(H622,Results!$A$2:$B$240,2,FALSE),VLOOKUP(I622,Results!$A$2:$B$240,2,FALSE),VLOOKUP(J622,Results!$A$2:$B$240,2,FALSE),VLOOKUP(B622,Results!$A$2:$B$240,2,FALSE)),"")</f>
        <v/>
      </c>
    </row>
    <row customHeight="1" ht="18.75" r="623" spans="2:47" x14ac:dyDescent="0.3">
      <c r="B623" t="s">
        <v>166</v>
      </c>
      <c r="C623" t="s">
        <v>87</v>
      </c>
      <c r="D623" t="s">
        <v>173</v>
      </c>
      <c r="E623" t="s">
        <v>88</v>
      </c>
      <c r="F623" t="s">
        <v>179</v>
      </c>
      <c r="G623" t="s">
        <v>159</v>
      </c>
      <c r="H623" t="s">
        <v>181</v>
      </c>
      <c r="I623" t="s">
        <v>152</v>
      </c>
      <c r="J623" t="s">
        <v>98</v>
      </c>
      <c r="K623" t="n">
        <v>13.0</v>
      </c>
      <c r="L623" s="30">
        <f si="168" t="shared"/>
        <v>0</v>
      </c>
      <c r="M623" s="6"/>
      <c r="N623" s="35" t="str">
        <f si="169" t="shared"/>
        <v/>
      </c>
      <c r="O623" s="59">
        <f>(IF(ISNUMBER(MATCH(B623,Sheet4!$K$92:$K$101,0)),1,0)+IF(ISNUMBER(MATCH(C623,Sheet4!$K$92:$K$101,0)),1,0)+IF(ISNUMBER(MATCH(D623,Sheet4!$K$92:$K$101,0)),1,0)+IF(ISNUMBER(MATCH(E623,Sheet4!$K$92:$K$101,0)),1,0)+IF(ISNUMBER(MATCH(F623,Sheet4!$K$92:$K$101,0)),1,0)+IF(ISNUMBER(MATCH(G623,Sheet4!$K$92:$K$101,0)),1,0)+IF(ISNUMBER(MATCH(H623,Sheet4!$K$92:$K$101,0)),1,0)+IF(ISNUMBER(MATCH(I623,Sheet4!$K$92:$K$101,0)),1,0)+IF(ISNUMBER(MATCH(J623,Sheet4!$K$92:$K$101,0)),1,0))
-
(IF(ISNUMBER(MATCH(B623,Sheet4!$F$2:$F$11,0)),1,0)+IF(ISNUMBER(MATCH(C623,Sheet4!$F$2:$F$11,0)),1,0)+IF(ISNUMBER(MATCH(D623,Sheet4!$F$2:$F$11,0)),1,0)+IF(ISNUMBER(MATCH(E623,Sheet4!$F$2:$F$11,0)),1,0)+IF(ISNUMBER(MATCH(F623,Sheet4!$F$2:$F$11,0)),1,0)+IF(ISNUMBER(MATCH(G623,Sheet4!$F$2:$F$11,0)),1,0)+IF(ISNUMBER(MATCH(H623,Sheet4!$F$2:$F$11,0)),1,0)+IF(ISNUMBER(MATCH(I623,Sheet4!$F$2:$F$11,0)),1,0)+IF(ISNUMBER(MATCH(J623,Sheet4!$F$2:$F$11,0)),1,0))</f>
        <v>0</v>
      </c>
      <c r="P623" s="40" t="str">
        <f>IFERROR(INDEX(Sheet4!$G:$G,MATCH(Sheet1!B623,Sheet4!$F:$F,0))+INDEX(Sheet4!$G:$G,MATCH(Sheet1!C623,Sheet4!$F:$F,0))+INDEX(Sheet4!$G:$G,MATCH(Sheet1!D623,Sheet4!$F:$F,0))+INDEX(Sheet4!$G:$G,MATCH(Sheet1!E623,Sheet4!$F:$F,0))+INDEX(Sheet4!$G:$G,MATCH(Sheet1!F623,Sheet4!$F:$F,0))+INDEX(Sheet4!$G:$G,MATCH(Sheet1!G623,Sheet4!$F:$F,0))+INDEX(Sheet4!$G:$G,MATCH(Sheet1!H623,Sheet4!$F:$F,0))+INDEX(Sheet4!$G:$G,MATCH(Sheet1!I623,Sheet4!$F:$F,0))+INDEX(Sheet4!$G:$G,MATCH(Sheet1!J623,Sheet4!$F:$F,0)),"")</f>
        <v/>
      </c>
      <c r="AF623">
        <f si="171" t="shared"/>
        <v>0</v>
      </c>
      <c r="AH623">
        <v>600</v>
      </c>
      <c r="AI623" t="str">
        <f si="170" t="shared"/>
        <v>Ben SimmonsJeremy LinDevin BookerMonte MorrisJoe InglesCorey BrewerJohn CollinsJosh JacksonKarl-Anthony Towns</v>
      </c>
      <c r="AJ623">
        <f si="172" t="shared"/>
        <v>0</v>
      </c>
      <c r="AK623">
        <f si="173" t="shared"/>
        <v>0</v>
      </c>
      <c r="AL623">
        <f si="174" t="shared"/>
        <v>0</v>
      </c>
      <c r="AM623">
        <f si="175" t="shared"/>
        <v>0</v>
      </c>
      <c r="AN623">
        <f si="176" t="shared"/>
        <v>0</v>
      </c>
      <c r="AO623">
        <f si="177" t="shared"/>
        <v>0</v>
      </c>
      <c r="AP623">
        <f si="178" t="shared"/>
        <v>0</v>
      </c>
      <c r="AQ623">
        <f si="179" t="shared"/>
        <v>0</v>
      </c>
      <c r="AR623">
        <f si="180" t="shared"/>
        <v>0</v>
      </c>
      <c r="AS623">
        <f si="181" t="shared"/>
        <v>0</v>
      </c>
      <c r="AU623" t="str">
        <f>IFERROR(VLOOKUP(C623,Results!$A$2:$B$240,2,FALSE)+VLOOKUP(D623,Results!$A$2:$B$240,2,FALSE)+VLOOKUP(E623,Results!$A$2:$B$240,2,FALSE)+VLOOKUP(F623,Results!$A$2:$B$240,2,FALSE)+VLOOKUP(G623,Results!$A$2:$B$240,2,FALSE)+VLOOKUP(H623,Results!$A$2:$B$240,2,FALSE)+VLOOKUP(I623,Results!$A$2:$B$240,2,FALSE)+VLOOKUP(J623,Results!$A$2:$B$240,2,FALSE)+VLOOKUP(B623,Results!$A$2:$B$240,2,FALSE)-MIN(VLOOKUP(C623,Results!$A$2:$B$240,2,FALSE),VLOOKUP(D623,Results!$A$2:$B$240,2,FALSE),VLOOKUP(E623,Results!$A$2:$B$240,2,FALSE),VLOOKUP(F623,Results!$A$2:$B$240,2,FALSE),VLOOKUP(G623,Results!$A$2:$B$240,2,FALSE),VLOOKUP(H623,Results!$A$2:$B$240,2,FALSE),VLOOKUP(I623,Results!$A$2:$B$240,2,FALSE),VLOOKUP(J623,Results!$A$2:$B$240,2,FALSE),VLOOKUP(B623,Results!$A$2:$B$240,2,FALSE)),"")</f>
        <v/>
      </c>
    </row>
    <row customHeight="1" ht="18.75" r="624" spans="2:47" x14ac:dyDescent="0.3">
      <c r="B624" t="s">
        <v>166</v>
      </c>
      <c r="C624" t="s">
        <v>87</v>
      </c>
      <c r="D624" t="s">
        <v>172</v>
      </c>
      <c r="E624" t="s">
        <v>146</v>
      </c>
      <c r="F624" t="s">
        <v>179</v>
      </c>
      <c r="G624" t="s">
        <v>159</v>
      </c>
      <c r="H624" t="s">
        <v>181</v>
      </c>
      <c r="I624" t="s">
        <v>152</v>
      </c>
      <c r="J624" t="s">
        <v>186</v>
      </c>
      <c r="K624" t="n">
        <v>13.0</v>
      </c>
      <c r="L624" s="30">
        <f si="168" t="shared"/>
        <v>0</v>
      </c>
      <c r="M624" s="6"/>
      <c r="N624" s="35" t="str">
        <f si="169" t="shared"/>
        <v/>
      </c>
      <c r="O624" s="59">
        <f>(IF(ISNUMBER(MATCH(B624,Sheet4!$K$92:$K$101,0)),1,0)+IF(ISNUMBER(MATCH(C624,Sheet4!$K$92:$K$101,0)),1,0)+IF(ISNUMBER(MATCH(D624,Sheet4!$K$92:$K$101,0)),1,0)+IF(ISNUMBER(MATCH(E624,Sheet4!$K$92:$K$101,0)),1,0)+IF(ISNUMBER(MATCH(F624,Sheet4!$K$92:$K$101,0)),1,0)+IF(ISNUMBER(MATCH(G624,Sheet4!$K$92:$K$101,0)),1,0)+IF(ISNUMBER(MATCH(H624,Sheet4!$K$92:$K$101,0)),1,0)+IF(ISNUMBER(MATCH(I624,Sheet4!$K$92:$K$101,0)),1,0)+IF(ISNUMBER(MATCH(J624,Sheet4!$K$92:$K$101,0)),1,0))
-
(IF(ISNUMBER(MATCH(B624,Sheet4!$F$2:$F$11,0)),1,0)+IF(ISNUMBER(MATCH(C624,Sheet4!$F$2:$F$11,0)),1,0)+IF(ISNUMBER(MATCH(D624,Sheet4!$F$2:$F$11,0)),1,0)+IF(ISNUMBER(MATCH(E624,Sheet4!$F$2:$F$11,0)),1,0)+IF(ISNUMBER(MATCH(F624,Sheet4!$F$2:$F$11,0)),1,0)+IF(ISNUMBER(MATCH(G624,Sheet4!$F$2:$F$11,0)),1,0)+IF(ISNUMBER(MATCH(H624,Sheet4!$F$2:$F$11,0)),1,0)+IF(ISNUMBER(MATCH(I624,Sheet4!$F$2:$F$11,0)),1,0)+IF(ISNUMBER(MATCH(J624,Sheet4!$F$2:$F$11,0)),1,0))</f>
        <v>0</v>
      </c>
      <c r="P624" s="40" t="str">
        <f>IFERROR(INDEX(Sheet4!$G:$G,MATCH(Sheet1!B624,Sheet4!$F:$F,0))+INDEX(Sheet4!$G:$G,MATCH(Sheet1!C624,Sheet4!$F:$F,0))+INDEX(Sheet4!$G:$G,MATCH(Sheet1!D624,Sheet4!$F:$F,0))+INDEX(Sheet4!$G:$G,MATCH(Sheet1!E624,Sheet4!$F:$F,0))+INDEX(Sheet4!$G:$G,MATCH(Sheet1!F624,Sheet4!$F:$F,0))+INDEX(Sheet4!$G:$G,MATCH(Sheet1!G624,Sheet4!$F:$F,0))+INDEX(Sheet4!$G:$G,MATCH(Sheet1!H624,Sheet4!$F:$F,0))+INDEX(Sheet4!$G:$G,MATCH(Sheet1!I624,Sheet4!$F:$F,0))+INDEX(Sheet4!$G:$G,MATCH(Sheet1!J624,Sheet4!$F:$F,0)),"")</f>
        <v/>
      </c>
      <c r="AF624">
        <f si="171" t="shared"/>
        <v>0</v>
      </c>
      <c r="AH624">
        <v>601</v>
      </c>
      <c r="AI624" t="str">
        <f si="170" t="shared"/>
        <v>Ben SimmonsT.J. McConnellJames HardenMonte MorrisKelly OubreMikal BridgesJosh JacksonTrey LylesDeandre Ayton</v>
      </c>
      <c r="AJ624">
        <f si="172" t="shared"/>
        <v>0</v>
      </c>
      <c r="AK624">
        <f si="173" t="shared"/>
        <v>0</v>
      </c>
      <c r="AL624">
        <f si="174" t="shared"/>
        <v>0</v>
      </c>
      <c r="AM624">
        <f si="175" t="shared"/>
        <v>0</v>
      </c>
      <c r="AN624">
        <f si="176" t="shared"/>
        <v>0</v>
      </c>
      <c r="AO624">
        <f si="177" t="shared"/>
        <v>0</v>
      </c>
      <c r="AP624">
        <f si="178" t="shared"/>
        <v>0</v>
      </c>
      <c r="AQ624">
        <f si="179" t="shared"/>
        <v>0</v>
      </c>
      <c r="AR624">
        <f si="180" t="shared"/>
        <v>0</v>
      </c>
      <c r="AS624">
        <f si="181" t="shared"/>
        <v>0</v>
      </c>
      <c r="AU624" t="str">
        <f>IFERROR(VLOOKUP(C624,Results!$A$2:$B$240,2,FALSE)+VLOOKUP(D624,Results!$A$2:$B$240,2,FALSE)+VLOOKUP(E624,Results!$A$2:$B$240,2,FALSE)+VLOOKUP(F624,Results!$A$2:$B$240,2,FALSE)+VLOOKUP(G624,Results!$A$2:$B$240,2,FALSE)+VLOOKUP(H624,Results!$A$2:$B$240,2,FALSE)+VLOOKUP(I624,Results!$A$2:$B$240,2,FALSE)+VLOOKUP(J624,Results!$A$2:$B$240,2,FALSE)+VLOOKUP(B624,Results!$A$2:$B$240,2,FALSE)-MIN(VLOOKUP(C624,Results!$A$2:$B$240,2,FALSE),VLOOKUP(D624,Results!$A$2:$B$240,2,FALSE),VLOOKUP(E624,Results!$A$2:$B$240,2,FALSE),VLOOKUP(F624,Results!$A$2:$B$240,2,FALSE),VLOOKUP(G624,Results!$A$2:$B$240,2,FALSE),VLOOKUP(H624,Results!$A$2:$B$240,2,FALSE),VLOOKUP(I624,Results!$A$2:$B$240,2,FALSE),VLOOKUP(J624,Results!$A$2:$B$240,2,FALSE),VLOOKUP(B624,Results!$A$2:$B$240,2,FALSE)),"")</f>
        <v/>
      </c>
    </row>
    <row customHeight="1" ht="18.75" r="625" spans="2:47" x14ac:dyDescent="0.3">
      <c r="B625" t="s">
        <v>166</v>
      </c>
      <c r="C625" t="s">
        <v>167</v>
      </c>
      <c r="D625" t="s">
        <v>173</v>
      </c>
      <c r="E625" t="s">
        <v>146</v>
      </c>
      <c r="F625" t="s">
        <v>178</v>
      </c>
      <c r="G625" t="s">
        <v>159</v>
      </c>
      <c r="H625" t="s">
        <v>153</v>
      </c>
      <c r="I625" t="s">
        <v>152</v>
      </c>
      <c r="J625" t="s">
        <v>98</v>
      </c>
      <c r="K625" t="n">
        <v>13.0</v>
      </c>
      <c r="L625" s="30">
        <f si="168" t="shared"/>
        <v>0</v>
      </c>
      <c r="M625" s="6"/>
      <c r="N625" s="35" t="str">
        <f si="169" t="shared"/>
        <v/>
      </c>
      <c r="O625" s="59">
        <f>(IF(ISNUMBER(MATCH(B625,Sheet4!$K$92:$K$101,0)),1,0)+IF(ISNUMBER(MATCH(C625,Sheet4!$K$92:$K$101,0)),1,0)+IF(ISNUMBER(MATCH(D625,Sheet4!$K$92:$K$101,0)),1,0)+IF(ISNUMBER(MATCH(E625,Sheet4!$K$92:$K$101,0)),1,0)+IF(ISNUMBER(MATCH(F625,Sheet4!$K$92:$K$101,0)),1,0)+IF(ISNUMBER(MATCH(G625,Sheet4!$K$92:$K$101,0)),1,0)+IF(ISNUMBER(MATCH(H625,Sheet4!$K$92:$K$101,0)),1,0)+IF(ISNUMBER(MATCH(I625,Sheet4!$K$92:$K$101,0)),1,0)+IF(ISNUMBER(MATCH(J625,Sheet4!$K$92:$K$101,0)),1,0))
-
(IF(ISNUMBER(MATCH(B625,Sheet4!$F$2:$F$11,0)),1,0)+IF(ISNUMBER(MATCH(C625,Sheet4!$F$2:$F$11,0)),1,0)+IF(ISNUMBER(MATCH(D625,Sheet4!$F$2:$F$11,0)),1,0)+IF(ISNUMBER(MATCH(E625,Sheet4!$F$2:$F$11,0)),1,0)+IF(ISNUMBER(MATCH(F625,Sheet4!$F$2:$F$11,0)),1,0)+IF(ISNUMBER(MATCH(G625,Sheet4!$F$2:$F$11,0)),1,0)+IF(ISNUMBER(MATCH(H625,Sheet4!$F$2:$F$11,0)),1,0)+IF(ISNUMBER(MATCH(I625,Sheet4!$F$2:$F$11,0)),1,0)+IF(ISNUMBER(MATCH(J625,Sheet4!$F$2:$F$11,0)),1,0))</f>
        <v>0</v>
      </c>
      <c r="P625" s="40" t="str">
        <f>IFERROR(INDEX(Sheet4!$G:$G,MATCH(Sheet1!B625,Sheet4!$F:$F,0))+INDEX(Sheet4!$G:$G,MATCH(Sheet1!C625,Sheet4!$F:$F,0))+INDEX(Sheet4!$G:$G,MATCH(Sheet1!D625,Sheet4!$F:$F,0))+INDEX(Sheet4!$G:$G,MATCH(Sheet1!E625,Sheet4!$F:$F,0))+INDEX(Sheet4!$G:$G,MATCH(Sheet1!F625,Sheet4!$F:$F,0))+INDEX(Sheet4!$G:$G,MATCH(Sheet1!G625,Sheet4!$F:$F,0))+INDEX(Sheet4!$G:$G,MATCH(Sheet1!H625,Sheet4!$F:$F,0))+INDEX(Sheet4!$G:$G,MATCH(Sheet1!I625,Sheet4!$F:$F,0))+INDEX(Sheet4!$G:$G,MATCH(Sheet1!J625,Sheet4!$F:$F,0)),"")</f>
        <v/>
      </c>
      <c r="AF625">
        <f si="171" t="shared"/>
        <v>0</v>
      </c>
      <c r="AH625">
        <v>602</v>
      </c>
      <c r="AI625" t="str">
        <f si="170" t="shared"/>
        <v>Trae YoungIsaiah CanaanDevin BookerMonte MorrisKelly OubreTaurean PrinceJohn CollinsJosh JacksonJoel Embiid</v>
      </c>
      <c r="AJ625">
        <f si="172" t="shared"/>
        <v>0</v>
      </c>
      <c r="AK625">
        <f si="173" t="shared"/>
        <v>0</v>
      </c>
      <c r="AL625">
        <f si="174" t="shared"/>
        <v>0</v>
      </c>
      <c r="AM625">
        <f si="175" t="shared"/>
        <v>0</v>
      </c>
      <c r="AN625">
        <f si="176" t="shared"/>
        <v>0</v>
      </c>
      <c r="AO625">
        <f si="177" t="shared"/>
        <v>0</v>
      </c>
      <c r="AP625">
        <f si="178" t="shared"/>
        <v>0</v>
      </c>
      <c r="AQ625">
        <f si="179" t="shared"/>
        <v>0</v>
      </c>
      <c r="AR625">
        <f si="180" t="shared"/>
        <v>0</v>
      </c>
      <c r="AS625">
        <f si="181" t="shared"/>
        <v>0</v>
      </c>
      <c r="AU625" t="str">
        <f>IFERROR(VLOOKUP(C625,Results!$A$2:$B$240,2,FALSE)+VLOOKUP(D625,Results!$A$2:$B$240,2,FALSE)+VLOOKUP(E625,Results!$A$2:$B$240,2,FALSE)+VLOOKUP(F625,Results!$A$2:$B$240,2,FALSE)+VLOOKUP(G625,Results!$A$2:$B$240,2,FALSE)+VLOOKUP(H625,Results!$A$2:$B$240,2,FALSE)+VLOOKUP(I625,Results!$A$2:$B$240,2,FALSE)+VLOOKUP(J625,Results!$A$2:$B$240,2,FALSE)+VLOOKUP(B625,Results!$A$2:$B$240,2,FALSE)-MIN(VLOOKUP(C625,Results!$A$2:$B$240,2,FALSE),VLOOKUP(D625,Results!$A$2:$B$240,2,FALSE),VLOOKUP(E625,Results!$A$2:$B$240,2,FALSE),VLOOKUP(F625,Results!$A$2:$B$240,2,FALSE),VLOOKUP(G625,Results!$A$2:$B$240,2,FALSE),VLOOKUP(H625,Results!$A$2:$B$240,2,FALSE),VLOOKUP(I625,Results!$A$2:$B$240,2,FALSE),VLOOKUP(J625,Results!$A$2:$B$240,2,FALSE),VLOOKUP(B625,Results!$A$2:$B$240,2,FALSE)),"")</f>
        <v/>
      </c>
    </row>
    <row r="626" spans="2:47" x14ac:dyDescent="0.3">
      <c r="B626" t="s">
        <v>166</v>
      </c>
      <c r="C626" t="s">
        <v>170</v>
      </c>
      <c r="D626" t="s">
        <v>172</v>
      </c>
      <c r="E626" t="s">
        <v>148</v>
      </c>
      <c r="F626" t="s">
        <v>178</v>
      </c>
      <c r="G626" t="s">
        <v>90</v>
      </c>
      <c r="H626" t="s">
        <v>93</v>
      </c>
      <c r="I626" t="s">
        <v>152</v>
      </c>
      <c r="J626" t="s">
        <v>188</v>
      </c>
      <c r="K626" t="n">
        <v>13.0</v>
      </c>
      <c r="L626" s="30">
        <f si="168" t="shared"/>
        <v>0</v>
      </c>
      <c r="M626" s="6"/>
      <c r="N626" s="35" t="str">
        <f si="169" t="shared"/>
        <v/>
      </c>
      <c r="O626" s="59">
        <f>(IF(ISNUMBER(MATCH(B626,Sheet4!$K$92:$K$101,0)),1,0)+IF(ISNUMBER(MATCH(C626,Sheet4!$K$92:$K$101,0)),1,0)+IF(ISNUMBER(MATCH(D626,Sheet4!$K$92:$K$101,0)),1,0)+IF(ISNUMBER(MATCH(E626,Sheet4!$K$92:$K$101,0)),1,0)+IF(ISNUMBER(MATCH(F626,Sheet4!$K$92:$K$101,0)),1,0)+IF(ISNUMBER(MATCH(G626,Sheet4!$K$92:$K$101,0)),1,0)+IF(ISNUMBER(MATCH(H626,Sheet4!$K$92:$K$101,0)),1,0)+IF(ISNUMBER(MATCH(I626,Sheet4!$K$92:$K$101,0)),1,0)+IF(ISNUMBER(MATCH(J626,Sheet4!$K$92:$K$101,0)),1,0))
-
(IF(ISNUMBER(MATCH(B626,Sheet4!$F$2:$F$11,0)),1,0)+IF(ISNUMBER(MATCH(C626,Sheet4!$F$2:$F$11,0)),1,0)+IF(ISNUMBER(MATCH(D626,Sheet4!$F$2:$F$11,0)),1,0)+IF(ISNUMBER(MATCH(E626,Sheet4!$F$2:$F$11,0)),1,0)+IF(ISNUMBER(MATCH(F626,Sheet4!$F$2:$F$11,0)),1,0)+IF(ISNUMBER(MATCH(G626,Sheet4!$F$2:$F$11,0)),1,0)+IF(ISNUMBER(MATCH(H626,Sheet4!$F$2:$F$11,0)),1,0)+IF(ISNUMBER(MATCH(I626,Sheet4!$F$2:$F$11,0)),1,0)+IF(ISNUMBER(MATCH(J626,Sheet4!$F$2:$F$11,0)),1,0))</f>
        <v>0</v>
      </c>
      <c r="P626" s="40" t="str">
        <f>IFERROR(INDEX(Sheet4!$G:$G,MATCH(Sheet1!B626,Sheet4!$F:$F,0))+INDEX(Sheet4!$G:$G,MATCH(Sheet1!C626,Sheet4!$F:$F,0))+INDEX(Sheet4!$G:$G,MATCH(Sheet1!D626,Sheet4!$F:$F,0))+INDEX(Sheet4!$G:$G,MATCH(Sheet1!E626,Sheet4!$F:$F,0))+INDEX(Sheet4!$G:$G,MATCH(Sheet1!F626,Sheet4!$F:$F,0))+INDEX(Sheet4!$G:$G,MATCH(Sheet1!G626,Sheet4!$F:$F,0))+INDEX(Sheet4!$G:$G,MATCH(Sheet1!H626,Sheet4!$F:$F,0))+INDEX(Sheet4!$G:$G,MATCH(Sheet1!I626,Sheet4!$F:$F,0))+INDEX(Sheet4!$G:$G,MATCH(Sheet1!J626,Sheet4!$F:$F,0)),"")</f>
        <v/>
      </c>
      <c r="AF626">
        <f si="171" t="shared"/>
        <v>0</v>
      </c>
      <c r="AH626">
        <v>603</v>
      </c>
      <c r="AI626" t="str">
        <f si="170" t="shared"/>
        <v>De'Aaron FoxLandry ShametJimmy ButlerMonte MorrisKelly OubreTaurean PrinceJohn CollinsJosh JacksonNikola Jokic</v>
      </c>
      <c r="AJ626">
        <f si="172" t="shared"/>
        <v>0</v>
      </c>
      <c r="AK626">
        <f si="173" t="shared"/>
        <v>0</v>
      </c>
      <c r="AL626">
        <f si="174" t="shared"/>
        <v>0</v>
      </c>
      <c r="AM626">
        <f si="175" t="shared"/>
        <v>0</v>
      </c>
      <c r="AN626">
        <f si="176" t="shared"/>
        <v>0</v>
      </c>
      <c r="AO626">
        <f si="177" t="shared"/>
        <v>0</v>
      </c>
      <c r="AP626">
        <f si="178" t="shared"/>
        <v>0</v>
      </c>
      <c r="AQ626">
        <f si="179" t="shared"/>
        <v>0</v>
      </c>
      <c r="AR626">
        <f si="180" t="shared"/>
        <v>0</v>
      </c>
      <c r="AS626">
        <f si="181" t="shared"/>
        <v>0</v>
      </c>
      <c r="AU626" t="str">
        <f>IFERROR(VLOOKUP(C626,Results!$A$2:$B$240,2,FALSE)+VLOOKUP(D626,Results!$A$2:$B$240,2,FALSE)+VLOOKUP(E626,Results!$A$2:$B$240,2,FALSE)+VLOOKUP(F626,Results!$A$2:$B$240,2,FALSE)+VLOOKUP(G626,Results!$A$2:$B$240,2,FALSE)+VLOOKUP(H626,Results!$A$2:$B$240,2,FALSE)+VLOOKUP(I626,Results!$A$2:$B$240,2,FALSE)+VLOOKUP(J626,Results!$A$2:$B$240,2,FALSE)+VLOOKUP(B626,Results!$A$2:$B$240,2,FALSE)-MIN(VLOOKUP(C626,Results!$A$2:$B$240,2,FALSE),VLOOKUP(D626,Results!$A$2:$B$240,2,FALSE),VLOOKUP(E626,Results!$A$2:$B$240,2,FALSE),VLOOKUP(F626,Results!$A$2:$B$240,2,FALSE),VLOOKUP(G626,Results!$A$2:$B$240,2,FALSE),VLOOKUP(H626,Results!$A$2:$B$240,2,FALSE),VLOOKUP(I626,Results!$A$2:$B$240,2,FALSE),VLOOKUP(J626,Results!$A$2:$B$240,2,FALSE),VLOOKUP(B626,Results!$A$2:$B$240,2,FALSE)),"")</f>
        <v/>
      </c>
    </row>
    <row customHeight="1" ht="18.75" r="627" spans="2:47" x14ac:dyDescent="0.3">
      <c r="B627" t="s">
        <v>166</v>
      </c>
      <c r="C627" t="s">
        <v>95</v>
      </c>
      <c r="D627" t="s">
        <v>172</v>
      </c>
      <c r="E627" t="s">
        <v>146</v>
      </c>
      <c r="F627" t="s">
        <v>177</v>
      </c>
      <c r="G627" t="s">
        <v>179</v>
      </c>
      <c r="H627" t="s">
        <v>92</v>
      </c>
      <c r="I627" t="s">
        <v>152</v>
      </c>
      <c r="J627" t="s">
        <v>187</v>
      </c>
      <c r="K627" t="n">
        <v>13.0</v>
      </c>
      <c r="L627" s="30">
        <f si="168" t="shared"/>
        <v>0</v>
      </c>
      <c r="M627" s="6"/>
      <c r="N627" s="35" t="str">
        <f si="169" t="shared"/>
        <v/>
      </c>
      <c r="O627" s="59">
        <f>(IF(ISNUMBER(MATCH(B627,Sheet4!$K$92:$K$101,0)),1,0)+IF(ISNUMBER(MATCH(C627,Sheet4!$K$92:$K$101,0)),1,0)+IF(ISNUMBER(MATCH(D627,Sheet4!$K$92:$K$101,0)),1,0)+IF(ISNUMBER(MATCH(E627,Sheet4!$K$92:$K$101,0)),1,0)+IF(ISNUMBER(MATCH(F627,Sheet4!$K$92:$K$101,0)),1,0)+IF(ISNUMBER(MATCH(G627,Sheet4!$K$92:$K$101,0)),1,0)+IF(ISNUMBER(MATCH(H627,Sheet4!$K$92:$K$101,0)),1,0)+IF(ISNUMBER(MATCH(I627,Sheet4!$K$92:$K$101,0)),1,0)+IF(ISNUMBER(MATCH(J627,Sheet4!$K$92:$K$101,0)),1,0))
-
(IF(ISNUMBER(MATCH(B627,Sheet4!$F$2:$F$11,0)),1,0)+IF(ISNUMBER(MATCH(C627,Sheet4!$F$2:$F$11,0)),1,0)+IF(ISNUMBER(MATCH(D627,Sheet4!$F$2:$F$11,0)),1,0)+IF(ISNUMBER(MATCH(E627,Sheet4!$F$2:$F$11,0)),1,0)+IF(ISNUMBER(MATCH(F627,Sheet4!$F$2:$F$11,0)),1,0)+IF(ISNUMBER(MATCH(G627,Sheet4!$F$2:$F$11,0)),1,0)+IF(ISNUMBER(MATCH(H627,Sheet4!$F$2:$F$11,0)),1,0)+IF(ISNUMBER(MATCH(I627,Sheet4!$F$2:$F$11,0)),1,0)+IF(ISNUMBER(MATCH(J627,Sheet4!$F$2:$F$11,0)),1,0))</f>
        <v>0</v>
      </c>
      <c r="P627" s="40" t="str">
        <f>IFERROR(INDEX(Sheet4!$G:$G,MATCH(Sheet1!B627,Sheet4!$F:$F,0))+INDEX(Sheet4!$G:$G,MATCH(Sheet1!C627,Sheet4!$F:$F,0))+INDEX(Sheet4!$G:$G,MATCH(Sheet1!D627,Sheet4!$F:$F,0))+INDEX(Sheet4!$G:$G,MATCH(Sheet1!E627,Sheet4!$F:$F,0))+INDEX(Sheet4!$G:$G,MATCH(Sheet1!F627,Sheet4!$F:$F,0))+INDEX(Sheet4!$G:$G,MATCH(Sheet1!G627,Sheet4!$F:$F,0))+INDEX(Sheet4!$G:$G,MATCH(Sheet1!H627,Sheet4!$F:$F,0))+INDEX(Sheet4!$G:$G,MATCH(Sheet1!I627,Sheet4!$F:$F,0))+INDEX(Sheet4!$G:$G,MATCH(Sheet1!J627,Sheet4!$F:$F,0)),"")</f>
        <v/>
      </c>
      <c r="AF627">
        <f si="171" t="shared"/>
        <v>0</v>
      </c>
      <c r="AH627">
        <v>604</v>
      </c>
      <c r="AI627" t="str">
        <f si="170" t="shared"/>
        <v>Ben SimmonsRicky RubioJimmy ButlerMonte MorrisJoe InglesGerald GreenKenneth FariedTaj GibsonRudy Gobert</v>
      </c>
      <c r="AJ627">
        <f si="172" t="shared"/>
        <v>0</v>
      </c>
      <c r="AK627">
        <f si="173" t="shared"/>
        <v>0</v>
      </c>
      <c r="AL627">
        <f si="174" t="shared"/>
        <v>0</v>
      </c>
      <c r="AM627">
        <f si="175" t="shared"/>
        <v>0</v>
      </c>
      <c r="AN627">
        <f si="176" t="shared"/>
        <v>0</v>
      </c>
      <c r="AO627">
        <f si="177" t="shared"/>
        <v>0</v>
      </c>
      <c r="AP627">
        <f si="178" t="shared"/>
        <v>0</v>
      </c>
      <c r="AQ627">
        <f si="179" t="shared"/>
        <v>0</v>
      </c>
      <c r="AR627">
        <f si="180" t="shared"/>
        <v>0</v>
      </c>
      <c r="AS627">
        <f si="181" t="shared"/>
        <v>0</v>
      </c>
      <c r="AU627" t="str">
        <f>IFERROR(VLOOKUP(C627,Results!$A$2:$B$240,2,FALSE)+VLOOKUP(D627,Results!$A$2:$B$240,2,FALSE)+VLOOKUP(E627,Results!$A$2:$B$240,2,FALSE)+VLOOKUP(F627,Results!$A$2:$B$240,2,FALSE)+VLOOKUP(G627,Results!$A$2:$B$240,2,FALSE)+VLOOKUP(H627,Results!$A$2:$B$240,2,FALSE)+VLOOKUP(I627,Results!$A$2:$B$240,2,FALSE)+VLOOKUP(J627,Results!$A$2:$B$240,2,FALSE)+VLOOKUP(B627,Results!$A$2:$B$240,2,FALSE)-MIN(VLOOKUP(C627,Results!$A$2:$B$240,2,FALSE),VLOOKUP(D627,Results!$A$2:$B$240,2,FALSE),VLOOKUP(E627,Results!$A$2:$B$240,2,FALSE),VLOOKUP(F627,Results!$A$2:$B$240,2,FALSE),VLOOKUP(G627,Results!$A$2:$B$240,2,FALSE),VLOOKUP(H627,Results!$A$2:$B$240,2,FALSE),VLOOKUP(I627,Results!$A$2:$B$240,2,FALSE),VLOOKUP(J627,Results!$A$2:$B$240,2,FALSE),VLOOKUP(B627,Results!$A$2:$B$240,2,FALSE)),"")</f>
        <v/>
      </c>
    </row>
    <row customHeight="1" ht="18.75" r="628" spans="2:47" x14ac:dyDescent="0.3">
      <c r="B628" t="s">
        <v>166</v>
      </c>
      <c r="C628" t="s">
        <v>171</v>
      </c>
      <c r="D628" t="s">
        <v>174</v>
      </c>
      <c r="E628" t="s">
        <v>146</v>
      </c>
      <c r="F628" t="s">
        <v>177</v>
      </c>
      <c r="G628" t="s">
        <v>100</v>
      </c>
      <c r="H628" t="s">
        <v>153</v>
      </c>
      <c r="I628" t="s">
        <v>181</v>
      </c>
      <c r="J628" t="s">
        <v>186</v>
      </c>
      <c r="K628" t="n">
        <v>13.0</v>
      </c>
      <c r="L628" s="30">
        <f si="168" t="shared"/>
        <v>0</v>
      </c>
      <c r="M628" s="6"/>
      <c r="N628" s="35" t="str">
        <f si="169" t="shared"/>
        <v/>
      </c>
      <c r="O628" s="59">
        <f>(IF(ISNUMBER(MATCH(B628,Sheet4!$K$92:$K$101,0)),1,0)+IF(ISNUMBER(MATCH(C628,Sheet4!$K$92:$K$101,0)),1,0)+IF(ISNUMBER(MATCH(D628,Sheet4!$K$92:$K$101,0)),1,0)+IF(ISNUMBER(MATCH(E628,Sheet4!$K$92:$K$101,0)),1,0)+IF(ISNUMBER(MATCH(F628,Sheet4!$K$92:$K$101,0)),1,0)+IF(ISNUMBER(MATCH(G628,Sheet4!$K$92:$K$101,0)),1,0)+IF(ISNUMBER(MATCH(H628,Sheet4!$K$92:$K$101,0)),1,0)+IF(ISNUMBER(MATCH(I628,Sheet4!$K$92:$K$101,0)),1,0)+IF(ISNUMBER(MATCH(J628,Sheet4!$K$92:$K$101,0)),1,0))
-
(IF(ISNUMBER(MATCH(B628,Sheet4!$F$2:$F$11,0)),1,0)+IF(ISNUMBER(MATCH(C628,Sheet4!$F$2:$F$11,0)),1,0)+IF(ISNUMBER(MATCH(D628,Sheet4!$F$2:$F$11,0)),1,0)+IF(ISNUMBER(MATCH(E628,Sheet4!$F$2:$F$11,0)),1,0)+IF(ISNUMBER(MATCH(F628,Sheet4!$F$2:$F$11,0)),1,0)+IF(ISNUMBER(MATCH(G628,Sheet4!$F$2:$F$11,0)),1,0)+IF(ISNUMBER(MATCH(H628,Sheet4!$F$2:$F$11,0)),1,0)+IF(ISNUMBER(MATCH(I628,Sheet4!$F$2:$F$11,0)),1,0)+IF(ISNUMBER(MATCH(J628,Sheet4!$F$2:$F$11,0)),1,0))</f>
        <v>0</v>
      </c>
      <c r="P628" s="40" t="str">
        <f>IFERROR(INDEX(Sheet4!$G:$G,MATCH(Sheet1!B628,Sheet4!$F:$F,0))+INDEX(Sheet4!$G:$G,MATCH(Sheet1!C628,Sheet4!$F:$F,0))+INDEX(Sheet4!$G:$G,MATCH(Sheet1!D628,Sheet4!$F:$F,0))+INDEX(Sheet4!$G:$G,MATCH(Sheet1!E628,Sheet4!$F:$F,0))+INDEX(Sheet4!$G:$G,MATCH(Sheet1!F628,Sheet4!$F:$F,0))+INDEX(Sheet4!$G:$G,MATCH(Sheet1!G628,Sheet4!$F:$F,0))+INDEX(Sheet4!$G:$G,MATCH(Sheet1!H628,Sheet4!$F:$F,0))+INDEX(Sheet4!$G:$G,MATCH(Sheet1!I628,Sheet4!$F:$F,0))+INDEX(Sheet4!$G:$G,MATCH(Sheet1!J628,Sheet4!$F:$F,0)),"")</f>
        <v/>
      </c>
      <c r="AF628">
        <f si="171" t="shared"/>
        <v>0</v>
      </c>
      <c r="AH628">
        <v>605</v>
      </c>
      <c r="AI628" t="str">
        <f si="170" t="shared"/>
        <v>Ben SimmonsDe'Aaron FoxJimmy ButlerMonte MorrisKelly OubreDeAndre' BembryJosh JacksonTaj GibsonRudy Gobert</v>
      </c>
      <c r="AJ628">
        <f si="172" t="shared"/>
        <v>0</v>
      </c>
      <c r="AK628">
        <f si="173" t="shared"/>
        <v>0</v>
      </c>
      <c r="AL628">
        <f si="174" t="shared"/>
        <v>0</v>
      </c>
      <c r="AM628">
        <f si="175" t="shared"/>
        <v>0</v>
      </c>
      <c r="AN628">
        <f si="176" t="shared"/>
        <v>0</v>
      </c>
      <c r="AO628">
        <f si="177" t="shared"/>
        <v>0</v>
      </c>
      <c r="AP628">
        <f si="178" t="shared"/>
        <v>0</v>
      </c>
      <c r="AQ628">
        <f si="179" t="shared"/>
        <v>0</v>
      </c>
      <c r="AR628">
        <f si="180" t="shared"/>
        <v>0</v>
      </c>
      <c r="AS628">
        <f si="181" t="shared"/>
        <v>0</v>
      </c>
      <c r="AU628" t="str">
        <f>IFERROR(VLOOKUP(C628,Results!$A$2:$B$240,2,FALSE)+VLOOKUP(D628,Results!$A$2:$B$240,2,FALSE)+VLOOKUP(E628,Results!$A$2:$B$240,2,FALSE)+VLOOKUP(F628,Results!$A$2:$B$240,2,FALSE)+VLOOKUP(G628,Results!$A$2:$B$240,2,FALSE)+VLOOKUP(H628,Results!$A$2:$B$240,2,FALSE)+VLOOKUP(I628,Results!$A$2:$B$240,2,FALSE)+VLOOKUP(J628,Results!$A$2:$B$240,2,FALSE)+VLOOKUP(B628,Results!$A$2:$B$240,2,FALSE)-MIN(VLOOKUP(C628,Results!$A$2:$B$240,2,FALSE),VLOOKUP(D628,Results!$A$2:$B$240,2,FALSE),VLOOKUP(E628,Results!$A$2:$B$240,2,FALSE),VLOOKUP(F628,Results!$A$2:$B$240,2,FALSE),VLOOKUP(G628,Results!$A$2:$B$240,2,FALSE),VLOOKUP(H628,Results!$A$2:$B$240,2,FALSE),VLOOKUP(I628,Results!$A$2:$B$240,2,FALSE),VLOOKUP(J628,Results!$A$2:$B$240,2,FALSE),VLOOKUP(B628,Results!$A$2:$B$240,2,FALSE)),"")</f>
        <v/>
      </c>
    </row>
    <row customHeight="1" ht="18.75" r="629" spans="2:47" x14ac:dyDescent="0.3">
      <c r="B629" t="s">
        <v>166</v>
      </c>
      <c r="C629" t="s">
        <v>171</v>
      </c>
      <c r="D629" t="s">
        <v>172</v>
      </c>
      <c r="E629" t="s">
        <v>173</v>
      </c>
      <c r="F629" t="s">
        <v>150</v>
      </c>
      <c r="G629" t="s">
        <v>179</v>
      </c>
      <c r="H629" t="s">
        <v>93</v>
      </c>
      <c r="I629" t="s">
        <v>181</v>
      </c>
      <c r="J629" t="s">
        <v>187</v>
      </c>
      <c r="K629" t="n">
        <v>13.0</v>
      </c>
      <c r="L629" s="30">
        <f si="168" t="shared"/>
        <v>0</v>
      </c>
      <c r="M629" s="6"/>
      <c r="N629" s="35" t="str">
        <f si="169" t="shared"/>
        <v/>
      </c>
      <c r="O629" s="59">
        <f>(IF(ISNUMBER(MATCH(B629,Sheet4!$K$92:$K$101,0)),1,0)+IF(ISNUMBER(MATCH(C629,Sheet4!$K$92:$K$101,0)),1,0)+IF(ISNUMBER(MATCH(D629,Sheet4!$K$92:$K$101,0)),1,0)+IF(ISNUMBER(MATCH(E629,Sheet4!$K$92:$K$101,0)),1,0)+IF(ISNUMBER(MATCH(F629,Sheet4!$K$92:$K$101,0)),1,0)+IF(ISNUMBER(MATCH(G629,Sheet4!$K$92:$K$101,0)),1,0)+IF(ISNUMBER(MATCH(H629,Sheet4!$K$92:$K$101,0)),1,0)+IF(ISNUMBER(MATCH(I629,Sheet4!$K$92:$K$101,0)),1,0)+IF(ISNUMBER(MATCH(J629,Sheet4!$K$92:$K$101,0)),1,0))
-
(IF(ISNUMBER(MATCH(B629,Sheet4!$F$2:$F$11,0)),1,0)+IF(ISNUMBER(MATCH(C629,Sheet4!$F$2:$F$11,0)),1,0)+IF(ISNUMBER(MATCH(D629,Sheet4!$F$2:$F$11,0)),1,0)+IF(ISNUMBER(MATCH(E629,Sheet4!$F$2:$F$11,0)),1,0)+IF(ISNUMBER(MATCH(F629,Sheet4!$F$2:$F$11,0)),1,0)+IF(ISNUMBER(MATCH(G629,Sheet4!$F$2:$F$11,0)),1,0)+IF(ISNUMBER(MATCH(H629,Sheet4!$F$2:$F$11,0)),1,0)+IF(ISNUMBER(MATCH(I629,Sheet4!$F$2:$F$11,0)),1,0)+IF(ISNUMBER(MATCH(J629,Sheet4!$F$2:$F$11,0)),1,0))</f>
        <v>0</v>
      </c>
      <c r="P629" s="40" t="str">
        <f>IFERROR(INDEX(Sheet4!$G:$G,MATCH(Sheet1!B629,Sheet4!$F:$F,0))+INDEX(Sheet4!$G:$G,MATCH(Sheet1!C629,Sheet4!$F:$F,0))+INDEX(Sheet4!$G:$G,MATCH(Sheet1!D629,Sheet4!$F:$F,0))+INDEX(Sheet4!$G:$G,MATCH(Sheet1!E629,Sheet4!$F:$F,0))+INDEX(Sheet4!$G:$G,MATCH(Sheet1!F629,Sheet4!$F:$F,0))+INDEX(Sheet4!$G:$G,MATCH(Sheet1!G629,Sheet4!$F:$F,0))+INDEX(Sheet4!$G:$G,MATCH(Sheet1!H629,Sheet4!$F:$F,0))+INDEX(Sheet4!$G:$G,MATCH(Sheet1!I629,Sheet4!$F:$F,0))+INDEX(Sheet4!$G:$G,MATCH(Sheet1!J629,Sheet4!$F:$F,0)),"")</f>
        <v/>
      </c>
      <c r="AF629">
        <f si="171" t="shared"/>
        <v>0</v>
      </c>
      <c r="AH629">
        <v>606</v>
      </c>
      <c r="AI629" t="str">
        <f si="170" t="shared"/>
        <v>Ben SimmonsLandry ShametDonovan MitchellMonte MorrisKelly OubreGerald GreenJohn CollinsJosh JacksonKarl-Anthony Towns</v>
      </c>
      <c r="AJ629">
        <f si="172" t="shared"/>
        <v>0</v>
      </c>
      <c r="AK629">
        <f si="173" t="shared"/>
        <v>0</v>
      </c>
      <c r="AL629">
        <f si="174" t="shared"/>
        <v>0</v>
      </c>
      <c r="AM629">
        <f si="175" t="shared"/>
        <v>0</v>
      </c>
      <c r="AN629">
        <f si="176" t="shared"/>
        <v>0</v>
      </c>
      <c r="AO629">
        <f si="177" t="shared"/>
        <v>0</v>
      </c>
      <c r="AP629">
        <f si="178" t="shared"/>
        <v>0</v>
      </c>
      <c r="AQ629">
        <f si="179" t="shared"/>
        <v>0</v>
      </c>
      <c r="AR629">
        <f si="180" t="shared"/>
        <v>0</v>
      </c>
      <c r="AS629">
        <f si="181" t="shared"/>
        <v>0</v>
      </c>
      <c r="AU629" t="str">
        <f>IFERROR(VLOOKUP(C629,Results!$A$2:$B$240,2,FALSE)+VLOOKUP(D629,Results!$A$2:$B$240,2,FALSE)+VLOOKUP(E629,Results!$A$2:$B$240,2,FALSE)+VLOOKUP(F629,Results!$A$2:$B$240,2,FALSE)+VLOOKUP(G629,Results!$A$2:$B$240,2,FALSE)+VLOOKUP(H629,Results!$A$2:$B$240,2,FALSE)+VLOOKUP(I629,Results!$A$2:$B$240,2,FALSE)+VLOOKUP(J629,Results!$A$2:$B$240,2,FALSE)+VLOOKUP(B629,Results!$A$2:$B$240,2,FALSE)-MIN(VLOOKUP(C629,Results!$A$2:$B$240,2,FALSE),VLOOKUP(D629,Results!$A$2:$B$240,2,FALSE),VLOOKUP(E629,Results!$A$2:$B$240,2,FALSE),VLOOKUP(F629,Results!$A$2:$B$240,2,FALSE),VLOOKUP(G629,Results!$A$2:$B$240,2,FALSE),VLOOKUP(H629,Results!$A$2:$B$240,2,FALSE),VLOOKUP(I629,Results!$A$2:$B$240,2,FALSE),VLOOKUP(J629,Results!$A$2:$B$240,2,FALSE),VLOOKUP(B629,Results!$A$2:$B$240,2,FALSE)),"")</f>
        <v/>
      </c>
    </row>
    <row customHeight="1" ht="18.75" r="630" spans="2:47" x14ac:dyDescent="0.3">
      <c r="B630" t="s">
        <v>95</v>
      </c>
      <c r="C630" t="s">
        <v>167</v>
      </c>
      <c r="D630" t="s">
        <v>172</v>
      </c>
      <c r="E630" t="s">
        <v>146</v>
      </c>
      <c r="F630" t="s">
        <v>150</v>
      </c>
      <c r="G630" t="s">
        <v>159</v>
      </c>
      <c r="H630" t="s">
        <v>92</v>
      </c>
      <c r="I630" t="s">
        <v>181</v>
      </c>
      <c r="J630" t="s">
        <v>186</v>
      </c>
      <c r="K630" t="n">
        <v>13.0</v>
      </c>
      <c r="L630" s="30">
        <f si="168" t="shared"/>
        <v>0</v>
      </c>
      <c r="M630" s="6"/>
      <c r="N630" s="35" t="str">
        <f si="169" t="shared"/>
        <v/>
      </c>
      <c r="O630" s="59">
        <f>(IF(ISNUMBER(MATCH(B630,Sheet4!$K$92:$K$101,0)),1,0)+IF(ISNUMBER(MATCH(C630,Sheet4!$K$92:$K$101,0)),1,0)+IF(ISNUMBER(MATCH(D630,Sheet4!$K$92:$K$101,0)),1,0)+IF(ISNUMBER(MATCH(E630,Sheet4!$K$92:$K$101,0)),1,0)+IF(ISNUMBER(MATCH(F630,Sheet4!$K$92:$K$101,0)),1,0)+IF(ISNUMBER(MATCH(G630,Sheet4!$K$92:$K$101,0)),1,0)+IF(ISNUMBER(MATCH(H630,Sheet4!$K$92:$K$101,0)),1,0)+IF(ISNUMBER(MATCH(I630,Sheet4!$K$92:$K$101,0)),1,0)+IF(ISNUMBER(MATCH(J630,Sheet4!$K$92:$K$101,0)),1,0))
-
(IF(ISNUMBER(MATCH(B630,Sheet4!$F$2:$F$11,0)),1,0)+IF(ISNUMBER(MATCH(C630,Sheet4!$F$2:$F$11,0)),1,0)+IF(ISNUMBER(MATCH(D630,Sheet4!$F$2:$F$11,0)),1,0)+IF(ISNUMBER(MATCH(E630,Sheet4!$F$2:$F$11,0)),1,0)+IF(ISNUMBER(MATCH(F630,Sheet4!$F$2:$F$11,0)),1,0)+IF(ISNUMBER(MATCH(G630,Sheet4!$F$2:$F$11,0)),1,0)+IF(ISNUMBER(MATCH(H630,Sheet4!$F$2:$F$11,0)),1,0)+IF(ISNUMBER(MATCH(I630,Sheet4!$F$2:$F$11,0)),1,0)+IF(ISNUMBER(MATCH(J630,Sheet4!$F$2:$F$11,0)),1,0))</f>
        <v>0</v>
      </c>
      <c r="P630" s="40" t="str">
        <f>IFERROR(INDEX(Sheet4!$G:$G,MATCH(Sheet1!B630,Sheet4!$F:$F,0))+INDEX(Sheet4!$G:$G,MATCH(Sheet1!C630,Sheet4!$F:$F,0))+INDEX(Sheet4!$G:$G,MATCH(Sheet1!D630,Sheet4!$F:$F,0))+INDEX(Sheet4!$G:$G,MATCH(Sheet1!E630,Sheet4!$F:$F,0))+INDEX(Sheet4!$G:$G,MATCH(Sheet1!F630,Sheet4!$F:$F,0))+INDEX(Sheet4!$G:$G,MATCH(Sheet1!G630,Sheet4!$F:$F,0))+INDEX(Sheet4!$G:$G,MATCH(Sheet1!H630,Sheet4!$F:$F,0))+INDEX(Sheet4!$G:$G,MATCH(Sheet1!I630,Sheet4!$F:$F,0))+INDEX(Sheet4!$G:$G,MATCH(Sheet1!J630,Sheet4!$F:$F,0)),"")</f>
        <v/>
      </c>
      <c r="AF630">
        <f si="171" t="shared"/>
        <v>0</v>
      </c>
      <c r="AH630">
        <v>607</v>
      </c>
      <c r="AI630" t="str">
        <f si="170" t="shared"/>
        <v>Ben SimmonsLandry ShametJames HardenMonte MorrisKelly OubreDeAndre' BembryMarvin BagleyJosh JacksonWillie Cauley-Stein</v>
      </c>
      <c r="AJ630">
        <f si="172" t="shared"/>
        <v>0</v>
      </c>
      <c r="AK630">
        <f si="173" t="shared"/>
        <v>0</v>
      </c>
      <c r="AL630">
        <f si="174" t="shared"/>
        <v>0</v>
      </c>
      <c r="AM630">
        <f si="175" t="shared"/>
        <v>0</v>
      </c>
      <c r="AN630">
        <f si="176" t="shared"/>
        <v>0</v>
      </c>
      <c r="AO630">
        <f si="177" t="shared"/>
        <v>0</v>
      </c>
      <c r="AP630">
        <f si="178" t="shared"/>
        <v>0</v>
      </c>
      <c r="AQ630">
        <f si="179" t="shared"/>
        <v>0</v>
      </c>
      <c r="AR630">
        <f si="180" t="shared"/>
        <v>0</v>
      </c>
      <c r="AS630">
        <f si="181" t="shared"/>
        <v>0</v>
      </c>
      <c r="AU630" t="str">
        <f>IFERROR(VLOOKUP(C630,Results!$A$2:$B$240,2,FALSE)+VLOOKUP(D630,Results!$A$2:$B$240,2,FALSE)+VLOOKUP(E630,Results!$A$2:$B$240,2,FALSE)+VLOOKUP(F630,Results!$A$2:$B$240,2,FALSE)+VLOOKUP(G630,Results!$A$2:$B$240,2,FALSE)+VLOOKUP(H630,Results!$A$2:$B$240,2,FALSE)+VLOOKUP(I630,Results!$A$2:$B$240,2,FALSE)+VLOOKUP(J630,Results!$A$2:$B$240,2,FALSE)+VLOOKUP(B630,Results!$A$2:$B$240,2,FALSE)-MIN(VLOOKUP(C630,Results!$A$2:$B$240,2,FALSE),VLOOKUP(D630,Results!$A$2:$B$240,2,FALSE),VLOOKUP(E630,Results!$A$2:$B$240,2,FALSE),VLOOKUP(F630,Results!$A$2:$B$240,2,FALSE),VLOOKUP(G630,Results!$A$2:$B$240,2,FALSE),VLOOKUP(H630,Results!$A$2:$B$240,2,FALSE),VLOOKUP(I630,Results!$A$2:$B$240,2,FALSE),VLOOKUP(J630,Results!$A$2:$B$240,2,FALSE),VLOOKUP(B630,Results!$A$2:$B$240,2,FALSE)),"")</f>
        <v/>
      </c>
    </row>
    <row customHeight="1" ht="18.75" r="631" spans="2:47" x14ac:dyDescent="0.3">
      <c r="B631" t="s">
        <v>87</v>
      </c>
      <c r="C631" t="s">
        <v>108</v>
      </c>
      <c r="D631" t="s">
        <v>172</v>
      </c>
      <c r="E631" t="s">
        <v>146</v>
      </c>
      <c r="F631" t="s">
        <v>178</v>
      </c>
      <c r="G631" t="s">
        <v>159</v>
      </c>
      <c r="H631" t="s">
        <v>153</v>
      </c>
      <c r="I631" t="s">
        <v>92</v>
      </c>
      <c r="J631" t="s">
        <v>98</v>
      </c>
      <c r="K631" t="n">
        <v>13.0</v>
      </c>
      <c r="L631" s="30">
        <f si="168" t="shared"/>
        <v>0</v>
      </c>
      <c r="M631" s="6"/>
      <c r="N631" s="35" t="str">
        <f si="169" t="shared"/>
        <v/>
      </c>
      <c r="O631" s="59">
        <f>(IF(ISNUMBER(MATCH(B631,Sheet4!$K$92:$K$101,0)),1,0)+IF(ISNUMBER(MATCH(C631,Sheet4!$K$92:$K$101,0)),1,0)+IF(ISNUMBER(MATCH(D631,Sheet4!$K$92:$K$101,0)),1,0)+IF(ISNUMBER(MATCH(E631,Sheet4!$K$92:$K$101,0)),1,0)+IF(ISNUMBER(MATCH(F631,Sheet4!$K$92:$K$101,0)),1,0)+IF(ISNUMBER(MATCH(G631,Sheet4!$K$92:$K$101,0)),1,0)+IF(ISNUMBER(MATCH(H631,Sheet4!$K$92:$K$101,0)),1,0)+IF(ISNUMBER(MATCH(I631,Sheet4!$K$92:$K$101,0)),1,0)+IF(ISNUMBER(MATCH(J631,Sheet4!$K$92:$K$101,0)),1,0))
-
(IF(ISNUMBER(MATCH(B631,Sheet4!$F$2:$F$11,0)),1,0)+IF(ISNUMBER(MATCH(C631,Sheet4!$F$2:$F$11,0)),1,0)+IF(ISNUMBER(MATCH(D631,Sheet4!$F$2:$F$11,0)),1,0)+IF(ISNUMBER(MATCH(E631,Sheet4!$F$2:$F$11,0)),1,0)+IF(ISNUMBER(MATCH(F631,Sheet4!$F$2:$F$11,0)),1,0)+IF(ISNUMBER(MATCH(G631,Sheet4!$F$2:$F$11,0)),1,0)+IF(ISNUMBER(MATCH(H631,Sheet4!$F$2:$F$11,0)),1,0)+IF(ISNUMBER(MATCH(I631,Sheet4!$F$2:$F$11,0)),1,0)+IF(ISNUMBER(MATCH(J631,Sheet4!$F$2:$F$11,0)),1,0))</f>
        <v>0</v>
      </c>
      <c r="P631" s="40" t="str">
        <f>IFERROR(INDEX(Sheet4!$G:$G,MATCH(Sheet1!B631,Sheet4!$F:$F,0))+INDEX(Sheet4!$G:$G,MATCH(Sheet1!C631,Sheet4!$F:$F,0))+INDEX(Sheet4!$G:$G,MATCH(Sheet1!D631,Sheet4!$F:$F,0))+INDEX(Sheet4!$G:$G,MATCH(Sheet1!E631,Sheet4!$F:$F,0))+INDEX(Sheet4!$G:$G,MATCH(Sheet1!F631,Sheet4!$F:$F,0))+INDEX(Sheet4!$G:$G,MATCH(Sheet1!G631,Sheet4!$F:$F,0))+INDEX(Sheet4!$G:$G,MATCH(Sheet1!H631,Sheet4!$F:$F,0))+INDEX(Sheet4!$G:$G,MATCH(Sheet1!I631,Sheet4!$F:$F,0))+INDEX(Sheet4!$G:$G,MATCH(Sheet1!J631,Sheet4!$F:$F,0)),"")</f>
        <v/>
      </c>
      <c r="AF631">
        <f si="171" t="shared"/>
        <v>0</v>
      </c>
      <c r="AH631">
        <v>608</v>
      </c>
      <c r="AI631" t="str">
        <f si="170" t="shared"/>
        <v>Ben SimmonsDe'Aaron FoxDevin BookerMonte MorrisWill BartonGerald GreenJohn CollinsPaul MillsapDeandre Ayton</v>
      </c>
      <c r="AJ631">
        <f si="172" t="shared"/>
        <v>0</v>
      </c>
      <c r="AK631">
        <f si="173" t="shared"/>
        <v>0</v>
      </c>
      <c r="AL631">
        <f si="174" t="shared"/>
        <v>0</v>
      </c>
      <c r="AM631">
        <f si="175" t="shared"/>
        <v>0</v>
      </c>
      <c r="AN631">
        <f si="176" t="shared"/>
        <v>0</v>
      </c>
      <c r="AO631">
        <f si="177" t="shared"/>
        <v>0</v>
      </c>
      <c r="AP631">
        <f si="178" t="shared"/>
        <v>0</v>
      </c>
      <c r="AQ631">
        <f si="179" t="shared"/>
        <v>0</v>
      </c>
      <c r="AR631">
        <f si="180" t="shared"/>
        <v>0</v>
      </c>
      <c r="AS631">
        <f si="181" t="shared"/>
        <v>0</v>
      </c>
      <c r="AU631" t="str">
        <f>IFERROR(VLOOKUP(C631,Results!$A$2:$B$240,2,FALSE)+VLOOKUP(D631,Results!$A$2:$B$240,2,FALSE)+VLOOKUP(E631,Results!$A$2:$B$240,2,FALSE)+VLOOKUP(F631,Results!$A$2:$B$240,2,FALSE)+VLOOKUP(G631,Results!$A$2:$B$240,2,FALSE)+VLOOKUP(H631,Results!$A$2:$B$240,2,FALSE)+VLOOKUP(I631,Results!$A$2:$B$240,2,FALSE)+VLOOKUP(J631,Results!$A$2:$B$240,2,FALSE)+VLOOKUP(B631,Results!$A$2:$B$240,2,FALSE)-MIN(VLOOKUP(C631,Results!$A$2:$B$240,2,FALSE),VLOOKUP(D631,Results!$A$2:$B$240,2,FALSE),VLOOKUP(E631,Results!$A$2:$B$240,2,FALSE),VLOOKUP(F631,Results!$A$2:$B$240,2,FALSE),VLOOKUP(G631,Results!$A$2:$B$240,2,FALSE),VLOOKUP(H631,Results!$A$2:$B$240,2,FALSE),VLOOKUP(I631,Results!$A$2:$B$240,2,FALSE),VLOOKUP(J631,Results!$A$2:$B$240,2,FALSE),VLOOKUP(B631,Results!$A$2:$B$240,2,FALSE)),"")</f>
        <v/>
      </c>
    </row>
    <row customHeight="1" ht="18.75" r="632" spans="2:47" x14ac:dyDescent="0.3">
      <c r="B632" t="s">
        <v>166</v>
      </c>
      <c r="C632" t="s">
        <v>87</v>
      </c>
      <c r="D632" t="s">
        <v>173</v>
      </c>
      <c r="E632" t="s">
        <v>146</v>
      </c>
      <c r="F632" t="s">
        <v>177</v>
      </c>
      <c r="G632" t="s">
        <v>179</v>
      </c>
      <c r="H632" t="s">
        <v>92</v>
      </c>
      <c r="I632" t="s">
        <v>152</v>
      </c>
      <c r="J632" t="s">
        <v>187</v>
      </c>
      <c r="K632" t="n">
        <v>13.0</v>
      </c>
      <c r="L632" s="30">
        <f si="168" t="shared"/>
        <v>0</v>
      </c>
      <c r="M632" s="6"/>
      <c r="N632" s="35" t="str">
        <f si="169" t="shared"/>
        <v/>
      </c>
      <c r="O632" s="59">
        <f>(IF(ISNUMBER(MATCH(B632,Sheet4!$K$92:$K$101,0)),1,0)+IF(ISNUMBER(MATCH(C632,Sheet4!$K$92:$K$101,0)),1,0)+IF(ISNUMBER(MATCH(D632,Sheet4!$K$92:$K$101,0)),1,0)+IF(ISNUMBER(MATCH(E632,Sheet4!$K$92:$K$101,0)),1,0)+IF(ISNUMBER(MATCH(F632,Sheet4!$K$92:$K$101,0)),1,0)+IF(ISNUMBER(MATCH(G632,Sheet4!$K$92:$K$101,0)),1,0)+IF(ISNUMBER(MATCH(H632,Sheet4!$K$92:$K$101,0)),1,0)+IF(ISNUMBER(MATCH(I632,Sheet4!$K$92:$K$101,0)),1,0)+IF(ISNUMBER(MATCH(J632,Sheet4!$K$92:$K$101,0)),1,0))
-
(IF(ISNUMBER(MATCH(B632,Sheet4!$F$2:$F$11,0)),1,0)+IF(ISNUMBER(MATCH(C632,Sheet4!$F$2:$F$11,0)),1,0)+IF(ISNUMBER(MATCH(D632,Sheet4!$F$2:$F$11,0)),1,0)+IF(ISNUMBER(MATCH(E632,Sheet4!$F$2:$F$11,0)),1,0)+IF(ISNUMBER(MATCH(F632,Sheet4!$F$2:$F$11,0)),1,0)+IF(ISNUMBER(MATCH(G632,Sheet4!$F$2:$F$11,0)),1,0)+IF(ISNUMBER(MATCH(H632,Sheet4!$F$2:$F$11,0)),1,0)+IF(ISNUMBER(MATCH(I632,Sheet4!$F$2:$F$11,0)),1,0)+IF(ISNUMBER(MATCH(J632,Sheet4!$F$2:$F$11,0)),1,0))</f>
        <v>0</v>
      </c>
      <c r="P632" s="40" t="str">
        <f>IFERROR(INDEX(Sheet4!$G:$G,MATCH(Sheet1!B632,Sheet4!$F:$F,0))+INDEX(Sheet4!$G:$G,MATCH(Sheet1!C632,Sheet4!$F:$F,0))+INDEX(Sheet4!$G:$G,MATCH(Sheet1!D632,Sheet4!$F:$F,0))+INDEX(Sheet4!$G:$G,MATCH(Sheet1!E632,Sheet4!$F:$F,0))+INDEX(Sheet4!$G:$G,MATCH(Sheet1!F632,Sheet4!$F:$F,0))+INDEX(Sheet4!$G:$G,MATCH(Sheet1!G632,Sheet4!$F:$F,0))+INDEX(Sheet4!$G:$G,MATCH(Sheet1!H632,Sheet4!$F:$F,0))+INDEX(Sheet4!$G:$G,MATCH(Sheet1!I632,Sheet4!$F:$F,0))+INDEX(Sheet4!$G:$G,MATCH(Sheet1!J632,Sheet4!$F:$F,0)),"")</f>
        <v/>
      </c>
      <c r="AF632">
        <f si="171" t="shared"/>
        <v>0</v>
      </c>
      <c r="AH632">
        <v>609</v>
      </c>
      <c r="AI632" t="str">
        <f si="170" t="shared"/>
        <v>Jeremy LinIsaiah CanaanJames HardenMonte MorrisJoe InglesMikal BridgesJohn CollinsJosh JacksonKarl-Anthony Towns</v>
      </c>
      <c r="AJ632">
        <f si="172" t="shared"/>
        <v>0</v>
      </c>
      <c r="AK632">
        <f si="173" t="shared"/>
        <v>0</v>
      </c>
      <c r="AL632">
        <f si="174" t="shared"/>
        <v>0</v>
      </c>
      <c r="AM632">
        <f si="175" t="shared"/>
        <v>0</v>
      </c>
      <c r="AN632">
        <f si="176" t="shared"/>
        <v>0</v>
      </c>
      <c r="AO632">
        <f si="177" t="shared"/>
        <v>0</v>
      </c>
      <c r="AP632">
        <f si="178" t="shared"/>
        <v>0</v>
      </c>
      <c r="AQ632">
        <f si="179" t="shared"/>
        <v>0</v>
      </c>
      <c r="AR632">
        <f si="180" t="shared"/>
        <v>0</v>
      </c>
      <c r="AS632">
        <f si="181" t="shared"/>
        <v>0</v>
      </c>
      <c r="AU632" t="str">
        <f>IFERROR(VLOOKUP(C632,Results!$A$2:$B$240,2,FALSE)+VLOOKUP(D632,Results!$A$2:$B$240,2,FALSE)+VLOOKUP(E632,Results!$A$2:$B$240,2,FALSE)+VLOOKUP(F632,Results!$A$2:$B$240,2,FALSE)+VLOOKUP(G632,Results!$A$2:$B$240,2,FALSE)+VLOOKUP(H632,Results!$A$2:$B$240,2,FALSE)+VLOOKUP(I632,Results!$A$2:$B$240,2,FALSE)+VLOOKUP(J632,Results!$A$2:$B$240,2,FALSE)+VLOOKUP(B632,Results!$A$2:$B$240,2,FALSE)-MIN(VLOOKUP(C632,Results!$A$2:$B$240,2,FALSE),VLOOKUP(D632,Results!$A$2:$B$240,2,FALSE),VLOOKUP(E632,Results!$A$2:$B$240,2,FALSE),VLOOKUP(F632,Results!$A$2:$B$240,2,FALSE),VLOOKUP(G632,Results!$A$2:$B$240,2,FALSE),VLOOKUP(H632,Results!$A$2:$B$240,2,FALSE),VLOOKUP(I632,Results!$A$2:$B$240,2,FALSE),VLOOKUP(J632,Results!$A$2:$B$240,2,FALSE),VLOOKUP(B632,Results!$A$2:$B$240,2,FALSE)),"")</f>
        <v/>
      </c>
    </row>
    <row customHeight="1" ht="18.75" r="633" spans="2:47" x14ac:dyDescent="0.3">
      <c r="B633" t="s">
        <v>166</v>
      </c>
      <c r="C633" t="s">
        <v>171</v>
      </c>
      <c r="D633" t="s">
        <v>172</v>
      </c>
      <c r="E633" t="s">
        <v>146</v>
      </c>
      <c r="F633" t="s">
        <v>150</v>
      </c>
      <c r="G633" t="s">
        <v>177</v>
      </c>
      <c r="H633" t="s">
        <v>181</v>
      </c>
      <c r="I633" t="s">
        <v>152</v>
      </c>
      <c r="J633" t="s">
        <v>98</v>
      </c>
      <c r="K633" t="n">
        <v>13.0</v>
      </c>
      <c r="L633" s="30">
        <f si="168" t="shared"/>
        <v>0</v>
      </c>
      <c r="M633" s="6"/>
      <c r="N633" s="35" t="str">
        <f si="169" t="shared"/>
        <v/>
      </c>
      <c r="O633" s="59">
        <f>(IF(ISNUMBER(MATCH(B633,Sheet4!$K$92:$K$101,0)),1,0)+IF(ISNUMBER(MATCH(C633,Sheet4!$K$92:$K$101,0)),1,0)+IF(ISNUMBER(MATCH(D633,Sheet4!$K$92:$K$101,0)),1,0)+IF(ISNUMBER(MATCH(E633,Sheet4!$K$92:$K$101,0)),1,0)+IF(ISNUMBER(MATCH(F633,Sheet4!$K$92:$K$101,0)),1,0)+IF(ISNUMBER(MATCH(G633,Sheet4!$K$92:$K$101,0)),1,0)+IF(ISNUMBER(MATCH(H633,Sheet4!$K$92:$K$101,0)),1,0)+IF(ISNUMBER(MATCH(I633,Sheet4!$K$92:$K$101,0)),1,0)+IF(ISNUMBER(MATCH(J633,Sheet4!$K$92:$K$101,0)),1,0))
-
(IF(ISNUMBER(MATCH(B633,Sheet4!$F$2:$F$11,0)),1,0)+IF(ISNUMBER(MATCH(C633,Sheet4!$F$2:$F$11,0)),1,0)+IF(ISNUMBER(MATCH(D633,Sheet4!$F$2:$F$11,0)),1,0)+IF(ISNUMBER(MATCH(E633,Sheet4!$F$2:$F$11,0)),1,0)+IF(ISNUMBER(MATCH(F633,Sheet4!$F$2:$F$11,0)),1,0)+IF(ISNUMBER(MATCH(G633,Sheet4!$F$2:$F$11,0)),1,0)+IF(ISNUMBER(MATCH(H633,Sheet4!$F$2:$F$11,0)),1,0)+IF(ISNUMBER(MATCH(I633,Sheet4!$F$2:$F$11,0)),1,0)+IF(ISNUMBER(MATCH(J633,Sheet4!$F$2:$F$11,0)),1,0))</f>
        <v>0</v>
      </c>
      <c r="P633" s="40" t="str">
        <f>IFERROR(INDEX(Sheet4!$G:$G,MATCH(Sheet1!B633,Sheet4!$F:$F,0))+INDEX(Sheet4!$G:$G,MATCH(Sheet1!C633,Sheet4!$F:$F,0))+INDEX(Sheet4!$G:$G,MATCH(Sheet1!D633,Sheet4!$F:$F,0))+INDEX(Sheet4!$G:$G,MATCH(Sheet1!E633,Sheet4!$F:$F,0))+INDEX(Sheet4!$G:$G,MATCH(Sheet1!F633,Sheet4!$F:$F,0))+INDEX(Sheet4!$G:$G,MATCH(Sheet1!G633,Sheet4!$F:$F,0))+INDEX(Sheet4!$G:$G,MATCH(Sheet1!H633,Sheet4!$F:$F,0))+INDEX(Sheet4!$G:$G,MATCH(Sheet1!I633,Sheet4!$F:$F,0))+INDEX(Sheet4!$G:$G,MATCH(Sheet1!J633,Sheet4!$F:$F,0)),"")</f>
        <v/>
      </c>
      <c r="AF633">
        <f si="171" t="shared"/>
        <v>0</v>
      </c>
      <c r="AH633">
        <v>610</v>
      </c>
      <c r="AI633" t="str">
        <f si="170" t="shared"/>
        <v>Ricky RubioIsaiah CanaanDevin BookerJimmy ButlerWill BartonMikal BridgesMarvin BagleyJosh JacksonRudy Gobert</v>
      </c>
      <c r="AJ633">
        <f si="172" t="shared"/>
        <v>0</v>
      </c>
      <c r="AK633">
        <f si="173" t="shared"/>
        <v>0</v>
      </c>
      <c r="AL633">
        <f si="174" t="shared"/>
        <v>0</v>
      </c>
      <c r="AM633">
        <f si="175" t="shared"/>
        <v>0</v>
      </c>
      <c r="AN633">
        <f si="176" t="shared"/>
        <v>0</v>
      </c>
      <c r="AO633">
        <f si="177" t="shared"/>
        <v>0</v>
      </c>
      <c r="AP633">
        <f si="178" t="shared"/>
        <v>0</v>
      </c>
      <c r="AQ633">
        <f si="179" t="shared"/>
        <v>0</v>
      </c>
      <c r="AR633">
        <f si="180" t="shared"/>
        <v>0</v>
      </c>
      <c r="AS633">
        <f si="181" t="shared"/>
        <v>0</v>
      </c>
      <c r="AU633" t="str">
        <f>IFERROR(VLOOKUP(C633,Results!$A$2:$B$240,2,FALSE)+VLOOKUP(D633,Results!$A$2:$B$240,2,FALSE)+VLOOKUP(E633,Results!$A$2:$B$240,2,FALSE)+VLOOKUP(F633,Results!$A$2:$B$240,2,FALSE)+VLOOKUP(G633,Results!$A$2:$B$240,2,FALSE)+VLOOKUP(H633,Results!$A$2:$B$240,2,FALSE)+VLOOKUP(I633,Results!$A$2:$B$240,2,FALSE)+VLOOKUP(J633,Results!$A$2:$B$240,2,FALSE)+VLOOKUP(B633,Results!$A$2:$B$240,2,FALSE)-MIN(VLOOKUP(C633,Results!$A$2:$B$240,2,FALSE),VLOOKUP(D633,Results!$A$2:$B$240,2,FALSE),VLOOKUP(E633,Results!$A$2:$B$240,2,FALSE),VLOOKUP(F633,Results!$A$2:$B$240,2,FALSE),VLOOKUP(G633,Results!$A$2:$B$240,2,FALSE),VLOOKUP(H633,Results!$A$2:$B$240,2,FALSE),VLOOKUP(I633,Results!$A$2:$B$240,2,FALSE),VLOOKUP(J633,Results!$A$2:$B$240,2,FALSE),VLOOKUP(B633,Results!$A$2:$B$240,2,FALSE)),"")</f>
        <v/>
      </c>
    </row>
    <row customHeight="1" ht="18.75" r="634" spans="2:47" x14ac:dyDescent="0.3">
      <c r="B634" t="s">
        <v>166</v>
      </c>
      <c r="C634" t="s">
        <v>171</v>
      </c>
      <c r="D634" t="s">
        <v>172</v>
      </c>
      <c r="E634" t="s">
        <v>173</v>
      </c>
      <c r="F634" t="s">
        <v>177</v>
      </c>
      <c r="G634" t="s">
        <v>101</v>
      </c>
      <c r="H634" t="s">
        <v>92</v>
      </c>
      <c r="I634" t="s">
        <v>152</v>
      </c>
      <c r="J634" t="s">
        <v>187</v>
      </c>
      <c r="K634" t="n">
        <v>13.0</v>
      </c>
      <c r="L634" s="30">
        <f si="168" t="shared"/>
        <v>0</v>
      </c>
      <c r="M634" s="6"/>
      <c r="N634" s="35" t="str">
        <f si="169" t="shared"/>
        <v/>
      </c>
      <c r="O634" s="59">
        <f>(IF(ISNUMBER(MATCH(B634,Sheet4!$K$92:$K$101,0)),1,0)+IF(ISNUMBER(MATCH(C634,Sheet4!$K$92:$K$101,0)),1,0)+IF(ISNUMBER(MATCH(D634,Sheet4!$K$92:$K$101,0)),1,0)+IF(ISNUMBER(MATCH(E634,Sheet4!$K$92:$K$101,0)),1,0)+IF(ISNUMBER(MATCH(F634,Sheet4!$K$92:$K$101,0)),1,0)+IF(ISNUMBER(MATCH(G634,Sheet4!$K$92:$K$101,0)),1,0)+IF(ISNUMBER(MATCH(H634,Sheet4!$K$92:$K$101,0)),1,0)+IF(ISNUMBER(MATCH(I634,Sheet4!$K$92:$K$101,0)),1,0)+IF(ISNUMBER(MATCH(J634,Sheet4!$K$92:$K$101,0)),1,0))
-
(IF(ISNUMBER(MATCH(B634,Sheet4!$F$2:$F$11,0)),1,0)+IF(ISNUMBER(MATCH(C634,Sheet4!$F$2:$F$11,0)),1,0)+IF(ISNUMBER(MATCH(D634,Sheet4!$F$2:$F$11,0)),1,0)+IF(ISNUMBER(MATCH(E634,Sheet4!$F$2:$F$11,0)),1,0)+IF(ISNUMBER(MATCH(F634,Sheet4!$F$2:$F$11,0)),1,0)+IF(ISNUMBER(MATCH(G634,Sheet4!$F$2:$F$11,0)),1,0)+IF(ISNUMBER(MATCH(H634,Sheet4!$F$2:$F$11,0)),1,0)+IF(ISNUMBER(MATCH(I634,Sheet4!$F$2:$F$11,0)),1,0)+IF(ISNUMBER(MATCH(J634,Sheet4!$F$2:$F$11,0)),1,0))</f>
        <v>0</v>
      </c>
      <c r="P634" s="40" t="str">
        <f>IFERROR(INDEX(Sheet4!$G:$G,MATCH(Sheet1!B634,Sheet4!$F:$F,0))+INDEX(Sheet4!$G:$G,MATCH(Sheet1!C634,Sheet4!$F:$F,0))+INDEX(Sheet4!$G:$G,MATCH(Sheet1!D634,Sheet4!$F:$F,0))+INDEX(Sheet4!$G:$G,MATCH(Sheet1!E634,Sheet4!$F:$F,0))+INDEX(Sheet4!$G:$G,MATCH(Sheet1!F634,Sheet4!$F:$F,0))+INDEX(Sheet4!$G:$G,MATCH(Sheet1!G634,Sheet4!$F:$F,0))+INDEX(Sheet4!$G:$G,MATCH(Sheet1!H634,Sheet4!$F:$F,0))+INDEX(Sheet4!$G:$G,MATCH(Sheet1!I634,Sheet4!$F:$F,0))+INDEX(Sheet4!$G:$G,MATCH(Sheet1!J634,Sheet4!$F:$F,0)),"")</f>
        <v/>
      </c>
      <c r="AF634">
        <f si="171" t="shared"/>
        <v>0</v>
      </c>
      <c r="AH634">
        <v>611</v>
      </c>
      <c r="AI634" t="str">
        <f si="170" t="shared"/>
        <v>De'Aaron FoxIsaiah CanaanJames HardenMonte MorrisKelly OubreJae CrowderKenneth FariedDerrick FavorsDeandre Ayton</v>
      </c>
      <c r="AJ634">
        <f si="172" t="shared"/>
        <v>0</v>
      </c>
      <c r="AK634">
        <f si="173" t="shared"/>
        <v>0</v>
      </c>
      <c r="AL634">
        <f si="174" t="shared"/>
        <v>0</v>
      </c>
      <c r="AM634">
        <f si="175" t="shared"/>
        <v>0</v>
      </c>
      <c r="AN634">
        <f si="176" t="shared"/>
        <v>0</v>
      </c>
      <c r="AO634">
        <f si="177" t="shared"/>
        <v>0</v>
      </c>
      <c r="AP634">
        <f si="178" t="shared"/>
        <v>0</v>
      </c>
      <c r="AQ634">
        <f si="179" t="shared"/>
        <v>0</v>
      </c>
      <c r="AR634">
        <f si="180" t="shared"/>
        <v>0</v>
      </c>
      <c r="AS634">
        <f si="181" t="shared"/>
        <v>0</v>
      </c>
      <c r="AU634" t="str">
        <f>IFERROR(VLOOKUP(C634,Results!$A$2:$B$240,2,FALSE)+VLOOKUP(D634,Results!$A$2:$B$240,2,FALSE)+VLOOKUP(E634,Results!$A$2:$B$240,2,FALSE)+VLOOKUP(F634,Results!$A$2:$B$240,2,FALSE)+VLOOKUP(G634,Results!$A$2:$B$240,2,FALSE)+VLOOKUP(H634,Results!$A$2:$B$240,2,FALSE)+VLOOKUP(I634,Results!$A$2:$B$240,2,FALSE)+VLOOKUP(J634,Results!$A$2:$B$240,2,FALSE)+VLOOKUP(B634,Results!$A$2:$B$240,2,FALSE)-MIN(VLOOKUP(C634,Results!$A$2:$B$240,2,FALSE),VLOOKUP(D634,Results!$A$2:$B$240,2,FALSE),VLOOKUP(E634,Results!$A$2:$B$240,2,FALSE),VLOOKUP(F634,Results!$A$2:$B$240,2,FALSE),VLOOKUP(G634,Results!$A$2:$B$240,2,FALSE),VLOOKUP(H634,Results!$A$2:$B$240,2,FALSE),VLOOKUP(I634,Results!$A$2:$B$240,2,FALSE),VLOOKUP(J634,Results!$A$2:$B$240,2,FALSE),VLOOKUP(B634,Results!$A$2:$B$240,2,FALSE)),"")</f>
        <v/>
      </c>
    </row>
    <row r="635" spans="2:47" x14ac:dyDescent="0.3">
      <c r="B635" t="s">
        <v>166</v>
      </c>
      <c r="C635" t="s">
        <v>87</v>
      </c>
      <c r="D635" t="s">
        <v>172</v>
      </c>
      <c r="E635" t="s">
        <v>146</v>
      </c>
      <c r="F635" t="s">
        <v>105</v>
      </c>
      <c r="G635" t="s">
        <v>180</v>
      </c>
      <c r="H635" t="s">
        <v>181</v>
      </c>
      <c r="I635" t="s">
        <v>152</v>
      </c>
      <c r="J635" t="s">
        <v>186</v>
      </c>
      <c r="K635" t="n">
        <v>13.0</v>
      </c>
      <c r="L635" s="30">
        <f si="168" t="shared"/>
        <v>0</v>
      </c>
      <c r="M635" s="6"/>
      <c r="N635" s="35" t="str">
        <f si="169" t="shared"/>
        <v/>
      </c>
      <c r="O635" s="59">
        <f>(IF(ISNUMBER(MATCH(B635,Sheet4!$K$92:$K$101,0)),1,0)+IF(ISNUMBER(MATCH(C635,Sheet4!$K$92:$K$101,0)),1,0)+IF(ISNUMBER(MATCH(D635,Sheet4!$K$92:$K$101,0)),1,0)+IF(ISNUMBER(MATCH(E635,Sheet4!$K$92:$K$101,0)),1,0)+IF(ISNUMBER(MATCH(F635,Sheet4!$K$92:$K$101,0)),1,0)+IF(ISNUMBER(MATCH(G635,Sheet4!$K$92:$K$101,0)),1,0)+IF(ISNUMBER(MATCH(H635,Sheet4!$K$92:$K$101,0)),1,0)+IF(ISNUMBER(MATCH(I635,Sheet4!$K$92:$K$101,0)),1,0)+IF(ISNUMBER(MATCH(J635,Sheet4!$K$92:$K$101,0)),1,0))
-
(IF(ISNUMBER(MATCH(B635,Sheet4!$F$2:$F$11,0)),1,0)+IF(ISNUMBER(MATCH(C635,Sheet4!$F$2:$F$11,0)),1,0)+IF(ISNUMBER(MATCH(D635,Sheet4!$F$2:$F$11,0)),1,0)+IF(ISNUMBER(MATCH(E635,Sheet4!$F$2:$F$11,0)),1,0)+IF(ISNUMBER(MATCH(F635,Sheet4!$F$2:$F$11,0)),1,0)+IF(ISNUMBER(MATCH(G635,Sheet4!$F$2:$F$11,0)),1,0)+IF(ISNUMBER(MATCH(H635,Sheet4!$F$2:$F$11,0)),1,0)+IF(ISNUMBER(MATCH(I635,Sheet4!$F$2:$F$11,0)),1,0)+IF(ISNUMBER(MATCH(J635,Sheet4!$F$2:$F$11,0)),1,0))</f>
        <v>0</v>
      </c>
      <c r="P635" s="40" t="str">
        <f>IFERROR(INDEX(Sheet4!$G:$G,MATCH(Sheet1!B635,Sheet4!$F:$F,0))+INDEX(Sheet4!$G:$G,MATCH(Sheet1!C635,Sheet4!$F:$F,0))+INDEX(Sheet4!$G:$G,MATCH(Sheet1!D635,Sheet4!$F:$F,0))+INDEX(Sheet4!$G:$G,MATCH(Sheet1!E635,Sheet4!$F:$F,0))+INDEX(Sheet4!$G:$G,MATCH(Sheet1!F635,Sheet4!$F:$F,0))+INDEX(Sheet4!$G:$G,MATCH(Sheet1!G635,Sheet4!$F:$F,0))+INDEX(Sheet4!$G:$G,MATCH(Sheet1!H635,Sheet4!$F:$F,0))+INDEX(Sheet4!$G:$G,MATCH(Sheet1!I635,Sheet4!$F:$F,0))+INDEX(Sheet4!$G:$G,MATCH(Sheet1!J635,Sheet4!$F:$F,0)),"")</f>
        <v/>
      </c>
      <c r="AF635">
        <f si="171" t="shared"/>
        <v>0</v>
      </c>
      <c r="AH635">
        <v>612</v>
      </c>
      <c r="AI635" t="str">
        <f si="170" t="shared"/>
        <v>Ben SimmonsIsaiah CanaanDevin BookerMalik BeasleyMikal BridgesCorey BrewerKenneth FariedJosh JacksonKarl-Anthony Towns</v>
      </c>
      <c r="AJ635">
        <f si="172" t="shared"/>
        <v>0</v>
      </c>
      <c r="AK635">
        <f si="173" t="shared"/>
        <v>0</v>
      </c>
      <c r="AL635">
        <f si="174" t="shared"/>
        <v>0</v>
      </c>
      <c r="AM635">
        <f si="175" t="shared"/>
        <v>0</v>
      </c>
      <c r="AN635">
        <f si="176" t="shared"/>
        <v>0</v>
      </c>
      <c r="AO635">
        <f si="177" t="shared"/>
        <v>0</v>
      </c>
      <c r="AP635">
        <f si="178" t="shared"/>
        <v>0</v>
      </c>
      <c r="AQ635">
        <f si="179" t="shared"/>
        <v>0</v>
      </c>
      <c r="AR635">
        <f si="180" t="shared"/>
        <v>0</v>
      </c>
      <c r="AS635">
        <f si="181" t="shared"/>
        <v>0</v>
      </c>
      <c r="AU635" t="str">
        <f>IFERROR(VLOOKUP(C635,Results!$A$2:$B$240,2,FALSE)+VLOOKUP(D635,Results!$A$2:$B$240,2,FALSE)+VLOOKUP(E635,Results!$A$2:$B$240,2,FALSE)+VLOOKUP(F635,Results!$A$2:$B$240,2,FALSE)+VLOOKUP(G635,Results!$A$2:$B$240,2,FALSE)+VLOOKUP(H635,Results!$A$2:$B$240,2,FALSE)+VLOOKUP(I635,Results!$A$2:$B$240,2,FALSE)+VLOOKUP(J635,Results!$A$2:$B$240,2,FALSE)+VLOOKUP(B635,Results!$A$2:$B$240,2,FALSE)-MIN(VLOOKUP(C635,Results!$A$2:$B$240,2,FALSE),VLOOKUP(D635,Results!$A$2:$B$240,2,FALSE),VLOOKUP(E635,Results!$A$2:$B$240,2,FALSE),VLOOKUP(F635,Results!$A$2:$B$240,2,FALSE),VLOOKUP(G635,Results!$A$2:$B$240,2,FALSE),VLOOKUP(H635,Results!$A$2:$B$240,2,FALSE),VLOOKUP(I635,Results!$A$2:$B$240,2,FALSE),VLOOKUP(J635,Results!$A$2:$B$240,2,FALSE),VLOOKUP(B635,Results!$A$2:$B$240,2,FALSE)),"")</f>
        <v/>
      </c>
    </row>
    <row customHeight="1" ht="18.75" r="636" spans="2:47" x14ac:dyDescent="0.3">
      <c r="B636" t="s">
        <v>166</v>
      </c>
      <c r="C636" t="s">
        <v>171</v>
      </c>
      <c r="D636" t="s">
        <v>172</v>
      </c>
      <c r="E636" t="s">
        <v>146</v>
      </c>
      <c r="F636" t="s">
        <v>100</v>
      </c>
      <c r="G636" t="s">
        <v>105</v>
      </c>
      <c r="H636" t="s">
        <v>153</v>
      </c>
      <c r="I636" t="s">
        <v>93</v>
      </c>
      <c r="J636" t="s">
        <v>186</v>
      </c>
      <c r="K636" t="n">
        <v>13.0</v>
      </c>
      <c r="L636" s="30">
        <f si="168" t="shared"/>
        <v>0</v>
      </c>
      <c r="M636" s="6"/>
      <c r="N636" s="35" t="str">
        <f si="169" t="shared"/>
        <v/>
      </c>
      <c r="O636" s="59">
        <f>(IF(ISNUMBER(MATCH(B636,Sheet4!$K$92:$K$101,0)),1,0)+IF(ISNUMBER(MATCH(C636,Sheet4!$K$92:$K$101,0)),1,0)+IF(ISNUMBER(MATCH(D636,Sheet4!$K$92:$K$101,0)),1,0)+IF(ISNUMBER(MATCH(E636,Sheet4!$K$92:$K$101,0)),1,0)+IF(ISNUMBER(MATCH(F636,Sheet4!$K$92:$K$101,0)),1,0)+IF(ISNUMBER(MATCH(G636,Sheet4!$K$92:$K$101,0)),1,0)+IF(ISNUMBER(MATCH(H636,Sheet4!$K$92:$K$101,0)),1,0)+IF(ISNUMBER(MATCH(I636,Sheet4!$K$92:$K$101,0)),1,0)+IF(ISNUMBER(MATCH(J636,Sheet4!$K$92:$K$101,0)),1,0))
-
(IF(ISNUMBER(MATCH(B636,Sheet4!$F$2:$F$11,0)),1,0)+IF(ISNUMBER(MATCH(C636,Sheet4!$F$2:$F$11,0)),1,0)+IF(ISNUMBER(MATCH(D636,Sheet4!$F$2:$F$11,0)),1,0)+IF(ISNUMBER(MATCH(E636,Sheet4!$F$2:$F$11,0)),1,0)+IF(ISNUMBER(MATCH(F636,Sheet4!$F$2:$F$11,0)),1,0)+IF(ISNUMBER(MATCH(G636,Sheet4!$F$2:$F$11,0)),1,0)+IF(ISNUMBER(MATCH(H636,Sheet4!$F$2:$F$11,0)),1,0)+IF(ISNUMBER(MATCH(I636,Sheet4!$F$2:$F$11,0)),1,0)+IF(ISNUMBER(MATCH(J636,Sheet4!$F$2:$F$11,0)),1,0))</f>
        <v>0</v>
      </c>
      <c r="P636" s="40" t="str">
        <f>IFERROR(INDEX(Sheet4!$G:$G,MATCH(Sheet1!B636,Sheet4!$F:$F,0))+INDEX(Sheet4!$G:$G,MATCH(Sheet1!C636,Sheet4!$F:$F,0))+INDEX(Sheet4!$G:$G,MATCH(Sheet1!D636,Sheet4!$F:$F,0))+INDEX(Sheet4!$G:$G,MATCH(Sheet1!E636,Sheet4!$F:$F,0))+INDEX(Sheet4!$G:$G,MATCH(Sheet1!F636,Sheet4!$F:$F,0))+INDEX(Sheet4!$G:$G,MATCH(Sheet1!G636,Sheet4!$F:$F,0))+INDEX(Sheet4!$G:$G,MATCH(Sheet1!H636,Sheet4!$F:$F,0))+INDEX(Sheet4!$G:$G,MATCH(Sheet1!I636,Sheet4!$F:$F,0))+INDEX(Sheet4!$G:$G,MATCH(Sheet1!J636,Sheet4!$F:$F,0)),"")</f>
        <v/>
      </c>
      <c r="AF636">
        <f si="171" t="shared"/>
        <v>0</v>
      </c>
      <c r="AH636">
        <v>613</v>
      </c>
      <c r="AI636" t="str">
        <f si="170" t="shared"/>
        <v>Ben SimmonsDe'Aaron FoxBuddy HieldMonte MorrisKelly OubreTaurean PrincePaul MillsapTrey LylesJoel Embiid</v>
      </c>
      <c r="AJ636">
        <f si="172" t="shared"/>
        <v>0</v>
      </c>
      <c r="AK636">
        <f si="173" t="shared"/>
        <v>0</v>
      </c>
      <c r="AL636">
        <f si="174" t="shared"/>
        <v>0</v>
      </c>
      <c r="AM636">
        <f si="175" t="shared"/>
        <v>0</v>
      </c>
      <c r="AN636">
        <f si="176" t="shared"/>
        <v>0</v>
      </c>
      <c r="AO636">
        <f si="177" t="shared"/>
        <v>0</v>
      </c>
      <c r="AP636">
        <f si="178" t="shared"/>
        <v>0</v>
      </c>
      <c r="AQ636">
        <f si="179" t="shared"/>
        <v>0</v>
      </c>
      <c r="AR636">
        <f si="180" t="shared"/>
        <v>0</v>
      </c>
      <c r="AS636">
        <f si="181" t="shared"/>
        <v>0</v>
      </c>
      <c r="AU636" t="str">
        <f>IFERROR(VLOOKUP(C636,Results!$A$2:$B$240,2,FALSE)+VLOOKUP(D636,Results!$A$2:$B$240,2,FALSE)+VLOOKUP(E636,Results!$A$2:$B$240,2,FALSE)+VLOOKUP(F636,Results!$A$2:$B$240,2,FALSE)+VLOOKUP(G636,Results!$A$2:$B$240,2,FALSE)+VLOOKUP(H636,Results!$A$2:$B$240,2,FALSE)+VLOOKUP(I636,Results!$A$2:$B$240,2,FALSE)+VLOOKUP(J636,Results!$A$2:$B$240,2,FALSE)+VLOOKUP(B636,Results!$A$2:$B$240,2,FALSE)-MIN(VLOOKUP(C636,Results!$A$2:$B$240,2,FALSE),VLOOKUP(D636,Results!$A$2:$B$240,2,FALSE),VLOOKUP(E636,Results!$A$2:$B$240,2,FALSE),VLOOKUP(F636,Results!$A$2:$B$240,2,FALSE),VLOOKUP(G636,Results!$A$2:$B$240,2,FALSE),VLOOKUP(H636,Results!$A$2:$B$240,2,FALSE),VLOOKUP(I636,Results!$A$2:$B$240,2,FALSE),VLOOKUP(J636,Results!$A$2:$B$240,2,FALSE),VLOOKUP(B636,Results!$A$2:$B$240,2,FALSE)),"")</f>
        <v/>
      </c>
    </row>
    <row customHeight="1" ht="18.75" r="637" spans="2:47" x14ac:dyDescent="0.3">
      <c r="B637" t="s">
        <v>166</v>
      </c>
      <c r="C637" t="s">
        <v>167</v>
      </c>
      <c r="D637" t="s">
        <v>173</v>
      </c>
      <c r="E637" t="s">
        <v>146</v>
      </c>
      <c r="F637" t="s">
        <v>150</v>
      </c>
      <c r="G637" t="s">
        <v>159</v>
      </c>
      <c r="H637" t="s">
        <v>181</v>
      </c>
      <c r="I637" t="s">
        <v>154</v>
      </c>
      <c r="J637" t="s">
        <v>186</v>
      </c>
      <c r="K637" t="n">
        <v>13.0</v>
      </c>
      <c r="L637" s="30">
        <f si="168" t="shared"/>
        <v>0</v>
      </c>
      <c r="M637" s="6"/>
      <c r="N637" s="35" t="str">
        <f si="169" t="shared"/>
        <v/>
      </c>
      <c r="O637" s="59">
        <f>(IF(ISNUMBER(MATCH(B637,Sheet4!$K$92:$K$101,0)),1,0)+IF(ISNUMBER(MATCH(C637,Sheet4!$K$92:$K$101,0)),1,0)+IF(ISNUMBER(MATCH(D637,Sheet4!$K$92:$K$101,0)),1,0)+IF(ISNUMBER(MATCH(E637,Sheet4!$K$92:$K$101,0)),1,0)+IF(ISNUMBER(MATCH(F637,Sheet4!$K$92:$K$101,0)),1,0)+IF(ISNUMBER(MATCH(G637,Sheet4!$K$92:$K$101,0)),1,0)+IF(ISNUMBER(MATCH(H637,Sheet4!$K$92:$K$101,0)),1,0)+IF(ISNUMBER(MATCH(I637,Sheet4!$K$92:$K$101,0)),1,0)+IF(ISNUMBER(MATCH(J637,Sheet4!$K$92:$K$101,0)),1,0))
-
(IF(ISNUMBER(MATCH(B637,Sheet4!$F$2:$F$11,0)),1,0)+IF(ISNUMBER(MATCH(C637,Sheet4!$F$2:$F$11,0)),1,0)+IF(ISNUMBER(MATCH(D637,Sheet4!$F$2:$F$11,0)),1,0)+IF(ISNUMBER(MATCH(E637,Sheet4!$F$2:$F$11,0)),1,0)+IF(ISNUMBER(MATCH(F637,Sheet4!$F$2:$F$11,0)),1,0)+IF(ISNUMBER(MATCH(G637,Sheet4!$F$2:$F$11,0)),1,0)+IF(ISNUMBER(MATCH(H637,Sheet4!$F$2:$F$11,0)),1,0)+IF(ISNUMBER(MATCH(I637,Sheet4!$F$2:$F$11,0)),1,0)+IF(ISNUMBER(MATCH(J637,Sheet4!$F$2:$F$11,0)),1,0))</f>
        <v>0</v>
      </c>
      <c r="P637" s="40" t="str">
        <f>IFERROR(INDEX(Sheet4!$G:$G,MATCH(Sheet1!B637,Sheet4!$F:$F,0))+INDEX(Sheet4!$G:$G,MATCH(Sheet1!C637,Sheet4!$F:$F,0))+INDEX(Sheet4!$G:$G,MATCH(Sheet1!D637,Sheet4!$F:$F,0))+INDEX(Sheet4!$G:$G,MATCH(Sheet1!E637,Sheet4!$F:$F,0))+INDEX(Sheet4!$G:$G,MATCH(Sheet1!F637,Sheet4!$F:$F,0))+INDEX(Sheet4!$G:$G,MATCH(Sheet1!G637,Sheet4!$F:$F,0))+INDEX(Sheet4!$G:$G,MATCH(Sheet1!H637,Sheet4!$F:$F,0))+INDEX(Sheet4!$G:$G,MATCH(Sheet1!I637,Sheet4!$F:$F,0))+INDEX(Sheet4!$G:$G,MATCH(Sheet1!J637,Sheet4!$F:$F,0)),"")</f>
        <v/>
      </c>
      <c r="AF637">
        <f si="171" t="shared"/>
        <v>0</v>
      </c>
      <c r="AH637">
        <v>614</v>
      </c>
      <c r="AI637" t="str">
        <f si="170" t="shared"/>
        <v>Ben SimmonsLandry ShametJimmy ButlerMonte MorrisWill BartonMikal BridgesJosh JacksonDerrick FavorsKarl-Anthony Towns</v>
      </c>
      <c r="AJ637">
        <f si="172" t="shared"/>
        <v>0</v>
      </c>
      <c r="AK637">
        <f si="173" t="shared"/>
        <v>0</v>
      </c>
      <c r="AL637">
        <f si="174" t="shared"/>
        <v>0</v>
      </c>
      <c r="AM637">
        <f si="175" t="shared"/>
        <v>0</v>
      </c>
      <c r="AN637">
        <f si="176" t="shared"/>
        <v>0</v>
      </c>
      <c r="AO637">
        <f si="177" t="shared"/>
        <v>0</v>
      </c>
      <c r="AP637">
        <f si="178" t="shared"/>
        <v>0</v>
      </c>
      <c r="AQ637">
        <f si="179" t="shared"/>
        <v>0</v>
      </c>
      <c r="AR637">
        <f si="180" t="shared"/>
        <v>0</v>
      </c>
      <c r="AS637">
        <f si="181" t="shared"/>
        <v>0</v>
      </c>
      <c r="AU637" t="str">
        <f>IFERROR(VLOOKUP(C637,Results!$A$2:$B$240,2,FALSE)+VLOOKUP(D637,Results!$A$2:$B$240,2,FALSE)+VLOOKUP(E637,Results!$A$2:$B$240,2,FALSE)+VLOOKUP(F637,Results!$A$2:$B$240,2,FALSE)+VLOOKUP(G637,Results!$A$2:$B$240,2,FALSE)+VLOOKUP(H637,Results!$A$2:$B$240,2,FALSE)+VLOOKUP(I637,Results!$A$2:$B$240,2,FALSE)+VLOOKUP(J637,Results!$A$2:$B$240,2,FALSE)+VLOOKUP(B637,Results!$A$2:$B$240,2,FALSE)-MIN(VLOOKUP(C637,Results!$A$2:$B$240,2,FALSE),VLOOKUP(D637,Results!$A$2:$B$240,2,FALSE),VLOOKUP(E637,Results!$A$2:$B$240,2,FALSE),VLOOKUP(F637,Results!$A$2:$B$240,2,FALSE),VLOOKUP(G637,Results!$A$2:$B$240,2,FALSE),VLOOKUP(H637,Results!$A$2:$B$240,2,FALSE),VLOOKUP(I637,Results!$A$2:$B$240,2,FALSE),VLOOKUP(J637,Results!$A$2:$B$240,2,FALSE),VLOOKUP(B637,Results!$A$2:$B$240,2,FALSE)),"")</f>
        <v/>
      </c>
    </row>
    <row customHeight="1" ht="18.75" r="638" spans="2:47" x14ac:dyDescent="0.3">
      <c r="B638" t="s">
        <v>166</v>
      </c>
      <c r="C638" t="s">
        <v>171</v>
      </c>
      <c r="D638" t="s">
        <v>174</v>
      </c>
      <c r="E638" t="s">
        <v>146</v>
      </c>
      <c r="F638" t="s">
        <v>177</v>
      </c>
      <c r="G638" t="s">
        <v>90</v>
      </c>
      <c r="H638" t="s">
        <v>92</v>
      </c>
      <c r="I638" t="s">
        <v>152</v>
      </c>
      <c r="J638" t="s">
        <v>188</v>
      </c>
      <c r="K638" t="n">
        <v>13.0</v>
      </c>
      <c r="L638" s="30">
        <f si="168" t="shared"/>
        <v>0</v>
      </c>
      <c r="M638" s="6"/>
      <c r="N638" s="35" t="str">
        <f si="169" t="shared"/>
        <v/>
      </c>
      <c r="O638" s="59">
        <f>(IF(ISNUMBER(MATCH(B638,Sheet4!$K$92:$K$101,0)),1,0)+IF(ISNUMBER(MATCH(C638,Sheet4!$K$92:$K$101,0)),1,0)+IF(ISNUMBER(MATCH(D638,Sheet4!$K$92:$K$101,0)),1,0)+IF(ISNUMBER(MATCH(E638,Sheet4!$K$92:$K$101,0)),1,0)+IF(ISNUMBER(MATCH(F638,Sheet4!$K$92:$K$101,0)),1,0)+IF(ISNUMBER(MATCH(G638,Sheet4!$K$92:$K$101,0)),1,0)+IF(ISNUMBER(MATCH(H638,Sheet4!$K$92:$K$101,0)),1,0)+IF(ISNUMBER(MATCH(I638,Sheet4!$K$92:$K$101,0)),1,0)+IF(ISNUMBER(MATCH(J638,Sheet4!$K$92:$K$101,0)),1,0))
-
(IF(ISNUMBER(MATCH(B638,Sheet4!$F$2:$F$11,0)),1,0)+IF(ISNUMBER(MATCH(C638,Sheet4!$F$2:$F$11,0)),1,0)+IF(ISNUMBER(MATCH(D638,Sheet4!$F$2:$F$11,0)),1,0)+IF(ISNUMBER(MATCH(E638,Sheet4!$F$2:$F$11,0)),1,0)+IF(ISNUMBER(MATCH(F638,Sheet4!$F$2:$F$11,0)),1,0)+IF(ISNUMBER(MATCH(G638,Sheet4!$F$2:$F$11,0)),1,0)+IF(ISNUMBER(MATCH(H638,Sheet4!$F$2:$F$11,0)),1,0)+IF(ISNUMBER(MATCH(I638,Sheet4!$F$2:$F$11,0)),1,0)+IF(ISNUMBER(MATCH(J638,Sheet4!$F$2:$F$11,0)),1,0))</f>
        <v>0</v>
      </c>
      <c r="P638" s="40" t="str">
        <f>IFERROR(INDEX(Sheet4!$G:$G,MATCH(Sheet1!B638,Sheet4!$F:$F,0))+INDEX(Sheet4!$G:$G,MATCH(Sheet1!C638,Sheet4!$F:$F,0))+INDEX(Sheet4!$G:$G,MATCH(Sheet1!D638,Sheet4!$F:$F,0))+INDEX(Sheet4!$G:$G,MATCH(Sheet1!E638,Sheet4!$F:$F,0))+INDEX(Sheet4!$G:$G,MATCH(Sheet1!F638,Sheet4!$F:$F,0))+INDEX(Sheet4!$G:$G,MATCH(Sheet1!G638,Sheet4!$F:$F,0))+INDEX(Sheet4!$G:$G,MATCH(Sheet1!H638,Sheet4!$F:$F,0))+INDEX(Sheet4!$G:$G,MATCH(Sheet1!I638,Sheet4!$F:$F,0))+INDEX(Sheet4!$G:$G,MATCH(Sheet1!J638,Sheet4!$F:$F,0)),"")</f>
        <v/>
      </c>
      <c r="AF638">
        <f si="171" t="shared"/>
        <v>0</v>
      </c>
      <c r="AH638">
        <v>615</v>
      </c>
      <c r="AI638" t="str">
        <f si="170" t="shared"/>
        <v>Ben SimmonsDe'Aaron FoxBuddy HieldMonte MorrisMikal BridgesGerald GreenKenneth FariedJosh JacksonRudy Gobert</v>
      </c>
      <c r="AJ638">
        <f si="172" t="shared"/>
        <v>0</v>
      </c>
      <c r="AK638">
        <f si="173" t="shared"/>
        <v>0</v>
      </c>
      <c r="AL638">
        <f si="174" t="shared"/>
        <v>0</v>
      </c>
      <c r="AM638">
        <f si="175" t="shared"/>
        <v>0</v>
      </c>
      <c r="AN638">
        <f si="176" t="shared"/>
        <v>0</v>
      </c>
      <c r="AO638">
        <f si="177" t="shared"/>
        <v>0</v>
      </c>
      <c r="AP638">
        <f si="178" t="shared"/>
        <v>0</v>
      </c>
      <c r="AQ638">
        <f si="179" t="shared"/>
        <v>0</v>
      </c>
      <c r="AR638">
        <f si="180" t="shared"/>
        <v>0</v>
      </c>
      <c r="AS638">
        <f si="181" t="shared"/>
        <v>0</v>
      </c>
      <c r="AU638" t="str">
        <f>IFERROR(VLOOKUP(C638,Results!$A$2:$B$240,2,FALSE)+VLOOKUP(D638,Results!$A$2:$B$240,2,FALSE)+VLOOKUP(E638,Results!$A$2:$B$240,2,FALSE)+VLOOKUP(F638,Results!$A$2:$B$240,2,FALSE)+VLOOKUP(G638,Results!$A$2:$B$240,2,FALSE)+VLOOKUP(H638,Results!$A$2:$B$240,2,FALSE)+VLOOKUP(I638,Results!$A$2:$B$240,2,FALSE)+VLOOKUP(J638,Results!$A$2:$B$240,2,FALSE)+VLOOKUP(B638,Results!$A$2:$B$240,2,FALSE)-MIN(VLOOKUP(C638,Results!$A$2:$B$240,2,FALSE),VLOOKUP(D638,Results!$A$2:$B$240,2,FALSE),VLOOKUP(E638,Results!$A$2:$B$240,2,FALSE),VLOOKUP(F638,Results!$A$2:$B$240,2,FALSE),VLOOKUP(G638,Results!$A$2:$B$240,2,FALSE),VLOOKUP(H638,Results!$A$2:$B$240,2,FALSE),VLOOKUP(I638,Results!$A$2:$B$240,2,FALSE),VLOOKUP(J638,Results!$A$2:$B$240,2,FALSE),VLOOKUP(B638,Results!$A$2:$B$240,2,FALSE)),"")</f>
        <v/>
      </c>
    </row>
    <row customHeight="1" ht="18.75" r="639" spans="2:47" x14ac:dyDescent="0.3">
      <c r="B639" t="s">
        <v>95</v>
      </c>
      <c r="C639" t="s">
        <v>108</v>
      </c>
      <c r="D639" t="s">
        <v>172</v>
      </c>
      <c r="E639" t="s">
        <v>146</v>
      </c>
      <c r="F639" t="s">
        <v>150</v>
      </c>
      <c r="G639" t="s">
        <v>159</v>
      </c>
      <c r="H639" t="s">
        <v>92</v>
      </c>
      <c r="I639" t="s">
        <v>152</v>
      </c>
      <c r="J639" t="s">
        <v>186</v>
      </c>
      <c r="K639" t="n">
        <v>13.0</v>
      </c>
      <c r="L639" s="30">
        <f si="168" t="shared"/>
        <v>0</v>
      </c>
      <c r="M639" s="6"/>
      <c r="N639" s="35" t="str">
        <f si="169" t="shared"/>
        <v/>
      </c>
      <c r="O639" s="59">
        <f>(IF(ISNUMBER(MATCH(B639,Sheet4!$K$92:$K$101,0)),1,0)+IF(ISNUMBER(MATCH(C639,Sheet4!$K$92:$K$101,0)),1,0)+IF(ISNUMBER(MATCH(D639,Sheet4!$K$92:$K$101,0)),1,0)+IF(ISNUMBER(MATCH(E639,Sheet4!$K$92:$K$101,0)),1,0)+IF(ISNUMBER(MATCH(F639,Sheet4!$K$92:$K$101,0)),1,0)+IF(ISNUMBER(MATCH(G639,Sheet4!$K$92:$K$101,0)),1,0)+IF(ISNUMBER(MATCH(H639,Sheet4!$K$92:$K$101,0)),1,0)+IF(ISNUMBER(MATCH(I639,Sheet4!$K$92:$K$101,0)),1,0)+IF(ISNUMBER(MATCH(J639,Sheet4!$K$92:$K$101,0)),1,0))
-
(IF(ISNUMBER(MATCH(B639,Sheet4!$F$2:$F$11,0)),1,0)+IF(ISNUMBER(MATCH(C639,Sheet4!$F$2:$F$11,0)),1,0)+IF(ISNUMBER(MATCH(D639,Sheet4!$F$2:$F$11,0)),1,0)+IF(ISNUMBER(MATCH(E639,Sheet4!$F$2:$F$11,0)),1,0)+IF(ISNUMBER(MATCH(F639,Sheet4!$F$2:$F$11,0)),1,0)+IF(ISNUMBER(MATCH(G639,Sheet4!$F$2:$F$11,0)),1,0)+IF(ISNUMBER(MATCH(H639,Sheet4!$F$2:$F$11,0)),1,0)+IF(ISNUMBER(MATCH(I639,Sheet4!$F$2:$F$11,0)),1,0)+IF(ISNUMBER(MATCH(J639,Sheet4!$F$2:$F$11,0)),1,0))</f>
        <v>0</v>
      </c>
      <c r="P639" s="40" t="str">
        <f>IFERROR(INDEX(Sheet4!$G:$G,MATCH(Sheet1!B639,Sheet4!$F:$F,0))+INDEX(Sheet4!$G:$G,MATCH(Sheet1!C639,Sheet4!$F:$F,0))+INDEX(Sheet4!$G:$G,MATCH(Sheet1!D639,Sheet4!$F:$F,0))+INDEX(Sheet4!$G:$G,MATCH(Sheet1!E639,Sheet4!$F:$F,0))+INDEX(Sheet4!$G:$G,MATCH(Sheet1!F639,Sheet4!$F:$F,0))+INDEX(Sheet4!$G:$G,MATCH(Sheet1!G639,Sheet4!$F:$F,0))+INDEX(Sheet4!$G:$G,MATCH(Sheet1!H639,Sheet4!$F:$F,0))+INDEX(Sheet4!$G:$G,MATCH(Sheet1!I639,Sheet4!$F:$F,0))+INDEX(Sheet4!$G:$G,MATCH(Sheet1!J639,Sheet4!$F:$F,0)),"")</f>
        <v/>
      </c>
      <c r="AF639">
        <f si="171" t="shared"/>
        <v>0</v>
      </c>
      <c r="AH639">
        <v>616</v>
      </c>
      <c r="AI639" t="str">
        <f si="170" t="shared"/>
        <v>Ben SimmonsRicky RubioJimmy ButlerMonte MorrisMikal BridgesGerald GreenJohn CollinsTaj GibsonKarl-Anthony Towns</v>
      </c>
      <c r="AJ639">
        <f si="172" t="shared"/>
        <v>0</v>
      </c>
      <c r="AK639">
        <f si="173" t="shared"/>
        <v>0</v>
      </c>
      <c r="AL639">
        <f si="174" t="shared"/>
        <v>0</v>
      </c>
      <c r="AM639">
        <f si="175" t="shared"/>
        <v>0</v>
      </c>
      <c r="AN639">
        <f si="176" t="shared"/>
        <v>0</v>
      </c>
      <c r="AO639">
        <f si="177" t="shared"/>
        <v>0</v>
      </c>
      <c r="AP639">
        <f si="178" t="shared"/>
        <v>0</v>
      </c>
      <c r="AQ639">
        <f si="179" t="shared"/>
        <v>0</v>
      </c>
      <c r="AR639">
        <f si="180" t="shared"/>
        <v>0</v>
      </c>
      <c r="AS639">
        <f si="181" t="shared"/>
        <v>0</v>
      </c>
      <c r="AU639" t="str">
        <f>IFERROR(VLOOKUP(C639,Results!$A$2:$B$240,2,FALSE)+VLOOKUP(D639,Results!$A$2:$B$240,2,FALSE)+VLOOKUP(E639,Results!$A$2:$B$240,2,FALSE)+VLOOKUP(F639,Results!$A$2:$B$240,2,FALSE)+VLOOKUP(G639,Results!$A$2:$B$240,2,FALSE)+VLOOKUP(H639,Results!$A$2:$B$240,2,FALSE)+VLOOKUP(I639,Results!$A$2:$B$240,2,FALSE)+VLOOKUP(J639,Results!$A$2:$B$240,2,FALSE)+VLOOKUP(B639,Results!$A$2:$B$240,2,FALSE)-MIN(VLOOKUP(C639,Results!$A$2:$B$240,2,FALSE),VLOOKUP(D639,Results!$A$2:$B$240,2,FALSE),VLOOKUP(E639,Results!$A$2:$B$240,2,FALSE),VLOOKUP(F639,Results!$A$2:$B$240,2,FALSE),VLOOKUP(G639,Results!$A$2:$B$240,2,FALSE),VLOOKUP(H639,Results!$A$2:$B$240,2,FALSE),VLOOKUP(I639,Results!$A$2:$B$240,2,FALSE),VLOOKUP(J639,Results!$A$2:$B$240,2,FALSE),VLOOKUP(B639,Results!$A$2:$B$240,2,FALSE)),"")</f>
        <v/>
      </c>
    </row>
    <row customHeight="1" ht="18.75" r="640" spans="2:47" x14ac:dyDescent="0.3">
      <c r="B640" t="s">
        <v>166</v>
      </c>
      <c r="C640" t="s">
        <v>171</v>
      </c>
      <c r="D640" t="s">
        <v>173</v>
      </c>
      <c r="E640" t="s">
        <v>146</v>
      </c>
      <c r="F640" t="s">
        <v>177</v>
      </c>
      <c r="G640" t="s">
        <v>178</v>
      </c>
      <c r="H640" t="s">
        <v>92</v>
      </c>
      <c r="I640" t="s">
        <v>183</v>
      </c>
      <c r="J640" t="s">
        <v>186</v>
      </c>
      <c r="K640" t="n">
        <v>13.0</v>
      </c>
      <c r="L640" s="30">
        <f si="168" t="shared"/>
        <v>0</v>
      </c>
      <c r="M640" s="6"/>
      <c r="N640" s="35" t="str">
        <f si="169" t="shared"/>
        <v/>
      </c>
      <c r="O640" s="59">
        <f>(IF(ISNUMBER(MATCH(B640,Sheet4!$K$92:$K$101,0)),1,0)+IF(ISNUMBER(MATCH(C640,Sheet4!$K$92:$K$101,0)),1,0)+IF(ISNUMBER(MATCH(D640,Sheet4!$K$92:$K$101,0)),1,0)+IF(ISNUMBER(MATCH(E640,Sheet4!$K$92:$K$101,0)),1,0)+IF(ISNUMBER(MATCH(F640,Sheet4!$K$92:$K$101,0)),1,0)+IF(ISNUMBER(MATCH(G640,Sheet4!$K$92:$K$101,0)),1,0)+IF(ISNUMBER(MATCH(H640,Sheet4!$K$92:$K$101,0)),1,0)+IF(ISNUMBER(MATCH(I640,Sheet4!$K$92:$K$101,0)),1,0)+IF(ISNUMBER(MATCH(J640,Sheet4!$K$92:$K$101,0)),1,0))
-
(IF(ISNUMBER(MATCH(B640,Sheet4!$F$2:$F$11,0)),1,0)+IF(ISNUMBER(MATCH(C640,Sheet4!$F$2:$F$11,0)),1,0)+IF(ISNUMBER(MATCH(D640,Sheet4!$F$2:$F$11,0)),1,0)+IF(ISNUMBER(MATCH(E640,Sheet4!$F$2:$F$11,0)),1,0)+IF(ISNUMBER(MATCH(F640,Sheet4!$F$2:$F$11,0)),1,0)+IF(ISNUMBER(MATCH(G640,Sheet4!$F$2:$F$11,0)),1,0)+IF(ISNUMBER(MATCH(H640,Sheet4!$F$2:$F$11,0)),1,0)+IF(ISNUMBER(MATCH(I640,Sheet4!$F$2:$F$11,0)),1,0)+IF(ISNUMBER(MATCH(J640,Sheet4!$F$2:$F$11,0)),1,0))</f>
        <v>0</v>
      </c>
      <c r="P640" s="40" t="str">
        <f>IFERROR(INDEX(Sheet4!$G:$G,MATCH(Sheet1!B640,Sheet4!$F:$F,0))+INDEX(Sheet4!$G:$G,MATCH(Sheet1!C640,Sheet4!$F:$F,0))+INDEX(Sheet4!$G:$G,MATCH(Sheet1!D640,Sheet4!$F:$F,0))+INDEX(Sheet4!$G:$G,MATCH(Sheet1!E640,Sheet4!$F:$F,0))+INDEX(Sheet4!$G:$G,MATCH(Sheet1!F640,Sheet4!$F:$F,0))+INDEX(Sheet4!$G:$G,MATCH(Sheet1!G640,Sheet4!$F:$F,0))+INDEX(Sheet4!$G:$G,MATCH(Sheet1!H640,Sheet4!$F:$F,0))+INDEX(Sheet4!$G:$G,MATCH(Sheet1!I640,Sheet4!$F:$F,0))+INDEX(Sheet4!$G:$G,MATCH(Sheet1!J640,Sheet4!$F:$F,0)),"")</f>
        <v/>
      </c>
      <c r="AF640">
        <f si="171" t="shared"/>
        <v>0</v>
      </c>
      <c r="AH640">
        <v>617</v>
      </c>
      <c r="AI640" t="str">
        <f si="170" t="shared"/>
        <v>Trae YoungLandry ShametJimmy ButlerMonte MorrisKelly OubreMikal BridgesKenneth FariedJohn CollinsRudy Gobert</v>
      </c>
      <c r="AJ640">
        <f si="172" t="shared"/>
        <v>0</v>
      </c>
      <c r="AK640">
        <f si="173" t="shared"/>
        <v>0</v>
      </c>
      <c r="AL640">
        <f si="174" t="shared"/>
        <v>0</v>
      </c>
      <c r="AM640">
        <f si="175" t="shared"/>
        <v>0</v>
      </c>
      <c r="AN640">
        <f si="176" t="shared"/>
        <v>0</v>
      </c>
      <c r="AO640">
        <f si="177" t="shared"/>
        <v>0</v>
      </c>
      <c r="AP640">
        <f si="178" t="shared"/>
        <v>0</v>
      </c>
      <c r="AQ640">
        <f si="179" t="shared"/>
        <v>0</v>
      </c>
      <c r="AR640">
        <f si="180" t="shared"/>
        <v>0</v>
      </c>
      <c r="AS640">
        <f si="181" t="shared"/>
        <v>0</v>
      </c>
      <c r="AU640" t="str">
        <f>IFERROR(VLOOKUP(C640,Results!$A$2:$B$240,2,FALSE)+VLOOKUP(D640,Results!$A$2:$B$240,2,FALSE)+VLOOKUP(E640,Results!$A$2:$B$240,2,FALSE)+VLOOKUP(F640,Results!$A$2:$B$240,2,FALSE)+VLOOKUP(G640,Results!$A$2:$B$240,2,FALSE)+VLOOKUP(H640,Results!$A$2:$B$240,2,FALSE)+VLOOKUP(I640,Results!$A$2:$B$240,2,FALSE)+VLOOKUP(J640,Results!$A$2:$B$240,2,FALSE)+VLOOKUP(B640,Results!$A$2:$B$240,2,FALSE)-MIN(VLOOKUP(C640,Results!$A$2:$B$240,2,FALSE),VLOOKUP(D640,Results!$A$2:$B$240,2,FALSE),VLOOKUP(E640,Results!$A$2:$B$240,2,FALSE),VLOOKUP(F640,Results!$A$2:$B$240,2,FALSE),VLOOKUP(G640,Results!$A$2:$B$240,2,FALSE),VLOOKUP(H640,Results!$A$2:$B$240,2,FALSE),VLOOKUP(I640,Results!$A$2:$B$240,2,FALSE),VLOOKUP(J640,Results!$A$2:$B$240,2,FALSE),VLOOKUP(B640,Results!$A$2:$B$240,2,FALSE)),"")</f>
        <v/>
      </c>
    </row>
    <row customHeight="1" ht="18.75" r="641" spans="2:47" x14ac:dyDescent="0.3">
      <c r="B641" t="s">
        <v>166</v>
      </c>
      <c r="C641" t="s">
        <v>87</v>
      </c>
      <c r="D641" t="s">
        <v>172</v>
      </c>
      <c r="E641" t="s">
        <v>146</v>
      </c>
      <c r="F641" t="s">
        <v>150</v>
      </c>
      <c r="G641" t="s">
        <v>177</v>
      </c>
      <c r="H641" t="s">
        <v>153</v>
      </c>
      <c r="I641" t="s">
        <v>152</v>
      </c>
      <c r="J641" t="s">
        <v>161</v>
      </c>
      <c r="K641" t="n">
        <v>13.0</v>
      </c>
      <c r="L641" s="30">
        <f si="168" t="shared"/>
        <v>0</v>
      </c>
      <c r="M641" s="6"/>
      <c r="N641" s="35" t="str">
        <f si="169" t="shared"/>
        <v/>
      </c>
      <c r="O641" s="59">
        <f>(IF(ISNUMBER(MATCH(B641,Sheet4!$K$92:$K$101,0)),1,0)+IF(ISNUMBER(MATCH(C641,Sheet4!$K$92:$K$101,0)),1,0)+IF(ISNUMBER(MATCH(D641,Sheet4!$K$92:$K$101,0)),1,0)+IF(ISNUMBER(MATCH(E641,Sheet4!$K$92:$K$101,0)),1,0)+IF(ISNUMBER(MATCH(F641,Sheet4!$K$92:$K$101,0)),1,0)+IF(ISNUMBER(MATCH(G641,Sheet4!$K$92:$K$101,0)),1,0)+IF(ISNUMBER(MATCH(H641,Sheet4!$K$92:$K$101,0)),1,0)+IF(ISNUMBER(MATCH(I641,Sheet4!$K$92:$K$101,0)),1,0)+IF(ISNUMBER(MATCH(J641,Sheet4!$K$92:$K$101,0)),1,0))
-
(IF(ISNUMBER(MATCH(B641,Sheet4!$F$2:$F$11,0)),1,0)+IF(ISNUMBER(MATCH(C641,Sheet4!$F$2:$F$11,0)),1,0)+IF(ISNUMBER(MATCH(D641,Sheet4!$F$2:$F$11,0)),1,0)+IF(ISNUMBER(MATCH(E641,Sheet4!$F$2:$F$11,0)),1,0)+IF(ISNUMBER(MATCH(F641,Sheet4!$F$2:$F$11,0)),1,0)+IF(ISNUMBER(MATCH(G641,Sheet4!$F$2:$F$11,0)),1,0)+IF(ISNUMBER(MATCH(H641,Sheet4!$F$2:$F$11,0)),1,0)+IF(ISNUMBER(MATCH(I641,Sheet4!$F$2:$F$11,0)),1,0)+IF(ISNUMBER(MATCH(J641,Sheet4!$F$2:$F$11,0)),1,0))</f>
        <v>0</v>
      </c>
      <c r="P641" s="40" t="str">
        <f>IFERROR(INDEX(Sheet4!$G:$G,MATCH(Sheet1!B641,Sheet4!$F:$F,0))+INDEX(Sheet4!$G:$G,MATCH(Sheet1!C641,Sheet4!$F:$F,0))+INDEX(Sheet4!$G:$G,MATCH(Sheet1!D641,Sheet4!$F:$F,0))+INDEX(Sheet4!$G:$G,MATCH(Sheet1!E641,Sheet4!$F:$F,0))+INDEX(Sheet4!$G:$G,MATCH(Sheet1!F641,Sheet4!$F:$F,0))+INDEX(Sheet4!$G:$G,MATCH(Sheet1!G641,Sheet4!$F:$F,0))+INDEX(Sheet4!$G:$G,MATCH(Sheet1!H641,Sheet4!$F:$F,0))+INDEX(Sheet4!$G:$G,MATCH(Sheet1!I641,Sheet4!$F:$F,0))+INDEX(Sheet4!$G:$G,MATCH(Sheet1!J641,Sheet4!$F:$F,0)),"")</f>
        <v/>
      </c>
      <c r="AF641">
        <f si="171" t="shared"/>
        <v>0</v>
      </c>
      <c r="AH641">
        <v>618</v>
      </c>
      <c r="AI641" t="str">
        <f si="170" t="shared"/>
        <v>Ben SimmonsDe'Aaron FoxDevin BookerMonte MorrisJae CrowderLuol DengJosh JacksonRichaun HolmesKarl-Anthony Towns</v>
      </c>
      <c r="AJ641">
        <f si="172" t="shared"/>
        <v>0</v>
      </c>
      <c r="AK641">
        <f si="173" t="shared"/>
        <v>0</v>
      </c>
      <c r="AL641">
        <f si="174" t="shared"/>
        <v>0</v>
      </c>
      <c r="AM641">
        <f si="175" t="shared"/>
        <v>0</v>
      </c>
      <c r="AN641">
        <f si="176" t="shared"/>
        <v>0</v>
      </c>
      <c r="AO641">
        <f si="177" t="shared"/>
        <v>0</v>
      </c>
      <c r="AP641">
        <f si="178" t="shared"/>
        <v>0</v>
      </c>
      <c r="AQ641">
        <f si="179" t="shared"/>
        <v>0</v>
      </c>
      <c r="AR641">
        <f si="180" t="shared"/>
        <v>0</v>
      </c>
      <c r="AS641">
        <f si="181" t="shared"/>
        <v>0</v>
      </c>
      <c r="AU641" t="str">
        <f>IFERROR(VLOOKUP(C641,Results!$A$2:$B$240,2,FALSE)+VLOOKUP(D641,Results!$A$2:$B$240,2,FALSE)+VLOOKUP(E641,Results!$A$2:$B$240,2,FALSE)+VLOOKUP(F641,Results!$A$2:$B$240,2,FALSE)+VLOOKUP(G641,Results!$A$2:$B$240,2,FALSE)+VLOOKUP(H641,Results!$A$2:$B$240,2,FALSE)+VLOOKUP(I641,Results!$A$2:$B$240,2,FALSE)+VLOOKUP(J641,Results!$A$2:$B$240,2,FALSE)+VLOOKUP(B641,Results!$A$2:$B$240,2,FALSE)-MIN(VLOOKUP(C641,Results!$A$2:$B$240,2,FALSE),VLOOKUP(D641,Results!$A$2:$B$240,2,FALSE),VLOOKUP(E641,Results!$A$2:$B$240,2,FALSE),VLOOKUP(F641,Results!$A$2:$B$240,2,FALSE),VLOOKUP(G641,Results!$A$2:$B$240,2,FALSE),VLOOKUP(H641,Results!$A$2:$B$240,2,FALSE),VLOOKUP(I641,Results!$A$2:$B$240,2,FALSE),VLOOKUP(J641,Results!$A$2:$B$240,2,FALSE),VLOOKUP(B641,Results!$A$2:$B$240,2,FALSE)),"")</f>
        <v/>
      </c>
    </row>
    <row customHeight="1" ht="18.75" r="642" spans="2:47" x14ac:dyDescent="0.3">
      <c r="B642" t="s">
        <v>166</v>
      </c>
      <c r="C642" t="s">
        <v>87</v>
      </c>
      <c r="D642" t="s">
        <v>172</v>
      </c>
      <c r="E642" t="s">
        <v>146</v>
      </c>
      <c r="F642" t="s">
        <v>101</v>
      </c>
      <c r="G642" t="s">
        <v>159</v>
      </c>
      <c r="H642" t="s">
        <v>153</v>
      </c>
      <c r="I642" t="s">
        <v>103</v>
      </c>
      <c r="J642" t="s">
        <v>98</v>
      </c>
      <c r="K642" t="n">
        <v>13.0</v>
      </c>
      <c r="L642" s="30">
        <f si="168" t="shared"/>
        <v>0</v>
      </c>
      <c r="M642" s="6"/>
      <c r="N642" s="35" t="str">
        <f si="169" t="shared"/>
        <v/>
      </c>
      <c r="O642" s="59">
        <f>(IF(ISNUMBER(MATCH(B642,Sheet4!$K$92:$K$101,0)),1,0)+IF(ISNUMBER(MATCH(C642,Sheet4!$K$92:$K$101,0)),1,0)+IF(ISNUMBER(MATCH(D642,Sheet4!$K$92:$K$101,0)),1,0)+IF(ISNUMBER(MATCH(E642,Sheet4!$K$92:$K$101,0)),1,0)+IF(ISNUMBER(MATCH(F642,Sheet4!$K$92:$K$101,0)),1,0)+IF(ISNUMBER(MATCH(G642,Sheet4!$K$92:$K$101,0)),1,0)+IF(ISNUMBER(MATCH(H642,Sheet4!$K$92:$K$101,0)),1,0)+IF(ISNUMBER(MATCH(I642,Sheet4!$K$92:$K$101,0)),1,0)+IF(ISNUMBER(MATCH(J642,Sheet4!$K$92:$K$101,0)),1,0))
-
(IF(ISNUMBER(MATCH(B642,Sheet4!$F$2:$F$11,0)),1,0)+IF(ISNUMBER(MATCH(C642,Sheet4!$F$2:$F$11,0)),1,0)+IF(ISNUMBER(MATCH(D642,Sheet4!$F$2:$F$11,0)),1,0)+IF(ISNUMBER(MATCH(E642,Sheet4!$F$2:$F$11,0)),1,0)+IF(ISNUMBER(MATCH(F642,Sheet4!$F$2:$F$11,0)),1,0)+IF(ISNUMBER(MATCH(G642,Sheet4!$F$2:$F$11,0)),1,0)+IF(ISNUMBER(MATCH(H642,Sheet4!$F$2:$F$11,0)),1,0)+IF(ISNUMBER(MATCH(I642,Sheet4!$F$2:$F$11,0)),1,0)+IF(ISNUMBER(MATCH(J642,Sheet4!$F$2:$F$11,0)),1,0))</f>
        <v>0</v>
      </c>
      <c r="P642" s="40" t="str">
        <f>IFERROR(INDEX(Sheet4!$G:$G,MATCH(Sheet1!B642,Sheet4!$F:$F,0))+INDEX(Sheet4!$G:$G,MATCH(Sheet1!C642,Sheet4!$F:$F,0))+INDEX(Sheet4!$G:$G,MATCH(Sheet1!D642,Sheet4!$F:$F,0))+INDEX(Sheet4!$G:$G,MATCH(Sheet1!E642,Sheet4!$F:$F,0))+INDEX(Sheet4!$G:$G,MATCH(Sheet1!F642,Sheet4!$F:$F,0))+INDEX(Sheet4!$G:$G,MATCH(Sheet1!G642,Sheet4!$F:$F,0))+INDEX(Sheet4!$G:$G,MATCH(Sheet1!H642,Sheet4!$F:$F,0))+INDEX(Sheet4!$G:$G,MATCH(Sheet1!I642,Sheet4!$F:$F,0))+INDEX(Sheet4!$G:$G,MATCH(Sheet1!J642,Sheet4!$F:$F,0)),"")</f>
        <v/>
      </c>
      <c r="AF642">
        <f si="171" t="shared"/>
        <v>0</v>
      </c>
      <c r="AH642">
        <v>619</v>
      </c>
      <c r="AI642" t="str">
        <f si="170" t="shared"/>
        <v>Ben SimmonsLandry ShametDevin BookerAustin RiversWill BartonJoe InglesJohn CollinsJosh JacksonRudy Gobert</v>
      </c>
      <c r="AJ642">
        <f si="172" t="shared"/>
        <v>0</v>
      </c>
      <c r="AK642">
        <f si="173" t="shared"/>
        <v>0</v>
      </c>
      <c r="AL642">
        <f si="174" t="shared"/>
        <v>0</v>
      </c>
      <c r="AM642">
        <f si="175" t="shared"/>
        <v>0</v>
      </c>
      <c r="AN642">
        <f si="176" t="shared"/>
        <v>0</v>
      </c>
      <c r="AO642">
        <f si="177" t="shared"/>
        <v>0</v>
      </c>
      <c r="AP642">
        <f si="178" t="shared"/>
        <v>0</v>
      </c>
      <c r="AQ642">
        <f si="179" t="shared"/>
        <v>0</v>
      </c>
      <c r="AR642">
        <f si="180" t="shared"/>
        <v>0</v>
      </c>
      <c r="AS642">
        <f si="181" t="shared"/>
        <v>0</v>
      </c>
      <c r="AU642" t="str">
        <f>IFERROR(VLOOKUP(C642,Results!$A$2:$B$240,2,FALSE)+VLOOKUP(D642,Results!$A$2:$B$240,2,FALSE)+VLOOKUP(E642,Results!$A$2:$B$240,2,FALSE)+VLOOKUP(F642,Results!$A$2:$B$240,2,FALSE)+VLOOKUP(G642,Results!$A$2:$B$240,2,FALSE)+VLOOKUP(H642,Results!$A$2:$B$240,2,FALSE)+VLOOKUP(I642,Results!$A$2:$B$240,2,FALSE)+VLOOKUP(J642,Results!$A$2:$B$240,2,FALSE)+VLOOKUP(B642,Results!$A$2:$B$240,2,FALSE)-MIN(VLOOKUP(C642,Results!$A$2:$B$240,2,FALSE),VLOOKUP(D642,Results!$A$2:$B$240,2,FALSE),VLOOKUP(E642,Results!$A$2:$B$240,2,FALSE),VLOOKUP(F642,Results!$A$2:$B$240,2,FALSE),VLOOKUP(G642,Results!$A$2:$B$240,2,FALSE),VLOOKUP(H642,Results!$A$2:$B$240,2,FALSE),VLOOKUP(I642,Results!$A$2:$B$240,2,FALSE),VLOOKUP(J642,Results!$A$2:$B$240,2,FALSE),VLOOKUP(B642,Results!$A$2:$B$240,2,FALSE)),"")</f>
        <v/>
      </c>
    </row>
    <row customHeight="1" ht="18.75" r="643" spans="2:47" x14ac:dyDescent="0.3">
      <c r="B643" t="s">
        <v>87</v>
      </c>
      <c r="C643" t="s">
        <v>170</v>
      </c>
      <c r="D643" t="s">
        <v>172</v>
      </c>
      <c r="E643" t="s">
        <v>173</v>
      </c>
      <c r="F643" t="s">
        <v>177</v>
      </c>
      <c r="G643" t="s">
        <v>178</v>
      </c>
      <c r="H643" t="s">
        <v>92</v>
      </c>
      <c r="I643" t="s">
        <v>93</v>
      </c>
      <c r="J643" t="s">
        <v>187</v>
      </c>
      <c r="K643" t="n">
        <v>13.0</v>
      </c>
      <c r="L643" s="30">
        <f si="168" t="shared"/>
        <v>0</v>
      </c>
      <c r="M643" s="6"/>
      <c r="N643" s="35" t="str">
        <f si="169" t="shared"/>
        <v/>
      </c>
      <c r="O643" s="59">
        <f>(IF(ISNUMBER(MATCH(B643,Sheet4!$K$92:$K$101,0)),1,0)+IF(ISNUMBER(MATCH(C643,Sheet4!$K$92:$K$101,0)),1,0)+IF(ISNUMBER(MATCH(D643,Sheet4!$K$92:$K$101,0)),1,0)+IF(ISNUMBER(MATCH(E643,Sheet4!$K$92:$K$101,0)),1,0)+IF(ISNUMBER(MATCH(F643,Sheet4!$K$92:$K$101,0)),1,0)+IF(ISNUMBER(MATCH(G643,Sheet4!$K$92:$K$101,0)),1,0)+IF(ISNUMBER(MATCH(H643,Sheet4!$K$92:$K$101,0)),1,0)+IF(ISNUMBER(MATCH(I643,Sheet4!$K$92:$K$101,0)),1,0)+IF(ISNUMBER(MATCH(J643,Sheet4!$K$92:$K$101,0)),1,0))
-
(IF(ISNUMBER(MATCH(B643,Sheet4!$F$2:$F$11,0)),1,0)+IF(ISNUMBER(MATCH(C643,Sheet4!$F$2:$F$11,0)),1,0)+IF(ISNUMBER(MATCH(D643,Sheet4!$F$2:$F$11,0)),1,0)+IF(ISNUMBER(MATCH(E643,Sheet4!$F$2:$F$11,0)),1,0)+IF(ISNUMBER(MATCH(F643,Sheet4!$F$2:$F$11,0)),1,0)+IF(ISNUMBER(MATCH(G643,Sheet4!$F$2:$F$11,0)),1,0)+IF(ISNUMBER(MATCH(H643,Sheet4!$F$2:$F$11,0)),1,0)+IF(ISNUMBER(MATCH(I643,Sheet4!$F$2:$F$11,0)),1,0)+IF(ISNUMBER(MATCH(J643,Sheet4!$F$2:$F$11,0)),1,0))</f>
        <v>0</v>
      </c>
      <c r="P643" s="40" t="str">
        <f>IFERROR(INDEX(Sheet4!$G:$G,MATCH(Sheet1!B643,Sheet4!$F:$F,0))+INDEX(Sheet4!$G:$G,MATCH(Sheet1!C643,Sheet4!$F:$F,0))+INDEX(Sheet4!$G:$G,MATCH(Sheet1!D643,Sheet4!$F:$F,0))+INDEX(Sheet4!$G:$G,MATCH(Sheet1!E643,Sheet4!$F:$F,0))+INDEX(Sheet4!$G:$G,MATCH(Sheet1!F643,Sheet4!$F:$F,0))+INDEX(Sheet4!$G:$G,MATCH(Sheet1!G643,Sheet4!$F:$F,0))+INDEX(Sheet4!$G:$G,MATCH(Sheet1!H643,Sheet4!$F:$F,0))+INDEX(Sheet4!$G:$G,MATCH(Sheet1!I643,Sheet4!$F:$F,0))+INDEX(Sheet4!$G:$G,MATCH(Sheet1!J643,Sheet4!$F:$F,0)),"")</f>
        <v/>
      </c>
      <c r="AF643">
        <f si="171" t="shared"/>
        <v>0</v>
      </c>
      <c r="AH643">
        <v>620</v>
      </c>
      <c r="AI643" t="str">
        <f si="170" t="shared"/>
        <v>Ben SimmonsLandry ShametDevin BookerMonte MorrisWill BartonJoe InglesPaul MillsapDerrick FavorsKarl-Anthony Towns</v>
      </c>
      <c r="AJ643">
        <f si="172" t="shared"/>
        <v>0</v>
      </c>
      <c r="AK643">
        <f si="173" t="shared"/>
        <v>0</v>
      </c>
      <c r="AL643">
        <f si="174" t="shared"/>
        <v>0</v>
      </c>
      <c r="AM643">
        <f si="175" t="shared"/>
        <v>0</v>
      </c>
      <c r="AN643">
        <f si="176" t="shared"/>
        <v>0</v>
      </c>
      <c r="AO643">
        <f si="177" t="shared"/>
        <v>0</v>
      </c>
      <c r="AP643">
        <f si="178" t="shared"/>
        <v>0</v>
      </c>
      <c r="AQ643">
        <f si="179" t="shared"/>
        <v>0</v>
      </c>
      <c r="AR643">
        <f si="180" t="shared"/>
        <v>0</v>
      </c>
      <c r="AS643">
        <f si="181" t="shared"/>
        <v>0</v>
      </c>
      <c r="AU643" t="str">
        <f>IFERROR(VLOOKUP(C643,Results!$A$2:$B$240,2,FALSE)+VLOOKUP(D643,Results!$A$2:$B$240,2,FALSE)+VLOOKUP(E643,Results!$A$2:$B$240,2,FALSE)+VLOOKUP(F643,Results!$A$2:$B$240,2,FALSE)+VLOOKUP(G643,Results!$A$2:$B$240,2,FALSE)+VLOOKUP(H643,Results!$A$2:$B$240,2,FALSE)+VLOOKUP(I643,Results!$A$2:$B$240,2,FALSE)+VLOOKUP(J643,Results!$A$2:$B$240,2,FALSE)+VLOOKUP(B643,Results!$A$2:$B$240,2,FALSE)-MIN(VLOOKUP(C643,Results!$A$2:$B$240,2,FALSE),VLOOKUP(D643,Results!$A$2:$B$240,2,FALSE),VLOOKUP(E643,Results!$A$2:$B$240,2,FALSE),VLOOKUP(F643,Results!$A$2:$B$240,2,FALSE),VLOOKUP(G643,Results!$A$2:$B$240,2,FALSE),VLOOKUP(H643,Results!$A$2:$B$240,2,FALSE),VLOOKUP(I643,Results!$A$2:$B$240,2,FALSE),VLOOKUP(J643,Results!$A$2:$B$240,2,FALSE),VLOOKUP(B643,Results!$A$2:$B$240,2,FALSE)),"")</f>
        <v/>
      </c>
    </row>
    <row customHeight="1" ht="18.75" r="644" spans="2:47" x14ac:dyDescent="0.3">
      <c r="B644" t="s">
        <v>87</v>
      </c>
      <c r="C644" t="s">
        <v>170</v>
      </c>
      <c r="D644" t="s">
        <v>172</v>
      </c>
      <c r="E644" t="s">
        <v>146</v>
      </c>
      <c r="F644" t="s">
        <v>150</v>
      </c>
      <c r="G644" t="s">
        <v>177</v>
      </c>
      <c r="H644" t="s">
        <v>93</v>
      </c>
      <c r="I644" t="s">
        <v>103</v>
      </c>
      <c r="J644" t="s">
        <v>156</v>
      </c>
      <c r="K644" t="n">
        <v>13.0</v>
      </c>
      <c r="L644" s="30">
        <f si="168" t="shared"/>
        <v>0</v>
      </c>
      <c r="M644" s="6"/>
      <c r="N644" s="35" t="str">
        <f si="169" t="shared"/>
        <v/>
      </c>
      <c r="O644" s="59">
        <f>(IF(ISNUMBER(MATCH(B644,Sheet4!$K$92:$K$101,0)),1,0)+IF(ISNUMBER(MATCH(C644,Sheet4!$K$92:$K$101,0)),1,0)+IF(ISNUMBER(MATCH(D644,Sheet4!$K$92:$K$101,0)),1,0)+IF(ISNUMBER(MATCH(E644,Sheet4!$K$92:$K$101,0)),1,0)+IF(ISNUMBER(MATCH(F644,Sheet4!$K$92:$K$101,0)),1,0)+IF(ISNUMBER(MATCH(G644,Sheet4!$K$92:$K$101,0)),1,0)+IF(ISNUMBER(MATCH(H644,Sheet4!$K$92:$K$101,0)),1,0)+IF(ISNUMBER(MATCH(I644,Sheet4!$K$92:$K$101,0)),1,0)+IF(ISNUMBER(MATCH(J644,Sheet4!$K$92:$K$101,0)),1,0))
-
(IF(ISNUMBER(MATCH(B644,Sheet4!$F$2:$F$11,0)),1,0)+IF(ISNUMBER(MATCH(C644,Sheet4!$F$2:$F$11,0)),1,0)+IF(ISNUMBER(MATCH(D644,Sheet4!$F$2:$F$11,0)),1,0)+IF(ISNUMBER(MATCH(E644,Sheet4!$F$2:$F$11,0)),1,0)+IF(ISNUMBER(MATCH(F644,Sheet4!$F$2:$F$11,0)),1,0)+IF(ISNUMBER(MATCH(G644,Sheet4!$F$2:$F$11,0)),1,0)+IF(ISNUMBER(MATCH(H644,Sheet4!$F$2:$F$11,0)),1,0)+IF(ISNUMBER(MATCH(I644,Sheet4!$F$2:$F$11,0)),1,0)+IF(ISNUMBER(MATCH(J644,Sheet4!$F$2:$F$11,0)),1,0))</f>
        <v>0</v>
      </c>
      <c r="P644" s="40" t="str">
        <f>IFERROR(INDEX(Sheet4!$G:$G,MATCH(Sheet1!B644,Sheet4!$F:$F,0))+INDEX(Sheet4!$G:$G,MATCH(Sheet1!C644,Sheet4!$F:$F,0))+INDEX(Sheet4!$G:$G,MATCH(Sheet1!D644,Sheet4!$F:$F,0))+INDEX(Sheet4!$G:$G,MATCH(Sheet1!E644,Sheet4!$F:$F,0))+INDEX(Sheet4!$G:$G,MATCH(Sheet1!F644,Sheet4!$F:$F,0))+INDEX(Sheet4!$G:$G,MATCH(Sheet1!G644,Sheet4!$F:$F,0))+INDEX(Sheet4!$G:$G,MATCH(Sheet1!H644,Sheet4!$F:$F,0))+INDEX(Sheet4!$G:$G,MATCH(Sheet1!I644,Sheet4!$F:$F,0))+INDEX(Sheet4!$G:$G,MATCH(Sheet1!J644,Sheet4!$F:$F,0)),"")</f>
        <v/>
      </c>
      <c r="AF644">
        <f si="171" t="shared"/>
        <v>0</v>
      </c>
      <c r="AH644">
        <v>621</v>
      </c>
      <c r="AI644" t="str">
        <f si="170" t="shared"/>
        <v>Ben SimmonsRicky RubioJimmy ButlerMonte MorrisTaurean PrinceGerald GreenPaul MillsapDerrick FavorsJoel Embiid</v>
      </c>
      <c r="AJ644">
        <f si="172" t="shared"/>
        <v>0</v>
      </c>
      <c r="AK644">
        <f si="173" t="shared"/>
        <v>0</v>
      </c>
      <c r="AL644">
        <f si="174" t="shared"/>
        <v>0</v>
      </c>
      <c r="AM644">
        <f si="175" t="shared"/>
        <v>0</v>
      </c>
      <c r="AN644">
        <f si="176" t="shared"/>
        <v>0</v>
      </c>
      <c r="AO644">
        <f si="177" t="shared"/>
        <v>0</v>
      </c>
      <c r="AP644">
        <f si="178" t="shared"/>
        <v>0</v>
      </c>
      <c r="AQ644">
        <f si="179" t="shared"/>
        <v>0</v>
      </c>
      <c r="AR644">
        <f si="180" t="shared"/>
        <v>0</v>
      </c>
      <c r="AS644">
        <f si="181" t="shared"/>
        <v>0</v>
      </c>
      <c r="AU644" t="str">
        <f>IFERROR(VLOOKUP(C644,Results!$A$2:$B$240,2,FALSE)+VLOOKUP(D644,Results!$A$2:$B$240,2,FALSE)+VLOOKUP(E644,Results!$A$2:$B$240,2,FALSE)+VLOOKUP(F644,Results!$A$2:$B$240,2,FALSE)+VLOOKUP(G644,Results!$A$2:$B$240,2,FALSE)+VLOOKUP(H644,Results!$A$2:$B$240,2,FALSE)+VLOOKUP(I644,Results!$A$2:$B$240,2,FALSE)+VLOOKUP(J644,Results!$A$2:$B$240,2,FALSE)+VLOOKUP(B644,Results!$A$2:$B$240,2,FALSE)-MIN(VLOOKUP(C644,Results!$A$2:$B$240,2,FALSE),VLOOKUP(D644,Results!$A$2:$B$240,2,FALSE),VLOOKUP(E644,Results!$A$2:$B$240,2,FALSE),VLOOKUP(F644,Results!$A$2:$B$240,2,FALSE),VLOOKUP(G644,Results!$A$2:$B$240,2,FALSE),VLOOKUP(H644,Results!$A$2:$B$240,2,FALSE),VLOOKUP(I644,Results!$A$2:$B$240,2,FALSE),VLOOKUP(J644,Results!$A$2:$B$240,2,FALSE),VLOOKUP(B644,Results!$A$2:$B$240,2,FALSE)),"")</f>
        <v/>
      </c>
    </row>
    <row customHeight="1" ht="18.75" r="645" spans="2:47" x14ac:dyDescent="0.3">
      <c r="B645" t="s">
        <v>95</v>
      </c>
      <c r="C645" t="s">
        <v>170</v>
      </c>
      <c r="D645" t="s">
        <v>99</v>
      </c>
      <c r="E645" t="s">
        <v>146</v>
      </c>
      <c r="F645" t="s">
        <v>150</v>
      </c>
      <c r="G645" t="s">
        <v>177</v>
      </c>
      <c r="H645" t="s">
        <v>153</v>
      </c>
      <c r="I645" t="s">
        <v>181</v>
      </c>
      <c r="J645" t="s">
        <v>98</v>
      </c>
      <c r="K645" t="n">
        <v>13.0</v>
      </c>
      <c r="L645" s="30">
        <f si="168" t="shared"/>
        <v>0</v>
      </c>
      <c r="M645" s="6"/>
      <c r="N645" s="35" t="str">
        <f si="169" t="shared"/>
        <v/>
      </c>
      <c r="O645" s="59">
        <f>(IF(ISNUMBER(MATCH(B645,Sheet4!$K$92:$K$101,0)),1,0)+IF(ISNUMBER(MATCH(C645,Sheet4!$K$92:$K$101,0)),1,0)+IF(ISNUMBER(MATCH(D645,Sheet4!$K$92:$K$101,0)),1,0)+IF(ISNUMBER(MATCH(E645,Sheet4!$K$92:$K$101,0)),1,0)+IF(ISNUMBER(MATCH(F645,Sheet4!$K$92:$K$101,0)),1,0)+IF(ISNUMBER(MATCH(G645,Sheet4!$K$92:$K$101,0)),1,0)+IF(ISNUMBER(MATCH(H645,Sheet4!$K$92:$K$101,0)),1,0)+IF(ISNUMBER(MATCH(I645,Sheet4!$K$92:$K$101,0)),1,0)+IF(ISNUMBER(MATCH(J645,Sheet4!$K$92:$K$101,0)),1,0))
-
(IF(ISNUMBER(MATCH(B645,Sheet4!$F$2:$F$11,0)),1,0)+IF(ISNUMBER(MATCH(C645,Sheet4!$F$2:$F$11,0)),1,0)+IF(ISNUMBER(MATCH(D645,Sheet4!$F$2:$F$11,0)),1,0)+IF(ISNUMBER(MATCH(E645,Sheet4!$F$2:$F$11,0)),1,0)+IF(ISNUMBER(MATCH(F645,Sheet4!$F$2:$F$11,0)),1,0)+IF(ISNUMBER(MATCH(G645,Sheet4!$F$2:$F$11,0)),1,0)+IF(ISNUMBER(MATCH(H645,Sheet4!$F$2:$F$11,0)),1,0)+IF(ISNUMBER(MATCH(I645,Sheet4!$F$2:$F$11,0)),1,0)+IF(ISNUMBER(MATCH(J645,Sheet4!$F$2:$F$11,0)),1,0))</f>
        <v>0</v>
      </c>
      <c r="P645" s="40" t="str">
        <f>IFERROR(INDEX(Sheet4!$G:$G,MATCH(Sheet1!B645,Sheet4!$F:$F,0))+INDEX(Sheet4!$G:$G,MATCH(Sheet1!C645,Sheet4!$F:$F,0))+INDEX(Sheet4!$G:$G,MATCH(Sheet1!D645,Sheet4!$F:$F,0))+INDEX(Sheet4!$G:$G,MATCH(Sheet1!E645,Sheet4!$F:$F,0))+INDEX(Sheet4!$G:$G,MATCH(Sheet1!F645,Sheet4!$F:$F,0))+INDEX(Sheet4!$G:$G,MATCH(Sheet1!G645,Sheet4!$F:$F,0))+INDEX(Sheet4!$G:$G,MATCH(Sheet1!H645,Sheet4!$F:$F,0))+INDEX(Sheet4!$G:$G,MATCH(Sheet1!I645,Sheet4!$F:$F,0))+INDEX(Sheet4!$G:$G,MATCH(Sheet1!J645,Sheet4!$F:$F,0)),"")</f>
        <v/>
      </c>
      <c r="AF645">
        <f si="171" t="shared"/>
        <v>0</v>
      </c>
      <c r="AH645">
        <v>622</v>
      </c>
      <c r="AI645" t="str">
        <f si="170" t="shared"/>
        <v>Ben SimmonsRicky RubioDevin BookerAndrew WigginsWill BartonKelly OubrePaul MillsapTrey LylesDeandre Ayton</v>
      </c>
      <c r="AJ645">
        <f si="172" t="shared"/>
        <v>0</v>
      </c>
      <c r="AK645">
        <f si="173" t="shared"/>
        <v>0</v>
      </c>
      <c r="AL645">
        <f si="174" t="shared"/>
        <v>0</v>
      </c>
      <c r="AM645">
        <f si="175" t="shared"/>
        <v>0</v>
      </c>
      <c r="AN645">
        <f si="176" t="shared"/>
        <v>0</v>
      </c>
      <c r="AO645">
        <f si="177" t="shared"/>
        <v>0</v>
      </c>
      <c r="AP645">
        <f si="178" t="shared"/>
        <v>0</v>
      </c>
      <c r="AQ645">
        <f si="179" t="shared"/>
        <v>0</v>
      </c>
      <c r="AR645">
        <f si="180" t="shared"/>
        <v>0</v>
      </c>
      <c r="AS645">
        <f si="181" t="shared"/>
        <v>0</v>
      </c>
      <c r="AU645" t="str">
        <f>IFERROR(VLOOKUP(C645,Results!$A$2:$B$240,2,FALSE)+VLOOKUP(D645,Results!$A$2:$B$240,2,FALSE)+VLOOKUP(E645,Results!$A$2:$B$240,2,FALSE)+VLOOKUP(F645,Results!$A$2:$B$240,2,FALSE)+VLOOKUP(G645,Results!$A$2:$B$240,2,FALSE)+VLOOKUP(H645,Results!$A$2:$B$240,2,FALSE)+VLOOKUP(I645,Results!$A$2:$B$240,2,FALSE)+VLOOKUP(J645,Results!$A$2:$B$240,2,FALSE)+VLOOKUP(B645,Results!$A$2:$B$240,2,FALSE)-MIN(VLOOKUP(C645,Results!$A$2:$B$240,2,FALSE),VLOOKUP(D645,Results!$A$2:$B$240,2,FALSE),VLOOKUP(E645,Results!$A$2:$B$240,2,FALSE),VLOOKUP(F645,Results!$A$2:$B$240,2,FALSE),VLOOKUP(G645,Results!$A$2:$B$240,2,FALSE),VLOOKUP(H645,Results!$A$2:$B$240,2,FALSE),VLOOKUP(I645,Results!$A$2:$B$240,2,FALSE),VLOOKUP(J645,Results!$A$2:$B$240,2,FALSE),VLOOKUP(B645,Results!$A$2:$B$240,2,FALSE)),"")</f>
        <v/>
      </c>
    </row>
    <row customHeight="1" ht="18.75" r="646" spans="2:47" x14ac:dyDescent="0.3">
      <c r="B646" t="s">
        <v>166</v>
      </c>
      <c r="C646" t="s">
        <v>170</v>
      </c>
      <c r="D646" t="s">
        <v>146</v>
      </c>
      <c r="E646" t="s">
        <v>148</v>
      </c>
      <c r="F646" t="s">
        <v>150</v>
      </c>
      <c r="G646" t="s">
        <v>177</v>
      </c>
      <c r="H646" t="s">
        <v>153</v>
      </c>
      <c r="I646" t="s">
        <v>103</v>
      </c>
      <c r="J646" t="s">
        <v>156</v>
      </c>
      <c r="K646" t="n">
        <v>13.0</v>
      </c>
      <c r="L646" s="30">
        <f si="168" t="shared"/>
        <v>0</v>
      </c>
      <c r="M646" s="6"/>
      <c r="N646" s="35" t="str">
        <f si="169" t="shared"/>
        <v/>
      </c>
      <c r="O646" s="59">
        <f>(IF(ISNUMBER(MATCH(B646,Sheet4!$K$92:$K$101,0)),1,0)+IF(ISNUMBER(MATCH(C646,Sheet4!$K$92:$K$101,0)),1,0)+IF(ISNUMBER(MATCH(D646,Sheet4!$K$92:$K$101,0)),1,0)+IF(ISNUMBER(MATCH(E646,Sheet4!$K$92:$K$101,0)),1,0)+IF(ISNUMBER(MATCH(F646,Sheet4!$K$92:$K$101,0)),1,0)+IF(ISNUMBER(MATCH(G646,Sheet4!$K$92:$K$101,0)),1,0)+IF(ISNUMBER(MATCH(H646,Sheet4!$K$92:$K$101,0)),1,0)+IF(ISNUMBER(MATCH(I646,Sheet4!$K$92:$K$101,0)),1,0)+IF(ISNUMBER(MATCH(J646,Sheet4!$K$92:$K$101,0)),1,0))
-
(IF(ISNUMBER(MATCH(B646,Sheet4!$F$2:$F$11,0)),1,0)+IF(ISNUMBER(MATCH(C646,Sheet4!$F$2:$F$11,0)),1,0)+IF(ISNUMBER(MATCH(D646,Sheet4!$F$2:$F$11,0)),1,0)+IF(ISNUMBER(MATCH(E646,Sheet4!$F$2:$F$11,0)),1,0)+IF(ISNUMBER(MATCH(F646,Sheet4!$F$2:$F$11,0)),1,0)+IF(ISNUMBER(MATCH(G646,Sheet4!$F$2:$F$11,0)),1,0)+IF(ISNUMBER(MATCH(H646,Sheet4!$F$2:$F$11,0)),1,0)+IF(ISNUMBER(MATCH(I646,Sheet4!$F$2:$F$11,0)),1,0)+IF(ISNUMBER(MATCH(J646,Sheet4!$F$2:$F$11,0)),1,0))</f>
        <v>0</v>
      </c>
      <c r="P646" s="40" t="str">
        <f>IFERROR(INDEX(Sheet4!$G:$G,MATCH(Sheet1!B646,Sheet4!$F:$F,0))+INDEX(Sheet4!$G:$G,MATCH(Sheet1!C646,Sheet4!$F:$F,0))+INDEX(Sheet4!$G:$G,MATCH(Sheet1!D646,Sheet4!$F:$F,0))+INDEX(Sheet4!$G:$G,MATCH(Sheet1!E646,Sheet4!$F:$F,0))+INDEX(Sheet4!$G:$G,MATCH(Sheet1!F646,Sheet4!$F:$F,0))+INDEX(Sheet4!$G:$G,MATCH(Sheet1!G646,Sheet4!$F:$F,0))+INDEX(Sheet4!$G:$G,MATCH(Sheet1!H646,Sheet4!$F:$F,0))+INDEX(Sheet4!$G:$G,MATCH(Sheet1!I646,Sheet4!$F:$F,0))+INDEX(Sheet4!$G:$G,MATCH(Sheet1!J646,Sheet4!$F:$F,0)),"")</f>
        <v/>
      </c>
      <c r="AF646">
        <f si="171" t="shared"/>
        <v>0</v>
      </c>
      <c r="AH646">
        <v>623</v>
      </c>
      <c r="AI646" t="str">
        <f si="170" t="shared"/>
        <v>Ben SimmonsDe'Aaron FoxDevin BookerMonte MorrisCorey BrewerGerald GreenJosh JacksonPaul MillsapKarl-Anthony Towns</v>
      </c>
      <c r="AJ646">
        <f si="172" t="shared"/>
        <v>0</v>
      </c>
      <c r="AK646">
        <f si="173" t="shared"/>
        <v>0</v>
      </c>
      <c r="AL646">
        <f si="174" t="shared"/>
        <v>0</v>
      </c>
      <c r="AM646">
        <f si="175" t="shared"/>
        <v>0</v>
      </c>
      <c r="AN646">
        <f si="176" t="shared"/>
        <v>0</v>
      </c>
      <c r="AO646">
        <f si="177" t="shared"/>
        <v>0</v>
      </c>
      <c r="AP646">
        <f si="178" t="shared"/>
        <v>0</v>
      </c>
      <c r="AQ646">
        <f si="179" t="shared"/>
        <v>0</v>
      </c>
      <c r="AR646">
        <f si="180" t="shared"/>
        <v>0</v>
      </c>
      <c r="AS646">
        <f si="181" t="shared"/>
        <v>0</v>
      </c>
      <c r="AU646" t="str">
        <f>IFERROR(VLOOKUP(C646,Results!$A$2:$B$240,2,FALSE)+VLOOKUP(D646,Results!$A$2:$B$240,2,FALSE)+VLOOKUP(E646,Results!$A$2:$B$240,2,FALSE)+VLOOKUP(F646,Results!$A$2:$B$240,2,FALSE)+VLOOKUP(G646,Results!$A$2:$B$240,2,FALSE)+VLOOKUP(H646,Results!$A$2:$B$240,2,FALSE)+VLOOKUP(I646,Results!$A$2:$B$240,2,FALSE)+VLOOKUP(J646,Results!$A$2:$B$240,2,FALSE)+VLOOKUP(B646,Results!$A$2:$B$240,2,FALSE)-MIN(VLOOKUP(C646,Results!$A$2:$B$240,2,FALSE),VLOOKUP(D646,Results!$A$2:$B$240,2,FALSE),VLOOKUP(E646,Results!$A$2:$B$240,2,FALSE),VLOOKUP(F646,Results!$A$2:$B$240,2,FALSE),VLOOKUP(G646,Results!$A$2:$B$240,2,FALSE),VLOOKUP(H646,Results!$A$2:$B$240,2,FALSE),VLOOKUP(I646,Results!$A$2:$B$240,2,FALSE),VLOOKUP(J646,Results!$A$2:$B$240,2,FALSE),VLOOKUP(B646,Results!$A$2:$B$240,2,FALSE)),"")</f>
        <v/>
      </c>
    </row>
    <row customHeight="1" ht="18.75" r="647" spans="2:47" x14ac:dyDescent="0.3">
      <c r="B647" t="s">
        <v>87</v>
      </c>
      <c r="C647" t="s">
        <v>108</v>
      </c>
      <c r="D647" t="s">
        <v>172</v>
      </c>
      <c r="E647" t="s">
        <v>173</v>
      </c>
      <c r="F647" t="s">
        <v>150</v>
      </c>
      <c r="G647" t="s">
        <v>177</v>
      </c>
      <c r="H647" t="s">
        <v>181</v>
      </c>
      <c r="I647" t="s">
        <v>155</v>
      </c>
      <c r="J647" t="s">
        <v>187</v>
      </c>
      <c r="K647" t="n">
        <v>13.0</v>
      </c>
      <c r="L647" s="30">
        <f si="168" t="shared"/>
        <v>0</v>
      </c>
      <c r="M647" s="6"/>
      <c r="N647" s="35" t="str">
        <f si="169" t="shared"/>
        <v/>
      </c>
      <c r="O647" s="59">
        <f>(IF(ISNUMBER(MATCH(B647,Sheet4!$K$92:$K$101,0)),1,0)+IF(ISNUMBER(MATCH(C647,Sheet4!$K$92:$K$101,0)),1,0)+IF(ISNUMBER(MATCH(D647,Sheet4!$K$92:$K$101,0)),1,0)+IF(ISNUMBER(MATCH(E647,Sheet4!$K$92:$K$101,0)),1,0)+IF(ISNUMBER(MATCH(F647,Sheet4!$K$92:$K$101,0)),1,0)+IF(ISNUMBER(MATCH(G647,Sheet4!$K$92:$K$101,0)),1,0)+IF(ISNUMBER(MATCH(H647,Sheet4!$K$92:$K$101,0)),1,0)+IF(ISNUMBER(MATCH(I647,Sheet4!$K$92:$K$101,0)),1,0)+IF(ISNUMBER(MATCH(J647,Sheet4!$K$92:$K$101,0)),1,0))
-
(IF(ISNUMBER(MATCH(B647,Sheet4!$F$2:$F$11,0)),1,0)+IF(ISNUMBER(MATCH(C647,Sheet4!$F$2:$F$11,0)),1,0)+IF(ISNUMBER(MATCH(D647,Sheet4!$F$2:$F$11,0)),1,0)+IF(ISNUMBER(MATCH(E647,Sheet4!$F$2:$F$11,0)),1,0)+IF(ISNUMBER(MATCH(F647,Sheet4!$F$2:$F$11,0)),1,0)+IF(ISNUMBER(MATCH(G647,Sheet4!$F$2:$F$11,0)),1,0)+IF(ISNUMBER(MATCH(H647,Sheet4!$F$2:$F$11,0)),1,0)+IF(ISNUMBER(MATCH(I647,Sheet4!$F$2:$F$11,0)),1,0)+IF(ISNUMBER(MATCH(J647,Sheet4!$F$2:$F$11,0)),1,0))</f>
        <v>0</v>
      </c>
      <c r="P647" s="40" t="str">
        <f>IFERROR(INDEX(Sheet4!$G:$G,MATCH(Sheet1!B647,Sheet4!$F:$F,0))+INDEX(Sheet4!$G:$G,MATCH(Sheet1!C647,Sheet4!$F:$F,0))+INDEX(Sheet4!$G:$G,MATCH(Sheet1!D647,Sheet4!$F:$F,0))+INDEX(Sheet4!$G:$G,MATCH(Sheet1!E647,Sheet4!$F:$F,0))+INDEX(Sheet4!$G:$G,MATCH(Sheet1!F647,Sheet4!$F:$F,0))+INDEX(Sheet4!$G:$G,MATCH(Sheet1!G647,Sheet4!$F:$F,0))+INDEX(Sheet4!$G:$G,MATCH(Sheet1!H647,Sheet4!$F:$F,0))+INDEX(Sheet4!$G:$G,MATCH(Sheet1!I647,Sheet4!$F:$F,0))+INDEX(Sheet4!$G:$G,MATCH(Sheet1!J647,Sheet4!$F:$F,0)),"")</f>
        <v/>
      </c>
      <c r="AF647">
        <f si="171" t="shared"/>
        <v>0</v>
      </c>
      <c r="AH647">
        <v>624</v>
      </c>
      <c r="AI647" t="str">
        <f si="170" t="shared"/>
        <v>Ben SimmonsRicky RubioJimmy ButlerMonte MorrisWill BartonKelly OubrePaul MillsapJonah BoldenRudy Gobert</v>
      </c>
      <c r="AJ647">
        <f si="172" t="shared"/>
        <v>0</v>
      </c>
      <c r="AK647">
        <f si="173" t="shared"/>
        <v>0</v>
      </c>
      <c r="AL647">
        <f si="174" t="shared"/>
        <v>0</v>
      </c>
      <c r="AM647">
        <f si="175" t="shared"/>
        <v>0</v>
      </c>
      <c r="AN647">
        <f si="176" t="shared"/>
        <v>0</v>
      </c>
      <c r="AO647">
        <f si="177" t="shared"/>
        <v>0</v>
      </c>
      <c r="AP647">
        <f si="178" t="shared"/>
        <v>0</v>
      </c>
      <c r="AQ647">
        <f si="179" t="shared"/>
        <v>0</v>
      </c>
      <c r="AR647">
        <f si="180" t="shared"/>
        <v>0</v>
      </c>
      <c r="AS647">
        <f si="181" t="shared"/>
        <v>0</v>
      </c>
      <c r="AU647" t="str">
        <f>IFERROR(VLOOKUP(C647,Results!$A$2:$B$240,2,FALSE)+VLOOKUP(D647,Results!$A$2:$B$240,2,FALSE)+VLOOKUP(E647,Results!$A$2:$B$240,2,FALSE)+VLOOKUP(F647,Results!$A$2:$B$240,2,FALSE)+VLOOKUP(G647,Results!$A$2:$B$240,2,FALSE)+VLOOKUP(H647,Results!$A$2:$B$240,2,FALSE)+VLOOKUP(I647,Results!$A$2:$B$240,2,FALSE)+VLOOKUP(J647,Results!$A$2:$B$240,2,FALSE)+VLOOKUP(B647,Results!$A$2:$B$240,2,FALSE)-MIN(VLOOKUP(C647,Results!$A$2:$B$240,2,FALSE),VLOOKUP(D647,Results!$A$2:$B$240,2,FALSE),VLOOKUP(E647,Results!$A$2:$B$240,2,FALSE),VLOOKUP(F647,Results!$A$2:$B$240,2,FALSE),VLOOKUP(G647,Results!$A$2:$B$240,2,FALSE),VLOOKUP(H647,Results!$A$2:$B$240,2,FALSE),VLOOKUP(I647,Results!$A$2:$B$240,2,FALSE),VLOOKUP(J647,Results!$A$2:$B$240,2,FALSE),VLOOKUP(B647,Results!$A$2:$B$240,2,FALSE)),"")</f>
        <v/>
      </c>
    </row>
    <row r="648" spans="2:47" x14ac:dyDescent="0.3">
      <c r="B648" t="s">
        <v>166</v>
      </c>
      <c r="C648" t="s">
        <v>108</v>
      </c>
      <c r="D648" t="s">
        <v>99</v>
      </c>
      <c r="E648" t="s">
        <v>146</v>
      </c>
      <c r="F648" t="s">
        <v>177</v>
      </c>
      <c r="G648" t="s">
        <v>100</v>
      </c>
      <c r="H648" t="s">
        <v>181</v>
      </c>
      <c r="I648" t="s">
        <v>155</v>
      </c>
      <c r="J648" t="s">
        <v>186</v>
      </c>
      <c r="K648" t="n">
        <v>13.0</v>
      </c>
      <c r="L648" s="30">
        <f si="168" t="shared"/>
        <v>0</v>
      </c>
      <c r="M648" s="6"/>
      <c r="N648" s="35" t="str">
        <f si="169" t="shared"/>
        <v/>
      </c>
      <c r="O648" s="59">
        <f>(IF(ISNUMBER(MATCH(B648,Sheet4!$K$92:$K$101,0)),1,0)+IF(ISNUMBER(MATCH(C648,Sheet4!$K$92:$K$101,0)),1,0)+IF(ISNUMBER(MATCH(D648,Sheet4!$K$92:$K$101,0)),1,0)+IF(ISNUMBER(MATCH(E648,Sheet4!$K$92:$K$101,0)),1,0)+IF(ISNUMBER(MATCH(F648,Sheet4!$K$92:$K$101,0)),1,0)+IF(ISNUMBER(MATCH(G648,Sheet4!$K$92:$K$101,0)),1,0)+IF(ISNUMBER(MATCH(H648,Sheet4!$K$92:$K$101,0)),1,0)+IF(ISNUMBER(MATCH(I648,Sheet4!$K$92:$K$101,0)),1,0)+IF(ISNUMBER(MATCH(J648,Sheet4!$K$92:$K$101,0)),1,0))
-
(IF(ISNUMBER(MATCH(B648,Sheet4!$F$2:$F$11,0)),1,0)+IF(ISNUMBER(MATCH(C648,Sheet4!$F$2:$F$11,0)),1,0)+IF(ISNUMBER(MATCH(D648,Sheet4!$F$2:$F$11,0)),1,0)+IF(ISNUMBER(MATCH(E648,Sheet4!$F$2:$F$11,0)),1,0)+IF(ISNUMBER(MATCH(F648,Sheet4!$F$2:$F$11,0)),1,0)+IF(ISNUMBER(MATCH(G648,Sheet4!$F$2:$F$11,0)),1,0)+IF(ISNUMBER(MATCH(H648,Sheet4!$F$2:$F$11,0)),1,0)+IF(ISNUMBER(MATCH(I648,Sheet4!$F$2:$F$11,0)),1,0)+IF(ISNUMBER(MATCH(J648,Sheet4!$F$2:$F$11,0)),1,0))</f>
        <v>0</v>
      </c>
      <c r="P648" s="40" t="str">
        <f>IFERROR(INDEX(Sheet4!$G:$G,MATCH(Sheet1!B648,Sheet4!$F:$F,0))+INDEX(Sheet4!$G:$G,MATCH(Sheet1!C648,Sheet4!$F:$F,0))+INDEX(Sheet4!$G:$G,MATCH(Sheet1!D648,Sheet4!$F:$F,0))+INDEX(Sheet4!$G:$G,MATCH(Sheet1!E648,Sheet4!$F:$F,0))+INDEX(Sheet4!$G:$G,MATCH(Sheet1!F648,Sheet4!$F:$F,0))+INDEX(Sheet4!$G:$G,MATCH(Sheet1!G648,Sheet4!$F:$F,0))+INDEX(Sheet4!$G:$G,MATCH(Sheet1!H648,Sheet4!$F:$F,0))+INDEX(Sheet4!$G:$G,MATCH(Sheet1!I648,Sheet4!$F:$F,0))+INDEX(Sheet4!$G:$G,MATCH(Sheet1!J648,Sheet4!$F:$F,0)),"")</f>
        <v/>
      </c>
      <c r="AF648">
        <f si="171" t="shared"/>
        <v>0</v>
      </c>
      <c r="AH648">
        <v>625</v>
      </c>
      <c r="AI648" t="str">
        <f si="170" t="shared"/>
        <v>Ben SimmonsIsaiah CanaanDevin BookerMonte MorrisKelly OubreGerald GreenMarvin BagleyJosh JacksonNikola Jokic</v>
      </c>
      <c r="AJ648">
        <f si="172" t="shared"/>
        <v>0</v>
      </c>
      <c r="AK648">
        <f si="173" t="shared"/>
        <v>0</v>
      </c>
      <c r="AL648">
        <f si="174" t="shared"/>
        <v>0</v>
      </c>
      <c r="AM648">
        <f si="175" t="shared"/>
        <v>0</v>
      </c>
      <c r="AN648">
        <f si="176" t="shared"/>
        <v>0</v>
      </c>
      <c r="AO648">
        <f si="177" t="shared"/>
        <v>0</v>
      </c>
      <c r="AP648">
        <f si="178" t="shared"/>
        <v>0</v>
      </c>
      <c r="AQ648">
        <f si="179" t="shared"/>
        <v>0</v>
      </c>
      <c r="AR648">
        <f si="180" t="shared"/>
        <v>0</v>
      </c>
      <c r="AS648">
        <f si="181" t="shared"/>
        <v>0</v>
      </c>
      <c r="AU648" t="str">
        <f>IFERROR(VLOOKUP(C648,Results!$A$2:$B$240,2,FALSE)+VLOOKUP(D648,Results!$A$2:$B$240,2,FALSE)+VLOOKUP(E648,Results!$A$2:$B$240,2,FALSE)+VLOOKUP(F648,Results!$A$2:$B$240,2,FALSE)+VLOOKUP(G648,Results!$A$2:$B$240,2,FALSE)+VLOOKUP(H648,Results!$A$2:$B$240,2,FALSE)+VLOOKUP(I648,Results!$A$2:$B$240,2,FALSE)+VLOOKUP(J648,Results!$A$2:$B$240,2,FALSE)+VLOOKUP(B648,Results!$A$2:$B$240,2,FALSE)-MIN(VLOOKUP(C648,Results!$A$2:$B$240,2,FALSE),VLOOKUP(D648,Results!$A$2:$B$240,2,FALSE),VLOOKUP(E648,Results!$A$2:$B$240,2,FALSE),VLOOKUP(F648,Results!$A$2:$B$240,2,FALSE),VLOOKUP(G648,Results!$A$2:$B$240,2,FALSE),VLOOKUP(H648,Results!$A$2:$B$240,2,FALSE),VLOOKUP(I648,Results!$A$2:$B$240,2,FALSE),VLOOKUP(J648,Results!$A$2:$B$240,2,FALSE),VLOOKUP(B648,Results!$A$2:$B$240,2,FALSE)),"")</f>
        <v/>
      </c>
    </row>
    <row r="649" spans="2:47" x14ac:dyDescent="0.3">
      <c r="B649" t="s">
        <v>166</v>
      </c>
      <c r="C649" t="s">
        <v>87</v>
      </c>
      <c r="D649" t="s">
        <v>173</v>
      </c>
      <c r="E649" t="s">
        <v>146</v>
      </c>
      <c r="F649" t="s">
        <v>179</v>
      </c>
      <c r="G649" t="s">
        <v>180</v>
      </c>
      <c r="H649" t="s">
        <v>93</v>
      </c>
      <c r="I649" t="s">
        <v>152</v>
      </c>
      <c r="J649" t="s">
        <v>186</v>
      </c>
      <c r="K649" t="n">
        <v>13.0</v>
      </c>
      <c r="L649" s="30">
        <f si="168" t="shared"/>
        <v>0</v>
      </c>
      <c r="M649" s="6"/>
      <c r="N649" s="35" t="str">
        <f si="169" t="shared"/>
        <v/>
      </c>
      <c r="O649" s="59">
        <f>(IF(ISNUMBER(MATCH(B649,Sheet4!$K$92:$K$101,0)),1,0)+IF(ISNUMBER(MATCH(C649,Sheet4!$K$92:$K$101,0)),1,0)+IF(ISNUMBER(MATCH(D649,Sheet4!$K$92:$K$101,0)),1,0)+IF(ISNUMBER(MATCH(E649,Sheet4!$K$92:$K$101,0)),1,0)+IF(ISNUMBER(MATCH(F649,Sheet4!$K$92:$K$101,0)),1,0)+IF(ISNUMBER(MATCH(G649,Sheet4!$K$92:$K$101,0)),1,0)+IF(ISNUMBER(MATCH(H649,Sheet4!$K$92:$K$101,0)),1,0)+IF(ISNUMBER(MATCH(I649,Sheet4!$K$92:$K$101,0)),1,0)+IF(ISNUMBER(MATCH(J649,Sheet4!$K$92:$K$101,0)),1,0))
-
(IF(ISNUMBER(MATCH(B649,Sheet4!$F$2:$F$11,0)),1,0)+IF(ISNUMBER(MATCH(C649,Sheet4!$F$2:$F$11,0)),1,0)+IF(ISNUMBER(MATCH(D649,Sheet4!$F$2:$F$11,0)),1,0)+IF(ISNUMBER(MATCH(E649,Sheet4!$F$2:$F$11,0)),1,0)+IF(ISNUMBER(MATCH(F649,Sheet4!$F$2:$F$11,0)),1,0)+IF(ISNUMBER(MATCH(G649,Sheet4!$F$2:$F$11,0)),1,0)+IF(ISNUMBER(MATCH(H649,Sheet4!$F$2:$F$11,0)),1,0)+IF(ISNUMBER(MATCH(I649,Sheet4!$F$2:$F$11,0)),1,0)+IF(ISNUMBER(MATCH(J649,Sheet4!$F$2:$F$11,0)),1,0))</f>
        <v>0</v>
      </c>
      <c r="P649" s="40" t="str">
        <f>IFERROR(INDEX(Sheet4!$G:$G,MATCH(Sheet1!B649,Sheet4!$F:$F,0))+INDEX(Sheet4!$G:$G,MATCH(Sheet1!C649,Sheet4!$F:$F,0))+INDEX(Sheet4!$G:$G,MATCH(Sheet1!D649,Sheet4!$F:$F,0))+INDEX(Sheet4!$G:$G,MATCH(Sheet1!E649,Sheet4!$F:$F,0))+INDEX(Sheet4!$G:$G,MATCH(Sheet1!F649,Sheet4!$F:$F,0))+INDEX(Sheet4!$G:$G,MATCH(Sheet1!G649,Sheet4!$F:$F,0))+INDEX(Sheet4!$G:$G,MATCH(Sheet1!H649,Sheet4!$F:$F,0))+INDEX(Sheet4!$G:$G,MATCH(Sheet1!I649,Sheet4!$F:$F,0))+INDEX(Sheet4!$G:$G,MATCH(Sheet1!J649,Sheet4!$F:$F,0)),"")</f>
        <v/>
      </c>
      <c r="AF649">
        <f si="171" t="shared"/>
        <v>0</v>
      </c>
      <c r="AH649">
        <v>626</v>
      </c>
      <c r="AI649" t="str">
        <f si="170" t="shared"/>
        <v>Ricky RubioLandry ShametJimmy ButlerMonte MorrisWill BartonCorey BrewerKenneth FariedJohn CollinsNikola Jokic</v>
      </c>
      <c r="AJ649">
        <f si="172" t="shared"/>
        <v>0</v>
      </c>
      <c r="AK649">
        <f si="173" t="shared"/>
        <v>0</v>
      </c>
      <c r="AL649">
        <f si="174" t="shared"/>
        <v>0</v>
      </c>
      <c r="AM649">
        <f si="175" t="shared"/>
        <v>0</v>
      </c>
      <c r="AN649">
        <f si="176" t="shared"/>
        <v>0</v>
      </c>
      <c r="AO649">
        <f si="177" t="shared"/>
        <v>0</v>
      </c>
      <c r="AP649">
        <f si="178" t="shared"/>
        <v>0</v>
      </c>
      <c r="AQ649">
        <f si="179" t="shared"/>
        <v>0</v>
      </c>
      <c r="AR649">
        <f si="180" t="shared"/>
        <v>0</v>
      </c>
      <c r="AS649">
        <f si="181" t="shared"/>
        <v>0</v>
      </c>
      <c r="AU649" t="str">
        <f>IFERROR(VLOOKUP(C649,Results!$A$2:$B$240,2,FALSE)+VLOOKUP(D649,Results!$A$2:$B$240,2,FALSE)+VLOOKUP(E649,Results!$A$2:$B$240,2,FALSE)+VLOOKUP(F649,Results!$A$2:$B$240,2,FALSE)+VLOOKUP(G649,Results!$A$2:$B$240,2,FALSE)+VLOOKUP(H649,Results!$A$2:$B$240,2,FALSE)+VLOOKUP(I649,Results!$A$2:$B$240,2,FALSE)+VLOOKUP(J649,Results!$A$2:$B$240,2,FALSE)+VLOOKUP(B649,Results!$A$2:$B$240,2,FALSE)-MIN(VLOOKUP(C649,Results!$A$2:$B$240,2,FALSE),VLOOKUP(D649,Results!$A$2:$B$240,2,FALSE),VLOOKUP(E649,Results!$A$2:$B$240,2,FALSE),VLOOKUP(F649,Results!$A$2:$B$240,2,FALSE),VLOOKUP(G649,Results!$A$2:$B$240,2,FALSE),VLOOKUP(H649,Results!$A$2:$B$240,2,FALSE),VLOOKUP(I649,Results!$A$2:$B$240,2,FALSE),VLOOKUP(J649,Results!$A$2:$B$240,2,FALSE),VLOOKUP(B649,Results!$A$2:$B$240,2,FALSE)),"")</f>
        <v/>
      </c>
    </row>
    <row customHeight="1" ht="18.75" r="650" spans="2:47" x14ac:dyDescent="0.3">
      <c r="B650" t="s">
        <v>108</v>
      </c>
      <c r="C650" t="s">
        <v>171</v>
      </c>
      <c r="D650" t="s">
        <v>172</v>
      </c>
      <c r="E650" t="s">
        <v>146</v>
      </c>
      <c r="F650" t="s">
        <v>150</v>
      </c>
      <c r="G650" t="s">
        <v>177</v>
      </c>
      <c r="H650" t="s">
        <v>92</v>
      </c>
      <c r="I650" t="s">
        <v>152</v>
      </c>
      <c r="J650" t="s">
        <v>156</v>
      </c>
      <c r="K650" t="n">
        <v>13.0</v>
      </c>
      <c r="L650" s="30">
        <f si="168" t="shared"/>
        <v>0</v>
      </c>
      <c r="M650" s="6"/>
      <c r="N650" s="35" t="str">
        <f si="169" t="shared"/>
        <v/>
      </c>
      <c r="O650" s="59">
        <f>(IF(ISNUMBER(MATCH(B650,Sheet4!$K$92:$K$101,0)),1,0)+IF(ISNUMBER(MATCH(C650,Sheet4!$K$92:$K$101,0)),1,0)+IF(ISNUMBER(MATCH(D650,Sheet4!$K$92:$K$101,0)),1,0)+IF(ISNUMBER(MATCH(E650,Sheet4!$K$92:$K$101,0)),1,0)+IF(ISNUMBER(MATCH(F650,Sheet4!$K$92:$K$101,0)),1,0)+IF(ISNUMBER(MATCH(G650,Sheet4!$K$92:$K$101,0)),1,0)+IF(ISNUMBER(MATCH(H650,Sheet4!$K$92:$K$101,0)),1,0)+IF(ISNUMBER(MATCH(I650,Sheet4!$K$92:$K$101,0)),1,0)+IF(ISNUMBER(MATCH(J650,Sheet4!$K$92:$K$101,0)),1,0))
-
(IF(ISNUMBER(MATCH(B650,Sheet4!$F$2:$F$11,0)),1,0)+IF(ISNUMBER(MATCH(C650,Sheet4!$F$2:$F$11,0)),1,0)+IF(ISNUMBER(MATCH(D650,Sheet4!$F$2:$F$11,0)),1,0)+IF(ISNUMBER(MATCH(E650,Sheet4!$F$2:$F$11,0)),1,0)+IF(ISNUMBER(MATCH(F650,Sheet4!$F$2:$F$11,0)),1,0)+IF(ISNUMBER(MATCH(G650,Sheet4!$F$2:$F$11,0)),1,0)+IF(ISNUMBER(MATCH(H650,Sheet4!$F$2:$F$11,0)),1,0)+IF(ISNUMBER(MATCH(I650,Sheet4!$F$2:$F$11,0)),1,0)+IF(ISNUMBER(MATCH(J650,Sheet4!$F$2:$F$11,0)),1,0))</f>
        <v>0</v>
      </c>
      <c r="P650" s="40" t="str">
        <f>IFERROR(INDEX(Sheet4!$G:$G,MATCH(Sheet1!B650,Sheet4!$F:$F,0))+INDEX(Sheet4!$G:$G,MATCH(Sheet1!C650,Sheet4!$F:$F,0))+INDEX(Sheet4!$G:$G,MATCH(Sheet1!D650,Sheet4!$F:$F,0))+INDEX(Sheet4!$G:$G,MATCH(Sheet1!E650,Sheet4!$F:$F,0))+INDEX(Sheet4!$G:$G,MATCH(Sheet1!F650,Sheet4!$F:$F,0))+INDEX(Sheet4!$G:$G,MATCH(Sheet1!G650,Sheet4!$F:$F,0))+INDEX(Sheet4!$G:$G,MATCH(Sheet1!H650,Sheet4!$F:$F,0))+INDEX(Sheet4!$G:$G,MATCH(Sheet1!I650,Sheet4!$F:$F,0))+INDEX(Sheet4!$G:$G,MATCH(Sheet1!J650,Sheet4!$F:$F,0)),"")</f>
        <v/>
      </c>
      <c r="AF650">
        <f si="171" t="shared"/>
        <v>0</v>
      </c>
      <c r="AH650">
        <v>627</v>
      </c>
      <c r="AI650" t="str">
        <f si="170" t="shared"/>
        <v>De'Aaron FoxJeremy LinDevin BookerMonte MorrisKelly OubreGerald GreenKenneth FariedJohn CollinsKarl-Anthony Towns</v>
      </c>
      <c r="AJ650">
        <f si="172" t="shared"/>
        <v>0</v>
      </c>
      <c r="AK650">
        <f si="173" t="shared"/>
        <v>0</v>
      </c>
      <c r="AL650">
        <f si="174" t="shared"/>
        <v>0</v>
      </c>
      <c r="AM650">
        <f si="175" t="shared"/>
        <v>0</v>
      </c>
      <c r="AN650">
        <f si="176" t="shared"/>
        <v>0</v>
      </c>
      <c r="AO650">
        <f si="177" t="shared"/>
        <v>0</v>
      </c>
      <c r="AP650">
        <f si="178" t="shared"/>
        <v>0</v>
      </c>
      <c r="AQ650">
        <f si="179" t="shared"/>
        <v>0</v>
      </c>
      <c r="AR650">
        <f si="180" t="shared"/>
        <v>0</v>
      </c>
      <c r="AS650">
        <f si="181" t="shared"/>
        <v>0</v>
      </c>
      <c r="AU650" t="str">
        <f>IFERROR(VLOOKUP(C650,Results!$A$2:$B$240,2,FALSE)+VLOOKUP(D650,Results!$A$2:$B$240,2,FALSE)+VLOOKUP(E650,Results!$A$2:$B$240,2,FALSE)+VLOOKUP(F650,Results!$A$2:$B$240,2,FALSE)+VLOOKUP(G650,Results!$A$2:$B$240,2,FALSE)+VLOOKUP(H650,Results!$A$2:$B$240,2,FALSE)+VLOOKUP(I650,Results!$A$2:$B$240,2,FALSE)+VLOOKUP(J650,Results!$A$2:$B$240,2,FALSE)+VLOOKUP(B650,Results!$A$2:$B$240,2,FALSE)-MIN(VLOOKUP(C650,Results!$A$2:$B$240,2,FALSE),VLOOKUP(D650,Results!$A$2:$B$240,2,FALSE),VLOOKUP(E650,Results!$A$2:$B$240,2,FALSE),VLOOKUP(F650,Results!$A$2:$B$240,2,FALSE),VLOOKUP(G650,Results!$A$2:$B$240,2,FALSE),VLOOKUP(H650,Results!$A$2:$B$240,2,FALSE),VLOOKUP(I650,Results!$A$2:$B$240,2,FALSE),VLOOKUP(J650,Results!$A$2:$B$240,2,FALSE),VLOOKUP(B650,Results!$A$2:$B$240,2,FALSE)),"")</f>
        <v/>
      </c>
    </row>
    <row r="651" spans="2:47" x14ac:dyDescent="0.3">
      <c r="B651" t="s">
        <v>108</v>
      </c>
      <c r="C651" t="s">
        <v>116</v>
      </c>
      <c r="D651" t="s">
        <v>173</v>
      </c>
      <c r="E651" t="s">
        <v>146</v>
      </c>
      <c r="F651" t="s">
        <v>150</v>
      </c>
      <c r="G651" t="s">
        <v>177</v>
      </c>
      <c r="H651" t="s">
        <v>153</v>
      </c>
      <c r="I651" t="s">
        <v>152</v>
      </c>
      <c r="J651" t="s">
        <v>186</v>
      </c>
      <c r="K651" t="n">
        <v>13.0</v>
      </c>
      <c r="L651" s="30">
        <f si="168" t="shared"/>
        <v>0</v>
      </c>
      <c r="M651" s="6"/>
      <c r="N651" s="35" t="str">
        <f si="169" t="shared"/>
        <v/>
      </c>
      <c r="O651" s="59">
        <f>(IF(ISNUMBER(MATCH(B651,Sheet4!$K$92:$K$101,0)),1,0)+IF(ISNUMBER(MATCH(C651,Sheet4!$K$92:$K$101,0)),1,0)+IF(ISNUMBER(MATCH(D651,Sheet4!$K$92:$K$101,0)),1,0)+IF(ISNUMBER(MATCH(E651,Sheet4!$K$92:$K$101,0)),1,0)+IF(ISNUMBER(MATCH(F651,Sheet4!$K$92:$K$101,0)),1,0)+IF(ISNUMBER(MATCH(G651,Sheet4!$K$92:$K$101,0)),1,0)+IF(ISNUMBER(MATCH(H651,Sheet4!$K$92:$K$101,0)),1,0)+IF(ISNUMBER(MATCH(I651,Sheet4!$K$92:$K$101,0)),1,0)+IF(ISNUMBER(MATCH(J651,Sheet4!$K$92:$K$101,0)),1,0))
-
(IF(ISNUMBER(MATCH(B651,Sheet4!$F$2:$F$11,0)),1,0)+IF(ISNUMBER(MATCH(C651,Sheet4!$F$2:$F$11,0)),1,0)+IF(ISNUMBER(MATCH(D651,Sheet4!$F$2:$F$11,0)),1,0)+IF(ISNUMBER(MATCH(E651,Sheet4!$F$2:$F$11,0)),1,0)+IF(ISNUMBER(MATCH(F651,Sheet4!$F$2:$F$11,0)),1,0)+IF(ISNUMBER(MATCH(G651,Sheet4!$F$2:$F$11,0)),1,0)+IF(ISNUMBER(MATCH(H651,Sheet4!$F$2:$F$11,0)),1,0)+IF(ISNUMBER(MATCH(I651,Sheet4!$F$2:$F$11,0)),1,0)+IF(ISNUMBER(MATCH(J651,Sheet4!$F$2:$F$11,0)),1,0))</f>
        <v>0</v>
      </c>
      <c r="P651" s="40" t="str">
        <f>IFERROR(INDEX(Sheet4!$G:$G,MATCH(Sheet1!B651,Sheet4!$F:$F,0))+INDEX(Sheet4!$G:$G,MATCH(Sheet1!C651,Sheet4!$F:$F,0))+INDEX(Sheet4!$G:$G,MATCH(Sheet1!D651,Sheet4!$F:$F,0))+INDEX(Sheet4!$G:$G,MATCH(Sheet1!E651,Sheet4!$F:$F,0))+INDEX(Sheet4!$G:$G,MATCH(Sheet1!F651,Sheet4!$F:$F,0))+INDEX(Sheet4!$G:$G,MATCH(Sheet1!G651,Sheet4!$F:$F,0))+INDEX(Sheet4!$G:$G,MATCH(Sheet1!H651,Sheet4!$F:$F,0))+INDEX(Sheet4!$G:$G,MATCH(Sheet1!I651,Sheet4!$F:$F,0))+INDEX(Sheet4!$G:$G,MATCH(Sheet1!J651,Sheet4!$F:$F,0)),"")</f>
        <v/>
      </c>
      <c r="AF651">
        <f si="171" t="shared"/>
        <v>0</v>
      </c>
      <c r="AH651">
        <v>628</v>
      </c>
      <c r="AI651" t="str">
        <f si="170" t="shared"/>
        <v>Ben SimmonsRicky RubioDevin BookerJimmy ButlerWill BartonCorey BrewerJosh JacksonJonah BoldenDeandre Ayton</v>
      </c>
      <c r="AJ651">
        <f si="172" t="shared"/>
        <v>0</v>
      </c>
      <c r="AK651">
        <f si="173" t="shared"/>
        <v>0</v>
      </c>
      <c r="AL651">
        <f si="174" t="shared"/>
        <v>0</v>
      </c>
      <c r="AM651">
        <f si="175" t="shared"/>
        <v>0</v>
      </c>
      <c r="AN651">
        <f si="176" t="shared"/>
        <v>0</v>
      </c>
      <c r="AO651">
        <f si="177" t="shared"/>
        <v>0</v>
      </c>
      <c r="AP651">
        <f si="178" t="shared"/>
        <v>0</v>
      </c>
      <c r="AQ651">
        <f si="179" t="shared"/>
        <v>0</v>
      </c>
      <c r="AR651">
        <f si="180" t="shared"/>
        <v>0</v>
      </c>
      <c r="AS651">
        <f si="181" t="shared"/>
        <v>0</v>
      </c>
      <c r="AU651" t="str">
        <f>IFERROR(VLOOKUP(C651,Results!$A$2:$B$240,2,FALSE)+VLOOKUP(D651,Results!$A$2:$B$240,2,FALSE)+VLOOKUP(E651,Results!$A$2:$B$240,2,FALSE)+VLOOKUP(F651,Results!$A$2:$B$240,2,FALSE)+VLOOKUP(G651,Results!$A$2:$B$240,2,FALSE)+VLOOKUP(H651,Results!$A$2:$B$240,2,FALSE)+VLOOKUP(I651,Results!$A$2:$B$240,2,FALSE)+VLOOKUP(J651,Results!$A$2:$B$240,2,FALSE)+VLOOKUP(B651,Results!$A$2:$B$240,2,FALSE)-MIN(VLOOKUP(C651,Results!$A$2:$B$240,2,FALSE),VLOOKUP(D651,Results!$A$2:$B$240,2,FALSE),VLOOKUP(E651,Results!$A$2:$B$240,2,FALSE),VLOOKUP(F651,Results!$A$2:$B$240,2,FALSE),VLOOKUP(G651,Results!$A$2:$B$240,2,FALSE),VLOOKUP(H651,Results!$A$2:$B$240,2,FALSE),VLOOKUP(I651,Results!$A$2:$B$240,2,FALSE),VLOOKUP(J651,Results!$A$2:$B$240,2,FALSE),VLOOKUP(B651,Results!$A$2:$B$240,2,FALSE)),"")</f>
        <v/>
      </c>
    </row>
    <row customHeight="1" ht="18.75" r="652" spans="2:47" x14ac:dyDescent="0.3">
      <c r="B652" t="s">
        <v>166</v>
      </c>
      <c r="C652" t="s">
        <v>95</v>
      </c>
      <c r="D652" t="s">
        <v>173</v>
      </c>
      <c r="E652" t="s">
        <v>146</v>
      </c>
      <c r="F652" t="s">
        <v>177</v>
      </c>
      <c r="G652" t="s">
        <v>90</v>
      </c>
      <c r="H652" t="s">
        <v>181</v>
      </c>
      <c r="I652" t="s">
        <v>155</v>
      </c>
      <c r="J652" t="s">
        <v>98</v>
      </c>
      <c r="K652" t="n">
        <v>13.0</v>
      </c>
      <c r="L652" s="30">
        <f si="168" t="shared"/>
        <v>0</v>
      </c>
      <c r="M652" s="6"/>
      <c r="N652" s="35" t="str">
        <f si="169" t="shared"/>
        <v/>
      </c>
      <c r="O652" s="59">
        <f>(IF(ISNUMBER(MATCH(B652,Sheet4!$K$92:$K$101,0)),1,0)+IF(ISNUMBER(MATCH(C652,Sheet4!$K$92:$K$101,0)),1,0)+IF(ISNUMBER(MATCH(D652,Sheet4!$K$92:$K$101,0)),1,0)+IF(ISNUMBER(MATCH(E652,Sheet4!$K$92:$K$101,0)),1,0)+IF(ISNUMBER(MATCH(F652,Sheet4!$K$92:$K$101,0)),1,0)+IF(ISNUMBER(MATCH(G652,Sheet4!$K$92:$K$101,0)),1,0)+IF(ISNUMBER(MATCH(H652,Sheet4!$K$92:$K$101,0)),1,0)+IF(ISNUMBER(MATCH(I652,Sheet4!$K$92:$K$101,0)),1,0)+IF(ISNUMBER(MATCH(J652,Sheet4!$K$92:$K$101,0)),1,0))
-
(IF(ISNUMBER(MATCH(B652,Sheet4!$F$2:$F$11,0)),1,0)+IF(ISNUMBER(MATCH(C652,Sheet4!$F$2:$F$11,0)),1,0)+IF(ISNUMBER(MATCH(D652,Sheet4!$F$2:$F$11,0)),1,0)+IF(ISNUMBER(MATCH(E652,Sheet4!$F$2:$F$11,0)),1,0)+IF(ISNUMBER(MATCH(F652,Sheet4!$F$2:$F$11,0)),1,0)+IF(ISNUMBER(MATCH(G652,Sheet4!$F$2:$F$11,0)),1,0)+IF(ISNUMBER(MATCH(H652,Sheet4!$F$2:$F$11,0)),1,0)+IF(ISNUMBER(MATCH(I652,Sheet4!$F$2:$F$11,0)),1,0)+IF(ISNUMBER(MATCH(J652,Sheet4!$F$2:$F$11,0)),1,0))</f>
        <v>0</v>
      </c>
      <c r="P652" s="40" t="str">
        <f>IFERROR(INDEX(Sheet4!$G:$G,MATCH(Sheet1!B652,Sheet4!$F:$F,0))+INDEX(Sheet4!$G:$G,MATCH(Sheet1!C652,Sheet4!$F:$F,0))+INDEX(Sheet4!$G:$G,MATCH(Sheet1!D652,Sheet4!$F:$F,0))+INDEX(Sheet4!$G:$G,MATCH(Sheet1!E652,Sheet4!$F:$F,0))+INDEX(Sheet4!$G:$G,MATCH(Sheet1!F652,Sheet4!$F:$F,0))+INDEX(Sheet4!$G:$G,MATCH(Sheet1!G652,Sheet4!$F:$F,0))+INDEX(Sheet4!$G:$G,MATCH(Sheet1!H652,Sheet4!$F:$F,0))+INDEX(Sheet4!$G:$G,MATCH(Sheet1!I652,Sheet4!$F:$F,0))+INDEX(Sheet4!$G:$G,MATCH(Sheet1!J652,Sheet4!$F:$F,0)),"")</f>
        <v/>
      </c>
      <c r="AF652">
        <f si="171" t="shared"/>
        <v>0</v>
      </c>
      <c r="AH652">
        <v>629</v>
      </c>
      <c r="AI652" t="str">
        <f si="170" t="shared"/>
        <v>Ben SimmonsLandry ShametDevin BookerJimmy ButlerWill BartonCorey BrewerMarvin BagleyJosh JacksonDeandre Ayton</v>
      </c>
      <c r="AJ652">
        <f si="172" t="shared"/>
        <v>0</v>
      </c>
      <c r="AK652">
        <f si="173" t="shared"/>
        <v>0</v>
      </c>
      <c r="AL652">
        <f si="174" t="shared"/>
        <v>0</v>
      </c>
      <c r="AM652">
        <f si="175" t="shared"/>
        <v>0</v>
      </c>
      <c r="AN652">
        <f si="176" t="shared"/>
        <v>0</v>
      </c>
      <c r="AO652">
        <f si="177" t="shared"/>
        <v>0</v>
      </c>
      <c r="AP652">
        <f si="178" t="shared"/>
        <v>0</v>
      </c>
      <c r="AQ652">
        <f si="179" t="shared"/>
        <v>0</v>
      </c>
      <c r="AR652">
        <f si="180" t="shared"/>
        <v>0</v>
      </c>
      <c r="AS652">
        <f si="181" t="shared"/>
        <v>0</v>
      </c>
      <c r="AU652" t="str">
        <f>IFERROR(VLOOKUP(C652,Results!$A$2:$B$240,2,FALSE)+VLOOKUP(D652,Results!$A$2:$B$240,2,FALSE)+VLOOKUP(E652,Results!$A$2:$B$240,2,FALSE)+VLOOKUP(F652,Results!$A$2:$B$240,2,FALSE)+VLOOKUP(G652,Results!$A$2:$B$240,2,FALSE)+VLOOKUP(H652,Results!$A$2:$B$240,2,FALSE)+VLOOKUP(I652,Results!$A$2:$B$240,2,FALSE)+VLOOKUP(J652,Results!$A$2:$B$240,2,FALSE)+VLOOKUP(B652,Results!$A$2:$B$240,2,FALSE)-MIN(VLOOKUP(C652,Results!$A$2:$B$240,2,FALSE),VLOOKUP(D652,Results!$A$2:$B$240,2,FALSE),VLOOKUP(E652,Results!$A$2:$B$240,2,FALSE),VLOOKUP(F652,Results!$A$2:$B$240,2,FALSE),VLOOKUP(G652,Results!$A$2:$B$240,2,FALSE),VLOOKUP(H652,Results!$A$2:$B$240,2,FALSE),VLOOKUP(I652,Results!$A$2:$B$240,2,FALSE),VLOOKUP(J652,Results!$A$2:$B$240,2,FALSE),VLOOKUP(B652,Results!$A$2:$B$240,2,FALSE)),"")</f>
        <v/>
      </c>
    </row>
    <row customHeight="1" ht="18.75" r="653" spans="2:47" x14ac:dyDescent="0.3">
      <c r="B653" t="s">
        <v>166</v>
      </c>
      <c r="C653" t="s">
        <v>171</v>
      </c>
      <c r="D653" t="s">
        <v>174</v>
      </c>
      <c r="E653" t="s">
        <v>146</v>
      </c>
      <c r="F653" t="s">
        <v>150</v>
      </c>
      <c r="G653" t="s">
        <v>179</v>
      </c>
      <c r="H653" t="s">
        <v>153</v>
      </c>
      <c r="I653" t="s">
        <v>152</v>
      </c>
      <c r="J653" t="s">
        <v>188</v>
      </c>
      <c r="K653" t="n">
        <v>13.0</v>
      </c>
      <c r="L653" s="30">
        <f si="168" t="shared"/>
        <v>0</v>
      </c>
      <c r="M653" s="6"/>
      <c r="N653" s="35" t="str">
        <f si="169" t="shared"/>
        <v/>
      </c>
      <c r="O653" s="59">
        <f>(IF(ISNUMBER(MATCH(B653,Sheet4!$K$92:$K$101,0)),1,0)+IF(ISNUMBER(MATCH(C653,Sheet4!$K$92:$K$101,0)),1,0)+IF(ISNUMBER(MATCH(D653,Sheet4!$K$92:$K$101,0)),1,0)+IF(ISNUMBER(MATCH(E653,Sheet4!$K$92:$K$101,0)),1,0)+IF(ISNUMBER(MATCH(F653,Sheet4!$K$92:$K$101,0)),1,0)+IF(ISNUMBER(MATCH(G653,Sheet4!$K$92:$K$101,0)),1,0)+IF(ISNUMBER(MATCH(H653,Sheet4!$K$92:$K$101,0)),1,0)+IF(ISNUMBER(MATCH(I653,Sheet4!$K$92:$K$101,0)),1,0)+IF(ISNUMBER(MATCH(J653,Sheet4!$K$92:$K$101,0)),1,0))
-
(IF(ISNUMBER(MATCH(B653,Sheet4!$F$2:$F$11,0)),1,0)+IF(ISNUMBER(MATCH(C653,Sheet4!$F$2:$F$11,0)),1,0)+IF(ISNUMBER(MATCH(D653,Sheet4!$F$2:$F$11,0)),1,0)+IF(ISNUMBER(MATCH(E653,Sheet4!$F$2:$F$11,0)),1,0)+IF(ISNUMBER(MATCH(F653,Sheet4!$F$2:$F$11,0)),1,0)+IF(ISNUMBER(MATCH(G653,Sheet4!$F$2:$F$11,0)),1,0)+IF(ISNUMBER(MATCH(H653,Sheet4!$F$2:$F$11,0)),1,0)+IF(ISNUMBER(MATCH(I653,Sheet4!$F$2:$F$11,0)),1,0)+IF(ISNUMBER(MATCH(J653,Sheet4!$F$2:$F$11,0)),1,0))</f>
        <v>0</v>
      </c>
      <c r="P653" s="40" t="str">
        <f>IFERROR(INDEX(Sheet4!$G:$G,MATCH(Sheet1!B653,Sheet4!$F:$F,0))+INDEX(Sheet4!$G:$G,MATCH(Sheet1!C653,Sheet4!$F:$F,0))+INDEX(Sheet4!$G:$G,MATCH(Sheet1!D653,Sheet4!$F:$F,0))+INDEX(Sheet4!$G:$G,MATCH(Sheet1!E653,Sheet4!$F:$F,0))+INDEX(Sheet4!$G:$G,MATCH(Sheet1!F653,Sheet4!$F:$F,0))+INDEX(Sheet4!$G:$G,MATCH(Sheet1!G653,Sheet4!$F:$F,0))+INDEX(Sheet4!$G:$G,MATCH(Sheet1!H653,Sheet4!$F:$F,0))+INDEX(Sheet4!$G:$G,MATCH(Sheet1!I653,Sheet4!$F:$F,0))+INDEX(Sheet4!$G:$G,MATCH(Sheet1!J653,Sheet4!$F:$F,0)),"")</f>
        <v/>
      </c>
      <c r="AF653">
        <f si="171" t="shared"/>
        <v>0</v>
      </c>
      <c r="AH653">
        <v>630</v>
      </c>
      <c r="AI653" t="str">
        <f si="170" t="shared"/>
        <v>De'Aaron FoxLandry ShametJames HardenMonte MorrisMikal BridgesCorey BrewerJosh JacksonPaul MillsapKarl-Anthony Towns</v>
      </c>
      <c r="AJ653">
        <f si="172" t="shared"/>
        <v>0</v>
      </c>
      <c r="AK653">
        <f si="173" t="shared"/>
        <v>0</v>
      </c>
      <c r="AL653">
        <f si="174" t="shared"/>
        <v>0</v>
      </c>
      <c r="AM653">
        <f si="175" t="shared"/>
        <v>0</v>
      </c>
      <c r="AN653">
        <f si="176" t="shared"/>
        <v>0</v>
      </c>
      <c r="AO653">
        <f si="177" t="shared"/>
        <v>0</v>
      </c>
      <c r="AP653">
        <f si="178" t="shared"/>
        <v>0</v>
      </c>
      <c r="AQ653">
        <f si="179" t="shared"/>
        <v>0</v>
      </c>
      <c r="AR653">
        <f si="180" t="shared"/>
        <v>0</v>
      </c>
      <c r="AS653">
        <f si="181" t="shared"/>
        <v>0</v>
      </c>
      <c r="AU653" t="str">
        <f>IFERROR(VLOOKUP(C653,Results!$A$2:$B$240,2,FALSE)+VLOOKUP(D653,Results!$A$2:$B$240,2,FALSE)+VLOOKUP(E653,Results!$A$2:$B$240,2,FALSE)+VLOOKUP(F653,Results!$A$2:$B$240,2,FALSE)+VLOOKUP(G653,Results!$A$2:$B$240,2,FALSE)+VLOOKUP(H653,Results!$A$2:$B$240,2,FALSE)+VLOOKUP(I653,Results!$A$2:$B$240,2,FALSE)+VLOOKUP(J653,Results!$A$2:$B$240,2,FALSE)+VLOOKUP(B653,Results!$A$2:$B$240,2,FALSE)-MIN(VLOOKUP(C653,Results!$A$2:$B$240,2,FALSE),VLOOKUP(D653,Results!$A$2:$B$240,2,FALSE),VLOOKUP(E653,Results!$A$2:$B$240,2,FALSE),VLOOKUP(F653,Results!$A$2:$B$240,2,FALSE),VLOOKUP(G653,Results!$A$2:$B$240,2,FALSE),VLOOKUP(H653,Results!$A$2:$B$240,2,FALSE),VLOOKUP(I653,Results!$A$2:$B$240,2,FALSE),VLOOKUP(J653,Results!$A$2:$B$240,2,FALSE),VLOOKUP(B653,Results!$A$2:$B$240,2,FALSE)),"")</f>
        <v/>
      </c>
    </row>
    <row customHeight="1" ht="18.75" r="654" spans="2:47" x14ac:dyDescent="0.3">
      <c r="B654" t="s">
        <v>166</v>
      </c>
      <c r="C654" t="s">
        <v>116</v>
      </c>
      <c r="D654" t="s">
        <v>172</v>
      </c>
      <c r="E654" t="s">
        <v>146</v>
      </c>
      <c r="F654" t="s">
        <v>150</v>
      </c>
      <c r="G654" t="s">
        <v>177</v>
      </c>
      <c r="H654" t="s">
        <v>93</v>
      </c>
      <c r="I654" t="s">
        <v>184</v>
      </c>
      <c r="J654" t="s">
        <v>186</v>
      </c>
      <c r="K654" t="n">
        <v>13.0</v>
      </c>
      <c r="L654" s="30">
        <f si="168" t="shared"/>
        <v>0</v>
      </c>
      <c r="M654" s="6"/>
      <c r="N654" s="35" t="str">
        <f si="169" t="shared"/>
        <v/>
      </c>
      <c r="O654" s="59">
        <f>(IF(ISNUMBER(MATCH(B654,Sheet4!$K$92:$K$101,0)),1,0)+IF(ISNUMBER(MATCH(C654,Sheet4!$K$92:$K$101,0)),1,0)+IF(ISNUMBER(MATCH(D654,Sheet4!$K$92:$K$101,0)),1,0)+IF(ISNUMBER(MATCH(E654,Sheet4!$K$92:$K$101,0)),1,0)+IF(ISNUMBER(MATCH(F654,Sheet4!$K$92:$K$101,0)),1,0)+IF(ISNUMBER(MATCH(G654,Sheet4!$K$92:$K$101,0)),1,0)+IF(ISNUMBER(MATCH(H654,Sheet4!$K$92:$K$101,0)),1,0)+IF(ISNUMBER(MATCH(I654,Sheet4!$K$92:$K$101,0)),1,0)+IF(ISNUMBER(MATCH(J654,Sheet4!$K$92:$K$101,0)),1,0))
-
(IF(ISNUMBER(MATCH(B654,Sheet4!$F$2:$F$11,0)),1,0)+IF(ISNUMBER(MATCH(C654,Sheet4!$F$2:$F$11,0)),1,0)+IF(ISNUMBER(MATCH(D654,Sheet4!$F$2:$F$11,0)),1,0)+IF(ISNUMBER(MATCH(E654,Sheet4!$F$2:$F$11,0)),1,0)+IF(ISNUMBER(MATCH(F654,Sheet4!$F$2:$F$11,0)),1,0)+IF(ISNUMBER(MATCH(G654,Sheet4!$F$2:$F$11,0)),1,0)+IF(ISNUMBER(MATCH(H654,Sheet4!$F$2:$F$11,0)),1,0)+IF(ISNUMBER(MATCH(I654,Sheet4!$F$2:$F$11,0)),1,0)+IF(ISNUMBER(MATCH(J654,Sheet4!$F$2:$F$11,0)),1,0))</f>
        <v>0</v>
      </c>
      <c r="P654" s="40" t="str">
        <f>IFERROR(INDEX(Sheet4!$G:$G,MATCH(Sheet1!B654,Sheet4!$F:$F,0))+INDEX(Sheet4!$G:$G,MATCH(Sheet1!C654,Sheet4!$F:$F,0))+INDEX(Sheet4!$G:$G,MATCH(Sheet1!D654,Sheet4!$F:$F,0))+INDEX(Sheet4!$G:$G,MATCH(Sheet1!E654,Sheet4!$F:$F,0))+INDEX(Sheet4!$G:$G,MATCH(Sheet1!F654,Sheet4!$F:$F,0))+INDEX(Sheet4!$G:$G,MATCH(Sheet1!G654,Sheet4!$F:$F,0))+INDEX(Sheet4!$G:$G,MATCH(Sheet1!H654,Sheet4!$F:$F,0))+INDEX(Sheet4!$G:$G,MATCH(Sheet1!I654,Sheet4!$F:$F,0))+INDEX(Sheet4!$G:$G,MATCH(Sheet1!J654,Sheet4!$F:$F,0)),"")</f>
        <v/>
      </c>
      <c r="AF654">
        <f si="171" t="shared"/>
        <v>0</v>
      </c>
      <c r="AH654">
        <v>631</v>
      </c>
      <c r="AI654" t="str">
        <f si="170" t="shared"/>
        <v>Ben SimmonsJeremy LinJames HardenMonte MorrisKelly OubreJae CrowderJohn CollinsTrey LylesDeandre Ayton</v>
      </c>
      <c r="AJ654">
        <f si="172" t="shared"/>
        <v>0</v>
      </c>
      <c r="AK654">
        <f si="173" t="shared"/>
        <v>0</v>
      </c>
      <c r="AL654">
        <f si="174" t="shared"/>
        <v>0</v>
      </c>
      <c r="AM654">
        <f si="175" t="shared"/>
        <v>0</v>
      </c>
      <c r="AN654">
        <f si="176" t="shared"/>
        <v>0</v>
      </c>
      <c r="AO654">
        <f si="177" t="shared"/>
        <v>0</v>
      </c>
      <c r="AP654">
        <f si="178" t="shared"/>
        <v>0</v>
      </c>
      <c r="AQ654">
        <f si="179" t="shared"/>
        <v>0</v>
      </c>
      <c r="AR654">
        <f si="180" t="shared"/>
        <v>0</v>
      </c>
      <c r="AS654">
        <f si="181" t="shared"/>
        <v>0</v>
      </c>
      <c r="AU654" t="str">
        <f>IFERROR(VLOOKUP(C654,Results!$A$2:$B$240,2,FALSE)+VLOOKUP(D654,Results!$A$2:$B$240,2,FALSE)+VLOOKUP(E654,Results!$A$2:$B$240,2,FALSE)+VLOOKUP(F654,Results!$A$2:$B$240,2,FALSE)+VLOOKUP(G654,Results!$A$2:$B$240,2,FALSE)+VLOOKUP(H654,Results!$A$2:$B$240,2,FALSE)+VLOOKUP(I654,Results!$A$2:$B$240,2,FALSE)+VLOOKUP(J654,Results!$A$2:$B$240,2,FALSE)+VLOOKUP(B654,Results!$A$2:$B$240,2,FALSE)-MIN(VLOOKUP(C654,Results!$A$2:$B$240,2,FALSE),VLOOKUP(D654,Results!$A$2:$B$240,2,FALSE),VLOOKUP(E654,Results!$A$2:$B$240,2,FALSE),VLOOKUP(F654,Results!$A$2:$B$240,2,FALSE),VLOOKUP(G654,Results!$A$2:$B$240,2,FALSE),VLOOKUP(H654,Results!$A$2:$B$240,2,FALSE),VLOOKUP(I654,Results!$A$2:$B$240,2,FALSE),VLOOKUP(J654,Results!$A$2:$B$240,2,FALSE),VLOOKUP(B654,Results!$A$2:$B$240,2,FALSE)),"")</f>
        <v/>
      </c>
    </row>
    <row customHeight="1" ht="18.75" r="655" spans="2:47" x14ac:dyDescent="0.3">
      <c r="B655" t="s">
        <v>166</v>
      </c>
      <c r="C655" t="s">
        <v>87</v>
      </c>
      <c r="D655" t="s">
        <v>89</v>
      </c>
      <c r="E655" t="s">
        <v>146</v>
      </c>
      <c r="F655" t="s">
        <v>177</v>
      </c>
      <c r="G655" t="s">
        <v>159</v>
      </c>
      <c r="H655" t="s">
        <v>181</v>
      </c>
      <c r="I655" t="s">
        <v>152</v>
      </c>
      <c r="J655" t="s">
        <v>186</v>
      </c>
      <c r="K655" t="n">
        <v>13.0</v>
      </c>
      <c r="L655" s="30">
        <f si="168" t="shared"/>
        <v>0</v>
      </c>
      <c r="M655" s="6"/>
      <c r="N655" s="35" t="str">
        <f si="169" t="shared"/>
        <v/>
      </c>
      <c r="O655" s="59">
        <f>(IF(ISNUMBER(MATCH(B655,Sheet4!$K$92:$K$101,0)),1,0)+IF(ISNUMBER(MATCH(C655,Sheet4!$K$92:$K$101,0)),1,0)+IF(ISNUMBER(MATCH(D655,Sheet4!$K$92:$K$101,0)),1,0)+IF(ISNUMBER(MATCH(E655,Sheet4!$K$92:$K$101,0)),1,0)+IF(ISNUMBER(MATCH(F655,Sheet4!$K$92:$K$101,0)),1,0)+IF(ISNUMBER(MATCH(G655,Sheet4!$K$92:$K$101,0)),1,0)+IF(ISNUMBER(MATCH(H655,Sheet4!$K$92:$K$101,0)),1,0)+IF(ISNUMBER(MATCH(I655,Sheet4!$K$92:$K$101,0)),1,0)+IF(ISNUMBER(MATCH(J655,Sheet4!$K$92:$K$101,0)),1,0))
-
(IF(ISNUMBER(MATCH(B655,Sheet4!$F$2:$F$11,0)),1,0)+IF(ISNUMBER(MATCH(C655,Sheet4!$F$2:$F$11,0)),1,0)+IF(ISNUMBER(MATCH(D655,Sheet4!$F$2:$F$11,0)),1,0)+IF(ISNUMBER(MATCH(E655,Sheet4!$F$2:$F$11,0)),1,0)+IF(ISNUMBER(MATCH(F655,Sheet4!$F$2:$F$11,0)),1,0)+IF(ISNUMBER(MATCH(G655,Sheet4!$F$2:$F$11,0)),1,0)+IF(ISNUMBER(MATCH(H655,Sheet4!$F$2:$F$11,0)),1,0)+IF(ISNUMBER(MATCH(I655,Sheet4!$F$2:$F$11,0)),1,0)+IF(ISNUMBER(MATCH(J655,Sheet4!$F$2:$F$11,0)),1,0))</f>
        <v>0</v>
      </c>
      <c r="P655" s="40" t="str">
        <f>IFERROR(INDEX(Sheet4!$G:$G,MATCH(Sheet1!B655,Sheet4!$F:$F,0))+INDEX(Sheet4!$G:$G,MATCH(Sheet1!C655,Sheet4!$F:$F,0))+INDEX(Sheet4!$G:$G,MATCH(Sheet1!D655,Sheet4!$F:$F,0))+INDEX(Sheet4!$G:$G,MATCH(Sheet1!E655,Sheet4!$F:$F,0))+INDEX(Sheet4!$G:$G,MATCH(Sheet1!F655,Sheet4!$F:$F,0))+INDEX(Sheet4!$G:$G,MATCH(Sheet1!G655,Sheet4!$F:$F,0))+INDEX(Sheet4!$G:$G,MATCH(Sheet1!H655,Sheet4!$F:$F,0))+INDEX(Sheet4!$G:$G,MATCH(Sheet1!I655,Sheet4!$F:$F,0))+INDEX(Sheet4!$G:$G,MATCH(Sheet1!J655,Sheet4!$F:$F,0)),"")</f>
        <v/>
      </c>
      <c r="AF655">
        <f si="171" t="shared"/>
        <v>0</v>
      </c>
      <c r="AH655">
        <v>632</v>
      </c>
      <c r="AI655" t="str">
        <f si="170" t="shared"/>
        <v>Ben SimmonsDe'Aaron FoxJimmy ButlerMonte MorrisKelly OubreCorey BrewerJohn CollinsPaul MillsapDeandre Ayton</v>
      </c>
      <c r="AJ655">
        <f si="172" t="shared"/>
        <v>0</v>
      </c>
      <c r="AK655">
        <f si="173" t="shared"/>
        <v>0</v>
      </c>
      <c r="AL655">
        <f si="174" t="shared"/>
        <v>0</v>
      </c>
      <c r="AM655">
        <f si="175" t="shared"/>
        <v>0</v>
      </c>
      <c r="AN655">
        <f si="176" t="shared"/>
        <v>0</v>
      </c>
      <c r="AO655">
        <f si="177" t="shared"/>
        <v>0</v>
      </c>
      <c r="AP655">
        <f si="178" t="shared"/>
        <v>0</v>
      </c>
      <c r="AQ655">
        <f si="179" t="shared"/>
        <v>0</v>
      </c>
      <c r="AR655">
        <f si="180" t="shared"/>
        <v>0</v>
      </c>
      <c r="AS655">
        <f si="181" t="shared"/>
        <v>0</v>
      </c>
      <c r="AU655" t="str">
        <f>IFERROR(VLOOKUP(C655,Results!$A$2:$B$240,2,FALSE)+VLOOKUP(D655,Results!$A$2:$B$240,2,FALSE)+VLOOKUP(E655,Results!$A$2:$B$240,2,FALSE)+VLOOKUP(F655,Results!$A$2:$B$240,2,FALSE)+VLOOKUP(G655,Results!$A$2:$B$240,2,FALSE)+VLOOKUP(H655,Results!$A$2:$B$240,2,FALSE)+VLOOKUP(I655,Results!$A$2:$B$240,2,FALSE)+VLOOKUP(J655,Results!$A$2:$B$240,2,FALSE)+VLOOKUP(B655,Results!$A$2:$B$240,2,FALSE)-MIN(VLOOKUP(C655,Results!$A$2:$B$240,2,FALSE),VLOOKUP(D655,Results!$A$2:$B$240,2,FALSE),VLOOKUP(E655,Results!$A$2:$B$240,2,FALSE),VLOOKUP(F655,Results!$A$2:$B$240,2,FALSE),VLOOKUP(G655,Results!$A$2:$B$240,2,FALSE),VLOOKUP(H655,Results!$A$2:$B$240,2,FALSE),VLOOKUP(I655,Results!$A$2:$B$240,2,FALSE),VLOOKUP(J655,Results!$A$2:$B$240,2,FALSE),VLOOKUP(B655,Results!$A$2:$B$240,2,FALSE)),"")</f>
        <v/>
      </c>
    </row>
    <row customHeight="1" ht="18.75" r="656" spans="2:47" x14ac:dyDescent="0.3">
      <c r="B656" t="s">
        <v>166</v>
      </c>
      <c r="C656" t="s">
        <v>170</v>
      </c>
      <c r="D656" t="s">
        <v>173</v>
      </c>
      <c r="E656" t="s">
        <v>146</v>
      </c>
      <c r="F656" t="s">
        <v>178</v>
      </c>
      <c r="G656" t="s">
        <v>90</v>
      </c>
      <c r="H656" t="s">
        <v>153</v>
      </c>
      <c r="I656" t="s">
        <v>93</v>
      </c>
      <c r="J656" t="s">
        <v>98</v>
      </c>
      <c r="K656" t="n">
        <v>13.0</v>
      </c>
      <c r="L656" s="30">
        <f si="168" t="shared"/>
        <v>0</v>
      </c>
      <c r="M656" s="6"/>
      <c r="N656" s="35" t="str">
        <f si="169" t="shared"/>
        <v/>
      </c>
      <c r="O656" s="59">
        <f>(IF(ISNUMBER(MATCH(B656,Sheet4!$K$92:$K$101,0)),1,0)+IF(ISNUMBER(MATCH(C656,Sheet4!$K$92:$K$101,0)),1,0)+IF(ISNUMBER(MATCH(D656,Sheet4!$K$92:$K$101,0)),1,0)+IF(ISNUMBER(MATCH(E656,Sheet4!$K$92:$K$101,0)),1,0)+IF(ISNUMBER(MATCH(F656,Sheet4!$K$92:$K$101,0)),1,0)+IF(ISNUMBER(MATCH(G656,Sheet4!$K$92:$K$101,0)),1,0)+IF(ISNUMBER(MATCH(H656,Sheet4!$K$92:$K$101,0)),1,0)+IF(ISNUMBER(MATCH(I656,Sheet4!$K$92:$K$101,0)),1,0)+IF(ISNUMBER(MATCH(J656,Sheet4!$K$92:$K$101,0)),1,0))
-
(IF(ISNUMBER(MATCH(B656,Sheet4!$F$2:$F$11,0)),1,0)+IF(ISNUMBER(MATCH(C656,Sheet4!$F$2:$F$11,0)),1,0)+IF(ISNUMBER(MATCH(D656,Sheet4!$F$2:$F$11,0)),1,0)+IF(ISNUMBER(MATCH(E656,Sheet4!$F$2:$F$11,0)),1,0)+IF(ISNUMBER(MATCH(F656,Sheet4!$F$2:$F$11,0)),1,0)+IF(ISNUMBER(MATCH(G656,Sheet4!$F$2:$F$11,0)),1,0)+IF(ISNUMBER(MATCH(H656,Sheet4!$F$2:$F$11,0)),1,0)+IF(ISNUMBER(MATCH(I656,Sheet4!$F$2:$F$11,0)),1,0)+IF(ISNUMBER(MATCH(J656,Sheet4!$F$2:$F$11,0)),1,0))</f>
        <v>0</v>
      </c>
      <c r="P656" s="40" t="str">
        <f>IFERROR(INDEX(Sheet4!$G:$G,MATCH(Sheet1!B656,Sheet4!$F:$F,0))+INDEX(Sheet4!$G:$G,MATCH(Sheet1!C656,Sheet4!$F:$F,0))+INDEX(Sheet4!$G:$G,MATCH(Sheet1!D656,Sheet4!$F:$F,0))+INDEX(Sheet4!$G:$G,MATCH(Sheet1!E656,Sheet4!$F:$F,0))+INDEX(Sheet4!$G:$G,MATCH(Sheet1!F656,Sheet4!$F:$F,0))+INDEX(Sheet4!$G:$G,MATCH(Sheet1!G656,Sheet4!$F:$F,0))+INDEX(Sheet4!$G:$G,MATCH(Sheet1!H656,Sheet4!$F:$F,0))+INDEX(Sheet4!$G:$G,MATCH(Sheet1!I656,Sheet4!$F:$F,0))+INDEX(Sheet4!$G:$G,MATCH(Sheet1!J656,Sheet4!$F:$F,0)),"")</f>
        <v/>
      </c>
      <c r="AF656">
        <f si="171" t="shared"/>
        <v>0</v>
      </c>
      <c r="AH656">
        <v>633</v>
      </c>
      <c r="AI656" t="str">
        <f si="170" t="shared"/>
        <v>Ricky RubioIsaiah CanaanJames HardenMalik BeasleyWill BartonCorey BrewerJosh JacksonPaul MillsapKarl-Anthony Towns</v>
      </c>
      <c r="AJ656">
        <f si="172" t="shared"/>
        <v>0</v>
      </c>
      <c r="AK656">
        <f si="173" t="shared"/>
        <v>0</v>
      </c>
      <c r="AL656">
        <f si="174" t="shared"/>
        <v>0</v>
      </c>
      <c r="AM656">
        <f si="175" t="shared"/>
        <v>0</v>
      </c>
      <c r="AN656">
        <f si="176" t="shared"/>
        <v>0</v>
      </c>
      <c r="AO656">
        <f si="177" t="shared"/>
        <v>0</v>
      </c>
      <c r="AP656">
        <f si="178" t="shared"/>
        <v>0</v>
      </c>
      <c r="AQ656">
        <f si="179" t="shared"/>
        <v>0</v>
      </c>
      <c r="AR656">
        <f si="180" t="shared"/>
        <v>0</v>
      </c>
      <c r="AS656">
        <f si="181" t="shared"/>
        <v>0</v>
      </c>
      <c r="AU656" t="str">
        <f>IFERROR(VLOOKUP(C656,Results!$A$2:$B$240,2,FALSE)+VLOOKUP(D656,Results!$A$2:$B$240,2,FALSE)+VLOOKUP(E656,Results!$A$2:$B$240,2,FALSE)+VLOOKUP(F656,Results!$A$2:$B$240,2,FALSE)+VLOOKUP(G656,Results!$A$2:$B$240,2,FALSE)+VLOOKUP(H656,Results!$A$2:$B$240,2,FALSE)+VLOOKUP(I656,Results!$A$2:$B$240,2,FALSE)+VLOOKUP(J656,Results!$A$2:$B$240,2,FALSE)+VLOOKUP(B656,Results!$A$2:$B$240,2,FALSE)-MIN(VLOOKUP(C656,Results!$A$2:$B$240,2,FALSE),VLOOKUP(D656,Results!$A$2:$B$240,2,FALSE),VLOOKUP(E656,Results!$A$2:$B$240,2,FALSE),VLOOKUP(F656,Results!$A$2:$B$240,2,FALSE),VLOOKUP(G656,Results!$A$2:$B$240,2,FALSE),VLOOKUP(H656,Results!$A$2:$B$240,2,FALSE),VLOOKUP(I656,Results!$A$2:$B$240,2,FALSE),VLOOKUP(J656,Results!$A$2:$B$240,2,FALSE),VLOOKUP(B656,Results!$A$2:$B$240,2,FALSE)),"")</f>
        <v/>
      </c>
    </row>
    <row customHeight="1" ht="18.75" r="657" spans="2:47" x14ac:dyDescent="0.3">
      <c r="B657" t="s">
        <v>87</v>
      </c>
      <c r="C657" t="s">
        <v>171</v>
      </c>
      <c r="D657" t="s">
        <v>173</v>
      </c>
      <c r="E657" t="s">
        <v>146</v>
      </c>
      <c r="F657" t="s">
        <v>177</v>
      </c>
      <c r="G657" t="s">
        <v>90</v>
      </c>
      <c r="H657" t="s">
        <v>92</v>
      </c>
      <c r="I657" t="s">
        <v>181</v>
      </c>
      <c r="J657" t="s">
        <v>188</v>
      </c>
      <c r="K657" t="n">
        <v>13.0</v>
      </c>
      <c r="L657" s="30">
        <f si="168" t="shared"/>
        <v>0</v>
      </c>
      <c r="M657" s="6"/>
      <c r="N657" s="35" t="str">
        <f si="169" t="shared"/>
        <v/>
      </c>
      <c r="O657" s="59">
        <f>(IF(ISNUMBER(MATCH(B657,Sheet4!$K$92:$K$101,0)),1,0)+IF(ISNUMBER(MATCH(C657,Sheet4!$K$92:$K$101,0)),1,0)+IF(ISNUMBER(MATCH(D657,Sheet4!$K$92:$K$101,0)),1,0)+IF(ISNUMBER(MATCH(E657,Sheet4!$K$92:$K$101,0)),1,0)+IF(ISNUMBER(MATCH(F657,Sheet4!$K$92:$K$101,0)),1,0)+IF(ISNUMBER(MATCH(G657,Sheet4!$K$92:$K$101,0)),1,0)+IF(ISNUMBER(MATCH(H657,Sheet4!$K$92:$K$101,0)),1,0)+IF(ISNUMBER(MATCH(I657,Sheet4!$K$92:$K$101,0)),1,0)+IF(ISNUMBER(MATCH(J657,Sheet4!$K$92:$K$101,0)),1,0))
-
(IF(ISNUMBER(MATCH(B657,Sheet4!$F$2:$F$11,0)),1,0)+IF(ISNUMBER(MATCH(C657,Sheet4!$F$2:$F$11,0)),1,0)+IF(ISNUMBER(MATCH(D657,Sheet4!$F$2:$F$11,0)),1,0)+IF(ISNUMBER(MATCH(E657,Sheet4!$F$2:$F$11,0)),1,0)+IF(ISNUMBER(MATCH(F657,Sheet4!$F$2:$F$11,0)),1,0)+IF(ISNUMBER(MATCH(G657,Sheet4!$F$2:$F$11,0)),1,0)+IF(ISNUMBER(MATCH(H657,Sheet4!$F$2:$F$11,0)),1,0)+IF(ISNUMBER(MATCH(I657,Sheet4!$F$2:$F$11,0)),1,0)+IF(ISNUMBER(MATCH(J657,Sheet4!$F$2:$F$11,0)),1,0))</f>
        <v>0</v>
      </c>
      <c r="P657" s="40" t="str">
        <f>IFERROR(INDEX(Sheet4!$G:$G,MATCH(Sheet1!B657,Sheet4!$F:$F,0))+INDEX(Sheet4!$G:$G,MATCH(Sheet1!C657,Sheet4!$F:$F,0))+INDEX(Sheet4!$G:$G,MATCH(Sheet1!D657,Sheet4!$F:$F,0))+INDEX(Sheet4!$G:$G,MATCH(Sheet1!E657,Sheet4!$F:$F,0))+INDEX(Sheet4!$G:$G,MATCH(Sheet1!F657,Sheet4!$F:$F,0))+INDEX(Sheet4!$G:$G,MATCH(Sheet1!G657,Sheet4!$F:$F,0))+INDEX(Sheet4!$G:$G,MATCH(Sheet1!H657,Sheet4!$F:$F,0))+INDEX(Sheet4!$G:$G,MATCH(Sheet1!I657,Sheet4!$F:$F,0))+INDEX(Sheet4!$G:$G,MATCH(Sheet1!J657,Sheet4!$F:$F,0)),"")</f>
        <v/>
      </c>
      <c r="AF657">
        <f si="171" t="shared"/>
        <v>0</v>
      </c>
      <c r="AH657">
        <v>634</v>
      </c>
      <c r="AI657" t="str">
        <f si="170" t="shared"/>
        <v>Ben SimmonsRicky RubioDevin BookerMalik BeasleyWill BartonCorey BrewerPaul MillsapTrey LylesNikola Jokic</v>
      </c>
      <c r="AJ657">
        <f si="172" t="shared"/>
        <v>0</v>
      </c>
      <c r="AK657">
        <f si="173" t="shared"/>
        <v>0</v>
      </c>
      <c r="AL657">
        <f si="174" t="shared"/>
        <v>0</v>
      </c>
      <c r="AM657">
        <f si="175" t="shared"/>
        <v>0</v>
      </c>
      <c r="AN657">
        <f si="176" t="shared"/>
        <v>0</v>
      </c>
      <c r="AO657">
        <f si="177" t="shared"/>
        <v>0</v>
      </c>
      <c r="AP657">
        <f si="178" t="shared"/>
        <v>0</v>
      </c>
      <c r="AQ657">
        <f si="179" t="shared"/>
        <v>0</v>
      </c>
      <c r="AR657">
        <f si="180" t="shared"/>
        <v>0</v>
      </c>
      <c r="AS657">
        <f si="181" t="shared"/>
        <v>0</v>
      </c>
      <c r="AU657" t="str">
        <f>IFERROR(VLOOKUP(C657,Results!$A$2:$B$240,2,FALSE)+VLOOKUP(D657,Results!$A$2:$B$240,2,FALSE)+VLOOKUP(E657,Results!$A$2:$B$240,2,FALSE)+VLOOKUP(F657,Results!$A$2:$B$240,2,FALSE)+VLOOKUP(G657,Results!$A$2:$B$240,2,FALSE)+VLOOKUP(H657,Results!$A$2:$B$240,2,FALSE)+VLOOKUP(I657,Results!$A$2:$B$240,2,FALSE)+VLOOKUP(J657,Results!$A$2:$B$240,2,FALSE)+VLOOKUP(B657,Results!$A$2:$B$240,2,FALSE)-MIN(VLOOKUP(C657,Results!$A$2:$B$240,2,FALSE),VLOOKUP(D657,Results!$A$2:$B$240,2,FALSE),VLOOKUP(E657,Results!$A$2:$B$240,2,FALSE),VLOOKUP(F657,Results!$A$2:$B$240,2,FALSE),VLOOKUP(G657,Results!$A$2:$B$240,2,FALSE),VLOOKUP(H657,Results!$A$2:$B$240,2,FALSE),VLOOKUP(I657,Results!$A$2:$B$240,2,FALSE),VLOOKUP(J657,Results!$A$2:$B$240,2,FALSE),VLOOKUP(B657,Results!$A$2:$B$240,2,FALSE)),"")</f>
        <v/>
      </c>
    </row>
    <row customHeight="1" ht="18.75" r="658" spans="2:47" x14ac:dyDescent="0.3">
      <c r="B658" t="s">
        <v>166</v>
      </c>
      <c r="C658" t="s">
        <v>87</v>
      </c>
      <c r="D658" t="s">
        <v>172</v>
      </c>
      <c r="E658" t="s">
        <v>174</v>
      </c>
      <c r="F658" t="s">
        <v>178</v>
      </c>
      <c r="G658" t="s">
        <v>159</v>
      </c>
      <c r="H658" t="s">
        <v>93</v>
      </c>
      <c r="I658" t="s">
        <v>152</v>
      </c>
      <c r="J658" t="s">
        <v>187</v>
      </c>
      <c r="K658" t="n">
        <v>13.0</v>
      </c>
      <c r="L658" s="30">
        <f si="168" t="shared"/>
        <v>0</v>
      </c>
      <c r="M658" s="6"/>
      <c r="N658" s="35" t="str">
        <f si="169" t="shared"/>
        <v/>
      </c>
      <c r="O658" s="59">
        <f>(IF(ISNUMBER(MATCH(B658,Sheet4!$K$92:$K$101,0)),1,0)+IF(ISNUMBER(MATCH(C658,Sheet4!$K$92:$K$101,0)),1,0)+IF(ISNUMBER(MATCH(D658,Sheet4!$K$92:$K$101,0)),1,0)+IF(ISNUMBER(MATCH(E658,Sheet4!$K$92:$K$101,0)),1,0)+IF(ISNUMBER(MATCH(F658,Sheet4!$K$92:$K$101,0)),1,0)+IF(ISNUMBER(MATCH(G658,Sheet4!$K$92:$K$101,0)),1,0)+IF(ISNUMBER(MATCH(H658,Sheet4!$K$92:$K$101,0)),1,0)+IF(ISNUMBER(MATCH(I658,Sheet4!$K$92:$K$101,0)),1,0)+IF(ISNUMBER(MATCH(J658,Sheet4!$K$92:$K$101,0)),1,0))
-
(IF(ISNUMBER(MATCH(B658,Sheet4!$F$2:$F$11,0)),1,0)+IF(ISNUMBER(MATCH(C658,Sheet4!$F$2:$F$11,0)),1,0)+IF(ISNUMBER(MATCH(D658,Sheet4!$F$2:$F$11,0)),1,0)+IF(ISNUMBER(MATCH(E658,Sheet4!$F$2:$F$11,0)),1,0)+IF(ISNUMBER(MATCH(F658,Sheet4!$F$2:$F$11,0)),1,0)+IF(ISNUMBER(MATCH(G658,Sheet4!$F$2:$F$11,0)),1,0)+IF(ISNUMBER(MATCH(H658,Sheet4!$F$2:$F$11,0)),1,0)+IF(ISNUMBER(MATCH(I658,Sheet4!$F$2:$F$11,0)),1,0)+IF(ISNUMBER(MATCH(J658,Sheet4!$F$2:$F$11,0)),1,0))</f>
        <v>0</v>
      </c>
      <c r="P658" s="40" t="str">
        <f>IFERROR(INDEX(Sheet4!$G:$G,MATCH(Sheet1!B658,Sheet4!$F:$F,0))+INDEX(Sheet4!$G:$G,MATCH(Sheet1!C658,Sheet4!$F:$F,0))+INDEX(Sheet4!$G:$G,MATCH(Sheet1!D658,Sheet4!$F:$F,0))+INDEX(Sheet4!$G:$G,MATCH(Sheet1!E658,Sheet4!$F:$F,0))+INDEX(Sheet4!$G:$G,MATCH(Sheet1!F658,Sheet4!$F:$F,0))+INDEX(Sheet4!$G:$G,MATCH(Sheet1!G658,Sheet4!$F:$F,0))+INDEX(Sheet4!$G:$G,MATCH(Sheet1!H658,Sheet4!$F:$F,0))+INDEX(Sheet4!$G:$G,MATCH(Sheet1!I658,Sheet4!$F:$F,0))+INDEX(Sheet4!$G:$G,MATCH(Sheet1!J658,Sheet4!$F:$F,0)),"")</f>
        <v/>
      </c>
      <c r="AF658">
        <f si="171" t="shared"/>
        <v>0</v>
      </c>
      <c r="AH658">
        <v>635</v>
      </c>
      <c r="AI658" t="str">
        <f si="170" t="shared"/>
        <v>Ben SimmonsIsaiah CanaanDevin BookerMalik BeasleyWill BartonJoe InglesMarvin BagleyJosh JacksonRudy Gobert</v>
      </c>
      <c r="AJ658">
        <f si="172" t="shared"/>
        <v>0</v>
      </c>
      <c r="AK658">
        <f si="173" t="shared"/>
        <v>0</v>
      </c>
      <c r="AL658">
        <f si="174" t="shared"/>
        <v>0</v>
      </c>
      <c r="AM658">
        <f si="175" t="shared"/>
        <v>0</v>
      </c>
      <c r="AN658">
        <f si="176" t="shared"/>
        <v>0</v>
      </c>
      <c r="AO658">
        <f si="177" t="shared"/>
        <v>0</v>
      </c>
      <c r="AP658">
        <f si="178" t="shared"/>
        <v>0</v>
      </c>
      <c r="AQ658">
        <f si="179" t="shared"/>
        <v>0</v>
      </c>
      <c r="AR658">
        <f si="180" t="shared"/>
        <v>0</v>
      </c>
      <c r="AS658">
        <f si="181" t="shared"/>
        <v>0</v>
      </c>
      <c r="AU658" t="str">
        <f>IFERROR(VLOOKUP(C658,Results!$A$2:$B$240,2,FALSE)+VLOOKUP(D658,Results!$A$2:$B$240,2,FALSE)+VLOOKUP(E658,Results!$A$2:$B$240,2,FALSE)+VLOOKUP(F658,Results!$A$2:$B$240,2,FALSE)+VLOOKUP(G658,Results!$A$2:$B$240,2,FALSE)+VLOOKUP(H658,Results!$A$2:$B$240,2,FALSE)+VLOOKUP(I658,Results!$A$2:$B$240,2,FALSE)+VLOOKUP(J658,Results!$A$2:$B$240,2,FALSE)+VLOOKUP(B658,Results!$A$2:$B$240,2,FALSE)-MIN(VLOOKUP(C658,Results!$A$2:$B$240,2,FALSE),VLOOKUP(D658,Results!$A$2:$B$240,2,FALSE),VLOOKUP(E658,Results!$A$2:$B$240,2,FALSE),VLOOKUP(F658,Results!$A$2:$B$240,2,FALSE),VLOOKUP(G658,Results!$A$2:$B$240,2,FALSE),VLOOKUP(H658,Results!$A$2:$B$240,2,FALSE),VLOOKUP(I658,Results!$A$2:$B$240,2,FALSE),VLOOKUP(J658,Results!$A$2:$B$240,2,FALSE),VLOOKUP(B658,Results!$A$2:$B$240,2,FALSE)),"")</f>
        <v/>
      </c>
    </row>
    <row r="659" spans="2:47" x14ac:dyDescent="0.3">
      <c r="B659" t="s">
        <v>166</v>
      </c>
      <c r="C659" t="s">
        <v>171</v>
      </c>
      <c r="D659" t="s">
        <v>145</v>
      </c>
      <c r="E659" t="s">
        <v>148</v>
      </c>
      <c r="F659" t="s">
        <v>177</v>
      </c>
      <c r="G659" t="s">
        <v>105</v>
      </c>
      <c r="H659" t="s">
        <v>181</v>
      </c>
      <c r="I659" t="s">
        <v>152</v>
      </c>
      <c r="J659" t="s">
        <v>187</v>
      </c>
      <c r="K659" t="n">
        <v>13.0</v>
      </c>
      <c r="L659" s="30">
        <f si="168" t="shared"/>
        <v>0</v>
      </c>
      <c r="M659" s="6"/>
      <c r="N659" s="35" t="str">
        <f si="169" t="shared"/>
        <v/>
      </c>
      <c r="O659" s="59">
        <f>(IF(ISNUMBER(MATCH(B659,Sheet4!$K$92:$K$101,0)),1,0)+IF(ISNUMBER(MATCH(C659,Sheet4!$K$92:$K$101,0)),1,0)+IF(ISNUMBER(MATCH(D659,Sheet4!$K$92:$K$101,0)),1,0)+IF(ISNUMBER(MATCH(E659,Sheet4!$K$92:$K$101,0)),1,0)+IF(ISNUMBER(MATCH(F659,Sheet4!$K$92:$K$101,0)),1,0)+IF(ISNUMBER(MATCH(G659,Sheet4!$K$92:$K$101,0)),1,0)+IF(ISNUMBER(MATCH(H659,Sheet4!$K$92:$K$101,0)),1,0)+IF(ISNUMBER(MATCH(I659,Sheet4!$K$92:$K$101,0)),1,0)+IF(ISNUMBER(MATCH(J659,Sheet4!$K$92:$K$101,0)),1,0))
-
(IF(ISNUMBER(MATCH(B659,Sheet4!$F$2:$F$11,0)),1,0)+IF(ISNUMBER(MATCH(C659,Sheet4!$F$2:$F$11,0)),1,0)+IF(ISNUMBER(MATCH(D659,Sheet4!$F$2:$F$11,0)),1,0)+IF(ISNUMBER(MATCH(E659,Sheet4!$F$2:$F$11,0)),1,0)+IF(ISNUMBER(MATCH(F659,Sheet4!$F$2:$F$11,0)),1,0)+IF(ISNUMBER(MATCH(G659,Sheet4!$F$2:$F$11,0)),1,0)+IF(ISNUMBER(MATCH(H659,Sheet4!$F$2:$F$11,0)),1,0)+IF(ISNUMBER(MATCH(I659,Sheet4!$F$2:$F$11,0)),1,0)+IF(ISNUMBER(MATCH(J659,Sheet4!$F$2:$F$11,0)),1,0))</f>
        <v>0</v>
      </c>
      <c r="P659" s="40" t="str">
        <f>IFERROR(INDEX(Sheet4!$G:$G,MATCH(Sheet1!B659,Sheet4!$F:$F,0))+INDEX(Sheet4!$G:$G,MATCH(Sheet1!C659,Sheet4!$F:$F,0))+INDEX(Sheet4!$G:$G,MATCH(Sheet1!D659,Sheet4!$F:$F,0))+INDEX(Sheet4!$G:$G,MATCH(Sheet1!E659,Sheet4!$F:$F,0))+INDEX(Sheet4!$G:$G,MATCH(Sheet1!F659,Sheet4!$F:$F,0))+INDEX(Sheet4!$G:$G,MATCH(Sheet1!G659,Sheet4!$F:$F,0))+INDEX(Sheet4!$G:$G,MATCH(Sheet1!H659,Sheet4!$F:$F,0))+INDEX(Sheet4!$G:$G,MATCH(Sheet1!I659,Sheet4!$F:$F,0))+INDEX(Sheet4!$G:$G,MATCH(Sheet1!J659,Sheet4!$F:$F,0)),"")</f>
        <v/>
      </c>
      <c r="AF659">
        <f si="171" t="shared"/>
        <v>0</v>
      </c>
      <c r="AH659">
        <v>636</v>
      </c>
      <c r="AI659" t="str">
        <f si="170" t="shared"/>
        <v>Ben SimmonsDe'Aaron FoxMonte MorrisTorrey CraigKelly OubreGerald GreenJohn CollinsMarvin BagleyNikola Jokic</v>
      </c>
      <c r="AJ659">
        <f si="172" t="shared"/>
        <v>0</v>
      </c>
      <c r="AK659">
        <f si="173" t="shared"/>
        <v>0</v>
      </c>
      <c r="AL659">
        <f si="174" t="shared"/>
        <v>0</v>
      </c>
      <c r="AM659">
        <f si="175" t="shared"/>
        <v>0</v>
      </c>
      <c r="AN659">
        <f si="176" t="shared"/>
        <v>0</v>
      </c>
      <c r="AO659">
        <f si="177" t="shared"/>
        <v>0</v>
      </c>
      <c r="AP659">
        <f si="178" t="shared"/>
        <v>0</v>
      </c>
      <c r="AQ659">
        <f si="179" t="shared"/>
        <v>0</v>
      </c>
      <c r="AR659">
        <f si="180" t="shared"/>
        <v>0</v>
      </c>
      <c r="AS659">
        <f si="181" t="shared"/>
        <v>0</v>
      </c>
      <c r="AU659" t="str">
        <f>IFERROR(VLOOKUP(C659,Results!$A$2:$B$240,2,FALSE)+VLOOKUP(D659,Results!$A$2:$B$240,2,FALSE)+VLOOKUP(E659,Results!$A$2:$B$240,2,FALSE)+VLOOKUP(F659,Results!$A$2:$B$240,2,FALSE)+VLOOKUP(G659,Results!$A$2:$B$240,2,FALSE)+VLOOKUP(H659,Results!$A$2:$B$240,2,FALSE)+VLOOKUP(I659,Results!$A$2:$B$240,2,FALSE)+VLOOKUP(J659,Results!$A$2:$B$240,2,FALSE)+VLOOKUP(B659,Results!$A$2:$B$240,2,FALSE)-MIN(VLOOKUP(C659,Results!$A$2:$B$240,2,FALSE),VLOOKUP(D659,Results!$A$2:$B$240,2,FALSE),VLOOKUP(E659,Results!$A$2:$B$240,2,FALSE),VLOOKUP(F659,Results!$A$2:$B$240,2,FALSE),VLOOKUP(G659,Results!$A$2:$B$240,2,FALSE),VLOOKUP(H659,Results!$A$2:$B$240,2,FALSE),VLOOKUP(I659,Results!$A$2:$B$240,2,FALSE),VLOOKUP(J659,Results!$A$2:$B$240,2,FALSE),VLOOKUP(B659,Results!$A$2:$B$240,2,FALSE)),"")</f>
        <v/>
      </c>
    </row>
    <row r="660" spans="2:47" x14ac:dyDescent="0.3">
      <c r="B660" t="s">
        <v>166</v>
      </c>
      <c r="C660" t="s">
        <v>167</v>
      </c>
      <c r="D660" t="s">
        <v>173</v>
      </c>
      <c r="E660" t="s">
        <v>146</v>
      </c>
      <c r="F660" t="s">
        <v>178</v>
      </c>
      <c r="G660" t="s">
        <v>159</v>
      </c>
      <c r="H660" t="s">
        <v>92</v>
      </c>
      <c r="I660" t="s">
        <v>93</v>
      </c>
      <c r="J660" t="s">
        <v>98</v>
      </c>
      <c r="K660" t="n">
        <v>13.0</v>
      </c>
      <c r="L660" s="30">
        <f si="168" t="shared"/>
        <v>0</v>
      </c>
      <c r="M660" s="6"/>
      <c r="N660" s="35" t="str">
        <f si="169" t="shared"/>
        <v/>
      </c>
      <c r="O660" s="59">
        <f>(IF(ISNUMBER(MATCH(B660,Sheet4!$K$92:$K$101,0)),1,0)+IF(ISNUMBER(MATCH(C660,Sheet4!$K$92:$K$101,0)),1,0)+IF(ISNUMBER(MATCH(D660,Sheet4!$K$92:$K$101,0)),1,0)+IF(ISNUMBER(MATCH(E660,Sheet4!$K$92:$K$101,0)),1,0)+IF(ISNUMBER(MATCH(F660,Sheet4!$K$92:$K$101,0)),1,0)+IF(ISNUMBER(MATCH(G660,Sheet4!$K$92:$K$101,0)),1,0)+IF(ISNUMBER(MATCH(H660,Sheet4!$K$92:$K$101,0)),1,0)+IF(ISNUMBER(MATCH(I660,Sheet4!$K$92:$K$101,0)),1,0)+IF(ISNUMBER(MATCH(J660,Sheet4!$K$92:$K$101,0)),1,0))
-
(IF(ISNUMBER(MATCH(B660,Sheet4!$F$2:$F$11,0)),1,0)+IF(ISNUMBER(MATCH(C660,Sheet4!$F$2:$F$11,0)),1,0)+IF(ISNUMBER(MATCH(D660,Sheet4!$F$2:$F$11,0)),1,0)+IF(ISNUMBER(MATCH(E660,Sheet4!$F$2:$F$11,0)),1,0)+IF(ISNUMBER(MATCH(F660,Sheet4!$F$2:$F$11,0)),1,0)+IF(ISNUMBER(MATCH(G660,Sheet4!$F$2:$F$11,0)),1,0)+IF(ISNUMBER(MATCH(H660,Sheet4!$F$2:$F$11,0)),1,0)+IF(ISNUMBER(MATCH(I660,Sheet4!$F$2:$F$11,0)),1,0)+IF(ISNUMBER(MATCH(J660,Sheet4!$F$2:$F$11,0)),1,0))</f>
        <v>0</v>
      </c>
      <c r="P660" s="40" t="str">
        <f>IFERROR(INDEX(Sheet4!$G:$G,MATCH(Sheet1!B660,Sheet4!$F:$F,0))+INDEX(Sheet4!$G:$G,MATCH(Sheet1!C660,Sheet4!$F:$F,0))+INDEX(Sheet4!$G:$G,MATCH(Sheet1!D660,Sheet4!$F:$F,0))+INDEX(Sheet4!$G:$G,MATCH(Sheet1!E660,Sheet4!$F:$F,0))+INDEX(Sheet4!$G:$G,MATCH(Sheet1!F660,Sheet4!$F:$F,0))+INDEX(Sheet4!$G:$G,MATCH(Sheet1!G660,Sheet4!$F:$F,0))+INDEX(Sheet4!$G:$G,MATCH(Sheet1!H660,Sheet4!$F:$F,0))+INDEX(Sheet4!$G:$G,MATCH(Sheet1!I660,Sheet4!$F:$F,0))+INDEX(Sheet4!$G:$G,MATCH(Sheet1!J660,Sheet4!$F:$F,0)),"")</f>
        <v/>
      </c>
      <c r="AF660">
        <f si="171" t="shared"/>
        <v>0</v>
      </c>
      <c r="AH660">
        <v>637</v>
      </c>
      <c r="AI660" t="str">
        <f si="170" t="shared"/>
        <v>Ben SimmonsDe'Aaron FoxDevin BookerMonte MorrisDeAndre' BembryLuol DengJosh JacksonPaul MillsapKarl-Anthony Towns</v>
      </c>
      <c r="AJ660">
        <f si="172" t="shared"/>
        <v>0</v>
      </c>
      <c r="AK660">
        <f si="173" t="shared"/>
        <v>0</v>
      </c>
      <c r="AL660">
        <f si="174" t="shared"/>
        <v>0</v>
      </c>
      <c r="AM660">
        <f si="175" t="shared"/>
        <v>0</v>
      </c>
      <c r="AN660">
        <f si="176" t="shared"/>
        <v>0</v>
      </c>
      <c r="AO660">
        <f si="177" t="shared"/>
        <v>0</v>
      </c>
      <c r="AP660">
        <f si="178" t="shared"/>
        <v>0</v>
      </c>
      <c r="AQ660">
        <f si="179" t="shared"/>
        <v>0</v>
      </c>
      <c r="AR660">
        <f si="180" t="shared"/>
        <v>0</v>
      </c>
      <c r="AS660">
        <f si="181" t="shared"/>
        <v>0</v>
      </c>
      <c r="AU660" t="str">
        <f>IFERROR(VLOOKUP(C660,Results!$A$2:$B$240,2,FALSE)+VLOOKUP(D660,Results!$A$2:$B$240,2,FALSE)+VLOOKUP(E660,Results!$A$2:$B$240,2,FALSE)+VLOOKUP(F660,Results!$A$2:$B$240,2,FALSE)+VLOOKUP(G660,Results!$A$2:$B$240,2,FALSE)+VLOOKUP(H660,Results!$A$2:$B$240,2,FALSE)+VLOOKUP(I660,Results!$A$2:$B$240,2,FALSE)+VLOOKUP(J660,Results!$A$2:$B$240,2,FALSE)+VLOOKUP(B660,Results!$A$2:$B$240,2,FALSE)-MIN(VLOOKUP(C660,Results!$A$2:$B$240,2,FALSE),VLOOKUP(D660,Results!$A$2:$B$240,2,FALSE),VLOOKUP(E660,Results!$A$2:$B$240,2,FALSE),VLOOKUP(F660,Results!$A$2:$B$240,2,FALSE),VLOOKUP(G660,Results!$A$2:$B$240,2,FALSE),VLOOKUP(H660,Results!$A$2:$B$240,2,FALSE),VLOOKUP(I660,Results!$A$2:$B$240,2,FALSE),VLOOKUP(J660,Results!$A$2:$B$240,2,FALSE),VLOOKUP(B660,Results!$A$2:$B$240,2,FALSE)),"")</f>
        <v/>
      </c>
    </row>
    <row customHeight="1" ht="18.75" r="661" spans="2:47" x14ac:dyDescent="0.3">
      <c r="B661" t="s">
        <v>87</v>
      </c>
      <c r="C661" t="s">
        <v>171</v>
      </c>
      <c r="D661" t="s">
        <v>172</v>
      </c>
      <c r="E661" t="s">
        <v>173</v>
      </c>
      <c r="F661" t="s">
        <v>90</v>
      </c>
      <c r="G661" t="s">
        <v>179</v>
      </c>
      <c r="H661" t="s">
        <v>153</v>
      </c>
      <c r="I661" t="s">
        <v>181</v>
      </c>
      <c r="J661" t="s">
        <v>98</v>
      </c>
      <c r="K661" t="n">
        <v>13.0</v>
      </c>
      <c r="L661" s="30">
        <f si="168" t="shared"/>
        <v>0</v>
      </c>
      <c r="M661" s="6"/>
      <c r="N661" s="35" t="str">
        <f si="169" t="shared"/>
        <v/>
      </c>
      <c r="O661" s="59">
        <f>(IF(ISNUMBER(MATCH(B661,Sheet4!$K$92:$K$101,0)),1,0)+IF(ISNUMBER(MATCH(C661,Sheet4!$K$92:$K$101,0)),1,0)+IF(ISNUMBER(MATCH(D661,Sheet4!$K$92:$K$101,0)),1,0)+IF(ISNUMBER(MATCH(E661,Sheet4!$K$92:$K$101,0)),1,0)+IF(ISNUMBER(MATCH(F661,Sheet4!$K$92:$K$101,0)),1,0)+IF(ISNUMBER(MATCH(G661,Sheet4!$K$92:$K$101,0)),1,0)+IF(ISNUMBER(MATCH(H661,Sheet4!$K$92:$K$101,0)),1,0)+IF(ISNUMBER(MATCH(I661,Sheet4!$K$92:$K$101,0)),1,0)+IF(ISNUMBER(MATCH(J661,Sheet4!$K$92:$K$101,0)),1,0))
-
(IF(ISNUMBER(MATCH(B661,Sheet4!$F$2:$F$11,0)),1,0)+IF(ISNUMBER(MATCH(C661,Sheet4!$F$2:$F$11,0)),1,0)+IF(ISNUMBER(MATCH(D661,Sheet4!$F$2:$F$11,0)),1,0)+IF(ISNUMBER(MATCH(E661,Sheet4!$F$2:$F$11,0)),1,0)+IF(ISNUMBER(MATCH(F661,Sheet4!$F$2:$F$11,0)),1,0)+IF(ISNUMBER(MATCH(G661,Sheet4!$F$2:$F$11,0)),1,0)+IF(ISNUMBER(MATCH(H661,Sheet4!$F$2:$F$11,0)),1,0)+IF(ISNUMBER(MATCH(I661,Sheet4!$F$2:$F$11,0)),1,0)+IF(ISNUMBER(MATCH(J661,Sheet4!$F$2:$F$11,0)),1,0))</f>
        <v>0</v>
      </c>
      <c r="P661" s="40" t="str">
        <f>IFERROR(INDEX(Sheet4!$G:$G,MATCH(Sheet1!B661,Sheet4!$F:$F,0))+INDEX(Sheet4!$G:$G,MATCH(Sheet1!C661,Sheet4!$F:$F,0))+INDEX(Sheet4!$G:$G,MATCH(Sheet1!D661,Sheet4!$F:$F,0))+INDEX(Sheet4!$G:$G,MATCH(Sheet1!E661,Sheet4!$F:$F,0))+INDEX(Sheet4!$G:$G,MATCH(Sheet1!F661,Sheet4!$F:$F,0))+INDEX(Sheet4!$G:$G,MATCH(Sheet1!G661,Sheet4!$F:$F,0))+INDEX(Sheet4!$G:$G,MATCH(Sheet1!H661,Sheet4!$F:$F,0))+INDEX(Sheet4!$G:$G,MATCH(Sheet1!I661,Sheet4!$F:$F,0))+INDEX(Sheet4!$G:$G,MATCH(Sheet1!J661,Sheet4!$F:$F,0)),"")</f>
        <v/>
      </c>
      <c r="AF661">
        <f si="171" t="shared"/>
        <v>0</v>
      </c>
      <c r="AH661">
        <v>638</v>
      </c>
      <c r="AI661" t="str">
        <f si="170" t="shared"/>
        <v>Ben SimmonsLandry ShametAndrew WigginsMonte MorrisKelly OubreTaurean PrinceJohn CollinsPaul MillsapJoel Embiid</v>
      </c>
      <c r="AJ661">
        <f si="172" t="shared"/>
        <v>0</v>
      </c>
      <c r="AK661">
        <f si="173" t="shared"/>
        <v>0</v>
      </c>
      <c r="AL661">
        <f si="174" t="shared"/>
        <v>0</v>
      </c>
      <c r="AM661">
        <f si="175" t="shared"/>
        <v>0</v>
      </c>
      <c r="AN661">
        <f si="176" t="shared"/>
        <v>0</v>
      </c>
      <c r="AO661">
        <f si="177" t="shared"/>
        <v>0</v>
      </c>
      <c r="AP661">
        <f si="178" t="shared"/>
        <v>0</v>
      </c>
      <c r="AQ661">
        <f si="179" t="shared"/>
        <v>0</v>
      </c>
      <c r="AR661">
        <f si="180" t="shared"/>
        <v>0</v>
      </c>
      <c r="AS661">
        <f si="181" t="shared"/>
        <v>0</v>
      </c>
      <c r="AU661" t="str">
        <f>IFERROR(VLOOKUP(C661,Results!$A$2:$B$240,2,FALSE)+VLOOKUP(D661,Results!$A$2:$B$240,2,FALSE)+VLOOKUP(E661,Results!$A$2:$B$240,2,FALSE)+VLOOKUP(F661,Results!$A$2:$B$240,2,FALSE)+VLOOKUP(G661,Results!$A$2:$B$240,2,FALSE)+VLOOKUP(H661,Results!$A$2:$B$240,2,FALSE)+VLOOKUP(I661,Results!$A$2:$B$240,2,FALSE)+VLOOKUP(J661,Results!$A$2:$B$240,2,FALSE)+VLOOKUP(B661,Results!$A$2:$B$240,2,FALSE)-MIN(VLOOKUP(C661,Results!$A$2:$B$240,2,FALSE),VLOOKUP(D661,Results!$A$2:$B$240,2,FALSE),VLOOKUP(E661,Results!$A$2:$B$240,2,FALSE),VLOOKUP(F661,Results!$A$2:$B$240,2,FALSE),VLOOKUP(G661,Results!$A$2:$B$240,2,FALSE),VLOOKUP(H661,Results!$A$2:$B$240,2,FALSE),VLOOKUP(I661,Results!$A$2:$B$240,2,FALSE),VLOOKUP(J661,Results!$A$2:$B$240,2,FALSE),VLOOKUP(B661,Results!$A$2:$B$240,2,FALSE)),"")</f>
        <v/>
      </c>
    </row>
    <row customHeight="1" ht="18.75" r="662" spans="2:47" x14ac:dyDescent="0.3">
      <c r="B662" t="s">
        <v>166</v>
      </c>
      <c r="C662" t="s">
        <v>170</v>
      </c>
      <c r="D662" t="s">
        <v>172</v>
      </c>
      <c r="E662" t="s">
        <v>148</v>
      </c>
      <c r="F662" t="s">
        <v>150</v>
      </c>
      <c r="G662" t="s">
        <v>105</v>
      </c>
      <c r="H662" t="s">
        <v>92</v>
      </c>
      <c r="I662" t="s">
        <v>152</v>
      </c>
      <c r="J662" t="s">
        <v>186</v>
      </c>
      <c r="K662" t="n">
        <v>13.0</v>
      </c>
      <c r="L662" s="30">
        <f si="168" t="shared"/>
        <v>0</v>
      </c>
      <c r="M662" s="6"/>
      <c r="N662" s="35" t="str">
        <f si="169" t="shared"/>
        <v/>
      </c>
      <c r="O662" s="59">
        <f>(IF(ISNUMBER(MATCH(B662,Sheet4!$K$92:$K$101,0)),1,0)+IF(ISNUMBER(MATCH(C662,Sheet4!$K$92:$K$101,0)),1,0)+IF(ISNUMBER(MATCH(D662,Sheet4!$K$92:$K$101,0)),1,0)+IF(ISNUMBER(MATCH(E662,Sheet4!$K$92:$K$101,0)),1,0)+IF(ISNUMBER(MATCH(F662,Sheet4!$K$92:$K$101,0)),1,0)+IF(ISNUMBER(MATCH(G662,Sheet4!$K$92:$K$101,0)),1,0)+IF(ISNUMBER(MATCH(H662,Sheet4!$K$92:$K$101,0)),1,0)+IF(ISNUMBER(MATCH(I662,Sheet4!$K$92:$K$101,0)),1,0)+IF(ISNUMBER(MATCH(J662,Sheet4!$K$92:$K$101,0)),1,0))
-
(IF(ISNUMBER(MATCH(B662,Sheet4!$F$2:$F$11,0)),1,0)+IF(ISNUMBER(MATCH(C662,Sheet4!$F$2:$F$11,0)),1,0)+IF(ISNUMBER(MATCH(D662,Sheet4!$F$2:$F$11,0)),1,0)+IF(ISNUMBER(MATCH(E662,Sheet4!$F$2:$F$11,0)),1,0)+IF(ISNUMBER(MATCH(F662,Sheet4!$F$2:$F$11,0)),1,0)+IF(ISNUMBER(MATCH(G662,Sheet4!$F$2:$F$11,0)),1,0)+IF(ISNUMBER(MATCH(H662,Sheet4!$F$2:$F$11,0)),1,0)+IF(ISNUMBER(MATCH(I662,Sheet4!$F$2:$F$11,0)),1,0)+IF(ISNUMBER(MATCH(J662,Sheet4!$F$2:$F$11,0)),1,0))</f>
        <v>0</v>
      </c>
      <c r="P662" s="40" t="str">
        <f>IFERROR(INDEX(Sheet4!$G:$G,MATCH(Sheet1!B662,Sheet4!$F:$F,0))+INDEX(Sheet4!$G:$G,MATCH(Sheet1!C662,Sheet4!$F:$F,0))+INDEX(Sheet4!$G:$G,MATCH(Sheet1!D662,Sheet4!$F:$F,0))+INDEX(Sheet4!$G:$G,MATCH(Sheet1!E662,Sheet4!$F:$F,0))+INDEX(Sheet4!$G:$G,MATCH(Sheet1!F662,Sheet4!$F:$F,0))+INDEX(Sheet4!$G:$G,MATCH(Sheet1!G662,Sheet4!$F:$F,0))+INDEX(Sheet4!$G:$G,MATCH(Sheet1!H662,Sheet4!$F:$F,0))+INDEX(Sheet4!$G:$G,MATCH(Sheet1!I662,Sheet4!$F:$F,0))+INDEX(Sheet4!$G:$G,MATCH(Sheet1!J662,Sheet4!$F:$F,0)),"")</f>
        <v/>
      </c>
      <c r="AF662">
        <f si="171" t="shared"/>
        <v>0</v>
      </c>
      <c r="AH662">
        <v>639</v>
      </c>
      <c r="AI662" t="str">
        <f si="170" t="shared"/>
        <v>De'Aaron FoxIsaiah CanaanJames HardenMonte MorrisKelly OubreTaurean PrincePaul MillsapDerrick FavorsRudy Gobert</v>
      </c>
      <c r="AJ662">
        <f si="172" t="shared"/>
        <v>0</v>
      </c>
      <c r="AK662">
        <f si="173" t="shared"/>
        <v>0</v>
      </c>
      <c r="AL662">
        <f si="174" t="shared"/>
        <v>0</v>
      </c>
      <c r="AM662">
        <f si="175" t="shared"/>
        <v>0</v>
      </c>
      <c r="AN662">
        <f si="176" t="shared"/>
        <v>0</v>
      </c>
      <c r="AO662">
        <f si="177" t="shared"/>
        <v>0</v>
      </c>
      <c r="AP662">
        <f si="178" t="shared"/>
        <v>0</v>
      </c>
      <c r="AQ662">
        <f si="179" t="shared"/>
        <v>0</v>
      </c>
      <c r="AR662">
        <f si="180" t="shared"/>
        <v>0</v>
      </c>
      <c r="AS662">
        <f si="181" t="shared"/>
        <v>0</v>
      </c>
      <c r="AU662" t="str">
        <f>IFERROR(VLOOKUP(C662,Results!$A$2:$B$240,2,FALSE)+VLOOKUP(D662,Results!$A$2:$B$240,2,FALSE)+VLOOKUP(E662,Results!$A$2:$B$240,2,FALSE)+VLOOKUP(F662,Results!$A$2:$B$240,2,FALSE)+VLOOKUP(G662,Results!$A$2:$B$240,2,FALSE)+VLOOKUP(H662,Results!$A$2:$B$240,2,FALSE)+VLOOKUP(I662,Results!$A$2:$B$240,2,FALSE)+VLOOKUP(J662,Results!$A$2:$B$240,2,FALSE)+VLOOKUP(B662,Results!$A$2:$B$240,2,FALSE)-MIN(VLOOKUP(C662,Results!$A$2:$B$240,2,FALSE),VLOOKUP(D662,Results!$A$2:$B$240,2,FALSE),VLOOKUP(E662,Results!$A$2:$B$240,2,FALSE),VLOOKUP(F662,Results!$A$2:$B$240,2,FALSE),VLOOKUP(G662,Results!$A$2:$B$240,2,FALSE),VLOOKUP(H662,Results!$A$2:$B$240,2,FALSE),VLOOKUP(I662,Results!$A$2:$B$240,2,FALSE),VLOOKUP(J662,Results!$A$2:$B$240,2,FALSE),VLOOKUP(B662,Results!$A$2:$B$240,2,FALSE)),"")</f>
        <v/>
      </c>
    </row>
    <row customHeight="1" ht="18.75" r="663" spans="2:47" x14ac:dyDescent="0.3">
      <c r="B663" t="s">
        <v>166</v>
      </c>
      <c r="C663" t="s">
        <v>108</v>
      </c>
      <c r="D663" t="s">
        <v>99</v>
      </c>
      <c r="E663" t="s">
        <v>146</v>
      </c>
      <c r="F663" t="s">
        <v>177</v>
      </c>
      <c r="G663" t="s">
        <v>159</v>
      </c>
      <c r="H663" t="s">
        <v>181</v>
      </c>
      <c r="I663" t="s">
        <v>183</v>
      </c>
      <c r="J663" t="s">
        <v>186</v>
      </c>
      <c r="K663" t="n">
        <v>13.0</v>
      </c>
      <c r="L663" s="30">
        <f si="168" t="shared"/>
        <v>0</v>
      </c>
      <c r="M663" s="6"/>
      <c r="N663" s="35" t="str">
        <f si="169" t="shared"/>
        <v/>
      </c>
      <c r="O663" s="59">
        <f>(IF(ISNUMBER(MATCH(B663,Sheet4!$K$92:$K$101,0)),1,0)+IF(ISNUMBER(MATCH(C663,Sheet4!$K$92:$K$101,0)),1,0)+IF(ISNUMBER(MATCH(D663,Sheet4!$K$92:$K$101,0)),1,0)+IF(ISNUMBER(MATCH(E663,Sheet4!$K$92:$K$101,0)),1,0)+IF(ISNUMBER(MATCH(F663,Sheet4!$K$92:$K$101,0)),1,0)+IF(ISNUMBER(MATCH(G663,Sheet4!$K$92:$K$101,0)),1,0)+IF(ISNUMBER(MATCH(H663,Sheet4!$K$92:$K$101,0)),1,0)+IF(ISNUMBER(MATCH(I663,Sheet4!$K$92:$K$101,0)),1,0)+IF(ISNUMBER(MATCH(J663,Sheet4!$K$92:$K$101,0)),1,0))
-
(IF(ISNUMBER(MATCH(B663,Sheet4!$F$2:$F$11,0)),1,0)+IF(ISNUMBER(MATCH(C663,Sheet4!$F$2:$F$11,0)),1,0)+IF(ISNUMBER(MATCH(D663,Sheet4!$F$2:$F$11,0)),1,0)+IF(ISNUMBER(MATCH(E663,Sheet4!$F$2:$F$11,0)),1,0)+IF(ISNUMBER(MATCH(F663,Sheet4!$F$2:$F$11,0)),1,0)+IF(ISNUMBER(MATCH(G663,Sheet4!$F$2:$F$11,0)),1,0)+IF(ISNUMBER(MATCH(H663,Sheet4!$F$2:$F$11,0)),1,0)+IF(ISNUMBER(MATCH(I663,Sheet4!$F$2:$F$11,0)),1,0)+IF(ISNUMBER(MATCH(J663,Sheet4!$F$2:$F$11,0)),1,0))</f>
        <v>0</v>
      </c>
      <c r="P663" s="40" t="str">
        <f>IFERROR(INDEX(Sheet4!$G:$G,MATCH(Sheet1!B663,Sheet4!$F:$F,0))+INDEX(Sheet4!$G:$G,MATCH(Sheet1!C663,Sheet4!$F:$F,0))+INDEX(Sheet4!$G:$G,MATCH(Sheet1!D663,Sheet4!$F:$F,0))+INDEX(Sheet4!$G:$G,MATCH(Sheet1!E663,Sheet4!$F:$F,0))+INDEX(Sheet4!$G:$G,MATCH(Sheet1!F663,Sheet4!$F:$F,0))+INDEX(Sheet4!$G:$G,MATCH(Sheet1!G663,Sheet4!$F:$F,0))+INDEX(Sheet4!$G:$G,MATCH(Sheet1!H663,Sheet4!$F:$F,0))+INDEX(Sheet4!$G:$G,MATCH(Sheet1!I663,Sheet4!$F:$F,0))+INDEX(Sheet4!$G:$G,MATCH(Sheet1!J663,Sheet4!$F:$F,0)),"")</f>
        <v/>
      </c>
      <c r="AF663">
        <f si="171" t="shared"/>
        <v>0</v>
      </c>
      <c r="AH663">
        <v>640</v>
      </c>
      <c r="AI663" t="str">
        <f si="170" t="shared"/>
        <v>Ben SimmonsDe'Aaron FoxJimmy ButlerMonte MorrisTaurean PrinceGerald GreenPaul MillsapDerrick FavorsKarl-Anthony Towns</v>
      </c>
      <c r="AJ663">
        <f si="172" t="shared"/>
        <v>0</v>
      </c>
      <c r="AK663">
        <f si="173" t="shared"/>
        <v>0</v>
      </c>
      <c r="AL663">
        <f si="174" t="shared"/>
        <v>0</v>
      </c>
      <c r="AM663">
        <f si="175" t="shared"/>
        <v>0</v>
      </c>
      <c r="AN663">
        <f si="176" t="shared"/>
        <v>0</v>
      </c>
      <c r="AO663">
        <f si="177" t="shared"/>
        <v>0</v>
      </c>
      <c r="AP663">
        <f si="178" t="shared"/>
        <v>0</v>
      </c>
      <c r="AQ663">
        <f si="179" t="shared"/>
        <v>0</v>
      </c>
      <c r="AR663">
        <f si="180" t="shared"/>
        <v>0</v>
      </c>
      <c r="AS663">
        <f si="181" t="shared"/>
        <v>0</v>
      </c>
      <c r="AU663" t="str">
        <f>IFERROR(VLOOKUP(C663,Results!$A$2:$B$240,2,FALSE)+VLOOKUP(D663,Results!$A$2:$B$240,2,FALSE)+VLOOKUP(E663,Results!$A$2:$B$240,2,FALSE)+VLOOKUP(F663,Results!$A$2:$B$240,2,FALSE)+VLOOKUP(G663,Results!$A$2:$B$240,2,FALSE)+VLOOKUP(H663,Results!$A$2:$B$240,2,FALSE)+VLOOKUP(I663,Results!$A$2:$B$240,2,FALSE)+VLOOKUP(J663,Results!$A$2:$B$240,2,FALSE)+VLOOKUP(B663,Results!$A$2:$B$240,2,FALSE)-MIN(VLOOKUP(C663,Results!$A$2:$B$240,2,FALSE),VLOOKUP(D663,Results!$A$2:$B$240,2,FALSE),VLOOKUP(E663,Results!$A$2:$B$240,2,FALSE),VLOOKUP(F663,Results!$A$2:$B$240,2,FALSE),VLOOKUP(G663,Results!$A$2:$B$240,2,FALSE),VLOOKUP(H663,Results!$A$2:$B$240,2,FALSE),VLOOKUP(I663,Results!$A$2:$B$240,2,FALSE),VLOOKUP(J663,Results!$A$2:$B$240,2,FALSE),VLOOKUP(B663,Results!$A$2:$B$240,2,FALSE)),"")</f>
        <v/>
      </c>
    </row>
    <row customHeight="1" ht="18.75" r="664" spans="2:47" x14ac:dyDescent="0.3">
      <c r="B664" t="s">
        <v>166</v>
      </c>
      <c r="C664" t="s">
        <v>171</v>
      </c>
      <c r="D664" t="s">
        <v>173</v>
      </c>
      <c r="E664" t="s">
        <v>146</v>
      </c>
      <c r="F664" t="s">
        <v>150</v>
      </c>
      <c r="G664" t="s">
        <v>179</v>
      </c>
      <c r="H664" t="s">
        <v>92</v>
      </c>
      <c r="I664" t="s">
        <v>183</v>
      </c>
      <c r="J664" t="s">
        <v>188</v>
      </c>
      <c r="K664" t="n">
        <v>13.0</v>
      </c>
      <c r="L664" s="30">
        <f ref="L664:L727" si="182" t="shared">AS664</f>
        <v>0</v>
      </c>
      <c r="M664" s="6"/>
      <c r="N664" s="35" t="str">
        <f ref="N664:N727" si="183" t="shared">AU664</f>
        <v/>
      </c>
      <c r="O664" s="59">
        <f>(IF(ISNUMBER(MATCH(B664,Sheet4!$K$92:$K$101,0)),1,0)+IF(ISNUMBER(MATCH(C664,Sheet4!$K$92:$K$101,0)),1,0)+IF(ISNUMBER(MATCH(D664,Sheet4!$K$92:$K$101,0)),1,0)+IF(ISNUMBER(MATCH(E664,Sheet4!$K$92:$K$101,0)),1,0)+IF(ISNUMBER(MATCH(F664,Sheet4!$K$92:$K$101,0)),1,0)+IF(ISNUMBER(MATCH(G664,Sheet4!$K$92:$K$101,0)),1,0)+IF(ISNUMBER(MATCH(H664,Sheet4!$K$92:$K$101,0)),1,0)+IF(ISNUMBER(MATCH(I664,Sheet4!$K$92:$K$101,0)),1,0)+IF(ISNUMBER(MATCH(J664,Sheet4!$K$92:$K$101,0)),1,0))
-
(IF(ISNUMBER(MATCH(B664,Sheet4!$F$2:$F$11,0)),1,0)+IF(ISNUMBER(MATCH(C664,Sheet4!$F$2:$F$11,0)),1,0)+IF(ISNUMBER(MATCH(D664,Sheet4!$F$2:$F$11,0)),1,0)+IF(ISNUMBER(MATCH(E664,Sheet4!$F$2:$F$11,0)),1,0)+IF(ISNUMBER(MATCH(F664,Sheet4!$F$2:$F$11,0)),1,0)+IF(ISNUMBER(MATCH(G664,Sheet4!$F$2:$F$11,0)),1,0)+IF(ISNUMBER(MATCH(H664,Sheet4!$F$2:$F$11,0)),1,0)+IF(ISNUMBER(MATCH(I664,Sheet4!$F$2:$F$11,0)),1,0)+IF(ISNUMBER(MATCH(J664,Sheet4!$F$2:$F$11,0)),1,0))</f>
        <v>0</v>
      </c>
      <c r="P664" s="40" t="str">
        <f>IFERROR(INDEX(Sheet4!$G:$G,MATCH(Sheet1!B664,Sheet4!$F:$F,0))+INDEX(Sheet4!$G:$G,MATCH(Sheet1!C664,Sheet4!$F:$F,0))+INDEX(Sheet4!$G:$G,MATCH(Sheet1!D664,Sheet4!$F:$F,0))+INDEX(Sheet4!$G:$G,MATCH(Sheet1!E664,Sheet4!$F:$F,0))+INDEX(Sheet4!$G:$G,MATCH(Sheet1!F664,Sheet4!$F:$F,0))+INDEX(Sheet4!$G:$G,MATCH(Sheet1!G664,Sheet4!$F:$F,0))+INDEX(Sheet4!$G:$G,MATCH(Sheet1!H664,Sheet4!$F:$F,0))+INDEX(Sheet4!$G:$G,MATCH(Sheet1!I664,Sheet4!$F:$F,0))+INDEX(Sheet4!$G:$G,MATCH(Sheet1!J664,Sheet4!$F:$F,0)),"")</f>
        <v/>
      </c>
      <c r="AF664">
        <f si="171" t="shared"/>
        <v>0</v>
      </c>
      <c r="AH664">
        <v>641</v>
      </c>
      <c r="AI664" t="str">
        <f ref="AI664:AI727" si="184" t="shared">CONCATENATE(B664,C664,D664,E664,F664,G664,H664,I664,J664)</f>
        <v>Trae YoungIsaiah CanaanJimmy ButlerBuddy HieldWill BartonCorey BrewerMarvin BagleyJosh JacksonJoel Embiid</v>
      </c>
      <c r="AJ664">
        <f si="172" t="shared"/>
        <v>0</v>
      </c>
      <c r="AK664">
        <f si="173" t="shared"/>
        <v>0</v>
      </c>
      <c r="AL664">
        <f si="174" t="shared"/>
        <v>0</v>
      </c>
      <c r="AM664">
        <f si="175" t="shared"/>
        <v>0</v>
      </c>
      <c r="AN664">
        <f si="176" t="shared"/>
        <v>0</v>
      </c>
      <c r="AO664">
        <f si="177" t="shared"/>
        <v>0</v>
      </c>
      <c r="AP664">
        <f si="178" t="shared"/>
        <v>0</v>
      </c>
      <c r="AQ664">
        <f si="179" t="shared"/>
        <v>0</v>
      </c>
      <c r="AR664">
        <f si="180" t="shared"/>
        <v>0</v>
      </c>
      <c r="AS664">
        <f si="181" t="shared"/>
        <v>0</v>
      </c>
      <c r="AU664" t="str">
        <f>IFERROR(VLOOKUP(C664,Results!$A$2:$B$240,2,FALSE)+VLOOKUP(D664,Results!$A$2:$B$240,2,FALSE)+VLOOKUP(E664,Results!$A$2:$B$240,2,FALSE)+VLOOKUP(F664,Results!$A$2:$B$240,2,FALSE)+VLOOKUP(G664,Results!$A$2:$B$240,2,FALSE)+VLOOKUP(H664,Results!$A$2:$B$240,2,FALSE)+VLOOKUP(I664,Results!$A$2:$B$240,2,FALSE)+VLOOKUP(J664,Results!$A$2:$B$240,2,FALSE)+VLOOKUP(B664,Results!$A$2:$B$240,2,FALSE)-MIN(VLOOKUP(C664,Results!$A$2:$B$240,2,FALSE),VLOOKUP(D664,Results!$A$2:$B$240,2,FALSE),VLOOKUP(E664,Results!$A$2:$B$240,2,FALSE),VLOOKUP(F664,Results!$A$2:$B$240,2,FALSE),VLOOKUP(G664,Results!$A$2:$B$240,2,FALSE),VLOOKUP(H664,Results!$A$2:$B$240,2,FALSE),VLOOKUP(I664,Results!$A$2:$B$240,2,FALSE),VLOOKUP(J664,Results!$A$2:$B$240,2,FALSE),VLOOKUP(B664,Results!$A$2:$B$240,2,FALSE)),"")</f>
        <v/>
      </c>
    </row>
    <row customHeight="1" ht="18.75" r="665" spans="2:47" x14ac:dyDescent="0.3">
      <c r="B665" t="s">
        <v>166</v>
      </c>
      <c r="C665" t="s">
        <v>171</v>
      </c>
      <c r="D665" t="s">
        <v>172</v>
      </c>
      <c r="E665" t="s">
        <v>89</v>
      </c>
      <c r="F665" t="s">
        <v>177</v>
      </c>
      <c r="G665" t="s">
        <v>100</v>
      </c>
      <c r="H665" t="s">
        <v>153</v>
      </c>
      <c r="I665" t="s">
        <v>181</v>
      </c>
      <c r="J665" t="s">
        <v>187</v>
      </c>
      <c r="K665" t="n">
        <v>13.0</v>
      </c>
      <c r="L665" s="30">
        <f si="182" t="shared"/>
        <v>0</v>
      </c>
      <c r="M665" s="6"/>
      <c r="N665" s="35" t="str">
        <f si="183" t="shared"/>
        <v/>
      </c>
      <c r="O665" s="59">
        <f>(IF(ISNUMBER(MATCH(B665,Sheet4!$K$92:$K$101,0)),1,0)+IF(ISNUMBER(MATCH(C665,Sheet4!$K$92:$K$101,0)),1,0)+IF(ISNUMBER(MATCH(D665,Sheet4!$K$92:$K$101,0)),1,0)+IF(ISNUMBER(MATCH(E665,Sheet4!$K$92:$K$101,0)),1,0)+IF(ISNUMBER(MATCH(F665,Sheet4!$K$92:$K$101,0)),1,0)+IF(ISNUMBER(MATCH(G665,Sheet4!$K$92:$K$101,0)),1,0)+IF(ISNUMBER(MATCH(H665,Sheet4!$K$92:$K$101,0)),1,0)+IF(ISNUMBER(MATCH(I665,Sheet4!$K$92:$K$101,0)),1,0)+IF(ISNUMBER(MATCH(J665,Sheet4!$K$92:$K$101,0)),1,0))
-
(IF(ISNUMBER(MATCH(B665,Sheet4!$F$2:$F$11,0)),1,0)+IF(ISNUMBER(MATCH(C665,Sheet4!$F$2:$F$11,0)),1,0)+IF(ISNUMBER(MATCH(D665,Sheet4!$F$2:$F$11,0)),1,0)+IF(ISNUMBER(MATCH(E665,Sheet4!$F$2:$F$11,0)),1,0)+IF(ISNUMBER(MATCH(F665,Sheet4!$F$2:$F$11,0)),1,0)+IF(ISNUMBER(MATCH(G665,Sheet4!$F$2:$F$11,0)),1,0)+IF(ISNUMBER(MATCH(H665,Sheet4!$F$2:$F$11,0)),1,0)+IF(ISNUMBER(MATCH(I665,Sheet4!$F$2:$F$11,0)),1,0)+IF(ISNUMBER(MATCH(J665,Sheet4!$F$2:$F$11,0)),1,0))</f>
        <v>0</v>
      </c>
      <c r="P665" s="40" t="str">
        <f>IFERROR(INDEX(Sheet4!$G:$G,MATCH(Sheet1!B665,Sheet4!$F:$F,0))+INDEX(Sheet4!$G:$G,MATCH(Sheet1!C665,Sheet4!$F:$F,0))+INDEX(Sheet4!$G:$G,MATCH(Sheet1!D665,Sheet4!$F:$F,0))+INDEX(Sheet4!$G:$G,MATCH(Sheet1!E665,Sheet4!$F:$F,0))+INDEX(Sheet4!$G:$G,MATCH(Sheet1!F665,Sheet4!$F:$F,0))+INDEX(Sheet4!$G:$G,MATCH(Sheet1!G665,Sheet4!$F:$F,0))+INDEX(Sheet4!$G:$G,MATCH(Sheet1!H665,Sheet4!$F:$F,0))+INDEX(Sheet4!$G:$G,MATCH(Sheet1!I665,Sheet4!$F:$F,0))+INDEX(Sheet4!$G:$G,MATCH(Sheet1!J665,Sheet4!$F:$F,0)),"")</f>
        <v/>
      </c>
      <c r="AF665">
        <f ref="AF665:AF728" si="185" t="shared">IF(A665="✓",AF664+1,AF664)</f>
        <v>0</v>
      </c>
      <c r="AH665">
        <v>642</v>
      </c>
      <c r="AI665" t="str">
        <f si="184" t="shared"/>
        <v>De'Aaron FoxIsaiah CanaanDevin BookerJimmy ButlerKelly OubreMikal BridgesKenneth FariedPaul MillsapDeandre Ayton</v>
      </c>
      <c r="AJ665">
        <f ref="AJ665:AJ728" si="186" t="shared">IF(ISNUMBER(SEARCH(B665,VLOOKUP($AH$20,$AH$24:$AI$2023,2,FALSE))),1,0)</f>
        <v>0</v>
      </c>
      <c r="AK665">
        <f ref="AK665:AK728" si="187" t="shared">IF(ISNUMBER(SEARCH(C665,VLOOKUP($AH$20,$AH$24:$AI$2023,2,FALSE))),1,0)</f>
        <v>0</v>
      </c>
      <c r="AL665">
        <f ref="AL665:AL728" si="188" t="shared">IF(ISNUMBER(SEARCH(D665,VLOOKUP($AH$20,$AH$24:$AI$2023,2,FALSE))),1,0)</f>
        <v>0</v>
      </c>
      <c r="AM665">
        <f ref="AM665:AM728" si="189" t="shared">IF(ISNUMBER(SEARCH(E665,VLOOKUP($AH$20,$AH$24:$AI$2023,2,FALSE))),1,0)</f>
        <v>0</v>
      </c>
      <c r="AN665">
        <f ref="AN665:AN728" si="190" t="shared">IF(ISNUMBER(SEARCH(F665,VLOOKUP($AH$20,$AH$24:$AI$2023,2,FALSE))),1,0)</f>
        <v>0</v>
      </c>
      <c r="AO665">
        <f ref="AO665:AO728" si="191" t="shared">IF(ISNUMBER(SEARCH(G665,VLOOKUP($AH$20,$AH$24:$AI$2023,2,FALSE))),1,0)</f>
        <v>0</v>
      </c>
      <c r="AP665">
        <f ref="AP665:AP728" si="192" t="shared">IF(ISNUMBER(SEARCH(H665,VLOOKUP($AH$20,$AH$24:$AI$2023,2,FALSE))),1,0)</f>
        <v>0</v>
      </c>
      <c r="AQ665">
        <f ref="AQ665:AQ728" si="193" t="shared">IF(ISNUMBER(SEARCH(I665,VLOOKUP($AH$20,$AH$24:$AI$2023,2,FALSE))),1,0)</f>
        <v>0</v>
      </c>
      <c r="AR665">
        <f ref="AR665:AR728" si="194" t="shared">IF(ISNUMBER(SEARCH(J665,VLOOKUP($AH$20,$AH$24:$AI$2023,2,FALSE))),1,0)</f>
        <v>0</v>
      </c>
      <c r="AS665">
        <f ref="AS665:AS728" si="195" t="shared">SUM(AJ665:AR665)</f>
        <v>0</v>
      </c>
      <c r="AU665" t="str">
        <f>IFERROR(VLOOKUP(C665,Results!$A$2:$B$240,2,FALSE)+VLOOKUP(D665,Results!$A$2:$B$240,2,FALSE)+VLOOKUP(E665,Results!$A$2:$B$240,2,FALSE)+VLOOKUP(F665,Results!$A$2:$B$240,2,FALSE)+VLOOKUP(G665,Results!$A$2:$B$240,2,FALSE)+VLOOKUP(H665,Results!$A$2:$B$240,2,FALSE)+VLOOKUP(I665,Results!$A$2:$B$240,2,FALSE)+VLOOKUP(J665,Results!$A$2:$B$240,2,FALSE)+VLOOKUP(B665,Results!$A$2:$B$240,2,FALSE)-MIN(VLOOKUP(C665,Results!$A$2:$B$240,2,FALSE),VLOOKUP(D665,Results!$A$2:$B$240,2,FALSE),VLOOKUP(E665,Results!$A$2:$B$240,2,FALSE),VLOOKUP(F665,Results!$A$2:$B$240,2,FALSE),VLOOKUP(G665,Results!$A$2:$B$240,2,FALSE),VLOOKUP(H665,Results!$A$2:$B$240,2,FALSE),VLOOKUP(I665,Results!$A$2:$B$240,2,FALSE),VLOOKUP(J665,Results!$A$2:$B$240,2,FALSE),VLOOKUP(B665,Results!$A$2:$B$240,2,FALSE)),"")</f>
        <v/>
      </c>
    </row>
    <row customHeight="1" ht="18.75" r="666" spans="2:47" x14ac:dyDescent="0.3">
      <c r="B666" t="s">
        <v>167</v>
      </c>
      <c r="C666" t="s">
        <v>170</v>
      </c>
      <c r="D666" t="s">
        <v>145</v>
      </c>
      <c r="E666" t="s">
        <v>146</v>
      </c>
      <c r="F666" t="s">
        <v>177</v>
      </c>
      <c r="G666" t="s">
        <v>96</v>
      </c>
      <c r="H666" t="s">
        <v>92</v>
      </c>
      <c r="I666" t="s">
        <v>183</v>
      </c>
      <c r="J666" t="s">
        <v>98</v>
      </c>
      <c r="K666" t="n">
        <v>13.0</v>
      </c>
      <c r="L666" s="30">
        <f si="182" t="shared"/>
        <v>0</v>
      </c>
      <c r="M666" s="6"/>
      <c r="N666" s="35" t="str">
        <f si="183" t="shared"/>
        <v/>
      </c>
      <c r="O666" s="59">
        <f>(IF(ISNUMBER(MATCH(B666,Sheet4!$K$92:$K$101,0)),1,0)+IF(ISNUMBER(MATCH(C666,Sheet4!$K$92:$K$101,0)),1,0)+IF(ISNUMBER(MATCH(D666,Sheet4!$K$92:$K$101,0)),1,0)+IF(ISNUMBER(MATCH(E666,Sheet4!$K$92:$K$101,0)),1,0)+IF(ISNUMBER(MATCH(F666,Sheet4!$K$92:$K$101,0)),1,0)+IF(ISNUMBER(MATCH(G666,Sheet4!$K$92:$K$101,0)),1,0)+IF(ISNUMBER(MATCH(H666,Sheet4!$K$92:$K$101,0)),1,0)+IF(ISNUMBER(MATCH(I666,Sheet4!$K$92:$K$101,0)),1,0)+IF(ISNUMBER(MATCH(J666,Sheet4!$K$92:$K$101,0)),1,0))
-
(IF(ISNUMBER(MATCH(B666,Sheet4!$F$2:$F$11,0)),1,0)+IF(ISNUMBER(MATCH(C666,Sheet4!$F$2:$F$11,0)),1,0)+IF(ISNUMBER(MATCH(D666,Sheet4!$F$2:$F$11,0)),1,0)+IF(ISNUMBER(MATCH(E666,Sheet4!$F$2:$F$11,0)),1,0)+IF(ISNUMBER(MATCH(F666,Sheet4!$F$2:$F$11,0)),1,0)+IF(ISNUMBER(MATCH(G666,Sheet4!$F$2:$F$11,0)),1,0)+IF(ISNUMBER(MATCH(H666,Sheet4!$F$2:$F$11,0)),1,0)+IF(ISNUMBER(MATCH(I666,Sheet4!$F$2:$F$11,0)),1,0)+IF(ISNUMBER(MATCH(J666,Sheet4!$F$2:$F$11,0)),1,0))</f>
        <v>0</v>
      </c>
      <c r="P666" s="40" t="str">
        <f>IFERROR(INDEX(Sheet4!$G:$G,MATCH(Sheet1!B666,Sheet4!$F:$F,0))+INDEX(Sheet4!$G:$G,MATCH(Sheet1!C666,Sheet4!$F:$F,0))+INDEX(Sheet4!$G:$G,MATCH(Sheet1!D666,Sheet4!$F:$F,0))+INDEX(Sheet4!$G:$G,MATCH(Sheet1!E666,Sheet4!$F:$F,0))+INDEX(Sheet4!$G:$G,MATCH(Sheet1!F666,Sheet4!$F:$F,0))+INDEX(Sheet4!$G:$G,MATCH(Sheet1!G666,Sheet4!$F:$F,0))+INDEX(Sheet4!$G:$G,MATCH(Sheet1!H666,Sheet4!$F:$F,0))+INDEX(Sheet4!$G:$G,MATCH(Sheet1!I666,Sheet4!$F:$F,0))+INDEX(Sheet4!$G:$G,MATCH(Sheet1!J666,Sheet4!$F:$F,0)),"")</f>
        <v/>
      </c>
      <c r="AF666">
        <f si="185" t="shared"/>
        <v>0</v>
      </c>
      <c r="AH666">
        <v>643</v>
      </c>
      <c r="AI666" t="str">
        <f si="184" t="shared"/>
        <v>Ben SimmonsJeremy LinJimmy ButlerTorrey CraigWill BartonKelly OubreJohn CollinsPaul MillsapRudy Gobert</v>
      </c>
      <c r="AJ666">
        <f si="186" t="shared"/>
        <v>0</v>
      </c>
      <c r="AK666">
        <f si="187" t="shared"/>
        <v>0</v>
      </c>
      <c r="AL666">
        <f si="188" t="shared"/>
        <v>0</v>
      </c>
      <c r="AM666">
        <f si="189" t="shared"/>
        <v>0</v>
      </c>
      <c r="AN666">
        <f si="190" t="shared"/>
        <v>0</v>
      </c>
      <c r="AO666">
        <f si="191" t="shared"/>
        <v>0</v>
      </c>
      <c r="AP666">
        <f si="192" t="shared"/>
        <v>0</v>
      </c>
      <c r="AQ666">
        <f si="193" t="shared"/>
        <v>0</v>
      </c>
      <c r="AR666">
        <f si="194" t="shared"/>
        <v>0</v>
      </c>
      <c r="AS666">
        <f si="195" t="shared"/>
        <v>0</v>
      </c>
      <c r="AU666" t="str">
        <f>IFERROR(VLOOKUP(C666,Results!$A$2:$B$240,2,FALSE)+VLOOKUP(D666,Results!$A$2:$B$240,2,FALSE)+VLOOKUP(E666,Results!$A$2:$B$240,2,FALSE)+VLOOKUP(F666,Results!$A$2:$B$240,2,FALSE)+VLOOKUP(G666,Results!$A$2:$B$240,2,FALSE)+VLOOKUP(H666,Results!$A$2:$B$240,2,FALSE)+VLOOKUP(I666,Results!$A$2:$B$240,2,FALSE)+VLOOKUP(J666,Results!$A$2:$B$240,2,FALSE)+VLOOKUP(B666,Results!$A$2:$B$240,2,FALSE)-MIN(VLOOKUP(C666,Results!$A$2:$B$240,2,FALSE),VLOOKUP(D666,Results!$A$2:$B$240,2,FALSE),VLOOKUP(E666,Results!$A$2:$B$240,2,FALSE),VLOOKUP(F666,Results!$A$2:$B$240,2,FALSE),VLOOKUP(G666,Results!$A$2:$B$240,2,FALSE),VLOOKUP(H666,Results!$A$2:$B$240,2,FALSE),VLOOKUP(I666,Results!$A$2:$B$240,2,FALSE),VLOOKUP(J666,Results!$A$2:$B$240,2,FALSE),VLOOKUP(B666,Results!$A$2:$B$240,2,FALSE)),"")</f>
        <v/>
      </c>
    </row>
    <row customHeight="1" ht="18.75" r="667" spans="2:47" x14ac:dyDescent="0.3">
      <c r="B667" t="s">
        <v>166</v>
      </c>
      <c r="C667" t="s">
        <v>170</v>
      </c>
      <c r="D667" t="s">
        <v>145</v>
      </c>
      <c r="E667" t="s">
        <v>146</v>
      </c>
      <c r="F667" t="s">
        <v>177</v>
      </c>
      <c r="G667" t="s">
        <v>109</v>
      </c>
      <c r="H667" t="s">
        <v>181</v>
      </c>
      <c r="I667" t="s">
        <v>152</v>
      </c>
      <c r="J667" t="s">
        <v>187</v>
      </c>
      <c r="K667" t="n">
        <v>13.0</v>
      </c>
      <c r="L667" s="30">
        <f si="182" t="shared"/>
        <v>0</v>
      </c>
      <c r="M667" s="6"/>
      <c r="N667" s="35" t="str">
        <f si="183" t="shared"/>
        <v/>
      </c>
      <c r="O667" s="59">
        <f>(IF(ISNUMBER(MATCH(B667,Sheet4!$K$92:$K$101,0)),1,0)+IF(ISNUMBER(MATCH(C667,Sheet4!$K$92:$K$101,0)),1,0)+IF(ISNUMBER(MATCH(D667,Sheet4!$K$92:$K$101,0)),1,0)+IF(ISNUMBER(MATCH(E667,Sheet4!$K$92:$K$101,0)),1,0)+IF(ISNUMBER(MATCH(F667,Sheet4!$K$92:$K$101,0)),1,0)+IF(ISNUMBER(MATCH(G667,Sheet4!$K$92:$K$101,0)),1,0)+IF(ISNUMBER(MATCH(H667,Sheet4!$K$92:$K$101,0)),1,0)+IF(ISNUMBER(MATCH(I667,Sheet4!$K$92:$K$101,0)),1,0)+IF(ISNUMBER(MATCH(J667,Sheet4!$K$92:$K$101,0)),1,0))
-
(IF(ISNUMBER(MATCH(B667,Sheet4!$F$2:$F$11,0)),1,0)+IF(ISNUMBER(MATCH(C667,Sheet4!$F$2:$F$11,0)),1,0)+IF(ISNUMBER(MATCH(D667,Sheet4!$F$2:$F$11,0)),1,0)+IF(ISNUMBER(MATCH(E667,Sheet4!$F$2:$F$11,0)),1,0)+IF(ISNUMBER(MATCH(F667,Sheet4!$F$2:$F$11,0)),1,0)+IF(ISNUMBER(MATCH(G667,Sheet4!$F$2:$F$11,0)),1,0)+IF(ISNUMBER(MATCH(H667,Sheet4!$F$2:$F$11,0)),1,0)+IF(ISNUMBER(MATCH(I667,Sheet4!$F$2:$F$11,0)),1,0)+IF(ISNUMBER(MATCH(J667,Sheet4!$F$2:$F$11,0)),1,0))</f>
        <v>0</v>
      </c>
      <c r="P667" s="40" t="str">
        <f>IFERROR(INDEX(Sheet4!$G:$G,MATCH(Sheet1!B667,Sheet4!$F:$F,0))+INDEX(Sheet4!$G:$G,MATCH(Sheet1!C667,Sheet4!$F:$F,0))+INDEX(Sheet4!$G:$G,MATCH(Sheet1!D667,Sheet4!$F:$F,0))+INDEX(Sheet4!$G:$G,MATCH(Sheet1!E667,Sheet4!$F:$F,0))+INDEX(Sheet4!$G:$G,MATCH(Sheet1!F667,Sheet4!$F:$F,0))+INDEX(Sheet4!$G:$G,MATCH(Sheet1!G667,Sheet4!$F:$F,0))+INDEX(Sheet4!$G:$G,MATCH(Sheet1!H667,Sheet4!$F:$F,0))+INDEX(Sheet4!$G:$G,MATCH(Sheet1!I667,Sheet4!$F:$F,0))+INDEX(Sheet4!$G:$G,MATCH(Sheet1!J667,Sheet4!$F:$F,0)),"")</f>
        <v/>
      </c>
      <c r="AF667">
        <f si="185" t="shared"/>
        <v>0</v>
      </c>
      <c r="AH667">
        <v>644</v>
      </c>
      <c r="AI667" t="str">
        <f si="184" t="shared"/>
        <v>De'Aaron FoxRicky RubioDevin BookerMonte MorrisKelly OubreRoyce O'NealeKenneth FariedJosh JacksonRudy Gobert</v>
      </c>
      <c r="AJ667">
        <f si="186" t="shared"/>
        <v>0</v>
      </c>
      <c r="AK667">
        <f si="187" t="shared"/>
        <v>0</v>
      </c>
      <c r="AL667">
        <f si="188" t="shared"/>
        <v>0</v>
      </c>
      <c r="AM667">
        <f si="189" t="shared"/>
        <v>0</v>
      </c>
      <c r="AN667">
        <f si="190" t="shared"/>
        <v>0</v>
      </c>
      <c r="AO667">
        <f si="191" t="shared"/>
        <v>0</v>
      </c>
      <c r="AP667">
        <f si="192" t="shared"/>
        <v>0</v>
      </c>
      <c r="AQ667">
        <f si="193" t="shared"/>
        <v>0</v>
      </c>
      <c r="AR667">
        <f si="194" t="shared"/>
        <v>0</v>
      </c>
      <c r="AS667">
        <f si="195" t="shared"/>
        <v>0</v>
      </c>
      <c r="AU667" t="str">
        <f>IFERROR(VLOOKUP(C667,Results!$A$2:$B$240,2,FALSE)+VLOOKUP(D667,Results!$A$2:$B$240,2,FALSE)+VLOOKUP(E667,Results!$A$2:$B$240,2,FALSE)+VLOOKUP(F667,Results!$A$2:$B$240,2,FALSE)+VLOOKUP(G667,Results!$A$2:$B$240,2,FALSE)+VLOOKUP(H667,Results!$A$2:$B$240,2,FALSE)+VLOOKUP(I667,Results!$A$2:$B$240,2,FALSE)+VLOOKUP(J667,Results!$A$2:$B$240,2,FALSE)+VLOOKUP(B667,Results!$A$2:$B$240,2,FALSE)-MIN(VLOOKUP(C667,Results!$A$2:$B$240,2,FALSE),VLOOKUP(D667,Results!$A$2:$B$240,2,FALSE),VLOOKUP(E667,Results!$A$2:$B$240,2,FALSE),VLOOKUP(F667,Results!$A$2:$B$240,2,FALSE),VLOOKUP(G667,Results!$A$2:$B$240,2,FALSE),VLOOKUP(H667,Results!$A$2:$B$240,2,FALSE),VLOOKUP(I667,Results!$A$2:$B$240,2,FALSE),VLOOKUP(J667,Results!$A$2:$B$240,2,FALSE),VLOOKUP(B667,Results!$A$2:$B$240,2,FALSE)),"")</f>
        <v/>
      </c>
    </row>
    <row customHeight="1" ht="18.75" r="668" spans="2:47" x14ac:dyDescent="0.3">
      <c r="B668" t="s">
        <v>166</v>
      </c>
      <c r="C668" t="s">
        <v>95</v>
      </c>
      <c r="D668" t="s">
        <v>172</v>
      </c>
      <c r="E668" t="s">
        <v>146</v>
      </c>
      <c r="F668" t="s">
        <v>100</v>
      </c>
      <c r="G668" t="s">
        <v>159</v>
      </c>
      <c r="H668" t="s">
        <v>92</v>
      </c>
      <c r="I668" t="s">
        <v>152</v>
      </c>
      <c r="J668" t="s">
        <v>98</v>
      </c>
      <c r="K668" t="n">
        <v>13.0</v>
      </c>
      <c r="L668" s="30">
        <f si="182" t="shared"/>
        <v>0</v>
      </c>
      <c r="M668" s="6"/>
      <c r="N668" s="35" t="str">
        <f si="183" t="shared"/>
        <v/>
      </c>
      <c r="O668" s="59">
        <f>(IF(ISNUMBER(MATCH(B668,Sheet4!$K$92:$K$101,0)),1,0)+IF(ISNUMBER(MATCH(C668,Sheet4!$K$92:$K$101,0)),1,0)+IF(ISNUMBER(MATCH(D668,Sheet4!$K$92:$K$101,0)),1,0)+IF(ISNUMBER(MATCH(E668,Sheet4!$K$92:$K$101,0)),1,0)+IF(ISNUMBER(MATCH(F668,Sheet4!$K$92:$K$101,0)),1,0)+IF(ISNUMBER(MATCH(G668,Sheet4!$K$92:$K$101,0)),1,0)+IF(ISNUMBER(MATCH(H668,Sheet4!$K$92:$K$101,0)),1,0)+IF(ISNUMBER(MATCH(I668,Sheet4!$K$92:$K$101,0)),1,0)+IF(ISNUMBER(MATCH(J668,Sheet4!$K$92:$K$101,0)),1,0))
-
(IF(ISNUMBER(MATCH(B668,Sheet4!$F$2:$F$11,0)),1,0)+IF(ISNUMBER(MATCH(C668,Sheet4!$F$2:$F$11,0)),1,0)+IF(ISNUMBER(MATCH(D668,Sheet4!$F$2:$F$11,0)),1,0)+IF(ISNUMBER(MATCH(E668,Sheet4!$F$2:$F$11,0)),1,0)+IF(ISNUMBER(MATCH(F668,Sheet4!$F$2:$F$11,0)),1,0)+IF(ISNUMBER(MATCH(G668,Sheet4!$F$2:$F$11,0)),1,0)+IF(ISNUMBER(MATCH(H668,Sheet4!$F$2:$F$11,0)),1,0)+IF(ISNUMBER(MATCH(I668,Sheet4!$F$2:$F$11,0)),1,0)+IF(ISNUMBER(MATCH(J668,Sheet4!$F$2:$F$11,0)),1,0))</f>
        <v>0</v>
      </c>
      <c r="P668" s="40" t="str">
        <f>IFERROR(INDEX(Sheet4!$G:$G,MATCH(Sheet1!B668,Sheet4!$F:$F,0))+INDEX(Sheet4!$G:$G,MATCH(Sheet1!C668,Sheet4!$F:$F,0))+INDEX(Sheet4!$G:$G,MATCH(Sheet1!D668,Sheet4!$F:$F,0))+INDEX(Sheet4!$G:$G,MATCH(Sheet1!E668,Sheet4!$F:$F,0))+INDEX(Sheet4!$G:$G,MATCH(Sheet1!F668,Sheet4!$F:$F,0))+INDEX(Sheet4!$G:$G,MATCH(Sheet1!G668,Sheet4!$F:$F,0))+INDEX(Sheet4!$G:$G,MATCH(Sheet1!H668,Sheet4!$F:$F,0))+INDEX(Sheet4!$G:$G,MATCH(Sheet1!I668,Sheet4!$F:$F,0))+INDEX(Sheet4!$G:$G,MATCH(Sheet1!J668,Sheet4!$F:$F,0)),"")</f>
        <v/>
      </c>
      <c r="AF668">
        <f si="185" t="shared"/>
        <v>0</v>
      </c>
      <c r="AH668">
        <v>645</v>
      </c>
      <c r="AI668" t="str">
        <f si="184" t="shared"/>
        <v>Ben SimmonsJeremy LinJimmy ButlerMonte MorrisKelly OubreJoe InglesMarvin BagleyTaj GibsonKarl-Anthony Towns</v>
      </c>
      <c r="AJ668">
        <f si="186" t="shared"/>
        <v>0</v>
      </c>
      <c r="AK668">
        <f si="187" t="shared"/>
        <v>0</v>
      </c>
      <c r="AL668">
        <f si="188" t="shared"/>
        <v>0</v>
      </c>
      <c r="AM668">
        <f si="189" t="shared"/>
        <v>0</v>
      </c>
      <c r="AN668">
        <f si="190" t="shared"/>
        <v>0</v>
      </c>
      <c r="AO668">
        <f si="191" t="shared"/>
        <v>0</v>
      </c>
      <c r="AP668">
        <f si="192" t="shared"/>
        <v>0</v>
      </c>
      <c r="AQ668">
        <f si="193" t="shared"/>
        <v>0</v>
      </c>
      <c r="AR668">
        <f si="194" t="shared"/>
        <v>0</v>
      </c>
      <c r="AS668">
        <f si="195" t="shared"/>
        <v>0</v>
      </c>
      <c r="AU668" t="str">
        <f>IFERROR(VLOOKUP(C668,Results!$A$2:$B$240,2,FALSE)+VLOOKUP(D668,Results!$A$2:$B$240,2,FALSE)+VLOOKUP(E668,Results!$A$2:$B$240,2,FALSE)+VLOOKUP(F668,Results!$A$2:$B$240,2,FALSE)+VLOOKUP(G668,Results!$A$2:$B$240,2,FALSE)+VLOOKUP(H668,Results!$A$2:$B$240,2,FALSE)+VLOOKUP(I668,Results!$A$2:$B$240,2,FALSE)+VLOOKUP(J668,Results!$A$2:$B$240,2,FALSE)+VLOOKUP(B668,Results!$A$2:$B$240,2,FALSE)-MIN(VLOOKUP(C668,Results!$A$2:$B$240,2,FALSE),VLOOKUP(D668,Results!$A$2:$B$240,2,FALSE),VLOOKUP(E668,Results!$A$2:$B$240,2,FALSE),VLOOKUP(F668,Results!$A$2:$B$240,2,FALSE),VLOOKUP(G668,Results!$A$2:$B$240,2,FALSE),VLOOKUP(H668,Results!$A$2:$B$240,2,FALSE),VLOOKUP(I668,Results!$A$2:$B$240,2,FALSE),VLOOKUP(J668,Results!$A$2:$B$240,2,FALSE),VLOOKUP(B668,Results!$A$2:$B$240,2,FALSE)),"")</f>
        <v/>
      </c>
    </row>
    <row customHeight="1" ht="18.75" r="669" spans="2:47" x14ac:dyDescent="0.3">
      <c r="B669" t="s">
        <v>87</v>
      </c>
      <c r="C669" t="s">
        <v>171</v>
      </c>
      <c r="D669" t="s">
        <v>172</v>
      </c>
      <c r="E669" t="s">
        <v>173</v>
      </c>
      <c r="F669" t="s">
        <v>178</v>
      </c>
      <c r="G669" t="s">
        <v>100</v>
      </c>
      <c r="H669" t="s">
        <v>153</v>
      </c>
      <c r="I669" t="s">
        <v>92</v>
      </c>
      <c r="J669" t="s">
        <v>187</v>
      </c>
      <c r="K669" t="n">
        <v>13.0</v>
      </c>
      <c r="L669" s="30">
        <f si="182" t="shared"/>
        <v>0</v>
      </c>
      <c r="M669" s="6"/>
      <c r="N669" s="35" t="str">
        <f si="183" t="shared"/>
        <v/>
      </c>
      <c r="O669" s="59">
        <f>(IF(ISNUMBER(MATCH(B669,Sheet4!$K$92:$K$101,0)),1,0)+IF(ISNUMBER(MATCH(C669,Sheet4!$K$92:$K$101,0)),1,0)+IF(ISNUMBER(MATCH(D669,Sheet4!$K$92:$K$101,0)),1,0)+IF(ISNUMBER(MATCH(E669,Sheet4!$K$92:$K$101,0)),1,0)+IF(ISNUMBER(MATCH(F669,Sheet4!$K$92:$K$101,0)),1,0)+IF(ISNUMBER(MATCH(G669,Sheet4!$K$92:$K$101,0)),1,0)+IF(ISNUMBER(MATCH(H669,Sheet4!$K$92:$K$101,0)),1,0)+IF(ISNUMBER(MATCH(I669,Sheet4!$K$92:$K$101,0)),1,0)+IF(ISNUMBER(MATCH(J669,Sheet4!$K$92:$K$101,0)),1,0))
-
(IF(ISNUMBER(MATCH(B669,Sheet4!$F$2:$F$11,0)),1,0)+IF(ISNUMBER(MATCH(C669,Sheet4!$F$2:$F$11,0)),1,0)+IF(ISNUMBER(MATCH(D669,Sheet4!$F$2:$F$11,0)),1,0)+IF(ISNUMBER(MATCH(E669,Sheet4!$F$2:$F$11,0)),1,0)+IF(ISNUMBER(MATCH(F669,Sheet4!$F$2:$F$11,0)),1,0)+IF(ISNUMBER(MATCH(G669,Sheet4!$F$2:$F$11,0)),1,0)+IF(ISNUMBER(MATCH(H669,Sheet4!$F$2:$F$11,0)),1,0)+IF(ISNUMBER(MATCH(I669,Sheet4!$F$2:$F$11,0)),1,0)+IF(ISNUMBER(MATCH(J669,Sheet4!$F$2:$F$11,0)),1,0))</f>
        <v>0</v>
      </c>
      <c r="P669" s="40" t="str">
        <f>IFERROR(INDEX(Sheet4!$G:$G,MATCH(Sheet1!B669,Sheet4!$F:$F,0))+INDEX(Sheet4!$G:$G,MATCH(Sheet1!C669,Sheet4!$F:$F,0))+INDEX(Sheet4!$G:$G,MATCH(Sheet1!D669,Sheet4!$F:$F,0))+INDEX(Sheet4!$G:$G,MATCH(Sheet1!E669,Sheet4!$F:$F,0))+INDEX(Sheet4!$G:$G,MATCH(Sheet1!F669,Sheet4!$F:$F,0))+INDEX(Sheet4!$G:$G,MATCH(Sheet1!G669,Sheet4!$F:$F,0))+INDEX(Sheet4!$G:$G,MATCH(Sheet1!H669,Sheet4!$F:$F,0))+INDEX(Sheet4!$G:$G,MATCH(Sheet1!I669,Sheet4!$F:$F,0))+INDEX(Sheet4!$G:$G,MATCH(Sheet1!J669,Sheet4!$F:$F,0)),"")</f>
        <v/>
      </c>
      <c r="AF669">
        <f si="185" t="shared"/>
        <v>0</v>
      </c>
      <c r="AH669">
        <v>646</v>
      </c>
      <c r="AI669" t="str">
        <f si="184" t="shared"/>
        <v>Ben SimmonsLandry ShametJimmy ButlerMonte MorrisWill BartonKelly OubrePaul MillsapP.J. TuckerKarl-Anthony Towns</v>
      </c>
      <c r="AJ669">
        <f si="186" t="shared"/>
        <v>0</v>
      </c>
      <c r="AK669">
        <f si="187" t="shared"/>
        <v>0</v>
      </c>
      <c r="AL669">
        <f si="188" t="shared"/>
        <v>0</v>
      </c>
      <c r="AM669">
        <f si="189" t="shared"/>
        <v>0</v>
      </c>
      <c r="AN669">
        <f si="190" t="shared"/>
        <v>0</v>
      </c>
      <c r="AO669">
        <f si="191" t="shared"/>
        <v>0</v>
      </c>
      <c r="AP669">
        <f si="192" t="shared"/>
        <v>0</v>
      </c>
      <c r="AQ669">
        <f si="193" t="shared"/>
        <v>0</v>
      </c>
      <c r="AR669">
        <f si="194" t="shared"/>
        <v>0</v>
      </c>
      <c r="AS669">
        <f si="195" t="shared"/>
        <v>0</v>
      </c>
      <c r="AU669" t="str">
        <f>IFERROR(VLOOKUP(C669,Results!$A$2:$B$240,2,FALSE)+VLOOKUP(D669,Results!$A$2:$B$240,2,FALSE)+VLOOKUP(E669,Results!$A$2:$B$240,2,FALSE)+VLOOKUP(F669,Results!$A$2:$B$240,2,FALSE)+VLOOKUP(G669,Results!$A$2:$B$240,2,FALSE)+VLOOKUP(H669,Results!$A$2:$B$240,2,FALSE)+VLOOKUP(I669,Results!$A$2:$B$240,2,FALSE)+VLOOKUP(J669,Results!$A$2:$B$240,2,FALSE)+VLOOKUP(B669,Results!$A$2:$B$240,2,FALSE)-MIN(VLOOKUP(C669,Results!$A$2:$B$240,2,FALSE),VLOOKUP(D669,Results!$A$2:$B$240,2,FALSE),VLOOKUP(E669,Results!$A$2:$B$240,2,FALSE),VLOOKUP(F669,Results!$A$2:$B$240,2,FALSE),VLOOKUP(G669,Results!$A$2:$B$240,2,FALSE),VLOOKUP(H669,Results!$A$2:$B$240,2,FALSE),VLOOKUP(I669,Results!$A$2:$B$240,2,FALSE),VLOOKUP(J669,Results!$A$2:$B$240,2,FALSE),VLOOKUP(B669,Results!$A$2:$B$240,2,FALSE)),"")</f>
        <v/>
      </c>
    </row>
    <row customHeight="1" ht="18.75" r="670" spans="2:47" x14ac:dyDescent="0.3">
      <c r="B670" t="s">
        <v>87</v>
      </c>
      <c r="C670" t="s">
        <v>108</v>
      </c>
      <c r="D670" t="s">
        <v>173</v>
      </c>
      <c r="E670" t="s">
        <v>146</v>
      </c>
      <c r="F670" t="s">
        <v>177</v>
      </c>
      <c r="G670" t="s">
        <v>179</v>
      </c>
      <c r="H670" t="s">
        <v>153</v>
      </c>
      <c r="I670" t="s">
        <v>181</v>
      </c>
      <c r="J670" t="s">
        <v>98</v>
      </c>
      <c r="K670" t="n">
        <v>13.0</v>
      </c>
      <c r="L670" s="30">
        <f si="182" t="shared"/>
        <v>0</v>
      </c>
      <c r="M670" s="6"/>
      <c r="N670" s="35" t="str">
        <f si="183" t="shared"/>
        <v/>
      </c>
      <c r="O670" s="59">
        <f>(IF(ISNUMBER(MATCH(B670,Sheet4!$K$92:$K$101,0)),1,0)+IF(ISNUMBER(MATCH(C670,Sheet4!$K$92:$K$101,0)),1,0)+IF(ISNUMBER(MATCH(D670,Sheet4!$K$92:$K$101,0)),1,0)+IF(ISNUMBER(MATCH(E670,Sheet4!$K$92:$K$101,0)),1,0)+IF(ISNUMBER(MATCH(F670,Sheet4!$K$92:$K$101,0)),1,0)+IF(ISNUMBER(MATCH(G670,Sheet4!$K$92:$K$101,0)),1,0)+IF(ISNUMBER(MATCH(H670,Sheet4!$K$92:$K$101,0)),1,0)+IF(ISNUMBER(MATCH(I670,Sheet4!$K$92:$K$101,0)),1,0)+IF(ISNUMBER(MATCH(J670,Sheet4!$K$92:$K$101,0)),1,0))
-
(IF(ISNUMBER(MATCH(B670,Sheet4!$F$2:$F$11,0)),1,0)+IF(ISNUMBER(MATCH(C670,Sheet4!$F$2:$F$11,0)),1,0)+IF(ISNUMBER(MATCH(D670,Sheet4!$F$2:$F$11,0)),1,0)+IF(ISNUMBER(MATCH(E670,Sheet4!$F$2:$F$11,0)),1,0)+IF(ISNUMBER(MATCH(F670,Sheet4!$F$2:$F$11,0)),1,0)+IF(ISNUMBER(MATCH(G670,Sheet4!$F$2:$F$11,0)),1,0)+IF(ISNUMBER(MATCH(H670,Sheet4!$F$2:$F$11,0)),1,0)+IF(ISNUMBER(MATCH(I670,Sheet4!$F$2:$F$11,0)),1,0)+IF(ISNUMBER(MATCH(J670,Sheet4!$F$2:$F$11,0)),1,0))</f>
        <v>0</v>
      </c>
      <c r="P670" s="40" t="str">
        <f>IFERROR(INDEX(Sheet4!$G:$G,MATCH(Sheet1!B670,Sheet4!$F:$F,0))+INDEX(Sheet4!$G:$G,MATCH(Sheet1!C670,Sheet4!$F:$F,0))+INDEX(Sheet4!$G:$G,MATCH(Sheet1!D670,Sheet4!$F:$F,0))+INDEX(Sheet4!$G:$G,MATCH(Sheet1!E670,Sheet4!$F:$F,0))+INDEX(Sheet4!$G:$G,MATCH(Sheet1!F670,Sheet4!$F:$F,0))+INDEX(Sheet4!$G:$G,MATCH(Sheet1!G670,Sheet4!$F:$F,0))+INDEX(Sheet4!$G:$G,MATCH(Sheet1!H670,Sheet4!$F:$F,0))+INDEX(Sheet4!$G:$G,MATCH(Sheet1!I670,Sheet4!$F:$F,0))+INDEX(Sheet4!$G:$G,MATCH(Sheet1!J670,Sheet4!$F:$F,0)),"")</f>
        <v/>
      </c>
      <c r="AF670">
        <f si="185" t="shared"/>
        <v>0</v>
      </c>
      <c r="AH670">
        <v>647</v>
      </c>
      <c r="AI670" t="str">
        <f si="184" t="shared"/>
        <v>Ben SimmonsDe'Aaron FoxDevin BookerMonte MorrisRoyce O'NealeGerald GreenKenneth FariedDerrick FavorsRudy Gobert</v>
      </c>
      <c r="AJ670">
        <f si="186" t="shared"/>
        <v>0</v>
      </c>
      <c r="AK670">
        <f si="187" t="shared"/>
        <v>0</v>
      </c>
      <c r="AL670">
        <f si="188" t="shared"/>
        <v>0</v>
      </c>
      <c r="AM670">
        <f si="189" t="shared"/>
        <v>0</v>
      </c>
      <c r="AN670">
        <f si="190" t="shared"/>
        <v>0</v>
      </c>
      <c r="AO670">
        <f si="191" t="shared"/>
        <v>0</v>
      </c>
      <c r="AP670">
        <f si="192" t="shared"/>
        <v>0</v>
      </c>
      <c r="AQ670">
        <f si="193" t="shared"/>
        <v>0</v>
      </c>
      <c r="AR670">
        <f si="194" t="shared"/>
        <v>0</v>
      </c>
      <c r="AS670">
        <f si="195" t="shared"/>
        <v>0</v>
      </c>
      <c r="AU670" t="str">
        <f>IFERROR(VLOOKUP(C670,Results!$A$2:$B$240,2,FALSE)+VLOOKUP(D670,Results!$A$2:$B$240,2,FALSE)+VLOOKUP(E670,Results!$A$2:$B$240,2,FALSE)+VLOOKUP(F670,Results!$A$2:$B$240,2,FALSE)+VLOOKUP(G670,Results!$A$2:$B$240,2,FALSE)+VLOOKUP(H670,Results!$A$2:$B$240,2,FALSE)+VLOOKUP(I670,Results!$A$2:$B$240,2,FALSE)+VLOOKUP(J670,Results!$A$2:$B$240,2,FALSE)+VLOOKUP(B670,Results!$A$2:$B$240,2,FALSE)-MIN(VLOOKUP(C670,Results!$A$2:$B$240,2,FALSE),VLOOKUP(D670,Results!$A$2:$B$240,2,FALSE),VLOOKUP(E670,Results!$A$2:$B$240,2,FALSE),VLOOKUP(F670,Results!$A$2:$B$240,2,FALSE),VLOOKUP(G670,Results!$A$2:$B$240,2,FALSE),VLOOKUP(H670,Results!$A$2:$B$240,2,FALSE),VLOOKUP(I670,Results!$A$2:$B$240,2,FALSE),VLOOKUP(J670,Results!$A$2:$B$240,2,FALSE),VLOOKUP(B670,Results!$A$2:$B$240,2,FALSE)),"")</f>
        <v/>
      </c>
    </row>
    <row r="671" spans="2:47" x14ac:dyDescent="0.3">
      <c r="B671" t="s">
        <v>166</v>
      </c>
      <c r="C671" t="s">
        <v>171</v>
      </c>
      <c r="D671" t="s">
        <v>172</v>
      </c>
      <c r="E671" t="s">
        <v>147</v>
      </c>
      <c r="F671" t="s">
        <v>150</v>
      </c>
      <c r="G671" t="s">
        <v>179</v>
      </c>
      <c r="H671" t="s">
        <v>153</v>
      </c>
      <c r="I671" t="s">
        <v>152</v>
      </c>
      <c r="J671" t="s">
        <v>98</v>
      </c>
      <c r="K671" t="n">
        <v>13.0</v>
      </c>
      <c r="L671" s="30">
        <f si="182" t="shared"/>
        <v>0</v>
      </c>
      <c r="M671" s="6"/>
      <c r="N671" s="35" t="str">
        <f si="183" t="shared"/>
        <v/>
      </c>
      <c r="O671" s="59">
        <f>(IF(ISNUMBER(MATCH(B671,Sheet4!$K$92:$K$101,0)),1,0)+IF(ISNUMBER(MATCH(C671,Sheet4!$K$92:$K$101,0)),1,0)+IF(ISNUMBER(MATCH(D671,Sheet4!$K$92:$K$101,0)),1,0)+IF(ISNUMBER(MATCH(E671,Sheet4!$K$92:$K$101,0)),1,0)+IF(ISNUMBER(MATCH(F671,Sheet4!$K$92:$K$101,0)),1,0)+IF(ISNUMBER(MATCH(G671,Sheet4!$K$92:$K$101,0)),1,0)+IF(ISNUMBER(MATCH(H671,Sheet4!$K$92:$K$101,0)),1,0)+IF(ISNUMBER(MATCH(I671,Sheet4!$K$92:$K$101,0)),1,0)+IF(ISNUMBER(MATCH(J671,Sheet4!$K$92:$K$101,0)),1,0))
-
(IF(ISNUMBER(MATCH(B671,Sheet4!$F$2:$F$11,0)),1,0)+IF(ISNUMBER(MATCH(C671,Sheet4!$F$2:$F$11,0)),1,0)+IF(ISNUMBER(MATCH(D671,Sheet4!$F$2:$F$11,0)),1,0)+IF(ISNUMBER(MATCH(E671,Sheet4!$F$2:$F$11,0)),1,0)+IF(ISNUMBER(MATCH(F671,Sheet4!$F$2:$F$11,0)),1,0)+IF(ISNUMBER(MATCH(G671,Sheet4!$F$2:$F$11,0)),1,0)+IF(ISNUMBER(MATCH(H671,Sheet4!$F$2:$F$11,0)),1,0)+IF(ISNUMBER(MATCH(I671,Sheet4!$F$2:$F$11,0)),1,0)+IF(ISNUMBER(MATCH(J671,Sheet4!$F$2:$F$11,0)),1,0))</f>
        <v>0</v>
      </c>
      <c r="P671" s="40" t="str">
        <f>IFERROR(INDEX(Sheet4!$G:$G,MATCH(Sheet1!B671,Sheet4!$F:$F,0))+INDEX(Sheet4!$G:$G,MATCH(Sheet1!C671,Sheet4!$F:$F,0))+INDEX(Sheet4!$G:$G,MATCH(Sheet1!D671,Sheet4!$F:$F,0))+INDEX(Sheet4!$G:$G,MATCH(Sheet1!E671,Sheet4!$F:$F,0))+INDEX(Sheet4!$G:$G,MATCH(Sheet1!F671,Sheet4!$F:$F,0))+INDEX(Sheet4!$G:$G,MATCH(Sheet1!G671,Sheet4!$F:$F,0))+INDEX(Sheet4!$G:$G,MATCH(Sheet1!H671,Sheet4!$F:$F,0))+INDEX(Sheet4!$G:$G,MATCH(Sheet1!I671,Sheet4!$F:$F,0))+INDEX(Sheet4!$G:$G,MATCH(Sheet1!J671,Sheet4!$F:$F,0)),"")</f>
        <v/>
      </c>
      <c r="AF671">
        <f si="185" t="shared"/>
        <v>0</v>
      </c>
      <c r="AH671">
        <v>648</v>
      </c>
      <c r="AI671" t="str">
        <f si="184" t="shared"/>
        <v>Ben SimmonsDe'Aaron FoxDevin BookerMonte MorrisCorey BrewerGerald GreenPaul MillsapDerrick FavorsNikola Jokic</v>
      </c>
      <c r="AJ671">
        <f si="186" t="shared"/>
        <v>0</v>
      </c>
      <c r="AK671">
        <f si="187" t="shared"/>
        <v>0</v>
      </c>
      <c r="AL671">
        <f si="188" t="shared"/>
        <v>0</v>
      </c>
      <c r="AM671">
        <f si="189" t="shared"/>
        <v>0</v>
      </c>
      <c r="AN671">
        <f si="190" t="shared"/>
        <v>0</v>
      </c>
      <c r="AO671">
        <f si="191" t="shared"/>
        <v>0</v>
      </c>
      <c r="AP671">
        <f si="192" t="shared"/>
        <v>0</v>
      </c>
      <c r="AQ671">
        <f si="193" t="shared"/>
        <v>0</v>
      </c>
      <c r="AR671">
        <f si="194" t="shared"/>
        <v>0</v>
      </c>
      <c r="AS671">
        <f si="195" t="shared"/>
        <v>0</v>
      </c>
      <c r="AU671" t="str">
        <f>IFERROR(VLOOKUP(C671,Results!$A$2:$B$240,2,FALSE)+VLOOKUP(D671,Results!$A$2:$B$240,2,FALSE)+VLOOKUP(E671,Results!$A$2:$B$240,2,FALSE)+VLOOKUP(F671,Results!$A$2:$B$240,2,FALSE)+VLOOKUP(G671,Results!$A$2:$B$240,2,FALSE)+VLOOKUP(H671,Results!$A$2:$B$240,2,FALSE)+VLOOKUP(I671,Results!$A$2:$B$240,2,FALSE)+VLOOKUP(J671,Results!$A$2:$B$240,2,FALSE)+VLOOKUP(B671,Results!$A$2:$B$240,2,FALSE)-MIN(VLOOKUP(C671,Results!$A$2:$B$240,2,FALSE),VLOOKUP(D671,Results!$A$2:$B$240,2,FALSE),VLOOKUP(E671,Results!$A$2:$B$240,2,FALSE),VLOOKUP(F671,Results!$A$2:$B$240,2,FALSE),VLOOKUP(G671,Results!$A$2:$B$240,2,FALSE),VLOOKUP(H671,Results!$A$2:$B$240,2,FALSE),VLOOKUP(I671,Results!$A$2:$B$240,2,FALSE),VLOOKUP(J671,Results!$A$2:$B$240,2,FALSE),VLOOKUP(B671,Results!$A$2:$B$240,2,FALSE)),"")</f>
        <v/>
      </c>
    </row>
    <row r="672" spans="2:47" x14ac:dyDescent="0.3">
      <c r="B672" t="s">
        <v>166</v>
      </c>
      <c r="C672" t="s">
        <v>171</v>
      </c>
      <c r="D672" t="s">
        <v>172</v>
      </c>
      <c r="E672" t="s">
        <v>146</v>
      </c>
      <c r="F672" t="s">
        <v>96</v>
      </c>
      <c r="G672" t="s">
        <v>178</v>
      </c>
      <c r="H672" t="s">
        <v>93</v>
      </c>
      <c r="I672" t="s">
        <v>152</v>
      </c>
      <c r="J672" t="s">
        <v>186</v>
      </c>
      <c r="K672" t="n">
        <v>13.0</v>
      </c>
      <c r="L672" s="30">
        <f si="182" t="shared"/>
        <v>0</v>
      </c>
      <c r="M672" s="6"/>
      <c r="N672" s="35" t="str">
        <f si="183" t="shared"/>
        <v/>
      </c>
      <c r="O672" s="59">
        <f>(IF(ISNUMBER(MATCH(B672,Sheet4!$K$92:$K$101,0)),1,0)+IF(ISNUMBER(MATCH(C672,Sheet4!$K$92:$K$101,0)),1,0)+IF(ISNUMBER(MATCH(D672,Sheet4!$K$92:$K$101,0)),1,0)+IF(ISNUMBER(MATCH(E672,Sheet4!$K$92:$K$101,0)),1,0)+IF(ISNUMBER(MATCH(F672,Sheet4!$K$92:$K$101,0)),1,0)+IF(ISNUMBER(MATCH(G672,Sheet4!$K$92:$K$101,0)),1,0)+IF(ISNUMBER(MATCH(H672,Sheet4!$K$92:$K$101,0)),1,0)+IF(ISNUMBER(MATCH(I672,Sheet4!$K$92:$K$101,0)),1,0)+IF(ISNUMBER(MATCH(J672,Sheet4!$K$92:$K$101,0)),1,0))
-
(IF(ISNUMBER(MATCH(B672,Sheet4!$F$2:$F$11,0)),1,0)+IF(ISNUMBER(MATCH(C672,Sheet4!$F$2:$F$11,0)),1,0)+IF(ISNUMBER(MATCH(D672,Sheet4!$F$2:$F$11,0)),1,0)+IF(ISNUMBER(MATCH(E672,Sheet4!$F$2:$F$11,0)),1,0)+IF(ISNUMBER(MATCH(F672,Sheet4!$F$2:$F$11,0)),1,0)+IF(ISNUMBER(MATCH(G672,Sheet4!$F$2:$F$11,0)),1,0)+IF(ISNUMBER(MATCH(H672,Sheet4!$F$2:$F$11,0)),1,0)+IF(ISNUMBER(MATCH(I672,Sheet4!$F$2:$F$11,0)),1,0)+IF(ISNUMBER(MATCH(J672,Sheet4!$F$2:$F$11,0)),1,0))</f>
        <v>0</v>
      </c>
      <c r="P672" s="40" t="str">
        <f>IFERROR(INDEX(Sheet4!$G:$G,MATCH(Sheet1!B672,Sheet4!$F:$F,0))+INDEX(Sheet4!$G:$G,MATCH(Sheet1!C672,Sheet4!$F:$F,0))+INDEX(Sheet4!$G:$G,MATCH(Sheet1!D672,Sheet4!$F:$F,0))+INDEX(Sheet4!$G:$G,MATCH(Sheet1!E672,Sheet4!$F:$F,0))+INDEX(Sheet4!$G:$G,MATCH(Sheet1!F672,Sheet4!$F:$F,0))+INDEX(Sheet4!$G:$G,MATCH(Sheet1!G672,Sheet4!$F:$F,0))+INDEX(Sheet4!$G:$G,MATCH(Sheet1!H672,Sheet4!$F:$F,0))+INDEX(Sheet4!$G:$G,MATCH(Sheet1!I672,Sheet4!$F:$F,0))+INDEX(Sheet4!$G:$G,MATCH(Sheet1!J672,Sheet4!$F:$F,0)),"")</f>
        <v/>
      </c>
      <c r="AF672">
        <f si="185" t="shared"/>
        <v>0</v>
      </c>
      <c r="AH672">
        <v>649</v>
      </c>
      <c r="AI672" t="str">
        <f si="184" t="shared"/>
        <v>Ben SimmonsElie OkoboDevin BookerMonte MorrisKelly OubreCorey BrewerJosh JacksonPaul MillsapJoel Embiid</v>
      </c>
      <c r="AJ672">
        <f si="186" t="shared"/>
        <v>0</v>
      </c>
      <c r="AK672">
        <f si="187" t="shared"/>
        <v>0</v>
      </c>
      <c r="AL672">
        <f si="188" t="shared"/>
        <v>0</v>
      </c>
      <c r="AM672">
        <f si="189" t="shared"/>
        <v>0</v>
      </c>
      <c r="AN672">
        <f si="190" t="shared"/>
        <v>0</v>
      </c>
      <c r="AO672">
        <f si="191" t="shared"/>
        <v>0</v>
      </c>
      <c r="AP672">
        <f si="192" t="shared"/>
        <v>0</v>
      </c>
      <c r="AQ672">
        <f si="193" t="shared"/>
        <v>0</v>
      </c>
      <c r="AR672">
        <f si="194" t="shared"/>
        <v>0</v>
      </c>
      <c r="AS672">
        <f si="195" t="shared"/>
        <v>0</v>
      </c>
      <c r="AU672" t="str">
        <f>IFERROR(VLOOKUP(C672,Results!$A$2:$B$240,2,FALSE)+VLOOKUP(D672,Results!$A$2:$B$240,2,FALSE)+VLOOKUP(E672,Results!$A$2:$B$240,2,FALSE)+VLOOKUP(F672,Results!$A$2:$B$240,2,FALSE)+VLOOKUP(G672,Results!$A$2:$B$240,2,FALSE)+VLOOKUP(H672,Results!$A$2:$B$240,2,FALSE)+VLOOKUP(I672,Results!$A$2:$B$240,2,FALSE)+VLOOKUP(J672,Results!$A$2:$B$240,2,FALSE)+VLOOKUP(B672,Results!$A$2:$B$240,2,FALSE)-MIN(VLOOKUP(C672,Results!$A$2:$B$240,2,FALSE),VLOOKUP(D672,Results!$A$2:$B$240,2,FALSE),VLOOKUP(E672,Results!$A$2:$B$240,2,FALSE),VLOOKUP(F672,Results!$A$2:$B$240,2,FALSE),VLOOKUP(G672,Results!$A$2:$B$240,2,FALSE),VLOOKUP(H672,Results!$A$2:$B$240,2,FALSE),VLOOKUP(I672,Results!$A$2:$B$240,2,FALSE),VLOOKUP(J672,Results!$A$2:$B$240,2,FALSE),VLOOKUP(B672,Results!$A$2:$B$240,2,FALSE)),"")</f>
        <v/>
      </c>
    </row>
    <row customHeight="1" ht="18.75" r="673" spans="2:47" x14ac:dyDescent="0.3">
      <c r="B673" t="s">
        <v>87</v>
      </c>
      <c r="C673" t="s">
        <v>167</v>
      </c>
      <c r="D673" t="s">
        <v>172</v>
      </c>
      <c r="E673" t="s">
        <v>146</v>
      </c>
      <c r="F673" t="s">
        <v>150</v>
      </c>
      <c r="G673" t="s">
        <v>159</v>
      </c>
      <c r="H673" t="s">
        <v>92</v>
      </c>
      <c r="I673" t="s">
        <v>181</v>
      </c>
      <c r="J673" t="s">
        <v>186</v>
      </c>
      <c r="K673" t="n">
        <v>13.0</v>
      </c>
      <c r="L673" s="30">
        <f si="182" t="shared"/>
        <v>0</v>
      </c>
      <c r="M673" s="6"/>
      <c r="N673" s="35" t="str">
        <f si="183" t="shared"/>
        <v/>
      </c>
      <c r="O673" s="59">
        <f>(IF(ISNUMBER(MATCH(B673,Sheet4!$K$92:$K$101,0)),1,0)+IF(ISNUMBER(MATCH(C673,Sheet4!$K$92:$K$101,0)),1,0)+IF(ISNUMBER(MATCH(D673,Sheet4!$K$92:$K$101,0)),1,0)+IF(ISNUMBER(MATCH(E673,Sheet4!$K$92:$K$101,0)),1,0)+IF(ISNUMBER(MATCH(F673,Sheet4!$K$92:$K$101,0)),1,0)+IF(ISNUMBER(MATCH(G673,Sheet4!$K$92:$K$101,0)),1,0)+IF(ISNUMBER(MATCH(H673,Sheet4!$K$92:$K$101,0)),1,0)+IF(ISNUMBER(MATCH(I673,Sheet4!$K$92:$K$101,0)),1,0)+IF(ISNUMBER(MATCH(J673,Sheet4!$K$92:$K$101,0)),1,0))
-
(IF(ISNUMBER(MATCH(B673,Sheet4!$F$2:$F$11,0)),1,0)+IF(ISNUMBER(MATCH(C673,Sheet4!$F$2:$F$11,0)),1,0)+IF(ISNUMBER(MATCH(D673,Sheet4!$F$2:$F$11,0)),1,0)+IF(ISNUMBER(MATCH(E673,Sheet4!$F$2:$F$11,0)),1,0)+IF(ISNUMBER(MATCH(F673,Sheet4!$F$2:$F$11,0)),1,0)+IF(ISNUMBER(MATCH(G673,Sheet4!$F$2:$F$11,0)),1,0)+IF(ISNUMBER(MATCH(H673,Sheet4!$F$2:$F$11,0)),1,0)+IF(ISNUMBER(MATCH(I673,Sheet4!$F$2:$F$11,0)),1,0)+IF(ISNUMBER(MATCH(J673,Sheet4!$F$2:$F$11,0)),1,0))</f>
        <v>0</v>
      </c>
      <c r="P673" s="40" t="str">
        <f>IFERROR(INDEX(Sheet4!$G:$G,MATCH(Sheet1!B673,Sheet4!$F:$F,0))+INDEX(Sheet4!$G:$G,MATCH(Sheet1!C673,Sheet4!$F:$F,0))+INDEX(Sheet4!$G:$G,MATCH(Sheet1!D673,Sheet4!$F:$F,0))+INDEX(Sheet4!$G:$G,MATCH(Sheet1!E673,Sheet4!$F:$F,0))+INDEX(Sheet4!$G:$G,MATCH(Sheet1!F673,Sheet4!$F:$F,0))+INDEX(Sheet4!$G:$G,MATCH(Sheet1!G673,Sheet4!$F:$F,0))+INDEX(Sheet4!$G:$G,MATCH(Sheet1!H673,Sheet4!$F:$F,0))+INDEX(Sheet4!$G:$G,MATCH(Sheet1!I673,Sheet4!$F:$F,0))+INDEX(Sheet4!$G:$G,MATCH(Sheet1!J673,Sheet4!$F:$F,0)),"")</f>
        <v/>
      </c>
      <c r="AF673">
        <f si="185" t="shared"/>
        <v>0</v>
      </c>
      <c r="AH673">
        <v>650</v>
      </c>
      <c r="AI673" t="str">
        <f si="184" t="shared"/>
        <v>Ben SimmonsDe'Aaron FoxJimmy ButlerMonte MorrisCorey BrewerRoyce O'NealeJohn CollinsJosh JacksonRudy Gobert</v>
      </c>
      <c r="AJ673">
        <f si="186" t="shared"/>
        <v>0</v>
      </c>
      <c r="AK673">
        <f si="187" t="shared"/>
        <v>0</v>
      </c>
      <c r="AL673">
        <f si="188" t="shared"/>
        <v>0</v>
      </c>
      <c r="AM673">
        <f si="189" t="shared"/>
        <v>0</v>
      </c>
      <c r="AN673">
        <f si="190" t="shared"/>
        <v>0</v>
      </c>
      <c r="AO673">
        <f si="191" t="shared"/>
        <v>0</v>
      </c>
      <c r="AP673">
        <f si="192" t="shared"/>
        <v>0</v>
      </c>
      <c r="AQ673">
        <f si="193" t="shared"/>
        <v>0</v>
      </c>
      <c r="AR673">
        <f si="194" t="shared"/>
        <v>0</v>
      </c>
      <c r="AS673">
        <f si="195" t="shared"/>
        <v>0</v>
      </c>
      <c r="AU673" t="str">
        <f>IFERROR(VLOOKUP(C673,Results!$A$2:$B$240,2,FALSE)+VLOOKUP(D673,Results!$A$2:$B$240,2,FALSE)+VLOOKUP(E673,Results!$A$2:$B$240,2,FALSE)+VLOOKUP(F673,Results!$A$2:$B$240,2,FALSE)+VLOOKUP(G673,Results!$A$2:$B$240,2,FALSE)+VLOOKUP(H673,Results!$A$2:$B$240,2,FALSE)+VLOOKUP(I673,Results!$A$2:$B$240,2,FALSE)+VLOOKUP(J673,Results!$A$2:$B$240,2,FALSE)+VLOOKUP(B673,Results!$A$2:$B$240,2,FALSE)-MIN(VLOOKUP(C673,Results!$A$2:$B$240,2,FALSE),VLOOKUP(D673,Results!$A$2:$B$240,2,FALSE),VLOOKUP(E673,Results!$A$2:$B$240,2,FALSE),VLOOKUP(F673,Results!$A$2:$B$240,2,FALSE),VLOOKUP(G673,Results!$A$2:$B$240,2,FALSE),VLOOKUP(H673,Results!$A$2:$B$240,2,FALSE),VLOOKUP(I673,Results!$A$2:$B$240,2,FALSE),VLOOKUP(J673,Results!$A$2:$B$240,2,FALSE),VLOOKUP(B673,Results!$A$2:$B$240,2,FALSE)),"")</f>
        <v/>
      </c>
    </row>
    <row customHeight="1" ht="18.75" r="674" spans="2:47" x14ac:dyDescent="0.3">
      <c r="B674" t="s">
        <v>166</v>
      </c>
      <c r="C674" t="s">
        <v>108</v>
      </c>
      <c r="D674" t="s">
        <v>172</v>
      </c>
      <c r="E674" t="s">
        <v>146</v>
      </c>
      <c r="F674" t="s">
        <v>150</v>
      </c>
      <c r="G674" t="s">
        <v>177</v>
      </c>
      <c r="H674" t="s">
        <v>152</v>
      </c>
      <c r="I674" t="s">
        <v>122</v>
      </c>
      <c r="J674" t="s">
        <v>98</v>
      </c>
      <c r="K674" t="n">
        <v>13.0</v>
      </c>
      <c r="L674" s="30">
        <f si="182" t="shared"/>
        <v>0</v>
      </c>
      <c r="M674" s="6"/>
      <c r="N674" s="35" t="str">
        <f si="183" t="shared"/>
        <v/>
      </c>
      <c r="O674" s="59">
        <f>(IF(ISNUMBER(MATCH(B674,Sheet4!$K$92:$K$101,0)),1,0)+IF(ISNUMBER(MATCH(C674,Sheet4!$K$92:$K$101,0)),1,0)+IF(ISNUMBER(MATCH(D674,Sheet4!$K$92:$K$101,0)),1,0)+IF(ISNUMBER(MATCH(E674,Sheet4!$K$92:$K$101,0)),1,0)+IF(ISNUMBER(MATCH(F674,Sheet4!$K$92:$K$101,0)),1,0)+IF(ISNUMBER(MATCH(G674,Sheet4!$K$92:$K$101,0)),1,0)+IF(ISNUMBER(MATCH(H674,Sheet4!$K$92:$K$101,0)),1,0)+IF(ISNUMBER(MATCH(I674,Sheet4!$K$92:$K$101,0)),1,0)+IF(ISNUMBER(MATCH(J674,Sheet4!$K$92:$K$101,0)),1,0))
-
(IF(ISNUMBER(MATCH(B674,Sheet4!$F$2:$F$11,0)),1,0)+IF(ISNUMBER(MATCH(C674,Sheet4!$F$2:$F$11,0)),1,0)+IF(ISNUMBER(MATCH(D674,Sheet4!$F$2:$F$11,0)),1,0)+IF(ISNUMBER(MATCH(E674,Sheet4!$F$2:$F$11,0)),1,0)+IF(ISNUMBER(MATCH(F674,Sheet4!$F$2:$F$11,0)),1,0)+IF(ISNUMBER(MATCH(G674,Sheet4!$F$2:$F$11,0)),1,0)+IF(ISNUMBER(MATCH(H674,Sheet4!$F$2:$F$11,0)),1,0)+IF(ISNUMBER(MATCH(I674,Sheet4!$F$2:$F$11,0)),1,0)+IF(ISNUMBER(MATCH(J674,Sheet4!$F$2:$F$11,0)),1,0))</f>
        <v>0</v>
      </c>
      <c r="P674" s="40" t="str">
        <f>IFERROR(INDEX(Sheet4!$G:$G,MATCH(Sheet1!B674,Sheet4!$F:$F,0))+INDEX(Sheet4!$G:$G,MATCH(Sheet1!C674,Sheet4!$F:$F,0))+INDEX(Sheet4!$G:$G,MATCH(Sheet1!D674,Sheet4!$F:$F,0))+INDEX(Sheet4!$G:$G,MATCH(Sheet1!E674,Sheet4!$F:$F,0))+INDEX(Sheet4!$G:$G,MATCH(Sheet1!F674,Sheet4!$F:$F,0))+INDEX(Sheet4!$G:$G,MATCH(Sheet1!G674,Sheet4!$F:$F,0))+INDEX(Sheet4!$G:$G,MATCH(Sheet1!H674,Sheet4!$F:$F,0))+INDEX(Sheet4!$G:$G,MATCH(Sheet1!I674,Sheet4!$F:$F,0))+INDEX(Sheet4!$G:$G,MATCH(Sheet1!J674,Sheet4!$F:$F,0)),"")</f>
        <v/>
      </c>
      <c r="AF674">
        <f si="185" t="shared"/>
        <v>0</v>
      </c>
      <c r="AH674">
        <v>651</v>
      </c>
      <c r="AI674" t="str">
        <f si="184" t="shared"/>
        <v>Ben SimmonsLandry ShametBuddy HieldMonte MorrisWill BartonKelly OubreJosh JacksonPaul MillsapJoel Embiid</v>
      </c>
      <c r="AJ674">
        <f si="186" t="shared"/>
        <v>0</v>
      </c>
      <c r="AK674">
        <f si="187" t="shared"/>
        <v>0</v>
      </c>
      <c r="AL674">
        <f si="188" t="shared"/>
        <v>0</v>
      </c>
      <c r="AM674">
        <f si="189" t="shared"/>
        <v>0</v>
      </c>
      <c r="AN674">
        <f si="190" t="shared"/>
        <v>0</v>
      </c>
      <c r="AO674">
        <f si="191" t="shared"/>
        <v>0</v>
      </c>
      <c r="AP674">
        <f si="192" t="shared"/>
        <v>0</v>
      </c>
      <c r="AQ674">
        <f si="193" t="shared"/>
        <v>0</v>
      </c>
      <c r="AR674">
        <f si="194" t="shared"/>
        <v>0</v>
      </c>
      <c r="AS674">
        <f si="195" t="shared"/>
        <v>0</v>
      </c>
      <c r="AU674" t="str">
        <f>IFERROR(VLOOKUP(C674,Results!$A$2:$B$240,2,FALSE)+VLOOKUP(D674,Results!$A$2:$B$240,2,FALSE)+VLOOKUP(E674,Results!$A$2:$B$240,2,FALSE)+VLOOKUP(F674,Results!$A$2:$B$240,2,FALSE)+VLOOKUP(G674,Results!$A$2:$B$240,2,FALSE)+VLOOKUP(H674,Results!$A$2:$B$240,2,FALSE)+VLOOKUP(I674,Results!$A$2:$B$240,2,FALSE)+VLOOKUP(J674,Results!$A$2:$B$240,2,FALSE)+VLOOKUP(B674,Results!$A$2:$B$240,2,FALSE)-MIN(VLOOKUP(C674,Results!$A$2:$B$240,2,FALSE),VLOOKUP(D674,Results!$A$2:$B$240,2,FALSE),VLOOKUP(E674,Results!$A$2:$B$240,2,FALSE),VLOOKUP(F674,Results!$A$2:$B$240,2,FALSE),VLOOKUP(G674,Results!$A$2:$B$240,2,FALSE),VLOOKUP(H674,Results!$A$2:$B$240,2,FALSE),VLOOKUP(I674,Results!$A$2:$B$240,2,FALSE),VLOOKUP(J674,Results!$A$2:$B$240,2,FALSE),VLOOKUP(B674,Results!$A$2:$B$240,2,FALSE)),"")</f>
        <v/>
      </c>
    </row>
    <row r="675" spans="2:47" x14ac:dyDescent="0.3">
      <c r="B675" t="s">
        <v>166</v>
      </c>
      <c r="C675" t="s">
        <v>116</v>
      </c>
      <c r="D675" t="s">
        <v>172</v>
      </c>
      <c r="E675" t="s">
        <v>146</v>
      </c>
      <c r="F675" t="s">
        <v>177</v>
      </c>
      <c r="G675" t="s">
        <v>96</v>
      </c>
      <c r="H675" t="s">
        <v>92</v>
      </c>
      <c r="I675" t="s">
        <v>155</v>
      </c>
      <c r="J675" t="s">
        <v>186</v>
      </c>
      <c r="K675" t="n">
        <v>13.0</v>
      </c>
      <c r="L675" s="30">
        <f si="182" t="shared"/>
        <v>0</v>
      </c>
      <c r="M675" s="6"/>
      <c r="N675" s="35" t="str">
        <f si="183" t="shared"/>
        <v/>
      </c>
      <c r="O675" s="59">
        <f>(IF(ISNUMBER(MATCH(B675,Sheet4!$K$92:$K$101,0)),1,0)+IF(ISNUMBER(MATCH(C675,Sheet4!$K$92:$K$101,0)),1,0)+IF(ISNUMBER(MATCH(D675,Sheet4!$K$92:$K$101,0)),1,0)+IF(ISNUMBER(MATCH(E675,Sheet4!$K$92:$K$101,0)),1,0)+IF(ISNUMBER(MATCH(F675,Sheet4!$K$92:$K$101,0)),1,0)+IF(ISNUMBER(MATCH(G675,Sheet4!$K$92:$K$101,0)),1,0)+IF(ISNUMBER(MATCH(H675,Sheet4!$K$92:$K$101,0)),1,0)+IF(ISNUMBER(MATCH(I675,Sheet4!$K$92:$K$101,0)),1,0)+IF(ISNUMBER(MATCH(J675,Sheet4!$K$92:$K$101,0)),1,0))
-
(IF(ISNUMBER(MATCH(B675,Sheet4!$F$2:$F$11,0)),1,0)+IF(ISNUMBER(MATCH(C675,Sheet4!$F$2:$F$11,0)),1,0)+IF(ISNUMBER(MATCH(D675,Sheet4!$F$2:$F$11,0)),1,0)+IF(ISNUMBER(MATCH(E675,Sheet4!$F$2:$F$11,0)),1,0)+IF(ISNUMBER(MATCH(F675,Sheet4!$F$2:$F$11,0)),1,0)+IF(ISNUMBER(MATCH(G675,Sheet4!$F$2:$F$11,0)),1,0)+IF(ISNUMBER(MATCH(H675,Sheet4!$F$2:$F$11,0)),1,0)+IF(ISNUMBER(MATCH(I675,Sheet4!$F$2:$F$11,0)),1,0)+IF(ISNUMBER(MATCH(J675,Sheet4!$F$2:$F$11,0)),1,0))</f>
        <v>0</v>
      </c>
      <c r="P675" s="40" t="str">
        <f>IFERROR(INDEX(Sheet4!$G:$G,MATCH(Sheet1!B675,Sheet4!$F:$F,0))+INDEX(Sheet4!$G:$G,MATCH(Sheet1!C675,Sheet4!$F:$F,0))+INDEX(Sheet4!$G:$G,MATCH(Sheet1!D675,Sheet4!$F:$F,0))+INDEX(Sheet4!$G:$G,MATCH(Sheet1!E675,Sheet4!$F:$F,0))+INDEX(Sheet4!$G:$G,MATCH(Sheet1!F675,Sheet4!$F:$F,0))+INDEX(Sheet4!$G:$G,MATCH(Sheet1!G675,Sheet4!$F:$F,0))+INDEX(Sheet4!$G:$G,MATCH(Sheet1!H675,Sheet4!$F:$F,0))+INDEX(Sheet4!$G:$G,MATCH(Sheet1!I675,Sheet4!$F:$F,0))+INDEX(Sheet4!$G:$G,MATCH(Sheet1!J675,Sheet4!$F:$F,0)),"")</f>
        <v/>
      </c>
      <c r="AF675">
        <f si="185" t="shared"/>
        <v>0</v>
      </c>
      <c r="AH675">
        <v>652</v>
      </c>
      <c r="AI675" t="str">
        <f si="184" t="shared"/>
        <v>Ben SimmonsLandry ShametDevin BookerMonte MorrisWill BartonJae CrowderJohn CollinsMarvin BagleyRudy Gobert</v>
      </c>
      <c r="AJ675">
        <f si="186" t="shared"/>
        <v>0</v>
      </c>
      <c r="AK675">
        <f si="187" t="shared"/>
        <v>0</v>
      </c>
      <c r="AL675">
        <f si="188" t="shared"/>
        <v>0</v>
      </c>
      <c r="AM675">
        <f si="189" t="shared"/>
        <v>0</v>
      </c>
      <c r="AN675">
        <f si="190" t="shared"/>
        <v>0</v>
      </c>
      <c r="AO675">
        <f si="191" t="shared"/>
        <v>0</v>
      </c>
      <c r="AP675">
        <f si="192" t="shared"/>
        <v>0</v>
      </c>
      <c r="AQ675">
        <f si="193" t="shared"/>
        <v>0</v>
      </c>
      <c r="AR675">
        <f si="194" t="shared"/>
        <v>0</v>
      </c>
      <c r="AS675">
        <f si="195" t="shared"/>
        <v>0</v>
      </c>
      <c r="AU675" t="str">
        <f>IFERROR(VLOOKUP(C675,Results!$A$2:$B$240,2,FALSE)+VLOOKUP(D675,Results!$A$2:$B$240,2,FALSE)+VLOOKUP(E675,Results!$A$2:$B$240,2,FALSE)+VLOOKUP(F675,Results!$A$2:$B$240,2,FALSE)+VLOOKUP(G675,Results!$A$2:$B$240,2,FALSE)+VLOOKUP(H675,Results!$A$2:$B$240,2,FALSE)+VLOOKUP(I675,Results!$A$2:$B$240,2,FALSE)+VLOOKUP(J675,Results!$A$2:$B$240,2,FALSE)+VLOOKUP(B675,Results!$A$2:$B$240,2,FALSE)-MIN(VLOOKUP(C675,Results!$A$2:$B$240,2,FALSE),VLOOKUP(D675,Results!$A$2:$B$240,2,FALSE),VLOOKUP(E675,Results!$A$2:$B$240,2,FALSE),VLOOKUP(F675,Results!$A$2:$B$240,2,FALSE),VLOOKUP(G675,Results!$A$2:$B$240,2,FALSE),VLOOKUP(H675,Results!$A$2:$B$240,2,FALSE),VLOOKUP(I675,Results!$A$2:$B$240,2,FALSE),VLOOKUP(J675,Results!$A$2:$B$240,2,FALSE),VLOOKUP(B675,Results!$A$2:$B$240,2,FALSE)),"")</f>
        <v/>
      </c>
    </row>
    <row customHeight="1" ht="18.75" r="676" spans="2:47" x14ac:dyDescent="0.3">
      <c r="B676" t="s">
        <v>87</v>
      </c>
      <c r="C676" t="s">
        <v>108</v>
      </c>
      <c r="D676" t="s">
        <v>172</v>
      </c>
      <c r="E676" t="s">
        <v>146</v>
      </c>
      <c r="F676" t="s">
        <v>150</v>
      </c>
      <c r="G676" t="s">
        <v>159</v>
      </c>
      <c r="H676" t="s">
        <v>92</v>
      </c>
      <c r="I676" t="s">
        <v>152</v>
      </c>
      <c r="J676" t="s">
        <v>186</v>
      </c>
      <c r="K676" t="n">
        <v>13.0</v>
      </c>
      <c r="L676" s="30">
        <f si="182" t="shared"/>
        <v>0</v>
      </c>
      <c r="M676" s="6"/>
      <c r="N676" s="35" t="str">
        <f si="183" t="shared"/>
        <v/>
      </c>
      <c r="O676" s="59">
        <f>(IF(ISNUMBER(MATCH(B676,Sheet4!$K$92:$K$101,0)),1,0)+IF(ISNUMBER(MATCH(C676,Sheet4!$K$92:$K$101,0)),1,0)+IF(ISNUMBER(MATCH(D676,Sheet4!$K$92:$K$101,0)),1,0)+IF(ISNUMBER(MATCH(E676,Sheet4!$K$92:$K$101,0)),1,0)+IF(ISNUMBER(MATCH(F676,Sheet4!$K$92:$K$101,0)),1,0)+IF(ISNUMBER(MATCH(G676,Sheet4!$K$92:$K$101,0)),1,0)+IF(ISNUMBER(MATCH(H676,Sheet4!$K$92:$K$101,0)),1,0)+IF(ISNUMBER(MATCH(I676,Sheet4!$K$92:$K$101,0)),1,0)+IF(ISNUMBER(MATCH(J676,Sheet4!$K$92:$K$101,0)),1,0))
-
(IF(ISNUMBER(MATCH(B676,Sheet4!$F$2:$F$11,0)),1,0)+IF(ISNUMBER(MATCH(C676,Sheet4!$F$2:$F$11,0)),1,0)+IF(ISNUMBER(MATCH(D676,Sheet4!$F$2:$F$11,0)),1,0)+IF(ISNUMBER(MATCH(E676,Sheet4!$F$2:$F$11,0)),1,0)+IF(ISNUMBER(MATCH(F676,Sheet4!$F$2:$F$11,0)),1,0)+IF(ISNUMBER(MATCH(G676,Sheet4!$F$2:$F$11,0)),1,0)+IF(ISNUMBER(MATCH(H676,Sheet4!$F$2:$F$11,0)),1,0)+IF(ISNUMBER(MATCH(I676,Sheet4!$F$2:$F$11,0)),1,0)+IF(ISNUMBER(MATCH(J676,Sheet4!$F$2:$F$11,0)),1,0))</f>
        <v>0</v>
      </c>
      <c r="P676" s="40" t="str">
        <f>IFERROR(INDEX(Sheet4!$G:$G,MATCH(Sheet1!B676,Sheet4!$F:$F,0))+INDEX(Sheet4!$G:$G,MATCH(Sheet1!C676,Sheet4!$F:$F,0))+INDEX(Sheet4!$G:$G,MATCH(Sheet1!D676,Sheet4!$F:$F,0))+INDEX(Sheet4!$G:$G,MATCH(Sheet1!E676,Sheet4!$F:$F,0))+INDEX(Sheet4!$G:$G,MATCH(Sheet1!F676,Sheet4!$F:$F,0))+INDEX(Sheet4!$G:$G,MATCH(Sheet1!G676,Sheet4!$F:$F,0))+INDEX(Sheet4!$G:$G,MATCH(Sheet1!H676,Sheet4!$F:$F,0))+INDEX(Sheet4!$G:$G,MATCH(Sheet1!I676,Sheet4!$F:$F,0))+INDEX(Sheet4!$G:$G,MATCH(Sheet1!J676,Sheet4!$F:$F,0)),"")</f>
        <v/>
      </c>
      <c r="AF676">
        <f si="185" t="shared"/>
        <v>0</v>
      </c>
      <c r="AH676">
        <v>653</v>
      </c>
      <c r="AI676" t="str">
        <f si="184" t="shared"/>
        <v>Ben SimmonsRicky RubioMonte MorrisMalik BeasleyKelly OubreGerald GreenJohn CollinsMarvin BagleyNikola Jokic</v>
      </c>
      <c r="AJ676">
        <f si="186" t="shared"/>
        <v>0</v>
      </c>
      <c r="AK676">
        <f si="187" t="shared"/>
        <v>0</v>
      </c>
      <c r="AL676">
        <f si="188" t="shared"/>
        <v>0</v>
      </c>
      <c r="AM676">
        <f si="189" t="shared"/>
        <v>0</v>
      </c>
      <c r="AN676">
        <f si="190" t="shared"/>
        <v>0</v>
      </c>
      <c r="AO676">
        <f si="191" t="shared"/>
        <v>0</v>
      </c>
      <c r="AP676">
        <f si="192" t="shared"/>
        <v>0</v>
      </c>
      <c r="AQ676">
        <f si="193" t="shared"/>
        <v>0</v>
      </c>
      <c r="AR676">
        <f si="194" t="shared"/>
        <v>0</v>
      </c>
      <c r="AS676">
        <f si="195" t="shared"/>
        <v>0</v>
      </c>
      <c r="AU676" t="str">
        <f>IFERROR(VLOOKUP(C676,Results!$A$2:$B$240,2,FALSE)+VLOOKUP(D676,Results!$A$2:$B$240,2,FALSE)+VLOOKUP(E676,Results!$A$2:$B$240,2,FALSE)+VLOOKUP(F676,Results!$A$2:$B$240,2,FALSE)+VLOOKUP(G676,Results!$A$2:$B$240,2,FALSE)+VLOOKUP(H676,Results!$A$2:$B$240,2,FALSE)+VLOOKUP(I676,Results!$A$2:$B$240,2,FALSE)+VLOOKUP(J676,Results!$A$2:$B$240,2,FALSE)+VLOOKUP(B676,Results!$A$2:$B$240,2,FALSE)-MIN(VLOOKUP(C676,Results!$A$2:$B$240,2,FALSE),VLOOKUP(D676,Results!$A$2:$B$240,2,FALSE),VLOOKUP(E676,Results!$A$2:$B$240,2,FALSE),VLOOKUP(F676,Results!$A$2:$B$240,2,FALSE),VLOOKUP(G676,Results!$A$2:$B$240,2,FALSE),VLOOKUP(H676,Results!$A$2:$B$240,2,FALSE),VLOOKUP(I676,Results!$A$2:$B$240,2,FALSE),VLOOKUP(J676,Results!$A$2:$B$240,2,FALSE),VLOOKUP(B676,Results!$A$2:$B$240,2,FALSE)),"")</f>
        <v/>
      </c>
    </row>
    <row customHeight="1" ht="18.75" r="677" spans="2:47" x14ac:dyDescent="0.3">
      <c r="B677" t="s">
        <v>87</v>
      </c>
      <c r="C677" t="s">
        <v>116</v>
      </c>
      <c r="D677" t="s">
        <v>173</v>
      </c>
      <c r="E677" t="s">
        <v>146</v>
      </c>
      <c r="F677" t="s">
        <v>150</v>
      </c>
      <c r="G677" t="s">
        <v>177</v>
      </c>
      <c r="H677" t="s">
        <v>153</v>
      </c>
      <c r="I677" t="s">
        <v>152</v>
      </c>
      <c r="J677" t="s">
        <v>98</v>
      </c>
      <c r="K677" t="n">
        <v>13.0</v>
      </c>
      <c r="L677" s="30">
        <f si="182" t="shared"/>
        <v>0</v>
      </c>
      <c r="M677" s="6"/>
      <c r="N677" s="35" t="str">
        <f si="183" t="shared"/>
        <v/>
      </c>
      <c r="O677" s="59">
        <f>(IF(ISNUMBER(MATCH(B677,Sheet4!$K$92:$K$101,0)),1,0)+IF(ISNUMBER(MATCH(C677,Sheet4!$K$92:$K$101,0)),1,0)+IF(ISNUMBER(MATCH(D677,Sheet4!$K$92:$K$101,0)),1,0)+IF(ISNUMBER(MATCH(E677,Sheet4!$K$92:$K$101,0)),1,0)+IF(ISNUMBER(MATCH(F677,Sheet4!$K$92:$K$101,0)),1,0)+IF(ISNUMBER(MATCH(G677,Sheet4!$K$92:$K$101,0)),1,0)+IF(ISNUMBER(MATCH(H677,Sheet4!$K$92:$K$101,0)),1,0)+IF(ISNUMBER(MATCH(I677,Sheet4!$K$92:$K$101,0)),1,0)+IF(ISNUMBER(MATCH(J677,Sheet4!$K$92:$K$101,0)),1,0))
-
(IF(ISNUMBER(MATCH(B677,Sheet4!$F$2:$F$11,0)),1,0)+IF(ISNUMBER(MATCH(C677,Sheet4!$F$2:$F$11,0)),1,0)+IF(ISNUMBER(MATCH(D677,Sheet4!$F$2:$F$11,0)),1,0)+IF(ISNUMBER(MATCH(E677,Sheet4!$F$2:$F$11,0)),1,0)+IF(ISNUMBER(MATCH(F677,Sheet4!$F$2:$F$11,0)),1,0)+IF(ISNUMBER(MATCH(G677,Sheet4!$F$2:$F$11,0)),1,0)+IF(ISNUMBER(MATCH(H677,Sheet4!$F$2:$F$11,0)),1,0)+IF(ISNUMBER(MATCH(I677,Sheet4!$F$2:$F$11,0)),1,0)+IF(ISNUMBER(MATCH(J677,Sheet4!$F$2:$F$11,0)),1,0))</f>
        <v>0</v>
      </c>
      <c r="P677" s="40" t="str">
        <f>IFERROR(INDEX(Sheet4!$G:$G,MATCH(Sheet1!B677,Sheet4!$F:$F,0))+INDEX(Sheet4!$G:$G,MATCH(Sheet1!C677,Sheet4!$F:$F,0))+INDEX(Sheet4!$G:$G,MATCH(Sheet1!D677,Sheet4!$F:$F,0))+INDEX(Sheet4!$G:$G,MATCH(Sheet1!E677,Sheet4!$F:$F,0))+INDEX(Sheet4!$G:$G,MATCH(Sheet1!F677,Sheet4!$F:$F,0))+INDEX(Sheet4!$G:$G,MATCH(Sheet1!G677,Sheet4!$F:$F,0))+INDEX(Sheet4!$G:$G,MATCH(Sheet1!H677,Sheet4!$F:$F,0))+INDEX(Sheet4!$G:$G,MATCH(Sheet1!I677,Sheet4!$F:$F,0))+INDEX(Sheet4!$G:$G,MATCH(Sheet1!J677,Sheet4!$F:$F,0)),"")</f>
        <v/>
      </c>
      <c r="AF677">
        <f si="185" t="shared"/>
        <v>0</v>
      </c>
      <c r="AH677">
        <v>654</v>
      </c>
      <c r="AI677" t="str">
        <f si="184" t="shared"/>
        <v>Trae YoungRicky RubioJames HardenMonte MorrisCorey BrewerGerald GreenMarvin BagleyPaul MillsapRudy Gobert</v>
      </c>
      <c r="AJ677">
        <f si="186" t="shared"/>
        <v>0</v>
      </c>
      <c r="AK677">
        <f si="187" t="shared"/>
        <v>0</v>
      </c>
      <c r="AL677">
        <f si="188" t="shared"/>
        <v>0</v>
      </c>
      <c r="AM677">
        <f si="189" t="shared"/>
        <v>0</v>
      </c>
      <c r="AN677">
        <f si="190" t="shared"/>
        <v>0</v>
      </c>
      <c r="AO677">
        <f si="191" t="shared"/>
        <v>0</v>
      </c>
      <c r="AP677">
        <f si="192" t="shared"/>
        <v>0</v>
      </c>
      <c r="AQ677">
        <f si="193" t="shared"/>
        <v>0</v>
      </c>
      <c r="AR677">
        <f si="194" t="shared"/>
        <v>0</v>
      </c>
      <c r="AS677">
        <f si="195" t="shared"/>
        <v>0</v>
      </c>
      <c r="AU677" t="str">
        <f>IFERROR(VLOOKUP(C677,Results!$A$2:$B$240,2,FALSE)+VLOOKUP(D677,Results!$A$2:$B$240,2,FALSE)+VLOOKUP(E677,Results!$A$2:$B$240,2,FALSE)+VLOOKUP(F677,Results!$A$2:$B$240,2,FALSE)+VLOOKUP(G677,Results!$A$2:$B$240,2,FALSE)+VLOOKUP(H677,Results!$A$2:$B$240,2,FALSE)+VLOOKUP(I677,Results!$A$2:$B$240,2,FALSE)+VLOOKUP(J677,Results!$A$2:$B$240,2,FALSE)+VLOOKUP(B677,Results!$A$2:$B$240,2,FALSE)-MIN(VLOOKUP(C677,Results!$A$2:$B$240,2,FALSE),VLOOKUP(D677,Results!$A$2:$B$240,2,FALSE),VLOOKUP(E677,Results!$A$2:$B$240,2,FALSE),VLOOKUP(F677,Results!$A$2:$B$240,2,FALSE),VLOOKUP(G677,Results!$A$2:$B$240,2,FALSE),VLOOKUP(H677,Results!$A$2:$B$240,2,FALSE),VLOOKUP(I677,Results!$A$2:$B$240,2,FALSE),VLOOKUP(J677,Results!$A$2:$B$240,2,FALSE),VLOOKUP(B677,Results!$A$2:$B$240,2,FALSE)),"")</f>
        <v/>
      </c>
    </row>
    <row customHeight="1" ht="18.75" r="678" spans="2:47" x14ac:dyDescent="0.3">
      <c r="B678" t="s">
        <v>166</v>
      </c>
      <c r="C678" t="s">
        <v>171</v>
      </c>
      <c r="D678" t="s">
        <v>172</v>
      </c>
      <c r="E678" t="s">
        <v>146</v>
      </c>
      <c r="F678" t="s">
        <v>178</v>
      </c>
      <c r="G678" t="s">
        <v>179</v>
      </c>
      <c r="H678" t="s">
        <v>92</v>
      </c>
      <c r="I678" t="s">
        <v>152</v>
      </c>
      <c r="J678" t="s">
        <v>188</v>
      </c>
      <c r="K678" t="n">
        <v>13.0</v>
      </c>
      <c r="L678" s="30">
        <f si="182" t="shared"/>
        <v>0</v>
      </c>
      <c r="M678" s="6"/>
      <c r="N678" s="35" t="str">
        <f si="183" t="shared"/>
        <v/>
      </c>
      <c r="O678" s="59">
        <f>(IF(ISNUMBER(MATCH(B678,Sheet4!$K$92:$K$101,0)),1,0)+IF(ISNUMBER(MATCH(C678,Sheet4!$K$92:$K$101,0)),1,0)+IF(ISNUMBER(MATCH(D678,Sheet4!$K$92:$K$101,0)),1,0)+IF(ISNUMBER(MATCH(E678,Sheet4!$K$92:$K$101,0)),1,0)+IF(ISNUMBER(MATCH(F678,Sheet4!$K$92:$K$101,0)),1,0)+IF(ISNUMBER(MATCH(G678,Sheet4!$K$92:$K$101,0)),1,0)+IF(ISNUMBER(MATCH(H678,Sheet4!$K$92:$K$101,0)),1,0)+IF(ISNUMBER(MATCH(I678,Sheet4!$K$92:$K$101,0)),1,0)+IF(ISNUMBER(MATCH(J678,Sheet4!$K$92:$K$101,0)),1,0))
-
(IF(ISNUMBER(MATCH(B678,Sheet4!$F$2:$F$11,0)),1,0)+IF(ISNUMBER(MATCH(C678,Sheet4!$F$2:$F$11,0)),1,0)+IF(ISNUMBER(MATCH(D678,Sheet4!$F$2:$F$11,0)),1,0)+IF(ISNUMBER(MATCH(E678,Sheet4!$F$2:$F$11,0)),1,0)+IF(ISNUMBER(MATCH(F678,Sheet4!$F$2:$F$11,0)),1,0)+IF(ISNUMBER(MATCH(G678,Sheet4!$F$2:$F$11,0)),1,0)+IF(ISNUMBER(MATCH(H678,Sheet4!$F$2:$F$11,0)),1,0)+IF(ISNUMBER(MATCH(I678,Sheet4!$F$2:$F$11,0)),1,0)+IF(ISNUMBER(MATCH(J678,Sheet4!$F$2:$F$11,0)),1,0))</f>
        <v>0</v>
      </c>
      <c r="P678" s="40" t="str">
        <f>IFERROR(INDEX(Sheet4!$G:$G,MATCH(Sheet1!B678,Sheet4!$F:$F,0))+INDEX(Sheet4!$G:$G,MATCH(Sheet1!C678,Sheet4!$F:$F,0))+INDEX(Sheet4!$G:$G,MATCH(Sheet1!D678,Sheet4!$F:$F,0))+INDEX(Sheet4!$G:$G,MATCH(Sheet1!E678,Sheet4!$F:$F,0))+INDEX(Sheet4!$G:$G,MATCH(Sheet1!F678,Sheet4!$F:$F,0))+INDEX(Sheet4!$G:$G,MATCH(Sheet1!G678,Sheet4!$F:$F,0))+INDEX(Sheet4!$G:$G,MATCH(Sheet1!H678,Sheet4!$F:$F,0))+INDEX(Sheet4!$G:$G,MATCH(Sheet1!I678,Sheet4!$F:$F,0))+INDEX(Sheet4!$G:$G,MATCH(Sheet1!J678,Sheet4!$F:$F,0)),"")</f>
        <v/>
      </c>
      <c r="AF678">
        <f si="185" t="shared"/>
        <v>0</v>
      </c>
      <c r="AH678">
        <v>655</v>
      </c>
      <c r="AI678" t="str">
        <f si="184" t="shared"/>
        <v>Ben SimmonsIsaiah CanaanDevin BookerMonte MorrisWill BartonDeAndre' BembryKenneth FariedJosh JacksonRudy Gobert</v>
      </c>
      <c r="AJ678">
        <f si="186" t="shared"/>
        <v>0</v>
      </c>
      <c r="AK678">
        <f si="187" t="shared"/>
        <v>0</v>
      </c>
      <c r="AL678">
        <f si="188" t="shared"/>
        <v>0</v>
      </c>
      <c r="AM678">
        <f si="189" t="shared"/>
        <v>0</v>
      </c>
      <c r="AN678">
        <f si="190" t="shared"/>
        <v>0</v>
      </c>
      <c r="AO678">
        <f si="191" t="shared"/>
        <v>0</v>
      </c>
      <c r="AP678">
        <f si="192" t="shared"/>
        <v>0</v>
      </c>
      <c r="AQ678">
        <f si="193" t="shared"/>
        <v>0</v>
      </c>
      <c r="AR678">
        <f si="194" t="shared"/>
        <v>0</v>
      </c>
      <c r="AS678">
        <f si="195" t="shared"/>
        <v>0</v>
      </c>
      <c r="AU678" t="str">
        <f>IFERROR(VLOOKUP(C678,Results!$A$2:$B$240,2,FALSE)+VLOOKUP(D678,Results!$A$2:$B$240,2,FALSE)+VLOOKUP(E678,Results!$A$2:$B$240,2,FALSE)+VLOOKUP(F678,Results!$A$2:$B$240,2,FALSE)+VLOOKUP(G678,Results!$A$2:$B$240,2,FALSE)+VLOOKUP(H678,Results!$A$2:$B$240,2,FALSE)+VLOOKUP(I678,Results!$A$2:$B$240,2,FALSE)+VLOOKUP(J678,Results!$A$2:$B$240,2,FALSE)+VLOOKUP(B678,Results!$A$2:$B$240,2,FALSE)-MIN(VLOOKUP(C678,Results!$A$2:$B$240,2,FALSE),VLOOKUP(D678,Results!$A$2:$B$240,2,FALSE),VLOOKUP(E678,Results!$A$2:$B$240,2,FALSE),VLOOKUP(F678,Results!$A$2:$B$240,2,FALSE),VLOOKUP(G678,Results!$A$2:$B$240,2,FALSE),VLOOKUP(H678,Results!$A$2:$B$240,2,FALSE),VLOOKUP(I678,Results!$A$2:$B$240,2,FALSE),VLOOKUP(J678,Results!$A$2:$B$240,2,FALSE),VLOOKUP(B678,Results!$A$2:$B$240,2,FALSE)),"")</f>
        <v/>
      </c>
    </row>
    <row customHeight="1" ht="18.75" r="679" spans="2:47" x14ac:dyDescent="0.3">
      <c r="B679" t="s">
        <v>166</v>
      </c>
      <c r="C679" t="s">
        <v>87</v>
      </c>
      <c r="D679" t="s">
        <v>172</v>
      </c>
      <c r="E679" t="s">
        <v>146</v>
      </c>
      <c r="F679" t="s">
        <v>179</v>
      </c>
      <c r="G679" t="s">
        <v>180</v>
      </c>
      <c r="H679" t="s">
        <v>92</v>
      </c>
      <c r="I679" t="s">
        <v>181</v>
      </c>
      <c r="J679" t="s">
        <v>98</v>
      </c>
      <c r="K679" t="n">
        <v>13.0</v>
      </c>
      <c r="L679" s="30">
        <f si="182" t="shared"/>
        <v>0</v>
      </c>
      <c r="M679" s="6"/>
      <c r="N679" s="35" t="str">
        <f si="183" t="shared"/>
        <v/>
      </c>
      <c r="O679" s="59">
        <f>(IF(ISNUMBER(MATCH(B679,Sheet4!$K$92:$K$101,0)),1,0)+IF(ISNUMBER(MATCH(C679,Sheet4!$K$92:$K$101,0)),1,0)+IF(ISNUMBER(MATCH(D679,Sheet4!$K$92:$K$101,0)),1,0)+IF(ISNUMBER(MATCH(E679,Sheet4!$K$92:$K$101,0)),1,0)+IF(ISNUMBER(MATCH(F679,Sheet4!$K$92:$K$101,0)),1,0)+IF(ISNUMBER(MATCH(G679,Sheet4!$K$92:$K$101,0)),1,0)+IF(ISNUMBER(MATCH(H679,Sheet4!$K$92:$K$101,0)),1,0)+IF(ISNUMBER(MATCH(I679,Sheet4!$K$92:$K$101,0)),1,0)+IF(ISNUMBER(MATCH(J679,Sheet4!$K$92:$K$101,0)),1,0))
-
(IF(ISNUMBER(MATCH(B679,Sheet4!$F$2:$F$11,0)),1,0)+IF(ISNUMBER(MATCH(C679,Sheet4!$F$2:$F$11,0)),1,0)+IF(ISNUMBER(MATCH(D679,Sheet4!$F$2:$F$11,0)),1,0)+IF(ISNUMBER(MATCH(E679,Sheet4!$F$2:$F$11,0)),1,0)+IF(ISNUMBER(MATCH(F679,Sheet4!$F$2:$F$11,0)),1,0)+IF(ISNUMBER(MATCH(G679,Sheet4!$F$2:$F$11,0)),1,0)+IF(ISNUMBER(MATCH(H679,Sheet4!$F$2:$F$11,0)),1,0)+IF(ISNUMBER(MATCH(I679,Sheet4!$F$2:$F$11,0)),1,0)+IF(ISNUMBER(MATCH(J679,Sheet4!$F$2:$F$11,0)),1,0))</f>
        <v>0</v>
      </c>
      <c r="P679" s="40" t="str">
        <f>IFERROR(INDEX(Sheet4!$G:$G,MATCH(Sheet1!B679,Sheet4!$F:$F,0))+INDEX(Sheet4!$G:$G,MATCH(Sheet1!C679,Sheet4!$F:$F,0))+INDEX(Sheet4!$G:$G,MATCH(Sheet1!D679,Sheet4!$F:$F,0))+INDEX(Sheet4!$G:$G,MATCH(Sheet1!E679,Sheet4!$F:$F,0))+INDEX(Sheet4!$G:$G,MATCH(Sheet1!F679,Sheet4!$F:$F,0))+INDEX(Sheet4!$G:$G,MATCH(Sheet1!G679,Sheet4!$F:$F,0))+INDEX(Sheet4!$G:$G,MATCH(Sheet1!H679,Sheet4!$F:$F,0))+INDEX(Sheet4!$G:$G,MATCH(Sheet1!I679,Sheet4!$F:$F,0))+INDEX(Sheet4!$G:$G,MATCH(Sheet1!J679,Sheet4!$F:$F,0)),"")</f>
        <v/>
      </c>
      <c r="AF679">
        <f si="185" t="shared"/>
        <v>0</v>
      </c>
      <c r="AH679">
        <v>656</v>
      </c>
      <c r="AI679" t="str">
        <f si="184" t="shared"/>
        <v>Ben SimmonsLandry ShametBuddy HieldMonte MorrisWill BartonKelly OubreJosh JacksonPaul MillsapNikola Jokic</v>
      </c>
      <c r="AJ679">
        <f si="186" t="shared"/>
        <v>0</v>
      </c>
      <c r="AK679">
        <f si="187" t="shared"/>
        <v>0</v>
      </c>
      <c r="AL679">
        <f si="188" t="shared"/>
        <v>0</v>
      </c>
      <c r="AM679">
        <f si="189" t="shared"/>
        <v>0</v>
      </c>
      <c r="AN679">
        <f si="190" t="shared"/>
        <v>0</v>
      </c>
      <c r="AO679">
        <f si="191" t="shared"/>
        <v>0</v>
      </c>
      <c r="AP679">
        <f si="192" t="shared"/>
        <v>0</v>
      </c>
      <c r="AQ679">
        <f si="193" t="shared"/>
        <v>0</v>
      </c>
      <c r="AR679">
        <f si="194" t="shared"/>
        <v>0</v>
      </c>
      <c r="AS679">
        <f si="195" t="shared"/>
        <v>0</v>
      </c>
      <c r="AU679" t="str">
        <f>IFERROR(VLOOKUP(C679,Results!$A$2:$B$240,2,FALSE)+VLOOKUP(D679,Results!$A$2:$B$240,2,FALSE)+VLOOKUP(E679,Results!$A$2:$B$240,2,FALSE)+VLOOKUP(F679,Results!$A$2:$B$240,2,FALSE)+VLOOKUP(G679,Results!$A$2:$B$240,2,FALSE)+VLOOKUP(H679,Results!$A$2:$B$240,2,FALSE)+VLOOKUP(I679,Results!$A$2:$B$240,2,FALSE)+VLOOKUP(J679,Results!$A$2:$B$240,2,FALSE)+VLOOKUP(B679,Results!$A$2:$B$240,2,FALSE)-MIN(VLOOKUP(C679,Results!$A$2:$B$240,2,FALSE),VLOOKUP(D679,Results!$A$2:$B$240,2,FALSE),VLOOKUP(E679,Results!$A$2:$B$240,2,FALSE),VLOOKUP(F679,Results!$A$2:$B$240,2,FALSE),VLOOKUP(G679,Results!$A$2:$B$240,2,FALSE),VLOOKUP(H679,Results!$A$2:$B$240,2,FALSE),VLOOKUP(I679,Results!$A$2:$B$240,2,FALSE),VLOOKUP(J679,Results!$A$2:$B$240,2,FALSE),VLOOKUP(B679,Results!$A$2:$B$240,2,FALSE)),"")</f>
        <v/>
      </c>
    </row>
    <row customHeight="1" ht="18.75" r="680" spans="2:47" x14ac:dyDescent="0.3">
      <c r="B680" t="s">
        <v>166</v>
      </c>
      <c r="C680" t="s">
        <v>116</v>
      </c>
      <c r="D680" t="s">
        <v>172</v>
      </c>
      <c r="E680" t="s">
        <v>146</v>
      </c>
      <c r="F680" t="s">
        <v>177</v>
      </c>
      <c r="G680" t="s">
        <v>178</v>
      </c>
      <c r="H680" t="s">
        <v>93</v>
      </c>
      <c r="I680" t="s">
        <v>181</v>
      </c>
      <c r="J680" t="s">
        <v>98</v>
      </c>
      <c r="K680" t="n">
        <v>13.0</v>
      </c>
      <c r="L680" s="30">
        <f si="182" t="shared"/>
        <v>0</v>
      </c>
      <c r="M680" s="6"/>
      <c r="N680" s="35" t="str">
        <f si="183" t="shared"/>
        <v/>
      </c>
      <c r="O680" s="59">
        <f>(IF(ISNUMBER(MATCH(B680,Sheet4!$K$92:$K$101,0)),1,0)+IF(ISNUMBER(MATCH(C680,Sheet4!$K$92:$K$101,0)),1,0)+IF(ISNUMBER(MATCH(D680,Sheet4!$K$92:$K$101,0)),1,0)+IF(ISNUMBER(MATCH(E680,Sheet4!$K$92:$K$101,0)),1,0)+IF(ISNUMBER(MATCH(F680,Sheet4!$K$92:$K$101,0)),1,0)+IF(ISNUMBER(MATCH(G680,Sheet4!$K$92:$K$101,0)),1,0)+IF(ISNUMBER(MATCH(H680,Sheet4!$K$92:$K$101,0)),1,0)+IF(ISNUMBER(MATCH(I680,Sheet4!$K$92:$K$101,0)),1,0)+IF(ISNUMBER(MATCH(J680,Sheet4!$K$92:$K$101,0)),1,0))
-
(IF(ISNUMBER(MATCH(B680,Sheet4!$F$2:$F$11,0)),1,0)+IF(ISNUMBER(MATCH(C680,Sheet4!$F$2:$F$11,0)),1,0)+IF(ISNUMBER(MATCH(D680,Sheet4!$F$2:$F$11,0)),1,0)+IF(ISNUMBER(MATCH(E680,Sheet4!$F$2:$F$11,0)),1,0)+IF(ISNUMBER(MATCH(F680,Sheet4!$F$2:$F$11,0)),1,0)+IF(ISNUMBER(MATCH(G680,Sheet4!$F$2:$F$11,0)),1,0)+IF(ISNUMBER(MATCH(H680,Sheet4!$F$2:$F$11,0)),1,0)+IF(ISNUMBER(MATCH(I680,Sheet4!$F$2:$F$11,0)),1,0)+IF(ISNUMBER(MATCH(J680,Sheet4!$F$2:$F$11,0)),1,0))</f>
        <v>0</v>
      </c>
      <c r="P680" s="40" t="str">
        <f>IFERROR(INDEX(Sheet4!$G:$G,MATCH(Sheet1!B680,Sheet4!$F:$F,0))+INDEX(Sheet4!$G:$G,MATCH(Sheet1!C680,Sheet4!$F:$F,0))+INDEX(Sheet4!$G:$G,MATCH(Sheet1!D680,Sheet4!$F:$F,0))+INDEX(Sheet4!$G:$G,MATCH(Sheet1!E680,Sheet4!$F:$F,0))+INDEX(Sheet4!$G:$G,MATCH(Sheet1!F680,Sheet4!$F:$F,0))+INDEX(Sheet4!$G:$G,MATCH(Sheet1!G680,Sheet4!$F:$F,0))+INDEX(Sheet4!$G:$G,MATCH(Sheet1!H680,Sheet4!$F:$F,0))+INDEX(Sheet4!$G:$G,MATCH(Sheet1!I680,Sheet4!$F:$F,0))+INDEX(Sheet4!$G:$G,MATCH(Sheet1!J680,Sheet4!$F:$F,0)),"")</f>
        <v/>
      </c>
      <c r="AF680">
        <f si="185" t="shared"/>
        <v>0</v>
      </c>
      <c r="AH680">
        <v>657</v>
      </c>
      <c r="AI680" t="str">
        <f si="184" t="shared"/>
        <v>Ben SimmonsTrae YoungMonte MorrisMalik BeasleyKelly OubreGerald GreenKenneth FariedDerrick FavorsKarl-Anthony Towns</v>
      </c>
      <c r="AJ680">
        <f si="186" t="shared"/>
        <v>0</v>
      </c>
      <c r="AK680">
        <f si="187" t="shared"/>
        <v>0</v>
      </c>
      <c r="AL680">
        <f si="188" t="shared"/>
        <v>0</v>
      </c>
      <c r="AM680">
        <f si="189" t="shared"/>
        <v>0</v>
      </c>
      <c r="AN680">
        <f si="190" t="shared"/>
        <v>0</v>
      </c>
      <c r="AO680">
        <f si="191" t="shared"/>
        <v>0</v>
      </c>
      <c r="AP680">
        <f si="192" t="shared"/>
        <v>0</v>
      </c>
      <c r="AQ680">
        <f si="193" t="shared"/>
        <v>0</v>
      </c>
      <c r="AR680">
        <f si="194" t="shared"/>
        <v>0</v>
      </c>
      <c r="AS680">
        <f si="195" t="shared"/>
        <v>0</v>
      </c>
      <c r="AU680" t="str">
        <f>IFERROR(VLOOKUP(C680,Results!$A$2:$B$240,2,FALSE)+VLOOKUP(D680,Results!$A$2:$B$240,2,FALSE)+VLOOKUP(E680,Results!$A$2:$B$240,2,FALSE)+VLOOKUP(F680,Results!$A$2:$B$240,2,FALSE)+VLOOKUP(G680,Results!$A$2:$B$240,2,FALSE)+VLOOKUP(H680,Results!$A$2:$B$240,2,FALSE)+VLOOKUP(I680,Results!$A$2:$B$240,2,FALSE)+VLOOKUP(J680,Results!$A$2:$B$240,2,FALSE)+VLOOKUP(B680,Results!$A$2:$B$240,2,FALSE)-MIN(VLOOKUP(C680,Results!$A$2:$B$240,2,FALSE),VLOOKUP(D680,Results!$A$2:$B$240,2,FALSE),VLOOKUP(E680,Results!$A$2:$B$240,2,FALSE),VLOOKUP(F680,Results!$A$2:$B$240,2,FALSE),VLOOKUP(G680,Results!$A$2:$B$240,2,FALSE),VLOOKUP(H680,Results!$A$2:$B$240,2,FALSE),VLOOKUP(I680,Results!$A$2:$B$240,2,FALSE),VLOOKUP(J680,Results!$A$2:$B$240,2,FALSE),VLOOKUP(B680,Results!$A$2:$B$240,2,FALSE)),"")</f>
        <v/>
      </c>
    </row>
    <row customHeight="1" ht="18.75" r="681" spans="2:47" x14ac:dyDescent="0.3">
      <c r="B681" t="s">
        <v>169</v>
      </c>
      <c r="C681" t="s">
        <v>171</v>
      </c>
      <c r="D681" t="s">
        <v>145</v>
      </c>
      <c r="E681" t="s">
        <v>146</v>
      </c>
      <c r="F681" t="s">
        <v>150</v>
      </c>
      <c r="G681" t="s">
        <v>177</v>
      </c>
      <c r="H681" t="s">
        <v>92</v>
      </c>
      <c r="I681" t="s">
        <v>152</v>
      </c>
      <c r="J681" t="s">
        <v>98</v>
      </c>
      <c r="K681" t="n">
        <v>13.0</v>
      </c>
      <c r="L681" s="30">
        <f si="182" t="shared"/>
        <v>0</v>
      </c>
      <c r="M681" s="6"/>
      <c r="N681" s="35" t="str">
        <f si="183" t="shared"/>
        <v/>
      </c>
      <c r="O681" s="59">
        <f>(IF(ISNUMBER(MATCH(B681,Sheet4!$K$92:$K$101,0)),1,0)+IF(ISNUMBER(MATCH(C681,Sheet4!$K$92:$K$101,0)),1,0)+IF(ISNUMBER(MATCH(D681,Sheet4!$K$92:$K$101,0)),1,0)+IF(ISNUMBER(MATCH(E681,Sheet4!$K$92:$K$101,0)),1,0)+IF(ISNUMBER(MATCH(F681,Sheet4!$K$92:$K$101,0)),1,0)+IF(ISNUMBER(MATCH(G681,Sheet4!$K$92:$K$101,0)),1,0)+IF(ISNUMBER(MATCH(H681,Sheet4!$K$92:$K$101,0)),1,0)+IF(ISNUMBER(MATCH(I681,Sheet4!$K$92:$K$101,0)),1,0)+IF(ISNUMBER(MATCH(J681,Sheet4!$K$92:$K$101,0)),1,0))
-
(IF(ISNUMBER(MATCH(B681,Sheet4!$F$2:$F$11,0)),1,0)+IF(ISNUMBER(MATCH(C681,Sheet4!$F$2:$F$11,0)),1,0)+IF(ISNUMBER(MATCH(D681,Sheet4!$F$2:$F$11,0)),1,0)+IF(ISNUMBER(MATCH(E681,Sheet4!$F$2:$F$11,0)),1,0)+IF(ISNUMBER(MATCH(F681,Sheet4!$F$2:$F$11,0)),1,0)+IF(ISNUMBER(MATCH(G681,Sheet4!$F$2:$F$11,0)),1,0)+IF(ISNUMBER(MATCH(H681,Sheet4!$F$2:$F$11,0)),1,0)+IF(ISNUMBER(MATCH(I681,Sheet4!$F$2:$F$11,0)),1,0)+IF(ISNUMBER(MATCH(J681,Sheet4!$F$2:$F$11,0)),1,0))</f>
        <v>0</v>
      </c>
      <c r="P681" s="40" t="str">
        <f>IFERROR(INDEX(Sheet4!$G:$G,MATCH(Sheet1!B681,Sheet4!$F:$F,0))+INDEX(Sheet4!$G:$G,MATCH(Sheet1!C681,Sheet4!$F:$F,0))+INDEX(Sheet4!$G:$G,MATCH(Sheet1!D681,Sheet4!$F:$F,0))+INDEX(Sheet4!$G:$G,MATCH(Sheet1!E681,Sheet4!$F:$F,0))+INDEX(Sheet4!$G:$G,MATCH(Sheet1!F681,Sheet4!$F:$F,0))+INDEX(Sheet4!$G:$G,MATCH(Sheet1!G681,Sheet4!$F:$F,0))+INDEX(Sheet4!$G:$G,MATCH(Sheet1!H681,Sheet4!$F:$F,0))+INDEX(Sheet4!$G:$G,MATCH(Sheet1!I681,Sheet4!$F:$F,0))+INDEX(Sheet4!$G:$G,MATCH(Sheet1!J681,Sheet4!$F:$F,0)),"")</f>
        <v/>
      </c>
      <c r="AF681">
        <f si="185" t="shared"/>
        <v>0</v>
      </c>
      <c r="AH681">
        <v>658</v>
      </c>
      <c r="AI681" t="str">
        <f si="184" t="shared"/>
        <v>Ben SimmonsJerryd BaylessJames HardenMonte MorrisLuol DengGerald GreenMarvin BagleyJosh JacksonDeandre Ayton</v>
      </c>
      <c r="AJ681">
        <f si="186" t="shared"/>
        <v>0</v>
      </c>
      <c r="AK681">
        <f si="187" t="shared"/>
        <v>0</v>
      </c>
      <c r="AL681">
        <f si="188" t="shared"/>
        <v>0</v>
      </c>
      <c r="AM681">
        <f si="189" t="shared"/>
        <v>0</v>
      </c>
      <c r="AN681">
        <f si="190" t="shared"/>
        <v>0</v>
      </c>
      <c r="AO681">
        <f si="191" t="shared"/>
        <v>0</v>
      </c>
      <c r="AP681">
        <f si="192" t="shared"/>
        <v>0</v>
      </c>
      <c r="AQ681">
        <f si="193" t="shared"/>
        <v>0</v>
      </c>
      <c r="AR681">
        <f si="194" t="shared"/>
        <v>0</v>
      </c>
      <c r="AS681">
        <f si="195" t="shared"/>
        <v>0</v>
      </c>
      <c r="AU681" t="str">
        <f>IFERROR(VLOOKUP(C681,Results!$A$2:$B$240,2,FALSE)+VLOOKUP(D681,Results!$A$2:$B$240,2,FALSE)+VLOOKUP(E681,Results!$A$2:$B$240,2,FALSE)+VLOOKUP(F681,Results!$A$2:$B$240,2,FALSE)+VLOOKUP(G681,Results!$A$2:$B$240,2,FALSE)+VLOOKUP(H681,Results!$A$2:$B$240,2,FALSE)+VLOOKUP(I681,Results!$A$2:$B$240,2,FALSE)+VLOOKUP(J681,Results!$A$2:$B$240,2,FALSE)+VLOOKUP(B681,Results!$A$2:$B$240,2,FALSE)-MIN(VLOOKUP(C681,Results!$A$2:$B$240,2,FALSE),VLOOKUP(D681,Results!$A$2:$B$240,2,FALSE),VLOOKUP(E681,Results!$A$2:$B$240,2,FALSE),VLOOKUP(F681,Results!$A$2:$B$240,2,FALSE),VLOOKUP(G681,Results!$A$2:$B$240,2,FALSE),VLOOKUP(H681,Results!$A$2:$B$240,2,FALSE),VLOOKUP(I681,Results!$A$2:$B$240,2,FALSE),VLOOKUP(J681,Results!$A$2:$B$240,2,FALSE),VLOOKUP(B681,Results!$A$2:$B$240,2,FALSE)),"")</f>
        <v/>
      </c>
    </row>
    <row customHeight="1" ht="18.75" r="682" spans="2:47" x14ac:dyDescent="0.3">
      <c r="B682" t="s">
        <v>166</v>
      </c>
      <c r="C682" t="s">
        <v>170</v>
      </c>
      <c r="D682" t="s">
        <v>172</v>
      </c>
      <c r="E682" t="s">
        <v>173</v>
      </c>
      <c r="F682" t="s">
        <v>177</v>
      </c>
      <c r="G682" t="s">
        <v>151</v>
      </c>
      <c r="H682" t="s">
        <v>92</v>
      </c>
      <c r="I682" t="s">
        <v>152</v>
      </c>
      <c r="J682" t="s">
        <v>187</v>
      </c>
      <c r="K682" t="n">
        <v>13.0</v>
      </c>
      <c r="L682" s="30">
        <f si="182" t="shared"/>
        <v>0</v>
      </c>
      <c r="M682" s="6"/>
      <c r="N682" s="35" t="str">
        <f si="183" t="shared"/>
        <v/>
      </c>
      <c r="O682" s="59">
        <f>(IF(ISNUMBER(MATCH(B682,Sheet4!$K$92:$K$101,0)),1,0)+IF(ISNUMBER(MATCH(C682,Sheet4!$K$92:$K$101,0)),1,0)+IF(ISNUMBER(MATCH(D682,Sheet4!$K$92:$K$101,0)),1,0)+IF(ISNUMBER(MATCH(E682,Sheet4!$K$92:$K$101,0)),1,0)+IF(ISNUMBER(MATCH(F682,Sheet4!$K$92:$K$101,0)),1,0)+IF(ISNUMBER(MATCH(G682,Sheet4!$K$92:$K$101,0)),1,0)+IF(ISNUMBER(MATCH(H682,Sheet4!$K$92:$K$101,0)),1,0)+IF(ISNUMBER(MATCH(I682,Sheet4!$K$92:$K$101,0)),1,0)+IF(ISNUMBER(MATCH(J682,Sheet4!$K$92:$K$101,0)),1,0))
-
(IF(ISNUMBER(MATCH(B682,Sheet4!$F$2:$F$11,0)),1,0)+IF(ISNUMBER(MATCH(C682,Sheet4!$F$2:$F$11,0)),1,0)+IF(ISNUMBER(MATCH(D682,Sheet4!$F$2:$F$11,0)),1,0)+IF(ISNUMBER(MATCH(E682,Sheet4!$F$2:$F$11,0)),1,0)+IF(ISNUMBER(MATCH(F682,Sheet4!$F$2:$F$11,0)),1,0)+IF(ISNUMBER(MATCH(G682,Sheet4!$F$2:$F$11,0)),1,0)+IF(ISNUMBER(MATCH(H682,Sheet4!$F$2:$F$11,0)),1,0)+IF(ISNUMBER(MATCH(I682,Sheet4!$F$2:$F$11,0)),1,0)+IF(ISNUMBER(MATCH(J682,Sheet4!$F$2:$F$11,0)),1,0))</f>
        <v>0</v>
      </c>
      <c r="P682" s="40" t="str">
        <f>IFERROR(INDEX(Sheet4!$G:$G,MATCH(Sheet1!B682,Sheet4!$F:$F,0))+INDEX(Sheet4!$G:$G,MATCH(Sheet1!C682,Sheet4!$F:$F,0))+INDEX(Sheet4!$G:$G,MATCH(Sheet1!D682,Sheet4!$F:$F,0))+INDEX(Sheet4!$G:$G,MATCH(Sheet1!E682,Sheet4!$F:$F,0))+INDEX(Sheet4!$G:$G,MATCH(Sheet1!F682,Sheet4!$F:$F,0))+INDEX(Sheet4!$G:$G,MATCH(Sheet1!G682,Sheet4!$F:$F,0))+INDEX(Sheet4!$G:$G,MATCH(Sheet1!H682,Sheet4!$F:$F,0))+INDEX(Sheet4!$G:$G,MATCH(Sheet1!I682,Sheet4!$F:$F,0))+INDEX(Sheet4!$G:$G,MATCH(Sheet1!J682,Sheet4!$F:$F,0)),"")</f>
        <v/>
      </c>
      <c r="AF682">
        <f si="185" t="shared"/>
        <v>0</v>
      </c>
      <c r="AH682">
        <v>659</v>
      </c>
      <c r="AI682" t="str">
        <f si="184" t="shared"/>
        <v>Ben SimmonsDe'Aaron FoxJimmy ButlerMonte MorrisMikal BridgesGerald GreenKenneth FariedJosh JacksonDeandre Ayton</v>
      </c>
      <c r="AJ682">
        <f si="186" t="shared"/>
        <v>0</v>
      </c>
      <c r="AK682">
        <f si="187" t="shared"/>
        <v>0</v>
      </c>
      <c r="AL682">
        <f si="188" t="shared"/>
        <v>0</v>
      </c>
      <c r="AM682">
        <f si="189" t="shared"/>
        <v>0</v>
      </c>
      <c r="AN682">
        <f si="190" t="shared"/>
        <v>0</v>
      </c>
      <c r="AO682">
        <f si="191" t="shared"/>
        <v>0</v>
      </c>
      <c r="AP682">
        <f si="192" t="shared"/>
        <v>0</v>
      </c>
      <c r="AQ682">
        <f si="193" t="shared"/>
        <v>0</v>
      </c>
      <c r="AR682">
        <f si="194" t="shared"/>
        <v>0</v>
      </c>
      <c r="AS682">
        <f si="195" t="shared"/>
        <v>0</v>
      </c>
      <c r="AU682" t="str">
        <f>IFERROR(VLOOKUP(C682,Results!$A$2:$B$240,2,FALSE)+VLOOKUP(D682,Results!$A$2:$B$240,2,FALSE)+VLOOKUP(E682,Results!$A$2:$B$240,2,FALSE)+VLOOKUP(F682,Results!$A$2:$B$240,2,FALSE)+VLOOKUP(G682,Results!$A$2:$B$240,2,FALSE)+VLOOKUP(H682,Results!$A$2:$B$240,2,FALSE)+VLOOKUP(I682,Results!$A$2:$B$240,2,FALSE)+VLOOKUP(J682,Results!$A$2:$B$240,2,FALSE)+VLOOKUP(B682,Results!$A$2:$B$240,2,FALSE)-MIN(VLOOKUP(C682,Results!$A$2:$B$240,2,FALSE),VLOOKUP(D682,Results!$A$2:$B$240,2,FALSE),VLOOKUP(E682,Results!$A$2:$B$240,2,FALSE),VLOOKUP(F682,Results!$A$2:$B$240,2,FALSE),VLOOKUP(G682,Results!$A$2:$B$240,2,FALSE),VLOOKUP(H682,Results!$A$2:$B$240,2,FALSE),VLOOKUP(I682,Results!$A$2:$B$240,2,FALSE),VLOOKUP(J682,Results!$A$2:$B$240,2,FALSE),VLOOKUP(B682,Results!$A$2:$B$240,2,FALSE)),"")</f>
        <v/>
      </c>
    </row>
    <row customHeight="1" ht="18.75" r="683" spans="2:47" x14ac:dyDescent="0.3">
      <c r="B683" t="s">
        <v>87</v>
      </c>
      <c r="C683" t="s">
        <v>169</v>
      </c>
      <c r="D683" t="s">
        <v>173</v>
      </c>
      <c r="E683" t="s">
        <v>146</v>
      </c>
      <c r="F683" t="s">
        <v>177</v>
      </c>
      <c r="G683" t="s">
        <v>159</v>
      </c>
      <c r="H683" t="s">
        <v>153</v>
      </c>
      <c r="I683" t="s">
        <v>92</v>
      </c>
      <c r="J683" t="s">
        <v>186</v>
      </c>
      <c r="K683" t="n">
        <v>13.0</v>
      </c>
      <c r="L683" s="30">
        <f si="182" t="shared"/>
        <v>0</v>
      </c>
      <c r="M683" s="6"/>
      <c r="N683" s="35" t="str">
        <f si="183" t="shared"/>
        <v/>
      </c>
      <c r="O683" s="59">
        <f>(IF(ISNUMBER(MATCH(B683,Sheet4!$K$92:$K$101,0)),1,0)+IF(ISNUMBER(MATCH(C683,Sheet4!$K$92:$K$101,0)),1,0)+IF(ISNUMBER(MATCH(D683,Sheet4!$K$92:$K$101,0)),1,0)+IF(ISNUMBER(MATCH(E683,Sheet4!$K$92:$K$101,0)),1,0)+IF(ISNUMBER(MATCH(F683,Sheet4!$K$92:$K$101,0)),1,0)+IF(ISNUMBER(MATCH(G683,Sheet4!$K$92:$K$101,0)),1,0)+IF(ISNUMBER(MATCH(H683,Sheet4!$K$92:$K$101,0)),1,0)+IF(ISNUMBER(MATCH(I683,Sheet4!$K$92:$K$101,0)),1,0)+IF(ISNUMBER(MATCH(J683,Sheet4!$K$92:$K$101,0)),1,0))
-
(IF(ISNUMBER(MATCH(B683,Sheet4!$F$2:$F$11,0)),1,0)+IF(ISNUMBER(MATCH(C683,Sheet4!$F$2:$F$11,0)),1,0)+IF(ISNUMBER(MATCH(D683,Sheet4!$F$2:$F$11,0)),1,0)+IF(ISNUMBER(MATCH(E683,Sheet4!$F$2:$F$11,0)),1,0)+IF(ISNUMBER(MATCH(F683,Sheet4!$F$2:$F$11,0)),1,0)+IF(ISNUMBER(MATCH(G683,Sheet4!$F$2:$F$11,0)),1,0)+IF(ISNUMBER(MATCH(H683,Sheet4!$F$2:$F$11,0)),1,0)+IF(ISNUMBER(MATCH(I683,Sheet4!$F$2:$F$11,0)),1,0)+IF(ISNUMBER(MATCH(J683,Sheet4!$F$2:$F$11,0)),1,0))</f>
        <v>0</v>
      </c>
      <c r="P683" s="40" t="str">
        <f>IFERROR(INDEX(Sheet4!$G:$G,MATCH(Sheet1!B683,Sheet4!$F:$F,0))+INDEX(Sheet4!$G:$G,MATCH(Sheet1!C683,Sheet4!$F:$F,0))+INDEX(Sheet4!$G:$G,MATCH(Sheet1!D683,Sheet4!$F:$F,0))+INDEX(Sheet4!$G:$G,MATCH(Sheet1!E683,Sheet4!$F:$F,0))+INDEX(Sheet4!$G:$G,MATCH(Sheet1!F683,Sheet4!$F:$F,0))+INDEX(Sheet4!$G:$G,MATCH(Sheet1!G683,Sheet4!$F:$F,0))+INDEX(Sheet4!$G:$G,MATCH(Sheet1!H683,Sheet4!$F:$F,0))+INDEX(Sheet4!$G:$G,MATCH(Sheet1!I683,Sheet4!$F:$F,0))+INDEX(Sheet4!$G:$G,MATCH(Sheet1!J683,Sheet4!$F:$F,0)),"")</f>
        <v/>
      </c>
      <c r="AF683">
        <f si="185" t="shared"/>
        <v>0</v>
      </c>
      <c r="AH683">
        <v>660</v>
      </c>
      <c r="AI683" t="str">
        <f si="184" t="shared"/>
        <v>Ben SimmonsDe'Aaron FoxJimmy ButlerMonte MorrisCorey BrewerLuol DengMarvin BagleyPaul MillsapKarl-Anthony Towns</v>
      </c>
      <c r="AJ683">
        <f si="186" t="shared"/>
        <v>0</v>
      </c>
      <c r="AK683">
        <f si="187" t="shared"/>
        <v>0</v>
      </c>
      <c r="AL683">
        <f si="188" t="shared"/>
        <v>0</v>
      </c>
      <c r="AM683">
        <f si="189" t="shared"/>
        <v>0</v>
      </c>
      <c r="AN683">
        <f si="190" t="shared"/>
        <v>0</v>
      </c>
      <c r="AO683">
        <f si="191" t="shared"/>
        <v>0</v>
      </c>
      <c r="AP683">
        <f si="192" t="shared"/>
        <v>0</v>
      </c>
      <c r="AQ683">
        <f si="193" t="shared"/>
        <v>0</v>
      </c>
      <c r="AR683">
        <f si="194" t="shared"/>
        <v>0</v>
      </c>
      <c r="AS683">
        <f si="195" t="shared"/>
        <v>0</v>
      </c>
      <c r="AU683" t="str">
        <f>IFERROR(VLOOKUP(C683,Results!$A$2:$B$240,2,FALSE)+VLOOKUP(D683,Results!$A$2:$B$240,2,FALSE)+VLOOKUP(E683,Results!$A$2:$B$240,2,FALSE)+VLOOKUP(F683,Results!$A$2:$B$240,2,FALSE)+VLOOKUP(G683,Results!$A$2:$B$240,2,FALSE)+VLOOKUP(H683,Results!$A$2:$B$240,2,FALSE)+VLOOKUP(I683,Results!$A$2:$B$240,2,FALSE)+VLOOKUP(J683,Results!$A$2:$B$240,2,FALSE)+VLOOKUP(B683,Results!$A$2:$B$240,2,FALSE)-MIN(VLOOKUP(C683,Results!$A$2:$B$240,2,FALSE),VLOOKUP(D683,Results!$A$2:$B$240,2,FALSE),VLOOKUP(E683,Results!$A$2:$B$240,2,FALSE),VLOOKUP(F683,Results!$A$2:$B$240,2,FALSE),VLOOKUP(G683,Results!$A$2:$B$240,2,FALSE),VLOOKUP(H683,Results!$A$2:$B$240,2,FALSE),VLOOKUP(I683,Results!$A$2:$B$240,2,FALSE),VLOOKUP(J683,Results!$A$2:$B$240,2,FALSE),VLOOKUP(B683,Results!$A$2:$B$240,2,FALSE)),"")</f>
        <v/>
      </c>
    </row>
    <row customHeight="1" ht="18.75" r="684" spans="2:47" x14ac:dyDescent="0.3">
      <c r="B684" t="s">
        <v>166</v>
      </c>
      <c r="C684" t="s">
        <v>87</v>
      </c>
      <c r="D684" t="s">
        <v>172</v>
      </c>
      <c r="E684" t="s">
        <v>146</v>
      </c>
      <c r="F684" t="s">
        <v>96</v>
      </c>
      <c r="G684" t="s">
        <v>100</v>
      </c>
      <c r="H684" t="s">
        <v>152</v>
      </c>
      <c r="I684" t="s">
        <v>155</v>
      </c>
      <c r="J684" t="s">
        <v>186</v>
      </c>
      <c r="K684" t="n">
        <v>13.0</v>
      </c>
      <c r="L684" s="30">
        <f si="182" t="shared"/>
        <v>0</v>
      </c>
      <c r="M684" s="6"/>
      <c r="N684" s="35" t="str">
        <f si="183" t="shared"/>
        <v/>
      </c>
      <c r="O684" s="59">
        <f>(IF(ISNUMBER(MATCH(B684,Sheet4!$K$92:$K$101,0)),1,0)+IF(ISNUMBER(MATCH(C684,Sheet4!$K$92:$K$101,0)),1,0)+IF(ISNUMBER(MATCH(D684,Sheet4!$K$92:$K$101,0)),1,0)+IF(ISNUMBER(MATCH(E684,Sheet4!$K$92:$K$101,0)),1,0)+IF(ISNUMBER(MATCH(F684,Sheet4!$K$92:$K$101,0)),1,0)+IF(ISNUMBER(MATCH(G684,Sheet4!$K$92:$K$101,0)),1,0)+IF(ISNUMBER(MATCH(H684,Sheet4!$K$92:$K$101,0)),1,0)+IF(ISNUMBER(MATCH(I684,Sheet4!$K$92:$K$101,0)),1,0)+IF(ISNUMBER(MATCH(J684,Sheet4!$K$92:$K$101,0)),1,0))
-
(IF(ISNUMBER(MATCH(B684,Sheet4!$F$2:$F$11,0)),1,0)+IF(ISNUMBER(MATCH(C684,Sheet4!$F$2:$F$11,0)),1,0)+IF(ISNUMBER(MATCH(D684,Sheet4!$F$2:$F$11,0)),1,0)+IF(ISNUMBER(MATCH(E684,Sheet4!$F$2:$F$11,0)),1,0)+IF(ISNUMBER(MATCH(F684,Sheet4!$F$2:$F$11,0)),1,0)+IF(ISNUMBER(MATCH(G684,Sheet4!$F$2:$F$11,0)),1,0)+IF(ISNUMBER(MATCH(H684,Sheet4!$F$2:$F$11,0)),1,0)+IF(ISNUMBER(MATCH(I684,Sheet4!$F$2:$F$11,0)),1,0)+IF(ISNUMBER(MATCH(J684,Sheet4!$F$2:$F$11,0)),1,0))</f>
        <v>0</v>
      </c>
      <c r="P684" s="40" t="str">
        <f>IFERROR(INDEX(Sheet4!$G:$G,MATCH(Sheet1!B684,Sheet4!$F:$F,0))+INDEX(Sheet4!$G:$G,MATCH(Sheet1!C684,Sheet4!$F:$F,0))+INDEX(Sheet4!$G:$G,MATCH(Sheet1!D684,Sheet4!$F:$F,0))+INDEX(Sheet4!$G:$G,MATCH(Sheet1!E684,Sheet4!$F:$F,0))+INDEX(Sheet4!$G:$G,MATCH(Sheet1!F684,Sheet4!$F:$F,0))+INDEX(Sheet4!$G:$G,MATCH(Sheet1!G684,Sheet4!$F:$F,0))+INDEX(Sheet4!$G:$G,MATCH(Sheet1!H684,Sheet4!$F:$F,0))+INDEX(Sheet4!$G:$G,MATCH(Sheet1!I684,Sheet4!$F:$F,0))+INDEX(Sheet4!$G:$G,MATCH(Sheet1!J684,Sheet4!$F:$F,0)),"")</f>
        <v/>
      </c>
      <c r="AF684">
        <f si="185" t="shared"/>
        <v>0</v>
      </c>
      <c r="AH684">
        <v>661</v>
      </c>
      <c r="AI684" t="str">
        <f si="184" t="shared"/>
        <v>Ricky RubioLandry ShametDevin BookerMonte MorrisWill BartonKelly OubreJohn CollinsPaul MillsapNikola Jokic</v>
      </c>
      <c r="AJ684">
        <f si="186" t="shared"/>
        <v>0</v>
      </c>
      <c r="AK684">
        <f si="187" t="shared"/>
        <v>0</v>
      </c>
      <c r="AL684">
        <f si="188" t="shared"/>
        <v>0</v>
      </c>
      <c r="AM684">
        <f si="189" t="shared"/>
        <v>0</v>
      </c>
      <c r="AN684">
        <f si="190" t="shared"/>
        <v>0</v>
      </c>
      <c r="AO684">
        <f si="191" t="shared"/>
        <v>0</v>
      </c>
      <c r="AP684">
        <f si="192" t="shared"/>
        <v>0</v>
      </c>
      <c r="AQ684">
        <f si="193" t="shared"/>
        <v>0</v>
      </c>
      <c r="AR684">
        <f si="194" t="shared"/>
        <v>0</v>
      </c>
      <c r="AS684">
        <f si="195" t="shared"/>
        <v>0</v>
      </c>
      <c r="AU684" t="str">
        <f>IFERROR(VLOOKUP(C684,Results!$A$2:$B$240,2,FALSE)+VLOOKUP(D684,Results!$A$2:$B$240,2,FALSE)+VLOOKUP(E684,Results!$A$2:$B$240,2,FALSE)+VLOOKUP(F684,Results!$A$2:$B$240,2,FALSE)+VLOOKUP(G684,Results!$A$2:$B$240,2,FALSE)+VLOOKUP(H684,Results!$A$2:$B$240,2,FALSE)+VLOOKUP(I684,Results!$A$2:$B$240,2,FALSE)+VLOOKUP(J684,Results!$A$2:$B$240,2,FALSE)+VLOOKUP(B684,Results!$A$2:$B$240,2,FALSE)-MIN(VLOOKUP(C684,Results!$A$2:$B$240,2,FALSE),VLOOKUP(D684,Results!$A$2:$B$240,2,FALSE),VLOOKUP(E684,Results!$A$2:$B$240,2,FALSE),VLOOKUP(F684,Results!$A$2:$B$240,2,FALSE),VLOOKUP(G684,Results!$A$2:$B$240,2,FALSE),VLOOKUP(H684,Results!$A$2:$B$240,2,FALSE),VLOOKUP(I684,Results!$A$2:$B$240,2,FALSE),VLOOKUP(J684,Results!$A$2:$B$240,2,FALSE),VLOOKUP(B684,Results!$A$2:$B$240,2,FALSE)),"")</f>
        <v/>
      </c>
    </row>
    <row customHeight="1" ht="18.75" r="685" spans="2:47" x14ac:dyDescent="0.3">
      <c r="B685" t="s">
        <v>166</v>
      </c>
      <c r="C685" t="s">
        <v>171</v>
      </c>
      <c r="D685" t="s">
        <v>173</v>
      </c>
      <c r="E685" t="s">
        <v>146</v>
      </c>
      <c r="F685" t="s">
        <v>177</v>
      </c>
      <c r="G685" t="s">
        <v>96</v>
      </c>
      <c r="H685" t="s">
        <v>152</v>
      </c>
      <c r="I685" t="s">
        <v>183</v>
      </c>
      <c r="J685" t="s">
        <v>188</v>
      </c>
      <c r="K685" t="n">
        <v>13.0</v>
      </c>
      <c r="L685" s="30">
        <f si="182" t="shared"/>
        <v>0</v>
      </c>
      <c r="M685" s="6"/>
      <c r="N685" s="35" t="str">
        <f si="183" t="shared"/>
        <v/>
      </c>
      <c r="O685" s="59">
        <f>(IF(ISNUMBER(MATCH(B685,Sheet4!$K$92:$K$101,0)),1,0)+IF(ISNUMBER(MATCH(C685,Sheet4!$K$92:$K$101,0)),1,0)+IF(ISNUMBER(MATCH(D685,Sheet4!$K$92:$K$101,0)),1,0)+IF(ISNUMBER(MATCH(E685,Sheet4!$K$92:$K$101,0)),1,0)+IF(ISNUMBER(MATCH(F685,Sheet4!$K$92:$K$101,0)),1,0)+IF(ISNUMBER(MATCH(G685,Sheet4!$K$92:$K$101,0)),1,0)+IF(ISNUMBER(MATCH(H685,Sheet4!$K$92:$K$101,0)),1,0)+IF(ISNUMBER(MATCH(I685,Sheet4!$K$92:$K$101,0)),1,0)+IF(ISNUMBER(MATCH(J685,Sheet4!$K$92:$K$101,0)),1,0))
-
(IF(ISNUMBER(MATCH(B685,Sheet4!$F$2:$F$11,0)),1,0)+IF(ISNUMBER(MATCH(C685,Sheet4!$F$2:$F$11,0)),1,0)+IF(ISNUMBER(MATCH(D685,Sheet4!$F$2:$F$11,0)),1,0)+IF(ISNUMBER(MATCH(E685,Sheet4!$F$2:$F$11,0)),1,0)+IF(ISNUMBER(MATCH(F685,Sheet4!$F$2:$F$11,0)),1,0)+IF(ISNUMBER(MATCH(G685,Sheet4!$F$2:$F$11,0)),1,0)+IF(ISNUMBER(MATCH(H685,Sheet4!$F$2:$F$11,0)),1,0)+IF(ISNUMBER(MATCH(I685,Sheet4!$F$2:$F$11,0)),1,0)+IF(ISNUMBER(MATCH(J685,Sheet4!$F$2:$F$11,0)),1,0))</f>
        <v>0</v>
      </c>
      <c r="P685" s="40" t="str">
        <f>IFERROR(INDEX(Sheet4!$G:$G,MATCH(Sheet1!B685,Sheet4!$F:$F,0))+INDEX(Sheet4!$G:$G,MATCH(Sheet1!C685,Sheet4!$F:$F,0))+INDEX(Sheet4!$G:$G,MATCH(Sheet1!D685,Sheet4!$F:$F,0))+INDEX(Sheet4!$G:$G,MATCH(Sheet1!E685,Sheet4!$F:$F,0))+INDEX(Sheet4!$G:$G,MATCH(Sheet1!F685,Sheet4!$F:$F,0))+INDEX(Sheet4!$G:$G,MATCH(Sheet1!G685,Sheet4!$F:$F,0))+INDEX(Sheet4!$G:$G,MATCH(Sheet1!H685,Sheet4!$F:$F,0))+INDEX(Sheet4!$G:$G,MATCH(Sheet1!I685,Sheet4!$F:$F,0))+INDEX(Sheet4!$G:$G,MATCH(Sheet1!J685,Sheet4!$F:$F,0)),"")</f>
        <v/>
      </c>
      <c r="AF685">
        <f si="185" t="shared"/>
        <v>0</v>
      </c>
      <c r="AH685">
        <v>662</v>
      </c>
      <c r="AI685" t="str">
        <f si="184" t="shared"/>
        <v>Ben SimmonsIsaiah CanaanDevin BookerMonte MorrisKelly OubreTaurean PrinceMarvin BagleyTaj GibsonJoel Embiid</v>
      </c>
      <c r="AJ685">
        <f si="186" t="shared"/>
        <v>0</v>
      </c>
      <c r="AK685">
        <f si="187" t="shared"/>
        <v>0</v>
      </c>
      <c r="AL685">
        <f si="188" t="shared"/>
        <v>0</v>
      </c>
      <c r="AM685">
        <f si="189" t="shared"/>
        <v>0</v>
      </c>
      <c r="AN685">
        <f si="190" t="shared"/>
        <v>0</v>
      </c>
      <c r="AO685">
        <f si="191" t="shared"/>
        <v>0</v>
      </c>
      <c r="AP685">
        <f si="192" t="shared"/>
        <v>0</v>
      </c>
      <c r="AQ685">
        <f si="193" t="shared"/>
        <v>0</v>
      </c>
      <c r="AR685">
        <f si="194" t="shared"/>
        <v>0</v>
      </c>
      <c r="AS685">
        <f si="195" t="shared"/>
        <v>0</v>
      </c>
      <c r="AU685" t="str">
        <f>IFERROR(VLOOKUP(C685,Results!$A$2:$B$240,2,FALSE)+VLOOKUP(D685,Results!$A$2:$B$240,2,FALSE)+VLOOKUP(E685,Results!$A$2:$B$240,2,FALSE)+VLOOKUP(F685,Results!$A$2:$B$240,2,FALSE)+VLOOKUP(G685,Results!$A$2:$B$240,2,FALSE)+VLOOKUP(H685,Results!$A$2:$B$240,2,FALSE)+VLOOKUP(I685,Results!$A$2:$B$240,2,FALSE)+VLOOKUP(J685,Results!$A$2:$B$240,2,FALSE)+VLOOKUP(B685,Results!$A$2:$B$240,2,FALSE)-MIN(VLOOKUP(C685,Results!$A$2:$B$240,2,FALSE),VLOOKUP(D685,Results!$A$2:$B$240,2,FALSE),VLOOKUP(E685,Results!$A$2:$B$240,2,FALSE),VLOOKUP(F685,Results!$A$2:$B$240,2,FALSE),VLOOKUP(G685,Results!$A$2:$B$240,2,FALSE),VLOOKUP(H685,Results!$A$2:$B$240,2,FALSE),VLOOKUP(I685,Results!$A$2:$B$240,2,FALSE),VLOOKUP(J685,Results!$A$2:$B$240,2,FALSE),VLOOKUP(B685,Results!$A$2:$B$240,2,FALSE)),"")</f>
        <v/>
      </c>
    </row>
    <row customHeight="1" ht="18.75" r="686" spans="2:47" x14ac:dyDescent="0.3">
      <c r="B686" t="s">
        <v>166</v>
      </c>
      <c r="C686" t="s">
        <v>108</v>
      </c>
      <c r="D686" t="s">
        <v>173</v>
      </c>
      <c r="E686" t="s">
        <v>146</v>
      </c>
      <c r="F686" t="s">
        <v>177</v>
      </c>
      <c r="G686" t="s">
        <v>101</v>
      </c>
      <c r="H686" t="s">
        <v>153</v>
      </c>
      <c r="I686" t="s">
        <v>181</v>
      </c>
      <c r="J686" t="s">
        <v>187</v>
      </c>
      <c r="K686" t="n">
        <v>13.0</v>
      </c>
      <c r="L686" s="30">
        <f si="182" t="shared"/>
        <v>0</v>
      </c>
      <c r="M686" s="6"/>
      <c r="N686" s="35" t="str">
        <f si="183" t="shared"/>
        <v/>
      </c>
      <c r="O686" s="59">
        <f>(IF(ISNUMBER(MATCH(B686,Sheet4!$K$92:$K$101,0)),1,0)+IF(ISNUMBER(MATCH(C686,Sheet4!$K$92:$K$101,0)),1,0)+IF(ISNUMBER(MATCH(D686,Sheet4!$K$92:$K$101,0)),1,0)+IF(ISNUMBER(MATCH(E686,Sheet4!$K$92:$K$101,0)),1,0)+IF(ISNUMBER(MATCH(F686,Sheet4!$K$92:$K$101,0)),1,0)+IF(ISNUMBER(MATCH(G686,Sheet4!$K$92:$K$101,0)),1,0)+IF(ISNUMBER(MATCH(H686,Sheet4!$K$92:$K$101,0)),1,0)+IF(ISNUMBER(MATCH(I686,Sheet4!$K$92:$K$101,0)),1,0)+IF(ISNUMBER(MATCH(J686,Sheet4!$K$92:$K$101,0)),1,0))
-
(IF(ISNUMBER(MATCH(B686,Sheet4!$F$2:$F$11,0)),1,0)+IF(ISNUMBER(MATCH(C686,Sheet4!$F$2:$F$11,0)),1,0)+IF(ISNUMBER(MATCH(D686,Sheet4!$F$2:$F$11,0)),1,0)+IF(ISNUMBER(MATCH(E686,Sheet4!$F$2:$F$11,0)),1,0)+IF(ISNUMBER(MATCH(F686,Sheet4!$F$2:$F$11,0)),1,0)+IF(ISNUMBER(MATCH(G686,Sheet4!$F$2:$F$11,0)),1,0)+IF(ISNUMBER(MATCH(H686,Sheet4!$F$2:$F$11,0)),1,0)+IF(ISNUMBER(MATCH(I686,Sheet4!$F$2:$F$11,0)),1,0)+IF(ISNUMBER(MATCH(J686,Sheet4!$F$2:$F$11,0)),1,0))</f>
        <v>0</v>
      </c>
      <c r="P686" s="40" t="str">
        <f>IFERROR(INDEX(Sheet4!$G:$G,MATCH(Sheet1!B686,Sheet4!$F:$F,0))+INDEX(Sheet4!$G:$G,MATCH(Sheet1!C686,Sheet4!$F:$F,0))+INDEX(Sheet4!$G:$G,MATCH(Sheet1!D686,Sheet4!$F:$F,0))+INDEX(Sheet4!$G:$G,MATCH(Sheet1!E686,Sheet4!$F:$F,0))+INDEX(Sheet4!$G:$G,MATCH(Sheet1!F686,Sheet4!$F:$F,0))+INDEX(Sheet4!$G:$G,MATCH(Sheet1!G686,Sheet4!$F:$F,0))+INDEX(Sheet4!$G:$G,MATCH(Sheet1!H686,Sheet4!$F:$F,0))+INDEX(Sheet4!$G:$G,MATCH(Sheet1!I686,Sheet4!$F:$F,0))+INDEX(Sheet4!$G:$G,MATCH(Sheet1!J686,Sheet4!$F:$F,0)),"")</f>
        <v/>
      </c>
      <c r="AF686">
        <f si="185" t="shared"/>
        <v>0</v>
      </c>
      <c r="AH686">
        <v>663</v>
      </c>
      <c r="AI686" t="str">
        <f si="184" t="shared"/>
        <v>Ben SimmonsTrae YoungJimmy ButlerMonte MorrisKelly OubreTaurean PrinceJosh JacksonTrey LylesRudy Gobert</v>
      </c>
      <c r="AJ686">
        <f si="186" t="shared"/>
        <v>0</v>
      </c>
      <c r="AK686">
        <f si="187" t="shared"/>
        <v>0</v>
      </c>
      <c r="AL686">
        <f si="188" t="shared"/>
        <v>0</v>
      </c>
      <c r="AM686">
        <f si="189" t="shared"/>
        <v>0</v>
      </c>
      <c r="AN686">
        <f si="190" t="shared"/>
        <v>0</v>
      </c>
      <c r="AO686">
        <f si="191" t="shared"/>
        <v>0</v>
      </c>
      <c r="AP686">
        <f si="192" t="shared"/>
        <v>0</v>
      </c>
      <c r="AQ686">
        <f si="193" t="shared"/>
        <v>0</v>
      </c>
      <c r="AR686">
        <f si="194" t="shared"/>
        <v>0</v>
      </c>
      <c r="AS686">
        <f si="195" t="shared"/>
        <v>0</v>
      </c>
      <c r="AU686" t="str">
        <f>IFERROR(VLOOKUP(C686,Results!$A$2:$B$240,2,FALSE)+VLOOKUP(D686,Results!$A$2:$B$240,2,FALSE)+VLOOKUP(E686,Results!$A$2:$B$240,2,FALSE)+VLOOKUP(F686,Results!$A$2:$B$240,2,FALSE)+VLOOKUP(G686,Results!$A$2:$B$240,2,FALSE)+VLOOKUP(H686,Results!$A$2:$B$240,2,FALSE)+VLOOKUP(I686,Results!$A$2:$B$240,2,FALSE)+VLOOKUP(J686,Results!$A$2:$B$240,2,FALSE)+VLOOKUP(B686,Results!$A$2:$B$240,2,FALSE)-MIN(VLOOKUP(C686,Results!$A$2:$B$240,2,FALSE),VLOOKUP(D686,Results!$A$2:$B$240,2,FALSE),VLOOKUP(E686,Results!$A$2:$B$240,2,FALSE),VLOOKUP(F686,Results!$A$2:$B$240,2,FALSE),VLOOKUP(G686,Results!$A$2:$B$240,2,FALSE),VLOOKUP(H686,Results!$A$2:$B$240,2,FALSE),VLOOKUP(I686,Results!$A$2:$B$240,2,FALSE),VLOOKUP(J686,Results!$A$2:$B$240,2,FALSE),VLOOKUP(B686,Results!$A$2:$B$240,2,FALSE)),"")</f>
        <v/>
      </c>
    </row>
    <row customHeight="1" ht="18.75" r="687" spans="2:47" x14ac:dyDescent="0.3">
      <c r="B687" t="s">
        <v>166</v>
      </c>
      <c r="C687" t="s">
        <v>116</v>
      </c>
      <c r="D687" t="s">
        <v>145</v>
      </c>
      <c r="E687" t="s">
        <v>146</v>
      </c>
      <c r="F687" t="s">
        <v>178</v>
      </c>
      <c r="G687" t="s">
        <v>159</v>
      </c>
      <c r="H687" t="s">
        <v>92</v>
      </c>
      <c r="I687" t="s">
        <v>152</v>
      </c>
      <c r="J687" t="s">
        <v>187</v>
      </c>
      <c r="K687" t="n">
        <v>13.0</v>
      </c>
      <c r="L687" s="30">
        <f si="182" t="shared"/>
        <v>0</v>
      </c>
      <c r="M687" s="6"/>
      <c r="N687" s="35" t="str">
        <f si="183" t="shared"/>
        <v/>
      </c>
      <c r="O687" s="59">
        <f>(IF(ISNUMBER(MATCH(B687,Sheet4!$K$92:$K$101,0)),1,0)+IF(ISNUMBER(MATCH(C687,Sheet4!$K$92:$K$101,0)),1,0)+IF(ISNUMBER(MATCH(D687,Sheet4!$K$92:$K$101,0)),1,0)+IF(ISNUMBER(MATCH(E687,Sheet4!$K$92:$K$101,0)),1,0)+IF(ISNUMBER(MATCH(F687,Sheet4!$K$92:$K$101,0)),1,0)+IF(ISNUMBER(MATCH(G687,Sheet4!$K$92:$K$101,0)),1,0)+IF(ISNUMBER(MATCH(H687,Sheet4!$K$92:$K$101,0)),1,0)+IF(ISNUMBER(MATCH(I687,Sheet4!$K$92:$K$101,0)),1,0)+IF(ISNUMBER(MATCH(J687,Sheet4!$K$92:$K$101,0)),1,0))
-
(IF(ISNUMBER(MATCH(B687,Sheet4!$F$2:$F$11,0)),1,0)+IF(ISNUMBER(MATCH(C687,Sheet4!$F$2:$F$11,0)),1,0)+IF(ISNUMBER(MATCH(D687,Sheet4!$F$2:$F$11,0)),1,0)+IF(ISNUMBER(MATCH(E687,Sheet4!$F$2:$F$11,0)),1,0)+IF(ISNUMBER(MATCH(F687,Sheet4!$F$2:$F$11,0)),1,0)+IF(ISNUMBER(MATCH(G687,Sheet4!$F$2:$F$11,0)),1,0)+IF(ISNUMBER(MATCH(H687,Sheet4!$F$2:$F$11,0)),1,0)+IF(ISNUMBER(MATCH(I687,Sheet4!$F$2:$F$11,0)),1,0)+IF(ISNUMBER(MATCH(J687,Sheet4!$F$2:$F$11,0)),1,0))</f>
        <v>0</v>
      </c>
      <c r="P687" s="40" t="str">
        <f>IFERROR(INDEX(Sheet4!$G:$G,MATCH(Sheet1!B687,Sheet4!$F:$F,0))+INDEX(Sheet4!$G:$G,MATCH(Sheet1!C687,Sheet4!$F:$F,0))+INDEX(Sheet4!$G:$G,MATCH(Sheet1!D687,Sheet4!$F:$F,0))+INDEX(Sheet4!$G:$G,MATCH(Sheet1!E687,Sheet4!$F:$F,0))+INDEX(Sheet4!$G:$G,MATCH(Sheet1!F687,Sheet4!$F:$F,0))+INDEX(Sheet4!$G:$G,MATCH(Sheet1!G687,Sheet4!$F:$F,0))+INDEX(Sheet4!$G:$G,MATCH(Sheet1!H687,Sheet4!$F:$F,0))+INDEX(Sheet4!$G:$G,MATCH(Sheet1!I687,Sheet4!$F:$F,0))+INDEX(Sheet4!$G:$G,MATCH(Sheet1!J687,Sheet4!$F:$F,0)),"")</f>
        <v/>
      </c>
      <c r="AF687">
        <f si="185" t="shared"/>
        <v>0</v>
      </c>
      <c r="AH687">
        <v>664</v>
      </c>
      <c r="AI687" t="str">
        <f si="184" t="shared"/>
        <v>Ben SimmonsDe'Aaron FoxDevin BookerMonte MorrisTaurean PrinceDeAndre' BembryKenneth FariedTrey LylesRudy Gobert</v>
      </c>
      <c r="AJ687">
        <f si="186" t="shared"/>
        <v>0</v>
      </c>
      <c r="AK687">
        <f si="187" t="shared"/>
        <v>0</v>
      </c>
      <c r="AL687">
        <f si="188" t="shared"/>
        <v>0</v>
      </c>
      <c r="AM687">
        <f si="189" t="shared"/>
        <v>0</v>
      </c>
      <c r="AN687">
        <f si="190" t="shared"/>
        <v>0</v>
      </c>
      <c r="AO687">
        <f si="191" t="shared"/>
        <v>0</v>
      </c>
      <c r="AP687">
        <f si="192" t="shared"/>
        <v>0</v>
      </c>
      <c r="AQ687">
        <f si="193" t="shared"/>
        <v>0</v>
      </c>
      <c r="AR687">
        <f si="194" t="shared"/>
        <v>0</v>
      </c>
      <c r="AS687">
        <f si="195" t="shared"/>
        <v>0</v>
      </c>
      <c r="AU687" t="str">
        <f>IFERROR(VLOOKUP(C687,Results!$A$2:$B$240,2,FALSE)+VLOOKUP(D687,Results!$A$2:$B$240,2,FALSE)+VLOOKUP(E687,Results!$A$2:$B$240,2,FALSE)+VLOOKUP(F687,Results!$A$2:$B$240,2,FALSE)+VLOOKUP(G687,Results!$A$2:$B$240,2,FALSE)+VLOOKUP(H687,Results!$A$2:$B$240,2,FALSE)+VLOOKUP(I687,Results!$A$2:$B$240,2,FALSE)+VLOOKUP(J687,Results!$A$2:$B$240,2,FALSE)+VLOOKUP(B687,Results!$A$2:$B$240,2,FALSE)-MIN(VLOOKUP(C687,Results!$A$2:$B$240,2,FALSE),VLOOKUP(D687,Results!$A$2:$B$240,2,FALSE),VLOOKUP(E687,Results!$A$2:$B$240,2,FALSE),VLOOKUP(F687,Results!$A$2:$B$240,2,FALSE),VLOOKUP(G687,Results!$A$2:$B$240,2,FALSE),VLOOKUP(H687,Results!$A$2:$B$240,2,FALSE),VLOOKUP(I687,Results!$A$2:$B$240,2,FALSE),VLOOKUP(J687,Results!$A$2:$B$240,2,FALSE),VLOOKUP(B687,Results!$A$2:$B$240,2,FALSE)),"")</f>
        <v/>
      </c>
    </row>
    <row customHeight="1" ht="18.75" r="688" spans="2:47" x14ac:dyDescent="0.3">
      <c r="B688" t="s">
        <v>166</v>
      </c>
      <c r="C688" t="s">
        <v>108</v>
      </c>
      <c r="D688" t="s">
        <v>99</v>
      </c>
      <c r="E688" t="s">
        <v>146</v>
      </c>
      <c r="F688" t="s">
        <v>177</v>
      </c>
      <c r="G688" t="s">
        <v>159</v>
      </c>
      <c r="H688" t="s">
        <v>93</v>
      </c>
      <c r="I688" t="s">
        <v>152</v>
      </c>
      <c r="J688" t="s">
        <v>98</v>
      </c>
      <c r="K688" t="n">
        <v>13.0</v>
      </c>
      <c r="L688" s="30">
        <f si="182" t="shared"/>
        <v>0</v>
      </c>
      <c r="M688" s="6"/>
      <c r="N688" s="35" t="str">
        <f si="183" t="shared"/>
        <v/>
      </c>
      <c r="O688" s="59">
        <f>(IF(ISNUMBER(MATCH(B688,Sheet4!$K$92:$K$101,0)),1,0)+IF(ISNUMBER(MATCH(C688,Sheet4!$K$92:$K$101,0)),1,0)+IF(ISNUMBER(MATCH(D688,Sheet4!$K$92:$K$101,0)),1,0)+IF(ISNUMBER(MATCH(E688,Sheet4!$K$92:$K$101,0)),1,0)+IF(ISNUMBER(MATCH(F688,Sheet4!$K$92:$K$101,0)),1,0)+IF(ISNUMBER(MATCH(G688,Sheet4!$K$92:$K$101,0)),1,0)+IF(ISNUMBER(MATCH(H688,Sheet4!$K$92:$K$101,0)),1,0)+IF(ISNUMBER(MATCH(I688,Sheet4!$K$92:$K$101,0)),1,0)+IF(ISNUMBER(MATCH(J688,Sheet4!$K$92:$K$101,0)),1,0))
-
(IF(ISNUMBER(MATCH(B688,Sheet4!$F$2:$F$11,0)),1,0)+IF(ISNUMBER(MATCH(C688,Sheet4!$F$2:$F$11,0)),1,0)+IF(ISNUMBER(MATCH(D688,Sheet4!$F$2:$F$11,0)),1,0)+IF(ISNUMBER(MATCH(E688,Sheet4!$F$2:$F$11,0)),1,0)+IF(ISNUMBER(MATCH(F688,Sheet4!$F$2:$F$11,0)),1,0)+IF(ISNUMBER(MATCH(G688,Sheet4!$F$2:$F$11,0)),1,0)+IF(ISNUMBER(MATCH(H688,Sheet4!$F$2:$F$11,0)),1,0)+IF(ISNUMBER(MATCH(I688,Sheet4!$F$2:$F$11,0)),1,0)+IF(ISNUMBER(MATCH(J688,Sheet4!$F$2:$F$11,0)),1,0))</f>
        <v>0</v>
      </c>
      <c r="P688" s="40" t="str">
        <f>IFERROR(INDEX(Sheet4!$G:$G,MATCH(Sheet1!B688,Sheet4!$F:$F,0))+INDEX(Sheet4!$G:$G,MATCH(Sheet1!C688,Sheet4!$F:$F,0))+INDEX(Sheet4!$G:$G,MATCH(Sheet1!D688,Sheet4!$F:$F,0))+INDEX(Sheet4!$G:$G,MATCH(Sheet1!E688,Sheet4!$F:$F,0))+INDEX(Sheet4!$G:$G,MATCH(Sheet1!F688,Sheet4!$F:$F,0))+INDEX(Sheet4!$G:$G,MATCH(Sheet1!G688,Sheet4!$F:$F,0))+INDEX(Sheet4!$G:$G,MATCH(Sheet1!H688,Sheet4!$F:$F,0))+INDEX(Sheet4!$G:$G,MATCH(Sheet1!I688,Sheet4!$F:$F,0))+INDEX(Sheet4!$G:$G,MATCH(Sheet1!J688,Sheet4!$F:$F,0)),"")</f>
        <v/>
      </c>
      <c r="AF688">
        <f si="185" t="shared"/>
        <v>0</v>
      </c>
      <c r="AH688">
        <v>665</v>
      </c>
      <c r="AI688" t="str">
        <f si="184" t="shared"/>
        <v>De'Aaron FoxLandry ShametJames HardenMonte MorrisKelly OubreCorey BrewerMarvin BagleyPaul MillsapRudy Gobert</v>
      </c>
      <c r="AJ688">
        <f si="186" t="shared"/>
        <v>0</v>
      </c>
      <c r="AK688">
        <f si="187" t="shared"/>
        <v>0</v>
      </c>
      <c r="AL688">
        <f si="188" t="shared"/>
        <v>0</v>
      </c>
      <c r="AM688">
        <f si="189" t="shared"/>
        <v>0</v>
      </c>
      <c r="AN688">
        <f si="190" t="shared"/>
        <v>0</v>
      </c>
      <c r="AO688">
        <f si="191" t="shared"/>
        <v>0</v>
      </c>
      <c r="AP688">
        <f si="192" t="shared"/>
        <v>0</v>
      </c>
      <c r="AQ688">
        <f si="193" t="shared"/>
        <v>0</v>
      </c>
      <c r="AR688">
        <f si="194" t="shared"/>
        <v>0</v>
      </c>
      <c r="AS688">
        <f si="195" t="shared"/>
        <v>0</v>
      </c>
      <c r="AU688" t="str">
        <f>IFERROR(VLOOKUP(C688,Results!$A$2:$B$240,2,FALSE)+VLOOKUP(D688,Results!$A$2:$B$240,2,FALSE)+VLOOKUP(E688,Results!$A$2:$B$240,2,FALSE)+VLOOKUP(F688,Results!$A$2:$B$240,2,FALSE)+VLOOKUP(G688,Results!$A$2:$B$240,2,FALSE)+VLOOKUP(H688,Results!$A$2:$B$240,2,FALSE)+VLOOKUP(I688,Results!$A$2:$B$240,2,FALSE)+VLOOKUP(J688,Results!$A$2:$B$240,2,FALSE)+VLOOKUP(B688,Results!$A$2:$B$240,2,FALSE)-MIN(VLOOKUP(C688,Results!$A$2:$B$240,2,FALSE),VLOOKUP(D688,Results!$A$2:$B$240,2,FALSE),VLOOKUP(E688,Results!$A$2:$B$240,2,FALSE),VLOOKUP(F688,Results!$A$2:$B$240,2,FALSE),VLOOKUP(G688,Results!$A$2:$B$240,2,FALSE),VLOOKUP(H688,Results!$A$2:$B$240,2,FALSE),VLOOKUP(I688,Results!$A$2:$B$240,2,FALSE),VLOOKUP(J688,Results!$A$2:$B$240,2,FALSE),VLOOKUP(B688,Results!$A$2:$B$240,2,FALSE)),"")</f>
        <v/>
      </c>
    </row>
    <row customHeight="1" ht="18.75" r="689" spans="2:47" x14ac:dyDescent="0.3">
      <c r="B689" t="s">
        <v>166</v>
      </c>
      <c r="C689" t="s">
        <v>87</v>
      </c>
      <c r="D689" t="s">
        <v>172</v>
      </c>
      <c r="E689" t="s">
        <v>173</v>
      </c>
      <c r="F689" t="s">
        <v>178</v>
      </c>
      <c r="G689" t="s">
        <v>105</v>
      </c>
      <c r="H689" t="s">
        <v>181</v>
      </c>
      <c r="I689" t="s">
        <v>155</v>
      </c>
      <c r="J689" t="s">
        <v>187</v>
      </c>
      <c r="K689" t="n">
        <v>13.0</v>
      </c>
      <c r="L689" s="30">
        <f si="182" t="shared"/>
        <v>0</v>
      </c>
      <c r="M689" s="6"/>
      <c r="N689" s="35" t="str">
        <f si="183" t="shared"/>
        <v/>
      </c>
      <c r="O689" s="59">
        <f>(IF(ISNUMBER(MATCH(B689,Sheet4!$K$92:$K$101,0)),1,0)+IF(ISNUMBER(MATCH(C689,Sheet4!$K$92:$K$101,0)),1,0)+IF(ISNUMBER(MATCH(D689,Sheet4!$K$92:$K$101,0)),1,0)+IF(ISNUMBER(MATCH(E689,Sheet4!$K$92:$K$101,0)),1,0)+IF(ISNUMBER(MATCH(F689,Sheet4!$K$92:$K$101,0)),1,0)+IF(ISNUMBER(MATCH(G689,Sheet4!$K$92:$K$101,0)),1,0)+IF(ISNUMBER(MATCH(H689,Sheet4!$K$92:$K$101,0)),1,0)+IF(ISNUMBER(MATCH(I689,Sheet4!$K$92:$K$101,0)),1,0)+IF(ISNUMBER(MATCH(J689,Sheet4!$K$92:$K$101,0)),1,0))
-
(IF(ISNUMBER(MATCH(B689,Sheet4!$F$2:$F$11,0)),1,0)+IF(ISNUMBER(MATCH(C689,Sheet4!$F$2:$F$11,0)),1,0)+IF(ISNUMBER(MATCH(D689,Sheet4!$F$2:$F$11,0)),1,0)+IF(ISNUMBER(MATCH(E689,Sheet4!$F$2:$F$11,0)),1,0)+IF(ISNUMBER(MATCH(F689,Sheet4!$F$2:$F$11,0)),1,0)+IF(ISNUMBER(MATCH(G689,Sheet4!$F$2:$F$11,0)),1,0)+IF(ISNUMBER(MATCH(H689,Sheet4!$F$2:$F$11,0)),1,0)+IF(ISNUMBER(MATCH(I689,Sheet4!$F$2:$F$11,0)),1,0)+IF(ISNUMBER(MATCH(J689,Sheet4!$F$2:$F$11,0)),1,0))</f>
        <v>0</v>
      </c>
      <c r="P689" s="40" t="str">
        <f>IFERROR(INDEX(Sheet4!$G:$G,MATCH(Sheet1!B689,Sheet4!$F:$F,0))+INDEX(Sheet4!$G:$G,MATCH(Sheet1!C689,Sheet4!$F:$F,0))+INDEX(Sheet4!$G:$G,MATCH(Sheet1!D689,Sheet4!$F:$F,0))+INDEX(Sheet4!$G:$G,MATCH(Sheet1!E689,Sheet4!$F:$F,0))+INDEX(Sheet4!$G:$G,MATCH(Sheet1!F689,Sheet4!$F:$F,0))+INDEX(Sheet4!$G:$G,MATCH(Sheet1!G689,Sheet4!$F:$F,0))+INDEX(Sheet4!$G:$G,MATCH(Sheet1!H689,Sheet4!$F:$F,0))+INDEX(Sheet4!$G:$G,MATCH(Sheet1!I689,Sheet4!$F:$F,0))+INDEX(Sheet4!$G:$G,MATCH(Sheet1!J689,Sheet4!$F:$F,0)),"")</f>
        <v/>
      </c>
      <c r="AF689">
        <f si="185" t="shared"/>
        <v>0</v>
      </c>
      <c r="AH689">
        <v>666</v>
      </c>
      <c r="AI689" t="str">
        <f si="184" t="shared"/>
        <v>Ben SimmonsLandry ShametMonte MorrisMalik BeasleyWill BartonMikal BridgesKenneth FariedJohn CollinsKarl-Anthony Towns</v>
      </c>
      <c r="AJ689">
        <f si="186" t="shared"/>
        <v>0</v>
      </c>
      <c r="AK689">
        <f si="187" t="shared"/>
        <v>0</v>
      </c>
      <c r="AL689">
        <f si="188" t="shared"/>
        <v>0</v>
      </c>
      <c r="AM689">
        <f si="189" t="shared"/>
        <v>0</v>
      </c>
      <c r="AN689">
        <f si="190" t="shared"/>
        <v>0</v>
      </c>
      <c r="AO689">
        <f si="191" t="shared"/>
        <v>0</v>
      </c>
      <c r="AP689">
        <f si="192" t="shared"/>
        <v>0</v>
      </c>
      <c r="AQ689">
        <f si="193" t="shared"/>
        <v>0</v>
      </c>
      <c r="AR689">
        <f si="194" t="shared"/>
        <v>0</v>
      </c>
      <c r="AS689">
        <f si="195" t="shared"/>
        <v>0</v>
      </c>
      <c r="AU689" t="str">
        <f>IFERROR(VLOOKUP(C689,Results!$A$2:$B$240,2,FALSE)+VLOOKUP(D689,Results!$A$2:$B$240,2,FALSE)+VLOOKUP(E689,Results!$A$2:$B$240,2,FALSE)+VLOOKUP(F689,Results!$A$2:$B$240,2,FALSE)+VLOOKUP(G689,Results!$A$2:$B$240,2,FALSE)+VLOOKUP(H689,Results!$A$2:$B$240,2,FALSE)+VLOOKUP(I689,Results!$A$2:$B$240,2,FALSE)+VLOOKUP(J689,Results!$A$2:$B$240,2,FALSE)+VLOOKUP(B689,Results!$A$2:$B$240,2,FALSE)-MIN(VLOOKUP(C689,Results!$A$2:$B$240,2,FALSE),VLOOKUP(D689,Results!$A$2:$B$240,2,FALSE),VLOOKUP(E689,Results!$A$2:$B$240,2,FALSE),VLOOKUP(F689,Results!$A$2:$B$240,2,FALSE),VLOOKUP(G689,Results!$A$2:$B$240,2,FALSE),VLOOKUP(H689,Results!$A$2:$B$240,2,FALSE),VLOOKUP(I689,Results!$A$2:$B$240,2,FALSE),VLOOKUP(J689,Results!$A$2:$B$240,2,FALSE),VLOOKUP(B689,Results!$A$2:$B$240,2,FALSE)),"")</f>
        <v/>
      </c>
    </row>
    <row r="690" spans="2:47" x14ac:dyDescent="0.3">
      <c r="B690" t="s">
        <v>108</v>
      </c>
      <c r="C690" t="s">
        <v>170</v>
      </c>
      <c r="D690" t="s">
        <v>172</v>
      </c>
      <c r="E690" t="s">
        <v>173</v>
      </c>
      <c r="F690" t="s">
        <v>178</v>
      </c>
      <c r="G690" t="s">
        <v>179</v>
      </c>
      <c r="H690" t="s">
        <v>153</v>
      </c>
      <c r="I690" t="s">
        <v>152</v>
      </c>
      <c r="J690" t="s">
        <v>186</v>
      </c>
      <c r="K690" t="n">
        <v>13.0</v>
      </c>
      <c r="L690" s="30">
        <f si="182" t="shared"/>
        <v>0</v>
      </c>
      <c r="M690" s="6"/>
      <c r="N690" s="35" t="str">
        <f si="183" t="shared"/>
        <v/>
      </c>
      <c r="O690" s="59">
        <f>(IF(ISNUMBER(MATCH(B690,Sheet4!$K$92:$K$101,0)),1,0)+IF(ISNUMBER(MATCH(C690,Sheet4!$K$92:$K$101,0)),1,0)+IF(ISNUMBER(MATCH(D690,Sheet4!$K$92:$K$101,0)),1,0)+IF(ISNUMBER(MATCH(E690,Sheet4!$K$92:$K$101,0)),1,0)+IF(ISNUMBER(MATCH(F690,Sheet4!$K$92:$K$101,0)),1,0)+IF(ISNUMBER(MATCH(G690,Sheet4!$K$92:$K$101,0)),1,0)+IF(ISNUMBER(MATCH(H690,Sheet4!$K$92:$K$101,0)),1,0)+IF(ISNUMBER(MATCH(I690,Sheet4!$K$92:$K$101,0)),1,0)+IF(ISNUMBER(MATCH(J690,Sheet4!$K$92:$K$101,0)),1,0))
-
(IF(ISNUMBER(MATCH(B690,Sheet4!$F$2:$F$11,0)),1,0)+IF(ISNUMBER(MATCH(C690,Sheet4!$F$2:$F$11,0)),1,0)+IF(ISNUMBER(MATCH(D690,Sheet4!$F$2:$F$11,0)),1,0)+IF(ISNUMBER(MATCH(E690,Sheet4!$F$2:$F$11,0)),1,0)+IF(ISNUMBER(MATCH(F690,Sheet4!$F$2:$F$11,0)),1,0)+IF(ISNUMBER(MATCH(G690,Sheet4!$F$2:$F$11,0)),1,0)+IF(ISNUMBER(MATCH(H690,Sheet4!$F$2:$F$11,0)),1,0)+IF(ISNUMBER(MATCH(I690,Sheet4!$F$2:$F$11,0)),1,0)+IF(ISNUMBER(MATCH(J690,Sheet4!$F$2:$F$11,0)),1,0))</f>
        <v>0</v>
      </c>
      <c r="P690" s="40" t="str">
        <f>IFERROR(INDEX(Sheet4!$G:$G,MATCH(Sheet1!B690,Sheet4!$F:$F,0))+INDEX(Sheet4!$G:$G,MATCH(Sheet1!C690,Sheet4!$F:$F,0))+INDEX(Sheet4!$G:$G,MATCH(Sheet1!D690,Sheet4!$F:$F,0))+INDEX(Sheet4!$G:$G,MATCH(Sheet1!E690,Sheet4!$F:$F,0))+INDEX(Sheet4!$G:$G,MATCH(Sheet1!F690,Sheet4!$F:$F,0))+INDEX(Sheet4!$G:$G,MATCH(Sheet1!G690,Sheet4!$F:$F,0))+INDEX(Sheet4!$G:$G,MATCH(Sheet1!H690,Sheet4!$F:$F,0))+INDEX(Sheet4!$G:$G,MATCH(Sheet1!I690,Sheet4!$F:$F,0))+INDEX(Sheet4!$G:$G,MATCH(Sheet1!J690,Sheet4!$F:$F,0)),"")</f>
        <v/>
      </c>
      <c r="AF690">
        <f si="185" t="shared"/>
        <v>0</v>
      </c>
      <c r="AH690">
        <v>667</v>
      </c>
      <c r="AI690" t="str">
        <f si="184" t="shared"/>
        <v>Ben SimmonsDe'Aaron FoxMonte MorrisTorrey CraigJae CrowderGerald GreenKenneth FariedJohn CollinsJoel Embiid</v>
      </c>
      <c r="AJ690">
        <f si="186" t="shared"/>
        <v>0</v>
      </c>
      <c r="AK690">
        <f si="187" t="shared"/>
        <v>0</v>
      </c>
      <c r="AL690">
        <f si="188" t="shared"/>
        <v>0</v>
      </c>
      <c r="AM690">
        <f si="189" t="shared"/>
        <v>0</v>
      </c>
      <c r="AN690">
        <f si="190" t="shared"/>
        <v>0</v>
      </c>
      <c r="AO690">
        <f si="191" t="shared"/>
        <v>0</v>
      </c>
      <c r="AP690">
        <f si="192" t="shared"/>
        <v>0</v>
      </c>
      <c r="AQ690">
        <f si="193" t="shared"/>
        <v>0</v>
      </c>
      <c r="AR690">
        <f si="194" t="shared"/>
        <v>0</v>
      </c>
      <c r="AS690">
        <f si="195" t="shared"/>
        <v>0</v>
      </c>
      <c r="AU690" t="str">
        <f>IFERROR(VLOOKUP(C690,Results!$A$2:$B$240,2,FALSE)+VLOOKUP(D690,Results!$A$2:$B$240,2,FALSE)+VLOOKUP(E690,Results!$A$2:$B$240,2,FALSE)+VLOOKUP(F690,Results!$A$2:$B$240,2,FALSE)+VLOOKUP(G690,Results!$A$2:$B$240,2,FALSE)+VLOOKUP(H690,Results!$A$2:$B$240,2,FALSE)+VLOOKUP(I690,Results!$A$2:$B$240,2,FALSE)+VLOOKUP(J690,Results!$A$2:$B$240,2,FALSE)+VLOOKUP(B690,Results!$A$2:$B$240,2,FALSE)-MIN(VLOOKUP(C690,Results!$A$2:$B$240,2,FALSE),VLOOKUP(D690,Results!$A$2:$B$240,2,FALSE),VLOOKUP(E690,Results!$A$2:$B$240,2,FALSE),VLOOKUP(F690,Results!$A$2:$B$240,2,FALSE),VLOOKUP(G690,Results!$A$2:$B$240,2,FALSE),VLOOKUP(H690,Results!$A$2:$B$240,2,FALSE),VLOOKUP(I690,Results!$A$2:$B$240,2,FALSE),VLOOKUP(J690,Results!$A$2:$B$240,2,FALSE),VLOOKUP(B690,Results!$A$2:$B$240,2,FALSE)),"")</f>
        <v/>
      </c>
    </row>
    <row customHeight="1" ht="18.75" r="691" spans="2:47" x14ac:dyDescent="0.3">
      <c r="B691" t="s">
        <v>166</v>
      </c>
      <c r="C691" t="s">
        <v>170</v>
      </c>
      <c r="D691" t="s">
        <v>173</v>
      </c>
      <c r="E691" t="s">
        <v>149</v>
      </c>
      <c r="F691" t="s">
        <v>177</v>
      </c>
      <c r="G691" t="s">
        <v>179</v>
      </c>
      <c r="H691" t="s">
        <v>153</v>
      </c>
      <c r="I691" t="s">
        <v>181</v>
      </c>
      <c r="J691" t="s">
        <v>186</v>
      </c>
      <c r="K691" t="n">
        <v>13.0</v>
      </c>
      <c r="L691" s="30">
        <f si="182" t="shared"/>
        <v>0</v>
      </c>
      <c r="M691" s="6"/>
      <c r="N691" s="35" t="str">
        <f si="183" t="shared"/>
        <v/>
      </c>
      <c r="O691" s="59">
        <f>(IF(ISNUMBER(MATCH(B691,Sheet4!$K$92:$K$101,0)),1,0)+IF(ISNUMBER(MATCH(C691,Sheet4!$K$92:$K$101,0)),1,0)+IF(ISNUMBER(MATCH(D691,Sheet4!$K$92:$K$101,0)),1,0)+IF(ISNUMBER(MATCH(E691,Sheet4!$K$92:$K$101,0)),1,0)+IF(ISNUMBER(MATCH(F691,Sheet4!$K$92:$K$101,0)),1,0)+IF(ISNUMBER(MATCH(G691,Sheet4!$K$92:$K$101,0)),1,0)+IF(ISNUMBER(MATCH(H691,Sheet4!$K$92:$K$101,0)),1,0)+IF(ISNUMBER(MATCH(I691,Sheet4!$K$92:$K$101,0)),1,0)+IF(ISNUMBER(MATCH(J691,Sheet4!$K$92:$K$101,0)),1,0))
-
(IF(ISNUMBER(MATCH(B691,Sheet4!$F$2:$F$11,0)),1,0)+IF(ISNUMBER(MATCH(C691,Sheet4!$F$2:$F$11,0)),1,0)+IF(ISNUMBER(MATCH(D691,Sheet4!$F$2:$F$11,0)),1,0)+IF(ISNUMBER(MATCH(E691,Sheet4!$F$2:$F$11,0)),1,0)+IF(ISNUMBER(MATCH(F691,Sheet4!$F$2:$F$11,0)),1,0)+IF(ISNUMBER(MATCH(G691,Sheet4!$F$2:$F$11,0)),1,0)+IF(ISNUMBER(MATCH(H691,Sheet4!$F$2:$F$11,0)),1,0)+IF(ISNUMBER(MATCH(I691,Sheet4!$F$2:$F$11,0)),1,0)+IF(ISNUMBER(MATCH(J691,Sheet4!$F$2:$F$11,0)),1,0))</f>
        <v>0</v>
      </c>
      <c r="P691" s="40" t="str">
        <f>IFERROR(INDEX(Sheet4!$G:$G,MATCH(Sheet1!B691,Sheet4!$F:$F,0))+INDEX(Sheet4!$G:$G,MATCH(Sheet1!C691,Sheet4!$F:$F,0))+INDEX(Sheet4!$G:$G,MATCH(Sheet1!D691,Sheet4!$F:$F,0))+INDEX(Sheet4!$G:$G,MATCH(Sheet1!E691,Sheet4!$F:$F,0))+INDEX(Sheet4!$G:$G,MATCH(Sheet1!F691,Sheet4!$F:$F,0))+INDEX(Sheet4!$G:$G,MATCH(Sheet1!G691,Sheet4!$F:$F,0))+INDEX(Sheet4!$G:$G,MATCH(Sheet1!H691,Sheet4!$F:$F,0))+INDEX(Sheet4!$G:$G,MATCH(Sheet1!I691,Sheet4!$F:$F,0))+INDEX(Sheet4!$G:$G,MATCH(Sheet1!J691,Sheet4!$F:$F,0)),"")</f>
        <v/>
      </c>
      <c r="AF691">
        <f si="185" t="shared"/>
        <v>0</v>
      </c>
      <c r="AH691">
        <v>668</v>
      </c>
      <c r="AI691" t="str">
        <f si="184" t="shared"/>
        <v>Ben SimmonsRicky RubioMonte MorrisTorrey CraigWill BartonGerald GreenKenneth FariedMarvin BagleyNikola Jokic</v>
      </c>
      <c r="AJ691">
        <f si="186" t="shared"/>
        <v>0</v>
      </c>
      <c r="AK691">
        <f si="187" t="shared"/>
        <v>0</v>
      </c>
      <c r="AL691">
        <f si="188" t="shared"/>
        <v>0</v>
      </c>
      <c r="AM691">
        <f si="189" t="shared"/>
        <v>0</v>
      </c>
      <c r="AN691">
        <f si="190" t="shared"/>
        <v>0</v>
      </c>
      <c r="AO691">
        <f si="191" t="shared"/>
        <v>0</v>
      </c>
      <c r="AP691">
        <f si="192" t="shared"/>
        <v>0</v>
      </c>
      <c r="AQ691">
        <f si="193" t="shared"/>
        <v>0</v>
      </c>
      <c r="AR691">
        <f si="194" t="shared"/>
        <v>0</v>
      </c>
      <c r="AS691">
        <f si="195" t="shared"/>
        <v>0</v>
      </c>
      <c r="AU691" t="str">
        <f>IFERROR(VLOOKUP(C691,Results!$A$2:$B$240,2,FALSE)+VLOOKUP(D691,Results!$A$2:$B$240,2,FALSE)+VLOOKUP(E691,Results!$A$2:$B$240,2,FALSE)+VLOOKUP(F691,Results!$A$2:$B$240,2,FALSE)+VLOOKUP(G691,Results!$A$2:$B$240,2,FALSE)+VLOOKUP(H691,Results!$A$2:$B$240,2,FALSE)+VLOOKUP(I691,Results!$A$2:$B$240,2,FALSE)+VLOOKUP(J691,Results!$A$2:$B$240,2,FALSE)+VLOOKUP(B691,Results!$A$2:$B$240,2,FALSE)-MIN(VLOOKUP(C691,Results!$A$2:$B$240,2,FALSE),VLOOKUP(D691,Results!$A$2:$B$240,2,FALSE),VLOOKUP(E691,Results!$A$2:$B$240,2,FALSE),VLOOKUP(F691,Results!$A$2:$B$240,2,FALSE),VLOOKUP(G691,Results!$A$2:$B$240,2,FALSE),VLOOKUP(H691,Results!$A$2:$B$240,2,FALSE),VLOOKUP(I691,Results!$A$2:$B$240,2,FALSE),VLOOKUP(J691,Results!$A$2:$B$240,2,FALSE),VLOOKUP(B691,Results!$A$2:$B$240,2,FALSE)),"")</f>
        <v/>
      </c>
    </row>
    <row customHeight="1" ht="18.75" r="692" spans="2:47" x14ac:dyDescent="0.3">
      <c r="B692" t="s">
        <v>166</v>
      </c>
      <c r="C692" t="s">
        <v>87</v>
      </c>
      <c r="D692" t="s">
        <v>172</v>
      </c>
      <c r="E692" t="s">
        <v>146</v>
      </c>
      <c r="F692" t="s">
        <v>150</v>
      </c>
      <c r="G692" t="s">
        <v>177</v>
      </c>
      <c r="H692" t="s">
        <v>181</v>
      </c>
      <c r="I692" t="s">
        <v>185</v>
      </c>
      <c r="J692" t="s">
        <v>187</v>
      </c>
      <c r="K692" t="n">
        <v>13.0</v>
      </c>
      <c r="L692" s="30">
        <f si="182" t="shared"/>
        <v>0</v>
      </c>
      <c r="M692" s="6"/>
      <c r="N692" s="35" t="str">
        <f si="183" t="shared"/>
        <v/>
      </c>
      <c r="O692" s="59">
        <f>(IF(ISNUMBER(MATCH(B692,Sheet4!$K$92:$K$101,0)),1,0)+IF(ISNUMBER(MATCH(C692,Sheet4!$K$92:$K$101,0)),1,0)+IF(ISNUMBER(MATCH(D692,Sheet4!$K$92:$K$101,0)),1,0)+IF(ISNUMBER(MATCH(E692,Sheet4!$K$92:$K$101,0)),1,0)+IF(ISNUMBER(MATCH(F692,Sheet4!$K$92:$K$101,0)),1,0)+IF(ISNUMBER(MATCH(G692,Sheet4!$K$92:$K$101,0)),1,0)+IF(ISNUMBER(MATCH(H692,Sheet4!$K$92:$K$101,0)),1,0)+IF(ISNUMBER(MATCH(I692,Sheet4!$K$92:$K$101,0)),1,0)+IF(ISNUMBER(MATCH(J692,Sheet4!$K$92:$K$101,0)),1,0))
-
(IF(ISNUMBER(MATCH(B692,Sheet4!$F$2:$F$11,0)),1,0)+IF(ISNUMBER(MATCH(C692,Sheet4!$F$2:$F$11,0)),1,0)+IF(ISNUMBER(MATCH(D692,Sheet4!$F$2:$F$11,0)),1,0)+IF(ISNUMBER(MATCH(E692,Sheet4!$F$2:$F$11,0)),1,0)+IF(ISNUMBER(MATCH(F692,Sheet4!$F$2:$F$11,0)),1,0)+IF(ISNUMBER(MATCH(G692,Sheet4!$F$2:$F$11,0)),1,0)+IF(ISNUMBER(MATCH(H692,Sheet4!$F$2:$F$11,0)),1,0)+IF(ISNUMBER(MATCH(I692,Sheet4!$F$2:$F$11,0)),1,0)+IF(ISNUMBER(MATCH(J692,Sheet4!$F$2:$F$11,0)),1,0))</f>
        <v>0</v>
      </c>
      <c r="P692" s="40" t="str">
        <f>IFERROR(INDEX(Sheet4!$G:$G,MATCH(Sheet1!B692,Sheet4!$F:$F,0))+INDEX(Sheet4!$G:$G,MATCH(Sheet1!C692,Sheet4!$F:$F,0))+INDEX(Sheet4!$G:$G,MATCH(Sheet1!D692,Sheet4!$F:$F,0))+INDEX(Sheet4!$G:$G,MATCH(Sheet1!E692,Sheet4!$F:$F,0))+INDEX(Sheet4!$G:$G,MATCH(Sheet1!F692,Sheet4!$F:$F,0))+INDEX(Sheet4!$G:$G,MATCH(Sheet1!G692,Sheet4!$F:$F,0))+INDEX(Sheet4!$G:$G,MATCH(Sheet1!H692,Sheet4!$F:$F,0))+INDEX(Sheet4!$G:$G,MATCH(Sheet1!I692,Sheet4!$F:$F,0))+INDEX(Sheet4!$G:$G,MATCH(Sheet1!J692,Sheet4!$F:$F,0)),"")</f>
        <v/>
      </c>
      <c r="AF692">
        <f si="185" t="shared"/>
        <v>0</v>
      </c>
      <c r="AH692">
        <v>669</v>
      </c>
      <c r="AI692" t="str">
        <f si="184" t="shared"/>
        <v>Ricky RubioIsaiah CanaanJames HardenMonte MorrisJoe InglesCorey BrewerKenneth FariedPaul MillsapRudy Gobert</v>
      </c>
      <c r="AJ692">
        <f si="186" t="shared"/>
        <v>0</v>
      </c>
      <c r="AK692">
        <f si="187" t="shared"/>
        <v>0</v>
      </c>
      <c r="AL692">
        <f si="188" t="shared"/>
        <v>0</v>
      </c>
      <c r="AM692">
        <f si="189" t="shared"/>
        <v>0</v>
      </c>
      <c r="AN692">
        <f si="190" t="shared"/>
        <v>0</v>
      </c>
      <c r="AO692">
        <f si="191" t="shared"/>
        <v>0</v>
      </c>
      <c r="AP692">
        <f si="192" t="shared"/>
        <v>0</v>
      </c>
      <c r="AQ692">
        <f si="193" t="shared"/>
        <v>0</v>
      </c>
      <c r="AR692">
        <f si="194" t="shared"/>
        <v>0</v>
      </c>
      <c r="AS692">
        <f si="195" t="shared"/>
        <v>0</v>
      </c>
      <c r="AU692" t="str">
        <f>IFERROR(VLOOKUP(C692,Results!$A$2:$B$240,2,FALSE)+VLOOKUP(D692,Results!$A$2:$B$240,2,FALSE)+VLOOKUP(E692,Results!$A$2:$B$240,2,FALSE)+VLOOKUP(F692,Results!$A$2:$B$240,2,FALSE)+VLOOKUP(G692,Results!$A$2:$B$240,2,FALSE)+VLOOKUP(H692,Results!$A$2:$B$240,2,FALSE)+VLOOKUP(I692,Results!$A$2:$B$240,2,FALSE)+VLOOKUP(J692,Results!$A$2:$B$240,2,FALSE)+VLOOKUP(B692,Results!$A$2:$B$240,2,FALSE)-MIN(VLOOKUP(C692,Results!$A$2:$B$240,2,FALSE),VLOOKUP(D692,Results!$A$2:$B$240,2,FALSE),VLOOKUP(E692,Results!$A$2:$B$240,2,FALSE),VLOOKUP(F692,Results!$A$2:$B$240,2,FALSE),VLOOKUP(G692,Results!$A$2:$B$240,2,FALSE),VLOOKUP(H692,Results!$A$2:$B$240,2,FALSE),VLOOKUP(I692,Results!$A$2:$B$240,2,FALSE),VLOOKUP(J692,Results!$A$2:$B$240,2,FALSE),VLOOKUP(B692,Results!$A$2:$B$240,2,FALSE)),"")</f>
        <v/>
      </c>
    </row>
    <row customHeight="1" ht="18.75" r="693" spans="2:47" x14ac:dyDescent="0.3">
      <c r="B693" t="s">
        <v>166</v>
      </c>
      <c r="C693" t="s">
        <v>87</v>
      </c>
      <c r="D693" t="s">
        <v>173</v>
      </c>
      <c r="E693" t="s">
        <v>148</v>
      </c>
      <c r="F693" t="s">
        <v>177</v>
      </c>
      <c r="G693" t="s">
        <v>90</v>
      </c>
      <c r="H693" t="s">
        <v>181</v>
      </c>
      <c r="I693" t="s">
        <v>155</v>
      </c>
      <c r="J693" t="s">
        <v>98</v>
      </c>
      <c r="K693" t="n">
        <v>13.0</v>
      </c>
      <c r="L693" s="30">
        <f si="182" t="shared"/>
        <v>0</v>
      </c>
      <c r="M693" s="6"/>
      <c r="N693" s="35" t="str">
        <f si="183" t="shared"/>
        <v/>
      </c>
      <c r="O693" s="59">
        <f>(IF(ISNUMBER(MATCH(B693,Sheet4!$K$92:$K$101,0)),1,0)+IF(ISNUMBER(MATCH(C693,Sheet4!$K$92:$K$101,0)),1,0)+IF(ISNUMBER(MATCH(D693,Sheet4!$K$92:$K$101,0)),1,0)+IF(ISNUMBER(MATCH(E693,Sheet4!$K$92:$K$101,0)),1,0)+IF(ISNUMBER(MATCH(F693,Sheet4!$K$92:$K$101,0)),1,0)+IF(ISNUMBER(MATCH(G693,Sheet4!$K$92:$K$101,0)),1,0)+IF(ISNUMBER(MATCH(H693,Sheet4!$K$92:$K$101,0)),1,0)+IF(ISNUMBER(MATCH(I693,Sheet4!$K$92:$K$101,0)),1,0)+IF(ISNUMBER(MATCH(J693,Sheet4!$K$92:$K$101,0)),1,0))
-
(IF(ISNUMBER(MATCH(B693,Sheet4!$F$2:$F$11,0)),1,0)+IF(ISNUMBER(MATCH(C693,Sheet4!$F$2:$F$11,0)),1,0)+IF(ISNUMBER(MATCH(D693,Sheet4!$F$2:$F$11,0)),1,0)+IF(ISNUMBER(MATCH(E693,Sheet4!$F$2:$F$11,0)),1,0)+IF(ISNUMBER(MATCH(F693,Sheet4!$F$2:$F$11,0)),1,0)+IF(ISNUMBER(MATCH(G693,Sheet4!$F$2:$F$11,0)),1,0)+IF(ISNUMBER(MATCH(H693,Sheet4!$F$2:$F$11,0)),1,0)+IF(ISNUMBER(MATCH(I693,Sheet4!$F$2:$F$11,0)),1,0)+IF(ISNUMBER(MATCH(J693,Sheet4!$F$2:$F$11,0)),1,0))</f>
        <v>0</v>
      </c>
      <c r="P693" s="40" t="str">
        <f>IFERROR(INDEX(Sheet4!$G:$G,MATCH(Sheet1!B693,Sheet4!$F:$F,0))+INDEX(Sheet4!$G:$G,MATCH(Sheet1!C693,Sheet4!$F:$F,0))+INDEX(Sheet4!$G:$G,MATCH(Sheet1!D693,Sheet4!$F:$F,0))+INDEX(Sheet4!$G:$G,MATCH(Sheet1!E693,Sheet4!$F:$F,0))+INDEX(Sheet4!$G:$G,MATCH(Sheet1!F693,Sheet4!$F:$F,0))+INDEX(Sheet4!$G:$G,MATCH(Sheet1!G693,Sheet4!$F:$F,0))+INDEX(Sheet4!$G:$G,MATCH(Sheet1!H693,Sheet4!$F:$F,0))+INDEX(Sheet4!$G:$G,MATCH(Sheet1!I693,Sheet4!$F:$F,0))+INDEX(Sheet4!$G:$G,MATCH(Sheet1!J693,Sheet4!$F:$F,0)),"")</f>
        <v/>
      </c>
      <c r="AF693">
        <f si="185" t="shared"/>
        <v>0</v>
      </c>
      <c r="AH693">
        <v>670</v>
      </c>
      <c r="AI693" t="str">
        <f si="184" t="shared"/>
        <v>Ben SimmonsLandry ShametJimmy ButlerMonte MorrisWill BartonJoe InglesKenneth FariedMarvin BagleyDeandre Ayton</v>
      </c>
      <c r="AJ693">
        <f si="186" t="shared"/>
        <v>0</v>
      </c>
      <c r="AK693">
        <f si="187" t="shared"/>
        <v>0</v>
      </c>
      <c r="AL693">
        <f si="188" t="shared"/>
        <v>0</v>
      </c>
      <c r="AM693">
        <f si="189" t="shared"/>
        <v>0</v>
      </c>
      <c r="AN693">
        <f si="190" t="shared"/>
        <v>0</v>
      </c>
      <c r="AO693">
        <f si="191" t="shared"/>
        <v>0</v>
      </c>
      <c r="AP693">
        <f si="192" t="shared"/>
        <v>0</v>
      </c>
      <c r="AQ693">
        <f si="193" t="shared"/>
        <v>0</v>
      </c>
      <c r="AR693">
        <f si="194" t="shared"/>
        <v>0</v>
      </c>
      <c r="AS693">
        <f si="195" t="shared"/>
        <v>0</v>
      </c>
      <c r="AU693" t="str">
        <f>IFERROR(VLOOKUP(C693,Results!$A$2:$B$240,2,FALSE)+VLOOKUP(D693,Results!$A$2:$B$240,2,FALSE)+VLOOKUP(E693,Results!$A$2:$B$240,2,FALSE)+VLOOKUP(F693,Results!$A$2:$B$240,2,FALSE)+VLOOKUP(G693,Results!$A$2:$B$240,2,FALSE)+VLOOKUP(H693,Results!$A$2:$B$240,2,FALSE)+VLOOKUP(I693,Results!$A$2:$B$240,2,FALSE)+VLOOKUP(J693,Results!$A$2:$B$240,2,FALSE)+VLOOKUP(B693,Results!$A$2:$B$240,2,FALSE)-MIN(VLOOKUP(C693,Results!$A$2:$B$240,2,FALSE),VLOOKUP(D693,Results!$A$2:$B$240,2,FALSE),VLOOKUP(E693,Results!$A$2:$B$240,2,FALSE),VLOOKUP(F693,Results!$A$2:$B$240,2,FALSE),VLOOKUP(G693,Results!$A$2:$B$240,2,FALSE),VLOOKUP(H693,Results!$A$2:$B$240,2,FALSE),VLOOKUP(I693,Results!$A$2:$B$240,2,FALSE),VLOOKUP(J693,Results!$A$2:$B$240,2,FALSE),VLOOKUP(B693,Results!$A$2:$B$240,2,FALSE)),"")</f>
        <v/>
      </c>
    </row>
    <row r="694" spans="2:47" x14ac:dyDescent="0.3">
      <c r="B694" t="s">
        <v>167</v>
      </c>
      <c r="C694" t="s">
        <v>170</v>
      </c>
      <c r="D694" t="s">
        <v>172</v>
      </c>
      <c r="E694" t="s">
        <v>146</v>
      </c>
      <c r="F694" t="s">
        <v>177</v>
      </c>
      <c r="G694" t="s">
        <v>100</v>
      </c>
      <c r="H694" t="s">
        <v>153</v>
      </c>
      <c r="I694" t="s">
        <v>92</v>
      </c>
      <c r="J694" t="s">
        <v>188</v>
      </c>
      <c r="K694" t="n">
        <v>13.0</v>
      </c>
      <c r="L694" s="30">
        <f si="182" t="shared"/>
        <v>0</v>
      </c>
      <c r="M694" s="6"/>
      <c r="N694" s="35" t="str">
        <f si="183" t="shared"/>
        <v/>
      </c>
      <c r="O694" s="59">
        <f>(IF(ISNUMBER(MATCH(B694,Sheet4!$K$92:$K$101,0)),1,0)+IF(ISNUMBER(MATCH(C694,Sheet4!$K$92:$K$101,0)),1,0)+IF(ISNUMBER(MATCH(D694,Sheet4!$K$92:$K$101,0)),1,0)+IF(ISNUMBER(MATCH(E694,Sheet4!$K$92:$K$101,0)),1,0)+IF(ISNUMBER(MATCH(F694,Sheet4!$K$92:$K$101,0)),1,0)+IF(ISNUMBER(MATCH(G694,Sheet4!$K$92:$K$101,0)),1,0)+IF(ISNUMBER(MATCH(H694,Sheet4!$K$92:$K$101,0)),1,0)+IF(ISNUMBER(MATCH(I694,Sheet4!$K$92:$K$101,0)),1,0)+IF(ISNUMBER(MATCH(J694,Sheet4!$K$92:$K$101,0)),1,0))
-
(IF(ISNUMBER(MATCH(B694,Sheet4!$F$2:$F$11,0)),1,0)+IF(ISNUMBER(MATCH(C694,Sheet4!$F$2:$F$11,0)),1,0)+IF(ISNUMBER(MATCH(D694,Sheet4!$F$2:$F$11,0)),1,0)+IF(ISNUMBER(MATCH(E694,Sheet4!$F$2:$F$11,0)),1,0)+IF(ISNUMBER(MATCH(F694,Sheet4!$F$2:$F$11,0)),1,0)+IF(ISNUMBER(MATCH(G694,Sheet4!$F$2:$F$11,0)),1,0)+IF(ISNUMBER(MATCH(H694,Sheet4!$F$2:$F$11,0)),1,0)+IF(ISNUMBER(MATCH(I694,Sheet4!$F$2:$F$11,0)),1,0)+IF(ISNUMBER(MATCH(J694,Sheet4!$F$2:$F$11,0)),1,0))</f>
        <v>0</v>
      </c>
      <c r="P694" s="40" t="str">
        <f>IFERROR(INDEX(Sheet4!$G:$G,MATCH(Sheet1!B694,Sheet4!$F:$F,0))+INDEX(Sheet4!$G:$G,MATCH(Sheet1!C694,Sheet4!$F:$F,0))+INDEX(Sheet4!$G:$G,MATCH(Sheet1!D694,Sheet4!$F:$F,0))+INDEX(Sheet4!$G:$G,MATCH(Sheet1!E694,Sheet4!$F:$F,0))+INDEX(Sheet4!$G:$G,MATCH(Sheet1!F694,Sheet4!$F:$F,0))+INDEX(Sheet4!$G:$G,MATCH(Sheet1!G694,Sheet4!$F:$F,0))+INDEX(Sheet4!$G:$G,MATCH(Sheet1!H694,Sheet4!$F:$F,0))+INDEX(Sheet4!$G:$G,MATCH(Sheet1!I694,Sheet4!$F:$F,0))+INDEX(Sheet4!$G:$G,MATCH(Sheet1!J694,Sheet4!$F:$F,0)),"")</f>
        <v/>
      </c>
      <c r="AF694">
        <f si="185" t="shared"/>
        <v>0</v>
      </c>
      <c r="AH694">
        <v>671</v>
      </c>
      <c r="AI694" t="str">
        <f si="184" t="shared"/>
        <v>Ben SimmonsDe'Aaron FoxEric GordonMonte MorrisKelly OubreCorey BrewerJohn CollinsPaul MillsapKarl-Anthony Towns</v>
      </c>
      <c r="AJ694">
        <f si="186" t="shared"/>
        <v>0</v>
      </c>
      <c r="AK694">
        <f si="187" t="shared"/>
        <v>0</v>
      </c>
      <c r="AL694">
        <f si="188" t="shared"/>
        <v>0</v>
      </c>
      <c r="AM694">
        <f si="189" t="shared"/>
        <v>0</v>
      </c>
      <c r="AN694">
        <f si="190" t="shared"/>
        <v>0</v>
      </c>
      <c r="AO694">
        <f si="191" t="shared"/>
        <v>0</v>
      </c>
      <c r="AP694">
        <f si="192" t="shared"/>
        <v>0</v>
      </c>
      <c r="AQ694">
        <f si="193" t="shared"/>
        <v>0</v>
      </c>
      <c r="AR694">
        <f si="194" t="shared"/>
        <v>0</v>
      </c>
      <c r="AS694">
        <f si="195" t="shared"/>
        <v>0</v>
      </c>
      <c r="AU694" t="str">
        <f>IFERROR(VLOOKUP(C694,Results!$A$2:$B$240,2,FALSE)+VLOOKUP(D694,Results!$A$2:$B$240,2,FALSE)+VLOOKUP(E694,Results!$A$2:$B$240,2,FALSE)+VLOOKUP(F694,Results!$A$2:$B$240,2,FALSE)+VLOOKUP(G694,Results!$A$2:$B$240,2,FALSE)+VLOOKUP(H694,Results!$A$2:$B$240,2,FALSE)+VLOOKUP(I694,Results!$A$2:$B$240,2,FALSE)+VLOOKUP(J694,Results!$A$2:$B$240,2,FALSE)+VLOOKUP(B694,Results!$A$2:$B$240,2,FALSE)-MIN(VLOOKUP(C694,Results!$A$2:$B$240,2,FALSE),VLOOKUP(D694,Results!$A$2:$B$240,2,FALSE),VLOOKUP(E694,Results!$A$2:$B$240,2,FALSE),VLOOKUP(F694,Results!$A$2:$B$240,2,FALSE),VLOOKUP(G694,Results!$A$2:$B$240,2,FALSE),VLOOKUP(H694,Results!$A$2:$B$240,2,FALSE),VLOOKUP(I694,Results!$A$2:$B$240,2,FALSE),VLOOKUP(J694,Results!$A$2:$B$240,2,FALSE),VLOOKUP(B694,Results!$A$2:$B$240,2,FALSE)),"")</f>
        <v/>
      </c>
    </row>
    <row customHeight="1" ht="18.75" r="695" spans="2:47" x14ac:dyDescent="0.3">
      <c r="B695" t="s">
        <v>166</v>
      </c>
      <c r="C695" t="s">
        <v>171</v>
      </c>
      <c r="D695" t="s">
        <v>172</v>
      </c>
      <c r="E695" t="s">
        <v>148</v>
      </c>
      <c r="F695" t="s">
        <v>177</v>
      </c>
      <c r="G695" t="s">
        <v>90</v>
      </c>
      <c r="H695" t="s">
        <v>92</v>
      </c>
      <c r="I695" t="s">
        <v>181</v>
      </c>
      <c r="J695" t="s">
        <v>98</v>
      </c>
      <c r="K695" t="n">
        <v>13.0</v>
      </c>
      <c r="L695" s="30">
        <f si="182" t="shared"/>
        <v>0</v>
      </c>
      <c r="M695" s="6"/>
      <c r="N695" s="35" t="str">
        <f si="183" t="shared"/>
        <v/>
      </c>
      <c r="O695" s="59">
        <f>(IF(ISNUMBER(MATCH(B695,Sheet4!$K$92:$K$101,0)),1,0)+IF(ISNUMBER(MATCH(C695,Sheet4!$K$92:$K$101,0)),1,0)+IF(ISNUMBER(MATCH(D695,Sheet4!$K$92:$K$101,0)),1,0)+IF(ISNUMBER(MATCH(E695,Sheet4!$K$92:$K$101,0)),1,0)+IF(ISNUMBER(MATCH(F695,Sheet4!$K$92:$K$101,0)),1,0)+IF(ISNUMBER(MATCH(G695,Sheet4!$K$92:$K$101,0)),1,0)+IF(ISNUMBER(MATCH(H695,Sheet4!$K$92:$K$101,0)),1,0)+IF(ISNUMBER(MATCH(I695,Sheet4!$K$92:$K$101,0)),1,0)+IF(ISNUMBER(MATCH(J695,Sheet4!$K$92:$K$101,0)),1,0))
-
(IF(ISNUMBER(MATCH(B695,Sheet4!$F$2:$F$11,0)),1,0)+IF(ISNUMBER(MATCH(C695,Sheet4!$F$2:$F$11,0)),1,0)+IF(ISNUMBER(MATCH(D695,Sheet4!$F$2:$F$11,0)),1,0)+IF(ISNUMBER(MATCH(E695,Sheet4!$F$2:$F$11,0)),1,0)+IF(ISNUMBER(MATCH(F695,Sheet4!$F$2:$F$11,0)),1,0)+IF(ISNUMBER(MATCH(G695,Sheet4!$F$2:$F$11,0)),1,0)+IF(ISNUMBER(MATCH(H695,Sheet4!$F$2:$F$11,0)),1,0)+IF(ISNUMBER(MATCH(I695,Sheet4!$F$2:$F$11,0)),1,0)+IF(ISNUMBER(MATCH(J695,Sheet4!$F$2:$F$11,0)),1,0))</f>
        <v>0</v>
      </c>
      <c r="P695" s="40" t="str">
        <f>IFERROR(INDEX(Sheet4!$G:$G,MATCH(Sheet1!B695,Sheet4!$F:$F,0))+INDEX(Sheet4!$G:$G,MATCH(Sheet1!C695,Sheet4!$F:$F,0))+INDEX(Sheet4!$G:$G,MATCH(Sheet1!D695,Sheet4!$F:$F,0))+INDEX(Sheet4!$G:$G,MATCH(Sheet1!E695,Sheet4!$F:$F,0))+INDEX(Sheet4!$G:$G,MATCH(Sheet1!F695,Sheet4!$F:$F,0))+INDEX(Sheet4!$G:$G,MATCH(Sheet1!G695,Sheet4!$F:$F,0))+INDEX(Sheet4!$G:$G,MATCH(Sheet1!H695,Sheet4!$F:$F,0))+INDEX(Sheet4!$G:$G,MATCH(Sheet1!I695,Sheet4!$F:$F,0))+INDEX(Sheet4!$G:$G,MATCH(Sheet1!J695,Sheet4!$F:$F,0)),"")</f>
        <v/>
      </c>
      <c r="AF695">
        <f si="185" t="shared"/>
        <v>0</v>
      </c>
      <c r="AH695">
        <v>672</v>
      </c>
      <c r="AI695" t="str">
        <f si="184" t="shared"/>
        <v>Ben SimmonsJerryd BaylessJimmy ButlerMonte MorrisCorey BrewerGerald GreenKenneth FariedPaul MillsapKarl-Anthony Towns</v>
      </c>
      <c r="AJ695">
        <f si="186" t="shared"/>
        <v>0</v>
      </c>
      <c r="AK695">
        <f si="187" t="shared"/>
        <v>0</v>
      </c>
      <c r="AL695">
        <f si="188" t="shared"/>
        <v>0</v>
      </c>
      <c r="AM695">
        <f si="189" t="shared"/>
        <v>0</v>
      </c>
      <c r="AN695">
        <f si="190" t="shared"/>
        <v>0</v>
      </c>
      <c r="AO695">
        <f si="191" t="shared"/>
        <v>0</v>
      </c>
      <c r="AP695">
        <f si="192" t="shared"/>
        <v>0</v>
      </c>
      <c r="AQ695">
        <f si="193" t="shared"/>
        <v>0</v>
      </c>
      <c r="AR695">
        <f si="194" t="shared"/>
        <v>0</v>
      </c>
      <c r="AS695">
        <f si="195" t="shared"/>
        <v>0</v>
      </c>
      <c r="AU695" t="str">
        <f>IFERROR(VLOOKUP(C695,Results!$A$2:$B$240,2,FALSE)+VLOOKUP(D695,Results!$A$2:$B$240,2,FALSE)+VLOOKUP(E695,Results!$A$2:$B$240,2,FALSE)+VLOOKUP(F695,Results!$A$2:$B$240,2,FALSE)+VLOOKUP(G695,Results!$A$2:$B$240,2,FALSE)+VLOOKUP(H695,Results!$A$2:$B$240,2,FALSE)+VLOOKUP(I695,Results!$A$2:$B$240,2,FALSE)+VLOOKUP(J695,Results!$A$2:$B$240,2,FALSE)+VLOOKUP(B695,Results!$A$2:$B$240,2,FALSE)-MIN(VLOOKUP(C695,Results!$A$2:$B$240,2,FALSE),VLOOKUP(D695,Results!$A$2:$B$240,2,FALSE),VLOOKUP(E695,Results!$A$2:$B$240,2,FALSE),VLOOKUP(F695,Results!$A$2:$B$240,2,FALSE),VLOOKUP(G695,Results!$A$2:$B$240,2,FALSE),VLOOKUP(H695,Results!$A$2:$B$240,2,FALSE),VLOOKUP(I695,Results!$A$2:$B$240,2,FALSE),VLOOKUP(J695,Results!$A$2:$B$240,2,FALSE),VLOOKUP(B695,Results!$A$2:$B$240,2,FALSE)),"")</f>
        <v/>
      </c>
    </row>
    <row r="696" spans="2:47" x14ac:dyDescent="0.3">
      <c r="B696" t="s">
        <v>166</v>
      </c>
      <c r="C696" t="s">
        <v>108</v>
      </c>
      <c r="D696" t="s">
        <v>172</v>
      </c>
      <c r="E696" t="s">
        <v>173</v>
      </c>
      <c r="F696" t="s">
        <v>100</v>
      </c>
      <c r="G696" t="s">
        <v>179</v>
      </c>
      <c r="H696" t="s">
        <v>181</v>
      </c>
      <c r="I696" t="s">
        <v>155</v>
      </c>
      <c r="J696" t="s">
        <v>98</v>
      </c>
      <c r="K696" t="n">
        <v>13.0</v>
      </c>
      <c r="L696" s="30">
        <f si="182" t="shared"/>
        <v>0</v>
      </c>
      <c r="M696" s="6"/>
      <c r="N696" s="35" t="str">
        <f si="183" t="shared"/>
        <v/>
      </c>
      <c r="O696" s="59">
        <f>(IF(ISNUMBER(MATCH(B696,Sheet4!$K$92:$K$101,0)),1,0)+IF(ISNUMBER(MATCH(C696,Sheet4!$K$92:$K$101,0)),1,0)+IF(ISNUMBER(MATCH(D696,Sheet4!$K$92:$K$101,0)),1,0)+IF(ISNUMBER(MATCH(E696,Sheet4!$K$92:$K$101,0)),1,0)+IF(ISNUMBER(MATCH(F696,Sheet4!$K$92:$K$101,0)),1,0)+IF(ISNUMBER(MATCH(G696,Sheet4!$K$92:$K$101,0)),1,0)+IF(ISNUMBER(MATCH(H696,Sheet4!$K$92:$K$101,0)),1,0)+IF(ISNUMBER(MATCH(I696,Sheet4!$K$92:$K$101,0)),1,0)+IF(ISNUMBER(MATCH(J696,Sheet4!$K$92:$K$101,0)),1,0))
-
(IF(ISNUMBER(MATCH(B696,Sheet4!$F$2:$F$11,0)),1,0)+IF(ISNUMBER(MATCH(C696,Sheet4!$F$2:$F$11,0)),1,0)+IF(ISNUMBER(MATCH(D696,Sheet4!$F$2:$F$11,0)),1,0)+IF(ISNUMBER(MATCH(E696,Sheet4!$F$2:$F$11,0)),1,0)+IF(ISNUMBER(MATCH(F696,Sheet4!$F$2:$F$11,0)),1,0)+IF(ISNUMBER(MATCH(G696,Sheet4!$F$2:$F$11,0)),1,0)+IF(ISNUMBER(MATCH(H696,Sheet4!$F$2:$F$11,0)),1,0)+IF(ISNUMBER(MATCH(I696,Sheet4!$F$2:$F$11,0)),1,0)+IF(ISNUMBER(MATCH(J696,Sheet4!$F$2:$F$11,0)),1,0))</f>
        <v>0</v>
      </c>
      <c r="P696" s="40" t="str">
        <f>IFERROR(INDEX(Sheet4!$G:$G,MATCH(Sheet1!B696,Sheet4!$F:$F,0))+INDEX(Sheet4!$G:$G,MATCH(Sheet1!C696,Sheet4!$F:$F,0))+INDEX(Sheet4!$G:$G,MATCH(Sheet1!D696,Sheet4!$F:$F,0))+INDEX(Sheet4!$G:$G,MATCH(Sheet1!E696,Sheet4!$F:$F,0))+INDEX(Sheet4!$G:$G,MATCH(Sheet1!F696,Sheet4!$F:$F,0))+INDEX(Sheet4!$G:$G,MATCH(Sheet1!G696,Sheet4!$F:$F,0))+INDEX(Sheet4!$G:$G,MATCH(Sheet1!H696,Sheet4!$F:$F,0))+INDEX(Sheet4!$G:$G,MATCH(Sheet1!I696,Sheet4!$F:$F,0))+INDEX(Sheet4!$G:$G,MATCH(Sheet1!J696,Sheet4!$F:$F,0)),"")</f>
        <v/>
      </c>
      <c r="AF696">
        <f si="185" t="shared"/>
        <v>0</v>
      </c>
      <c r="AH696">
        <v>673</v>
      </c>
      <c r="AI696" t="str">
        <f si="184" t="shared"/>
        <v>Ben SimmonsIsaiah CanaanJimmy ButlerAndrew WigginsMikal BridgesCorey BrewerKenneth FariedDerrick FavorsRudy Gobert</v>
      </c>
      <c r="AJ696">
        <f si="186" t="shared"/>
        <v>0</v>
      </c>
      <c r="AK696">
        <f si="187" t="shared"/>
        <v>0</v>
      </c>
      <c r="AL696">
        <f si="188" t="shared"/>
        <v>0</v>
      </c>
      <c r="AM696">
        <f si="189" t="shared"/>
        <v>0</v>
      </c>
      <c r="AN696">
        <f si="190" t="shared"/>
        <v>0</v>
      </c>
      <c r="AO696">
        <f si="191" t="shared"/>
        <v>0</v>
      </c>
      <c r="AP696">
        <f si="192" t="shared"/>
        <v>0</v>
      </c>
      <c r="AQ696">
        <f si="193" t="shared"/>
        <v>0</v>
      </c>
      <c r="AR696">
        <f si="194" t="shared"/>
        <v>0</v>
      </c>
      <c r="AS696">
        <f si="195" t="shared"/>
        <v>0</v>
      </c>
      <c r="AU696" t="str">
        <f>IFERROR(VLOOKUP(C696,Results!$A$2:$B$240,2,FALSE)+VLOOKUP(D696,Results!$A$2:$B$240,2,FALSE)+VLOOKUP(E696,Results!$A$2:$B$240,2,FALSE)+VLOOKUP(F696,Results!$A$2:$B$240,2,FALSE)+VLOOKUP(G696,Results!$A$2:$B$240,2,FALSE)+VLOOKUP(H696,Results!$A$2:$B$240,2,FALSE)+VLOOKUP(I696,Results!$A$2:$B$240,2,FALSE)+VLOOKUP(J696,Results!$A$2:$B$240,2,FALSE)+VLOOKUP(B696,Results!$A$2:$B$240,2,FALSE)-MIN(VLOOKUP(C696,Results!$A$2:$B$240,2,FALSE),VLOOKUP(D696,Results!$A$2:$B$240,2,FALSE),VLOOKUP(E696,Results!$A$2:$B$240,2,FALSE),VLOOKUP(F696,Results!$A$2:$B$240,2,FALSE),VLOOKUP(G696,Results!$A$2:$B$240,2,FALSE),VLOOKUP(H696,Results!$A$2:$B$240,2,FALSE),VLOOKUP(I696,Results!$A$2:$B$240,2,FALSE),VLOOKUP(J696,Results!$A$2:$B$240,2,FALSE),VLOOKUP(B696,Results!$A$2:$B$240,2,FALSE)),"")</f>
        <v/>
      </c>
    </row>
    <row customHeight="1" ht="18.75" r="697" spans="2:47" x14ac:dyDescent="0.3">
      <c r="B697" t="s">
        <v>166</v>
      </c>
      <c r="C697" t="s">
        <v>108</v>
      </c>
      <c r="D697" t="s">
        <v>173</v>
      </c>
      <c r="E697" t="s">
        <v>146</v>
      </c>
      <c r="F697" t="s">
        <v>100</v>
      </c>
      <c r="G697" t="s">
        <v>159</v>
      </c>
      <c r="H697" t="s">
        <v>181</v>
      </c>
      <c r="I697" t="s">
        <v>152</v>
      </c>
      <c r="J697" t="s">
        <v>156</v>
      </c>
      <c r="K697" t="n">
        <v>13.0</v>
      </c>
      <c r="L697" s="30">
        <f si="182" t="shared"/>
        <v>0</v>
      </c>
      <c r="M697" s="6"/>
      <c r="N697" s="35" t="str">
        <f si="183" t="shared"/>
        <v/>
      </c>
      <c r="O697" s="59">
        <f>(IF(ISNUMBER(MATCH(B697,Sheet4!$K$92:$K$101,0)),1,0)+IF(ISNUMBER(MATCH(C697,Sheet4!$K$92:$K$101,0)),1,0)+IF(ISNUMBER(MATCH(D697,Sheet4!$K$92:$K$101,0)),1,0)+IF(ISNUMBER(MATCH(E697,Sheet4!$K$92:$K$101,0)),1,0)+IF(ISNUMBER(MATCH(F697,Sheet4!$K$92:$K$101,0)),1,0)+IF(ISNUMBER(MATCH(G697,Sheet4!$K$92:$K$101,0)),1,0)+IF(ISNUMBER(MATCH(H697,Sheet4!$K$92:$K$101,0)),1,0)+IF(ISNUMBER(MATCH(I697,Sheet4!$K$92:$K$101,0)),1,0)+IF(ISNUMBER(MATCH(J697,Sheet4!$K$92:$K$101,0)),1,0))
-
(IF(ISNUMBER(MATCH(B697,Sheet4!$F$2:$F$11,0)),1,0)+IF(ISNUMBER(MATCH(C697,Sheet4!$F$2:$F$11,0)),1,0)+IF(ISNUMBER(MATCH(D697,Sheet4!$F$2:$F$11,0)),1,0)+IF(ISNUMBER(MATCH(E697,Sheet4!$F$2:$F$11,0)),1,0)+IF(ISNUMBER(MATCH(F697,Sheet4!$F$2:$F$11,0)),1,0)+IF(ISNUMBER(MATCH(G697,Sheet4!$F$2:$F$11,0)),1,0)+IF(ISNUMBER(MATCH(H697,Sheet4!$F$2:$F$11,0)),1,0)+IF(ISNUMBER(MATCH(I697,Sheet4!$F$2:$F$11,0)),1,0)+IF(ISNUMBER(MATCH(J697,Sheet4!$F$2:$F$11,0)),1,0))</f>
        <v>0</v>
      </c>
      <c r="P697" s="40" t="str">
        <f>IFERROR(INDEX(Sheet4!$G:$G,MATCH(Sheet1!B697,Sheet4!$F:$F,0))+INDEX(Sheet4!$G:$G,MATCH(Sheet1!C697,Sheet4!$F:$F,0))+INDEX(Sheet4!$G:$G,MATCH(Sheet1!D697,Sheet4!$F:$F,0))+INDEX(Sheet4!$G:$G,MATCH(Sheet1!E697,Sheet4!$F:$F,0))+INDEX(Sheet4!$G:$G,MATCH(Sheet1!F697,Sheet4!$F:$F,0))+INDEX(Sheet4!$G:$G,MATCH(Sheet1!G697,Sheet4!$F:$F,0))+INDEX(Sheet4!$G:$G,MATCH(Sheet1!H697,Sheet4!$F:$F,0))+INDEX(Sheet4!$G:$G,MATCH(Sheet1!I697,Sheet4!$F:$F,0))+INDEX(Sheet4!$G:$G,MATCH(Sheet1!J697,Sheet4!$F:$F,0)),"")</f>
        <v/>
      </c>
      <c r="AF697">
        <f si="185" t="shared"/>
        <v>0</v>
      </c>
      <c r="AH697">
        <v>674</v>
      </c>
      <c r="AI697" t="str">
        <f si="184" t="shared"/>
        <v>Ben SimmonsLandry ShametJames HardenMonte MorrisJoe InglesCorey BrewerPaul MillsapTaj GibsonRudy Gobert</v>
      </c>
      <c r="AJ697">
        <f si="186" t="shared"/>
        <v>0</v>
      </c>
      <c r="AK697">
        <f si="187" t="shared"/>
        <v>0</v>
      </c>
      <c r="AL697">
        <f si="188" t="shared"/>
        <v>0</v>
      </c>
      <c r="AM697">
        <f si="189" t="shared"/>
        <v>0</v>
      </c>
      <c r="AN697">
        <f si="190" t="shared"/>
        <v>0</v>
      </c>
      <c r="AO697">
        <f si="191" t="shared"/>
        <v>0</v>
      </c>
      <c r="AP697">
        <f si="192" t="shared"/>
        <v>0</v>
      </c>
      <c r="AQ697">
        <f si="193" t="shared"/>
        <v>0</v>
      </c>
      <c r="AR697">
        <f si="194" t="shared"/>
        <v>0</v>
      </c>
      <c r="AS697">
        <f si="195" t="shared"/>
        <v>0</v>
      </c>
      <c r="AU697" t="str">
        <f>IFERROR(VLOOKUP(C697,Results!$A$2:$B$240,2,FALSE)+VLOOKUP(D697,Results!$A$2:$B$240,2,FALSE)+VLOOKUP(E697,Results!$A$2:$B$240,2,FALSE)+VLOOKUP(F697,Results!$A$2:$B$240,2,FALSE)+VLOOKUP(G697,Results!$A$2:$B$240,2,FALSE)+VLOOKUP(H697,Results!$A$2:$B$240,2,FALSE)+VLOOKUP(I697,Results!$A$2:$B$240,2,FALSE)+VLOOKUP(J697,Results!$A$2:$B$240,2,FALSE)+VLOOKUP(B697,Results!$A$2:$B$240,2,FALSE)-MIN(VLOOKUP(C697,Results!$A$2:$B$240,2,FALSE),VLOOKUP(D697,Results!$A$2:$B$240,2,FALSE),VLOOKUP(E697,Results!$A$2:$B$240,2,FALSE),VLOOKUP(F697,Results!$A$2:$B$240,2,FALSE),VLOOKUP(G697,Results!$A$2:$B$240,2,FALSE),VLOOKUP(H697,Results!$A$2:$B$240,2,FALSE),VLOOKUP(I697,Results!$A$2:$B$240,2,FALSE),VLOOKUP(J697,Results!$A$2:$B$240,2,FALSE),VLOOKUP(B697,Results!$A$2:$B$240,2,FALSE)),"")</f>
        <v/>
      </c>
    </row>
    <row customHeight="1" ht="18.75" r="698" spans="2:47" x14ac:dyDescent="0.3">
      <c r="B698" t="s">
        <v>166</v>
      </c>
      <c r="C698" t="s">
        <v>108</v>
      </c>
      <c r="D698" t="s">
        <v>172</v>
      </c>
      <c r="E698" t="s">
        <v>158</v>
      </c>
      <c r="F698" t="s">
        <v>178</v>
      </c>
      <c r="G698" t="s">
        <v>159</v>
      </c>
      <c r="H698" t="s">
        <v>153</v>
      </c>
      <c r="I698" t="s">
        <v>181</v>
      </c>
      <c r="J698" t="s">
        <v>98</v>
      </c>
      <c r="K698" t="n">
        <v>13.0</v>
      </c>
      <c r="L698" s="30">
        <f si="182" t="shared"/>
        <v>0</v>
      </c>
      <c r="M698" s="6"/>
      <c r="N698" s="35" t="str">
        <f si="183" t="shared"/>
        <v/>
      </c>
      <c r="O698" s="59">
        <f>(IF(ISNUMBER(MATCH(B698,Sheet4!$K$92:$K$101,0)),1,0)+IF(ISNUMBER(MATCH(C698,Sheet4!$K$92:$K$101,0)),1,0)+IF(ISNUMBER(MATCH(D698,Sheet4!$K$92:$K$101,0)),1,0)+IF(ISNUMBER(MATCH(E698,Sheet4!$K$92:$K$101,0)),1,0)+IF(ISNUMBER(MATCH(F698,Sheet4!$K$92:$K$101,0)),1,0)+IF(ISNUMBER(MATCH(G698,Sheet4!$K$92:$K$101,0)),1,0)+IF(ISNUMBER(MATCH(H698,Sheet4!$K$92:$K$101,0)),1,0)+IF(ISNUMBER(MATCH(I698,Sheet4!$K$92:$K$101,0)),1,0)+IF(ISNUMBER(MATCH(J698,Sheet4!$K$92:$K$101,0)),1,0))
-
(IF(ISNUMBER(MATCH(B698,Sheet4!$F$2:$F$11,0)),1,0)+IF(ISNUMBER(MATCH(C698,Sheet4!$F$2:$F$11,0)),1,0)+IF(ISNUMBER(MATCH(D698,Sheet4!$F$2:$F$11,0)),1,0)+IF(ISNUMBER(MATCH(E698,Sheet4!$F$2:$F$11,0)),1,0)+IF(ISNUMBER(MATCH(F698,Sheet4!$F$2:$F$11,0)),1,0)+IF(ISNUMBER(MATCH(G698,Sheet4!$F$2:$F$11,0)),1,0)+IF(ISNUMBER(MATCH(H698,Sheet4!$F$2:$F$11,0)),1,0)+IF(ISNUMBER(MATCH(I698,Sheet4!$F$2:$F$11,0)),1,0)+IF(ISNUMBER(MATCH(J698,Sheet4!$F$2:$F$11,0)),1,0))</f>
        <v>0</v>
      </c>
      <c r="P698" s="40" t="str">
        <f>IFERROR(INDEX(Sheet4!$G:$G,MATCH(Sheet1!B698,Sheet4!$F:$F,0))+INDEX(Sheet4!$G:$G,MATCH(Sheet1!C698,Sheet4!$F:$F,0))+INDEX(Sheet4!$G:$G,MATCH(Sheet1!D698,Sheet4!$F:$F,0))+INDEX(Sheet4!$G:$G,MATCH(Sheet1!E698,Sheet4!$F:$F,0))+INDEX(Sheet4!$G:$G,MATCH(Sheet1!F698,Sheet4!$F:$F,0))+INDEX(Sheet4!$G:$G,MATCH(Sheet1!G698,Sheet4!$F:$F,0))+INDEX(Sheet4!$G:$G,MATCH(Sheet1!H698,Sheet4!$F:$F,0))+INDEX(Sheet4!$G:$G,MATCH(Sheet1!I698,Sheet4!$F:$F,0))+INDEX(Sheet4!$G:$G,MATCH(Sheet1!J698,Sheet4!$F:$F,0)),"")</f>
        <v/>
      </c>
      <c r="AF698">
        <f si="185" t="shared"/>
        <v>0</v>
      </c>
      <c r="AH698">
        <v>675</v>
      </c>
      <c r="AI698" t="str">
        <f si="184" t="shared"/>
        <v>Ben SimmonsJeremy LinJames HardenMonte MorrisDeAndre' BembryCorey BrewerKenneth FariedPaul MillsapDeandre Ayton</v>
      </c>
      <c r="AJ698">
        <f si="186" t="shared"/>
        <v>0</v>
      </c>
      <c r="AK698">
        <f si="187" t="shared"/>
        <v>0</v>
      </c>
      <c r="AL698">
        <f si="188" t="shared"/>
        <v>0</v>
      </c>
      <c r="AM698">
        <f si="189" t="shared"/>
        <v>0</v>
      </c>
      <c r="AN698">
        <f si="190" t="shared"/>
        <v>0</v>
      </c>
      <c r="AO698">
        <f si="191" t="shared"/>
        <v>0</v>
      </c>
      <c r="AP698">
        <f si="192" t="shared"/>
        <v>0</v>
      </c>
      <c r="AQ698">
        <f si="193" t="shared"/>
        <v>0</v>
      </c>
      <c r="AR698">
        <f si="194" t="shared"/>
        <v>0</v>
      </c>
      <c r="AS698">
        <f si="195" t="shared"/>
        <v>0</v>
      </c>
      <c r="AU698" t="str">
        <f>IFERROR(VLOOKUP(C698,Results!$A$2:$B$240,2,FALSE)+VLOOKUP(D698,Results!$A$2:$B$240,2,FALSE)+VLOOKUP(E698,Results!$A$2:$B$240,2,FALSE)+VLOOKUP(F698,Results!$A$2:$B$240,2,FALSE)+VLOOKUP(G698,Results!$A$2:$B$240,2,FALSE)+VLOOKUP(H698,Results!$A$2:$B$240,2,FALSE)+VLOOKUP(I698,Results!$A$2:$B$240,2,FALSE)+VLOOKUP(J698,Results!$A$2:$B$240,2,FALSE)+VLOOKUP(B698,Results!$A$2:$B$240,2,FALSE)-MIN(VLOOKUP(C698,Results!$A$2:$B$240,2,FALSE),VLOOKUP(D698,Results!$A$2:$B$240,2,FALSE),VLOOKUP(E698,Results!$A$2:$B$240,2,FALSE),VLOOKUP(F698,Results!$A$2:$B$240,2,FALSE),VLOOKUP(G698,Results!$A$2:$B$240,2,FALSE),VLOOKUP(H698,Results!$A$2:$B$240,2,FALSE),VLOOKUP(I698,Results!$A$2:$B$240,2,FALSE),VLOOKUP(J698,Results!$A$2:$B$240,2,FALSE),VLOOKUP(B698,Results!$A$2:$B$240,2,FALSE)),"")</f>
        <v/>
      </c>
    </row>
    <row customHeight="1" ht="18.75" r="699" spans="2:47" x14ac:dyDescent="0.3">
      <c r="B699" t="s">
        <v>166</v>
      </c>
      <c r="C699" t="s">
        <v>171</v>
      </c>
      <c r="D699" t="s">
        <v>172</v>
      </c>
      <c r="E699" t="s">
        <v>146</v>
      </c>
      <c r="F699" t="s">
        <v>150</v>
      </c>
      <c r="G699" t="s">
        <v>100</v>
      </c>
      <c r="H699" t="s">
        <v>181</v>
      </c>
      <c r="I699" t="s">
        <v>182</v>
      </c>
      <c r="J699" t="s">
        <v>188</v>
      </c>
      <c r="K699" t="n">
        <v>13.0</v>
      </c>
      <c r="L699" s="30">
        <f si="182" t="shared"/>
        <v>0</v>
      </c>
      <c r="M699" s="6"/>
      <c r="N699" s="35" t="str">
        <f si="183" t="shared"/>
        <v/>
      </c>
      <c r="O699" s="59">
        <f>(IF(ISNUMBER(MATCH(B699,Sheet4!$K$92:$K$101,0)),1,0)+IF(ISNUMBER(MATCH(C699,Sheet4!$K$92:$K$101,0)),1,0)+IF(ISNUMBER(MATCH(D699,Sheet4!$K$92:$K$101,0)),1,0)+IF(ISNUMBER(MATCH(E699,Sheet4!$K$92:$K$101,0)),1,0)+IF(ISNUMBER(MATCH(F699,Sheet4!$K$92:$K$101,0)),1,0)+IF(ISNUMBER(MATCH(G699,Sheet4!$K$92:$K$101,0)),1,0)+IF(ISNUMBER(MATCH(H699,Sheet4!$K$92:$K$101,0)),1,0)+IF(ISNUMBER(MATCH(I699,Sheet4!$K$92:$K$101,0)),1,0)+IF(ISNUMBER(MATCH(J699,Sheet4!$K$92:$K$101,0)),1,0))
-
(IF(ISNUMBER(MATCH(B699,Sheet4!$F$2:$F$11,0)),1,0)+IF(ISNUMBER(MATCH(C699,Sheet4!$F$2:$F$11,0)),1,0)+IF(ISNUMBER(MATCH(D699,Sheet4!$F$2:$F$11,0)),1,0)+IF(ISNUMBER(MATCH(E699,Sheet4!$F$2:$F$11,0)),1,0)+IF(ISNUMBER(MATCH(F699,Sheet4!$F$2:$F$11,0)),1,0)+IF(ISNUMBER(MATCH(G699,Sheet4!$F$2:$F$11,0)),1,0)+IF(ISNUMBER(MATCH(H699,Sheet4!$F$2:$F$11,0)),1,0)+IF(ISNUMBER(MATCH(I699,Sheet4!$F$2:$F$11,0)),1,0)+IF(ISNUMBER(MATCH(J699,Sheet4!$F$2:$F$11,0)),1,0))</f>
        <v>0</v>
      </c>
      <c r="P699" s="40" t="str">
        <f>IFERROR(INDEX(Sheet4!$G:$G,MATCH(Sheet1!B699,Sheet4!$F:$F,0))+INDEX(Sheet4!$G:$G,MATCH(Sheet1!C699,Sheet4!$F:$F,0))+INDEX(Sheet4!$G:$G,MATCH(Sheet1!D699,Sheet4!$F:$F,0))+INDEX(Sheet4!$G:$G,MATCH(Sheet1!E699,Sheet4!$F:$F,0))+INDEX(Sheet4!$G:$G,MATCH(Sheet1!F699,Sheet4!$F:$F,0))+INDEX(Sheet4!$G:$G,MATCH(Sheet1!G699,Sheet4!$F:$F,0))+INDEX(Sheet4!$G:$G,MATCH(Sheet1!H699,Sheet4!$F:$F,0))+INDEX(Sheet4!$G:$G,MATCH(Sheet1!I699,Sheet4!$F:$F,0))+INDEX(Sheet4!$G:$G,MATCH(Sheet1!J699,Sheet4!$F:$F,0)),"")</f>
        <v/>
      </c>
      <c r="AF699">
        <f si="185" t="shared"/>
        <v>0</v>
      </c>
      <c r="AH699">
        <v>676</v>
      </c>
      <c r="AI699" t="str">
        <f si="184" t="shared"/>
        <v>De'Aaron FoxLandry ShametDevin BookerMonte MorrisMikal BridgesTaurean PrinceKenneth FariedJosh JacksonJoel Embiid</v>
      </c>
      <c r="AJ699">
        <f si="186" t="shared"/>
        <v>0</v>
      </c>
      <c r="AK699">
        <f si="187" t="shared"/>
        <v>0</v>
      </c>
      <c r="AL699">
        <f si="188" t="shared"/>
        <v>0</v>
      </c>
      <c r="AM699">
        <f si="189" t="shared"/>
        <v>0</v>
      </c>
      <c r="AN699">
        <f si="190" t="shared"/>
        <v>0</v>
      </c>
      <c r="AO699">
        <f si="191" t="shared"/>
        <v>0</v>
      </c>
      <c r="AP699">
        <f si="192" t="shared"/>
        <v>0</v>
      </c>
      <c r="AQ699">
        <f si="193" t="shared"/>
        <v>0</v>
      </c>
      <c r="AR699">
        <f si="194" t="shared"/>
        <v>0</v>
      </c>
      <c r="AS699">
        <f si="195" t="shared"/>
        <v>0</v>
      </c>
      <c r="AU699" t="str">
        <f>IFERROR(VLOOKUP(C699,Results!$A$2:$B$240,2,FALSE)+VLOOKUP(D699,Results!$A$2:$B$240,2,FALSE)+VLOOKUP(E699,Results!$A$2:$B$240,2,FALSE)+VLOOKUP(F699,Results!$A$2:$B$240,2,FALSE)+VLOOKUP(G699,Results!$A$2:$B$240,2,FALSE)+VLOOKUP(H699,Results!$A$2:$B$240,2,FALSE)+VLOOKUP(I699,Results!$A$2:$B$240,2,FALSE)+VLOOKUP(J699,Results!$A$2:$B$240,2,FALSE)+VLOOKUP(B699,Results!$A$2:$B$240,2,FALSE)-MIN(VLOOKUP(C699,Results!$A$2:$B$240,2,FALSE),VLOOKUP(D699,Results!$A$2:$B$240,2,FALSE),VLOOKUP(E699,Results!$A$2:$B$240,2,FALSE),VLOOKUP(F699,Results!$A$2:$B$240,2,FALSE),VLOOKUP(G699,Results!$A$2:$B$240,2,FALSE),VLOOKUP(H699,Results!$A$2:$B$240,2,FALSE),VLOOKUP(I699,Results!$A$2:$B$240,2,FALSE),VLOOKUP(J699,Results!$A$2:$B$240,2,FALSE),VLOOKUP(B699,Results!$A$2:$B$240,2,FALSE)),"")</f>
        <v/>
      </c>
    </row>
    <row customHeight="1" ht="18.75" r="700" spans="2:47" x14ac:dyDescent="0.3">
      <c r="B700" t="s">
        <v>166</v>
      </c>
      <c r="C700" t="s">
        <v>171</v>
      </c>
      <c r="D700" t="s">
        <v>172</v>
      </c>
      <c r="E700" t="s">
        <v>149</v>
      </c>
      <c r="F700" t="s">
        <v>150</v>
      </c>
      <c r="G700" t="s">
        <v>177</v>
      </c>
      <c r="H700" t="s">
        <v>92</v>
      </c>
      <c r="I700" t="s">
        <v>152</v>
      </c>
      <c r="J700" t="s">
        <v>98</v>
      </c>
      <c r="K700" t="n">
        <v>13.0</v>
      </c>
      <c r="L700" s="30">
        <f si="182" t="shared"/>
        <v>0</v>
      </c>
      <c r="M700" s="6"/>
      <c r="N700" s="35" t="str">
        <f si="183" t="shared"/>
        <v/>
      </c>
      <c r="O700" s="59">
        <f>(IF(ISNUMBER(MATCH(B700,Sheet4!$K$92:$K$101,0)),1,0)+IF(ISNUMBER(MATCH(C700,Sheet4!$K$92:$K$101,0)),1,0)+IF(ISNUMBER(MATCH(D700,Sheet4!$K$92:$K$101,0)),1,0)+IF(ISNUMBER(MATCH(E700,Sheet4!$K$92:$K$101,0)),1,0)+IF(ISNUMBER(MATCH(F700,Sheet4!$K$92:$K$101,0)),1,0)+IF(ISNUMBER(MATCH(G700,Sheet4!$K$92:$K$101,0)),1,0)+IF(ISNUMBER(MATCH(H700,Sheet4!$K$92:$K$101,0)),1,0)+IF(ISNUMBER(MATCH(I700,Sheet4!$K$92:$K$101,0)),1,0)+IF(ISNUMBER(MATCH(J700,Sheet4!$K$92:$K$101,0)),1,0))
-
(IF(ISNUMBER(MATCH(B700,Sheet4!$F$2:$F$11,0)),1,0)+IF(ISNUMBER(MATCH(C700,Sheet4!$F$2:$F$11,0)),1,0)+IF(ISNUMBER(MATCH(D700,Sheet4!$F$2:$F$11,0)),1,0)+IF(ISNUMBER(MATCH(E700,Sheet4!$F$2:$F$11,0)),1,0)+IF(ISNUMBER(MATCH(F700,Sheet4!$F$2:$F$11,0)),1,0)+IF(ISNUMBER(MATCH(G700,Sheet4!$F$2:$F$11,0)),1,0)+IF(ISNUMBER(MATCH(H700,Sheet4!$F$2:$F$11,0)),1,0)+IF(ISNUMBER(MATCH(I700,Sheet4!$F$2:$F$11,0)),1,0)+IF(ISNUMBER(MATCH(J700,Sheet4!$F$2:$F$11,0)),1,0))</f>
        <v>0</v>
      </c>
      <c r="P700" s="40" t="str">
        <f>IFERROR(INDEX(Sheet4!$G:$G,MATCH(Sheet1!B700,Sheet4!$F:$F,0))+INDEX(Sheet4!$G:$G,MATCH(Sheet1!C700,Sheet4!$F:$F,0))+INDEX(Sheet4!$G:$G,MATCH(Sheet1!D700,Sheet4!$F:$F,0))+INDEX(Sheet4!$G:$G,MATCH(Sheet1!E700,Sheet4!$F:$F,0))+INDEX(Sheet4!$G:$G,MATCH(Sheet1!F700,Sheet4!$F:$F,0))+INDEX(Sheet4!$G:$G,MATCH(Sheet1!G700,Sheet4!$F:$F,0))+INDEX(Sheet4!$G:$G,MATCH(Sheet1!H700,Sheet4!$F:$F,0))+INDEX(Sheet4!$G:$G,MATCH(Sheet1!I700,Sheet4!$F:$F,0))+INDEX(Sheet4!$G:$G,MATCH(Sheet1!J700,Sheet4!$F:$F,0)),"")</f>
        <v/>
      </c>
      <c r="AF700">
        <f si="185" t="shared"/>
        <v>0</v>
      </c>
      <c r="AH700">
        <v>677</v>
      </c>
      <c r="AI700" t="str">
        <f si="184" t="shared"/>
        <v>Ben SimmonsTrae YoungDevin BookerJimmy ButlerJae CrowderGerald GreenPaul MillsapDerrick FavorsDeandre Ayton</v>
      </c>
      <c r="AJ700">
        <f si="186" t="shared"/>
        <v>0</v>
      </c>
      <c r="AK700">
        <f si="187" t="shared"/>
        <v>0</v>
      </c>
      <c r="AL700">
        <f si="188" t="shared"/>
        <v>0</v>
      </c>
      <c r="AM700">
        <f si="189" t="shared"/>
        <v>0</v>
      </c>
      <c r="AN700">
        <f si="190" t="shared"/>
        <v>0</v>
      </c>
      <c r="AO700">
        <f si="191" t="shared"/>
        <v>0</v>
      </c>
      <c r="AP700">
        <f si="192" t="shared"/>
        <v>0</v>
      </c>
      <c r="AQ700">
        <f si="193" t="shared"/>
        <v>0</v>
      </c>
      <c r="AR700">
        <f si="194" t="shared"/>
        <v>0</v>
      </c>
      <c r="AS700">
        <f si="195" t="shared"/>
        <v>0</v>
      </c>
      <c r="AU700" t="str">
        <f>IFERROR(VLOOKUP(C700,Results!$A$2:$B$240,2,FALSE)+VLOOKUP(D700,Results!$A$2:$B$240,2,FALSE)+VLOOKUP(E700,Results!$A$2:$B$240,2,FALSE)+VLOOKUP(F700,Results!$A$2:$B$240,2,FALSE)+VLOOKUP(G700,Results!$A$2:$B$240,2,FALSE)+VLOOKUP(H700,Results!$A$2:$B$240,2,FALSE)+VLOOKUP(I700,Results!$A$2:$B$240,2,FALSE)+VLOOKUP(J700,Results!$A$2:$B$240,2,FALSE)+VLOOKUP(B700,Results!$A$2:$B$240,2,FALSE)-MIN(VLOOKUP(C700,Results!$A$2:$B$240,2,FALSE),VLOOKUP(D700,Results!$A$2:$B$240,2,FALSE),VLOOKUP(E700,Results!$A$2:$B$240,2,FALSE),VLOOKUP(F700,Results!$A$2:$B$240,2,FALSE),VLOOKUP(G700,Results!$A$2:$B$240,2,FALSE),VLOOKUP(H700,Results!$A$2:$B$240,2,FALSE),VLOOKUP(I700,Results!$A$2:$B$240,2,FALSE),VLOOKUP(J700,Results!$A$2:$B$240,2,FALSE),VLOOKUP(B700,Results!$A$2:$B$240,2,FALSE)),"")</f>
        <v/>
      </c>
    </row>
    <row customHeight="1" ht="18.75" r="701" spans="2:47" x14ac:dyDescent="0.3">
      <c r="B701" t="s">
        <v>166</v>
      </c>
      <c r="C701" t="s">
        <v>87</v>
      </c>
      <c r="D701" t="s">
        <v>172</v>
      </c>
      <c r="E701" t="s">
        <v>146</v>
      </c>
      <c r="F701" t="s">
        <v>178</v>
      </c>
      <c r="G701" t="s">
        <v>179</v>
      </c>
      <c r="H701" t="s">
        <v>181</v>
      </c>
      <c r="I701" t="s">
        <v>152</v>
      </c>
      <c r="J701" t="s">
        <v>98</v>
      </c>
      <c r="K701" t="n">
        <v>13.0</v>
      </c>
      <c r="L701" s="30">
        <f si="182" t="shared"/>
        <v>0</v>
      </c>
      <c r="M701" s="6"/>
      <c r="N701" s="35" t="str">
        <f si="183" t="shared"/>
        <v/>
      </c>
      <c r="O701" s="59">
        <f>(IF(ISNUMBER(MATCH(B701,Sheet4!$K$92:$K$101,0)),1,0)+IF(ISNUMBER(MATCH(C701,Sheet4!$K$92:$K$101,0)),1,0)+IF(ISNUMBER(MATCH(D701,Sheet4!$K$92:$K$101,0)),1,0)+IF(ISNUMBER(MATCH(E701,Sheet4!$K$92:$K$101,0)),1,0)+IF(ISNUMBER(MATCH(F701,Sheet4!$K$92:$K$101,0)),1,0)+IF(ISNUMBER(MATCH(G701,Sheet4!$K$92:$K$101,0)),1,0)+IF(ISNUMBER(MATCH(H701,Sheet4!$K$92:$K$101,0)),1,0)+IF(ISNUMBER(MATCH(I701,Sheet4!$K$92:$K$101,0)),1,0)+IF(ISNUMBER(MATCH(J701,Sheet4!$K$92:$K$101,0)),1,0))
-
(IF(ISNUMBER(MATCH(B701,Sheet4!$F$2:$F$11,0)),1,0)+IF(ISNUMBER(MATCH(C701,Sheet4!$F$2:$F$11,0)),1,0)+IF(ISNUMBER(MATCH(D701,Sheet4!$F$2:$F$11,0)),1,0)+IF(ISNUMBER(MATCH(E701,Sheet4!$F$2:$F$11,0)),1,0)+IF(ISNUMBER(MATCH(F701,Sheet4!$F$2:$F$11,0)),1,0)+IF(ISNUMBER(MATCH(G701,Sheet4!$F$2:$F$11,0)),1,0)+IF(ISNUMBER(MATCH(H701,Sheet4!$F$2:$F$11,0)),1,0)+IF(ISNUMBER(MATCH(I701,Sheet4!$F$2:$F$11,0)),1,0)+IF(ISNUMBER(MATCH(J701,Sheet4!$F$2:$F$11,0)),1,0))</f>
        <v>0</v>
      </c>
      <c r="P701" s="40" t="str">
        <f>IFERROR(INDEX(Sheet4!$G:$G,MATCH(Sheet1!B701,Sheet4!$F:$F,0))+INDEX(Sheet4!$G:$G,MATCH(Sheet1!C701,Sheet4!$F:$F,0))+INDEX(Sheet4!$G:$G,MATCH(Sheet1!D701,Sheet4!$F:$F,0))+INDEX(Sheet4!$G:$G,MATCH(Sheet1!E701,Sheet4!$F:$F,0))+INDEX(Sheet4!$G:$G,MATCH(Sheet1!F701,Sheet4!$F:$F,0))+INDEX(Sheet4!$G:$G,MATCH(Sheet1!G701,Sheet4!$F:$F,0))+INDEX(Sheet4!$G:$G,MATCH(Sheet1!H701,Sheet4!$F:$F,0))+INDEX(Sheet4!$G:$G,MATCH(Sheet1!I701,Sheet4!$F:$F,0))+INDEX(Sheet4!$G:$G,MATCH(Sheet1!J701,Sheet4!$F:$F,0)),"")</f>
        <v/>
      </c>
      <c r="AF701">
        <f si="185" t="shared"/>
        <v>0</v>
      </c>
      <c r="AH701">
        <v>678</v>
      </c>
      <c r="AI701" t="str">
        <f si="184" t="shared"/>
        <v>Ben SimmonsIsaiah CanaanJimmy ButlerMonte MorrisMikal BridgesTaurean PrinceKenneth FariedMarvin BagleyRudy Gobert</v>
      </c>
      <c r="AJ701">
        <f si="186" t="shared"/>
        <v>0</v>
      </c>
      <c r="AK701">
        <f si="187" t="shared"/>
        <v>0</v>
      </c>
      <c r="AL701">
        <f si="188" t="shared"/>
        <v>0</v>
      </c>
      <c r="AM701">
        <f si="189" t="shared"/>
        <v>0</v>
      </c>
      <c r="AN701">
        <f si="190" t="shared"/>
        <v>0</v>
      </c>
      <c r="AO701">
        <f si="191" t="shared"/>
        <v>0</v>
      </c>
      <c r="AP701">
        <f si="192" t="shared"/>
        <v>0</v>
      </c>
      <c r="AQ701">
        <f si="193" t="shared"/>
        <v>0</v>
      </c>
      <c r="AR701">
        <f si="194" t="shared"/>
        <v>0</v>
      </c>
      <c r="AS701">
        <f si="195" t="shared"/>
        <v>0</v>
      </c>
      <c r="AU701" t="str">
        <f>IFERROR(VLOOKUP(C701,Results!$A$2:$B$240,2,FALSE)+VLOOKUP(D701,Results!$A$2:$B$240,2,FALSE)+VLOOKUP(E701,Results!$A$2:$B$240,2,FALSE)+VLOOKUP(F701,Results!$A$2:$B$240,2,FALSE)+VLOOKUP(G701,Results!$A$2:$B$240,2,FALSE)+VLOOKUP(H701,Results!$A$2:$B$240,2,FALSE)+VLOOKUP(I701,Results!$A$2:$B$240,2,FALSE)+VLOOKUP(J701,Results!$A$2:$B$240,2,FALSE)+VLOOKUP(B701,Results!$A$2:$B$240,2,FALSE)-MIN(VLOOKUP(C701,Results!$A$2:$B$240,2,FALSE),VLOOKUP(D701,Results!$A$2:$B$240,2,FALSE),VLOOKUP(E701,Results!$A$2:$B$240,2,FALSE),VLOOKUP(F701,Results!$A$2:$B$240,2,FALSE),VLOOKUP(G701,Results!$A$2:$B$240,2,FALSE),VLOOKUP(H701,Results!$A$2:$B$240,2,FALSE),VLOOKUP(I701,Results!$A$2:$B$240,2,FALSE),VLOOKUP(J701,Results!$A$2:$B$240,2,FALSE),VLOOKUP(B701,Results!$A$2:$B$240,2,FALSE)),"")</f>
        <v/>
      </c>
    </row>
    <row r="702" spans="2:47" x14ac:dyDescent="0.3">
      <c r="B702" t="s">
        <v>108</v>
      </c>
      <c r="C702" t="s">
        <v>170</v>
      </c>
      <c r="D702" t="s">
        <v>145</v>
      </c>
      <c r="E702" t="s">
        <v>146</v>
      </c>
      <c r="F702" t="s">
        <v>177</v>
      </c>
      <c r="G702" t="s">
        <v>105</v>
      </c>
      <c r="H702" t="s">
        <v>181</v>
      </c>
      <c r="I702" t="s">
        <v>152</v>
      </c>
      <c r="J702" t="s">
        <v>186</v>
      </c>
      <c r="K702" t="n">
        <v>13.0</v>
      </c>
      <c r="L702" s="30">
        <f si="182" t="shared"/>
        <v>0</v>
      </c>
      <c r="M702" s="6"/>
      <c r="N702" s="35" t="str">
        <f si="183" t="shared"/>
        <v/>
      </c>
      <c r="O702" s="59">
        <f>(IF(ISNUMBER(MATCH(B702,Sheet4!$K$92:$K$101,0)),1,0)+IF(ISNUMBER(MATCH(C702,Sheet4!$K$92:$K$101,0)),1,0)+IF(ISNUMBER(MATCH(D702,Sheet4!$K$92:$K$101,0)),1,0)+IF(ISNUMBER(MATCH(E702,Sheet4!$K$92:$K$101,0)),1,0)+IF(ISNUMBER(MATCH(F702,Sheet4!$K$92:$K$101,0)),1,0)+IF(ISNUMBER(MATCH(G702,Sheet4!$K$92:$K$101,0)),1,0)+IF(ISNUMBER(MATCH(H702,Sheet4!$K$92:$K$101,0)),1,0)+IF(ISNUMBER(MATCH(I702,Sheet4!$K$92:$K$101,0)),1,0)+IF(ISNUMBER(MATCH(J702,Sheet4!$K$92:$K$101,0)),1,0))
-
(IF(ISNUMBER(MATCH(B702,Sheet4!$F$2:$F$11,0)),1,0)+IF(ISNUMBER(MATCH(C702,Sheet4!$F$2:$F$11,0)),1,0)+IF(ISNUMBER(MATCH(D702,Sheet4!$F$2:$F$11,0)),1,0)+IF(ISNUMBER(MATCH(E702,Sheet4!$F$2:$F$11,0)),1,0)+IF(ISNUMBER(MATCH(F702,Sheet4!$F$2:$F$11,0)),1,0)+IF(ISNUMBER(MATCH(G702,Sheet4!$F$2:$F$11,0)),1,0)+IF(ISNUMBER(MATCH(H702,Sheet4!$F$2:$F$11,0)),1,0)+IF(ISNUMBER(MATCH(I702,Sheet4!$F$2:$F$11,0)),1,0)+IF(ISNUMBER(MATCH(J702,Sheet4!$F$2:$F$11,0)),1,0))</f>
        <v>0</v>
      </c>
      <c r="P702" s="40" t="str">
        <f>IFERROR(INDEX(Sheet4!$G:$G,MATCH(Sheet1!B702,Sheet4!$F:$F,0))+INDEX(Sheet4!$G:$G,MATCH(Sheet1!C702,Sheet4!$F:$F,0))+INDEX(Sheet4!$G:$G,MATCH(Sheet1!D702,Sheet4!$F:$F,0))+INDEX(Sheet4!$G:$G,MATCH(Sheet1!E702,Sheet4!$F:$F,0))+INDEX(Sheet4!$G:$G,MATCH(Sheet1!F702,Sheet4!$F:$F,0))+INDEX(Sheet4!$G:$G,MATCH(Sheet1!G702,Sheet4!$F:$F,0))+INDEX(Sheet4!$G:$G,MATCH(Sheet1!H702,Sheet4!$F:$F,0))+INDEX(Sheet4!$G:$G,MATCH(Sheet1!I702,Sheet4!$F:$F,0))+INDEX(Sheet4!$G:$G,MATCH(Sheet1!J702,Sheet4!$F:$F,0)),"")</f>
        <v/>
      </c>
      <c r="AF702">
        <f si="185" t="shared"/>
        <v>0</v>
      </c>
      <c r="AH702">
        <v>679</v>
      </c>
      <c r="AI702" t="str">
        <f si="184" t="shared"/>
        <v>Ben SimmonsLandry ShametDevin BookerJimmy ButlerKelly OubreCorey BrewerJohn CollinsDerrick FavorsDeandre Ayton</v>
      </c>
      <c r="AJ702">
        <f si="186" t="shared"/>
        <v>0</v>
      </c>
      <c r="AK702">
        <f si="187" t="shared"/>
        <v>0</v>
      </c>
      <c r="AL702">
        <f si="188" t="shared"/>
        <v>0</v>
      </c>
      <c r="AM702">
        <f si="189" t="shared"/>
        <v>0</v>
      </c>
      <c r="AN702">
        <f si="190" t="shared"/>
        <v>0</v>
      </c>
      <c r="AO702">
        <f si="191" t="shared"/>
        <v>0</v>
      </c>
      <c r="AP702">
        <f si="192" t="shared"/>
        <v>0</v>
      </c>
      <c r="AQ702">
        <f si="193" t="shared"/>
        <v>0</v>
      </c>
      <c r="AR702">
        <f si="194" t="shared"/>
        <v>0</v>
      </c>
      <c r="AS702">
        <f si="195" t="shared"/>
        <v>0</v>
      </c>
      <c r="AU702" t="str">
        <f>IFERROR(VLOOKUP(C702,Results!$A$2:$B$240,2,FALSE)+VLOOKUP(D702,Results!$A$2:$B$240,2,FALSE)+VLOOKUP(E702,Results!$A$2:$B$240,2,FALSE)+VLOOKUP(F702,Results!$A$2:$B$240,2,FALSE)+VLOOKUP(G702,Results!$A$2:$B$240,2,FALSE)+VLOOKUP(H702,Results!$A$2:$B$240,2,FALSE)+VLOOKUP(I702,Results!$A$2:$B$240,2,FALSE)+VLOOKUP(J702,Results!$A$2:$B$240,2,FALSE)+VLOOKUP(B702,Results!$A$2:$B$240,2,FALSE)-MIN(VLOOKUP(C702,Results!$A$2:$B$240,2,FALSE),VLOOKUP(D702,Results!$A$2:$B$240,2,FALSE),VLOOKUP(E702,Results!$A$2:$B$240,2,FALSE),VLOOKUP(F702,Results!$A$2:$B$240,2,FALSE),VLOOKUP(G702,Results!$A$2:$B$240,2,FALSE),VLOOKUP(H702,Results!$A$2:$B$240,2,FALSE),VLOOKUP(I702,Results!$A$2:$B$240,2,FALSE),VLOOKUP(J702,Results!$A$2:$B$240,2,FALSE),VLOOKUP(B702,Results!$A$2:$B$240,2,FALSE)),"")</f>
        <v/>
      </c>
    </row>
    <row customHeight="1" ht="18.75" r="703" spans="2:47" x14ac:dyDescent="0.3">
      <c r="B703" t="s">
        <v>166</v>
      </c>
      <c r="C703" t="s">
        <v>87</v>
      </c>
      <c r="D703" t="s">
        <v>172</v>
      </c>
      <c r="E703" t="s">
        <v>146</v>
      </c>
      <c r="F703" t="s">
        <v>105</v>
      </c>
      <c r="G703" t="s">
        <v>179</v>
      </c>
      <c r="H703" t="s">
        <v>92</v>
      </c>
      <c r="I703" t="s">
        <v>152</v>
      </c>
      <c r="J703" t="s">
        <v>98</v>
      </c>
      <c r="K703" t="n">
        <v>13.0</v>
      </c>
      <c r="L703" s="30">
        <f si="182" t="shared"/>
        <v>0</v>
      </c>
      <c r="M703" s="6"/>
      <c r="N703" s="35" t="str">
        <f si="183" t="shared"/>
        <v/>
      </c>
      <c r="O703" s="59">
        <f>(IF(ISNUMBER(MATCH(B703,Sheet4!$K$92:$K$101,0)),1,0)+IF(ISNUMBER(MATCH(C703,Sheet4!$K$92:$K$101,0)),1,0)+IF(ISNUMBER(MATCH(D703,Sheet4!$K$92:$K$101,0)),1,0)+IF(ISNUMBER(MATCH(E703,Sheet4!$K$92:$K$101,0)),1,0)+IF(ISNUMBER(MATCH(F703,Sheet4!$K$92:$K$101,0)),1,0)+IF(ISNUMBER(MATCH(G703,Sheet4!$K$92:$K$101,0)),1,0)+IF(ISNUMBER(MATCH(H703,Sheet4!$K$92:$K$101,0)),1,0)+IF(ISNUMBER(MATCH(I703,Sheet4!$K$92:$K$101,0)),1,0)+IF(ISNUMBER(MATCH(J703,Sheet4!$K$92:$K$101,0)),1,0))
-
(IF(ISNUMBER(MATCH(B703,Sheet4!$F$2:$F$11,0)),1,0)+IF(ISNUMBER(MATCH(C703,Sheet4!$F$2:$F$11,0)),1,0)+IF(ISNUMBER(MATCH(D703,Sheet4!$F$2:$F$11,0)),1,0)+IF(ISNUMBER(MATCH(E703,Sheet4!$F$2:$F$11,0)),1,0)+IF(ISNUMBER(MATCH(F703,Sheet4!$F$2:$F$11,0)),1,0)+IF(ISNUMBER(MATCH(G703,Sheet4!$F$2:$F$11,0)),1,0)+IF(ISNUMBER(MATCH(H703,Sheet4!$F$2:$F$11,0)),1,0)+IF(ISNUMBER(MATCH(I703,Sheet4!$F$2:$F$11,0)),1,0)+IF(ISNUMBER(MATCH(J703,Sheet4!$F$2:$F$11,0)),1,0))</f>
        <v>0</v>
      </c>
      <c r="P703" s="40" t="str">
        <f>IFERROR(INDEX(Sheet4!$G:$G,MATCH(Sheet1!B703,Sheet4!$F:$F,0))+INDEX(Sheet4!$G:$G,MATCH(Sheet1!C703,Sheet4!$F:$F,0))+INDEX(Sheet4!$G:$G,MATCH(Sheet1!D703,Sheet4!$F:$F,0))+INDEX(Sheet4!$G:$G,MATCH(Sheet1!E703,Sheet4!$F:$F,0))+INDEX(Sheet4!$G:$G,MATCH(Sheet1!F703,Sheet4!$F:$F,0))+INDEX(Sheet4!$G:$G,MATCH(Sheet1!G703,Sheet4!$F:$F,0))+INDEX(Sheet4!$G:$G,MATCH(Sheet1!H703,Sheet4!$F:$F,0))+INDEX(Sheet4!$G:$G,MATCH(Sheet1!I703,Sheet4!$F:$F,0))+INDEX(Sheet4!$G:$G,MATCH(Sheet1!J703,Sheet4!$F:$F,0)),"")</f>
        <v/>
      </c>
      <c r="AF703">
        <f si="185" t="shared"/>
        <v>0</v>
      </c>
      <c r="AH703">
        <v>680</v>
      </c>
      <c r="AI703" t="str">
        <f si="184" t="shared"/>
        <v>Ben SimmonsDe'Aaron FoxAndrew WigginsMonte MorrisTaurean PrinceGerald GreenKenneth FariedJosh JacksonRudy Gobert</v>
      </c>
      <c r="AJ703">
        <f si="186" t="shared"/>
        <v>0</v>
      </c>
      <c r="AK703">
        <f si="187" t="shared"/>
        <v>0</v>
      </c>
      <c r="AL703">
        <f si="188" t="shared"/>
        <v>0</v>
      </c>
      <c r="AM703">
        <f si="189" t="shared"/>
        <v>0</v>
      </c>
      <c r="AN703">
        <f si="190" t="shared"/>
        <v>0</v>
      </c>
      <c r="AO703">
        <f si="191" t="shared"/>
        <v>0</v>
      </c>
      <c r="AP703">
        <f si="192" t="shared"/>
        <v>0</v>
      </c>
      <c r="AQ703">
        <f si="193" t="shared"/>
        <v>0</v>
      </c>
      <c r="AR703">
        <f si="194" t="shared"/>
        <v>0</v>
      </c>
      <c r="AS703">
        <f si="195" t="shared"/>
        <v>0</v>
      </c>
      <c r="AU703" t="str">
        <f>IFERROR(VLOOKUP(C703,Results!$A$2:$B$240,2,FALSE)+VLOOKUP(D703,Results!$A$2:$B$240,2,FALSE)+VLOOKUP(E703,Results!$A$2:$B$240,2,FALSE)+VLOOKUP(F703,Results!$A$2:$B$240,2,FALSE)+VLOOKUP(G703,Results!$A$2:$B$240,2,FALSE)+VLOOKUP(H703,Results!$A$2:$B$240,2,FALSE)+VLOOKUP(I703,Results!$A$2:$B$240,2,FALSE)+VLOOKUP(J703,Results!$A$2:$B$240,2,FALSE)+VLOOKUP(B703,Results!$A$2:$B$240,2,FALSE)-MIN(VLOOKUP(C703,Results!$A$2:$B$240,2,FALSE),VLOOKUP(D703,Results!$A$2:$B$240,2,FALSE),VLOOKUP(E703,Results!$A$2:$B$240,2,FALSE),VLOOKUP(F703,Results!$A$2:$B$240,2,FALSE),VLOOKUP(G703,Results!$A$2:$B$240,2,FALSE),VLOOKUP(H703,Results!$A$2:$B$240,2,FALSE),VLOOKUP(I703,Results!$A$2:$B$240,2,FALSE),VLOOKUP(J703,Results!$A$2:$B$240,2,FALSE),VLOOKUP(B703,Results!$A$2:$B$240,2,FALSE)),"")</f>
        <v/>
      </c>
    </row>
    <row customHeight="1" ht="18.75" r="704" spans="2:47" x14ac:dyDescent="0.3">
      <c r="B704" t="s">
        <v>166</v>
      </c>
      <c r="C704" t="s">
        <v>87</v>
      </c>
      <c r="D704" t="s">
        <v>173</v>
      </c>
      <c r="E704" t="s">
        <v>146</v>
      </c>
      <c r="F704" t="s">
        <v>100</v>
      </c>
      <c r="G704" t="s">
        <v>180</v>
      </c>
      <c r="H704" t="s">
        <v>92</v>
      </c>
      <c r="I704" t="s">
        <v>152</v>
      </c>
      <c r="J704" t="s">
        <v>98</v>
      </c>
      <c r="K704" t="n">
        <v>13.0</v>
      </c>
      <c r="L704" s="30">
        <f si="182" t="shared"/>
        <v>0</v>
      </c>
      <c r="M704" s="6"/>
      <c r="N704" s="35" t="str">
        <f si="183" t="shared"/>
        <v/>
      </c>
      <c r="O704" s="59">
        <f>(IF(ISNUMBER(MATCH(B704,Sheet4!$K$92:$K$101,0)),1,0)+IF(ISNUMBER(MATCH(C704,Sheet4!$K$92:$K$101,0)),1,0)+IF(ISNUMBER(MATCH(D704,Sheet4!$K$92:$K$101,0)),1,0)+IF(ISNUMBER(MATCH(E704,Sheet4!$K$92:$K$101,0)),1,0)+IF(ISNUMBER(MATCH(F704,Sheet4!$K$92:$K$101,0)),1,0)+IF(ISNUMBER(MATCH(G704,Sheet4!$K$92:$K$101,0)),1,0)+IF(ISNUMBER(MATCH(H704,Sheet4!$K$92:$K$101,0)),1,0)+IF(ISNUMBER(MATCH(I704,Sheet4!$K$92:$K$101,0)),1,0)+IF(ISNUMBER(MATCH(J704,Sheet4!$K$92:$K$101,0)),1,0))
-
(IF(ISNUMBER(MATCH(B704,Sheet4!$F$2:$F$11,0)),1,0)+IF(ISNUMBER(MATCH(C704,Sheet4!$F$2:$F$11,0)),1,0)+IF(ISNUMBER(MATCH(D704,Sheet4!$F$2:$F$11,0)),1,0)+IF(ISNUMBER(MATCH(E704,Sheet4!$F$2:$F$11,0)),1,0)+IF(ISNUMBER(MATCH(F704,Sheet4!$F$2:$F$11,0)),1,0)+IF(ISNUMBER(MATCH(G704,Sheet4!$F$2:$F$11,0)),1,0)+IF(ISNUMBER(MATCH(H704,Sheet4!$F$2:$F$11,0)),1,0)+IF(ISNUMBER(MATCH(I704,Sheet4!$F$2:$F$11,0)),1,0)+IF(ISNUMBER(MATCH(J704,Sheet4!$F$2:$F$11,0)),1,0))</f>
        <v>0</v>
      </c>
      <c r="P704" s="40" t="str">
        <f>IFERROR(INDEX(Sheet4!$G:$G,MATCH(Sheet1!B704,Sheet4!$F:$F,0))+INDEX(Sheet4!$G:$G,MATCH(Sheet1!C704,Sheet4!$F:$F,0))+INDEX(Sheet4!$G:$G,MATCH(Sheet1!D704,Sheet4!$F:$F,0))+INDEX(Sheet4!$G:$G,MATCH(Sheet1!E704,Sheet4!$F:$F,0))+INDEX(Sheet4!$G:$G,MATCH(Sheet1!F704,Sheet4!$F:$F,0))+INDEX(Sheet4!$G:$G,MATCH(Sheet1!G704,Sheet4!$F:$F,0))+INDEX(Sheet4!$G:$G,MATCH(Sheet1!H704,Sheet4!$F:$F,0))+INDEX(Sheet4!$G:$G,MATCH(Sheet1!I704,Sheet4!$F:$F,0))+INDEX(Sheet4!$G:$G,MATCH(Sheet1!J704,Sheet4!$F:$F,0)),"")</f>
        <v/>
      </c>
      <c r="AF704">
        <f si="185" t="shared"/>
        <v>0</v>
      </c>
      <c r="AH704">
        <v>681</v>
      </c>
      <c r="AI704" t="str">
        <f si="184" t="shared"/>
        <v>De'Aaron FoxLandry ShametDevin BookerJimmy ButlerTaurean PrinceCorey BrewerKenneth FariedJosh JacksonRudy Gobert</v>
      </c>
      <c r="AJ704">
        <f si="186" t="shared"/>
        <v>0</v>
      </c>
      <c r="AK704">
        <f si="187" t="shared"/>
        <v>0</v>
      </c>
      <c r="AL704">
        <f si="188" t="shared"/>
        <v>0</v>
      </c>
      <c r="AM704">
        <f si="189" t="shared"/>
        <v>0</v>
      </c>
      <c r="AN704">
        <f si="190" t="shared"/>
        <v>0</v>
      </c>
      <c r="AO704">
        <f si="191" t="shared"/>
        <v>0</v>
      </c>
      <c r="AP704">
        <f si="192" t="shared"/>
        <v>0</v>
      </c>
      <c r="AQ704">
        <f si="193" t="shared"/>
        <v>0</v>
      </c>
      <c r="AR704">
        <f si="194" t="shared"/>
        <v>0</v>
      </c>
      <c r="AS704">
        <f si="195" t="shared"/>
        <v>0</v>
      </c>
      <c r="AU704" t="str">
        <f>IFERROR(VLOOKUP(C704,Results!$A$2:$B$240,2,FALSE)+VLOOKUP(D704,Results!$A$2:$B$240,2,FALSE)+VLOOKUP(E704,Results!$A$2:$B$240,2,FALSE)+VLOOKUP(F704,Results!$A$2:$B$240,2,FALSE)+VLOOKUP(G704,Results!$A$2:$B$240,2,FALSE)+VLOOKUP(H704,Results!$A$2:$B$240,2,FALSE)+VLOOKUP(I704,Results!$A$2:$B$240,2,FALSE)+VLOOKUP(J704,Results!$A$2:$B$240,2,FALSE)+VLOOKUP(B704,Results!$A$2:$B$240,2,FALSE)-MIN(VLOOKUP(C704,Results!$A$2:$B$240,2,FALSE),VLOOKUP(D704,Results!$A$2:$B$240,2,FALSE),VLOOKUP(E704,Results!$A$2:$B$240,2,FALSE),VLOOKUP(F704,Results!$A$2:$B$240,2,FALSE),VLOOKUP(G704,Results!$A$2:$B$240,2,FALSE),VLOOKUP(H704,Results!$A$2:$B$240,2,FALSE),VLOOKUP(I704,Results!$A$2:$B$240,2,FALSE),VLOOKUP(J704,Results!$A$2:$B$240,2,FALSE),VLOOKUP(B704,Results!$A$2:$B$240,2,FALSE)),"")</f>
        <v/>
      </c>
    </row>
    <row customHeight="1" ht="18.75" r="705" spans="2:47" x14ac:dyDescent="0.3">
      <c r="B705" t="s">
        <v>166</v>
      </c>
      <c r="C705" t="s">
        <v>95</v>
      </c>
      <c r="D705" t="s">
        <v>172</v>
      </c>
      <c r="E705" t="s">
        <v>146</v>
      </c>
      <c r="F705" t="s">
        <v>179</v>
      </c>
      <c r="G705" t="s">
        <v>151</v>
      </c>
      <c r="H705" t="s">
        <v>181</v>
      </c>
      <c r="I705" t="s">
        <v>152</v>
      </c>
      <c r="J705" t="s">
        <v>186</v>
      </c>
      <c r="K705" t="n">
        <v>13.0</v>
      </c>
      <c r="L705" s="30">
        <f si="182" t="shared"/>
        <v>0</v>
      </c>
      <c r="M705" s="6"/>
      <c r="N705" s="35" t="str">
        <f si="183" t="shared"/>
        <v/>
      </c>
      <c r="O705" s="59">
        <f>(IF(ISNUMBER(MATCH(B705,Sheet4!$K$92:$K$101,0)),1,0)+IF(ISNUMBER(MATCH(C705,Sheet4!$K$92:$K$101,0)),1,0)+IF(ISNUMBER(MATCH(D705,Sheet4!$K$92:$K$101,0)),1,0)+IF(ISNUMBER(MATCH(E705,Sheet4!$K$92:$K$101,0)),1,0)+IF(ISNUMBER(MATCH(F705,Sheet4!$K$92:$K$101,0)),1,0)+IF(ISNUMBER(MATCH(G705,Sheet4!$K$92:$K$101,0)),1,0)+IF(ISNUMBER(MATCH(H705,Sheet4!$K$92:$K$101,0)),1,0)+IF(ISNUMBER(MATCH(I705,Sheet4!$K$92:$K$101,0)),1,0)+IF(ISNUMBER(MATCH(J705,Sheet4!$K$92:$K$101,0)),1,0))
-
(IF(ISNUMBER(MATCH(B705,Sheet4!$F$2:$F$11,0)),1,0)+IF(ISNUMBER(MATCH(C705,Sheet4!$F$2:$F$11,0)),1,0)+IF(ISNUMBER(MATCH(D705,Sheet4!$F$2:$F$11,0)),1,0)+IF(ISNUMBER(MATCH(E705,Sheet4!$F$2:$F$11,0)),1,0)+IF(ISNUMBER(MATCH(F705,Sheet4!$F$2:$F$11,0)),1,0)+IF(ISNUMBER(MATCH(G705,Sheet4!$F$2:$F$11,0)),1,0)+IF(ISNUMBER(MATCH(H705,Sheet4!$F$2:$F$11,0)),1,0)+IF(ISNUMBER(MATCH(I705,Sheet4!$F$2:$F$11,0)),1,0)+IF(ISNUMBER(MATCH(J705,Sheet4!$F$2:$F$11,0)),1,0))</f>
        <v>0</v>
      </c>
      <c r="P705" s="40" t="str">
        <f>IFERROR(INDEX(Sheet4!$G:$G,MATCH(Sheet1!B705,Sheet4!$F:$F,0))+INDEX(Sheet4!$G:$G,MATCH(Sheet1!C705,Sheet4!$F:$F,0))+INDEX(Sheet4!$G:$G,MATCH(Sheet1!D705,Sheet4!$F:$F,0))+INDEX(Sheet4!$G:$G,MATCH(Sheet1!E705,Sheet4!$F:$F,0))+INDEX(Sheet4!$G:$G,MATCH(Sheet1!F705,Sheet4!$F:$F,0))+INDEX(Sheet4!$G:$G,MATCH(Sheet1!G705,Sheet4!$F:$F,0))+INDEX(Sheet4!$G:$G,MATCH(Sheet1!H705,Sheet4!$F:$F,0))+INDEX(Sheet4!$G:$G,MATCH(Sheet1!I705,Sheet4!$F:$F,0))+INDEX(Sheet4!$G:$G,MATCH(Sheet1!J705,Sheet4!$F:$F,0)),"")</f>
        <v/>
      </c>
      <c r="AF705">
        <f si="185" t="shared"/>
        <v>0</v>
      </c>
      <c r="AH705">
        <v>682</v>
      </c>
      <c r="AI705" t="str">
        <f si="184" t="shared"/>
        <v>De'Aaron FoxLandry ShametDevin BookerMonte MorrisKelly OubreMikal BridgesKenneth FariedJohn CollinsRudy Gobert</v>
      </c>
      <c r="AJ705">
        <f si="186" t="shared"/>
        <v>0</v>
      </c>
      <c r="AK705">
        <f si="187" t="shared"/>
        <v>0</v>
      </c>
      <c r="AL705">
        <f si="188" t="shared"/>
        <v>0</v>
      </c>
      <c r="AM705">
        <f si="189" t="shared"/>
        <v>0</v>
      </c>
      <c r="AN705">
        <f si="190" t="shared"/>
        <v>0</v>
      </c>
      <c r="AO705">
        <f si="191" t="shared"/>
        <v>0</v>
      </c>
      <c r="AP705">
        <f si="192" t="shared"/>
        <v>0</v>
      </c>
      <c r="AQ705">
        <f si="193" t="shared"/>
        <v>0</v>
      </c>
      <c r="AR705">
        <f si="194" t="shared"/>
        <v>0</v>
      </c>
      <c r="AS705">
        <f si="195" t="shared"/>
        <v>0</v>
      </c>
      <c r="AU705" t="str">
        <f>IFERROR(VLOOKUP(C705,Results!$A$2:$B$240,2,FALSE)+VLOOKUP(D705,Results!$A$2:$B$240,2,FALSE)+VLOOKUP(E705,Results!$A$2:$B$240,2,FALSE)+VLOOKUP(F705,Results!$A$2:$B$240,2,FALSE)+VLOOKUP(G705,Results!$A$2:$B$240,2,FALSE)+VLOOKUP(H705,Results!$A$2:$B$240,2,FALSE)+VLOOKUP(I705,Results!$A$2:$B$240,2,FALSE)+VLOOKUP(J705,Results!$A$2:$B$240,2,FALSE)+VLOOKUP(B705,Results!$A$2:$B$240,2,FALSE)-MIN(VLOOKUP(C705,Results!$A$2:$B$240,2,FALSE),VLOOKUP(D705,Results!$A$2:$B$240,2,FALSE),VLOOKUP(E705,Results!$A$2:$B$240,2,FALSE),VLOOKUP(F705,Results!$A$2:$B$240,2,FALSE),VLOOKUP(G705,Results!$A$2:$B$240,2,FALSE),VLOOKUP(H705,Results!$A$2:$B$240,2,FALSE),VLOOKUP(I705,Results!$A$2:$B$240,2,FALSE),VLOOKUP(J705,Results!$A$2:$B$240,2,FALSE),VLOOKUP(B705,Results!$A$2:$B$240,2,FALSE)),"")</f>
        <v/>
      </c>
    </row>
    <row customHeight="1" ht="18.75" r="706" spans="2:47" x14ac:dyDescent="0.3">
      <c r="B706" t="s">
        <v>166</v>
      </c>
      <c r="C706" t="s">
        <v>170</v>
      </c>
      <c r="D706" t="s">
        <v>172</v>
      </c>
      <c r="E706" t="s">
        <v>173</v>
      </c>
      <c r="F706" t="s">
        <v>178</v>
      </c>
      <c r="G706" t="s">
        <v>105</v>
      </c>
      <c r="H706" t="s">
        <v>181</v>
      </c>
      <c r="I706" t="s">
        <v>103</v>
      </c>
      <c r="J706" t="s">
        <v>98</v>
      </c>
      <c r="K706" t="n">
        <v>13.0</v>
      </c>
      <c r="L706" s="30">
        <f si="182" t="shared"/>
        <v>0</v>
      </c>
      <c r="M706" s="6"/>
      <c r="N706" s="35" t="str">
        <f si="183" t="shared"/>
        <v/>
      </c>
      <c r="O706" s="59">
        <f>(IF(ISNUMBER(MATCH(B706,Sheet4!$K$92:$K$101,0)),1,0)+IF(ISNUMBER(MATCH(C706,Sheet4!$K$92:$K$101,0)),1,0)+IF(ISNUMBER(MATCH(D706,Sheet4!$K$92:$K$101,0)),1,0)+IF(ISNUMBER(MATCH(E706,Sheet4!$K$92:$K$101,0)),1,0)+IF(ISNUMBER(MATCH(F706,Sheet4!$K$92:$K$101,0)),1,0)+IF(ISNUMBER(MATCH(G706,Sheet4!$K$92:$K$101,0)),1,0)+IF(ISNUMBER(MATCH(H706,Sheet4!$K$92:$K$101,0)),1,0)+IF(ISNUMBER(MATCH(I706,Sheet4!$K$92:$K$101,0)),1,0)+IF(ISNUMBER(MATCH(J706,Sheet4!$K$92:$K$101,0)),1,0))
-
(IF(ISNUMBER(MATCH(B706,Sheet4!$F$2:$F$11,0)),1,0)+IF(ISNUMBER(MATCH(C706,Sheet4!$F$2:$F$11,0)),1,0)+IF(ISNUMBER(MATCH(D706,Sheet4!$F$2:$F$11,0)),1,0)+IF(ISNUMBER(MATCH(E706,Sheet4!$F$2:$F$11,0)),1,0)+IF(ISNUMBER(MATCH(F706,Sheet4!$F$2:$F$11,0)),1,0)+IF(ISNUMBER(MATCH(G706,Sheet4!$F$2:$F$11,0)),1,0)+IF(ISNUMBER(MATCH(H706,Sheet4!$F$2:$F$11,0)),1,0)+IF(ISNUMBER(MATCH(I706,Sheet4!$F$2:$F$11,0)),1,0)+IF(ISNUMBER(MATCH(J706,Sheet4!$F$2:$F$11,0)),1,0))</f>
        <v>0</v>
      </c>
      <c r="P706" s="40" t="str">
        <f>IFERROR(INDEX(Sheet4!$G:$G,MATCH(Sheet1!B706,Sheet4!$F:$F,0))+INDEX(Sheet4!$G:$G,MATCH(Sheet1!C706,Sheet4!$F:$F,0))+INDEX(Sheet4!$G:$G,MATCH(Sheet1!D706,Sheet4!$F:$F,0))+INDEX(Sheet4!$G:$G,MATCH(Sheet1!E706,Sheet4!$F:$F,0))+INDEX(Sheet4!$G:$G,MATCH(Sheet1!F706,Sheet4!$F:$F,0))+INDEX(Sheet4!$G:$G,MATCH(Sheet1!G706,Sheet4!$F:$F,0))+INDEX(Sheet4!$G:$G,MATCH(Sheet1!H706,Sheet4!$F:$F,0))+INDEX(Sheet4!$G:$G,MATCH(Sheet1!I706,Sheet4!$F:$F,0))+INDEX(Sheet4!$G:$G,MATCH(Sheet1!J706,Sheet4!$F:$F,0)),"")</f>
        <v/>
      </c>
      <c r="AF706">
        <f si="185" t="shared"/>
        <v>0</v>
      </c>
      <c r="AH706">
        <v>683</v>
      </c>
      <c r="AI706" t="str">
        <f si="184" t="shared"/>
        <v>Ben SimmonsRicky RubioDevin BookerJimmy ButlerWill BartonJae CrowderPaul MillsapTrey LylesDeandre Ayton</v>
      </c>
      <c r="AJ706">
        <f si="186" t="shared"/>
        <v>0</v>
      </c>
      <c r="AK706">
        <f si="187" t="shared"/>
        <v>0</v>
      </c>
      <c r="AL706">
        <f si="188" t="shared"/>
        <v>0</v>
      </c>
      <c r="AM706">
        <f si="189" t="shared"/>
        <v>0</v>
      </c>
      <c r="AN706">
        <f si="190" t="shared"/>
        <v>0</v>
      </c>
      <c r="AO706">
        <f si="191" t="shared"/>
        <v>0</v>
      </c>
      <c r="AP706">
        <f si="192" t="shared"/>
        <v>0</v>
      </c>
      <c r="AQ706">
        <f si="193" t="shared"/>
        <v>0</v>
      </c>
      <c r="AR706">
        <f si="194" t="shared"/>
        <v>0</v>
      </c>
      <c r="AS706">
        <f si="195" t="shared"/>
        <v>0</v>
      </c>
      <c r="AU706" t="str">
        <f>IFERROR(VLOOKUP(C706,Results!$A$2:$B$240,2,FALSE)+VLOOKUP(D706,Results!$A$2:$B$240,2,FALSE)+VLOOKUP(E706,Results!$A$2:$B$240,2,FALSE)+VLOOKUP(F706,Results!$A$2:$B$240,2,FALSE)+VLOOKUP(G706,Results!$A$2:$B$240,2,FALSE)+VLOOKUP(H706,Results!$A$2:$B$240,2,FALSE)+VLOOKUP(I706,Results!$A$2:$B$240,2,FALSE)+VLOOKUP(J706,Results!$A$2:$B$240,2,FALSE)+VLOOKUP(B706,Results!$A$2:$B$240,2,FALSE)-MIN(VLOOKUP(C706,Results!$A$2:$B$240,2,FALSE),VLOOKUP(D706,Results!$A$2:$B$240,2,FALSE),VLOOKUP(E706,Results!$A$2:$B$240,2,FALSE),VLOOKUP(F706,Results!$A$2:$B$240,2,FALSE),VLOOKUP(G706,Results!$A$2:$B$240,2,FALSE),VLOOKUP(H706,Results!$A$2:$B$240,2,FALSE),VLOOKUP(I706,Results!$A$2:$B$240,2,FALSE),VLOOKUP(J706,Results!$A$2:$B$240,2,FALSE),VLOOKUP(B706,Results!$A$2:$B$240,2,FALSE)),"")</f>
        <v/>
      </c>
    </row>
    <row customHeight="1" ht="18.75" r="707" spans="2:47" x14ac:dyDescent="0.3">
      <c r="B707" t="s">
        <v>166</v>
      </c>
      <c r="C707" t="s">
        <v>116</v>
      </c>
      <c r="D707" t="s">
        <v>145</v>
      </c>
      <c r="E707" t="s">
        <v>146</v>
      </c>
      <c r="F707" t="s">
        <v>150</v>
      </c>
      <c r="G707" t="s">
        <v>179</v>
      </c>
      <c r="H707" t="s">
        <v>152</v>
      </c>
      <c r="I707" t="s">
        <v>155</v>
      </c>
      <c r="J707" t="s">
        <v>98</v>
      </c>
      <c r="K707" t="n">
        <v>13.0</v>
      </c>
      <c r="L707" s="30">
        <f si="182" t="shared"/>
        <v>0</v>
      </c>
      <c r="M707" s="6"/>
      <c r="N707" s="35" t="str">
        <f si="183" t="shared"/>
        <v/>
      </c>
      <c r="O707" s="59">
        <f>(IF(ISNUMBER(MATCH(B707,Sheet4!$K$92:$K$101,0)),1,0)+IF(ISNUMBER(MATCH(C707,Sheet4!$K$92:$K$101,0)),1,0)+IF(ISNUMBER(MATCH(D707,Sheet4!$K$92:$K$101,0)),1,0)+IF(ISNUMBER(MATCH(E707,Sheet4!$K$92:$K$101,0)),1,0)+IF(ISNUMBER(MATCH(F707,Sheet4!$K$92:$K$101,0)),1,0)+IF(ISNUMBER(MATCH(G707,Sheet4!$K$92:$K$101,0)),1,0)+IF(ISNUMBER(MATCH(H707,Sheet4!$K$92:$K$101,0)),1,0)+IF(ISNUMBER(MATCH(I707,Sheet4!$K$92:$K$101,0)),1,0)+IF(ISNUMBER(MATCH(J707,Sheet4!$K$92:$K$101,0)),1,0))
-
(IF(ISNUMBER(MATCH(B707,Sheet4!$F$2:$F$11,0)),1,0)+IF(ISNUMBER(MATCH(C707,Sheet4!$F$2:$F$11,0)),1,0)+IF(ISNUMBER(MATCH(D707,Sheet4!$F$2:$F$11,0)),1,0)+IF(ISNUMBER(MATCH(E707,Sheet4!$F$2:$F$11,0)),1,0)+IF(ISNUMBER(MATCH(F707,Sheet4!$F$2:$F$11,0)),1,0)+IF(ISNUMBER(MATCH(G707,Sheet4!$F$2:$F$11,0)),1,0)+IF(ISNUMBER(MATCH(H707,Sheet4!$F$2:$F$11,0)),1,0)+IF(ISNUMBER(MATCH(I707,Sheet4!$F$2:$F$11,0)),1,0)+IF(ISNUMBER(MATCH(J707,Sheet4!$F$2:$F$11,0)),1,0))</f>
        <v>0</v>
      </c>
      <c r="P707" s="40" t="str">
        <f>IFERROR(INDEX(Sheet4!$G:$G,MATCH(Sheet1!B707,Sheet4!$F:$F,0))+INDEX(Sheet4!$G:$G,MATCH(Sheet1!C707,Sheet4!$F:$F,0))+INDEX(Sheet4!$G:$G,MATCH(Sheet1!D707,Sheet4!$F:$F,0))+INDEX(Sheet4!$G:$G,MATCH(Sheet1!E707,Sheet4!$F:$F,0))+INDEX(Sheet4!$G:$G,MATCH(Sheet1!F707,Sheet4!$F:$F,0))+INDEX(Sheet4!$G:$G,MATCH(Sheet1!G707,Sheet4!$F:$F,0))+INDEX(Sheet4!$G:$G,MATCH(Sheet1!H707,Sheet4!$F:$F,0))+INDEX(Sheet4!$G:$G,MATCH(Sheet1!I707,Sheet4!$F:$F,0))+INDEX(Sheet4!$G:$G,MATCH(Sheet1!J707,Sheet4!$F:$F,0)),"")</f>
        <v/>
      </c>
      <c r="AF707">
        <f si="185" t="shared"/>
        <v>0</v>
      </c>
      <c r="AH707">
        <v>684</v>
      </c>
      <c r="AI707" t="str">
        <f si="184" t="shared"/>
        <v>Ben SimmonsIsaiah CanaanDevin BookerKevin HuerterJoe InglesMikal BridgesKenneth FariedPaul MillsapRudy Gobert</v>
      </c>
      <c r="AJ707">
        <f si="186" t="shared"/>
        <v>0</v>
      </c>
      <c r="AK707">
        <f si="187" t="shared"/>
        <v>0</v>
      </c>
      <c r="AL707">
        <f si="188" t="shared"/>
        <v>0</v>
      </c>
      <c r="AM707">
        <f si="189" t="shared"/>
        <v>0</v>
      </c>
      <c r="AN707">
        <f si="190" t="shared"/>
        <v>0</v>
      </c>
      <c r="AO707">
        <f si="191" t="shared"/>
        <v>0</v>
      </c>
      <c r="AP707">
        <f si="192" t="shared"/>
        <v>0</v>
      </c>
      <c r="AQ707">
        <f si="193" t="shared"/>
        <v>0</v>
      </c>
      <c r="AR707">
        <f si="194" t="shared"/>
        <v>0</v>
      </c>
      <c r="AS707">
        <f si="195" t="shared"/>
        <v>0</v>
      </c>
      <c r="AU707" t="str">
        <f>IFERROR(VLOOKUP(C707,Results!$A$2:$B$240,2,FALSE)+VLOOKUP(D707,Results!$A$2:$B$240,2,FALSE)+VLOOKUP(E707,Results!$A$2:$B$240,2,FALSE)+VLOOKUP(F707,Results!$A$2:$B$240,2,FALSE)+VLOOKUP(G707,Results!$A$2:$B$240,2,FALSE)+VLOOKUP(H707,Results!$A$2:$B$240,2,FALSE)+VLOOKUP(I707,Results!$A$2:$B$240,2,FALSE)+VLOOKUP(J707,Results!$A$2:$B$240,2,FALSE)+VLOOKUP(B707,Results!$A$2:$B$240,2,FALSE)-MIN(VLOOKUP(C707,Results!$A$2:$B$240,2,FALSE),VLOOKUP(D707,Results!$A$2:$B$240,2,FALSE),VLOOKUP(E707,Results!$A$2:$B$240,2,FALSE),VLOOKUP(F707,Results!$A$2:$B$240,2,FALSE),VLOOKUP(G707,Results!$A$2:$B$240,2,FALSE),VLOOKUP(H707,Results!$A$2:$B$240,2,FALSE),VLOOKUP(I707,Results!$A$2:$B$240,2,FALSE),VLOOKUP(J707,Results!$A$2:$B$240,2,FALSE),VLOOKUP(B707,Results!$A$2:$B$240,2,FALSE)),"")</f>
        <v/>
      </c>
    </row>
    <row customHeight="1" ht="18.75" r="708" spans="2:47" x14ac:dyDescent="0.3">
      <c r="B708" t="s">
        <v>95</v>
      </c>
      <c r="C708" t="s">
        <v>171</v>
      </c>
      <c r="D708" t="s">
        <v>172</v>
      </c>
      <c r="E708" t="s">
        <v>146</v>
      </c>
      <c r="F708" t="s">
        <v>177</v>
      </c>
      <c r="G708" t="s">
        <v>179</v>
      </c>
      <c r="H708" t="s">
        <v>153</v>
      </c>
      <c r="I708" t="s">
        <v>92</v>
      </c>
      <c r="J708" t="s">
        <v>186</v>
      </c>
      <c r="K708" t="n">
        <v>13.0</v>
      </c>
      <c r="L708" s="30">
        <f si="182" t="shared"/>
        <v>0</v>
      </c>
      <c r="M708" s="6"/>
      <c r="N708" s="35" t="str">
        <f si="183" t="shared"/>
        <v/>
      </c>
      <c r="O708" s="59">
        <f>(IF(ISNUMBER(MATCH(B708,Sheet4!$K$92:$K$101,0)),1,0)+IF(ISNUMBER(MATCH(C708,Sheet4!$K$92:$K$101,0)),1,0)+IF(ISNUMBER(MATCH(D708,Sheet4!$K$92:$K$101,0)),1,0)+IF(ISNUMBER(MATCH(E708,Sheet4!$K$92:$K$101,0)),1,0)+IF(ISNUMBER(MATCH(F708,Sheet4!$K$92:$K$101,0)),1,0)+IF(ISNUMBER(MATCH(G708,Sheet4!$K$92:$K$101,0)),1,0)+IF(ISNUMBER(MATCH(H708,Sheet4!$K$92:$K$101,0)),1,0)+IF(ISNUMBER(MATCH(I708,Sheet4!$K$92:$K$101,0)),1,0)+IF(ISNUMBER(MATCH(J708,Sheet4!$K$92:$K$101,0)),1,0))
-
(IF(ISNUMBER(MATCH(B708,Sheet4!$F$2:$F$11,0)),1,0)+IF(ISNUMBER(MATCH(C708,Sheet4!$F$2:$F$11,0)),1,0)+IF(ISNUMBER(MATCH(D708,Sheet4!$F$2:$F$11,0)),1,0)+IF(ISNUMBER(MATCH(E708,Sheet4!$F$2:$F$11,0)),1,0)+IF(ISNUMBER(MATCH(F708,Sheet4!$F$2:$F$11,0)),1,0)+IF(ISNUMBER(MATCH(G708,Sheet4!$F$2:$F$11,0)),1,0)+IF(ISNUMBER(MATCH(H708,Sheet4!$F$2:$F$11,0)),1,0)+IF(ISNUMBER(MATCH(I708,Sheet4!$F$2:$F$11,0)),1,0)+IF(ISNUMBER(MATCH(J708,Sheet4!$F$2:$F$11,0)),1,0))</f>
        <v>0</v>
      </c>
      <c r="P708" s="40" t="str">
        <f>IFERROR(INDEX(Sheet4!$G:$G,MATCH(Sheet1!B708,Sheet4!$F:$F,0))+INDEX(Sheet4!$G:$G,MATCH(Sheet1!C708,Sheet4!$F:$F,0))+INDEX(Sheet4!$G:$G,MATCH(Sheet1!D708,Sheet4!$F:$F,0))+INDEX(Sheet4!$G:$G,MATCH(Sheet1!E708,Sheet4!$F:$F,0))+INDEX(Sheet4!$G:$G,MATCH(Sheet1!F708,Sheet4!$F:$F,0))+INDEX(Sheet4!$G:$G,MATCH(Sheet1!G708,Sheet4!$F:$F,0))+INDEX(Sheet4!$G:$G,MATCH(Sheet1!H708,Sheet4!$F:$F,0))+INDEX(Sheet4!$G:$G,MATCH(Sheet1!I708,Sheet4!$F:$F,0))+INDEX(Sheet4!$G:$G,MATCH(Sheet1!J708,Sheet4!$F:$F,0)),"")</f>
        <v/>
      </c>
      <c r="AF708">
        <f si="185" t="shared"/>
        <v>0</v>
      </c>
      <c r="AH708">
        <v>685</v>
      </c>
      <c r="AI708" t="str">
        <f si="184" t="shared"/>
        <v>Ben SimmonsDe'Aaron FoxDevin BookerMonte MorrisJames EnnisGerald GreenMarvin BagleyPaul MillsapKarl-Anthony Towns</v>
      </c>
      <c r="AJ708">
        <f si="186" t="shared"/>
        <v>0</v>
      </c>
      <c r="AK708">
        <f si="187" t="shared"/>
        <v>0</v>
      </c>
      <c r="AL708">
        <f si="188" t="shared"/>
        <v>0</v>
      </c>
      <c r="AM708">
        <f si="189" t="shared"/>
        <v>0</v>
      </c>
      <c r="AN708">
        <f si="190" t="shared"/>
        <v>0</v>
      </c>
      <c r="AO708">
        <f si="191" t="shared"/>
        <v>0</v>
      </c>
      <c r="AP708">
        <f si="192" t="shared"/>
        <v>0</v>
      </c>
      <c r="AQ708">
        <f si="193" t="shared"/>
        <v>0</v>
      </c>
      <c r="AR708">
        <f si="194" t="shared"/>
        <v>0</v>
      </c>
      <c r="AS708">
        <f si="195" t="shared"/>
        <v>0</v>
      </c>
      <c r="AU708" t="str">
        <f>IFERROR(VLOOKUP(C708,Results!$A$2:$B$240,2,FALSE)+VLOOKUP(D708,Results!$A$2:$B$240,2,FALSE)+VLOOKUP(E708,Results!$A$2:$B$240,2,FALSE)+VLOOKUP(F708,Results!$A$2:$B$240,2,FALSE)+VLOOKUP(G708,Results!$A$2:$B$240,2,FALSE)+VLOOKUP(H708,Results!$A$2:$B$240,2,FALSE)+VLOOKUP(I708,Results!$A$2:$B$240,2,FALSE)+VLOOKUP(J708,Results!$A$2:$B$240,2,FALSE)+VLOOKUP(B708,Results!$A$2:$B$240,2,FALSE)-MIN(VLOOKUP(C708,Results!$A$2:$B$240,2,FALSE),VLOOKUP(D708,Results!$A$2:$B$240,2,FALSE),VLOOKUP(E708,Results!$A$2:$B$240,2,FALSE),VLOOKUP(F708,Results!$A$2:$B$240,2,FALSE),VLOOKUP(G708,Results!$A$2:$B$240,2,FALSE),VLOOKUP(H708,Results!$A$2:$B$240,2,FALSE),VLOOKUP(I708,Results!$A$2:$B$240,2,FALSE),VLOOKUP(J708,Results!$A$2:$B$240,2,FALSE),VLOOKUP(B708,Results!$A$2:$B$240,2,FALSE)),"")</f>
        <v/>
      </c>
    </row>
    <row customHeight="1" ht="18.75" r="709" spans="2:47" x14ac:dyDescent="0.3">
      <c r="B709" t="s">
        <v>166</v>
      </c>
      <c r="C709" t="s">
        <v>171</v>
      </c>
      <c r="D709" t="s">
        <v>172</v>
      </c>
      <c r="E709" t="s">
        <v>146</v>
      </c>
      <c r="F709" t="s">
        <v>96</v>
      </c>
      <c r="G709" t="s">
        <v>90</v>
      </c>
      <c r="H709" t="s">
        <v>153</v>
      </c>
      <c r="I709" t="s">
        <v>152</v>
      </c>
      <c r="J709" t="s">
        <v>98</v>
      </c>
      <c r="K709" t="n">
        <v>13.0</v>
      </c>
      <c r="L709" s="30">
        <f si="182" t="shared"/>
        <v>0</v>
      </c>
      <c r="M709" s="6"/>
      <c r="N709" s="35" t="str">
        <f si="183" t="shared"/>
        <v/>
      </c>
      <c r="O709" s="59">
        <f>(IF(ISNUMBER(MATCH(B709,Sheet4!$K$92:$K$101,0)),1,0)+IF(ISNUMBER(MATCH(C709,Sheet4!$K$92:$K$101,0)),1,0)+IF(ISNUMBER(MATCH(D709,Sheet4!$K$92:$K$101,0)),1,0)+IF(ISNUMBER(MATCH(E709,Sheet4!$K$92:$K$101,0)),1,0)+IF(ISNUMBER(MATCH(F709,Sheet4!$K$92:$K$101,0)),1,0)+IF(ISNUMBER(MATCH(G709,Sheet4!$K$92:$K$101,0)),1,0)+IF(ISNUMBER(MATCH(H709,Sheet4!$K$92:$K$101,0)),1,0)+IF(ISNUMBER(MATCH(I709,Sheet4!$K$92:$K$101,0)),1,0)+IF(ISNUMBER(MATCH(J709,Sheet4!$K$92:$K$101,0)),1,0))
-
(IF(ISNUMBER(MATCH(B709,Sheet4!$F$2:$F$11,0)),1,0)+IF(ISNUMBER(MATCH(C709,Sheet4!$F$2:$F$11,0)),1,0)+IF(ISNUMBER(MATCH(D709,Sheet4!$F$2:$F$11,0)),1,0)+IF(ISNUMBER(MATCH(E709,Sheet4!$F$2:$F$11,0)),1,0)+IF(ISNUMBER(MATCH(F709,Sheet4!$F$2:$F$11,0)),1,0)+IF(ISNUMBER(MATCH(G709,Sheet4!$F$2:$F$11,0)),1,0)+IF(ISNUMBER(MATCH(H709,Sheet4!$F$2:$F$11,0)),1,0)+IF(ISNUMBER(MATCH(I709,Sheet4!$F$2:$F$11,0)),1,0)+IF(ISNUMBER(MATCH(J709,Sheet4!$F$2:$F$11,0)),1,0))</f>
        <v>0</v>
      </c>
      <c r="P709" s="40" t="str">
        <f>IFERROR(INDEX(Sheet4!$G:$G,MATCH(Sheet1!B709,Sheet4!$F:$F,0))+INDEX(Sheet4!$G:$G,MATCH(Sheet1!C709,Sheet4!$F:$F,0))+INDEX(Sheet4!$G:$G,MATCH(Sheet1!D709,Sheet4!$F:$F,0))+INDEX(Sheet4!$G:$G,MATCH(Sheet1!E709,Sheet4!$F:$F,0))+INDEX(Sheet4!$G:$G,MATCH(Sheet1!F709,Sheet4!$F:$F,0))+INDEX(Sheet4!$G:$G,MATCH(Sheet1!G709,Sheet4!$F:$F,0))+INDEX(Sheet4!$G:$G,MATCH(Sheet1!H709,Sheet4!$F:$F,0))+INDEX(Sheet4!$G:$G,MATCH(Sheet1!I709,Sheet4!$F:$F,0))+INDEX(Sheet4!$G:$G,MATCH(Sheet1!J709,Sheet4!$F:$F,0)),"")</f>
        <v/>
      </c>
      <c r="AF709">
        <f si="185" t="shared"/>
        <v>0</v>
      </c>
      <c r="AH709">
        <v>686</v>
      </c>
      <c r="AI709" t="str">
        <f si="184" t="shared"/>
        <v>Jerryd BaylessLandry ShametDevin BookerJimmy ButlerWill BartonCorey BrewerKenneth FariedJosh JacksonRudy Gobert</v>
      </c>
      <c r="AJ709">
        <f si="186" t="shared"/>
        <v>0</v>
      </c>
      <c r="AK709">
        <f si="187" t="shared"/>
        <v>0</v>
      </c>
      <c r="AL709">
        <f si="188" t="shared"/>
        <v>0</v>
      </c>
      <c r="AM709">
        <f si="189" t="shared"/>
        <v>0</v>
      </c>
      <c r="AN709">
        <f si="190" t="shared"/>
        <v>0</v>
      </c>
      <c r="AO709">
        <f si="191" t="shared"/>
        <v>0</v>
      </c>
      <c r="AP709">
        <f si="192" t="shared"/>
        <v>0</v>
      </c>
      <c r="AQ709">
        <f si="193" t="shared"/>
        <v>0</v>
      </c>
      <c r="AR709">
        <f si="194" t="shared"/>
        <v>0</v>
      </c>
      <c r="AS709">
        <f si="195" t="shared"/>
        <v>0</v>
      </c>
      <c r="AU709" t="str">
        <f>IFERROR(VLOOKUP(C709,Results!$A$2:$B$240,2,FALSE)+VLOOKUP(D709,Results!$A$2:$B$240,2,FALSE)+VLOOKUP(E709,Results!$A$2:$B$240,2,FALSE)+VLOOKUP(F709,Results!$A$2:$B$240,2,FALSE)+VLOOKUP(G709,Results!$A$2:$B$240,2,FALSE)+VLOOKUP(H709,Results!$A$2:$B$240,2,FALSE)+VLOOKUP(I709,Results!$A$2:$B$240,2,FALSE)+VLOOKUP(J709,Results!$A$2:$B$240,2,FALSE)+VLOOKUP(B709,Results!$A$2:$B$240,2,FALSE)-MIN(VLOOKUP(C709,Results!$A$2:$B$240,2,FALSE),VLOOKUP(D709,Results!$A$2:$B$240,2,FALSE),VLOOKUP(E709,Results!$A$2:$B$240,2,FALSE),VLOOKUP(F709,Results!$A$2:$B$240,2,FALSE),VLOOKUP(G709,Results!$A$2:$B$240,2,FALSE),VLOOKUP(H709,Results!$A$2:$B$240,2,FALSE),VLOOKUP(I709,Results!$A$2:$B$240,2,FALSE),VLOOKUP(J709,Results!$A$2:$B$240,2,FALSE),VLOOKUP(B709,Results!$A$2:$B$240,2,FALSE)),"")</f>
        <v/>
      </c>
    </row>
    <row customHeight="1" ht="18.75" r="710" spans="2:47" x14ac:dyDescent="0.3">
      <c r="B710" t="s">
        <v>166</v>
      </c>
      <c r="C710" t="s">
        <v>170</v>
      </c>
      <c r="D710" t="s">
        <v>172</v>
      </c>
      <c r="E710" t="s">
        <v>173</v>
      </c>
      <c r="F710" t="s">
        <v>96</v>
      </c>
      <c r="G710" t="s">
        <v>100</v>
      </c>
      <c r="H710" t="s">
        <v>181</v>
      </c>
      <c r="I710" t="s">
        <v>183</v>
      </c>
      <c r="J710" t="s">
        <v>98</v>
      </c>
      <c r="K710" t="n">
        <v>13.0</v>
      </c>
      <c r="L710" s="30">
        <f si="182" t="shared"/>
        <v>0</v>
      </c>
      <c r="M710" s="6"/>
      <c r="N710" s="35" t="str">
        <f si="183" t="shared"/>
        <v/>
      </c>
      <c r="O710" s="59">
        <f>(IF(ISNUMBER(MATCH(B710,Sheet4!$K$92:$K$101,0)),1,0)+IF(ISNUMBER(MATCH(C710,Sheet4!$K$92:$K$101,0)),1,0)+IF(ISNUMBER(MATCH(D710,Sheet4!$K$92:$K$101,0)),1,0)+IF(ISNUMBER(MATCH(E710,Sheet4!$K$92:$K$101,0)),1,0)+IF(ISNUMBER(MATCH(F710,Sheet4!$K$92:$K$101,0)),1,0)+IF(ISNUMBER(MATCH(G710,Sheet4!$K$92:$K$101,0)),1,0)+IF(ISNUMBER(MATCH(H710,Sheet4!$K$92:$K$101,0)),1,0)+IF(ISNUMBER(MATCH(I710,Sheet4!$K$92:$K$101,0)),1,0)+IF(ISNUMBER(MATCH(J710,Sheet4!$K$92:$K$101,0)),1,0))
-
(IF(ISNUMBER(MATCH(B710,Sheet4!$F$2:$F$11,0)),1,0)+IF(ISNUMBER(MATCH(C710,Sheet4!$F$2:$F$11,0)),1,0)+IF(ISNUMBER(MATCH(D710,Sheet4!$F$2:$F$11,0)),1,0)+IF(ISNUMBER(MATCH(E710,Sheet4!$F$2:$F$11,0)),1,0)+IF(ISNUMBER(MATCH(F710,Sheet4!$F$2:$F$11,0)),1,0)+IF(ISNUMBER(MATCH(G710,Sheet4!$F$2:$F$11,0)),1,0)+IF(ISNUMBER(MATCH(H710,Sheet4!$F$2:$F$11,0)),1,0)+IF(ISNUMBER(MATCH(I710,Sheet4!$F$2:$F$11,0)),1,0)+IF(ISNUMBER(MATCH(J710,Sheet4!$F$2:$F$11,0)),1,0))</f>
        <v>0</v>
      </c>
      <c r="P710" s="40" t="str">
        <f>IFERROR(INDEX(Sheet4!$G:$G,MATCH(Sheet1!B710,Sheet4!$F:$F,0))+INDEX(Sheet4!$G:$G,MATCH(Sheet1!C710,Sheet4!$F:$F,0))+INDEX(Sheet4!$G:$G,MATCH(Sheet1!D710,Sheet4!$F:$F,0))+INDEX(Sheet4!$G:$G,MATCH(Sheet1!E710,Sheet4!$F:$F,0))+INDEX(Sheet4!$G:$G,MATCH(Sheet1!F710,Sheet4!$F:$F,0))+INDEX(Sheet4!$G:$G,MATCH(Sheet1!G710,Sheet4!$F:$F,0))+INDEX(Sheet4!$G:$G,MATCH(Sheet1!H710,Sheet4!$F:$F,0))+INDEX(Sheet4!$G:$G,MATCH(Sheet1!I710,Sheet4!$F:$F,0))+INDEX(Sheet4!$G:$G,MATCH(Sheet1!J710,Sheet4!$F:$F,0)),"")</f>
        <v/>
      </c>
      <c r="AF710">
        <f si="185" t="shared"/>
        <v>0</v>
      </c>
      <c r="AH710">
        <v>687</v>
      </c>
      <c r="AI710" t="str">
        <f si="184" t="shared"/>
        <v>Ben SimmonsDe'Aaron FoxDevin BookerMonte MorrisKelly OubreJustin JacksonPaul MillsapDerrick FavorsRudy Gobert</v>
      </c>
      <c r="AJ710">
        <f si="186" t="shared"/>
        <v>0</v>
      </c>
      <c r="AK710">
        <f si="187" t="shared"/>
        <v>0</v>
      </c>
      <c r="AL710">
        <f si="188" t="shared"/>
        <v>0</v>
      </c>
      <c r="AM710">
        <f si="189" t="shared"/>
        <v>0</v>
      </c>
      <c r="AN710">
        <f si="190" t="shared"/>
        <v>0</v>
      </c>
      <c r="AO710">
        <f si="191" t="shared"/>
        <v>0</v>
      </c>
      <c r="AP710">
        <f si="192" t="shared"/>
        <v>0</v>
      </c>
      <c r="AQ710">
        <f si="193" t="shared"/>
        <v>0</v>
      </c>
      <c r="AR710">
        <f si="194" t="shared"/>
        <v>0</v>
      </c>
      <c r="AS710">
        <f si="195" t="shared"/>
        <v>0</v>
      </c>
      <c r="AU710" t="str">
        <f>IFERROR(VLOOKUP(C710,Results!$A$2:$B$240,2,FALSE)+VLOOKUP(D710,Results!$A$2:$B$240,2,FALSE)+VLOOKUP(E710,Results!$A$2:$B$240,2,FALSE)+VLOOKUP(F710,Results!$A$2:$B$240,2,FALSE)+VLOOKUP(G710,Results!$A$2:$B$240,2,FALSE)+VLOOKUP(H710,Results!$A$2:$B$240,2,FALSE)+VLOOKUP(I710,Results!$A$2:$B$240,2,FALSE)+VLOOKUP(J710,Results!$A$2:$B$240,2,FALSE)+VLOOKUP(B710,Results!$A$2:$B$240,2,FALSE)-MIN(VLOOKUP(C710,Results!$A$2:$B$240,2,FALSE),VLOOKUP(D710,Results!$A$2:$B$240,2,FALSE),VLOOKUP(E710,Results!$A$2:$B$240,2,FALSE),VLOOKUP(F710,Results!$A$2:$B$240,2,FALSE),VLOOKUP(G710,Results!$A$2:$B$240,2,FALSE),VLOOKUP(H710,Results!$A$2:$B$240,2,FALSE),VLOOKUP(I710,Results!$A$2:$B$240,2,FALSE),VLOOKUP(J710,Results!$A$2:$B$240,2,FALSE),VLOOKUP(B710,Results!$A$2:$B$240,2,FALSE)),"")</f>
        <v/>
      </c>
    </row>
    <row customHeight="1" ht="18.75" r="711" spans="2:47" x14ac:dyDescent="0.3">
      <c r="B711" t="s">
        <v>166</v>
      </c>
      <c r="C711" t="s">
        <v>170</v>
      </c>
      <c r="D711" t="s">
        <v>146</v>
      </c>
      <c r="E711" t="s">
        <v>148</v>
      </c>
      <c r="F711" t="s">
        <v>150</v>
      </c>
      <c r="G711" t="s">
        <v>100</v>
      </c>
      <c r="H711" t="s">
        <v>153</v>
      </c>
      <c r="I711" t="s">
        <v>92</v>
      </c>
      <c r="J711" t="s">
        <v>156</v>
      </c>
      <c r="K711" t="n">
        <v>13.0</v>
      </c>
      <c r="L711" s="30">
        <f si="182" t="shared"/>
        <v>0</v>
      </c>
      <c r="M711" s="6"/>
      <c r="N711" s="35" t="str">
        <f si="183" t="shared"/>
        <v/>
      </c>
      <c r="O711" s="59">
        <f>(IF(ISNUMBER(MATCH(B711,Sheet4!$K$92:$K$101,0)),1,0)+IF(ISNUMBER(MATCH(C711,Sheet4!$K$92:$K$101,0)),1,0)+IF(ISNUMBER(MATCH(D711,Sheet4!$K$92:$K$101,0)),1,0)+IF(ISNUMBER(MATCH(E711,Sheet4!$K$92:$K$101,0)),1,0)+IF(ISNUMBER(MATCH(F711,Sheet4!$K$92:$K$101,0)),1,0)+IF(ISNUMBER(MATCH(G711,Sheet4!$K$92:$K$101,0)),1,0)+IF(ISNUMBER(MATCH(H711,Sheet4!$K$92:$K$101,0)),1,0)+IF(ISNUMBER(MATCH(I711,Sheet4!$K$92:$K$101,0)),1,0)+IF(ISNUMBER(MATCH(J711,Sheet4!$K$92:$K$101,0)),1,0))
-
(IF(ISNUMBER(MATCH(B711,Sheet4!$F$2:$F$11,0)),1,0)+IF(ISNUMBER(MATCH(C711,Sheet4!$F$2:$F$11,0)),1,0)+IF(ISNUMBER(MATCH(D711,Sheet4!$F$2:$F$11,0)),1,0)+IF(ISNUMBER(MATCH(E711,Sheet4!$F$2:$F$11,0)),1,0)+IF(ISNUMBER(MATCH(F711,Sheet4!$F$2:$F$11,0)),1,0)+IF(ISNUMBER(MATCH(G711,Sheet4!$F$2:$F$11,0)),1,0)+IF(ISNUMBER(MATCH(H711,Sheet4!$F$2:$F$11,0)),1,0)+IF(ISNUMBER(MATCH(I711,Sheet4!$F$2:$F$11,0)),1,0)+IF(ISNUMBER(MATCH(J711,Sheet4!$F$2:$F$11,0)),1,0))</f>
        <v>0</v>
      </c>
      <c r="P711" s="40" t="str">
        <f>IFERROR(INDEX(Sheet4!$G:$G,MATCH(Sheet1!B711,Sheet4!$F:$F,0))+INDEX(Sheet4!$G:$G,MATCH(Sheet1!C711,Sheet4!$F:$F,0))+INDEX(Sheet4!$G:$G,MATCH(Sheet1!D711,Sheet4!$F:$F,0))+INDEX(Sheet4!$G:$G,MATCH(Sheet1!E711,Sheet4!$F:$F,0))+INDEX(Sheet4!$G:$G,MATCH(Sheet1!F711,Sheet4!$F:$F,0))+INDEX(Sheet4!$G:$G,MATCH(Sheet1!G711,Sheet4!$F:$F,0))+INDEX(Sheet4!$G:$G,MATCH(Sheet1!H711,Sheet4!$F:$F,0))+INDEX(Sheet4!$G:$G,MATCH(Sheet1!I711,Sheet4!$F:$F,0))+INDEX(Sheet4!$G:$G,MATCH(Sheet1!J711,Sheet4!$F:$F,0)),"")</f>
        <v/>
      </c>
      <c r="AF711">
        <f si="185" t="shared"/>
        <v>0</v>
      </c>
      <c r="AH711">
        <v>688</v>
      </c>
      <c r="AI711" t="str">
        <f si="184" t="shared"/>
        <v>Ben SimmonsIsaiah CanaanJames HardenMonte MorrisKelly OubreNemanja BjelicaJosh JacksonPaul MillsapDeandre Ayton</v>
      </c>
      <c r="AJ711">
        <f si="186" t="shared"/>
        <v>0</v>
      </c>
      <c r="AK711">
        <f si="187" t="shared"/>
        <v>0</v>
      </c>
      <c r="AL711">
        <f si="188" t="shared"/>
        <v>0</v>
      </c>
      <c r="AM711">
        <f si="189" t="shared"/>
        <v>0</v>
      </c>
      <c r="AN711">
        <f si="190" t="shared"/>
        <v>0</v>
      </c>
      <c r="AO711">
        <f si="191" t="shared"/>
        <v>0</v>
      </c>
      <c r="AP711">
        <f si="192" t="shared"/>
        <v>0</v>
      </c>
      <c r="AQ711">
        <f si="193" t="shared"/>
        <v>0</v>
      </c>
      <c r="AR711">
        <f si="194" t="shared"/>
        <v>0</v>
      </c>
      <c r="AS711">
        <f si="195" t="shared"/>
        <v>0</v>
      </c>
      <c r="AU711" t="str">
        <f>IFERROR(VLOOKUP(C711,Results!$A$2:$B$240,2,FALSE)+VLOOKUP(D711,Results!$A$2:$B$240,2,FALSE)+VLOOKUP(E711,Results!$A$2:$B$240,2,FALSE)+VLOOKUP(F711,Results!$A$2:$B$240,2,FALSE)+VLOOKUP(G711,Results!$A$2:$B$240,2,FALSE)+VLOOKUP(H711,Results!$A$2:$B$240,2,FALSE)+VLOOKUP(I711,Results!$A$2:$B$240,2,FALSE)+VLOOKUP(J711,Results!$A$2:$B$240,2,FALSE)+VLOOKUP(B711,Results!$A$2:$B$240,2,FALSE)-MIN(VLOOKUP(C711,Results!$A$2:$B$240,2,FALSE),VLOOKUP(D711,Results!$A$2:$B$240,2,FALSE),VLOOKUP(E711,Results!$A$2:$B$240,2,FALSE),VLOOKUP(F711,Results!$A$2:$B$240,2,FALSE),VLOOKUP(G711,Results!$A$2:$B$240,2,FALSE),VLOOKUP(H711,Results!$A$2:$B$240,2,FALSE),VLOOKUP(I711,Results!$A$2:$B$240,2,FALSE),VLOOKUP(J711,Results!$A$2:$B$240,2,FALSE),VLOOKUP(B711,Results!$A$2:$B$240,2,FALSE)),"")</f>
        <v/>
      </c>
    </row>
    <row customHeight="1" ht="18.75" r="712" spans="2:47" x14ac:dyDescent="0.3">
      <c r="B712" t="s">
        <v>87</v>
      </c>
      <c r="C712" t="s">
        <v>170</v>
      </c>
      <c r="D712" t="s">
        <v>172</v>
      </c>
      <c r="E712" t="s">
        <v>146</v>
      </c>
      <c r="F712" t="s">
        <v>150</v>
      </c>
      <c r="G712" t="s">
        <v>177</v>
      </c>
      <c r="H712" t="s">
        <v>92</v>
      </c>
      <c r="I712" t="s">
        <v>183</v>
      </c>
      <c r="J712" t="s">
        <v>188</v>
      </c>
      <c r="K712" t="n">
        <v>13.0</v>
      </c>
      <c r="L712" s="30">
        <f si="182" t="shared"/>
        <v>0</v>
      </c>
      <c r="M712" s="6"/>
      <c r="N712" s="35" t="str">
        <f si="183" t="shared"/>
        <v/>
      </c>
      <c r="O712" s="59">
        <f>(IF(ISNUMBER(MATCH(B712,Sheet4!$K$92:$K$101,0)),1,0)+IF(ISNUMBER(MATCH(C712,Sheet4!$K$92:$K$101,0)),1,0)+IF(ISNUMBER(MATCH(D712,Sheet4!$K$92:$K$101,0)),1,0)+IF(ISNUMBER(MATCH(E712,Sheet4!$K$92:$K$101,0)),1,0)+IF(ISNUMBER(MATCH(F712,Sheet4!$K$92:$K$101,0)),1,0)+IF(ISNUMBER(MATCH(G712,Sheet4!$K$92:$K$101,0)),1,0)+IF(ISNUMBER(MATCH(H712,Sheet4!$K$92:$K$101,0)),1,0)+IF(ISNUMBER(MATCH(I712,Sheet4!$K$92:$K$101,0)),1,0)+IF(ISNUMBER(MATCH(J712,Sheet4!$K$92:$K$101,0)),1,0))
-
(IF(ISNUMBER(MATCH(B712,Sheet4!$F$2:$F$11,0)),1,0)+IF(ISNUMBER(MATCH(C712,Sheet4!$F$2:$F$11,0)),1,0)+IF(ISNUMBER(MATCH(D712,Sheet4!$F$2:$F$11,0)),1,0)+IF(ISNUMBER(MATCH(E712,Sheet4!$F$2:$F$11,0)),1,0)+IF(ISNUMBER(MATCH(F712,Sheet4!$F$2:$F$11,0)),1,0)+IF(ISNUMBER(MATCH(G712,Sheet4!$F$2:$F$11,0)),1,0)+IF(ISNUMBER(MATCH(H712,Sheet4!$F$2:$F$11,0)),1,0)+IF(ISNUMBER(MATCH(I712,Sheet4!$F$2:$F$11,0)),1,0)+IF(ISNUMBER(MATCH(J712,Sheet4!$F$2:$F$11,0)),1,0))</f>
        <v>0</v>
      </c>
      <c r="P712" s="40" t="str">
        <f>IFERROR(INDEX(Sheet4!$G:$G,MATCH(Sheet1!B712,Sheet4!$F:$F,0))+INDEX(Sheet4!$G:$G,MATCH(Sheet1!C712,Sheet4!$F:$F,0))+INDEX(Sheet4!$G:$G,MATCH(Sheet1!D712,Sheet4!$F:$F,0))+INDEX(Sheet4!$G:$G,MATCH(Sheet1!E712,Sheet4!$F:$F,0))+INDEX(Sheet4!$G:$G,MATCH(Sheet1!F712,Sheet4!$F:$F,0))+INDEX(Sheet4!$G:$G,MATCH(Sheet1!G712,Sheet4!$F:$F,0))+INDEX(Sheet4!$G:$G,MATCH(Sheet1!H712,Sheet4!$F:$F,0))+INDEX(Sheet4!$G:$G,MATCH(Sheet1!I712,Sheet4!$F:$F,0))+INDEX(Sheet4!$G:$G,MATCH(Sheet1!J712,Sheet4!$F:$F,0)),"")</f>
        <v/>
      </c>
      <c r="AF712">
        <f si="185" t="shared"/>
        <v>0</v>
      </c>
      <c r="AH712">
        <v>689</v>
      </c>
      <c r="AI712" t="str">
        <f si="184" t="shared"/>
        <v>De'Aaron FoxLandry ShametDevin BookerJimmy ButlerMikal BridgesJae CrowderKenneth FariedJohn CollinsDeandre Ayton</v>
      </c>
      <c r="AJ712">
        <f si="186" t="shared"/>
        <v>0</v>
      </c>
      <c r="AK712">
        <f si="187" t="shared"/>
        <v>0</v>
      </c>
      <c r="AL712">
        <f si="188" t="shared"/>
        <v>0</v>
      </c>
      <c r="AM712">
        <f si="189" t="shared"/>
        <v>0</v>
      </c>
      <c r="AN712">
        <f si="190" t="shared"/>
        <v>0</v>
      </c>
      <c r="AO712">
        <f si="191" t="shared"/>
        <v>0</v>
      </c>
      <c r="AP712">
        <f si="192" t="shared"/>
        <v>0</v>
      </c>
      <c r="AQ712">
        <f si="193" t="shared"/>
        <v>0</v>
      </c>
      <c r="AR712">
        <f si="194" t="shared"/>
        <v>0</v>
      </c>
      <c r="AS712">
        <f si="195" t="shared"/>
        <v>0</v>
      </c>
      <c r="AU712" t="str">
        <f>IFERROR(VLOOKUP(C712,Results!$A$2:$B$240,2,FALSE)+VLOOKUP(D712,Results!$A$2:$B$240,2,FALSE)+VLOOKUP(E712,Results!$A$2:$B$240,2,FALSE)+VLOOKUP(F712,Results!$A$2:$B$240,2,FALSE)+VLOOKUP(G712,Results!$A$2:$B$240,2,FALSE)+VLOOKUP(H712,Results!$A$2:$B$240,2,FALSE)+VLOOKUP(I712,Results!$A$2:$B$240,2,FALSE)+VLOOKUP(J712,Results!$A$2:$B$240,2,FALSE)+VLOOKUP(B712,Results!$A$2:$B$240,2,FALSE)-MIN(VLOOKUP(C712,Results!$A$2:$B$240,2,FALSE),VLOOKUP(D712,Results!$A$2:$B$240,2,FALSE),VLOOKUP(E712,Results!$A$2:$B$240,2,FALSE),VLOOKUP(F712,Results!$A$2:$B$240,2,FALSE),VLOOKUP(G712,Results!$A$2:$B$240,2,FALSE),VLOOKUP(H712,Results!$A$2:$B$240,2,FALSE),VLOOKUP(I712,Results!$A$2:$B$240,2,FALSE),VLOOKUP(J712,Results!$A$2:$B$240,2,FALSE),VLOOKUP(B712,Results!$A$2:$B$240,2,FALSE)),"")</f>
        <v/>
      </c>
    </row>
    <row customHeight="1" ht="18.75" r="713" spans="2:47" x14ac:dyDescent="0.3">
      <c r="B713" t="s">
        <v>166</v>
      </c>
      <c r="C713" t="s">
        <v>170</v>
      </c>
      <c r="D713" t="s">
        <v>145</v>
      </c>
      <c r="E713" t="s">
        <v>146</v>
      </c>
      <c r="F713" t="s">
        <v>90</v>
      </c>
      <c r="G713" t="s">
        <v>179</v>
      </c>
      <c r="H713" t="s">
        <v>181</v>
      </c>
      <c r="I713" t="s">
        <v>154</v>
      </c>
      <c r="J713" t="s">
        <v>98</v>
      </c>
      <c r="K713" t="n">
        <v>13.0</v>
      </c>
      <c r="L713" s="30">
        <f si="182" t="shared"/>
        <v>0</v>
      </c>
      <c r="M713" s="6"/>
      <c r="N713" s="35" t="str">
        <f si="183" t="shared"/>
        <v/>
      </c>
      <c r="O713" s="59">
        <f>(IF(ISNUMBER(MATCH(B713,Sheet4!$K$92:$K$101,0)),1,0)+IF(ISNUMBER(MATCH(C713,Sheet4!$K$92:$K$101,0)),1,0)+IF(ISNUMBER(MATCH(D713,Sheet4!$K$92:$K$101,0)),1,0)+IF(ISNUMBER(MATCH(E713,Sheet4!$K$92:$K$101,0)),1,0)+IF(ISNUMBER(MATCH(F713,Sheet4!$K$92:$K$101,0)),1,0)+IF(ISNUMBER(MATCH(G713,Sheet4!$K$92:$K$101,0)),1,0)+IF(ISNUMBER(MATCH(H713,Sheet4!$K$92:$K$101,0)),1,0)+IF(ISNUMBER(MATCH(I713,Sheet4!$K$92:$K$101,0)),1,0)+IF(ISNUMBER(MATCH(J713,Sheet4!$K$92:$K$101,0)),1,0))
-
(IF(ISNUMBER(MATCH(B713,Sheet4!$F$2:$F$11,0)),1,0)+IF(ISNUMBER(MATCH(C713,Sheet4!$F$2:$F$11,0)),1,0)+IF(ISNUMBER(MATCH(D713,Sheet4!$F$2:$F$11,0)),1,0)+IF(ISNUMBER(MATCH(E713,Sheet4!$F$2:$F$11,0)),1,0)+IF(ISNUMBER(MATCH(F713,Sheet4!$F$2:$F$11,0)),1,0)+IF(ISNUMBER(MATCH(G713,Sheet4!$F$2:$F$11,0)),1,0)+IF(ISNUMBER(MATCH(H713,Sheet4!$F$2:$F$11,0)),1,0)+IF(ISNUMBER(MATCH(I713,Sheet4!$F$2:$F$11,0)),1,0)+IF(ISNUMBER(MATCH(J713,Sheet4!$F$2:$F$11,0)),1,0))</f>
        <v>0</v>
      </c>
      <c r="P713" s="40" t="str">
        <f>IFERROR(INDEX(Sheet4!$G:$G,MATCH(Sheet1!B713,Sheet4!$F:$F,0))+INDEX(Sheet4!$G:$G,MATCH(Sheet1!C713,Sheet4!$F:$F,0))+INDEX(Sheet4!$G:$G,MATCH(Sheet1!D713,Sheet4!$F:$F,0))+INDEX(Sheet4!$G:$G,MATCH(Sheet1!E713,Sheet4!$F:$F,0))+INDEX(Sheet4!$G:$G,MATCH(Sheet1!F713,Sheet4!$F:$F,0))+INDEX(Sheet4!$G:$G,MATCH(Sheet1!G713,Sheet4!$F:$F,0))+INDEX(Sheet4!$G:$G,MATCH(Sheet1!H713,Sheet4!$F:$F,0))+INDEX(Sheet4!$G:$G,MATCH(Sheet1!I713,Sheet4!$F:$F,0))+INDEX(Sheet4!$G:$G,MATCH(Sheet1!J713,Sheet4!$F:$F,0)),"")</f>
        <v/>
      </c>
      <c r="AF713">
        <f si="185" t="shared"/>
        <v>0</v>
      </c>
      <c r="AH713">
        <v>690</v>
      </c>
      <c r="AI713" t="str">
        <f si="184" t="shared"/>
        <v>Ben SimmonsLandry ShametDevin BookerMonte MorrisKelly OubreJae CrowderKenneth FariedPaul MillsapRudy Gobert</v>
      </c>
      <c r="AJ713">
        <f si="186" t="shared"/>
        <v>0</v>
      </c>
      <c r="AK713">
        <f si="187" t="shared"/>
        <v>0</v>
      </c>
      <c r="AL713">
        <f si="188" t="shared"/>
        <v>0</v>
      </c>
      <c r="AM713">
        <f si="189" t="shared"/>
        <v>0</v>
      </c>
      <c r="AN713">
        <f si="190" t="shared"/>
        <v>0</v>
      </c>
      <c r="AO713">
        <f si="191" t="shared"/>
        <v>0</v>
      </c>
      <c r="AP713">
        <f si="192" t="shared"/>
        <v>0</v>
      </c>
      <c r="AQ713">
        <f si="193" t="shared"/>
        <v>0</v>
      </c>
      <c r="AR713">
        <f si="194" t="shared"/>
        <v>0</v>
      </c>
      <c r="AS713">
        <f si="195" t="shared"/>
        <v>0</v>
      </c>
      <c r="AU713" t="str">
        <f>IFERROR(VLOOKUP(C713,Results!$A$2:$B$240,2,FALSE)+VLOOKUP(D713,Results!$A$2:$B$240,2,FALSE)+VLOOKUP(E713,Results!$A$2:$B$240,2,FALSE)+VLOOKUP(F713,Results!$A$2:$B$240,2,FALSE)+VLOOKUP(G713,Results!$A$2:$B$240,2,FALSE)+VLOOKUP(H713,Results!$A$2:$B$240,2,FALSE)+VLOOKUP(I713,Results!$A$2:$B$240,2,FALSE)+VLOOKUP(J713,Results!$A$2:$B$240,2,FALSE)+VLOOKUP(B713,Results!$A$2:$B$240,2,FALSE)-MIN(VLOOKUP(C713,Results!$A$2:$B$240,2,FALSE),VLOOKUP(D713,Results!$A$2:$B$240,2,FALSE),VLOOKUP(E713,Results!$A$2:$B$240,2,FALSE),VLOOKUP(F713,Results!$A$2:$B$240,2,FALSE),VLOOKUP(G713,Results!$A$2:$B$240,2,FALSE),VLOOKUP(H713,Results!$A$2:$B$240,2,FALSE),VLOOKUP(I713,Results!$A$2:$B$240,2,FALSE),VLOOKUP(J713,Results!$A$2:$B$240,2,FALSE),VLOOKUP(B713,Results!$A$2:$B$240,2,FALSE)),"")</f>
        <v/>
      </c>
    </row>
    <row customHeight="1" ht="18.75" r="714" spans="2:47" x14ac:dyDescent="0.3">
      <c r="B714" t="s">
        <v>166</v>
      </c>
      <c r="C714" t="s">
        <v>171</v>
      </c>
      <c r="D714" t="s">
        <v>172</v>
      </c>
      <c r="E714" t="s">
        <v>158</v>
      </c>
      <c r="F714" t="s">
        <v>177</v>
      </c>
      <c r="G714" t="s">
        <v>178</v>
      </c>
      <c r="H714" t="s">
        <v>181</v>
      </c>
      <c r="I714" t="s">
        <v>152</v>
      </c>
      <c r="J714" t="s">
        <v>188</v>
      </c>
      <c r="K714" t="n">
        <v>13.0</v>
      </c>
      <c r="L714" s="30">
        <f si="182" t="shared"/>
        <v>0</v>
      </c>
      <c r="M714" s="6"/>
      <c r="N714" s="35" t="str">
        <f si="183" t="shared"/>
        <v/>
      </c>
      <c r="O714" s="59">
        <f>(IF(ISNUMBER(MATCH(B714,Sheet4!$K$92:$K$101,0)),1,0)+IF(ISNUMBER(MATCH(C714,Sheet4!$K$92:$K$101,0)),1,0)+IF(ISNUMBER(MATCH(D714,Sheet4!$K$92:$K$101,0)),1,0)+IF(ISNUMBER(MATCH(E714,Sheet4!$K$92:$K$101,0)),1,0)+IF(ISNUMBER(MATCH(F714,Sheet4!$K$92:$K$101,0)),1,0)+IF(ISNUMBER(MATCH(G714,Sheet4!$K$92:$K$101,0)),1,0)+IF(ISNUMBER(MATCH(H714,Sheet4!$K$92:$K$101,0)),1,0)+IF(ISNUMBER(MATCH(I714,Sheet4!$K$92:$K$101,0)),1,0)+IF(ISNUMBER(MATCH(J714,Sheet4!$K$92:$K$101,0)),1,0))
-
(IF(ISNUMBER(MATCH(B714,Sheet4!$F$2:$F$11,0)),1,0)+IF(ISNUMBER(MATCH(C714,Sheet4!$F$2:$F$11,0)),1,0)+IF(ISNUMBER(MATCH(D714,Sheet4!$F$2:$F$11,0)),1,0)+IF(ISNUMBER(MATCH(E714,Sheet4!$F$2:$F$11,0)),1,0)+IF(ISNUMBER(MATCH(F714,Sheet4!$F$2:$F$11,0)),1,0)+IF(ISNUMBER(MATCH(G714,Sheet4!$F$2:$F$11,0)),1,0)+IF(ISNUMBER(MATCH(H714,Sheet4!$F$2:$F$11,0)),1,0)+IF(ISNUMBER(MATCH(I714,Sheet4!$F$2:$F$11,0)),1,0)+IF(ISNUMBER(MATCH(J714,Sheet4!$F$2:$F$11,0)),1,0))</f>
        <v>0</v>
      </c>
      <c r="P714" s="40" t="str">
        <f>IFERROR(INDEX(Sheet4!$G:$G,MATCH(Sheet1!B714,Sheet4!$F:$F,0))+INDEX(Sheet4!$G:$G,MATCH(Sheet1!C714,Sheet4!$F:$F,0))+INDEX(Sheet4!$G:$G,MATCH(Sheet1!D714,Sheet4!$F:$F,0))+INDEX(Sheet4!$G:$G,MATCH(Sheet1!E714,Sheet4!$F:$F,0))+INDEX(Sheet4!$G:$G,MATCH(Sheet1!F714,Sheet4!$F:$F,0))+INDEX(Sheet4!$G:$G,MATCH(Sheet1!G714,Sheet4!$F:$F,0))+INDEX(Sheet4!$G:$G,MATCH(Sheet1!H714,Sheet4!$F:$F,0))+INDEX(Sheet4!$G:$G,MATCH(Sheet1!I714,Sheet4!$F:$F,0))+INDEX(Sheet4!$G:$G,MATCH(Sheet1!J714,Sheet4!$F:$F,0)),"")</f>
        <v/>
      </c>
      <c r="AF714">
        <f si="185" t="shared"/>
        <v>0</v>
      </c>
      <c r="AH714">
        <v>691</v>
      </c>
      <c r="AI714" t="str">
        <f si="184" t="shared"/>
        <v>Ben SimmonsDe'Aaron FoxJimmy ButlerMonte MorrisTaurean PrinceCorey BrewerJosh JacksonTrey LylesNikola Jokic</v>
      </c>
      <c r="AJ714">
        <f si="186" t="shared"/>
        <v>0</v>
      </c>
      <c r="AK714">
        <f si="187" t="shared"/>
        <v>0</v>
      </c>
      <c r="AL714">
        <f si="188" t="shared"/>
        <v>0</v>
      </c>
      <c r="AM714">
        <f si="189" t="shared"/>
        <v>0</v>
      </c>
      <c r="AN714">
        <f si="190" t="shared"/>
        <v>0</v>
      </c>
      <c r="AO714">
        <f si="191" t="shared"/>
        <v>0</v>
      </c>
      <c r="AP714">
        <f si="192" t="shared"/>
        <v>0</v>
      </c>
      <c r="AQ714">
        <f si="193" t="shared"/>
        <v>0</v>
      </c>
      <c r="AR714">
        <f si="194" t="shared"/>
        <v>0</v>
      </c>
      <c r="AS714">
        <f si="195" t="shared"/>
        <v>0</v>
      </c>
      <c r="AU714" t="str">
        <f>IFERROR(VLOOKUP(C714,Results!$A$2:$B$240,2,FALSE)+VLOOKUP(D714,Results!$A$2:$B$240,2,FALSE)+VLOOKUP(E714,Results!$A$2:$B$240,2,FALSE)+VLOOKUP(F714,Results!$A$2:$B$240,2,FALSE)+VLOOKUP(G714,Results!$A$2:$B$240,2,FALSE)+VLOOKUP(H714,Results!$A$2:$B$240,2,FALSE)+VLOOKUP(I714,Results!$A$2:$B$240,2,FALSE)+VLOOKUP(J714,Results!$A$2:$B$240,2,FALSE)+VLOOKUP(B714,Results!$A$2:$B$240,2,FALSE)-MIN(VLOOKUP(C714,Results!$A$2:$B$240,2,FALSE),VLOOKUP(D714,Results!$A$2:$B$240,2,FALSE),VLOOKUP(E714,Results!$A$2:$B$240,2,FALSE),VLOOKUP(F714,Results!$A$2:$B$240,2,FALSE),VLOOKUP(G714,Results!$A$2:$B$240,2,FALSE),VLOOKUP(H714,Results!$A$2:$B$240,2,FALSE),VLOOKUP(I714,Results!$A$2:$B$240,2,FALSE),VLOOKUP(J714,Results!$A$2:$B$240,2,FALSE),VLOOKUP(B714,Results!$A$2:$B$240,2,FALSE)),"")</f>
        <v/>
      </c>
    </row>
    <row customHeight="1" ht="18.75" r="715" spans="2:47" x14ac:dyDescent="0.3">
      <c r="B715" t="s">
        <v>166</v>
      </c>
      <c r="C715" t="s">
        <v>171</v>
      </c>
      <c r="D715" t="s">
        <v>173</v>
      </c>
      <c r="E715" t="s">
        <v>146</v>
      </c>
      <c r="F715" t="s">
        <v>150</v>
      </c>
      <c r="G715" t="s">
        <v>105</v>
      </c>
      <c r="H715" t="s">
        <v>181</v>
      </c>
      <c r="I715" t="s">
        <v>152</v>
      </c>
      <c r="J715" t="s">
        <v>188</v>
      </c>
      <c r="K715" t="n">
        <v>13.0</v>
      </c>
      <c r="L715" s="30">
        <f si="182" t="shared"/>
        <v>0</v>
      </c>
      <c r="M715" s="6"/>
      <c r="N715" s="35" t="str">
        <f si="183" t="shared"/>
        <v/>
      </c>
      <c r="O715" s="59">
        <f>(IF(ISNUMBER(MATCH(B715,Sheet4!$K$92:$K$101,0)),1,0)+IF(ISNUMBER(MATCH(C715,Sheet4!$K$92:$K$101,0)),1,0)+IF(ISNUMBER(MATCH(D715,Sheet4!$K$92:$K$101,0)),1,0)+IF(ISNUMBER(MATCH(E715,Sheet4!$K$92:$K$101,0)),1,0)+IF(ISNUMBER(MATCH(F715,Sheet4!$K$92:$K$101,0)),1,0)+IF(ISNUMBER(MATCH(G715,Sheet4!$K$92:$K$101,0)),1,0)+IF(ISNUMBER(MATCH(H715,Sheet4!$K$92:$K$101,0)),1,0)+IF(ISNUMBER(MATCH(I715,Sheet4!$K$92:$K$101,0)),1,0)+IF(ISNUMBER(MATCH(J715,Sheet4!$K$92:$K$101,0)),1,0))
-
(IF(ISNUMBER(MATCH(B715,Sheet4!$F$2:$F$11,0)),1,0)+IF(ISNUMBER(MATCH(C715,Sheet4!$F$2:$F$11,0)),1,0)+IF(ISNUMBER(MATCH(D715,Sheet4!$F$2:$F$11,0)),1,0)+IF(ISNUMBER(MATCH(E715,Sheet4!$F$2:$F$11,0)),1,0)+IF(ISNUMBER(MATCH(F715,Sheet4!$F$2:$F$11,0)),1,0)+IF(ISNUMBER(MATCH(G715,Sheet4!$F$2:$F$11,0)),1,0)+IF(ISNUMBER(MATCH(H715,Sheet4!$F$2:$F$11,0)),1,0)+IF(ISNUMBER(MATCH(I715,Sheet4!$F$2:$F$11,0)),1,0)+IF(ISNUMBER(MATCH(J715,Sheet4!$F$2:$F$11,0)),1,0))</f>
        <v>0</v>
      </c>
      <c r="P715" s="40" t="str">
        <f>IFERROR(INDEX(Sheet4!$G:$G,MATCH(Sheet1!B715,Sheet4!$F:$F,0))+INDEX(Sheet4!$G:$G,MATCH(Sheet1!C715,Sheet4!$F:$F,0))+INDEX(Sheet4!$G:$G,MATCH(Sheet1!D715,Sheet4!$F:$F,0))+INDEX(Sheet4!$G:$G,MATCH(Sheet1!E715,Sheet4!$F:$F,0))+INDEX(Sheet4!$G:$G,MATCH(Sheet1!F715,Sheet4!$F:$F,0))+INDEX(Sheet4!$G:$G,MATCH(Sheet1!G715,Sheet4!$F:$F,0))+INDEX(Sheet4!$G:$G,MATCH(Sheet1!H715,Sheet4!$F:$F,0))+INDEX(Sheet4!$G:$G,MATCH(Sheet1!I715,Sheet4!$F:$F,0))+INDEX(Sheet4!$G:$G,MATCH(Sheet1!J715,Sheet4!$F:$F,0)),"")</f>
        <v/>
      </c>
      <c r="AF715">
        <f si="185" t="shared"/>
        <v>0</v>
      </c>
      <c r="AH715">
        <v>692</v>
      </c>
      <c r="AI715" t="str">
        <f si="184" t="shared"/>
        <v>Ricky RubioIsaiah CanaanDevin BookerJimmy ButlerWill BartonKelly OubreJosh JacksonDerrick FavorsRudy Gobert</v>
      </c>
      <c r="AJ715">
        <f si="186" t="shared"/>
        <v>0</v>
      </c>
      <c r="AK715">
        <f si="187" t="shared"/>
        <v>0</v>
      </c>
      <c r="AL715">
        <f si="188" t="shared"/>
        <v>0</v>
      </c>
      <c r="AM715">
        <f si="189" t="shared"/>
        <v>0</v>
      </c>
      <c r="AN715">
        <f si="190" t="shared"/>
        <v>0</v>
      </c>
      <c r="AO715">
        <f si="191" t="shared"/>
        <v>0</v>
      </c>
      <c r="AP715">
        <f si="192" t="shared"/>
        <v>0</v>
      </c>
      <c r="AQ715">
        <f si="193" t="shared"/>
        <v>0</v>
      </c>
      <c r="AR715">
        <f si="194" t="shared"/>
        <v>0</v>
      </c>
      <c r="AS715">
        <f si="195" t="shared"/>
        <v>0</v>
      </c>
      <c r="AU715" t="str">
        <f>IFERROR(VLOOKUP(C715,Results!$A$2:$B$240,2,FALSE)+VLOOKUP(D715,Results!$A$2:$B$240,2,FALSE)+VLOOKUP(E715,Results!$A$2:$B$240,2,FALSE)+VLOOKUP(F715,Results!$A$2:$B$240,2,FALSE)+VLOOKUP(G715,Results!$A$2:$B$240,2,FALSE)+VLOOKUP(H715,Results!$A$2:$B$240,2,FALSE)+VLOOKUP(I715,Results!$A$2:$B$240,2,FALSE)+VLOOKUP(J715,Results!$A$2:$B$240,2,FALSE)+VLOOKUP(B715,Results!$A$2:$B$240,2,FALSE)-MIN(VLOOKUP(C715,Results!$A$2:$B$240,2,FALSE),VLOOKUP(D715,Results!$A$2:$B$240,2,FALSE),VLOOKUP(E715,Results!$A$2:$B$240,2,FALSE),VLOOKUP(F715,Results!$A$2:$B$240,2,FALSE),VLOOKUP(G715,Results!$A$2:$B$240,2,FALSE),VLOOKUP(H715,Results!$A$2:$B$240,2,FALSE),VLOOKUP(I715,Results!$A$2:$B$240,2,FALSE),VLOOKUP(J715,Results!$A$2:$B$240,2,FALSE),VLOOKUP(B715,Results!$A$2:$B$240,2,FALSE)),"")</f>
        <v/>
      </c>
    </row>
    <row customHeight="1" ht="18.75" r="716" spans="2:47" x14ac:dyDescent="0.3">
      <c r="B716" t="s">
        <v>166</v>
      </c>
      <c r="C716" t="s">
        <v>168</v>
      </c>
      <c r="D716" t="s">
        <v>172</v>
      </c>
      <c r="E716" t="s">
        <v>146</v>
      </c>
      <c r="F716" t="s">
        <v>177</v>
      </c>
      <c r="G716" t="s">
        <v>159</v>
      </c>
      <c r="H716" t="s">
        <v>181</v>
      </c>
      <c r="I716" t="s">
        <v>152</v>
      </c>
      <c r="J716" t="s">
        <v>188</v>
      </c>
      <c r="K716" t="n">
        <v>13.0</v>
      </c>
      <c r="L716" s="30">
        <f si="182" t="shared"/>
        <v>0</v>
      </c>
      <c r="M716" s="6"/>
      <c r="N716" s="35" t="str">
        <f si="183" t="shared"/>
        <v/>
      </c>
      <c r="O716" s="59">
        <f>(IF(ISNUMBER(MATCH(B716,Sheet4!$K$92:$K$101,0)),1,0)+IF(ISNUMBER(MATCH(C716,Sheet4!$K$92:$K$101,0)),1,0)+IF(ISNUMBER(MATCH(D716,Sheet4!$K$92:$K$101,0)),1,0)+IF(ISNUMBER(MATCH(E716,Sheet4!$K$92:$K$101,0)),1,0)+IF(ISNUMBER(MATCH(F716,Sheet4!$K$92:$K$101,0)),1,0)+IF(ISNUMBER(MATCH(G716,Sheet4!$K$92:$K$101,0)),1,0)+IF(ISNUMBER(MATCH(H716,Sheet4!$K$92:$K$101,0)),1,0)+IF(ISNUMBER(MATCH(I716,Sheet4!$K$92:$K$101,0)),1,0)+IF(ISNUMBER(MATCH(J716,Sheet4!$K$92:$K$101,0)),1,0))
-
(IF(ISNUMBER(MATCH(B716,Sheet4!$F$2:$F$11,0)),1,0)+IF(ISNUMBER(MATCH(C716,Sheet4!$F$2:$F$11,0)),1,0)+IF(ISNUMBER(MATCH(D716,Sheet4!$F$2:$F$11,0)),1,0)+IF(ISNUMBER(MATCH(E716,Sheet4!$F$2:$F$11,0)),1,0)+IF(ISNUMBER(MATCH(F716,Sheet4!$F$2:$F$11,0)),1,0)+IF(ISNUMBER(MATCH(G716,Sheet4!$F$2:$F$11,0)),1,0)+IF(ISNUMBER(MATCH(H716,Sheet4!$F$2:$F$11,0)),1,0)+IF(ISNUMBER(MATCH(I716,Sheet4!$F$2:$F$11,0)),1,0)+IF(ISNUMBER(MATCH(J716,Sheet4!$F$2:$F$11,0)),1,0))</f>
        <v>0</v>
      </c>
      <c r="P716" s="40" t="str">
        <f>IFERROR(INDEX(Sheet4!$G:$G,MATCH(Sheet1!B716,Sheet4!$F:$F,0))+INDEX(Sheet4!$G:$G,MATCH(Sheet1!C716,Sheet4!$F:$F,0))+INDEX(Sheet4!$G:$G,MATCH(Sheet1!D716,Sheet4!$F:$F,0))+INDEX(Sheet4!$G:$G,MATCH(Sheet1!E716,Sheet4!$F:$F,0))+INDEX(Sheet4!$G:$G,MATCH(Sheet1!F716,Sheet4!$F:$F,0))+INDEX(Sheet4!$G:$G,MATCH(Sheet1!G716,Sheet4!$F:$F,0))+INDEX(Sheet4!$G:$G,MATCH(Sheet1!H716,Sheet4!$F:$F,0))+INDEX(Sheet4!$G:$G,MATCH(Sheet1!I716,Sheet4!$F:$F,0))+INDEX(Sheet4!$G:$G,MATCH(Sheet1!J716,Sheet4!$F:$F,0)),"")</f>
        <v/>
      </c>
      <c r="AF716">
        <f si="185" t="shared"/>
        <v>0</v>
      </c>
      <c r="AH716">
        <v>693</v>
      </c>
      <c r="AI716" t="str">
        <f si="184" t="shared"/>
        <v>Ben SimmonsIsaiah CanaanJimmy ButlerKyle KorverWill BartonKelly OubreJohn CollinsJosh JacksonRudy Gobert</v>
      </c>
      <c r="AJ716">
        <f si="186" t="shared"/>
        <v>0</v>
      </c>
      <c r="AK716">
        <f si="187" t="shared"/>
        <v>0</v>
      </c>
      <c r="AL716">
        <f si="188" t="shared"/>
        <v>0</v>
      </c>
      <c r="AM716">
        <f si="189" t="shared"/>
        <v>0</v>
      </c>
      <c r="AN716">
        <f si="190" t="shared"/>
        <v>0</v>
      </c>
      <c r="AO716">
        <f si="191" t="shared"/>
        <v>0</v>
      </c>
      <c r="AP716">
        <f si="192" t="shared"/>
        <v>0</v>
      </c>
      <c r="AQ716">
        <f si="193" t="shared"/>
        <v>0</v>
      </c>
      <c r="AR716">
        <f si="194" t="shared"/>
        <v>0</v>
      </c>
      <c r="AS716">
        <f si="195" t="shared"/>
        <v>0</v>
      </c>
      <c r="AU716" t="str">
        <f>IFERROR(VLOOKUP(C716,Results!$A$2:$B$240,2,FALSE)+VLOOKUP(D716,Results!$A$2:$B$240,2,FALSE)+VLOOKUP(E716,Results!$A$2:$B$240,2,FALSE)+VLOOKUP(F716,Results!$A$2:$B$240,2,FALSE)+VLOOKUP(G716,Results!$A$2:$B$240,2,FALSE)+VLOOKUP(H716,Results!$A$2:$B$240,2,FALSE)+VLOOKUP(I716,Results!$A$2:$B$240,2,FALSE)+VLOOKUP(J716,Results!$A$2:$B$240,2,FALSE)+VLOOKUP(B716,Results!$A$2:$B$240,2,FALSE)-MIN(VLOOKUP(C716,Results!$A$2:$B$240,2,FALSE),VLOOKUP(D716,Results!$A$2:$B$240,2,FALSE),VLOOKUP(E716,Results!$A$2:$B$240,2,FALSE),VLOOKUP(F716,Results!$A$2:$B$240,2,FALSE),VLOOKUP(G716,Results!$A$2:$B$240,2,FALSE),VLOOKUP(H716,Results!$A$2:$B$240,2,FALSE),VLOOKUP(I716,Results!$A$2:$B$240,2,FALSE),VLOOKUP(J716,Results!$A$2:$B$240,2,FALSE),VLOOKUP(B716,Results!$A$2:$B$240,2,FALSE)),"")</f>
        <v/>
      </c>
    </row>
    <row customHeight="1" ht="18.75" r="717" spans="2:47" x14ac:dyDescent="0.3">
      <c r="B717" t="s">
        <v>166</v>
      </c>
      <c r="C717" t="s">
        <v>171</v>
      </c>
      <c r="D717" t="s">
        <v>172</v>
      </c>
      <c r="E717" t="s">
        <v>149</v>
      </c>
      <c r="F717" t="s">
        <v>177</v>
      </c>
      <c r="G717" t="s">
        <v>179</v>
      </c>
      <c r="H717" t="s">
        <v>153</v>
      </c>
      <c r="I717" t="s">
        <v>92</v>
      </c>
      <c r="J717" t="s">
        <v>98</v>
      </c>
      <c r="K717" t="n">
        <v>13.0</v>
      </c>
      <c r="L717" s="30">
        <f si="182" t="shared"/>
        <v>0</v>
      </c>
      <c r="M717" s="6"/>
      <c r="N717" s="35" t="str">
        <f si="183" t="shared"/>
        <v/>
      </c>
      <c r="O717" s="59">
        <f>(IF(ISNUMBER(MATCH(B717,Sheet4!$K$92:$K$101,0)),1,0)+IF(ISNUMBER(MATCH(C717,Sheet4!$K$92:$K$101,0)),1,0)+IF(ISNUMBER(MATCH(D717,Sheet4!$K$92:$K$101,0)),1,0)+IF(ISNUMBER(MATCH(E717,Sheet4!$K$92:$K$101,0)),1,0)+IF(ISNUMBER(MATCH(F717,Sheet4!$K$92:$K$101,0)),1,0)+IF(ISNUMBER(MATCH(G717,Sheet4!$K$92:$K$101,0)),1,0)+IF(ISNUMBER(MATCH(H717,Sheet4!$K$92:$K$101,0)),1,0)+IF(ISNUMBER(MATCH(I717,Sheet4!$K$92:$K$101,0)),1,0)+IF(ISNUMBER(MATCH(J717,Sheet4!$K$92:$K$101,0)),1,0))
-
(IF(ISNUMBER(MATCH(B717,Sheet4!$F$2:$F$11,0)),1,0)+IF(ISNUMBER(MATCH(C717,Sheet4!$F$2:$F$11,0)),1,0)+IF(ISNUMBER(MATCH(D717,Sheet4!$F$2:$F$11,0)),1,0)+IF(ISNUMBER(MATCH(E717,Sheet4!$F$2:$F$11,0)),1,0)+IF(ISNUMBER(MATCH(F717,Sheet4!$F$2:$F$11,0)),1,0)+IF(ISNUMBER(MATCH(G717,Sheet4!$F$2:$F$11,0)),1,0)+IF(ISNUMBER(MATCH(H717,Sheet4!$F$2:$F$11,0)),1,0)+IF(ISNUMBER(MATCH(I717,Sheet4!$F$2:$F$11,0)),1,0)+IF(ISNUMBER(MATCH(J717,Sheet4!$F$2:$F$11,0)),1,0))</f>
        <v>0</v>
      </c>
      <c r="P717" s="40" t="str">
        <f>IFERROR(INDEX(Sheet4!$G:$G,MATCH(Sheet1!B717,Sheet4!$F:$F,0))+INDEX(Sheet4!$G:$G,MATCH(Sheet1!C717,Sheet4!$F:$F,0))+INDEX(Sheet4!$G:$G,MATCH(Sheet1!D717,Sheet4!$F:$F,0))+INDEX(Sheet4!$G:$G,MATCH(Sheet1!E717,Sheet4!$F:$F,0))+INDEX(Sheet4!$G:$G,MATCH(Sheet1!F717,Sheet4!$F:$F,0))+INDEX(Sheet4!$G:$G,MATCH(Sheet1!G717,Sheet4!$F:$F,0))+INDEX(Sheet4!$G:$G,MATCH(Sheet1!H717,Sheet4!$F:$F,0))+INDEX(Sheet4!$G:$G,MATCH(Sheet1!I717,Sheet4!$F:$F,0))+INDEX(Sheet4!$G:$G,MATCH(Sheet1!J717,Sheet4!$F:$F,0)),"")</f>
        <v/>
      </c>
      <c r="AF717">
        <f si="185" t="shared"/>
        <v>0</v>
      </c>
      <c r="AH717">
        <v>694</v>
      </c>
      <c r="AI717" t="str">
        <f si="184" t="shared"/>
        <v>Ben SimmonsElie OkoboDevin BookerMonte MorrisKelly OubreLuol DengKenneth FariedJosh JacksonRudy Gobert</v>
      </c>
      <c r="AJ717">
        <f si="186" t="shared"/>
        <v>0</v>
      </c>
      <c r="AK717">
        <f si="187" t="shared"/>
        <v>0</v>
      </c>
      <c r="AL717">
        <f si="188" t="shared"/>
        <v>0</v>
      </c>
      <c r="AM717">
        <f si="189" t="shared"/>
        <v>0</v>
      </c>
      <c r="AN717">
        <f si="190" t="shared"/>
        <v>0</v>
      </c>
      <c r="AO717">
        <f si="191" t="shared"/>
        <v>0</v>
      </c>
      <c r="AP717">
        <f si="192" t="shared"/>
        <v>0</v>
      </c>
      <c r="AQ717">
        <f si="193" t="shared"/>
        <v>0</v>
      </c>
      <c r="AR717">
        <f si="194" t="shared"/>
        <v>0</v>
      </c>
      <c r="AS717">
        <f si="195" t="shared"/>
        <v>0</v>
      </c>
      <c r="AU717" t="str">
        <f>IFERROR(VLOOKUP(C717,Results!$A$2:$B$240,2,FALSE)+VLOOKUP(D717,Results!$A$2:$B$240,2,FALSE)+VLOOKUP(E717,Results!$A$2:$B$240,2,FALSE)+VLOOKUP(F717,Results!$A$2:$B$240,2,FALSE)+VLOOKUP(G717,Results!$A$2:$B$240,2,FALSE)+VLOOKUP(H717,Results!$A$2:$B$240,2,FALSE)+VLOOKUP(I717,Results!$A$2:$B$240,2,FALSE)+VLOOKUP(J717,Results!$A$2:$B$240,2,FALSE)+VLOOKUP(B717,Results!$A$2:$B$240,2,FALSE)-MIN(VLOOKUP(C717,Results!$A$2:$B$240,2,FALSE),VLOOKUP(D717,Results!$A$2:$B$240,2,FALSE),VLOOKUP(E717,Results!$A$2:$B$240,2,FALSE),VLOOKUP(F717,Results!$A$2:$B$240,2,FALSE),VLOOKUP(G717,Results!$A$2:$B$240,2,FALSE),VLOOKUP(H717,Results!$A$2:$B$240,2,FALSE),VLOOKUP(I717,Results!$A$2:$B$240,2,FALSE),VLOOKUP(J717,Results!$A$2:$B$240,2,FALSE),VLOOKUP(B717,Results!$A$2:$B$240,2,FALSE)),"")</f>
        <v/>
      </c>
    </row>
    <row r="718" spans="2:47" x14ac:dyDescent="0.3">
      <c r="B718" t="s">
        <v>95</v>
      </c>
      <c r="C718" t="s">
        <v>171</v>
      </c>
      <c r="D718" t="s">
        <v>172</v>
      </c>
      <c r="E718" t="s">
        <v>146</v>
      </c>
      <c r="F718" t="s">
        <v>177</v>
      </c>
      <c r="G718" t="s">
        <v>178</v>
      </c>
      <c r="H718" t="s">
        <v>153</v>
      </c>
      <c r="I718" t="s">
        <v>92</v>
      </c>
      <c r="J718" t="s">
        <v>98</v>
      </c>
      <c r="K718" t="n">
        <v>13.0</v>
      </c>
      <c r="L718" s="30">
        <f si="182" t="shared"/>
        <v>0</v>
      </c>
      <c r="M718" s="6"/>
      <c r="N718" s="35" t="str">
        <f si="183" t="shared"/>
        <v/>
      </c>
      <c r="O718" s="59">
        <f>(IF(ISNUMBER(MATCH(B718,Sheet4!$K$92:$K$101,0)),1,0)+IF(ISNUMBER(MATCH(C718,Sheet4!$K$92:$K$101,0)),1,0)+IF(ISNUMBER(MATCH(D718,Sheet4!$K$92:$K$101,0)),1,0)+IF(ISNUMBER(MATCH(E718,Sheet4!$K$92:$K$101,0)),1,0)+IF(ISNUMBER(MATCH(F718,Sheet4!$K$92:$K$101,0)),1,0)+IF(ISNUMBER(MATCH(G718,Sheet4!$K$92:$K$101,0)),1,0)+IF(ISNUMBER(MATCH(H718,Sheet4!$K$92:$K$101,0)),1,0)+IF(ISNUMBER(MATCH(I718,Sheet4!$K$92:$K$101,0)),1,0)+IF(ISNUMBER(MATCH(J718,Sheet4!$K$92:$K$101,0)),1,0))
-
(IF(ISNUMBER(MATCH(B718,Sheet4!$F$2:$F$11,0)),1,0)+IF(ISNUMBER(MATCH(C718,Sheet4!$F$2:$F$11,0)),1,0)+IF(ISNUMBER(MATCH(D718,Sheet4!$F$2:$F$11,0)),1,0)+IF(ISNUMBER(MATCH(E718,Sheet4!$F$2:$F$11,0)),1,0)+IF(ISNUMBER(MATCH(F718,Sheet4!$F$2:$F$11,0)),1,0)+IF(ISNUMBER(MATCH(G718,Sheet4!$F$2:$F$11,0)),1,0)+IF(ISNUMBER(MATCH(H718,Sheet4!$F$2:$F$11,0)),1,0)+IF(ISNUMBER(MATCH(I718,Sheet4!$F$2:$F$11,0)),1,0)+IF(ISNUMBER(MATCH(J718,Sheet4!$F$2:$F$11,0)),1,0))</f>
        <v>0</v>
      </c>
      <c r="P718" s="40" t="str">
        <f>IFERROR(INDEX(Sheet4!$G:$G,MATCH(Sheet1!B718,Sheet4!$F:$F,0))+INDEX(Sheet4!$G:$G,MATCH(Sheet1!C718,Sheet4!$F:$F,0))+INDEX(Sheet4!$G:$G,MATCH(Sheet1!D718,Sheet4!$F:$F,0))+INDEX(Sheet4!$G:$G,MATCH(Sheet1!E718,Sheet4!$F:$F,0))+INDEX(Sheet4!$G:$G,MATCH(Sheet1!F718,Sheet4!$F:$F,0))+INDEX(Sheet4!$G:$G,MATCH(Sheet1!G718,Sheet4!$F:$F,0))+INDEX(Sheet4!$G:$G,MATCH(Sheet1!H718,Sheet4!$F:$F,0))+INDEX(Sheet4!$G:$G,MATCH(Sheet1!I718,Sheet4!$F:$F,0))+INDEX(Sheet4!$G:$G,MATCH(Sheet1!J718,Sheet4!$F:$F,0)),"")</f>
        <v/>
      </c>
      <c r="AF718">
        <f si="185" t="shared"/>
        <v>0</v>
      </c>
      <c r="AH718">
        <v>695</v>
      </c>
      <c r="AI718" t="str">
        <f si="184" t="shared"/>
        <v>Ben SimmonsJeremy LinDevin BookerMonte MorrisKelly OubreJoe InglesJohn CollinsTrey LylesKarl-Anthony Towns</v>
      </c>
      <c r="AJ718">
        <f si="186" t="shared"/>
        <v>0</v>
      </c>
      <c r="AK718">
        <f si="187" t="shared"/>
        <v>0</v>
      </c>
      <c r="AL718">
        <f si="188" t="shared"/>
        <v>0</v>
      </c>
      <c r="AM718">
        <f si="189" t="shared"/>
        <v>0</v>
      </c>
      <c r="AN718">
        <f si="190" t="shared"/>
        <v>0</v>
      </c>
      <c r="AO718">
        <f si="191" t="shared"/>
        <v>0</v>
      </c>
      <c r="AP718">
        <f si="192" t="shared"/>
        <v>0</v>
      </c>
      <c r="AQ718">
        <f si="193" t="shared"/>
        <v>0</v>
      </c>
      <c r="AR718">
        <f si="194" t="shared"/>
        <v>0</v>
      </c>
      <c r="AS718">
        <f si="195" t="shared"/>
        <v>0</v>
      </c>
      <c r="AU718" t="str">
        <f>IFERROR(VLOOKUP(C718,Results!$A$2:$B$240,2,FALSE)+VLOOKUP(D718,Results!$A$2:$B$240,2,FALSE)+VLOOKUP(E718,Results!$A$2:$B$240,2,FALSE)+VLOOKUP(F718,Results!$A$2:$B$240,2,FALSE)+VLOOKUP(G718,Results!$A$2:$B$240,2,FALSE)+VLOOKUP(H718,Results!$A$2:$B$240,2,FALSE)+VLOOKUP(I718,Results!$A$2:$B$240,2,FALSE)+VLOOKUP(J718,Results!$A$2:$B$240,2,FALSE)+VLOOKUP(B718,Results!$A$2:$B$240,2,FALSE)-MIN(VLOOKUP(C718,Results!$A$2:$B$240,2,FALSE),VLOOKUP(D718,Results!$A$2:$B$240,2,FALSE),VLOOKUP(E718,Results!$A$2:$B$240,2,FALSE),VLOOKUP(F718,Results!$A$2:$B$240,2,FALSE),VLOOKUP(G718,Results!$A$2:$B$240,2,FALSE),VLOOKUP(H718,Results!$A$2:$B$240,2,FALSE),VLOOKUP(I718,Results!$A$2:$B$240,2,FALSE),VLOOKUP(J718,Results!$A$2:$B$240,2,FALSE),VLOOKUP(B718,Results!$A$2:$B$240,2,FALSE)),"")</f>
        <v/>
      </c>
    </row>
    <row customHeight="1" ht="18.75" r="719" spans="2:47" x14ac:dyDescent="0.3">
      <c r="B719" t="s">
        <v>166</v>
      </c>
      <c r="C719" t="s">
        <v>108</v>
      </c>
      <c r="D719" t="s">
        <v>173</v>
      </c>
      <c r="E719" t="s">
        <v>175</v>
      </c>
      <c r="F719" t="s">
        <v>177</v>
      </c>
      <c r="G719" t="s">
        <v>159</v>
      </c>
      <c r="H719" t="s">
        <v>181</v>
      </c>
      <c r="I719" t="s">
        <v>152</v>
      </c>
      <c r="J719" t="s">
        <v>186</v>
      </c>
      <c r="K719" t="n">
        <v>13.0</v>
      </c>
      <c r="L719" s="30">
        <f si="182" t="shared"/>
        <v>0</v>
      </c>
      <c r="M719" s="6"/>
      <c r="N719" s="35" t="str">
        <f si="183" t="shared"/>
        <v/>
      </c>
      <c r="O719" s="59">
        <f>(IF(ISNUMBER(MATCH(B719,Sheet4!$K$92:$K$101,0)),1,0)+IF(ISNUMBER(MATCH(C719,Sheet4!$K$92:$K$101,0)),1,0)+IF(ISNUMBER(MATCH(D719,Sheet4!$K$92:$K$101,0)),1,0)+IF(ISNUMBER(MATCH(E719,Sheet4!$K$92:$K$101,0)),1,0)+IF(ISNUMBER(MATCH(F719,Sheet4!$K$92:$K$101,0)),1,0)+IF(ISNUMBER(MATCH(G719,Sheet4!$K$92:$K$101,0)),1,0)+IF(ISNUMBER(MATCH(H719,Sheet4!$K$92:$K$101,0)),1,0)+IF(ISNUMBER(MATCH(I719,Sheet4!$K$92:$K$101,0)),1,0)+IF(ISNUMBER(MATCH(J719,Sheet4!$K$92:$K$101,0)),1,0))
-
(IF(ISNUMBER(MATCH(B719,Sheet4!$F$2:$F$11,0)),1,0)+IF(ISNUMBER(MATCH(C719,Sheet4!$F$2:$F$11,0)),1,0)+IF(ISNUMBER(MATCH(D719,Sheet4!$F$2:$F$11,0)),1,0)+IF(ISNUMBER(MATCH(E719,Sheet4!$F$2:$F$11,0)),1,0)+IF(ISNUMBER(MATCH(F719,Sheet4!$F$2:$F$11,0)),1,0)+IF(ISNUMBER(MATCH(G719,Sheet4!$F$2:$F$11,0)),1,0)+IF(ISNUMBER(MATCH(H719,Sheet4!$F$2:$F$11,0)),1,0)+IF(ISNUMBER(MATCH(I719,Sheet4!$F$2:$F$11,0)),1,0)+IF(ISNUMBER(MATCH(J719,Sheet4!$F$2:$F$11,0)),1,0))</f>
        <v>0</v>
      </c>
      <c r="P719" s="40" t="str">
        <f>IFERROR(INDEX(Sheet4!$G:$G,MATCH(Sheet1!B719,Sheet4!$F:$F,0))+INDEX(Sheet4!$G:$G,MATCH(Sheet1!C719,Sheet4!$F:$F,0))+INDEX(Sheet4!$G:$G,MATCH(Sheet1!D719,Sheet4!$F:$F,0))+INDEX(Sheet4!$G:$G,MATCH(Sheet1!E719,Sheet4!$F:$F,0))+INDEX(Sheet4!$G:$G,MATCH(Sheet1!F719,Sheet4!$F:$F,0))+INDEX(Sheet4!$G:$G,MATCH(Sheet1!G719,Sheet4!$F:$F,0))+INDEX(Sheet4!$G:$G,MATCH(Sheet1!H719,Sheet4!$F:$F,0))+INDEX(Sheet4!$G:$G,MATCH(Sheet1!I719,Sheet4!$F:$F,0))+INDEX(Sheet4!$G:$G,MATCH(Sheet1!J719,Sheet4!$F:$F,0)),"")</f>
        <v/>
      </c>
      <c r="AF719">
        <f si="185" t="shared"/>
        <v>0</v>
      </c>
      <c r="AH719">
        <v>696</v>
      </c>
      <c r="AI719" t="str">
        <f si="184" t="shared"/>
        <v>Ben SimmonsRicky RubioDonovan MitchellMonte MorrisJoe InglesGerald GreenMarvin BagleyJosh JacksonRudy Gobert</v>
      </c>
      <c r="AJ719">
        <f si="186" t="shared"/>
        <v>0</v>
      </c>
      <c r="AK719">
        <f si="187" t="shared"/>
        <v>0</v>
      </c>
      <c r="AL719">
        <f si="188" t="shared"/>
        <v>0</v>
      </c>
      <c r="AM719">
        <f si="189" t="shared"/>
        <v>0</v>
      </c>
      <c r="AN719">
        <f si="190" t="shared"/>
        <v>0</v>
      </c>
      <c r="AO719">
        <f si="191" t="shared"/>
        <v>0</v>
      </c>
      <c r="AP719">
        <f si="192" t="shared"/>
        <v>0</v>
      </c>
      <c r="AQ719">
        <f si="193" t="shared"/>
        <v>0</v>
      </c>
      <c r="AR719">
        <f si="194" t="shared"/>
        <v>0</v>
      </c>
      <c r="AS719">
        <f si="195" t="shared"/>
        <v>0</v>
      </c>
      <c r="AU719" t="str">
        <f>IFERROR(VLOOKUP(C719,Results!$A$2:$B$240,2,FALSE)+VLOOKUP(D719,Results!$A$2:$B$240,2,FALSE)+VLOOKUP(E719,Results!$A$2:$B$240,2,FALSE)+VLOOKUP(F719,Results!$A$2:$B$240,2,FALSE)+VLOOKUP(G719,Results!$A$2:$B$240,2,FALSE)+VLOOKUP(H719,Results!$A$2:$B$240,2,FALSE)+VLOOKUP(I719,Results!$A$2:$B$240,2,FALSE)+VLOOKUP(J719,Results!$A$2:$B$240,2,FALSE)+VLOOKUP(B719,Results!$A$2:$B$240,2,FALSE)-MIN(VLOOKUP(C719,Results!$A$2:$B$240,2,FALSE),VLOOKUP(D719,Results!$A$2:$B$240,2,FALSE),VLOOKUP(E719,Results!$A$2:$B$240,2,FALSE),VLOOKUP(F719,Results!$A$2:$B$240,2,FALSE),VLOOKUP(G719,Results!$A$2:$B$240,2,FALSE),VLOOKUP(H719,Results!$A$2:$B$240,2,FALSE),VLOOKUP(I719,Results!$A$2:$B$240,2,FALSE),VLOOKUP(J719,Results!$A$2:$B$240,2,FALSE),VLOOKUP(B719,Results!$A$2:$B$240,2,FALSE)),"")</f>
        <v/>
      </c>
    </row>
    <row r="720" spans="2:47" x14ac:dyDescent="0.3">
      <c r="B720" t="s">
        <v>166</v>
      </c>
      <c r="C720" t="s">
        <v>170</v>
      </c>
      <c r="D720" t="s">
        <v>172</v>
      </c>
      <c r="E720" t="s">
        <v>173</v>
      </c>
      <c r="F720" t="s">
        <v>150</v>
      </c>
      <c r="G720" t="s">
        <v>90</v>
      </c>
      <c r="H720" t="s">
        <v>181</v>
      </c>
      <c r="I720" t="s">
        <v>103</v>
      </c>
      <c r="J720" t="s">
        <v>187</v>
      </c>
      <c r="K720" t="n">
        <v>13.0</v>
      </c>
      <c r="L720" s="30">
        <f si="182" t="shared"/>
        <v>0</v>
      </c>
      <c r="M720" s="6"/>
      <c r="N720" s="35" t="str">
        <f si="183" t="shared"/>
        <v/>
      </c>
      <c r="O720" s="59">
        <f>(IF(ISNUMBER(MATCH(B720,Sheet4!$K$92:$K$101,0)),1,0)+IF(ISNUMBER(MATCH(C720,Sheet4!$K$92:$K$101,0)),1,0)+IF(ISNUMBER(MATCH(D720,Sheet4!$K$92:$K$101,0)),1,0)+IF(ISNUMBER(MATCH(E720,Sheet4!$K$92:$K$101,0)),1,0)+IF(ISNUMBER(MATCH(F720,Sheet4!$K$92:$K$101,0)),1,0)+IF(ISNUMBER(MATCH(G720,Sheet4!$K$92:$K$101,0)),1,0)+IF(ISNUMBER(MATCH(H720,Sheet4!$K$92:$K$101,0)),1,0)+IF(ISNUMBER(MATCH(I720,Sheet4!$K$92:$K$101,0)),1,0)+IF(ISNUMBER(MATCH(J720,Sheet4!$K$92:$K$101,0)),1,0))
-
(IF(ISNUMBER(MATCH(B720,Sheet4!$F$2:$F$11,0)),1,0)+IF(ISNUMBER(MATCH(C720,Sheet4!$F$2:$F$11,0)),1,0)+IF(ISNUMBER(MATCH(D720,Sheet4!$F$2:$F$11,0)),1,0)+IF(ISNUMBER(MATCH(E720,Sheet4!$F$2:$F$11,0)),1,0)+IF(ISNUMBER(MATCH(F720,Sheet4!$F$2:$F$11,0)),1,0)+IF(ISNUMBER(MATCH(G720,Sheet4!$F$2:$F$11,0)),1,0)+IF(ISNUMBER(MATCH(H720,Sheet4!$F$2:$F$11,0)),1,0)+IF(ISNUMBER(MATCH(I720,Sheet4!$F$2:$F$11,0)),1,0)+IF(ISNUMBER(MATCH(J720,Sheet4!$F$2:$F$11,0)),1,0))</f>
        <v>0</v>
      </c>
      <c r="P720" s="40" t="str">
        <f>IFERROR(INDEX(Sheet4!$G:$G,MATCH(Sheet1!B720,Sheet4!$F:$F,0))+INDEX(Sheet4!$G:$G,MATCH(Sheet1!C720,Sheet4!$F:$F,0))+INDEX(Sheet4!$G:$G,MATCH(Sheet1!D720,Sheet4!$F:$F,0))+INDEX(Sheet4!$G:$G,MATCH(Sheet1!E720,Sheet4!$F:$F,0))+INDEX(Sheet4!$G:$G,MATCH(Sheet1!F720,Sheet4!$F:$F,0))+INDEX(Sheet4!$G:$G,MATCH(Sheet1!G720,Sheet4!$F:$F,0))+INDEX(Sheet4!$G:$G,MATCH(Sheet1!H720,Sheet4!$F:$F,0))+INDEX(Sheet4!$G:$G,MATCH(Sheet1!I720,Sheet4!$F:$F,0))+INDEX(Sheet4!$G:$G,MATCH(Sheet1!J720,Sheet4!$F:$F,0)),"")</f>
        <v/>
      </c>
      <c r="AF720">
        <f si="185" t="shared"/>
        <v>0</v>
      </c>
      <c r="AH720">
        <v>697</v>
      </c>
      <c r="AI720" t="str">
        <f si="184" t="shared"/>
        <v>Ben SimmonsRicky RubioMonte MorrisAustin RiversWill BartonGerald GreenKenneth FariedJohn CollinsKarl-Anthony Towns</v>
      </c>
      <c r="AJ720">
        <f si="186" t="shared"/>
        <v>0</v>
      </c>
      <c r="AK720">
        <f si="187" t="shared"/>
        <v>0</v>
      </c>
      <c r="AL720">
        <f si="188" t="shared"/>
        <v>0</v>
      </c>
      <c r="AM720">
        <f si="189" t="shared"/>
        <v>0</v>
      </c>
      <c r="AN720">
        <f si="190" t="shared"/>
        <v>0</v>
      </c>
      <c r="AO720">
        <f si="191" t="shared"/>
        <v>0</v>
      </c>
      <c r="AP720">
        <f si="192" t="shared"/>
        <v>0</v>
      </c>
      <c r="AQ720">
        <f si="193" t="shared"/>
        <v>0</v>
      </c>
      <c r="AR720">
        <f si="194" t="shared"/>
        <v>0</v>
      </c>
      <c r="AS720">
        <f si="195" t="shared"/>
        <v>0</v>
      </c>
      <c r="AU720" t="str">
        <f>IFERROR(VLOOKUP(C720,Results!$A$2:$B$240,2,FALSE)+VLOOKUP(D720,Results!$A$2:$B$240,2,FALSE)+VLOOKUP(E720,Results!$A$2:$B$240,2,FALSE)+VLOOKUP(F720,Results!$A$2:$B$240,2,FALSE)+VLOOKUP(G720,Results!$A$2:$B$240,2,FALSE)+VLOOKUP(H720,Results!$A$2:$B$240,2,FALSE)+VLOOKUP(I720,Results!$A$2:$B$240,2,FALSE)+VLOOKUP(J720,Results!$A$2:$B$240,2,FALSE)+VLOOKUP(B720,Results!$A$2:$B$240,2,FALSE)-MIN(VLOOKUP(C720,Results!$A$2:$B$240,2,FALSE),VLOOKUP(D720,Results!$A$2:$B$240,2,FALSE),VLOOKUP(E720,Results!$A$2:$B$240,2,FALSE),VLOOKUP(F720,Results!$A$2:$B$240,2,FALSE),VLOOKUP(G720,Results!$A$2:$B$240,2,FALSE),VLOOKUP(H720,Results!$A$2:$B$240,2,FALSE),VLOOKUP(I720,Results!$A$2:$B$240,2,FALSE),VLOOKUP(J720,Results!$A$2:$B$240,2,FALSE),VLOOKUP(B720,Results!$A$2:$B$240,2,FALSE)),"")</f>
        <v/>
      </c>
    </row>
    <row r="721" spans="2:47" x14ac:dyDescent="0.3">
      <c r="B721" t="s">
        <v>87</v>
      </c>
      <c r="C721" t="s">
        <v>116</v>
      </c>
      <c r="D721" t="s">
        <v>145</v>
      </c>
      <c r="E721" t="s">
        <v>146</v>
      </c>
      <c r="F721" t="s">
        <v>178</v>
      </c>
      <c r="G721" t="s">
        <v>159</v>
      </c>
      <c r="H721" t="s">
        <v>181</v>
      </c>
      <c r="I721" t="s">
        <v>152</v>
      </c>
      <c r="J721" t="s">
        <v>186</v>
      </c>
      <c r="K721" t="n">
        <v>13.0</v>
      </c>
      <c r="L721" s="30">
        <f si="182" t="shared"/>
        <v>0</v>
      </c>
      <c r="M721" s="6"/>
      <c r="N721" s="35" t="str">
        <f si="183" t="shared"/>
        <v/>
      </c>
      <c r="O721" s="59">
        <f>(IF(ISNUMBER(MATCH(B721,Sheet4!$K$92:$K$101,0)),1,0)+IF(ISNUMBER(MATCH(C721,Sheet4!$K$92:$K$101,0)),1,0)+IF(ISNUMBER(MATCH(D721,Sheet4!$K$92:$K$101,0)),1,0)+IF(ISNUMBER(MATCH(E721,Sheet4!$K$92:$K$101,0)),1,0)+IF(ISNUMBER(MATCH(F721,Sheet4!$K$92:$K$101,0)),1,0)+IF(ISNUMBER(MATCH(G721,Sheet4!$K$92:$K$101,0)),1,0)+IF(ISNUMBER(MATCH(H721,Sheet4!$K$92:$K$101,0)),1,0)+IF(ISNUMBER(MATCH(I721,Sheet4!$K$92:$K$101,0)),1,0)+IF(ISNUMBER(MATCH(J721,Sheet4!$K$92:$K$101,0)),1,0))
-
(IF(ISNUMBER(MATCH(B721,Sheet4!$F$2:$F$11,0)),1,0)+IF(ISNUMBER(MATCH(C721,Sheet4!$F$2:$F$11,0)),1,0)+IF(ISNUMBER(MATCH(D721,Sheet4!$F$2:$F$11,0)),1,0)+IF(ISNUMBER(MATCH(E721,Sheet4!$F$2:$F$11,0)),1,0)+IF(ISNUMBER(MATCH(F721,Sheet4!$F$2:$F$11,0)),1,0)+IF(ISNUMBER(MATCH(G721,Sheet4!$F$2:$F$11,0)),1,0)+IF(ISNUMBER(MATCH(H721,Sheet4!$F$2:$F$11,0)),1,0)+IF(ISNUMBER(MATCH(I721,Sheet4!$F$2:$F$11,0)),1,0)+IF(ISNUMBER(MATCH(J721,Sheet4!$F$2:$F$11,0)),1,0))</f>
        <v>0</v>
      </c>
      <c r="P721" s="40" t="str">
        <f>IFERROR(INDEX(Sheet4!$G:$G,MATCH(Sheet1!B721,Sheet4!$F:$F,0))+INDEX(Sheet4!$G:$G,MATCH(Sheet1!C721,Sheet4!$F:$F,0))+INDEX(Sheet4!$G:$G,MATCH(Sheet1!D721,Sheet4!$F:$F,0))+INDEX(Sheet4!$G:$G,MATCH(Sheet1!E721,Sheet4!$F:$F,0))+INDEX(Sheet4!$G:$G,MATCH(Sheet1!F721,Sheet4!$F:$F,0))+INDEX(Sheet4!$G:$G,MATCH(Sheet1!G721,Sheet4!$F:$F,0))+INDEX(Sheet4!$G:$G,MATCH(Sheet1!H721,Sheet4!$F:$F,0))+INDEX(Sheet4!$G:$G,MATCH(Sheet1!I721,Sheet4!$F:$F,0))+INDEX(Sheet4!$G:$G,MATCH(Sheet1!J721,Sheet4!$F:$F,0)),"")</f>
        <v/>
      </c>
      <c r="AF721">
        <f si="185" t="shared"/>
        <v>0</v>
      </c>
      <c r="AH721">
        <v>698</v>
      </c>
      <c r="AI721" t="str">
        <f si="184" t="shared"/>
        <v>Ben SimmonsTrae YoungJimmy ButlerMonte MorrisKelly OubreDeAndre' BembryPaul MillsapTrey LylesKarl-Anthony Towns</v>
      </c>
      <c r="AJ721">
        <f si="186" t="shared"/>
        <v>0</v>
      </c>
      <c r="AK721">
        <f si="187" t="shared"/>
        <v>0</v>
      </c>
      <c r="AL721">
        <f si="188" t="shared"/>
        <v>0</v>
      </c>
      <c r="AM721">
        <f si="189" t="shared"/>
        <v>0</v>
      </c>
      <c r="AN721">
        <f si="190" t="shared"/>
        <v>0</v>
      </c>
      <c r="AO721">
        <f si="191" t="shared"/>
        <v>0</v>
      </c>
      <c r="AP721">
        <f si="192" t="shared"/>
        <v>0</v>
      </c>
      <c r="AQ721">
        <f si="193" t="shared"/>
        <v>0</v>
      </c>
      <c r="AR721">
        <f si="194" t="shared"/>
        <v>0</v>
      </c>
      <c r="AS721">
        <f si="195" t="shared"/>
        <v>0</v>
      </c>
      <c r="AU721" t="str">
        <f>IFERROR(VLOOKUP(C721,Results!$A$2:$B$240,2,FALSE)+VLOOKUP(D721,Results!$A$2:$B$240,2,FALSE)+VLOOKUP(E721,Results!$A$2:$B$240,2,FALSE)+VLOOKUP(F721,Results!$A$2:$B$240,2,FALSE)+VLOOKUP(G721,Results!$A$2:$B$240,2,FALSE)+VLOOKUP(H721,Results!$A$2:$B$240,2,FALSE)+VLOOKUP(I721,Results!$A$2:$B$240,2,FALSE)+VLOOKUP(J721,Results!$A$2:$B$240,2,FALSE)+VLOOKUP(B721,Results!$A$2:$B$240,2,FALSE)-MIN(VLOOKUP(C721,Results!$A$2:$B$240,2,FALSE),VLOOKUP(D721,Results!$A$2:$B$240,2,FALSE),VLOOKUP(E721,Results!$A$2:$B$240,2,FALSE),VLOOKUP(F721,Results!$A$2:$B$240,2,FALSE),VLOOKUP(G721,Results!$A$2:$B$240,2,FALSE),VLOOKUP(H721,Results!$A$2:$B$240,2,FALSE),VLOOKUP(I721,Results!$A$2:$B$240,2,FALSE),VLOOKUP(J721,Results!$A$2:$B$240,2,FALSE),VLOOKUP(B721,Results!$A$2:$B$240,2,FALSE)),"")</f>
        <v/>
      </c>
    </row>
    <row r="722" spans="2:47" x14ac:dyDescent="0.3">
      <c r="B722" t="s">
        <v>166</v>
      </c>
      <c r="C722" t="s">
        <v>116</v>
      </c>
      <c r="D722" t="s">
        <v>172</v>
      </c>
      <c r="E722" t="s">
        <v>146</v>
      </c>
      <c r="F722" t="s">
        <v>96</v>
      </c>
      <c r="G722" t="s">
        <v>179</v>
      </c>
      <c r="H722" t="s">
        <v>92</v>
      </c>
      <c r="I722" t="s">
        <v>181</v>
      </c>
      <c r="J722" t="s">
        <v>186</v>
      </c>
      <c r="K722" t="n">
        <v>12.0</v>
      </c>
      <c r="L722" s="30">
        <f si="182" t="shared"/>
        <v>0</v>
      </c>
      <c r="M722" s="6"/>
      <c r="N722" s="35" t="str">
        <f si="183" t="shared"/>
        <v/>
      </c>
      <c r="O722" s="59">
        <f>(IF(ISNUMBER(MATCH(B722,Sheet4!$K$92:$K$101,0)),1,0)+IF(ISNUMBER(MATCH(C722,Sheet4!$K$92:$K$101,0)),1,0)+IF(ISNUMBER(MATCH(D722,Sheet4!$K$92:$K$101,0)),1,0)+IF(ISNUMBER(MATCH(E722,Sheet4!$K$92:$K$101,0)),1,0)+IF(ISNUMBER(MATCH(F722,Sheet4!$K$92:$K$101,0)),1,0)+IF(ISNUMBER(MATCH(G722,Sheet4!$K$92:$K$101,0)),1,0)+IF(ISNUMBER(MATCH(H722,Sheet4!$K$92:$K$101,0)),1,0)+IF(ISNUMBER(MATCH(I722,Sheet4!$K$92:$K$101,0)),1,0)+IF(ISNUMBER(MATCH(J722,Sheet4!$K$92:$K$101,0)),1,0))
-
(IF(ISNUMBER(MATCH(B722,Sheet4!$F$2:$F$11,0)),1,0)+IF(ISNUMBER(MATCH(C722,Sheet4!$F$2:$F$11,0)),1,0)+IF(ISNUMBER(MATCH(D722,Sheet4!$F$2:$F$11,0)),1,0)+IF(ISNUMBER(MATCH(E722,Sheet4!$F$2:$F$11,0)),1,0)+IF(ISNUMBER(MATCH(F722,Sheet4!$F$2:$F$11,0)),1,0)+IF(ISNUMBER(MATCH(G722,Sheet4!$F$2:$F$11,0)),1,0)+IF(ISNUMBER(MATCH(H722,Sheet4!$F$2:$F$11,0)),1,0)+IF(ISNUMBER(MATCH(I722,Sheet4!$F$2:$F$11,0)),1,0)+IF(ISNUMBER(MATCH(J722,Sheet4!$F$2:$F$11,0)),1,0))</f>
        <v>0</v>
      </c>
      <c r="P722" s="40" t="str">
        <f>IFERROR(INDEX(Sheet4!$G:$G,MATCH(Sheet1!B722,Sheet4!$F:$F,0))+INDEX(Sheet4!$G:$G,MATCH(Sheet1!C722,Sheet4!$F:$F,0))+INDEX(Sheet4!$G:$G,MATCH(Sheet1!D722,Sheet4!$F:$F,0))+INDEX(Sheet4!$G:$G,MATCH(Sheet1!E722,Sheet4!$F:$F,0))+INDEX(Sheet4!$G:$G,MATCH(Sheet1!F722,Sheet4!$F:$F,0))+INDEX(Sheet4!$G:$G,MATCH(Sheet1!G722,Sheet4!$F:$F,0))+INDEX(Sheet4!$G:$G,MATCH(Sheet1!H722,Sheet4!$F:$F,0))+INDEX(Sheet4!$G:$G,MATCH(Sheet1!I722,Sheet4!$F:$F,0))+INDEX(Sheet4!$G:$G,MATCH(Sheet1!J722,Sheet4!$F:$F,0)),"")</f>
        <v/>
      </c>
      <c r="AF722">
        <f si="185" t="shared"/>
        <v>0</v>
      </c>
      <c r="AH722">
        <v>699</v>
      </c>
      <c r="AI722" t="str">
        <f si="184" t="shared"/>
        <v>Ben SimmonsRicky RubioJames HardenMonte MorrisDeAndre' BembryGerald GreenJosh JacksonPaul MillsapDeandre Ayton</v>
      </c>
      <c r="AJ722">
        <f si="186" t="shared"/>
        <v>0</v>
      </c>
      <c r="AK722">
        <f si="187" t="shared"/>
        <v>0</v>
      </c>
      <c r="AL722">
        <f si="188" t="shared"/>
        <v>0</v>
      </c>
      <c r="AM722">
        <f si="189" t="shared"/>
        <v>0</v>
      </c>
      <c r="AN722">
        <f si="190" t="shared"/>
        <v>0</v>
      </c>
      <c r="AO722">
        <f si="191" t="shared"/>
        <v>0</v>
      </c>
      <c r="AP722">
        <f si="192" t="shared"/>
        <v>0</v>
      </c>
      <c r="AQ722">
        <f si="193" t="shared"/>
        <v>0</v>
      </c>
      <c r="AR722">
        <f si="194" t="shared"/>
        <v>0</v>
      </c>
      <c r="AS722">
        <f si="195" t="shared"/>
        <v>0</v>
      </c>
      <c r="AU722" t="str">
        <f>IFERROR(VLOOKUP(C722,Results!$A$2:$B$240,2,FALSE)+VLOOKUP(D722,Results!$A$2:$B$240,2,FALSE)+VLOOKUP(E722,Results!$A$2:$B$240,2,FALSE)+VLOOKUP(F722,Results!$A$2:$B$240,2,FALSE)+VLOOKUP(G722,Results!$A$2:$B$240,2,FALSE)+VLOOKUP(H722,Results!$A$2:$B$240,2,FALSE)+VLOOKUP(I722,Results!$A$2:$B$240,2,FALSE)+VLOOKUP(J722,Results!$A$2:$B$240,2,FALSE)+VLOOKUP(B722,Results!$A$2:$B$240,2,FALSE)-MIN(VLOOKUP(C722,Results!$A$2:$B$240,2,FALSE),VLOOKUP(D722,Results!$A$2:$B$240,2,FALSE),VLOOKUP(E722,Results!$A$2:$B$240,2,FALSE),VLOOKUP(F722,Results!$A$2:$B$240,2,FALSE),VLOOKUP(G722,Results!$A$2:$B$240,2,FALSE),VLOOKUP(H722,Results!$A$2:$B$240,2,FALSE),VLOOKUP(I722,Results!$A$2:$B$240,2,FALSE),VLOOKUP(J722,Results!$A$2:$B$240,2,FALSE),VLOOKUP(B722,Results!$A$2:$B$240,2,FALSE)),"")</f>
        <v/>
      </c>
    </row>
    <row customHeight="1" ht="18.75" r="723" spans="2:47" x14ac:dyDescent="0.3">
      <c r="B723" t="s">
        <v>166</v>
      </c>
      <c r="C723" t="s">
        <v>171</v>
      </c>
      <c r="D723" t="s">
        <v>172</v>
      </c>
      <c r="E723" t="s">
        <v>146</v>
      </c>
      <c r="F723" t="s">
        <v>150</v>
      </c>
      <c r="G723" t="s">
        <v>177</v>
      </c>
      <c r="H723" t="s">
        <v>93</v>
      </c>
      <c r="I723" t="s">
        <v>103</v>
      </c>
      <c r="J723" t="s">
        <v>98</v>
      </c>
      <c r="K723" t="n">
        <v>12.0</v>
      </c>
      <c r="L723" s="30">
        <f si="182" t="shared"/>
        <v>0</v>
      </c>
      <c r="M723" s="6"/>
      <c r="N723" s="35" t="str">
        <f si="183" t="shared"/>
        <v/>
      </c>
      <c r="O723" s="59">
        <f>(IF(ISNUMBER(MATCH(B723,Sheet4!$K$92:$K$101,0)),1,0)+IF(ISNUMBER(MATCH(C723,Sheet4!$K$92:$K$101,0)),1,0)+IF(ISNUMBER(MATCH(D723,Sheet4!$K$92:$K$101,0)),1,0)+IF(ISNUMBER(MATCH(E723,Sheet4!$K$92:$K$101,0)),1,0)+IF(ISNUMBER(MATCH(F723,Sheet4!$K$92:$K$101,0)),1,0)+IF(ISNUMBER(MATCH(G723,Sheet4!$K$92:$K$101,0)),1,0)+IF(ISNUMBER(MATCH(H723,Sheet4!$K$92:$K$101,0)),1,0)+IF(ISNUMBER(MATCH(I723,Sheet4!$K$92:$K$101,0)),1,0)+IF(ISNUMBER(MATCH(J723,Sheet4!$K$92:$K$101,0)),1,0))
-
(IF(ISNUMBER(MATCH(B723,Sheet4!$F$2:$F$11,0)),1,0)+IF(ISNUMBER(MATCH(C723,Sheet4!$F$2:$F$11,0)),1,0)+IF(ISNUMBER(MATCH(D723,Sheet4!$F$2:$F$11,0)),1,0)+IF(ISNUMBER(MATCH(E723,Sheet4!$F$2:$F$11,0)),1,0)+IF(ISNUMBER(MATCH(F723,Sheet4!$F$2:$F$11,0)),1,0)+IF(ISNUMBER(MATCH(G723,Sheet4!$F$2:$F$11,0)),1,0)+IF(ISNUMBER(MATCH(H723,Sheet4!$F$2:$F$11,0)),1,0)+IF(ISNUMBER(MATCH(I723,Sheet4!$F$2:$F$11,0)),1,0)+IF(ISNUMBER(MATCH(J723,Sheet4!$F$2:$F$11,0)),1,0))</f>
        <v>0</v>
      </c>
      <c r="P723" s="40" t="str">
        <f>IFERROR(INDEX(Sheet4!$G:$G,MATCH(Sheet1!B723,Sheet4!$F:$F,0))+INDEX(Sheet4!$G:$G,MATCH(Sheet1!C723,Sheet4!$F:$F,0))+INDEX(Sheet4!$G:$G,MATCH(Sheet1!D723,Sheet4!$F:$F,0))+INDEX(Sheet4!$G:$G,MATCH(Sheet1!E723,Sheet4!$F:$F,0))+INDEX(Sheet4!$G:$G,MATCH(Sheet1!F723,Sheet4!$F:$F,0))+INDEX(Sheet4!$G:$G,MATCH(Sheet1!G723,Sheet4!$F:$F,0))+INDEX(Sheet4!$G:$G,MATCH(Sheet1!H723,Sheet4!$F:$F,0))+INDEX(Sheet4!$G:$G,MATCH(Sheet1!I723,Sheet4!$F:$F,0))+INDEX(Sheet4!$G:$G,MATCH(Sheet1!J723,Sheet4!$F:$F,0)),"")</f>
        <v/>
      </c>
      <c r="AF723">
        <f si="185" t="shared"/>
        <v>0</v>
      </c>
      <c r="AH723">
        <v>700</v>
      </c>
      <c r="AI723" t="str">
        <f si="184" t="shared"/>
        <v>Ben SimmonsIsaiah CanaanAndrew WigginsMonte MorrisKelly OubreTaurean PrinceKenneth FariedJohn CollinsRudy Gobert</v>
      </c>
      <c r="AJ723">
        <f si="186" t="shared"/>
        <v>0</v>
      </c>
      <c r="AK723">
        <f si="187" t="shared"/>
        <v>0</v>
      </c>
      <c r="AL723">
        <f si="188" t="shared"/>
        <v>0</v>
      </c>
      <c r="AM723">
        <f si="189" t="shared"/>
        <v>0</v>
      </c>
      <c r="AN723">
        <f si="190" t="shared"/>
        <v>0</v>
      </c>
      <c r="AO723">
        <f si="191" t="shared"/>
        <v>0</v>
      </c>
      <c r="AP723">
        <f si="192" t="shared"/>
        <v>0</v>
      </c>
      <c r="AQ723">
        <f si="193" t="shared"/>
        <v>0</v>
      </c>
      <c r="AR723">
        <f si="194" t="shared"/>
        <v>0</v>
      </c>
      <c r="AS723">
        <f si="195" t="shared"/>
        <v>0</v>
      </c>
      <c r="AU723" t="str">
        <f>IFERROR(VLOOKUP(C723,Results!$A$2:$B$240,2,FALSE)+VLOOKUP(D723,Results!$A$2:$B$240,2,FALSE)+VLOOKUP(E723,Results!$A$2:$B$240,2,FALSE)+VLOOKUP(F723,Results!$A$2:$B$240,2,FALSE)+VLOOKUP(G723,Results!$A$2:$B$240,2,FALSE)+VLOOKUP(H723,Results!$A$2:$B$240,2,FALSE)+VLOOKUP(I723,Results!$A$2:$B$240,2,FALSE)+VLOOKUP(J723,Results!$A$2:$B$240,2,FALSE)+VLOOKUP(B723,Results!$A$2:$B$240,2,FALSE)-MIN(VLOOKUP(C723,Results!$A$2:$B$240,2,FALSE),VLOOKUP(D723,Results!$A$2:$B$240,2,FALSE),VLOOKUP(E723,Results!$A$2:$B$240,2,FALSE),VLOOKUP(F723,Results!$A$2:$B$240,2,FALSE),VLOOKUP(G723,Results!$A$2:$B$240,2,FALSE),VLOOKUP(H723,Results!$A$2:$B$240,2,FALSE),VLOOKUP(I723,Results!$A$2:$B$240,2,FALSE),VLOOKUP(J723,Results!$A$2:$B$240,2,FALSE),VLOOKUP(B723,Results!$A$2:$B$240,2,FALSE)),"")</f>
        <v/>
      </c>
    </row>
    <row customHeight="1" ht="18.75" r="724" spans="2:47" x14ac:dyDescent="0.3">
      <c r="B724" t="s">
        <v>108</v>
      </c>
      <c r="C724" t="s">
        <v>171</v>
      </c>
      <c r="D724" t="s">
        <v>172</v>
      </c>
      <c r="E724" t="s">
        <v>146</v>
      </c>
      <c r="F724" t="s">
        <v>177</v>
      </c>
      <c r="G724" t="s">
        <v>96</v>
      </c>
      <c r="H724" t="s">
        <v>153</v>
      </c>
      <c r="I724" t="s">
        <v>93</v>
      </c>
      <c r="J724" t="s">
        <v>186</v>
      </c>
      <c r="K724" t="n">
        <v>12.0</v>
      </c>
      <c r="L724" s="30">
        <f si="182" t="shared"/>
        <v>0</v>
      </c>
      <c r="M724" s="6"/>
      <c r="N724" s="35" t="str">
        <f si="183" t="shared"/>
        <v/>
      </c>
      <c r="O724" s="59">
        <f>(IF(ISNUMBER(MATCH(B724,Sheet4!$K$92:$K$101,0)),1,0)+IF(ISNUMBER(MATCH(C724,Sheet4!$K$92:$K$101,0)),1,0)+IF(ISNUMBER(MATCH(D724,Sheet4!$K$92:$K$101,0)),1,0)+IF(ISNUMBER(MATCH(E724,Sheet4!$K$92:$K$101,0)),1,0)+IF(ISNUMBER(MATCH(F724,Sheet4!$K$92:$K$101,0)),1,0)+IF(ISNUMBER(MATCH(G724,Sheet4!$K$92:$K$101,0)),1,0)+IF(ISNUMBER(MATCH(H724,Sheet4!$K$92:$K$101,0)),1,0)+IF(ISNUMBER(MATCH(I724,Sheet4!$K$92:$K$101,0)),1,0)+IF(ISNUMBER(MATCH(J724,Sheet4!$K$92:$K$101,0)),1,0))
-
(IF(ISNUMBER(MATCH(B724,Sheet4!$F$2:$F$11,0)),1,0)+IF(ISNUMBER(MATCH(C724,Sheet4!$F$2:$F$11,0)),1,0)+IF(ISNUMBER(MATCH(D724,Sheet4!$F$2:$F$11,0)),1,0)+IF(ISNUMBER(MATCH(E724,Sheet4!$F$2:$F$11,0)),1,0)+IF(ISNUMBER(MATCH(F724,Sheet4!$F$2:$F$11,0)),1,0)+IF(ISNUMBER(MATCH(G724,Sheet4!$F$2:$F$11,0)),1,0)+IF(ISNUMBER(MATCH(H724,Sheet4!$F$2:$F$11,0)),1,0)+IF(ISNUMBER(MATCH(I724,Sheet4!$F$2:$F$11,0)),1,0)+IF(ISNUMBER(MATCH(J724,Sheet4!$F$2:$F$11,0)),1,0))</f>
        <v>0</v>
      </c>
      <c r="P724" s="40" t="str">
        <f>IFERROR(INDEX(Sheet4!$G:$G,MATCH(Sheet1!B724,Sheet4!$F:$F,0))+INDEX(Sheet4!$G:$G,MATCH(Sheet1!C724,Sheet4!$F:$F,0))+INDEX(Sheet4!$G:$G,MATCH(Sheet1!D724,Sheet4!$F:$F,0))+INDEX(Sheet4!$G:$G,MATCH(Sheet1!E724,Sheet4!$F:$F,0))+INDEX(Sheet4!$G:$G,MATCH(Sheet1!F724,Sheet4!$F:$F,0))+INDEX(Sheet4!$G:$G,MATCH(Sheet1!G724,Sheet4!$F:$F,0))+INDEX(Sheet4!$G:$G,MATCH(Sheet1!H724,Sheet4!$F:$F,0))+INDEX(Sheet4!$G:$G,MATCH(Sheet1!I724,Sheet4!$F:$F,0))+INDEX(Sheet4!$G:$G,MATCH(Sheet1!J724,Sheet4!$F:$F,0)),"")</f>
        <v/>
      </c>
      <c r="AF724">
        <f si="185" t="shared"/>
        <v>0</v>
      </c>
      <c r="AH724">
        <v>701</v>
      </c>
      <c r="AI724" t="str">
        <f si="184" t="shared"/>
        <v>Ricky RubioLandry ShametJames HardenMonte MorrisKelly OubreJoe InglesKenneth FariedJosh JacksonWillie Cauley-Stein</v>
      </c>
      <c r="AJ724">
        <f si="186" t="shared"/>
        <v>0</v>
      </c>
      <c r="AK724">
        <f si="187" t="shared"/>
        <v>0</v>
      </c>
      <c r="AL724">
        <f si="188" t="shared"/>
        <v>0</v>
      </c>
      <c r="AM724">
        <f si="189" t="shared"/>
        <v>0</v>
      </c>
      <c r="AN724">
        <f si="190" t="shared"/>
        <v>0</v>
      </c>
      <c r="AO724">
        <f si="191" t="shared"/>
        <v>0</v>
      </c>
      <c r="AP724">
        <f si="192" t="shared"/>
        <v>0</v>
      </c>
      <c r="AQ724">
        <f si="193" t="shared"/>
        <v>0</v>
      </c>
      <c r="AR724">
        <f si="194" t="shared"/>
        <v>0</v>
      </c>
      <c r="AS724">
        <f si="195" t="shared"/>
        <v>0</v>
      </c>
      <c r="AU724" t="str">
        <f>IFERROR(VLOOKUP(C724,Results!$A$2:$B$240,2,FALSE)+VLOOKUP(D724,Results!$A$2:$B$240,2,FALSE)+VLOOKUP(E724,Results!$A$2:$B$240,2,FALSE)+VLOOKUP(F724,Results!$A$2:$B$240,2,FALSE)+VLOOKUP(G724,Results!$A$2:$B$240,2,FALSE)+VLOOKUP(H724,Results!$A$2:$B$240,2,FALSE)+VLOOKUP(I724,Results!$A$2:$B$240,2,FALSE)+VLOOKUP(J724,Results!$A$2:$B$240,2,FALSE)+VLOOKUP(B724,Results!$A$2:$B$240,2,FALSE)-MIN(VLOOKUP(C724,Results!$A$2:$B$240,2,FALSE),VLOOKUP(D724,Results!$A$2:$B$240,2,FALSE),VLOOKUP(E724,Results!$A$2:$B$240,2,FALSE),VLOOKUP(F724,Results!$A$2:$B$240,2,FALSE),VLOOKUP(G724,Results!$A$2:$B$240,2,FALSE),VLOOKUP(H724,Results!$A$2:$B$240,2,FALSE),VLOOKUP(I724,Results!$A$2:$B$240,2,FALSE),VLOOKUP(J724,Results!$A$2:$B$240,2,FALSE),VLOOKUP(B724,Results!$A$2:$B$240,2,FALSE)),"")</f>
        <v/>
      </c>
    </row>
    <row customHeight="1" ht="18.75" r="725" spans="2:47" x14ac:dyDescent="0.3">
      <c r="B725" t="s">
        <v>108</v>
      </c>
      <c r="C725" t="s">
        <v>170</v>
      </c>
      <c r="D725" t="s">
        <v>172</v>
      </c>
      <c r="E725" t="s">
        <v>173</v>
      </c>
      <c r="F725" t="s">
        <v>150</v>
      </c>
      <c r="G725" t="s">
        <v>100</v>
      </c>
      <c r="H725" t="s">
        <v>92</v>
      </c>
      <c r="I725" t="s">
        <v>181</v>
      </c>
      <c r="J725" t="s">
        <v>98</v>
      </c>
      <c r="K725" t="n">
        <v>12.0</v>
      </c>
      <c r="L725" s="30">
        <f si="182" t="shared"/>
        <v>0</v>
      </c>
      <c r="M725" s="6"/>
      <c r="N725" s="35" t="str">
        <f si="183" t="shared"/>
        <v/>
      </c>
      <c r="O725" s="59">
        <f>(IF(ISNUMBER(MATCH(B725,Sheet4!$K$92:$K$101,0)),1,0)+IF(ISNUMBER(MATCH(C725,Sheet4!$K$92:$K$101,0)),1,0)+IF(ISNUMBER(MATCH(D725,Sheet4!$K$92:$K$101,0)),1,0)+IF(ISNUMBER(MATCH(E725,Sheet4!$K$92:$K$101,0)),1,0)+IF(ISNUMBER(MATCH(F725,Sheet4!$K$92:$K$101,0)),1,0)+IF(ISNUMBER(MATCH(G725,Sheet4!$K$92:$K$101,0)),1,0)+IF(ISNUMBER(MATCH(H725,Sheet4!$K$92:$K$101,0)),1,0)+IF(ISNUMBER(MATCH(I725,Sheet4!$K$92:$K$101,0)),1,0)+IF(ISNUMBER(MATCH(J725,Sheet4!$K$92:$K$101,0)),1,0))
-
(IF(ISNUMBER(MATCH(B725,Sheet4!$F$2:$F$11,0)),1,0)+IF(ISNUMBER(MATCH(C725,Sheet4!$F$2:$F$11,0)),1,0)+IF(ISNUMBER(MATCH(D725,Sheet4!$F$2:$F$11,0)),1,0)+IF(ISNUMBER(MATCH(E725,Sheet4!$F$2:$F$11,0)),1,0)+IF(ISNUMBER(MATCH(F725,Sheet4!$F$2:$F$11,0)),1,0)+IF(ISNUMBER(MATCH(G725,Sheet4!$F$2:$F$11,0)),1,0)+IF(ISNUMBER(MATCH(H725,Sheet4!$F$2:$F$11,0)),1,0)+IF(ISNUMBER(MATCH(I725,Sheet4!$F$2:$F$11,0)),1,0)+IF(ISNUMBER(MATCH(J725,Sheet4!$F$2:$F$11,0)),1,0))</f>
        <v>0</v>
      </c>
      <c r="P725" s="40" t="str">
        <f>IFERROR(INDEX(Sheet4!$G:$G,MATCH(Sheet1!B725,Sheet4!$F:$F,0))+INDEX(Sheet4!$G:$G,MATCH(Sheet1!C725,Sheet4!$F:$F,0))+INDEX(Sheet4!$G:$G,MATCH(Sheet1!D725,Sheet4!$F:$F,0))+INDEX(Sheet4!$G:$G,MATCH(Sheet1!E725,Sheet4!$F:$F,0))+INDEX(Sheet4!$G:$G,MATCH(Sheet1!F725,Sheet4!$F:$F,0))+INDEX(Sheet4!$G:$G,MATCH(Sheet1!G725,Sheet4!$F:$F,0))+INDEX(Sheet4!$G:$G,MATCH(Sheet1!H725,Sheet4!$F:$F,0))+INDEX(Sheet4!$G:$G,MATCH(Sheet1!I725,Sheet4!$F:$F,0))+INDEX(Sheet4!$G:$G,MATCH(Sheet1!J725,Sheet4!$F:$F,0)),"")</f>
        <v/>
      </c>
      <c r="AF725">
        <f si="185" t="shared"/>
        <v>0</v>
      </c>
      <c r="AH725">
        <v>702</v>
      </c>
      <c r="AI725" t="str">
        <f si="184" t="shared"/>
        <v>Ben SimmonsDe'Aaron FoxJimmy ButlerMonte MorrisMikal BridgesJustin JacksonKenneth FariedJosh JacksonDeandre Ayton</v>
      </c>
      <c r="AJ725">
        <f si="186" t="shared"/>
        <v>0</v>
      </c>
      <c r="AK725">
        <f si="187" t="shared"/>
        <v>0</v>
      </c>
      <c r="AL725">
        <f si="188" t="shared"/>
        <v>0</v>
      </c>
      <c r="AM725">
        <f si="189" t="shared"/>
        <v>0</v>
      </c>
      <c r="AN725">
        <f si="190" t="shared"/>
        <v>0</v>
      </c>
      <c r="AO725">
        <f si="191" t="shared"/>
        <v>0</v>
      </c>
      <c r="AP725">
        <f si="192" t="shared"/>
        <v>0</v>
      </c>
      <c r="AQ725">
        <f si="193" t="shared"/>
        <v>0</v>
      </c>
      <c r="AR725">
        <f si="194" t="shared"/>
        <v>0</v>
      </c>
      <c r="AS725">
        <f si="195" t="shared"/>
        <v>0</v>
      </c>
      <c r="AU725" t="str">
        <f>IFERROR(VLOOKUP(C725,Results!$A$2:$B$240,2,FALSE)+VLOOKUP(D725,Results!$A$2:$B$240,2,FALSE)+VLOOKUP(E725,Results!$A$2:$B$240,2,FALSE)+VLOOKUP(F725,Results!$A$2:$B$240,2,FALSE)+VLOOKUP(G725,Results!$A$2:$B$240,2,FALSE)+VLOOKUP(H725,Results!$A$2:$B$240,2,FALSE)+VLOOKUP(I725,Results!$A$2:$B$240,2,FALSE)+VLOOKUP(J725,Results!$A$2:$B$240,2,FALSE)+VLOOKUP(B725,Results!$A$2:$B$240,2,FALSE)-MIN(VLOOKUP(C725,Results!$A$2:$B$240,2,FALSE),VLOOKUP(D725,Results!$A$2:$B$240,2,FALSE),VLOOKUP(E725,Results!$A$2:$B$240,2,FALSE),VLOOKUP(F725,Results!$A$2:$B$240,2,FALSE),VLOOKUP(G725,Results!$A$2:$B$240,2,FALSE),VLOOKUP(H725,Results!$A$2:$B$240,2,FALSE),VLOOKUP(I725,Results!$A$2:$B$240,2,FALSE),VLOOKUP(J725,Results!$A$2:$B$240,2,FALSE),VLOOKUP(B725,Results!$A$2:$B$240,2,FALSE)),"")</f>
        <v/>
      </c>
    </row>
    <row customHeight="1" ht="18.75" r="726" spans="2:47" x14ac:dyDescent="0.3">
      <c r="B726" t="s">
        <v>87</v>
      </c>
      <c r="C726" t="s">
        <v>95</v>
      </c>
      <c r="D726" t="s">
        <v>173</v>
      </c>
      <c r="E726" t="s">
        <v>146</v>
      </c>
      <c r="F726" t="s">
        <v>90</v>
      </c>
      <c r="G726" t="s">
        <v>159</v>
      </c>
      <c r="H726" t="s">
        <v>92</v>
      </c>
      <c r="I726" t="s">
        <v>181</v>
      </c>
      <c r="J726" t="s">
        <v>186</v>
      </c>
      <c r="K726" t="n">
        <v>12.0</v>
      </c>
      <c r="L726" s="30">
        <f si="182" t="shared"/>
        <v>0</v>
      </c>
      <c r="M726" s="6"/>
      <c r="N726" s="35" t="str">
        <f si="183" t="shared"/>
        <v/>
      </c>
      <c r="O726" s="59">
        <f>(IF(ISNUMBER(MATCH(B726,Sheet4!$K$92:$K$101,0)),1,0)+IF(ISNUMBER(MATCH(C726,Sheet4!$K$92:$K$101,0)),1,0)+IF(ISNUMBER(MATCH(D726,Sheet4!$K$92:$K$101,0)),1,0)+IF(ISNUMBER(MATCH(E726,Sheet4!$K$92:$K$101,0)),1,0)+IF(ISNUMBER(MATCH(F726,Sheet4!$K$92:$K$101,0)),1,0)+IF(ISNUMBER(MATCH(G726,Sheet4!$K$92:$K$101,0)),1,0)+IF(ISNUMBER(MATCH(H726,Sheet4!$K$92:$K$101,0)),1,0)+IF(ISNUMBER(MATCH(I726,Sheet4!$K$92:$K$101,0)),1,0)+IF(ISNUMBER(MATCH(J726,Sheet4!$K$92:$K$101,0)),1,0))
-
(IF(ISNUMBER(MATCH(B726,Sheet4!$F$2:$F$11,0)),1,0)+IF(ISNUMBER(MATCH(C726,Sheet4!$F$2:$F$11,0)),1,0)+IF(ISNUMBER(MATCH(D726,Sheet4!$F$2:$F$11,0)),1,0)+IF(ISNUMBER(MATCH(E726,Sheet4!$F$2:$F$11,0)),1,0)+IF(ISNUMBER(MATCH(F726,Sheet4!$F$2:$F$11,0)),1,0)+IF(ISNUMBER(MATCH(G726,Sheet4!$F$2:$F$11,0)),1,0)+IF(ISNUMBER(MATCH(H726,Sheet4!$F$2:$F$11,0)),1,0)+IF(ISNUMBER(MATCH(I726,Sheet4!$F$2:$F$11,0)),1,0)+IF(ISNUMBER(MATCH(J726,Sheet4!$F$2:$F$11,0)),1,0))</f>
        <v>0</v>
      </c>
      <c r="P726" s="40" t="str">
        <f>IFERROR(INDEX(Sheet4!$G:$G,MATCH(Sheet1!B726,Sheet4!$F:$F,0))+INDEX(Sheet4!$G:$G,MATCH(Sheet1!C726,Sheet4!$F:$F,0))+INDEX(Sheet4!$G:$G,MATCH(Sheet1!D726,Sheet4!$F:$F,0))+INDEX(Sheet4!$G:$G,MATCH(Sheet1!E726,Sheet4!$F:$F,0))+INDEX(Sheet4!$G:$G,MATCH(Sheet1!F726,Sheet4!$F:$F,0))+INDEX(Sheet4!$G:$G,MATCH(Sheet1!G726,Sheet4!$F:$F,0))+INDEX(Sheet4!$G:$G,MATCH(Sheet1!H726,Sheet4!$F:$F,0))+INDEX(Sheet4!$G:$G,MATCH(Sheet1!I726,Sheet4!$F:$F,0))+INDEX(Sheet4!$G:$G,MATCH(Sheet1!J726,Sheet4!$F:$F,0)),"")</f>
        <v/>
      </c>
      <c r="AF726">
        <f si="185" t="shared"/>
        <v>0</v>
      </c>
      <c r="AH726">
        <v>703</v>
      </c>
      <c r="AI726" t="str">
        <f si="184" t="shared"/>
        <v>Ben SimmonsLandry ShametBuddy HieldMonte MorrisWill BartonKelly OubreMarvin BagleyJosh JacksonKarl-Anthony Towns</v>
      </c>
      <c r="AJ726">
        <f si="186" t="shared"/>
        <v>0</v>
      </c>
      <c r="AK726">
        <f si="187" t="shared"/>
        <v>0</v>
      </c>
      <c r="AL726">
        <f si="188" t="shared"/>
        <v>0</v>
      </c>
      <c r="AM726">
        <f si="189" t="shared"/>
        <v>0</v>
      </c>
      <c r="AN726">
        <f si="190" t="shared"/>
        <v>0</v>
      </c>
      <c r="AO726">
        <f si="191" t="shared"/>
        <v>0</v>
      </c>
      <c r="AP726">
        <f si="192" t="shared"/>
        <v>0</v>
      </c>
      <c r="AQ726">
        <f si="193" t="shared"/>
        <v>0</v>
      </c>
      <c r="AR726">
        <f si="194" t="shared"/>
        <v>0</v>
      </c>
      <c r="AS726">
        <f si="195" t="shared"/>
        <v>0</v>
      </c>
      <c r="AU726" t="str">
        <f>IFERROR(VLOOKUP(C726,Results!$A$2:$B$240,2,FALSE)+VLOOKUP(D726,Results!$A$2:$B$240,2,FALSE)+VLOOKUP(E726,Results!$A$2:$B$240,2,FALSE)+VLOOKUP(F726,Results!$A$2:$B$240,2,FALSE)+VLOOKUP(G726,Results!$A$2:$B$240,2,FALSE)+VLOOKUP(H726,Results!$A$2:$B$240,2,FALSE)+VLOOKUP(I726,Results!$A$2:$B$240,2,FALSE)+VLOOKUP(J726,Results!$A$2:$B$240,2,FALSE)+VLOOKUP(B726,Results!$A$2:$B$240,2,FALSE)-MIN(VLOOKUP(C726,Results!$A$2:$B$240,2,FALSE),VLOOKUP(D726,Results!$A$2:$B$240,2,FALSE),VLOOKUP(E726,Results!$A$2:$B$240,2,FALSE),VLOOKUP(F726,Results!$A$2:$B$240,2,FALSE),VLOOKUP(G726,Results!$A$2:$B$240,2,FALSE),VLOOKUP(H726,Results!$A$2:$B$240,2,FALSE),VLOOKUP(I726,Results!$A$2:$B$240,2,FALSE),VLOOKUP(J726,Results!$A$2:$B$240,2,FALSE),VLOOKUP(B726,Results!$A$2:$B$240,2,FALSE)),"")</f>
        <v/>
      </c>
    </row>
    <row customHeight="1" ht="18.75" r="727" spans="2:47" x14ac:dyDescent="0.3">
      <c r="B727" t="s">
        <v>166</v>
      </c>
      <c r="C727" t="s">
        <v>171</v>
      </c>
      <c r="D727" t="s">
        <v>99</v>
      </c>
      <c r="E727" t="s">
        <v>146</v>
      </c>
      <c r="F727" t="s">
        <v>178</v>
      </c>
      <c r="G727" t="s">
        <v>179</v>
      </c>
      <c r="H727" t="s">
        <v>153</v>
      </c>
      <c r="I727" t="s">
        <v>92</v>
      </c>
      <c r="J727" t="s">
        <v>98</v>
      </c>
      <c r="K727" t="n">
        <v>12.0</v>
      </c>
      <c r="L727" s="30">
        <f si="182" t="shared"/>
        <v>0</v>
      </c>
      <c r="M727" s="6"/>
      <c r="N727" s="35" t="str">
        <f si="183" t="shared"/>
        <v/>
      </c>
      <c r="O727" s="59">
        <f>(IF(ISNUMBER(MATCH(B727,Sheet4!$K$92:$K$101,0)),1,0)+IF(ISNUMBER(MATCH(C727,Sheet4!$K$92:$K$101,0)),1,0)+IF(ISNUMBER(MATCH(D727,Sheet4!$K$92:$K$101,0)),1,0)+IF(ISNUMBER(MATCH(E727,Sheet4!$K$92:$K$101,0)),1,0)+IF(ISNUMBER(MATCH(F727,Sheet4!$K$92:$K$101,0)),1,0)+IF(ISNUMBER(MATCH(G727,Sheet4!$K$92:$K$101,0)),1,0)+IF(ISNUMBER(MATCH(H727,Sheet4!$K$92:$K$101,0)),1,0)+IF(ISNUMBER(MATCH(I727,Sheet4!$K$92:$K$101,0)),1,0)+IF(ISNUMBER(MATCH(J727,Sheet4!$K$92:$K$101,0)),1,0))
-
(IF(ISNUMBER(MATCH(B727,Sheet4!$F$2:$F$11,0)),1,0)+IF(ISNUMBER(MATCH(C727,Sheet4!$F$2:$F$11,0)),1,0)+IF(ISNUMBER(MATCH(D727,Sheet4!$F$2:$F$11,0)),1,0)+IF(ISNUMBER(MATCH(E727,Sheet4!$F$2:$F$11,0)),1,0)+IF(ISNUMBER(MATCH(F727,Sheet4!$F$2:$F$11,0)),1,0)+IF(ISNUMBER(MATCH(G727,Sheet4!$F$2:$F$11,0)),1,0)+IF(ISNUMBER(MATCH(H727,Sheet4!$F$2:$F$11,0)),1,0)+IF(ISNUMBER(MATCH(I727,Sheet4!$F$2:$F$11,0)),1,0)+IF(ISNUMBER(MATCH(J727,Sheet4!$F$2:$F$11,0)),1,0))</f>
        <v>0</v>
      </c>
      <c r="P727" s="40" t="str">
        <f>IFERROR(INDEX(Sheet4!$G:$G,MATCH(Sheet1!B727,Sheet4!$F:$F,0))+INDEX(Sheet4!$G:$G,MATCH(Sheet1!C727,Sheet4!$F:$F,0))+INDEX(Sheet4!$G:$G,MATCH(Sheet1!D727,Sheet4!$F:$F,0))+INDEX(Sheet4!$G:$G,MATCH(Sheet1!E727,Sheet4!$F:$F,0))+INDEX(Sheet4!$G:$G,MATCH(Sheet1!F727,Sheet4!$F:$F,0))+INDEX(Sheet4!$G:$G,MATCH(Sheet1!G727,Sheet4!$F:$F,0))+INDEX(Sheet4!$G:$G,MATCH(Sheet1!H727,Sheet4!$F:$F,0))+INDEX(Sheet4!$G:$G,MATCH(Sheet1!I727,Sheet4!$F:$F,0))+INDEX(Sheet4!$G:$G,MATCH(Sheet1!J727,Sheet4!$F:$F,0)),"")</f>
        <v/>
      </c>
      <c r="AF727">
        <f si="185" t="shared"/>
        <v>0</v>
      </c>
      <c r="AH727">
        <v>704</v>
      </c>
      <c r="AI727" t="str">
        <f si="184" t="shared"/>
        <v>Ben SimmonsLandry ShametJimmy ButlerMonte MorrisWill BartonKelly OubreJosh JacksonTaj GibsonKarl-Anthony Towns</v>
      </c>
      <c r="AJ727">
        <f si="186" t="shared"/>
        <v>0</v>
      </c>
      <c r="AK727">
        <f si="187" t="shared"/>
        <v>0</v>
      </c>
      <c r="AL727">
        <f si="188" t="shared"/>
        <v>0</v>
      </c>
      <c r="AM727">
        <f si="189" t="shared"/>
        <v>0</v>
      </c>
      <c r="AN727">
        <f si="190" t="shared"/>
        <v>0</v>
      </c>
      <c r="AO727">
        <f si="191" t="shared"/>
        <v>0</v>
      </c>
      <c r="AP727">
        <f si="192" t="shared"/>
        <v>0</v>
      </c>
      <c r="AQ727">
        <f si="193" t="shared"/>
        <v>0</v>
      </c>
      <c r="AR727">
        <f si="194" t="shared"/>
        <v>0</v>
      </c>
      <c r="AS727">
        <f si="195" t="shared"/>
        <v>0</v>
      </c>
      <c r="AU727" t="str">
        <f>IFERROR(VLOOKUP(C727,Results!$A$2:$B$240,2,FALSE)+VLOOKUP(D727,Results!$A$2:$B$240,2,FALSE)+VLOOKUP(E727,Results!$A$2:$B$240,2,FALSE)+VLOOKUP(F727,Results!$A$2:$B$240,2,FALSE)+VLOOKUP(G727,Results!$A$2:$B$240,2,FALSE)+VLOOKUP(H727,Results!$A$2:$B$240,2,FALSE)+VLOOKUP(I727,Results!$A$2:$B$240,2,FALSE)+VLOOKUP(J727,Results!$A$2:$B$240,2,FALSE)+VLOOKUP(B727,Results!$A$2:$B$240,2,FALSE)-MIN(VLOOKUP(C727,Results!$A$2:$B$240,2,FALSE),VLOOKUP(D727,Results!$A$2:$B$240,2,FALSE),VLOOKUP(E727,Results!$A$2:$B$240,2,FALSE),VLOOKUP(F727,Results!$A$2:$B$240,2,FALSE),VLOOKUP(G727,Results!$A$2:$B$240,2,FALSE),VLOOKUP(H727,Results!$A$2:$B$240,2,FALSE),VLOOKUP(I727,Results!$A$2:$B$240,2,FALSE),VLOOKUP(J727,Results!$A$2:$B$240,2,FALSE),VLOOKUP(B727,Results!$A$2:$B$240,2,FALSE)),"")</f>
        <v/>
      </c>
    </row>
    <row customHeight="1" ht="18.75" r="728" spans="2:47" x14ac:dyDescent="0.3">
      <c r="B728" t="s">
        <v>166</v>
      </c>
      <c r="C728" t="s">
        <v>171</v>
      </c>
      <c r="D728" t="s">
        <v>172</v>
      </c>
      <c r="E728" t="s">
        <v>148</v>
      </c>
      <c r="F728" t="s">
        <v>150</v>
      </c>
      <c r="G728" t="s">
        <v>100</v>
      </c>
      <c r="H728" t="s">
        <v>153</v>
      </c>
      <c r="I728" t="s">
        <v>152</v>
      </c>
      <c r="J728" t="s">
        <v>98</v>
      </c>
      <c r="K728" t="n">
        <v>12.0</v>
      </c>
      <c r="L728" s="30">
        <f ref="L728:L791" si="196" t="shared">AS728</f>
        <v>0</v>
      </c>
      <c r="M728" s="6"/>
      <c r="N728" s="35" t="str">
        <f ref="N728:N791" si="197" t="shared">AU728</f>
        <v/>
      </c>
      <c r="O728" s="59">
        <f>(IF(ISNUMBER(MATCH(B728,Sheet4!$K$92:$K$101,0)),1,0)+IF(ISNUMBER(MATCH(C728,Sheet4!$K$92:$K$101,0)),1,0)+IF(ISNUMBER(MATCH(D728,Sheet4!$K$92:$K$101,0)),1,0)+IF(ISNUMBER(MATCH(E728,Sheet4!$K$92:$K$101,0)),1,0)+IF(ISNUMBER(MATCH(F728,Sheet4!$K$92:$K$101,0)),1,0)+IF(ISNUMBER(MATCH(G728,Sheet4!$K$92:$K$101,0)),1,0)+IF(ISNUMBER(MATCH(H728,Sheet4!$K$92:$K$101,0)),1,0)+IF(ISNUMBER(MATCH(I728,Sheet4!$K$92:$K$101,0)),1,0)+IF(ISNUMBER(MATCH(J728,Sheet4!$K$92:$K$101,0)),1,0))
-
(IF(ISNUMBER(MATCH(B728,Sheet4!$F$2:$F$11,0)),1,0)+IF(ISNUMBER(MATCH(C728,Sheet4!$F$2:$F$11,0)),1,0)+IF(ISNUMBER(MATCH(D728,Sheet4!$F$2:$F$11,0)),1,0)+IF(ISNUMBER(MATCH(E728,Sheet4!$F$2:$F$11,0)),1,0)+IF(ISNUMBER(MATCH(F728,Sheet4!$F$2:$F$11,0)),1,0)+IF(ISNUMBER(MATCH(G728,Sheet4!$F$2:$F$11,0)),1,0)+IF(ISNUMBER(MATCH(H728,Sheet4!$F$2:$F$11,0)),1,0)+IF(ISNUMBER(MATCH(I728,Sheet4!$F$2:$F$11,0)),1,0)+IF(ISNUMBER(MATCH(J728,Sheet4!$F$2:$F$11,0)),1,0))</f>
        <v>0</v>
      </c>
      <c r="P728" s="40" t="str">
        <f>IFERROR(INDEX(Sheet4!$G:$G,MATCH(Sheet1!B728,Sheet4!$F:$F,0))+INDEX(Sheet4!$G:$G,MATCH(Sheet1!C728,Sheet4!$F:$F,0))+INDEX(Sheet4!$G:$G,MATCH(Sheet1!D728,Sheet4!$F:$F,0))+INDEX(Sheet4!$G:$G,MATCH(Sheet1!E728,Sheet4!$F:$F,0))+INDEX(Sheet4!$G:$G,MATCH(Sheet1!F728,Sheet4!$F:$F,0))+INDEX(Sheet4!$G:$G,MATCH(Sheet1!G728,Sheet4!$F:$F,0))+INDEX(Sheet4!$G:$G,MATCH(Sheet1!H728,Sheet4!$F:$F,0))+INDEX(Sheet4!$G:$G,MATCH(Sheet1!I728,Sheet4!$F:$F,0))+INDEX(Sheet4!$G:$G,MATCH(Sheet1!J728,Sheet4!$F:$F,0)),"")</f>
        <v/>
      </c>
      <c r="AF728">
        <f si="185" t="shared"/>
        <v>0</v>
      </c>
      <c r="AH728">
        <v>705</v>
      </c>
      <c r="AI728" t="str">
        <f ref="AI728:AI791" si="198" t="shared">CONCATENATE(B728,C728,D728,E728,F728,G728,H728,I728,J728)</f>
        <v>Jerryd BaylessIsaiah CanaanJames HardenMonte MorrisWill BartonJae CrowderJosh JacksonDerrick FavorsKarl-Anthony Towns</v>
      </c>
      <c r="AJ728">
        <f si="186" t="shared"/>
        <v>0</v>
      </c>
      <c r="AK728">
        <f si="187" t="shared"/>
        <v>0</v>
      </c>
      <c r="AL728">
        <f si="188" t="shared"/>
        <v>0</v>
      </c>
      <c r="AM728">
        <f si="189" t="shared"/>
        <v>0</v>
      </c>
      <c r="AN728">
        <f si="190" t="shared"/>
        <v>0</v>
      </c>
      <c r="AO728">
        <f si="191" t="shared"/>
        <v>0</v>
      </c>
      <c r="AP728">
        <f si="192" t="shared"/>
        <v>0</v>
      </c>
      <c r="AQ728">
        <f si="193" t="shared"/>
        <v>0</v>
      </c>
      <c r="AR728">
        <f si="194" t="shared"/>
        <v>0</v>
      </c>
      <c r="AS728">
        <f si="195" t="shared"/>
        <v>0</v>
      </c>
      <c r="AU728" t="str">
        <f>IFERROR(VLOOKUP(C728,Results!$A$2:$B$240,2,FALSE)+VLOOKUP(D728,Results!$A$2:$B$240,2,FALSE)+VLOOKUP(E728,Results!$A$2:$B$240,2,FALSE)+VLOOKUP(F728,Results!$A$2:$B$240,2,FALSE)+VLOOKUP(G728,Results!$A$2:$B$240,2,FALSE)+VLOOKUP(H728,Results!$A$2:$B$240,2,FALSE)+VLOOKUP(I728,Results!$A$2:$B$240,2,FALSE)+VLOOKUP(J728,Results!$A$2:$B$240,2,FALSE)+VLOOKUP(B728,Results!$A$2:$B$240,2,FALSE)-MIN(VLOOKUP(C728,Results!$A$2:$B$240,2,FALSE),VLOOKUP(D728,Results!$A$2:$B$240,2,FALSE),VLOOKUP(E728,Results!$A$2:$B$240,2,FALSE),VLOOKUP(F728,Results!$A$2:$B$240,2,FALSE),VLOOKUP(G728,Results!$A$2:$B$240,2,FALSE),VLOOKUP(H728,Results!$A$2:$B$240,2,FALSE),VLOOKUP(I728,Results!$A$2:$B$240,2,FALSE),VLOOKUP(J728,Results!$A$2:$B$240,2,FALSE),VLOOKUP(B728,Results!$A$2:$B$240,2,FALSE)),"")</f>
        <v/>
      </c>
    </row>
    <row customHeight="1" ht="18.75" r="729" spans="2:47" x14ac:dyDescent="0.3">
      <c r="B729" t="s">
        <v>166</v>
      </c>
      <c r="C729" t="s">
        <v>171</v>
      </c>
      <c r="D729" t="s">
        <v>172</v>
      </c>
      <c r="E729" t="s">
        <v>146</v>
      </c>
      <c r="F729" t="s">
        <v>178</v>
      </c>
      <c r="G729" t="s">
        <v>90</v>
      </c>
      <c r="H729" t="s">
        <v>92</v>
      </c>
      <c r="I729" t="s">
        <v>152</v>
      </c>
      <c r="J729" t="s">
        <v>186</v>
      </c>
      <c r="K729" t="n">
        <v>12.0</v>
      </c>
      <c r="L729" s="30">
        <f si="196" t="shared"/>
        <v>0</v>
      </c>
      <c r="M729" s="6"/>
      <c r="N729" s="35" t="str">
        <f si="197" t="shared"/>
        <v/>
      </c>
      <c r="O729" s="59">
        <f>(IF(ISNUMBER(MATCH(B729,Sheet4!$K$92:$K$101,0)),1,0)+IF(ISNUMBER(MATCH(C729,Sheet4!$K$92:$K$101,0)),1,0)+IF(ISNUMBER(MATCH(D729,Sheet4!$K$92:$K$101,0)),1,0)+IF(ISNUMBER(MATCH(E729,Sheet4!$K$92:$K$101,0)),1,0)+IF(ISNUMBER(MATCH(F729,Sheet4!$K$92:$K$101,0)),1,0)+IF(ISNUMBER(MATCH(G729,Sheet4!$K$92:$K$101,0)),1,0)+IF(ISNUMBER(MATCH(H729,Sheet4!$K$92:$K$101,0)),1,0)+IF(ISNUMBER(MATCH(I729,Sheet4!$K$92:$K$101,0)),1,0)+IF(ISNUMBER(MATCH(J729,Sheet4!$K$92:$K$101,0)),1,0))
-
(IF(ISNUMBER(MATCH(B729,Sheet4!$F$2:$F$11,0)),1,0)+IF(ISNUMBER(MATCH(C729,Sheet4!$F$2:$F$11,0)),1,0)+IF(ISNUMBER(MATCH(D729,Sheet4!$F$2:$F$11,0)),1,0)+IF(ISNUMBER(MATCH(E729,Sheet4!$F$2:$F$11,0)),1,0)+IF(ISNUMBER(MATCH(F729,Sheet4!$F$2:$F$11,0)),1,0)+IF(ISNUMBER(MATCH(G729,Sheet4!$F$2:$F$11,0)),1,0)+IF(ISNUMBER(MATCH(H729,Sheet4!$F$2:$F$11,0)),1,0)+IF(ISNUMBER(MATCH(I729,Sheet4!$F$2:$F$11,0)),1,0)+IF(ISNUMBER(MATCH(J729,Sheet4!$F$2:$F$11,0)),1,0))</f>
        <v>0</v>
      </c>
      <c r="P729" s="40" t="str">
        <f>IFERROR(INDEX(Sheet4!$G:$G,MATCH(Sheet1!B729,Sheet4!$F:$F,0))+INDEX(Sheet4!$G:$G,MATCH(Sheet1!C729,Sheet4!$F:$F,0))+INDEX(Sheet4!$G:$G,MATCH(Sheet1!D729,Sheet4!$F:$F,0))+INDEX(Sheet4!$G:$G,MATCH(Sheet1!E729,Sheet4!$F:$F,0))+INDEX(Sheet4!$G:$G,MATCH(Sheet1!F729,Sheet4!$F:$F,0))+INDEX(Sheet4!$G:$G,MATCH(Sheet1!G729,Sheet4!$F:$F,0))+INDEX(Sheet4!$G:$G,MATCH(Sheet1!H729,Sheet4!$F:$F,0))+INDEX(Sheet4!$G:$G,MATCH(Sheet1!I729,Sheet4!$F:$F,0))+INDEX(Sheet4!$G:$G,MATCH(Sheet1!J729,Sheet4!$F:$F,0)),"")</f>
        <v/>
      </c>
      <c r="AF729">
        <f ref="AF729:AF792" si="199" t="shared">IF(A729="✓",AF728+1,AF728)</f>
        <v>0</v>
      </c>
      <c r="AH729">
        <v>706</v>
      </c>
      <c r="AI729" t="str">
        <f si="198" t="shared"/>
        <v>Ben SimmonsDe'Aaron FoxMonte MorrisJosh OkogieKelly OubreGerald GreenJohn CollinsJosh JacksonJoel Embiid</v>
      </c>
      <c r="AJ729">
        <f ref="AJ729:AJ792" si="200" t="shared">IF(ISNUMBER(SEARCH(B729,VLOOKUP($AH$20,$AH$24:$AI$2023,2,FALSE))),1,0)</f>
        <v>0</v>
      </c>
      <c r="AK729">
        <f ref="AK729:AK792" si="201" t="shared">IF(ISNUMBER(SEARCH(C729,VLOOKUP($AH$20,$AH$24:$AI$2023,2,FALSE))),1,0)</f>
        <v>0</v>
      </c>
      <c r="AL729">
        <f ref="AL729:AL792" si="202" t="shared">IF(ISNUMBER(SEARCH(D729,VLOOKUP($AH$20,$AH$24:$AI$2023,2,FALSE))),1,0)</f>
        <v>0</v>
      </c>
      <c r="AM729">
        <f ref="AM729:AM792" si="203" t="shared">IF(ISNUMBER(SEARCH(E729,VLOOKUP($AH$20,$AH$24:$AI$2023,2,FALSE))),1,0)</f>
        <v>0</v>
      </c>
      <c r="AN729">
        <f ref="AN729:AN792" si="204" t="shared">IF(ISNUMBER(SEARCH(F729,VLOOKUP($AH$20,$AH$24:$AI$2023,2,FALSE))),1,0)</f>
        <v>0</v>
      </c>
      <c r="AO729">
        <f ref="AO729:AO792" si="205" t="shared">IF(ISNUMBER(SEARCH(G729,VLOOKUP($AH$20,$AH$24:$AI$2023,2,FALSE))),1,0)</f>
        <v>0</v>
      </c>
      <c r="AP729">
        <f ref="AP729:AP792" si="206" t="shared">IF(ISNUMBER(SEARCH(H729,VLOOKUP($AH$20,$AH$24:$AI$2023,2,FALSE))),1,0)</f>
        <v>0</v>
      </c>
      <c r="AQ729">
        <f ref="AQ729:AQ792" si="207" t="shared">IF(ISNUMBER(SEARCH(I729,VLOOKUP($AH$20,$AH$24:$AI$2023,2,FALSE))),1,0)</f>
        <v>0</v>
      </c>
      <c r="AR729">
        <f ref="AR729:AR792" si="208" t="shared">IF(ISNUMBER(SEARCH(J729,VLOOKUP($AH$20,$AH$24:$AI$2023,2,FALSE))),1,0)</f>
        <v>0</v>
      </c>
      <c r="AS729">
        <f ref="AS729:AS792" si="209" t="shared">SUM(AJ729:AR729)</f>
        <v>0</v>
      </c>
      <c r="AU729" t="str">
        <f>IFERROR(VLOOKUP(C729,Results!$A$2:$B$240,2,FALSE)+VLOOKUP(D729,Results!$A$2:$B$240,2,FALSE)+VLOOKUP(E729,Results!$A$2:$B$240,2,FALSE)+VLOOKUP(F729,Results!$A$2:$B$240,2,FALSE)+VLOOKUP(G729,Results!$A$2:$B$240,2,FALSE)+VLOOKUP(H729,Results!$A$2:$B$240,2,FALSE)+VLOOKUP(I729,Results!$A$2:$B$240,2,FALSE)+VLOOKUP(J729,Results!$A$2:$B$240,2,FALSE)+VLOOKUP(B729,Results!$A$2:$B$240,2,FALSE)-MIN(VLOOKUP(C729,Results!$A$2:$B$240,2,FALSE),VLOOKUP(D729,Results!$A$2:$B$240,2,FALSE),VLOOKUP(E729,Results!$A$2:$B$240,2,FALSE),VLOOKUP(F729,Results!$A$2:$B$240,2,FALSE),VLOOKUP(G729,Results!$A$2:$B$240,2,FALSE),VLOOKUP(H729,Results!$A$2:$B$240,2,FALSE),VLOOKUP(I729,Results!$A$2:$B$240,2,FALSE),VLOOKUP(J729,Results!$A$2:$B$240,2,FALSE),VLOOKUP(B729,Results!$A$2:$B$240,2,FALSE)),"")</f>
        <v/>
      </c>
    </row>
    <row customHeight="1" ht="18.75" r="730" spans="2:47" x14ac:dyDescent="0.3">
      <c r="B730" t="s">
        <v>166</v>
      </c>
      <c r="C730" t="s">
        <v>87</v>
      </c>
      <c r="D730" t="s">
        <v>145</v>
      </c>
      <c r="E730" t="s">
        <v>146</v>
      </c>
      <c r="F730" t="s">
        <v>179</v>
      </c>
      <c r="G730" t="s">
        <v>114</v>
      </c>
      <c r="H730" t="s">
        <v>181</v>
      </c>
      <c r="I730" t="s">
        <v>152</v>
      </c>
      <c r="J730" t="s">
        <v>94</v>
      </c>
      <c r="K730" t="n">
        <v>12.0</v>
      </c>
      <c r="L730" s="30">
        <f si="196" t="shared"/>
        <v>0</v>
      </c>
      <c r="M730" s="6"/>
      <c r="N730" s="35" t="str">
        <f si="197" t="shared"/>
        <v/>
      </c>
      <c r="O730" s="59">
        <f>(IF(ISNUMBER(MATCH(B730,Sheet4!$K$92:$K$101,0)),1,0)+IF(ISNUMBER(MATCH(C730,Sheet4!$K$92:$K$101,0)),1,0)+IF(ISNUMBER(MATCH(D730,Sheet4!$K$92:$K$101,0)),1,0)+IF(ISNUMBER(MATCH(E730,Sheet4!$K$92:$K$101,0)),1,0)+IF(ISNUMBER(MATCH(F730,Sheet4!$K$92:$K$101,0)),1,0)+IF(ISNUMBER(MATCH(G730,Sheet4!$K$92:$K$101,0)),1,0)+IF(ISNUMBER(MATCH(H730,Sheet4!$K$92:$K$101,0)),1,0)+IF(ISNUMBER(MATCH(I730,Sheet4!$K$92:$K$101,0)),1,0)+IF(ISNUMBER(MATCH(J730,Sheet4!$K$92:$K$101,0)),1,0))
-
(IF(ISNUMBER(MATCH(B730,Sheet4!$F$2:$F$11,0)),1,0)+IF(ISNUMBER(MATCH(C730,Sheet4!$F$2:$F$11,0)),1,0)+IF(ISNUMBER(MATCH(D730,Sheet4!$F$2:$F$11,0)),1,0)+IF(ISNUMBER(MATCH(E730,Sheet4!$F$2:$F$11,0)),1,0)+IF(ISNUMBER(MATCH(F730,Sheet4!$F$2:$F$11,0)),1,0)+IF(ISNUMBER(MATCH(G730,Sheet4!$F$2:$F$11,0)),1,0)+IF(ISNUMBER(MATCH(H730,Sheet4!$F$2:$F$11,0)),1,0)+IF(ISNUMBER(MATCH(I730,Sheet4!$F$2:$F$11,0)),1,0)+IF(ISNUMBER(MATCH(J730,Sheet4!$F$2:$F$11,0)),1,0))</f>
        <v>0</v>
      </c>
      <c r="P730" s="40" t="str">
        <f>IFERROR(INDEX(Sheet4!$G:$G,MATCH(Sheet1!B730,Sheet4!$F:$F,0))+INDEX(Sheet4!$G:$G,MATCH(Sheet1!C730,Sheet4!$F:$F,0))+INDEX(Sheet4!$G:$G,MATCH(Sheet1!D730,Sheet4!$F:$F,0))+INDEX(Sheet4!$G:$G,MATCH(Sheet1!E730,Sheet4!$F:$F,0))+INDEX(Sheet4!$G:$G,MATCH(Sheet1!F730,Sheet4!$F:$F,0))+INDEX(Sheet4!$G:$G,MATCH(Sheet1!G730,Sheet4!$F:$F,0))+INDEX(Sheet4!$G:$G,MATCH(Sheet1!H730,Sheet4!$F:$F,0))+INDEX(Sheet4!$G:$G,MATCH(Sheet1!I730,Sheet4!$F:$F,0))+INDEX(Sheet4!$G:$G,MATCH(Sheet1!J730,Sheet4!$F:$F,0)),"")</f>
        <v/>
      </c>
      <c r="AF730">
        <f si="199" t="shared"/>
        <v>0</v>
      </c>
      <c r="AH730">
        <v>707</v>
      </c>
      <c r="AI730" t="str">
        <f si="198" t="shared"/>
        <v>De'Aaron FoxIsaiah CanaanJimmy ButlerMonte MorrisWill BartonCorey BrewerKenneth FariedJohn CollinsKarl-Anthony Towns</v>
      </c>
      <c r="AJ730">
        <f si="200" t="shared"/>
        <v>0</v>
      </c>
      <c r="AK730">
        <f si="201" t="shared"/>
        <v>0</v>
      </c>
      <c r="AL730">
        <f si="202" t="shared"/>
        <v>0</v>
      </c>
      <c r="AM730">
        <f si="203" t="shared"/>
        <v>0</v>
      </c>
      <c r="AN730">
        <f si="204" t="shared"/>
        <v>0</v>
      </c>
      <c r="AO730">
        <f si="205" t="shared"/>
        <v>0</v>
      </c>
      <c r="AP730">
        <f si="206" t="shared"/>
        <v>0</v>
      </c>
      <c r="AQ730">
        <f si="207" t="shared"/>
        <v>0</v>
      </c>
      <c r="AR730">
        <f si="208" t="shared"/>
        <v>0</v>
      </c>
      <c r="AS730">
        <f si="209" t="shared"/>
        <v>0</v>
      </c>
      <c r="AU730" t="str">
        <f>IFERROR(VLOOKUP(C730,Results!$A$2:$B$240,2,FALSE)+VLOOKUP(D730,Results!$A$2:$B$240,2,FALSE)+VLOOKUP(E730,Results!$A$2:$B$240,2,FALSE)+VLOOKUP(F730,Results!$A$2:$B$240,2,FALSE)+VLOOKUP(G730,Results!$A$2:$B$240,2,FALSE)+VLOOKUP(H730,Results!$A$2:$B$240,2,FALSE)+VLOOKUP(I730,Results!$A$2:$B$240,2,FALSE)+VLOOKUP(J730,Results!$A$2:$B$240,2,FALSE)+VLOOKUP(B730,Results!$A$2:$B$240,2,FALSE)-MIN(VLOOKUP(C730,Results!$A$2:$B$240,2,FALSE),VLOOKUP(D730,Results!$A$2:$B$240,2,FALSE),VLOOKUP(E730,Results!$A$2:$B$240,2,FALSE),VLOOKUP(F730,Results!$A$2:$B$240,2,FALSE),VLOOKUP(G730,Results!$A$2:$B$240,2,FALSE),VLOOKUP(H730,Results!$A$2:$B$240,2,FALSE),VLOOKUP(I730,Results!$A$2:$B$240,2,FALSE),VLOOKUP(J730,Results!$A$2:$B$240,2,FALSE),VLOOKUP(B730,Results!$A$2:$B$240,2,FALSE)),"")</f>
        <v/>
      </c>
    </row>
    <row customHeight="1" ht="18.75" r="731" spans="2:47" x14ac:dyDescent="0.3">
      <c r="B731" t="s">
        <v>87</v>
      </c>
      <c r="C731" t="s">
        <v>171</v>
      </c>
      <c r="D731" t="s">
        <v>145</v>
      </c>
      <c r="E731" t="s">
        <v>146</v>
      </c>
      <c r="F731" t="s">
        <v>90</v>
      </c>
      <c r="G731" t="s">
        <v>179</v>
      </c>
      <c r="H731" t="s">
        <v>92</v>
      </c>
      <c r="I731" t="s">
        <v>181</v>
      </c>
      <c r="J731" t="s">
        <v>98</v>
      </c>
      <c r="K731" t="n">
        <v>12.0</v>
      </c>
      <c r="L731" s="30">
        <f si="196" t="shared"/>
        <v>0</v>
      </c>
      <c r="M731" s="6"/>
      <c r="N731" s="35" t="str">
        <f si="197" t="shared"/>
        <v/>
      </c>
      <c r="O731" s="59">
        <f>(IF(ISNUMBER(MATCH(B731,Sheet4!$K$92:$K$101,0)),1,0)+IF(ISNUMBER(MATCH(C731,Sheet4!$K$92:$K$101,0)),1,0)+IF(ISNUMBER(MATCH(D731,Sheet4!$K$92:$K$101,0)),1,0)+IF(ISNUMBER(MATCH(E731,Sheet4!$K$92:$K$101,0)),1,0)+IF(ISNUMBER(MATCH(F731,Sheet4!$K$92:$K$101,0)),1,0)+IF(ISNUMBER(MATCH(G731,Sheet4!$K$92:$K$101,0)),1,0)+IF(ISNUMBER(MATCH(H731,Sheet4!$K$92:$K$101,0)),1,0)+IF(ISNUMBER(MATCH(I731,Sheet4!$K$92:$K$101,0)),1,0)+IF(ISNUMBER(MATCH(J731,Sheet4!$K$92:$K$101,0)),1,0))
-
(IF(ISNUMBER(MATCH(B731,Sheet4!$F$2:$F$11,0)),1,0)+IF(ISNUMBER(MATCH(C731,Sheet4!$F$2:$F$11,0)),1,0)+IF(ISNUMBER(MATCH(D731,Sheet4!$F$2:$F$11,0)),1,0)+IF(ISNUMBER(MATCH(E731,Sheet4!$F$2:$F$11,0)),1,0)+IF(ISNUMBER(MATCH(F731,Sheet4!$F$2:$F$11,0)),1,0)+IF(ISNUMBER(MATCH(G731,Sheet4!$F$2:$F$11,0)),1,0)+IF(ISNUMBER(MATCH(H731,Sheet4!$F$2:$F$11,0)),1,0)+IF(ISNUMBER(MATCH(I731,Sheet4!$F$2:$F$11,0)),1,0)+IF(ISNUMBER(MATCH(J731,Sheet4!$F$2:$F$11,0)),1,0))</f>
        <v>0</v>
      </c>
      <c r="P731" s="40" t="str">
        <f>IFERROR(INDEX(Sheet4!$G:$G,MATCH(Sheet1!B731,Sheet4!$F:$F,0))+INDEX(Sheet4!$G:$G,MATCH(Sheet1!C731,Sheet4!$F:$F,0))+INDEX(Sheet4!$G:$G,MATCH(Sheet1!D731,Sheet4!$F:$F,0))+INDEX(Sheet4!$G:$G,MATCH(Sheet1!E731,Sheet4!$F:$F,0))+INDEX(Sheet4!$G:$G,MATCH(Sheet1!F731,Sheet4!$F:$F,0))+INDEX(Sheet4!$G:$G,MATCH(Sheet1!G731,Sheet4!$F:$F,0))+INDEX(Sheet4!$G:$G,MATCH(Sheet1!H731,Sheet4!$F:$F,0))+INDEX(Sheet4!$G:$G,MATCH(Sheet1!I731,Sheet4!$F:$F,0))+INDEX(Sheet4!$G:$G,MATCH(Sheet1!J731,Sheet4!$F:$F,0)),"")</f>
        <v/>
      </c>
      <c r="AF731">
        <f si="199" t="shared"/>
        <v>0</v>
      </c>
      <c r="AH731">
        <v>708</v>
      </c>
      <c r="AI731" t="str">
        <f si="198" t="shared"/>
        <v>De'Aaron FoxElie OkoboJimmy ButlerMonte MorrisKelly OubreGerald GreenKenneth FariedJohn CollinsKarl-Anthony Towns</v>
      </c>
      <c r="AJ731">
        <f si="200" t="shared"/>
        <v>0</v>
      </c>
      <c r="AK731">
        <f si="201" t="shared"/>
        <v>0</v>
      </c>
      <c r="AL731">
        <f si="202" t="shared"/>
        <v>0</v>
      </c>
      <c r="AM731">
        <f si="203" t="shared"/>
        <v>0</v>
      </c>
      <c r="AN731">
        <f si="204" t="shared"/>
        <v>0</v>
      </c>
      <c r="AO731">
        <f si="205" t="shared"/>
        <v>0</v>
      </c>
      <c r="AP731">
        <f si="206" t="shared"/>
        <v>0</v>
      </c>
      <c r="AQ731">
        <f si="207" t="shared"/>
        <v>0</v>
      </c>
      <c r="AR731">
        <f si="208" t="shared"/>
        <v>0</v>
      </c>
      <c r="AS731">
        <f si="209" t="shared"/>
        <v>0</v>
      </c>
      <c r="AU731" t="str">
        <f>IFERROR(VLOOKUP(C731,Results!$A$2:$B$240,2,FALSE)+VLOOKUP(D731,Results!$A$2:$B$240,2,FALSE)+VLOOKUP(E731,Results!$A$2:$B$240,2,FALSE)+VLOOKUP(F731,Results!$A$2:$B$240,2,FALSE)+VLOOKUP(G731,Results!$A$2:$B$240,2,FALSE)+VLOOKUP(H731,Results!$A$2:$B$240,2,FALSE)+VLOOKUP(I731,Results!$A$2:$B$240,2,FALSE)+VLOOKUP(J731,Results!$A$2:$B$240,2,FALSE)+VLOOKUP(B731,Results!$A$2:$B$240,2,FALSE)-MIN(VLOOKUP(C731,Results!$A$2:$B$240,2,FALSE),VLOOKUP(D731,Results!$A$2:$B$240,2,FALSE),VLOOKUP(E731,Results!$A$2:$B$240,2,FALSE),VLOOKUP(F731,Results!$A$2:$B$240,2,FALSE),VLOOKUP(G731,Results!$A$2:$B$240,2,FALSE),VLOOKUP(H731,Results!$A$2:$B$240,2,FALSE),VLOOKUP(I731,Results!$A$2:$B$240,2,FALSE),VLOOKUP(J731,Results!$A$2:$B$240,2,FALSE),VLOOKUP(B731,Results!$A$2:$B$240,2,FALSE)),"")</f>
        <v/>
      </c>
    </row>
    <row customHeight="1" ht="18.75" r="732" spans="2:47" x14ac:dyDescent="0.3">
      <c r="B732" t="s">
        <v>166</v>
      </c>
      <c r="C732" t="s">
        <v>116</v>
      </c>
      <c r="D732" t="s">
        <v>173</v>
      </c>
      <c r="E732" t="s">
        <v>89</v>
      </c>
      <c r="F732" t="s">
        <v>177</v>
      </c>
      <c r="G732" t="s">
        <v>159</v>
      </c>
      <c r="H732" t="s">
        <v>92</v>
      </c>
      <c r="I732" t="s">
        <v>152</v>
      </c>
      <c r="J732" t="s">
        <v>98</v>
      </c>
      <c r="K732" t="n">
        <v>12.0</v>
      </c>
      <c r="L732" s="30">
        <f si="196" t="shared"/>
        <v>0</v>
      </c>
      <c r="M732" s="6"/>
      <c r="N732" s="35" t="str">
        <f si="197" t="shared"/>
        <v/>
      </c>
      <c r="O732" s="59">
        <f>(IF(ISNUMBER(MATCH(B732,Sheet4!$K$92:$K$101,0)),1,0)+IF(ISNUMBER(MATCH(C732,Sheet4!$K$92:$K$101,0)),1,0)+IF(ISNUMBER(MATCH(D732,Sheet4!$K$92:$K$101,0)),1,0)+IF(ISNUMBER(MATCH(E732,Sheet4!$K$92:$K$101,0)),1,0)+IF(ISNUMBER(MATCH(F732,Sheet4!$K$92:$K$101,0)),1,0)+IF(ISNUMBER(MATCH(G732,Sheet4!$K$92:$K$101,0)),1,0)+IF(ISNUMBER(MATCH(H732,Sheet4!$K$92:$K$101,0)),1,0)+IF(ISNUMBER(MATCH(I732,Sheet4!$K$92:$K$101,0)),1,0)+IF(ISNUMBER(MATCH(J732,Sheet4!$K$92:$K$101,0)),1,0))
-
(IF(ISNUMBER(MATCH(B732,Sheet4!$F$2:$F$11,0)),1,0)+IF(ISNUMBER(MATCH(C732,Sheet4!$F$2:$F$11,0)),1,0)+IF(ISNUMBER(MATCH(D732,Sheet4!$F$2:$F$11,0)),1,0)+IF(ISNUMBER(MATCH(E732,Sheet4!$F$2:$F$11,0)),1,0)+IF(ISNUMBER(MATCH(F732,Sheet4!$F$2:$F$11,0)),1,0)+IF(ISNUMBER(MATCH(G732,Sheet4!$F$2:$F$11,0)),1,0)+IF(ISNUMBER(MATCH(H732,Sheet4!$F$2:$F$11,0)),1,0)+IF(ISNUMBER(MATCH(I732,Sheet4!$F$2:$F$11,0)),1,0)+IF(ISNUMBER(MATCH(J732,Sheet4!$F$2:$F$11,0)),1,0))</f>
        <v>0</v>
      </c>
      <c r="P732" s="40" t="str">
        <f>IFERROR(INDEX(Sheet4!$G:$G,MATCH(Sheet1!B732,Sheet4!$F:$F,0))+INDEX(Sheet4!$G:$G,MATCH(Sheet1!C732,Sheet4!$F:$F,0))+INDEX(Sheet4!$G:$G,MATCH(Sheet1!D732,Sheet4!$F:$F,0))+INDEX(Sheet4!$G:$G,MATCH(Sheet1!E732,Sheet4!$F:$F,0))+INDEX(Sheet4!$G:$G,MATCH(Sheet1!F732,Sheet4!$F:$F,0))+INDEX(Sheet4!$G:$G,MATCH(Sheet1!G732,Sheet4!$F:$F,0))+INDEX(Sheet4!$G:$G,MATCH(Sheet1!H732,Sheet4!$F:$F,0))+INDEX(Sheet4!$G:$G,MATCH(Sheet1!I732,Sheet4!$F:$F,0))+INDEX(Sheet4!$G:$G,MATCH(Sheet1!J732,Sheet4!$F:$F,0)),"")</f>
        <v/>
      </c>
      <c r="AF732">
        <f si="199" t="shared"/>
        <v>0</v>
      </c>
      <c r="AH732">
        <v>709</v>
      </c>
      <c r="AI732" t="str">
        <f si="198" t="shared"/>
        <v>Trae YoungIsaiah CanaanJimmy ButlerMonte MorrisWill BartonMikal BridgesKenneth FariedJohn CollinsRudy Gobert</v>
      </c>
      <c r="AJ732">
        <f si="200" t="shared"/>
        <v>0</v>
      </c>
      <c r="AK732">
        <f si="201" t="shared"/>
        <v>0</v>
      </c>
      <c r="AL732">
        <f si="202" t="shared"/>
        <v>0</v>
      </c>
      <c r="AM732">
        <f si="203" t="shared"/>
        <v>0</v>
      </c>
      <c r="AN732">
        <f si="204" t="shared"/>
        <v>0</v>
      </c>
      <c r="AO732">
        <f si="205" t="shared"/>
        <v>0</v>
      </c>
      <c r="AP732">
        <f si="206" t="shared"/>
        <v>0</v>
      </c>
      <c r="AQ732">
        <f si="207" t="shared"/>
        <v>0</v>
      </c>
      <c r="AR732">
        <f si="208" t="shared"/>
        <v>0</v>
      </c>
      <c r="AS732">
        <f si="209" t="shared"/>
        <v>0</v>
      </c>
      <c r="AU732" t="str">
        <f>IFERROR(VLOOKUP(C732,Results!$A$2:$B$240,2,FALSE)+VLOOKUP(D732,Results!$A$2:$B$240,2,FALSE)+VLOOKUP(E732,Results!$A$2:$B$240,2,FALSE)+VLOOKUP(F732,Results!$A$2:$B$240,2,FALSE)+VLOOKUP(G732,Results!$A$2:$B$240,2,FALSE)+VLOOKUP(H732,Results!$A$2:$B$240,2,FALSE)+VLOOKUP(I732,Results!$A$2:$B$240,2,FALSE)+VLOOKUP(J732,Results!$A$2:$B$240,2,FALSE)+VLOOKUP(B732,Results!$A$2:$B$240,2,FALSE)-MIN(VLOOKUP(C732,Results!$A$2:$B$240,2,FALSE),VLOOKUP(D732,Results!$A$2:$B$240,2,FALSE),VLOOKUP(E732,Results!$A$2:$B$240,2,FALSE),VLOOKUP(F732,Results!$A$2:$B$240,2,FALSE),VLOOKUP(G732,Results!$A$2:$B$240,2,FALSE),VLOOKUP(H732,Results!$A$2:$B$240,2,FALSE),VLOOKUP(I732,Results!$A$2:$B$240,2,FALSE),VLOOKUP(J732,Results!$A$2:$B$240,2,FALSE),VLOOKUP(B732,Results!$A$2:$B$240,2,FALSE)),"")</f>
        <v/>
      </c>
    </row>
    <row customHeight="1" ht="18.75" r="733" spans="2:47" x14ac:dyDescent="0.3">
      <c r="B733" t="s">
        <v>116</v>
      </c>
      <c r="C733" t="s">
        <v>170</v>
      </c>
      <c r="D733" t="s">
        <v>145</v>
      </c>
      <c r="E733" t="s">
        <v>172</v>
      </c>
      <c r="F733" t="s">
        <v>177</v>
      </c>
      <c r="G733" t="s">
        <v>179</v>
      </c>
      <c r="H733" t="s">
        <v>181</v>
      </c>
      <c r="I733" t="s">
        <v>152</v>
      </c>
      <c r="J733" t="s">
        <v>98</v>
      </c>
      <c r="K733" t="n">
        <v>12.0</v>
      </c>
      <c r="L733" s="30">
        <f si="196" t="shared"/>
        <v>0</v>
      </c>
      <c r="M733" s="6"/>
      <c r="N733" s="35" t="str">
        <f si="197" t="shared"/>
        <v/>
      </c>
      <c r="O733" s="59">
        <f>(IF(ISNUMBER(MATCH(B733,Sheet4!$K$92:$K$101,0)),1,0)+IF(ISNUMBER(MATCH(C733,Sheet4!$K$92:$K$101,0)),1,0)+IF(ISNUMBER(MATCH(D733,Sheet4!$K$92:$K$101,0)),1,0)+IF(ISNUMBER(MATCH(E733,Sheet4!$K$92:$K$101,0)),1,0)+IF(ISNUMBER(MATCH(F733,Sheet4!$K$92:$K$101,0)),1,0)+IF(ISNUMBER(MATCH(G733,Sheet4!$K$92:$K$101,0)),1,0)+IF(ISNUMBER(MATCH(H733,Sheet4!$K$92:$K$101,0)),1,0)+IF(ISNUMBER(MATCH(I733,Sheet4!$K$92:$K$101,0)),1,0)+IF(ISNUMBER(MATCH(J733,Sheet4!$K$92:$K$101,0)),1,0))
-
(IF(ISNUMBER(MATCH(B733,Sheet4!$F$2:$F$11,0)),1,0)+IF(ISNUMBER(MATCH(C733,Sheet4!$F$2:$F$11,0)),1,0)+IF(ISNUMBER(MATCH(D733,Sheet4!$F$2:$F$11,0)),1,0)+IF(ISNUMBER(MATCH(E733,Sheet4!$F$2:$F$11,0)),1,0)+IF(ISNUMBER(MATCH(F733,Sheet4!$F$2:$F$11,0)),1,0)+IF(ISNUMBER(MATCH(G733,Sheet4!$F$2:$F$11,0)),1,0)+IF(ISNUMBER(MATCH(H733,Sheet4!$F$2:$F$11,0)),1,0)+IF(ISNUMBER(MATCH(I733,Sheet4!$F$2:$F$11,0)),1,0)+IF(ISNUMBER(MATCH(J733,Sheet4!$F$2:$F$11,0)),1,0))</f>
        <v>0</v>
      </c>
      <c r="P733" s="40" t="str">
        <f>IFERROR(INDEX(Sheet4!$G:$G,MATCH(Sheet1!B733,Sheet4!$F:$F,0))+INDEX(Sheet4!$G:$G,MATCH(Sheet1!C733,Sheet4!$F:$F,0))+INDEX(Sheet4!$G:$G,MATCH(Sheet1!D733,Sheet4!$F:$F,0))+INDEX(Sheet4!$G:$G,MATCH(Sheet1!E733,Sheet4!$F:$F,0))+INDEX(Sheet4!$G:$G,MATCH(Sheet1!F733,Sheet4!$F:$F,0))+INDEX(Sheet4!$G:$G,MATCH(Sheet1!G733,Sheet4!$F:$F,0))+INDEX(Sheet4!$G:$G,MATCH(Sheet1!H733,Sheet4!$F:$F,0))+INDEX(Sheet4!$G:$G,MATCH(Sheet1!I733,Sheet4!$F:$F,0))+INDEX(Sheet4!$G:$G,MATCH(Sheet1!J733,Sheet4!$F:$F,0)),"")</f>
        <v/>
      </c>
      <c r="AF733">
        <f si="199" t="shared"/>
        <v>0</v>
      </c>
      <c r="AH733">
        <v>710</v>
      </c>
      <c r="AI733" t="str">
        <f si="198" t="shared"/>
        <v>Ben SimmonsDe'Aaron FoxJimmy ButlerMonte MorrisJoe InglesGerald GreenJohn CollinsMarvin BagleyDeandre Ayton</v>
      </c>
      <c r="AJ733">
        <f si="200" t="shared"/>
        <v>0</v>
      </c>
      <c r="AK733">
        <f si="201" t="shared"/>
        <v>0</v>
      </c>
      <c r="AL733">
        <f si="202" t="shared"/>
        <v>0</v>
      </c>
      <c r="AM733">
        <f si="203" t="shared"/>
        <v>0</v>
      </c>
      <c r="AN733">
        <f si="204" t="shared"/>
        <v>0</v>
      </c>
      <c r="AO733">
        <f si="205" t="shared"/>
        <v>0</v>
      </c>
      <c r="AP733">
        <f si="206" t="shared"/>
        <v>0</v>
      </c>
      <c r="AQ733">
        <f si="207" t="shared"/>
        <v>0</v>
      </c>
      <c r="AR733">
        <f si="208" t="shared"/>
        <v>0</v>
      </c>
      <c r="AS733">
        <f si="209" t="shared"/>
        <v>0</v>
      </c>
      <c r="AU733" t="str">
        <f>IFERROR(VLOOKUP(C733,Results!$A$2:$B$240,2,FALSE)+VLOOKUP(D733,Results!$A$2:$B$240,2,FALSE)+VLOOKUP(E733,Results!$A$2:$B$240,2,FALSE)+VLOOKUP(F733,Results!$A$2:$B$240,2,FALSE)+VLOOKUP(G733,Results!$A$2:$B$240,2,FALSE)+VLOOKUP(H733,Results!$A$2:$B$240,2,FALSE)+VLOOKUP(I733,Results!$A$2:$B$240,2,FALSE)+VLOOKUP(J733,Results!$A$2:$B$240,2,FALSE)+VLOOKUP(B733,Results!$A$2:$B$240,2,FALSE)-MIN(VLOOKUP(C733,Results!$A$2:$B$240,2,FALSE),VLOOKUP(D733,Results!$A$2:$B$240,2,FALSE),VLOOKUP(E733,Results!$A$2:$B$240,2,FALSE),VLOOKUP(F733,Results!$A$2:$B$240,2,FALSE),VLOOKUP(G733,Results!$A$2:$B$240,2,FALSE),VLOOKUP(H733,Results!$A$2:$B$240,2,FALSE),VLOOKUP(I733,Results!$A$2:$B$240,2,FALSE),VLOOKUP(J733,Results!$A$2:$B$240,2,FALSE),VLOOKUP(B733,Results!$A$2:$B$240,2,FALSE)),"")</f>
        <v/>
      </c>
    </row>
    <row customHeight="1" ht="18.75" r="734" spans="2:47" x14ac:dyDescent="0.3">
      <c r="B734" t="s">
        <v>166</v>
      </c>
      <c r="C734" t="s">
        <v>170</v>
      </c>
      <c r="D734" t="s">
        <v>172</v>
      </c>
      <c r="E734" t="s">
        <v>146</v>
      </c>
      <c r="F734" t="s">
        <v>150</v>
      </c>
      <c r="G734" t="s">
        <v>178</v>
      </c>
      <c r="H734" t="s">
        <v>181</v>
      </c>
      <c r="I734" t="s">
        <v>183</v>
      </c>
      <c r="J734" t="s">
        <v>156</v>
      </c>
      <c r="K734" t="n">
        <v>12.0</v>
      </c>
      <c r="L734" s="30">
        <f si="196" t="shared"/>
        <v>0</v>
      </c>
      <c r="M734" s="6"/>
      <c r="N734" s="35" t="str">
        <f si="197" t="shared"/>
        <v/>
      </c>
      <c r="O734" s="59">
        <f>(IF(ISNUMBER(MATCH(B734,Sheet4!$K$92:$K$101,0)),1,0)+IF(ISNUMBER(MATCH(C734,Sheet4!$K$92:$K$101,0)),1,0)+IF(ISNUMBER(MATCH(D734,Sheet4!$K$92:$K$101,0)),1,0)+IF(ISNUMBER(MATCH(E734,Sheet4!$K$92:$K$101,0)),1,0)+IF(ISNUMBER(MATCH(F734,Sheet4!$K$92:$K$101,0)),1,0)+IF(ISNUMBER(MATCH(G734,Sheet4!$K$92:$K$101,0)),1,0)+IF(ISNUMBER(MATCH(H734,Sheet4!$K$92:$K$101,0)),1,0)+IF(ISNUMBER(MATCH(I734,Sheet4!$K$92:$K$101,0)),1,0)+IF(ISNUMBER(MATCH(J734,Sheet4!$K$92:$K$101,0)),1,0))
-
(IF(ISNUMBER(MATCH(B734,Sheet4!$F$2:$F$11,0)),1,0)+IF(ISNUMBER(MATCH(C734,Sheet4!$F$2:$F$11,0)),1,0)+IF(ISNUMBER(MATCH(D734,Sheet4!$F$2:$F$11,0)),1,0)+IF(ISNUMBER(MATCH(E734,Sheet4!$F$2:$F$11,0)),1,0)+IF(ISNUMBER(MATCH(F734,Sheet4!$F$2:$F$11,0)),1,0)+IF(ISNUMBER(MATCH(G734,Sheet4!$F$2:$F$11,0)),1,0)+IF(ISNUMBER(MATCH(H734,Sheet4!$F$2:$F$11,0)),1,0)+IF(ISNUMBER(MATCH(I734,Sheet4!$F$2:$F$11,0)),1,0)+IF(ISNUMBER(MATCH(J734,Sheet4!$F$2:$F$11,0)),1,0))</f>
        <v>0</v>
      </c>
      <c r="P734" s="40" t="str">
        <f>IFERROR(INDEX(Sheet4!$G:$G,MATCH(Sheet1!B734,Sheet4!$F:$F,0))+INDEX(Sheet4!$G:$G,MATCH(Sheet1!C734,Sheet4!$F:$F,0))+INDEX(Sheet4!$G:$G,MATCH(Sheet1!D734,Sheet4!$F:$F,0))+INDEX(Sheet4!$G:$G,MATCH(Sheet1!E734,Sheet4!$F:$F,0))+INDEX(Sheet4!$G:$G,MATCH(Sheet1!F734,Sheet4!$F:$F,0))+INDEX(Sheet4!$G:$G,MATCH(Sheet1!G734,Sheet4!$F:$F,0))+INDEX(Sheet4!$G:$G,MATCH(Sheet1!H734,Sheet4!$F:$F,0))+INDEX(Sheet4!$G:$G,MATCH(Sheet1!I734,Sheet4!$F:$F,0))+INDEX(Sheet4!$G:$G,MATCH(Sheet1!J734,Sheet4!$F:$F,0)),"")</f>
        <v/>
      </c>
      <c r="AF734">
        <f si="199" t="shared"/>
        <v>0</v>
      </c>
      <c r="AH734">
        <v>711</v>
      </c>
      <c r="AI734" t="str">
        <f si="198" t="shared"/>
        <v>Ben SimmonsRicky RubioJimmy ButlerMonte MorrisKelly OubreRoyce O'NealeKenneth FariedJosh JacksonDeandre Ayton</v>
      </c>
      <c r="AJ734">
        <f si="200" t="shared"/>
        <v>0</v>
      </c>
      <c r="AK734">
        <f si="201" t="shared"/>
        <v>0</v>
      </c>
      <c r="AL734">
        <f si="202" t="shared"/>
        <v>0</v>
      </c>
      <c r="AM734">
        <f si="203" t="shared"/>
        <v>0</v>
      </c>
      <c r="AN734">
        <f si="204" t="shared"/>
        <v>0</v>
      </c>
      <c r="AO734">
        <f si="205" t="shared"/>
        <v>0</v>
      </c>
      <c r="AP734">
        <f si="206" t="shared"/>
        <v>0</v>
      </c>
      <c r="AQ734">
        <f si="207" t="shared"/>
        <v>0</v>
      </c>
      <c r="AR734">
        <f si="208" t="shared"/>
        <v>0</v>
      </c>
      <c r="AS734">
        <f si="209" t="shared"/>
        <v>0</v>
      </c>
      <c r="AU734" t="str">
        <f>IFERROR(VLOOKUP(C734,Results!$A$2:$B$240,2,FALSE)+VLOOKUP(D734,Results!$A$2:$B$240,2,FALSE)+VLOOKUP(E734,Results!$A$2:$B$240,2,FALSE)+VLOOKUP(F734,Results!$A$2:$B$240,2,FALSE)+VLOOKUP(G734,Results!$A$2:$B$240,2,FALSE)+VLOOKUP(H734,Results!$A$2:$B$240,2,FALSE)+VLOOKUP(I734,Results!$A$2:$B$240,2,FALSE)+VLOOKUP(J734,Results!$A$2:$B$240,2,FALSE)+VLOOKUP(B734,Results!$A$2:$B$240,2,FALSE)-MIN(VLOOKUP(C734,Results!$A$2:$B$240,2,FALSE),VLOOKUP(D734,Results!$A$2:$B$240,2,FALSE),VLOOKUP(E734,Results!$A$2:$B$240,2,FALSE),VLOOKUP(F734,Results!$A$2:$B$240,2,FALSE),VLOOKUP(G734,Results!$A$2:$B$240,2,FALSE),VLOOKUP(H734,Results!$A$2:$B$240,2,FALSE),VLOOKUP(I734,Results!$A$2:$B$240,2,FALSE),VLOOKUP(J734,Results!$A$2:$B$240,2,FALSE),VLOOKUP(B734,Results!$A$2:$B$240,2,FALSE)),"")</f>
        <v/>
      </c>
    </row>
    <row customHeight="1" ht="18.75" r="735" spans="2:47" x14ac:dyDescent="0.3">
      <c r="B735" t="s">
        <v>166</v>
      </c>
      <c r="C735" t="s">
        <v>170</v>
      </c>
      <c r="D735" t="s">
        <v>172</v>
      </c>
      <c r="E735" t="s">
        <v>173</v>
      </c>
      <c r="F735" t="s">
        <v>90</v>
      </c>
      <c r="G735" t="s">
        <v>179</v>
      </c>
      <c r="H735" t="s">
        <v>181</v>
      </c>
      <c r="I735" t="s">
        <v>183</v>
      </c>
      <c r="J735" t="s">
        <v>186</v>
      </c>
      <c r="K735" t="n">
        <v>12.0</v>
      </c>
      <c r="L735" s="30">
        <f si="196" t="shared"/>
        <v>0</v>
      </c>
      <c r="M735" s="6"/>
      <c r="N735" s="35" t="str">
        <f si="197" t="shared"/>
        <v/>
      </c>
      <c r="O735" s="59">
        <f>(IF(ISNUMBER(MATCH(B735,Sheet4!$K$92:$K$101,0)),1,0)+IF(ISNUMBER(MATCH(C735,Sheet4!$K$92:$K$101,0)),1,0)+IF(ISNUMBER(MATCH(D735,Sheet4!$K$92:$K$101,0)),1,0)+IF(ISNUMBER(MATCH(E735,Sheet4!$K$92:$K$101,0)),1,0)+IF(ISNUMBER(MATCH(F735,Sheet4!$K$92:$K$101,0)),1,0)+IF(ISNUMBER(MATCH(G735,Sheet4!$K$92:$K$101,0)),1,0)+IF(ISNUMBER(MATCH(H735,Sheet4!$K$92:$K$101,0)),1,0)+IF(ISNUMBER(MATCH(I735,Sheet4!$K$92:$K$101,0)),1,0)+IF(ISNUMBER(MATCH(J735,Sheet4!$K$92:$K$101,0)),1,0))
-
(IF(ISNUMBER(MATCH(B735,Sheet4!$F$2:$F$11,0)),1,0)+IF(ISNUMBER(MATCH(C735,Sheet4!$F$2:$F$11,0)),1,0)+IF(ISNUMBER(MATCH(D735,Sheet4!$F$2:$F$11,0)),1,0)+IF(ISNUMBER(MATCH(E735,Sheet4!$F$2:$F$11,0)),1,0)+IF(ISNUMBER(MATCH(F735,Sheet4!$F$2:$F$11,0)),1,0)+IF(ISNUMBER(MATCH(G735,Sheet4!$F$2:$F$11,0)),1,0)+IF(ISNUMBER(MATCH(H735,Sheet4!$F$2:$F$11,0)),1,0)+IF(ISNUMBER(MATCH(I735,Sheet4!$F$2:$F$11,0)),1,0)+IF(ISNUMBER(MATCH(J735,Sheet4!$F$2:$F$11,0)),1,0))</f>
        <v>0</v>
      </c>
      <c r="P735" s="40" t="str">
        <f>IFERROR(INDEX(Sheet4!$G:$G,MATCH(Sheet1!B735,Sheet4!$F:$F,0))+INDEX(Sheet4!$G:$G,MATCH(Sheet1!C735,Sheet4!$F:$F,0))+INDEX(Sheet4!$G:$G,MATCH(Sheet1!D735,Sheet4!$F:$F,0))+INDEX(Sheet4!$G:$G,MATCH(Sheet1!E735,Sheet4!$F:$F,0))+INDEX(Sheet4!$G:$G,MATCH(Sheet1!F735,Sheet4!$F:$F,0))+INDEX(Sheet4!$G:$G,MATCH(Sheet1!G735,Sheet4!$F:$F,0))+INDEX(Sheet4!$G:$G,MATCH(Sheet1!H735,Sheet4!$F:$F,0))+INDEX(Sheet4!$G:$G,MATCH(Sheet1!I735,Sheet4!$F:$F,0))+INDEX(Sheet4!$G:$G,MATCH(Sheet1!J735,Sheet4!$F:$F,0)),"")</f>
        <v/>
      </c>
      <c r="AF735">
        <f si="199" t="shared"/>
        <v>0</v>
      </c>
      <c r="AH735">
        <v>712</v>
      </c>
      <c r="AI735" t="str">
        <f si="198" t="shared"/>
        <v>Ben SimmonsJeremy LinJames HardenMonte MorrisMikal BridgesGerald GreenJohn CollinsPaul MillsapDeandre Ayton</v>
      </c>
      <c r="AJ735">
        <f si="200" t="shared"/>
        <v>0</v>
      </c>
      <c r="AK735">
        <f si="201" t="shared"/>
        <v>0</v>
      </c>
      <c r="AL735">
        <f si="202" t="shared"/>
        <v>0</v>
      </c>
      <c r="AM735">
        <f si="203" t="shared"/>
        <v>0</v>
      </c>
      <c r="AN735">
        <f si="204" t="shared"/>
        <v>0</v>
      </c>
      <c r="AO735">
        <f si="205" t="shared"/>
        <v>0</v>
      </c>
      <c r="AP735">
        <f si="206" t="shared"/>
        <v>0</v>
      </c>
      <c r="AQ735">
        <f si="207" t="shared"/>
        <v>0</v>
      </c>
      <c r="AR735">
        <f si="208" t="shared"/>
        <v>0</v>
      </c>
      <c r="AS735">
        <f si="209" t="shared"/>
        <v>0</v>
      </c>
      <c r="AU735" t="str">
        <f>IFERROR(VLOOKUP(C735,Results!$A$2:$B$240,2,FALSE)+VLOOKUP(D735,Results!$A$2:$B$240,2,FALSE)+VLOOKUP(E735,Results!$A$2:$B$240,2,FALSE)+VLOOKUP(F735,Results!$A$2:$B$240,2,FALSE)+VLOOKUP(G735,Results!$A$2:$B$240,2,FALSE)+VLOOKUP(H735,Results!$A$2:$B$240,2,FALSE)+VLOOKUP(I735,Results!$A$2:$B$240,2,FALSE)+VLOOKUP(J735,Results!$A$2:$B$240,2,FALSE)+VLOOKUP(B735,Results!$A$2:$B$240,2,FALSE)-MIN(VLOOKUP(C735,Results!$A$2:$B$240,2,FALSE),VLOOKUP(D735,Results!$A$2:$B$240,2,FALSE),VLOOKUP(E735,Results!$A$2:$B$240,2,FALSE),VLOOKUP(F735,Results!$A$2:$B$240,2,FALSE),VLOOKUP(G735,Results!$A$2:$B$240,2,FALSE),VLOOKUP(H735,Results!$A$2:$B$240,2,FALSE),VLOOKUP(I735,Results!$A$2:$B$240,2,FALSE),VLOOKUP(J735,Results!$A$2:$B$240,2,FALSE),VLOOKUP(B735,Results!$A$2:$B$240,2,FALSE)),"")</f>
        <v/>
      </c>
    </row>
    <row customHeight="1" ht="18.75" r="736" spans="2:47" x14ac:dyDescent="0.3">
      <c r="B736" t="s">
        <v>166</v>
      </c>
      <c r="C736" t="s">
        <v>108</v>
      </c>
      <c r="D736" t="s">
        <v>172</v>
      </c>
      <c r="E736" t="s">
        <v>146</v>
      </c>
      <c r="F736" t="s">
        <v>177</v>
      </c>
      <c r="G736" t="s">
        <v>100</v>
      </c>
      <c r="H736" t="s">
        <v>181</v>
      </c>
      <c r="I736" t="s">
        <v>184</v>
      </c>
      <c r="J736" t="s">
        <v>186</v>
      </c>
      <c r="K736" t="n">
        <v>12.0</v>
      </c>
      <c r="L736" s="30">
        <f si="196" t="shared"/>
        <v>0</v>
      </c>
      <c r="M736" s="6"/>
      <c r="N736" s="35" t="str">
        <f si="197" t="shared"/>
        <v/>
      </c>
      <c r="O736" s="59">
        <f>(IF(ISNUMBER(MATCH(B736,Sheet4!$K$92:$K$101,0)),1,0)+IF(ISNUMBER(MATCH(C736,Sheet4!$K$92:$K$101,0)),1,0)+IF(ISNUMBER(MATCH(D736,Sheet4!$K$92:$K$101,0)),1,0)+IF(ISNUMBER(MATCH(E736,Sheet4!$K$92:$K$101,0)),1,0)+IF(ISNUMBER(MATCH(F736,Sheet4!$K$92:$K$101,0)),1,0)+IF(ISNUMBER(MATCH(G736,Sheet4!$K$92:$K$101,0)),1,0)+IF(ISNUMBER(MATCH(H736,Sheet4!$K$92:$K$101,0)),1,0)+IF(ISNUMBER(MATCH(I736,Sheet4!$K$92:$K$101,0)),1,0)+IF(ISNUMBER(MATCH(J736,Sheet4!$K$92:$K$101,0)),1,0))
-
(IF(ISNUMBER(MATCH(B736,Sheet4!$F$2:$F$11,0)),1,0)+IF(ISNUMBER(MATCH(C736,Sheet4!$F$2:$F$11,0)),1,0)+IF(ISNUMBER(MATCH(D736,Sheet4!$F$2:$F$11,0)),1,0)+IF(ISNUMBER(MATCH(E736,Sheet4!$F$2:$F$11,0)),1,0)+IF(ISNUMBER(MATCH(F736,Sheet4!$F$2:$F$11,0)),1,0)+IF(ISNUMBER(MATCH(G736,Sheet4!$F$2:$F$11,0)),1,0)+IF(ISNUMBER(MATCH(H736,Sheet4!$F$2:$F$11,0)),1,0)+IF(ISNUMBER(MATCH(I736,Sheet4!$F$2:$F$11,0)),1,0)+IF(ISNUMBER(MATCH(J736,Sheet4!$F$2:$F$11,0)),1,0))</f>
        <v>0</v>
      </c>
      <c r="P736" s="40" t="str">
        <f>IFERROR(INDEX(Sheet4!$G:$G,MATCH(Sheet1!B736,Sheet4!$F:$F,0))+INDEX(Sheet4!$G:$G,MATCH(Sheet1!C736,Sheet4!$F:$F,0))+INDEX(Sheet4!$G:$G,MATCH(Sheet1!D736,Sheet4!$F:$F,0))+INDEX(Sheet4!$G:$G,MATCH(Sheet1!E736,Sheet4!$F:$F,0))+INDEX(Sheet4!$G:$G,MATCH(Sheet1!F736,Sheet4!$F:$F,0))+INDEX(Sheet4!$G:$G,MATCH(Sheet1!G736,Sheet4!$F:$F,0))+INDEX(Sheet4!$G:$G,MATCH(Sheet1!H736,Sheet4!$F:$F,0))+INDEX(Sheet4!$G:$G,MATCH(Sheet1!I736,Sheet4!$F:$F,0))+INDEX(Sheet4!$G:$G,MATCH(Sheet1!J736,Sheet4!$F:$F,0)),"")</f>
        <v/>
      </c>
      <c r="AF736">
        <f si="199" t="shared"/>
        <v>0</v>
      </c>
      <c r="AH736">
        <v>713</v>
      </c>
      <c r="AI736" t="str">
        <f si="198" t="shared"/>
        <v>Ben SimmonsIsaiah CanaanJimmy ButlerMonte MorrisKelly OubreTaurean PrinceJosh JacksonRichaun HolmesNikola Jokic</v>
      </c>
      <c r="AJ736">
        <f si="200" t="shared"/>
        <v>0</v>
      </c>
      <c r="AK736">
        <f si="201" t="shared"/>
        <v>0</v>
      </c>
      <c r="AL736">
        <f si="202" t="shared"/>
        <v>0</v>
      </c>
      <c r="AM736">
        <f si="203" t="shared"/>
        <v>0</v>
      </c>
      <c r="AN736">
        <f si="204" t="shared"/>
        <v>0</v>
      </c>
      <c r="AO736">
        <f si="205" t="shared"/>
        <v>0</v>
      </c>
      <c r="AP736">
        <f si="206" t="shared"/>
        <v>0</v>
      </c>
      <c r="AQ736">
        <f si="207" t="shared"/>
        <v>0</v>
      </c>
      <c r="AR736">
        <f si="208" t="shared"/>
        <v>0</v>
      </c>
      <c r="AS736">
        <f si="209" t="shared"/>
        <v>0</v>
      </c>
      <c r="AU736" t="str">
        <f>IFERROR(VLOOKUP(C736,Results!$A$2:$B$240,2,FALSE)+VLOOKUP(D736,Results!$A$2:$B$240,2,FALSE)+VLOOKUP(E736,Results!$A$2:$B$240,2,FALSE)+VLOOKUP(F736,Results!$A$2:$B$240,2,FALSE)+VLOOKUP(G736,Results!$A$2:$B$240,2,FALSE)+VLOOKUP(H736,Results!$A$2:$B$240,2,FALSE)+VLOOKUP(I736,Results!$A$2:$B$240,2,FALSE)+VLOOKUP(J736,Results!$A$2:$B$240,2,FALSE)+VLOOKUP(B736,Results!$A$2:$B$240,2,FALSE)-MIN(VLOOKUP(C736,Results!$A$2:$B$240,2,FALSE),VLOOKUP(D736,Results!$A$2:$B$240,2,FALSE),VLOOKUP(E736,Results!$A$2:$B$240,2,FALSE),VLOOKUP(F736,Results!$A$2:$B$240,2,FALSE),VLOOKUP(G736,Results!$A$2:$B$240,2,FALSE),VLOOKUP(H736,Results!$A$2:$B$240,2,FALSE),VLOOKUP(I736,Results!$A$2:$B$240,2,FALSE),VLOOKUP(J736,Results!$A$2:$B$240,2,FALSE),VLOOKUP(B736,Results!$A$2:$B$240,2,FALSE)),"")</f>
        <v/>
      </c>
    </row>
    <row customHeight="1" ht="18.75" r="737" spans="2:47" x14ac:dyDescent="0.3">
      <c r="B737" t="s">
        <v>166</v>
      </c>
      <c r="C737" t="s">
        <v>170</v>
      </c>
      <c r="D737" t="s">
        <v>173</v>
      </c>
      <c r="E737" t="s">
        <v>174</v>
      </c>
      <c r="F737" t="s">
        <v>177</v>
      </c>
      <c r="G737" t="s">
        <v>100</v>
      </c>
      <c r="H737" t="s">
        <v>93</v>
      </c>
      <c r="I737" t="s">
        <v>152</v>
      </c>
      <c r="J737" t="s">
        <v>98</v>
      </c>
      <c r="K737" t="n">
        <v>12.0</v>
      </c>
      <c r="L737" s="30">
        <f si="196" t="shared"/>
        <v>0</v>
      </c>
      <c r="M737" s="6"/>
      <c r="N737" s="35" t="str">
        <f si="197" t="shared"/>
        <v/>
      </c>
      <c r="O737" s="59">
        <f>(IF(ISNUMBER(MATCH(B737,Sheet4!$K$92:$K$101,0)),1,0)+IF(ISNUMBER(MATCH(C737,Sheet4!$K$92:$K$101,0)),1,0)+IF(ISNUMBER(MATCH(D737,Sheet4!$K$92:$K$101,0)),1,0)+IF(ISNUMBER(MATCH(E737,Sheet4!$K$92:$K$101,0)),1,0)+IF(ISNUMBER(MATCH(F737,Sheet4!$K$92:$K$101,0)),1,0)+IF(ISNUMBER(MATCH(G737,Sheet4!$K$92:$K$101,0)),1,0)+IF(ISNUMBER(MATCH(H737,Sheet4!$K$92:$K$101,0)),1,0)+IF(ISNUMBER(MATCH(I737,Sheet4!$K$92:$K$101,0)),1,0)+IF(ISNUMBER(MATCH(J737,Sheet4!$K$92:$K$101,0)),1,0))
-
(IF(ISNUMBER(MATCH(B737,Sheet4!$F$2:$F$11,0)),1,0)+IF(ISNUMBER(MATCH(C737,Sheet4!$F$2:$F$11,0)),1,0)+IF(ISNUMBER(MATCH(D737,Sheet4!$F$2:$F$11,0)),1,0)+IF(ISNUMBER(MATCH(E737,Sheet4!$F$2:$F$11,0)),1,0)+IF(ISNUMBER(MATCH(F737,Sheet4!$F$2:$F$11,0)),1,0)+IF(ISNUMBER(MATCH(G737,Sheet4!$F$2:$F$11,0)),1,0)+IF(ISNUMBER(MATCH(H737,Sheet4!$F$2:$F$11,0)),1,0)+IF(ISNUMBER(MATCH(I737,Sheet4!$F$2:$F$11,0)),1,0)+IF(ISNUMBER(MATCH(J737,Sheet4!$F$2:$F$11,0)),1,0))</f>
        <v>0</v>
      </c>
      <c r="P737" s="40" t="str">
        <f>IFERROR(INDEX(Sheet4!$G:$G,MATCH(Sheet1!B737,Sheet4!$F:$F,0))+INDEX(Sheet4!$G:$G,MATCH(Sheet1!C737,Sheet4!$F:$F,0))+INDEX(Sheet4!$G:$G,MATCH(Sheet1!D737,Sheet4!$F:$F,0))+INDEX(Sheet4!$G:$G,MATCH(Sheet1!E737,Sheet4!$F:$F,0))+INDEX(Sheet4!$G:$G,MATCH(Sheet1!F737,Sheet4!$F:$F,0))+INDEX(Sheet4!$G:$G,MATCH(Sheet1!G737,Sheet4!$F:$F,0))+INDEX(Sheet4!$G:$G,MATCH(Sheet1!H737,Sheet4!$F:$F,0))+INDEX(Sheet4!$G:$G,MATCH(Sheet1!I737,Sheet4!$F:$F,0))+INDEX(Sheet4!$G:$G,MATCH(Sheet1!J737,Sheet4!$F:$F,0)),"")</f>
        <v/>
      </c>
      <c r="AF737">
        <f si="199" t="shared"/>
        <v>0</v>
      </c>
      <c r="AH737">
        <v>714</v>
      </c>
      <c r="AI737" t="str">
        <f si="198" t="shared"/>
        <v>Ben SimmonsIsaiah CanaanJimmy ButlerMonte MorrisWill BartonMikal BridgesJosh JacksonTaj GibsonJoel Embiid</v>
      </c>
      <c r="AJ737">
        <f si="200" t="shared"/>
        <v>0</v>
      </c>
      <c r="AK737">
        <f si="201" t="shared"/>
        <v>0</v>
      </c>
      <c r="AL737">
        <f si="202" t="shared"/>
        <v>0</v>
      </c>
      <c r="AM737">
        <f si="203" t="shared"/>
        <v>0</v>
      </c>
      <c r="AN737">
        <f si="204" t="shared"/>
        <v>0</v>
      </c>
      <c r="AO737">
        <f si="205" t="shared"/>
        <v>0</v>
      </c>
      <c r="AP737">
        <f si="206" t="shared"/>
        <v>0</v>
      </c>
      <c r="AQ737">
        <f si="207" t="shared"/>
        <v>0</v>
      </c>
      <c r="AR737">
        <f si="208" t="shared"/>
        <v>0</v>
      </c>
      <c r="AS737">
        <f si="209" t="shared"/>
        <v>0</v>
      </c>
      <c r="AU737" t="str">
        <f>IFERROR(VLOOKUP(C737,Results!$A$2:$B$240,2,FALSE)+VLOOKUP(D737,Results!$A$2:$B$240,2,FALSE)+VLOOKUP(E737,Results!$A$2:$B$240,2,FALSE)+VLOOKUP(F737,Results!$A$2:$B$240,2,FALSE)+VLOOKUP(G737,Results!$A$2:$B$240,2,FALSE)+VLOOKUP(H737,Results!$A$2:$B$240,2,FALSE)+VLOOKUP(I737,Results!$A$2:$B$240,2,FALSE)+VLOOKUP(J737,Results!$A$2:$B$240,2,FALSE)+VLOOKUP(B737,Results!$A$2:$B$240,2,FALSE)-MIN(VLOOKUP(C737,Results!$A$2:$B$240,2,FALSE),VLOOKUP(D737,Results!$A$2:$B$240,2,FALSE),VLOOKUP(E737,Results!$A$2:$B$240,2,FALSE),VLOOKUP(F737,Results!$A$2:$B$240,2,FALSE),VLOOKUP(G737,Results!$A$2:$B$240,2,FALSE),VLOOKUP(H737,Results!$A$2:$B$240,2,FALSE),VLOOKUP(I737,Results!$A$2:$B$240,2,FALSE),VLOOKUP(J737,Results!$A$2:$B$240,2,FALSE),VLOOKUP(B737,Results!$A$2:$B$240,2,FALSE)),"")</f>
        <v/>
      </c>
    </row>
    <row customHeight="1" ht="18.75" r="738" spans="2:47" x14ac:dyDescent="0.3">
      <c r="B738" t="s">
        <v>166</v>
      </c>
      <c r="C738" t="s">
        <v>87</v>
      </c>
      <c r="D738" t="s">
        <v>174</v>
      </c>
      <c r="E738" t="s">
        <v>146</v>
      </c>
      <c r="F738" t="s">
        <v>178</v>
      </c>
      <c r="G738" t="s">
        <v>159</v>
      </c>
      <c r="H738" t="s">
        <v>93</v>
      </c>
      <c r="I738" t="s">
        <v>181</v>
      </c>
      <c r="J738" t="s">
        <v>186</v>
      </c>
      <c r="K738" t="n">
        <v>12.0</v>
      </c>
      <c r="L738" s="30">
        <f si="196" t="shared"/>
        <v>0</v>
      </c>
      <c r="M738" s="6"/>
      <c r="N738" s="35" t="str">
        <f si="197" t="shared"/>
        <v/>
      </c>
      <c r="O738" s="59">
        <f>(IF(ISNUMBER(MATCH(B738,Sheet4!$K$92:$K$101,0)),1,0)+IF(ISNUMBER(MATCH(C738,Sheet4!$K$92:$K$101,0)),1,0)+IF(ISNUMBER(MATCH(D738,Sheet4!$K$92:$K$101,0)),1,0)+IF(ISNUMBER(MATCH(E738,Sheet4!$K$92:$K$101,0)),1,0)+IF(ISNUMBER(MATCH(F738,Sheet4!$K$92:$K$101,0)),1,0)+IF(ISNUMBER(MATCH(G738,Sheet4!$K$92:$K$101,0)),1,0)+IF(ISNUMBER(MATCH(H738,Sheet4!$K$92:$K$101,0)),1,0)+IF(ISNUMBER(MATCH(I738,Sheet4!$K$92:$K$101,0)),1,0)+IF(ISNUMBER(MATCH(J738,Sheet4!$K$92:$K$101,0)),1,0))
-
(IF(ISNUMBER(MATCH(B738,Sheet4!$F$2:$F$11,0)),1,0)+IF(ISNUMBER(MATCH(C738,Sheet4!$F$2:$F$11,0)),1,0)+IF(ISNUMBER(MATCH(D738,Sheet4!$F$2:$F$11,0)),1,0)+IF(ISNUMBER(MATCH(E738,Sheet4!$F$2:$F$11,0)),1,0)+IF(ISNUMBER(MATCH(F738,Sheet4!$F$2:$F$11,0)),1,0)+IF(ISNUMBER(MATCH(G738,Sheet4!$F$2:$F$11,0)),1,0)+IF(ISNUMBER(MATCH(H738,Sheet4!$F$2:$F$11,0)),1,0)+IF(ISNUMBER(MATCH(I738,Sheet4!$F$2:$F$11,0)),1,0)+IF(ISNUMBER(MATCH(J738,Sheet4!$F$2:$F$11,0)),1,0))</f>
        <v>0</v>
      </c>
      <c r="P738" s="40" t="str">
        <f>IFERROR(INDEX(Sheet4!$G:$G,MATCH(Sheet1!B738,Sheet4!$F:$F,0))+INDEX(Sheet4!$G:$G,MATCH(Sheet1!C738,Sheet4!$F:$F,0))+INDEX(Sheet4!$G:$G,MATCH(Sheet1!D738,Sheet4!$F:$F,0))+INDEX(Sheet4!$G:$G,MATCH(Sheet1!E738,Sheet4!$F:$F,0))+INDEX(Sheet4!$G:$G,MATCH(Sheet1!F738,Sheet4!$F:$F,0))+INDEX(Sheet4!$G:$G,MATCH(Sheet1!G738,Sheet4!$F:$F,0))+INDEX(Sheet4!$G:$G,MATCH(Sheet1!H738,Sheet4!$F:$F,0))+INDEX(Sheet4!$G:$G,MATCH(Sheet1!I738,Sheet4!$F:$F,0))+INDEX(Sheet4!$G:$G,MATCH(Sheet1!J738,Sheet4!$F:$F,0)),"")</f>
        <v/>
      </c>
      <c r="AF738">
        <f si="199" t="shared"/>
        <v>0</v>
      </c>
      <c r="AH738">
        <v>715</v>
      </c>
      <c r="AI738" t="str">
        <f si="198" t="shared"/>
        <v>Ben SimmonsLandry ShametJames HardenMonte MorrisJae CrowderCorey BrewerPaul MillsapTaj GibsonKarl-Anthony Towns</v>
      </c>
      <c r="AJ738">
        <f si="200" t="shared"/>
        <v>0</v>
      </c>
      <c r="AK738">
        <f si="201" t="shared"/>
        <v>0</v>
      </c>
      <c r="AL738">
        <f si="202" t="shared"/>
        <v>0</v>
      </c>
      <c r="AM738">
        <f si="203" t="shared"/>
        <v>0</v>
      </c>
      <c r="AN738">
        <f si="204" t="shared"/>
        <v>0</v>
      </c>
      <c r="AO738">
        <f si="205" t="shared"/>
        <v>0</v>
      </c>
      <c r="AP738">
        <f si="206" t="shared"/>
        <v>0</v>
      </c>
      <c r="AQ738">
        <f si="207" t="shared"/>
        <v>0</v>
      </c>
      <c r="AR738">
        <f si="208" t="shared"/>
        <v>0</v>
      </c>
      <c r="AS738">
        <f si="209" t="shared"/>
        <v>0</v>
      </c>
      <c r="AU738" t="str">
        <f>IFERROR(VLOOKUP(C738,Results!$A$2:$B$240,2,FALSE)+VLOOKUP(D738,Results!$A$2:$B$240,2,FALSE)+VLOOKUP(E738,Results!$A$2:$B$240,2,FALSE)+VLOOKUP(F738,Results!$A$2:$B$240,2,FALSE)+VLOOKUP(G738,Results!$A$2:$B$240,2,FALSE)+VLOOKUP(H738,Results!$A$2:$B$240,2,FALSE)+VLOOKUP(I738,Results!$A$2:$B$240,2,FALSE)+VLOOKUP(J738,Results!$A$2:$B$240,2,FALSE)+VLOOKUP(B738,Results!$A$2:$B$240,2,FALSE)-MIN(VLOOKUP(C738,Results!$A$2:$B$240,2,FALSE),VLOOKUP(D738,Results!$A$2:$B$240,2,FALSE),VLOOKUP(E738,Results!$A$2:$B$240,2,FALSE),VLOOKUP(F738,Results!$A$2:$B$240,2,FALSE),VLOOKUP(G738,Results!$A$2:$B$240,2,FALSE),VLOOKUP(H738,Results!$A$2:$B$240,2,FALSE),VLOOKUP(I738,Results!$A$2:$B$240,2,FALSE),VLOOKUP(J738,Results!$A$2:$B$240,2,FALSE),VLOOKUP(B738,Results!$A$2:$B$240,2,FALSE)),"")</f>
        <v/>
      </c>
    </row>
    <row customHeight="1" ht="18.75" r="739" spans="2:47" x14ac:dyDescent="0.3">
      <c r="B739" t="s">
        <v>166</v>
      </c>
      <c r="C739" t="s">
        <v>116</v>
      </c>
      <c r="D739" t="s">
        <v>99</v>
      </c>
      <c r="E739" t="s">
        <v>146</v>
      </c>
      <c r="F739" t="s">
        <v>177</v>
      </c>
      <c r="G739" t="s">
        <v>179</v>
      </c>
      <c r="H739" t="s">
        <v>181</v>
      </c>
      <c r="I739" t="s">
        <v>152</v>
      </c>
      <c r="J739" t="s">
        <v>188</v>
      </c>
      <c r="K739" t="n">
        <v>12.0</v>
      </c>
      <c r="L739" s="30">
        <f si="196" t="shared"/>
        <v>0</v>
      </c>
      <c r="M739" s="6"/>
      <c r="N739" s="35" t="str">
        <f si="197" t="shared"/>
        <v/>
      </c>
      <c r="O739" s="59">
        <f>(IF(ISNUMBER(MATCH(B739,Sheet4!$K$92:$K$101,0)),1,0)+IF(ISNUMBER(MATCH(C739,Sheet4!$K$92:$K$101,0)),1,0)+IF(ISNUMBER(MATCH(D739,Sheet4!$K$92:$K$101,0)),1,0)+IF(ISNUMBER(MATCH(E739,Sheet4!$K$92:$K$101,0)),1,0)+IF(ISNUMBER(MATCH(F739,Sheet4!$K$92:$K$101,0)),1,0)+IF(ISNUMBER(MATCH(G739,Sheet4!$K$92:$K$101,0)),1,0)+IF(ISNUMBER(MATCH(H739,Sheet4!$K$92:$K$101,0)),1,0)+IF(ISNUMBER(MATCH(I739,Sheet4!$K$92:$K$101,0)),1,0)+IF(ISNUMBER(MATCH(J739,Sheet4!$K$92:$K$101,0)),1,0))
-
(IF(ISNUMBER(MATCH(B739,Sheet4!$F$2:$F$11,0)),1,0)+IF(ISNUMBER(MATCH(C739,Sheet4!$F$2:$F$11,0)),1,0)+IF(ISNUMBER(MATCH(D739,Sheet4!$F$2:$F$11,0)),1,0)+IF(ISNUMBER(MATCH(E739,Sheet4!$F$2:$F$11,0)),1,0)+IF(ISNUMBER(MATCH(F739,Sheet4!$F$2:$F$11,0)),1,0)+IF(ISNUMBER(MATCH(G739,Sheet4!$F$2:$F$11,0)),1,0)+IF(ISNUMBER(MATCH(H739,Sheet4!$F$2:$F$11,0)),1,0)+IF(ISNUMBER(MATCH(I739,Sheet4!$F$2:$F$11,0)),1,0)+IF(ISNUMBER(MATCH(J739,Sheet4!$F$2:$F$11,0)),1,0))</f>
        <v>0</v>
      </c>
      <c r="P739" s="40" t="str">
        <f>IFERROR(INDEX(Sheet4!$G:$G,MATCH(Sheet1!B739,Sheet4!$F:$F,0))+INDEX(Sheet4!$G:$G,MATCH(Sheet1!C739,Sheet4!$F:$F,0))+INDEX(Sheet4!$G:$G,MATCH(Sheet1!D739,Sheet4!$F:$F,0))+INDEX(Sheet4!$G:$G,MATCH(Sheet1!E739,Sheet4!$F:$F,0))+INDEX(Sheet4!$G:$G,MATCH(Sheet1!F739,Sheet4!$F:$F,0))+INDEX(Sheet4!$G:$G,MATCH(Sheet1!G739,Sheet4!$F:$F,0))+INDEX(Sheet4!$G:$G,MATCH(Sheet1!H739,Sheet4!$F:$F,0))+INDEX(Sheet4!$G:$G,MATCH(Sheet1!I739,Sheet4!$F:$F,0))+INDEX(Sheet4!$G:$G,MATCH(Sheet1!J739,Sheet4!$F:$F,0)),"")</f>
        <v/>
      </c>
      <c r="AF739">
        <f si="199" t="shared"/>
        <v>0</v>
      </c>
      <c r="AH739">
        <v>716</v>
      </c>
      <c r="AI739" t="str">
        <f si="198" t="shared"/>
        <v>Ben SimmonsIsaiah CanaanDonovan MitchellBuddy HieldKelly OubreTaurean PrinceJosh JacksonPaul MillsapRudy Gobert</v>
      </c>
      <c r="AJ739">
        <f si="200" t="shared"/>
        <v>0</v>
      </c>
      <c r="AK739">
        <f si="201" t="shared"/>
        <v>0</v>
      </c>
      <c r="AL739">
        <f si="202" t="shared"/>
        <v>0</v>
      </c>
      <c r="AM739">
        <f si="203" t="shared"/>
        <v>0</v>
      </c>
      <c r="AN739">
        <f si="204" t="shared"/>
        <v>0</v>
      </c>
      <c r="AO739">
        <f si="205" t="shared"/>
        <v>0</v>
      </c>
      <c r="AP739">
        <f si="206" t="shared"/>
        <v>0</v>
      </c>
      <c r="AQ739">
        <f si="207" t="shared"/>
        <v>0</v>
      </c>
      <c r="AR739">
        <f si="208" t="shared"/>
        <v>0</v>
      </c>
      <c r="AS739">
        <f si="209" t="shared"/>
        <v>0</v>
      </c>
      <c r="AU739" t="str">
        <f>IFERROR(VLOOKUP(C739,Results!$A$2:$B$240,2,FALSE)+VLOOKUP(D739,Results!$A$2:$B$240,2,FALSE)+VLOOKUP(E739,Results!$A$2:$B$240,2,FALSE)+VLOOKUP(F739,Results!$A$2:$B$240,2,FALSE)+VLOOKUP(G739,Results!$A$2:$B$240,2,FALSE)+VLOOKUP(H739,Results!$A$2:$B$240,2,FALSE)+VLOOKUP(I739,Results!$A$2:$B$240,2,FALSE)+VLOOKUP(J739,Results!$A$2:$B$240,2,FALSE)+VLOOKUP(B739,Results!$A$2:$B$240,2,FALSE)-MIN(VLOOKUP(C739,Results!$A$2:$B$240,2,FALSE),VLOOKUP(D739,Results!$A$2:$B$240,2,FALSE),VLOOKUP(E739,Results!$A$2:$B$240,2,FALSE),VLOOKUP(F739,Results!$A$2:$B$240,2,FALSE),VLOOKUP(G739,Results!$A$2:$B$240,2,FALSE),VLOOKUP(H739,Results!$A$2:$B$240,2,FALSE),VLOOKUP(I739,Results!$A$2:$B$240,2,FALSE),VLOOKUP(J739,Results!$A$2:$B$240,2,FALSE),VLOOKUP(B739,Results!$A$2:$B$240,2,FALSE)),"")</f>
        <v/>
      </c>
    </row>
    <row customHeight="1" ht="18.75" r="740" spans="2:47" x14ac:dyDescent="0.3">
      <c r="B740" t="s">
        <v>166</v>
      </c>
      <c r="C740" t="s">
        <v>171</v>
      </c>
      <c r="D740" t="s">
        <v>145</v>
      </c>
      <c r="E740" t="s">
        <v>149</v>
      </c>
      <c r="F740" t="s">
        <v>177</v>
      </c>
      <c r="G740" t="s">
        <v>178</v>
      </c>
      <c r="H740" t="s">
        <v>181</v>
      </c>
      <c r="I740" t="s">
        <v>182</v>
      </c>
      <c r="J740" t="s">
        <v>187</v>
      </c>
      <c r="K740" t="n">
        <v>12.0</v>
      </c>
      <c r="L740" s="30">
        <f si="196" t="shared"/>
        <v>0</v>
      </c>
      <c r="M740" s="6"/>
      <c r="N740" s="35" t="str">
        <f si="197" t="shared"/>
        <v/>
      </c>
      <c r="O740" s="59">
        <f>(IF(ISNUMBER(MATCH(B740,Sheet4!$K$92:$K$101,0)),1,0)+IF(ISNUMBER(MATCH(C740,Sheet4!$K$92:$K$101,0)),1,0)+IF(ISNUMBER(MATCH(D740,Sheet4!$K$92:$K$101,0)),1,0)+IF(ISNUMBER(MATCH(E740,Sheet4!$K$92:$K$101,0)),1,0)+IF(ISNUMBER(MATCH(F740,Sheet4!$K$92:$K$101,0)),1,0)+IF(ISNUMBER(MATCH(G740,Sheet4!$K$92:$K$101,0)),1,0)+IF(ISNUMBER(MATCH(H740,Sheet4!$K$92:$K$101,0)),1,0)+IF(ISNUMBER(MATCH(I740,Sheet4!$K$92:$K$101,0)),1,0)+IF(ISNUMBER(MATCH(J740,Sheet4!$K$92:$K$101,0)),1,0))
-
(IF(ISNUMBER(MATCH(B740,Sheet4!$F$2:$F$11,0)),1,0)+IF(ISNUMBER(MATCH(C740,Sheet4!$F$2:$F$11,0)),1,0)+IF(ISNUMBER(MATCH(D740,Sheet4!$F$2:$F$11,0)),1,0)+IF(ISNUMBER(MATCH(E740,Sheet4!$F$2:$F$11,0)),1,0)+IF(ISNUMBER(MATCH(F740,Sheet4!$F$2:$F$11,0)),1,0)+IF(ISNUMBER(MATCH(G740,Sheet4!$F$2:$F$11,0)),1,0)+IF(ISNUMBER(MATCH(H740,Sheet4!$F$2:$F$11,0)),1,0)+IF(ISNUMBER(MATCH(I740,Sheet4!$F$2:$F$11,0)),1,0)+IF(ISNUMBER(MATCH(J740,Sheet4!$F$2:$F$11,0)),1,0))</f>
        <v>0</v>
      </c>
      <c r="P740" s="40" t="str">
        <f>IFERROR(INDEX(Sheet4!$G:$G,MATCH(Sheet1!B740,Sheet4!$F:$F,0))+INDEX(Sheet4!$G:$G,MATCH(Sheet1!C740,Sheet4!$F:$F,0))+INDEX(Sheet4!$G:$G,MATCH(Sheet1!D740,Sheet4!$F:$F,0))+INDEX(Sheet4!$G:$G,MATCH(Sheet1!E740,Sheet4!$F:$F,0))+INDEX(Sheet4!$G:$G,MATCH(Sheet1!F740,Sheet4!$F:$F,0))+INDEX(Sheet4!$G:$G,MATCH(Sheet1!G740,Sheet4!$F:$F,0))+INDEX(Sheet4!$G:$G,MATCH(Sheet1!H740,Sheet4!$F:$F,0))+INDEX(Sheet4!$G:$G,MATCH(Sheet1!I740,Sheet4!$F:$F,0))+INDEX(Sheet4!$G:$G,MATCH(Sheet1!J740,Sheet4!$F:$F,0)),"")</f>
        <v/>
      </c>
      <c r="AF740">
        <f si="199" t="shared"/>
        <v>0</v>
      </c>
      <c r="AH740">
        <v>717</v>
      </c>
      <c r="AI740" t="str">
        <f si="198" t="shared"/>
        <v>Ben SimmonsLandry ShametMonte MorrisMalik BeasleyKelly OubreMikal BridgesKenneth FariedMarvin BagleyJoel Embiid</v>
      </c>
      <c r="AJ740">
        <f si="200" t="shared"/>
        <v>0</v>
      </c>
      <c r="AK740">
        <f si="201" t="shared"/>
        <v>0</v>
      </c>
      <c r="AL740">
        <f si="202" t="shared"/>
        <v>0</v>
      </c>
      <c r="AM740">
        <f si="203" t="shared"/>
        <v>0</v>
      </c>
      <c r="AN740">
        <f si="204" t="shared"/>
        <v>0</v>
      </c>
      <c r="AO740">
        <f si="205" t="shared"/>
        <v>0</v>
      </c>
      <c r="AP740">
        <f si="206" t="shared"/>
        <v>0</v>
      </c>
      <c r="AQ740">
        <f si="207" t="shared"/>
        <v>0</v>
      </c>
      <c r="AR740">
        <f si="208" t="shared"/>
        <v>0</v>
      </c>
      <c r="AS740">
        <f si="209" t="shared"/>
        <v>0</v>
      </c>
      <c r="AU740" t="str">
        <f>IFERROR(VLOOKUP(C740,Results!$A$2:$B$240,2,FALSE)+VLOOKUP(D740,Results!$A$2:$B$240,2,FALSE)+VLOOKUP(E740,Results!$A$2:$B$240,2,FALSE)+VLOOKUP(F740,Results!$A$2:$B$240,2,FALSE)+VLOOKUP(G740,Results!$A$2:$B$240,2,FALSE)+VLOOKUP(H740,Results!$A$2:$B$240,2,FALSE)+VLOOKUP(I740,Results!$A$2:$B$240,2,FALSE)+VLOOKUP(J740,Results!$A$2:$B$240,2,FALSE)+VLOOKUP(B740,Results!$A$2:$B$240,2,FALSE)-MIN(VLOOKUP(C740,Results!$A$2:$B$240,2,FALSE),VLOOKUP(D740,Results!$A$2:$B$240,2,FALSE),VLOOKUP(E740,Results!$A$2:$B$240,2,FALSE),VLOOKUP(F740,Results!$A$2:$B$240,2,FALSE),VLOOKUP(G740,Results!$A$2:$B$240,2,FALSE),VLOOKUP(H740,Results!$A$2:$B$240,2,FALSE),VLOOKUP(I740,Results!$A$2:$B$240,2,FALSE),VLOOKUP(J740,Results!$A$2:$B$240,2,FALSE),VLOOKUP(B740,Results!$A$2:$B$240,2,FALSE)),"")</f>
        <v/>
      </c>
    </row>
    <row r="741" spans="2:47" x14ac:dyDescent="0.3">
      <c r="B741" t="s">
        <v>166</v>
      </c>
      <c r="C741" t="s">
        <v>171</v>
      </c>
      <c r="D741" t="s">
        <v>172</v>
      </c>
      <c r="E741" t="s">
        <v>146</v>
      </c>
      <c r="F741" t="s">
        <v>177</v>
      </c>
      <c r="G741" t="s">
        <v>179</v>
      </c>
      <c r="H741" t="s">
        <v>153</v>
      </c>
      <c r="I741" t="s">
        <v>181</v>
      </c>
      <c r="J741" t="s">
        <v>98</v>
      </c>
      <c r="K741" t="n">
        <v>12.0</v>
      </c>
      <c r="L741" s="30">
        <f si="196" t="shared"/>
        <v>0</v>
      </c>
      <c r="M741" s="6"/>
      <c r="N741" s="35" t="str">
        <f si="197" t="shared"/>
        <v/>
      </c>
      <c r="O741" s="59">
        <f>(IF(ISNUMBER(MATCH(B741,Sheet4!$K$92:$K$101,0)),1,0)+IF(ISNUMBER(MATCH(C741,Sheet4!$K$92:$K$101,0)),1,0)+IF(ISNUMBER(MATCH(D741,Sheet4!$K$92:$K$101,0)),1,0)+IF(ISNUMBER(MATCH(E741,Sheet4!$K$92:$K$101,0)),1,0)+IF(ISNUMBER(MATCH(F741,Sheet4!$K$92:$K$101,0)),1,0)+IF(ISNUMBER(MATCH(G741,Sheet4!$K$92:$K$101,0)),1,0)+IF(ISNUMBER(MATCH(H741,Sheet4!$K$92:$K$101,0)),1,0)+IF(ISNUMBER(MATCH(I741,Sheet4!$K$92:$K$101,0)),1,0)+IF(ISNUMBER(MATCH(J741,Sheet4!$K$92:$K$101,0)),1,0))
-
(IF(ISNUMBER(MATCH(B741,Sheet4!$F$2:$F$11,0)),1,0)+IF(ISNUMBER(MATCH(C741,Sheet4!$F$2:$F$11,0)),1,0)+IF(ISNUMBER(MATCH(D741,Sheet4!$F$2:$F$11,0)),1,0)+IF(ISNUMBER(MATCH(E741,Sheet4!$F$2:$F$11,0)),1,0)+IF(ISNUMBER(MATCH(F741,Sheet4!$F$2:$F$11,0)),1,0)+IF(ISNUMBER(MATCH(G741,Sheet4!$F$2:$F$11,0)),1,0)+IF(ISNUMBER(MATCH(H741,Sheet4!$F$2:$F$11,0)),1,0)+IF(ISNUMBER(MATCH(I741,Sheet4!$F$2:$F$11,0)),1,0)+IF(ISNUMBER(MATCH(J741,Sheet4!$F$2:$F$11,0)),1,0))</f>
        <v>0</v>
      </c>
      <c r="P741" s="40" t="str">
        <f>IFERROR(INDEX(Sheet4!$G:$G,MATCH(Sheet1!B741,Sheet4!$F:$F,0))+INDEX(Sheet4!$G:$G,MATCH(Sheet1!C741,Sheet4!$F:$F,0))+INDEX(Sheet4!$G:$G,MATCH(Sheet1!D741,Sheet4!$F:$F,0))+INDEX(Sheet4!$G:$G,MATCH(Sheet1!E741,Sheet4!$F:$F,0))+INDEX(Sheet4!$G:$G,MATCH(Sheet1!F741,Sheet4!$F:$F,0))+INDEX(Sheet4!$G:$G,MATCH(Sheet1!G741,Sheet4!$F:$F,0))+INDEX(Sheet4!$G:$G,MATCH(Sheet1!H741,Sheet4!$F:$F,0))+INDEX(Sheet4!$G:$G,MATCH(Sheet1!I741,Sheet4!$F:$F,0))+INDEX(Sheet4!$G:$G,MATCH(Sheet1!J741,Sheet4!$F:$F,0)),"")</f>
        <v/>
      </c>
      <c r="AF741">
        <f si="199" t="shared"/>
        <v>0</v>
      </c>
      <c r="AH741">
        <v>718</v>
      </c>
      <c r="AI741" t="str">
        <f si="198" t="shared"/>
        <v>Ben SimmonsDe'Aaron FoxAndrew WigginsMonte MorrisJae CrowderJustin JacksonJohn CollinsJosh JacksonKarl-Anthony Towns</v>
      </c>
      <c r="AJ741">
        <f si="200" t="shared"/>
        <v>0</v>
      </c>
      <c r="AK741">
        <f si="201" t="shared"/>
        <v>0</v>
      </c>
      <c r="AL741">
        <f si="202" t="shared"/>
        <v>0</v>
      </c>
      <c r="AM741">
        <f si="203" t="shared"/>
        <v>0</v>
      </c>
      <c r="AN741">
        <f si="204" t="shared"/>
        <v>0</v>
      </c>
      <c r="AO741">
        <f si="205" t="shared"/>
        <v>0</v>
      </c>
      <c r="AP741">
        <f si="206" t="shared"/>
        <v>0</v>
      </c>
      <c r="AQ741">
        <f si="207" t="shared"/>
        <v>0</v>
      </c>
      <c r="AR741">
        <f si="208" t="shared"/>
        <v>0</v>
      </c>
      <c r="AS741">
        <f si="209" t="shared"/>
        <v>0</v>
      </c>
      <c r="AU741" t="str">
        <f>IFERROR(VLOOKUP(C741,Results!$A$2:$B$240,2,FALSE)+VLOOKUP(D741,Results!$A$2:$B$240,2,FALSE)+VLOOKUP(E741,Results!$A$2:$B$240,2,FALSE)+VLOOKUP(F741,Results!$A$2:$B$240,2,FALSE)+VLOOKUP(G741,Results!$A$2:$B$240,2,FALSE)+VLOOKUP(H741,Results!$A$2:$B$240,2,FALSE)+VLOOKUP(I741,Results!$A$2:$B$240,2,FALSE)+VLOOKUP(J741,Results!$A$2:$B$240,2,FALSE)+VLOOKUP(B741,Results!$A$2:$B$240,2,FALSE)-MIN(VLOOKUP(C741,Results!$A$2:$B$240,2,FALSE),VLOOKUP(D741,Results!$A$2:$B$240,2,FALSE),VLOOKUP(E741,Results!$A$2:$B$240,2,FALSE),VLOOKUP(F741,Results!$A$2:$B$240,2,FALSE),VLOOKUP(G741,Results!$A$2:$B$240,2,FALSE),VLOOKUP(H741,Results!$A$2:$B$240,2,FALSE),VLOOKUP(I741,Results!$A$2:$B$240,2,FALSE),VLOOKUP(J741,Results!$A$2:$B$240,2,FALSE),VLOOKUP(B741,Results!$A$2:$B$240,2,FALSE)),"")</f>
        <v/>
      </c>
    </row>
    <row customHeight="1" ht="18.75" r="742" spans="2:47" x14ac:dyDescent="0.3">
      <c r="B742" t="s">
        <v>108</v>
      </c>
      <c r="C742" t="s">
        <v>167</v>
      </c>
      <c r="D742" t="s">
        <v>172</v>
      </c>
      <c r="E742" t="s">
        <v>146</v>
      </c>
      <c r="F742" t="s">
        <v>177</v>
      </c>
      <c r="G742" t="s">
        <v>159</v>
      </c>
      <c r="H742" t="s">
        <v>153</v>
      </c>
      <c r="I742" t="s">
        <v>93</v>
      </c>
      <c r="J742" t="s">
        <v>186</v>
      </c>
      <c r="K742" t="n">
        <v>12.0</v>
      </c>
      <c r="L742" s="30">
        <f si="196" t="shared"/>
        <v>0</v>
      </c>
      <c r="M742" s="6"/>
      <c r="N742" s="35" t="str">
        <f si="197" t="shared"/>
        <v/>
      </c>
      <c r="O742" s="59">
        <f>(IF(ISNUMBER(MATCH(B742,Sheet4!$K$92:$K$101,0)),1,0)+IF(ISNUMBER(MATCH(C742,Sheet4!$K$92:$K$101,0)),1,0)+IF(ISNUMBER(MATCH(D742,Sheet4!$K$92:$K$101,0)),1,0)+IF(ISNUMBER(MATCH(E742,Sheet4!$K$92:$K$101,0)),1,0)+IF(ISNUMBER(MATCH(F742,Sheet4!$K$92:$K$101,0)),1,0)+IF(ISNUMBER(MATCH(G742,Sheet4!$K$92:$K$101,0)),1,0)+IF(ISNUMBER(MATCH(H742,Sheet4!$K$92:$K$101,0)),1,0)+IF(ISNUMBER(MATCH(I742,Sheet4!$K$92:$K$101,0)),1,0)+IF(ISNUMBER(MATCH(J742,Sheet4!$K$92:$K$101,0)),1,0))
-
(IF(ISNUMBER(MATCH(B742,Sheet4!$F$2:$F$11,0)),1,0)+IF(ISNUMBER(MATCH(C742,Sheet4!$F$2:$F$11,0)),1,0)+IF(ISNUMBER(MATCH(D742,Sheet4!$F$2:$F$11,0)),1,0)+IF(ISNUMBER(MATCH(E742,Sheet4!$F$2:$F$11,0)),1,0)+IF(ISNUMBER(MATCH(F742,Sheet4!$F$2:$F$11,0)),1,0)+IF(ISNUMBER(MATCH(G742,Sheet4!$F$2:$F$11,0)),1,0)+IF(ISNUMBER(MATCH(H742,Sheet4!$F$2:$F$11,0)),1,0)+IF(ISNUMBER(MATCH(I742,Sheet4!$F$2:$F$11,0)),1,0)+IF(ISNUMBER(MATCH(J742,Sheet4!$F$2:$F$11,0)),1,0))</f>
        <v>0</v>
      </c>
      <c r="P742" s="40" t="str">
        <f>IFERROR(INDEX(Sheet4!$G:$G,MATCH(Sheet1!B742,Sheet4!$F:$F,0))+INDEX(Sheet4!$G:$G,MATCH(Sheet1!C742,Sheet4!$F:$F,0))+INDEX(Sheet4!$G:$G,MATCH(Sheet1!D742,Sheet4!$F:$F,0))+INDEX(Sheet4!$G:$G,MATCH(Sheet1!E742,Sheet4!$F:$F,0))+INDEX(Sheet4!$G:$G,MATCH(Sheet1!F742,Sheet4!$F:$F,0))+INDEX(Sheet4!$G:$G,MATCH(Sheet1!G742,Sheet4!$F:$F,0))+INDEX(Sheet4!$G:$G,MATCH(Sheet1!H742,Sheet4!$F:$F,0))+INDEX(Sheet4!$G:$G,MATCH(Sheet1!I742,Sheet4!$F:$F,0))+INDEX(Sheet4!$G:$G,MATCH(Sheet1!J742,Sheet4!$F:$F,0)),"")</f>
        <v/>
      </c>
      <c r="AF742">
        <f si="199" t="shared"/>
        <v>0</v>
      </c>
      <c r="AH742">
        <v>719</v>
      </c>
      <c r="AI742" t="str">
        <f si="198" t="shared"/>
        <v>Ben SimmonsDe'Aaron FoxDevin BookerMonte MorrisWill BartonKelly OubreJosh JacksonDario SaricDeandre Ayton</v>
      </c>
      <c r="AJ742">
        <f si="200" t="shared"/>
        <v>0</v>
      </c>
      <c r="AK742">
        <f si="201" t="shared"/>
        <v>0</v>
      </c>
      <c r="AL742">
        <f si="202" t="shared"/>
        <v>0</v>
      </c>
      <c r="AM742">
        <f si="203" t="shared"/>
        <v>0</v>
      </c>
      <c r="AN742">
        <f si="204" t="shared"/>
        <v>0</v>
      </c>
      <c r="AO742">
        <f si="205" t="shared"/>
        <v>0</v>
      </c>
      <c r="AP742">
        <f si="206" t="shared"/>
        <v>0</v>
      </c>
      <c r="AQ742">
        <f si="207" t="shared"/>
        <v>0</v>
      </c>
      <c r="AR742">
        <f si="208" t="shared"/>
        <v>0</v>
      </c>
      <c r="AS742">
        <f si="209" t="shared"/>
        <v>0</v>
      </c>
      <c r="AU742" t="str">
        <f>IFERROR(VLOOKUP(C742,Results!$A$2:$B$240,2,FALSE)+VLOOKUP(D742,Results!$A$2:$B$240,2,FALSE)+VLOOKUP(E742,Results!$A$2:$B$240,2,FALSE)+VLOOKUP(F742,Results!$A$2:$B$240,2,FALSE)+VLOOKUP(G742,Results!$A$2:$B$240,2,FALSE)+VLOOKUP(H742,Results!$A$2:$B$240,2,FALSE)+VLOOKUP(I742,Results!$A$2:$B$240,2,FALSE)+VLOOKUP(J742,Results!$A$2:$B$240,2,FALSE)+VLOOKUP(B742,Results!$A$2:$B$240,2,FALSE)-MIN(VLOOKUP(C742,Results!$A$2:$B$240,2,FALSE),VLOOKUP(D742,Results!$A$2:$B$240,2,FALSE),VLOOKUP(E742,Results!$A$2:$B$240,2,FALSE),VLOOKUP(F742,Results!$A$2:$B$240,2,FALSE),VLOOKUP(G742,Results!$A$2:$B$240,2,FALSE),VLOOKUP(H742,Results!$A$2:$B$240,2,FALSE),VLOOKUP(I742,Results!$A$2:$B$240,2,FALSE),VLOOKUP(J742,Results!$A$2:$B$240,2,FALSE),VLOOKUP(B742,Results!$A$2:$B$240,2,FALSE)),"")</f>
        <v/>
      </c>
    </row>
    <row customHeight="1" ht="18.75" r="743" spans="2:47" x14ac:dyDescent="0.3">
      <c r="B743" t="s">
        <v>87</v>
      </c>
      <c r="C743" t="s">
        <v>171</v>
      </c>
      <c r="D743" t="s">
        <v>173</v>
      </c>
      <c r="E743" t="s">
        <v>146</v>
      </c>
      <c r="F743" t="s">
        <v>150</v>
      </c>
      <c r="G743" t="s">
        <v>90</v>
      </c>
      <c r="H743" t="s">
        <v>153</v>
      </c>
      <c r="I743" t="s">
        <v>181</v>
      </c>
      <c r="J743" t="s">
        <v>186</v>
      </c>
      <c r="K743" t="n">
        <v>12.0</v>
      </c>
      <c r="L743" s="30">
        <f si="196" t="shared"/>
        <v>0</v>
      </c>
      <c r="M743" s="6"/>
      <c r="N743" s="35" t="str">
        <f si="197" t="shared"/>
        <v/>
      </c>
      <c r="O743" s="59">
        <f>(IF(ISNUMBER(MATCH(B743,Sheet4!$K$92:$K$101,0)),1,0)+IF(ISNUMBER(MATCH(C743,Sheet4!$K$92:$K$101,0)),1,0)+IF(ISNUMBER(MATCH(D743,Sheet4!$K$92:$K$101,0)),1,0)+IF(ISNUMBER(MATCH(E743,Sheet4!$K$92:$K$101,0)),1,0)+IF(ISNUMBER(MATCH(F743,Sheet4!$K$92:$K$101,0)),1,0)+IF(ISNUMBER(MATCH(G743,Sheet4!$K$92:$K$101,0)),1,0)+IF(ISNUMBER(MATCH(H743,Sheet4!$K$92:$K$101,0)),1,0)+IF(ISNUMBER(MATCH(I743,Sheet4!$K$92:$K$101,0)),1,0)+IF(ISNUMBER(MATCH(J743,Sheet4!$K$92:$K$101,0)),1,0))
-
(IF(ISNUMBER(MATCH(B743,Sheet4!$F$2:$F$11,0)),1,0)+IF(ISNUMBER(MATCH(C743,Sheet4!$F$2:$F$11,0)),1,0)+IF(ISNUMBER(MATCH(D743,Sheet4!$F$2:$F$11,0)),1,0)+IF(ISNUMBER(MATCH(E743,Sheet4!$F$2:$F$11,0)),1,0)+IF(ISNUMBER(MATCH(F743,Sheet4!$F$2:$F$11,0)),1,0)+IF(ISNUMBER(MATCH(G743,Sheet4!$F$2:$F$11,0)),1,0)+IF(ISNUMBER(MATCH(H743,Sheet4!$F$2:$F$11,0)),1,0)+IF(ISNUMBER(MATCH(I743,Sheet4!$F$2:$F$11,0)),1,0)+IF(ISNUMBER(MATCH(J743,Sheet4!$F$2:$F$11,0)),1,0))</f>
        <v>0</v>
      </c>
      <c r="P743" s="40" t="str">
        <f>IFERROR(INDEX(Sheet4!$G:$G,MATCH(Sheet1!B743,Sheet4!$F:$F,0))+INDEX(Sheet4!$G:$G,MATCH(Sheet1!C743,Sheet4!$F:$F,0))+INDEX(Sheet4!$G:$G,MATCH(Sheet1!D743,Sheet4!$F:$F,0))+INDEX(Sheet4!$G:$G,MATCH(Sheet1!E743,Sheet4!$F:$F,0))+INDEX(Sheet4!$G:$G,MATCH(Sheet1!F743,Sheet4!$F:$F,0))+INDEX(Sheet4!$G:$G,MATCH(Sheet1!G743,Sheet4!$F:$F,0))+INDEX(Sheet4!$G:$G,MATCH(Sheet1!H743,Sheet4!$F:$F,0))+INDEX(Sheet4!$G:$G,MATCH(Sheet1!I743,Sheet4!$F:$F,0))+INDEX(Sheet4!$G:$G,MATCH(Sheet1!J743,Sheet4!$F:$F,0)),"")</f>
        <v/>
      </c>
      <c r="AF743">
        <f si="199" t="shared"/>
        <v>0</v>
      </c>
      <c r="AH743">
        <v>720</v>
      </c>
      <c r="AI743" t="str">
        <f si="198" t="shared"/>
        <v>Ben SimmonsLandry ShametBuddy HieldMonte MorrisKelly OubreCorey BrewerKenneth FariedJosh JacksonJoel Embiid</v>
      </c>
      <c r="AJ743">
        <f si="200" t="shared"/>
        <v>0</v>
      </c>
      <c r="AK743">
        <f si="201" t="shared"/>
        <v>0</v>
      </c>
      <c r="AL743">
        <f si="202" t="shared"/>
        <v>0</v>
      </c>
      <c r="AM743">
        <f si="203" t="shared"/>
        <v>0</v>
      </c>
      <c r="AN743">
        <f si="204" t="shared"/>
        <v>0</v>
      </c>
      <c r="AO743">
        <f si="205" t="shared"/>
        <v>0</v>
      </c>
      <c r="AP743">
        <f si="206" t="shared"/>
        <v>0</v>
      </c>
      <c r="AQ743">
        <f si="207" t="shared"/>
        <v>0</v>
      </c>
      <c r="AR743">
        <f si="208" t="shared"/>
        <v>0</v>
      </c>
      <c r="AS743">
        <f si="209" t="shared"/>
        <v>0</v>
      </c>
      <c r="AU743" t="str">
        <f>IFERROR(VLOOKUP(C743,Results!$A$2:$B$240,2,FALSE)+VLOOKUP(D743,Results!$A$2:$B$240,2,FALSE)+VLOOKUP(E743,Results!$A$2:$B$240,2,FALSE)+VLOOKUP(F743,Results!$A$2:$B$240,2,FALSE)+VLOOKUP(G743,Results!$A$2:$B$240,2,FALSE)+VLOOKUP(H743,Results!$A$2:$B$240,2,FALSE)+VLOOKUP(I743,Results!$A$2:$B$240,2,FALSE)+VLOOKUP(J743,Results!$A$2:$B$240,2,FALSE)+VLOOKUP(B743,Results!$A$2:$B$240,2,FALSE)-MIN(VLOOKUP(C743,Results!$A$2:$B$240,2,FALSE),VLOOKUP(D743,Results!$A$2:$B$240,2,FALSE),VLOOKUP(E743,Results!$A$2:$B$240,2,FALSE),VLOOKUP(F743,Results!$A$2:$B$240,2,FALSE),VLOOKUP(G743,Results!$A$2:$B$240,2,FALSE),VLOOKUP(H743,Results!$A$2:$B$240,2,FALSE),VLOOKUP(I743,Results!$A$2:$B$240,2,FALSE),VLOOKUP(J743,Results!$A$2:$B$240,2,FALSE),VLOOKUP(B743,Results!$A$2:$B$240,2,FALSE)),"")</f>
        <v/>
      </c>
    </row>
    <row customHeight="1" ht="18.75" r="744" spans="2:47" x14ac:dyDescent="0.3">
      <c r="B744" t="s">
        <v>166</v>
      </c>
      <c r="C744" t="s">
        <v>87</v>
      </c>
      <c r="D744" t="s">
        <v>173</v>
      </c>
      <c r="E744" t="s">
        <v>146</v>
      </c>
      <c r="F744" t="s">
        <v>179</v>
      </c>
      <c r="G744" t="s">
        <v>159</v>
      </c>
      <c r="H744" t="s">
        <v>153</v>
      </c>
      <c r="I744" t="s">
        <v>92</v>
      </c>
      <c r="J744" t="s">
        <v>187</v>
      </c>
      <c r="K744" t="n">
        <v>12.0</v>
      </c>
      <c r="L744" s="30">
        <f si="196" t="shared"/>
        <v>0</v>
      </c>
      <c r="M744" s="6"/>
      <c r="N744" s="35" t="str">
        <f si="197" t="shared"/>
        <v/>
      </c>
      <c r="O744" s="59">
        <f>(IF(ISNUMBER(MATCH(B744,Sheet4!$K$92:$K$101,0)),1,0)+IF(ISNUMBER(MATCH(C744,Sheet4!$K$92:$K$101,0)),1,0)+IF(ISNUMBER(MATCH(D744,Sheet4!$K$92:$K$101,0)),1,0)+IF(ISNUMBER(MATCH(E744,Sheet4!$K$92:$K$101,0)),1,0)+IF(ISNUMBER(MATCH(F744,Sheet4!$K$92:$K$101,0)),1,0)+IF(ISNUMBER(MATCH(G744,Sheet4!$K$92:$K$101,0)),1,0)+IF(ISNUMBER(MATCH(H744,Sheet4!$K$92:$K$101,0)),1,0)+IF(ISNUMBER(MATCH(I744,Sheet4!$K$92:$K$101,0)),1,0)+IF(ISNUMBER(MATCH(J744,Sheet4!$K$92:$K$101,0)),1,0))
-
(IF(ISNUMBER(MATCH(B744,Sheet4!$F$2:$F$11,0)),1,0)+IF(ISNUMBER(MATCH(C744,Sheet4!$F$2:$F$11,0)),1,0)+IF(ISNUMBER(MATCH(D744,Sheet4!$F$2:$F$11,0)),1,0)+IF(ISNUMBER(MATCH(E744,Sheet4!$F$2:$F$11,0)),1,0)+IF(ISNUMBER(MATCH(F744,Sheet4!$F$2:$F$11,0)),1,0)+IF(ISNUMBER(MATCH(G744,Sheet4!$F$2:$F$11,0)),1,0)+IF(ISNUMBER(MATCH(H744,Sheet4!$F$2:$F$11,0)),1,0)+IF(ISNUMBER(MATCH(I744,Sheet4!$F$2:$F$11,0)),1,0)+IF(ISNUMBER(MATCH(J744,Sheet4!$F$2:$F$11,0)),1,0))</f>
        <v>0</v>
      </c>
      <c r="P744" s="40" t="str">
        <f>IFERROR(INDEX(Sheet4!$G:$G,MATCH(Sheet1!B744,Sheet4!$F:$F,0))+INDEX(Sheet4!$G:$G,MATCH(Sheet1!C744,Sheet4!$F:$F,0))+INDEX(Sheet4!$G:$G,MATCH(Sheet1!D744,Sheet4!$F:$F,0))+INDEX(Sheet4!$G:$G,MATCH(Sheet1!E744,Sheet4!$F:$F,0))+INDEX(Sheet4!$G:$G,MATCH(Sheet1!F744,Sheet4!$F:$F,0))+INDEX(Sheet4!$G:$G,MATCH(Sheet1!G744,Sheet4!$F:$F,0))+INDEX(Sheet4!$G:$G,MATCH(Sheet1!H744,Sheet4!$F:$F,0))+INDEX(Sheet4!$G:$G,MATCH(Sheet1!I744,Sheet4!$F:$F,0))+INDEX(Sheet4!$G:$G,MATCH(Sheet1!J744,Sheet4!$F:$F,0)),"")</f>
        <v/>
      </c>
      <c r="AF744">
        <f si="199" t="shared"/>
        <v>0</v>
      </c>
      <c r="AH744">
        <v>721</v>
      </c>
      <c r="AI744" t="str">
        <f si="198" t="shared"/>
        <v>Ben SimmonsDe'Aaron FoxMonte MorrisMalik BeasleyWill BartonKelly OubreJohn CollinsTaj GibsonRudy Gobert</v>
      </c>
      <c r="AJ744">
        <f si="200" t="shared"/>
        <v>0</v>
      </c>
      <c r="AK744">
        <f si="201" t="shared"/>
        <v>0</v>
      </c>
      <c r="AL744">
        <f si="202" t="shared"/>
        <v>0</v>
      </c>
      <c r="AM744">
        <f si="203" t="shared"/>
        <v>0</v>
      </c>
      <c r="AN744">
        <f si="204" t="shared"/>
        <v>0</v>
      </c>
      <c r="AO744">
        <f si="205" t="shared"/>
        <v>0</v>
      </c>
      <c r="AP744">
        <f si="206" t="shared"/>
        <v>0</v>
      </c>
      <c r="AQ744">
        <f si="207" t="shared"/>
        <v>0</v>
      </c>
      <c r="AR744">
        <f si="208" t="shared"/>
        <v>0</v>
      </c>
      <c r="AS744">
        <f si="209" t="shared"/>
        <v>0</v>
      </c>
      <c r="AU744" t="str">
        <f>IFERROR(VLOOKUP(C744,Results!$A$2:$B$240,2,FALSE)+VLOOKUP(D744,Results!$A$2:$B$240,2,FALSE)+VLOOKUP(E744,Results!$A$2:$B$240,2,FALSE)+VLOOKUP(F744,Results!$A$2:$B$240,2,FALSE)+VLOOKUP(G744,Results!$A$2:$B$240,2,FALSE)+VLOOKUP(H744,Results!$A$2:$B$240,2,FALSE)+VLOOKUP(I744,Results!$A$2:$B$240,2,FALSE)+VLOOKUP(J744,Results!$A$2:$B$240,2,FALSE)+VLOOKUP(B744,Results!$A$2:$B$240,2,FALSE)-MIN(VLOOKUP(C744,Results!$A$2:$B$240,2,FALSE),VLOOKUP(D744,Results!$A$2:$B$240,2,FALSE),VLOOKUP(E744,Results!$A$2:$B$240,2,FALSE),VLOOKUP(F744,Results!$A$2:$B$240,2,FALSE),VLOOKUP(G744,Results!$A$2:$B$240,2,FALSE),VLOOKUP(H744,Results!$A$2:$B$240,2,FALSE),VLOOKUP(I744,Results!$A$2:$B$240,2,FALSE),VLOOKUP(J744,Results!$A$2:$B$240,2,FALSE),VLOOKUP(B744,Results!$A$2:$B$240,2,FALSE)),"")</f>
        <v/>
      </c>
    </row>
    <row customHeight="1" ht="18.75" r="745" spans="2:47" x14ac:dyDescent="0.3">
      <c r="B745" t="s">
        <v>166</v>
      </c>
      <c r="C745" t="s">
        <v>170</v>
      </c>
      <c r="D745" t="s">
        <v>99</v>
      </c>
      <c r="E745" t="s">
        <v>146</v>
      </c>
      <c r="F745" t="s">
        <v>96</v>
      </c>
      <c r="G745" t="s">
        <v>179</v>
      </c>
      <c r="H745" t="s">
        <v>93</v>
      </c>
      <c r="I745" t="s">
        <v>181</v>
      </c>
      <c r="J745" t="s">
        <v>188</v>
      </c>
      <c r="K745" t="n">
        <v>12.0</v>
      </c>
      <c r="L745" s="30">
        <f si="196" t="shared"/>
        <v>0</v>
      </c>
      <c r="M745" s="6"/>
      <c r="N745" s="35" t="str">
        <f si="197" t="shared"/>
        <v/>
      </c>
      <c r="O745" s="59">
        <f>(IF(ISNUMBER(MATCH(B745,Sheet4!$K$92:$K$101,0)),1,0)+IF(ISNUMBER(MATCH(C745,Sheet4!$K$92:$K$101,0)),1,0)+IF(ISNUMBER(MATCH(D745,Sheet4!$K$92:$K$101,0)),1,0)+IF(ISNUMBER(MATCH(E745,Sheet4!$K$92:$K$101,0)),1,0)+IF(ISNUMBER(MATCH(F745,Sheet4!$K$92:$K$101,0)),1,0)+IF(ISNUMBER(MATCH(G745,Sheet4!$K$92:$K$101,0)),1,0)+IF(ISNUMBER(MATCH(H745,Sheet4!$K$92:$K$101,0)),1,0)+IF(ISNUMBER(MATCH(I745,Sheet4!$K$92:$K$101,0)),1,0)+IF(ISNUMBER(MATCH(J745,Sheet4!$K$92:$K$101,0)),1,0))
-
(IF(ISNUMBER(MATCH(B745,Sheet4!$F$2:$F$11,0)),1,0)+IF(ISNUMBER(MATCH(C745,Sheet4!$F$2:$F$11,0)),1,0)+IF(ISNUMBER(MATCH(D745,Sheet4!$F$2:$F$11,0)),1,0)+IF(ISNUMBER(MATCH(E745,Sheet4!$F$2:$F$11,0)),1,0)+IF(ISNUMBER(MATCH(F745,Sheet4!$F$2:$F$11,0)),1,0)+IF(ISNUMBER(MATCH(G745,Sheet4!$F$2:$F$11,0)),1,0)+IF(ISNUMBER(MATCH(H745,Sheet4!$F$2:$F$11,0)),1,0)+IF(ISNUMBER(MATCH(I745,Sheet4!$F$2:$F$11,0)),1,0)+IF(ISNUMBER(MATCH(J745,Sheet4!$F$2:$F$11,0)),1,0))</f>
        <v>0</v>
      </c>
      <c r="P745" s="40" t="str">
        <f>IFERROR(INDEX(Sheet4!$G:$G,MATCH(Sheet1!B745,Sheet4!$F:$F,0))+INDEX(Sheet4!$G:$G,MATCH(Sheet1!C745,Sheet4!$F:$F,0))+INDEX(Sheet4!$G:$G,MATCH(Sheet1!D745,Sheet4!$F:$F,0))+INDEX(Sheet4!$G:$G,MATCH(Sheet1!E745,Sheet4!$F:$F,0))+INDEX(Sheet4!$G:$G,MATCH(Sheet1!F745,Sheet4!$F:$F,0))+INDEX(Sheet4!$G:$G,MATCH(Sheet1!G745,Sheet4!$F:$F,0))+INDEX(Sheet4!$G:$G,MATCH(Sheet1!H745,Sheet4!$F:$F,0))+INDEX(Sheet4!$G:$G,MATCH(Sheet1!I745,Sheet4!$F:$F,0))+INDEX(Sheet4!$G:$G,MATCH(Sheet1!J745,Sheet4!$F:$F,0)),"")</f>
        <v/>
      </c>
      <c r="AF745">
        <f si="199" t="shared"/>
        <v>0</v>
      </c>
      <c r="AH745">
        <v>722</v>
      </c>
      <c r="AI745" t="str">
        <f si="198" t="shared"/>
        <v>Ben SimmonsIsaiah CanaanDevin BookerAndrew WigginsJae CrowderDeAndre' BembryJosh JacksonPaul MillsapJoel Embiid</v>
      </c>
      <c r="AJ745">
        <f si="200" t="shared"/>
        <v>0</v>
      </c>
      <c r="AK745">
        <f si="201" t="shared"/>
        <v>0</v>
      </c>
      <c r="AL745">
        <f si="202" t="shared"/>
        <v>0</v>
      </c>
      <c r="AM745">
        <f si="203" t="shared"/>
        <v>0</v>
      </c>
      <c r="AN745">
        <f si="204" t="shared"/>
        <v>0</v>
      </c>
      <c r="AO745">
        <f si="205" t="shared"/>
        <v>0</v>
      </c>
      <c r="AP745">
        <f si="206" t="shared"/>
        <v>0</v>
      </c>
      <c r="AQ745">
        <f si="207" t="shared"/>
        <v>0</v>
      </c>
      <c r="AR745">
        <f si="208" t="shared"/>
        <v>0</v>
      </c>
      <c r="AS745">
        <f si="209" t="shared"/>
        <v>0</v>
      </c>
      <c r="AU745" t="str">
        <f>IFERROR(VLOOKUP(C745,Results!$A$2:$B$240,2,FALSE)+VLOOKUP(D745,Results!$A$2:$B$240,2,FALSE)+VLOOKUP(E745,Results!$A$2:$B$240,2,FALSE)+VLOOKUP(F745,Results!$A$2:$B$240,2,FALSE)+VLOOKUP(G745,Results!$A$2:$B$240,2,FALSE)+VLOOKUP(H745,Results!$A$2:$B$240,2,FALSE)+VLOOKUP(I745,Results!$A$2:$B$240,2,FALSE)+VLOOKUP(J745,Results!$A$2:$B$240,2,FALSE)+VLOOKUP(B745,Results!$A$2:$B$240,2,FALSE)-MIN(VLOOKUP(C745,Results!$A$2:$B$240,2,FALSE),VLOOKUP(D745,Results!$A$2:$B$240,2,FALSE),VLOOKUP(E745,Results!$A$2:$B$240,2,FALSE),VLOOKUP(F745,Results!$A$2:$B$240,2,FALSE),VLOOKUP(G745,Results!$A$2:$B$240,2,FALSE),VLOOKUP(H745,Results!$A$2:$B$240,2,FALSE),VLOOKUP(I745,Results!$A$2:$B$240,2,FALSE),VLOOKUP(J745,Results!$A$2:$B$240,2,FALSE),VLOOKUP(B745,Results!$A$2:$B$240,2,FALSE)),"")</f>
        <v/>
      </c>
    </row>
    <row customHeight="1" ht="18.75" r="746" spans="2:47" x14ac:dyDescent="0.3">
      <c r="B746" t="s">
        <v>166</v>
      </c>
      <c r="C746" t="s">
        <v>171</v>
      </c>
      <c r="D746" t="s">
        <v>172</v>
      </c>
      <c r="E746" t="s">
        <v>173</v>
      </c>
      <c r="F746" t="s">
        <v>177</v>
      </c>
      <c r="G746" t="s">
        <v>90</v>
      </c>
      <c r="H746" t="s">
        <v>93</v>
      </c>
      <c r="I746" t="s">
        <v>181</v>
      </c>
      <c r="J746" t="s">
        <v>94</v>
      </c>
      <c r="K746" t="n">
        <v>12.0</v>
      </c>
      <c r="L746" s="30">
        <f si="196" t="shared"/>
        <v>0</v>
      </c>
      <c r="M746" s="6"/>
      <c r="N746" s="35" t="str">
        <f si="197" t="shared"/>
        <v/>
      </c>
      <c r="O746" s="59">
        <f>(IF(ISNUMBER(MATCH(B746,Sheet4!$K$92:$K$101,0)),1,0)+IF(ISNUMBER(MATCH(C746,Sheet4!$K$92:$K$101,0)),1,0)+IF(ISNUMBER(MATCH(D746,Sheet4!$K$92:$K$101,0)),1,0)+IF(ISNUMBER(MATCH(E746,Sheet4!$K$92:$K$101,0)),1,0)+IF(ISNUMBER(MATCH(F746,Sheet4!$K$92:$K$101,0)),1,0)+IF(ISNUMBER(MATCH(G746,Sheet4!$K$92:$K$101,0)),1,0)+IF(ISNUMBER(MATCH(H746,Sheet4!$K$92:$K$101,0)),1,0)+IF(ISNUMBER(MATCH(I746,Sheet4!$K$92:$K$101,0)),1,0)+IF(ISNUMBER(MATCH(J746,Sheet4!$K$92:$K$101,0)),1,0))
-
(IF(ISNUMBER(MATCH(B746,Sheet4!$F$2:$F$11,0)),1,0)+IF(ISNUMBER(MATCH(C746,Sheet4!$F$2:$F$11,0)),1,0)+IF(ISNUMBER(MATCH(D746,Sheet4!$F$2:$F$11,0)),1,0)+IF(ISNUMBER(MATCH(E746,Sheet4!$F$2:$F$11,0)),1,0)+IF(ISNUMBER(MATCH(F746,Sheet4!$F$2:$F$11,0)),1,0)+IF(ISNUMBER(MATCH(G746,Sheet4!$F$2:$F$11,0)),1,0)+IF(ISNUMBER(MATCH(H746,Sheet4!$F$2:$F$11,0)),1,0)+IF(ISNUMBER(MATCH(I746,Sheet4!$F$2:$F$11,0)),1,0)+IF(ISNUMBER(MATCH(J746,Sheet4!$F$2:$F$11,0)),1,0))</f>
        <v>0</v>
      </c>
      <c r="P746" s="40" t="str">
        <f>IFERROR(INDEX(Sheet4!$G:$G,MATCH(Sheet1!B746,Sheet4!$F:$F,0))+INDEX(Sheet4!$G:$G,MATCH(Sheet1!C746,Sheet4!$F:$F,0))+INDEX(Sheet4!$G:$G,MATCH(Sheet1!D746,Sheet4!$F:$F,0))+INDEX(Sheet4!$G:$G,MATCH(Sheet1!E746,Sheet4!$F:$F,0))+INDEX(Sheet4!$G:$G,MATCH(Sheet1!F746,Sheet4!$F:$F,0))+INDEX(Sheet4!$G:$G,MATCH(Sheet1!G746,Sheet4!$F:$F,0))+INDEX(Sheet4!$G:$G,MATCH(Sheet1!H746,Sheet4!$F:$F,0))+INDEX(Sheet4!$G:$G,MATCH(Sheet1!I746,Sheet4!$F:$F,0))+INDEX(Sheet4!$G:$G,MATCH(Sheet1!J746,Sheet4!$F:$F,0)),"")</f>
        <v/>
      </c>
      <c r="AF746">
        <f si="199" t="shared"/>
        <v>0</v>
      </c>
      <c r="AH746">
        <v>723</v>
      </c>
      <c r="AI746" t="str">
        <f si="198" t="shared"/>
        <v>Ricky RubioIsaiah CanaanJimmy ButlerMonte MorrisWill BartonJoe InglesKenneth FariedMarvin BagleyKarl-Anthony Towns</v>
      </c>
      <c r="AJ746">
        <f si="200" t="shared"/>
        <v>0</v>
      </c>
      <c r="AK746">
        <f si="201" t="shared"/>
        <v>0</v>
      </c>
      <c r="AL746">
        <f si="202" t="shared"/>
        <v>0</v>
      </c>
      <c r="AM746">
        <f si="203" t="shared"/>
        <v>0</v>
      </c>
      <c r="AN746">
        <f si="204" t="shared"/>
        <v>0</v>
      </c>
      <c r="AO746">
        <f si="205" t="shared"/>
        <v>0</v>
      </c>
      <c r="AP746">
        <f si="206" t="shared"/>
        <v>0</v>
      </c>
      <c r="AQ746">
        <f si="207" t="shared"/>
        <v>0</v>
      </c>
      <c r="AR746">
        <f si="208" t="shared"/>
        <v>0</v>
      </c>
      <c r="AS746">
        <f si="209" t="shared"/>
        <v>0</v>
      </c>
      <c r="AU746" t="str">
        <f>IFERROR(VLOOKUP(C746,Results!$A$2:$B$240,2,FALSE)+VLOOKUP(D746,Results!$A$2:$B$240,2,FALSE)+VLOOKUP(E746,Results!$A$2:$B$240,2,FALSE)+VLOOKUP(F746,Results!$A$2:$B$240,2,FALSE)+VLOOKUP(G746,Results!$A$2:$B$240,2,FALSE)+VLOOKUP(H746,Results!$A$2:$B$240,2,FALSE)+VLOOKUP(I746,Results!$A$2:$B$240,2,FALSE)+VLOOKUP(J746,Results!$A$2:$B$240,2,FALSE)+VLOOKUP(B746,Results!$A$2:$B$240,2,FALSE)-MIN(VLOOKUP(C746,Results!$A$2:$B$240,2,FALSE),VLOOKUP(D746,Results!$A$2:$B$240,2,FALSE),VLOOKUP(E746,Results!$A$2:$B$240,2,FALSE),VLOOKUP(F746,Results!$A$2:$B$240,2,FALSE),VLOOKUP(G746,Results!$A$2:$B$240,2,FALSE),VLOOKUP(H746,Results!$A$2:$B$240,2,FALSE),VLOOKUP(I746,Results!$A$2:$B$240,2,FALSE),VLOOKUP(J746,Results!$A$2:$B$240,2,FALSE),VLOOKUP(B746,Results!$A$2:$B$240,2,FALSE)),"")</f>
        <v/>
      </c>
    </row>
    <row r="747" spans="2:47" x14ac:dyDescent="0.3">
      <c r="B747" t="s">
        <v>87</v>
      </c>
      <c r="C747" t="s">
        <v>170</v>
      </c>
      <c r="D747" t="s">
        <v>99</v>
      </c>
      <c r="E747" t="s">
        <v>146</v>
      </c>
      <c r="F747" t="s">
        <v>150</v>
      </c>
      <c r="G747" t="s">
        <v>177</v>
      </c>
      <c r="H747" t="s">
        <v>153</v>
      </c>
      <c r="I747" t="s">
        <v>181</v>
      </c>
      <c r="J747" t="s">
        <v>98</v>
      </c>
      <c r="K747" t="n">
        <v>12.0</v>
      </c>
      <c r="L747" s="30">
        <f si="196" t="shared"/>
        <v>0</v>
      </c>
      <c r="M747" s="6"/>
      <c r="N747" s="35" t="str">
        <f si="197" t="shared"/>
        <v/>
      </c>
      <c r="O747" s="59">
        <f>(IF(ISNUMBER(MATCH(B747,Sheet4!$K$92:$K$101,0)),1,0)+IF(ISNUMBER(MATCH(C747,Sheet4!$K$92:$K$101,0)),1,0)+IF(ISNUMBER(MATCH(D747,Sheet4!$K$92:$K$101,0)),1,0)+IF(ISNUMBER(MATCH(E747,Sheet4!$K$92:$K$101,0)),1,0)+IF(ISNUMBER(MATCH(F747,Sheet4!$K$92:$K$101,0)),1,0)+IF(ISNUMBER(MATCH(G747,Sheet4!$K$92:$K$101,0)),1,0)+IF(ISNUMBER(MATCH(H747,Sheet4!$K$92:$K$101,0)),1,0)+IF(ISNUMBER(MATCH(I747,Sheet4!$K$92:$K$101,0)),1,0)+IF(ISNUMBER(MATCH(J747,Sheet4!$K$92:$K$101,0)),1,0))
-
(IF(ISNUMBER(MATCH(B747,Sheet4!$F$2:$F$11,0)),1,0)+IF(ISNUMBER(MATCH(C747,Sheet4!$F$2:$F$11,0)),1,0)+IF(ISNUMBER(MATCH(D747,Sheet4!$F$2:$F$11,0)),1,0)+IF(ISNUMBER(MATCH(E747,Sheet4!$F$2:$F$11,0)),1,0)+IF(ISNUMBER(MATCH(F747,Sheet4!$F$2:$F$11,0)),1,0)+IF(ISNUMBER(MATCH(G747,Sheet4!$F$2:$F$11,0)),1,0)+IF(ISNUMBER(MATCH(H747,Sheet4!$F$2:$F$11,0)),1,0)+IF(ISNUMBER(MATCH(I747,Sheet4!$F$2:$F$11,0)),1,0)+IF(ISNUMBER(MATCH(J747,Sheet4!$F$2:$F$11,0)),1,0))</f>
        <v>0</v>
      </c>
      <c r="P747" s="40" t="str">
        <f>IFERROR(INDEX(Sheet4!$G:$G,MATCH(Sheet1!B747,Sheet4!$F:$F,0))+INDEX(Sheet4!$G:$G,MATCH(Sheet1!C747,Sheet4!$F:$F,0))+INDEX(Sheet4!$G:$G,MATCH(Sheet1!D747,Sheet4!$F:$F,0))+INDEX(Sheet4!$G:$G,MATCH(Sheet1!E747,Sheet4!$F:$F,0))+INDEX(Sheet4!$G:$G,MATCH(Sheet1!F747,Sheet4!$F:$F,0))+INDEX(Sheet4!$G:$G,MATCH(Sheet1!G747,Sheet4!$F:$F,0))+INDEX(Sheet4!$G:$G,MATCH(Sheet1!H747,Sheet4!$F:$F,0))+INDEX(Sheet4!$G:$G,MATCH(Sheet1!I747,Sheet4!$F:$F,0))+INDEX(Sheet4!$G:$G,MATCH(Sheet1!J747,Sheet4!$F:$F,0)),"")</f>
        <v/>
      </c>
      <c r="AF747">
        <f si="199" t="shared"/>
        <v>0</v>
      </c>
      <c r="AH747">
        <v>724</v>
      </c>
      <c r="AI747" t="str">
        <f si="198" t="shared"/>
        <v>Ben SimmonsLandry ShametJames HardenMalik BeasleyKelly OubreCorey BrewerJosh JacksonPaul MillsapDeandre Ayton</v>
      </c>
      <c r="AJ747">
        <f si="200" t="shared"/>
        <v>0</v>
      </c>
      <c r="AK747">
        <f si="201" t="shared"/>
        <v>0</v>
      </c>
      <c r="AL747">
        <f si="202" t="shared"/>
        <v>0</v>
      </c>
      <c r="AM747">
        <f si="203" t="shared"/>
        <v>0</v>
      </c>
      <c r="AN747">
        <f si="204" t="shared"/>
        <v>0</v>
      </c>
      <c r="AO747">
        <f si="205" t="shared"/>
        <v>0</v>
      </c>
      <c r="AP747">
        <f si="206" t="shared"/>
        <v>0</v>
      </c>
      <c r="AQ747">
        <f si="207" t="shared"/>
        <v>0</v>
      </c>
      <c r="AR747">
        <f si="208" t="shared"/>
        <v>0</v>
      </c>
      <c r="AS747">
        <f si="209" t="shared"/>
        <v>0</v>
      </c>
      <c r="AU747" t="str">
        <f>IFERROR(VLOOKUP(C747,Results!$A$2:$B$240,2,FALSE)+VLOOKUP(D747,Results!$A$2:$B$240,2,FALSE)+VLOOKUP(E747,Results!$A$2:$B$240,2,FALSE)+VLOOKUP(F747,Results!$A$2:$B$240,2,FALSE)+VLOOKUP(G747,Results!$A$2:$B$240,2,FALSE)+VLOOKUP(H747,Results!$A$2:$B$240,2,FALSE)+VLOOKUP(I747,Results!$A$2:$B$240,2,FALSE)+VLOOKUP(J747,Results!$A$2:$B$240,2,FALSE)+VLOOKUP(B747,Results!$A$2:$B$240,2,FALSE)-MIN(VLOOKUP(C747,Results!$A$2:$B$240,2,FALSE),VLOOKUP(D747,Results!$A$2:$B$240,2,FALSE),VLOOKUP(E747,Results!$A$2:$B$240,2,FALSE),VLOOKUP(F747,Results!$A$2:$B$240,2,FALSE),VLOOKUP(G747,Results!$A$2:$B$240,2,FALSE),VLOOKUP(H747,Results!$A$2:$B$240,2,FALSE),VLOOKUP(I747,Results!$A$2:$B$240,2,FALSE),VLOOKUP(J747,Results!$A$2:$B$240,2,FALSE),VLOOKUP(B747,Results!$A$2:$B$240,2,FALSE)),"")</f>
        <v/>
      </c>
    </row>
    <row customHeight="1" ht="18.75" r="748" spans="2:47" x14ac:dyDescent="0.3">
      <c r="B748" t="s">
        <v>166</v>
      </c>
      <c r="C748" t="s">
        <v>116</v>
      </c>
      <c r="D748" t="s">
        <v>172</v>
      </c>
      <c r="E748" t="s">
        <v>146</v>
      </c>
      <c r="F748" t="s">
        <v>90</v>
      </c>
      <c r="G748" t="s">
        <v>180</v>
      </c>
      <c r="H748" t="s">
        <v>153</v>
      </c>
      <c r="I748" t="s">
        <v>181</v>
      </c>
      <c r="J748" t="s">
        <v>186</v>
      </c>
      <c r="K748" t="n">
        <v>12.0</v>
      </c>
      <c r="L748" s="30">
        <f si="196" t="shared"/>
        <v>0</v>
      </c>
      <c r="M748" s="6"/>
      <c r="N748" s="35" t="str">
        <f si="197" t="shared"/>
        <v/>
      </c>
      <c r="O748" s="59">
        <f>(IF(ISNUMBER(MATCH(B748,Sheet4!$K$92:$K$101,0)),1,0)+IF(ISNUMBER(MATCH(C748,Sheet4!$K$92:$K$101,0)),1,0)+IF(ISNUMBER(MATCH(D748,Sheet4!$K$92:$K$101,0)),1,0)+IF(ISNUMBER(MATCH(E748,Sheet4!$K$92:$K$101,0)),1,0)+IF(ISNUMBER(MATCH(F748,Sheet4!$K$92:$K$101,0)),1,0)+IF(ISNUMBER(MATCH(G748,Sheet4!$K$92:$K$101,0)),1,0)+IF(ISNUMBER(MATCH(H748,Sheet4!$K$92:$K$101,0)),1,0)+IF(ISNUMBER(MATCH(I748,Sheet4!$K$92:$K$101,0)),1,0)+IF(ISNUMBER(MATCH(J748,Sheet4!$K$92:$K$101,0)),1,0))
-
(IF(ISNUMBER(MATCH(B748,Sheet4!$F$2:$F$11,0)),1,0)+IF(ISNUMBER(MATCH(C748,Sheet4!$F$2:$F$11,0)),1,0)+IF(ISNUMBER(MATCH(D748,Sheet4!$F$2:$F$11,0)),1,0)+IF(ISNUMBER(MATCH(E748,Sheet4!$F$2:$F$11,0)),1,0)+IF(ISNUMBER(MATCH(F748,Sheet4!$F$2:$F$11,0)),1,0)+IF(ISNUMBER(MATCH(G748,Sheet4!$F$2:$F$11,0)),1,0)+IF(ISNUMBER(MATCH(H748,Sheet4!$F$2:$F$11,0)),1,0)+IF(ISNUMBER(MATCH(I748,Sheet4!$F$2:$F$11,0)),1,0)+IF(ISNUMBER(MATCH(J748,Sheet4!$F$2:$F$11,0)),1,0))</f>
        <v>0</v>
      </c>
      <c r="P748" s="40" t="str">
        <f>IFERROR(INDEX(Sheet4!$G:$G,MATCH(Sheet1!B748,Sheet4!$F:$F,0))+INDEX(Sheet4!$G:$G,MATCH(Sheet1!C748,Sheet4!$F:$F,0))+INDEX(Sheet4!$G:$G,MATCH(Sheet1!D748,Sheet4!$F:$F,0))+INDEX(Sheet4!$G:$G,MATCH(Sheet1!E748,Sheet4!$F:$F,0))+INDEX(Sheet4!$G:$G,MATCH(Sheet1!F748,Sheet4!$F:$F,0))+INDEX(Sheet4!$G:$G,MATCH(Sheet1!G748,Sheet4!$F:$F,0))+INDEX(Sheet4!$G:$G,MATCH(Sheet1!H748,Sheet4!$F:$F,0))+INDEX(Sheet4!$G:$G,MATCH(Sheet1!I748,Sheet4!$F:$F,0))+INDEX(Sheet4!$G:$G,MATCH(Sheet1!J748,Sheet4!$F:$F,0)),"")</f>
        <v/>
      </c>
      <c r="AF748">
        <f si="199" t="shared"/>
        <v>0</v>
      </c>
      <c r="AH748">
        <v>725</v>
      </c>
      <c r="AI748" t="str">
        <f si="198" t="shared"/>
        <v>Ben SimmonsRicky RubioDevin BookerMonte MorrisKelly OubreJae CrowderJohn CollinsDario SaricRudy Gobert</v>
      </c>
      <c r="AJ748">
        <f si="200" t="shared"/>
        <v>0</v>
      </c>
      <c r="AK748">
        <f si="201" t="shared"/>
        <v>0</v>
      </c>
      <c r="AL748">
        <f si="202" t="shared"/>
        <v>0</v>
      </c>
      <c r="AM748">
        <f si="203" t="shared"/>
        <v>0</v>
      </c>
      <c r="AN748">
        <f si="204" t="shared"/>
        <v>0</v>
      </c>
      <c r="AO748">
        <f si="205" t="shared"/>
        <v>0</v>
      </c>
      <c r="AP748">
        <f si="206" t="shared"/>
        <v>0</v>
      </c>
      <c r="AQ748">
        <f si="207" t="shared"/>
        <v>0</v>
      </c>
      <c r="AR748">
        <f si="208" t="shared"/>
        <v>0</v>
      </c>
      <c r="AS748">
        <f si="209" t="shared"/>
        <v>0</v>
      </c>
      <c r="AU748" t="str">
        <f>IFERROR(VLOOKUP(C748,Results!$A$2:$B$240,2,FALSE)+VLOOKUP(D748,Results!$A$2:$B$240,2,FALSE)+VLOOKUP(E748,Results!$A$2:$B$240,2,FALSE)+VLOOKUP(F748,Results!$A$2:$B$240,2,FALSE)+VLOOKUP(G748,Results!$A$2:$B$240,2,FALSE)+VLOOKUP(H748,Results!$A$2:$B$240,2,FALSE)+VLOOKUP(I748,Results!$A$2:$B$240,2,FALSE)+VLOOKUP(J748,Results!$A$2:$B$240,2,FALSE)+VLOOKUP(B748,Results!$A$2:$B$240,2,FALSE)-MIN(VLOOKUP(C748,Results!$A$2:$B$240,2,FALSE),VLOOKUP(D748,Results!$A$2:$B$240,2,FALSE),VLOOKUP(E748,Results!$A$2:$B$240,2,FALSE),VLOOKUP(F748,Results!$A$2:$B$240,2,FALSE),VLOOKUP(G748,Results!$A$2:$B$240,2,FALSE),VLOOKUP(H748,Results!$A$2:$B$240,2,FALSE),VLOOKUP(I748,Results!$A$2:$B$240,2,FALSE),VLOOKUP(J748,Results!$A$2:$B$240,2,FALSE),VLOOKUP(B748,Results!$A$2:$B$240,2,FALSE)),"")</f>
        <v/>
      </c>
    </row>
    <row customHeight="1" ht="18.75" r="749" spans="2:47" x14ac:dyDescent="0.3">
      <c r="B749" t="s">
        <v>167</v>
      </c>
      <c r="C749" t="s">
        <v>171</v>
      </c>
      <c r="D749" t="s">
        <v>145</v>
      </c>
      <c r="E749" t="s">
        <v>146</v>
      </c>
      <c r="F749" t="s">
        <v>177</v>
      </c>
      <c r="G749" t="s">
        <v>100</v>
      </c>
      <c r="H749" t="s">
        <v>181</v>
      </c>
      <c r="I749" t="s">
        <v>152</v>
      </c>
      <c r="J749" t="s">
        <v>186</v>
      </c>
      <c r="K749" t="n">
        <v>12.0</v>
      </c>
      <c r="L749" s="30">
        <f si="196" t="shared"/>
        <v>0</v>
      </c>
      <c r="M749" s="6"/>
      <c r="N749" s="35" t="str">
        <f si="197" t="shared"/>
        <v/>
      </c>
      <c r="O749" s="59">
        <f>(IF(ISNUMBER(MATCH(B749,Sheet4!$K$92:$K$101,0)),1,0)+IF(ISNUMBER(MATCH(C749,Sheet4!$K$92:$K$101,0)),1,0)+IF(ISNUMBER(MATCH(D749,Sheet4!$K$92:$K$101,0)),1,0)+IF(ISNUMBER(MATCH(E749,Sheet4!$K$92:$K$101,0)),1,0)+IF(ISNUMBER(MATCH(F749,Sheet4!$K$92:$K$101,0)),1,0)+IF(ISNUMBER(MATCH(G749,Sheet4!$K$92:$K$101,0)),1,0)+IF(ISNUMBER(MATCH(H749,Sheet4!$K$92:$K$101,0)),1,0)+IF(ISNUMBER(MATCH(I749,Sheet4!$K$92:$K$101,0)),1,0)+IF(ISNUMBER(MATCH(J749,Sheet4!$K$92:$K$101,0)),1,0))
-
(IF(ISNUMBER(MATCH(B749,Sheet4!$F$2:$F$11,0)),1,0)+IF(ISNUMBER(MATCH(C749,Sheet4!$F$2:$F$11,0)),1,0)+IF(ISNUMBER(MATCH(D749,Sheet4!$F$2:$F$11,0)),1,0)+IF(ISNUMBER(MATCH(E749,Sheet4!$F$2:$F$11,0)),1,0)+IF(ISNUMBER(MATCH(F749,Sheet4!$F$2:$F$11,0)),1,0)+IF(ISNUMBER(MATCH(G749,Sheet4!$F$2:$F$11,0)),1,0)+IF(ISNUMBER(MATCH(H749,Sheet4!$F$2:$F$11,0)),1,0)+IF(ISNUMBER(MATCH(I749,Sheet4!$F$2:$F$11,0)),1,0)+IF(ISNUMBER(MATCH(J749,Sheet4!$F$2:$F$11,0)),1,0))</f>
        <v>0</v>
      </c>
      <c r="P749" s="40" t="str">
        <f>IFERROR(INDEX(Sheet4!$G:$G,MATCH(Sheet1!B749,Sheet4!$F:$F,0))+INDEX(Sheet4!$G:$G,MATCH(Sheet1!C749,Sheet4!$F:$F,0))+INDEX(Sheet4!$G:$G,MATCH(Sheet1!D749,Sheet4!$F:$F,0))+INDEX(Sheet4!$G:$G,MATCH(Sheet1!E749,Sheet4!$F:$F,0))+INDEX(Sheet4!$G:$G,MATCH(Sheet1!F749,Sheet4!$F:$F,0))+INDEX(Sheet4!$G:$G,MATCH(Sheet1!G749,Sheet4!$F:$F,0))+INDEX(Sheet4!$G:$G,MATCH(Sheet1!H749,Sheet4!$F:$F,0))+INDEX(Sheet4!$G:$G,MATCH(Sheet1!I749,Sheet4!$F:$F,0))+INDEX(Sheet4!$G:$G,MATCH(Sheet1!J749,Sheet4!$F:$F,0)),"")</f>
        <v/>
      </c>
      <c r="AF749">
        <f si="199" t="shared"/>
        <v>0</v>
      </c>
      <c r="AH749">
        <v>726</v>
      </c>
      <c r="AI749" t="str">
        <f si="198" t="shared"/>
        <v>Jerryd BaylessIsaiah CanaanDevin BookerMonte MorrisKelly OubreJae CrowderKenneth FariedJohn CollinsJoel Embiid</v>
      </c>
      <c r="AJ749">
        <f si="200" t="shared"/>
        <v>0</v>
      </c>
      <c r="AK749">
        <f si="201" t="shared"/>
        <v>0</v>
      </c>
      <c r="AL749">
        <f si="202" t="shared"/>
        <v>0</v>
      </c>
      <c r="AM749">
        <f si="203" t="shared"/>
        <v>0</v>
      </c>
      <c r="AN749">
        <f si="204" t="shared"/>
        <v>0</v>
      </c>
      <c r="AO749">
        <f si="205" t="shared"/>
        <v>0</v>
      </c>
      <c r="AP749">
        <f si="206" t="shared"/>
        <v>0</v>
      </c>
      <c r="AQ749">
        <f si="207" t="shared"/>
        <v>0</v>
      </c>
      <c r="AR749">
        <f si="208" t="shared"/>
        <v>0</v>
      </c>
      <c r="AS749">
        <f si="209" t="shared"/>
        <v>0</v>
      </c>
      <c r="AU749" t="str">
        <f>IFERROR(VLOOKUP(C749,Results!$A$2:$B$240,2,FALSE)+VLOOKUP(D749,Results!$A$2:$B$240,2,FALSE)+VLOOKUP(E749,Results!$A$2:$B$240,2,FALSE)+VLOOKUP(F749,Results!$A$2:$B$240,2,FALSE)+VLOOKUP(G749,Results!$A$2:$B$240,2,FALSE)+VLOOKUP(H749,Results!$A$2:$B$240,2,FALSE)+VLOOKUP(I749,Results!$A$2:$B$240,2,FALSE)+VLOOKUP(J749,Results!$A$2:$B$240,2,FALSE)+VLOOKUP(B749,Results!$A$2:$B$240,2,FALSE)-MIN(VLOOKUP(C749,Results!$A$2:$B$240,2,FALSE),VLOOKUP(D749,Results!$A$2:$B$240,2,FALSE),VLOOKUP(E749,Results!$A$2:$B$240,2,FALSE),VLOOKUP(F749,Results!$A$2:$B$240,2,FALSE),VLOOKUP(G749,Results!$A$2:$B$240,2,FALSE),VLOOKUP(H749,Results!$A$2:$B$240,2,FALSE),VLOOKUP(I749,Results!$A$2:$B$240,2,FALSE),VLOOKUP(J749,Results!$A$2:$B$240,2,FALSE),VLOOKUP(B749,Results!$A$2:$B$240,2,FALSE)),"")</f>
        <v/>
      </c>
    </row>
    <row customHeight="1" ht="18.75" r="750" spans="2:47" x14ac:dyDescent="0.3">
      <c r="B750" t="s">
        <v>166</v>
      </c>
      <c r="C750" t="s">
        <v>95</v>
      </c>
      <c r="D750" t="s">
        <v>172</v>
      </c>
      <c r="E750" t="s">
        <v>146</v>
      </c>
      <c r="F750" t="s">
        <v>177</v>
      </c>
      <c r="G750" t="s">
        <v>96</v>
      </c>
      <c r="H750" t="s">
        <v>182</v>
      </c>
      <c r="I750" t="s">
        <v>155</v>
      </c>
      <c r="J750" t="s">
        <v>98</v>
      </c>
      <c r="K750" t="n">
        <v>12.0</v>
      </c>
      <c r="L750" s="30">
        <f si="196" t="shared"/>
        <v>0</v>
      </c>
      <c r="M750" s="6"/>
      <c r="N750" s="35" t="str">
        <f si="197" t="shared"/>
        <v/>
      </c>
      <c r="O750" s="59">
        <f>(IF(ISNUMBER(MATCH(B750,Sheet4!$K$92:$K$101,0)),1,0)+IF(ISNUMBER(MATCH(C750,Sheet4!$K$92:$K$101,0)),1,0)+IF(ISNUMBER(MATCH(D750,Sheet4!$K$92:$K$101,0)),1,0)+IF(ISNUMBER(MATCH(E750,Sheet4!$K$92:$K$101,0)),1,0)+IF(ISNUMBER(MATCH(F750,Sheet4!$K$92:$K$101,0)),1,0)+IF(ISNUMBER(MATCH(G750,Sheet4!$K$92:$K$101,0)),1,0)+IF(ISNUMBER(MATCH(H750,Sheet4!$K$92:$K$101,0)),1,0)+IF(ISNUMBER(MATCH(I750,Sheet4!$K$92:$K$101,0)),1,0)+IF(ISNUMBER(MATCH(J750,Sheet4!$K$92:$K$101,0)),1,0))
-
(IF(ISNUMBER(MATCH(B750,Sheet4!$F$2:$F$11,0)),1,0)+IF(ISNUMBER(MATCH(C750,Sheet4!$F$2:$F$11,0)),1,0)+IF(ISNUMBER(MATCH(D750,Sheet4!$F$2:$F$11,0)),1,0)+IF(ISNUMBER(MATCH(E750,Sheet4!$F$2:$F$11,0)),1,0)+IF(ISNUMBER(MATCH(F750,Sheet4!$F$2:$F$11,0)),1,0)+IF(ISNUMBER(MATCH(G750,Sheet4!$F$2:$F$11,0)),1,0)+IF(ISNUMBER(MATCH(H750,Sheet4!$F$2:$F$11,0)),1,0)+IF(ISNUMBER(MATCH(I750,Sheet4!$F$2:$F$11,0)),1,0)+IF(ISNUMBER(MATCH(J750,Sheet4!$F$2:$F$11,0)),1,0))</f>
        <v>0</v>
      </c>
      <c r="P750" s="40" t="str">
        <f>IFERROR(INDEX(Sheet4!$G:$G,MATCH(Sheet1!B750,Sheet4!$F:$F,0))+INDEX(Sheet4!$G:$G,MATCH(Sheet1!C750,Sheet4!$F:$F,0))+INDEX(Sheet4!$G:$G,MATCH(Sheet1!D750,Sheet4!$F:$F,0))+INDEX(Sheet4!$G:$G,MATCH(Sheet1!E750,Sheet4!$F:$F,0))+INDEX(Sheet4!$G:$G,MATCH(Sheet1!F750,Sheet4!$F:$F,0))+INDEX(Sheet4!$G:$G,MATCH(Sheet1!G750,Sheet4!$F:$F,0))+INDEX(Sheet4!$G:$G,MATCH(Sheet1!H750,Sheet4!$F:$F,0))+INDEX(Sheet4!$G:$G,MATCH(Sheet1!I750,Sheet4!$F:$F,0))+INDEX(Sheet4!$G:$G,MATCH(Sheet1!J750,Sheet4!$F:$F,0)),"")</f>
        <v/>
      </c>
      <c r="AF750">
        <f si="199" t="shared"/>
        <v>0</v>
      </c>
      <c r="AH750">
        <v>727</v>
      </c>
      <c r="AI750" t="str">
        <f si="198" t="shared"/>
        <v>Ben SimmonsJeremy LinDevin BookerJimmy ButlerKelly OubreMikal BridgesPaul MillsapDerrick FavorsDeandre Ayton</v>
      </c>
      <c r="AJ750">
        <f si="200" t="shared"/>
        <v>0</v>
      </c>
      <c r="AK750">
        <f si="201" t="shared"/>
        <v>0</v>
      </c>
      <c r="AL750">
        <f si="202" t="shared"/>
        <v>0</v>
      </c>
      <c r="AM750">
        <f si="203" t="shared"/>
        <v>0</v>
      </c>
      <c r="AN750">
        <f si="204" t="shared"/>
        <v>0</v>
      </c>
      <c r="AO750">
        <f si="205" t="shared"/>
        <v>0</v>
      </c>
      <c r="AP750">
        <f si="206" t="shared"/>
        <v>0</v>
      </c>
      <c r="AQ750">
        <f si="207" t="shared"/>
        <v>0</v>
      </c>
      <c r="AR750">
        <f si="208" t="shared"/>
        <v>0</v>
      </c>
      <c r="AS750">
        <f si="209" t="shared"/>
        <v>0</v>
      </c>
      <c r="AU750" t="str">
        <f>IFERROR(VLOOKUP(C750,Results!$A$2:$B$240,2,FALSE)+VLOOKUP(D750,Results!$A$2:$B$240,2,FALSE)+VLOOKUP(E750,Results!$A$2:$B$240,2,FALSE)+VLOOKUP(F750,Results!$A$2:$B$240,2,FALSE)+VLOOKUP(G750,Results!$A$2:$B$240,2,FALSE)+VLOOKUP(H750,Results!$A$2:$B$240,2,FALSE)+VLOOKUP(I750,Results!$A$2:$B$240,2,FALSE)+VLOOKUP(J750,Results!$A$2:$B$240,2,FALSE)+VLOOKUP(B750,Results!$A$2:$B$240,2,FALSE)-MIN(VLOOKUP(C750,Results!$A$2:$B$240,2,FALSE),VLOOKUP(D750,Results!$A$2:$B$240,2,FALSE),VLOOKUP(E750,Results!$A$2:$B$240,2,FALSE),VLOOKUP(F750,Results!$A$2:$B$240,2,FALSE),VLOOKUP(G750,Results!$A$2:$B$240,2,FALSE),VLOOKUP(H750,Results!$A$2:$B$240,2,FALSE),VLOOKUP(I750,Results!$A$2:$B$240,2,FALSE),VLOOKUP(J750,Results!$A$2:$B$240,2,FALSE),VLOOKUP(B750,Results!$A$2:$B$240,2,FALSE)),"")</f>
        <v/>
      </c>
    </row>
    <row customHeight="1" ht="18.75" r="751" spans="2:47" x14ac:dyDescent="0.3">
      <c r="B751" t="s">
        <v>166</v>
      </c>
      <c r="C751" t="s">
        <v>87</v>
      </c>
      <c r="D751" t="s">
        <v>174</v>
      </c>
      <c r="E751" t="s">
        <v>146</v>
      </c>
      <c r="F751" t="s">
        <v>179</v>
      </c>
      <c r="G751" t="s">
        <v>159</v>
      </c>
      <c r="H751" t="s">
        <v>92</v>
      </c>
      <c r="I751" t="s">
        <v>152</v>
      </c>
      <c r="J751" t="s">
        <v>188</v>
      </c>
      <c r="K751" t="n">
        <v>12.0</v>
      </c>
      <c r="L751" s="30">
        <f si="196" t="shared"/>
        <v>0</v>
      </c>
      <c r="M751" s="6"/>
      <c r="N751" s="35" t="str">
        <f si="197" t="shared"/>
        <v/>
      </c>
      <c r="O751" s="59">
        <f>(IF(ISNUMBER(MATCH(B751,Sheet4!$K$92:$K$101,0)),1,0)+IF(ISNUMBER(MATCH(C751,Sheet4!$K$92:$K$101,0)),1,0)+IF(ISNUMBER(MATCH(D751,Sheet4!$K$92:$K$101,0)),1,0)+IF(ISNUMBER(MATCH(E751,Sheet4!$K$92:$K$101,0)),1,0)+IF(ISNUMBER(MATCH(F751,Sheet4!$K$92:$K$101,0)),1,0)+IF(ISNUMBER(MATCH(G751,Sheet4!$K$92:$K$101,0)),1,0)+IF(ISNUMBER(MATCH(H751,Sheet4!$K$92:$K$101,0)),1,0)+IF(ISNUMBER(MATCH(I751,Sheet4!$K$92:$K$101,0)),1,0)+IF(ISNUMBER(MATCH(J751,Sheet4!$K$92:$K$101,0)),1,0))
-
(IF(ISNUMBER(MATCH(B751,Sheet4!$F$2:$F$11,0)),1,0)+IF(ISNUMBER(MATCH(C751,Sheet4!$F$2:$F$11,0)),1,0)+IF(ISNUMBER(MATCH(D751,Sheet4!$F$2:$F$11,0)),1,0)+IF(ISNUMBER(MATCH(E751,Sheet4!$F$2:$F$11,0)),1,0)+IF(ISNUMBER(MATCH(F751,Sheet4!$F$2:$F$11,0)),1,0)+IF(ISNUMBER(MATCH(G751,Sheet4!$F$2:$F$11,0)),1,0)+IF(ISNUMBER(MATCH(H751,Sheet4!$F$2:$F$11,0)),1,0)+IF(ISNUMBER(MATCH(I751,Sheet4!$F$2:$F$11,0)),1,0)+IF(ISNUMBER(MATCH(J751,Sheet4!$F$2:$F$11,0)),1,0))</f>
        <v>0</v>
      </c>
      <c r="P751" s="40" t="str">
        <f>IFERROR(INDEX(Sheet4!$G:$G,MATCH(Sheet1!B751,Sheet4!$F:$F,0))+INDEX(Sheet4!$G:$G,MATCH(Sheet1!C751,Sheet4!$F:$F,0))+INDEX(Sheet4!$G:$G,MATCH(Sheet1!D751,Sheet4!$F:$F,0))+INDEX(Sheet4!$G:$G,MATCH(Sheet1!E751,Sheet4!$F:$F,0))+INDEX(Sheet4!$G:$G,MATCH(Sheet1!F751,Sheet4!$F:$F,0))+INDEX(Sheet4!$G:$G,MATCH(Sheet1!G751,Sheet4!$F:$F,0))+INDEX(Sheet4!$G:$G,MATCH(Sheet1!H751,Sheet4!$F:$F,0))+INDEX(Sheet4!$G:$G,MATCH(Sheet1!I751,Sheet4!$F:$F,0))+INDEX(Sheet4!$G:$G,MATCH(Sheet1!J751,Sheet4!$F:$F,0)),"")</f>
        <v/>
      </c>
      <c r="AF751">
        <f si="199" t="shared"/>
        <v>0</v>
      </c>
      <c r="AH751">
        <v>728</v>
      </c>
      <c r="AI751" t="str">
        <f si="198" t="shared"/>
        <v>Ben SimmonsJerryd BaylessDevin BookerMonte MorrisLuol DengGerald GreenKenneth FariedPaul MillsapKarl-Anthony Towns</v>
      </c>
      <c r="AJ751">
        <f si="200" t="shared"/>
        <v>0</v>
      </c>
      <c r="AK751">
        <f si="201" t="shared"/>
        <v>0</v>
      </c>
      <c r="AL751">
        <f si="202" t="shared"/>
        <v>0</v>
      </c>
      <c r="AM751">
        <f si="203" t="shared"/>
        <v>0</v>
      </c>
      <c r="AN751">
        <f si="204" t="shared"/>
        <v>0</v>
      </c>
      <c r="AO751">
        <f si="205" t="shared"/>
        <v>0</v>
      </c>
      <c r="AP751">
        <f si="206" t="shared"/>
        <v>0</v>
      </c>
      <c r="AQ751">
        <f si="207" t="shared"/>
        <v>0</v>
      </c>
      <c r="AR751">
        <f si="208" t="shared"/>
        <v>0</v>
      </c>
      <c r="AS751">
        <f si="209" t="shared"/>
        <v>0</v>
      </c>
      <c r="AU751" t="str">
        <f>IFERROR(VLOOKUP(C751,Results!$A$2:$B$240,2,FALSE)+VLOOKUP(D751,Results!$A$2:$B$240,2,FALSE)+VLOOKUP(E751,Results!$A$2:$B$240,2,FALSE)+VLOOKUP(F751,Results!$A$2:$B$240,2,FALSE)+VLOOKUP(G751,Results!$A$2:$B$240,2,FALSE)+VLOOKUP(H751,Results!$A$2:$B$240,2,FALSE)+VLOOKUP(I751,Results!$A$2:$B$240,2,FALSE)+VLOOKUP(J751,Results!$A$2:$B$240,2,FALSE)+VLOOKUP(B751,Results!$A$2:$B$240,2,FALSE)-MIN(VLOOKUP(C751,Results!$A$2:$B$240,2,FALSE),VLOOKUP(D751,Results!$A$2:$B$240,2,FALSE),VLOOKUP(E751,Results!$A$2:$B$240,2,FALSE),VLOOKUP(F751,Results!$A$2:$B$240,2,FALSE),VLOOKUP(G751,Results!$A$2:$B$240,2,FALSE),VLOOKUP(H751,Results!$A$2:$B$240,2,FALSE),VLOOKUP(I751,Results!$A$2:$B$240,2,FALSE),VLOOKUP(J751,Results!$A$2:$B$240,2,FALSE),VLOOKUP(B751,Results!$A$2:$B$240,2,FALSE)),"")</f>
        <v/>
      </c>
    </row>
    <row customHeight="1" ht="18.75" r="752" spans="2:47" x14ac:dyDescent="0.3">
      <c r="B752" t="s">
        <v>166</v>
      </c>
      <c r="C752" t="s">
        <v>108</v>
      </c>
      <c r="D752" t="s">
        <v>146</v>
      </c>
      <c r="E752" t="s">
        <v>148</v>
      </c>
      <c r="F752" t="s">
        <v>177</v>
      </c>
      <c r="G752" t="s">
        <v>180</v>
      </c>
      <c r="H752" t="s">
        <v>153</v>
      </c>
      <c r="I752" t="s">
        <v>93</v>
      </c>
      <c r="J752" t="s">
        <v>186</v>
      </c>
      <c r="K752" t="n">
        <v>12.0</v>
      </c>
      <c r="L752" s="30">
        <f si="196" t="shared"/>
        <v>0</v>
      </c>
      <c r="M752" s="6"/>
      <c r="N752" s="35" t="str">
        <f si="197" t="shared"/>
        <v/>
      </c>
      <c r="O752" s="59">
        <f>(IF(ISNUMBER(MATCH(B752,Sheet4!$K$92:$K$101,0)),1,0)+IF(ISNUMBER(MATCH(C752,Sheet4!$K$92:$K$101,0)),1,0)+IF(ISNUMBER(MATCH(D752,Sheet4!$K$92:$K$101,0)),1,0)+IF(ISNUMBER(MATCH(E752,Sheet4!$K$92:$K$101,0)),1,0)+IF(ISNUMBER(MATCH(F752,Sheet4!$K$92:$K$101,0)),1,0)+IF(ISNUMBER(MATCH(G752,Sheet4!$K$92:$K$101,0)),1,0)+IF(ISNUMBER(MATCH(H752,Sheet4!$K$92:$K$101,0)),1,0)+IF(ISNUMBER(MATCH(I752,Sheet4!$K$92:$K$101,0)),1,0)+IF(ISNUMBER(MATCH(J752,Sheet4!$K$92:$K$101,0)),1,0))
-
(IF(ISNUMBER(MATCH(B752,Sheet4!$F$2:$F$11,0)),1,0)+IF(ISNUMBER(MATCH(C752,Sheet4!$F$2:$F$11,0)),1,0)+IF(ISNUMBER(MATCH(D752,Sheet4!$F$2:$F$11,0)),1,0)+IF(ISNUMBER(MATCH(E752,Sheet4!$F$2:$F$11,0)),1,0)+IF(ISNUMBER(MATCH(F752,Sheet4!$F$2:$F$11,0)),1,0)+IF(ISNUMBER(MATCH(G752,Sheet4!$F$2:$F$11,0)),1,0)+IF(ISNUMBER(MATCH(H752,Sheet4!$F$2:$F$11,0)),1,0)+IF(ISNUMBER(MATCH(I752,Sheet4!$F$2:$F$11,0)),1,0)+IF(ISNUMBER(MATCH(J752,Sheet4!$F$2:$F$11,0)),1,0))</f>
        <v>0</v>
      </c>
      <c r="P752" s="40" t="str">
        <f>IFERROR(INDEX(Sheet4!$G:$G,MATCH(Sheet1!B752,Sheet4!$F:$F,0))+INDEX(Sheet4!$G:$G,MATCH(Sheet1!C752,Sheet4!$F:$F,0))+INDEX(Sheet4!$G:$G,MATCH(Sheet1!D752,Sheet4!$F:$F,0))+INDEX(Sheet4!$G:$G,MATCH(Sheet1!E752,Sheet4!$F:$F,0))+INDEX(Sheet4!$G:$G,MATCH(Sheet1!F752,Sheet4!$F:$F,0))+INDEX(Sheet4!$G:$G,MATCH(Sheet1!G752,Sheet4!$F:$F,0))+INDEX(Sheet4!$G:$G,MATCH(Sheet1!H752,Sheet4!$F:$F,0))+INDEX(Sheet4!$G:$G,MATCH(Sheet1!I752,Sheet4!$F:$F,0))+INDEX(Sheet4!$G:$G,MATCH(Sheet1!J752,Sheet4!$F:$F,0)),"")</f>
        <v/>
      </c>
      <c r="AF752">
        <f si="199" t="shared"/>
        <v>0</v>
      </c>
      <c r="AH752">
        <v>729</v>
      </c>
      <c r="AI752" t="str">
        <f si="198" t="shared"/>
        <v>Trae YoungLandry ShametJames HardenMonte MorrisKelly OubreMikal BridgesJosh JacksonTaj GibsonRudy Gobert</v>
      </c>
      <c r="AJ752">
        <f si="200" t="shared"/>
        <v>0</v>
      </c>
      <c r="AK752">
        <f si="201" t="shared"/>
        <v>0</v>
      </c>
      <c r="AL752">
        <f si="202" t="shared"/>
        <v>0</v>
      </c>
      <c r="AM752">
        <f si="203" t="shared"/>
        <v>0</v>
      </c>
      <c r="AN752">
        <f si="204" t="shared"/>
        <v>0</v>
      </c>
      <c r="AO752">
        <f si="205" t="shared"/>
        <v>0</v>
      </c>
      <c r="AP752">
        <f si="206" t="shared"/>
        <v>0</v>
      </c>
      <c r="AQ752">
        <f si="207" t="shared"/>
        <v>0</v>
      </c>
      <c r="AR752">
        <f si="208" t="shared"/>
        <v>0</v>
      </c>
      <c r="AS752">
        <f si="209" t="shared"/>
        <v>0</v>
      </c>
      <c r="AU752" t="str">
        <f>IFERROR(VLOOKUP(C752,Results!$A$2:$B$240,2,FALSE)+VLOOKUP(D752,Results!$A$2:$B$240,2,FALSE)+VLOOKUP(E752,Results!$A$2:$B$240,2,FALSE)+VLOOKUP(F752,Results!$A$2:$B$240,2,FALSE)+VLOOKUP(G752,Results!$A$2:$B$240,2,FALSE)+VLOOKUP(H752,Results!$A$2:$B$240,2,FALSE)+VLOOKUP(I752,Results!$A$2:$B$240,2,FALSE)+VLOOKUP(J752,Results!$A$2:$B$240,2,FALSE)+VLOOKUP(B752,Results!$A$2:$B$240,2,FALSE)-MIN(VLOOKUP(C752,Results!$A$2:$B$240,2,FALSE),VLOOKUP(D752,Results!$A$2:$B$240,2,FALSE),VLOOKUP(E752,Results!$A$2:$B$240,2,FALSE),VLOOKUP(F752,Results!$A$2:$B$240,2,FALSE),VLOOKUP(G752,Results!$A$2:$B$240,2,FALSE),VLOOKUP(H752,Results!$A$2:$B$240,2,FALSE),VLOOKUP(I752,Results!$A$2:$B$240,2,FALSE),VLOOKUP(J752,Results!$A$2:$B$240,2,FALSE),VLOOKUP(B752,Results!$A$2:$B$240,2,FALSE)),"")</f>
        <v/>
      </c>
    </row>
    <row customHeight="1" ht="18.75" r="753" spans="2:47" x14ac:dyDescent="0.3">
      <c r="B753" t="s">
        <v>166</v>
      </c>
      <c r="C753" t="s">
        <v>171</v>
      </c>
      <c r="D753" t="s">
        <v>172</v>
      </c>
      <c r="E753" t="s">
        <v>173</v>
      </c>
      <c r="F753" t="s">
        <v>177</v>
      </c>
      <c r="G753" t="s">
        <v>179</v>
      </c>
      <c r="H753" t="s">
        <v>152</v>
      </c>
      <c r="I753" t="s">
        <v>154</v>
      </c>
      <c r="J753" t="s">
        <v>98</v>
      </c>
      <c r="K753" t="n">
        <v>12.0</v>
      </c>
      <c r="L753" s="30">
        <f si="196" t="shared"/>
        <v>0</v>
      </c>
      <c r="M753" s="6"/>
      <c r="N753" s="35" t="str">
        <f si="197" t="shared"/>
        <v/>
      </c>
      <c r="O753" s="59">
        <f>(IF(ISNUMBER(MATCH(B753,Sheet4!$K$92:$K$101,0)),1,0)+IF(ISNUMBER(MATCH(C753,Sheet4!$K$92:$K$101,0)),1,0)+IF(ISNUMBER(MATCH(D753,Sheet4!$K$92:$K$101,0)),1,0)+IF(ISNUMBER(MATCH(E753,Sheet4!$K$92:$K$101,0)),1,0)+IF(ISNUMBER(MATCH(F753,Sheet4!$K$92:$K$101,0)),1,0)+IF(ISNUMBER(MATCH(G753,Sheet4!$K$92:$K$101,0)),1,0)+IF(ISNUMBER(MATCH(H753,Sheet4!$K$92:$K$101,0)),1,0)+IF(ISNUMBER(MATCH(I753,Sheet4!$K$92:$K$101,0)),1,0)+IF(ISNUMBER(MATCH(J753,Sheet4!$K$92:$K$101,0)),1,0))
-
(IF(ISNUMBER(MATCH(B753,Sheet4!$F$2:$F$11,0)),1,0)+IF(ISNUMBER(MATCH(C753,Sheet4!$F$2:$F$11,0)),1,0)+IF(ISNUMBER(MATCH(D753,Sheet4!$F$2:$F$11,0)),1,0)+IF(ISNUMBER(MATCH(E753,Sheet4!$F$2:$F$11,0)),1,0)+IF(ISNUMBER(MATCH(F753,Sheet4!$F$2:$F$11,0)),1,0)+IF(ISNUMBER(MATCH(G753,Sheet4!$F$2:$F$11,0)),1,0)+IF(ISNUMBER(MATCH(H753,Sheet4!$F$2:$F$11,0)),1,0)+IF(ISNUMBER(MATCH(I753,Sheet4!$F$2:$F$11,0)),1,0)+IF(ISNUMBER(MATCH(J753,Sheet4!$F$2:$F$11,0)),1,0))</f>
        <v>0</v>
      </c>
      <c r="P753" s="40" t="str">
        <f>IFERROR(INDEX(Sheet4!$G:$G,MATCH(Sheet1!B753,Sheet4!$F:$F,0))+INDEX(Sheet4!$G:$G,MATCH(Sheet1!C753,Sheet4!$F:$F,0))+INDEX(Sheet4!$G:$G,MATCH(Sheet1!D753,Sheet4!$F:$F,0))+INDEX(Sheet4!$G:$G,MATCH(Sheet1!E753,Sheet4!$F:$F,0))+INDEX(Sheet4!$G:$G,MATCH(Sheet1!F753,Sheet4!$F:$F,0))+INDEX(Sheet4!$G:$G,MATCH(Sheet1!G753,Sheet4!$F:$F,0))+INDEX(Sheet4!$G:$G,MATCH(Sheet1!H753,Sheet4!$F:$F,0))+INDEX(Sheet4!$G:$G,MATCH(Sheet1!I753,Sheet4!$F:$F,0))+INDEX(Sheet4!$G:$G,MATCH(Sheet1!J753,Sheet4!$F:$F,0)),"")</f>
        <v/>
      </c>
      <c r="AF753">
        <f si="199" t="shared"/>
        <v>0</v>
      </c>
      <c r="AH753">
        <v>730</v>
      </c>
      <c r="AI753" t="str">
        <f si="198" t="shared"/>
        <v>Ben SimmonsLandry ShametDevin BookerMalik BeasleyKelly OubreDeAndre' BembryKenneth FariedJosh JacksonRudy Gobert</v>
      </c>
      <c r="AJ753">
        <f si="200" t="shared"/>
        <v>0</v>
      </c>
      <c r="AK753">
        <f si="201" t="shared"/>
        <v>0</v>
      </c>
      <c r="AL753">
        <f si="202" t="shared"/>
        <v>0</v>
      </c>
      <c r="AM753">
        <f si="203" t="shared"/>
        <v>0</v>
      </c>
      <c r="AN753">
        <f si="204" t="shared"/>
        <v>0</v>
      </c>
      <c r="AO753">
        <f si="205" t="shared"/>
        <v>0</v>
      </c>
      <c r="AP753">
        <f si="206" t="shared"/>
        <v>0</v>
      </c>
      <c r="AQ753">
        <f si="207" t="shared"/>
        <v>0</v>
      </c>
      <c r="AR753">
        <f si="208" t="shared"/>
        <v>0</v>
      </c>
      <c r="AS753">
        <f si="209" t="shared"/>
        <v>0</v>
      </c>
      <c r="AU753" t="str">
        <f>IFERROR(VLOOKUP(C753,Results!$A$2:$B$240,2,FALSE)+VLOOKUP(D753,Results!$A$2:$B$240,2,FALSE)+VLOOKUP(E753,Results!$A$2:$B$240,2,FALSE)+VLOOKUP(F753,Results!$A$2:$B$240,2,FALSE)+VLOOKUP(G753,Results!$A$2:$B$240,2,FALSE)+VLOOKUP(H753,Results!$A$2:$B$240,2,FALSE)+VLOOKUP(I753,Results!$A$2:$B$240,2,FALSE)+VLOOKUP(J753,Results!$A$2:$B$240,2,FALSE)+VLOOKUP(B753,Results!$A$2:$B$240,2,FALSE)-MIN(VLOOKUP(C753,Results!$A$2:$B$240,2,FALSE),VLOOKUP(D753,Results!$A$2:$B$240,2,FALSE),VLOOKUP(E753,Results!$A$2:$B$240,2,FALSE),VLOOKUP(F753,Results!$A$2:$B$240,2,FALSE),VLOOKUP(G753,Results!$A$2:$B$240,2,FALSE),VLOOKUP(H753,Results!$A$2:$B$240,2,FALSE),VLOOKUP(I753,Results!$A$2:$B$240,2,FALSE),VLOOKUP(J753,Results!$A$2:$B$240,2,FALSE),VLOOKUP(B753,Results!$A$2:$B$240,2,FALSE)),"")</f>
        <v/>
      </c>
    </row>
    <row customHeight="1" ht="18.75" r="754" spans="2:47" x14ac:dyDescent="0.3">
      <c r="B754" t="s">
        <v>166</v>
      </c>
      <c r="C754" t="s">
        <v>170</v>
      </c>
      <c r="D754" t="s">
        <v>173</v>
      </c>
      <c r="E754" t="s">
        <v>146</v>
      </c>
      <c r="F754" t="s">
        <v>96</v>
      </c>
      <c r="G754" t="s">
        <v>90</v>
      </c>
      <c r="H754" t="s">
        <v>181</v>
      </c>
      <c r="I754" t="s">
        <v>152</v>
      </c>
      <c r="J754" t="s">
        <v>188</v>
      </c>
      <c r="K754" t="n">
        <v>12.0</v>
      </c>
      <c r="L754" s="30">
        <f si="196" t="shared"/>
        <v>0</v>
      </c>
      <c r="M754" s="6"/>
      <c r="N754" s="35" t="str">
        <f si="197" t="shared"/>
        <v/>
      </c>
      <c r="O754" s="59">
        <f>(IF(ISNUMBER(MATCH(B754,Sheet4!$K$92:$K$101,0)),1,0)+IF(ISNUMBER(MATCH(C754,Sheet4!$K$92:$K$101,0)),1,0)+IF(ISNUMBER(MATCH(D754,Sheet4!$K$92:$K$101,0)),1,0)+IF(ISNUMBER(MATCH(E754,Sheet4!$K$92:$K$101,0)),1,0)+IF(ISNUMBER(MATCH(F754,Sheet4!$K$92:$K$101,0)),1,0)+IF(ISNUMBER(MATCH(G754,Sheet4!$K$92:$K$101,0)),1,0)+IF(ISNUMBER(MATCH(H754,Sheet4!$K$92:$K$101,0)),1,0)+IF(ISNUMBER(MATCH(I754,Sheet4!$K$92:$K$101,0)),1,0)+IF(ISNUMBER(MATCH(J754,Sheet4!$K$92:$K$101,0)),1,0))
-
(IF(ISNUMBER(MATCH(B754,Sheet4!$F$2:$F$11,0)),1,0)+IF(ISNUMBER(MATCH(C754,Sheet4!$F$2:$F$11,0)),1,0)+IF(ISNUMBER(MATCH(D754,Sheet4!$F$2:$F$11,0)),1,0)+IF(ISNUMBER(MATCH(E754,Sheet4!$F$2:$F$11,0)),1,0)+IF(ISNUMBER(MATCH(F754,Sheet4!$F$2:$F$11,0)),1,0)+IF(ISNUMBER(MATCH(G754,Sheet4!$F$2:$F$11,0)),1,0)+IF(ISNUMBER(MATCH(H754,Sheet4!$F$2:$F$11,0)),1,0)+IF(ISNUMBER(MATCH(I754,Sheet4!$F$2:$F$11,0)),1,0)+IF(ISNUMBER(MATCH(J754,Sheet4!$F$2:$F$11,0)),1,0))</f>
        <v>0</v>
      </c>
      <c r="P754" s="40" t="str">
        <f>IFERROR(INDEX(Sheet4!$G:$G,MATCH(Sheet1!B754,Sheet4!$F:$F,0))+INDEX(Sheet4!$G:$G,MATCH(Sheet1!C754,Sheet4!$F:$F,0))+INDEX(Sheet4!$G:$G,MATCH(Sheet1!D754,Sheet4!$F:$F,0))+INDEX(Sheet4!$G:$G,MATCH(Sheet1!E754,Sheet4!$F:$F,0))+INDEX(Sheet4!$G:$G,MATCH(Sheet1!F754,Sheet4!$F:$F,0))+INDEX(Sheet4!$G:$G,MATCH(Sheet1!G754,Sheet4!$F:$F,0))+INDEX(Sheet4!$G:$G,MATCH(Sheet1!H754,Sheet4!$F:$F,0))+INDEX(Sheet4!$G:$G,MATCH(Sheet1!I754,Sheet4!$F:$F,0))+INDEX(Sheet4!$G:$G,MATCH(Sheet1!J754,Sheet4!$F:$F,0)),"")</f>
        <v/>
      </c>
      <c r="AF754">
        <f si="199" t="shared"/>
        <v>0</v>
      </c>
      <c r="AH754">
        <v>731</v>
      </c>
      <c r="AI754" t="str">
        <f si="198" t="shared"/>
        <v>Ben SimmonsLandry ShametJimmy ButlerMonte MorrisJoe InglesCorey BrewerMarvin BagleyJosh JacksonJoel Embiid</v>
      </c>
      <c r="AJ754">
        <f si="200" t="shared"/>
        <v>0</v>
      </c>
      <c r="AK754">
        <f si="201" t="shared"/>
        <v>0</v>
      </c>
      <c r="AL754">
        <f si="202" t="shared"/>
        <v>0</v>
      </c>
      <c r="AM754">
        <f si="203" t="shared"/>
        <v>0</v>
      </c>
      <c r="AN754">
        <f si="204" t="shared"/>
        <v>0</v>
      </c>
      <c r="AO754">
        <f si="205" t="shared"/>
        <v>0</v>
      </c>
      <c r="AP754">
        <f si="206" t="shared"/>
        <v>0</v>
      </c>
      <c r="AQ754">
        <f si="207" t="shared"/>
        <v>0</v>
      </c>
      <c r="AR754">
        <f si="208" t="shared"/>
        <v>0</v>
      </c>
      <c r="AS754">
        <f si="209" t="shared"/>
        <v>0</v>
      </c>
      <c r="AU754" t="str">
        <f>IFERROR(VLOOKUP(C754,Results!$A$2:$B$240,2,FALSE)+VLOOKUP(D754,Results!$A$2:$B$240,2,FALSE)+VLOOKUP(E754,Results!$A$2:$B$240,2,FALSE)+VLOOKUP(F754,Results!$A$2:$B$240,2,FALSE)+VLOOKUP(G754,Results!$A$2:$B$240,2,FALSE)+VLOOKUP(H754,Results!$A$2:$B$240,2,FALSE)+VLOOKUP(I754,Results!$A$2:$B$240,2,FALSE)+VLOOKUP(J754,Results!$A$2:$B$240,2,FALSE)+VLOOKUP(B754,Results!$A$2:$B$240,2,FALSE)-MIN(VLOOKUP(C754,Results!$A$2:$B$240,2,FALSE),VLOOKUP(D754,Results!$A$2:$B$240,2,FALSE),VLOOKUP(E754,Results!$A$2:$B$240,2,FALSE),VLOOKUP(F754,Results!$A$2:$B$240,2,FALSE),VLOOKUP(G754,Results!$A$2:$B$240,2,FALSE),VLOOKUP(H754,Results!$A$2:$B$240,2,FALSE),VLOOKUP(I754,Results!$A$2:$B$240,2,FALSE),VLOOKUP(J754,Results!$A$2:$B$240,2,FALSE),VLOOKUP(B754,Results!$A$2:$B$240,2,FALSE)),"")</f>
        <v/>
      </c>
    </row>
    <row customHeight="1" ht="18.75" r="755" spans="2:47" x14ac:dyDescent="0.3">
      <c r="B755" t="s">
        <v>166</v>
      </c>
      <c r="C755" t="s">
        <v>170</v>
      </c>
      <c r="D755" t="s">
        <v>173</v>
      </c>
      <c r="E755" t="s">
        <v>158</v>
      </c>
      <c r="F755" t="s">
        <v>150</v>
      </c>
      <c r="G755" t="s">
        <v>178</v>
      </c>
      <c r="H755" t="s">
        <v>92</v>
      </c>
      <c r="I755" t="s">
        <v>152</v>
      </c>
      <c r="J755" t="s">
        <v>186</v>
      </c>
      <c r="K755" t="n">
        <v>12.0</v>
      </c>
      <c r="L755" s="30">
        <f si="196" t="shared"/>
        <v>0</v>
      </c>
      <c r="M755" s="6"/>
      <c r="N755" s="35" t="str">
        <f si="197" t="shared"/>
        <v/>
      </c>
      <c r="O755" s="59">
        <f>(IF(ISNUMBER(MATCH(B755,Sheet4!$K$92:$K$101,0)),1,0)+IF(ISNUMBER(MATCH(C755,Sheet4!$K$92:$K$101,0)),1,0)+IF(ISNUMBER(MATCH(D755,Sheet4!$K$92:$K$101,0)),1,0)+IF(ISNUMBER(MATCH(E755,Sheet4!$K$92:$K$101,0)),1,0)+IF(ISNUMBER(MATCH(F755,Sheet4!$K$92:$K$101,0)),1,0)+IF(ISNUMBER(MATCH(G755,Sheet4!$K$92:$K$101,0)),1,0)+IF(ISNUMBER(MATCH(H755,Sheet4!$K$92:$K$101,0)),1,0)+IF(ISNUMBER(MATCH(I755,Sheet4!$K$92:$K$101,0)),1,0)+IF(ISNUMBER(MATCH(J755,Sheet4!$K$92:$K$101,0)),1,0))
-
(IF(ISNUMBER(MATCH(B755,Sheet4!$F$2:$F$11,0)),1,0)+IF(ISNUMBER(MATCH(C755,Sheet4!$F$2:$F$11,0)),1,0)+IF(ISNUMBER(MATCH(D755,Sheet4!$F$2:$F$11,0)),1,0)+IF(ISNUMBER(MATCH(E755,Sheet4!$F$2:$F$11,0)),1,0)+IF(ISNUMBER(MATCH(F755,Sheet4!$F$2:$F$11,0)),1,0)+IF(ISNUMBER(MATCH(G755,Sheet4!$F$2:$F$11,0)),1,0)+IF(ISNUMBER(MATCH(H755,Sheet4!$F$2:$F$11,0)),1,0)+IF(ISNUMBER(MATCH(I755,Sheet4!$F$2:$F$11,0)),1,0)+IF(ISNUMBER(MATCH(J755,Sheet4!$F$2:$F$11,0)),1,0))</f>
        <v>0</v>
      </c>
      <c r="P755" s="40" t="str">
        <f>IFERROR(INDEX(Sheet4!$G:$G,MATCH(Sheet1!B755,Sheet4!$F:$F,0))+INDEX(Sheet4!$G:$G,MATCH(Sheet1!C755,Sheet4!$F:$F,0))+INDEX(Sheet4!$G:$G,MATCH(Sheet1!D755,Sheet4!$F:$F,0))+INDEX(Sheet4!$G:$G,MATCH(Sheet1!E755,Sheet4!$F:$F,0))+INDEX(Sheet4!$G:$G,MATCH(Sheet1!F755,Sheet4!$F:$F,0))+INDEX(Sheet4!$G:$G,MATCH(Sheet1!G755,Sheet4!$F:$F,0))+INDEX(Sheet4!$G:$G,MATCH(Sheet1!H755,Sheet4!$F:$F,0))+INDEX(Sheet4!$G:$G,MATCH(Sheet1!I755,Sheet4!$F:$F,0))+INDEX(Sheet4!$G:$G,MATCH(Sheet1!J755,Sheet4!$F:$F,0)),"")</f>
        <v/>
      </c>
      <c r="AF755">
        <f si="199" t="shared"/>
        <v>0</v>
      </c>
      <c r="AH755">
        <v>732</v>
      </c>
      <c r="AI755" t="str">
        <f si="198" t="shared"/>
        <v>Ben SimmonsRicky RubioDevin BookerMonte MorrisKelly OubreCorey BrewerPaul MillsapTrey LylesJoel Embiid</v>
      </c>
      <c r="AJ755">
        <f si="200" t="shared"/>
        <v>0</v>
      </c>
      <c r="AK755">
        <f si="201" t="shared"/>
        <v>0</v>
      </c>
      <c r="AL755">
        <f si="202" t="shared"/>
        <v>0</v>
      </c>
      <c r="AM755">
        <f si="203" t="shared"/>
        <v>0</v>
      </c>
      <c r="AN755">
        <f si="204" t="shared"/>
        <v>0</v>
      </c>
      <c r="AO755">
        <f si="205" t="shared"/>
        <v>0</v>
      </c>
      <c r="AP755">
        <f si="206" t="shared"/>
        <v>0</v>
      </c>
      <c r="AQ755">
        <f si="207" t="shared"/>
        <v>0</v>
      </c>
      <c r="AR755">
        <f si="208" t="shared"/>
        <v>0</v>
      </c>
      <c r="AS755">
        <f si="209" t="shared"/>
        <v>0</v>
      </c>
      <c r="AU755" t="str">
        <f>IFERROR(VLOOKUP(C755,Results!$A$2:$B$240,2,FALSE)+VLOOKUP(D755,Results!$A$2:$B$240,2,FALSE)+VLOOKUP(E755,Results!$A$2:$B$240,2,FALSE)+VLOOKUP(F755,Results!$A$2:$B$240,2,FALSE)+VLOOKUP(G755,Results!$A$2:$B$240,2,FALSE)+VLOOKUP(H755,Results!$A$2:$B$240,2,FALSE)+VLOOKUP(I755,Results!$A$2:$B$240,2,FALSE)+VLOOKUP(J755,Results!$A$2:$B$240,2,FALSE)+VLOOKUP(B755,Results!$A$2:$B$240,2,FALSE)-MIN(VLOOKUP(C755,Results!$A$2:$B$240,2,FALSE),VLOOKUP(D755,Results!$A$2:$B$240,2,FALSE),VLOOKUP(E755,Results!$A$2:$B$240,2,FALSE),VLOOKUP(F755,Results!$A$2:$B$240,2,FALSE),VLOOKUP(G755,Results!$A$2:$B$240,2,FALSE),VLOOKUP(H755,Results!$A$2:$B$240,2,FALSE),VLOOKUP(I755,Results!$A$2:$B$240,2,FALSE),VLOOKUP(J755,Results!$A$2:$B$240,2,FALSE),VLOOKUP(B755,Results!$A$2:$B$240,2,FALSE)),"")</f>
        <v/>
      </c>
    </row>
    <row customHeight="1" ht="18.75" r="756" spans="2:47" x14ac:dyDescent="0.3">
      <c r="B756" t="s">
        <v>166</v>
      </c>
      <c r="C756" t="s">
        <v>170</v>
      </c>
      <c r="D756" t="s">
        <v>173</v>
      </c>
      <c r="E756" t="s">
        <v>89</v>
      </c>
      <c r="F756" t="s">
        <v>150</v>
      </c>
      <c r="G756" t="s">
        <v>177</v>
      </c>
      <c r="H756" t="s">
        <v>92</v>
      </c>
      <c r="I756" t="s">
        <v>181</v>
      </c>
      <c r="J756" t="s">
        <v>94</v>
      </c>
      <c r="K756" t="n">
        <v>12.0</v>
      </c>
      <c r="L756" s="30">
        <f si="196" t="shared"/>
        <v>0</v>
      </c>
      <c r="M756" s="6"/>
      <c r="N756" s="35" t="str">
        <f si="197" t="shared"/>
        <v/>
      </c>
      <c r="O756" s="59">
        <f>(IF(ISNUMBER(MATCH(B756,Sheet4!$K$92:$K$101,0)),1,0)+IF(ISNUMBER(MATCH(C756,Sheet4!$K$92:$K$101,0)),1,0)+IF(ISNUMBER(MATCH(D756,Sheet4!$K$92:$K$101,0)),1,0)+IF(ISNUMBER(MATCH(E756,Sheet4!$K$92:$K$101,0)),1,0)+IF(ISNUMBER(MATCH(F756,Sheet4!$K$92:$K$101,0)),1,0)+IF(ISNUMBER(MATCH(G756,Sheet4!$K$92:$K$101,0)),1,0)+IF(ISNUMBER(MATCH(H756,Sheet4!$K$92:$K$101,0)),1,0)+IF(ISNUMBER(MATCH(I756,Sheet4!$K$92:$K$101,0)),1,0)+IF(ISNUMBER(MATCH(J756,Sheet4!$K$92:$K$101,0)),1,0))
-
(IF(ISNUMBER(MATCH(B756,Sheet4!$F$2:$F$11,0)),1,0)+IF(ISNUMBER(MATCH(C756,Sheet4!$F$2:$F$11,0)),1,0)+IF(ISNUMBER(MATCH(D756,Sheet4!$F$2:$F$11,0)),1,0)+IF(ISNUMBER(MATCH(E756,Sheet4!$F$2:$F$11,0)),1,0)+IF(ISNUMBER(MATCH(F756,Sheet4!$F$2:$F$11,0)),1,0)+IF(ISNUMBER(MATCH(G756,Sheet4!$F$2:$F$11,0)),1,0)+IF(ISNUMBER(MATCH(H756,Sheet4!$F$2:$F$11,0)),1,0)+IF(ISNUMBER(MATCH(I756,Sheet4!$F$2:$F$11,0)),1,0)+IF(ISNUMBER(MATCH(J756,Sheet4!$F$2:$F$11,0)),1,0))</f>
        <v>0</v>
      </c>
      <c r="P756" s="40" t="str">
        <f>IFERROR(INDEX(Sheet4!$G:$G,MATCH(Sheet1!B756,Sheet4!$F:$F,0))+INDEX(Sheet4!$G:$G,MATCH(Sheet1!C756,Sheet4!$F:$F,0))+INDEX(Sheet4!$G:$G,MATCH(Sheet1!D756,Sheet4!$F:$F,0))+INDEX(Sheet4!$G:$G,MATCH(Sheet1!E756,Sheet4!$F:$F,0))+INDEX(Sheet4!$G:$G,MATCH(Sheet1!F756,Sheet4!$F:$F,0))+INDEX(Sheet4!$G:$G,MATCH(Sheet1!G756,Sheet4!$F:$F,0))+INDEX(Sheet4!$G:$G,MATCH(Sheet1!H756,Sheet4!$F:$F,0))+INDEX(Sheet4!$G:$G,MATCH(Sheet1!I756,Sheet4!$F:$F,0))+INDEX(Sheet4!$G:$G,MATCH(Sheet1!J756,Sheet4!$F:$F,0)),"")</f>
        <v/>
      </c>
      <c r="AF756">
        <f si="199" t="shared"/>
        <v>0</v>
      </c>
      <c r="AH756">
        <v>733</v>
      </c>
      <c r="AI756" t="str">
        <f si="198" t="shared"/>
        <v>Ben SimmonsRicky RubioJimmy ButlerMonte MorrisJae CrowderGerald GreenJosh JacksonPaul MillsapNikola Jokic</v>
      </c>
      <c r="AJ756">
        <f si="200" t="shared"/>
        <v>0</v>
      </c>
      <c r="AK756">
        <f si="201" t="shared"/>
        <v>0</v>
      </c>
      <c r="AL756">
        <f si="202" t="shared"/>
        <v>0</v>
      </c>
      <c r="AM756">
        <f si="203" t="shared"/>
        <v>0</v>
      </c>
      <c r="AN756">
        <f si="204" t="shared"/>
        <v>0</v>
      </c>
      <c r="AO756">
        <f si="205" t="shared"/>
        <v>0</v>
      </c>
      <c r="AP756">
        <f si="206" t="shared"/>
        <v>0</v>
      </c>
      <c r="AQ756">
        <f si="207" t="shared"/>
        <v>0</v>
      </c>
      <c r="AR756">
        <f si="208" t="shared"/>
        <v>0</v>
      </c>
      <c r="AS756">
        <f si="209" t="shared"/>
        <v>0</v>
      </c>
      <c r="AU756" t="str">
        <f>IFERROR(VLOOKUP(C756,Results!$A$2:$B$240,2,FALSE)+VLOOKUP(D756,Results!$A$2:$B$240,2,FALSE)+VLOOKUP(E756,Results!$A$2:$B$240,2,FALSE)+VLOOKUP(F756,Results!$A$2:$B$240,2,FALSE)+VLOOKUP(G756,Results!$A$2:$B$240,2,FALSE)+VLOOKUP(H756,Results!$A$2:$B$240,2,FALSE)+VLOOKUP(I756,Results!$A$2:$B$240,2,FALSE)+VLOOKUP(J756,Results!$A$2:$B$240,2,FALSE)+VLOOKUP(B756,Results!$A$2:$B$240,2,FALSE)-MIN(VLOOKUP(C756,Results!$A$2:$B$240,2,FALSE),VLOOKUP(D756,Results!$A$2:$B$240,2,FALSE),VLOOKUP(E756,Results!$A$2:$B$240,2,FALSE),VLOOKUP(F756,Results!$A$2:$B$240,2,FALSE),VLOOKUP(G756,Results!$A$2:$B$240,2,FALSE),VLOOKUP(H756,Results!$A$2:$B$240,2,FALSE),VLOOKUP(I756,Results!$A$2:$B$240,2,FALSE),VLOOKUP(J756,Results!$A$2:$B$240,2,FALSE),VLOOKUP(B756,Results!$A$2:$B$240,2,FALSE)),"")</f>
        <v/>
      </c>
    </row>
    <row customHeight="1" ht="18.75" r="757" spans="2:47" x14ac:dyDescent="0.3">
      <c r="B757" t="s">
        <v>166</v>
      </c>
      <c r="C757" t="s">
        <v>170</v>
      </c>
      <c r="D757" t="s">
        <v>174</v>
      </c>
      <c r="E757" t="s">
        <v>146</v>
      </c>
      <c r="F757" t="s">
        <v>150</v>
      </c>
      <c r="G757" t="s">
        <v>177</v>
      </c>
      <c r="H757" t="s">
        <v>181</v>
      </c>
      <c r="I757" t="s">
        <v>103</v>
      </c>
      <c r="J757" t="s">
        <v>156</v>
      </c>
      <c r="K757" t="n">
        <v>12.0</v>
      </c>
      <c r="L757" s="30">
        <f si="196" t="shared"/>
        <v>0</v>
      </c>
      <c r="M757" s="6"/>
      <c r="N757" s="35" t="str">
        <f si="197" t="shared"/>
        <v/>
      </c>
      <c r="O757" s="59">
        <f>(IF(ISNUMBER(MATCH(B757,Sheet4!$K$92:$K$101,0)),1,0)+IF(ISNUMBER(MATCH(C757,Sheet4!$K$92:$K$101,0)),1,0)+IF(ISNUMBER(MATCH(D757,Sheet4!$K$92:$K$101,0)),1,0)+IF(ISNUMBER(MATCH(E757,Sheet4!$K$92:$K$101,0)),1,0)+IF(ISNUMBER(MATCH(F757,Sheet4!$K$92:$K$101,0)),1,0)+IF(ISNUMBER(MATCH(G757,Sheet4!$K$92:$K$101,0)),1,0)+IF(ISNUMBER(MATCH(H757,Sheet4!$K$92:$K$101,0)),1,0)+IF(ISNUMBER(MATCH(I757,Sheet4!$K$92:$K$101,0)),1,0)+IF(ISNUMBER(MATCH(J757,Sheet4!$K$92:$K$101,0)),1,0))
-
(IF(ISNUMBER(MATCH(B757,Sheet4!$F$2:$F$11,0)),1,0)+IF(ISNUMBER(MATCH(C757,Sheet4!$F$2:$F$11,0)),1,0)+IF(ISNUMBER(MATCH(D757,Sheet4!$F$2:$F$11,0)),1,0)+IF(ISNUMBER(MATCH(E757,Sheet4!$F$2:$F$11,0)),1,0)+IF(ISNUMBER(MATCH(F757,Sheet4!$F$2:$F$11,0)),1,0)+IF(ISNUMBER(MATCH(G757,Sheet4!$F$2:$F$11,0)),1,0)+IF(ISNUMBER(MATCH(H757,Sheet4!$F$2:$F$11,0)),1,0)+IF(ISNUMBER(MATCH(I757,Sheet4!$F$2:$F$11,0)),1,0)+IF(ISNUMBER(MATCH(J757,Sheet4!$F$2:$F$11,0)),1,0))</f>
        <v>0</v>
      </c>
      <c r="P757" s="40" t="str">
        <f>IFERROR(INDEX(Sheet4!$G:$G,MATCH(Sheet1!B757,Sheet4!$F:$F,0))+INDEX(Sheet4!$G:$G,MATCH(Sheet1!C757,Sheet4!$F:$F,0))+INDEX(Sheet4!$G:$G,MATCH(Sheet1!D757,Sheet4!$F:$F,0))+INDEX(Sheet4!$G:$G,MATCH(Sheet1!E757,Sheet4!$F:$F,0))+INDEX(Sheet4!$G:$G,MATCH(Sheet1!F757,Sheet4!$F:$F,0))+INDEX(Sheet4!$G:$G,MATCH(Sheet1!G757,Sheet4!$F:$F,0))+INDEX(Sheet4!$G:$G,MATCH(Sheet1!H757,Sheet4!$F:$F,0))+INDEX(Sheet4!$G:$G,MATCH(Sheet1!I757,Sheet4!$F:$F,0))+INDEX(Sheet4!$G:$G,MATCH(Sheet1!J757,Sheet4!$F:$F,0)),"")</f>
        <v/>
      </c>
      <c r="AF757">
        <f si="199" t="shared"/>
        <v>0</v>
      </c>
      <c r="AH757">
        <v>734</v>
      </c>
      <c r="AI757" t="str">
        <f si="198" t="shared"/>
        <v>De'Aaron FoxIsaiah CanaanDevin BookerJimmy ButlerKelly OubreDeAndre' BembryJohn CollinsPaul MillsapRudy Gobert</v>
      </c>
      <c r="AJ757">
        <f si="200" t="shared"/>
        <v>0</v>
      </c>
      <c r="AK757">
        <f si="201" t="shared"/>
        <v>0</v>
      </c>
      <c r="AL757">
        <f si="202" t="shared"/>
        <v>0</v>
      </c>
      <c r="AM757">
        <f si="203" t="shared"/>
        <v>0</v>
      </c>
      <c r="AN757">
        <f si="204" t="shared"/>
        <v>0</v>
      </c>
      <c r="AO757">
        <f si="205" t="shared"/>
        <v>0</v>
      </c>
      <c r="AP757">
        <f si="206" t="shared"/>
        <v>0</v>
      </c>
      <c r="AQ757">
        <f si="207" t="shared"/>
        <v>0</v>
      </c>
      <c r="AR757">
        <f si="208" t="shared"/>
        <v>0</v>
      </c>
      <c r="AS757">
        <f si="209" t="shared"/>
        <v>0</v>
      </c>
      <c r="AU757" t="str">
        <f>IFERROR(VLOOKUP(C757,Results!$A$2:$B$240,2,FALSE)+VLOOKUP(D757,Results!$A$2:$B$240,2,FALSE)+VLOOKUP(E757,Results!$A$2:$B$240,2,FALSE)+VLOOKUP(F757,Results!$A$2:$B$240,2,FALSE)+VLOOKUP(G757,Results!$A$2:$B$240,2,FALSE)+VLOOKUP(H757,Results!$A$2:$B$240,2,FALSE)+VLOOKUP(I757,Results!$A$2:$B$240,2,FALSE)+VLOOKUP(J757,Results!$A$2:$B$240,2,FALSE)+VLOOKUP(B757,Results!$A$2:$B$240,2,FALSE)-MIN(VLOOKUP(C757,Results!$A$2:$B$240,2,FALSE),VLOOKUP(D757,Results!$A$2:$B$240,2,FALSE),VLOOKUP(E757,Results!$A$2:$B$240,2,FALSE),VLOOKUP(F757,Results!$A$2:$B$240,2,FALSE),VLOOKUP(G757,Results!$A$2:$B$240,2,FALSE),VLOOKUP(H757,Results!$A$2:$B$240,2,FALSE),VLOOKUP(I757,Results!$A$2:$B$240,2,FALSE),VLOOKUP(J757,Results!$A$2:$B$240,2,FALSE),VLOOKUP(B757,Results!$A$2:$B$240,2,FALSE)),"")</f>
        <v/>
      </c>
    </row>
    <row customHeight="1" ht="18.75" r="758" spans="2:47" x14ac:dyDescent="0.3">
      <c r="B758" t="s">
        <v>166</v>
      </c>
      <c r="C758" t="s">
        <v>171</v>
      </c>
      <c r="D758" t="s">
        <v>89</v>
      </c>
      <c r="E758" t="s">
        <v>146</v>
      </c>
      <c r="F758" t="s">
        <v>150</v>
      </c>
      <c r="G758" t="s">
        <v>177</v>
      </c>
      <c r="H758" t="s">
        <v>153</v>
      </c>
      <c r="I758" t="s">
        <v>183</v>
      </c>
      <c r="J758" t="s">
        <v>186</v>
      </c>
      <c r="K758" t="n">
        <v>12.0</v>
      </c>
      <c r="L758" s="30">
        <f si="196" t="shared"/>
        <v>0</v>
      </c>
      <c r="M758" s="6"/>
      <c r="N758" s="35" t="str">
        <f si="197" t="shared"/>
        <v/>
      </c>
      <c r="O758" s="59">
        <f>(IF(ISNUMBER(MATCH(B758,Sheet4!$K$92:$K$101,0)),1,0)+IF(ISNUMBER(MATCH(C758,Sheet4!$K$92:$K$101,0)),1,0)+IF(ISNUMBER(MATCH(D758,Sheet4!$K$92:$K$101,0)),1,0)+IF(ISNUMBER(MATCH(E758,Sheet4!$K$92:$K$101,0)),1,0)+IF(ISNUMBER(MATCH(F758,Sheet4!$K$92:$K$101,0)),1,0)+IF(ISNUMBER(MATCH(G758,Sheet4!$K$92:$K$101,0)),1,0)+IF(ISNUMBER(MATCH(H758,Sheet4!$K$92:$K$101,0)),1,0)+IF(ISNUMBER(MATCH(I758,Sheet4!$K$92:$K$101,0)),1,0)+IF(ISNUMBER(MATCH(J758,Sheet4!$K$92:$K$101,0)),1,0))
-
(IF(ISNUMBER(MATCH(B758,Sheet4!$F$2:$F$11,0)),1,0)+IF(ISNUMBER(MATCH(C758,Sheet4!$F$2:$F$11,0)),1,0)+IF(ISNUMBER(MATCH(D758,Sheet4!$F$2:$F$11,0)),1,0)+IF(ISNUMBER(MATCH(E758,Sheet4!$F$2:$F$11,0)),1,0)+IF(ISNUMBER(MATCH(F758,Sheet4!$F$2:$F$11,0)),1,0)+IF(ISNUMBER(MATCH(G758,Sheet4!$F$2:$F$11,0)),1,0)+IF(ISNUMBER(MATCH(H758,Sheet4!$F$2:$F$11,0)),1,0)+IF(ISNUMBER(MATCH(I758,Sheet4!$F$2:$F$11,0)),1,0)+IF(ISNUMBER(MATCH(J758,Sheet4!$F$2:$F$11,0)),1,0))</f>
        <v>0</v>
      </c>
      <c r="P758" s="40" t="str">
        <f>IFERROR(INDEX(Sheet4!$G:$G,MATCH(Sheet1!B758,Sheet4!$F:$F,0))+INDEX(Sheet4!$G:$G,MATCH(Sheet1!C758,Sheet4!$F:$F,0))+INDEX(Sheet4!$G:$G,MATCH(Sheet1!D758,Sheet4!$F:$F,0))+INDEX(Sheet4!$G:$G,MATCH(Sheet1!E758,Sheet4!$F:$F,0))+INDEX(Sheet4!$G:$G,MATCH(Sheet1!F758,Sheet4!$F:$F,0))+INDEX(Sheet4!$G:$G,MATCH(Sheet1!G758,Sheet4!$F:$F,0))+INDEX(Sheet4!$G:$G,MATCH(Sheet1!H758,Sheet4!$F:$F,0))+INDEX(Sheet4!$G:$G,MATCH(Sheet1!I758,Sheet4!$F:$F,0))+INDEX(Sheet4!$G:$G,MATCH(Sheet1!J758,Sheet4!$F:$F,0)),"")</f>
        <v/>
      </c>
      <c r="AF758">
        <f si="199" t="shared"/>
        <v>0</v>
      </c>
      <c r="AH758">
        <v>735</v>
      </c>
      <c r="AI758" t="str">
        <f si="198" t="shared"/>
        <v>Ben SimmonsIsaiah CanaanJames HardenMonte MorrisJae CrowderCorey BrewerJohn CollinsMarvin BagleyDeandre Ayton</v>
      </c>
      <c r="AJ758">
        <f si="200" t="shared"/>
        <v>0</v>
      </c>
      <c r="AK758">
        <f si="201" t="shared"/>
        <v>0</v>
      </c>
      <c r="AL758">
        <f si="202" t="shared"/>
        <v>0</v>
      </c>
      <c r="AM758">
        <f si="203" t="shared"/>
        <v>0</v>
      </c>
      <c r="AN758">
        <f si="204" t="shared"/>
        <v>0</v>
      </c>
      <c r="AO758">
        <f si="205" t="shared"/>
        <v>0</v>
      </c>
      <c r="AP758">
        <f si="206" t="shared"/>
        <v>0</v>
      </c>
      <c r="AQ758">
        <f si="207" t="shared"/>
        <v>0</v>
      </c>
      <c r="AR758">
        <f si="208" t="shared"/>
        <v>0</v>
      </c>
      <c r="AS758">
        <f si="209" t="shared"/>
        <v>0</v>
      </c>
      <c r="AU758" t="str">
        <f>IFERROR(VLOOKUP(C758,Results!$A$2:$B$240,2,FALSE)+VLOOKUP(D758,Results!$A$2:$B$240,2,FALSE)+VLOOKUP(E758,Results!$A$2:$B$240,2,FALSE)+VLOOKUP(F758,Results!$A$2:$B$240,2,FALSE)+VLOOKUP(G758,Results!$A$2:$B$240,2,FALSE)+VLOOKUP(H758,Results!$A$2:$B$240,2,FALSE)+VLOOKUP(I758,Results!$A$2:$B$240,2,FALSE)+VLOOKUP(J758,Results!$A$2:$B$240,2,FALSE)+VLOOKUP(B758,Results!$A$2:$B$240,2,FALSE)-MIN(VLOOKUP(C758,Results!$A$2:$B$240,2,FALSE),VLOOKUP(D758,Results!$A$2:$B$240,2,FALSE),VLOOKUP(E758,Results!$A$2:$B$240,2,FALSE),VLOOKUP(F758,Results!$A$2:$B$240,2,FALSE),VLOOKUP(G758,Results!$A$2:$B$240,2,FALSE),VLOOKUP(H758,Results!$A$2:$B$240,2,FALSE),VLOOKUP(I758,Results!$A$2:$B$240,2,FALSE),VLOOKUP(J758,Results!$A$2:$B$240,2,FALSE),VLOOKUP(B758,Results!$A$2:$B$240,2,FALSE)),"")</f>
        <v/>
      </c>
    </row>
    <row customHeight="1" ht="18.75" r="759" spans="2:47" x14ac:dyDescent="0.3">
      <c r="B759" t="s">
        <v>168</v>
      </c>
      <c r="C759" t="s">
        <v>170</v>
      </c>
      <c r="D759" t="s">
        <v>172</v>
      </c>
      <c r="E759" t="s">
        <v>173</v>
      </c>
      <c r="F759" t="s">
        <v>177</v>
      </c>
      <c r="G759" t="s">
        <v>96</v>
      </c>
      <c r="H759" t="s">
        <v>153</v>
      </c>
      <c r="I759" t="s">
        <v>181</v>
      </c>
      <c r="J759" t="s">
        <v>98</v>
      </c>
      <c r="K759" t="n">
        <v>12.0</v>
      </c>
      <c r="L759" s="30">
        <f si="196" t="shared"/>
        <v>0</v>
      </c>
      <c r="M759" s="6"/>
      <c r="N759" s="35" t="str">
        <f si="197" t="shared"/>
        <v/>
      </c>
      <c r="O759" s="59">
        <f>(IF(ISNUMBER(MATCH(B759,Sheet4!$K$92:$K$101,0)),1,0)+IF(ISNUMBER(MATCH(C759,Sheet4!$K$92:$K$101,0)),1,0)+IF(ISNUMBER(MATCH(D759,Sheet4!$K$92:$K$101,0)),1,0)+IF(ISNUMBER(MATCH(E759,Sheet4!$K$92:$K$101,0)),1,0)+IF(ISNUMBER(MATCH(F759,Sheet4!$K$92:$K$101,0)),1,0)+IF(ISNUMBER(MATCH(G759,Sheet4!$K$92:$K$101,0)),1,0)+IF(ISNUMBER(MATCH(H759,Sheet4!$K$92:$K$101,0)),1,0)+IF(ISNUMBER(MATCH(I759,Sheet4!$K$92:$K$101,0)),1,0)+IF(ISNUMBER(MATCH(J759,Sheet4!$K$92:$K$101,0)),1,0))
-
(IF(ISNUMBER(MATCH(B759,Sheet4!$F$2:$F$11,0)),1,0)+IF(ISNUMBER(MATCH(C759,Sheet4!$F$2:$F$11,0)),1,0)+IF(ISNUMBER(MATCH(D759,Sheet4!$F$2:$F$11,0)),1,0)+IF(ISNUMBER(MATCH(E759,Sheet4!$F$2:$F$11,0)),1,0)+IF(ISNUMBER(MATCH(F759,Sheet4!$F$2:$F$11,0)),1,0)+IF(ISNUMBER(MATCH(G759,Sheet4!$F$2:$F$11,0)),1,0)+IF(ISNUMBER(MATCH(H759,Sheet4!$F$2:$F$11,0)),1,0)+IF(ISNUMBER(MATCH(I759,Sheet4!$F$2:$F$11,0)),1,0)+IF(ISNUMBER(MATCH(J759,Sheet4!$F$2:$F$11,0)),1,0))</f>
        <v>0</v>
      </c>
      <c r="P759" s="40" t="str">
        <f>IFERROR(INDEX(Sheet4!$G:$G,MATCH(Sheet1!B759,Sheet4!$F:$F,0))+INDEX(Sheet4!$G:$G,MATCH(Sheet1!C759,Sheet4!$F:$F,0))+INDEX(Sheet4!$G:$G,MATCH(Sheet1!D759,Sheet4!$F:$F,0))+INDEX(Sheet4!$G:$G,MATCH(Sheet1!E759,Sheet4!$F:$F,0))+INDEX(Sheet4!$G:$G,MATCH(Sheet1!F759,Sheet4!$F:$F,0))+INDEX(Sheet4!$G:$G,MATCH(Sheet1!G759,Sheet4!$F:$F,0))+INDEX(Sheet4!$G:$G,MATCH(Sheet1!H759,Sheet4!$F:$F,0))+INDEX(Sheet4!$G:$G,MATCH(Sheet1!I759,Sheet4!$F:$F,0))+INDEX(Sheet4!$G:$G,MATCH(Sheet1!J759,Sheet4!$F:$F,0)),"")</f>
        <v/>
      </c>
      <c r="AF759">
        <f si="199" t="shared"/>
        <v>0</v>
      </c>
      <c r="AH759">
        <v>736</v>
      </c>
      <c r="AI759" t="str">
        <f si="198" t="shared"/>
        <v>Ben SimmonsJeremy LinJames HardenMonte MorrisKelly OubreCorey BrewerPaul MillsapDario SaricRudy Gobert</v>
      </c>
      <c r="AJ759">
        <f si="200" t="shared"/>
        <v>0</v>
      </c>
      <c r="AK759">
        <f si="201" t="shared"/>
        <v>0</v>
      </c>
      <c r="AL759">
        <f si="202" t="shared"/>
        <v>0</v>
      </c>
      <c r="AM759">
        <f si="203" t="shared"/>
        <v>0</v>
      </c>
      <c r="AN759">
        <f si="204" t="shared"/>
        <v>0</v>
      </c>
      <c r="AO759">
        <f si="205" t="shared"/>
        <v>0</v>
      </c>
      <c r="AP759">
        <f si="206" t="shared"/>
        <v>0</v>
      </c>
      <c r="AQ759">
        <f si="207" t="shared"/>
        <v>0</v>
      </c>
      <c r="AR759">
        <f si="208" t="shared"/>
        <v>0</v>
      </c>
      <c r="AS759">
        <f si="209" t="shared"/>
        <v>0</v>
      </c>
      <c r="AU759" t="str">
        <f>IFERROR(VLOOKUP(C759,Results!$A$2:$B$240,2,FALSE)+VLOOKUP(D759,Results!$A$2:$B$240,2,FALSE)+VLOOKUP(E759,Results!$A$2:$B$240,2,FALSE)+VLOOKUP(F759,Results!$A$2:$B$240,2,FALSE)+VLOOKUP(G759,Results!$A$2:$B$240,2,FALSE)+VLOOKUP(H759,Results!$A$2:$B$240,2,FALSE)+VLOOKUP(I759,Results!$A$2:$B$240,2,FALSE)+VLOOKUP(J759,Results!$A$2:$B$240,2,FALSE)+VLOOKUP(B759,Results!$A$2:$B$240,2,FALSE)-MIN(VLOOKUP(C759,Results!$A$2:$B$240,2,FALSE),VLOOKUP(D759,Results!$A$2:$B$240,2,FALSE),VLOOKUP(E759,Results!$A$2:$B$240,2,FALSE),VLOOKUP(F759,Results!$A$2:$B$240,2,FALSE),VLOOKUP(G759,Results!$A$2:$B$240,2,FALSE),VLOOKUP(H759,Results!$A$2:$B$240,2,FALSE),VLOOKUP(I759,Results!$A$2:$B$240,2,FALSE),VLOOKUP(J759,Results!$A$2:$B$240,2,FALSE),VLOOKUP(B759,Results!$A$2:$B$240,2,FALSE)),"")</f>
        <v/>
      </c>
    </row>
    <row customHeight="1" ht="18.75" r="760" spans="2:47" x14ac:dyDescent="0.3">
      <c r="B760" t="s">
        <v>166</v>
      </c>
      <c r="C760" t="s">
        <v>170</v>
      </c>
      <c r="D760" t="s">
        <v>173</v>
      </c>
      <c r="E760" t="s">
        <v>148</v>
      </c>
      <c r="F760" t="s">
        <v>150</v>
      </c>
      <c r="G760" t="s">
        <v>177</v>
      </c>
      <c r="H760" t="s">
        <v>153</v>
      </c>
      <c r="I760" t="s">
        <v>181</v>
      </c>
      <c r="J760" t="s">
        <v>187</v>
      </c>
      <c r="K760" t="n">
        <v>12.0</v>
      </c>
      <c r="L760" s="30">
        <f si="196" t="shared"/>
        <v>0</v>
      </c>
      <c r="M760" s="6"/>
      <c r="N760" s="35" t="str">
        <f si="197" t="shared"/>
        <v/>
      </c>
      <c r="O760" s="59">
        <f>(IF(ISNUMBER(MATCH(B760,Sheet4!$K$92:$K$101,0)),1,0)+IF(ISNUMBER(MATCH(C760,Sheet4!$K$92:$K$101,0)),1,0)+IF(ISNUMBER(MATCH(D760,Sheet4!$K$92:$K$101,0)),1,0)+IF(ISNUMBER(MATCH(E760,Sheet4!$K$92:$K$101,0)),1,0)+IF(ISNUMBER(MATCH(F760,Sheet4!$K$92:$K$101,0)),1,0)+IF(ISNUMBER(MATCH(G760,Sheet4!$K$92:$K$101,0)),1,0)+IF(ISNUMBER(MATCH(H760,Sheet4!$K$92:$K$101,0)),1,0)+IF(ISNUMBER(MATCH(I760,Sheet4!$K$92:$K$101,0)),1,0)+IF(ISNUMBER(MATCH(J760,Sheet4!$K$92:$K$101,0)),1,0))
-
(IF(ISNUMBER(MATCH(B760,Sheet4!$F$2:$F$11,0)),1,0)+IF(ISNUMBER(MATCH(C760,Sheet4!$F$2:$F$11,0)),1,0)+IF(ISNUMBER(MATCH(D760,Sheet4!$F$2:$F$11,0)),1,0)+IF(ISNUMBER(MATCH(E760,Sheet4!$F$2:$F$11,0)),1,0)+IF(ISNUMBER(MATCH(F760,Sheet4!$F$2:$F$11,0)),1,0)+IF(ISNUMBER(MATCH(G760,Sheet4!$F$2:$F$11,0)),1,0)+IF(ISNUMBER(MATCH(H760,Sheet4!$F$2:$F$11,0)),1,0)+IF(ISNUMBER(MATCH(I760,Sheet4!$F$2:$F$11,0)),1,0)+IF(ISNUMBER(MATCH(J760,Sheet4!$F$2:$F$11,0)),1,0))</f>
        <v>0</v>
      </c>
      <c r="P760" s="40" t="str">
        <f>IFERROR(INDEX(Sheet4!$G:$G,MATCH(Sheet1!B760,Sheet4!$F:$F,0))+INDEX(Sheet4!$G:$G,MATCH(Sheet1!C760,Sheet4!$F:$F,0))+INDEX(Sheet4!$G:$G,MATCH(Sheet1!D760,Sheet4!$F:$F,0))+INDEX(Sheet4!$G:$G,MATCH(Sheet1!E760,Sheet4!$F:$F,0))+INDEX(Sheet4!$G:$G,MATCH(Sheet1!F760,Sheet4!$F:$F,0))+INDEX(Sheet4!$G:$G,MATCH(Sheet1!G760,Sheet4!$F:$F,0))+INDEX(Sheet4!$G:$G,MATCH(Sheet1!H760,Sheet4!$F:$F,0))+INDEX(Sheet4!$G:$G,MATCH(Sheet1!I760,Sheet4!$F:$F,0))+INDEX(Sheet4!$G:$G,MATCH(Sheet1!J760,Sheet4!$F:$F,0)),"")</f>
        <v/>
      </c>
      <c r="AF760">
        <f si="199" t="shared"/>
        <v>0</v>
      </c>
      <c r="AH760">
        <v>737</v>
      </c>
      <c r="AI760" t="str">
        <f si="198" t="shared"/>
        <v>Ben SimmonsIsaiah CanaanDonovan MitchellJimmy ButlerKelly OubreDeAndre' BembryMarvin BagleyJosh JacksonDeandre Ayton</v>
      </c>
      <c r="AJ760">
        <f si="200" t="shared"/>
        <v>0</v>
      </c>
      <c r="AK760">
        <f si="201" t="shared"/>
        <v>0</v>
      </c>
      <c r="AL760">
        <f si="202" t="shared"/>
        <v>0</v>
      </c>
      <c r="AM760">
        <f si="203" t="shared"/>
        <v>0</v>
      </c>
      <c r="AN760">
        <f si="204" t="shared"/>
        <v>0</v>
      </c>
      <c r="AO760">
        <f si="205" t="shared"/>
        <v>0</v>
      </c>
      <c r="AP760">
        <f si="206" t="shared"/>
        <v>0</v>
      </c>
      <c r="AQ760">
        <f si="207" t="shared"/>
        <v>0</v>
      </c>
      <c r="AR760">
        <f si="208" t="shared"/>
        <v>0</v>
      </c>
      <c r="AS760">
        <f si="209" t="shared"/>
        <v>0</v>
      </c>
      <c r="AU760" t="str">
        <f>IFERROR(VLOOKUP(C760,Results!$A$2:$B$240,2,FALSE)+VLOOKUP(D760,Results!$A$2:$B$240,2,FALSE)+VLOOKUP(E760,Results!$A$2:$B$240,2,FALSE)+VLOOKUP(F760,Results!$A$2:$B$240,2,FALSE)+VLOOKUP(G760,Results!$A$2:$B$240,2,FALSE)+VLOOKUP(H760,Results!$A$2:$B$240,2,FALSE)+VLOOKUP(I760,Results!$A$2:$B$240,2,FALSE)+VLOOKUP(J760,Results!$A$2:$B$240,2,FALSE)+VLOOKUP(B760,Results!$A$2:$B$240,2,FALSE)-MIN(VLOOKUP(C760,Results!$A$2:$B$240,2,FALSE),VLOOKUP(D760,Results!$A$2:$B$240,2,FALSE),VLOOKUP(E760,Results!$A$2:$B$240,2,FALSE),VLOOKUP(F760,Results!$A$2:$B$240,2,FALSE),VLOOKUP(G760,Results!$A$2:$B$240,2,FALSE),VLOOKUP(H760,Results!$A$2:$B$240,2,FALSE),VLOOKUP(I760,Results!$A$2:$B$240,2,FALSE),VLOOKUP(J760,Results!$A$2:$B$240,2,FALSE),VLOOKUP(B760,Results!$A$2:$B$240,2,FALSE)),"")</f>
        <v/>
      </c>
    </row>
    <row customHeight="1" ht="18.75" r="761" spans="2:47" x14ac:dyDescent="0.3">
      <c r="B761" t="s">
        <v>166</v>
      </c>
      <c r="C761" t="s">
        <v>108</v>
      </c>
      <c r="D761" t="s">
        <v>89</v>
      </c>
      <c r="E761" t="s">
        <v>146</v>
      </c>
      <c r="F761" t="s">
        <v>177</v>
      </c>
      <c r="G761" t="s">
        <v>180</v>
      </c>
      <c r="H761" t="s">
        <v>92</v>
      </c>
      <c r="I761" t="s">
        <v>152</v>
      </c>
      <c r="J761" t="s">
        <v>186</v>
      </c>
      <c r="K761" t="n">
        <v>12.0</v>
      </c>
      <c r="L761" s="30">
        <f si="196" t="shared"/>
        <v>0</v>
      </c>
      <c r="M761" s="6"/>
      <c r="N761" s="35" t="str">
        <f si="197" t="shared"/>
        <v/>
      </c>
      <c r="O761" s="59">
        <f>(IF(ISNUMBER(MATCH(B761,Sheet4!$K$92:$K$101,0)),1,0)+IF(ISNUMBER(MATCH(C761,Sheet4!$K$92:$K$101,0)),1,0)+IF(ISNUMBER(MATCH(D761,Sheet4!$K$92:$K$101,0)),1,0)+IF(ISNUMBER(MATCH(E761,Sheet4!$K$92:$K$101,0)),1,0)+IF(ISNUMBER(MATCH(F761,Sheet4!$K$92:$K$101,0)),1,0)+IF(ISNUMBER(MATCH(G761,Sheet4!$K$92:$K$101,0)),1,0)+IF(ISNUMBER(MATCH(H761,Sheet4!$K$92:$K$101,0)),1,0)+IF(ISNUMBER(MATCH(I761,Sheet4!$K$92:$K$101,0)),1,0)+IF(ISNUMBER(MATCH(J761,Sheet4!$K$92:$K$101,0)),1,0))
-
(IF(ISNUMBER(MATCH(B761,Sheet4!$F$2:$F$11,0)),1,0)+IF(ISNUMBER(MATCH(C761,Sheet4!$F$2:$F$11,0)),1,0)+IF(ISNUMBER(MATCH(D761,Sheet4!$F$2:$F$11,0)),1,0)+IF(ISNUMBER(MATCH(E761,Sheet4!$F$2:$F$11,0)),1,0)+IF(ISNUMBER(MATCH(F761,Sheet4!$F$2:$F$11,0)),1,0)+IF(ISNUMBER(MATCH(G761,Sheet4!$F$2:$F$11,0)),1,0)+IF(ISNUMBER(MATCH(H761,Sheet4!$F$2:$F$11,0)),1,0)+IF(ISNUMBER(MATCH(I761,Sheet4!$F$2:$F$11,0)),1,0)+IF(ISNUMBER(MATCH(J761,Sheet4!$F$2:$F$11,0)),1,0))</f>
        <v>0</v>
      </c>
      <c r="P761" s="40" t="str">
        <f>IFERROR(INDEX(Sheet4!$G:$G,MATCH(Sheet1!B761,Sheet4!$F:$F,0))+INDEX(Sheet4!$G:$G,MATCH(Sheet1!C761,Sheet4!$F:$F,0))+INDEX(Sheet4!$G:$G,MATCH(Sheet1!D761,Sheet4!$F:$F,0))+INDEX(Sheet4!$G:$G,MATCH(Sheet1!E761,Sheet4!$F:$F,0))+INDEX(Sheet4!$G:$G,MATCH(Sheet1!F761,Sheet4!$F:$F,0))+INDEX(Sheet4!$G:$G,MATCH(Sheet1!G761,Sheet4!$F:$F,0))+INDEX(Sheet4!$G:$G,MATCH(Sheet1!H761,Sheet4!$F:$F,0))+INDEX(Sheet4!$G:$G,MATCH(Sheet1!I761,Sheet4!$F:$F,0))+INDEX(Sheet4!$G:$G,MATCH(Sheet1!J761,Sheet4!$F:$F,0)),"")</f>
        <v/>
      </c>
      <c r="AF761">
        <f si="199" t="shared"/>
        <v>0</v>
      </c>
      <c r="AH761">
        <v>738</v>
      </c>
      <c r="AI761" t="str">
        <f si="198" t="shared"/>
        <v>Ben SimmonsDe'Aaron FoxJimmy ButlerMalik BeasleyJoe InglesGerald GreenJosh JacksonPaul MillsapRudy Gobert</v>
      </c>
      <c r="AJ761">
        <f si="200" t="shared"/>
        <v>0</v>
      </c>
      <c r="AK761">
        <f si="201" t="shared"/>
        <v>0</v>
      </c>
      <c r="AL761">
        <f si="202" t="shared"/>
        <v>0</v>
      </c>
      <c r="AM761">
        <f si="203" t="shared"/>
        <v>0</v>
      </c>
      <c r="AN761">
        <f si="204" t="shared"/>
        <v>0</v>
      </c>
      <c r="AO761">
        <f si="205" t="shared"/>
        <v>0</v>
      </c>
      <c r="AP761">
        <f si="206" t="shared"/>
        <v>0</v>
      </c>
      <c r="AQ761">
        <f si="207" t="shared"/>
        <v>0</v>
      </c>
      <c r="AR761">
        <f si="208" t="shared"/>
        <v>0</v>
      </c>
      <c r="AS761">
        <f si="209" t="shared"/>
        <v>0</v>
      </c>
      <c r="AU761" t="str">
        <f>IFERROR(VLOOKUP(C761,Results!$A$2:$B$240,2,FALSE)+VLOOKUP(D761,Results!$A$2:$B$240,2,FALSE)+VLOOKUP(E761,Results!$A$2:$B$240,2,FALSE)+VLOOKUP(F761,Results!$A$2:$B$240,2,FALSE)+VLOOKUP(G761,Results!$A$2:$B$240,2,FALSE)+VLOOKUP(H761,Results!$A$2:$B$240,2,FALSE)+VLOOKUP(I761,Results!$A$2:$B$240,2,FALSE)+VLOOKUP(J761,Results!$A$2:$B$240,2,FALSE)+VLOOKUP(B761,Results!$A$2:$B$240,2,FALSE)-MIN(VLOOKUP(C761,Results!$A$2:$B$240,2,FALSE),VLOOKUP(D761,Results!$A$2:$B$240,2,FALSE),VLOOKUP(E761,Results!$A$2:$B$240,2,FALSE),VLOOKUP(F761,Results!$A$2:$B$240,2,FALSE),VLOOKUP(G761,Results!$A$2:$B$240,2,FALSE),VLOOKUP(H761,Results!$A$2:$B$240,2,FALSE),VLOOKUP(I761,Results!$A$2:$B$240,2,FALSE),VLOOKUP(J761,Results!$A$2:$B$240,2,FALSE),VLOOKUP(B761,Results!$A$2:$B$240,2,FALSE)),"")</f>
        <v/>
      </c>
    </row>
    <row customHeight="1" ht="18.75" r="762" spans="2:47" x14ac:dyDescent="0.3">
      <c r="B762" t="s">
        <v>87</v>
      </c>
      <c r="C762" t="s">
        <v>116</v>
      </c>
      <c r="D762" t="s">
        <v>172</v>
      </c>
      <c r="E762" t="s">
        <v>146</v>
      </c>
      <c r="F762" t="s">
        <v>177</v>
      </c>
      <c r="G762" t="s">
        <v>178</v>
      </c>
      <c r="H762" t="s">
        <v>92</v>
      </c>
      <c r="I762" t="s">
        <v>93</v>
      </c>
      <c r="J762" t="s">
        <v>186</v>
      </c>
      <c r="K762" t="n">
        <v>12.0</v>
      </c>
      <c r="L762" s="30">
        <f si="196" t="shared"/>
        <v>0</v>
      </c>
      <c r="M762" s="6"/>
      <c r="N762" s="35" t="str">
        <f si="197" t="shared"/>
        <v/>
      </c>
      <c r="O762" s="59">
        <f>(IF(ISNUMBER(MATCH(B762,Sheet4!$K$92:$K$101,0)),1,0)+IF(ISNUMBER(MATCH(C762,Sheet4!$K$92:$K$101,0)),1,0)+IF(ISNUMBER(MATCH(D762,Sheet4!$K$92:$K$101,0)),1,0)+IF(ISNUMBER(MATCH(E762,Sheet4!$K$92:$K$101,0)),1,0)+IF(ISNUMBER(MATCH(F762,Sheet4!$K$92:$K$101,0)),1,0)+IF(ISNUMBER(MATCH(G762,Sheet4!$K$92:$K$101,0)),1,0)+IF(ISNUMBER(MATCH(H762,Sheet4!$K$92:$K$101,0)),1,0)+IF(ISNUMBER(MATCH(I762,Sheet4!$K$92:$K$101,0)),1,0)+IF(ISNUMBER(MATCH(J762,Sheet4!$K$92:$K$101,0)),1,0))
-
(IF(ISNUMBER(MATCH(B762,Sheet4!$F$2:$F$11,0)),1,0)+IF(ISNUMBER(MATCH(C762,Sheet4!$F$2:$F$11,0)),1,0)+IF(ISNUMBER(MATCH(D762,Sheet4!$F$2:$F$11,0)),1,0)+IF(ISNUMBER(MATCH(E762,Sheet4!$F$2:$F$11,0)),1,0)+IF(ISNUMBER(MATCH(F762,Sheet4!$F$2:$F$11,0)),1,0)+IF(ISNUMBER(MATCH(G762,Sheet4!$F$2:$F$11,0)),1,0)+IF(ISNUMBER(MATCH(H762,Sheet4!$F$2:$F$11,0)),1,0)+IF(ISNUMBER(MATCH(I762,Sheet4!$F$2:$F$11,0)),1,0)+IF(ISNUMBER(MATCH(J762,Sheet4!$F$2:$F$11,0)),1,0))</f>
        <v>0</v>
      </c>
      <c r="P762" s="40" t="str">
        <f>IFERROR(INDEX(Sheet4!$G:$G,MATCH(Sheet1!B762,Sheet4!$F:$F,0))+INDEX(Sheet4!$G:$G,MATCH(Sheet1!C762,Sheet4!$F:$F,0))+INDEX(Sheet4!$G:$G,MATCH(Sheet1!D762,Sheet4!$F:$F,0))+INDEX(Sheet4!$G:$G,MATCH(Sheet1!E762,Sheet4!$F:$F,0))+INDEX(Sheet4!$G:$G,MATCH(Sheet1!F762,Sheet4!$F:$F,0))+INDEX(Sheet4!$G:$G,MATCH(Sheet1!G762,Sheet4!$F:$F,0))+INDEX(Sheet4!$G:$G,MATCH(Sheet1!H762,Sheet4!$F:$F,0))+INDEX(Sheet4!$G:$G,MATCH(Sheet1!I762,Sheet4!$F:$F,0))+INDEX(Sheet4!$G:$G,MATCH(Sheet1!J762,Sheet4!$F:$F,0)),"")</f>
        <v/>
      </c>
      <c r="AF762">
        <f si="199" t="shared"/>
        <v>0</v>
      </c>
      <c r="AH762">
        <v>739</v>
      </c>
      <c r="AI762" t="str">
        <f si="198" t="shared"/>
        <v>Ben SimmonsTrae YoungDevin BookerTorrey CraigKelly OubreCorey BrewerKenneth FariedTrey LylesRudy Gobert</v>
      </c>
      <c r="AJ762">
        <f si="200" t="shared"/>
        <v>0</v>
      </c>
      <c r="AK762">
        <f si="201" t="shared"/>
        <v>0</v>
      </c>
      <c r="AL762">
        <f si="202" t="shared"/>
        <v>0</v>
      </c>
      <c r="AM762">
        <f si="203" t="shared"/>
        <v>0</v>
      </c>
      <c r="AN762">
        <f si="204" t="shared"/>
        <v>0</v>
      </c>
      <c r="AO762">
        <f si="205" t="shared"/>
        <v>0</v>
      </c>
      <c r="AP762">
        <f si="206" t="shared"/>
        <v>0</v>
      </c>
      <c r="AQ762">
        <f si="207" t="shared"/>
        <v>0</v>
      </c>
      <c r="AR762">
        <f si="208" t="shared"/>
        <v>0</v>
      </c>
      <c r="AS762">
        <f si="209" t="shared"/>
        <v>0</v>
      </c>
      <c r="AU762" t="str">
        <f>IFERROR(VLOOKUP(C762,Results!$A$2:$B$240,2,FALSE)+VLOOKUP(D762,Results!$A$2:$B$240,2,FALSE)+VLOOKUP(E762,Results!$A$2:$B$240,2,FALSE)+VLOOKUP(F762,Results!$A$2:$B$240,2,FALSE)+VLOOKUP(G762,Results!$A$2:$B$240,2,FALSE)+VLOOKUP(H762,Results!$A$2:$B$240,2,FALSE)+VLOOKUP(I762,Results!$A$2:$B$240,2,FALSE)+VLOOKUP(J762,Results!$A$2:$B$240,2,FALSE)+VLOOKUP(B762,Results!$A$2:$B$240,2,FALSE)-MIN(VLOOKUP(C762,Results!$A$2:$B$240,2,FALSE),VLOOKUP(D762,Results!$A$2:$B$240,2,FALSE),VLOOKUP(E762,Results!$A$2:$B$240,2,FALSE),VLOOKUP(F762,Results!$A$2:$B$240,2,FALSE),VLOOKUP(G762,Results!$A$2:$B$240,2,FALSE),VLOOKUP(H762,Results!$A$2:$B$240,2,FALSE),VLOOKUP(I762,Results!$A$2:$B$240,2,FALSE),VLOOKUP(J762,Results!$A$2:$B$240,2,FALSE),VLOOKUP(B762,Results!$A$2:$B$240,2,FALSE)),"")</f>
        <v/>
      </c>
    </row>
    <row customHeight="1" ht="18.75" r="763" spans="2:47" x14ac:dyDescent="0.3">
      <c r="B763" t="s">
        <v>166</v>
      </c>
      <c r="C763" t="s">
        <v>170</v>
      </c>
      <c r="D763" t="s">
        <v>172</v>
      </c>
      <c r="E763" t="s">
        <v>146</v>
      </c>
      <c r="F763" t="s">
        <v>177</v>
      </c>
      <c r="G763" t="s">
        <v>100</v>
      </c>
      <c r="H763" t="s">
        <v>93</v>
      </c>
      <c r="I763" t="s">
        <v>182</v>
      </c>
      <c r="J763" t="s">
        <v>156</v>
      </c>
      <c r="K763" t="n">
        <v>12.0</v>
      </c>
      <c r="L763" s="30">
        <f si="196" t="shared"/>
        <v>0</v>
      </c>
      <c r="M763" s="6"/>
      <c r="N763" s="35" t="str">
        <f si="197" t="shared"/>
        <v/>
      </c>
      <c r="O763" s="59">
        <f>(IF(ISNUMBER(MATCH(B763,Sheet4!$K$92:$K$101,0)),1,0)+IF(ISNUMBER(MATCH(C763,Sheet4!$K$92:$K$101,0)),1,0)+IF(ISNUMBER(MATCH(D763,Sheet4!$K$92:$K$101,0)),1,0)+IF(ISNUMBER(MATCH(E763,Sheet4!$K$92:$K$101,0)),1,0)+IF(ISNUMBER(MATCH(F763,Sheet4!$K$92:$K$101,0)),1,0)+IF(ISNUMBER(MATCH(G763,Sheet4!$K$92:$K$101,0)),1,0)+IF(ISNUMBER(MATCH(H763,Sheet4!$K$92:$K$101,0)),1,0)+IF(ISNUMBER(MATCH(I763,Sheet4!$K$92:$K$101,0)),1,0)+IF(ISNUMBER(MATCH(J763,Sheet4!$K$92:$K$101,0)),1,0))
-
(IF(ISNUMBER(MATCH(B763,Sheet4!$F$2:$F$11,0)),1,0)+IF(ISNUMBER(MATCH(C763,Sheet4!$F$2:$F$11,0)),1,0)+IF(ISNUMBER(MATCH(D763,Sheet4!$F$2:$F$11,0)),1,0)+IF(ISNUMBER(MATCH(E763,Sheet4!$F$2:$F$11,0)),1,0)+IF(ISNUMBER(MATCH(F763,Sheet4!$F$2:$F$11,0)),1,0)+IF(ISNUMBER(MATCH(G763,Sheet4!$F$2:$F$11,0)),1,0)+IF(ISNUMBER(MATCH(H763,Sheet4!$F$2:$F$11,0)),1,0)+IF(ISNUMBER(MATCH(I763,Sheet4!$F$2:$F$11,0)),1,0)+IF(ISNUMBER(MATCH(J763,Sheet4!$F$2:$F$11,0)),1,0))</f>
        <v>0</v>
      </c>
      <c r="P763" s="40" t="str">
        <f>IFERROR(INDEX(Sheet4!$G:$G,MATCH(Sheet1!B763,Sheet4!$F:$F,0))+INDEX(Sheet4!$G:$G,MATCH(Sheet1!C763,Sheet4!$F:$F,0))+INDEX(Sheet4!$G:$G,MATCH(Sheet1!D763,Sheet4!$F:$F,0))+INDEX(Sheet4!$G:$G,MATCH(Sheet1!E763,Sheet4!$F:$F,0))+INDEX(Sheet4!$G:$G,MATCH(Sheet1!F763,Sheet4!$F:$F,0))+INDEX(Sheet4!$G:$G,MATCH(Sheet1!G763,Sheet4!$F:$F,0))+INDEX(Sheet4!$G:$G,MATCH(Sheet1!H763,Sheet4!$F:$F,0))+INDEX(Sheet4!$G:$G,MATCH(Sheet1!I763,Sheet4!$F:$F,0))+INDEX(Sheet4!$G:$G,MATCH(Sheet1!J763,Sheet4!$F:$F,0)),"")</f>
        <v/>
      </c>
      <c r="AF763">
        <f si="199" t="shared"/>
        <v>0</v>
      </c>
      <c r="AH763">
        <v>740</v>
      </c>
      <c r="AI763" t="str">
        <f si="198" t="shared"/>
        <v>Ben SimmonsLandry ShametDevin BookerMonte MorrisTaurean PrinceCorey BrewerJohn CollinsJosh JacksonJoel Embiid</v>
      </c>
      <c r="AJ763">
        <f si="200" t="shared"/>
        <v>0</v>
      </c>
      <c r="AK763">
        <f si="201" t="shared"/>
        <v>0</v>
      </c>
      <c r="AL763">
        <f si="202" t="shared"/>
        <v>0</v>
      </c>
      <c r="AM763">
        <f si="203" t="shared"/>
        <v>0</v>
      </c>
      <c r="AN763">
        <f si="204" t="shared"/>
        <v>0</v>
      </c>
      <c r="AO763">
        <f si="205" t="shared"/>
        <v>0</v>
      </c>
      <c r="AP763">
        <f si="206" t="shared"/>
        <v>0</v>
      </c>
      <c r="AQ763">
        <f si="207" t="shared"/>
        <v>0</v>
      </c>
      <c r="AR763">
        <f si="208" t="shared"/>
        <v>0</v>
      </c>
      <c r="AS763">
        <f si="209" t="shared"/>
        <v>0</v>
      </c>
      <c r="AU763" t="str">
        <f>IFERROR(VLOOKUP(C763,Results!$A$2:$B$240,2,FALSE)+VLOOKUP(D763,Results!$A$2:$B$240,2,FALSE)+VLOOKUP(E763,Results!$A$2:$B$240,2,FALSE)+VLOOKUP(F763,Results!$A$2:$B$240,2,FALSE)+VLOOKUP(G763,Results!$A$2:$B$240,2,FALSE)+VLOOKUP(H763,Results!$A$2:$B$240,2,FALSE)+VLOOKUP(I763,Results!$A$2:$B$240,2,FALSE)+VLOOKUP(J763,Results!$A$2:$B$240,2,FALSE)+VLOOKUP(B763,Results!$A$2:$B$240,2,FALSE)-MIN(VLOOKUP(C763,Results!$A$2:$B$240,2,FALSE),VLOOKUP(D763,Results!$A$2:$B$240,2,FALSE),VLOOKUP(E763,Results!$A$2:$B$240,2,FALSE),VLOOKUP(F763,Results!$A$2:$B$240,2,FALSE),VLOOKUP(G763,Results!$A$2:$B$240,2,FALSE),VLOOKUP(H763,Results!$A$2:$B$240,2,FALSE),VLOOKUP(I763,Results!$A$2:$B$240,2,FALSE),VLOOKUP(J763,Results!$A$2:$B$240,2,FALSE),VLOOKUP(B763,Results!$A$2:$B$240,2,FALSE)),"")</f>
        <v/>
      </c>
    </row>
    <row r="764" spans="2:47" x14ac:dyDescent="0.3">
      <c r="B764" t="s">
        <v>166</v>
      </c>
      <c r="C764" t="s">
        <v>170</v>
      </c>
      <c r="D764" t="s">
        <v>172</v>
      </c>
      <c r="E764" t="s">
        <v>146</v>
      </c>
      <c r="F764" t="s">
        <v>96</v>
      </c>
      <c r="G764" t="s">
        <v>178</v>
      </c>
      <c r="H764" t="s">
        <v>181</v>
      </c>
      <c r="I764" t="s">
        <v>182</v>
      </c>
      <c r="J764" t="s">
        <v>188</v>
      </c>
      <c r="K764" t="n">
        <v>12.0</v>
      </c>
      <c r="L764" s="30">
        <f si="196" t="shared"/>
        <v>0</v>
      </c>
      <c r="M764" s="6"/>
      <c r="N764" s="35" t="str">
        <f si="197" t="shared"/>
        <v/>
      </c>
      <c r="O764" s="59">
        <f>(IF(ISNUMBER(MATCH(B764,Sheet4!$K$92:$K$101,0)),1,0)+IF(ISNUMBER(MATCH(C764,Sheet4!$K$92:$K$101,0)),1,0)+IF(ISNUMBER(MATCH(D764,Sheet4!$K$92:$K$101,0)),1,0)+IF(ISNUMBER(MATCH(E764,Sheet4!$K$92:$K$101,0)),1,0)+IF(ISNUMBER(MATCH(F764,Sheet4!$K$92:$K$101,0)),1,0)+IF(ISNUMBER(MATCH(G764,Sheet4!$K$92:$K$101,0)),1,0)+IF(ISNUMBER(MATCH(H764,Sheet4!$K$92:$K$101,0)),1,0)+IF(ISNUMBER(MATCH(I764,Sheet4!$K$92:$K$101,0)),1,0)+IF(ISNUMBER(MATCH(J764,Sheet4!$K$92:$K$101,0)),1,0))
-
(IF(ISNUMBER(MATCH(B764,Sheet4!$F$2:$F$11,0)),1,0)+IF(ISNUMBER(MATCH(C764,Sheet4!$F$2:$F$11,0)),1,0)+IF(ISNUMBER(MATCH(D764,Sheet4!$F$2:$F$11,0)),1,0)+IF(ISNUMBER(MATCH(E764,Sheet4!$F$2:$F$11,0)),1,0)+IF(ISNUMBER(MATCH(F764,Sheet4!$F$2:$F$11,0)),1,0)+IF(ISNUMBER(MATCH(G764,Sheet4!$F$2:$F$11,0)),1,0)+IF(ISNUMBER(MATCH(H764,Sheet4!$F$2:$F$11,0)),1,0)+IF(ISNUMBER(MATCH(I764,Sheet4!$F$2:$F$11,0)),1,0)+IF(ISNUMBER(MATCH(J764,Sheet4!$F$2:$F$11,0)),1,0))</f>
        <v>0</v>
      </c>
      <c r="P764" s="40" t="str">
        <f>IFERROR(INDEX(Sheet4!$G:$G,MATCH(Sheet1!B764,Sheet4!$F:$F,0))+INDEX(Sheet4!$G:$G,MATCH(Sheet1!C764,Sheet4!$F:$F,0))+INDEX(Sheet4!$G:$G,MATCH(Sheet1!D764,Sheet4!$F:$F,0))+INDEX(Sheet4!$G:$G,MATCH(Sheet1!E764,Sheet4!$F:$F,0))+INDEX(Sheet4!$G:$G,MATCH(Sheet1!F764,Sheet4!$F:$F,0))+INDEX(Sheet4!$G:$G,MATCH(Sheet1!G764,Sheet4!$F:$F,0))+INDEX(Sheet4!$G:$G,MATCH(Sheet1!H764,Sheet4!$F:$F,0))+INDEX(Sheet4!$G:$G,MATCH(Sheet1!I764,Sheet4!$F:$F,0))+INDEX(Sheet4!$G:$G,MATCH(Sheet1!J764,Sheet4!$F:$F,0)),"")</f>
        <v/>
      </c>
      <c r="AF764">
        <f si="199" t="shared"/>
        <v>0</v>
      </c>
      <c r="AH764">
        <v>741</v>
      </c>
      <c r="AI764" t="str">
        <f si="198" t="shared"/>
        <v>Ben SimmonsElie OkoboDevin BookerMonte MorrisKelly OubreTaurean PrinceJosh JacksonPaul MillsapKarl-Anthony Towns</v>
      </c>
      <c r="AJ764">
        <f si="200" t="shared"/>
        <v>0</v>
      </c>
      <c r="AK764">
        <f si="201" t="shared"/>
        <v>0</v>
      </c>
      <c r="AL764">
        <f si="202" t="shared"/>
        <v>0</v>
      </c>
      <c r="AM764">
        <f si="203" t="shared"/>
        <v>0</v>
      </c>
      <c r="AN764">
        <f si="204" t="shared"/>
        <v>0</v>
      </c>
      <c r="AO764">
        <f si="205" t="shared"/>
        <v>0</v>
      </c>
      <c r="AP764">
        <f si="206" t="shared"/>
        <v>0</v>
      </c>
      <c r="AQ764">
        <f si="207" t="shared"/>
        <v>0</v>
      </c>
      <c r="AR764">
        <f si="208" t="shared"/>
        <v>0</v>
      </c>
      <c r="AS764">
        <f si="209" t="shared"/>
        <v>0</v>
      </c>
      <c r="AU764" t="str">
        <f>IFERROR(VLOOKUP(C764,Results!$A$2:$B$240,2,FALSE)+VLOOKUP(D764,Results!$A$2:$B$240,2,FALSE)+VLOOKUP(E764,Results!$A$2:$B$240,2,FALSE)+VLOOKUP(F764,Results!$A$2:$B$240,2,FALSE)+VLOOKUP(G764,Results!$A$2:$B$240,2,FALSE)+VLOOKUP(H764,Results!$A$2:$B$240,2,FALSE)+VLOOKUP(I764,Results!$A$2:$B$240,2,FALSE)+VLOOKUP(J764,Results!$A$2:$B$240,2,FALSE)+VLOOKUP(B764,Results!$A$2:$B$240,2,FALSE)-MIN(VLOOKUP(C764,Results!$A$2:$B$240,2,FALSE),VLOOKUP(D764,Results!$A$2:$B$240,2,FALSE),VLOOKUP(E764,Results!$A$2:$B$240,2,FALSE),VLOOKUP(F764,Results!$A$2:$B$240,2,FALSE),VLOOKUP(G764,Results!$A$2:$B$240,2,FALSE),VLOOKUP(H764,Results!$A$2:$B$240,2,FALSE),VLOOKUP(I764,Results!$A$2:$B$240,2,FALSE),VLOOKUP(J764,Results!$A$2:$B$240,2,FALSE),VLOOKUP(B764,Results!$A$2:$B$240,2,FALSE)),"")</f>
        <v/>
      </c>
    </row>
    <row customHeight="1" ht="18.75" r="765" spans="2:47" x14ac:dyDescent="0.3">
      <c r="B765" t="s">
        <v>167</v>
      </c>
      <c r="C765" t="s">
        <v>170</v>
      </c>
      <c r="D765" t="s">
        <v>173</v>
      </c>
      <c r="E765" t="s">
        <v>146</v>
      </c>
      <c r="F765" t="s">
        <v>177</v>
      </c>
      <c r="G765" t="s">
        <v>96</v>
      </c>
      <c r="H765" t="s">
        <v>153</v>
      </c>
      <c r="I765" t="s">
        <v>181</v>
      </c>
      <c r="J765" t="s">
        <v>188</v>
      </c>
      <c r="K765" t="n">
        <v>12.0</v>
      </c>
      <c r="L765" s="30">
        <f si="196" t="shared"/>
        <v>0</v>
      </c>
      <c r="M765" s="6"/>
      <c r="N765" s="35" t="str">
        <f si="197" t="shared"/>
        <v/>
      </c>
      <c r="O765" s="59">
        <f>(IF(ISNUMBER(MATCH(B765,Sheet4!$K$92:$K$101,0)),1,0)+IF(ISNUMBER(MATCH(C765,Sheet4!$K$92:$K$101,0)),1,0)+IF(ISNUMBER(MATCH(D765,Sheet4!$K$92:$K$101,0)),1,0)+IF(ISNUMBER(MATCH(E765,Sheet4!$K$92:$K$101,0)),1,0)+IF(ISNUMBER(MATCH(F765,Sheet4!$K$92:$K$101,0)),1,0)+IF(ISNUMBER(MATCH(G765,Sheet4!$K$92:$K$101,0)),1,0)+IF(ISNUMBER(MATCH(H765,Sheet4!$K$92:$K$101,0)),1,0)+IF(ISNUMBER(MATCH(I765,Sheet4!$K$92:$K$101,0)),1,0)+IF(ISNUMBER(MATCH(J765,Sheet4!$K$92:$K$101,0)),1,0))
-
(IF(ISNUMBER(MATCH(B765,Sheet4!$F$2:$F$11,0)),1,0)+IF(ISNUMBER(MATCH(C765,Sheet4!$F$2:$F$11,0)),1,0)+IF(ISNUMBER(MATCH(D765,Sheet4!$F$2:$F$11,0)),1,0)+IF(ISNUMBER(MATCH(E765,Sheet4!$F$2:$F$11,0)),1,0)+IF(ISNUMBER(MATCH(F765,Sheet4!$F$2:$F$11,0)),1,0)+IF(ISNUMBER(MATCH(G765,Sheet4!$F$2:$F$11,0)),1,0)+IF(ISNUMBER(MATCH(H765,Sheet4!$F$2:$F$11,0)),1,0)+IF(ISNUMBER(MATCH(I765,Sheet4!$F$2:$F$11,0)),1,0)+IF(ISNUMBER(MATCH(J765,Sheet4!$F$2:$F$11,0)),1,0))</f>
        <v>0</v>
      </c>
      <c r="P765" s="40" t="str">
        <f>IFERROR(INDEX(Sheet4!$G:$G,MATCH(Sheet1!B765,Sheet4!$F:$F,0))+INDEX(Sheet4!$G:$G,MATCH(Sheet1!C765,Sheet4!$F:$F,0))+INDEX(Sheet4!$G:$G,MATCH(Sheet1!D765,Sheet4!$F:$F,0))+INDEX(Sheet4!$G:$G,MATCH(Sheet1!E765,Sheet4!$F:$F,0))+INDEX(Sheet4!$G:$G,MATCH(Sheet1!F765,Sheet4!$F:$F,0))+INDEX(Sheet4!$G:$G,MATCH(Sheet1!G765,Sheet4!$F:$F,0))+INDEX(Sheet4!$G:$G,MATCH(Sheet1!H765,Sheet4!$F:$F,0))+INDEX(Sheet4!$G:$G,MATCH(Sheet1!I765,Sheet4!$F:$F,0))+INDEX(Sheet4!$G:$G,MATCH(Sheet1!J765,Sheet4!$F:$F,0)),"")</f>
        <v/>
      </c>
      <c r="AF765">
        <f si="199" t="shared"/>
        <v>0</v>
      </c>
      <c r="AH765">
        <v>742</v>
      </c>
      <c r="AI765" t="str">
        <f si="198" t="shared"/>
        <v>De'Aaron FoxLandry ShametJimmy ButlerMonte MorrisMikal BridgesTaurean PrinceKenneth FariedJohn CollinsKarl-Anthony Towns</v>
      </c>
      <c r="AJ765">
        <f si="200" t="shared"/>
        <v>0</v>
      </c>
      <c r="AK765">
        <f si="201" t="shared"/>
        <v>0</v>
      </c>
      <c r="AL765">
        <f si="202" t="shared"/>
        <v>0</v>
      </c>
      <c r="AM765">
        <f si="203" t="shared"/>
        <v>0</v>
      </c>
      <c r="AN765">
        <f si="204" t="shared"/>
        <v>0</v>
      </c>
      <c r="AO765">
        <f si="205" t="shared"/>
        <v>0</v>
      </c>
      <c r="AP765">
        <f si="206" t="shared"/>
        <v>0</v>
      </c>
      <c r="AQ765">
        <f si="207" t="shared"/>
        <v>0</v>
      </c>
      <c r="AR765">
        <f si="208" t="shared"/>
        <v>0</v>
      </c>
      <c r="AS765">
        <f si="209" t="shared"/>
        <v>0</v>
      </c>
      <c r="AU765" t="str">
        <f>IFERROR(VLOOKUP(C765,Results!$A$2:$B$240,2,FALSE)+VLOOKUP(D765,Results!$A$2:$B$240,2,FALSE)+VLOOKUP(E765,Results!$A$2:$B$240,2,FALSE)+VLOOKUP(F765,Results!$A$2:$B$240,2,FALSE)+VLOOKUP(G765,Results!$A$2:$B$240,2,FALSE)+VLOOKUP(H765,Results!$A$2:$B$240,2,FALSE)+VLOOKUP(I765,Results!$A$2:$B$240,2,FALSE)+VLOOKUP(J765,Results!$A$2:$B$240,2,FALSE)+VLOOKUP(B765,Results!$A$2:$B$240,2,FALSE)-MIN(VLOOKUP(C765,Results!$A$2:$B$240,2,FALSE),VLOOKUP(D765,Results!$A$2:$B$240,2,FALSE),VLOOKUP(E765,Results!$A$2:$B$240,2,FALSE),VLOOKUP(F765,Results!$A$2:$B$240,2,FALSE),VLOOKUP(G765,Results!$A$2:$B$240,2,FALSE),VLOOKUP(H765,Results!$A$2:$B$240,2,FALSE),VLOOKUP(I765,Results!$A$2:$B$240,2,FALSE),VLOOKUP(J765,Results!$A$2:$B$240,2,FALSE),VLOOKUP(B765,Results!$A$2:$B$240,2,FALSE)),"")</f>
        <v/>
      </c>
    </row>
    <row customHeight="1" ht="18.75" r="766" spans="2:47" x14ac:dyDescent="0.3">
      <c r="B766" t="s">
        <v>166</v>
      </c>
      <c r="C766" t="s">
        <v>170</v>
      </c>
      <c r="D766" t="s">
        <v>147</v>
      </c>
      <c r="E766" t="s">
        <v>146</v>
      </c>
      <c r="F766" t="s">
        <v>177</v>
      </c>
      <c r="G766" t="s">
        <v>178</v>
      </c>
      <c r="H766" t="s">
        <v>153</v>
      </c>
      <c r="I766" t="s">
        <v>181</v>
      </c>
      <c r="J766" t="s">
        <v>188</v>
      </c>
      <c r="K766" t="n">
        <v>12.0</v>
      </c>
      <c r="L766" s="30">
        <f si="196" t="shared"/>
        <v>0</v>
      </c>
      <c r="M766" s="6"/>
      <c r="N766" s="35" t="str">
        <f si="197" t="shared"/>
        <v/>
      </c>
      <c r="O766" s="59">
        <f>(IF(ISNUMBER(MATCH(B766,Sheet4!$K$92:$K$101,0)),1,0)+IF(ISNUMBER(MATCH(C766,Sheet4!$K$92:$K$101,0)),1,0)+IF(ISNUMBER(MATCH(D766,Sheet4!$K$92:$K$101,0)),1,0)+IF(ISNUMBER(MATCH(E766,Sheet4!$K$92:$K$101,0)),1,0)+IF(ISNUMBER(MATCH(F766,Sheet4!$K$92:$K$101,0)),1,0)+IF(ISNUMBER(MATCH(G766,Sheet4!$K$92:$K$101,0)),1,0)+IF(ISNUMBER(MATCH(H766,Sheet4!$K$92:$K$101,0)),1,0)+IF(ISNUMBER(MATCH(I766,Sheet4!$K$92:$K$101,0)),1,0)+IF(ISNUMBER(MATCH(J766,Sheet4!$K$92:$K$101,0)),1,0))
-
(IF(ISNUMBER(MATCH(B766,Sheet4!$F$2:$F$11,0)),1,0)+IF(ISNUMBER(MATCH(C766,Sheet4!$F$2:$F$11,0)),1,0)+IF(ISNUMBER(MATCH(D766,Sheet4!$F$2:$F$11,0)),1,0)+IF(ISNUMBER(MATCH(E766,Sheet4!$F$2:$F$11,0)),1,0)+IF(ISNUMBER(MATCH(F766,Sheet4!$F$2:$F$11,0)),1,0)+IF(ISNUMBER(MATCH(G766,Sheet4!$F$2:$F$11,0)),1,0)+IF(ISNUMBER(MATCH(H766,Sheet4!$F$2:$F$11,0)),1,0)+IF(ISNUMBER(MATCH(I766,Sheet4!$F$2:$F$11,0)),1,0)+IF(ISNUMBER(MATCH(J766,Sheet4!$F$2:$F$11,0)),1,0))</f>
        <v>0</v>
      </c>
      <c r="P766" s="40" t="str">
        <f>IFERROR(INDEX(Sheet4!$G:$G,MATCH(Sheet1!B766,Sheet4!$F:$F,0))+INDEX(Sheet4!$G:$G,MATCH(Sheet1!C766,Sheet4!$F:$F,0))+INDEX(Sheet4!$G:$G,MATCH(Sheet1!D766,Sheet4!$F:$F,0))+INDEX(Sheet4!$G:$G,MATCH(Sheet1!E766,Sheet4!$F:$F,0))+INDEX(Sheet4!$G:$G,MATCH(Sheet1!F766,Sheet4!$F:$F,0))+INDEX(Sheet4!$G:$G,MATCH(Sheet1!G766,Sheet4!$F:$F,0))+INDEX(Sheet4!$G:$G,MATCH(Sheet1!H766,Sheet4!$F:$F,0))+INDEX(Sheet4!$G:$G,MATCH(Sheet1!I766,Sheet4!$F:$F,0))+INDEX(Sheet4!$G:$G,MATCH(Sheet1!J766,Sheet4!$F:$F,0)),"")</f>
        <v/>
      </c>
      <c r="AF766">
        <f si="199" t="shared"/>
        <v>0</v>
      </c>
      <c r="AH766">
        <v>743</v>
      </c>
      <c r="AI766" t="str">
        <f si="198" t="shared"/>
        <v>Ben SimmonsRicky RubioDevin BookerMonte MorrisKelly OubreLuol DengJosh JacksonTaj GibsonKarl-Anthony Towns</v>
      </c>
      <c r="AJ766">
        <f si="200" t="shared"/>
        <v>0</v>
      </c>
      <c r="AK766">
        <f si="201" t="shared"/>
        <v>0</v>
      </c>
      <c r="AL766">
        <f si="202" t="shared"/>
        <v>0</v>
      </c>
      <c r="AM766">
        <f si="203" t="shared"/>
        <v>0</v>
      </c>
      <c r="AN766">
        <f si="204" t="shared"/>
        <v>0</v>
      </c>
      <c r="AO766">
        <f si="205" t="shared"/>
        <v>0</v>
      </c>
      <c r="AP766">
        <f si="206" t="shared"/>
        <v>0</v>
      </c>
      <c r="AQ766">
        <f si="207" t="shared"/>
        <v>0</v>
      </c>
      <c r="AR766">
        <f si="208" t="shared"/>
        <v>0</v>
      </c>
      <c r="AS766">
        <f si="209" t="shared"/>
        <v>0</v>
      </c>
      <c r="AU766" t="str">
        <f>IFERROR(VLOOKUP(C766,Results!$A$2:$B$240,2,FALSE)+VLOOKUP(D766,Results!$A$2:$B$240,2,FALSE)+VLOOKUP(E766,Results!$A$2:$B$240,2,FALSE)+VLOOKUP(F766,Results!$A$2:$B$240,2,FALSE)+VLOOKUP(G766,Results!$A$2:$B$240,2,FALSE)+VLOOKUP(H766,Results!$A$2:$B$240,2,FALSE)+VLOOKUP(I766,Results!$A$2:$B$240,2,FALSE)+VLOOKUP(J766,Results!$A$2:$B$240,2,FALSE)+VLOOKUP(B766,Results!$A$2:$B$240,2,FALSE)-MIN(VLOOKUP(C766,Results!$A$2:$B$240,2,FALSE),VLOOKUP(D766,Results!$A$2:$B$240,2,FALSE),VLOOKUP(E766,Results!$A$2:$B$240,2,FALSE),VLOOKUP(F766,Results!$A$2:$B$240,2,FALSE),VLOOKUP(G766,Results!$A$2:$B$240,2,FALSE),VLOOKUP(H766,Results!$A$2:$B$240,2,FALSE),VLOOKUP(I766,Results!$A$2:$B$240,2,FALSE),VLOOKUP(J766,Results!$A$2:$B$240,2,FALSE),VLOOKUP(B766,Results!$A$2:$B$240,2,FALSE)),"")</f>
        <v/>
      </c>
    </row>
    <row r="767" spans="2:47" x14ac:dyDescent="0.3">
      <c r="B767" t="s">
        <v>87</v>
      </c>
      <c r="C767" t="s">
        <v>171</v>
      </c>
      <c r="D767" t="s">
        <v>145</v>
      </c>
      <c r="E767" t="s">
        <v>146</v>
      </c>
      <c r="F767" t="s">
        <v>177</v>
      </c>
      <c r="G767" t="s">
        <v>90</v>
      </c>
      <c r="H767" t="s">
        <v>92</v>
      </c>
      <c r="I767" t="s">
        <v>152</v>
      </c>
      <c r="J767" t="s">
        <v>187</v>
      </c>
      <c r="K767" t="n">
        <v>12.0</v>
      </c>
      <c r="L767" s="30">
        <f si="196" t="shared"/>
        <v>0</v>
      </c>
      <c r="M767" s="6"/>
      <c r="N767" s="35" t="str">
        <f si="197" t="shared"/>
        <v/>
      </c>
      <c r="O767" s="59">
        <f>(IF(ISNUMBER(MATCH(B767,Sheet4!$K$92:$K$101,0)),1,0)+IF(ISNUMBER(MATCH(C767,Sheet4!$K$92:$K$101,0)),1,0)+IF(ISNUMBER(MATCH(D767,Sheet4!$K$92:$K$101,0)),1,0)+IF(ISNUMBER(MATCH(E767,Sheet4!$K$92:$K$101,0)),1,0)+IF(ISNUMBER(MATCH(F767,Sheet4!$K$92:$K$101,0)),1,0)+IF(ISNUMBER(MATCH(G767,Sheet4!$K$92:$K$101,0)),1,0)+IF(ISNUMBER(MATCH(H767,Sheet4!$K$92:$K$101,0)),1,0)+IF(ISNUMBER(MATCH(I767,Sheet4!$K$92:$K$101,0)),1,0)+IF(ISNUMBER(MATCH(J767,Sheet4!$K$92:$K$101,0)),1,0))
-
(IF(ISNUMBER(MATCH(B767,Sheet4!$F$2:$F$11,0)),1,0)+IF(ISNUMBER(MATCH(C767,Sheet4!$F$2:$F$11,0)),1,0)+IF(ISNUMBER(MATCH(D767,Sheet4!$F$2:$F$11,0)),1,0)+IF(ISNUMBER(MATCH(E767,Sheet4!$F$2:$F$11,0)),1,0)+IF(ISNUMBER(MATCH(F767,Sheet4!$F$2:$F$11,0)),1,0)+IF(ISNUMBER(MATCH(G767,Sheet4!$F$2:$F$11,0)),1,0)+IF(ISNUMBER(MATCH(H767,Sheet4!$F$2:$F$11,0)),1,0)+IF(ISNUMBER(MATCH(I767,Sheet4!$F$2:$F$11,0)),1,0)+IF(ISNUMBER(MATCH(J767,Sheet4!$F$2:$F$11,0)),1,0))</f>
        <v>0</v>
      </c>
      <c r="P767" s="40" t="str">
        <f>IFERROR(INDEX(Sheet4!$G:$G,MATCH(Sheet1!B767,Sheet4!$F:$F,0))+INDEX(Sheet4!$G:$G,MATCH(Sheet1!C767,Sheet4!$F:$F,0))+INDEX(Sheet4!$G:$G,MATCH(Sheet1!D767,Sheet4!$F:$F,0))+INDEX(Sheet4!$G:$G,MATCH(Sheet1!E767,Sheet4!$F:$F,0))+INDEX(Sheet4!$G:$G,MATCH(Sheet1!F767,Sheet4!$F:$F,0))+INDEX(Sheet4!$G:$G,MATCH(Sheet1!G767,Sheet4!$F:$F,0))+INDEX(Sheet4!$G:$G,MATCH(Sheet1!H767,Sheet4!$F:$F,0))+INDEX(Sheet4!$G:$G,MATCH(Sheet1!I767,Sheet4!$F:$F,0))+INDEX(Sheet4!$G:$G,MATCH(Sheet1!J767,Sheet4!$F:$F,0)),"")</f>
        <v/>
      </c>
      <c r="AF767">
        <f si="199" t="shared"/>
        <v>0</v>
      </c>
      <c r="AH767">
        <v>744</v>
      </c>
      <c r="AI767" t="str">
        <f si="198" t="shared"/>
        <v>Ben SimmonsDe'Aaron FoxBuddy HieldMonte MorrisKelly OubreLuol DengJosh JacksonPaul MillsapKarl-Anthony Towns</v>
      </c>
      <c r="AJ767">
        <f si="200" t="shared"/>
        <v>0</v>
      </c>
      <c r="AK767">
        <f si="201" t="shared"/>
        <v>0</v>
      </c>
      <c r="AL767">
        <f si="202" t="shared"/>
        <v>0</v>
      </c>
      <c r="AM767">
        <f si="203" t="shared"/>
        <v>0</v>
      </c>
      <c r="AN767">
        <f si="204" t="shared"/>
        <v>0</v>
      </c>
      <c r="AO767">
        <f si="205" t="shared"/>
        <v>0</v>
      </c>
      <c r="AP767">
        <f si="206" t="shared"/>
        <v>0</v>
      </c>
      <c r="AQ767">
        <f si="207" t="shared"/>
        <v>0</v>
      </c>
      <c r="AR767">
        <f si="208" t="shared"/>
        <v>0</v>
      </c>
      <c r="AS767">
        <f si="209" t="shared"/>
        <v>0</v>
      </c>
      <c r="AU767" t="str">
        <f>IFERROR(VLOOKUP(C767,Results!$A$2:$B$240,2,FALSE)+VLOOKUP(D767,Results!$A$2:$B$240,2,FALSE)+VLOOKUP(E767,Results!$A$2:$B$240,2,FALSE)+VLOOKUP(F767,Results!$A$2:$B$240,2,FALSE)+VLOOKUP(G767,Results!$A$2:$B$240,2,FALSE)+VLOOKUP(H767,Results!$A$2:$B$240,2,FALSE)+VLOOKUP(I767,Results!$A$2:$B$240,2,FALSE)+VLOOKUP(J767,Results!$A$2:$B$240,2,FALSE)+VLOOKUP(B767,Results!$A$2:$B$240,2,FALSE)-MIN(VLOOKUP(C767,Results!$A$2:$B$240,2,FALSE),VLOOKUP(D767,Results!$A$2:$B$240,2,FALSE),VLOOKUP(E767,Results!$A$2:$B$240,2,FALSE),VLOOKUP(F767,Results!$A$2:$B$240,2,FALSE),VLOOKUP(G767,Results!$A$2:$B$240,2,FALSE),VLOOKUP(H767,Results!$A$2:$B$240,2,FALSE),VLOOKUP(I767,Results!$A$2:$B$240,2,FALSE),VLOOKUP(J767,Results!$A$2:$B$240,2,FALSE),VLOOKUP(B767,Results!$A$2:$B$240,2,FALSE)),"")</f>
        <v/>
      </c>
    </row>
    <row customHeight="1" ht="18.75" r="768" spans="2:47" x14ac:dyDescent="0.3">
      <c r="B768" t="s">
        <v>166</v>
      </c>
      <c r="C768" t="s">
        <v>87</v>
      </c>
      <c r="D768" t="s">
        <v>174</v>
      </c>
      <c r="E768" t="s">
        <v>146</v>
      </c>
      <c r="F768" t="s">
        <v>177</v>
      </c>
      <c r="G768" t="s">
        <v>159</v>
      </c>
      <c r="H768" t="s">
        <v>93</v>
      </c>
      <c r="I768" t="s">
        <v>154</v>
      </c>
      <c r="J768" t="s">
        <v>186</v>
      </c>
      <c r="K768" t="n">
        <v>12.0</v>
      </c>
      <c r="L768" s="30">
        <f si="196" t="shared"/>
        <v>0</v>
      </c>
      <c r="M768" s="6"/>
      <c r="N768" s="35" t="str">
        <f si="197" t="shared"/>
        <v/>
      </c>
      <c r="O768" s="59">
        <f>(IF(ISNUMBER(MATCH(B768,Sheet4!$K$92:$K$101,0)),1,0)+IF(ISNUMBER(MATCH(C768,Sheet4!$K$92:$K$101,0)),1,0)+IF(ISNUMBER(MATCH(D768,Sheet4!$K$92:$K$101,0)),1,0)+IF(ISNUMBER(MATCH(E768,Sheet4!$K$92:$K$101,0)),1,0)+IF(ISNUMBER(MATCH(F768,Sheet4!$K$92:$K$101,0)),1,0)+IF(ISNUMBER(MATCH(G768,Sheet4!$K$92:$K$101,0)),1,0)+IF(ISNUMBER(MATCH(H768,Sheet4!$K$92:$K$101,0)),1,0)+IF(ISNUMBER(MATCH(I768,Sheet4!$K$92:$K$101,0)),1,0)+IF(ISNUMBER(MATCH(J768,Sheet4!$K$92:$K$101,0)),1,0))
-
(IF(ISNUMBER(MATCH(B768,Sheet4!$F$2:$F$11,0)),1,0)+IF(ISNUMBER(MATCH(C768,Sheet4!$F$2:$F$11,0)),1,0)+IF(ISNUMBER(MATCH(D768,Sheet4!$F$2:$F$11,0)),1,0)+IF(ISNUMBER(MATCH(E768,Sheet4!$F$2:$F$11,0)),1,0)+IF(ISNUMBER(MATCH(F768,Sheet4!$F$2:$F$11,0)),1,0)+IF(ISNUMBER(MATCH(G768,Sheet4!$F$2:$F$11,0)),1,0)+IF(ISNUMBER(MATCH(H768,Sheet4!$F$2:$F$11,0)),1,0)+IF(ISNUMBER(MATCH(I768,Sheet4!$F$2:$F$11,0)),1,0)+IF(ISNUMBER(MATCH(J768,Sheet4!$F$2:$F$11,0)),1,0))</f>
        <v>0</v>
      </c>
      <c r="P768" s="40" t="str">
        <f>IFERROR(INDEX(Sheet4!$G:$G,MATCH(Sheet1!B768,Sheet4!$F:$F,0))+INDEX(Sheet4!$G:$G,MATCH(Sheet1!C768,Sheet4!$F:$F,0))+INDEX(Sheet4!$G:$G,MATCH(Sheet1!D768,Sheet4!$F:$F,0))+INDEX(Sheet4!$G:$G,MATCH(Sheet1!E768,Sheet4!$F:$F,0))+INDEX(Sheet4!$G:$G,MATCH(Sheet1!F768,Sheet4!$F:$F,0))+INDEX(Sheet4!$G:$G,MATCH(Sheet1!G768,Sheet4!$F:$F,0))+INDEX(Sheet4!$G:$G,MATCH(Sheet1!H768,Sheet4!$F:$F,0))+INDEX(Sheet4!$G:$G,MATCH(Sheet1!I768,Sheet4!$F:$F,0))+INDEX(Sheet4!$G:$G,MATCH(Sheet1!J768,Sheet4!$F:$F,0)),"")</f>
        <v/>
      </c>
      <c r="AF768">
        <f si="199" t="shared"/>
        <v>0</v>
      </c>
      <c r="AH768">
        <v>745</v>
      </c>
      <c r="AI768" t="str">
        <f si="198" t="shared"/>
        <v>Ben SimmonsDe'Aaron FoxJimmy ButlerMonte MorrisDeAndre' BembryCorey BrewerJosh JacksonPaul MillsapKarl-Anthony Towns</v>
      </c>
      <c r="AJ768">
        <f si="200" t="shared"/>
        <v>0</v>
      </c>
      <c r="AK768">
        <f si="201" t="shared"/>
        <v>0</v>
      </c>
      <c r="AL768">
        <f si="202" t="shared"/>
        <v>0</v>
      </c>
      <c r="AM768">
        <f si="203" t="shared"/>
        <v>0</v>
      </c>
      <c r="AN768">
        <f si="204" t="shared"/>
        <v>0</v>
      </c>
      <c r="AO768">
        <f si="205" t="shared"/>
        <v>0</v>
      </c>
      <c r="AP768">
        <f si="206" t="shared"/>
        <v>0</v>
      </c>
      <c r="AQ768">
        <f si="207" t="shared"/>
        <v>0</v>
      </c>
      <c r="AR768">
        <f si="208" t="shared"/>
        <v>0</v>
      </c>
      <c r="AS768">
        <f si="209" t="shared"/>
        <v>0</v>
      </c>
      <c r="AU768" t="str">
        <f>IFERROR(VLOOKUP(C768,Results!$A$2:$B$240,2,FALSE)+VLOOKUP(D768,Results!$A$2:$B$240,2,FALSE)+VLOOKUP(E768,Results!$A$2:$B$240,2,FALSE)+VLOOKUP(F768,Results!$A$2:$B$240,2,FALSE)+VLOOKUP(G768,Results!$A$2:$B$240,2,FALSE)+VLOOKUP(H768,Results!$A$2:$B$240,2,FALSE)+VLOOKUP(I768,Results!$A$2:$B$240,2,FALSE)+VLOOKUP(J768,Results!$A$2:$B$240,2,FALSE)+VLOOKUP(B768,Results!$A$2:$B$240,2,FALSE)-MIN(VLOOKUP(C768,Results!$A$2:$B$240,2,FALSE),VLOOKUP(D768,Results!$A$2:$B$240,2,FALSE),VLOOKUP(E768,Results!$A$2:$B$240,2,FALSE),VLOOKUP(F768,Results!$A$2:$B$240,2,FALSE),VLOOKUP(G768,Results!$A$2:$B$240,2,FALSE),VLOOKUP(H768,Results!$A$2:$B$240,2,FALSE),VLOOKUP(I768,Results!$A$2:$B$240,2,FALSE),VLOOKUP(J768,Results!$A$2:$B$240,2,FALSE),VLOOKUP(B768,Results!$A$2:$B$240,2,FALSE)),"")</f>
        <v/>
      </c>
    </row>
    <row customHeight="1" ht="18.75" r="769" spans="2:47" x14ac:dyDescent="0.3">
      <c r="B769" t="s">
        <v>87</v>
      </c>
      <c r="C769" t="s">
        <v>167</v>
      </c>
      <c r="D769" t="s">
        <v>173</v>
      </c>
      <c r="E769" t="s">
        <v>146</v>
      </c>
      <c r="F769" t="s">
        <v>177</v>
      </c>
      <c r="G769" t="s">
        <v>159</v>
      </c>
      <c r="H769" t="s">
        <v>93</v>
      </c>
      <c r="I769" t="s">
        <v>181</v>
      </c>
      <c r="J769" t="s">
        <v>188</v>
      </c>
      <c r="K769" t="n">
        <v>12.0</v>
      </c>
      <c r="L769" s="30">
        <f si="196" t="shared"/>
        <v>0</v>
      </c>
      <c r="M769" s="6"/>
      <c r="N769" s="35" t="str">
        <f si="197" t="shared"/>
        <v/>
      </c>
      <c r="O769" s="59">
        <f>(IF(ISNUMBER(MATCH(B769,Sheet4!$K$92:$K$101,0)),1,0)+IF(ISNUMBER(MATCH(C769,Sheet4!$K$92:$K$101,0)),1,0)+IF(ISNUMBER(MATCH(D769,Sheet4!$K$92:$K$101,0)),1,0)+IF(ISNUMBER(MATCH(E769,Sheet4!$K$92:$K$101,0)),1,0)+IF(ISNUMBER(MATCH(F769,Sheet4!$K$92:$K$101,0)),1,0)+IF(ISNUMBER(MATCH(G769,Sheet4!$K$92:$K$101,0)),1,0)+IF(ISNUMBER(MATCH(H769,Sheet4!$K$92:$K$101,0)),1,0)+IF(ISNUMBER(MATCH(I769,Sheet4!$K$92:$K$101,0)),1,0)+IF(ISNUMBER(MATCH(J769,Sheet4!$K$92:$K$101,0)),1,0))
-
(IF(ISNUMBER(MATCH(B769,Sheet4!$F$2:$F$11,0)),1,0)+IF(ISNUMBER(MATCH(C769,Sheet4!$F$2:$F$11,0)),1,0)+IF(ISNUMBER(MATCH(D769,Sheet4!$F$2:$F$11,0)),1,0)+IF(ISNUMBER(MATCH(E769,Sheet4!$F$2:$F$11,0)),1,0)+IF(ISNUMBER(MATCH(F769,Sheet4!$F$2:$F$11,0)),1,0)+IF(ISNUMBER(MATCH(G769,Sheet4!$F$2:$F$11,0)),1,0)+IF(ISNUMBER(MATCH(H769,Sheet4!$F$2:$F$11,0)),1,0)+IF(ISNUMBER(MATCH(I769,Sheet4!$F$2:$F$11,0)),1,0)+IF(ISNUMBER(MATCH(J769,Sheet4!$F$2:$F$11,0)),1,0))</f>
        <v>0</v>
      </c>
      <c r="P769" s="40" t="str">
        <f>IFERROR(INDEX(Sheet4!$G:$G,MATCH(Sheet1!B769,Sheet4!$F:$F,0))+INDEX(Sheet4!$G:$G,MATCH(Sheet1!C769,Sheet4!$F:$F,0))+INDEX(Sheet4!$G:$G,MATCH(Sheet1!D769,Sheet4!$F:$F,0))+INDEX(Sheet4!$G:$G,MATCH(Sheet1!E769,Sheet4!$F:$F,0))+INDEX(Sheet4!$G:$G,MATCH(Sheet1!F769,Sheet4!$F:$F,0))+INDEX(Sheet4!$G:$G,MATCH(Sheet1!G769,Sheet4!$F:$F,0))+INDEX(Sheet4!$G:$G,MATCH(Sheet1!H769,Sheet4!$F:$F,0))+INDEX(Sheet4!$G:$G,MATCH(Sheet1!I769,Sheet4!$F:$F,0))+INDEX(Sheet4!$G:$G,MATCH(Sheet1!J769,Sheet4!$F:$F,0)),"")</f>
        <v/>
      </c>
      <c r="AF769">
        <f si="199" t="shared"/>
        <v>0</v>
      </c>
      <c r="AH769">
        <v>746</v>
      </c>
      <c r="AI769" t="str">
        <f si="198" t="shared"/>
        <v>Ben SimmonsIsaiah CanaanDevin BookerJimmy ButlerMikal BridgesDeAndre' BembryJosh JacksonDerrick FavorsRudy Gobert</v>
      </c>
      <c r="AJ769">
        <f si="200" t="shared"/>
        <v>0</v>
      </c>
      <c r="AK769">
        <f si="201" t="shared"/>
        <v>0</v>
      </c>
      <c r="AL769">
        <f si="202" t="shared"/>
        <v>0</v>
      </c>
      <c r="AM769">
        <f si="203" t="shared"/>
        <v>0</v>
      </c>
      <c r="AN769">
        <f si="204" t="shared"/>
        <v>0</v>
      </c>
      <c r="AO769">
        <f si="205" t="shared"/>
        <v>0</v>
      </c>
      <c r="AP769">
        <f si="206" t="shared"/>
        <v>0</v>
      </c>
      <c r="AQ769">
        <f si="207" t="shared"/>
        <v>0</v>
      </c>
      <c r="AR769">
        <f si="208" t="shared"/>
        <v>0</v>
      </c>
      <c r="AS769">
        <f si="209" t="shared"/>
        <v>0</v>
      </c>
      <c r="AU769" t="str">
        <f>IFERROR(VLOOKUP(C769,Results!$A$2:$B$240,2,FALSE)+VLOOKUP(D769,Results!$A$2:$B$240,2,FALSE)+VLOOKUP(E769,Results!$A$2:$B$240,2,FALSE)+VLOOKUP(F769,Results!$A$2:$B$240,2,FALSE)+VLOOKUP(G769,Results!$A$2:$B$240,2,FALSE)+VLOOKUP(H769,Results!$A$2:$B$240,2,FALSE)+VLOOKUP(I769,Results!$A$2:$B$240,2,FALSE)+VLOOKUP(J769,Results!$A$2:$B$240,2,FALSE)+VLOOKUP(B769,Results!$A$2:$B$240,2,FALSE)-MIN(VLOOKUP(C769,Results!$A$2:$B$240,2,FALSE),VLOOKUP(D769,Results!$A$2:$B$240,2,FALSE),VLOOKUP(E769,Results!$A$2:$B$240,2,FALSE),VLOOKUP(F769,Results!$A$2:$B$240,2,FALSE),VLOOKUP(G769,Results!$A$2:$B$240,2,FALSE),VLOOKUP(H769,Results!$A$2:$B$240,2,FALSE),VLOOKUP(I769,Results!$A$2:$B$240,2,FALSE),VLOOKUP(J769,Results!$A$2:$B$240,2,FALSE),VLOOKUP(B769,Results!$A$2:$B$240,2,FALSE)),"")</f>
        <v/>
      </c>
    </row>
    <row customHeight="1" ht="18.75" r="770" spans="2:47" x14ac:dyDescent="0.3">
      <c r="B770" t="s">
        <v>166</v>
      </c>
      <c r="C770" t="s">
        <v>95</v>
      </c>
      <c r="D770" t="s">
        <v>146</v>
      </c>
      <c r="E770" t="s">
        <v>149</v>
      </c>
      <c r="F770" t="s">
        <v>177</v>
      </c>
      <c r="G770" t="s">
        <v>179</v>
      </c>
      <c r="H770" t="s">
        <v>153</v>
      </c>
      <c r="I770" t="s">
        <v>181</v>
      </c>
      <c r="J770" t="s">
        <v>186</v>
      </c>
      <c r="K770" t="n">
        <v>12.0</v>
      </c>
      <c r="L770" s="30">
        <f si="196" t="shared"/>
        <v>0</v>
      </c>
      <c r="M770" s="6"/>
      <c r="N770" s="35" t="str">
        <f si="197" t="shared"/>
        <v/>
      </c>
      <c r="O770" s="59">
        <f>(IF(ISNUMBER(MATCH(B770,Sheet4!$K$92:$K$101,0)),1,0)+IF(ISNUMBER(MATCH(C770,Sheet4!$K$92:$K$101,0)),1,0)+IF(ISNUMBER(MATCH(D770,Sheet4!$K$92:$K$101,0)),1,0)+IF(ISNUMBER(MATCH(E770,Sheet4!$K$92:$K$101,0)),1,0)+IF(ISNUMBER(MATCH(F770,Sheet4!$K$92:$K$101,0)),1,0)+IF(ISNUMBER(MATCH(G770,Sheet4!$K$92:$K$101,0)),1,0)+IF(ISNUMBER(MATCH(H770,Sheet4!$K$92:$K$101,0)),1,0)+IF(ISNUMBER(MATCH(I770,Sheet4!$K$92:$K$101,0)),1,0)+IF(ISNUMBER(MATCH(J770,Sheet4!$K$92:$K$101,0)),1,0))
-
(IF(ISNUMBER(MATCH(B770,Sheet4!$F$2:$F$11,0)),1,0)+IF(ISNUMBER(MATCH(C770,Sheet4!$F$2:$F$11,0)),1,0)+IF(ISNUMBER(MATCH(D770,Sheet4!$F$2:$F$11,0)),1,0)+IF(ISNUMBER(MATCH(E770,Sheet4!$F$2:$F$11,0)),1,0)+IF(ISNUMBER(MATCH(F770,Sheet4!$F$2:$F$11,0)),1,0)+IF(ISNUMBER(MATCH(G770,Sheet4!$F$2:$F$11,0)),1,0)+IF(ISNUMBER(MATCH(H770,Sheet4!$F$2:$F$11,0)),1,0)+IF(ISNUMBER(MATCH(I770,Sheet4!$F$2:$F$11,0)),1,0)+IF(ISNUMBER(MATCH(J770,Sheet4!$F$2:$F$11,0)),1,0))</f>
        <v>0</v>
      </c>
      <c r="P770" s="40" t="str">
        <f>IFERROR(INDEX(Sheet4!$G:$G,MATCH(Sheet1!B770,Sheet4!$F:$F,0))+INDEX(Sheet4!$G:$G,MATCH(Sheet1!C770,Sheet4!$F:$F,0))+INDEX(Sheet4!$G:$G,MATCH(Sheet1!D770,Sheet4!$F:$F,0))+INDEX(Sheet4!$G:$G,MATCH(Sheet1!E770,Sheet4!$F:$F,0))+INDEX(Sheet4!$G:$G,MATCH(Sheet1!F770,Sheet4!$F:$F,0))+INDEX(Sheet4!$G:$G,MATCH(Sheet1!G770,Sheet4!$F:$F,0))+INDEX(Sheet4!$G:$G,MATCH(Sheet1!H770,Sheet4!$F:$F,0))+INDEX(Sheet4!$G:$G,MATCH(Sheet1!I770,Sheet4!$F:$F,0))+INDEX(Sheet4!$G:$G,MATCH(Sheet1!J770,Sheet4!$F:$F,0)),"")</f>
        <v/>
      </c>
      <c r="AF770">
        <f si="199" t="shared"/>
        <v>0</v>
      </c>
      <c r="AH770">
        <v>747</v>
      </c>
      <c r="AI770" t="str">
        <f si="198" t="shared"/>
        <v>Ricky RubioLandry ShametDevin BookerJimmy ButlerKelly OubreRoyce O'NealeKenneth FariedJosh JacksonRudy Gobert</v>
      </c>
      <c r="AJ770">
        <f si="200" t="shared"/>
        <v>0</v>
      </c>
      <c r="AK770">
        <f si="201" t="shared"/>
        <v>0</v>
      </c>
      <c r="AL770">
        <f si="202" t="shared"/>
        <v>0</v>
      </c>
      <c r="AM770">
        <f si="203" t="shared"/>
        <v>0</v>
      </c>
      <c r="AN770">
        <f si="204" t="shared"/>
        <v>0</v>
      </c>
      <c r="AO770">
        <f si="205" t="shared"/>
        <v>0</v>
      </c>
      <c r="AP770">
        <f si="206" t="shared"/>
        <v>0</v>
      </c>
      <c r="AQ770">
        <f si="207" t="shared"/>
        <v>0</v>
      </c>
      <c r="AR770">
        <f si="208" t="shared"/>
        <v>0</v>
      </c>
      <c r="AS770">
        <f si="209" t="shared"/>
        <v>0</v>
      </c>
      <c r="AU770" t="str">
        <f>IFERROR(VLOOKUP(C770,Results!$A$2:$B$240,2,FALSE)+VLOOKUP(D770,Results!$A$2:$B$240,2,FALSE)+VLOOKUP(E770,Results!$A$2:$B$240,2,FALSE)+VLOOKUP(F770,Results!$A$2:$B$240,2,FALSE)+VLOOKUP(G770,Results!$A$2:$B$240,2,FALSE)+VLOOKUP(H770,Results!$A$2:$B$240,2,FALSE)+VLOOKUP(I770,Results!$A$2:$B$240,2,FALSE)+VLOOKUP(J770,Results!$A$2:$B$240,2,FALSE)+VLOOKUP(B770,Results!$A$2:$B$240,2,FALSE)-MIN(VLOOKUP(C770,Results!$A$2:$B$240,2,FALSE),VLOOKUP(D770,Results!$A$2:$B$240,2,FALSE),VLOOKUP(E770,Results!$A$2:$B$240,2,FALSE),VLOOKUP(F770,Results!$A$2:$B$240,2,FALSE),VLOOKUP(G770,Results!$A$2:$B$240,2,FALSE),VLOOKUP(H770,Results!$A$2:$B$240,2,FALSE),VLOOKUP(I770,Results!$A$2:$B$240,2,FALSE),VLOOKUP(J770,Results!$A$2:$B$240,2,FALSE),VLOOKUP(B770,Results!$A$2:$B$240,2,FALSE)),"")</f>
        <v/>
      </c>
    </row>
    <row customHeight="1" ht="18.75" r="771" spans="2:47" x14ac:dyDescent="0.3">
      <c r="B771" t="s">
        <v>166</v>
      </c>
      <c r="C771" t="s">
        <v>171</v>
      </c>
      <c r="D771" t="s">
        <v>172</v>
      </c>
      <c r="E771" t="s">
        <v>146</v>
      </c>
      <c r="F771" t="s">
        <v>150</v>
      </c>
      <c r="G771" t="s">
        <v>90</v>
      </c>
      <c r="H771" t="s">
        <v>181</v>
      </c>
      <c r="I771" t="s">
        <v>152</v>
      </c>
      <c r="J771" t="s">
        <v>186</v>
      </c>
      <c r="K771" t="n">
        <v>12.0</v>
      </c>
      <c r="L771" s="30">
        <f si="196" t="shared"/>
        <v>0</v>
      </c>
      <c r="M771" s="6"/>
      <c r="N771" s="35" t="str">
        <f si="197" t="shared"/>
        <v/>
      </c>
      <c r="O771" s="59">
        <f>(IF(ISNUMBER(MATCH(B771,Sheet4!$K$92:$K$101,0)),1,0)+IF(ISNUMBER(MATCH(C771,Sheet4!$K$92:$K$101,0)),1,0)+IF(ISNUMBER(MATCH(D771,Sheet4!$K$92:$K$101,0)),1,0)+IF(ISNUMBER(MATCH(E771,Sheet4!$K$92:$K$101,0)),1,0)+IF(ISNUMBER(MATCH(F771,Sheet4!$K$92:$K$101,0)),1,0)+IF(ISNUMBER(MATCH(G771,Sheet4!$K$92:$K$101,0)),1,0)+IF(ISNUMBER(MATCH(H771,Sheet4!$K$92:$K$101,0)),1,0)+IF(ISNUMBER(MATCH(I771,Sheet4!$K$92:$K$101,0)),1,0)+IF(ISNUMBER(MATCH(J771,Sheet4!$K$92:$K$101,0)),1,0))
-
(IF(ISNUMBER(MATCH(B771,Sheet4!$F$2:$F$11,0)),1,0)+IF(ISNUMBER(MATCH(C771,Sheet4!$F$2:$F$11,0)),1,0)+IF(ISNUMBER(MATCH(D771,Sheet4!$F$2:$F$11,0)),1,0)+IF(ISNUMBER(MATCH(E771,Sheet4!$F$2:$F$11,0)),1,0)+IF(ISNUMBER(MATCH(F771,Sheet4!$F$2:$F$11,0)),1,0)+IF(ISNUMBER(MATCH(G771,Sheet4!$F$2:$F$11,0)),1,0)+IF(ISNUMBER(MATCH(H771,Sheet4!$F$2:$F$11,0)),1,0)+IF(ISNUMBER(MATCH(I771,Sheet4!$F$2:$F$11,0)),1,0)+IF(ISNUMBER(MATCH(J771,Sheet4!$F$2:$F$11,0)),1,0))</f>
        <v>0</v>
      </c>
      <c r="P771" s="40" t="str">
        <f>IFERROR(INDEX(Sheet4!$G:$G,MATCH(Sheet1!B771,Sheet4!$F:$F,0))+INDEX(Sheet4!$G:$G,MATCH(Sheet1!C771,Sheet4!$F:$F,0))+INDEX(Sheet4!$G:$G,MATCH(Sheet1!D771,Sheet4!$F:$F,0))+INDEX(Sheet4!$G:$G,MATCH(Sheet1!E771,Sheet4!$F:$F,0))+INDEX(Sheet4!$G:$G,MATCH(Sheet1!F771,Sheet4!$F:$F,0))+INDEX(Sheet4!$G:$G,MATCH(Sheet1!G771,Sheet4!$F:$F,0))+INDEX(Sheet4!$G:$G,MATCH(Sheet1!H771,Sheet4!$F:$F,0))+INDEX(Sheet4!$G:$G,MATCH(Sheet1!I771,Sheet4!$F:$F,0))+INDEX(Sheet4!$G:$G,MATCH(Sheet1!J771,Sheet4!$F:$F,0)),"")</f>
        <v/>
      </c>
      <c r="AF771">
        <f si="199" t="shared"/>
        <v>0</v>
      </c>
      <c r="AH771">
        <v>748</v>
      </c>
      <c r="AI771" t="str">
        <f si="198" t="shared"/>
        <v>Trae YoungLandry ShametDevin BookerMonte MorrisWill BartonKelly OubreJosh JacksonPaul MillsapNikola Jokic</v>
      </c>
      <c r="AJ771">
        <f si="200" t="shared"/>
        <v>0</v>
      </c>
      <c r="AK771">
        <f si="201" t="shared"/>
        <v>0</v>
      </c>
      <c r="AL771">
        <f si="202" t="shared"/>
        <v>0</v>
      </c>
      <c r="AM771">
        <f si="203" t="shared"/>
        <v>0</v>
      </c>
      <c r="AN771">
        <f si="204" t="shared"/>
        <v>0</v>
      </c>
      <c r="AO771">
        <f si="205" t="shared"/>
        <v>0</v>
      </c>
      <c r="AP771">
        <f si="206" t="shared"/>
        <v>0</v>
      </c>
      <c r="AQ771">
        <f si="207" t="shared"/>
        <v>0</v>
      </c>
      <c r="AR771">
        <f si="208" t="shared"/>
        <v>0</v>
      </c>
      <c r="AS771">
        <f si="209" t="shared"/>
        <v>0</v>
      </c>
      <c r="AU771" t="str">
        <f>IFERROR(VLOOKUP(C771,Results!$A$2:$B$240,2,FALSE)+VLOOKUP(D771,Results!$A$2:$B$240,2,FALSE)+VLOOKUP(E771,Results!$A$2:$B$240,2,FALSE)+VLOOKUP(F771,Results!$A$2:$B$240,2,FALSE)+VLOOKUP(G771,Results!$A$2:$B$240,2,FALSE)+VLOOKUP(H771,Results!$A$2:$B$240,2,FALSE)+VLOOKUP(I771,Results!$A$2:$B$240,2,FALSE)+VLOOKUP(J771,Results!$A$2:$B$240,2,FALSE)+VLOOKUP(B771,Results!$A$2:$B$240,2,FALSE)-MIN(VLOOKUP(C771,Results!$A$2:$B$240,2,FALSE),VLOOKUP(D771,Results!$A$2:$B$240,2,FALSE),VLOOKUP(E771,Results!$A$2:$B$240,2,FALSE),VLOOKUP(F771,Results!$A$2:$B$240,2,FALSE),VLOOKUP(G771,Results!$A$2:$B$240,2,FALSE),VLOOKUP(H771,Results!$A$2:$B$240,2,FALSE),VLOOKUP(I771,Results!$A$2:$B$240,2,FALSE),VLOOKUP(J771,Results!$A$2:$B$240,2,FALSE),VLOOKUP(B771,Results!$A$2:$B$240,2,FALSE)),"")</f>
        <v/>
      </c>
    </row>
    <row customHeight="1" ht="18.75" r="772" spans="2:47" x14ac:dyDescent="0.3">
      <c r="B772" t="s">
        <v>95</v>
      </c>
      <c r="C772" t="s">
        <v>170</v>
      </c>
      <c r="D772" t="s">
        <v>145</v>
      </c>
      <c r="E772" t="s">
        <v>148</v>
      </c>
      <c r="F772" t="s">
        <v>150</v>
      </c>
      <c r="G772" t="s">
        <v>177</v>
      </c>
      <c r="H772" t="s">
        <v>181</v>
      </c>
      <c r="I772" t="s">
        <v>152</v>
      </c>
      <c r="J772" t="s">
        <v>187</v>
      </c>
      <c r="K772" t="n">
        <v>12.0</v>
      </c>
      <c r="L772" s="30">
        <f si="196" t="shared"/>
        <v>0</v>
      </c>
      <c r="M772" s="6"/>
      <c r="N772" s="35" t="str">
        <f si="197" t="shared"/>
        <v/>
      </c>
      <c r="O772" s="59">
        <f>(IF(ISNUMBER(MATCH(B772,Sheet4!$K$92:$K$101,0)),1,0)+IF(ISNUMBER(MATCH(C772,Sheet4!$K$92:$K$101,0)),1,0)+IF(ISNUMBER(MATCH(D772,Sheet4!$K$92:$K$101,0)),1,0)+IF(ISNUMBER(MATCH(E772,Sheet4!$K$92:$K$101,0)),1,0)+IF(ISNUMBER(MATCH(F772,Sheet4!$K$92:$K$101,0)),1,0)+IF(ISNUMBER(MATCH(G772,Sheet4!$K$92:$K$101,0)),1,0)+IF(ISNUMBER(MATCH(H772,Sheet4!$K$92:$K$101,0)),1,0)+IF(ISNUMBER(MATCH(I772,Sheet4!$K$92:$K$101,0)),1,0)+IF(ISNUMBER(MATCH(J772,Sheet4!$K$92:$K$101,0)),1,0))
-
(IF(ISNUMBER(MATCH(B772,Sheet4!$F$2:$F$11,0)),1,0)+IF(ISNUMBER(MATCH(C772,Sheet4!$F$2:$F$11,0)),1,0)+IF(ISNUMBER(MATCH(D772,Sheet4!$F$2:$F$11,0)),1,0)+IF(ISNUMBER(MATCH(E772,Sheet4!$F$2:$F$11,0)),1,0)+IF(ISNUMBER(MATCH(F772,Sheet4!$F$2:$F$11,0)),1,0)+IF(ISNUMBER(MATCH(G772,Sheet4!$F$2:$F$11,0)),1,0)+IF(ISNUMBER(MATCH(H772,Sheet4!$F$2:$F$11,0)),1,0)+IF(ISNUMBER(MATCH(I772,Sheet4!$F$2:$F$11,0)),1,0)+IF(ISNUMBER(MATCH(J772,Sheet4!$F$2:$F$11,0)),1,0))</f>
        <v>0</v>
      </c>
      <c r="P772" s="40" t="str">
        <f>IFERROR(INDEX(Sheet4!$G:$G,MATCH(Sheet1!B772,Sheet4!$F:$F,0))+INDEX(Sheet4!$G:$G,MATCH(Sheet1!C772,Sheet4!$F:$F,0))+INDEX(Sheet4!$G:$G,MATCH(Sheet1!D772,Sheet4!$F:$F,0))+INDEX(Sheet4!$G:$G,MATCH(Sheet1!E772,Sheet4!$F:$F,0))+INDEX(Sheet4!$G:$G,MATCH(Sheet1!F772,Sheet4!$F:$F,0))+INDEX(Sheet4!$G:$G,MATCH(Sheet1!G772,Sheet4!$F:$F,0))+INDEX(Sheet4!$G:$G,MATCH(Sheet1!H772,Sheet4!$F:$F,0))+INDEX(Sheet4!$G:$G,MATCH(Sheet1!I772,Sheet4!$F:$F,0))+INDEX(Sheet4!$G:$G,MATCH(Sheet1!J772,Sheet4!$F:$F,0)),"")</f>
        <v/>
      </c>
      <c r="AF772">
        <f si="199" t="shared"/>
        <v>0</v>
      </c>
      <c r="AH772">
        <v>749</v>
      </c>
      <c r="AI772" t="str">
        <f si="198" t="shared"/>
        <v>Ben SimmonsIsaiah CanaanDevin BookerMonte MorrisKelly OubreDeAndre' BembryMarvin BagleyPaul MillsapNikola Jokic</v>
      </c>
      <c r="AJ772">
        <f si="200" t="shared"/>
        <v>0</v>
      </c>
      <c r="AK772">
        <f si="201" t="shared"/>
        <v>0</v>
      </c>
      <c r="AL772">
        <f si="202" t="shared"/>
        <v>0</v>
      </c>
      <c r="AM772">
        <f si="203" t="shared"/>
        <v>0</v>
      </c>
      <c r="AN772">
        <f si="204" t="shared"/>
        <v>0</v>
      </c>
      <c r="AO772">
        <f si="205" t="shared"/>
        <v>0</v>
      </c>
      <c r="AP772">
        <f si="206" t="shared"/>
        <v>0</v>
      </c>
      <c r="AQ772">
        <f si="207" t="shared"/>
        <v>0</v>
      </c>
      <c r="AR772">
        <f si="208" t="shared"/>
        <v>0</v>
      </c>
      <c r="AS772">
        <f si="209" t="shared"/>
        <v>0</v>
      </c>
      <c r="AU772" t="str">
        <f>IFERROR(VLOOKUP(C772,Results!$A$2:$B$240,2,FALSE)+VLOOKUP(D772,Results!$A$2:$B$240,2,FALSE)+VLOOKUP(E772,Results!$A$2:$B$240,2,FALSE)+VLOOKUP(F772,Results!$A$2:$B$240,2,FALSE)+VLOOKUP(G772,Results!$A$2:$B$240,2,FALSE)+VLOOKUP(H772,Results!$A$2:$B$240,2,FALSE)+VLOOKUP(I772,Results!$A$2:$B$240,2,FALSE)+VLOOKUP(J772,Results!$A$2:$B$240,2,FALSE)+VLOOKUP(B772,Results!$A$2:$B$240,2,FALSE)-MIN(VLOOKUP(C772,Results!$A$2:$B$240,2,FALSE),VLOOKUP(D772,Results!$A$2:$B$240,2,FALSE),VLOOKUP(E772,Results!$A$2:$B$240,2,FALSE),VLOOKUP(F772,Results!$A$2:$B$240,2,FALSE),VLOOKUP(G772,Results!$A$2:$B$240,2,FALSE),VLOOKUP(H772,Results!$A$2:$B$240,2,FALSE),VLOOKUP(I772,Results!$A$2:$B$240,2,FALSE),VLOOKUP(J772,Results!$A$2:$B$240,2,FALSE),VLOOKUP(B772,Results!$A$2:$B$240,2,FALSE)),"")</f>
        <v/>
      </c>
    </row>
    <row customHeight="1" ht="18.75" r="773" spans="2:47" x14ac:dyDescent="0.3">
      <c r="B773" t="s">
        <v>166</v>
      </c>
      <c r="C773" t="s">
        <v>168</v>
      </c>
      <c r="D773" t="s">
        <v>145</v>
      </c>
      <c r="E773" t="s">
        <v>146</v>
      </c>
      <c r="F773" t="s">
        <v>177</v>
      </c>
      <c r="G773" t="s">
        <v>96</v>
      </c>
      <c r="H773" t="s">
        <v>152</v>
      </c>
      <c r="I773" t="s">
        <v>155</v>
      </c>
      <c r="J773" t="s">
        <v>187</v>
      </c>
      <c r="K773" t="n">
        <v>12.0</v>
      </c>
      <c r="L773" s="30">
        <f si="196" t="shared"/>
        <v>0</v>
      </c>
      <c r="M773" s="6"/>
      <c r="N773" s="35" t="str">
        <f si="197" t="shared"/>
        <v/>
      </c>
      <c r="O773" s="59">
        <f>(IF(ISNUMBER(MATCH(B773,Sheet4!$K$92:$K$101,0)),1,0)+IF(ISNUMBER(MATCH(C773,Sheet4!$K$92:$K$101,0)),1,0)+IF(ISNUMBER(MATCH(D773,Sheet4!$K$92:$K$101,0)),1,0)+IF(ISNUMBER(MATCH(E773,Sheet4!$K$92:$K$101,0)),1,0)+IF(ISNUMBER(MATCH(F773,Sheet4!$K$92:$K$101,0)),1,0)+IF(ISNUMBER(MATCH(G773,Sheet4!$K$92:$K$101,0)),1,0)+IF(ISNUMBER(MATCH(H773,Sheet4!$K$92:$K$101,0)),1,0)+IF(ISNUMBER(MATCH(I773,Sheet4!$K$92:$K$101,0)),1,0)+IF(ISNUMBER(MATCH(J773,Sheet4!$K$92:$K$101,0)),1,0))
-
(IF(ISNUMBER(MATCH(B773,Sheet4!$F$2:$F$11,0)),1,0)+IF(ISNUMBER(MATCH(C773,Sheet4!$F$2:$F$11,0)),1,0)+IF(ISNUMBER(MATCH(D773,Sheet4!$F$2:$F$11,0)),1,0)+IF(ISNUMBER(MATCH(E773,Sheet4!$F$2:$F$11,0)),1,0)+IF(ISNUMBER(MATCH(F773,Sheet4!$F$2:$F$11,0)),1,0)+IF(ISNUMBER(MATCH(G773,Sheet4!$F$2:$F$11,0)),1,0)+IF(ISNUMBER(MATCH(H773,Sheet4!$F$2:$F$11,0)),1,0)+IF(ISNUMBER(MATCH(I773,Sheet4!$F$2:$F$11,0)),1,0)+IF(ISNUMBER(MATCH(J773,Sheet4!$F$2:$F$11,0)),1,0))</f>
        <v>0</v>
      </c>
      <c r="P773" s="40" t="str">
        <f>IFERROR(INDEX(Sheet4!$G:$G,MATCH(Sheet1!B773,Sheet4!$F:$F,0))+INDEX(Sheet4!$G:$G,MATCH(Sheet1!C773,Sheet4!$F:$F,0))+INDEX(Sheet4!$G:$G,MATCH(Sheet1!D773,Sheet4!$F:$F,0))+INDEX(Sheet4!$G:$G,MATCH(Sheet1!E773,Sheet4!$F:$F,0))+INDEX(Sheet4!$G:$G,MATCH(Sheet1!F773,Sheet4!$F:$F,0))+INDEX(Sheet4!$G:$G,MATCH(Sheet1!G773,Sheet4!$F:$F,0))+INDEX(Sheet4!$G:$G,MATCH(Sheet1!H773,Sheet4!$F:$F,0))+INDEX(Sheet4!$G:$G,MATCH(Sheet1!I773,Sheet4!$F:$F,0))+INDEX(Sheet4!$G:$G,MATCH(Sheet1!J773,Sheet4!$F:$F,0)),"")</f>
        <v/>
      </c>
      <c r="AF773">
        <f si="199" t="shared"/>
        <v>0</v>
      </c>
      <c r="AH773">
        <v>750</v>
      </c>
      <c r="AI773" t="str">
        <f si="198" t="shared"/>
        <v>Ricky RubioIsaiah CanaanJimmy ButlerMonte MorrisKelly OubreMikal BridgesKenneth FariedJosh JacksonJoel Embiid</v>
      </c>
      <c r="AJ773">
        <f si="200" t="shared"/>
        <v>0</v>
      </c>
      <c r="AK773">
        <f si="201" t="shared"/>
        <v>0</v>
      </c>
      <c r="AL773">
        <f si="202" t="shared"/>
        <v>0</v>
      </c>
      <c r="AM773">
        <f si="203" t="shared"/>
        <v>0</v>
      </c>
      <c r="AN773">
        <f si="204" t="shared"/>
        <v>0</v>
      </c>
      <c r="AO773">
        <f si="205" t="shared"/>
        <v>0</v>
      </c>
      <c r="AP773">
        <f si="206" t="shared"/>
        <v>0</v>
      </c>
      <c r="AQ773">
        <f si="207" t="shared"/>
        <v>0</v>
      </c>
      <c r="AR773">
        <f si="208" t="shared"/>
        <v>0</v>
      </c>
      <c r="AS773">
        <f si="209" t="shared"/>
        <v>0</v>
      </c>
      <c r="AU773" t="str">
        <f>IFERROR(VLOOKUP(C773,Results!$A$2:$B$240,2,FALSE)+VLOOKUP(D773,Results!$A$2:$B$240,2,FALSE)+VLOOKUP(E773,Results!$A$2:$B$240,2,FALSE)+VLOOKUP(F773,Results!$A$2:$B$240,2,FALSE)+VLOOKUP(G773,Results!$A$2:$B$240,2,FALSE)+VLOOKUP(H773,Results!$A$2:$B$240,2,FALSE)+VLOOKUP(I773,Results!$A$2:$B$240,2,FALSE)+VLOOKUP(J773,Results!$A$2:$B$240,2,FALSE)+VLOOKUP(B773,Results!$A$2:$B$240,2,FALSE)-MIN(VLOOKUP(C773,Results!$A$2:$B$240,2,FALSE),VLOOKUP(D773,Results!$A$2:$B$240,2,FALSE),VLOOKUP(E773,Results!$A$2:$B$240,2,FALSE),VLOOKUP(F773,Results!$A$2:$B$240,2,FALSE),VLOOKUP(G773,Results!$A$2:$B$240,2,FALSE),VLOOKUP(H773,Results!$A$2:$B$240,2,FALSE),VLOOKUP(I773,Results!$A$2:$B$240,2,FALSE),VLOOKUP(J773,Results!$A$2:$B$240,2,FALSE),VLOOKUP(B773,Results!$A$2:$B$240,2,FALSE)),"")</f>
        <v/>
      </c>
    </row>
    <row customHeight="1" ht="18.75" r="774" spans="2:47" x14ac:dyDescent="0.3">
      <c r="B774" t="s">
        <v>95</v>
      </c>
      <c r="C774" t="s">
        <v>170</v>
      </c>
      <c r="D774" t="s">
        <v>172</v>
      </c>
      <c r="E774" t="s">
        <v>146</v>
      </c>
      <c r="F774" t="s">
        <v>177</v>
      </c>
      <c r="G774" t="s">
        <v>90</v>
      </c>
      <c r="H774" t="s">
        <v>92</v>
      </c>
      <c r="I774" t="s">
        <v>181</v>
      </c>
      <c r="J774" t="s">
        <v>188</v>
      </c>
      <c r="K774" t="n">
        <v>12.0</v>
      </c>
      <c r="L774" s="30">
        <f si="196" t="shared"/>
        <v>0</v>
      </c>
      <c r="M774" s="6"/>
      <c r="N774" s="35" t="str">
        <f si="197" t="shared"/>
        <v/>
      </c>
      <c r="O774" s="59">
        <f>(IF(ISNUMBER(MATCH(B774,Sheet4!$K$92:$K$101,0)),1,0)+IF(ISNUMBER(MATCH(C774,Sheet4!$K$92:$K$101,0)),1,0)+IF(ISNUMBER(MATCH(D774,Sheet4!$K$92:$K$101,0)),1,0)+IF(ISNUMBER(MATCH(E774,Sheet4!$K$92:$K$101,0)),1,0)+IF(ISNUMBER(MATCH(F774,Sheet4!$K$92:$K$101,0)),1,0)+IF(ISNUMBER(MATCH(G774,Sheet4!$K$92:$K$101,0)),1,0)+IF(ISNUMBER(MATCH(H774,Sheet4!$K$92:$K$101,0)),1,0)+IF(ISNUMBER(MATCH(I774,Sheet4!$K$92:$K$101,0)),1,0)+IF(ISNUMBER(MATCH(J774,Sheet4!$K$92:$K$101,0)),1,0))
-
(IF(ISNUMBER(MATCH(B774,Sheet4!$F$2:$F$11,0)),1,0)+IF(ISNUMBER(MATCH(C774,Sheet4!$F$2:$F$11,0)),1,0)+IF(ISNUMBER(MATCH(D774,Sheet4!$F$2:$F$11,0)),1,0)+IF(ISNUMBER(MATCH(E774,Sheet4!$F$2:$F$11,0)),1,0)+IF(ISNUMBER(MATCH(F774,Sheet4!$F$2:$F$11,0)),1,0)+IF(ISNUMBER(MATCH(G774,Sheet4!$F$2:$F$11,0)),1,0)+IF(ISNUMBER(MATCH(H774,Sheet4!$F$2:$F$11,0)),1,0)+IF(ISNUMBER(MATCH(I774,Sheet4!$F$2:$F$11,0)),1,0)+IF(ISNUMBER(MATCH(J774,Sheet4!$F$2:$F$11,0)),1,0))</f>
        <v>0</v>
      </c>
      <c r="P774" s="40" t="str">
        <f>IFERROR(INDEX(Sheet4!$G:$G,MATCH(Sheet1!B774,Sheet4!$F:$F,0))+INDEX(Sheet4!$G:$G,MATCH(Sheet1!C774,Sheet4!$F:$F,0))+INDEX(Sheet4!$G:$G,MATCH(Sheet1!D774,Sheet4!$F:$F,0))+INDEX(Sheet4!$G:$G,MATCH(Sheet1!E774,Sheet4!$F:$F,0))+INDEX(Sheet4!$G:$G,MATCH(Sheet1!F774,Sheet4!$F:$F,0))+INDEX(Sheet4!$G:$G,MATCH(Sheet1!G774,Sheet4!$F:$F,0))+INDEX(Sheet4!$G:$G,MATCH(Sheet1!H774,Sheet4!$F:$F,0))+INDEX(Sheet4!$G:$G,MATCH(Sheet1!I774,Sheet4!$F:$F,0))+INDEX(Sheet4!$G:$G,MATCH(Sheet1!J774,Sheet4!$F:$F,0)),"")</f>
        <v/>
      </c>
      <c r="AF774">
        <f si="199" t="shared"/>
        <v>0</v>
      </c>
      <c r="AH774">
        <v>751</v>
      </c>
      <c r="AI774" t="str">
        <f si="198" t="shared"/>
        <v>Ben SimmonsLandry ShametJimmy ButlerMonte MorrisWill BartonDeAndre' BembryJosh JacksonPaul MillsapJoel Embiid</v>
      </c>
      <c r="AJ774">
        <f si="200" t="shared"/>
        <v>0</v>
      </c>
      <c r="AK774">
        <f si="201" t="shared"/>
        <v>0</v>
      </c>
      <c r="AL774">
        <f si="202" t="shared"/>
        <v>0</v>
      </c>
      <c r="AM774">
        <f si="203" t="shared"/>
        <v>0</v>
      </c>
      <c r="AN774">
        <f si="204" t="shared"/>
        <v>0</v>
      </c>
      <c r="AO774">
        <f si="205" t="shared"/>
        <v>0</v>
      </c>
      <c r="AP774">
        <f si="206" t="shared"/>
        <v>0</v>
      </c>
      <c r="AQ774">
        <f si="207" t="shared"/>
        <v>0</v>
      </c>
      <c r="AR774">
        <f si="208" t="shared"/>
        <v>0</v>
      </c>
      <c r="AS774">
        <f si="209" t="shared"/>
        <v>0</v>
      </c>
      <c r="AU774" t="str">
        <f>IFERROR(VLOOKUP(C774,Results!$A$2:$B$240,2,FALSE)+VLOOKUP(D774,Results!$A$2:$B$240,2,FALSE)+VLOOKUP(E774,Results!$A$2:$B$240,2,FALSE)+VLOOKUP(F774,Results!$A$2:$B$240,2,FALSE)+VLOOKUP(G774,Results!$A$2:$B$240,2,FALSE)+VLOOKUP(H774,Results!$A$2:$B$240,2,FALSE)+VLOOKUP(I774,Results!$A$2:$B$240,2,FALSE)+VLOOKUP(J774,Results!$A$2:$B$240,2,FALSE)+VLOOKUP(B774,Results!$A$2:$B$240,2,FALSE)-MIN(VLOOKUP(C774,Results!$A$2:$B$240,2,FALSE),VLOOKUP(D774,Results!$A$2:$B$240,2,FALSE),VLOOKUP(E774,Results!$A$2:$B$240,2,FALSE),VLOOKUP(F774,Results!$A$2:$B$240,2,FALSE),VLOOKUP(G774,Results!$A$2:$B$240,2,FALSE),VLOOKUP(H774,Results!$A$2:$B$240,2,FALSE),VLOOKUP(I774,Results!$A$2:$B$240,2,FALSE),VLOOKUP(J774,Results!$A$2:$B$240,2,FALSE),VLOOKUP(B774,Results!$A$2:$B$240,2,FALSE)),"")</f>
        <v/>
      </c>
    </row>
    <row customHeight="1" ht="18.75" r="775" spans="2:47" x14ac:dyDescent="0.3">
      <c r="B775" t="s">
        <v>87</v>
      </c>
      <c r="C775" t="s">
        <v>171</v>
      </c>
      <c r="D775" t="s">
        <v>173</v>
      </c>
      <c r="E775" t="s">
        <v>146</v>
      </c>
      <c r="F775" t="s">
        <v>177</v>
      </c>
      <c r="G775" t="s">
        <v>90</v>
      </c>
      <c r="H775" t="s">
        <v>92</v>
      </c>
      <c r="I775" t="s">
        <v>181</v>
      </c>
      <c r="J775" t="s">
        <v>156</v>
      </c>
      <c r="K775" t="n">
        <v>12.0</v>
      </c>
      <c r="L775" s="30">
        <f si="196" t="shared"/>
        <v>0</v>
      </c>
      <c r="M775" s="6"/>
      <c r="N775" s="35" t="str">
        <f si="197" t="shared"/>
        <v/>
      </c>
      <c r="O775" s="59">
        <f>(IF(ISNUMBER(MATCH(B775,Sheet4!$K$92:$K$101,0)),1,0)+IF(ISNUMBER(MATCH(C775,Sheet4!$K$92:$K$101,0)),1,0)+IF(ISNUMBER(MATCH(D775,Sheet4!$K$92:$K$101,0)),1,0)+IF(ISNUMBER(MATCH(E775,Sheet4!$K$92:$K$101,0)),1,0)+IF(ISNUMBER(MATCH(F775,Sheet4!$K$92:$K$101,0)),1,0)+IF(ISNUMBER(MATCH(G775,Sheet4!$K$92:$K$101,0)),1,0)+IF(ISNUMBER(MATCH(H775,Sheet4!$K$92:$K$101,0)),1,0)+IF(ISNUMBER(MATCH(I775,Sheet4!$K$92:$K$101,0)),1,0)+IF(ISNUMBER(MATCH(J775,Sheet4!$K$92:$K$101,0)),1,0))
-
(IF(ISNUMBER(MATCH(B775,Sheet4!$F$2:$F$11,0)),1,0)+IF(ISNUMBER(MATCH(C775,Sheet4!$F$2:$F$11,0)),1,0)+IF(ISNUMBER(MATCH(D775,Sheet4!$F$2:$F$11,0)),1,0)+IF(ISNUMBER(MATCH(E775,Sheet4!$F$2:$F$11,0)),1,0)+IF(ISNUMBER(MATCH(F775,Sheet4!$F$2:$F$11,0)),1,0)+IF(ISNUMBER(MATCH(G775,Sheet4!$F$2:$F$11,0)),1,0)+IF(ISNUMBER(MATCH(H775,Sheet4!$F$2:$F$11,0)),1,0)+IF(ISNUMBER(MATCH(I775,Sheet4!$F$2:$F$11,0)),1,0)+IF(ISNUMBER(MATCH(J775,Sheet4!$F$2:$F$11,0)),1,0))</f>
        <v>0</v>
      </c>
      <c r="P775" s="40" t="str">
        <f>IFERROR(INDEX(Sheet4!$G:$G,MATCH(Sheet1!B775,Sheet4!$F:$F,0))+INDEX(Sheet4!$G:$G,MATCH(Sheet1!C775,Sheet4!$F:$F,0))+INDEX(Sheet4!$G:$G,MATCH(Sheet1!D775,Sheet4!$F:$F,0))+INDEX(Sheet4!$G:$G,MATCH(Sheet1!E775,Sheet4!$F:$F,0))+INDEX(Sheet4!$G:$G,MATCH(Sheet1!F775,Sheet4!$F:$F,0))+INDEX(Sheet4!$G:$G,MATCH(Sheet1!G775,Sheet4!$F:$F,0))+INDEX(Sheet4!$G:$G,MATCH(Sheet1!H775,Sheet4!$F:$F,0))+INDEX(Sheet4!$G:$G,MATCH(Sheet1!I775,Sheet4!$F:$F,0))+INDEX(Sheet4!$G:$G,MATCH(Sheet1!J775,Sheet4!$F:$F,0)),"")</f>
        <v/>
      </c>
      <c r="AF775">
        <f si="199" t="shared"/>
        <v>0</v>
      </c>
      <c r="AH775">
        <v>752</v>
      </c>
      <c r="AI775" t="str">
        <f si="198" t="shared"/>
        <v>Ben SimmonsIsaiah CanaanDevin BookerAndrew WigginsKelly OubreCorey BrewerJosh JacksonP.J. TuckerKarl-Anthony Towns</v>
      </c>
      <c r="AJ775">
        <f si="200" t="shared"/>
        <v>0</v>
      </c>
      <c r="AK775">
        <f si="201" t="shared"/>
        <v>0</v>
      </c>
      <c r="AL775">
        <f si="202" t="shared"/>
        <v>0</v>
      </c>
      <c r="AM775">
        <f si="203" t="shared"/>
        <v>0</v>
      </c>
      <c r="AN775">
        <f si="204" t="shared"/>
        <v>0</v>
      </c>
      <c r="AO775">
        <f si="205" t="shared"/>
        <v>0</v>
      </c>
      <c r="AP775">
        <f si="206" t="shared"/>
        <v>0</v>
      </c>
      <c r="AQ775">
        <f si="207" t="shared"/>
        <v>0</v>
      </c>
      <c r="AR775">
        <f si="208" t="shared"/>
        <v>0</v>
      </c>
      <c r="AS775">
        <f si="209" t="shared"/>
        <v>0</v>
      </c>
      <c r="AU775" t="str">
        <f>IFERROR(VLOOKUP(C775,Results!$A$2:$B$240,2,FALSE)+VLOOKUP(D775,Results!$A$2:$B$240,2,FALSE)+VLOOKUP(E775,Results!$A$2:$B$240,2,FALSE)+VLOOKUP(F775,Results!$A$2:$B$240,2,FALSE)+VLOOKUP(G775,Results!$A$2:$B$240,2,FALSE)+VLOOKUP(H775,Results!$A$2:$B$240,2,FALSE)+VLOOKUP(I775,Results!$A$2:$B$240,2,FALSE)+VLOOKUP(J775,Results!$A$2:$B$240,2,FALSE)+VLOOKUP(B775,Results!$A$2:$B$240,2,FALSE)-MIN(VLOOKUP(C775,Results!$A$2:$B$240,2,FALSE),VLOOKUP(D775,Results!$A$2:$B$240,2,FALSE),VLOOKUP(E775,Results!$A$2:$B$240,2,FALSE),VLOOKUP(F775,Results!$A$2:$B$240,2,FALSE),VLOOKUP(G775,Results!$A$2:$B$240,2,FALSE),VLOOKUP(H775,Results!$A$2:$B$240,2,FALSE),VLOOKUP(I775,Results!$A$2:$B$240,2,FALSE),VLOOKUP(J775,Results!$A$2:$B$240,2,FALSE),VLOOKUP(B775,Results!$A$2:$B$240,2,FALSE)),"")</f>
        <v/>
      </c>
    </row>
    <row customHeight="1" ht="18.75" r="776" spans="2:47" x14ac:dyDescent="0.3">
      <c r="B776" t="s">
        <v>166</v>
      </c>
      <c r="C776" t="s">
        <v>108</v>
      </c>
      <c r="D776" t="s">
        <v>173</v>
      </c>
      <c r="E776" t="s">
        <v>146</v>
      </c>
      <c r="F776" t="s">
        <v>96</v>
      </c>
      <c r="G776" t="s">
        <v>159</v>
      </c>
      <c r="H776" t="s">
        <v>153</v>
      </c>
      <c r="I776" t="s">
        <v>183</v>
      </c>
      <c r="J776" t="s">
        <v>98</v>
      </c>
      <c r="K776" t="n">
        <v>12.0</v>
      </c>
      <c r="L776" s="30">
        <f si="196" t="shared"/>
        <v>0</v>
      </c>
      <c r="M776" s="6"/>
      <c r="N776" s="35" t="str">
        <f si="197" t="shared"/>
        <v/>
      </c>
      <c r="O776" s="59">
        <f>(IF(ISNUMBER(MATCH(B776,Sheet4!$K$92:$K$101,0)),1,0)+IF(ISNUMBER(MATCH(C776,Sheet4!$K$92:$K$101,0)),1,0)+IF(ISNUMBER(MATCH(D776,Sheet4!$K$92:$K$101,0)),1,0)+IF(ISNUMBER(MATCH(E776,Sheet4!$K$92:$K$101,0)),1,0)+IF(ISNUMBER(MATCH(F776,Sheet4!$K$92:$K$101,0)),1,0)+IF(ISNUMBER(MATCH(G776,Sheet4!$K$92:$K$101,0)),1,0)+IF(ISNUMBER(MATCH(H776,Sheet4!$K$92:$K$101,0)),1,0)+IF(ISNUMBER(MATCH(I776,Sheet4!$K$92:$K$101,0)),1,0)+IF(ISNUMBER(MATCH(J776,Sheet4!$K$92:$K$101,0)),1,0))
-
(IF(ISNUMBER(MATCH(B776,Sheet4!$F$2:$F$11,0)),1,0)+IF(ISNUMBER(MATCH(C776,Sheet4!$F$2:$F$11,0)),1,0)+IF(ISNUMBER(MATCH(D776,Sheet4!$F$2:$F$11,0)),1,0)+IF(ISNUMBER(MATCH(E776,Sheet4!$F$2:$F$11,0)),1,0)+IF(ISNUMBER(MATCH(F776,Sheet4!$F$2:$F$11,0)),1,0)+IF(ISNUMBER(MATCH(G776,Sheet4!$F$2:$F$11,0)),1,0)+IF(ISNUMBER(MATCH(H776,Sheet4!$F$2:$F$11,0)),1,0)+IF(ISNUMBER(MATCH(I776,Sheet4!$F$2:$F$11,0)),1,0)+IF(ISNUMBER(MATCH(J776,Sheet4!$F$2:$F$11,0)),1,0))</f>
        <v>0</v>
      </c>
      <c r="P776" s="40" t="str">
        <f>IFERROR(INDEX(Sheet4!$G:$G,MATCH(Sheet1!B776,Sheet4!$F:$F,0))+INDEX(Sheet4!$G:$G,MATCH(Sheet1!C776,Sheet4!$F:$F,0))+INDEX(Sheet4!$G:$G,MATCH(Sheet1!D776,Sheet4!$F:$F,0))+INDEX(Sheet4!$G:$G,MATCH(Sheet1!E776,Sheet4!$F:$F,0))+INDEX(Sheet4!$G:$G,MATCH(Sheet1!F776,Sheet4!$F:$F,0))+INDEX(Sheet4!$G:$G,MATCH(Sheet1!G776,Sheet4!$F:$F,0))+INDEX(Sheet4!$G:$G,MATCH(Sheet1!H776,Sheet4!$F:$F,0))+INDEX(Sheet4!$G:$G,MATCH(Sheet1!I776,Sheet4!$F:$F,0))+INDEX(Sheet4!$G:$G,MATCH(Sheet1!J776,Sheet4!$F:$F,0)),"")</f>
        <v/>
      </c>
      <c r="AF776">
        <f si="199" t="shared"/>
        <v>0</v>
      </c>
      <c r="AH776">
        <v>753</v>
      </c>
      <c r="AI776" t="str">
        <f si="198" t="shared"/>
        <v>Ben SimmonsIsaiah CanaanDevin BookerMalik BeasleyWill BartonTaurean PrinceJohn CollinsJosh JacksonRudy Gobert</v>
      </c>
      <c r="AJ776">
        <f si="200" t="shared"/>
        <v>0</v>
      </c>
      <c r="AK776">
        <f si="201" t="shared"/>
        <v>0</v>
      </c>
      <c r="AL776">
        <f si="202" t="shared"/>
        <v>0</v>
      </c>
      <c r="AM776">
        <f si="203" t="shared"/>
        <v>0</v>
      </c>
      <c r="AN776">
        <f si="204" t="shared"/>
        <v>0</v>
      </c>
      <c r="AO776">
        <f si="205" t="shared"/>
        <v>0</v>
      </c>
      <c r="AP776">
        <f si="206" t="shared"/>
        <v>0</v>
      </c>
      <c r="AQ776">
        <f si="207" t="shared"/>
        <v>0</v>
      </c>
      <c r="AR776">
        <f si="208" t="shared"/>
        <v>0</v>
      </c>
      <c r="AS776">
        <f si="209" t="shared"/>
        <v>0</v>
      </c>
      <c r="AU776" t="str">
        <f>IFERROR(VLOOKUP(C776,Results!$A$2:$B$240,2,FALSE)+VLOOKUP(D776,Results!$A$2:$B$240,2,FALSE)+VLOOKUP(E776,Results!$A$2:$B$240,2,FALSE)+VLOOKUP(F776,Results!$A$2:$B$240,2,FALSE)+VLOOKUP(G776,Results!$A$2:$B$240,2,FALSE)+VLOOKUP(H776,Results!$A$2:$B$240,2,FALSE)+VLOOKUP(I776,Results!$A$2:$B$240,2,FALSE)+VLOOKUP(J776,Results!$A$2:$B$240,2,FALSE)+VLOOKUP(B776,Results!$A$2:$B$240,2,FALSE)-MIN(VLOOKUP(C776,Results!$A$2:$B$240,2,FALSE),VLOOKUP(D776,Results!$A$2:$B$240,2,FALSE),VLOOKUP(E776,Results!$A$2:$B$240,2,FALSE),VLOOKUP(F776,Results!$A$2:$B$240,2,FALSE),VLOOKUP(G776,Results!$A$2:$B$240,2,FALSE),VLOOKUP(H776,Results!$A$2:$B$240,2,FALSE),VLOOKUP(I776,Results!$A$2:$B$240,2,FALSE),VLOOKUP(J776,Results!$A$2:$B$240,2,FALSE),VLOOKUP(B776,Results!$A$2:$B$240,2,FALSE)),"")</f>
        <v/>
      </c>
    </row>
    <row customHeight="1" ht="18.75" r="777" spans="2:47" x14ac:dyDescent="0.3">
      <c r="B777" t="s">
        <v>166</v>
      </c>
      <c r="C777" t="s">
        <v>170</v>
      </c>
      <c r="D777" t="s">
        <v>173</v>
      </c>
      <c r="E777" t="s">
        <v>89</v>
      </c>
      <c r="F777" t="s">
        <v>90</v>
      </c>
      <c r="G777" t="s">
        <v>179</v>
      </c>
      <c r="H777" t="s">
        <v>153</v>
      </c>
      <c r="I777" t="s">
        <v>181</v>
      </c>
      <c r="J777" t="s">
        <v>98</v>
      </c>
      <c r="K777" t="n">
        <v>12.0</v>
      </c>
      <c r="L777" s="30">
        <f si="196" t="shared"/>
        <v>0</v>
      </c>
      <c r="M777" s="6"/>
      <c r="N777" s="35" t="str">
        <f si="197" t="shared"/>
        <v/>
      </c>
      <c r="O777" s="59">
        <f>(IF(ISNUMBER(MATCH(B777,Sheet4!$K$92:$K$101,0)),1,0)+IF(ISNUMBER(MATCH(C777,Sheet4!$K$92:$K$101,0)),1,0)+IF(ISNUMBER(MATCH(D777,Sheet4!$K$92:$K$101,0)),1,0)+IF(ISNUMBER(MATCH(E777,Sheet4!$K$92:$K$101,0)),1,0)+IF(ISNUMBER(MATCH(F777,Sheet4!$K$92:$K$101,0)),1,0)+IF(ISNUMBER(MATCH(G777,Sheet4!$K$92:$K$101,0)),1,0)+IF(ISNUMBER(MATCH(H777,Sheet4!$K$92:$K$101,0)),1,0)+IF(ISNUMBER(MATCH(I777,Sheet4!$K$92:$K$101,0)),1,0)+IF(ISNUMBER(MATCH(J777,Sheet4!$K$92:$K$101,0)),1,0))
-
(IF(ISNUMBER(MATCH(B777,Sheet4!$F$2:$F$11,0)),1,0)+IF(ISNUMBER(MATCH(C777,Sheet4!$F$2:$F$11,0)),1,0)+IF(ISNUMBER(MATCH(D777,Sheet4!$F$2:$F$11,0)),1,0)+IF(ISNUMBER(MATCH(E777,Sheet4!$F$2:$F$11,0)),1,0)+IF(ISNUMBER(MATCH(F777,Sheet4!$F$2:$F$11,0)),1,0)+IF(ISNUMBER(MATCH(G777,Sheet4!$F$2:$F$11,0)),1,0)+IF(ISNUMBER(MATCH(H777,Sheet4!$F$2:$F$11,0)),1,0)+IF(ISNUMBER(MATCH(I777,Sheet4!$F$2:$F$11,0)),1,0)+IF(ISNUMBER(MATCH(J777,Sheet4!$F$2:$F$11,0)),1,0))</f>
        <v>0</v>
      </c>
      <c r="P777" s="40" t="str">
        <f>IFERROR(INDEX(Sheet4!$G:$G,MATCH(Sheet1!B777,Sheet4!$F:$F,0))+INDEX(Sheet4!$G:$G,MATCH(Sheet1!C777,Sheet4!$F:$F,0))+INDEX(Sheet4!$G:$G,MATCH(Sheet1!D777,Sheet4!$F:$F,0))+INDEX(Sheet4!$G:$G,MATCH(Sheet1!E777,Sheet4!$F:$F,0))+INDEX(Sheet4!$G:$G,MATCH(Sheet1!F777,Sheet4!$F:$F,0))+INDEX(Sheet4!$G:$G,MATCH(Sheet1!G777,Sheet4!$F:$F,0))+INDEX(Sheet4!$G:$G,MATCH(Sheet1!H777,Sheet4!$F:$F,0))+INDEX(Sheet4!$G:$G,MATCH(Sheet1!I777,Sheet4!$F:$F,0))+INDEX(Sheet4!$G:$G,MATCH(Sheet1!J777,Sheet4!$F:$F,0)),"")</f>
        <v/>
      </c>
      <c r="AF777">
        <f si="199" t="shared"/>
        <v>0</v>
      </c>
      <c r="AH777">
        <v>754</v>
      </c>
      <c r="AI777" t="str">
        <f si="198" t="shared"/>
        <v>Ben SimmonsIsaiah CanaanJames HardenTorrey CraigKelly OubreDeAndre' BembryPaul MillsapRichaun HolmesRudy Gobert</v>
      </c>
      <c r="AJ777">
        <f si="200" t="shared"/>
        <v>0</v>
      </c>
      <c r="AK777">
        <f si="201" t="shared"/>
        <v>0</v>
      </c>
      <c r="AL777">
        <f si="202" t="shared"/>
        <v>0</v>
      </c>
      <c r="AM777">
        <f si="203" t="shared"/>
        <v>0</v>
      </c>
      <c r="AN777">
        <f si="204" t="shared"/>
        <v>0</v>
      </c>
      <c r="AO777">
        <f si="205" t="shared"/>
        <v>0</v>
      </c>
      <c r="AP777">
        <f si="206" t="shared"/>
        <v>0</v>
      </c>
      <c r="AQ777">
        <f si="207" t="shared"/>
        <v>0</v>
      </c>
      <c r="AR777">
        <f si="208" t="shared"/>
        <v>0</v>
      </c>
      <c r="AS777">
        <f si="209" t="shared"/>
        <v>0</v>
      </c>
      <c r="AU777" t="str">
        <f>IFERROR(VLOOKUP(C777,Results!$A$2:$B$240,2,FALSE)+VLOOKUP(D777,Results!$A$2:$B$240,2,FALSE)+VLOOKUP(E777,Results!$A$2:$B$240,2,FALSE)+VLOOKUP(F777,Results!$A$2:$B$240,2,FALSE)+VLOOKUP(G777,Results!$A$2:$B$240,2,FALSE)+VLOOKUP(H777,Results!$A$2:$B$240,2,FALSE)+VLOOKUP(I777,Results!$A$2:$B$240,2,FALSE)+VLOOKUP(J777,Results!$A$2:$B$240,2,FALSE)+VLOOKUP(B777,Results!$A$2:$B$240,2,FALSE)-MIN(VLOOKUP(C777,Results!$A$2:$B$240,2,FALSE),VLOOKUP(D777,Results!$A$2:$B$240,2,FALSE),VLOOKUP(E777,Results!$A$2:$B$240,2,FALSE),VLOOKUP(F777,Results!$A$2:$B$240,2,FALSE),VLOOKUP(G777,Results!$A$2:$B$240,2,FALSE),VLOOKUP(H777,Results!$A$2:$B$240,2,FALSE),VLOOKUP(I777,Results!$A$2:$B$240,2,FALSE),VLOOKUP(J777,Results!$A$2:$B$240,2,FALSE),VLOOKUP(B777,Results!$A$2:$B$240,2,FALSE)),"")</f>
        <v/>
      </c>
    </row>
    <row customHeight="1" ht="18.75" r="778" spans="2:47" x14ac:dyDescent="0.3">
      <c r="B778" t="s">
        <v>166</v>
      </c>
      <c r="C778" t="s">
        <v>171</v>
      </c>
      <c r="D778" t="s">
        <v>145</v>
      </c>
      <c r="E778" t="s">
        <v>146</v>
      </c>
      <c r="F778" t="s">
        <v>177</v>
      </c>
      <c r="G778" t="s">
        <v>100</v>
      </c>
      <c r="H778" t="s">
        <v>93</v>
      </c>
      <c r="I778" t="s">
        <v>152</v>
      </c>
      <c r="J778" t="s">
        <v>94</v>
      </c>
      <c r="K778" t="n">
        <v>12.0</v>
      </c>
      <c r="L778" s="30">
        <f si="196" t="shared"/>
        <v>0</v>
      </c>
      <c r="M778" s="6"/>
      <c r="N778" s="35" t="str">
        <f si="197" t="shared"/>
        <v/>
      </c>
      <c r="O778" s="59">
        <f>(IF(ISNUMBER(MATCH(B778,Sheet4!$K$92:$K$101,0)),1,0)+IF(ISNUMBER(MATCH(C778,Sheet4!$K$92:$K$101,0)),1,0)+IF(ISNUMBER(MATCH(D778,Sheet4!$K$92:$K$101,0)),1,0)+IF(ISNUMBER(MATCH(E778,Sheet4!$K$92:$K$101,0)),1,0)+IF(ISNUMBER(MATCH(F778,Sheet4!$K$92:$K$101,0)),1,0)+IF(ISNUMBER(MATCH(G778,Sheet4!$K$92:$K$101,0)),1,0)+IF(ISNUMBER(MATCH(H778,Sheet4!$K$92:$K$101,0)),1,0)+IF(ISNUMBER(MATCH(I778,Sheet4!$K$92:$K$101,0)),1,0)+IF(ISNUMBER(MATCH(J778,Sheet4!$K$92:$K$101,0)),1,0))
-
(IF(ISNUMBER(MATCH(B778,Sheet4!$F$2:$F$11,0)),1,0)+IF(ISNUMBER(MATCH(C778,Sheet4!$F$2:$F$11,0)),1,0)+IF(ISNUMBER(MATCH(D778,Sheet4!$F$2:$F$11,0)),1,0)+IF(ISNUMBER(MATCH(E778,Sheet4!$F$2:$F$11,0)),1,0)+IF(ISNUMBER(MATCH(F778,Sheet4!$F$2:$F$11,0)),1,0)+IF(ISNUMBER(MATCH(G778,Sheet4!$F$2:$F$11,0)),1,0)+IF(ISNUMBER(MATCH(H778,Sheet4!$F$2:$F$11,0)),1,0)+IF(ISNUMBER(MATCH(I778,Sheet4!$F$2:$F$11,0)),1,0)+IF(ISNUMBER(MATCH(J778,Sheet4!$F$2:$F$11,0)),1,0))</f>
        <v>0</v>
      </c>
      <c r="P778" s="40" t="str">
        <f>IFERROR(INDEX(Sheet4!$G:$G,MATCH(Sheet1!B778,Sheet4!$F:$F,0))+INDEX(Sheet4!$G:$G,MATCH(Sheet1!C778,Sheet4!$F:$F,0))+INDEX(Sheet4!$G:$G,MATCH(Sheet1!D778,Sheet4!$F:$F,0))+INDEX(Sheet4!$G:$G,MATCH(Sheet1!E778,Sheet4!$F:$F,0))+INDEX(Sheet4!$G:$G,MATCH(Sheet1!F778,Sheet4!$F:$F,0))+INDEX(Sheet4!$G:$G,MATCH(Sheet1!G778,Sheet4!$F:$F,0))+INDEX(Sheet4!$G:$G,MATCH(Sheet1!H778,Sheet4!$F:$F,0))+INDEX(Sheet4!$G:$G,MATCH(Sheet1!I778,Sheet4!$F:$F,0))+INDEX(Sheet4!$G:$G,MATCH(Sheet1!J778,Sheet4!$F:$F,0)),"")</f>
        <v/>
      </c>
      <c r="AF778">
        <f si="199" t="shared"/>
        <v>0</v>
      </c>
      <c r="AH778">
        <v>755</v>
      </c>
      <c r="AI778" t="str">
        <f si="198" t="shared"/>
        <v>Ben SimmonsIsaiah CanaanDevin BookerMonte MorrisMikal BridgesDeAndre' BembryKenneth FariedJohn CollinsRudy Gobert</v>
      </c>
      <c r="AJ778">
        <f si="200" t="shared"/>
        <v>0</v>
      </c>
      <c r="AK778">
        <f si="201" t="shared"/>
        <v>0</v>
      </c>
      <c r="AL778">
        <f si="202" t="shared"/>
        <v>0</v>
      </c>
      <c r="AM778">
        <f si="203" t="shared"/>
        <v>0</v>
      </c>
      <c r="AN778">
        <f si="204" t="shared"/>
        <v>0</v>
      </c>
      <c r="AO778">
        <f si="205" t="shared"/>
        <v>0</v>
      </c>
      <c r="AP778">
        <f si="206" t="shared"/>
        <v>0</v>
      </c>
      <c r="AQ778">
        <f si="207" t="shared"/>
        <v>0</v>
      </c>
      <c r="AR778">
        <f si="208" t="shared"/>
        <v>0</v>
      </c>
      <c r="AS778">
        <f si="209" t="shared"/>
        <v>0</v>
      </c>
      <c r="AU778" t="str">
        <f>IFERROR(VLOOKUP(C778,Results!$A$2:$B$240,2,FALSE)+VLOOKUP(D778,Results!$A$2:$B$240,2,FALSE)+VLOOKUP(E778,Results!$A$2:$B$240,2,FALSE)+VLOOKUP(F778,Results!$A$2:$B$240,2,FALSE)+VLOOKUP(G778,Results!$A$2:$B$240,2,FALSE)+VLOOKUP(H778,Results!$A$2:$B$240,2,FALSE)+VLOOKUP(I778,Results!$A$2:$B$240,2,FALSE)+VLOOKUP(J778,Results!$A$2:$B$240,2,FALSE)+VLOOKUP(B778,Results!$A$2:$B$240,2,FALSE)-MIN(VLOOKUP(C778,Results!$A$2:$B$240,2,FALSE),VLOOKUP(D778,Results!$A$2:$B$240,2,FALSE),VLOOKUP(E778,Results!$A$2:$B$240,2,FALSE),VLOOKUP(F778,Results!$A$2:$B$240,2,FALSE),VLOOKUP(G778,Results!$A$2:$B$240,2,FALSE),VLOOKUP(H778,Results!$A$2:$B$240,2,FALSE),VLOOKUP(I778,Results!$A$2:$B$240,2,FALSE),VLOOKUP(J778,Results!$A$2:$B$240,2,FALSE),VLOOKUP(B778,Results!$A$2:$B$240,2,FALSE)),"")</f>
        <v/>
      </c>
    </row>
    <row customHeight="1" ht="18.75" r="779" spans="2:47" x14ac:dyDescent="0.3">
      <c r="B779" t="s">
        <v>166</v>
      </c>
      <c r="C779" t="s">
        <v>108</v>
      </c>
      <c r="D779" t="s">
        <v>173</v>
      </c>
      <c r="E779" t="s">
        <v>146</v>
      </c>
      <c r="F779" t="s">
        <v>150</v>
      </c>
      <c r="G779" t="s">
        <v>159</v>
      </c>
      <c r="H779" t="s">
        <v>181</v>
      </c>
      <c r="I779" t="s">
        <v>183</v>
      </c>
      <c r="J779" t="s">
        <v>186</v>
      </c>
      <c r="K779" t="n">
        <v>12.0</v>
      </c>
      <c r="L779" s="30">
        <f si="196" t="shared"/>
        <v>0</v>
      </c>
      <c r="M779" s="6"/>
      <c r="N779" s="35" t="str">
        <f si="197" t="shared"/>
        <v/>
      </c>
      <c r="O779" s="59">
        <f>(IF(ISNUMBER(MATCH(B779,Sheet4!$K$92:$K$101,0)),1,0)+IF(ISNUMBER(MATCH(C779,Sheet4!$K$92:$K$101,0)),1,0)+IF(ISNUMBER(MATCH(D779,Sheet4!$K$92:$K$101,0)),1,0)+IF(ISNUMBER(MATCH(E779,Sheet4!$K$92:$K$101,0)),1,0)+IF(ISNUMBER(MATCH(F779,Sheet4!$K$92:$K$101,0)),1,0)+IF(ISNUMBER(MATCH(G779,Sheet4!$K$92:$K$101,0)),1,0)+IF(ISNUMBER(MATCH(H779,Sheet4!$K$92:$K$101,0)),1,0)+IF(ISNUMBER(MATCH(I779,Sheet4!$K$92:$K$101,0)),1,0)+IF(ISNUMBER(MATCH(J779,Sheet4!$K$92:$K$101,0)),1,0))
-
(IF(ISNUMBER(MATCH(B779,Sheet4!$F$2:$F$11,0)),1,0)+IF(ISNUMBER(MATCH(C779,Sheet4!$F$2:$F$11,0)),1,0)+IF(ISNUMBER(MATCH(D779,Sheet4!$F$2:$F$11,0)),1,0)+IF(ISNUMBER(MATCH(E779,Sheet4!$F$2:$F$11,0)),1,0)+IF(ISNUMBER(MATCH(F779,Sheet4!$F$2:$F$11,0)),1,0)+IF(ISNUMBER(MATCH(G779,Sheet4!$F$2:$F$11,0)),1,0)+IF(ISNUMBER(MATCH(H779,Sheet4!$F$2:$F$11,0)),1,0)+IF(ISNUMBER(MATCH(I779,Sheet4!$F$2:$F$11,0)),1,0)+IF(ISNUMBER(MATCH(J779,Sheet4!$F$2:$F$11,0)),1,0))</f>
        <v>0</v>
      </c>
      <c r="P779" s="40" t="str">
        <f>IFERROR(INDEX(Sheet4!$G:$G,MATCH(Sheet1!B779,Sheet4!$F:$F,0))+INDEX(Sheet4!$G:$G,MATCH(Sheet1!C779,Sheet4!$F:$F,0))+INDEX(Sheet4!$G:$G,MATCH(Sheet1!D779,Sheet4!$F:$F,0))+INDEX(Sheet4!$G:$G,MATCH(Sheet1!E779,Sheet4!$F:$F,0))+INDEX(Sheet4!$G:$G,MATCH(Sheet1!F779,Sheet4!$F:$F,0))+INDEX(Sheet4!$G:$G,MATCH(Sheet1!G779,Sheet4!$F:$F,0))+INDEX(Sheet4!$G:$G,MATCH(Sheet1!H779,Sheet4!$F:$F,0))+INDEX(Sheet4!$G:$G,MATCH(Sheet1!I779,Sheet4!$F:$F,0))+INDEX(Sheet4!$G:$G,MATCH(Sheet1!J779,Sheet4!$F:$F,0)),"")</f>
        <v/>
      </c>
      <c r="AF779">
        <f si="199" t="shared"/>
        <v>0</v>
      </c>
      <c r="AH779">
        <v>756</v>
      </c>
      <c r="AI779" t="str">
        <f si="198" t="shared"/>
        <v>Ben SimmonsTrae YoungAndrew WigginsMonte MorrisJae CrowderGerald GreenJohn CollinsJosh JacksonKarl-Anthony Towns</v>
      </c>
      <c r="AJ779">
        <f si="200" t="shared"/>
        <v>0</v>
      </c>
      <c r="AK779">
        <f si="201" t="shared"/>
        <v>0</v>
      </c>
      <c r="AL779">
        <f si="202" t="shared"/>
        <v>0</v>
      </c>
      <c r="AM779">
        <f si="203" t="shared"/>
        <v>0</v>
      </c>
      <c r="AN779">
        <f si="204" t="shared"/>
        <v>0</v>
      </c>
      <c r="AO779">
        <f si="205" t="shared"/>
        <v>0</v>
      </c>
      <c r="AP779">
        <f si="206" t="shared"/>
        <v>0</v>
      </c>
      <c r="AQ779">
        <f si="207" t="shared"/>
        <v>0</v>
      </c>
      <c r="AR779">
        <f si="208" t="shared"/>
        <v>0</v>
      </c>
      <c r="AS779">
        <f si="209" t="shared"/>
        <v>0</v>
      </c>
      <c r="AU779" t="str">
        <f>IFERROR(VLOOKUP(C779,Results!$A$2:$B$240,2,FALSE)+VLOOKUP(D779,Results!$A$2:$B$240,2,FALSE)+VLOOKUP(E779,Results!$A$2:$B$240,2,FALSE)+VLOOKUP(F779,Results!$A$2:$B$240,2,FALSE)+VLOOKUP(G779,Results!$A$2:$B$240,2,FALSE)+VLOOKUP(H779,Results!$A$2:$B$240,2,FALSE)+VLOOKUP(I779,Results!$A$2:$B$240,2,FALSE)+VLOOKUP(J779,Results!$A$2:$B$240,2,FALSE)+VLOOKUP(B779,Results!$A$2:$B$240,2,FALSE)-MIN(VLOOKUP(C779,Results!$A$2:$B$240,2,FALSE),VLOOKUP(D779,Results!$A$2:$B$240,2,FALSE),VLOOKUP(E779,Results!$A$2:$B$240,2,FALSE),VLOOKUP(F779,Results!$A$2:$B$240,2,FALSE),VLOOKUP(G779,Results!$A$2:$B$240,2,FALSE),VLOOKUP(H779,Results!$A$2:$B$240,2,FALSE),VLOOKUP(I779,Results!$A$2:$B$240,2,FALSE),VLOOKUP(J779,Results!$A$2:$B$240,2,FALSE),VLOOKUP(B779,Results!$A$2:$B$240,2,FALSE)),"")</f>
        <v/>
      </c>
    </row>
    <row customHeight="1" ht="18.75" r="780" spans="2:47" x14ac:dyDescent="0.3">
      <c r="B780" t="s">
        <v>87</v>
      </c>
      <c r="C780" t="s">
        <v>170</v>
      </c>
      <c r="D780" t="s">
        <v>172</v>
      </c>
      <c r="E780" t="s">
        <v>146</v>
      </c>
      <c r="F780" t="s">
        <v>178</v>
      </c>
      <c r="G780" t="s">
        <v>179</v>
      </c>
      <c r="H780" t="s">
        <v>153</v>
      </c>
      <c r="I780" t="s">
        <v>92</v>
      </c>
      <c r="J780" t="s">
        <v>188</v>
      </c>
      <c r="K780" t="n">
        <v>12.0</v>
      </c>
      <c r="L780" s="30">
        <f si="196" t="shared"/>
        <v>0</v>
      </c>
      <c r="M780" s="6"/>
      <c r="N780" s="35" t="str">
        <f si="197" t="shared"/>
        <v/>
      </c>
      <c r="O780" s="59">
        <f>(IF(ISNUMBER(MATCH(B780,Sheet4!$K$92:$K$101,0)),1,0)+IF(ISNUMBER(MATCH(C780,Sheet4!$K$92:$K$101,0)),1,0)+IF(ISNUMBER(MATCH(D780,Sheet4!$K$92:$K$101,0)),1,0)+IF(ISNUMBER(MATCH(E780,Sheet4!$K$92:$K$101,0)),1,0)+IF(ISNUMBER(MATCH(F780,Sheet4!$K$92:$K$101,0)),1,0)+IF(ISNUMBER(MATCH(G780,Sheet4!$K$92:$K$101,0)),1,0)+IF(ISNUMBER(MATCH(H780,Sheet4!$K$92:$K$101,0)),1,0)+IF(ISNUMBER(MATCH(I780,Sheet4!$K$92:$K$101,0)),1,0)+IF(ISNUMBER(MATCH(J780,Sheet4!$K$92:$K$101,0)),1,0))
-
(IF(ISNUMBER(MATCH(B780,Sheet4!$F$2:$F$11,0)),1,0)+IF(ISNUMBER(MATCH(C780,Sheet4!$F$2:$F$11,0)),1,0)+IF(ISNUMBER(MATCH(D780,Sheet4!$F$2:$F$11,0)),1,0)+IF(ISNUMBER(MATCH(E780,Sheet4!$F$2:$F$11,0)),1,0)+IF(ISNUMBER(MATCH(F780,Sheet4!$F$2:$F$11,0)),1,0)+IF(ISNUMBER(MATCH(G780,Sheet4!$F$2:$F$11,0)),1,0)+IF(ISNUMBER(MATCH(H780,Sheet4!$F$2:$F$11,0)),1,0)+IF(ISNUMBER(MATCH(I780,Sheet4!$F$2:$F$11,0)),1,0)+IF(ISNUMBER(MATCH(J780,Sheet4!$F$2:$F$11,0)),1,0))</f>
        <v>0</v>
      </c>
      <c r="P780" s="40" t="str">
        <f>IFERROR(INDEX(Sheet4!$G:$G,MATCH(Sheet1!B780,Sheet4!$F:$F,0))+INDEX(Sheet4!$G:$G,MATCH(Sheet1!C780,Sheet4!$F:$F,0))+INDEX(Sheet4!$G:$G,MATCH(Sheet1!D780,Sheet4!$F:$F,0))+INDEX(Sheet4!$G:$G,MATCH(Sheet1!E780,Sheet4!$F:$F,0))+INDEX(Sheet4!$G:$G,MATCH(Sheet1!F780,Sheet4!$F:$F,0))+INDEX(Sheet4!$G:$G,MATCH(Sheet1!G780,Sheet4!$F:$F,0))+INDEX(Sheet4!$G:$G,MATCH(Sheet1!H780,Sheet4!$F:$F,0))+INDEX(Sheet4!$G:$G,MATCH(Sheet1!I780,Sheet4!$F:$F,0))+INDEX(Sheet4!$G:$G,MATCH(Sheet1!J780,Sheet4!$F:$F,0)),"")</f>
        <v/>
      </c>
      <c r="AF780">
        <f si="199" t="shared"/>
        <v>0</v>
      </c>
      <c r="AH780">
        <v>757</v>
      </c>
      <c r="AI780" t="str">
        <f si="198" t="shared"/>
        <v>Jerryd BaylessIsaiah CanaanJames HardenDevin BookerWill BartonCorey BrewerJosh JacksonPaul MillsapDeandre Ayton</v>
      </c>
      <c r="AJ780">
        <f si="200" t="shared"/>
        <v>0</v>
      </c>
      <c r="AK780">
        <f si="201" t="shared"/>
        <v>0</v>
      </c>
      <c r="AL780">
        <f si="202" t="shared"/>
        <v>0</v>
      </c>
      <c r="AM780">
        <f si="203" t="shared"/>
        <v>0</v>
      </c>
      <c r="AN780">
        <f si="204" t="shared"/>
        <v>0</v>
      </c>
      <c r="AO780">
        <f si="205" t="shared"/>
        <v>0</v>
      </c>
      <c r="AP780">
        <f si="206" t="shared"/>
        <v>0</v>
      </c>
      <c r="AQ780">
        <f si="207" t="shared"/>
        <v>0</v>
      </c>
      <c r="AR780">
        <f si="208" t="shared"/>
        <v>0</v>
      </c>
      <c r="AS780">
        <f si="209" t="shared"/>
        <v>0</v>
      </c>
      <c r="AU780" t="str">
        <f>IFERROR(VLOOKUP(C780,Results!$A$2:$B$240,2,FALSE)+VLOOKUP(D780,Results!$A$2:$B$240,2,FALSE)+VLOOKUP(E780,Results!$A$2:$B$240,2,FALSE)+VLOOKUP(F780,Results!$A$2:$B$240,2,FALSE)+VLOOKUP(G780,Results!$A$2:$B$240,2,FALSE)+VLOOKUP(H780,Results!$A$2:$B$240,2,FALSE)+VLOOKUP(I780,Results!$A$2:$B$240,2,FALSE)+VLOOKUP(J780,Results!$A$2:$B$240,2,FALSE)+VLOOKUP(B780,Results!$A$2:$B$240,2,FALSE)-MIN(VLOOKUP(C780,Results!$A$2:$B$240,2,FALSE),VLOOKUP(D780,Results!$A$2:$B$240,2,FALSE),VLOOKUP(E780,Results!$A$2:$B$240,2,FALSE),VLOOKUP(F780,Results!$A$2:$B$240,2,FALSE),VLOOKUP(G780,Results!$A$2:$B$240,2,FALSE),VLOOKUP(H780,Results!$A$2:$B$240,2,FALSE),VLOOKUP(I780,Results!$A$2:$B$240,2,FALSE),VLOOKUP(J780,Results!$A$2:$B$240,2,FALSE),VLOOKUP(B780,Results!$A$2:$B$240,2,FALSE)),"")</f>
        <v/>
      </c>
    </row>
    <row customHeight="1" ht="18.75" r="781" spans="2:47" x14ac:dyDescent="0.3">
      <c r="B781" t="s">
        <v>166</v>
      </c>
      <c r="C781" t="s">
        <v>170</v>
      </c>
      <c r="D781" t="s">
        <v>172</v>
      </c>
      <c r="E781" t="s">
        <v>148</v>
      </c>
      <c r="F781" t="s">
        <v>177</v>
      </c>
      <c r="G781" t="s">
        <v>90</v>
      </c>
      <c r="H781" t="s">
        <v>152</v>
      </c>
      <c r="I781" t="s">
        <v>103</v>
      </c>
      <c r="J781" t="s">
        <v>188</v>
      </c>
      <c r="K781" t="n">
        <v>12.0</v>
      </c>
      <c r="L781" s="30">
        <f si="196" t="shared"/>
        <v>0</v>
      </c>
      <c r="M781" s="6"/>
      <c r="N781" s="35" t="str">
        <f si="197" t="shared"/>
        <v/>
      </c>
      <c r="O781" s="59">
        <f>(IF(ISNUMBER(MATCH(B781,Sheet4!$K$92:$K$101,0)),1,0)+IF(ISNUMBER(MATCH(C781,Sheet4!$K$92:$K$101,0)),1,0)+IF(ISNUMBER(MATCH(D781,Sheet4!$K$92:$K$101,0)),1,0)+IF(ISNUMBER(MATCH(E781,Sheet4!$K$92:$K$101,0)),1,0)+IF(ISNUMBER(MATCH(F781,Sheet4!$K$92:$K$101,0)),1,0)+IF(ISNUMBER(MATCH(G781,Sheet4!$K$92:$K$101,0)),1,0)+IF(ISNUMBER(MATCH(H781,Sheet4!$K$92:$K$101,0)),1,0)+IF(ISNUMBER(MATCH(I781,Sheet4!$K$92:$K$101,0)),1,0)+IF(ISNUMBER(MATCH(J781,Sheet4!$K$92:$K$101,0)),1,0))
-
(IF(ISNUMBER(MATCH(B781,Sheet4!$F$2:$F$11,0)),1,0)+IF(ISNUMBER(MATCH(C781,Sheet4!$F$2:$F$11,0)),1,0)+IF(ISNUMBER(MATCH(D781,Sheet4!$F$2:$F$11,0)),1,0)+IF(ISNUMBER(MATCH(E781,Sheet4!$F$2:$F$11,0)),1,0)+IF(ISNUMBER(MATCH(F781,Sheet4!$F$2:$F$11,0)),1,0)+IF(ISNUMBER(MATCH(G781,Sheet4!$F$2:$F$11,0)),1,0)+IF(ISNUMBER(MATCH(H781,Sheet4!$F$2:$F$11,0)),1,0)+IF(ISNUMBER(MATCH(I781,Sheet4!$F$2:$F$11,0)),1,0)+IF(ISNUMBER(MATCH(J781,Sheet4!$F$2:$F$11,0)),1,0))</f>
        <v>0</v>
      </c>
      <c r="P781" s="40" t="str">
        <f>IFERROR(INDEX(Sheet4!$G:$G,MATCH(Sheet1!B781,Sheet4!$F:$F,0))+INDEX(Sheet4!$G:$G,MATCH(Sheet1!C781,Sheet4!$F:$F,0))+INDEX(Sheet4!$G:$G,MATCH(Sheet1!D781,Sheet4!$F:$F,0))+INDEX(Sheet4!$G:$G,MATCH(Sheet1!E781,Sheet4!$F:$F,0))+INDEX(Sheet4!$G:$G,MATCH(Sheet1!F781,Sheet4!$F:$F,0))+INDEX(Sheet4!$G:$G,MATCH(Sheet1!G781,Sheet4!$F:$F,0))+INDEX(Sheet4!$G:$G,MATCH(Sheet1!H781,Sheet4!$F:$F,0))+INDEX(Sheet4!$G:$G,MATCH(Sheet1!I781,Sheet4!$F:$F,0))+INDEX(Sheet4!$G:$G,MATCH(Sheet1!J781,Sheet4!$F:$F,0)),"")</f>
        <v/>
      </c>
      <c r="AF781">
        <f si="199" t="shared"/>
        <v>0</v>
      </c>
      <c r="AH781">
        <v>758</v>
      </c>
      <c r="AI781" t="str">
        <f si="198" t="shared"/>
        <v>Ricky RubioLandry ShametDevin BookerMonte MorrisKelly OubreJoe InglesKenneth FariedMarvin BagleyKarl-Anthony Towns</v>
      </c>
      <c r="AJ781">
        <f si="200" t="shared"/>
        <v>0</v>
      </c>
      <c r="AK781">
        <f si="201" t="shared"/>
        <v>0</v>
      </c>
      <c r="AL781">
        <f si="202" t="shared"/>
        <v>0</v>
      </c>
      <c r="AM781">
        <f si="203" t="shared"/>
        <v>0</v>
      </c>
      <c r="AN781">
        <f si="204" t="shared"/>
        <v>0</v>
      </c>
      <c r="AO781">
        <f si="205" t="shared"/>
        <v>0</v>
      </c>
      <c r="AP781">
        <f si="206" t="shared"/>
        <v>0</v>
      </c>
      <c r="AQ781">
        <f si="207" t="shared"/>
        <v>0</v>
      </c>
      <c r="AR781">
        <f si="208" t="shared"/>
        <v>0</v>
      </c>
      <c r="AS781">
        <f si="209" t="shared"/>
        <v>0</v>
      </c>
      <c r="AU781" t="str">
        <f>IFERROR(VLOOKUP(C781,Results!$A$2:$B$240,2,FALSE)+VLOOKUP(D781,Results!$A$2:$B$240,2,FALSE)+VLOOKUP(E781,Results!$A$2:$B$240,2,FALSE)+VLOOKUP(F781,Results!$A$2:$B$240,2,FALSE)+VLOOKUP(G781,Results!$A$2:$B$240,2,FALSE)+VLOOKUP(H781,Results!$A$2:$B$240,2,FALSE)+VLOOKUP(I781,Results!$A$2:$B$240,2,FALSE)+VLOOKUP(J781,Results!$A$2:$B$240,2,FALSE)+VLOOKUP(B781,Results!$A$2:$B$240,2,FALSE)-MIN(VLOOKUP(C781,Results!$A$2:$B$240,2,FALSE),VLOOKUP(D781,Results!$A$2:$B$240,2,FALSE),VLOOKUP(E781,Results!$A$2:$B$240,2,FALSE),VLOOKUP(F781,Results!$A$2:$B$240,2,FALSE),VLOOKUP(G781,Results!$A$2:$B$240,2,FALSE),VLOOKUP(H781,Results!$A$2:$B$240,2,FALSE),VLOOKUP(I781,Results!$A$2:$B$240,2,FALSE),VLOOKUP(J781,Results!$A$2:$B$240,2,FALSE),VLOOKUP(B781,Results!$A$2:$B$240,2,FALSE)),"")</f>
        <v/>
      </c>
    </row>
    <row customHeight="1" ht="18.75" r="782" spans="2:47" x14ac:dyDescent="0.3">
      <c r="B782" t="s">
        <v>108</v>
      </c>
      <c r="C782" t="s">
        <v>170</v>
      </c>
      <c r="D782" t="s">
        <v>172</v>
      </c>
      <c r="E782" t="s">
        <v>173</v>
      </c>
      <c r="F782" t="s">
        <v>150</v>
      </c>
      <c r="G782" t="s">
        <v>178</v>
      </c>
      <c r="H782" t="s">
        <v>93</v>
      </c>
      <c r="I782" t="s">
        <v>181</v>
      </c>
      <c r="J782" t="s">
        <v>98</v>
      </c>
      <c r="K782" t="n">
        <v>12.0</v>
      </c>
      <c r="L782" s="30">
        <f si="196" t="shared"/>
        <v>0</v>
      </c>
      <c r="M782" s="6"/>
      <c r="N782" s="35" t="str">
        <f si="197" t="shared"/>
        <v/>
      </c>
      <c r="O782" s="59">
        <f>(IF(ISNUMBER(MATCH(B782,Sheet4!$K$92:$K$101,0)),1,0)+IF(ISNUMBER(MATCH(C782,Sheet4!$K$92:$K$101,0)),1,0)+IF(ISNUMBER(MATCH(D782,Sheet4!$K$92:$K$101,0)),1,0)+IF(ISNUMBER(MATCH(E782,Sheet4!$K$92:$K$101,0)),1,0)+IF(ISNUMBER(MATCH(F782,Sheet4!$K$92:$K$101,0)),1,0)+IF(ISNUMBER(MATCH(G782,Sheet4!$K$92:$K$101,0)),1,0)+IF(ISNUMBER(MATCH(H782,Sheet4!$K$92:$K$101,0)),1,0)+IF(ISNUMBER(MATCH(I782,Sheet4!$K$92:$K$101,0)),1,0)+IF(ISNUMBER(MATCH(J782,Sheet4!$K$92:$K$101,0)),1,0))
-
(IF(ISNUMBER(MATCH(B782,Sheet4!$F$2:$F$11,0)),1,0)+IF(ISNUMBER(MATCH(C782,Sheet4!$F$2:$F$11,0)),1,0)+IF(ISNUMBER(MATCH(D782,Sheet4!$F$2:$F$11,0)),1,0)+IF(ISNUMBER(MATCH(E782,Sheet4!$F$2:$F$11,0)),1,0)+IF(ISNUMBER(MATCH(F782,Sheet4!$F$2:$F$11,0)),1,0)+IF(ISNUMBER(MATCH(G782,Sheet4!$F$2:$F$11,0)),1,0)+IF(ISNUMBER(MATCH(H782,Sheet4!$F$2:$F$11,0)),1,0)+IF(ISNUMBER(MATCH(I782,Sheet4!$F$2:$F$11,0)),1,0)+IF(ISNUMBER(MATCH(J782,Sheet4!$F$2:$F$11,0)),1,0))</f>
        <v>0</v>
      </c>
      <c r="P782" s="40" t="str">
        <f>IFERROR(INDEX(Sheet4!$G:$G,MATCH(Sheet1!B782,Sheet4!$F:$F,0))+INDEX(Sheet4!$G:$G,MATCH(Sheet1!C782,Sheet4!$F:$F,0))+INDEX(Sheet4!$G:$G,MATCH(Sheet1!D782,Sheet4!$F:$F,0))+INDEX(Sheet4!$G:$G,MATCH(Sheet1!E782,Sheet4!$F:$F,0))+INDEX(Sheet4!$G:$G,MATCH(Sheet1!F782,Sheet4!$F:$F,0))+INDEX(Sheet4!$G:$G,MATCH(Sheet1!G782,Sheet4!$F:$F,0))+INDEX(Sheet4!$G:$G,MATCH(Sheet1!H782,Sheet4!$F:$F,0))+INDEX(Sheet4!$G:$G,MATCH(Sheet1!I782,Sheet4!$F:$F,0))+INDEX(Sheet4!$G:$G,MATCH(Sheet1!J782,Sheet4!$F:$F,0)),"")</f>
        <v/>
      </c>
      <c r="AF782">
        <f si="199" t="shared"/>
        <v>0</v>
      </c>
      <c r="AH782">
        <v>759</v>
      </c>
      <c r="AI782" t="str">
        <f si="198" t="shared"/>
        <v>Ricky RubioIsaiah CanaanJames HardenMonte MorrisKelly OubreTaurean PrincePaul MillsapRichaun HolmesKarl-Anthony Towns</v>
      </c>
      <c r="AJ782">
        <f si="200" t="shared"/>
        <v>0</v>
      </c>
      <c r="AK782">
        <f si="201" t="shared"/>
        <v>0</v>
      </c>
      <c r="AL782">
        <f si="202" t="shared"/>
        <v>0</v>
      </c>
      <c r="AM782">
        <f si="203" t="shared"/>
        <v>0</v>
      </c>
      <c r="AN782">
        <f si="204" t="shared"/>
        <v>0</v>
      </c>
      <c r="AO782">
        <f si="205" t="shared"/>
        <v>0</v>
      </c>
      <c r="AP782">
        <f si="206" t="shared"/>
        <v>0</v>
      </c>
      <c r="AQ782">
        <f si="207" t="shared"/>
        <v>0</v>
      </c>
      <c r="AR782">
        <f si="208" t="shared"/>
        <v>0</v>
      </c>
      <c r="AS782">
        <f si="209" t="shared"/>
        <v>0</v>
      </c>
      <c r="AU782" t="str">
        <f>IFERROR(VLOOKUP(C782,Results!$A$2:$B$240,2,FALSE)+VLOOKUP(D782,Results!$A$2:$B$240,2,FALSE)+VLOOKUP(E782,Results!$A$2:$B$240,2,FALSE)+VLOOKUP(F782,Results!$A$2:$B$240,2,FALSE)+VLOOKUP(G782,Results!$A$2:$B$240,2,FALSE)+VLOOKUP(H782,Results!$A$2:$B$240,2,FALSE)+VLOOKUP(I782,Results!$A$2:$B$240,2,FALSE)+VLOOKUP(J782,Results!$A$2:$B$240,2,FALSE)+VLOOKUP(B782,Results!$A$2:$B$240,2,FALSE)-MIN(VLOOKUP(C782,Results!$A$2:$B$240,2,FALSE),VLOOKUP(D782,Results!$A$2:$B$240,2,FALSE),VLOOKUP(E782,Results!$A$2:$B$240,2,FALSE),VLOOKUP(F782,Results!$A$2:$B$240,2,FALSE),VLOOKUP(G782,Results!$A$2:$B$240,2,FALSE),VLOOKUP(H782,Results!$A$2:$B$240,2,FALSE),VLOOKUP(I782,Results!$A$2:$B$240,2,FALSE),VLOOKUP(J782,Results!$A$2:$B$240,2,FALSE),VLOOKUP(B782,Results!$A$2:$B$240,2,FALSE)),"")</f>
        <v/>
      </c>
    </row>
    <row customHeight="1" ht="18.75" r="783" spans="2:47" x14ac:dyDescent="0.3">
      <c r="B783" t="s">
        <v>87</v>
      </c>
      <c r="C783" t="s">
        <v>170</v>
      </c>
      <c r="D783" t="s">
        <v>145</v>
      </c>
      <c r="E783" t="s">
        <v>146</v>
      </c>
      <c r="F783" t="s">
        <v>177</v>
      </c>
      <c r="G783" t="s">
        <v>100</v>
      </c>
      <c r="H783" t="s">
        <v>153</v>
      </c>
      <c r="I783" t="s">
        <v>103</v>
      </c>
      <c r="J783" t="s">
        <v>187</v>
      </c>
      <c r="K783" t="n">
        <v>12.0</v>
      </c>
      <c r="L783" s="30">
        <f si="196" t="shared"/>
        <v>0</v>
      </c>
      <c r="M783" s="6"/>
      <c r="N783" s="35" t="str">
        <f si="197" t="shared"/>
        <v/>
      </c>
      <c r="O783" s="59">
        <f>(IF(ISNUMBER(MATCH(B783,Sheet4!$K$92:$K$101,0)),1,0)+IF(ISNUMBER(MATCH(C783,Sheet4!$K$92:$K$101,0)),1,0)+IF(ISNUMBER(MATCH(D783,Sheet4!$K$92:$K$101,0)),1,0)+IF(ISNUMBER(MATCH(E783,Sheet4!$K$92:$K$101,0)),1,0)+IF(ISNUMBER(MATCH(F783,Sheet4!$K$92:$K$101,0)),1,0)+IF(ISNUMBER(MATCH(G783,Sheet4!$K$92:$K$101,0)),1,0)+IF(ISNUMBER(MATCH(H783,Sheet4!$K$92:$K$101,0)),1,0)+IF(ISNUMBER(MATCH(I783,Sheet4!$K$92:$K$101,0)),1,0)+IF(ISNUMBER(MATCH(J783,Sheet4!$K$92:$K$101,0)),1,0))
-
(IF(ISNUMBER(MATCH(B783,Sheet4!$F$2:$F$11,0)),1,0)+IF(ISNUMBER(MATCH(C783,Sheet4!$F$2:$F$11,0)),1,0)+IF(ISNUMBER(MATCH(D783,Sheet4!$F$2:$F$11,0)),1,0)+IF(ISNUMBER(MATCH(E783,Sheet4!$F$2:$F$11,0)),1,0)+IF(ISNUMBER(MATCH(F783,Sheet4!$F$2:$F$11,0)),1,0)+IF(ISNUMBER(MATCH(G783,Sheet4!$F$2:$F$11,0)),1,0)+IF(ISNUMBER(MATCH(H783,Sheet4!$F$2:$F$11,0)),1,0)+IF(ISNUMBER(MATCH(I783,Sheet4!$F$2:$F$11,0)),1,0)+IF(ISNUMBER(MATCH(J783,Sheet4!$F$2:$F$11,0)),1,0))</f>
        <v>0</v>
      </c>
      <c r="P783" s="40" t="str">
        <f>IFERROR(INDEX(Sheet4!$G:$G,MATCH(Sheet1!B783,Sheet4!$F:$F,0))+INDEX(Sheet4!$G:$G,MATCH(Sheet1!C783,Sheet4!$F:$F,0))+INDEX(Sheet4!$G:$G,MATCH(Sheet1!D783,Sheet4!$F:$F,0))+INDEX(Sheet4!$G:$G,MATCH(Sheet1!E783,Sheet4!$F:$F,0))+INDEX(Sheet4!$G:$G,MATCH(Sheet1!F783,Sheet4!$F:$F,0))+INDEX(Sheet4!$G:$G,MATCH(Sheet1!G783,Sheet4!$F:$F,0))+INDEX(Sheet4!$G:$G,MATCH(Sheet1!H783,Sheet4!$F:$F,0))+INDEX(Sheet4!$G:$G,MATCH(Sheet1!I783,Sheet4!$F:$F,0))+INDEX(Sheet4!$G:$G,MATCH(Sheet1!J783,Sheet4!$F:$F,0)),"")</f>
        <v/>
      </c>
      <c r="AF783">
        <f si="199" t="shared"/>
        <v>0</v>
      </c>
      <c r="AH783">
        <v>760</v>
      </c>
      <c r="AI783" t="str">
        <f si="198" t="shared"/>
        <v>Ricky RubioIsaiah CanaanDevin BookerJimmy ButlerWill BartonJae CrowderJohn CollinsJosh JacksonRudy Gobert</v>
      </c>
      <c r="AJ783">
        <f si="200" t="shared"/>
        <v>0</v>
      </c>
      <c r="AK783">
        <f si="201" t="shared"/>
        <v>0</v>
      </c>
      <c r="AL783">
        <f si="202" t="shared"/>
        <v>0</v>
      </c>
      <c r="AM783">
        <f si="203" t="shared"/>
        <v>0</v>
      </c>
      <c r="AN783">
        <f si="204" t="shared"/>
        <v>0</v>
      </c>
      <c r="AO783">
        <f si="205" t="shared"/>
        <v>0</v>
      </c>
      <c r="AP783">
        <f si="206" t="shared"/>
        <v>0</v>
      </c>
      <c r="AQ783">
        <f si="207" t="shared"/>
        <v>0</v>
      </c>
      <c r="AR783">
        <f si="208" t="shared"/>
        <v>0</v>
      </c>
      <c r="AS783">
        <f si="209" t="shared"/>
        <v>0</v>
      </c>
      <c r="AU783" t="str">
        <f>IFERROR(VLOOKUP(C783,Results!$A$2:$B$240,2,FALSE)+VLOOKUP(D783,Results!$A$2:$B$240,2,FALSE)+VLOOKUP(E783,Results!$A$2:$B$240,2,FALSE)+VLOOKUP(F783,Results!$A$2:$B$240,2,FALSE)+VLOOKUP(G783,Results!$A$2:$B$240,2,FALSE)+VLOOKUP(H783,Results!$A$2:$B$240,2,FALSE)+VLOOKUP(I783,Results!$A$2:$B$240,2,FALSE)+VLOOKUP(J783,Results!$A$2:$B$240,2,FALSE)+VLOOKUP(B783,Results!$A$2:$B$240,2,FALSE)-MIN(VLOOKUP(C783,Results!$A$2:$B$240,2,FALSE),VLOOKUP(D783,Results!$A$2:$B$240,2,FALSE),VLOOKUP(E783,Results!$A$2:$B$240,2,FALSE),VLOOKUP(F783,Results!$A$2:$B$240,2,FALSE),VLOOKUP(G783,Results!$A$2:$B$240,2,FALSE),VLOOKUP(H783,Results!$A$2:$B$240,2,FALSE),VLOOKUP(I783,Results!$A$2:$B$240,2,FALSE),VLOOKUP(J783,Results!$A$2:$B$240,2,FALSE),VLOOKUP(B783,Results!$A$2:$B$240,2,FALSE)),"")</f>
        <v/>
      </c>
    </row>
    <row customHeight="1" ht="18.75" r="784" spans="2:47" x14ac:dyDescent="0.3">
      <c r="B784" t="s">
        <v>87</v>
      </c>
      <c r="C784" t="s">
        <v>95</v>
      </c>
      <c r="D784" t="s">
        <v>172</v>
      </c>
      <c r="E784" t="s">
        <v>146</v>
      </c>
      <c r="F784" t="s">
        <v>177</v>
      </c>
      <c r="G784" t="s">
        <v>114</v>
      </c>
      <c r="H784" t="s">
        <v>153</v>
      </c>
      <c r="I784" t="s">
        <v>92</v>
      </c>
      <c r="J784" t="s">
        <v>187</v>
      </c>
      <c r="K784" t="n">
        <v>12.0</v>
      </c>
      <c r="L784" s="30">
        <f si="196" t="shared"/>
        <v>0</v>
      </c>
      <c r="M784" s="6"/>
      <c r="N784" s="35" t="str">
        <f si="197" t="shared"/>
        <v/>
      </c>
      <c r="O784" s="59">
        <f>(IF(ISNUMBER(MATCH(B784,Sheet4!$K$92:$K$101,0)),1,0)+IF(ISNUMBER(MATCH(C784,Sheet4!$K$92:$K$101,0)),1,0)+IF(ISNUMBER(MATCH(D784,Sheet4!$K$92:$K$101,0)),1,0)+IF(ISNUMBER(MATCH(E784,Sheet4!$K$92:$K$101,0)),1,0)+IF(ISNUMBER(MATCH(F784,Sheet4!$K$92:$K$101,0)),1,0)+IF(ISNUMBER(MATCH(G784,Sheet4!$K$92:$K$101,0)),1,0)+IF(ISNUMBER(MATCH(H784,Sheet4!$K$92:$K$101,0)),1,0)+IF(ISNUMBER(MATCH(I784,Sheet4!$K$92:$K$101,0)),1,0)+IF(ISNUMBER(MATCH(J784,Sheet4!$K$92:$K$101,0)),1,0))
-
(IF(ISNUMBER(MATCH(B784,Sheet4!$F$2:$F$11,0)),1,0)+IF(ISNUMBER(MATCH(C784,Sheet4!$F$2:$F$11,0)),1,0)+IF(ISNUMBER(MATCH(D784,Sheet4!$F$2:$F$11,0)),1,0)+IF(ISNUMBER(MATCH(E784,Sheet4!$F$2:$F$11,0)),1,0)+IF(ISNUMBER(MATCH(F784,Sheet4!$F$2:$F$11,0)),1,0)+IF(ISNUMBER(MATCH(G784,Sheet4!$F$2:$F$11,0)),1,0)+IF(ISNUMBER(MATCH(H784,Sheet4!$F$2:$F$11,0)),1,0)+IF(ISNUMBER(MATCH(I784,Sheet4!$F$2:$F$11,0)),1,0)+IF(ISNUMBER(MATCH(J784,Sheet4!$F$2:$F$11,0)),1,0))</f>
        <v>0</v>
      </c>
      <c r="P784" s="40" t="str">
        <f>IFERROR(INDEX(Sheet4!$G:$G,MATCH(Sheet1!B784,Sheet4!$F:$F,0))+INDEX(Sheet4!$G:$G,MATCH(Sheet1!C784,Sheet4!$F:$F,0))+INDEX(Sheet4!$G:$G,MATCH(Sheet1!D784,Sheet4!$F:$F,0))+INDEX(Sheet4!$G:$G,MATCH(Sheet1!E784,Sheet4!$F:$F,0))+INDEX(Sheet4!$G:$G,MATCH(Sheet1!F784,Sheet4!$F:$F,0))+INDEX(Sheet4!$G:$G,MATCH(Sheet1!G784,Sheet4!$F:$F,0))+INDEX(Sheet4!$G:$G,MATCH(Sheet1!H784,Sheet4!$F:$F,0))+INDEX(Sheet4!$G:$G,MATCH(Sheet1!I784,Sheet4!$F:$F,0))+INDEX(Sheet4!$G:$G,MATCH(Sheet1!J784,Sheet4!$F:$F,0)),"")</f>
        <v/>
      </c>
      <c r="AF784">
        <f si="199" t="shared"/>
        <v>0</v>
      </c>
      <c r="AH784">
        <v>761</v>
      </c>
      <c r="AI784" t="str">
        <f si="198" t="shared"/>
        <v>Ben SimmonsDe'Aaron FoxDevin BookerMonte MorrisKelly OubreLuol DengJohn CollinsTrey LylesRudy Gobert</v>
      </c>
      <c r="AJ784">
        <f si="200" t="shared"/>
        <v>0</v>
      </c>
      <c r="AK784">
        <f si="201" t="shared"/>
        <v>0</v>
      </c>
      <c r="AL784">
        <f si="202" t="shared"/>
        <v>0</v>
      </c>
      <c r="AM784">
        <f si="203" t="shared"/>
        <v>0</v>
      </c>
      <c r="AN784">
        <f si="204" t="shared"/>
        <v>0</v>
      </c>
      <c r="AO784">
        <f si="205" t="shared"/>
        <v>0</v>
      </c>
      <c r="AP784">
        <f si="206" t="shared"/>
        <v>0</v>
      </c>
      <c r="AQ784">
        <f si="207" t="shared"/>
        <v>0</v>
      </c>
      <c r="AR784">
        <f si="208" t="shared"/>
        <v>0</v>
      </c>
      <c r="AS784">
        <f si="209" t="shared"/>
        <v>0</v>
      </c>
      <c r="AU784" t="str">
        <f>IFERROR(VLOOKUP(C784,Results!$A$2:$B$240,2,FALSE)+VLOOKUP(D784,Results!$A$2:$B$240,2,FALSE)+VLOOKUP(E784,Results!$A$2:$B$240,2,FALSE)+VLOOKUP(F784,Results!$A$2:$B$240,2,FALSE)+VLOOKUP(G784,Results!$A$2:$B$240,2,FALSE)+VLOOKUP(H784,Results!$A$2:$B$240,2,FALSE)+VLOOKUP(I784,Results!$A$2:$B$240,2,FALSE)+VLOOKUP(J784,Results!$A$2:$B$240,2,FALSE)+VLOOKUP(B784,Results!$A$2:$B$240,2,FALSE)-MIN(VLOOKUP(C784,Results!$A$2:$B$240,2,FALSE),VLOOKUP(D784,Results!$A$2:$B$240,2,FALSE),VLOOKUP(E784,Results!$A$2:$B$240,2,FALSE),VLOOKUP(F784,Results!$A$2:$B$240,2,FALSE),VLOOKUP(G784,Results!$A$2:$B$240,2,FALSE),VLOOKUP(H784,Results!$A$2:$B$240,2,FALSE),VLOOKUP(I784,Results!$A$2:$B$240,2,FALSE),VLOOKUP(J784,Results!$A$2:$B$240,2,FALSE),VLOOKUP(B784,Results!$A$2:$B$240,2,FALSE)),"")</f>
        <v/>
      </c>
    </row>
    <row customHeight="1" ht="18.75" r="785" spans="2:47" x14ac:dyDescent="0.3">
      <c r="B785" t="s">
        <v>166</v>
      </c>
      <c r="C785" t="s">
        <v>171</v>
      </c>
      <c r="D785" t="s">
        <v>89</v>
      </c>
      <c r="E785" t="s">
        <v>146</v>
      </c>
      <c r="F785" t="s">
        <v>150</v>
      </c>
      <c r="G785" t="s">
        <v>178</v>
      </c>
      <c r="H785" t="s">
        <v>92</v>
      </c>
      <c r="I785" t="s">
        <v>93</v>
      </c>
      <c r="J785" t="s">
        <v>186</v>
      </c>
      <c r="K785" t="n">
        <v>12.0</v>
      </c>
      <c r="L785" s="30">
        <f si="196" t="shared"/>
        <v>0</v>
      </c>
      <c r="M785" s="6"/>
      <c r="N785" s="35" t="str">
        <f si="197" t="shared"/>
        <v/>
      </c>
      <c r="O785" s="59">
        <f>(IF(ISNUMBER(MATCH(B785,Sheet4!$K$92:$K$101,0)),1,0)+IF(ISNUMBER(MATCH(C785,Sheet4!$K$92:$K$101,0)),1,0)+IF(ISNUMBER(MATCH(D785,Sheet4!$K$92:$K$101,0)),1,0)+IF(ISNUMBER(MATCH(E785,Sheet4!$K$92:$K$101,0)),1,0)+IF(ISNUMBER(MATCH(F785,Sheet4!$K$92:$K$101,0)),1,0)+IF(ISNUMBER(MATCH(G785,Sheet4!$K$92:$K$101,0)),1,0)+IF(ISNUMBER(MATCH(H785,Sheet4!$K$92:$K$101,0)),1,0)+IF(ISNUMBER(MATCH(I785,Sheet4!$K$92:$K$101,0)),1,0)+IF(ISNUMBER(MATCH(J785,Sheet4!$K$92:$K$101,0)),1,0))
-
(IF(ISNUMBER(MATCH(B785,Sheet4!$F$2:$F$11,0)),1,0)+IF(ISNUMBER(MATCH(C785,Sheet4!$F$2:$F$11,0)),1,0)+IF(ISNUMBER(MATCH(D785,Sheet4!$F$2:$F$11,0)),1,0)+IF(ISNUMBER(MATCH(E785,Sheet4!$F$2:$F$11,0)),1,0)+IF(ISNUMBER(MATCH(F785,Sheet4!$F$2:$F$11,0)),1,0)+IF(ISNUMBER(MATCH(G785,Sheet4!$F$2:$F$11,0)),1,0)+IF(ISNUMBER(MATCH(H785,Sheet4!$F$2:$F$11,0)),1,0)+IF(ISNUMBER(MATCH(I785,Sheet4!$F$2:$F$11,0)),1,0)+IF(ISNUMBER(MATCH(J785,Sheet4!$F$2:$F$11,0)),1,0))</f>
        <v>0</v>
      </c>
      <c r="P785" s="40" t="str">
        <f>IFERROR(INDEX(Sheet4!$G:$G,MATCH(Sheet1!B785,Sheet4!$F:$F,0))+INDEX(Sheet4!$G:$G,MATCH(Sheet1!C785,Sheet4!$F:$F,0))+INDEX(Sheet4!$G:$G,MATCH(Sheet1!D785,Sheet4!$F:$F,0))+INDEX(Sheet4!$G:$G,MATCH(Sheet1!E785,Sheet4!$F:$F,0))+INDEX(Sheet4!$G:$G,MATCH(Sheet1!F785,Sheet4!$F:$F,0))+INDEX(Sheet4!$G:$G,MATCH(Sheet1!G785,Sheet4!$F:$F,0))+INDEX(Sheet4!$G:$G,MATCH(Sheet1!H785,Sheet4!$F:$F,0))+INDEX(Sheet4!$G:$G,MATCH(Sheet1!I785,Sheet4!$F:$F,0))+INDEX(Sheet4!$G:$G,MATCH(Sheet1!J785,Sheet4!$F:$F,0)),"")</f>
        <v/>
      </c>
      <c r="AF785">
        <f si="199" t="shared"/>
        <v>0</v>
      </c>
      <c r="AH785">
        <v>762</v>
      </c>
      <c r="AI785" t="str">
        <f si="198" t="shared"/>
        <v>Ben SimmonsDe'Aaron FoxDevin BookerMalik BeasleyJae CrowderGerald GreenJohn CollinsPaul MillsapRudy Gobert</v>
      </c>
      <c r="AJ785">
        <f si="200" t="shared"/>
        <v>0</v>
      </c>
      <c r="AK785">
        <f si="201" t="shared"/>
        <v>0</v>
      </c>
      <c r="AL785">
        <f si="202" t="shared"/>
        <v>0</v>
      </c>
      <c r="AM785">
        <f si="203" t="shared"/>
        <v>0</v>
      </c>
      <c r="AN785">
        <f si="204" t="shared"/>
        <v>0</v>
      </c>
      <c r="AO785">
        <f si="205" t="shared"/>
        <v>0</v>
      </c>
      <c r="AP785">
        <f si="206" t="shared"/>
        <v>0</v>
      </c>
      <c r="AQ785">
        <f si="207" t="shared"/>
        <v>0</v>
      </c>
      <c r="AR785">
        <f si="208" t="shared"/>
        <v>0</v>
      </c>
      <c r="AS785">
        <f si="209" t="shared"/>
        <v>0</v>
      </c>
      <c r="AU785" t="str">
        <f>IFERROR(VLOOKUP(C785,Results!$A$2:$B$240,2,FALSE)+VLOOKUP(D785,Results!$A$2:$B$240,2,FALSE)+VLOOKUP(E785,Results!$A$2:$B$240,2,FALSE)+VLOOKUP(F785,Results!$A$2:$B$240,2,FALSE)+VLOOKUP(G785,Results!$A$2:$B$240,2,FALSE)+VLOOKUP(H785,Results!$A$2:$B$240,2,FALSE)+VLOOKUP(I785,Results!$A$2:$B$240,2,FALSE)+VLOOKUP(J785,Results!$A$2:$B$240,2,FALSE)+VLOOKUP(B785,Results!$A$2:$B$240,2,FALSE)-MIN(VLOOKUP(C785,Results!$A$2:$B$240,2,FALSE),VLOOKUP(D785,Results!$A$2:$B$240,2,FALSE),VLOOKUP(E785,Results!$A$2:$B$240,2,FALSE),VLOOKUP(F785,Results!$A$2:$B$240,2,FALSE),VLOOKUP(G785,Results!$A$2:$B$240,2,FALSE),VLOOKUP(H785,Results!$A$2:$B$240,2,FALSE),VLOOKUP(I785,Results!$A$2:$B$240,2,FALSE),VLOOKUP(J785,Results!$A$2:$B$240,2,FALSE),VLOOKUP(B785,Results!$A$2:$B$240,2,FALSE)),"")</f>
        <v/>
      </c>
    </row>
    <row customHeight="1" ht="18.75" r="786" spans="2:47" x14ac:dyDescent="0.3">
      <c r="B786" t="s">
        <v>169</v>
      </c>
      <c r="C786" t="s">
        <v>170</v>
      </c>
      <c r="D786" t="s">
        <v>145</v>
      </c>
      <c r="E786" t="s">
        <v>146</v>
      </c>
      <c r="F786" t="s">
        <v>177</v>
      </c>
      <c r="G786" t="s">
        <v>178</v>
      </c>
      <c r="H786" t="s">
        <v>181</v>
      </c>
      <c r="I786" t="s">
        <v>152</v>
      </c>
      <c r="J786" t="s">
        <v>188</v>
      </c>
      <c r="K786" t="n">
        <v>12.0</v>
      </c>
      <c r="L786" s="30">
        <f si="196" t="shared"/>
        <v>0</v>
      </c>
      <c r="M786" s="6"/>
      <c r="N786" s="35" t="str">
        <f si="197" t="shared"/>
        <v/>
      </c>
      <c r="O786" s="59">
        <f>(IF(ISNUMBER(MATCH(B786,Sheet4!$K$92:$K$101,0)),1,0)+IF(ISNUMBER(MATCH(C786,Sheet4!$K$92:$K$101,0)),1,0)+IF(ISNUMBER(MATCH(D786,Sheet4!$K$92:$K$101,0)),1,0)+IF(ISNUMBER(MATCH(E786,Sheet4!$K$92:$K$101,0)),1,0)+IF(ISNUMBER(MATCH(F786,Sheet4!$K$92:$K$101,0)),1,0)+IF(ISNUMBER(MATCH(G786,Sheet4!$K$92:$K$101,0)),1,0)+IF(ISNUMBER(MATCH(H786,Sheet4!$K$92:$K$101,0)),1,0)+IF(ISNUMBER(MATCH(I786,Sheet4!$K$92:$K$101,0)),1,0)+IF(ISNUMBER(MATCH(J786,Sheet4!$K$92:$K$101,0)),1,0))
-
(IF(ISNUMBER(MATCH(B786,Sheet4!$F$2:$F$11,0)),1,0)+IF(ISNUMBER(MATCH(C786,Sheet4!$F$2:$F$11,0)),1,0)+IF(ISNUMBER(MATCH(D786,Sheet4!$F$2:$F$11,0)),1,0)+IF(ISNUMBER(MATCH(E786,Sheet4!$F$2:$F$11,0)),1,0)+IF(ISNUMBER(MATCH(F786,Sheet4!$F$2:$F$11,0)),1,0)+IF(ISNUMBER(MATCH(G786,Sheet4!$F$2:$F$11,0)),1,0)+IF(ISNUMBER(MATCH(H786,Sheet4!$F$2:$F$11,0)),1,0)+IF(ISNUMBER(MATCH(I786,Sheet4!$F$2:$F$11,0)),1,0)+IF(ISNUMBER(MATCH(J786,Sheet4!$F$2:$F$11,0)),1,0))</f>
        <v>0</v>
      </c>
      <c r="P786" s="40" t="str">
        <f>IFERROR(INDEX(Sheet4!$G:$G,MATCH(Sheet1!B786,Sheet4!$F:$F,0))+INDEX(Sheet4!$G:$G,MATCH(Sheet1!C786,Sheet4!$F:$F,0))+INDEX(Sheet4!$G:$G,MATCH(Sheet1!D786,Sheet4!$F:$F,0))+INDEX(Sheet4!$G:$G,MATCH(Sheet1!E786,Sheet4!$F:$F,0))+INDEX(Sheet4!$G:$G,MATCH(Sheet1!F786,Sheet4!$F:$F,0))+INDEX(Sheet4!$G:$G,MATCH(Sheet1!G786,Sheet4!$F:$F,0))+INDEX(Sheet4!$G:$G,MATCH(Sheet1!H786,Sheet4!$F:$F,0))+INDEX(Sheet4!$G:$G,MATCH(Sheet1!I786,Sheet4!$F:$F,0))+INDEX(Sheet4!$G:$G,MATCH(Sheet1!J786,Sheet4!$F:$F,0)),"")</f>
        <v/>
      </c>
      <c r="AF786">
        <f si="199" t="shared"/>
        <v>0</v>
      </c>
      <c r="AH786">
        <v>763</v>
      </c>
      <c r="AI786" t="str">
        <f si="198" t="shared"/>
        <v>Ben SimmonsLandry ShametDonovan MitchellMonte MorrisWill BartonKelly OubreJosh JacksonPaul MillsapRudy Gobert</v>
      </c>
      <c r="AJ786">
        <f si="200" t="shared"/>
        <v>0</v>
      </c>
      <c r="AK786">
        <f si="201" t="shared"/>
        <v>0</v>
      </c>
      <c r="AL786">
        <f si="202" t="shared"/>
        <v>0</v>
      </c>
      <c r="AM786">
        <f si="203" t="shared"/>
        <v>0</v>
      </c>
      <c r="AN786">
        <f si="204" t="shared"/>
        <v>0</v>
      </c>
      <c r="AO786">
        <f si="205" t="shared"/>
        <v>0</v>
      </c>
      <c r="AP786">
        <f si="206" t="shared"/>
        <v>0</v>
      </c>
      <c r="AQ786">
        <f si="207" t="shared"/>
        <v>0</v>
      </c>
      <c r="AR786">
        <f si="208" t="shared"/>
        <v>0</v>
      </c>
      <c r="AS786">
        <f si="209" t="shared"/>
        <v>0</v>
      </c>
      <c r="AU786" t="str">
        <f>IFERROR(VLOOKUP(C786,Results!$A$2:$B$240,2,FALSE)+VLOOKUP(D786,Results!$A$2:$B$240,2,FALSE)+VLOOKUP(E786,Results!$A$2:$B$240,2,FALSE)+VLOOKUP(F786,Results!$A$2:$B$240,2,FALSE)+VLOOKUP(G786,Results!$A$2:$B$240,2,FALSE)+VLOOKUP(H786,Results!$A$2:$B$240,2,FALSE)+VLOOKUP(I786,Results!$A$2:$B$240,2,FALSE)+VLOOKUP(J786,Results!$A$2:$B$240,2,FALSE)+VLOOKUP(B786,Results!$A$2:$B$240,2,FALSE)-MIN(VLOOKUP(C786,Results!$A$2:$B$240,2,FALSE),VLOOKUP(D786,Results!$A$2:$B$240,2,FALSE),VLOOKUP(E786,Results!$A$2:$B$240,2,FALSE),VLOOKUP(F786,Results!$A$2:$B$240,2,FALSE),VLOOKUP(G786,Results!$A$2:$B$240,2,FALSE),VLOOKUP(H786,Results!$A$2:$B$240,2,FALSE),VLOOKUP(I786,Results!$A$2:$B$240,2,FALSE),VLOOKUP(J786,Results!$A$2:$B$240,2,FALSE),VLOOKUP(B786,Results!$A$2:$B$240,2,FALSE)),"")</f>
        <v/>
      </c>
    </row>
    <row customHeight="1" ht="18.75" r="787" spans="2:47" x14ac:dyDescent="0.3">
      <c r="B787" t="s">
        <v>166</v>
      </c>
      <c r="C787" t="s">
        <v>87</v>
      </c>
      <c r="D787" t="s">
        <v>172</v>
      </c>
      <c r="E787" t="s">
        <v>146</v>
      </c>
      <c r="F787" t="s">
        <v>100</v>
      </c>
      <c r="G787" t="s">
        <v>180</v>
      </c>
      <c r="H787" t="s">
        <v>181</v>
      </c>
      <c r="I787" t="s">
        <v>182</v>
      </c>
      <c r="J787" t="s">
        <v>186</v>
      </c>
      <c r="K787" t="n">
        <v>12.0</v>
      </c>
      <c r="L787" s="30">
        <f si="196" t="shared"/>
        <v>0</v>
      </c>
      <c r="M787" s="6"/>
      <c r="N787" s="35" t="str">
        <f si="197" t="shared"/>
        <v/>
      </c>
      <c r="O787" s="59">
        <f>(IF(ISNUMBER(MATCH(B787,Sheet4!$K$92:$K$101,0)),1,0)+IF(ISNUMBER(MATCH(C787,Sheet4!$K$92:$K$101,0)),1,0)+IF(ISNUMBER(MATCH(D787,Sheet4!$K$92:$K$101,0)),1,0)+IF(ISNUMBER(MATCH(E787,Sheet4!$K$92:$K$101,0)),1,0)+IF(ISNUMBER(MATCH(F787,Sheet4!$K$92:$K$101,0)),1,0)+IF(ISNUMBER(MATCH(G787,Sheet4!$K$92:$K$101,0)),1,0)+IF(ISNUMBER(MATCH(H787,Sheet4!$K$92:$K$101,0)),1,0)+IF(ISNUMBER(MATCH(I787,Sheet4!$K$92:$K$101,0)),1,0)+IF(ISNUMBER(MATCH(J787,Sheet4!$K$92:$K$101,0)),1,0))
-
(IF(ISNUMBER(MATCH(B787,Sheet4!$F$2:$F$11,0)),1,0)+IF(ISNUMBER(MATCH(C787,Sheet4!$F$2:$F$11,0)),1,0)+IF(ISNUMBER(MATCH(D787,Sheet4!$F$2:$F$11,0)),1,0)+IF(ISNUMBER(MATCH(E787,Sheet4!$F$2:$F$11,0)),1,0)+IF(ISNUMBER(MATCH(F787,Sheet4!$F$2:$F$11,0)),1,0)+IF(ISNUMBER(MATCH(G787,Sheet4!$F$2:$F$11,0)),1,0)+IF(ISNUMBER(MATCH(H787,Sheet4!$F$2:$F$11,0)),1,0)+IF(ISNUMBER(MATCH(I787,Sheet4!$F$2:$F$11,0)),1,0)+IF(ISNUMBER(MATCH(J787,Sheet4!$F$2:$F$11,0)),1,0))</f>
        <v>0</v>
      </c>
      <c r="P787" s="40" t="str">
        <f>IFERROR(INDEX(Sheet4!$G:$G,MATCH(Sheet1!B787,Sheet4!$F:$F,0))+INDEX(Sheet4!$G:$G,MATCH(Sheet1!C787,Sheet4!$F:$F,0))+INDEX(Sheet4!$G:$G,MATCH(Sheet1!D787,Sheet4!$F:$F,0))+INDEX(Sheet4!$G:$G,MATCH(Sheet1!E787,Sheet4!$F:$F,0))+INDEX(Sheet4!$G:$G,MATCH(Sheet1!F787,Sheet4!$F:$F,0))+INDEX(Sheet4!$G:$G,MATCH(Sheet1!G787,Sheet4!$F:$F,0))+INDEX(Sheet4!$G:$G,MATCH(Sheet1!H787,Sheet4!$F:$F,0))+INDEX(Sheet4!$G:$G,MATCH(Sheet1!I787,Sheet4!$F:$F,0))+INDEX(Sheet4!$G:$G,MATCH(Sheet1!J787,Sheet4!$F:$F,0)),"")</f>
        <v/>
      </c>
      <c r="AF787">
        <f si="199" t="shared"/>
        <v>0</v>
      </c>
      <c r="AH787">
        <v>764</v>
      </c>
      <c r="AI787" t="str">
        <f si="198" t="shared"/>
        <v>De'Aaron FoxIsaiah CanaanDevin BookerJimmy ButlerKelly OubreJoe InglesKenneth FariedP.J. TuckerDeandre Ayton</v>
      </c>
      <c r="AJ787">
        <f si="200" t="shared"/>
        <v>0</v>
      </c>
      <c r="AK787">
        <f si="201" t="shared"/>
        <v>0</v>
      </c>
      <c r="AL787">
        <f si="202" t="shared"/>
        <v>0</v>
      </c>
      <c r="AM787">
        <f si="203" t="shared"/>
        <v>0</v>
      </c>
      <c r="AN787">
        <f si="204" t="shared"/>
        <v>0</v>
      </c>
      <c r="AO787">
        <f si="205" t="shared"/>
        <v>0</v>
      </c>
      <c r="AP787">
        <f si="206" t="shared"/>
        <v>0</v>
      </c>
      <c r="AQ787">
        <f si="207" t="shared"/>
        <v>0</v>
      </c>
      <c r="AR787">
        <f si="208" t="shared"/>
        <v>0</v>
      </c>
      <c r="AS787">
        <f si="209" t="shared"/>
        <v>0</v>
      </c>
      <c r="AU787" t="str">
        <f>IFERROR(VLOOKUP(C787,Results!$A$2:$B$240,2,FALSE)+VLOOKUP(D787,Results!$A$2:$B$240,2,FALSE)+VLOOKUP(E787,Results!$A$2:$B$240,2,FALSE)+VLOOKUP(F787,Results!$A$2:$B$240,2,FALSE)+VLOOKUP(G787,Results!$A$2:$B$240,2,FALSE)+VLOOKUP(H787,Results!$A$2:$B$240,2,FALSE)+VLOOKUP(I787,Results!$A$2:$B$240,2,FALSE)+VLOOKUP(J787,Results!$A$2:$B$240,2,FALSE)+VLOOKUP(B787,Results!$A$2:$B$240,2,FALSE)-MIN(VLOOKUP(C787,Results!$A$2:$B$240,2,FALSE),VLOOKUP(D787,Results!$A$2:$B$240,2,FALSE),VLOOKUP(E787,Results!$A$2:$B$240,2,FALSE),VLOOKUP(F787,Results!$A$2:$B$240,2,FALSE),VLOOKUP(G787,Results!$A$2:$B$240,2,FALSE),VLOOKUP(H787,Results!$A$2:$B$240,2,FALSE),VLOOKUP(I787,Results!$A$2:$B$240,2,FALSE),VLOOKUP(J787,Results!$A$2:$B$240,2,FALSE),VLOOKUP(B787,Results!$A$2:$B$240,2,FALSE)),"")</f>
        <v/>
      </c>
    </row>
    <row customHeight="1" ht="18.75" r="788" spans="2:47" x14ac:dyDescent="0.3">
      <c r="B788" t="s">
        <v>166</v>
      </c>
      <c r="C788" t="s">
        <v>171</v>
      </c>
      <c r="D788" t="s">
        <v>172</v>
      </c>
      <c r="E788" t="s">
        <v>146</v>
      </c>
      <c r="F788" t="s">
        <v>150</v>
      </c>
      <c r="G788" t="s">
        <v>96</v>
      </c>
      <c r="H788" t="s">
        <v>152</v>
      </c>
      <c r="I788" t="s">
        <v>103</v>
      </c>
      <c r="J788" t="s">
        <v>186</v>
      </c>
      <c r="K788" t="n">
        <v>12.0</v>
      </c>
      <c r="L788" s="30">
        <f si="196" t="shared"/>
        <v>0</v>
      </c>
      <c r="M788" s="6"/>
      <c r="N788" s="35" t="str">
        <f si="197" t="shared"/>
        <v/>
      </c>
      <c r="O788" s="59">
        <f>(IF(ISNUMBER(MATCH(B788,Sheet4!$K$92:$K$101,0)),1,0)+IF(ISNUMBER(MATCH(C788,Sheet4!$K$92:$K$101,0)),1,0)+IF(ISNUMBER(MATCH(D788,Sheet4!$K$92:$K$101,0)),1,0)+IF(ISNUMBER(MATCH(E788,Sheet4!$K$92:$K$101,0)),1,0)+IF(ISNUMBER(MATCH(F788,Sheet4!$K$92:$K$101,0)),1,0)+IF(ISNUMBER(MATCH(G788,Sheet4!$K$92:$K$101,0)),1,0)+IF(ISNUMBER(MATCH(H788,Sheet4!$K$92:$K$101,0)),1,0)+IF(ISNUMBER(MATCH(I788,Sheet4!$K$92:$K$101,0)),1,0)+IF(ISNUMBER(MATCH(J788,Sheet4!$K$92:$K$101,0)),1,0))
-
(IF(ISNUMBER(MATCH(B788,Sheet4!$F$2:$F$11,0)),1,0)+IF(ISNUMBER(MATCH(C788,Sheet4!$F$2:$F$11,0)),1,0)+IF(ISNUMBER(MATCH(D788,Sheet4!$F$2:$F$11,0)),1,0)+IF(ISNUMBER(MATCH(E788,Sheet4!$F$2:$F$11,0)),1,0)+IF(ISNUMBER(MATCH(F788,Sheet4!$F$2:$F$11,0)),1,0)+IF(ISNUMBER(MATCH(G788,Sheet4!$F$2:$F$11,0)),1,0)+IF(ISNUMBER(MATCH(H788,Sheet4!$F$2:$F$11,0)),1,0)+IF(ISNUMBER(MATCH(I788,Sheet4!$F$2:$F$11,0)),1,0)+IF(ISNUMBER(MATCH(J788,Sheet4!$F$2:$F$11,0)),1,0))</f>
        <v>0</v>
      </c>
      <c r="P788" s="40" t="str">
        <f>IFERROR(INDEX(Sheet4!$G:$G,MATCH(Sheet1!B788,Sheet4!$F:$F,0))+INDEX(Sheet4!$G:$G,MATCH(Sheet1!C788,Sheet4!$F:$F,0))+INDEX(Sheet4!$G:$G,MATCH(Sheet1!D788,Sheet4!$F:$F,0))+INDEX(Sheet4!$G:$G,MATCH(Sheet1!E788,Sheet4!$F:$F,0))+INDEX(Sheet4!$G:$G,MATCH(Sheet1!F788,Sheet4!$F:$F,0))+INDEX(Sheet4!$G:$G,MATCH(Sheet1!G788,Sheet4!$F:$F,0))+INDEX(Sheet4!$G:$G,MATCH(Sheet1!H788,Sheet4!$F:$F,0))+INDEX(Sheet4!$G:$G,MATCH(Sheet1!I788,Sheet4!$F:$F,0))+INDEX(Sheet4!$G:$G,MATCH(Sheet1!J788,Sheet4!$F:$F,0)),"")</f>
        <v/>
      </c>
      <c r="AF788">
        <f si="199" t="shared"/>
        <v>0</v>
      </c>
      <c r="AH788">
        <v>765</v>
      </c>
      <c r="AI788" t="str">
        <f si="198" t="shared"/>
        <v>Ben SimmonsLandry ShametDonovan MitchellMonte MorrisMikal BridgesCorey BrewerKenneth FariedJohn CollinsRudy Gobert</v>
      </c>
      <c r="AJ788">
        <f si="200" t="shared"/>
        <v>0</v>
      </c>
      <c r="AK788">
        <f si="201" t="shared"/>
        <v>0</v>
      </c>
      <c r="AL788">
        <f si="202" t="shared"/>
        <v>0</v>
      </c>
      <c r="AM788">
        <f si="203" t="shared"/>
        <v>0</v>
      </c>
      <c r="AN788">
        <f si="204" t="shared"/>
        <v>0</v>
      </c>
      <c r="AO788">
        <f si="205" t="shared"/>
        <v>0</v>
      </c>
      <c r="AP788">
        <f si="206" t="shared"/>
        <v>0</v>
      </c>
      <c r="AQ788">
        <f si="207" t="shared"/>
        <v>0</v>
      </c>
      <c r="AR788">
        <f si="208" t="shared"/>
        <v>0</v>
      </c>
      <c r="AS788">
        <f si="209" t="shared"/>
        <v>0</v>
      </c>
      <c r="AU788" t="str">
        <f>IFERROR(VLOOKUP(C788,Results!$A$2:$B$240,2,FALSE)+VLOOKUP(D788,Results!$A$2:$B$240,2,FALSE)+VLOOKUP(E788,Results!$A$2:$B$240,2,FALSE)+VLOOKUP(F788,Results!$A$2:$B$240,2,FALSE)+VLOOKUP(G788,Results!$A$2:$B$240,2,FALSE)+VLOOKUP(H788,Results!$A$2:$B$240,2,FALSE)+VLOOKUP(I788,Results!$A$2:$B$240,2,FALSE)+VLOOKUP(J788,Results!$A$2:$B$240,2,FALSE)+VLOOKUP(B788,Results!$A$2:$B$240,2,FALSE)-MIN(VLOOKUP(C788,Results!$A$2:$B$240,2,FALSE),VLOOKUP(D788,Results!$A$2:$B$240,2,FALSE),VLOOKUP(E788,Results!$A$2:$B$240,2,FALSE),VLOOKUP(F788,Results!$A$2:$B$240,2,FALSE),VLOOKUP(G788,Results!$A$2:$B$240,2,FALSE),VLOOKUP(H788,Results!$A$2:$B$240,2,FALSE),VLOOKUP(I788,Results!$A$2:$B$240,2,FALSE),VLOOKUP(J788,Results!$A$2:$B$240,2,FALSE),VLOOKUP(B788,Results!$A$2:$B$240,2,FALSE)),"")</f>
        <v/>
      </c>
    </row>
    <row r="789" spans="2:47" x14ac:dyDescent="0.3">
      <c r="B789" t="s">
        <v>166</v>
      </c>
      <c r="C789" t="s">
        <v>170</v>
      </c>
      <c r="D789" t="s">
        <v>145</v>
      </c>
      <c r="E789" t="s">
        <v>146</v>
      </c>
      <c r="F789" t="s">
        <v>150</v>
      </c>
      <c r="G789" t="s">
        <v>90</v>
      </c>
      <c r="H789" t="s">
        <v>181</v>
      </c>
      <c r="I789" t="s">
        <v>152</v>
      </c>
      <c r="J789" t="s">
        <v>110</v>
      </c>
      <c r="K789" t="n">
        <v>12.0</v>
      </c>
      <c r="L789" s="30">
        <f si="196" t="shared"/>
        <v>0</v>
      </c>
      <c r="M789" s="6"/>
      <c r="N789" s="35" t="str">
        <f si="197" t="shared"/>
        <v/>
      </c>
      <c r="O789" s="59">
        <f>(IF(ISNUMBER(MATCH(B789,Sheet4!$K$92:$K$101,0)),1,0)+IF(ISNUMBER(MATCH(C789,Sheet4!$K$92:$K$101,0)),1,0)+IF(ISNUMBER(MATCH(D789,Sheet4!$K$92:$K$101,0)),1,0)+IF(ISNUMBER(MATCH(E789,Sheet4!$K$92:$K$101,0)),1,0)+IF(ISNUMBER(MATCH(F789,Sheet4!$K$92:$K$101,0)),1,0)+IF(ISNUMBER(MATCH(G789,Sheet4!$K$92:$K$101,0)),1,0)+IF(ISNUMBER(MATCH(H789,Sheet4!$K$92:$K$101,0)),1,0)+IF(ISNUMBER(MATCH(I789,Sheet4!$K$92:$K$101,0)),1,0)+IF(ISNUMBER(MATCH(J789,Sheet4!$K$92:$K$101,0)),1,0))
-
(IF(ISNUMBER(MATCH(B789,Sheet4!$F$2:$F$11,0)),1,0)+IF(ISNUMBER(MATCH(C789,Sheet4!$F$2:$F$11,0)),1,0)+IF(ISNUMBER(MATCH(D789,Sheet4!$F$2:$F$11,0)),1,0)+IF(ISNUMBER(MATCH(E789,Sheet4!$F$2:$F$11,0)),1,0)+IF(ISNUMBER(MATCH(F789,Sheet4!$F$2:$F$11,0)),1,0)+IF(ISNUMBER(MATCH(G789,Sheet4!$F$2:$F$11,0)),1,0)+IF(ISNUMBER(MATCH(H789,Sheet4!$F$2:$F$11,0)),1,0)+IF(ISNUMBER(MATCH(I789,Sheet4!$F$2:$F$11,0)),1,0)+IF(ISNUMBER(MATCH(J789,Sheet4!$F$2:$F$11,0)),1,0))</f>
        <v>0</v>
      </c>
      <c r="P789" s="40" t="str">
        <f>IFERROR(INDEX(Sheet4!$G:$G,MATCH(Sheet1!B789,Sheet4!$F:$F,0))+INDEX(Sheet4!$G:$G,MATCH(Sheet1!C789,Sheet4!$F:$F,0))+INDEX(Sheet4!$G:$G,MATCH(Sheet1!D789,Sheet4!$F:$F,0))+INDEX(Sheet4!$G:$G,MATCH(Sheet1!E789,Sheet4!$F:$F,0))+INDEX(Sheet4!$G:$G,MATCH(Sheet1!F789,Sheet4!$F:$F,0))+INDEX(Sheet4!$G:$G,MATCH(Sheet1!G789,Sheet4!$F:$F,0))+INDEX(Sheet4!$G:$G,MATCH(Sheet1!H789,Sheet4!$F:$F,0))+INDEX(Sheet4!$G:$G,MATCH(Sheet1!I789,Sheet4!$F:$F,0))+INDEX(Sheet4!$G:$G,MATCH(Sheet1!J789,Sheet4!$F:$F,0)),"")</f>
        <v/>
      </c>
      <c r="AF789">
        <f si="199" t="shared"/>
        <v>0</v>
      </c>
      <c r="AH789">
        <v>766</v>
      </c>
      <c r="AI789" t="str">
        <f si="198" t="shared"/>
        <v>De'Aaron FoxLandry ShametJames HardenMonte MorrisTaurean PrinceCorey BrewerJohn CollinsJosh JacksonRudy Gobert</v>
      </c>
      <c r="AJ789">
        <f si="200" t="shared"/>
        <v>0</v>
      </c>
      <c r="AK789">
        <f si="201" t="shared"/>
        <v>0</v>
      </c>
      <c r="AL789">
        <f si="202" t="shared"/>
        <v>0</v>
      </c>
      <c r="AM789">
        <f si="203" t="shared"/>
        <v>0</v>
      </c>
      <c r="AN789">
        <f si="204" t="shared"/>
        <v>0</v>
      </c>
      <c r="AO789">
        <f si="205" t="shared"/>
        <v>0</v>
      </c>
      <c r="AP789">
        <f si="206" t="shared"/>
        <v>0</v>
      </c>
      <c r="AQ789">
        <f si="207" t="shared"/>
        <v>0</v>
      </c>
      <c r="AR789">
        <f si="208" t="shared"/>
        <v>0</v>
      </c>
      <c r="AS789">
        <f si="209" t="shared"/>
        <v>0</v>
      </c>
      <c r="AU789" t="str">
        <f>IFERROR(VLOOKUP(C789,Results!$A$2:$B$240,2,FALSE)+VLOOKUP(D789,Results!$A$2:$B$240,2,FALSE)+VLOOKUP(E789,Results!$A$2:$B$240,2,FALSE)+VLOOKUP(F789,Results!$A$2:$B$240,2,FALSE)+VLOOKUP(G789,Results!$A$2:$B$240,2,FALSE)+VLOOKUP(H789,Results!$A$2:$B$240,2,FALSE)+VLOOKUP(I789,Results!$A$2:$B$240,2,FALSE)+VLOOKUP(J789,Results!$A$2:$B$240,2,FALSE)+VLOOKUP(B789,Results!$A$2:$B$240,2,FALSE)-MIN(VLOOKUP(C789,Results!$A$2:$B$240,2,FALSE),VLOOKUP(D789,Results!$A$2:$B$240,2,FALSE),VLOOKUP(E789,Results!$A$2:$B$240,2,FALSE),VLOOKUP(F789,Results!$A$2:$B$240,2,FALSE),VLOOKUP(G789,Results!$A$2:$B$240,2,FALSE),VLOOKUP(H789,Results!$A$2:$B$240,2,FALSE),VLOOKUP(I789,Results!$A$2:$B$240,2,FALSE),VLOOKUP(J789,Results!$A$2:$B$240,2,FALSE),VLOOKUP(B789,Results!$A$2:$B$240,2,FALSE)),"")</f>
        <v/>
      </c>
    </row>
    <row customHeight="1" ht="18.75" r="790" spans="2:47" x14ac:dyDescent="0.3">
      <c r="B790" t="s">
        <v>95</v>
      </c>
      <c r="C790" t="s">
        <v>171</v>
      </c>
      <c r="D790" t="s">
        <v>172</v>
      </c>
      <c r="E790" t="s">
        <v>146</v>
      </c>
      <c r="F790" t="s">
        <v>177</v>
      </c>
      <c r="G790" t="s">
        <v>178</v>
      </c>
      <c r="H790" t="s">
        <v>92</v>
      </c>
      <c r="I790" t="s">
        <v>152</v>
      </c>
      <c r="J790" t="s">
        <v>188</v>
      </c>
      <c r="K790" t="n">
        <v>12.0</v>
      </c>
      <c r="L790" s="30">
        <f si="196" t="shared"/>
        <v>0</v>
      </c>
      <c r="M790" s="6"/>
      <c r="N790" s="35" t="str">
        <f si="197" t="shared"/>
        <v/>
      </c>
      <c r="O790" s="59">
        <f>(IF(ISNUMBER(MATCH(B790,Sheet4!$K$92:$K$101,0)),1,0)+IF(ISNUMBER(MATCH(C790,Sheet4!$K$92:$K$101,0)),1,0)+IF(ISNUMBER(MATCH(D790,Sheet4!$K$92:$K$101,0)),1,0)+IF(ISNUMBER(MATCH(E790,Sheet4!$K$92:$K$101,0)),1,0)+IF(ISNUMBER(MATCH(F790,Sheet4!$K$92:$K$101,0)),1,0)+IF(ISNUMBER(MATCH(G790,Sheet4!$K$92:$K$101,0)),1,0)+IF(ISNUMBER(MATCH(H790,Sheet4!$K$92:$K$101,0)),1,0)+IF(ISNUMBER(MATCH(I790,Sheet4!$K$92:$K$101,0)),1,0)+IF(ISNUMBER(MATCH(J790,Sheet4!$K$92:$K$101,0)),1,0))
-
(IF(ISNUMBER(MATCH(B790,Sheet4!$F$2:$F$11,0)),1,0)+IF(ISNUMBER(MATCH(C790,Sheet4!$F$2:$F$11,0)),1,0)+IF(ISNUMBER(MATCH(D790,Sheet4!$F$2:$F$11,0)),1,0)+IF(ISNUMBER(MATCH(E790,Sheet4!$F$2:$F$11,0)),1,0)+IF(ISNUMBER(MATCH(F790,Sheet4!$F$2:$F$11,0)),1,0)+IF(ISNUMBER(MATCH(G790,Sheet4!$F$2:$F$11,0)),1,0)+IF(ISNUMBER(MATCH(H790,Sheet4!$F$2:$F$11,0)),1,0)+IF(ISNUMBER(MATCH(I790,Sheet4!$F$2:$F$11,0)),1,0)+IF(ISNUMBER(MATCH(J790,Sheet4!$F$2:$F$11,0)),1,0))</f>
        <v>0</v>
      </c>
      <c r="P790" s="40" t="str">
        <f>IFERROR(INDEX(Sheet4!$G:$G,MATCH(Sheet1!B790,Sheet4!$F:$F,0))+INDEX(Sheet4!$G:$G,MATCH(Sheet1!C790,Sheet4!$F:$F,0))+INDEX(Sheet4!$G:$G,MATCH(Sheet1!D790,Sheet4!$F:$F,0))+INDEX(Sheet4!$G:$G,MATCH(Sheet1!E790,Sheet4!$F:$F,0))+INDEX(Sheet4!$G:$G,MATCH(Sheet1!F790,Sheet4!$F:$F,0))+INDEX(Sheet4!$G:$G,MATCH(Sheet1!G790,Sheet4!$F:$F,0))+INDEX(Sheet4!$G:$G,MATCH(Sheet1!H790,Sheet4!$F:$F,0))+INDEX(Sheet4!$G:$G,MATCH(Sheet1!I790,Sheet4!$F:$F,0))+INDEX(Sheet4!$G:$G,MATCH(Sheet1!J790,Sheet4!$F:$F,0)),"")</f>
        <v/>
      </c>
      <c r="AF790">
        <f si="199" t="shared"/>
        <v>0</v>
      </c>
      <c r="AH790">
        <v>767</v>
      </c>
      <c r="AI790" t="str">
        <f si="198" t="shared"/>
        <v>Ben SimmonsElie OkoboJames HardenMonte MorrisKelly OubreLuol DengJosh JacksonPaul MillsapDeandre Ayton</v>
      </c>
      <c r="AJ790">
        <f si="200" t="shared"/>
        <v>0</v>
      </c>
      <c r="AK790">
        <f si="201" t="shared"/>
        <v>0</v>
      </c>
      <c r="AL790">
        <f si="202" t="shared"/>
        <v>0</v>
      </c>
      <c r="AM790">
        <f si="203" t="shared"/>
        <v>0</v>
      </c>
      <c r="AN790">
        <f si="204" t="shared"/>
        <v>0</v>
      </c>
      <c r="AO790">
        <f si="205" t="shared"/>
        <v>0</v>
      </c>
      <c r="AP790">
        <f si="206" t="shared"/>
        <v>0</v>
      </c>
      <c r="AQ790">
        <f si="207" t="shared"/>
        <v>0</v>
      </c>
      <c r="AR790">
        <f si="208" t="shared"/>
        <v>0</v>
      </c>
      <c r="AS790">
        <f si="209" t="shared"/>
        <v>0</v>
      </c>
      <c r="AU790" t="str">
        <f>IFERROR(VLOOKUP(C790,Results!$A$2:$B$240,2,FALSE)+VLOOKUP(D790,Results!$A$2:$B$240,2,FALSE)+VLOOKUP(E790,Results!$A$2:$B$240,2,FALSE)+VLOOKUP(F790,Results!$A$2:$B$240,2,FALSE)+VLOOKUP(G790,Results!$A$2:$B$240,2,FALSE)+VLOOKUP(H790,Results!$A$2:$B$240,2,FALSE)+VLOOKUP(I790,Results!$A$2:$B$240,2,FALSE)+VLOOKUP(J790,Results!$A$2:$B$240,2,FALSE)+VLOOKUP(B790,Results!$A$2:$B$240,2,FALSE)-MIN(VLOOKUP(C790,Results!$A$2:$B$240,2,FALSE),VLOOKUP(D790,Results!$A$2:$B$240,2,FALSE),VLOOKUP(E790,Results!$A$2:$B$240,2,FALSE),VLOOKUP(F790,Results!$A$2:$B$240,2,FALSE),VLOOKUP(G790,Results!$A$2:$B$240,2,FALSE),VLOOKUP(H790,Results!$A$2:$B$240,2,FALSE),VLOOKUP(I790,Results!$A$2:$B$240,2,FALSE),VLOOKUP(J790,Results!$A$2:$B$240,2,FALSE),VLOOKUP(B790,Results!$A$2:$B$240,2,FALSE)),"")</f>
        <v/>
      </c>
    </row>
    <row customHeight="1" ht="18.75" r="791" spans="2:47" x14ac:dyDescent="0.3">
      <c r="B791" t="s">
        <v>166</v>
      </c>
      <c r="C791" t="s">
        <v>108</v>
      </c>
      <c r="D791" t="s">
        <v>172</v>
      </c>
      <c r="E791" t="s">
        <v>174</v>
      </c>
      <c r="F791" t="s">
        <v>150</v>
      </c>
      <c r="G791" t="s">
        <v>177</v>
      </c>
      <c r="H791" t="s">
        <v>152</v>
      </c>
      <c r="I791" t="s">
        <v>155</v>
      </c>
      <c r="J791" t="s">
        <v>187</v>
      </c>
      <c r="K791" t="n">
        <v>12.0</v>
      </c>
      <c r="L791" s="30">
        <f si="196" t="shared"/>
        <v>0</v>
      </c>
      <c r="M791" s="6"/>
      <c r="N791" s="35" t="str">
        <f si="197" t="shared"/>
        <v/>
      </c>
      <c r="O791" s="59">
        <f>(IF(ISNUMBER(MATCH(B791,Sheet4!$K$92:$K$101,0)),1,0)+IF(ISNUMBER(MATCH(C791,Sheet4!$K$92:$K$101,0)),1,0)+IF(ISNUMBER(MATCH(D791,Sheet4!$K$92:$K$101,0)),1,0)+IF(ISNUMBER(MATCH(E791,Sheet4!$K$92:$K$101,0)),1,0)+IF(ISNUMBER(MATCH(F791,Sheet4!$K$92:$K$101,0)),1,0)+IF(ISNUMBER(MATCH(G791,Sheet4!$K$92:$K$101,0)),1,0)+IF(ISNUMBER(MATCH(H791,Sheet4!$K$92:$K$101,0)),1,0)+IF(ISNUMBER(MATCH(I791,Sheet4!$K$92:$K$101,0)),1,0)+IF(ISNUMBER(MATCH(J791,Sheet4!$K$92:$K$101,0)),1,0))
-
(IF(ISNUMBER(MATCH(B791,Sheet4!$F$2:$F$11,0)),1,0)+IF(ISNUMBER(MATCH(C791,Sheet4!$F$2:$F$11,0)),1,0)+IF(ISNUMBER(MATCH(D791,Sheet4!$F$2:$F$11,0)),1,0)+IF(ISNUMBER(MATCH(E791,Sheet4!$F$2:$F$11,0)),1,0)+IF(ISNUMBER(MATCH(F791,Sheet4!$F$2:$F$11,0)),1,0)+IF(ISNUMBER(MATCH(G791,Sheet4!$F$2:$F$11,0)),1,0)+IF(ISNUMBER(MATCH(H791,Sheet4!$F$2:$F$11,0)),1,0)+IF(ISNUMBER(MATCH(I791,Sheet4!$F$2:$F$11,0)),1,0)+IF(ISNUMBER(MATCH(J791,Sheet4!$F$2:$F$11,0)),1,0))</f>
        <v>0</v>
      </c>
      <c r="P791" s="40" t="str">
        <f>IFERROR(INDEX(Sheet4!$G:$G,MATCH(Sheet1!B791,Sheet4!$F:$F,0))+INDEX(Sheet4!$G:$G,MATCH(Sheet1!C791,Sheet4!$F:$F,0))+INDEX(Sheet4!$G:$G,MATCH(Sheet1!D791,Sheet4!$F:$F,0))+INDEX(Sheet4!$G:$G,MATCH(Sheet1!E791,Sheet4!$F:$F,0))+INDEX(Sheet4!$G:$G,MATCH(Sheet1!F791,Sheet4!$F:$F,0))+INDEX(Sheet4!$G:$G,MATCH(Sheet1!G791,Sheet4!$F:$F,0))+INDEX(Sheet4!$G:$G,MATCH(Sheet1!H791,Sheet4!$F:$F,0))+INDEX(Sheet4!$G:$G,MATCH(Sheet1!I791,Sheet4!$F:$F,0))+INDEX(Sheet4!$G:$G,MATCH(Sheet1!J791,Sheet4!$F:$F,0)),"")</f>
        <v/>
      </c>
      <c r="AF791">
        <f si="199" t="shared"/>
        <v>0</v>
      </c>
      <c r="AH791">
        <v>768</v>
      </c>
      <c r="AI791" t="str">
        <f si="198" t="shared"/>
        <v>De'Aaron FoxRicky RubioDevin BookerJimmy ButlerKelly OubreLuol DengMarvin BagleyJosh JacksonDeandre Ayton</v>
      </c>
      <c r="AJ791">
        <f si="200" t="shared"/>
        <v>0</v>
      </c>
      <c r="AK791">
        <f si="201" t="shared"/>
        <v>0</v>
      </c>
      <c r="AL791">
        <f si="202" t="shared"/>
        <v>0</v>
      </c>
      <c r="AM791">
        <f si="203" t="shared"/>
        <v>0</v>
      </c>
      <c r="AN791">
        <f si="204" t="shared"/>
        <v>0</v>
      </c>
      <c r="AO791">
        <f si="205" t="shared"/>
        <v>0</v>
      </c>
      <c r="AP791">
        <f si="206" t="shared"/>
        <v>0</v>
      </c>
      <c r="AQ791">
        <f si="207" t="shared"/>
        <v>0</v>
      </c>
      <c r="AR791">
        <f si="208" t="shared"/>
        <v>0</v>
      </c>
      <c r="AS791">
        <f si="209" t="shared"/>
        <v>0</v>
      </c>
      <c r="AU791" t="str">
        <f>IFERROR(VLOOKUP(C791,Results!$A$2:$B$240,2,FALSE)+VLOOKUP(D791,Results!$A$2:$B$240,2,FALSE)+VLOOKUP(E791,Results!$A$2:$B$240,2,FALSE)+VLOOKUP(F791,Results!$A$2:$B$240,2,FALSE)+VLOOKUP(G791,Results!$A$2:$B$240,2,FALSE)+VLOOKUP(H791,Results!$A$2:$B$240,2,FALSE)+VLOOKUP(I791,Results!$A$2:$B$240,2,FALSE)+VLOOKUP(J791,Results!$A$2:$B$240,2,FALSE)+VLOOKUP(B791,Results!$A$2:$B$240,2,FALSE)-MIN(VLOOKUP(C791,Results!$A$2:$B$240,2,FALSE),VLOOKUP(D791,Results!$A$2:$B$240,2,FALSE),VLOOKUP(E791,Results!$A$2:$B$240,2,FALSE),VLOOKUP(F791,Results!$A$2:$B$240,2,FALSE),VLOOKUP(G791,Results!$A$2:$B$240,2,FALSE),VLOOKUP(H791,Results!$A$2:$B$240,2,FALSE),VLOOKUP(I791,Results!$A$2:$B$240,2,FALSE),VLOOKUP(J791,Results!$A$2:$B$240,2,FALSE),VLOOKUP(B791,Results!$A$2:$B$240,2,FALSE)),"")</f>
        <v/>
      </c>
    </row>
    <row customHeight="1" ht="18.75" r="792" spans="2:47" x14ac:dyDescent="0.3">
      <c r="B792" t="s">
        <v>166</v>
      </c>
      <c r="C792" t="s">
        <v>170</v>
      </c>
      <c r="D792" t="s">
        <v>173</v>
      </c>
      <c r="E792" t="s">
        <v>147</v>
      </c>
      <c r="F792" t="s">
        <v>177</v>
      </c>
      <c r="G792" t="s">
        <v>179</v>
      </c>
      <c r="H792" t="s">
        <v>153</v>
      </c>
      <c r="I792" t="s">
        <v>181</v>
      </c>
      <c r="J792" t="s">
        <v>98</v>
      </c>
      <c r="K792" t="n">
        <v>12.0</v>
      </c>
      <c r="L792" s="30">
        <f ref="L792:L855" si="210" t="shared">AS792</f>
        <v>0</v>
      </c>
      <c r="M792" s="6"/>
      <c r="N792" s="35" t="str">
        <f ref="N792:N855" si="211" t="shared">AU792</f>
        <v/>
      </c>
      <c r="O792" s="59">
        <f>(IF(ISNUMBER(MATCH(B792,Sheet4!$K$92:$K$101,0)),1,0)+IF(ISNUMBER(MATCH(C792,Sheet4!$K$92:$K$101,0)),1,0)+IF(ISNUMBER(MATCH(D792,Sheet4!$K$92:$K$101,0)),1,0)+IF(ISNUMBER(MATCH(E792,Sheet4!$K$92:$K$101,0)),1,0)+IF(ISNUMBER(MATCH(F792,Sheet4!$K$92:$K$101,0)),1,0)+IF(ISNUMBER(MATCH(G792,Sheet4!$K$92:$K$101,0)),1,0)+IF(ISNUMBER(MATCH(H792,Sheet4!$K$92:$K$101,0)),1,0)+IF(ISNUMBER(MATCH(I792,Sheet4!$K$92:$K$101,0)),1,0)+IF(ISNUMBER(MATCH(J792,Sheet4!$K$92:$K$101,0)),1,0))
-
(IF(ISNUMBER(MATCH(B792,Sheet4!$F$2:$F$11,0)),1,0)+IF(ISNUMBER(MATCH(C792,Sheet4!$F$2:$F$11,0)),1,0)+IF(ISNUMBER(MATCH(D792,Sheet4!$F$2:$F$11,0)),1,0)+IF(ISNUMBER(MATCH(E792,Sheet4!$F$2:$F$11,0)),1,0)+IF(ISNUMBER(MATCH(F792,Sheet4!$F$2:$F$11,0)),1,0)+IF(ISNUMBER(MATCH(G792,Sheet4!$F$2:$F$11,0)),1,0)+IF(ISNUMBER(MATCH(H792,Sheet4!$F$2:$F$11,0)),1,0)+IF(ISNUMBER(MATCH(I792,Sheet4!$F$2:$F$11,0)),1,0)+IF(ISNUMBER(MATCH(J792,Sheet4!$F$2:$F$11,0)),1,0))</f>
        <v>0</v>
      </c>
      <c r="P792" s="40" t="str">
        <f>IFERROR(INDEX(Sheet4!$G:$G,MATCH(Sheet1!B792,Sheet4!$F:$F,0))+INDEX(Sheet4!$G:$G,MATCH(Sheet1!C792,Sheet4!$F:$F,0))+INDEX(Sheet4!$G:$G,MATCH(Sheet1!D792,Sheet4!$F:$F,0))+INDEX(Sheet4!$G:$G,MATCH(Sheet1!E792,Sheet4!$F:$F,0))+INDEX(Sheet4!$G:$G,MATCH(Sheet1!F792,Sheet4!$F:$F,0))+INDEX(Sheet4!$G:$G,MATCH(Sheet1!G792,Sheet4!$F:$F,0))+INDEX(Sheet4!$G:$G,MATCH(Sheet1!H792,Sheet4!$F:$F,0))+INDEX(Sheet4!$G:$G,MATCH(Sheet1!I792,Sheet4!$F:$F,0))+INDEX(Sheet4!$G:$G,MATCH(Sheet1!J792,Sheet4!$F:$F,0)),"")</f>
        <v/>
      </c>
      <c r="AF792">
        <f si="199" t="shared"/>
        <v>0</v>
      </c>
      <c r="AH792">
        <v>769</v>
      </c>
      <c r="AI792" t="str">
        <f ref="AI792:AI855" si="212" t="shared">CONCATENATE(B792,C792,D792,E792,F792,G792,H792,I792,J792)</f>
        <v>Ben SimmonsDe'Aaron FoxJimmy ButlerMonte MorrisKelly OubreMikal BridgesPaul MillsapDario SaricRudy Gobert</v>
      </c>
      <c r="AJ792">
        <f si="200" t="shared"/>
        <v>0</v>
      </c>
      <c r="AK792">
        <f si="201" t="shared"/>
        <v>0</v>
      </c>
      <c r="AL792">
        <f si="202" t="shared"/>
        <v>0</v>
      </c>
      <c r="AM792">
        <f si="203" t="shared"/>
        <v>0</v>
      </c>
      <c r="AN792">
        <f si="204" t="shared"/>
        <v>0</v>
      </c>
      <c r="AO792">
        <f si="205" t="shared"/>
        <v>0</v>
      </c>
      <c r="AP792">
        <f si="206" t="shared"/>
        <v>0</v>
      </c>
      <c r="AQ792">
        <f si="207" t="shared"/>
        <v>0</v>
      </c>
      <c r="AR792">
        <f si="208" t="shared"/>
        <v>0</v>
      </c>
      <c r="AS792">
        <f si="209" t="shared"/>
        <v>0</v>
      </c>
      <c r="AU792" t="str">
        <f>IFERROR(VLOOKUP(C792,Results!$A$2:$B$240,2,FALSE)+VLOOKUP(D792,Results!$A$2:$B$240,2,FALSE)+VLOOKUP(E792,Results!$A$2:$B$240,2,FALSE)+VLOOKUP(F792,Results!$A$2:$B$240,2,FALSE)+VLOOKUP(G792,Results!$A$2:$B$240,2,FALSE)+VLOOKUP(H792,Results!$A$2:$B$240,2,FALSE)+VLOOKUP(I792,Results!$A$2:$B$240,2,FALSE)+VLOOKUP(J792,Results!$A$2:$B$240,2,FALSE)+VLOOKUP(B792,Results!$A$2:$B$240,2,FALSE)-MIN(VLOOKUP(C792,Results!$A$2:$B$240,2,FALSE),VLOOKUP(D792,Results!$A$2:$B$240,2,FALSE),VLOOKUP(E792,Results!$A$2:$B$240,2,FALSE),VLOOKUP(F792,Results!$A$2:$B$240,2,FALSE),VLOOKUP(G792,Results!$A$2:$B$240,2,FALSE),VLOOKUP(H792,Results!$A$2:$B$240,2,FALSE),VLOOKUP(I792,Results!$A$2:$B$240,2,FALSE),VLOOKUP(J792,Results!$A$2:$B$240,2,FALSE),VLOOKUP(B792,Results!$A$2:$B$240,2,FALSE)),"")</f>
        <v/>
      </c>
    </row>
    <row customHeight="1" ht="18.75" r="793" spans="2:47" x14ac:dyDescent="0.3">
      <c r="B793" t="s">
        <v>166</v>
      </c>
      <c r="C793" t="s">
        <v>171</v>
      </c>
      <c r="D793" t="s">
        <v>173</v>
      </c>
      <c r="E793" t="s">
        <v>146</v>
      </c>
      <c r="F793" t="s">
        <v>177</v>
      </c>
      <c r="G793" t="s">
        <v>96</v>
      </c>
      <c r="H793" t="s">
        <v>92</v>
      </c>
      <c r="I793" t="s">
        <v>103</v>
      </c>
      <c r="J793" t="s">
        <v>98</v>
      </c>
      <c r="K793" t="n">
        <v>12.0</v>
      </c>
      <c r="L793" s="30">
        <f si="210" t="shared"/>
        <v>0</v>
      </c>
      <c r="M793" s="6"/>
      <c r="N793" s="35" t="str">
        <f si="211" t="shared"/>
        <v/>
      </c>
      <c r="O793" s="59">
        <f>(IF(ISNUMBER(MATCH(B793,Sheet4!$K$92:$K$101,0)),1,0)+IF(ISNUMBER(MATCH(C793,Sheet4!$K$92:$K$101,0)),1,0)+IF(ISNUMBER(MATCH(D793,Sheet4!$K$92:$K$101,0)),1,0)+IF(ISNUMBER(MATCH(E793,Sheet4!$K$92:$K$101,0)),1,0)+IF(ISNUMBER(MATCH(F793,Sheet4!$K$92:$K$101,0)),1,0)+IF(ISNUMBER(MATCH(G793,Sheet4!$K$92:$K$101,0)),1,0)+IF(ISNUMBER(MATCH(H793,Sheet4!$K$92:$K$101,0)),1,0)+IF(ISNUMBER(MATCH(I793,Sheet4!$K$92:$K$101,0)),1,0)+IF(ISNUMBER(MATCH(J793,Sheet4!$K$92:$K$101,0)),1,0))
-
(IF(ISNUMBER(MATCH(B793,Sheet4!$F$2:$F$11,0)),1,0)+IF(ISNUMBER(MATCH(C793,Sheet4!$F$2:$F$11,0)),1,0)+IF(ISNUMBER(MATCH(D793,Sheet4!$F$2:$F$11,0)),1,0)+IF(ISNUMBER(MATCH(E793,Sheet4!$F$2:$F$11,0)),1,0)+IF(ISNUMBER(MATCH(F793,Sheet4!$F$2:$F$11,0)),1,0)+IF(ISNUMBER(MATCH(G793,Sheet4!$F$2:$F$11,0)),1,0)+IF(ISNUMBER(MATCH(H793,Sheet4!$F$2:$F$11,0)),1,0)+IF(ISNUMBER(MATCH(I793,Sheet4!$F$2:$F$11,0)),1,0)+IF(ISNUMBER(MATCH(J793,Sheet4!$F$2:$F$11,0)),1,0))</f>
        <v>0</v>
      </c>
      <c r="P793" s="40" t="str">
        <f>IFERROR(INDEX(Sheet4!$G:$G,MATCH(Sheet1!B793,Sheet4!$F:$F,0))+INDEX(Sheet4!$G:$G,MATCH(Sheet1!C793,Sheet4!$F:$F,0))+INDEX(Sheet4!$G:$G,MATCH(Sheet1!D793,Sheet4!$F:$F,0))+INDEX(Sheet4!$G:$G,MATCH(Sheet1!E793,Sheet4!$F:$F,0))+INDEX(Sheet4!$G:$G,MATCH(Sheet1!F793,Sheet4!$F:$F,0))+INDEX(Sheet4!$G:$G,MATCH(Sheet1!G793,Sheet4!$F:$F,0))+INDEX(Sheet4!$G:$G,MATCH(Sheet1!H793,Sheet4!$F:$F,0))+INDEX(Sheet4!$G:$G,MATCH(Sheet1!I793,Sheet4!$F:$F,0))+INDEX(Sheet4!$G:$G,MATCH(Sheet1!J793,Sheet4!$F:$F,0)),"")</f>
        <v/>
      </c>
      <c r="AF793">
        <f ref="AF793:AF856" si="213" t="shared">IF(A793="✓",AF792+1,AF792)</f>
        <v>0</v>
      </c>
      <c r="AH793">
        <v>770</v>
      </c>
      <c r="AI793" t="str">
        <f si="212" t="shared"/>
        <v>Ben SimmonsJeremy LinJimmy ButlerMonte MorrisWill BartonCorey BrewerKenneth FariedTaj GibsonKarl-Anthony Towns</v>
      </c>
      <c r="AJ793">
        <f ref="AJ793:AJ856" si="214" t="shared">IF(ISNUMBER(SEARCH(B793,VLOOKUP($AH$20,$AH$24:$AI$2023,2,FALSE))),1,0)</f>
        <v>0</v>
      </c>
      <c r="AK793">
        <f ref="AK793:AK856" si="215" t="shared">IF(ISNUMBER(SEARCH(C793,VLOOKUP($AH$20,$AH$24:$AI$2023,2,FALSE))),1,0)</f>
        <v>0</v>
      </c>
      <c r="AL793">
        <f ref="AL793:AL856" si="216" t="shared">IF(ISNUMBER(SEARCH(D793,VLOOKUP($AH$20,$AH$24:$AI$2023,2,FALSE))),1,0)</f>
        <v>0</v>
      </c>
      <c r="AM793">
        <f ref="AM793:AM856" si="217" t="shared">IF(ISNUMBER(SEARCH(E793,VLOOKUP($AH$20,$AH$24:$AI$2023,2,FALSE))),1,0)</f>
        <v>0</v>
      </c>
      <c r="AN793">
        <f ref="AN793:AN856" si="218" t="shared">IF(ISNUMBER(SEARCH(F793,VLOOKUP($AH$20,$AH$24:$AI$2023,2,FALSE))),1,0)</f>
        <v>0</v>
      </c>
      <c r="AO793">
        <f ref="AO793:AO856" si="219" t="shared">IF(ISNUMBER(SEARCH(G793,VLOOKUP($AH$20,$AH$24:$AI$2023,2,FALSE))),1,0)</f>
        <v>0</v>
      </c>
      <c r="AP793">
        <f ref="AP793:AP856" si="220" t="shared">IF(ISNUMBER(SEARCH(H793,VLOOKUP($AH$20,$AH$24:$AI$2023,2,FALSE))),1,0)</f>
        <v>0</v>
      </c>
      <c r="AQ793">
        <f ref="AQ793:AQ856" si="221" t="shared">IF(ISNUMBER(SEARCH(I793,VLOOKUP($AH$20,$AH$24:$AI$2023,2,FALSE))),1,0)</f>
        <v>0</v>
      </c>
      <c r="AR793">
        <f ref="AR793:AR856" si="222" t="shared">IF(ISNUMBER(SEARCH(J793,VLOOKUP($AH$20,$AH$24:$AI$2023,2,FALSE))),1,0)</f>
        <v>0</v>
      </c>
      <c r="AS793">
        <f ref="AS793:AS856" si="223" t="shared">SUM(AJ793:AR793)</f>
        <v>0</v>
      </c>
      <c r="AU793" t="str">
        <f>IFERROR(VLOOKUP(C793,Results!$A$2:$B$240,2,FALSE)+VLOOKUP(D793,Results!$A$2:$B$240,2,FALSE)+VLOOKUP(E793,Results!$A$2:$B$240,2,FALSE)+VLOOKUP(F793,Results!$A$2:$B$240,2,FALSE)+VLOOKUP(G793,Results!$A$2:$B$240,2,FALSE)+VLOOKUP(H793,Results!$A$2:$B$240,2,FALSE)+VLOOKUP(I793,Results!$A$2:$B$240,2,FALSE)+VLOOKUP(J793,Results!$A$2:$B$240,2,FALSE)+VLOOKUP(B793,Results!$A$2:$B$240,2,FALSE)-MIN(VLOOKUP(C793,Results!$A$2:$B$240,2,FALSE),VLOOKUP(D793,Results!$A$2:$B$240,2,FALSE),VLOOKUP(E793,Results!$A$2:$B$240,2,FALSE),VLOOKUP(F793,Results!$A$2:$B$240,2,FALSE),VLOOKUP(G793,Results!$A$2:$B$240,2,FALSE),VLOOKUP(H793,Results!$A$2:$B$240,2,FALSE),VLOOKUP(I793,Results!$A$2:$B$240,2,FALSE),VLOOKUP(J793,Results!$A$2:$B$240,2,FALSE),VLOOKUP(B793,Results!$A$2:$B$240,2,FALSE)),"")</f>
        <v/>
      </c>
    </row>
    <row customHeight="1" ht="18.75" r="794" spans="2:47" x14ac:dyDescent="0.3">
      <c r="B794" t="s">
        <v>166</v>
      </c>
      <c r="C794" t="s">
        <v>108</v>
      </c>
      <c r="D794" t="s">
        <v>173</v>
      </c>
      <c r="E794" t="s">
        <v>146</v>
      </c>
      <c r="F794" t="s">
        <v>150</v>
      </c>
      <c r="G794" t="s">
        <v>177</v>
      </c>
      <c r="H794" t="s">
        <v>152</v>
      </c>
      <c r="I794" t="s">
        <v>184</v>
      </c>
      <c r="J794" t="s">
        <v>98</v>
      </c>
      <c r="K794" t="n">
        <v>12.0</v>
      </c>
      <c r="L794" s="30">
        <f si="210" t="shared"/>
        <v>0</v>
      </c>
      <c r="M794" s="6"/>
      <c r="N794" s="35" t="str">
        <f si="211" t="shared"/>
        <v/>
      </c>
      <c r="O794" s="59">
        <f>(IF(ISNUMBER(MATCH(B794,Sheet4!$K$92:$K$101,0)),1,0)+IF(ISNUMBER(MATCH(C794,Sheet4!$K$92:$K$101,0)),1,0)+IF(ISNUMBER(MATCH(D794,Sheet4!$K$92:$K$101,0)),1,0)+IF(ISNUMBER(MATCH(E794,Sheet4!$K$92:$K$101,0)),1,0)+IF(ISNUMBER(MATCH(F794,Sheet4!$K$92:$K$101,0)),1,0)+IF(ISNUMBER(MATCH(G794,Sheet4!$K$92:$K$101,0)),1,0)+IF(ISNUMBER(MATCH(H794,Sheet4!$K$92:$K$101,0)),1,0)+IF(ISNUMBER(MATCH(I794,Sheet4!$K$92:$K$101,0)),1,0)+IF(ISNUMBER(MATCH(J794,Sheet4!$K$92:$K$101,0)),1,0))
-
(IF(ISNUMBER(MATCH(B794,Sheet4!$F$2:$F$11,0)),1,0)+IF(ISNUMBER(MATCH(C794,Sheet4!$F$2:$F$11,0)),1,0)+IF(ISNUMBER(MATCH(D794,Sheet4!$F$2:$F$11,0)),1,0)+IF(ISNUMBER(MATCH(E794,Sheet4!$F$2:$F$11,0)),1,0)+IF(ISNUMBER(MATCH(F794,Sheet4!$F$2:$F$11,0)),1,0)+IF(ISNUMBER(MATCH(G794,Sheet4!$F$2:$F$11,0)),1,0)+IF(ISNUMBER(MATCH(H794,Sheet4!$F$2:$F$11,0)),1,0)+IF(ISNUMBER(MATCH(I794,Sheet4!$F$2:$F$11,0)),1,0)+IF(ISNUMBER(MATCH(J794,Sheet4!$F$2:$F$11,0)),1,0))</f>
        <v>0</v>
      </c>
      <c r="P794" s="40" t="str">
        <f>IFERROR(INDEX(Sheet4!$G:$G,MATCH(Sheet1!B794,Sheet4!$F:$F,0))+INDEX(Sheet4!$G:$G,MATCH(Sheet1!C794,Sheet4!$F:$F,0))+INDEX(Sheet4!$G:$G,MATCH(Sheet1!D794,Sheet4!$F:$F,0))+INDEX(Sheet4!$G:$G,MATCH(Sheet1!E794,Sheet4!$F:$F,0))+INDEX(Sheet4!$G:$G,MATCH(Sheet1!F794,Sheet4!$F:$F,0))+INDEX(Sheet4!$G:$G,MATCH(Sheet1!G794,Sheet4!$F:$F,0))+INDEX(Sheet4!$G:$G,MATCH(Sheet1!H794,Sheet4!$F:$F,0))+INDEX(Sheet4!$G:$G,MATCH(Sheet1!I794,Sheet4!$F:$F,0))+INDEX(Sheet4!$G:$G,MATCH(Sheet1!J794,Sheet4!$F:$F,0)),"")</f>
        <v/>
      </c>
      <c r="AF794">
        <f si="213" t="shared"/>
        <v>0</v>
      </c>
      <c r="AH794">
        <v>771</v>
      </c>
      <c r="AI794" t="str">
        <f si="212" t="shared"/>
        <v>Ben SimmonsIsaiah CanaanDevin BookerAndrew WigginsMikal BridgesJae CrowderJosh JacksonDerrick FavorsKarl-Anthony Towns</v>
      </c>
      <c r="AJ794">
        <f si="214" t="shared"/>
        <v>0</v>
      </c>
      <c r="AK794">
        <f si="215" t="shared"/>
        <v>0</v>
      </c>
      <c r="AL794">
        <f si="216" t="shared"/>
        <v>0</v>
      </c>
      <c r="AM794">
        <f si="217" t="shared"/>
        <v>0</v>
      </c>
      <c r="AN794">
        <f si="218" t="shared"/>
        <v>0</v>
      </c>
      <c r="AO794">
        <f si="219" t="shared"/>
        <v>0</v>
      </c>
      <c r="AP794">
        <f si="220" t="shared"/>
        <v>0</v>
      </c>
      <c r="AQ794">
        <f si="221" t="shared"/>
        <v>0</v>
      </c>
      <c r="AR794">
        <f si="222" t="shared"/>
        <v>0</v>
      </c>
      <c r="AS794">
        <f si="223" t="shared"/>
        <v>0</v>
      </c>
      <c r="AU794" t="str">
        <f>IFERROR(VLOOKUP(C794,Results!$A$2:$B$240,2,FALSE)+VLOOKUP(D794,Results!$A$2:$B$240,2,FALSE)+VLOOKUP(E794,Results!$A$2:$B$240,2,FALSE)+VLOOKUP(F794,Results!$A$2:$B$240,2,FALSE)+VLOOKUP(G794,Results!$A$2:$B$240,2,FALSE)+VLOOKUP(H794,Results!$A$2:$B$240,2,FALSE)+VLOOKUP(I794,Results!$A$2:$B$240,2,FALSE)+VLOOKUP(J794,Results!$A$2:$B$240,2,FALSE)+VLOOKUP(B794,Results!$A$2:$B$240,2,FALSE)-MIN(VLOOKUP(C794,Results!$A$2:$B$240,2,FALSE),VLOOKUP(D794,Results!$A$2:$B$240,2,FALSE),VLOOKUP(E794,Results!$A$2:$B$240,2,FALSE),VLOOKUP(F794,Results!$A$2:$B$240,2,FALSE),VLOOKUP(G794,Results!$A$2:$B$240,2,FALSE),VLOOKUP(H794,Results!$A$2:$B$240,2,FALSE),VLOOKUP(I794,Results!$A$2:$B$240,2,FALSE),VLOOKUP(J794,Results!$A$2:$B$240,2,FALSE),VLOOKUP(B794,Results!$A$2:$B$240,2,FALSE)),"")</f>
        <v/>
      </c>
    </row>
    <row customHeight="1" ht="18.75" r="795" spans="2:47" x14ac:dyDescent="0.3">
      <c r="B795" t="s">
        <v>166</v>
      </c>
      <c r="C795" t="s">
        <v>170</v>
      </c>
      <c r="D795" t="s">
        <v>172</v>
      </c>
      <c r="E795" t="s">
        <v>175</v>
      </c>
      <c r="F795" t="s">
        <v>177</v>
      </c>
      <c r="G795" t="s">
        <v>178</v>
      </c>
      <c r="H795" t="s">
        <v>181</v>
      </c>
      <c r="I795" t="s">
        <v>152</v>
      </c>
      <c r="J795" t="s">
        <v>156</v>
      </c>
      <c r="K795" t="n">
        <v>12.0</v>
      </c>
      <c r="L795" s="30">
        <f si="210" t="shared"/>
        <v>0</v>
      </c>
      <c r="M795" s="6"/>
      <c r="N795" s="35" t="str">
        <f si="211" t="shared"/>
        <v/>
      </c>
      <c r="O795" s="59">
        <f>(IF(ISNUMBER(MATCH(B795,Sheet4!$K$92:$K$101,0)),1,0)+IF(ISNUMBER(MATCH(C795,Sheet4!$K$92:$K$101,0)),1,0)+IF(ISNUMBER(MATCH(D795,Sheet4!$K$92:$K$101,0)),1,0)+IF(ISNUMBER(MATCH(E795,Sheet4!$K$92:$K$101,0)),1,0)+IF(ISNUMBER(MATCH(F795,Sheet4!$K$92:$K$101,0)),1,0)+IF(ISNUMBER(MATCH(G795,Sheet4!$K$92:$K$101,0)),1,0)+IF(ISNUMBER(MATCH(H795,Sheet4!$K$92:$K$101,0)),1,0)+IF(ISNUMBER(MATCH(I795,Sheet4!$K$92:$K$101,0)),1,0)+IF(ISNUMBER(MATCH(J795,Sheet4!$K$92:$K$101,0)),1,0))
-
(IF(ISNUMBER(MATCH(B795,Sheet4!$F$2:$F$11,0)),1,0)+IF(ISNUMBER(MATCH(C795,Sheet4!$F$2:$F$11,0)),1,0)+IF(ISNUMBER(MATCH(D795,Sheet4!$F$2:$F$11,0)),1,0)+IF(ISNUMBER(MATCH(E795,Sheet4!$F$2:$F$11,0)),1,0)+IF(ISNUMBER(MATCH(F795,Sheet4!$F$2:$F$11,0)),1,0)+IF(ISNUMBER(MATCH(G795,Sheet4!$F$2:$F$11,0)),1,0)+IF(ISNUMBER(MATCH(H795,Sheet4!$F$2:$F$11,0)),1,0)+IF(ISNUMBER(MATCH(I795,Sheet4!$F$2:$F$11,0)),1,0)+IF(ISNUMBER(MATCH(J795,Sheet4!$F$2:$F$11,0)),1,0))</f>
        <v>0</v>
      </c>
      <c r="P795" s="40" t="str">
        <f>IFERROR(INDEX(Sheet4!$G:$G,MATCH(Sheet1!B795,Sheet4!$F:$F,0))+INDEX(Sheet4!$G:$G,MATCH(Sheet1!C795,Sheet4!$F:$F,0))+INDEX(Sheet4!$G:$G,MATCH(Sheet1!D795,Sheet4!$F:$F,0))+INDEX(Sheet4!$G:$G,MATCH(Sheet1!E795,Sheet4!$F:$F,0))+INDEX(Sheet4!$G:$G,MATCH(Sheet1!F795,Sheet4!$F:$F,0))+INDEX(Sheet4!$G:$G,MATCH(Sheet1!G795,Sheet4!$F:$F,0))+INDEX(Sheet4!$G:$G,MATCH(Sheet1!H795,Sheet4!$F:$F,0))+INDEX(Sheet4!$G:$G,MATCH(Sheet1!I795,Sheet4!$F:$F,0))+INDEX(Sheet4!$G:$G,MATCH(Sheet1!J795,Sheet4!$F:$F,0)),"")</f>
        <v/>
      </c>
      <c r="AF795">
        <f si="213" t="shared"/>
        <v>0</v>
      </c>
      <c r="AH795">
        <v>772</v>
      </c>
      <c r="AI795" t="str">
        <f si="212" t="shared"/>
        <v>Ben SimmonsRicky RubioJames HardenMonte MorrisKelly OubreCorey BrewerDerrick FavorsTrey LylesDeandre Ayton</v>
      </c>
      <c r="AJ795">
        <f si="214" t="shared"/>
        <v>0</v>
      </c>
      <c r="AK795">
        <f si="215" t="shared"/>
        <v>0</v>
      </c>
      <c r="AL795">
        <f si="216" t="shared"/>
        <v>0</v>
      </c>
      <c r="AM795">
        <f si="217" t="shared"/>
        <v>0</v>
      </c>
      <c r="AN795">
        <f si="218" t="shared"/>
        <v>0</v>
      </c>
      <c r="AO795">
        <f si="219" t="shared"/>
        <v>0</v>
      </c>
      <c r="AP795">
        <f si="220" t="shared"/>
        <v>0</v>
      </c>
      <c r="AQ795">
        <f si="221" t="shared"/>
        <v>0</v>
      </c>
      <c r="AR795">
        <f si="222" t="shared"/>
        <v>0</v>
      </c>
      <c r="AS795">
        <f si="223" t="shared"/>
        <v>0</v>
      </c>
      <c r="AU795" t="str">
        <f>IFERROR(VLOOKUP(C795,Results!$A$2:$B$240,2,FALSE)+VLOOKUP(D795,Results!$A$2:$B$240,2,FALSE)+VLOOKUP(E795,Results!$A$2:$B$240,2,FALSE)+VLOOKUP(F795,Results!$A$2:$B$240,2,FALSE)+VLOOKUP(G795,Results!$A$2:$B$240,2,FALSE)+VLOOKUP(H795,Results!$A$2:$B$240,2,FALSE)+VLOOKUP(I795,Results!$A$2:$B$240,2,FALSE)+VLOOKUP(J795,Results!$A$2:$B$240,2,FALSE)+VLOOKUP(B795,Results!$A$2:$B$240,2,FALSE)-MIN(VLOOKUP(C795,Results!$A$2:$B$240,2,FALSE),VLOOKUP(D795,Results!$A$2:$B$240,2,FALSE),VLOOKUP(E795,Results!$A$2:$B$240,2,FALSE),VLOOKUP(F795,Results!$A$2:$B$240,2,FALSE),VLOOKUP(G795,Results!$A$2:$B$240,2,FALSE),VLOOKUP(H795,Results!$A$2:$B$240,2,FALSE),VLOOKUP(I795,Results!$A$2:$B$240,2,FALSE),VLOOKUP(J795,Results!$A$2:$B$240,2,FALSE),VLOOKUP(B795,Results!$A$2:$B$240,2,FALSE)),"")</f>
        <v/>
      </c>
    </row>
    <row customHeight="1" ht="18.75" r="796" spans="2:47" x14ac:dyDescent="0.3">
      <c r="B796" t="s">
        <v>166</v>
      </c>
      <c r="C796" t="s">
        <v>108</v>
      </c>
      <c r="D796" t="s">
        <v>172</v>
      </c>
      <c r="E796" t="s">
        <v>146</v>
      </c>
      <c r="F796" t="s">
        <v>177</v>
      </c>
      <c r="G796" t="s">
        <v>159</v>
      </c>
      <c r="H796" t="s">
        <v>93</v>
      </c>
      <c r="I796" t="s">
        <v>152</v>
      </c>
      <c r="J796" t="s">
        <v>98</v>
      </c>
      <c r="K796" t="n">
        <v>12.0</v>
      </c>
      <c r="L796" s="30">
        <f si="210" t="shared"/>
        <v>0</v>
      </c>
      <c r="M796" s="6"/>
      <c r="N796" s="35" t="str">
        <f si="211" t="shared"/>
        <v/>
      </c>
      <c r="O796" s="59">
        <f>(IF(ISNUMBER(MATCH(B796,Sheet4!$K$92:$K$101,0)),1,0)+IF(ISNUMBER(MATCH(C796,Sheet4!$K$92:$K$101,0)),1,0)+IF(ISNUMBER(MATCH(D796,Sheet4!$K$92:$K$101,0)),1,0)+IF(ISNUMBER(MATCH(E796,Sheet4!$K$92:$K$101,0)),1,0)+IF(ISNUMBER(MATCH(F796,Sheet4!$K$92:$K$101,0)),1,0)+IF(ISNUMBER(MATCH(G796,Sheet4!$K$92:$K$101,0)),1,0)+IF(ISNUMBER(MATCH(H796,Sheet4!$K$92:$K$101,0)),1,0)+IF(ISNUMBER(MATCH(I796,Sheet4!$K$92:$K$101,0)),1,0)+IF(ISNUMBER(MATCH(J796,Sheet4!$K$92:$K$101,0)),1,0))
-
(IF(ISNUMBER(MATCH(B796,Sheet4!$F$2:$F$11,0)),1,0)+IF(ISNUMBER(MATCH(C796,Sheet4!$F$2:$F$11,0)),1,0)+IF(ISNUMBER(MATCH(D796,Sheet4!$F$2:$F$11,0)),1,0)+IF(ISNUMBER(MATCH(E796,Sheet4!$F$2:$F$11,0)),1,0)+IF(ISNUMBER(MATCH(F796,Sheet4!$F$2:$F$11,0)),1,0)+IF(ISNUMBER(MATCH(G796,Sheet4!$F$2:$F$11,0)),1,0)+IF(ISNUMBER(MATCH(H796,Sheet4!$F$2:$F$11,0)),1,0)+IF(ISNUMBER(MATCH(I796,Sheet4!$F$2:$F$11,0)),1,0)+IF(ISNUMBER(MATCH(J796,Sheet4!$F$2:$F$11,0)),1,0))</f>
        <v>0</v>
      </c>
      <c r="P796" s="40" t="str">
        <f>IFERROR(INDEX(Sheet4!$G:$G,MATCH(Sheet1!B796,Sheet4!$F:$F,0))+INDEX(Sheet4!$G:$G,MATCH(Sheet1!C796,Sheet4!$F:$F,0))+INDEX(Sheet4!$G:$G,MATCH(Sheet1!D796,Sheet4!$F:$F,0))+INDEX(Sheet4!$G:$G,MATCH(Sheet1!E796,Sheet4!$F:$F,0))+INDEX(Sheet4!$G:$G,MATCH(Sheet1!F796,Sheet4!$F:$F,0))+INDEX(Sheet4!$G:$G,MATCH(Sheet1!G796,Sheet4!$F:$F,0))+INDEX(Sheet4!$G:$G,MATCH(Sheet1!H796,Sheet4!$F:$F,0))+INDEX(Sheet4!$G:$G,MATCH(Sheet1!I796,Sheet4!$F:$F,0))+INDEX(Sheet4!$G:$G,MATCH(Sheet1!J796,Sheet4!$F:$F,0)),"")</f>
        <v/>
      </c>
      <c r="AF796">
        <f si="213" t="shared"/>
        <v>0</v>
      </c>
      <c r="AH796">
        <v>773</v>
      </c>
      <c r="AI796" t="str">
        <f si="212" t="shared"/>
        <v>Ben SimmonsRicky RubioDevin BookerMonte MorrisWill BartonJae CrowderPaul MillsapDario SaricKarl-Anthony Towns</v>
      </c>
      <c r="AJ796">
        <f si="214" t="shared"/>
        <v>0</v>
      </c>
      <c r="AK796">
        <f si="215" t="shared"/>
        <v>0</v>
      </c>
      <c r="AL796">
        <f si="216" t="shared"/>
        <v>0</v>
      </c>
      <c r="AM796">
        <f si="217" t="shared"/>
        <v>0</v>
      </c>
      <c r="AN796">
        <f si="218" t="shared"/>
        <v>0</v>
      </c>
      <c r="AO796">
        <f si="219" t="shared"/>
        <v>0</v>
      </c>
      <c r="AP796">
        <f si="220" t="shared"/>
        <v>0</v>
      </c>
      <c r="AQ796">
        <f si="221" t="shared"/>
        <v>0</v>
      </c>
      <c r="AR796">
        <f si="222" t="shared"/>
        <v>0</v>
      </c>
      <c r="AS796">
        <f si="223" t="shared"/>
        <v>0</v>
      </c>
      <c r="AU796" t="str">
        <f>IFERROR(VLOOKUP(C796,Results!$A$2:$B$240,2,FALSE)+VLOOKUP(D796,Results!$A$2:$B$240,2,FALSE)+VLOOKUP(E796,Results!$A$2:$B$240,2,FALSE)+VLOOKUP(F796,Results!$A$2:$B$240,2,FALSE)+VLOOKUP(G796,Results!$A$2:$B$240,2,FALSE)+VLOOKUP(H796,Results!$A$2:$B$240,2,FALSE)+VLOOKUP(I796,Results!$A$2:$B$240,2,FALSE)+VLOOKUP(J796,Results!$A$2:$B$240,2,FALSE)+VLOOKUP(B796,Results!$A$2:$B$240,2,FALSE)-MIN(VLOOKUP(C796,Results!$A$2:$B$240,2,FALSE),VLOOKUP(D796,Results!$A$2:$B$240,2,FALSE),VLOOKUP(E796,Results!$A$2:$B$240,2,FALSE),VLOOKUP(F796,Results!$A$2:$B$240,2,FALSE),VLOOKUP(G796,Results!$A$2:$B$240,2,FALSE),VLOOKUP(H796,Results!$A$2:$B$240,2,FALSE),VLOOKUP(I796,Results!$A$2:$B$240,2,FALSE),VLOOKUP(J796,Results!$A$2:$B$240,2,FALSE),VLOOKUP(B796,Results!$A$2:$B$240,2,FALSE)),"")</f>
        <v/>
      </c>
    </row>
    <row customHeight="1" ht="18.75" r="797" spans="2:47" x14ac:dyDescent="0.3">
      <c r="B797" t="s">
        <v>166</v>
      </c>
      <c r="C797" t="s">
        <v>108</v>
      </c>
      <c r="D797" t="s">
        <v>172</v>
      </c>
      <c r="E797" t="s">
        <v>146</v>
      </c>
      <c r="F797" t="s">
        <v>178</v>
      </c>
      <c r="G797" t="s">
        <v>179</v>
      </c>
      <c r="H797" t="s">
        <v>92</v>
      </c>
      <c r="I797" t="s">
        <v>152</v>
      </c>
      <c r="J797" t="s">
        <v>98</v>
      </c>
      <c r="K797" t="n">
        <v>12.0</v>
      </c>
      <c r="L797" s="30">
        <f si="210" t="shared"/>
        <v>0</v>
      </c>
      <c r="M797" s="6"/>
      <c r="N797" s="35" t="str">
        <f si="211" t="shared"/>
        <v/>
      </c>
      <c r="O797" s="59">
        <f>(IF(ISNUMBER(MATCH(B797,Sheet4!$K$92:$K$101,0)),1,0)+IF(ISNUMBER(MATCH(C797,Sheet4!$K$92:$K$101,0)),1,0)+IF(ISNUMBER(MATCH(D797,Sheet4!$K$92:$K$101,0)),1,0)+IF(ISNUMBER(MATCH(E797,Sheet4!$K$92:$K$101,0)),1,0)+IF(ISNUMBER(MATCH(F797,Sheet4!$K$92:$K$101,0)),1,0)+IF(ISNUMBER(MATCH(G797,Sheet4!$K$92:$K$101,0)),1,0)+IF(ISNUMBER(MATCH(H797,Sheet4!$K$92:$K$101,0)),1,0)+IF(ISNUMBER(MATCH(I797,Sheet4!$K$92:$K$101,0)),1,0)+IF(ISNUMBER(MATCH(J797,Sheet4!$K$92:$K$101,0)),1,0))
-
(IF(ISNUMBER(MATCH(B797,Sheet4!$F$2:$F$11,0)),1,0)+IF(ISNUMBER(MATCH(C797,Sheet4!$F$2:$F$11,0)),1,0)+IF(ISNUMBER(MATCH(D797,Sheet4!$F$2:$F$11,0)),1,0)+IF(ISNUMBER(MATCH(E797,Sheet4!$F$2:$F$11,0)),1,0)+IF(ISNUMBER(MATCH(F797,Sheet4!$F$2:$F$11,0)),1,0)+IF(ISNUMBER(MATCH(G797,Sheet4!$F$2:$F$11,0)),1,0)+IF(ISNUMBER(MATCH(H797,Sheet4!$F$2:$F$11,0)),1,0)+IF(ISNUMBER(MATCH(I797,Sheet4!$F$2:$F$11,0)),1,0)+IF(ISNUMBER(MATCH(J797,Sheet4!$F$2:$F$11,0)),1,0))</f>
        <v>0</v>
      </c>
      <c r="P797" s="40" t="str">
        <f>IFERROR(INDEX(Sheet4!$G:$G,MATCH(Sheet1!B797,Sheet4!$F:$F,0))+INDEX(Sheet4!$G:$G,MATCH(Sheet1!C797,Sheet4!$F:$F,0))+INDEX(Sheet4!$G:$G,MATCH(Sheet1!D797,Sheet4!$F:$F,0))+INDEX(Sheet4!$G:$G,MATCH(Sheet1!E797,Sheet4!$F:$F,0))+INDEX(Sheet4!$G:$G,MATCH(Sheet1!F797,Sheet4!$F:$F,0))+INDEX(Sheet4!$G:$G,MATCH(Sheet1!G797,Sheet4!$F:$F,0))+INDEX(Sheet4!$G:$G,MATCH(Sheet1!H797,Sheet4!$F:$F,0))+INDEX(Sheet4!$G:$G,MATCH(Sheet1!I797,Sheet4!$F:$F,0))+INDEX(Sheet4!$G:$G,MATCH(Sheet1!J797,Sheet4!$F:$F,0)),"")</f>
        <v/>
      </c>
      <c r="AF797">
        <f si="213" t="shared"/>
        <v>0</v>
      </c>
      <c r="AH797">
        <v>774</v>
      </c>
      <c r="AI797" t="str">
        <f si="212" t="shared"/>
        <v>Ben SimmonsIsaiah CanaanDevin BookerMalik BeasleyJoe InglesCorey BrewerKenneth FariedPaul MillsapKarl-Anthony Towns</v>
      </c>
      <c r="AJ797">
        <f si="214" t="shared"/>
        <v>0</v>
      </c>
      <c r="AK797">
        <f si="215" t="shared"/>
        <v>0</v>
      </c>
      <c r="AL797">
        <f si="216" t="shared"/>
        <v>0</v>
      </c>
      <c r="AM797">
        <f si="217" t="shared"/>
        <v>0</v>
      </c>
      <c r="AN797">
        <f si="218" t="shared"/>
        <v>0</v>
      </c>
      <c r="AO797">
        <f si="219" t="shared"/>
        <v>0</v>
      </c>
      <c r="AP797">
        <f si="220" t="shared"/>
        <v>0</v>
      </c>
      <c r="AQ797">
        <f si="221" t="shared"/>
        <v>0</v>
      </c>
      <c r="AR797">
        <f si="222" t="shared"/>
        <v>0</v>
      </c>
      <c r="AS797">
        <f si="223" t="shared"/>
        <v>0</v>
      </c>
      <c r="AU797" t="str">
        <f>IFERROR(VLOOKUP(C797,Results!$A$2:$B$240,2,FALSE)+VLOOKUP(D797,Results!$A$2:$B$240,2,FALSE)+VLOOKUP(E797,Results!$A$2:$B$240,2,FALSE)+VLOOKUP(F797,Results!$A$2:$B$240,2,FALSE)+VLOOKUP(G797,Results!$A$2:$B$240,2,FALSE)+VLOOKUP(H797,Results!$A$2:$B$240,2,FALSE)+VLOOKUP(I797,Results!$A$2:$B$240,2,FALSE)+VLOOKUP(J797,Results!$A$2:$B$240,2,FALSE)+VLOOKUP(B797,Results!$A$2:$B$240,2,FALSE)-MIN(VLOOKUP(C797,Results!$A$2:$B$240,2,FALSE),VLOOKUP(D797,Results!$A$2:$B$240,2,FALSE),VLOOKUP(E797,Results!$A$2:$B$240,2,FALSE),VLOOKUP(F797,Results!$A$2:$B$240,2,FALSE),VLOOKUP(G797,Results!$A$2:$B$240,2,FALSE),VLOOKUP(H797,Results!$A$2:$B$240,2,FALSE),VLOOKUP(I797,Results!$A$2:$B$240,2,FALSE),VLOOKUP(J797,Results!$A$2:$B$240,2,FALSE),VLOOKUP(B797,Results!$A$2:$B$240,2,FALSE)),"")</f>
        <v/>
      </c>
    </row>
    <row customHeight="1" ht="18.75" r="798" spans="2:47" x14ac:dyDescent="0.3">
      <c r="B798" t="s">
        <v>87</v>
      </c>
      <c r="C798" t="s">
        <v>170</v>
      </c>
      <c r="D798" t="s">
        <v>173</v>
      </c>
      <c r="E798" t="s">
        <v>146</v>
      </c>
      <c r="F798" t="s">
        <v>96</v>
      </c>
      <c r="G798" t="s">
        <v>178</v>
      </c>
      <c r="H798" t="s">
        <v>153</v>
      </c>
      <c r="I798" t="s">
        <v>152</v>
      </c>
      <c r="J798" t="s">
        <v>156</v>
      </c>
      <c r="K798" t="n">
        <v>12.0</v>
      </c>
      <c r="L798" s="30">
        <f si="210" t="shared"/>
        <v>0</v>
      </c>
      <c r="M798" s="6"/>
      <c r="N798" s="35" t="str">
        <f si="211" t="shared"/>
        <v/>
      </c>
      <c r="O798" s="59">
        <f>(IF(ISNUMBER(MATCH(B798,Sheet4!$K$92:$K$101,0)),1,0)+IF(ISNUMBER(MATCH(C798,Sheet4!$K$92:$K$101,0)),1,0)+IF(ISNUMBER(MATCH(D798,Sheet4!$K$92:$K$101,0)),1,0)+IF(ISNUMBER(MATCH(E798,Sheet4!$K$92:$K$101,0)),1,0)+IF(ISNUMBER(MATCH(F798,Sheet4!$K$92:$K$101,0)),1,0)+IF(ISNUMBER(MATCH(G798,Sheet4!$K$92:$K$101,0)),1,0)+IF(ISNUMBER(MATCH(H798,Sheet4!$K$92:$K$101,0)),1,0)+IF(ISNUMBER(MATCH(I798,Sheet4!$K$92:$K$101,0)),1,0)+IF(ISNUMBER(MATCH(J798,Sheet4!$K$92:$K$101,0)),1,0))
-
(IF(ISNUMBER(MATCH(B798,Sheet4!$F$2:$F$11,0)),1,0)+IF(ISNUMBER(MATCH(C798,Sheet4!$F$2:$F$11,0)),1,0)+IF(ISNUMBER(MATCH(D798,Sheet4!$F$2:$F$11,0)),1,0)+IF(ISNUMBER(MATCH(E798,Sheet4!$F$2:$F$11,0)),1,0)+IF(ISNUMBER(MATCH(F798,Sheet4!$F$2:$F$11,0)),1,0)+IF(ISNUMBER(MATCH(G798,Sheet4!$F$2:$F$11,0)),1,0)+IF(ISNUMBER(MATCH(H798,Sheet4!$F$2:$F$11,0)),1,0)+IF(ISNUMBER(MATCH(I798,Sheet4!$F$2:$F$11,0)),1,0)+IF(ISNUMBER(MATCH(J798,Sheet4!$F$2:$F$11,0)),1,0))</f>
        <v>0</v>
      </c>
      <c r="P798" s="40" t="str">
        <f>IFERROR(INDEX(Sheet4!$G:$G,MATCH(Sheet1!B798,Sheet4!$F:$F,0))+INDEX(Sheet4!$G:$G,MATCH(Sheet1!C798,Sheet4!$F:$F,0))+INDEX(Sheet4!$G:$G,MATCH(Sheet1!D798,Sheet4!$F:$F,0))+INDEX(Sheet4!$G:$G,MATCH(Sheet1!E798,Sheet4!$F:$F,0))+INDEX(Sheet4!$G:$G,MATCH(Sheet1!F798,Sheet4!$F:$F,0))+INDEX(Sheet4!$G:$G,MATCH(Sheet1!G798,Sheet4!$F:$F,0))+INDEX(Sheet4!$G:$G,MATCH(Sheet1!H798,Sheet4!$F:$F,0))+INDEX(Sheet4!$G:$G,MATCH(Sheet1!I798,Sheet4!$F:$F,0))+INDEX(Sheet4!$G:$G,MATCH(Sheet1!J798,Sheet4!$F:$F,0)),"")</f>
        <v/>
      </c>
      <c r="AF798">
        <f si="213" t="shared"/>
        <v>0</v>
      </c>
      <c r="AH798">
        <v>775</v>
      </c>
      <c r="AI798" t="str">
        <f si="212" t="shared"/>
        <v>Ben SimmonsIsaiah CanaanDevin BookerJimmy ButlerTaurean PrinceCorey BrewerJosh JacksonTaj GibsonKarl-Anthony Towns</v>
      </c>
      <c r="AJ798">
        <f si="214" t="shared"/>
        <v>0</v>
      </c>
      <c r="AK798">
        <f si="215" t="shared"/>
        <v>0</v>
      </c>
      <c r="AL798">
        <f si="216" t="shared"/>
        <v>0</v>
      </c>
      <c r="AM798">
        <f si="217" t="shared"/>
        <v>0</v>
      </c>
      <c r="AN798">
        <f si="218" t="shared"/>
        <v>0</v>
      </c>
      <c r="AO798">
        <f si="219" t="shared"/>
        <v>0</v>
      </c>
      <c r="AP798">
        <f si="220" t="shared"/>
        <v>0</v>
      </c>
      <c r="AQ798">
        <f si="221" t="shared"/>
        <v>0</v>
      </c>
      <c r="AR798">
        <f si="222" t="shared"/>
        <v>0</v>
      </c>
      <c r="AS798">
        <f si="223" t="shared"/>
        <v>0</v>
      </c>
      <c r="AU798" t="str">
        <f>IFERROR(VLOOKUP(C798,Results!$A$2:$B$240,2,FALSE)+VLOOKUP(D798,Results!$A$2:$B$240,2,FALSE)+VLOOKUP(E798,Results!$A$2:$B$240,2,FALSE)+VLOOKUP(F798,Results!$A$2:$B$240,2,FALSE)+VLOOKUP(G798,Results!$A$2:$B$240,2,FALSE)+VLOOKUP(H798,Results!$A$2:$B$240,2,FALSE)+VLOOKUP(I798,Results!$A$2:$B$240,2,FALSE)+VLOOKUP(J798,Results!$A$2:$B$240,2,FALSE)+VLOOKUP(B798,Results!$A$2:$B$240,2,FALSE)-MIN(VLOOKUP(C798,Results!$A$2:$B$240,2,FALSE),VLOOKUP(D798,Results!$A$2:$B$240,2,FALSE),VLOOKUP(E798,Results!$A$2:$B$240,2,FALSE),VLOOKUP(F798,Results!$A$2:$B$240,2,FALSE),VLOOKUP(G798,Results!$A$2:$B$240,2,FALSE),VLOOKUP(H798,Results!$A$2:$B$240,2,FALSE),VLOOKUP(I798,Results!$A$2:$B$240,2,FALSE),VLOOKUP(J798,Results!$A$2:$B$240,2,FALSE),VLOOKUP(B798,Results!$A$2:$B$240,2,FALSE)),"")</f>
        <v/>
      </c>
    </row>
    <row r="799" spans="2:47" x14ac:dyDescent="0.3">
      <c r="B799" t="s">
        <v>166</v>
      </c>
      <c r="C799" t="s">
        <v>95</v>
      </c>
      <c r="D799" t="s">
        <v>172</v>
      </c>
      <c r="E799" t="s">
        <v>146</v>
      </c>
      <c r="F799" t="s">
        <v>96</v>
      </c>
      <c r="G799" t="s">
        <v>159</v>
      </c>
      <c r="H799" t="s">
        <v>181</v>
      </c>
      <c r="I799" t="s">
        <v>103</v>
      </c>
      <c r="J799" t="s">
        <v>98</v>
      </c>
      <c r="K799" t="n">
        <v>12.0</v>
      </c>
      <c r="L799" s="30">
        <f si="210" t="shared"/>
        <v>0</v>
      </c>
      <c r="M799" s="6"/>
      <c r="N799" s="35" t="str">
        <f si="211" t="shared"/>
        <v/>
      </c>
      <c r="O799" s="59">
        <f>(IF(ISNUMBER(MATCH(B799,Sheet4!$K$92:$K$101,0)),1,0)+IF(ISNUMBER(MATCH(C799,Sheet4!$K$92:$K$101,0)),1,0)+IF(ISNUMBER(MATCH(D799,Sheet4!$K$92:$K$101,0)),1,0)+IF(ISNUMBER(MATCH(E799,Sheet4!$K$92:$K$101,0)),1,0)+IF(ISNUMBER(MATCH(F799,Sheet4!$K$92:$K$101,0)),1,0)+IF(ISNUMBER(MATCH(G799,Sheet4!$K$92:$K$101,0)),1,0)+IF(ISNUMBER(MATCH(H799,Sheet4!$K$92:$K$101,0)),1,0)+IF(ISNUMBER(MATCH(I799,Sheet4!$K$92:$K$101,0)),1,0)+IF(ISNUMBER(MATCH(J799,Sheet4!$K$92:$K$101,0)),1,0))
-
(IF(ISNUMBER(MATCH(B799,Sheet4!$F$2:$F$11,0)),1,0)+IF(ISNUMBER(MATCH(C799,Sheet4!$F$2:$F$11,0)),1,0)+IF(ISNUMBER(MATCH(D799,Sheet4!$F$2:$F$11,0)),1,0)+IF(ISNUMBER(MATCH(E799,Sheet4!$F$2:$F$11,0)),1,0)+IF(ISNUMBER(MATCH(F799,Sheet4!$F$2:$F$11,0)),1,0)+IF(ISNUMBER(MATCH(G799,Sheet4!$F$2:$F$11,0)),1,0)+IF(ISNUMBER(MATCH(H799,Sheet4!$F$2:$F$11,0)),1,0)+IF(ISNUMBER(MATCH(I799,Sheet4!$F$2:$F$11,0)),1,0)+IF(ISNUMBER(MATCH(J799,Sheet4!$F$2:$F$11,0)),1,0))</f>
        <v>0</v>
      </c>
      <c r="P799" s="40" t="str">
        <f>IFERROR(INDEX(Sheet4!$G:$G,MATCH(Sheet1!B799,Sheet4!$F:$F,0))+INDEX(Sheet4!$G:$G,MATCH(Sheet1!C799,Sheet4!$F:$F,0))+INDEX(Sheet4!$G:$G,MATCH(Sheet1!D799,Sheet4!$F:$F,0))+INDEX(Sheet4!$G:$G,MATCH(Sheet1!E799,Sheet4!$F:$F,0))+INDEX(Sheet4!$G:$G,MATCH(Sheet1!F799,Sheet4!$F:$F,0))+INDEX(Sheet4!$G:$G,MATCH(Sheet1!G799,Sheet4!$F:$F,0))+INDEX(Sheet4!$G:$G,MATCH(Sheet1!H799,Sheet4!$F:$F,0))+INDEX(Sheet4!$G:$G,MATCH(Sheet1!I799,Sheet4!$F:$F,0))+INDEX(Sheet4!$G:$G,MATCH(Sheet1!J799,Sheet4!$F:$F,0)),"")</f>
        <v/>
      </c>
      <c r="AF799">
        <f si="213" t="shared"/>
        <v>0</v>
      </c>
      <c r="AH799">
        <v>776</v>
      </c>
      <c r="AI799" t="str">
        <f si="212" t="shared"/>
        <v>Ben SimmonsDe'Aaron FoxDevin BookerMalik BeasleyKelly OubreGerald GreenPaul MillsapDerrick FavorsRudy Gobert</v>
      </c>
      <c r="AJ799">
        <f si="214" t="shared"/>
        <v>0</v>
      </c>
      <c r="AK799">
        <f si="215" t="shared"/>
        <v>0</v>
      </c>
      <c r="AL799">
        <f si="216" t="shared"/>
        <v>0</v>
      </c>
      <c r="AM799">
        <f si="217" t="shared"/>
        <v>0</v>
      </c>
      <c r="AN799">
        <f si="218" t="shared"/>
        <v>0</v>
      </c>
      <c r="AO799">
        <f si="219" t="shared"/>
        <v>0</v>
      </c>
      <c r="AP799">
        <f si="220" t="shared"/>
        <v>0</v>
      </c>
      <c r="AQ799">
        <f si="221" t="shared"/>
        <v>0</v>
      </c>
      <c r="AR799">
        <f si="222" t="shared"/>
        <v>0</v>
      </c>
      <c r="AS799">
        <f si="223" t="shared"/>
        <v>0</v>
      </c>
      <c r="AU799" t="str">
        <f>IFERROR(VLOOKUP(C799,Results!$A$2:$B$240,2,FALSE)+VLOOKUP(D799,Results!$A$2:$B$240,2,FALSE)+VLOOKUP(E799,Results!$A$2:$B$240,2,FALSE)+VLOOKUP(F799,Results!$A$2:$B$240,2,FALSE)+VLOOKUP(G799,Results!$A$2:$B$240,2,FALSE)+VLOOKUP(H799,Results!$A$2:$B$240,2,FALSE)+VLOOKUP(I799,Results!$A$2:$B$240,2,FALSE)+VLOOKUP(J799,Results!$A$2:$B$240,2,FALSE)+VLOOKUP(B799,Results!$A$2:$B$240,2,FALSE)-MIN(VLOOKUP(C799,Results!$A$2:$B$240,2,FALSE),VLOOKUP(D799,Results!$A$2:$B$240,2,FALSE),VLOOKUP(E799,Results!$A$2:$B$240,2,FALSE),VLOOKUP(F799,Results!$A$2:$B$240,2,FALSE),VLOOKUP(G799,Results!$A$2:$B$240,2,FALSE),VLOOKUP(H799,Results!$A$2:$B$240,2,FALSE),VLOOKUP(I799,Results!$A$2:$B$240,2,FALSE),VLOOKUP(J799,Results!$A$2:$B$240,2,FALSE),VLOOKUP(B799,Results!$A$2:$B$240,2,FALSE)),"")</f>
        <v/>
      </c>
    </row>
    <row customHeight="1" ht="18.75" r="800" spans="2:47" x14ac:dyDescent="0.3">
      <c r="B800" t="s">
        <v>87</v>
      </c>
      <c r="C800" t="s">
        <v>95</v>
      </c>
      <c r="D800" t="s">
        <v>172</v>
      </c>
      <c r="E800" t="s">
        <v>148</v>
      </c>
      <c r="F800" t="s">
        <v>177</v>
      </c>
      <c r="G800" t="s">
        <v>96</v>
      </c>
      <c r="H800" t="s">
        <v>181</v>
      </c>
      <c r="I800" t="s">
        <v>155</v>
      </c>
      <c r="J800" t="s">
        <v>186</v>
      </c>
      <c r="K800" t="n">
        <v>12.0</v>
      </c>
      <c r="L800" s="30">
        <f si="210" t="shared"/>
        <v>0</v>
      </c>
      <c r="M800" s="6"/>
      <c r="N800" s="35" t="str">
        <f si="211" t="shared"/>
        <v/>
      </c>
      <c r="O800" s="59">
        <f>(IF(ISNUMBER(MATCH(B800,Sheet4!$K$92:$K$101,0)),1,0)+IF(ISNUMBER(MATCH(C800,Sheet4!$K$92:$K$101,0)),1,0)+IF(ISNUMBER(MATCH(D800,Sheet4!$K$92:$K$101,0)),1,0)+IF(ISNUMBER(MATCH(E800,Sheet4!$K$92:$K$101,0)),1,0)+IF(ISNUMBER(MATCH(F800,Sheet4!$K$92:$K$101,0)),1,0)+IF(ISNUMBER(MATCH(G800,Sheet4!$K$92:$K$101,0)),1,0)+IF(ISNUMBER(MATCH(H800,Sheet4!$K$92:$K$101,0)),1,0)+IF(ISNUMBER(MATCH(I800,Sheet4!$K$92:$K$101,0)),1,0)+IF(ISNUMBER(MATCH(J800,Sheet4!$K$92:$K$101,0)),1,0))
-
(IF(ISNUMBER(MATCH(B800,Sheet4!$F$2:$F$11,0)),1,0)+IF(ISNUMBER(MATCH(C800,Sheet4!$F$2:$F$11,0)),1,0)+IF(ISNUMBER(MATCH(D800,Sheet4!$F$2:$F$11,0)),1,0)+IF(ISNUMBER(MATCH(E800,Sheet4!$F$2:$F$11,0)),1,0)+IF(ISNUMBER(MATCH(F800,Sheet4!$F$2:$F$11,0)),1,0)+IF(ISNUMBER(MATCH(G800,Sheet4!$F$2:$F$11,0)),1,0)+IF(ISNUMBER(MATCH(H800,Sheet4!$F$2:$F$11,0)),1,0)+IF(ISNUMBER(MATCH(I800,Sheet4!$F$2:$F$11,0)),1,0)+IF(ISNUMBER(MATCH(J800,Sheet4!$F$2:$F$11,0)),1,0))</f>
        <v>0</v>
      </c>
      <c r="P800" s="40" t="str">
        <f>IFERROR(INDEX(Sheet4!$G:$G,MATCH(Sheet1!B800,Sheet4!$F:$F,0))+INDEX(Sheet4!$G:$G,MATCH(Sheet1!C800,Sheet4!$F:$F,0))+INDEX(Sheet4!$G:$G,MATCH(Sheet1!D800,Sheet4!$F:$F,0))+INDEX(Sheet4!$G:$G,MATCH(Sheet1!E800,Sheet4!$F:$F,0))+INDEX(Sheet4!$G:$G,MATCH(Sheet1!F800,Sheet4!$F:$F,0))+INDEX(Sheet4!$G:$G,MATCH(Sheet1!G800,Sheet4!$F:$F,0))+INDEX(Sheet4!$G:$G,MATCH(Sheet1!H800,Sheet4!$F:$F,0))+INDEX(Sheet4!$G:$G,MATCH(Sheet1!I800,Sheet4!$F:$F,0))+INDEX(Sheet4!$G:$G,MATCH(Sheet1!J800,Sheet4!$F:$F,0)),"")</f>
        <v/>
      </c>
      <c r="AF800">
        <f si="213" t="shared"/>
        <v>0</v>
      </c>
      <c r="AH800">
        <v>777</v>
      </c>
      <c r="AI800" t="str">
        <f si="212" t="shared"/>
        <v>Ben SimmonsRicky RubioJimmy ButlerMonte MorrisMikal BridgesJae CrowderJohn CollinsTrey LylesKarl-Anthony Towns</v>
      </c>
      <c r="AJ800">
        <f si="214" t="shared"/>
        <v>0</v>
      </c>
      <c r="AK800">
        <f si="215" t="shared"/>
        <v>0</v>
      </c>
      <c r="AL800">
        <f si="216" t="shared"/>
        <v>0</v>
      </c>
      <c r="AM800">
        <f si="217" t="shared"/>
        <v>0</v>
      </c>
      <c r="AN800">
        <f si="218" t="shared"/>
        <v>0</v>
      </c>
      <c r="AO800">
        <f si="219" t="shared"/>
        <v>0</v>
      </c>
      <c r="AP800">
        <f si="220" t="shared"/>
        <v>0</v>
      </c>
      <c r="AQ800">
        <f si="221" t="shared"/>
        <v>0</v>
      </c>
      <c r="AR800">
        <f si="222" t="shared"/>
        <v>0</v>
      </c>
      <c r="AS800">
        <f si="223" t="shared"/>
        <v>0</v>
      </c>
      <c r="AU800" t="str">
        <f>IFERROR(VLOOKUP(C800,Results!$A$2:$B$240,2,FALSE)+VLOOKUP(D800,Results!$A$2:$B$240,2,FALSE)+VLOOKUP(E800,Results!$A$2:$B$240,2,FALSE)+VLOOKUP(F800,Results!$A$2:$B$240,2,FALSE)+VLOOKUP(G800,Results!$A$2:$B$240,2,FALSE)+VLOOKUP(H800,Results!$A$2:$B$240,2,FALSE)+VLOOKUP(I800,Results!$A$2:$B$240,2,FALSE)+VLOOKUP(J800,Results!$A$2:$B$240,2,FALSE)+VLOOKUP(B800,Results!$A$2:$B$240,2,FALSE)-MIN(VLOOKUP(C800,Results!$A$2:$B$240,2,FALSE),VLOOKUP(D800,Results!$A$2:$B$240,2,FALSE),VLOOKUP(E800,Results!$A$2:$B$240,2,FALSE),VLOOKUP(F800,Results!$A$2:$B$240,2,FALSE),VLOOKUP(G800,Results!$A$2:$B$240,2,FALSE),VLOOKUP(H800,Results!$A$2:$B$240,2,FALSE),VLOOKUP(I800,Results!$A$2:$B$240,2,FALSE),VLOOKUP(J800,Results!$A$2:$B$240,2,FALSE),VLOOKUP(B800,Results!$A$2:$B$240,2,FALSE)),"")</f>
        <v/>
      </c>
    </row>
    <row customHeight="1" ht="18.75" r="801" spans="2:47" x14ac:dyDescent="0.3">
      <c r="B801" t="s">
        <v>166</v>
      </c>
      <c r="C801" t="s">
        <v>87</v>
      </c>
      <c r="D801" t="s">
        <v>173</v>
      </c>
      <c r="E801" t="s">
        <v>158</v>
      </c>
      <c r="F801" t="s">
        <v>150</v>
      </c>
      <c r="G801" t="s">
        <v>159</v>
      </c>
      <c r="H801" t="s">
        <v>152</v>
      </c>
      <c r="I801" t="s">
        <v>154</v>
      </c>
      <c r="J801" t="s">
        <v>186</v>
      </c>
      <c r="K801" t="n">
        <v>12.0</v>
      </c>
      <c r="L801" s="30">
        <f si="210" t="shared"/>
        <v>0</v>
      </c>
      <c r="M801" s="6"/>
      <c r="N801" s="35" t="str">
        <f si="211" t="shared"/>
        <v/>
      </c>
      <c r="O801" s="59">
        <f>(IF(ISNUMBER(MATCH(B801,Sheet4!$K$92:$K$101,0)),1,0)+IF(ISNUMBER(MATCH(C801,Sheet4!$K$92:$K$101,0)),1,0)+IF(ISNUMBER(MATCH(D801,Sheet4!$K$92:$K$101,0)),1,0)+IF(ISNUMBER(MATCH(E801,Sheet4!$K$92:$K$101,0)),1,0)+IF(ISNUMBER(MATCH(F801,Sheet4!$K$92:$K$101,0)),1,0)+IF(ISNUMBER(MATCH(G801,Sheet4!$K$92:$K$101,0)),1,0)+IF(ISNUMBER(MATCH(H801,Sheet4!$K$92:$K$101,0)),1,0)+IF(ISNUMBER(MATCH(I801,Sheet4!$K$92:$K$101,0)),1,0)+IF(ISNUMBER(MATCH(J801,Sheet4!$K$92:$K$101,0)),1,0))
-
(IF(ISNUMBER(MATCH(B801,Sheet4!$F$2:$F$11,0)),1,0)+IF(ISNUMBER(MATCH(C801,Sheet4!$F$2:$F$11,0)),1,0)+IF(ISNUMBER(MATCH(D801,Sheet4!$F$2:$F$11,0)),1,0)+IF(ISNUMBER(MATCH(E801,Sheet4!$F$2:$F$11,0)),1,0)+IF(ISNUMBER(MATCH(F801,Sheet4!$F$2:$F$11,0)),1,0)+IF(ISNUMBER(MATCH(G801,Sheet4!$F$2:$F$11,0)),1,0)+IF(ISNUMBER(MATCH(H801,Sheet4!$F$2:$F$11,0)),1,0)+IF(ISNUMBER(MATCH(I801,Sheet4!$F$2:$F$11,0)),1,0)+IF(ISNUMBER(MATCH(J801,Sheet4!$F$2:$F$11,0)),1,0))</f>
        <v>0</v>
      </c>
      <c r="P801" s="40" t="str">
        <f>IFERROR(INDEX(Sheet4!$G:$G,MATCH(Sheet1!B801,Sheet4!$F:$F,0))+INDEX(Sheet4!$G:$G,MATCH(Sheet1!C801,Sheet4!$F:$F,0))+INDEX(Sheet4!$G:$G,MATCH(Sheet1!D801,Sheet4!$F:$F,0))+INDEX(Sheet4!$G:$G,MATCH(Sheet1!E801,Sheet4!$F:$F,0))+INDEX(Sheet4!$G:$G,MATCH(Sheet1!F801,Sheet4!$F:$F,0))+INDEX(Sheet4!$G:$G,MATCH(Sheet1!G801,Sheet4!$F:$F,0))+INDEX(Sheet4!$G:$G,MATCH(Sheet1!H801,Sheet4!$F:$F,0))+INDEX(Sheet4!$G:$G,MATCH(Sheet1!I801,Sheet4!$F:$F,0))+INDEX(Sheet4!$G:$G,MATCH(Sheet1!J801,Sheet4!$F:$F,0)),"")</f>
        <v/>
      </c>
      <c r="AF801">
        <f si="213" t="shared"/>
        <v>0</v>
      </c>
      <c r="AH801">
        <v>778</v>
      </c>
      <c r="AI801" t="str">
        <f si="212" t="shared"/>
        <v>De'Aaron FoxLandry ShametDevin BookerMonte MorrisKelly OubreJae CrowderKenneth FariedPaul MillsapNikola Jokic</v>
      </c>
      <c r="AJ801">
        <f si="214" t="shared"/>
        <v>0</v>
      </c>
      <c r="AK801">
        <f si="215" t="shared"/>
        <v>0</v>
      </c>
      <c r="AL801">
        <f si="216" t="shared"/>
        <v>0</v>
      </c>
      <c r="AM801">
        <f si="217" t="shared"/>
        <v>0</v>
      </c>
      <c r="AN801">
        <f si="218" t="shared"/>
        <v>0</v>
      </c>
      <c r="AO801">
        <f si="219" t="shared"/>
        <v>0</v>
      </c>
      <c r="AP801">
        <f si="220" t="shared"/>
        <v>0</v>
      </c>
      <c r="AQ801">
        <f si="221" t="shared"/>
        <v>0</v>
      </c>
      <c r="AR801">
        <f si="222" t="shared"/>
        <v>0</v>
      </c>
      <c r="AS801">
        <f si="223" t="shared"/>
        <v>0</v>
      </c>
      <c r="AU801" t="str">
        <f>IFERROR(VLOOKUP(C801,Results!$A$2:$B$240,2,FALSE)+VLOOKUP(D801,Results!$A$2:$B$240,2,FALSE)+VLOOKUP(E801,Results!$A$2:$B$240,2,FALSE)+VLOOKUP(F801,Results!$A$2:$B$240,2,FALSE)+VLOOKUP(G801,Results!$A$2:$B$240,2,FALSE)+VLOOKUP(H801,Results!$A$2:$B$240,2,FALSE)+VLOOKUP(I801,Results!$A$2:$B$240,2,FALSE)+VLOOKUP(J801,Results!$A$2:$B$240,2,FALSE)+VLOOKUP(B801,Results!$A$2:$B$240,2,FALSE)-MIN(VLOOKUP(C801,Results!$A$2:$B$240,2,FALSE),VLOOKUP(D801,Results!$A$2:$B$240,2,FALSE),VLOOKUP(E801,Results!$A$2:$B$240,2,FALSE),VLOOKUP(F801,Results!$A$2:$B$240,2,FALSE),VLOOKUP(G801,Results!$A$2:$B$240,2,FALSE),VLOOKUP(H801,Results!$A$2:$B$240,2,FALSE),VLOOKUP(I801,Results!$A$2:$B$240,2,FALSE),VLOOKUP(J801,Results!$A$2:$B$240,2,FALSE),VLOOKUP(B801,Results!$A$2:$B$240,2,FALSE)),"")</f>
        <v/>
      </c>
    </row>
    <row customHeight="1" ht="18.75" r="802" spans="2:47" x14ac:dyDescent="0.3">
      <c r="B802" t="s">
        <v>166</v>
      </c>
      <c r="C802" t="s">
        <v>170</v>
      </c>
      <c r="D802" t="s">
        <v>172</v>
      </c>
      <c r="E802" t="s">
        <v>148</v>
      </c>
      <c r="F802" t="s">
        <v>150</v>
      </c>
      <c r="G802" t="s">
        <v>96</v>
      </c>
      <c r="H802" t="s">
        <v>93</v>
      </c>
      <c r="I802" t="s">
        <v>181</v>
      </c>
      <c r="J802" t="s">
        <v>98</v>
      </c>
      <c r="K802" t="n">
        <v>12.0</v>
      </c>
      <c r="L802" s="30">
        <f si="210" t="shared"/>
        <v>0</v>
      </c>
      <c r="M802" s="6"/>
      <c r="N802" s="35" t="str">
        <f si="211" t="shared"/>
        <v/>
      </c>
      <c r="O802" s="59">
        <f>(IF(ISNUMBER(MATCH(B802,Sheet4!$K$92:$K$101,0)),1,0)+IF(ISNUMBER(MATCH(C802,Sheet4!$K$92:$K$101,0)),1,0)+IF(ISNUMBER(MATCH(D802,Sheet4!$K$92:$K$101,0)),1,0)+IF(ISNUMBER(MATCH(E802,Sheet4!$K$92:$K$101,0)),1,0)+IF(ISNUMBER(MATCH(F802,Sheet4!$K$92:$K$101,0)),1,0)+IF(ISNUMBER(MATCH(G802,Sheet4!$K$92:$K$101,0)),1,0)+IF(ISNUMBER(MATCH(H802,Sheet4!$K$92:$K$101,0)),1,0)+IF(ISNUMBER(MATCH(I802,Sheet4!$K$92:$K$101,0)),1,0)+IF(ISNUMBER(MATCH(J802,Sheet4!$K$92:$K$101,0)),1,0))
-
(IF(ISNUMBER(MATCH(B802,Sheet4!$F$2:$F$11,0)),1,0)+IF(ISNUMBER(MATCH(C802,Sheet4!$F$2:$F$11,0)),1,0)+IF(ISNUMBER(MATCH(D802,Sheet4!$F$2:$F$11,0)),1,0)+IF(ISNUMBER(MATCH(E802,Sheet4!$F$2:$F$11,0)),1,0)+IF(ISNUMBER(MATCH(F802,Sheet4!$F$2:$F$11,0)),1,0)+IF(ISNUMBER(MATCH(G802,Sheet4!$F$2:$F$11,0)),1,0)+IF(ISNUMBER(MATCH(H802,Sheet4!$F$2:$F$11,0)),1,0)+IF(ISNUMBER(MATCH(I802,Sheet4!$F$2:$F$11,0)),1,0)+IF(ISNUMBER(MATCH(J802,Sheet4!$F$2:$F$11,0)),1,0))</f>
        <v>0</v>
      </c>
      <c r="P802" s="40" t="str">
        <f>IFERROR(INDEX(Sheet4!$G:$G,MATCH(Sheet1!B802,Sheet4!$F:$F,0))+INDEX(Sheet4!$G:$G,MATCH(Sheet1!C802,Sheet4!$F:$F,0))+INDEX(Sheet4!$G:$G,MATCH(Sheet1!D802,Sheet4!$F:$F,0))+INDEX(Sheet4!$G:$G,MATCH(Sheet1!E802,Sheet4!$F:$F,0))+INDEX(Sheet4!$G:$G,MATCH(Sheet1!F802,Sheet4!$F:$F,0))+INDEX(Sheet4!$G:$G,MATCH(Sheet1!G802,Sheet4!$F:$F,0))+INDEX(Sheet4!$G:$G,MATCH(Sheet1!H802,Sheet4!$F:$F,0))+INDEX(Sheet4!$G:$G,MATCH(Sheet1!I802,Sheet4!$F:$F,0))+INDEX(Sheet4!$G:$G,MATCH(Sheet1!J802,Sheet4!$F:$F,0)),"")</f>
        <v/>
      </c>
      <c r="AF802">
        <f si="213" t="shared"/>
        <v>0</v>
      </c>
      <c r="AH802">
        <v>779</v>
      </c>
      <c r="AI802" t="str">
        <f si="212" t="shared"/>
        <v>Ben SimmonsLandry ShametJimmy ButlerAndrew WigginsWill BartonJae CrowderJosh JacksonPaul MillsapRudy Gobert</v>
      </c>
      <c r="AJ802">
        <f si="214" t="shared"/>
        <v>0</v>
      </c>
      <c r="AK802">
        <f si="215" t="shared"/>
        <v>0</v>
      </c>
      <c r="AL802">
        <f si="216" t="shared"/>
        <v>0</v>
      </c>
      <c r="AM802">
        <f si="217" t="shared"/>
        <v>0</v>
      </c>
      <c r="AN802">
        <f si="218" t="shared"/>
        <v>0</v>
      </c>
      <c r="AO802">
        <f si="219" t="shared"/>
        <v>0</v>
      </c>
      <c r="AP802">
        <f si="220" t="shared"/>
        <v>0</v>
      </c>
      <c r="AQ802">
        <f si="221" t="shared"/>
        <v>0</v>
      </c>
      <c r="AR802">
        <f si="222" t="shared"/>
        <v>0</v>
      </c>
      <c r="AS802">
        <f si="223" t="shared"/>
        <v>0</v>
      </c>
      <c r="AU802" t="str">
        <f>IFERROR(VLOOKUP(C802,Results!$A$2:$B$240,2,FALSE)+VLOOKUP(D802,Results!$A$2:$B$240,2,FALSE)+VLOOKUP(E802,Results!$A$2:$B$240,2,FALSE)+VLOOKUP(F802,Results!$A$2:$B$240,2,FALSE)+VLOOKUP(G802,Results!$A$2:$B$240,2,FALSE)+VLOOKUP(H802,Results!$A$2:$B$240,2,FALSE)+VLOOKUP(I802,Results!$A$2:$B$240,2,FALSE)+VLOOKUP(J802,Results!$A$2:$B$240,2,FALSE)+VLOOKUP(B802,Results!$A$2:$B$240,2,FALSE)-MIN(VLOOKUP(C802,Results!$A$2:$B$240,2,FALSE),VLOOKUP(D802,Results!$A$2:$B$240,2,FALSE),VLOOKUP(E802,Results!$A$2:$B$240,2,FALSE),VLOOKUP(F802,Results!$A$2:$B$240,2,FALSE),VLOOKUP(G802,Results!$A$2:$B$240,2,FALSE),VLOOKUP(H802,Results!$A$2:$B$240,2,FALSE),VLOOKUP(I802,Results!$A$2:$B$240,2,FALSE),VLOOKUP(J802,Results!$A$2:$B$240,2,FALSE),VLOOKUP(B802,Results!$A$2:$B$240,2,FALSE)),"")</f>
        <v/>
      </c>
    </row>
    <row customHeight="1" ht="18.75" r="803" spans="2:47" x14ac:dyDescent="0.3">
      <c r="B803" t="s">
        <v>166</v>
      </c>
      <c r="C803" t="s">
        <v>87</v>
      </c>
      <c r="D803" t="s">
        <v>148</v>
      </c>
      <c r="E803" t="s">
        <v>158</v>
      </c>
      <c r="F803" t="s">
        <v>177</v>
      </c>
      <c r="G803" t="s">
        <v>159</v>
      </c>
      <c r="H803" t="s">
        <v>92</v>
      </c>
      <c r="I803" t="s">
        <v>93</v>
      </c>
      <c r="J803" t="s">
        <v>156</v>
      </c>
      <c r="K803" t="n">
        <v>12.0</v>
      </c>
      <c r="L803" s="30">
        <f si="210" t="shared"/>
        <v>0</v>
      </c>
      <c r="M803" s="6"/>
      <c r="N803" s="35" t="str">
        <f si="211" t="shared"/>
        <v/>
      </c>
      <c r="O803" s="59">
        <f>(IF(ISNUMBER(MATCH(B803,Sheet4!$K$92:$K$101,0)),1,0)+IF(ISNUMBER(MATCH(C803,Sheet4!$K$92:$K$101,0)),1,0)+IF(ISNUMBER(MATCH(D803,Sheet4!$K$92:$K$101,0)),1,0)+IF(ISNUMBER(MATCH(E803,Sheet4!$K$92:$K$101,0)),1,0)+IF(ISNUMBER(MATCH(F803,Sheet4!$K$92:$K$101,0)),1,0)+IF(ISNUMBER(MATCH(G803,Sheet4!$K$92:$K$101,0)),1,0)+IF(ISNUMBER(MATCH(H803,Sheet4!$K$92:$K$101,0)),1,0)+IF(ISNUMBER(MATCH(I803,Sheet4!$K$92:$K$101,0)),1,0)+IF(ISNUMBER(MATCH(J803,Sheet4!$K$92:$K$101,0)),1,0))
-
(IF(ISNUMBER(MATCH(B803,Sheet4!$F$2:$F$11,0)),1,0)+IF(ISNUMBER(MATCH(C803,Sheet4!$F$2:$F$11,0)),1,0)+IF(ISNUMBER(MATCH(D803,Sheet4!$F$2:$F$11,0)),1,0)+IF(ISNUMBER(MATCH(E803,Sheet4!$F$2:$F$11,0)),1,0)+IF(ISNUMBER(MATCH(F803,Sheet4!$F$2:$F$11,0)),1,0)+IF(ISNUMBER(MATCH(G803,Sheet4!$F$2:$F$11,0)),1,0)+IF(ISNUMBER(MATCH(H803,Sheet4!$F$2:$F$11,0)),1,0)+IF(ISNUMBER(MATCH(I803,Sheet4!$F$2:$F$11,0)),1,0)+IF(ISNUMBER(MATCH(J803,Sheet4!$F$2:$F$11,0)),1,0))</f>
        <v>0</v>
      </c>
      <c r="P803" s="40" t="str">
        <f>IFERROR(INDEX(Sheet4!$G:$G,MATCH(Sheet1!B803,Sheet4!$F:$F,0))+INDEX(Sheet4!$G:$G,MATCH(Sheet1!C803,Sheet4!$F:$F,0))+INDEX(Sheet4!$G:$G,MATCH(Sheet1!D803,Sheet4!$F:$F,0))+INDEX(Sheet4!$G:$G,MATCH(Sheet1!E803,Sheet4!$F:$F,0))+INDEX(Sheet4!$G:$G,MATCH(Sheet1!F803,Sheet4!$F:$F,0))+INDEX(Sheet4!$G:$G,MATCH(Sheet1!G803,Sheet4!$F:$F,0))+INDEX(Sheet4!$G:$G,MATCH(Sheet1!H803,Sheet4!$F:$F,0))+INDEX(Sheet4!$G:$G,MATCH(Sheet1!I803,Sheet4!$F:$F,0))+INDEX(Sheet4!$G:$G,MATCH(Sheet1!J803,Sheet4!$F:$F,0)),"")</f>
        <v/>
      </c>
      <c r="AF803">
        <f si="213" t="shared"/>
        <v>0</v>
      </c>
      <c r="AH803">
        <v>780</v>
      </c>
      <c r="AI803" t="str">
        <f si="212" t="shared"/>
        <v>Ben SimmonsIsaiah CanaanJimmy ButlerAndrew WigginsKelly OubreJae CrowderMarvin BagleyPaul MillsapRudy Gobert</v>
      </c>
      <c r="AJ803">
        <f si="214" t="shared"/>
        <v>0</v>
      </c>
      <c r="AK803">
        <f si="215" t="shared"/>
        <v>0</v>
      </c>
      <c r="AL803">
        <f si="216" t="shared"/>
        <v>0</v>
      </c>
      <c r="AM803">
        <f si="217" t="shared"/>
        <v>0</v>
      </c>
      <c r="AN803">
        <f si="218" t="shared"/>
        <v>0</v>
      </c>
      <c r="AO803">
        <f si="219" t="shared"/>
        <v>0</v>
      </c>
      <c r="AP803">
        <f si="220" t="shared"/>
        <v>0</v>
      </c>
      <c r="AQ803">
        <f si="221" t="shared"/>
        <v>0</v>
      </c>
      <c r="AR803">
        <f si="222" t="shared"/>
        <v>0</v>
      </c>
      <c r="AS803">
        <f si="223" t="shared"/>
        <v>0</v>
      </c>
      <c r="AU803" t="str">
        <f>IFERROR(VLOOKUP(C803,Results!$A$2:$B$240,2,FALSE)+VLOOKUP(D803,Results!$A$2:$B$240,2,FALSE)+VLOOKUP(E803,Results!$A$2:$B$240,2,FALSE)+VLOOKUP(F803,Results!$A$2:$B$240,2,FALSE)+VLOOKUP(G803,Results!$A$2:$B$240,2,FALSE)+VLOOKUP(H803,Results!$A$2:$B$240,2,FALSE)+VLOOKUP(I803,Results!$A$2:$B$240,2,FALSE)+VLOOKUP(J803,Results!$A$2:$B$240,2,FALSE)+VLOOKUP(B803,Results!$A$2:$B$240,2,FALSE)-MIN(VLOOKUP(C803,Results!$A$2:$B$240,2,FALSE),VLOOKUP(D803,Results!$A$2:$B$240,2,FALSE),VLOOKUP(E803,Results!$A$2:$B$240,2,FALSE),VLOOKUP(F803,Results!$A$2:$B$240,2,FALSE),VLOOKUP(G803,Results!$A$2:$B$240,2,FALSE),VLOOKUP(H803,Results!$A$2:$B$240,2,FALSE),VLOOKUP(I803,Results!$A$2:$B$240,2,FALSE),VLOOKUP(J803,Results!$A$2:$B$240,2,FALSE),VLOOKUP(B803,Results!$A$2:$B$240,2,FALSE)),"")</f>
        <v/>
      </c>
    </row>
    <row customHeight="1" ht="18.75" r="804" spans="2:47" x14ac:dyDescent="0.3">
      <c r="B804" t="s">
        <v>108</v>
      </c>
      <c r="C804" t="s">
        <v>171</v>
      </c>
      <c r="D804" t="s">
        <v>173</v>
      </c>
      <c r="E804" t="s">
        <v>146</v>
      </c>
      <c r="F804" t="s">
        <v>177</v>
      </c>
      <c r="G804" t="s">
        <v>90</v>
      </c>
      <c r="H804" t="s">
        <v>153</v>
      </c>
      <c r="I804" t="s">
        <v>92</v>
      </c>
      <c r="J804" t="s">
        <v>186</v>
      </c>
      <c r="K804" t="n">
        <v>12.0</v>
      </c>
      <c r="L804" s="30">
        <f si="210" t="shared"/>
        <v>0</v>
      </c>
      <c r="M804" s="6"/>
      <c r="N804" s="35" t="str">
        <f si="211" t="shared"/>
        <v/>
      </c>
      <c r="O804" s="59">
        <f>(IF(ISNUMBER(MATCH(B804,Sheet4!$K$92:$K$101,0)),1,0)+IF(ISNUMBER(MATCH(C804,Sheet4!$K$92:$K$101,0)),1,0)+IF(ISNUMBER(MATCH(D804,Sheet4!$K$92:$K$101,0)),1,0)+IF(ISNUMBER(MATCH(E804,Sheet4!$K$92:$K$101,0)),1,0)+IF(ISNUMBER(MATCH(F804,Sheet4!$K$92:$K$101,0)),1,0)+IF(ISNUMBER(MATCH(G804,Sheet4!$K$92:$K$101,0)),1,0)+IF(ISNUMBER(MATCH(H804,Sheet4!$K$92:$K$101,0)),1,0)+IF(ISNUMBER(MATCH(I804,Sheet4!$K$92:$K$101,0)),1,0)+IF(ISNUMBER(MATCH(J804,Sheet4!$K$92:$K$101,0)),1,0))
-
(IF(ISNUMBER(MATCH(B804,Sheet4!$F$2:$F$11,0)),1,0)+IF(ISNUMBER(MATCH(C804,Sheet4!$F$2:$F$11,0)),1,0)+IF(ISNUMBER(MATCH(D804,Sheet4!$F$2:$F$11,0)),1,0)+IF(ISNUMBER(MATCH(E804,Sheet4!$F$2:$F$11,0)),1,0)+IF(ISNUMBER(MATCH(F804,Sheet4!$F$2:$F$11,0)),1,0)+IF(ISNUMBER(MATCH(G804,Sheet4!$F$2:$F$11,0)),1,0)+IF(ISNUMBER(MATCH(H804,Sheet4!$F$2:$F$11,0)),1,0)+IF(ISNUMBER(MATCH(I804,Sheet4!$F$2:$F$11,0)),1,0)+IF(ISNUMBER(MATCH(J804,Sheet4!$F$2:$F$11,0)),1,0))</f>
        <v>0</v>
      </c>
      <c r="P804" s="40" t="str">
        <f>IFERROR(INDEX(Sheet4!$G:$G,MATCH(Sheet1!B804,Sheet4!$F:$F,0))+INDEX(Sheet4!$G:$G,MATCH(Sheet1!C804,Sheet4!$F:$F,0))+INDEX(Sheet4!$G:$G,MATCH(Sheet1!D804,Sheet4!$F:$F,0))+INDEX(Sheet4!$G:$G,MATCH(Sheet1!E804,Sheet4!$F:$F,0))+INDEX(Sheet4!$G:$G,MATCH(Sheet1!F804,Sheet4!$F:$F,0))+INDEX(Sheet4!$G:$G,MATCH(Sheet1!G804,Sheet4!$F:$F,0))+INDEX(Sheet4!$G:$G,MATCH(Sheet1!H804,Sheet4!$F:$F,0))+INDEX(Sheet4!$G:$G,MATCH(Sheet1!I804,Sheet4!$F:$F,0))+INDEX(Sheet4!$G:$G,MATCH(Sheet1!J804,Sheet4!$F:$F,0)),"")</f>
        <v/>
      </c>
      <c r="AF804">
        <f si="213" t="shared"/>
        <v>0</v>
      </c>
      <c r="AH804">
        <v>781</v>
      </c>
      <c r="AI804" t="str">
        <f si="212" t="shared"/>
        <v>Ben SimmonsDe'Aaron FoxJimmy ButlerEric GordonCorey BrewerGerald GreenJosh JacksonPaul MillsapKarl-Anthony Towns</v>
      </c>
      <c r="AJ804">
        <f si="214" t="shared"/>
        <v>0</v>
      </c>
      <c r="AK804">
        <f si="215" t="shared"/>
        <v>0</v>
      </c>
      <c r="AL804">
        <f si="216" t="shared"/>
        <v>0</v>
      </c>
      <c r="AM804">
        <f si="217" t="shared"/>
        <v>0</v>
      </c>
      <c r="AN804">
        <f si="218" t="shared"/>
        <v>0</v>
      </c>
      <c r="AO804">
        <f si="219" t="shared"/>
        <v>0</v>
      </c>
      <c r="AP804">
        <f si="220" t="shared"/>
        <v>0</v>
      </c>
      <c r="AQ804">
        <f si="221" t="shared"/>
        <v>0</v>
      </c>
      <c r="AR804">
        <f si="222" t="shared"/>
        <v>0</v>
      </c>
      <c r="AS804">
        <f si="223" t="shared"/>
        <v>0</v>
      </c>
      <c r="AU804" t="str">
        <f>IFERROR(VLOOKUP(C804,Results!$A$2:$B$240,2,FALSE)+VLOOKUP(D804,Results!$A$2:$B$240,2,FALSE)+VLOOKUP(E804,Results!$A$2:$B$240,2,FALSE)+VLOOKUP(F804,Results!$A$2:$B$240,2,FALSE)+VLOOKUP(G804,Results!$A$2:$B$240,2,FALSE)+VLOOKUP(H804,Results!$A$2:$B$240,2,FALSE)+VLOOKUP(I804,Results!$A$2:$B$240,2,FALSE)+VLOOKUP(J804,Results!$A$2:$B$240,2,FALSE)+VLOOKUP(B804,Results!$A$2:$B$240,2,FALSE)-MIN(VLOOKUP(C804,Results!$A$2:$B$240,2,FALSE),VLOOKUP(D804,Results!$A$2:$B$240,2,FALSE),VLOOKUP(E804,Results!$A$2:$B$240,2,FALSE),VLOOKUP(F804,Results!$A$2:$B$240,2,FALSE),VLOOKUP(G804,Results!$A$2:$B$240,2,FALSE),VLOOKUP(H804,Results!$A$2:$B$240,2,FALSE),VLOOKUP(I804,Results!$A$2:$B$240,2,FALSE),VLOOKUP(J804,Results!$A$2:$B$240,2,FALSE),VLOOKUP(B804,Results!$A$2:$B$240,2,FALSE)),"")</f>
        <v/>
      </c>
    </row>
    <row customHeight="1" ht="18.75" r="805" spans="2:47" x14ac:dyDescent="0.3">
      <c r="B805" t="s">
        <v>87</v>
      </c>
      <c r="C805" t="s">
        <v>170</v>
      </c>
      <c r="D805" t="s">
        <v>145</v>
      </c>
      <c r="E805" t="s">
        <v>146</v>
      </c>
      <c r="F805" t="s">
        <v>177</v>
      </c>
      <c r="G805" t="s">
        <v>159</v>
      </c>
      <c r="H805" t="s">
        <v>152</v>
      </c>
      <c r="I805" t="s">
        <v>103</v>
      </c>
      <c r="J805" t="s">
        <v>186</v>
      </c>
      <c r="K805" t="n">
        <v>12.0</v>
      </c>
      <c r="L805" s="30">
        <f si="210" t="shared"/>
        <v>0</v>
      </c>
      <c r="M805" s="6"/>
      <c r="N805" s="35" t="str">
        <f si="211" t="shared"/>
        <v/>
      </c>
      <c r="O805" s="59">
        <f>(IF(ISNUMBER(MATCH(B805,Sheet4!$K$92:$K$101,0)),1,0)+IF(ISNUMBER(MATCH(C805,Sheet4!$K$92:$K$101,0)),1,0)+IF(ISNUMBER(MATCH(D805,Sheet4!$K$92:$K$101,0)),1,0)+IF(ISNUMBER(MATCH(E805,Sheet4!$K$92:$K$101,0)),1,0)+IF(ISNUMBER(MATCH(F805,Sheet4!$K$92:$K$101,0)),1,0)+IF(ISNUMBER(MATCH(G805,Sheet4!$K$92:$K$101,0)),1,0)+IF(ISNUMBER(MATCH(H805,Sheet4!$K$92:$K$101,0)),1,0)+IF(ISNUMBER(MATCH(I805,Sheet4!$K$92:$K$101,0)),1,0)+IF(ISNUMBER(MATCH(J805,Sheet4!$K$92:$K$101,0)),1,0))
-
(IF(ISNUMBER(MATCH(B805,Sheet4!$F$2:$F$11,0)),1,0)+IF(ISNUMBER(MATCH(C805,Sheet4!$F$2:$F$11,0)),1,0)+IF(ISNUMBER(MATCH(D805,Sheet4!$F$2:$F$11,0)),1,0)+IF(ISNUMBER(MATCH(E805,Sheet4!$F$2:$F$11,0)),1,0)+IF(ISNUMBER(MATCH(F805,Sheet4!$F$2:$F$11,0)),1,0)+IF(ISNUMBER(MATCH(G805,Sheet4!$F$2:$F$11,0)),1,0)+IF(ISNUMBER(MATCH(H805,Sheet4!$F$2:$F$11,0)),1,0)+IF(ISNUMBER(MATCH(I805,Sheet4!$F$2:$F$11,0)),1,0)+IF(ISNUMBER(MATCH(J805,Sheet4!$F$2:$F$11,0)),1,0))</f>
        <v>0</v>
      </c>
      <c r="P805" s="40" t="str">
        <f>IFERROR(INDEX(Sheet4!$G:$G,MATCH(Sheet1!B805,Sheet4!$F:$F,0))+INDEX(Sheet4!$G:$G,MATCH(Sheet1!C805,Sheet4!$F:$F,0))+INDEX(Sheet4!$G:$G,MATCH(Sheet1!D805,Sheet4!$F:$F,0))+INDEX(Sheet4!$G:$G,MATCH(Sheet1!E805,Sheet4!$F:$F,0))+INDEX(Sheet4!$G:$G,MATCH(Sheet1!F805,Sheet4!$F:$F,0))+INDEX(Sheet4!$G:$G,MATCH(Sheet1!G805,Sheet4!$F:$F,0))+INDEX(Sheet4!$G:$G,MATCH(Sheet1!H805,Sheet4!$F:$F,0))+INDEX(Sheet4!$G:$G,MATCH(Sheet1!I805,Sheet4!$F:$F,0))+INDEX(Sheet4!$G:$G,MATCH(Sheet1!J805,Sheet4!$F:$F,0)),"")</f>
        <v/>
      </c>
      <c r="AF805">
        <f si="213" t="shared"/>
        <v>0</v>
      </c>
      <c r="AH805">
        <v>782</v>
      </c>
      <c r="AI805" t="str">
        <f si="212" t="shared"/>
        <v>Ben SimmonsDe'Aaron FoxAndrew WigginsMonte MorrisMikal BridgesGerald GreenMarvin BagleyJosh JacksonKarl-Anthony Towns</v>
      </c>
      <c r="AJ805">
        <f si="214" t="shared"/>
        <v>0</v>
      </c>
      <c r="AK805">
        <f si="215" t="shared"/>
        <v>0</v>
      </c>
      <c r="AL805">
        <f si="216" t="shared"/>
        <v>0</v>
      </c>
      <c r="AM805">
        <f si="217" t="shared"/>
        <v>0</v>
      </c>
      <c r="AN805">
        <f si="218" t="shared"/>
        <v>0</v>
      </c>
      <c r="AO805">
        <f si="219" t="shared"/>
        <v>0</v>
      </c>
      <c r="AP805">
        <f si="220" t="shared"/>
        <v>0</v>
      </c>
      <c r="AQ805">
        <f si="221" t="shared"/>
        <v>0</v>
      </c>
      <c r="AR805">
        <f si="222" t="shared"/>
        <v>0</v>
      </c>
      <c r="AS805">
        <f si="223" t="shared"/>
        <v>0</v>
      </c>
      <c r="AU805" t="str">
        <f>IFERROR(VLOOKUP(C805,Results!$A$2:$B$240,2,FALSE)+VLOOKUP(D805,Results!$A$2:$B$240,2,FALSE)+VLOOKUP(E805,Results!$A$2:$B$240,2,FALSE)+VLOOKUP(F805,Results!$A$2:$B$240,2,FALSE)+VLOOKUP(G805,Results!$A$2:$B$240,2,FALSE)+VLOOKUP(H805,Results!$A$2:$B$240,2,FALSE)+VLOOKUP(I805,Results!$A$2:$B$240,2,FALSE)+VLOOKUP(J805,Results!$A$2:$B$240,2,FALSE)+VLOOKUP(B805,Results!$A$2:$B$240,2,FALSE)-MIN(VLOOKUP(C805,Results!$A$2:$B$240,2,FALSE),VLOOKUP(D805,Results!$A$2:$B$240,2,FALSE),VLOOKUP(E805,Results!$A$2:$B$240,2,FALSE),VLOOKUP(F805,Results!$A$2:$B$240,2,FALSE),VLOOKUP(G805,Results!$A$2:$B$240,2,FALSE),VLOOKUP(H805,Results!$A$2:$B$240,2,FALSE),VLOOKUP(I805,Results!$A$2:$B$240,2,FALSE),VLOOKUP(J805,Results!$A$2:$B$240,2,FALSE),VLOOKUP(B805,Results!$A$2:$B$240,2,FALSE)),"")</f>
        <v/>
      </c>
    </row>
    <row customHeight="1" ht="18.75" r="806" spans="2:47" x14ac:dyDescent="0.3">
      <c r="B806" t="s">
        <v>166</v>
      </c>
      <c r="C806" t="s">
        <v>171</v>
      </c>
      <c r="D806" t="s">
        <v>145</v>
      </c>
      <c r="E806" t="s">
        <v>146</v>
      </c>
      <c r="F806" t="s">
        <v>177</v>
      </c>
      <c r="G806" t="s">
        <v>179</v>
      </c>
      <c r="H806" t="s">
        <v>93</v>
      </c>
      <c r="I806" t="s">
        <v>181</v>
      </c>
      <c r="J806" t="s">
        <v>94</v>
      </c>
      <c r="K806" t="n">
        <v>12.0</v>
      </c>
      <c r="L806" s="30">
        <f si="210" t="shared"/>
        <v>0</v>
      </c>
      <c r="M806" s="6"/>
      <c r="N806" s="35" t="str">
        <f si="211" t="shared"/>
        <v/>
      </c>
      <c r="O806" s="59">
        <f>(IF(ISNUMBER(MATCH(B806,Sheet4!$K$92:$K$101,0)),1,0)+IF(ISNUMBER(MATCH(C806,Sheet4!$K$92:$K$101,0)),1,0)+IF(ISNUMBER(MATCH(D806,Sheet4!$K$92:$K$101,0)),1,0)+IF(ISNUMBER(MATCH(E806,Sheet4!$K$92:$K$101,0)),1,0)+IF(ISNUMBER(MATCH(F806,Sheet4!$K$92:$K$101,0)),1,0)+IF(ISNUMBER(MATCH(G806,Sheet4!$K$92:$K$101,0)),1,0)+IF(ISNUMBER(MATCH(H806,Sheet4!$K$92:$K$101,0)),1,0)+IF(ISNUMBER(MATCH(I806,Sheet4!$K$92:$K$101,0)),1,0)+IF(ISNUMBER(MATCH(J806,Sheet4!$K$92:$K$101,0)),1,0))
-
(IF(ISNUMBER(MATCH(B806,Sheet4!$F$2:$F$11,0)),1,0)+IF(ISNUMBER(MATCH(C806,Sheet4!$F$2:$F$11,0)),1,0)+IF(ISNUMBER(MATCH(D806,Sheet4!$F$2:$F$11,0)),1,0)+IF(ISNUMBER(MATCH(E806,Sheet4!$F$2:$F$11,0)),1,0)+IF(ISNUMBER(MATCH(F806,Sheet4!$F$2:$F$11,0)),1,0)+IF(ISNUMBER(MATCH(G806,Sheet4!$F$2:$F$11,0)),1,0)+IF(ISNUMBER(MATCH(H806,Sheet4!$F$2:$F$11,0)),1,0)+IF(ISNUMBER(MATCH(I806,Sheet4!$F$2:$F$11,0)),1,0)+IF(ISNUMBER(MATCH(J806,Sheet4!$F$2:$F$11,0)),1,0))</f>
        <v>0</v>
      </c>
      <c r="P806" s="40" t="str">
        <f>IFERROR(INDEX(Sheet4!$G:$G,MATCH(Sheet1!B806,Sheet4!$F:$F,0))+INDEX(Sheet4!$G:$G,MATCH(Sheet1!C806,Sheet4!$F:$F,0))+INDEX(Sheet4!$G:$G,MATCH(Sheet1!D806,Sheet4!$F:$F,0))+INDEX(Sheet4!$G:$G,MATCH(Sheet1!E806,Sheet4!$F:$F,0))+INDEX(Sheet4!$G:$G,MATCH(Sheet1!F806,Sheet4!$F:$F,0))+INDEX(Sheet4!$G:$G,MATCH(Sheet1!G806,Sheet4!$F:$F,0))+INDEX(Sheet4!$G:$G,MATCH(Sheet1!H806,Sheet4!$F:$F,0))+INDEX(Sheet4!$G:$G,MATCH(Sheet1!I806,Sheet4!$F:$F,0))+INDEX(Sheet4!$G:$G,MATCH(Sheet1!J806,Sheet4!$F:$F,0)),"")</f>
        <v/>
      </c>
      <c r="AF806">
        <f si="213" t="shared"/>
        <v>0</v>
      </c>
      <c r="AH806">
        <v>783</v>
      </c>
      <c r="AI806" t="str">
        <f si="212" t="shared"/>
        <v>Ben SimmonsIsaiah CanaanBuddy HieldMonte MorrisKelly OubreJames EnnisKenneth FariedJohn CollinsKarl-Anthony Towns</v>
      </c>
      <c r="AJ806">
        <f si="214" t="shared"/>
        <v>0</v>
      </c>
      <c r="AK806">
        <f si="215" t="shared"/>
        <v>0</v>
      </c>
      <c r="AL806">
        <f si="216" t="shared"/>
        <v>0</v>
      </c>
      <c r="AM806">
        <f si="217" t="shared"/>
        <v>0</v>
      </c>
      <c r="AN806">
        <f si="218" t="shared"/>
        <v>0</v>
      </c>
      <c r="AO806">
        <f si="219" t="shared"/>
        <v>0</v>
      </c>
      <c r="AP806">
        <f si="220" t="shared"/>
        <v>0</v>
      </c>
      <c r="AQ806">
        <f si="221" t="shared"/>
        <v>0</v>
      </c>
      <c r="AR806">
        <f si="222" t="shared"/>
        <v>0</v>
      </c>
      <c r="AS806">
        <f si="223" t="shared"/>
        <v>0</v>
      </c>
      <c r="AU806" t="str">
        <f>IFERROR(VLOOKUP(C806,Results!$A$2:$B$240,2,FALSE)+VLOOKUP(D806,Results!$A$2:$B$240,2,FALSE)+VLOOKUP(E806,Results!$A$2:$B$240,2,FALSE)+VLOOKUP(F806,Results!$A$2:$B$240,2,FALSE)+VLOOKUP(G806,Results!$A$2:$B$240,2,FALSE)+VLOOKUP(H806,Results!$A$2:$B$240,2,FALSE)+VLOOKUP(I806,Results!$A$2:$B$240,2,FALSE)+VLOOKUP(J806,Results!$A$2:$B$240,2,FALSE)+VLOOKUP(B806,Results!$A$2:$B$240,2,FALSE)-MIN(VLOOKUP(C806,Results!$A$2:$B$240,2,FALSE),VLOOKUP(D806,Results!$A$2:$B$240,2,FALSE),VLOOKUP(E806,Results!$A$2:$B$240,2,FALSE),VLOOKUP(F806,Results!$A$2:$B$240,2,FALSE),VLOOKUP(G806,Results!$A$2:$B$240,2,FALSE),VLOOKUP(H806,Results!$A$2:$B$240,2,FALSE),VLOOKUP(I806,Results!$A$2:$B$240,2,FALSE),VLOOKUP(J806,Results!$A$2:$B$240,2,FALSE),VLOOKUP(B806,Results!$A$2:$B$240,2,FALSE)),"")</f>
        <v/>
      </c>
    </row>
    <row customHeight="1" ht="18.75" r="807" spans="2:47" x14ac:dyDescent="0.3">
      <c r="B807" t="s">
        <v>166</v>
      </c>
      <c r="C807" t="s">
        <v>87</v>
      </c>
      <c r="D807" t="s">
        <v>173</v>
      </c>
      <c r="E807" t="s">
        <v>146</v>
      </c>
      <c r="F807" t="s">
        <v>177</v>
      </c>
      <c r="G807" t="s">
        <v>105</v>
      </c>
      <c r="H807" t="s">
        <v>152</v>
      </c>
      <c r="I807" t="s">
        <v>122</v>
      </c>
      <c r="J807" t="s">
        <v>186</v>
      </c>
      <c r="K807" t="n">
        <v>12.0</v>
      </c>
      <c r="L807" s="30">
        <f si="210" t="shared"/>
        <v>0</v>
      </c>
      <c r="M807" s="6"/>
      <c r="N807" s="35" t="str">
        <f si="211" t="shared"/>
        <v/>
      </c>
      <c r="O807" s="59">
        <f>(IF(ISNUMBER(MATCH(B807,Sheet4!$K$92:$K$101,0)),1,0)+IF(ISNUMBER(MATCH(C807,Sheet4!$K$92:$K$101,0)),1,0)+IF(ISNUMBER(MATCH(D807,Sheet4!$K$92:$K$101,0)),1,0)+IF(ISNUMBER(MATCH(E807,Sheet4!$K$92:$K$101,0)),1,0)+IF(ISNUMBER(MATCH(F807,Sheet4!$K$92:$K$101,0)),1,0)+IF(ISNUMBER(MATCH(G807,Sheet4!$K$92:$K$101,0)),1,0)+IF(ISNUMBER(MATCH(H807,Sheet4!$K$92:$K$101,0)),1,0)+IF(ISNUMBER(MATCH(I807,Sheet4!$K$92:$K$101,0)),1,0)+IF(ISNUMBER(MATCH(J807,Sheet4!$K$92:$K$101,0)),1,0))
-
(IF(ISNUMBER(MATCH(B807,Sheet4!$F$2:$F$11,0)),1,0)+IF(ISNUMBER(MATCH(C807,Sheet4!$F$2:$F$11,0)),1,0)+IF(ISNUMBER(MATCH(D807,Sheet4!$F$2:$F$11,0)),1,0)+IF(ISNUMBER(MATCH(E807,Sheet4!$F$2:$F$11,0)),1,0)+IF(ISNUMBER(MATCH(F807,Sheet4!$F$2:$F$11,0)),1,0)+IF(ISNUMBER(MATCH(G807,Sheet4!$F$2:$F$11,0)),1,0)+IF(ISNUMBER(MATCH(H807,Sheet4!$F$2:$F$11,0)),1,0)+IF(ISNUMBER(MATCH(I807,Sheet4!$F$2:$F$11,0)),1,0)+IF(ISNUMBER(MATCH(J807,Sheet4!$F$2:$F$11,0)),1,0))</f>
        <v>0</v>
      </c>
      <c r="P807" s="40" t="str">
        <f>IFERROR(INDEX(Sheet4!$G:$G,MATCH(Sheet1!B807,Sheet4!$F:$F,0))+INDEX(Sheet4!$G:$G,MATCH(Sheet1!C807,Sheet4!$F:$F,0))+INDEX(Sheet4!$G:$G,MATCH(Sheet1!D807,Sheet4!$F:$F,0))+INDEX(Sheet4!$G:$G,MATCH(Sheet1!E807,Sheet4!$F:$F,0))+INDEX(Sheet4!$G:$G,MATCH(Sheet1!F807,Sheet4!$F:$F,0))+INDEX(Sheet4!$G:$G,MATCH(Sheet1!G807,Sheet4!$F:$F,0))+INDEX(Sheet4!$G:$G,MATCH(Sheet1!H807,Sheet4!$F:$F,0))+INDEX(Sheet4!$G:$G,MATCH(Sheet1!I807,Sheet4!$F:$F,0))+INDEX(Sheet4!$G:$G,MATCH(Sheet1!J807,Sheet4!$F:$F,0)),"")</f>
        <v/>
      </c>
      <c r="AF807">
        <f si="213" t="shared"/>
        <v>0</v>
      </c>
      <c r="AH807">
        <v>784</v>
      </c>
      <c r="AI807" t="str">
        <f si="212" t="shared"/>
        <v>Ben SimmonsLandry ShametDevin BookerMonte MorrisKelly OubreCorey BrewerKenneth FariedJosh JacksonRudy Gobert</v>
      </c>
      <c r="AJ807">
        <f si="214" t="shared"/>
        <v>0</v>
      </c>
      <c r="AK807">
        <f si="215" t="shared"/>
        <v>0</v>
      </c>
      <c r="AL807">
        <f si="216" t="shared"/>
        <v>0</v>
      </c>
      <c r="AM807">
        <f si="217" t="shared"/>
        <v>0</v>
      </c>
      <c r="AN807">
        <f si="218" t="shared"/>
        <v>0</v>
      </c>
      <c r="AO807">
        <f si="219" t="shared"/>
        <v>0</v>
      </c>
      <c r="AP807">
        <f si="220" t="shared"/>
        <v>0</v>
      </c>
      <c r="AQ807">
        <f si="221" t="shared"/>
        <v>0</v>
      </c>
      <c r="AR807">
        <f si="222" t="shared"/>
        <v>0</v>
      </c>
      <c r="AS807">
        <f si="223" t="shared"/>
        <v>0</v>
      </c>
      <c r="AU807" t="str">
        <f>IFERROR(VLOOKUP(C807,Results!$A$2:$B$240,2,FALSE)+VLOOKUP(D807,Results!$A$2:$B$240,2,FALSE)+VLOOKUP(E807,Results!$A$2:$B$240,2,FALSE)+VLOOKUP(F807,Results!$A$2:$B$240,2,FALSE)+VLOOKUP(G807,Results!$A$2:$B$240,2,FALSE)+VLOOKUP(H807,Results!$A$2:$B$240,2,FALSE)+VLOOKUP(I807,Results!$A$2:$B$240,2,FALSE)+VLOOKUP(J807,Results!$A$2:$B$240,2,FALSE)+VLOOKUP(B807,Results!$A$2:$B$240,2,FALSE)-MIN(VLOOKUP(C807,Results!$A$2:$B$240,2,FALSE),VLOOKUP(D807,Results!$A$2:$B$240,2,FALSE),VLOOKUP(E807,Results!$A$2:$B$240,2,FALSE),VLOOKUP(F807,Results!$A$2:$B$240,2,FALSE),VLOOKUP(G807,Results!$A$2:$B$240,2,FALSE),VLOOKUP(H807,Results!$A$2:$B$240,2,FALSE),VLOOKUP(I807,Results!$A$2:$B$240,2,FALSE),VLOOKUP(J807,Results!$A$2:$B$240,2,FALSE),VLOOKUP(B807,Results!$A$2:$B$240,2,FALSE)),"")</f>
        <v/>
      </c>
    </row>
    <row customHeight="1" ht="18.75" r="808" spans="2:47" x14ac:dyDescent="0.3">
      <c r="B808" t="s">
        <v>166</v>
      </c>
      <c r="C808" t="s">
        <v>87</v>
      </c>
      <c r="D808" t="s">
        <v>173</v>
      </c>
      <c r="E808" t="s">
        <v>146</v>
      </c>
      <c r="F808" t="s">
        <v>177</v>
      </c>
      <c r="G808" t="s">
        <v>159</v>
      </c>
      <c r="H808" t="s">
        <v>181</v>
      </c>
      <c r="I808" t="s">
        <v>154</v>
      </c>
      <c r="J808" t="s">
        <v>98</v>
      </c>
      <c r="K808" t="n">
        <v>12.0</v>
      </c>
      <c r="L808" s="30">
        <f si="210" t="shared"/>
        <v>0</v>
      </c>
      <c r="M808" s="6"/>
      <c r="N808" s="35" t="str">
        <f si="211" t="shared"/>
        <v/>
      </c>
      <c r="O808" s="59">
        <f>(IF(ISNUMBER(MATCH(B808,Sheet4!$K$92:$K$101,0)),1,0)+IF(ISNUMBER(MATCH(C808,Sheet4!$K$92:$K$101,0)),1,0)+IF(ISNUMBER(MATCH(D808,Sheet4!$K$92:$K$101,0)),1,0)+IF(ISNUMBER(MATCH(E808,Sheet4!$K$92:$K$101,0)),1,0)+IF(ISNUMBER(MATCH(F808,Sheet4!$K$92:$K$101,0)),1,0)+IF(ISNUMBER(MATCH(G808,Sheet4!$K$92:$K$101,0)),1,0)+IF(ISNUMBER(MATCH(H808,Sheet4!$K$92:$K$101,0)),1,0)+IF(ISNUMBER(MATCH(I808,Sheet4!$K$92:$K$101,0)),1,0)+IF(ISNUMBER(MATCH(J808,Sheet4!$K$92:$K$101,0)),1,0))
-
(IF(ISNUMBER(MATCH(B808,Sheet4!$F$2:$F$11,0)),1,0)+IF(ISNUMBER(MATCH(C808,Sheet4!$F$2:$F$11,0)),1,0)+IF(ISNUMBER(MATCH(D808,Sheet4!$F$2:$F$11,0)),1,0)+IF(ISNUMBER(MATCH(E808,Sheet4!$F$2:$F$11,0)),1,0)+IF(ISNUMBER(MATCH(F808,Sheet4!$F$2:$F$11,0)),1,0)+IF(ISNUMBER(MATCH(G808,Sheet4!$F$2:$F$11,0)),1,0)+IF(ISNUMBER(MATCH(H808,Sheet4!$F$2:$F$11,0)),1,0)+IF(ISNUMBER(MATCH(I808,Sheet4!$F$2:$F$11,0)),1,0)+IF(ISNUMBER(MATCH(J808,Sheet4!$F$2:$F$11,0)),1,0))</f>
        <v>0</v>
      </c>
      <c r="P808" s="40" t="str">
        <f>IFERROR(INDEX(Sheet4!$G:$G,MATCH(Sheet1!B808,Sheet4!$F:$F,0))+INDEX(Sheet4!$G:$G,MATCH(Sheet1!C808,Sheet4!$F:$F,0))+INDEX(Sheet4!$G:$G,MATCH(Sheet1!D808,Sheet4!$F:$F,0))+INDEX(Sheet4!$G:$G,MATCH(Sheet1!E808,Sheet4!$F:$F,0))+INDEX(Sheet4!$G:$G,MATCH(Sheet1!F808,Sheet4!$F:$F,0))+INDEX(Sheet4!$G:$G,MATCH(Sheet1!G808,Sheet4!$F:$F,0))+INDEX(Sheet4!$G:$G,MATCH(Sheet1!H808,Sheet4!$F:$F,0))+INDEX(Sheet4!$G:$G,MATCH(Sheet1!I808,Sheet4!$F:$F,0))+INDEX(Sheet4!$G:$G,MATCH(Sheet1!J808,Sheet4!$F:$F,0)),"")</f>
        <v/>
      </c>
      <c r="AF808">
        <f si="213" t="shared"/>
        <v>0</v>
      </c>
      <c r="AH808">
        <v>785</v>
      </c>
      <c r="AI808" t="str">
        <f si="212" t="shared"/>
        <v>Ben SimmonsLandry ShametJimmy ButlerMonte MorrisJoe InglesCorey BrewerJohn CollinsMarvin BagleyKarl-Anthony Towns</v>
      </c>
      <c r="AJ808">
        <f si="214" t="shared"/>
        <v>0</v>
      </c>
      <c r="AK808">
        <f si="215" t="shared"/>
        <v>0</v>
      </c>
      <c r="AL808">
        <f si="216" t="shared"/>
        <v>0</v>
      </c>
      <c r="AM808">
        <f si="217" t="shared"/>
        <v>0</v>
      </c>
      <c r="AN808">
        <f si="218" t="shared"/>
        <v>0</v>
      </c>
      <c r="AO808">
        <f si="219" t="shared"/>
        <v>0</v>
      </c>
      <c r="AP808">
        <f si="220" t="shared"/>
        <v>0</v>
      </c>
      <c r="AQ808">
        <f si="221" t="shared"/>
        <v>0</v>
      </c>
      <c r="AR808">
        <f si="222" t="shared"/>
        <v>0</v>
      </c>
      <c r="AS808">
        <f si="223" t="shared"/>
        <v>0</v>
      </c>
      <c r="AU808" t="str">
        <f>IFERROR(VLOOKUP(C808,Results!$A$2:$B$240,2,FALSE)+VLOOKUP(D808,Results!$A$2:$B$240,2,FALSE)+VLOOKUP(E808,Results!$A$2:$B$240,2,FALSE)+VLOOKUP(F808,Results!$A$2:$B$240,2,FALSE)+VLOOKUP(G808,Results!$A$2:$B$240,2,FALSE)+VLOOKUP(H808,Results!$A$2:$B$240,2,FALSE)+VLOOKUP(I808,Results!$A$2:$B$240,2,FALSE)+VLOOKUP(J808,Results!$A$2:$B$240,2,FALSE)+VLOOKUP(B808,Results!$A$2:$B$240,2,FALSE)-MIN(VLOOKUP(C808,Results!$A$2:$B$240,2,FALSE),VLOOKUP(D808,Results!$A$2:$B$240,2,FALSE),VLOOKUP(E808,Results!$A$2:$B$240,2,FALSE),VLOOKUP(F808,Results!$A$2:$B$240,2,FALSE),VLOOKUP(G808,Results!$A$2:$B$240,2,FALSE),VLOOKUP(H808,Results!$A$2:$B$240,2,FALSE),VLOOKUP(I808,Results!$A$2:$B$240,2,FALSE),VLOOKUP(J808,Results!$A$2:$B$240,2,FALSE),VLOOKUP(B808,Results!$A$2:$B$240,2,FALSE)),"")</f>
        <v/>
      </c>
    </row>
    <row customHeight="1" ht="18.75" r="809" spans="2:47" x14ac:dyDescent="0.3">
      <c r="B809" t="s">
        <v>108</v>
      </c>
      <c r="C809" t="s">
        <v>171</v>
      </c>
      <c r="D809" t="s">
        <v>145</v>
      </c>
      <c r="E809" t="s">
        <v>146</v>
      </c>
      <c r="F809" t="s">
        <v>177</v>
      </c>
      <c r="G809" t="s">
        <v>96</v>
      </c>
      <c r="H809" t="s">
        <v>92</v>
      </c>
      <c r="I809" t="s">
        <v>181</v>
      </c>
      <c r="J809" t="s">
        <v>187</v>
      </c>
      <c r="K809" t="n">
        <v>12.0</v>
      </c>
      <c r="L809" s="30">
        <f si="210" t="shared"/>
        <v>0</v>
      </c>
      <c r="M809" s="6"/>
      <c r="N809" s="35" t="str">
        <f si="211" t="shared"/>
        <v/>
      </c>
      <c r="O809" s="59">
        <f>(IF(ISNUMBER(MATCH(B809,Sheet4!$K$92:$K$101,0)),1,0)+IF(ISNUMBER(MATCH(C809,Sheet4!$K$92:$K$101,0)),1,0)+IF(ISNUMBER(MATCH(D809,Sheet4!$K$92:$K$101,0)),1,0)+IF(ISNUMBER(MATCH(E809,Sheet4!$K$92:$K$101,0)),1,0)+IF(ISNUMBER(MATCH(F809,Sheet4!$K$92:$K$101,0)),1,0)+IF(ISNUMBER(MATCH(G809,Sheet4!$K$92:$K$101,0)),1,0)+IF(ISNUMBER(MATCH(H809,Sheet4!$K$92:$K$101,0)),1,0)+IF(ISNUMBER(MATCH(I809,Sheet4!$K$92:$K$101,0)),1,0)+IF(ISNUMBER(MATCH(J809,Sheet4!$K$92:$K$101,0)),1,0))
-
(IF(ISNUMBER(MATCH(B809,Sheet4!$F$2:$F$11,0)),1,0)+IF(ISNUMBER(MATCH(C809,Sheet4!$F$2:$F$11,0)),1,0)+IF(ISNUMBER(MATCH(D809,Sheet4!$F$2:$F$11,0)),1,0)+IF(ISNUMBER(MATCH(E809,Sheet4!$F$2:$F$11,0)),1,0)+IF(ISNUMBER(MATCH(F809,Sheet4!$F$2:$F$11,0)),1,0)+IF(ISNUMBER(MATCH(G809,Sheet4!$F$2:$F$11,0)),1,0)+IF(ISNUMBER(MATCH(H809,Sheet4!$F$2:$F$11,0)),1,0)+IF(ISNUMBER(MATCH(I809,Sheet4!$F$2:$F$11,0)),1,0)+IF(ISNUMBER(MATCH(J809,Sheet4!$F$2:$F$11,0)),1,0))</f>
        <v>0</v>
      </c>
      <c r="P809" s="40" t="str">
        <f>IFERROR(INDEX(Sheet4!$G:$G,MATCH(Sheet1!B809,Sheet4!$F:$F,0))+INDEX(Sheet4!$G:$G,MATCH(Sheet1!C809,Sheet4!$F:$F,0))+INDEX(Sheet4!$G:$G,MATCH(Sheet1!D809,Sheet4!$F:$F,0))+INDEX(Sheet4!$G:$G,MATCH(Sheet1!E809,Sheet4!$F:$F,0))+INDEX(Sheet4!$G:$G,MATCH(Sheet1!F809,Sheet4!$F:$F,0))+INDEX(Sheet4!$G:$G,MATCH(Sheet1!G809,Sheet4!$F:$F,0))+INDEX(Sheet4!$G:$G,MATCH(Sheet1!H809,Sheet4!$F:$F,0))+INDEX(Sheet4!$G:$G,MATCH(Sheet1!I809,Sheet4!$F:$F,0))+INDEX(Sheet4!$G:$G,MATCH(Sheet1!J809,Sheet4!$F:$F,0)),"")</f>
        <v/>
      </c>
      <c r="AF809">
        <f si="213" t="shared"/>
        <v>0</v>
      </c>
      <c r="AH809">
        <v>786</v>
      </c>
      <c r="AI809" t="str">
        <f si="212" t="shared"/>
        <v>Ricky RubioLandry ShametJimmy ButlerMonte MorrisWill BartonKelly OubreKenneth FariedJohn CollinsRudy Gobert</v>
      </c>
      <c r="AJ809">
        <f si="214" t="shared"/>
        <v>0</v>
      </c>
      <c r="AK809">
        <f si="215" t="shared"/>
        <v>0</v>
      </c>
      <c r="AL809">
        <f si="216" t="shared"/>
        <v>0</v>
      </c>
      <c r="AM809">
        <f si="217" t="shared"/>
        <v>0</v>
      </c>
      <c r="AN809">
        <f si="218" t="shared"/>
        <v>0</v>
      </c>
      <c r="AO809">
        <f si="219" t="shared"/>
        <v>0</v>
      </c>
      <c r="AP809">
        <f si="220" t="shared"/>
        <v>0</v>
      </c>
      <c r="AQ809">
        <f si="221" t="shared"/>
        <v>0</v>
      </c>
      <c r="AR809">
        <f si="222" t="shared"/>
        <v>0</v>
      </c>
      <c r="AS809">
        <f si="223" t="shared"/>
        <v>0</v>
      </c>
      <c r="AU809" t="str">
        <f>IFERROR(VLOOKUP(C809,Results!$A$2:$B$240,2,FALSE)+VLOOKUP(D809,Results!$A$2:$B$240,2,FALSE)+VLOOKUP(E809,Results!$A$2:$B$240,2,FALSE)+VLOOKUP(F809,Results!$A$2:$B$240,2,FALSE)+VLOOKUP(G809,Results!$A$2:$B$240,2,FALSE)+VLOOKUP(H809,Results!$A$2:$B$240,2,FALSE)+VLOOKUP(I809,Results!$A$2:$B$240,2,FALSE)+VLOOKUP(J809,Results!$A$2:$B$240,2,FALSE)+VLOOKUP(B809,Results!$A$2:$B$240,2,FALSE)-MIN(VLOOKUP(C809,Results!$A$2:$B$240,2,FALSE),VLOOKUP(D809,Results!$A$2:$B$240,2,FALSE),VLOOKUP(E809,Results!$A$2:$B$240,2,FALSE),VLOOKUP(F809,Results!$A$2:$B$240,2,FALSE),VLOOKUP(G809,Results!$A$2:$B$240,2,FALSE),VLOOKUP(H809,Results!$A$2:$B$240,2,FALSE),VLOOKUP(I809,Results!$A$2:$B$240,2,FALSE),VLOOKUP(J809,Results!$A$2:$B$240,2,FALSE),VLOOKUP(B809,Results!$A$2:$B$240,2,FALSE)),"")</f>
        <v/>
      </c>
    </row>
    <row customHeight="1" ht="18.75" r="810" spans="2:47" x14ac:dyDescent="0.3">
      <c r="B810" t="s">
        <v>166</v>
      </c>
      <c r="C810" t="s">
        <v>87</v>
      </c>
      <c r="D810" t="s">
        <v>173</v>
      </c>
      <c r="E810" t="s">
        <v>146</v>
      </c>
      <c r="F810" t="s">
        <v>177</v>
      </c>
      <c r="G810" t="s">
        <v>159</v>
      </c>
      <c r="H810" t="s">
        <v>152</v>
      </c>
      <c r="I810" t="s">
        <v>103</v>
      </c>
      <c r="J810" t="s">
        <v>98</v>
      </c>
      <c r="K810" t="n">
        <v>12.0</v>
      </c>
      <c r="L810" s="30">
        <f si="210" t="shared"/>
        <v>0</v>
      </c>
      <c r="M810" s="6"/>
      <c r="N810" s="35" t="str">
        <f si="211" t="shared"/>
        <v/>
      </c>
      <c r="O810" s="59">
        <f>(IF(ISNUMBER(MATCH(B810,Sheet4!$K$92:$K$101,0)),1,0)+IF(ISNUMBER(MATCH(C810,Sheet4!$K$92:$K$101,0)),1,0)+IF(ISNUMBER(MATCH(D810,Sheet4!$K$92:$K$101,0)),1,0)+IF(ISNUMBER(MATCH(E810,Sheet4!$K$92:$K$101,0)),1,0)+IF(ISNUMBER(MATCH(F810,Sheet4!$K$92:$K$101,0)),1,0)+IF(ISNUMBER(MATCH(G810,Sheet4!$K$92:$K$101,0)),1,0)+IF(ISNUMBER(MATCH(H810,Sheet4!$K$92:$K$101,0)),1,0)+IF(ISNUMBER(MATCH(I810,Sheet4!$K$92:$K$101,0)),1,0)+IF(ISNUMBER(MATCH(J810,Sheet4!$K$92:$K$101,0)),1,0))
-
(IF(ISNUMBER(MATCH(B810,Sheet4!$F$2:$F$11,0)),1,0)+IF(ISNUMBER(MATCH(C810,Sheet4!$F$2:$F$11,0)),1,0)+IF(ISNUMBER(MATCH(D810,Sheet4!$F$2:$F$11,0)),1,0)+IF(ISNUMBER(MATCH(E810,Sheet4!$F$2:$F$11,0)),1,0)+IF(ISNUMBER(MATCH(F810,Sheet4!$F$2:$F$11,0)),1,0)+IF(ISNUMBER(MATCH(G810,Sheet4!$F$2:$F$11,0)),1,0)+IF(ISNUMBER(MATCH(H810,Sheet4!$F$2:$F$11,0)),1,0)+IF(ISNUMBER(MATCH(I810,Sheet4!$F$2:$F$11,0)),1,0)+IF(ISNUMBER(MATCH(J810,Sheet4!$F$2:$F$11,0)),1,0))</f>
        <v>0</v>
      </c>
      <c r="P810" s="40" t="str">
        <f>IFERROR(INDEX(Sheet4!$G:$G,MATCH(Sheet1!B810,Sheet4!$F:$F,0))+INDEX(Sheet4!$G:$G,MATCH(Sheet1!C810,Sheet4!$F:$F,0))+INDEX(Sheet4!$G:$G,MATCH(Sheet1!D810,Sheet4!$F:$F,0))+INDEX(Sheet4!$G:$G,MATCH(Sheet1!E810,Sheet4!$F:$F,0))+INDEX(Sheet4!$G:$G,MATCH(Sheet1!F810,Sheet4!$F:$F,0))+INDEX(Sheet4!$G:$G,MATCH(Sheet1!G810,Sheet4!$F:$F,0))+INDEX(Sheet4!$G:$G,MATCH(Sheet1!H810,Sheet4!$F:$F,0))+INDEX(Sheet4!$G:$G,MATCH(Sheet1!I810,Sheet4!$F:$F,0))+INDEX(Sheet4!$G:$G,MATCH(Sheet1!J810,Sheet4!$F:$F,0)),"")</f>
        <v/>
      </c>
      <c r="AF810">
        <f si="213" t="shared"/>
        <v>0</v>
      </c>
      <c r="AH810">
        <v>787</v>
      </c>
      <c r="AI810" t="str">
        <f si="212" t="shared"/>
        <v>Ben SimmonsRicky RubioDonovan MitchellMonte MorrisKelly OubreTaurean PrincePaul MillsapTrey LylesKarl-Anthony Towns</v>
      </c>
      <c r="AJ810">
        <f si="214" t="shared"/>
        <v>0</v>
      </c>
      <c r="AK810">
        <f si="215" t="shared"/>
        <v>0</v>
      </c>
      <c r="AL810">
        <f si="216" t="shared"/>
        <v>0</v>
      </c>
      <c r="AM810">
        <f si="217" t="shared"/>
        <v>0</v>
      </c>
      <c r="AN810">
        <f si="218" t="shared"/>
        <v>0</v>
      </c>
      <c r="AO810">
        <f si="219" t="shared"/>
        <v>0</v>
      </c>
      <c r="AP810">
        <f si="220" t="shared"/>
        <v>0</v>
      </c>
      <c r="AQ810">
        <f si="221" t="shared"/>
        <v>0</v>
      </c>
      <c r="AR810">
        <f si="222" t="shared"/>
        <v>0</v>
      </c>
      <c r="AS810">
        <f si="223" t="shared"/>
        <v>0</v>
      </c>
      <c r="AU810" t="str">
        <f>IFERROR(VLOOKUP(C810,Results!$A$2:$B$240,2,FALSE)+VLOOKUP(D810,Results!$A$2:$B$240,2,FALSE)+VLOOKUP(E810,Results!$A$2:$B$240,2,FALSE)+VLOOKUP(F810,Results!$A$2:$B$240,2,FALSE)+VLOOKUP(G810,Results!$A$2:$B$240,2,FALSE)+VLOOKUP(H810,Results!$A$2:$B$240,2,FALSE)+VLOOKUP(I810,Results!$A$2:$B$240,2,FALSE)+VLOOKUP(J810,Results!$A$2:$B$240,2,FALSE)+VLOOKUP(B810,Results!$A$2:$B$240,2,FALSE)-MIN(VLOOKUP(C810,Results!$A$2:$B$240,2,FALSE),VLOOKUP(D810,Results!$A$2:$B$240,2,FALSE),VLOOKUP(E810,Results!$A$2:$B$240,2,FALSE),VLOOKUP(F810,Results!$A$2:$B$240,2,FALSE),VLOOKUP(G810,Results!$A$2:$B$240,2,FALSE),VLOOKUP(H810,Results!$A$2:$B$240,2,FALSE),VLOOKUP(I810,Results!$A$2:$B$240,2,FALSE),VLOOKUP(J810,Results!$A$2:$B$240,2,FALSE),VLOOKUP(B810,Results!$A$2:$B$240,2,FALSE)),"")</f>
        <v/>
      </c>
    </row>
    <row customHeight="1" ht="18.75" r="811" spans="2:47" x14ac:dyDescent="0.3">
      <c r="B811" t="s">
        <v>166</v>
      </c>
      <c r="C811" t="s">
        <v>170</v>
      </c>
      <c r="D811" t="s">
        <v>99</v>
      </c>
      <c r="E811" t="s">
        <v>173</v>
      </c>
      <c r="F811" t="s">
        <v>177</v>
      </c>
      <c r="G811" t="s">
        <v>90</v>
      </c>
      <c r="H811" t="s">
        <v>181</v>
      </c>
      <c r="I811" t="s">
        <v>152</v>
      </c>
      <c r="J811" t="s">
        <v>187</v>
      </c>
      <c r="K811" t="n">
        <v>12.0</v>
      </c>
      <c r="L811" s="30">
        <f si="210" t="shared"/>
        <v>0</v>
      </c>
      <c r="M811" s="6"/>
      <c r="N811" s="35" t="str">
        <f si="211" t="shared"/>
        <v/>
      </c>
      <c r="O811" s="59">
        <f>(IF(ISNUMBER(MATCH(B811,Sheet4!$K$92:$K$101,0)),1,0)+IF(ISNUMBER(MATCH(C811,Sheet4!$K$92:$K$101,0)),1,0)+IF(ISNUMBER(MATCH(D811,Sheet4!$K$92:$K$101,0)),1,0)+IF(ISNUMBER(MATCH(E811,Sheet4!$K$92:$K$101,0)),1,0)+IF(ISNUMBER(MATCH(F811,Sheet4!$K$92:$K$101,0)),1,0)+IF(ISNUMBER(MATCH(G811,Sheet4!$K$92:$K$101,0)),1,0)+IF(ISNUMBER(MATCH(H811,Sheet4!$K$92:$K$101,0)),1,0)+IF(ISNUMBER(MATCH(I811,Sheet4!$K$92:$K$101,0)),1,0)+IF(ISNUMBER(MATCH(J811,Sheet4!$K$92:$K$101,0)),1,0))
-
(IF(ISNUMBER(MATCH(B811,Sheet4!$F$2:$F$11,0)),1,0)+IF(ISNUMBER(MATCH(C811,Sheet4!$F$2:$F$11,0)),1,0)+IF(ISNUMBER(MATCH(D811,Sheet4!$F$2:$F$11,0)),1,0)+IF(ISNUMBER(MATCH(E811,Sheet4!$F$2:$F$11,0)),1,0)+IF(ISNUMBER(MATCH(F811,Sheet4!$F$2:$F$11,0)),1,0)+IF(ISNUMBER(MATCH(G811,Sheet4!$F$2:$F$11,0)),1,0)+IF(ISNUMBER(MATCH(H811,Sheet4!$F$2:$F$11,0)),1,0)+IF(ISNUMBER(MATCH(I811,Sheet4!$F$2:$F$11,0)),1,0)+IF(ISNUMBER(MATCH(J811,Sheet4!$F$2:$F$11,0)),1,0))</f>
        <v>0</v>
      </c>
      <c r="P811" s="40" t="str">
        <f>IFERROR(INDEX(Sheet4!$G:$G,MATCH(Sheet1!B811,Sheet4!$F:$F,0))+INDEX(Sheet4!$G:$G,MATCH(Sheet1!C811,Sheet4!$F:$F,0))+INDEX(Sheet4!$G:$G,MATCH(Sheet1!D811,Sheet4!$F:$F,0))+INDEX(Sheet4!$G:$G,MATCH(Sheet1!E811,Sheet4!$F:$F,0))+INDEX(Sheet4!$G:$G,MATCH(Sheet1!F811,Sheet4!$F:$F,0))+INDEX(Sheet4!$G:$G,MATCH(Sheet1!G811,Sheet4!$F:$F,0))+INDEX(Sheet4!$G:$G,MATCH(Sheet1!H811,Sheet4!$F:$F,0))+INDEX(Sheet4!$G:$G,MATCH(Sheet1!I811,Sheet4!$F:$F,0))+INDEX(Sheet4!$G:$G,MATCH(Sheet1!J811,Sheet4!$F:$F,0)),"")</f>
        <v/>
      </c>
      <c r="AF811">
        <f si="213" t="shared"/>
        <v>0</v>
      </c>
      <c r="AH811">
        <v>788</v>
      </c>
      <c r="AI811" t="str">
        <f si="212" t="shared"/>
        <v>Ben SimmonsLandry ShametJames HardenMonte MorrisMikal BridgesCorey BrewerJohn CollinsPaul MillsapDeandre Ayton</v>
      </c>
      <c r="AJ811">
        <f si="214" t="shared"/>
        <v>0</v>
      </c>
      <c r="AK811">
        <f si="215" t="shared"/>
        <v>0</v>
      </c>
      <c r="AL811">
        <f si="216" t="shared"/>
        <v>0</v>
      </c>
      <c r="AM811">
        <f si="217" t="shared"/>
        <v>0</v>
      </c>
      <c r="AN811">
        <f si="218" t="shared"/>
        <v>0</v>
      </c>
      <c r="AO811">
        <f si="219" t="shared"/>
        <v>0</v>
      </c>
      <c r="AP811">
        <f si="220" t="shared"/>
        <v>0</v>
      </c>
      <c r="AQ811">
        <f si="221" t="shared"/>
        <v>0</v>
      </c>
      <c r="AR811">
        <f si="222" t="shared"/>
        <v>0</v>
      </c>
      <c r="AS811">
        <f si="223" t="shared"/>
        <v>0</v>
      </c>
      <c r="AU811" t="str">
        <f>IFERROR(VLOOKUP(C811,Results!$A$2:$B$240,2,FALSE)+VLOOKUP(D811,Results!$A$2:$B$240,2,FALSE)+VLOOKUP(E811,Results!$A$2:$B$240,2,FALSE)+VLOOKUP(F811,Results!$A$2:$B$240,2,FALSE)+VLOOKUP(G811,Results!$A$2:$B$240,2,FALSE)+VLOOKUP(H811,Results!$A$2:$B$240,2,FALSE)+VLOOKUP(I811,Results!$A$2:$B$240,2,FALSE)+VLOOKUP(J811,Results!$A$2:$B$240,2,FALSE)+VLOOKUP(B811,Results!$A$2:$B$240,2,FALSE)-MIN(VLOOKUP(C811,Results!$A$2:$B$240,2,FALSE),VLOOKUP(D811,Results!$A$2:$B$240,2,FALSE),VLOOKUP(E811,Results!$A$2:$B$240,2,FALSE),VLOOKUP(F811,Results!$A$2:$B$240,2,FALSE),VLOOKUP(G811,Results!$A$2:$B$240,2,FALSE),VLOOKUP(H811,Results!$A$2:$B$240,2,FALSE),VLOOKUP(I811,Results!$A$2:$B$240,2,FALSE),VLOOKUP(J811,Results!$A$2:$B$240,2,FALSE),VLOOKUP(B811,Results!$A$2:$B$240,2,FALSE)),"")</f>
        <v/>
      </c>
    </row>
    <row customHeight="1" ht="18.75" r="812" spans="2:47" x14ac:dyDescent="0.3">
      <c r="B812" t="s">
        <v>166</v>
      </c>
      <c r="C812" t="s">
        <v>87</v>
      </c>
      <c r="D812" t="s">
        <v>89</v>
      </c>
      <c r="E812" t="s">
        <v>146</v>
      </c>
      <c r="F812" t="s">
        <v>178</v>
      </c>
      <c r="G812" t="s">
        <v>101</v>
      </c>
      <c r="H812" t="s">
        <v>181</v>
      </c>
      <c r="I812" t="s">
        <v>152</v>
      </c>
      <c r="J812" t="s">
        <v>188</v>
      </c>
      <c r="K812" t="n">
        <v>12.0</v>
      </c>
      <c r="L812" s="30">
        <f si="210" t="shared"/>
        <v>0</v>
      </c>
      <c r="M812" s="6"/>
      <c r="N812" s="35" t="str">
        <f si="211" t="shared"/>
        <v/>
      </c>
      <c r="O812" s="59">
        <f>(IF(ISNUMBER(MATCH(B812,Sheet4!$K$92:$K$101,0)),1,0)+IF(ISNUMBER(MATCH(C812,Sheet4!$K$92:$K$101,0)),1,0)+IF(ISNUMBER(MATCH(D812,Sheet4!$K$92:$K$101,0)),1,0)+IF(ISNUMBER(MATCH(E812,Sheet4!$K$92:$K$101,0)),1,0)+IF(ISNUMBER(MATCH(F812,Sheet4!$K$92:$K$101,0)),1,0)+IF(ISNUMBER(MATCH(G812,Sheet4!$K$92:$K$101,0)),1,0)+IF(ISNUMBER(MATCH(H812,Sheet4!$K$92:$K$101,0)),1,0)+IF(ISNUMBER(MATCH(I812,Sheet4!$K$92:$K$101,0)),1,0)+IF(ISNUMBER(MATCH(J812,Sheet4!$K$92:$K$101,0)),1,0))
-
(IF(ISNUMBER(MATCH(B812,Sheet4!$F$2:$F$11,0)),1,0)+IF(ISNUMBER(MATCH(C812,Sheet4!$F$2:$F$11,0)),1,0)+IF(ISNUMBER(MATCH(D812,Sheet4!$F$2:$F$11,0)),1,0)+IF(ISNUMBER(MATCH(E812,Sheet4!$F$2:$F$11,0)),1,0)+IF(ISNUMBER(MATCH(F812,Sheet4!$F$2:$F$11,0)),1,0)+IF(ISNUMBER(MATCH(G812,Sheet4!$F$2:$F$11,0)),1,0)+IF(ISNUMBER(MATCH(H812,Sheet4!$F$2:$F$11,0)),1,0)+IF(ISNUMBER(MATCH(I812,Sheet4!$F$2:$F$11,0)),1,0)+IF(ISNUMBER(MATCH(J812,Sheet4!$F$2:$F$11,0)),1,0))</f>
        <v>0</v>
      </c>
      <c r="P812" s="40" t="str">
        <f>IFERROR(INDEX(Sheet4!$G:$G,MATCH(Sheet1!B812,Sheet4!$F:$F,0))+INDEX(Sheet4!$G:$G,MATCH(Sheet1!C812,Sheet4!$F:$F,0))+INDEX(Sheet4!$G:$G,MATCH(Sheet1!D812,Sheet4!$F:$F,0))+INDEX(Sheet4!$G:$G,MATCH(Sheet1!E812,Sheet4!$F:$F,0))+INDEX(Sheet4!$G:$G,MATCH(Sheet1!F812,Sheet4!$F:$F,0))+INDEX(Sheet4!$G:$G,MATCH(Sheet1!G812,Sheet4!$F:$F,0))+INDEX(Sheet4!$G:$G,MATCH(Sheet1!H812,Sheet4!$F:$F,0))+INDEX(Sheet4!$G:$G,MATCH(Sheet1!I812,Sheet4!$F:$F,0))+INDEX(Sheet4!$G:$G,MATCH(Sheet1!J812,Sheet4!$F:$F,0)),"")</f>
        <v/>
      </c>
      <c r="AF812">
        <f si="213" t="shared"/>
        <v>0</v>
      </c>
      <c r="AH812">
        <v>789</v>
      </c>
      <c r="AI812" t="str">
        <f si="212" t="shared"/>
        <v>Ben SimmonsT.J. McConnellJimmy ButlerBuddy HieldKelly OubreGerald GreenPaul MillsapDerrick FavorsKarl-Anthony Towns</v>
      </c>
      <c r="AJ812">
        <f si="214" t="shared"/>
        <v>0</v>
      </c>
      <c r="AK812">
        <f si="215" t="shared"/>
        <v>0</v>
      </c>
      <c r="AL812">
        <f si="216" t="shared"/>
        <v>0</v>
      </c>
      <c r="AM812">
        <f si="217" t="shared"/>
        <v>0</v>
      </c>
      <c r="AN812">
        <f si="218" t="shared"/>
        <v>0</v>
      </c>
      <c r="AO812">
        <f si="219" t="shared"/>
        <v>0</v>
      </c>
      <c r="AP812">
        <f si="220" t="shared"/>
        <v>0</v>
      </c>
      <c r="AQ812">
        <f si="221" t="shared"/>
        <v>0</v>
      </c>
      <c r="AR812">
        <f si="222" t="shared"/>
        <v>0</v>
      </c>
      <c r="AS812">
        <f si="223" t="shared"/>
        <v>0</v>
      </c>
      <c r="AU812" t="str">
        <f>IFERROR(VLOOKUP(C812,Results!$A$2:$B$240,2,FALSE)+VLOOKUP(D812,Results!$A$2:$B$240,2,FALSE)+VLOOKUP(E812,Results!$A$2:$B$240,2,FALSE)+VLOOKUP(F812,Results!$A$2:$B$240,2,FALSE)+VLOOKUP(G812,Results!$A$2:$B$240,2,FALSE)+VLOOKUP(H812,Results!$A$2:$B$240,2,FALSE)+VLOOKUP(I812,Results!$A$2:$B$240,2,FALSE)+VLOOKUP(J812,Results!$A$2:$B$240,2,FALSE)+VLOOKUP(B812,Results!$A$2:$B$240,2,FALSE)-MIN(VLOOKUP(C812,Results!$A$2:$B$240,2,FALSE),VLOOKUP(D812,Results!$A$2:$B$240,2,FALSE),VLOOKUP(E812,Results!$A$2:$B$240,2,FALSE),VLOOKUP(F812,Results!$A$2:$B$240,2,FALSE),VLOOKUP(G812,Results!$A$2:$B$240,2,FALSE),VLOOKUP(H812,Results!$A$2:$B$240,2,FALSE),VLOOKUP(I812,Results!$A$2:$B$240,2,FALSE),VLOOKUP(J812,Results!$A$2:$B$240,2,FALSE),VLOOKUP(B812,Results!$A$2:$B$240,2,FALSE)),"")</f>
        <v/>
      </c>
    </row>
    <row customHeight="1" ht="18.75" r="813" spans="2:47" x14ac:dyDescent="0.3">
      <c r="B813" t="s">
        <v>95</v>
      </c>
      <c r="C813" t="s">
        <v>170</v>
      </c>
      <c r="D813" t="s">
        <v>172</v>
      </c>
      <c r="E813" t="s">
        <v>173</v>
      </c>
      <c r="F813" t="s">
        <v>150</v>
      </c>
      <c r="G813" t="s">
        <v>179</v>
      </c>
      <c r="H813" t="s">
        <v>92</v>
      </c>
      <c r="I813" t="s">
        <v>152</v>
      </c>
      <c r="J813" t="s">
        <v>98</v>
      </c>
      <c r="K813" t="n">
        <v>12.0</v>
      </c>
      <c r="L813" s="30">
        <f si="210" t="shared"/>
        <v>0</v>
      </c>
      <c r="M813" s="6"/>
      <c r="N813" s="35" t="str">
        <f si="211" t="shared"/>
        <v/>
      </c>
      <c r="O813" s="59">
        <f>(IF(ISNUMBER(MATCH(B813,Sheet4!$K$92:$K$101,0)),1,0)+IF(ISNUMBER(MATCH(C813,Sheet4!$K$92:$K$101,0)),1,0)+IF(ISNUMBER(MATCH(D813,Sheet4!$K$92:$K$101,0)),1,0)+IF(ISNUMBER(MATCH(E813,Sheet4!$K$92:$K$101,0)),1,0)+IF(ISNUMBER(MATCH(F813,Sheet4!$K$92:$K$101,0)),1,0)+IF(ISNUMBER(MATCH(G813,Sheet4!$K$92:$K$101,0)),1,0)+IF(ISNUMBER(MATCH(H813,Sheet4!$K$92:$K$101,0)),1,0)+IF(ISNUMBER(MATCH(I813,Sheet4!$K$92:$K$101,0)),1,0)+IF(ISNUMBER(MATCH(J813,Sheet4!$K$92:$K$101,0)),1,0))
-
(IF(ISNUMBER(MATCH(B813,Sheet4!$F$2:$F$11,0)),1,0)+IF(ISNUMBER(MATCH(C813,Sheet4!$F$2:$F$11,0)),1,0)+IF(ISNUMBER(MATCH(D813,Sheet4!$F$2:$F$11,0)),1,0)+IF(ISNUMBER(MATCH(E813,Sheet4!$F$2:$F$11,0)),1,0)+IF(ISNUMBER(MATCH(F813,Sheet4!$F$2:$F$11,0)),1,0)+IF(ISNUMBER(MATCH(G813,Sheet4!$F$2:$F$11,0)),1,0)+IF(ISNUMBER(MATCH(H813,Sheet4!$F$2:$F$11,0)),1,0)+IF(ISNUMBER(MATCH(I813,Sheet4!$F$2:$F$11,0)),1,0)+IF(ISNUMBER(MATCH(J813,Sheet4!$F$2:$F$11,0)),1,0))</f>
        <v>0</v>
      </c>
      <c r="P813" s="40" t="str">
        <f>IFERROR(INDEX(Sheet4!$G:$G,MATCH(Sheet1!B813,Sheet4!$F:$F,0))+INDEX(Sheet4!$G:$G,MATCH(Sheet1!C813,Sheet4!$F:$F,0))+INDEX(Sheet4!$G:$G,MATCH(Sheet1!D813,Sheet4!$F:$F,0))+INDEX(Sheet4!$G:$G,MATCH(Sheet1!E813,Sheet4!$F:$F,0))+INDEX(Sheet4!$G:$G,MATCH(Sheet1!F813,Sheet4!$F:$F,0))+INDEX(Sheet4!$G:$G,MATCH(Sheet1!G813,Sheet4!$F:$F,0))+INDEX(Sheet4!$G:$G,MATCH(Sheet1!H813,Sheet4!$F:$F,0))+INDEX(Sheet4!$G:$G,MATCH(Sheet1!I813,Sheet4!$F:$F,0))+INDEX(Sheet4!$G:$G,MATCH(Sheet1!J813,Sheet4!$F:$F,0)),"")</f>
        <v/>
      </c>
      <c r="AF813">
        <f si="213" t="shared"/>
        <v>0</v>
      </c>
      <c r="AH813">
        <v>790</v>
      </c>
      <c r="AI813" t="str">
        <f si="212" t="shared"/>
        <v>De'Aaron FoxTrae YoungDevin BookerMonte MorrisKelly OubreCorey BrewerJosh JacksonPaul MillsapKarl-Anthony Towns</v>
      </c>
      <c r="AJ813">
        <f si="214" t="shared"/>
        <v>0</v>
      </c>
      <c r="AK813">
        <f si="215" t="shared"/>
        <v>0</v>
      </c>
      <c r="AL813">
        <f si="216" t="shared"/>
        <v>0</v>
      </c>
      <c r="AM813">
        <f si="217" t="shared"/>
        <v>0</v>
      </c>
      <c r="AN813">
        <f si="218" t="shared"/>
        <v>0</v>
      </c>
      <c r="AO813">
        <f si="219" t="shared"/>
        <v>0</v>
      </c>
      <c r="AP813">
        <f si="220" t="shared"/>
        <v>0</v>
      </c>
      <c r="AQ813">
        <f si="221" t="shared"/>
        <v>0</v>
      </c>
      <c r="AR813">
        <f si="222" t="shared"/>
        <v>0</v>
      </c>
      <c r="AS813">
        <f si="223" t="shared"/>
        <v>0</v>
      </c>
      <c r="AU813" t="str">
        <f>IFERROR(VLOOKUP(C813,Results!$A$2:$B$240,2,FALSE)+VLOOKUP(D813,Results!$A$2:$B$240,2,FALSE)+VLOOKUP(E813,Results!$A$2:$B$240,2,FALSE)+VLOOKUP(F813,Results!$A$2:$B$240,2,FALSE)+VLOOKUP(G813,Results!$A$2:$B$240,2,FALSE)+VLOOKUP(H813,Results!$A$2:$B$240,2,FALSE)+VLOOKUP(I813,Results!$A$2:$B$240,2,FALSE)+VLOOKUP(J813,Results!$A$2:$B$240,2,FALSE)+VLOOKUP(B813,Results!$A$2:$B$240,2,FALSE)-MIN(VLOOKUP(C813,Results!$A$2:$B$240,2,FALSE),VLOOKUP(D813,Results!$A$2:$B$240,2,FALSE),VLOOKUP(E813,Results!$A$2:$B$240,2,FALSE),VLOOKUP(F813,Results!$A$2:$B$240,2,FALSE),VLOOKUP(G813,Results!$A$2:$B$240,2,FALSE),VLOOKUP(H813,Results!$A$2:$B$240,2,FALSE),VLOOKUP(I813,Results!$A$2:$B$240,2,FALSE),VLOOKUP(J813,Results!$A$2:$B$240,2,FALSE),VLOOKUP(B813,Results!$A$2:$B$240,2,FALSE)),"")</f>
        <v/>
      </c>
    </row>
    <row customHeight="1" ht="18.75" r="814" spans="2:47" x14ac:dyDescent="0.3">
      <c r="B814" t="s">
        <v>87</v>
      </c>
      <c r="C814" t="s">
        <v>108</v>
      </c>
      <c r="D814" t="s">
        <v>173</v>
      </c>
      <c r="E814" t="s">
        <v>158</v>
      </c>
      <c r="F814" t="s">
        <v>177</v>
      </c>
      <c r="G814" t="s">
        <v>159</v>
      </c>
      <c r="H814" t="s">
        <v>153</v>
      </c>
      <c r="I814" t="s">
        <v>181</v>
      </c>
      <c r="J814" t="s">
        <v>186</v>
      </c>
      <c r="K814" t="n">
        <v>12.0</v>
      </c>
      <c r="L814" s="30">
        <f si="210" t="shared"/>
        <v>0</v>
      </c>
      <c r="M814" s="6"/>
      <c r="N814" s="35" t="str">
        <f si="211" t="shared"/>
        <v/>
      </c>
      <c r="O814" s="59">
        <f>(IF(ISNUMBER(MATCH(B814,Sheet4!$K$92:$K$101,0)),1,0)+IF(ISNUMBER(MATCH(C814,Sheet4!$K$92:$K$101,0)),1,0)+IF(ISNUMBER(MATCH(D814,Sheet4!$K$92:$K$101,0)),1,0)+IF(ISNUMBER(MATCH(E814,Sheet4!$K$92:$K$101,0)),1,0)+IF(ISNUMBER(MATCH(F814,Sheet4!$K$92:$K$101,0)),1,0)+IF(ISNUMBER(MATCH(G814,Sheet4!$K$92:$K$101,0)),1,0)+IF(ISNUMBER(MATCH(H814,Sheet4!$K$92:$K$101,0)),1,0)+IF(ISNUMBER(MATCH(I814,Sheet4!$K$92:$K$101,0)),1,0)+IF(ISNUMBER(MATCH(J814,Sheet4!$K$92:$K$101,0)),1,0))
-
(IF(ISNUMBER(MATCH(B814,Sheet4!$F$2:$F$11,0)),1,0)+IF(ISNUMBER(MATCH(C814,Sheet4!$F$2:$F$11,0)),1,0)+IF(ISNUMBER(MATCH(D814,Sheet4!$F$2:$F$11,0)),1,0)+IF(ISNUMBER(MATCH(E814,Sheet4!$F$2:$F$11,0)),1,0)+IF(ISNUMBER(MATCH(F814,Sheet4!$F$2:$F$11,0)),1,0)+IF(ISNUMBER(MATCH(G814,Sheet4!$F$2:$F$11,0)),1,0)+IF(ISNUMBER(MATCH(H814,Sheet4!$F$2:$F$11,0)),1,0)+IF(ISNUMBER(MATCH(I814,Sheet4!$F$2:$F$11,0)),1,0)+IF(ISNUMBER(MATCH(J814,Sheet4!$F$2:$F$11,0)),1,0))</f>
        <v>0</v>
      </c>
      <c r="P814" s="40" t="str">
        <f>IFERROR(INDEX(Sheet4!$G:$G,MATCH(Sheet1!B814,Sheet4!$F:$F,0))+INDEX(Sheet4!$G:$G,MATCH(Sheet1!C814,Sheet4!$F:$F,0))+INDEX(Sheet4!$G:$G,MATCH(Sheet1!D814,Sheet4!$F:$F,0))+INDEX(Sheet4!$G:$G,MATCH(Sheet1!E814,Sheet4!$F:$F,0))+INDEX(Sheet4!$G:$G,MATCH(Sheet1!F814,Sheet4!$F:$F,0))+INDEX(Sheet4!$G:$G,MATCH(Sheet1!G814,Sheet4!$F:$F,0))+INDEX(Sheet4!$G:$G,MATCH(Sheet1!H814,Sheet4!$F:$F,0))+INDEX(Sheet4!$G:$G,MATCH(Sheet1!I814,Sheet4!$F:$F,0))+INDEX(Sheet4!$G:$G,MATCH(Sheet1!J814,Sheet4!$F:$F,0)),"")</f>
        <v/>
      </c>
      <c r="AF814">
        <f si="213" t="shared"/>
        <v>0</v>
      </c>
      <c r="AH814">
        <v>791</v>
      </c>
      <c r="AI814" t="str">
        <f si="212" t="shared"/>
        <v>Ben SimmonsIsaiah CanaanJimmy ButlerAndrew WigginsKelly OubreMikal BridgesJohn CollinsJosh JacksonDeandre Ayton</v>
      </c>
      <c r="AJ814">
        <f si="214" t="shared"/>
        <v>0</v>
      </c>
      <c r="AK814">
        <f si="215" t="shared"/>
        <v>0</v>
      </c>
      <c r="AL814">
        <f si="216" t="shared"/>
        <v>0</v>
      </c>
      <c r="AM814">
        <f si="217" t="shared"/>
        <v>0</v>
      </c>
      <c r="AN814">
        <f si="218" t="shared"/>
        <v>0</v>
      </c>
      <c r="AO814">
        <f si="219" t="shared"/>
        <v>0</v>
      </c>
      <c r="AP814">
        <f si="220" t="shared"/>
        <v>0</v>
      </c>
      <c r="AQ814">
        <f si="221" t="shared"/>
        <v>0</v>
      </c>
      <c r="AR814">
        <f si="222" t="shared"/>
        <v>0</v>
      </c>
      <c r="AS814">
        <f si="223" t="shared"/>
        <v>0</v>
      </c>
      <c r="AU814" t="str">
        <f>IFERROR(VLOOKUP(C814,Results!$A$2:$B$240,2,FALSE)+VLOOKUP(D814,Results!$A$2:$B$240,2,FALSE)+VLOOKUP(E814,Results!$A$2:$B$240,2,FALSE)+VLOOKUP(F814,Results!$A$2:$B$240,2,FALSE)+VLOOKUP(G814,Results!$A$2:$B$240,2,FALSE)+VLOOKUP(H814,Results!$A$2:$B$240,2,FALSE)+VLOOKUP(I814,Results!$A$2:$B$240,2,FALSE)+VLOOKUP(J814,Results!$A$2:$B$240,2,FALSE)+VLOOKUP(B814,Results!$A$2:$B$240,2,FALSE)-MIN(VLOOKUP(C814,Results!$A$2:$B$240,2,FALSE),VLOOKUP(D814,Results!$A$2:$B$240,2,FALSE),VLOOKUP(E814,Results!$A$2:$B$240,2,FALSE),VLOOKUP(F814,Results!$A$2:$B$240,2,FALSE),VLOOKUP(G814,Results!$A$2:$B$240,2,FALSE),VLOOKUP(H814,Results!$A$2:$B$240,2,FALSE),VLOOKUP(I814,Results!$A$2:$B$240,2,FALSE),VLOOKUP(J814,Results!$A$2:$B$240,2,FALSE),VLOOKUP(B814,Results!$A$2:$B$240,2,FALSE)),"")</f>
        <v/>
      </c>
    </row>
    <row customHeight="1" ht="18.75" r="815" spans="2:47" x14ac:dyDescent="0.3">
      <c r="B815" t="s">
        <v>166</v>
      </c>
      <c r="C815" t="s">
        <v>95</v>
      </c>
      <c r="D815" t="s">
        <v>174</v>
      </c>
      <c r="E815" t="s">
        <v>146</v>
      </c>
      <c r="F815" t="s">
        <v>177</v>
      </c>
      <c r="G815" t="s">
        <v>159</v>
      </c>
      <c r="H815" t="s">
        <v>181</v>
      </c>
      <c r="I815" t="s">
        <v>103</v>
      </c>
      <c r="J815" t="s">
        <v>186</v>
      </c>
      <c r="K815" t="n">
        <v>12.0</v>
      </c>
      <c r="L815" s="30">
        <f si="210" t="shared"/>
        <v>0</v>
      </c>
      <c r="M815" s="6"/>
      <c r="N815" s="35" t="str">
        <f si="211" t="shared"/>
        <v/>
      </c>
      <c r="O815" s="59">
        <f>(IF(ISNUMBER(MATCH(B815,Sheet4!$K$92:$K$101,0)),1,0)+IF(ISNUMBER(MATCH(C815,Sheet4!$K$92:$K$101,0)),1,0)+IF(ISNUMBER(MATCH(D815,Sheet4!$K$92:$K$101,0)),1,0)+IF(ISNUMBER(MATCH(E815,Sheet4!$K$92:$K$101,0)),1,0)+IF(ISNUMBER(MATCH(F815,Sheet4!$K$92:$K$101,0)),1,0)+IF(ISNUMBER(MATCH(G815,Sheet4!$K$92:$K$101,0)),1,0)+IF(ISNUMBER(MATCH(H815,Sheet4!$K$92:$K$101,0)),1,0)+IF(ISNUMBER(MATCH(I815,Sheet4!$K$92:$K$101,0)),1,0)+IF(ISNUMBER(MATCH(J815,Sheet4!$K$92:$K$101,0)),1,0))
-
(IF(ISNUMBER(MATCH(B815,Sheet4!$F$2:$F$11,0)),1,0)+IF(ISNUMBER(MATCH(C815,Sheet4!$F$2:$F$11,0)),1,0)+IF(ISNUMBER(MATCH(D815,Sheet4!$F$2:$F$11,0)),1,0)+IF(ISNUMBER(MATCH(E815,Sheet4!$F$2:$F$11,0)),1,0)+IF(ISNUMBER(MATCH(F815,Sheet4!$F$2:$F$11,0)),1,0)+IF(ISNUMBER(MATCH(G815,Sheet4!$F$2:$F$11,0)),1,0)+IF(ISNUMBER(MATCH(H815,Sheet4!$F$2:$F$11,0)),1,0)+IF(ISNUMBER(MATCH(I815,Sheet4!$F$2:$F$11,0)),1,0)+IF(ISNUMBER(MATCH(J815,Sheet4!$F$2:$F$11,0)),1,0))</f>
        <v>0</v>
      </c>
      <c r="P815" s="40" t="str">
        <f>IFERROR(INDEX(Sheet4!$G:$G,MATCH(Sheet1!B815,Sheet4!$F:$F,0))+INDEX(Sheet4!$G:$G,MATCH(Sheet1!C815,Sheet4!$F:$F,0))+INDEX(Sheet4!$G:$G,MATCH(Sheet1!D815,Sheet4!$F:$F,0))+INDEX(Sheet4!$G:$G,MATCH(Sheet1!E815,Sheet4!$F:$F,0))+INDEX(Sheet4!$G:$G,MATCH(Sheet1!F815,Sheet4!$F:$F,0))+INDEX(Sheet4!$G:$G,MATCH(Sheet1!G815,Sheet4!$F:$F,0))+INDEX(Sheet4!$G:$G,MATCH(Sheet1!H815,Sheet4!$F:$F,0))+INDEX(Sheet4!$G:$G,MATCH(Sheet1!I815,Sheet4!$F:$F,0))+INDEX(Sheet4!$G:$G,MATCH(Sheet1!J815,Sheet4!$F:$F,0)),"")</f>
        <v/>
      </c>
      <c r="AF815">
        <f si="213" t="shared"/>
        <v>0</v>
      </c>
      <c r="AH815">
        <v>792</v>
      </c>
      <c r="AI815" t="str">
        <f si="212" t="shared"/>
        <v>De'Aaron FoxLandry ShametJames HardenMonte MorrisKelly OubreJoe InglesPaul MillsapTaj GibsonRudy Gobert</v>
      </c>
      <c r="AJ815">
        <f si="214" t="shared"/>
        <v>0</v>
      </c>
      <c r="AK815">
        <f si="215" t="shared"/>
        <v>0</v>
      </c>
      <c r="AL815">
        <f si="216" t="shared"/>
        <v>0</v>
      </c>
      <c r="AM815">
        <f si="217" t="shared"/>
        <v>0</v>
      </c>
      <c r="AN815">
        <f si="218" t="shared"/>
        <v>0</v>
      </c>
      <c r="AO815">
        <f si="219" t="shared"/>
        <v>0</v>
      </c>
      <c r="AP815">
        <f si="220" t="shared"/>
        <v>0</v>
      </c>
      <c r="AQ815">
        <f si="221" t="shared"/>
        <v>0</v>
      </c>
      <c r="AR815">
        <f si="222" t="shared"/>
        <v>0</v>
      </c>
      <c r="AS815">
        <f si="223" t="shared"/>
        <v>0</v>
      </c>
      <c r="AU815" t="str">
        <f>IFERROR(VLOOKUP(C815,Results!$A$2:$B$240,2,FALSE)+VLOOKUP(D815,Results!$A$2:$B$240,2,FALSE)+VLOOKUP(E815,Results!$A$2:$B$240,2,FALSE)+VLOOKUP(F815,Results!$A$2:$B$240,2,FALSE)+VLOOKUP(G815,Results!$A$2:$B$240,2,FALSE)+VLOOKUP(H815,Results!$A$2:$B$240,2,FALSE)+VLOOKUP(I815,Results!$A$2:$B$240,2,FALSE)+VLOOKUP(J815,Results!$A$2:$B$240,2,FALSE)+VLOOKUP(B815,Results!$A$2:$B$240,2,FALSE)-MIN(VLOOKUP(C815,Results!$A$2:$B$240,2,FALSE),VLOOKUP(D815,Results!$A$2:$B$240,2,FALSE),VLOOKUP(E815,Results!$A$2:$B$240,2,FALSE),VLOOKUP(F815,Results!$A$2:$B$240,2,FALSE),VLOOKUP(G815,Results!$A$2:$B$240,2,FALSE),VLOOKUP(H815,Results!$A$2:$B$240,2,FALSE),VLOOKUP(I815,Results!$A$2:$B$240,2,FALSE),VLOOKUP(J815,Results!$A$2:$B$240,2,FALSE),VLOOKUP(B815,Results!$A$2:$B$240,2,FALSE)),"")</f>
        <v/>
      </c>
    </row>
    <row r="816" spans="2:47" x14ac:dyDescent="0.3">
      <c r="B816" t="s">
        <v>166</v>
      </c>
      <c r="C816" t="s">
        <v>170</v>
      </c>
      <c r="D816" t="s">
        <v>99</v>
      </c>
      <c r="E816" t="s">
        <v>172</v>
      </c>
      <c r="F816" t="s">
        <v>177</v>
      </c>
      <c r="G816" t="s">
        <v>100</v>
      </c>
      <c r="H816" t="s">
        <v>93</v>
      </c>
      <c r="I816" t="s">
        <v>152</v>
      </c>
      <c r="J816" t="s">
        <v>187</v>
      </c>
      <c r="K816" t="n">
        <v>12.0</v>
      </c>
      <c r="L816" s="30">
        <f si="210" t="shared"/>
        <v>0</v>
      </c>
      <c r="M816" s="6"/>
      <c r="N816" s="35" t="str">
        <f si="211" t="shared"/>
        <v/>
      </c>
      <c r="O816" s="59">
        <f>(IF(ISNUMBER(MATCH(B816,Sheet4!$K$92:$K$101,0)),1,0)+IF(ISNUMBER(MATCH(C816,Sheet4!$K$92:$K$101,0)),1,0)+IF(ISNUMBER(MATCH(D816,Sheet4!$K$92:$K$101,0)),1,0)+IF(ISNUMBER(MATCH(E816,Sheet4!$K$92:$K$101,0)),1,0)+IF(ISNUMBER(MATCH(F816,Sheet4!$K$92:$K$101,0)),1,0)+IF(ISNUMBER(MATCH(G816,Sheet4!$K$92:$K$101,0)),1,0)+IF(ISNUMBER(MATCH(H816,Sheet4!$K$92:$K$101,0)),1,0)+IF(ISNUMBER(MATCH(I816,Sheet4!$K$92:$K$101,0)),1,0)+IF(ISNUMBER(MATCH(J816,Sheet4!$K$92:$K$101,0)),1,0))
-
(IF(ISNUMBER(MATCH(B816,Sheet4!$F$2:$F$11,0)),1,0)+IF(ISNUMBER(MATCH(C816,Sheet4!$F$2:$F$11,0)),1,0)+IF(ISNUMBER(MATCH(D816,Sheet4!$F$2:$F$11,0)),1,0)+IF(ISNUMBER(MATCH(E816,Sheet4!$F$2:$F$11,0)),1,0)+IF(ISNUMBER(MATCH(F816,Sheet4!$F$2:$F$11,0)),1,0)+IF(ISNUMBER(MATCH(G816,Sheet4!$F$2:$F$11,0)),1,0)+IF(ISNUMBER(MATCH(H816,Sheet4!$F$2:$F$11,0)),1,0)+IF(ISNUMBER(MATCH(I816,Sheet4!$F$2:$F$11,0)),1,0)+IF(ISNUMBER(MATCH(J816,Sheet4!$F$2:$F$11,0)),1,0))</f>
        <v>0</v>
      </c>
      <c r="P816" s="40" t="str">
        <f>IFERROR(INDEX(Sheet4!$G:$G,MATCH(Sheet1!B816,Sheet4!$F:$F,0))+INDEX(Sheet4!$G:$G,MATCH(Sheet1!C816,Sheet4!$F:$F,0))+INDEX(Sheet4!$G:$G,MATCH(Sheet1!D816,Sheet4!$F:$F,0))+INDEX(Sheet4!$G:$G,MATCH(Sheet1!E816,Sheet4!$F:$F,0))+INDEX(Sheet4!$G:$G,MATCH(Sheet1!F816,Sheet4!$F:$F,0))+INDEX(Sheet4!$G:$G,MATCH(Sheet1!G816,Sheet4!$F:$F,0))+INDEX(Sheet4!$G:$G,MATCH(Sheet1!H816,Sheet4!$F:$F,0))+INDEX(Sheet4!$G:$G,MATCH(Sheet1!I816,Sheet4!$F:$F,0))+INDEX(Sheet4!$G:$G,MATCH(Sheet1!J816,Sheet4!$F:$F,0)),"")</f>
        <v/>
      </c>
      <c r="AF816">
        <f si="213" t="shared"/>
        <v>0</v>
      </c>
      <c r="AH816">
        <v>793</v>
      </c>
      <c r="AI816" t="str">
        <f si="212" t="shared"/>
        <v>Ben SimmonsDe'Aaron FoxDevin BookerMalik BeasleyKelly OubreTaurean PrinceTaj GibsonTrey LylesKarl-Anthony Towns</v>
      </c>
      <c r="AJ816">
        <f si="214" t="shared"/>
        <v>0</v>
      </c>
      <c r="AK816">
        <f si="215" t="shared"/>
        <v>0</v>
      </c>
      <c r="AL816">
        <f si="216" t="shared"/>
        <v>0</v>
      </c>
      <c r="AM816">
        <f si="217" t="shared"/>
        <v>0</v>
      </c>
      <c r="AN816">
        <f si="218" t="shared"/>
        <v>0</v>
      </c>
      <c r="AO816">
        <f si="219" t="shared"/>
        <v>0</v>
      </c>
      <c r="AP816">
        <f si="220" t="shared"/>
        <v>0</v>
      </c>
      <c r="AQ816">
        <f si="221" t="shared"/>
        <v>0</v>
      </c>
      <c r="AR816">
        <f si="222" t="shared"/>
        <v>0</v>
      </c>
      <c r="AS816">
        <f si="223" t="shared"/>
        <v>0</v>
      </c>
      <c r="AU816" t="str">
        <f>IFERROR(VLOOKUP(C816,Results!$A$2:$B$240,2,FALSE)+VLOOKUP(D816,Results!$A$2:$B$240,2,FALSE)+VLOOKUP(E816,Results!$A$2:$B$240,2,FALSE)+VLOOKUP(F816,Results!$A$2:$B$240,2,FALSE)+VLOOKUP(G816,Results!$A$2:$B$240,2,FALSE)+VLOOKUP(H816,Results!$A$2:$B$240,2,FALSE)+VLOOKUP(I816,Results!$A$2:$B$240,2,FALSE)+VLOOKUP(J816,Results!$A$2:$B$240,2,FALSE)+VLOOKUP(B816,Results!$A$2:$B$240,2,FALSE)-MIN(VLOOKUP(C816,Results!$A$2:$B$240,2,FALSE),VLOOKUP(D816,Results!$A$2:$B$240,2,FALSE),VLOOKUP(E816,Results!$A$2:$B$240,2,FALSE),VLOOKUP(F816,Results!$A$2:$B$240,2,FALSE),VLOOKUP(G816,Results!$A$2:$B$240,2,FALSE),VLOOKUP(H816,Results!$A$2:$B$240,2,FALSE),VLOOKUP(I816,Results!$A$2:$B$240,2,FALSE),VLOOKUP(J816,Results!$A$2:$B$240,2,FALSE),VLOOKUP(B816,Results!$A$2:$B$240,2,FALSE)),"")</f>
        <v/>
      </c>
    </row>
    <row customHeight="1" ht="18.75" r="817" spans="2:47" x14ac:dyDescent="0.3">
      <c r="B817" t="s">
        <v>169</v>
      </c>
      <c r="C817" t="s">
        <v>116</v>
      </c>
      <c r="D817" t="s">
        <v>145</v>
      </c>
      <c r="E817" t="s">
        <v>146</v>
      </c>
      <c r="F817" t="s">
        <v>177</v>
      </c>
      <c r="G817" t="s">
        <v>96</v>
      </c>
      <c r="H817" t="s">
        <v>181</v>
      </c>
      <c r="I817" t="s">
        <v>152</v>
      </c>
      <c r="J817" t="s">
        <v>186</v>
      </c>
      <c r="K817" t="n">
        <v>12.0</v>
      </c>
      <c r="L817" s="30">
        <f si="210" t="shared"/>
        <v>0</v>
      </c>
      <c r="M817" s="6"/>
      <c r="N817" s="35" t="str">
        <f si="211" t="shared"/>
        <v/>
      </c>
      <c r="O817" s="59">
        <f>(IF(ISNUMBER(MATCH(B817,Sheet4!$K$92:$K$101,0)),1,0)+IF(ISNUMBER(MATCH(C817,Sheet4!$K$92:$K$101,0)),1,0)+IF(ISNUMBER(MATCH(D817,Sheet4!$K$92:$K$101,0)),1,0)+IF(ISNUMBER(MATCH(E817,Sheet4!$K$92:$K$101,0)),1,0)+IF(ISNUMBER(MATCH(F817,Sheet4!$K$92:$K$101,0)),1,0)+IF(ISNUMBER(MATCH(G817,Sheet4!$K$92:$K$101,0)),1,0)+IF(ISNUMBER(MATCH(H817,Sheet4!$K$92:$K$101,0)),1,0)+IF(ISNUMBER(MATCH(I817,Sheet4!$K$92:$K$101,0)),1,0)+IF(ISNUMBER(MATCH(J817,Sheet4!$K$92:$K$101,0)),1,0))
-
(IF(ISNUMBER(MATCH(B817,Sheet4!$F$2:$F$11,0)),1,0)+IF(ISNUMBER(MATCH(C817,Sheet4!$F$2:$F$11,0)),1,0)+IF(ISNUMBER(MATCH(D817,Sheet4!$F$2:$F$11,0)),1,0)+IF(ISNUMBER(MATCH(E817,Sheet4!$F$2:$F$11,0)),1,0)+IF(ISNUMBER(MATCH(F817,Sheet4!$F$2:$F$11,0)),1,0)+IF(ISNUMBER(MATCH(G817,Sheet4!$F$2:$F$11,0)),1,0)+IF(ISNUMBER(MATCH(H817,Sheet4!$F$2:$F$11,0)),1,0)+IF(ISNUMBER(MATCH(I817,Sheet4!$F$2:$F$11,0)),1,0)+IF(ISNUMBER(MATCH(J817,Sheet4!$F$2:$F$11,0)),1,0))</f>
        <v>0</v>
      </c>
      <c r="P817" s="40" t="str">
        <f>IFERROR(INDEX(Sheet4!$G:$G,MATCH(Sheet1!B817,Sheet4!$F:$F,0))+INDEX(Sheet4!$G:$G,MATCH(Sheet1!C817,Sheet4!$F:$F,0))+INDEX(Sheet4!$G:$G,MATCH(Sheet1!D817,Sheet4!$F:$F,0))+INDEX(Sheet4!$G:$G,MATCH(Sheet1!E817,Sheet4!$F:$F,0))+INDEX(Sheet4!$G:$G,MATCH(Sheet1!F817,Sheet4!$F:$F,0))+INDEX(Sheet4!$G:$G,MATCH(Sheet1!G817,Sheet4!$F:$F,0))+INDEX(Sheet4!$G:$G,MATCH(Sheet1!H817,Sheet4!$F:$F,0))+INDEX(Sheet4!$G:$G,MATCH(Sheet1!I817,Sheet4!$F:$F,0))+INDEX(Sheet4!$G:$G,MATCH(Sheet1!J817,Sheet4!$F:$F,0)),"")</f>
        <v/>
      </c>
      <c r="AF817">
        <f si="213" t="shared"/>
        <v>0</v>
      </c>
      <c r="AH817">
        <v>794</v>
      </c>
      <c r="AI817" t="str">
        <f si="212" t="shared"/>
        <v>Ben SimmonsJeremy LinDevin BookerMonte MorrisMikal BridgesTaurean PrinceKenneth FariedTaj GibsonKarl-Anthony Towns</v>
      </c>
      <c r="AJ817">
        <f si="214" t="shared"/>
        <v>0</v>
      </c>
      <c r="AK817">
        <f si="215" t="shared"/>
        <v>0</v>
      </c>
      <c r="AL817">
        <f si="216" t="shared"/>
        <v>0</v>
      </c>
      <c r="AM817">
        <f si="217" t="shared"/>
        <v>0</v>
      </c>
      <c r="AN817">
        <f si="218" t="shared"/>
        <v>0</v>
      </c>
      <c r="AO817">
        <f si="219" t="shared"/>
        <v>0</v>
      </c>
      <c r="AP817">
        <f si="220" t="shared"/>
        <v>0</v>
      </c>
      <c r="AQ817">
        <f si="221" t="shared"/>
        <v>0</v>
      </c>
      <c r="AR817">
        <f si="222" t="shared"/>
        <v>0</v>
      </c>
      <c r="AS817">
        <f si="223" t="shared"/>
        <v>0</v>
      </c>
      <c r="AU817" t="str">
        <f>IFERROR(VLOOKUP(C817,Results!$A$2:$B$240,2,FALSE)+VLOOKUP(D817,Results!$A$2:$B$240,2,FALSE)+VLOOKUP(E817,Results!$A$2:$B$240,2,FALSE)+VLOOKUP(F817,Results!$A$2:$B$240,2,FALSE)+VLOOKUP(G817,Results!$A$2:$B$240,2,FALSE)+VLOOKUP(H817,Results!$A$2:$B$240,2,FALSE)+VLOOKUP(I817,Results!$A$2:$B$240,2,FALSE)+VLOOKUP(J817,Results!$A$2:$B$240,2,FALSE)+VLOOKUP(B817,Results!$A$2:$B$240,2,FALSE)-MIN(VLOOKUP(C817,Results!$A$2:$B$240,2,FALSE),VLOOKUP(D817,Results!$A$2:$B$240,2,FALSE),VLOOKUP(E817,Results!$A$2:$B$240,2,FALSE),VLOOKUP(F817,Results!$A$2:$B$240,2,FALSE),VLOOKUP(G817,Results!$A$2:$B$240,2,FALSE),VLOOKUP(H817,Results!$A$2:$B$240,2,FALSE),VLOOKUP(I817,Results!$A$2:$B$240,2,FALSE),VLOOKUP(J817,Results!$A$2:$B$240,2,FALSE),VLOOKUP(B817,Results!$A$2:$B$240,2,FALSE)),"")</f>
        <v/>
      </c>
    </row>
    <row customHeight="1" ht="18.75" r="818" spans="2:47" x14ac:dyDescent="0.3">
      <c r="B818" t="s">
        <v>166</v>
      </c>
      <c r="C818" t="s">
        <v>95</v>
      </c>
      <c r="D818" t="s">
        <v>173</v>
      </c>
      <c r="E818" t="s">
        <v>146</v>
      </c>
      <c r="F818" t="s">
        <v>96</v>
      </c>
      <c r="G818" t="s">
        <v>114</v>
      </c>
      <c r="H818" t="s">
        <v>153</v>
      </c>
      <c r="I818" t="s">
        <v>152</v>
      </c>
      <c r="J818" t="s">
        <v>187</v>
      </c>
      <c r="K818" t="n">
        <v>12.0</v>
      </c>
      <c r="L818" s="30">
        <f si="210" t="shared"/>
        <v>0</v>
      </c>
      <c r="M818" s="6"/>
      <c r="N818" s="35" t="str">
        <f si="211" t="shared"/>
        <v/>
      </c>
      <c r="O818" s="59">
        <f>(IF(ISNUMBER(MATCH(B818,Sheet4!$K$92:$K$101,0)),1,0)+IF(ISNUMBER(MATCH(C818,Sheet4!$K$92:$K$101,0)),1,0)+IF(ISNUMBER(MATCH(D818,Sheet4!$K$92:$K$101,0)),1,0)+IF(ISNUMBER(MATCH(E818,Sheet4!$K$92:$K$101,0)),1,0)+IF(ISNUMBER(MATCH(F818,Sheet4!$K$92:$K$101,0)),1,0)+IF(ISNUMBER(MATCH(G818,Sheet4!$K$92:$K$101,0)),1,0)+IF(ISNUMBER(MATCH(H818,Sheet4!$K$92:$K$101,0)),1,0)+IF(ISNUMBER(MATCH(I818,Sheet4!$K$92:$K$101,0)),1,0)+IF(ISNUMBER(MATCH(J818,Sheet4!$K$92:$K$101,0)),1,0))
-
(IF(ISNUMBER(MATCH(B818,Sheet4!$F$2:$F$11,0)),1,0)+IF(ISNUMBER(MATCH(C818,Sheet4!$F$2:$F$11,0)),1,0)+IF(ISNUMBER(MATCH(D818,Sheet4!$F$2:$F$11,0)),1,0)+IF(ISNUMBER(MATCH(E818,Sheet4!$F$2:$F$11,0)),1,0)+IF(ISNUMBER(MATCH(F818,Sheet4!$F$2:$F$11,0)),1,0)+IF(ISNUMBER(MATCH(G818,Sheet4!$F$2:$F$11,0)),1,0)+IF(ISNUMBER(MATCH(H818,Sheet4!$F$2:$F$11,0)),1,0)+IF(ISNUMBER(MATCH(I818,Sheet4!$F$2:$F$11,0)),1,0)+IF(ISNUMBER(MATCH(J818,Sheet4!$F$2:$F$11,0)),1,0))</f>
        <v>0</v>
      </c>
      <c r="P818" s="40" t="str">
        <f>IFERROR(INDEX(Sheet4!$G:$G,MATCH(Sheet1!B818,Sheet4!$F:$F,0))+INDEX(Sheet4!$G:$G,MATCH(Sheet1!C818,Sheet4!$F:$F,0))+INDEX(Sheet4!$G:$G,MATCH(Sheet1!D818,Sheet4!$F:$F,0))+INDEX(Sheet4!$G:$G,MATCH(Sheet1!E818,Sheet4!$F:$F,0))+INDEX(Sheet4!$G:$G,MATCH(Sheet1!F818,Sheet4!$F:$F,0))+INDEX(Sheet4!$G:$G,MATCH(Sheet1!G818,Sheet4!$F:$F,0))+INDEX(Sheet4!$G:$G,MATCH(Sheet1!H818,Sheet4!$F:$F,0))+INDEX(Sheet4!$G:$G,MATCH(Sheet1!I818,Sheet4!$F:$F,0))+INDEX(Sheet4!$G:$G,MATCH(Sheet1!J818,Sheet4!$F:$F,0)),"")</f>
        <v/>
      </c>
      <c r="AF818">
        <f si="213" t="shared"/>
        <v>0</v>
      </c>
      <c r="AH818">
        <v>795</v>
      </c>
      <c r="AI818" t="str">
        <f si="212" t="shared"/>
        <v>Ricky RubioIsaiah CanaanDonovan MitchellDevin BookerKelly OubreCorey BrewerMarvin BagleyJosh JacksonKarl-Anthony Towns</v>
      </c>
      <c r="AJ818">
        <f si="214" t="shared"/>
        <v>0</v>
      </c>
      <c r="AK818">
        <f si="215" t="shared"/>
        <v>0</v>
      </c>
      <c r="AL818">
        <f si="216" t="shared"/>
        <v>0</v>
      </c>
      <c r="AM818">
        <f si="217" t="shared"/>
        <v>0</v>
      </c>
      <c r="AN818">
        <f si="218" t="shared"/>
        <v>0</v>
      </c>
      <c r="AO818">
        <f si="219" t="shared"/>
        <v>0</v>
      </c>
      <c r="AP818">
        <f si="220" t="shared"/>
        <v>0</v>
      </c>
      <c r="AQ818">
        <f si="221" t="shared"/>
        <v>0</v>
      </c>
      <c r="AR818">
        <f si="222" t="shared"/>
        <v>0</v>
      </c>
      <c r="AS818">
        <f si="223" t="shared"/>
        <v>0</v>
      </c>
      <c r="AU818" t="str">
        <f>IFERROR(VLOOKUP(C818,Results!$A$2:$B$240,2,FALSE)+VLOOKUP(D818,Results!$A$2:$B$240,2,FALSE)+VLOOKUP(E818,Results!$A$2:$B$240,2,FALSE)+VLOOKUP(F818,Results!$A$2:$B$240,2,FALSE)+VLOOKUP(G818,Results!$A$2:$B$240,2,FALSE)+VLOOKUP(H818,Results!$A$2:$B$240,2,FALSE)+VLOOKUP(I818,Results!$A$2:$B$240,2,FALSE)+VLOOKUP(J818,Results!$A$2:$B$240,2,FALSE)+VLOOKUP(B818,Results!$A$2:$B$240,2,FALSE)-MIN(VLOOKUP(C818,Results!$A$2:$B$240,2,FALSE),VLOOKUP(D818,Results!$A$2:$B$240,2,FALSE),VLOOKUP(E818,Results!$A$2:$B$240,2,FALSE),VLOOKUP(F818,Results!$A$2:$B$240,2,FALSE),VLOOKUP(G818,Results!$A$2:$B$240,2,FALSE),VLOOKUP(H818,Results!$A$2:$B$240,2,FALSE),VLOOKUP(I818,Results!$A$2:$B$240,2,FALSE),VLOOKUP(J818,Results!$A$2:$B$240,2,FALSE),VLOOKUP(B818,Results!$A$2:$B$240,2,FALSE)),"")</f>
        <v/>
      </c>
    </row>
    <row customHeight="1" ht="18.75" r="819" spans="2:47" x14ac:dyDescent="0.3">
      <c r="B819" t="s">
        <v>166</v>
      </c>
      <c r="C819" t="s">
        <v>171</v>
      </c>
      <c r="D819" t="s">
        <v>172</v>
      </c>
      <c r="E819" t="s">
        <v>146</v>
      </c>
      <c r="F819" t="s">
        <v>150</v>
      </c>
      <c r="G819" t="s">
        <v>100</v>
      </c>
      <c r="H819" t="s">
        <v>92</v>
      </c>
      <c r="I819" t="s">
        <v>93</v>
      </c>
      <c r="J819" t="s">
        <v>98</v>
      </c>
      <c r="K819" t="n">
        <v>12.0</v>
      </c>
      <c r="L819" s="30">
        <f si="210" t="shared"/>
        <v>0</v>
      </c>
      <c r="M819" s="6"/>
      <c r="N819" s="35" t="str">
        <f si="211" t="shared"/>
        <v/>
      </c>
      <c r="O819" s="59">
        <f>(IF(ISNUMBER(MATCH(B819,Sheet4!$K$92:$K$101,0)),1,0)+IF(ISNUMBER(MATCH(C819,Sheet4!$K$92:$K$101,0)),1,0)+IF(ISNUMBER(MATCH(D819,Sheet4!$K$92:$K$101,0)),1,0)+IF(ISNUMBER(MATCH(E819,Sheet4!$K$92:$K$101,0)),1,0)+IF(ISNUMBER(MATCH(F819,Sheet4!$K$92:$K$101,0)),1,0)+IF(ISNUMBER(MATCH(G819,Sheet4!$K$92:$K$101,0)),1,0)+IF(ISNUMBER(MATCH(H819,Sheet4!$K$92:$K$101,0)),1,0)+IF(ISNUMBER(MATCH(I819,Sheet4!$K$92:$K$101,0)),1,0)+IF(ISNUMBER(MATCH(J819,Sheet4!$K$92:$K$101,0)),1,0))
-
(IF(ISNUMBER(MATCH(B819,Sheet4!$F$2:$F$11,0)),1,0)+IF(ISNUMBER(MATCH(C819,Sheet4!$F$2:$F$11,0)),1,0)+IF(ISNUMBER(MATCH(D819,Sheet4!$F$2:$F$11,0)),1,0)+IF(ISNUMBER(MATCH(E819,Sheet4!$F$2:$F$11,0)),1,0)+IF(ISNUMBER(MATCH(F819,Sheet4!$F$2:$F$11,0)),1,0)+IF(ISNUMBER(MATCH(G819,Sheet4!$F$2:$F$11,0)),1,0)+IF(ISNUMBER(MATCH(H819,Sheet4!$F$2:$F$11,0)),1,0)+IF(ISNUMBER(MATCH(I819,Sheet4!$F$2:$F$11,0)),1,0)+IF(ISNUMBER(MATCH(J819,Sheet4!$F$2:$F$11,0)),1,0))</f>
        <v>0</v>
      </c>
      <c r="P819" s="40" t="str">
        <f>IFERROR(INDEX(Sheet4!$G:$G,MATCH(Sheet1!B819,Sheet4!$F:$F,0))+INDEX(Sheet4!$G:$G,MATCH(Sheet1!C819,Sheet4!$F:$F,0))+INDEX(Sheet4!$G:$G,MATCH(Sheet1!D819,Sheet4!$F:$F,0))+INDEX(Sheet4!$G:$G,MATCH(Sheet1!E819,Sheet4!$F:$F,0))+INDEX(Sheet4!$G:$G,MATCH(Sheet1!F819,Sheet4!$F:$F,0))+INDEX(Sheet4!$G:$G,MATCH(Sheet1!G819,Sheet4!$F:$F,0))+INDEX(Sheet4!$G:$G,MATCH(Sheet1!H819,Sheet4!$F:$F,0))+INDEX(Sheet4!$G:$G,MATCH(Sheet1!I819,Sheet4!$F:$F,0))+INDEX(Sheet4!$G:$G,MATCH(Sheet1!J819,Sheet4!$F:$F,0)),"")</f>
        <v/>
      </c>
      <c r="AF819">
        <f si="213" t="shared"/>
        <v>0</v>
      </c>
      <c r="AH819">
        <v>796</v>
      </c>
      <c r="AI819" t="str">
        <f si="212" t="shared"/>
        <v>Ben SimmonsTrae YoungDevin BookerMonte MorrisKelly OubreCorey BrewerPaul MillsapP.J. TuckerRudy Gobert</v>
      </c>
      <c r="AJ819">
        <f si="214" t="shared"/>
        <v>0</v>
      </c>
      <c r="AK819">
        <f si="215" t="shared"/>
        <v>0</v>
      </c>
      <c r="AL819">
        <f si="216" t="shared"/>
        <v>0</v>
      </c>
      <c r="AM819">
        <f si="217" t="shared"/>
        <v>0</v>
      </c>
      <c r="AN819">
        <f si="218" t="shared"/>
        <v>0</v>
      </c>
      <c r="AO819">
        <f si="219" t="shared"/>
        <v>0</v>
      </c>
      <c r="AP819">
        <f si="220" t="shared"/>
        <v>0</v>
      </c>
      <c r="AQ819">
        <f si="221" t="shared"/>
        <v>0</v>
      </c>
      <c r="AR819">
        <f si="222" t="shared"/>
        <v>0</v>
      </c>
      <c r="AS819">
        <f si="223" t="shared"/>
        <v>0</v>
      </c>
      <c r="AU819" t="str">
        <f>IFERROR(VLOOKUP(C819,Results!$A$2:$B$240,2,FALSE)+VLOOKUP(D819,Results!$A$2:$B$240,2,FALSE)+VLOOKUP(E819,Results!$A$2:$B$240,2,FALSE)+VLOOKUP(F819,Results!$A$2:$B$240,2,FALSE)+VLOOKUP(G819,Results!$A$2:$B$240,2,FALSE)+VLOOKUP(H819,Results!$A$2:$B$240,2,FALSE)+VLOOKUP(I819,Results!$A$2:$B$240,2,FALSE)+VLOOKUP(J819,Results!$A$2:$B$240,2,FALSE)+VLOOKUP(B819,Results!$A$2:$B$240,2,FALSE)-MIN(VLOOKUP(C819,Results!$A$2:$B$240,2,FALSE),VLOOKUP(D819,Results!$A$2:$B$240,2,FALSE),VLOOKUP(E819,Results!$A$2:$B$240,2,FALSE),VLOOKUP(F819,Results!$A$2:$B$240,2,FALSE),VLOOKUP(G819,Results!$A$2:$B$240,2,FALSE),VLOOKUP(H819,Results!$A$2:$B$240,2,FALSE),VLOOKUP(I819,Results!$A$2:$B$240,2,FALSE),VLOOKUP(J819,Results!$A$2:$B$240,2,FALSE),VLOOKUP(B819,Results!$A$2:$B$240,2,FALSE)),"")</f>
        <v/>
      </c>
    </row>
    <row customHeight="1" ht="18.75" r="820" spans="2:47" x14ac:dyDescent="0.3">
      <c r="B820" t="s">
        <v>166</v>
      </c>
      <c r="C820" t="s">
        <v>167</v>
      </c>
      <c r="D820" t="s">
        <v>172</v>
      </c>
      <c r="E820" t="s">
        <v>146</v>
      </c>
      <c r="F820" t="s">
        <v>90</v>
      </c>
      <c r="G820" t="s">
        <v>159</v>
      </c>
      <c r="H820" t="s">
        <v>93</v>
      </c>
      <c r="I820" t="s">
        <v>181</v>
      </c>
      <c r="J820" t="s">
        <v>186</v>
      </c>
      <c r="K820" t="n">
        <v>12.0</v>
      </c>
      <c r="L820" s="30">
        <f si="210" t="shared"/>
        <v>0</v>
      </c>
      <c r="M820" s="6"/>
      <c r="N820" s="35" t="str">
        <f si="211" t="shared"/>
        <v/>
      </c>
      <c r="O820" s="59">
        <f>(IF(ISNUMBER(MATCH(B820,Sheet4!$K$92:$K$101,0)),1,0)+IF(ISNUMBER(MATCH(C820,Sheet4!$K$92:$K$101,0)),1,0)+IF(ISNUMBER(MATCH(D820,Sheet4!$K$92:$K$101,0)),1,0)+IF(ISNUMBER(MATCH(E820,Sheet4!$K$92:$K$101,0)),1,0)+IF(ISNUMBER(MATCH(F820,Sheet4!$K$92:$K$101,0)),1,0)+IF(ISNUMBER(MATCH(G820,Sheet4!$K$92:$K$101,0)),1,0)+IF(ISNUMBER(MATCH(H820,Sheet4!$K$92:$K$101,0)),1,0)+IF(ISNUMBER(MATCH(I820,Sheet4!$K$92:$K$101,0)),1,0)+IF(ISNUMBER(MATCH(J820,Sheet4!$K$92:$K$101,0)),1,0))
-
(IF(ISNUMBER(MATCH(B820,Sheet4!$F$2:$F$11,0)),1,0)+IF(ISNUMBER(MATCH(C820,Sheet4!$F$2:$F$11,0)),1,0)+IF(ISNUMBER(MATCH(D820,Sheet4!$F$2:$F$11,0)),1,0)+IF(ISNUMBER(MATCH(E820,Sheet4!$F$2:$F$11,0)),1,0)+IF(ISNUMBER(MATCH(F820,Sheet4!$F$2:$F$11,0)),1,0)+IF(ISNUMBER(MATCH(G820,Sheet4!$F$2:$F$11,0)),1,0)+IF(ISNUMBER(MATCH(H820,Sheet4!$F$2:$F$11,0)),1,0)+IF(ISNUMBER(MATCH(I820,Sheet4!$F$2:$F$11,0)),1,0)+IF(ISNUMBER(MATCH(J820,Sheet4!$F$2:$F$11,0)),1,0))</f>
        <v>0</v>
      </c>
      <c r="P820" s="40" t="str">
        <f>IFERROR(INDEX(Sheet4!$G:$G,MATCH(Sheet1!B820,Sheet4!$F:$F,0))+INDEX(Sheet4!$G:$G,MATCH(Sheet1!C820,Sheet4!$F:$F,0))+INDEX(Sheet4!$G:$G,MATCH(Sheet1!D820,Sheet4!$F:$F,0))+INDEX(Sheet4!$G:$G,MATCH(Sheet1!E820,Sheet4!$F:$F,0))+INDEX(Sheet4!$G:$G,MATCH(Sheet1!F820,Sheet4!$F:$F,0))+INDEX(Sheet4!$G:$G,MATCH(Sheet1!G820,Sheet4!$F:$F,0))+INDEX(Sheet4!$G:$G,MATCH(Sheet1!H820,Sheet4!$F:$F,0))+INDEX(Sheet4!$G:$G,MATCH(Sheet1!I820,Sheet4!$F:$F,0))+INDEX(Sheet4!$G:$G,MATCH(Sheet1!J820,Sheet4!$F:$F,0)),"")</f>
        <v/>
      </c>
      <c r="AF820">
        <f si="213" t="shared"/>
        <v>0</v>
      </c>
      <c r="AH820">
        <v>797</v>
      </c>
      <c r="AI820" t="str">
        <f si="212" t="shared"/>
        <v>Jeremy LinIsaiah CanaanJimmy ButlerMonte MorrisWill BartonKelly OubreKenneth FariedJohn CollinsJoel Embiid</v>
      </c>
      <c r="AJ820">
        <f si="214" t="shared"/>
        <v>0</v>
      </c>
      <c r="AK820">
        <f si="215" t="shared"/>
        <v>0</v>
      </c>
      <c r="AL820">
        <f si="216" t="shared"/>
        <v>0</v>
      </c>
      <c r="AM820">
        <f si="217" t="shared"/>
        <v>0</v>
      </c>
      <c r="AN820">
        <f si="218" t="shared"/>
        <v>0</v>
      </c>
      <c r="AO820">
        <f si="219" t="shared"/>
        <v>0</v>
      </c>
      <c r="AP820">
        <f si="220" t="shared"/>
        <v>0</v>
      </c>
      <c r="AQ820">
        <f si="221" t="shared"/>
        <v>0</v>
      </c>
      <c r="AR820">
        <f si="222" t="shared"/>
        <v>0</v>
      </c>
      <c r="AS820">
        <f si="223" t="shared"/>
        <v>0</v>
      </c>
      <c r="AU820" t="str">
        <f>IFERROR(VLOOKUP(C820,Results!$A$2:$B$240,2,FALSE)+VLOOKUP(D820,Results!$A$2:$B$240,2,FALSE)+VLOOKUP(E820,Results!$A$2:$B$240,2,FALSE)+VLOOKUP(F820,Results!$A$2:$B$240,2,FALSE)+VLOOKUP(G820,Results!$A$2:$B$240,2,FALSE)+VLOOKUP(H820,Results!$A$2:$B$240,2,FALSE)+VLOOKUP(I820,Results!$A$2:$B$240,2,FALSE)+VLOOKUP(J820,Results!$A$2:$B$240,2,FALSE)+VLOOKUP(B820,Results!$A$2:$B$240,2,FALSE)-MIN(VLOOKUP(C820,Results!$A$2:$B$240,2,FALSE),VLOOKUP(D820,Results!$A$2:$B$240,2,FALSE),VLOOKUP(E820,Results!$A$2:$B$240,2,FALSE),VLOOKUP(F820,Results!$A$2:$B$240,2,FALSE),VLOOKUP(G820,Results!$A$2:$B$240,2,FALSE),VLOOKUP(H820,Results!$A$2:$B$240,2,FALSE),VLOOKUP(I820,Results!$A$2:$B$240,2,FALSE),VLOOKUP(J820,Results!$A$2:$B$240,2,FALSE),VLOOKUP(B820,Results!$A$2:$B$240,2,FALSE)),"")</f>
        <v/>
      </c>
    </row>
    <row customHeight="1" ht="18.75" r="821" spans="2:47" x14ac:dyDescent="0.3">
      <c r="B821" t="s">
        <v>166</v>
      </c>
      <c r="C821" t="s">
        <v>108</v>
      </c>
      <c r="D821" t="s">
        <v>146</v>
      </c>
      <c r="E821" t="s">
        <v>148</v>
      </c>
      <c r="F821" t="s">
        <v>177</v>
      </c>
      <c r="G821" t="s">
        <v>159</v>
      </c>
      <c r="H821" t="s">
        <v>92</v>
      </c>
      <c r="I821" t="s">
        <v>93</v>
      </c>
      <c r="J821" t="s">
        <v>156</v>
      </c>
      <c r="K821" t="n">
        <v>12.0</v>
      </c>
      <c r="L821" s="30">
        <f si="210" t="shared"/>
        <v>0</v>
      </c>
      <c r="M821" s="6"/>
      <c r="N821" s="35" t="str">
        <f si="211" t="shared"/>
        <v/>
      </c>
      <c r="O821" s="59">
        <f>(IF(ISNUMBER(MATCH(B821,Sheet4!$K$92:$K$101,0)),1,0)+IF(ISNUMBER(MATCH(C821,Sheet4!$K$92:$K$101,0)),1,0)+IF(ISNUMBER(MATCH(D821,Sheet4!$K$92:$K$101,0)),1,0)+IF(ISNUMBER(MATCH(E821,Sheet4!$K$92:$K$101,0)),1,0)+IF(ISNUMBER(MATCH(F821,Sheet4!$K$92:$K$101,0)),1,0)+IF(ISNUMBER(MATCH(G821,Sheet4!$K$92:$K$101,0)),1,0)+IF(ISNUMBER(MATCH(H821,Sheet4!$K$92:$K$101,0)),1,0)+IF(ISNUMBER(MATCH(I821,Sheet4!$K$92:$K$101,0)),1,0)+IF(ISNUMBER(MATCH(J821,Sheet4!$K$92:$K$101,0)),1,0))
-
(IF(ISNUMBER(MATCH(B821,Sheet4!$F$2:$F$11,0)),1,0)+IF(ISNUMBER(MATCH(C821,Sheet4!$F$2:$F$11,0)),1,0)+IF(ISNUMBER(MATCH(D821,Sheet4!$F$2:$F$11,0)),1,0)+IF(ISNUMBER(MATCH(E821,Sheet4!$F$2:$F$11,0)),1,0)+IF(ISNUMBER(MATCH(F821,Sheet4!$F$2:$F$11,0)),1,0)+IF(ISNUMBER(MATCH(G821,Sheet4!$F$2:$F$11,0)),1,0)+IF(ISNUMBER(MATCH(H821,Sheet4!$F$2:$F$11,0)),1,0)+IF(ISNUMBER(MATCH(I821,Sheet4!$F$2:$F$11,0)),1,0)+IF(ISNUMBER(MATCH(J821,Sheet4!$F$2:$F$11,0)),1,0))</f>
        <v>0</v>
      </c>
      <c r="P821" s="40" t="str">
        <f>IFERROR(INDEX(Sheet4!$G:$G,MATCH(Sheet1!B821,Sheet4!$F:$F,0))+INDEX(Sheet4!$G:$G,MATCH(Sheet1!C821,Sheet4!$F:$F,0))+INDEX(Sheet4!$G:$G,MATCH(Sheet1!D821,Sheet4!$F:$F,0))+INDEX(Sheet4!$G:$G,MATCH(Sheet1!E821,Sheet4!$F:$F,0))+INDEX(Sheet4!$G:$G,MATCH(Sheet1!F821,Sheet4!$F:$F,0))+INDEX(Sheet4!$G:$G,MATCH(Sheet1!G821,Sheet4!$F:$F,0))+INDEX(Sheet4!$G:$G,MATCH(Sheet1!H821,Sheet4!$F:$F,0))+INDEX(Sheet4!$G:$G,MATCH(Sheet1!I821,Sheet4!$F:$F,0))+INDEX(Sheet4!$G:$G,MATCH(Sheet1!J821,Sheet4!$F:$F,0)),"")</f>
        <v/>
      </c>
      <c r="AF821">
        <f si="213" t="shared"/>
        <v>0</v>
      </c>
      <c r="AH821">
        <v>798</v>
      </c>
      <c r="AI821" t="str">
        <f si="212" t="shared"/>
        <v>Ben SimmonsLandry ShametDevin BookerMonte MorrisDeAndre' BembryCorey BrewerKenneth FariedJosh JacksonJoel Embiid</v>
      </c>
      <c r="AJ821">
        <f si="214" t="shared"/>
        <v>0</v>
      </c>
      <c r="AK821">
        <f si="215" t="shared"/>
        <v>0</v>
      </c>
      <c r="AL821">
        <f si="216" t="shared"/>
        <v>0</v>
      </c>
      <c r="AM821">
        <f si="217" t="shared"/>
        <v>0</v>
      </c>
      <c r="AN821">
        <f si="218" t="shared"/>
        <v>0</v>
      </c>
      <c r="AO821">
        <f si="219" t="shared"/>
        <v>0</v>
      </c>
      <c r="AP821">
        <f si="220" t="shared"/>
        <v>0</v>
      </c>
      <c r="AQ821">
        <f si="221" t="shared"/>
        <v>0</v>
      </c>
      <c r="AR821">
        <f si="222" t="shared"/>
        <v>0</v>
      </c>
      <c r="AS821">
        <f si="223" t="shared"/>
        <v>0</v>
      </c>
      <c r="AU821" t="str">
        <f>IFERROR(VLOOKUP(C821,Results!$A$2:$B$240,2,FALSE)+VLOOKUP(D821,Results!$A$2:$B$240,2,FALSE)+VLOOKUP(E821,Results!$A$2:$B$240,2,FALSE)+VLOOKUP(F821,Results!$A$2:$B$240,2,FALSE)+VLOOKUP(G821,Results!$A$2:$B$240,2,FALSE)+VLOOKUP(H821,Results!$A$2:$B$240,2,FALSE)+VLOOKUP(I821,Results!$A$2:$B$240,2,FALSE)+VLOOKUP(J821,Results!$A$2:$B$240,2,FALSE)+VLOOKUP(B821,Results!$A$2:$B$240,2,FALSE)-MIN(VLOOKUP(C821,Results!$A$2:$B$240,2,FALSE),VLOOKUP(D821,Results!$A$2:$B$240,2,FALSE),VLOOKUP(E821,Results!$A$2:$B$240,2,FALSE),VLOOKUP(F821,Results!$A$2:$B$240,2,FALSE),VLOOKUP(G821,Results!$A$2:$B$240,2,FALSE),VLOOKUP(H821,Results!$A$2:$B$240,2,FALSE),VLOOKUP(I821,Results!$A$2:$B$240,2,FALSE),VLOOKUP(J821,Results!$A$2:$B$240,2,FALSE),VLOOKUP(B821,Results!$A$2:$B$240,2,FALSE)),"")</f>
        <v/>
      </c>
    </row>
    <row customHeight="1" ht="18.75" r="822" spans="2:47" x14ac:dyDescent="0.3">
      <c r="B822" t="s">
        <v>95</v>
      </c>
      <c r="C822" t="s">
        <v>108</v>
      </c>
      <c r="D822" t="s">
        <v>145</v>
      </c>
      <c r="E822" t="s">
        <v>146</v>
      </c>
      <c r="F822" t="s">
        <v>179</v>
      </c>
      <c r="G822" t="s">
        <v>159</v>
      </c>
      <c r="H822" t="s">
        <v>93</v>
      </c>
      <c r="I822" t="s">
        <v>152</v>
      </c>
      <c r="J822" t="s">
        <v>98</v>
      </c>
      <c r="K822" t="n">
        <v>12.0</v>
      </c>
      <c r="L822" s="30">
        <f si="210" t="shared"/>
        <v>0</v>
      </c>
      <c r="M822" s="6"/>
      <c r="N822" s="35" t="str">
        <f si="211" t="shared"/>
        <v/>
      </c>
      <c r="O822" s="59">
        <f>(IF(ISNUMBER(MATCH(B822,Sheet4!$K$92:$K$101,0)),1,0)+IF(ISNUMBER(MATCH(C822,Sheet4!$K$92:$K$101,0)),1,0)+IF(ISNUMBER(MATCH(D822,Sheet4!$K$92:$K$101,0)),1,0)+IF(ISNUMBER(MATCH(E822,Sheet4!$K$92:$K$101,0)),1,0)+IF(ISNUMBER(MATCH(F822,Sheet4!$K$92:$K$101,0)),1,0)+IF(ISNUMBER(MATCH(G822,Sheet4!$K$92:$K$101,0)),1,0)+IF(ISNUMBER(MATCH(H822,Sheet4!$K$92:$K$101,0)),1,0)+IF(ISNUMBER(MATCH(I822,Sheet4!$K$92:$K$101,0)),1,0)+IF(ISNUMBER(MATCH(J822,Sheet4!$K$92:$K$101,0)),1,0))
-
(IF(ISNUMBER(MATCH(B822,Sheet4!$F$2:$F$11,0)),1,0)+IF(ISNUMBER(MATCH(C822,Sheet4!$F$2:$F$11,0)),1,0)+IF(ISNUMBER(MATCH(D822,Sheet4!$F$2:$F$11,0)),1,0)+IF(ISNUMBER(MATCH(E822,Sheet4!$F$2:$F$11,0)),1,0)+IF(ISNUMBER(MATCH(F822,Sheet4!$F$2:$F$11,0)),1,0)+IF(ISNUMBER(MATCH(G822,Sheet4!$F$2:$F$11,0)),1,0)+IF(ISNUMBER(MATCH(H822,Sheet4!$F$2:$F$11,0)),1,0)+IF(ISNUMBER(MATCH(I822,Sheet4!$F$2:$F$11,0)),1,0)+IF(ISNUMBER(MATCH(J822,Sheet4!$F$2:$F$11,0)),1,0))</f>
        <v>0</v>
      </c>
      <c r="P822" s="40" t="str">
        <f>IFERROR(INDEX(Sheet4!$G:$G,MATCH(Sheet1!B822,Sheet4!$F:$F,0))+INDEX(Sheet4!$G:$G,MATCH(Sheet1!C822,Sheet4!$F:$F,0))+INDEX(Sheet4!$G:$G,MATCH(Sheet1!D822,Sheet4!$F:$F,0))+INDEX(Sheet4!$G:$G,MATCH(Sheet1!E822,Sheet4!$F:$F,0))+INDEX(Sheet4!$G:$G,MATCH(Sheet1!F822,Sheet4!$F:$F,0))+INDEX(Sheet4!$G:$G,MATCH(Sheet1!G822,Sheet4!$F:$F,0))+INDEX(Sheet4!$G:$G,MATCH(Sheet1!H822,Sheet4!$F:$F,0))+INDEX(Sheet4!$G:$G,MATCH(Sheet1!I822,Sheet4!$F:$F,0))+INDEX(Sheet4!$G:$G,MATCH(Sheet1!J822,Sheet4!$F:$F,0)),"")</f>
        <v/>
      </c>
      <c r="AF822">
        <f si="213" t="shared"/>
        <v>0</v>
      </c>
      <c r="AH822">
        <v>799</v>
      </c>
      <c r="AI822" t="str">
        <f si="212" t="shared"/>
        <v>Ben SimmonsLandry ShametJames HardenMonte MorrisWill BartonJames EnnisJosh JacksonPaul MillsapDeandre Ayton</v>
      </c>
      <c r="AJ822">
        <f si="214" t="shared"/>
        <v>0</v>
      </c>
      <c r="AK822">
        <f si="215" t="shared"/>
        <v>0</v>
      </c>
      <c r="AL822">
        <f si="216" t="shared"/>
        <v>0</v>
      </c>
      <c r="AM822">
        <f si="217" t="shared"/>
        <v>0</v>
      </c>
      <c r="AN822">
        <f si="218" t="shared"/>
        <v>0</v>
      </c>
      <c r="AO822">
        <f si="219" t="shared"/>
        <v>0</v>
      </c>
      <c r="AP822">
        <f si="220" t="shared"/>
        <v>0</v>
      </c>
      <c r="AQ822">
        <f si="221" t="shared"/>
        <v>0</v>
      </c>
      <c r="AR822">
        <f si="222" t="shared"/>
        <v>0</v>
      </c>
      <c r="AS822">
        <f si="223" t="shared"/>
        <v>0</v>
      </c>
      <c r="AU822" t="str">
        <f>IFERROR(VLOOKUP(C822,Results!$A$2:$B$240,2,FALSE)+VLOOKUP(D822,Results!$A$2:$B$240,2,FALSE)+VLOOKUP(E822,Results!$A$2:$B$240,2,FALSE)+VLOOKUP(F822,Results!$A$2:$B$240,2,FALSE)+VLOOKUP(G822,Results!$A$2:$B$240,2,FALSE)+VLOOKUP(H822,Results!$A$2:$B$240,2,FALSE)+VLOOKUP(I822,Results!$A$2:$B$240,2,FALSE)+VLOOKUP(J822,Results!$A$2:$B$240,2,FALSE)+VLOOKUP(B822,Results!$A$2:$B$240,2,FALSE)-MIN(VLOOKUP(C822,Results!$A$2:$B$240,2,FALSE),VLOOKUP(D822,Results!$A$2:$B$240,2,FALSE),VLOOKUP(E822,Results!$A$2:$B$240,2,FALSE),VLOOKUP(F822,Results!$A$2:$B$240,2,FALSE),VLOOKUP(G822,Results!$A$2:$B$240,2,FALSE),VLOOKUP(H822,Results!$A$2:$B$240,2,FALSE),VLOOKUP(I822,Results!$A$2:$B$240,2,FALSE),VLOOKUP(J822,Results!$A$2:$B$240,2,FALSE),VLOOKUP(B822,Results!$A$2:$B$240,2,FALSE)),"")</f>
        <v/>
      </c>
    </row>
    <row customHeight="1" ht="18.75" r="823" spans="2:47" x14ac:dyDescent="0.3">
      <c r="B823" t="s">
        <v>166</v>
      </c>
      <c r="C823" t="s">
        <v>168</v>
      </c>
      <c r="D823" t="s">
        <v>173</v>
      </c>
      <c r="E823" t="s">
        <v>148</v>
      </c>
      <c r="F823" t="s">
        <v>177</v>
      </c>
      <c r="G823" t="s">
        <v>159</v>
      </c>
      <c r="H823" t="s">
        <v>92</v>
      </c>
      <c r="I823" t="s">
        <v>152</v>
      </c>
      <c r="J823" t="s">
        <v>186</v>
      </c>
      <c r="K823" t="n">
        <v>12.0</v>
      </c>
      <c r="L823" s="30">
        <f si="210" t="shared"/>
        <v>0</v>
      </c>
      <c r="M823" s="6"/>
      <c r="N823" s="35" t="str">
        <f si="211" t="shared"/>
        <v/>
      </c>
      <c r="O823" s="59">
        <f>(IF(ISNUMBER(MATCH(B823,Sheet4!$K$92:$K$101,0)),1,0)+IF(ISNUMBER(MATCH(C823,Sheet4!$K$92:$K$101,0)),1,0)+IF(ISNUMBER(MATCH(D823,Sheet4!$K$92:$K$101,0)),1,0)+IF(ISNUMBER(MATCH(E823,Sheet4!$K$92:$K$101,0)),1,0)+IF(ISNUMBER(MATCH(F823,Sheet4!$K$92:$K$101,0)),1,0)+IF(ISNUMBER(MATCH(G823,Sheet4!$K$92:$K$101,0)),1,0)+IF(ISNUMBER(MATCH(H823,Sheet4!$K$92:$K$101,0)),1,0)+IF(ISNUMBER(MATCH(I823,Sheet4!$K$92:$K$101,0)),1,0)+IF(ISNUMBER(MATCH(J823,Sheet4!$K$92:$K$101,0)),1,0))
-
(IF(ISNUMBER(MATCH(B823,Sheet4!$F$2:$F$11,0)),1,0)+IF(ISNUMBER(MATCH(C823,Sheet4!$F$2:$F$11,0)),1,0)+IF(ISNUMBER(MATCH(D823,Sheet4!$F$2:$F$11,0)),1,0)+IF(ISNUMBER(MATCH(E823,Sheet4!$F$2:$F$11,0)),1,0)+IF(ISNUMBER(MATCH(F823,Sheet4!$F$2:$F$11,0)),1,0)+IF(ISNUMBER(MATCH(G823,Sheet4!$F$2:$F$11,0)),1,0)+IF(ISNUMBER(MATCH(H823,Sheet4!$F$2:$F$11,0)),1,0)+IF(ISNUMBER(MATCH(I823,Sheet4!$F$2:$F$11,0)),1,0)+IF(ISNUMBER(MATCH(J823,Sheet4!$F$2:$F$11,0)),1,0))</f>
        <v>0</v>
      </c>
      <c r="P823" s="40" t="str">
        <f>IFERROR(INDEX(Sheet4!$G:$G,MATCH(Sheet1!B823,Sheet4!$F:$F,0))+INDEX(Sheet4!$G:$G,MATCH(Sheet1!C823,Sheet4!$F:$F,0))+INDEX(Sheet4!$G:$G,MATCH(Sheet1!D823,Sheet4!$F:$F,0))+INDEX(Sheet4!$G:$G,MATCH(Sheet1!E823,Sheet4!$F:$F,0))+INDEX(Sheet4!$G:$G,MATCH(Sheet1!F823,Sheet4!$F:$F,0))+INDEX(Sheet4!$G:$G,MATCH(Sheet1!G823,Sheet4!$F:$F,0))+INDEX(Sheet4!$G:$G,MATCH(Sheet1!H823,Sheet4!$F:$F,0))+INDEX(Sheet4!$G:$G,MATCH(Sheet1!I823,Sheet4!$F:$F,0))+INDEX(Sheet4!$G:$G,MATCH(Sheet1!J823,Sheet4!$F:$F,0)),"")</f>
        <v/>
      </c>
      <c r="AF823">
        <f si="213" t="shared"/>
        <v>0</v>
      </c>
      <c r="AH823">
        <v>800</v>
      </c>
      <c r="AI823" t="str">
        <f si="212" t="shared"/>
        <v>Ben SimmonsJerryd BaylessDevin BookerMonte MorrisKelly OubreCorey BrewerJosh JacksonTrey LylesJoel Embiid</v>
      </c>
      <c r="AJ823">
        <f si="214" t="shared"/>
        <v>0</v>
      </c>
      <c r="AK823">
        <f si="215" t="shared"/>
        <v>0</v>
      </c>
      <c r="AL823">
        <f si="216" t="shared"/>
        <v>0</v>
      </c>
      <c r="AM823">
        <f si="217" t="shared"/>
        <v>0</v>
      </c>
      <c r="AN823">
        <f si="218" t="shared"/>
        <v>0</v>
      </c>
      <c r="AO823">
        <f si="219" t="shared"/>
        <v>0</v>
      </c>
      <c r="AP823">
        <f si="220" t="shared"/>
        <v>0</v>
      </c>
      <c r="AQ823">
        <f si="221" t="shared"/>
        <v>0</v>
      </c>
      <c r="AR823">
        <f si="222" t="shared"/>
        <v>0</v>
      </c>
      <c r="AS823">
        <f si="223" t="shared"/>
        <v>0</v>
      </c>
      <c r="AU823" t="str">
        <f>IFERROR(VLOOKUP(C823,Results!$A$2:$B$240,2,FALSE)+VLOOKUP(D823,Results!$A$2:$B$240,2,FALSE)+VLOOKUP(E823,Results!$A$2:$B$240,2,FALSE)+VLOOKUP(F823,Results!$A$2:$B$240,2,FALSE)+VLOOKUP(G823,Results!$A$2:$B$240,2,FALSE)+VLOOKUP(H823,Results!$A$2:$B$240,2,FALSE)+VLOOKUP(I823,Results!$A$2:$B$240,2,FALSE)+VLOOKUP(J823,Results!$A$2:$B$240,2,FALSE)+VLOOKUP(B823,Results!$A$2:$B$240,2,FALSE)-MIN(VLOOKUP(C823,Results!$A$2:$B$240,2,FALSE),VLOOKUP(D823,Results!$A$2:$B$240,2,FALSE),VLOOKUP(E823,Results!$A$2:$B$240,2,FALSE),VLOOKUP(F823,Results!$A$2:$B$240,2,FALSE),VLOOKUP(G823,Results!$A$2:$B$240,2,FALSE),VLOOKUP(H823,Results!$A$2:$B$240,2,FALSE),VLOOKUP(I823,Results!$A$2:$B$240,2,FALSE),VLOOKUP(J823,Results!$A$2:$B$240,2,FALSE),VLOOKUP(B823,Results!$A$2:$B$240,2,FALSE)),"")</f>
        <v/>
      </c>
    </row>
    <row customHeight="1" ht="18.75" r="824" spans="2:47" x14ac:dyDescent="0.3">
      <c r="B824" t="s">
        <v>166</v>
      </c>
      <c r="C824" t="s">
        <v>108</v>
      </c>
      <c r="D824" t="s">
        <v>173</v>
      </c>
      <c r="E824" t="s">
        <v>148</v>
      </c>
      <c r="F824" t="s">
        <v>177</v>
      </c>
      <c r="G824" t="s">
        <v>180</v>
      </c>
      <c r="H824" t="s">
        <v>153</v>
      </c>
      <c r="I824" t="s">
        <v>181</v>
      </c>
      <c r="J824" t="s">
        <v>187</v>
      </c>
      <c r="K824" t="n">
        <v>12.0</v>
      </c>
      <c r="L824" s="30">
        <f si="210" t="shared"/>
        <v>0</v>
      </c>
      <c r="M824" s="6"/>
      <c r="N824" s="35" t="str">
        <f si="211" t="shared"/>
        <v/>
      </c>
      <c r="O824" s="59">
        <f>(IF(ISNUMBER(MATCH(B824,Sheet4!$K$92:$K$101,0)),1,0)+IF(ISNUMBER(MATCH(C824,Sheet4!$K$92:$K$101,0)),1,0)+IF(ISNUMBER(MATCH(D824,Sheet4!$K$92:$K$101,0)),1,0)+IF(ISNUMBER(MATCH(E824,Sheet4!$K$92:$K$101,0)),1,0)+IF(ISNUMBER(MATCH(F824,Sheet4!$K$92:$K$101,0)),1,0)+IF(ISNUMBER(MATCH(G824,Sheet4!$K$92:$K$101,0)),1,0)+IF(ISNUMBER(MATCH(H824,Sheet4!$K$92:$K$101,0)),1,0)+IF(ISNUMBER(MATCH(I824,Sheet4!$K$92:$K$101,0)),1,0)+IF(ISNUMBER(MATCH(J824,Sheet4!$K$92:$K$101,0)),1,0))
-
(IF(ISNUMBER(MATCH(B824,Sheet4!$F$2:$F$11,0)),1,0)+IF(ISNUMBER(MATCH(C824,Sheet4!$F$2:$F$11,0)),1,0)+IF(ISNUMBER(MATCH(D824,Sheet4!$F$2:$F$11,0)),1,0)+IF(ISNUMBER(MATCH(E824,Sheet4!$F$2:$F$11,0)),1,0)+IF(ISNUMBER(MATCH(F824,Sheet4!$F$2:$F$11,0)),1,0)+IF(ISNUMBER(MATCH(G824,Sheet4!$F$2:$F$11,0)),1,0)+IF(ISNUMBER(MATCH(H824,Sheet4!$F$2:$F$11,0)),1,0)+IF(ISNUMBER(MATCH(I824,Sheet4!$F$2:$F$11,0)),1,0)+IF(ISNUMBER(MATCH(J824,Sheet4!$F$2:$F$11,0)),1,0))</f>
        <v>0</v>
      </c>
      <c r="P824" s="40" t="str">
        <f>IFERROR(INDEX(Sheet4!$G:$G,MATCH(Sheet1!B824,Sheet4!$F:$F,0))+INDEX(Sheet4!$G:$G,MATCH(Sheet1!C824,Sheet4!$F:$F,0))+INDEX(Sheet4!$G:$G,MATCH(Sheet1!D824,Sheet4!$F:$F,0))+INDEX(Sheet4!$G:$G,MATCH(Sheet1!E824,Sheet4!$F:$F,0))+INDEX(Sheet4!$G:$G,MATCH(Sheet1!F824,Sheet4!$F:$F,0))+INDEX(Sheet4!$G:$G,MATCH(Sheet1!G824,Sheet4!$F:$F,0))+INDEX(Sheet4!$G:$G,MATCH(Sheet1!H824,Sheet4!$F:$F,0))+INDEX(Sheet4!$G:$G,MATCH(Sheet1!I824,Sheet4!$F:$F,0))+INDEX(Sheet4!$G:$G,MATCH(Sheet1!J824,Sheet4!$F:$F,0)),"")</f>
        <v/>
      </c>
      <c r="AF824">
        <f si="213" t="shared"/>
        <v>0</v>
      </c>
      <c r="AH824">
        <v>801</v>
      </c>
      <c r="AI824" t="str">
        <f si="212" t="shared"/>
        <v>Ricky RubioIsaiah CanaanDevin BookerBuddy HieldWill BartonKelly OubreKenneth FariedDerrick FavorsRudy Gobert</v>
      </c>
      <c r="AJ824">
        <f si="214" t="shared"/>
        <v>0</v>
      </c>
      <c r="AK824">
        <f si="215" t="shared"/>
        <v>0</v>
      </c>
      <c r="AL824">
        <f si="216" t="shared"/>
        <v>0</v>
      </c>
      <c r="AM824">
        <f si="217" t="shared"/>
        <v>0</v>
      </c>
      <c r="AN824">
        <f si="218" t="shared"/>
        <v>0</v>
      </c>
      <c r="AO824">
        <f si="219" t="shared"/>
        <v>0</v>
      </c>
      <c r="AP824">
        <f si="220" t="shared"/>
        <v>0</v>
      </c>
      <c r="AQ824">
        <f si="221" t="shared"/>
        <v>0</v>
      </c>
      <c r="AR824">
        <f si="222" t="shared"/>
        <v>0</v>
      </c>
      <c r="AS824">
        <f si="223" t="shared"/>
        <v>0</v>
      </c>
      <c r="AU824" t="str">
        <f>IFERROR(VLOOKUP(C824,Results!$A$2:$B$240,2,FALSE)+VLOOKUP(D824,Results!$A$2:$B$240,2,FALSE)+VLOOKUP(E824,Results!$A$2:$B$240,2,FALSE)+VLOOKUP(F824,Results!$A$2:$B$240,2,FALSE)+VLOOKUP(G824,Results!$A$2:$B$240,2,FALSE)+VLOOKUP(H824,Results!$A$2:$B$240,2,FALSE)+VLOOKUP(I824,Results!$A$2:$B$240,2,FALSE)+VLOOKUP(J824,Results!$A$2:$B$240,2,FALSE)+VLOOKUP(B824,Results!$A$2:$B$240,2,FALSE)-MIN(VLOOKUP(C824,Results!$A$2:$B$240,2,FALSE),VLOOKUP(D824,Results!$A$2:$B$240,2,FALSE),VLOOKUP(E824,Results!$A$2:$B$240,2,FALSE),VLOOKUP(F824,Results!$A$2:$B$240,2,FALSE),VLOOKUP(G824,Results!$A$2:$B$240,2,FALSE),VLOOKUP(H824,Results!$A$2:$B$240,2,FALSE),VLOOKUP(I824,Results!$A$2:$B$240,2,FALSE),VLOOKUP(J824,Results!$A$2:$B$240,2,FALSE),VLOOKUP(B824,Results!$A$2:$B$240,2,FALSE)),"")</f>
        <v/>
      </c>
    </row>
    <row r="825" spans="2:47" x14ac:dyDescent="0.3">
      <c r="B825" t="s">
        <v>166</v>
      </c>
      <c r="C825" t="s">
        <v>87</v>
      </c>
      <c r="D825" t="s">
        <v>173</v>
      </c>
      <c r="E825" t="s">
        <v>146</v>
      </c>
      <c r="F825" t="s">
        <v>177</v>
      </c>
      <c r="G825" t="s">
        <v>180</v>
      </c>
      <c r="H825" t="s">
        <v>152</v>
      </c>
      <c r="I825" t="s">
        <v>103</v>
      </c>
      <c r="J825" t="s">
        <v>98</v>
      </c>
      <c r="K825" t="n">
        <v>12.0</v>
      </c>
      <c r="L825" s="30">
        <f si="210" t="shared"/>
        <v>0</v>
      </c>
      <c r="M825" s="6"/>
      <c r="N825" s="35" t="str">
        <f si="211" t="shared"/>
        <v/>
      </c>
      <c r="O825" s="59">
        <f>(IF(ISNUMBER(MATCH(B825,Sheet4!$K$92:$K$101,0)),1,0)+IF(ISNUMBER(MATCH(C825,Sheet4!$K$92:$K$101,0)),1,0)+IF(ISNUMBER(MATCH(D825,Sheet4!$K$92:$K$101,0)),1,0)+IF(ISNUMBER(MATCH(E825,Sheet4!$K$92:$K$101,0)),1,0)+IF(ISNUMBER(MATCH(F825,Sheet4!$K$92:$K$101,0)),1,0)+IF(ISNUMBER(MATCH(G825,Sheet4!$K$92:$K$101,0)),1,0)+IF(ISNUMBER(MATCH(H825,Sheet4!$K$92:$K$101,0)),1,0)+IF(ISNUMBER(MATCH(I825,Sheet4!$K$92:$K$101,0)),1,0)+IF(ISNUMBER(MATCH(J825,Sheet4!$K$92:$K$101,0)),1,0))
-
(IF(ISNUMBER(MATCH(B825,Sheet4!$F$2:$F$11,0)),1,0)+IF(ISNUMBER(MATCH(C825,Sheet4!$F$2:$F$11,0)),1,0)+IF(ISNUMBER(MATCH(D825,Sheet4!$F$2:$F$11,0)),1,0)+IF(ISNUMBER(MATCH(E825,Sheet4!$F$2:$F$11,0)),1,0)+IF(ISNUMBER(MATCH(F825,Sheet4!$F$2:$F$11,0)),1,0)+IF(ISNUMBER(MATCH(G825,Sheet4!$F$2:$F$11,0)),1,0)+IF(ISNUMBER(MATCH(H825,Sheet4!$F$2:$F$11,0)),1,0)+IF(ISNUMBER(MATCH(I825,Sheet4!$F$2:$F$11,0)),1,0)+IF(ISNUMBER(MATCH(J825,Sheet4!$F$2:$F$11,0)),1,0))</f>
        <v>0</v>
      </c>
      <c r="P825" s="40" t="str">
        <f>IFERROR(INDEX(Sheet4!$G:$G,MATCH(Sheet1!B825,Sheet4!$F:$F,0))+INDEX(Sheet4!$G:$G,MATCH(Sheet1!C825,Sheet4!$F:$F,0))+INDEX(Sheet4!$G:$G,MATCH(Sheet1!D825,Sheet4!$F:$F,0))+INDEX(Sheet4!$G:$G,MATCH(Sheet1!E825,Sheet4!$F:$F,0))+INDEX(Sheet4!$G:$G,MATCH(Sheet1!F825,Sheet4!$F:$F,0))+INDEX(Sheet4!$G:$G,MATCH(Sheet1!G825,Sheet4!$F:$F,0))+INDEX(Sheet4!$G:$G,MATCH(Sheet1!H825,Sheet4!$F:$F,0))+INDEX(Sheet4!$G:$G,MATCH(Sheet1!I825,Sheet4!$F:$F,0))+INDEX(Sheet4!$G:$G,MATCH(Sheet1!J825,Sheet4!$F:$F,0)),"")</f>
        <v/>
      </c>
      <c r="AF825">
        <f si="213" t="shared"/>
        <v>0</v>
      </c>
      <c r="AH825">
        <v>802</v>
      </c>
      <c r="AI825" t="str">
        <f si="212" t="shared"/>
        <v>Ben SimmonsDe'Aaron FoxDevin BookerMonte MorrisCorey BrewerGerald GreenJohn CollinsJosh JacksonRudy Gobert</v>
      </c>
      <c r="AJ825">
        <f si="214" t="shared"/>
        <v>0</v>
      </c>
      <c r="AK825">
        <f si="215" t="shared"/>
        <v>0</v>
      </c>
      <c r="AL825">
        <f si="216" t="shared"/>
        <v>0</v>
      </c>
      <c r="AM825">
        <f si="217" t="shared"/>
        <v>0</v>
      </c>
      <c r="AN825">
        <f si="218" t="shared"/>
        <v>0</v>
      </c>
      <c r="AO825">
        <f si="219" t="shared"/>
        <v>0</v>
      </c>
      <c r="AP825">
        <f si="220" t="shared"/>
        <v>0</v>
      </c>
      <c r="AQ825">
        <f si="221" t="shared"/>
        <v>0</v>
      </c>
      <c r="AR825">
        <f si="222" t="shared"/>
        <v>0</v>
      </c>
      <c r="AS825">
        <f si="223" t="shared"/>
        <v>0</v>
      </c>
      <c r="AU825" t="str">
        <f>IFERROR(VLOOKUP(C825,Results!$A$2:$B$240,2,FALSE)+VLOOKUP(D825,Results!$A$2:$B$240,2,FALSE)+VLOOKUP(E825,Results!$A$2:$B$240,2,FALSE)+VLOOKUP(F825,Results!$A$2:$B$240,2,FALSE)+VLOOKUP(G825,Results!$A$2:$B$240,2,FALSE)+VLOOKUP(H825,Results!$A$2:$B$240,2,FALSE)+VLOOKUP(I825,Results!$A$2:$B$240,2,FALSE)+VLOOKUP(J825,Results!$A$2:$B$240,2,FALSE)+VLOOKUP(B825,Results!$A$2:$B$240,2,FALSE)-MIN(VLOOKUP(C825,Results!$A$2:$B$240,2,FALSE),VLOOKUP(D825,Results!$A$2:$B$240,2,FALSE),VLOOKUP(E825,Results!$A$2:$B$240,2,FALSE),VLOOKUP(F825,Results!$A$2:$B$240,2,FALSE),VLOOKUP(G825,Results!$A$2:$B$240,2,FALSE),VLOOKUP(H825,Results!$A$2:$B$240,2,FALSE),VLOOKUP(I825,Results!$A$2:$B$240,2,FALSE),VLOOKUP(J825,Results!$A$2:$B$240,2,FALSE),VLOOKUP(B825,Results!$A$2:$B$240,2,FALSE)),"")</f>
        <v/>
      </c>
    </row>
    <row customHeight="1" ht="18.75" r="826" spans="2:47" x14ac:dyDescent="0.3">
      <c r="B826" t="s">
        <v>87</v>
      </c>
      <c r="C826" t="s">
        <v>95</v>
      </c>
      <c r="D826" t="s">
        <v>173</v>
      </c>
      <c r="E826" t="s">
        <v>146</v>
      </c>
      <c r="F826" t="s">
        <v>105</v>
      </c>
      <c r="G826" t="s">
        <v>159</v>
      </c>
      <c r="H826" t="s">
        <v>153</v>
      </c>
      <c r="I826" t="s">
        <v>181</v>
      </c>
      <c r="J826" t="s">
        <v>186</v>
      </c>
      <c r="K826" t="n">
        <v>12.0</v>
      </c>
      <c r="L826" s="30">
        <f si="210" t="shared"/>
        <v>0</v>
      </c>
      <c r="M826" s="6"/>
      <c r="N826" s="35" t="str">
        <f si="211" t="shared"/>
        <v/>
      </c>
      <c r="O826" s="59">
        <f>(IF(ISNUMBER(MATCH(B826,Sheet4!$K$92:$K$101,0)),1,0)+IF(ISNUMBER(MATCH(C826,Sheet4!$K$92:$K$101,0)),1,0)+IF(ISNUMBER(MATCH(D826,Sheet4!$K$92:$K$101,0)),1,0)+IF(ISNUMBER(MATCH(E826,Sheet4!$K$92:$K$101,0)),1,0)+IF(ISNUMBER(MATCH(F826,Sheet4!$K$92:$K$101,0)),1,0)+IF(ISNUMBER(MATCH(G826,Sheet4!$K$92:$K$101,0)),1,0)+IF(ISNUMBER(MATCH(H826,Sheet4!$K$92:$K$101,0)),1,0)+IF(ISNUMBER(MATCH(I826,Sheet4!$K$92:$K$101,0)),1,0)+IF(ISNUMBER(MATCH(J826,Sheet4!$K$92:$K$101,0)),1,0))
-
(IF(ISNUMBER(MATCH(B826,Sheet4!$F$2:$F$11,0)),1,0)+IF(ISNUMBER(MATCH(C826,Sheet4!$F$2:$F$11,0)),1,0)+IF(ISNUMBER(MATCH(D826,Sheet4!$F$2:$F$11,0)),1,0)+IF(ISNUMBER(MATCH(E826,Sheet4!$F$2:$F$11,0)),1,0)+IF(ISNUMBER(MATCH(F826,Sheet4!$F$2:$F$11,0)),1,0)+IF(ISNUMBER(MATCH(G826,Sheet4!$F$2:$F$11,0)),1,0)+IF(ISNUMBER(MATCH(H826,Sheet4!$F$2:$F$11,0)),1,0)+IF(ISNUMBER(MATCH(I826,Sheet4!$F$2:$F$11,0)),1,0)+IF(ISNUMBER(MATCH(J826,Sheet4!$F$2:$F$11,0)),1,0))</f>
        <v>0</v>
      </c>
      <c r="P826" s="40" t="str">
        <f>IFERROR(INDEX(Sheet4!$G:$G,MATCH(Sheet1!B826,Sheet4!$F:$F,0))+INDEX(Sheet4!$G:$G,MATCH(Sheet1!C826,Sheet4!$F:$F,0))+INDEX(Sheet4!$G:$G,MATCH(Sheet1!D826,Sheet4!$F:$F,0))+INDEX(Sheet4!$G:$G,MATCH(Sheet1!E826,Sheet4!$F:$F,0))+INDEX(Sheet4!$G:$G,MATCH(Sheet1!F826,Sheet4!$F:$F,0))+INDEX(Sheet4!$G:$G,MATCH(Sheet1!G826,Sheet4!$F:$F,0))+INDEX(Sheet4!$G:$G,MATCH(Sheet1!H826,Sheet4!$F:$F,0))+INDEX(Sheet4!$G:$G,MATCH(Sheet1!I826,Sheet4!$F:$F,0))+INDEX(Sheet4!$G:$G,MATCH(Sheet1!J826,Sheet4!$F:$F,0)),"")</f>
        <v/>
      </c>
      <c r="AF826">
        <f si="213" t="shared"/>
        <v>0</v>
      </c>
      <c r="AH826">
        <v>803</v>
      </c>
      <c r="AI826" t="str">
        <f si="212" t="shared"/>
        <v>Ben SimmonsLandry ShametDevin BookerAndrew WigginsKelly OubreJae CrowderJosh JacksonPaul MillsapRudy Gobert</v>
      </c>
      <c r="AJ826">
        <f si="214" t="shared"/>
        <v>0</v>
      </c>
      <c r="AK826">
        <f si="215" t="shared"/>
        <v>0</v>
      </c>
      <c r="AL826">
        <f si="216" t="shared"/>
        <v>0</v>
      </c>
      <c r="AM826">
        <f si="217" t="shared"/>
        <v>0</v>
      </c>
      <c r="AN826">
        <f si="218" t="shared"/>
        <v>0</v>
      </c>
      <c r="AO826">
        <f si="219" t="shared"/>
        <v>0</v>
      </c>
      <c r="AP826">
        <f si="220" t="shared"/>
        <v>0</v>
      </c>
      <c r="AQ826">
        <f si="221" t="shared"/>
        <v>0</v>
      </c>
      <c r="AR826">
        <f si="222" t="shared"/>
        <v>0</v>
      </c>
      <c r="AS826">
        <f si="223" t="shared"/>
        <v>0</v>
      </c>
      <c r="AU826" t="str">
        <f>IFERROR(VLOOKUP(C826,Results!$A$2:$B$240,2,FALSE)+VLOOKUP(D826,Results!$A$2:$B$240,2,FALSE)+VLOOKUP(E826,Results!$A$2:$B$240,2,FALSE)+VLOOKUP(F826,Results!$A$2:$B$240,2,FALSE)+VLOOKUP(G826,Results!$A$2:$B$240,2,FALSE)+VLOOKUP(H826,Results!$A$2:$B$240,2,FALSE)+VLOOKUP(I826,Results!$A$2:$B$240,2,FALSE)+VLOOKUP(J826,Results!$A$2:$B$240,2,FALSE)+VLOOKUP(B826,Results!$A$2:$B$240,2,FALSE)-MIN(VLOOKUP(C826,Results!$A$2:$B$240,2,FALSE),VLOOKUP(D826,Results!$A$2:$B$240,2,FALSE),VLOOKUP(E826,Results!$A$2:$B$240,2,FALSE),VLOOKUP(F826,Results!$A$2:$B$240,2,FALSE),VLOOKUP(G826,Results!$A$2:$B$240,2,FALSE),VLOOKUP(H826,Results!$A$2:$B$240,2,FALSE),VLOOKUP(I826,Results!$A$2:$B$240,2,FALSE),VLOOKUP(J826,Results!$A$2:$B$240,2,FALSE),VLOOKUP(B826,Results!$A$2:$B$240,2,FALSE)),"")</f>
        <v/>
      </c>
    </row>
    <row customHeight="1" ht="18.75" r="827" spans="2:47" x14ac:dyDescent="0.3">
      <c r="B827" t="s">
        <v>87</v>
      </c>
      <c r="C827" t="s">
        <v>95</v>
      </c>
      <c r="D827" t="s">
        <v>172</v>
      </c>
      <c r="E827" t="s">
        <v>149</v>
      </c>
      <c r="F827" t="s">
        <v>177</v>
      </c>
      <c r="G827" t="s">
        <v>159</v>
      </c>
      <c r="H827" t="s">
        <v>92</v>
      </c>
      <c r="I827" t="s">
        <v>152</v>
      </c>
      <c r="J827" t="s">
        <v>186</v>
      </c>
      <c r="K827" t="n">
        <v>12.0</v>
      </c>
      <c r="L827" s="30">
        <f si="210" t="shared"/>
        <v>0</v>
      </c>
      <c r="M827" s="6"/>
      <c r="N827" s="35" t="str">
        <f si="211" t="shared"/>
        <v/>
      </c>
      <c r="O827" s="59">
        <f>(IF(ISNUMBER(MATCH(B827,Sheet4!$K$92:$K$101,0)),1,0)+IF(ISNUMBER(MATCH(C827,Sheet4!$K$92:$K$101,0)),1,0)+IF(ISNUMBER(MATCH(D827,Sheet4!$K$92:$K$101,0)),1,0)+IF(ISNUMBER(MATCH(E827,Sheet4!$K$92:$K$101,0)),1,0)+IF(ISNUMBER(MATCH(F827,Sheet4!$K$92:$K$101,0)),1,0)+IF(ISNUMBER(MATCH(G827,Sheet4!$K$92:$K$101,0)),1,0)+IF(ISNUMBER(MATCH(H827,Sheet4!$K$92:$K$101,0)),1,0)+IF(ISNUMBER(MATCH(I827,Sheet4!$K$92:$K$101,0)),1,0)+IF(ISNUMBER(MATCH(J827,Sheet4!$K$92:$K$101,0)),1,0))
-
(IF(ISNUMBER(MATCH(B827,Sheet4!$F$2:$F$11,0)),1,0)+IF(ISNUMBER(MATCH(C827,Sheet4!$F$2:$F$11,0)),1,0)+IF(ISNUMBER(MATCH(D827,Sheet4!$F$2:$F$11,0)),1,0)+IF(ISNUMBER(MATCH(E827,Sheet4!$F$2:$F$11,0)),1,0)+IF(ISNUMBER(MATCH(F827,Sheet4!$F$2:$F$11,0)),1,0)+IF(ISNUMBER(MATCH(G827,Sheet4!$F$2:$F$11,0)),1,0)+IF(ISNUMBER(MATCH(H827,Sheet4!$F$2:$F$11,0)),1,0)+IF(ISNUMBER(MATCH(I827,Sheet4!$F$2:$F$11,0)),1,0)+IF(ISNUMBER(MATCH(J827,Sheet4!$F$2:$F$11,0)),1,0))</f>
        <v>0</v>
      </c>
      <c r="P827" s="40" t="str">
        <f>IFERROR(INDEX(Sheet4!$G:$G,MATCH(Sheet1!B827,Sheet4!$F:$F,0))+INDEX(Sheet4!$G:$G,MATCH(Sheet1!C827,Sheet4!$F:$F,0))+INDEX(Sheet4!$G:$G,MATCH(Sheet1!D827,Sheet4!$F:$F,0))+INDEX(Sheet4!$G:$G,MATCH(Sheet1!E827,Sheet4!$F:$F,0))+INDEX(Sheet4!$G:$G,MATCH(Sheet1!F827,Sheet4!$F:$F,0))+INDEX(Sheet4!$G:$G,MATCH(Sheet1!G827,Sheet4!$F:$F,0))+INDEX(Sheet4!$G:$G,MATCH(Sheet1!H827,Sheet4!$F:$F,0))+INDEX(Sheet4!$G:$G,MATCH(Sheet1!I827,Sheet4!$F:$F,0))+INDEX(Sheet4!$G:$G,MATCH(Sheet1!J827,Sheet4!$F:$F,0)),"")</f>
        <v/>
      </c>
      <c r="AF827">
        <f si="213" t="shared"/>
        <v>0</v>
      </c>
      <c r="AH827">
        <v>804</v>
      </c>
      <c r="AI827" t="str">
        <f si="212" t="shared"/>
        <v>Ben SimmonsLandry ShametDevin BookerJimmy ButlerKelly OubreLuol DengJohn CollinsPaul MillsapDeandre Ayton</v>
      </c>
      <c r="AJ827">
        <f si="214" t="shared"/>
        <v>0</v>
      </c>
      <c r="AK827">
        <f si="215" t="shared"/>
        <v>0</v>
      </c>
      <c r="AL827">
        <f si="216" t="shared"/>
        <v>0</v>
      </c>
      <c r="AM827">
        <f si="217" t="shared"/>
        <v>0</v>
      </c>
      <c r="AN827">
        <f si="218" t="shared"/>
        <v>0</v>
      </c>
      <c r="AO827">
        <f si="219" t="shared"/>
        <v>0</v>
      </c>
      <c r="AP827">
        <f si="220" t="shared"/>
        <v>0</v>
      </c>
      <c r="AQ827">
        <f si="221" t="shared"/>
        <v>0</v>
      </c>
      <c r="AR827">
        <f si="222" t="shared"/>
        <v>0</v>
      </c>
      <c r="AS827">
        <f si="223" t="shared"/>
        <v>0</v>
      </c>
      <c r="AU827" t="str">
        <f>IFERROR(VLOOKUP(C827,Results!$A$2:$B$240,2,FALSE)+VLOOKUP(D827,Results!$A$2:$B$240,2,FALSE)+VLOOKUP(E827,Results!$A$2:$B$240,2,FALSE)+VLOOKUP(F827,Results!$A$2:$B$240,2,FALSE)+VLOOKUP(G827,Results!$A$2:$B$240,2,FALSE)+VLOOKUP(H827,Results!$A$2:$B$240,2,FALSE)+VLOOKUP(I827,Results!$A$2:$B$240,2,FALSE)+VLOOKUP(J827,Results!$A$2:$B$240,2,FALSE)+VLOOKUP(B827,Results!$A$2:$B$240,2,FALSE)-MIN(VLOOKUP(C827,Results!$A$2:$B$240,2,FALSE),VLOOKUP(D827,Results!$A$2:$B$240,2,FALSE),VLOOKUP(E827,Results!$A$2:$B$240,2,FALSE),VLOOKUP(F827,Results!$A$2:$B$240,2,FALSE),VLOOKUP(G827,Results!$A$2:$B$240,2,FALSE),VLOOKUP(H827,Results!$A$2:$B$240,2,FALSE),VLOOKUP(I827,Results!$A$2:$B$240,2,FALSE),VLOOKUP(J827,Results!$A$2:$B$240,2,FALSE),VLOOKUP(B827,Results!$A$2:$B$240,2,FALSE)),"")</f>
        <v/>
      </c>
    </row>
    <row customHeight="1" ht="18.75" r="828" spans="2:47" x14ac:dyDescent="0.3">
      <c r="B828" t="s">
        <v>166</v>
      </c>
      <c r="C828" t="s">
        <v>95</v>
      </c>
      <c r="D828" t="s">
        <v>172</v>
      </c>
      <c r="E828" t="s">
        <v>146</v>
      </c>
      <c r="F828" t="s">
        <v>177</v>
      </c>
      <c r="G828" t="s">
        <v>101</v>
      </c>
      <c r="H828" t="s">
        <v>92</v>
      </c>
      <c r="I828" t="s">
        <v>155</v>
      </c>
      <c r="J828" t="s">
        <v>98</v>
      </c>
      <c r="K828" t="n">
        <v>12.0</v>
      </c>
      <c r="L828" s="30">
        <f si="210" t="shared"/>
        <v>0</v>
      </c>
      <c r="M828" s="6"/>
      <c r="N828" s="35" t="str">
        <f si="211" t="shared"/>
        <v/>
      </c>
      <c r="O828" s="59">
        <f>(IF(ISNUMBER(MATCH(B828,Sheet4!$K$92:$K$101,0)),1,0)+IF(ISNUMBER(MATCH(C828,Sheet4!$K$92:$K$101,0)),1,0)+IF(ISNUMBER(MATCH(D828,Sheet4!$K$92:$K$101,0)),1,0)+IF(ISNUMBER(MATCH(E828,Sheet4!$K$92:$K$101,0)),1,0)+IF(ISNUMBER(MATCH(F828,Sheet4!$K$92:$K$101,0)),1,0)+IF(ISNUMBER(MATCH(G828,Sheet4!$K$92:$K$101,0)),1,0)+IF(ISNUMBER(MATCH(H828,Sheet4!$K$92:$K$101,0)),1,0)+IF(ISNUMBER(MATCH(I828,Sheet4!$K$92:$K$101,0)),1,0)+IF(ISNUMBER(MATCH(J828,Sheet4!$K$92:$K$101,0)),1,0))
-
(IF(ISNUMBER(MATCH(B828,Sheet4!$F$2:$F$11,0)),1,0)+IF(ISNUMBER(MATCH(C828,Sheet4!$F$2:$F$11,0)),1,0)+IF(ISNUMBER(MATCH(D828,Sheet4!$F$2:$F$11,0)),1,0)+IF(ISNUMBER(MATCH(E828,Sheet4!$F$2:$F$11,0)),1,0)+IF(ISNUMBER(MATCH(F828,Sheet4!$F$2:$F$11,0)),1,0)+IF(ISNUMBER(MATCH(G828,Sheet4!$F$2:$F$11,0)),1,0)+IF(ISNUMBER(MATCH(H828,Sheet4!$F$2:$F$11,0)),1,0)+IF(ISNUMBER(MATCH(I828,Sheet4!$F$2:$F$11,0)),1,0)+IF(ISNUMBER(MATCH(J828,Sheet4!$F$2:$F$11,0)),1,0))</f>
        <v>0</v>
      </c>
      <c r="P828" s="40" t="str">
        <f>IFERROR(INDEX(Sheet4!$G:$G,MATCH(Sheet1!B828,Sheet4!$F:$F,0))+INDEX(Sheet4!$G:$G,MATCH(Sheet1!C828,Sheet4!$F:$F,0))+INDEX(Sheet4!$G:$G,MATCH(Sheet1!D828,Sheet4!$F:$F,0))+INDEX(Sheet4!$G:$G,MATCH(Sheet1!E828,Sheet4!$F:$F,0))+INDEX(Sheet4!$G:$G,MATCH(Sheet1!F828,Sheet4!$F:$F,0))+INDEX(Sheet4!$G:$G,MATCH(Sheet1!G828,Sheet4!$F:$F,0))+INDEX(Sheet4!$G:$G,MATCH(Sheet1!H828,Sheet4!$F:$F,0))+INDEX(Sheet4!$G:$G,MATCH(Sheet1!I828,Sheet4!$F:$F,0))+INDEX(Sheet4!$G:$G,MATCH(Sheet1!J828,Sheet4!$F:$F,0)),"")</f>
        <v/>
      </c>
      <c r="AF828">
        <f si="213" t="shared"/>
        <v>0</v>
      </c>
      <c r="AH828">
        <v>805</v>
      </c>
      <c r="AI828" t="str">
        <f si="212" t="shared"/>
        <v>Ben SimmonsJeremy LinDevin BookerTorrey CraigMikal BridgesGerald GreenKenneth FariedJosh JacksonNikola Jokic</v>
      </c>
      <c r="AJ828">
        <f si="214" t="shared"/>
        <v>0</v>
      </c>
      <c r="AK828">
        <f si="215" t="shared"/>
        <v>0</v>
      </c>
      <c r="AL828">
        <f si="216" t="shared"/>
        <v>0</v>
      </c>
      <c r="AM828">
        <f si="217" t="shared"/>
        <v>0</v>
      </c>
      <c r="AN828">
        <f si="218" t="shared"/>
        <v>0</v>
      </c>
      <c r="AO828">
        <f si="219" t="shared"/>
        <v>0</v>
      </c>
      <c r="AP828">
        <f si="220" t="shared"/>
        <v>0</v>
      </c>
      <c r="AQ828">
        <f si="221" t="shared"/>
        <v>0</v>
      </c>
      <c r="AR828">
        <f si="222" t="shared"/>
        <v>0</v>
      </c>
      <c r="AS828">
        <f si="223" t="shared"/>
        <v>0</v>
      </c>
      <c r="AU828" t="str">
        <f>IFERROR(VLOOKUP(C828,Results!$A$2:$B$240,2,FALSE)+VLOOKUP(D828,Results!$A$2:$B$240,2,FALSE)+VLOOKUP(E828,Results!$A$2:$B$240,2,FALSE)+VLOOKUP(F828,Results!$A$2:$B$240,2,FALSE)+VLOOKUP(G828,Results!$A$2:$B$240,2,FALSE)+VLOOKUP(H828,Results!$A$2:$B$240,2,FALSE)+VLOOKUP(I828,Results!$A$2:$B$240,2,FALSE)+VLOOKUP(J828,Results!$A$2:$B$240,2,FALSE)+VLOOKUP(B828,Results!$A$2:$B$240,2,FALSE)-MIN(VLOOKUP(C828,Results!$A$2:$B$240,2,FALSE),VLOOKUP(D828,Results!$A$2:$B$240,2,FALSE),VLOOKUP(E828,Results!$A$2:$B$240,2,FALSE),VLOOKUP(F828,Results!$A$2:$B$240,2,FALSE),VLOOKUP(G828,Results!$A$2:$B$240,2,FALSE),VLOOKUP(H828,Results!$A$2:$B$240,2,FALSE),VLOOKUP(I828,Results!$A$2:$B$240,2,FALSE),VLOOKUP(J828,Results!$A$2:$B$240,2,FALSE),VLOOKUP(B828,Results!$A$2:$B$240,2,FALSE)),"")</f>
        <v/>
      </c>
    </row>
    <row customHeight="1" ht="18.75" r="829" spans="2:47" x14ac:dyDescent="0.3">
      <c r="B829" t="s">
        <v>87</v>
      </c>
      <c r="C829" t="s">
        <v>95</v>
      </c>
      <c r="D829" t="s">
        <v>173</v>
      </c>
      <c r="E829" t="s">
        <v>146</v>
      </c>
      <c r="F829" t="s">
        <v>179</v>
      </c>
      <c r="G829" t="s">
        <v>159</v>
      </c>
      <c r="H829" t="s">
        <v>92</v>
      </c>
      <c r="I829" t="s">
        <v>181</v>
      </c>
      <c r="J829" t="s">
        <v>188</v>
      </c>
      <c r="K829" t="n">
        <v>12.0</v>
      </c>
      <c r="L829" s="30">
        <f si="210" t="shared"/>
        <v>0</v>
      </c>
      <c r="M829" s="6"/>
      <c r="N829" s="35" t="str">
        <f si="211" t="shared"/>
        <v/>
      </c>
      <c r="O829" s="59">
        <f>(IF(ISNUMBER(MATCH(B829,Sheet4!$K$92:$K$101,0)),1,0)+IF(ISNUMBER(MATCH(C829,Sheet4!$K$92:$K$101,0)),1,0)+IF(ISNUMBER(MATCH(D829,Sheet4!$K$92:$K$101,0)),1,0)+IF(ISNUMBER(MATCH(E829,Sheet4!$K$92:$K$101,0)),1,0)+IF(ISNUMBER(MATCH(F829,Sheet4!$K$92:$K$101,0)),1,0)+IF(ISNUMBER(MATCH(G829,Sheet4!$K$92:$K$101,0)),1,0)+IF(ISNUMBER(MATCH(H829,Sheet4!$K$92:$K$101,0)),1,0)+IF(ISNUMBER(MATCH(I829,Sheet4!$K$92:$K$101,0)),1,0)+IF(ISNUMBER(MATCH(J829,Sheet4!$K$92:$K$101,0)),1,0))
-
(IF(ISNUMBER(MATCH(B829,Sheet4!$F$2:$F$11,0)),1,0)+IF(ISNUMBER(MATCH(C829,Sheet4!$F$2:$F$11,0)),1,0)+IF(ISNUMBER(MATCH(D829,Sheet4!$F$2:$F$11,0)),1,0)+IF(ISNUMBER(MATCH(E829,Sheet4!$F$2:$F$11,0)),1,0)+IF(ISNUMBER(MATCH(F829,Sheet4!$F$2:$F$11,0)),1,0)+IF(ISNUMBER(MATCH(G829,Sheet4!$F$2:$F$11,0)),1,0)+IF(ISNUMBER(MATCH(H829,Sheet4!$F$2:$F$11,0)),1,0)+IF(ISNUMBER(MATCH(I829,Sheet4!$F$2:$F$11,0)),1,0)+IF(ISNUMBER(MATCH(J829,Sheet4!$F$2:$F$11,0)),1,0))</f>
        <v>0</v>
      </c>
      <c r="P829" s="40" t="str">
        <f>IFERROR(INDEX(Sheet4!$G:$G,MATCH(Sheet1!B829,Sheet4!$F:$F,0))+INDEX(Sheet4!$G:$G,MATCH(Sheet1!C829,Sheet4!$F:$F,0))+INDEX(Sheet4!$G:$G,MATCH(Sheet1!D829,Sheet4!$F:$F,0))+INDEX(Sheet4!$G:$G,MATCH(Sheet1!E829,Sheet4!$F:$F,0))+INDEX(Sheet4!$G:$G,MATCH(Sheet1!F829,Sheet4!$F:$F,0))+INDEX(Sheet4!$G:$G,MATCH(Sheet1!G829,Sheet4!$F:$F,0))+INDEX(Sheet4!$G:$G,MATCH(Sheet1!H829,Sheet4!$F:$F,0))+INDEX(Sheet4!$G:$G,MATCH(Sheet1!I829,Sheet4!$F:$F,0))+INDEX(Sheet4!$G:$G,MATCH(Sheet1!J829,Sheet4!$F:$F,0)),"")</f>
        <v/>
      </c>
      <c r="AF829">
        <f si="213" t="shared"/>
        <v>0</v>
      </c>
      <c r="AH829">
        <v>806</v>
      </c>
      <c r="AI829" t="str">
        <f si="212" t="shared"/>
        <v>Elie OkoboLandry ShametJames HardenMonte MorrisKelly OubreJae CrowderJohn CollinsJosh JacksonKarl-Anthony Towns</v>
      </c>
      <c r="AJ829">
        <f si="214" t="shared"/>
        <v>0</v>
      </c>
      <c r="AK829">
        <f si="215" t="shared"/>
        <v>0</v>
      </c>
      <c r="AL829">
        <f si="216" t="shared"/>
        <v>0</v>
      </c>
      <c r="AM829">
        <f si="217" t="shared"/>
        <v>0</v>
      </c>
      <c r="AN829">
        <f si="218" t="shared"/>
        <v>0</v>
      </c>
      <c r="AO829">
        <f si="219" t="shared"/>
        <v>0</v>
      </c>
      <c r="AP829">
        <f si="220" t="shared"/>
        <v>0</v>
      </c>
      <c r="AQ829">
        <f si="221" t="shared"/>
        <v>0</v>
      </c>
      <c r="AR829">
        <f si="222" t="shared"/>
        <v>0</v>
      </c>
      <c r="AS829">
        <f si="223" t="shared"/>
        <v>0</v>
      </c>
      <c r="AU829" t="str">
        <f>IFERROR(VLOOKUP(C829,Results!$A$2:$B$240,2,FALSE)+VLOOKUP(D829,Results!$A$2:$B$240,2,FALSE)+VLOOKUP(E829,Results!$A$2:$B$240,2,FALSE)+VLOOKUP(F829,Results!$A$2:$B$240,2,FALSE)+VLOOKUP(G829,Results!$A$2:$B$240,2,FALSE)+VLOOKUP(H829,Results!$A$2:$B$240,2,FALSE)+VLOOKUP(I829,Results!$A$2:$B$240,2,FALSE)+VLOOKUP(J829,Results!$A$2:$B$240,2,FALSE)+VLOOKUP(B829,Results!$A$2:$B$240,2,FALSE)-MIN(VLOOKUP(C829,Results!$A$2:$B$240,2,FALSE),VLOOKUP(D829,Results!$A$2:$B$240,2,FALSE),VLOOKUP(E829,Results!$A$2:$B$240,2,FALSE),VLOOKUP(F829,Results!$A$2:$B$240,2,FALSE),VLOOKUP(G829,Results!$A$2:$B$240,2,FALSE),VLOOKUP(H829,Results!$A$2:$B$240,2,FALSE),VLOOKUP(I829,Results!$A$2:$B$240,2,FALSE),VLOOKUP(J829,Results!$A$2:$B$240,2,FALSE),VLOOKUP(B829,Results!$A$2:$B$240,2,FALSE)),"")</f>
        <v/>
      </c>
    </row>
    <row customHeight="1" ht="18.75" r="830" spans="2:47" x14ac:dyDescent="0.3">
      <c r="B830" t="s">
        <v>166</v>
      </c>
      <c r="C830" t="s">
        <v>108</v>
      </c>
      <c r="D830" t="s">
        <v>172</v>
      </c>
      <c r="E830" t="s">
        <v>146</v>
      </c>
      <c r="F830" t="s">
        <v>177</v>
      </c>
      <c r="G830" t="s">
        <v>179</v>
      </c>
      <c r="H830" t="s">
        <v>181</v>
      </c>
      <c r="I830" t="s">
        <v>152</v>
      </c>
      <c r="J830" t="s">
        <v>98</v>
      </c>
      <c r="K830" t="n">
        <v>12.0</v>
      </c>
      <c r="L830" s="30">
        <f si="210" t="shared"/>
        <v>0</v>
      </c>
      <c r="M830" s="6"/>
      <c r="N830" s="35" t="str">
        <f si="211" t="shared"/>
        <v/>
      </c>
      <c r="O830" s="59">
        <f>(IF(ISNUMBER(MATCH(B830,Sheet4!$K$92:$K$101,0)),1,0)+IF(ISNUMBER(MATCH(C830,Sheet4!$K$92:$K$101,0)),1,0)+IF(ISNUMBER(MATCH(D830,Sheet4!$K$92:$K$101,0)),1,0)+IF(ISNUMBER(MATCH(E830,Sheet4!$K$92:$K$101,0)),1,0)+IF(ISNUMBER(MATCH(F830,Sheet4!$K$92:$K$101,0)),1,0)+IF(ISNUMBER(MATCH(G830,Sheet4!$K$92:$K$101,0)),1,0)+IF(ISNUMBER(MATCH(H830,Sheet4!$K$92:$K$101,0)),1,0)+IF(ISNUMBER(MATCH(I830,Sheet4!$K$92:$K$101,0)),1,0)+IF(ISNUMBER(MATCH(J830,Sheet4!$K$92:$K$101,0)),1,0))
-
(IF(ISNUMBER(MATCH(B830,Sheet4!$F$2:$F$11,0)),1,0)+IF(ISNUMBER(MATCH(C830,Sheet4!$F$2:$F$11,0)),1,0)+IF(ISNUMBER(MATCH(D830,Sheet4!$F$2:$F$11,0)),1,0)+IF(ISNUMBER(MATCH(E830,Sheet4!$F$2:$F$11,0)),1,0)+IF(ISNUMBER(MATCH(F830,Sheet4!$F$2:$F$11,0)),1,0)+IF(ISNUMBER(MATCH(G830,Sheet4!$F$2:$F$11,0)),1,0)+IF(ISNUMBER(MATCH(H830,Sheet4!$F$2:$F$11,0)),1,0)+IF(ISNUMBER(MATCH(I830,Sheet4!$F$2:$F$11,0)),1,0)+IF(ISNUMBER(MATCH(J830,Sheet4!$F$2:$F$11,0)),1,0))</f>
        <v>0</v>
      </c>
      <c r="P830" s="40" t="str">
        <f>IFERROR(INDEX(Sheet4!$G:$G,MATCH(Sheet1!B830,Sheet4!$F:$F,0))+INDEX(Sheet4!$G:$G,MATCH(Sheet1!C830,Sheet4!$F:$F,0))+INDEX(Sheet4!$G:$G,MATCH(Sheet1!D830,Sheet4!$F:$F,0))+INDEX(Sheet4!$G:$G,MATCH(Sheet1!E830,Sheet4!$F:$F,0))+INDEX(Sheet4!$G:$G,MATCH(Sheet1!F830,Sheet4!$F:$F,0))+INDEX(Sheet4!$G:$G,MATCH(Sheet1!G830,Sheet4!$F:$F,0))+INDEX(Sheet4!$G:$G,MATCH(Sheet1!H830,Sheet4!$F:$F,0))+INDEX(Sheet4!$G:$G,MATCH(Sheet1!I830,Sheet4!$F:$F,0))+INDEX(Sheet4!$G:$G,MATCH(Sheet1!J830,Sheet4!$F:$F,0)),"")</f>
        <v/>
      </c>
      <c r="AF830">
        <f si="213" t="shared"/>
        <v>0</v>
      </c>
      <c r="AH830">
        <v>807</v>
      </c>
      <c r="AI830" t="str">
        <f si="212" t="shared"/>
        <v>Ben SimmonsLandry ShametJimmy ButlerMonte MorrisJoe InglesJae CrowderMarvin BagleyPaul MillsapJoel Embiid</v>
      </c>
      <c r="AJ830">
        <f si="214" t="shared"/>
        <v>0</v>
      </c>
      <c r="AK830">
        <f si="215" t="shared"/>
        <v>0</v>
      </c>
      <c r="AL830">
        <f si="216" t="shared"/>
        <v>0</v>
      </c>
      <c r="AM830">
        <f si="217" t="shared"/>
        <v>0</v>
      </c>
      <c r="AN830">
        <f si="218" t="shared"/>
        <v>0</v>
      </c>
      <c r="AO830">
        <f si="219" t="shared"/>
        <v>0</v>
      </c>
      <c r="AP830">
        <f si="220" t="shared"/>
        <v>0</v>
      </c>
      <c r="AQ830">
        <f si="221" t="shared"/>
        <v>0</v>
      </c>
      <c r="AR830">
        <f si="222" t="shared"/>
        <v>0</v>
      </c>
      <c r="AS830">
        <f si="223" t="shared"/>
        <v>0</v>
      </c>
      <c r="AU830" t="str">
        <f>IFERROR(VLOOKUP(C830,Results!$A$2:$B$240,2,FALSE)+VLOOKUP(D830,Results!$A$2:$B$240,2,FALSE)+VLOOKUP(E830,Results!$A$2:$B$240,2,FALSE)+VLOOKUP(F830,Results!$A$2:$B$240,2,FALSE)+VLOOKUP(G830,Results!$A$2:$B$240,2,FALSE)+VLOOKUP(H830,Results!$A$2:$B$240,2,FALSE)+VLOOKUP(I830,Results!$A$2:$B$240,2,FALSE)+VLOOKUP(J830,Results!$A$2:$B$240,2,FALSE)+VLOOKUP(B830,Results!$A$2:$B$240,2,FALSE)-MIN(VLOOKUP(C830,Results!$A$2:$B$240,2,FALSE),VLOOKUP(D830,Results!$A$2:$B$240,2,FALSE),VLOOKUP(E830,Results!$A$2:$B$240,2,FALSE),VLOOKUP(F830,Results!$A$2:$B$240,2,FALSE),VLOOKUP(G830,Results!$A$2:$B$240,2,FALSE),VLOOKUP(H830,Results!$A$2:$B$240,2,FALSE),VLOOKUP(I830,Results!$A$2:$B$240,2,FALSE),VLOOKUP(J830,Results!$A$2:$B$240,2,FALSE),VLOOKUP(B830,Results!$A$2:$B$240,2,FALSE)),"")</f>
        <v/>
      </c>
    </row>
    <row customHeight="1" ht="18.75" r="831" spans="2:47" x14ac:dyDescent="0.3">
      <c r="B831" t="s">
        <v>166</v>
      </c>
      <c r="C831" t="s">
        <v>170</v>
      </c>
      <c r="D831" t="s">
        <v>173</v>
      </c>
      <c r="E831" t="s">
        <v>158</v>
      </c>
      <c r="F831" t="s">
        <v>177</v>
      </c>
      <c r="G831" t="s">
        <v>100</v>
      </c>
      <c r="H831" t="s">
        <v>92</v>
      </c>
      <c r="I831" t="s">
        <v>152</v>
      </c>
      <c r="J831" t="s">
        <v>156</v>
      </c>
      <c r="K831" t="n">
        <v>12.0</v>
      </c>
      <c r="L831" s="30">
        <f si="210" t="shared"/>
        <v>0</v>
      </c>
      <c r="M831" s="6"/>
      <c r="N831" s="35" t="str">
        <f si="211" t="shared"/>
        <v/>
      </c>
      <c r="O831" s="59">
        <f>(IF(ISNUMBER(MATCH(B831,Sheet4!$K$92:$K$101,0)),1,0)+IF(ISNUMBER(MATCH(C831,Sheet4!$K$92:$K$101,0)),1,0)+IF(ISNUMBER(MATCH(D831,Sheet4!$K$92:$K$101,0)),1,0)+IF(ISNUMBER(MATCH(E831,Sheet4!$K$92:$K$101,0)),1,0)+IF(ISNUMBER(MATCH(F831,Sheet4!$K$92:$K$101,0)),1,0)+IF(ISNUMBER(MATCH(G831,Sheet4!$K$92:$K$101,0)),1,0)+IF(ISNUMBER(MATCH(H831,Sheet4!$K$92:$K$101,0)),1,0)+IF(ISNUMBER(MATCH(I831,Sheet4!$K$92:$K$101,0)),1,0)+IF(ISNUMBER(MATCH(J831,Sheet4!$K$92:$K$101,0)),1,0))
-
(IF(ISNUMBER(MATCH(B831,Sheet4!$F$2:$F$11,0)),1,0)+IF(ISNUMBER(MATCH(C831,Sheet4!$F$2:$F$11,0)),1,0)+IF(ISNUMBER(MATCH(D831,Sheet4!$F$2:$F$11,0)),1,0)+IF(ISNUMBER(MATCH(E831,Sheet4!$F$2:$F$11,0)),1,0)+IF(ISNUMBER(MATCH(F831,Sheet4!$F$2:$F$11,0)),1,0)+IF(ISNUMBER(MATCH(G831,Sheet4!$F$2:$F$11,0)),1,0)+IF(ISNUMBER(MATCH(H831,Sheet4!$F$2:$F$11,0)),1,0)+IF(ISNUMBER(MATCH(I831,Sheet4!$F$2:$F$11,0)),1,0)+IF(ISNUMBER(MATCH(J831,Sheet4!$F$2:$F$11,0)),1,0))</f>
        <v>0</v>
      </c>
      <c r="P831" s="40" t="str">
        <f>IFERROR(INDEX(Sheet4!$G:$G,MATCH(Sheet1!B831,Sheet4!$F:$F,0))+INDEX(Sheet4!$G:$G,MATCH(Sheet1!C831,Sheet4!$F:$F,0))+INDEX(Sheet4!$G:$G,MATCH(Sheet1!D831,Sheet4!$F:$F,0))+INDEX(Sheet4!$G:$G,MATCH(Sheet1!E831,Sheet4!$F:$F,0))+INDEX(Sheet4!$G:$G,MATCH(Sheet1!F831,Sheet4!$F:$F,0))+INDEX(Sheet4!$G:$G,MATCH(Sheet1!G831,Sheet4!$F:$F,0))+INDEX(Sheet4!$G:$G,MATCH(Sheet1!H831,Sheet4!$F:$F,0))+INDEX(Sheet4!$G:$G,MATCH(Sheet1!I831,Sheet4!$F:$F,0))+INDEX(Sheet4!$G:$G,MATCH(Sheet1!J831,Sheet4!$F:$F,0)),"")</f>
        <v/>
      </c>
      <c r="AF831">
        <f si="213" t="shared"/>
        <v>0</v>
      </c>
      <c r="AH831">
        <v>808</v>
      </c>
      <c r="AI831" t="str">
        <f si="212" t="shared"/>
        <v>Ben SimmonsLandry ShametDevin BookerMonte MorrisKelly OubreDeAndre' BembryMarvin BagleyDerrick FavorsNikola Jokic</v>
      </c>
      <c r="AJ831">
        <f si="214" t="shared"/>
        <v>0</v>
      </c>
      <c r="AK831">
        <f si="215" t="shared"/>
        <v>0</v>
      </c>
      <c r="AL831">
        <f si="216" t="shared"/>
        <v>0</v>
      </c>
      <c r="AM831">
        <f si="217" t="shared"/>
        <v>0</v>
      </c>
      <c r="AN831">
        <f si="218" t="shared"/>
        <v>0</v>
      </c>
      <c r="AO831">
        <f si="219" t="shared"/>
        <v>0</v>
      </c>
      <c r="AP831">
        <f si="220" t="shared"/>
        <v>0</v>
      </c>
      <c r="AQ831">
        <f si="221" t="shared"/>
        <v>0</v>
      </c>
      <c r="AR831">
        <f si="222" t="shared"/>
        <v>0</v>
      </c>
      <c r="AS831">
        <f si="223" t="shared"/>
        <v>0</v>
      </c>
      <c r="AU831" t="str">
        <f>IFERROR(VLOOKUP(C831,Results!$A$2:$B$240,2,FALSE)+VLOOKUP(D831,Results!$A$2:$B$240,2,FALSE)+VLOOKUP(E831,Results!$A$2:$B$240,2,FALSE)+VLOOKUP(F831,Results!$A$2:$B$240,2,FALSE)+VLOOKUP(G831,Results!$A$2:$B$240,2,FALSE)+VLOOKUP(H831,Results!$A$2:$B$240,2,FALSE)+VLOOKUP(I831,Results!$A$2:$B$240,2,FALSE)+VLOOKUP(J831,Results!$A$2:$B$240,2,FALSE)+VLOOKUP(B831,Results!$A$2:$B$240,2,FALSE)-MIN(VLOOKUP(C831,Results!$A$2:$B$240,2,FALSE),VLOOKUP(D831,Results!$A$2:$B$240,2,FALSE),VLOOKUP(E831,Results!$A$2:$B$240,2,FALSE),VLOOKUP(F831,Results!$A$2:$B$240,2,FALSE),VLOOKUP(G831,Results!$A$2:$B$240,2,FALSE),VLOOKUP(H831,Results!$A$2:$B$240,2,FALSE),VLOOKUP(I831,Results!$A$2:$B$240,2,FALSE),VLOOKUP(J831,Results!$A$2:$B$240,2,FALSE),VLOOKUP(B831,Results!$A$2:$B$240,2,FALSE)),"")</f>
        <v/>
      </c>
    </row>
    <row customHeight="1" ht="18.75" r="832" spans="2:47" x14ac:dyDescent="0.3">
      <c r="B832" t="s">
        <v>108</v>
      </c>
      <c r="C832" t="s">
        <v>170</v>
      </c>
      <c r="D832" t="s">
        <v>145</v>
      </c>
      <c r="E832" t="s">
        <v>146</v>
      </c>
      <c r="F832" t="s">
        <v>150</v>
      </c>
      <c r="G832" t="s">
        <v>177</v>
      </c>
      <c r="H832" t="s">
        <v>92</v>
      </c>
      <c r="I832" t="s">
        <v>103</v>
      </c>
      <c r="J832" t="s">
        <v>187</v>
      </c>
      <c r="K832" t="n">
        <v>12.0</v>
      </c>
      <c r="L832" s="30">
        <f si="210" t="shared"/>
        <v>0</v>
      </c>
      <c r="M832" s="6"/>
      <c r="N832" s="35" t="str">
        <f si="211" t="shared"/>
        <v/>
      </c>
      <c r="O832" s="59">
        <f>(IF(ISNUMBER(MATCH(B832,Sheet4!$K$92:$K$101,0)),1,0)+IF(ISNUMBER(MATCH(C832,Sheet4!$K$92:$K$101,0)),1,0)+IF(ISNUMBER(MATCH(D832,Sheet4!$K$92:$K$101,0)),1,0)+IF(ISNUMBER(MATCH(E832,Sheet4!$K$92:$K$101,0)),1,0)+IF(ISNUMBER(MATCH(F832,Sheet4!$K$92:$K$101,0)),1,0)+IF(ISNUMBER(MATCH(G832,Sheet4!$K$92:$K$101,0)),1,0)+IF(ISNUMBER(MATCH(H832,Sheet4!$K$92:$K$101,0)),1,0)+IF(ISNUMBER(MATCH(I832,Sheet4!$K$92:$K$101,0)),1,0)+IF(ISNUMBER(MATCH(J832,Sheet4!$K$92:$K$101,0)),1,0))
-
(IF(ISNUMBER(MATCH(B832,Sheet4!$F$2:$F$11,0)),1,0)+IF(ISNUMBER(MATCH(C832,Sheet4!$F$2:$F$11,0)),1,0)+IF(ISNUMBER(MATCH(D832,Sheet4!$F$2:$F$11,0)),1,0)+IF(ISNUMBER(MATCH(E832,Sheet4!$F$2:$F$11,0)),1,0)+IF(ISNUMBER(MATCH(F832,Sheet4!$F$2:$F$11,0)),1,0)+IF(ISNUMBER(MATCH(G832,Sheet4!$F$2:$F$11,0)),1,0)+IF(ISNUMBER(MATCH(H832,Sheet4!$F$2:$F$11,0)),1,0)+IF(ISNUMBER(MATCH(I832,Sheet4!$F$2:$F$11,0)),1,0)+IF(ISNUMBER(MATCH(J832,Sheet4!$F$2:$F$11,0)),1,0))</f>
        <v>0</v>
      </c>
      <c r="P832" s="40" t="str">
        <f>IFERROR(INDEX(Sheet4!$G:$G,MATCH(Sheet1!B832,Sheet4!$F:$F,0))+INDEX(Sheet4!$G:$G,MATCH(Sheet1!C832,Sheet4!$F:$F,0))+INDEX(Sheet4!$G:$G,MATCH(Sheet1!D832,Sheet4!$F:$F,0))+INDEX(Sheet4!$G:$G,MATCH(Sheet1!E832,Sheet4!$F:$F,0))+INDEX(Sheet4!$G:$G,MATCH(Sheet1!F832,Sheet4!$F:$F,0))+INDEX(Sheet4!$G:$G,MATCH(Sheet1!G832,Sheet4!$F:$F,0))+INDEX(Sheet4!$G:$G,MATCH(Sheet1!H832,Sheet4!$F:$F,0))+INDEX(Sheet4!$G:$G,MATCH(Sheet1!I832,Sheet4!$F:$F,0))+INDEX(Sheet4!$G:$G,MATCH(Sheet1!J832,Sheet4!$F:$F,0)),"")</f>
        <v/>
      </c>
      <c r="AF832">
        <f si="213" t="shared"/>
        <v>0</v>
      </c>
      <c r="AH832">
        <v>809</v>
      </c>
      <c r="AI832" t="str">
        <f si="212" t="shared"/>
        <v>Ben SimmonsJerryd BaylessJimmy ButlerMonte MorrisKelly OubreJoe InglesDerrick FavorsTrey LylesKarl-Anthony Towns</v>
      </c>
      <c r="AJ832">
        <f si="214" t="shared"/>
        <v>0</v>
      </c>
      <c r="AK832">
        <f si="215" t="shared"/>
        <v>0</v>
      </c>
      <c r="AL832">
        <f si="216" t="shared"/>
        <v>0</v>
      </c>
      <c r="AM832">
        <f si="217" t="shared"/>
        <v>0</v>
      </c>
      <c r="AN832">
        <f si="218" t="shared"/>
        <v>0</v>
      </c>
      <c r="AO832">
        <f si="219" t="shared"/>
        <v>0</v>
      </c>
      <c r="AP832">
        <f si="220" t="shared"/>
        <v>0</v>
      </c>
      <c r="AQ832">
        <f si="221" t="shared"/>
        <v>0</v>
      </c>
      <c r="AR832">
        <f si="222" t="shared"/>
        <v>0</v>
      </c>
      <c r="AS832">
        <f si="223" t="shared"/>
        <v>0</v>
      </c>
      <c r="AU832" t="str">
        <f>IFERROR(VLOOKUP(C832,Results!$A$2:$B$240,2,FALSE)+VLOOKUP(D832,Results!$A$2:$B$240,2,FALSE)+VLOOKUP(E832,Results!$A$2:$B$240,2,FALSE)+VLOOKUP(F832,Results!$A$2:$B$240,2,FALSE)+VLOOKUP(G832,Results!$A$2:$B$240,2,FALSE)+VLOOKUP(H832,Results!$A$2:$B$240,2,FALSE)+VLOOKUP(I832,Results!$A$2:$B$240,2,FALSE)+VLOOKUP(J832,Results!$A$2:$B$240,2,FALSE)+VLOOKUP(B832,Results!$A$2:$B$240,2,FALSE)-MIN(VLOOKUP(C832,Results!$A$2:$B$240,2,FALSE),VLOOKUP(D832,Results!$A$2:$B$240,2,FALSE),VLOOKUP(E832,Results!$A$2:$B$240,2,FALSE),VLOOKUP(F832,Results!$A$2:$B$240,2,FALSE),VLOOKUP(G832,Results!$A$2:$B$240,2,FALSE),VLOOKUP(H832,Results!$A$2:$B$240,2,FALSE),VLOOKUP(I832,Results!$A$2:$B$240,2,FALSE),VLOOKUP(J832,Results!$A$2:$B$240,2,FALSE),VLOOKUP(B832,Results!$A$2:$B$240,2,FALSE)),"")</f>
        <v/>
      </c>
    </row>
    <row customHeight="1" ht="18.75" r="833" spans="2:47" x14ac:dyDescent="0.3">
      <c r="B833" t="s">
        <v>166</v>
      </c>
      <c r="C833" t="s">
        <v>108</v>
      </c>
      <c r="D833" t="s">
        <v>173</v>
      </c>
      <c r="E833" t="s">
        <v>158</v>
      </c>
      <c r="F833" t="s">
        <v>100</v>
      </c>
      <c r="G833" t="s">
        <v>159</v>
      </c>
      <c r="H833" t="s">
        <v>153</v>
      </c>
      <c r="I833" t="s">
        <v>152</v>
      </c>
      <c r="J833" t="s">
        <v>186</v>
      </c>
      <c r="K833" t="n">
        <v>12.0</v>
      </c>
      <c r="L833" s="30">
        <f si="210" t="shared"/>
        <v>0</v>
      </c>
      <c r="M833" s="6"/>
      <c r="N833" s="35" t="str">
        <f si="211" t="shared"/>
        <v/>
      </c>
      <c r="O833" s="59">
        <f>(IF(ISNUMBER(MATCH(B833,Sheet4!$K$92:$K$101,0)),1,0)+IF(ISNUMBER(MATCH(C833,Sheet4!$K$92:$K$101,0)),1,0)+IF(ISNUMBER(MATCH(D833,Sheet4!$K$92:$K$101,0)),1,0)+IF(ISNUMBER(MATCH(E833,Sheet4!$K$92:$K$101,0)),1,0)+IF(ISNUMBER(MATCH(F833,Sheet4!$K$92:$K$101,0)),1,0)+IF(ISNUMBER(MATCH(G833,Sheet4!$K$92:$K$101,0)),1,0)+IF(ISNUMBER(MATCH(H833,Sheet4!$K$92:$K$101,0)),1,0)+IF(ISNUMBER(MATCH(I833,Sheet4!$K$92:$K$101,0)),1,0)+IF(ISNUMBER(MATCH(J833,Sheet4!$K$92:$K$101,0)),1,0))
-
(IF(ISNUMBER(MATCH(B833,Sheet4!$F$2:$F$11,0)),1,0)+IF(ISNUMBER(MATCH(C833,Sheet4!$F$2:$F$11,0)),1,0)+IF(ISNUMBER(MATCH(D833,Sheet4!$F$2:$F$11,0)),1,0)+IF(ISNUMBER(MATCH(E833,Sheet4!$F$2:$F$11,0)),1,0)+IF(ISNUMBER(MATCH(F833,Sheet4!$F$2:$F$11,0)),1,0)+IF(ISNUMBER(MATCH(G833,Sheet4!$F$2:$F$11,0)),1,0)+IF(ISNUMBER(MATCH(H833,Sheet4!$F$2:$F$11,0)),1,0)+IF(ISNUMBER(MATCH(I833,Sheet4!$F$2:$F$11,0)),1,0)+IF(ISNUMBER(MATCH(J833,Sheet4!$F$2:$F$11,0)),1,0))</f>
        <v>0</v>
      </c>
      <c r="P833" s="40" t="str">
        <f>IFERROR(INDEX(Sheet4!$G:$G,MATCH(Sheet1!B833,Sheet4!$F:$F,0))+INDEX(Sheet4!$G:$G,MATCH(Sheet1!C833,Sheet4!$F:$F,0))+INDEX(Sheet4!$G:$G,MATCH(Sheet1!D833,Sheet4!$F:$F,0))+INDEX(Sheet4!$G:$G,MATCH(Sheet1!E833,Sheet4!$F:$F,0))+INDEX(Sheet4!$G:$G,MATCH(Sheet1!F833,Sheet4!$F:$F,0))+INDEX(Sheet4!$G:$G,MATCH(Sheet1!G833,Sheet4!$F:$F,0))+INDEX(Sheet4!$G:$G,MATCH(Sheet1!H833,Sheet4!$F:$F,0))+INDEX(Sheet4!$G:$G,MATCH(Sheet1!I833,Sheet4!$F:$F,0))+INDEX(Sheet4!$G:$G,MATCH(Sheet1!J833,Sheet4!$F:$F,0)),"")</f>
        <v/>
      </c>
      <c r="AF833">
        <f si="213" t="shared"/>
        <v>0</v>
      </c>
      <c r="AH833">
        <v>810</v>
      </c>
      <c r="AI833" t="str">
        <f si="212" t="shared"/>
        <v>Ben SimmonsIsaiah CanaanJimmy ButlerMonte MorrisJoe InglesTaurean PrinceJosh JacksonPaul MillsapJoel Embiid</v>
      </c>
      <c r="AJ833">
        <f si="214" t="shared"/>
        <v>0</v>
      </c>
      <c r="AK833">
        <f si="215" t="shared"/>
        <v>0</v>
      </c>
      <c r="AL833">
        <f si="216" t="shared"/>
        <v>0</v>
      </c>
      <c r="AM833">
        <f si="217" t="shared"/>
        <v>0</v>
      </c>
      <c r="AN833">
        <f si="218" t="shared"/>
        <v>0</v>
      </c>
      <c r="AO833">
        <f si="219" t="shared"/>
        <v>0</v>
      </c>
      <c r="AP833">
        <f si="220" t="shared"/>
        <v>0</v>
      </c>
      <c r="AQ833">
        <f si="221" t="shared"/>
        <v>0</v>
      </c>
      <c r="AR833">
        <f si="222" t="shared"/>
        <v>0</v>
      </c>
      <c r="AS833">
        <f si="223" t="shared"/>
        <v>0</v>
      </c>
      <c r="AU833" t="str">
        <f>IFERROR(VLOOKUP(C833,Results!$A$2:$B$240,2,FALSE)+VLOOKUP(D833,Results!$A$2:$B$240,2,FALSE)+VLOOKUP(E833,Results!$A$2:$B$240,2,FALSE)+VLOOKUP(F833,Results!$A$2:$B$240,2,FALSE)+VLOOKUP(G833,Results!$A$2:$B$240,2,FALSE)+VLOOKUP(H833,Results!$A$2:$B$240,2,FALSE)+VLOOKUP(I833,Results!$A$2:$B$240,2,FALSE)+VLOOKUP(J833,Results!$A$2:$B$240,2,FALSE)+VLOOKUP(B833,Results!$A$2:$B$240,2,FALSE)-MIN(VLOOKUP(C833,Results!$A$2:$B$240,2,FALSE),VLOOKUP(D833,Results!$A$2:$B$240,2,FALSE),VLOOKUP(E833,Results!$A$2:$B$240,2,FALSE),VLOOKUP(F833,Results!$A$2:$B$240,2,FALSE),VLOOKUP(G833,Results!$A$2:$B$240,2,FALSE),VLOOKUP(H833,Results!$A$2:$B$240,2,FALSE),VLOOKUP(I833,Results!$A$2:$B$240,2,FALSE),VLOOKUP(J833,Results!$A$2:$B$240,2,FALSE),VLOOKUP(B833,Results!$A$2:$B$240,2,FALSE)),"")</f>
        <v/>
      </c>
    </row>
    <row customHeight="1" ht="18.75" r="834" spans="2:47" x14ac:dyDescent="0.3">
      <c r="B834" t="s">
        <v>166</v>
      </c>
      <c r="C834" t="s">
        <v>170</v>
      </c>
      <c r="D834" t="s">
        <v>172</v>
      </c>
      <c r="E834" t="s">
        <v>146</v>
      </c>
      <c r="F834" t="s">
        <v>177</v>
      </c>
      <c r="G834" t="s">
        <v>90</v>
      </c>
      <c r="H834" t="s">
        <v>93</v>
      </c>
      <c r="I834" t="s">
        <v>183</v>
      </c>
      <c r="J834" t="s">
        <v>188</v>
      </c>
      <c r="K834" t="n">
        <v>12.0</v>
      </c>
      <c r="L834" s="30">
        <f si="210" t="shared"/>
        <v>0</v>
      </c>
      <c r="M834" s="6"/>
      <c r="N834" s="35" t="str">
        <f si="211" t="shared"/>
        <v/>
      </c>
      <c r="O834" s="59">
        <f>(IF(ISNUMBER(MATCH(B834,Sheet4!$K$92:$K$101,0)),1,0)+IF(ISNUMBER(MATCH(C834,Sheet4!$K$92:$K$101,0)),1,0)+IF(ISNUMBER(MATCH(D834,Sheet4!$K$92:$K$101,0)),1,0)+IF(ISNUMBER(MATCH(E834,Sheet4!$K$92:$K$101,0)),1,0)+IF(ISNUMBER(MATCH(F834,Sheet4!$K$92:$K$101,0)),1,0)+IF(ISNUMBER(MATCH(G834,Sheet4!$K$92:$K$101,0)),1,0)+IF(ISNUMBER(MATCH(H834,Sheet4!$K$92:$K$101,0)),1,0)+IF(ISNUMBER(MATCH(I834,Sheet4!$K$92:$K$101,0)),1,0)+IF(ISNUMBER(MATCH(J834,Sheet4!$K$92:$K$101,0)),1,0))
-
(IF(ISNUMBER(MATCH(B834,Sheet4!$F$2:$F$11,0)),1,0)+IF(ISNUMBER(MATCH(C834,Sheet4!$F$2:$F$11,0)),1,0)+IF(ISNUMBER(MATCH(D834,Sheet4!$F$2:$F$11,0)),1,0)+IF(ISNUMBER(MATCH(E834,Sheet4!$F$2:$F$11,0)),1,0)+IF(ISNUMBER(MATCH(F834,Sheet4!$F$2:$F$11,0)),1,0)+IF(ISNUMBER(MATCH(G834,Sheet4!$F$2:$F$11,0)),1,0)+IF(ISNUMBER(MATCH(H834,Sheet4!$F$2:$F$11,0)),1,0)+IF(ISNUMBER(MATCH(I834,Sheet4!$F$2:$F$11,0)),1,0)+IF(ISNUMBER(MATCH(J834,Sheet4!$F$2:$F$11,0)),1,0))</f>
        <v>0</v>
      </c>
      <c r="P834" s="40" t="str">
        <f>IFERROR(INDEX(Sheet4!$G:$G,MATCH(Sheet1!B834,Sheet4!$F:$F,0))+INDEX(Sheet4!$G:$G,MATCH(Sheet1!C834,Sheet4!$F:$F,0))+INDEX(Sheet4!$G:$G,MATCH(Sheet1!D834,Sheet4!$F:$F,0))+INDEX(Sheet4!$G:$G,MATCH(Sheet1!E834,Sheet4!$F:$F,0))+INDEX(Sheet4!$G:$G,MATCH(Sheet1!F834,Sheet4!$F:$F,0))+INDEX(Sheet4!$G:$G,MATCH(Sheet1!G834,Sheet4!$F:$F,0))+INDEX(Sheet4!$G:$G,MATCH(Sheet1!H834,Sheet4!$F:$F,0))+INDEX(Sheet4!$G:$G,MATCH(Sheet1!I834,Sheet4!$F:$F,0))+INDEX(Sheet4!$G:$G,MATCH(Sheet1!J834,Sheet4!$F:$F,0)),"")</f>
        <v/>
      </c>
      <c r="AF834">
        <f si="213" t="shared"/>
        <v>0</v>
      </c>
      <c r="AH834">
        <v>811</v>
      </c>
      <c r="AI834" t="str">
        <f si="212" t="shared"/>
        <v>Ben SimmonsLandry ShametJimmy ButlerMonte MorrisWill BartonGerald GreenJohn CollinsJosh JacksonKarl-Anthony Towns</v>
      </c>
      <c r="AJ834">
        <f si="214" t="shared"/>
        <v>0</v>
      </c>
      <c r="AK834">
        <f si="215" t="shared"/>
        <v>0</v>
      </c>
      <c r="AL834">
        <f si="216" t="shared"/>
        <v>0</v>
      </c>
      <c r="AM834">
        <f si="217" t="shared"/>
        <v>0</v>
      </c>
      <c r="AN834">
        <f si="218" t="shared"/>
        <v>0</v>
      </c>
      <c r="AO834">
        <f si="219" t="shared"/>
        <v>0</v>
      </c>
      <c r="AP834">
        <f si="220" t="shared"/>
        <v>0</v>
      </c>
      <c r="AQ834">
        <f si="221" t="shared"/>
        <v>0</v>
      </c>
      <c r="AR834">
        <f si="222" t="shared"/>
        <v>0</v>
      </c>
      <c r="AS834">
        <f si="223" t="shared"/>
        <v>0</v>
      </c>
      <c r="AU834" t="str">
        <f>IFERROR(VLOOKUP(C834,Results!$A$2:$B$240,2,FALSE)+VLOOKUP(D834,Results!$A$2:$B$240,2,FALSE)+VLOOKUP(E834,Results!$A$2:$B$240,2,FALSE)+VLOOKUP(F834,Results!$A$2:$B$240,2,FALSE)+VLOOKUP(G834,Results!$A$2:$B$240,2,FALSE)+VLOOKUP(H834,Results!$A$2:$B$240,2,FALSE)+VLOOKUP(I834,Results!$A$2:$B$240,2,FALSE)+VLOOKUP(J834,Results!$A$2:$B$240,2,FALSE)+VLOOKUP(B834,Results!$A$2:$B$240,2,FALSE)-MIN(VLOOKUP(C834,Results!$A$2:$B$240,2,FALSE),VLOOKUP(D834,Results!$A$2:$B$240,2,FALSE),VLOOKUP(E834,Results!$A$2:$B$240,2,FALSE),VLOOKUP(F834,Results!$A$2:$B$240,2,FALSE),VLOOKUP(G834,Results!$A$2:$B$240,2,FALSE),VLOOKUP(H834,Results!$A$2:$B$240,2,FALSE),VLOOKUP(I834,Results!$A$2:$B$240,2,FALSE),VLOOKUP(J834,Results!$A$2:$B$240,2,FALSE),VLOOKUP(B834,Results!$A$2:$B$240,2,FALSE)),"")</f>
        <v/>
      </c>
    </row>
    <row customHeight="1" ht="18.75" r="835" spans="2:47" x14ac:dyDescent="0.3">
      <c r="B835" t="s">
        <v>166</v>
      </c>
      <c r="C835" t="s">
        <v>169</v>
      </c>
      <c r="D835" t="s">
        <v>173</v>
      </c>
      <c r="E835" t="s">
        <v>146</v>
      </c>
      <c r="F835" t="s">
        <v>177</v>
      </c>
      <c r="G835" t="s">
        <v>159</v>
      </c>
      <c r="H835" t="s">
        <v>93</v>
      </c>
      <c r="I835" t="s">
        <v>152</v>
      </c>
      <c r="J835" t="s">
        <v>188</v>
      </c>
      <c r="K835" t="n">
        <v>12.0</v>
      </c>
      <c r="L835" s="30">
        <f si="210" t="shared"/>
        <v>0</v>
      </c>
      <c r="M835" s="6"/>
      <c r="N835" s="35" t="str">
        <f si="211" t="shared"/>
        <v/>
      </c>
      <c r="O835" s="59">
        <f>(IF(ISNUMBER(MATCH(B835,Sheet4!$K$92:$K$101,0)),1,0)+IF(ISNUMBER(MATCH(C835,Sheet4!$K$92:$K$101,0)),1,0)+IF(ISNUMBER(MATCH(D835,Sheet4!$K$92:$K$101,0)),1,0)+IF(ISNUMBER(MATCH(E835,Sheet4!$K$92:$K$101,0)),1,0)+IF(ISNUMBER(MATCH(F835,Sheet4!$K$92:$K$101,0)),1,0)+IF(ISNUMBER(MATCH(G835,Sheet4!$K$92:$K$101,0)),1,0)+IF(ISNUMBER(MATCH(H835,Sheet4!$K$92:$K$101,0)),1,0)+IF(ISNUMBER(MATCH(I835,Sheet4!$K$92:$K$101,0)),1,0)+IF(ISNUMBER(MATCH(J835,Sheet4!$K$92:$K$101,0)),1,0))
-
(IF(ISNUMBER(MATCH(B835,Sheet4!$F$2:$F$11,0)),1,0)+IF(ISNUMBER(MATCH(C835,Sheet4!$F$2:$F$11,0)),1,0)+IF(ISNUMBER(MATCH(D835,Sheet4!$F$2:$F$11,0)),1,0)+IF(ISNUMBER(MATCH(E835,Sheet4!$F$2:$F$11,0)),1,0)+IF(ISNUMBER(MATCH(F835,Sheet4!$F$2:$F$11,0)),1,0)+IF(ISNUMBER(MATCH(G835,Sheet4!$F$2:$F$11,0)),1,0)+IF(ISNUMBER(MATCH(H835,Sheet4!$F$2:$F$11,0)),1,0)+IF(ISNUMBER(MATCH(I835,Sheet4!$F$2:$F$11,0)),1,0)+IF(ISNUMBER(MATCH(J835,Sheet4!$F$2:$F$11,0)),1,0))</f>
        <v>0</v>
      </c>
      <c r="P835" s="40" t="str">
        <f>IFERROR(INDEX(Sheet4!$G:$G,MATCH(Sheet1!B835,Sheet4!$F:$F,0))+INDEX(Sheet4!$G:$G,MATCH(Sheet1!C835,Sheet4!$F:$F,0))+INDEX(Sheet4!$G:$G,MATCH(Sheet1!D835,Sheet4!$F:$F,0))+INDEX(Sheet4!$G:$G,MATCH(Sheet1!E835,Sheet4!$F:$F,0))+INDEX(Sheet4!$G:$G,MATCH(Sheet1!F835,Sheet4!$F:$F,0))+INDEX(Sheet4!$G:$G,MATCH(Sheet1!G835,Sheet4!$F:$F,0))+INDEX(Sheet4!$G:$G,MATCH(Sheet1!H835,Sheet4!$F:$F,0))+INDEX(Sheet4!$G:$G,MATCH(Sheet1!I835,Sheet4!$F:$F,0))+INDEX(Sheet4!$G:$G,MATCH(Sheet1!J835,Sheet4!$F:$F,0)),"")</f>
        <v/>
      </c>
      <c r="AF835">
        <f si="213" t="shared"/>
        <v>0</v>
      </c>
      <c r="AH835">
        <v>812</v>
      </c>
      <c r="AI835" t="str">
        <f si="212" t="shared"/>
        <v>Ben SimmonsLandry ShametJimmy ButlerMalik BeasleyKelly OubreJae CrowderMarvin BagleyJosh JacksonKarl-Anthony Towns</v>
      </c>
      <c r="AJ835">
        <f si="214" t="shared"/>
        <v>0</v>
      </c>
      <c r="AK835">
        <f si="215" t="shared"/>
        <v>0</v>
      </c>
      <c r="AL835">
        <f si="216" t="shared"/>
        <v>0</v>
      </c>
      <c r="AM835">
        <f si="217" t="shared"/>
        <v>0</v>
      </c>
      <c r="AN835">
        <f si="218" t="shared"/>
        <v>0</v>
      </c>
      <c r="AO835">
        <f si="219" t="shared"/>
        <v>0</v>
      </c>
      <c r="AP835">
        <f si="220" t="shared"/>
        <v>0</v>
      </c>
      <c r="AQ835">
        <f si="221" t="shared"/>
        <v>0</v>
      </c>
      <c r="AR835">
        <f si="222" t="shared"/>
        <v>0</v>
      </c>
      <c r="AS835">
        <f si="223" t="shared"/>
        <v>0</v>
      </c>
      <c r="AU835" t="str">
        <f>IFERROR(VLOOKUP(C835,Results!$A$2:$B$240,2,FALSE)+VLOOKUP(D835,Results!$A$2:$B$240,2,FALSE)+VLOOKUP(E835,Results!$A$2:$B$240,2,FALSE)+VLOOKUP(F835,Results!$A$2:$B$240,2,FALSE)+VLOOKUP(G835,Results!$A$2:$B$240,2,FALSE)+VLOOKUP(H835,Results!$A$2:$B$240,2,FALSE)+VLOOKUP(I835,Results!$A$2:$B$240,2,FALSE)+VLOOKUP(J835,Results!$A$2:$B$240,2,FALSE)+VLOOKUP(B835,Results!$A$2:$B$240,2,FALSE)-MIN(VLOOKUP(C835,Results!$A$2:$B$240,2,FALSE),VLOOKUP(D835,Results!$A$2:$B$240,2,FALSE),VLOOKUP(E835,Results!$A$2:$B$240,2,FALSE),VLOOKUP(F835,Results!$A$2:$B$240,2,FALSE),VLOOKUP(G835,Results!$A$2:$B$240,2,FALSE),VLOOKUP(H835,Results!$A$2:$B$240,2,FALSE),VLOOKUP(I835,Results!$A$2:$B$240,2,FALSE),VLOOKUP(J835,Results!$A$2:$B$240,2,FALSE),VLOOKUP(B835,Results!$A$2:$B$240,2,FALSE)),"")</f>
        <v/>
      </c>
    </row>
    <row customHeight="1" ht="18.75" r="836" spans="2:47" x14ac:dyDescent="0.3">
      <c r="B836" t="s">
        <v>87</v>
      </c>
      <c r="C836" t="s">
        <v>171</v>
      </c>
      <c r="D836" t="s">
        <v>145</v>
      </c>
      <c r="E836" t="s">
        <v>146</v>
      </c>
      <c r="F836" t="s">
        <v>177</v>
      </c>
      <c r="G836" t="s">
        <v>179</v>
      </c>
      <c r="H836" t="s">
        <v>93</v>
      </c>
      <c r="I836" t="s">
        <v>152</v>
      </c>
      <c r="J836" t="s">
        <v>98</v>
      </c>
      <c r="K836" t="n">
        <v>12.0</v>
      </c>
      <c r="L836" s="30">
        <f si="210" t="shared"/>
        <v>0</v>
      </c>
      <c r="M836" s="6"/>
      <c r="N836" s="35" t="str">
        <f si="211" t="shared"/>
        <v/>
      </c>
      <c r="O836" s="59">
        <f>(IF(ISNUMBER(MATCH(B836,Sheet4!$K$92:$K$101,0)),1,0)+IF(ISNUMBER(MATCH(C836,Sheet4!$K$92:$K$101,0)),1,0)+IF(ISNUMBER(MATCH(D836,Sheet4!$K$92:$K$101,0)),1,0)+IF(ISNUMBER(MATCH(E836,Sheet4!$K$92:$K$101,0)),1,0)+IF(ISNUMBER(MATCH(F836,Sheet4!$K$92:$K$101,0)),1,0)+IF(ISNUMBER(MATCH(G836,Sheet4!$K$92:$K$101,0)),1,0)+IF(ISNUMBER(MATCH(H836,Sheet4!$K$92:$K$101,0)),1,0)+IF(ISNUMBER(MATCH(I836,Sheet4!$K$92:$K$101,0)),1,0)+IF(ISNUMBER(MATCH(J836,Sheet4!$K$92:$K$101,0)),1,0))
-
(IF(ISNUMBER(MATCH(B836,Sheet4!$F$2:$F$11,0)),1,0)+IF(ISNUMBER(MATCH(C836,Sheet4!$F$2:$F$11,0)),1,0)+IF(ISNUMBER(MATCH(D836,Sheet4!$F$2:$F$11,0)),1,0)+IF(ISNUMBER(MATCH(E836,Sheet4!$F$2:$F$11,0)),1,0)+IF(ISNUMBER(MATCH(F836,Sheet4!$F$2:$F$11,0)),1,0)+IF(ISNUMBER(MATCH(G836,Sheet4!$F$2:$F$11,0)),1,0)+IF(ISNUMBER(MATCH(H836,Sheet4!$F$2:$F$11,0)),1,0)+IF(ISNUMBER(MATCH(I836,Sheet4!$F$2:$F$11,0)),1,0)+IF(ISNUMBER(MATCH(J836,Sheet4!$F$2:$F$11,0)),1,0))</f>
        <v>0</v>
      </c>
      <c r="P836" s="40" t="str">
        <f>IFERROR(INDEX(Sheet4!$G:$G,MATCH(Sheet1!B836,Sheet4!$F:$F,0))+INDEX(Sheet4!$G:$G,MATCH(Sheet1!C836,Sheet4!$F:$F,0))+INDEX(Sheet4!$G:$G,MATCH(Sheet1!D836,Sheet4!$F:$F,0))+INDEX(Sheet4!$G:$G,MATCH(Sheet1!E836,Sheet4!$F:$F,0))+INDEX(Sheet4!$G:$G,MATCH(Sheet1!F836,Sheet4!$F:$F,0))+INDEX(Sheet4!$G:$G,MATCH(Sheet1!G836,Sheet4!$F:$F,0))+INDEX(Sheet4!$G:$G,MATCH(Sheet1!H836,Sheet4!$F:$F,0))+INDEX(Sheet4!$G:$G,MATCH(Sheet1!I836,Sheet4!$F:$F,0))+INDEX(Sheet4!$G:$G,MATCH(Sheet1!J836,Sheet4!$F:$F,0)),"")</f>
        <v/>
      </c>
      <c r="AF836">
        <f si="213" t="shared"/>
        <v>0</v>
      </c>
      <c r="AH836">
        <v>813</v>
      </c>
      <c r="AI836" t="str">
        <f si="212" t="shared"/>
        <v>Ben SimmonsDe'Aaron FoxDevin BookerMonte MorrisJoe InglesJustin JacksonJosh JacksonDerrick FavorsRudy Gobert</v>
      </c>
      <c r="AJ836">
        <f si="214" t="shared"/>
        <v>0</v>
      </c>
      <c r="AK836">
        <f si="215" t="shared"/>
        <v>0</v>
      </c>
      <c r="AL836">
        <f si="216" t="shared"/>
        <v>0</v>
      </c>
      <c r="AM836">
        <f si="217" t="shared"/>
        <v>0</v>
      </c>
      <c r="AN836">
        <f si="218" t="shared"/>
        <v>0</v>
      </c>
      <c r="AO836">
        <f si="219" t="shared"/>
        <v>0</v>
      </c>
      <c r="AP836">
        <f si="220" t="shared"/>
        <v>0</v>
      </c>
      <c r="AQ836">
        <f si="221" t="shared"/>
        <v>0</v>
      </c>
      <c r="AR836">
        <f si="222" t="shared"/>
        <v>0</v>
      </c>
      <c r="AS836">
        <f si="223" t="shared"/>
        <v>0</v>
      </c>
      <c r="AU836" t="str">
        <f>IFERROR(VLOOKUP(C836,Results!$A$2:$B$240,2,FALSE)+VLOOKUP(D836,Results!$A$2:$B$240,2,FALSE)+VLOOKUP(E836,Results!$A$2:$B$240,2,FALSE)+VLOOKUP(F836,Results!$A$2:$B$240,2,FALSE)+VLOOKUP(G836,Results!$A$2:$B$240,2,FALSE)+VLOOKUP(H836,Results!$A$2:$B$240,2,FALSE)+VLOOKUP(I836,Results!$A$2:$B$240,2,FALSE)+VLOOKUP(J836,Results!$A$2:$B$240,2,FALSE)+VLOOKUP(B836,Results!$A$2:$B$240,2,FALSE)-MIN(VLOOKUP(C836,Results!$A$2:$B$240,2,FALSE),VLOOKUP(D836,Results!$A$2:$B$240,2,FALSE),VLOOKUP(E836,Results!$A$2:$B$240,2,FALSE),VLOOKUP(F836,Results!$A$2:$B$240,2,FALSE),VLOOKUP(G836,Results!$A$2:$B$240,2,FALSE),VLOOKUP(H836,Results!$A$2:$B$240,2,FALSE),VLOOKUP(I836,Results!$A$2:$B$240,2,FALSE),VLOOKUP(J836,Results!$A$2:$B$240,2,FALSE),VLOOKUP(B836,Results!$A$2:$B$240,2,FALSE)),"")</f>
        <v/>
      </c>
    </row>
    <row customHeight="1" ht="18.75" r="837" spans="2:47" x14ac:dyDescent="0.3">
      <c r="B837" t="s">
        <v>166</v>
      </c>
      <c r="C837" t="s">
        <v>87</v>
      </c>
      <c r="D837" t="s">
        <v>146</v>
      </c>
      <c r="E837" t="s">
        <v>158</v>
      </c>
      <c r="F837" t="s">
        <v>100</v>
      </c>
      <c r="G837" t="s">
        <v>159</v>
      </c>
      <c r="H837" t="s">
        <v>153</v>
      </c>
      <c r="I837" t="s">
        <v>92</v>
      </c>
      <c r="J837" t="s">
        <v>188</v>
      </c>
      <c r="K837" t="n">
        <v>12.0</v>
      </c>
      <c r="L837" s="30">
        <f si="210" t="shared"/>
        <v>0</v>
      </c>
      <c r="M837" s="6"/>
      <c r="N837" s="35" t="str">
        <f si="211" t="shared"/>
        <v/>
      </c>
      <c r="O837" s="59">
        <f>(IF(ISNUMBER(MATCH(B837,Sheet4!$K$92:$K$101,0)),1,0)+IF(ISNUMBER(MATCH(C837,Sheet4!$K$92:$K$101,0)),1,0)+IF(ISNUMBER(MATCH(D837,Sheet4!$K$92:$K$101,0)),1,0)+IF(ISNUMBER(MATCH(E837,Sheet4!$K$92:$K$101,0)),1,0)+IF(ISNUMBER(MATCH(F837,Sheet4!$K$92:$K$101,0)),1,0)+IF(ISNUMBER(MATCH(G837,Sheet4!$K$92:$K$101,0)),1,0)+IF(ISNUMBER(MATCH(H837,Sheet4!$K$92:$K$101,0)),1,0)+IF(ISNUMBER(MATCH(I837,Sheet4!$K$92:$K$101,0)),1,0)+IF(ISNUMBER(MATCH(J837,Sheet4!$K$92:$K$101,0)),1,0))
-
(IF(ISNUMBER(MATCH(B837,Sheet4!$F$2:$F$11,0)),1,0)+IF(ISNUMBER(MATCH(C837,Sheet4!$F$2:$F$11,0)),1,0)+IF(ISNUMBER(MATCH(D837,Sheet4!$F$2:$F$11,0)),1,0)+IF(ISNUMBER(MATCH(E837,Sheet4!$F$2:$F$11,0)),1,0)+IF(ISNUMBER(MATCH(F837,Sheet4!$F$2:$F$11,0)),1,0)+IF(ISNUMBER(MATCH(G837,Sheet4!$F$2:$F$11,0)),1,0)+IF(ISNUMBER(MATCH(H837,Sheet4!$F$2:$F$11,0)),1,0)+IF(ISNUMBER(MATCH(I837,Sheet4!$F$2:$F$11,0)),1,0)+IF(ISNUMBER(MATCH(J837,Sheet4!$F$2:$F$11,0)),1,0))</f>
        <v>0</v>
      </c>
      <c r="P837" s="40" t="str">
        <f>IFERROR(INDEX(Sheet4!$G:$G,MATCH(Sheet1!B837,Sheet4!$F:$F,0))+INDEX(Sheet4!$G:$G,MATCH(Sheet1!C837,Sheet4!$F:$F,0))+INDEX(Sheet4!$G:$G,MATCH(Sheet1!D837,Sheet4!$F:$F,0))+INDEX(Sheet4!$G:$G,MATCH(Sheet1!E837,Sheet4!$F:$F,0))+INDEX(Sheet4!$G:$G,MATCH(Sheet1!F837,Sheet4!$F:$F,0))+INDEX(Sheet4!$G:$G,MATCH(Sheet1!G837,Sheet4!$F:$F,0))+INDEX(Sheet4!$G:$G,MATCH(Sheet1!H837,Sheet4!$F:$F,0))+INDEX(Sheet4!$G:$G,MATCH(Sheet1!I837,Sheet4!$F:$F,0))+INDEX(Sheet4!$G:$G,MATCH(Sheet1!J837,Sheet4!$F:$F,0)),"")</f>
        <v/>
      </c>
      <c r="AF837">
        <f si="213" t="shared"/>
        <v>0</v>
      </c>
      <c r="AH837">
        <v>814</v>
      </c>
      <c r="AI837" t="str">
        <f si="212" t="shared"/>
        <v>Ben SimmonsTrae YoungDevin BookerMalik BeasleyKelly OubreGerald GreenPaul MillsapDerrick FavorsRudy Gobert</v>
      </c>
      <c r="AJ837">
        <f si="214" t="shared"/>
        <v>0</v>
      </c>
      <c r="AK837">
        <f si="215" t="shared"/>
        <v>0</v>
      </c>
      <c r="AL837">
        <f si="216" t="shared"/>
        <v>0</v>
      </c>
      <c r="AM837">
        <f si="217" t="shared"/>
        <v>0</v>
      </c>
      <c r="AN837">
        <f si="218" t="shared"/>
        <v>0</v>
      </c>
      <c r="AO837">
        <f si="219" t="shared"/>
        <v>0</v>
      </c>
      <c r="AP837">
        <f si="220" t="shared"/>
        <v>0</v>
      </c>
      <c r="AQ837">
        <f si="221" t="shared"/>
        <v>0</v>
      </c>
      <c r="AR837">
        <f si="222" t="shared"/>
        <v>0</v>
      </c>
      <c r="AS837">
        <f si="223" t="shared"/>
        <v>0</v>
      </c>
      <c r="AU837" t="str">
        <f>IFERROR(VLOOKUP(C837,Results!$A$2:$B$240,2,FALSE)+VLOOKUP(D837,Results!$A$2:$B$240,2,FALSE)+VLOOKUP(E837,Results!$A$2:$B$240,2,FALSE)+VLOOKUP(F837,Results!$A$2:$B$240,2,FALSE)+VLOOKUP(G837,Results!$A$2:$B$240,2,FALSE)+VLOOKUP(H837,Results!$A$2:$B$240,2,FALSE)+VLOOKUP(I837,Results!$A$2:$B$240,2,FALSE)+VLOOKUP(J837,Results!$A$2:$B$240,2,FALSE)+VLOOKUP(B837,Results!$A$2:$B$240,2,FALSE)-MIN(VLOOKUP(C837,Results!$A$2:$B$240,2,FALSE),VLOOKUP(D837,Results!$A$2:$B$240,2,FALSE),VLOOKUP(E837,Results!$A$2:$B$240,2,FALSE),VLOOKUP(F837,Results!$A$2:$B$240,2,FALSE),VLOOKUP(G837,Results!$A$2:$B$240,2,FALSE),VLOOKUP(H837,Results!$A$2:$B$240,2,FALSE),VLOOKUP(I837,Results!$A$2:$B$240,2,FALSE),VLOOKUP(J837,Results!$A$2:$B$240,2,FALSE),VLOOKUP(B837,Results!$A$2:$B$240,2,FALSE)),"")</f>
        <v/>
      </c>
    </row>
    <row customHeight="1" ht="18.75" r="838" spans="2:47" x14ac:dyDescent="0.3">
      <c r="B838" t="s">
        <v>166</v>
      </c>
      <c r="C838" t="s">
        <v>171</v>
      </c>
      <c r="D838" t="s">
        <v>172</v>
      </c>
      <c r="E838" t="s">
        <v>146</v>
      </c>
      <c r="F838" t="s">
        <v>177</v>
      </c>
      <c r="G838" t="s">
        <v>96</v>
      </c>
      <c r="H838" t="s">
        <v>152</v>
      </c>
      <c r="I838" t="s">
        <v>183</v>
      </c>
      <c r="J838" t="s">
        <v>156</v>
      </c>
      <c r="K838" t="n">
        <v>12.0</v>
      </c>
      <c r="L838" s="30">
        <f si="210" t="shared"/>
        <v>0</v>
      </c>
      <c r="M838" s="6"/>
      <c r="N838" s="35" t="str">
        <f si="211" t="shared"/>
        <v/>
      </c>
      <c r="O838" s="59">
        <f>(IF(ISNUMBER(MATCH(B838,Sheet4!$K$92:$K$101,0)),1,0)+IF(ISNUMBER(MATCH(C838,Sheet4!$K$92:$K$101,0)),1,0)+IF(ISNUMBER(MATCH(D838,Sheet4!$K$92:$K$101,0)),1,0)+IF(ISNUMBER(MATCH(E838,Sheet4!$K$92:$K$101,0)),1,0)+IF(ISNUMBER(MATCH(F838,Sheet4!$K$92:$K$101,0)),1,0)+IF(ISNUMBER(MATCH(G838,Sheet4!$K$92:$K$101,0)),1,0)+IF(ISNUMBER(MATCH(H838,Sheet4!$K$92:$K$101,0)),1,0)+IF(ISNUMBER(MATCH(I838,Sheet4!$K$92:$K$101,0)),1,0)+IF(ISNUMBER(MATCH(J838,Sheet4!$K$92:$K$101,0)),1,0))
-
(IF(ISNUMBER(MATCH(B838,Sheet4!$F$2:$F$11,0)),1,0)+IF(ISNUMBER(MATCH(C838,Sheet4!$F$2:$F$11,0)),1,0)+IF(ISNUMBER(MATCH(D838,Sheet4!$F$2:$F$11,0)),1,0)+IF(ISNUMBER(MATCH(E838,Sheet4!$F$2:$F$11,0)),1,0)+IF(ISNUMBER(MATCH(F838,Sheet4!$F$2:$F$11,0)),1,0)+IF(ISNUMBER(MATCH(G838,Sheet4!$F$2:$F$11,0)),1,0)+IF(ISNUMBER(MATCH(H838,Sheet4!$F$2:$F$11,0)),1,0)+IF(ISNUMBER(MATCH(I838,Sheet4!$F$2:$F$11,0)),1,0)+IF(ISNUMBER(MATCH(J838,Sheet4!$F$2:$F$11,0)),1,0))</f>
        <v>0</v>
      </c>
      <c r="P838" s="40" t="str">
        <f>IFERROR(INDEX(Sheet4!$G:$G,MATCH(Sheet1!B838,Sheet4!$F:$F,0))+INDEX(Sheet4!$G:$G,MATCH(Sheet1!C838,Sheet4!$F:$F,0))+INDEX(Sheet4!$G:$G,MATCH(Sheet1!D838,Sheet4!$F:$F,0))+INDEX(Sheet4!$G:$G,MATCH(Sheet1!E838,Sheet4!$F:$F,0))+INDEX(Sheet4!$G:$G,MATCH(Sheet1!F838,Sheet4!$F:$F,0))+INDEX(Sheet4!$G:$G,MATCH(Sheet1!G838,Sheet4!$F:$F,0))+INDEX(Sheet4!$G:$G,MATCH(Sheet1!H838,Sheet4!$F:$F,0))+INDEX(Sheet4!$G:$G,MATCH(Sheet1!I838,Sheet4!$F:$F,0))+INDEX(Sheet4!$G:$G,MATCH(Sheet1!J838,Sheet4!$F:$F,0)),"")</f>
        <v/>
      </c>
      <c r="AF838">
        <f si="213" t="shared"/>
        <v>0</v>
      </c>
      <c r="AH838">
        <v>815</v>
      </c>
      <c r="AI838" t="str">
        <f si="212" t="shared"/>
        <v>Ben SimmonsLandry ShametDevin BookerMonte MorrisDeAndre' BembryCorey BrewerKenneth FariedJosh JacksonNikola Jokic</v>
      </c>
      <c r="AJ838">
        <f si="214" t="shared"/>
        <v>0</v>
      </c>
      <c r="AK838">
        <f si="215" t="shared"/>
        <v>0</v>
      </c>
      <c r="AL838">
        <f si="216" t="shared"/>
        <v>0</v>
      </c>
      <c r="AM838">
        <f si="217" t="shared"/>
        <v>0</v>
      </c>
      <c r="AN838">
        <f si="218" t="shared"/>
        <v>0</v>
      </c>
      <c r="AO838">
        <f si="219" t="shared"/>
        <v>0</v>
      </c>
      <c r="AP838">
        <f si="220" t="shared"/>
        <v>0</v>
      </c>
      <c r="AQ838">
        <f si="221" t="shared"/>
        <v>0</v>
      </c>
      <c r="AR838">
        <f si="222" t="shared"/>
        <v>0</v>
      </c>
      <c r="AS838">
        <f si="223" t="shared"/>
        <v>0</v>
      </c>
      <c r="AU838" t="str">
        <f>IFERROR(VLOOKUP(C838,Results!$A$2:$B$240,2,FALSE)+VLOOKUP(D838,Results!$A$2:$B$240,2,FALSE)+VLOOKUP(E838,Results!$A$2:$B$240,2,FALSE)+VLOOKUP(F838,Results!$A$2:$B$240,2,FALSE)+VLOOKUP(G838,Results!$A$2:$B$240,2,FALSE)+VLOOKUP(H838,Results!$A$2:$B$240,2,FALSE)+VLOOKUP(I838,Results!$A$2:$B$240,2,FALSE)+VLOOKUP(J838,Results!$A$2:$B$240,2,FALSE)+VLOOKUP(B838,Results!$A$2:$B$240,2,FALSE)-MIN(VLOOKUP(C838,Results!$A$2:$B$240,2,FALSE),VLOOKUP(D838,Results!$A$2:$B$240,2,FALSE),VLOOKUP(E838,Results!$A$2:$B$240,2,FALSE),VLOOKUP(F838,Results!$A$2:$B$240,2,FALSE),VLOOKUP(G838,Results!$A$2:$B$240,2,FALSE),VLOOKUP(H838,Results!$A$2:$B$240,2,FALSE),VLOOKUP(I838,Results!$A$2:$B$240,2,FALSE),VLOOKUP(J838,Results!$A$2:$B$240,2,FALSE),VLOOKUP(B838,Results!$A$2:$B$240,2,FALSE)),"")</f>
        <v/>
      </c>
    </row>
    <row customHeight="1" ht="18.75" r="839" spans="2:47" x14ac:dyDescent="0.3">
      <c r="B839" t="s">
        <v>166</v>
      </c>
      <c r="C839" t="s">
        <v>108</v>
      </c>
      <c r="D839" t="s">
        <v>146</v>
      </c>
      <c r="E839" t="s">
        <v>158</v>
      </c>
      <c r="F839" t="s">
        <v>150</v>
      </c>
      <c r="G839" t="s">
        <v>159</v>
      </c>
      <c r="H839" t="s">
        <v>153</v>
      </c>
      <c r="I839" t="s">
        <v>93</v>
      </c>
      <c r="J839" t="s">
        <v>156</v>
      </c>
      <c r="K839" t="n">
        <v>12.0</v>
      </c>
      <c r="L839" s="30">
        <f si="210" t="shared"/>
        <v>0</v>
      </c>
      <c r="M839" s="6"/>
      <c r="N839" s="35" t="str">
        <f si="211" t="shared"/>
        <v/>
      </c>
      <c r="O839" s="59">
        <f>(IF(ISNUMBER(MATCH(B839,Sheet4!$K$92:$K$101,0)),1,0)+IF(ISNUMBER(MATCH(C839,Sheet4!$K$92:$K$101,0)),1,0)+IF(ISNUMBER(MATCH(D839,Sheet4!$K$92:$K$101,0)),1,0)+IF(ISNUMBER(MATCH(E839,Sheet4!$K$92:$K$101,0)),1,0)+IF(ISNUMBER(MATCH(F839,Sheet4!$K$92:$K$101,0)),1,0)+IF(ISNUMBER(MATCH(G839,Sheet4!$K$92:$K$101,0)),1,0)+IF(ISNUMBER(MATCH(H839,Sheet4!$K$92:$K$101,0)),1,0)+IF(ISNUMBER(MATCH(I839,Sheet4!$K$92:$K$101,0)),1,0)+IF(ISNUMBER(MATCH(J839,Sheet4!$K$92:$K$101,0)),1,0))
-
(IF(ISNUMBER(MATCH(B839,Sheet4!$F$2:$F$11,0)),1,0)+IF(ISNUMBER(MATCH(C839,Sheet4!$F$2:$F$11,0)),1,0)+IF(ISNUMBER(MATCH(D839,Sheet4!$F$2:$F$11,0)),1,0)+IF(ISNUMBER(MATCH(E839,Sheet4!$F$2:$F$11,0)),1,0)+IF(ISNUMBER(MATCH(F839,Sheet4!$F$2:$F$11,0)),1,0)+IF(ISNUMBER(MATCH(G839,Sheet4!$F$2:$F$11,0)),1,0)+IF(ISNUMBER(MATCH(H839,Sheet4!$F$2:$F$11,0)),1,0)+IF(ISNUMBER(MATCH(I839,Sheet4!$F$2:$F$11,0)),1,0)+IF(ISNUMBER(MATCH(J839,Sheet4!$F$2:$F$11,0)),1,0))</f>
        <v>0</v>
      </c>
      <c r="P839" s="40" t="str">
        <f>IFERROR(INDEX(Sheet4!$G:$G,MATCH(Sheet1!B839,Sheet4!$F:$F,0))+INDEX(Sheet4!$G:$G,MATCH(Sheet1!C839,Sheet4!$F:$F,0))+INDEX(Sheet4!$G:$G,MATCH(Sheet1!D839,Sheet4!$F:$F,0))+INDEX(Sheet4!$G:$G,MATCH(Sheet1!E839,Sheet4!$F:$F,0))+INDEX(Sheet4!$G:$G,MATCH(Sheet1!F839,Sheet4!$F:$F,0))+INDEX(Sheet4!$G:$G,MATCH(Sheet1!G839,Sheet4!$F:$F,0))+INDEX(Sheet4!$G:$G,MATCH(Sheet1!H839,Sheet4!$F:$F,0))+INDEX(Sheet4!$G:$G,MATCH(Sheet1!I839,Sheet4!$F:$F,0))+INDEX(Sheet4!$G:$G,MATCH(Sheet1!J839,Sheet4!$F:$F,0)),"")</f>
        <v/>
      </c>
      <c r="AF839">
        <f si="213" t="shared"/>
        <v>0</v>
      </c>
      <c r="AH839">
        <v>816</v>
      </c>
      <c r="AI839" t="str">
        <f si="212" t="shared"/>
        <v>Ben SimmonsLandry ShametBuddy HieldMonte MorrisWill BartonKelly OubreKenneth FariedTaj GibsonKarl-Anthony Towns</v>
      </c>
      <c r="AJ839">
        <f si="214" t="shared"/>
        <v>0</v>
      </c>
      <c r="AK839">
        <f si="215" t="shared"/>
        <v>0</v>
      </c>
      <c r="AL839">
        <f si="216" t="shared"/>
        <v>0</v>
      </c>
      <c r="AM839">
        <f si="217" t="shared"/>
        <v>0</v>
      </c>
      <c r="AN839">
        <f si="218" t="shared"/>
        <v>0</v>
      </c>
      <c r="AO839">
        <f si="219" t="shared"/>
        <v>0</v>
      </c>
      <c r="AP839">
        <f si="220" t="shared"/>
        <v>0</v>
      </c>
      <c r="AQ839">
        <f si="221" t="shared"/>
        <v>0</v>
      </c>
      <c r="AR839">
        <f si="222" t="shared"/>
        <v>0</v>
      </c>
      <c r="AS839">
        <f si="223" t="shared"/>
        <v>0</v>
      </c>
      <c r="AU839" t="str">
        <f>IFERROR(VLOOKUP(C839,Results!$A$2:$B$240,2,FALSE)+VLOOKUP(D839,Results!$A$2:$B$240,2,FALSE)+VLOOKUP(E839,Results!$A$2:$B$240,2,FALSE)+VLOOKUP(F839,Results!$A$2:$B$240,2,FALSE)+VLOOKUP(G839,Results!$A$2:$B$240,2,FALSE)+VLOOKUP(H839,Results!$A$2:$B$240,2,FALSE)+VLOOKUP(I839,Results!$A$2:$B$240,2,FALSE)+VLOOKUP(J839,Results!$A$2:$B$240,2,FALSE)+VLOOKUP(B839,Results!$A$2:$B$240,2,FALSE)-MIN(VLOOKUP(C839,Results!$A$2:$B$240,2,FALSE),VLOOKUP(D839,Results!$A$2:$B$240,2,FALSE),VLOOKUP(E839,Results!$A$2:$B$240,2,FALSE),VLOOKUP(F839,Results!$A$2:$B$240,2,FALSE),VLOOKUP(G839,Results!$A$2:$B$240,2,FALSE),VLOOKUP(H839,Results!$A$2:$B$240,2,FALSE),VLOOKUP(I839,Results!$A$2:$B$240,2,FALSE),VLOOKUP(J839,Results!$A$2:$B$240,2,FALSE),VLOOKUP(B839,Results!$A$2:$B$240,2,FALSE)),"")</f>
        <v/>
      </c>
    </row>
    <row customHeight="1" ht="18.75" r="840" spans="2:47" x14ac:dyDescent="0.3">
      <c r="B840" t="s">
        <v>166</v>
      </c>
      <c r="C840" t="s">
        <v>171</v>
      </c>
      <c r="D840" t="s">
        <v>173</v>
      </c>
      <c r="E840" t="s">
        <v>146</v>
      </c>
      <c r="F840" t="s">
        <v>150</v>
      </c>
      <c r="G840" t="s">
        <v>96</v>
      </c>
      <c r="H840" t="s">
        <v>153</v>
      </c>
      <c r="I840" t="s">
        <v>93</v>
      </c>
      <c r="J840" t="s">
        <v>187</v>
      </c>
      <c r="K840" t="n">
        <v>12.0</v>
      </c>
      <c r="L840" s="30">
        <f si="210" t="shared"/>
        <v>0</v>
      </c>
      <c r="M840" s="6"/>
      <c r="N840" s="35" t="str">
        <f si="211" t="shared"/>
        <v/>
      </c>
      <c r="O840" s="59">
        <f>(IF(ISNUMBER(MATCH(B840,Sheet4!$K$92:$K$101,0)),1,0)+IF(ISNUMBER(MATCH(C840,Sheet4!$K$92:$K$101,0)),1,0)+IF(ISNUMBER(MATCH(D840,Sheet4!$K$92:$K$101,0)),1,0)+IF(ISNUMBER(MATCH(E840,Sheet4!$K$92:$K$101,0)),1,0)+IF(ISNUMBER(MATCH(F840,Sheet4!$K$92:$K$101,0)),1,0)+IF(ISNUMBER(MATCH(G840,Sheet4!$K$92:$K$101,0)),1,0)+IF(ISNUMBER(MATCH(H840,Sheet4!$K$92:$K$101,0)),1,0)+IF(ISNUMBER(MATCH(I840,Sheet4!$K$92:$K$101,0)),1,0)+IF(ISNUMBER(MATCH(J840,Sheet4!$K$92:$K$101,0)),1,0))
-
(IF(ISNUMBER(MATCH(B840,Sheet4!$F$2:$F$11,0)),1,0)+IF(ISNUMBER(MATCH(C840,Sheet4!$F$2:$F$11,0)),1,0)+IF(ISNUMBER(MATCH(D840,Sheet4!$F$2:$F$11,0)),1,0)+IF(ISNUMBER(MATCH(E840,Sheet4!$F$2:$F$11,0)),1,0)+IF(ISNUMBER(MATCH(F840,Sheet4!$F$2:$F$11,0)),1,0)+IF(ISNUMBER(MATCH(G840,Sheet4!$F$2:$F$11,0)),1,0)+IF(ISNUMBER(MATCH(H840,Sheet4!$F$2:$F$11,0)),1,0)+IF(ISNUMBER(MATCH(I840,Sheet4!$F$2:$F$11,0)),1,0)+IF(ISNUMBER(MATCH(J840,Sheet4!$F$2:$F$11,0)),1,0))</f>
        <v>0</v>
      </c>
      <c r="P840" s="40" t="str">
        <f>IFERROR(INDEX(Sheet4!$G:$G,MATCH(Sheet1!B840,Sheet4!$F:$F,0))+INDEX(Sheet4!$G:$G,MATCH(Sheet1!C840,Sheet4!$F:$F,0))+INDEX(Sheet4!$G:$G,MATCH(Sheet1!D840,Sheet4!$F:$F,0))+INDEX(Sheet4!$G:$G,MATCH(Sheet1!E840,Sheet4!$F:$F,0))+INDEX(Sheet4!$G:$G,MATCH(Sheet1!F840,Sheet4!$F:$F,0))+INDEX(Sheet4!$G:$G,MATCH(Sheet1!G840,Sheet4!$F:$F,0))+INDEX(Sheet4!$G:$G,MATCH(Sheet1!H840,Sheet4!$F:$F,0))+INDEX(Sheet4!$G:$G,MATCH(Sheet1!I840,Sheet4!$F:$F,0))+INDEX(Sheet4!$G:$G,MATCH(Sheet1!J840,Sheet4!$F:$F,0)),"")</f>
        <v/>
      </c>
      <c r="AF840">
        <f si="213" t="shared"/>
        <v>0</v>
      </c>
      <c r="AH840">
        <v>817</v>
      </c>
      <c r="AI840" t="str">
        <f si="212" t="shared"/>
        <v>Ben SimmonsJeremy LinDevin BookerJimmy ButlerWill BartonJae CrowderJosh JacksonPaul MillsapDeandre Ayton</v>
      </c>
      <c r="AJ840">
        <f si="214" t="shared"/>
        <v>0</v>
      </c>
      <c r="AK840">
        <f si="215" t="shared"/>
        <v>0</v>
      </c>
      <c r="AL840">
        <f si="216" t="shared"/>
        <v>0</v>
      </c>
      <c r="AM840">
        <f si="217" t="shared"/>
        <v>0</v>
      </c>
      <c r="AN840">
        <f si="218" t="shared"/>
        <v>0</v>
      </c>
      <c r="AO840">
        <f si="219" t="shared"/>
        <v>0</v>
      </c>
      <c r="AP840">
        <f si="220" t="shared"/>
        <v>0</v>
      </c>
      <c r="AQ840">
        <f si="221" t="shared"/>
        <v>0</v>
      </c>
      <c r="AR840">
        <f si="222" t="shared"/>
        <v>0</v>
      </c>
      <c r="AS840">
        <f si="223" t="shared"/>
        <v>0</v>
      </c>
      <c r="AU840" t="str">
        <f>IFERROR(VLOOKUP(C840,Results!$A$2:$B$240,2,FALSE)+VLOOKUP(D840,Results!$A$2:$B$240,2,FALSE)+VLOOKUP(E840,Results!$A$2:$B$240,2,FALSE)+VLOOKUP(F840,Results!$A$2:$B$240,2,FALSE)+VLOOKUP(G840,Results!$A$2:$B$240,2,FALSE)+VLOOKUP(H840,Results!$A$2:$B$240,2,FALSE)+VLOOKUP(I840,Results!$A$2:$B$240,2,FALSE)+VLOOKUP(J840,Results!$A$2:$B$240,2,FALSE)+VLOOKUP(B840,Results!$A$2:$B$240,2,FALSE)-MIN(VLOOKUP(C840,Results!$A$2:$B$240,2,FALSE),VLOOKUP(D840,Results!$A$2:$B$240,2,FALSE),VLOOKUP(E840,Results!$A$2:$B$240,2,FALSE),VLOOKUP(F840,Results!$A$2:$B$240,2,FALSE),VLOOKUP(G840,Results!$A$2:$B$240,2,FALSE),VLOOKUP(H840,Results!$A$2:$B$240,2,FALSE),VLOOKUP(I840,Results!$A$2:$B$240,2,FALSE),VLOOKUP(J840,Results!$A$2:$B$240,2,FALSE),VLOOKUP(B840,Results!$A$2:$B$240,2,FALSE)),"")</f>
        <v/>
      </c>
    </row>
    <row customHeight="1" ht="18.75" r="841" spans="2:47" x14ac:dyDescent="0.3">
      <c r="B841" t="s">
        <v>166</v>
      </c>
      <c r="C841" t="s">
        <v>171</v>
      </c>
      <c r="D841" t="s">
        <v>145</v>
      </c>
      <c r="E841" t="s">
        <v>146</v>
      </c>
      <c r="F841" t="s">
        <v>96</v>
      </c>
      <c r="G841" t="s">
        <v>179</v>
      </c>
      <c r="H841" t="s">
        <v>152</v>
      </c>
      <c r="I841" t="s">
        <v>183</v>
      </c>
      <c r="J841" t="s">
        <v>98</v>
      </c>
      <c r="K841" t="n">
        <v>12.0</v>
      </c>
      <c r="L841" s="30">
        <f si="210" t="shared"/>
        <v>0</v>
      </c>
      <c r="M841" s="6"/>
      <c r="N841" s="35" t="str">
        <f si="211" t="shared"/>
        <v/>
      </c>
      <c r="O841" s="59">
        <f>(IF(ISNUMBER(MATCH(B841,Sheet4!$K$92:$K$101,0)),1,0)+IF(ISNUMBER(MATCH(C841,Sheet4!$K$92:$K$101,0)),1,0)+IF(ISNUMBER(MATCH(D841,Sheet4!$K$92:$K$101,0)),1,0)+IF(ISNUMBER(MATCH(E841,Sheet4!$K$92:$K$101,0)),1,0)+IF(ISNUMBER(MATCH(F841,Sheet4!$K$92:$K$101,0)),1,0)+IF(ISNUMBER(MATCH(G841,Sheet4!$K$92:$K$101,0)),1,0)+IF(ISNUMBER(MATCH(H841,Sheet4!$K$92:$K$101,0)),1,0)+IF(ISNUMBER(MATCH(I841,Sheet4!$K$92:$K$101,0)),1,0)+IF(ISNUMBER(MATCH(J841,Sheet4!$K$92:$K$101,0)),1,0))
-
(IF(ISNUMBER(MATCH(B841,Sheet4!$F$2:$F$11,0)),1,0)+IF(ISNUMBER(MATCH(C841,Sheet4!$F$2:$F$11,0)),1,0)+IF(ISNUMBER(MATCH(D841,Sheet4!$F$2:$F$11,0)),1,0)+IF(ISNUMBER(MATCH(E841,Sheet4!$F$2:$F$11,0)),1,0)+IF(ISNUMBER(MATCH(F841,Sheet4!$F$2:$F$11,0)),1,0)+IF(ISNUMBER(MATCH(G841,Sheet4!$F$2:$F$11,0)),1,0)+IF(ISNUMBER(MATCH(H841,Sheet4!$F$2:$F$11,0)),1,0)+IF(ISNUMBER(MATCH(I841,Sheet4!$F$2:$F$11,0)),1,0)+IF(ISNUMBER(MATCH(J841,Sheet4!$F$2:$F$11,0)),1,0))</f>
        <v>0</v>
      </c>
      <c r="P841" s="40" t="str">
        <f>IFERROR(INDEX(Sheet4!$G:$G,MATCH(Sheet1!B841,Sheet4!$F:$F,0))+INDEX(Sheet4!$G:$G,MATCH(Sheet1!C841,Sheet4!$F:$F,0))+INDEX(Sheet4!$G:$G,MATCH(Sheet1!D841,Sheet4!$F:$F,0))+INDEX(Sheet4!$G:$G,MATCH(Sheet1!E841,Sheet4!$F:$F,0))+INDEX(Sheet4!$G:$G,MATCH(Sheet1!F841,Sheet4!$F:$F,0))+INDEX(Sheet4!$G:$G,MATCH(Sheet1!G841,Sheet4!$F:$F,0))+INDEX(Sheet4!$G:$G,MATCH(Sheet1!H841,Sheet4!$F:$F,0))+INDEX(Sheet4!$G:$G,MATCH(Sheet1!I841,Sheet4!$F:$F,0))+INDEX(Sheet4!$G:$G,MATCH(Sheet1!J841,Sheet4!$F:$F,0)),"")</f>
        <v/>
      </c>
      <c r="AF841">
        <f si="213" t="shared"/>
        <v>0</v>
      </c>
      <c r="AH841">
        <v>818</v>
      </c>
      <c r="AI841" t="str">
        <f si="212" t="shared"/>
        <v>Ben SimmonsLandry ShametJimmy ButlerMonte MorrisKelly OubreJoe InglesKenneth FariedTaj GibsonRudy Gobert</v>
      </c>
      <c r="AJ841">
        <f si="214" t="shared"/>
        <v>0</v>
      </c>
      <c r="AK841">
        <f si="215" t="shared"/>
        <v>0</v>
      </c>
      <c r="AL841">
        <f si="216" t="shared"/>
        <v>0</v>
      </c>
      <c r="AM841">
        <f si="217" t="shared"/>
        <v>0</v>
      </c>
      <c r="AN841">
        <f si="218" t="shared"/>
        <v>0</v>
      </c>
      <c r="AO841">
        <f si="219" t="shared"/>
        <v>0</v>
      </c>
      <c r="AP841">
        <f si="220" t="shared"/>
        <v>0</v>
      </c>
      <c r="AQ841">
        <f si="221" t="shared"/>
        <v>0</v>
      </c>
      <c r="AR841">
        <f si="222" t="shared"/>
        <v>0</v>
      </c>
      <c r="AS841">
        <f si="223" t="shared"/>
        <v>0</v>
      </c>
      <c r="AU841" t="str">
        <f>IFERROR(VLOOKUP(C841,Results!$A$2:$B$240,2,FALSE)+VLOOKUP(D841,Results!$A$2:$B$240,2,FALSE)+VLOOKUP(E841,Results!$A$2:$B$240,2,FALSE)+VLOOKUP(F841,Results!$A$2:$B$240,2,FALSE)+VLOOKUP(G841,Results!$A$2:$B$240,2,FALSE)+VLOOKUP(H841,Results!$A$2:$B$240,2,FALSE)+VLOOKUP(I841,Results!$A$2:$B$240,2,FALSE)+VLOOKUP(J841,Results!$A$2:$B$240,2,FALSE)+VLOOKUP(B841,Results!$A$2:$B$240,2,FALSE)-MIN(VLOOKUP(C841,Results!$A$2:$B$240,2,FALSE),VLOOKUP(D841,Results!$A$2:$B$240,2,FALSE),VLOOKUP(E841,Results!$A$2:$B$240,2,FALSE),VLOOKUP(F841,Results!$A$2:$B$240,2,FALSE),VLOOKUP(G841,Results!$A$2:$B$240,2,FALSE),VLOOKUP(H841,Results!$A$2:$B$240,2,FALSE),VLOOKUP(I841,Results!$A$2:$B$240,2,FALSE),VLOOKUP(J841,Results!$A$2:$B$240,2,FALSE),VLOOKUP(B841,Results!$A$2:$B$240,2,FALSE)),"")</f>
        <v/>
      </c>
    </row>
    <row customHeight="1" ht="18.75" r="842" spans="2:47" x14ac:dyDescent="0.3">
      <c r="B842" t="s">
        <v>166</v>
      </c>
      <c r="C842" t="s">
        <v>116</v>
      </c>
      <c r="D842" t="s">
        <v>172</v>
      </c>
      <c r="E842" t="s">
        <v>146</v>
      </c>
      <c r="F842" t="s">
        <v>177</v>
      </c>
      <c r="G842" t="s">
        <v>179</v>
      </c>
      <c r="H842" t="s">
        <v>92</v>
      </c>
      <c r="I842" t="s">
        <v>103</v>
      </c>
      <c r="J842" t="s">
        <v>186</v>
      </c>
      <c r="K842" t="n">
        <v>12.0</v>
      </c>
      <c r="L842" s="30">
        <f si="210" t="shared"/>
        <v>0</v>
      </c>
      <c r="M842" s="6"/>
      <c r="N842" s="35" t="str">
        <f si="211" t="shared"/>
        <v/>
      </c>
      <c r="O842" s="59">
        <f>(IF(ISNUMBER(MATCH(B842,Sheet4!$K$92:$K$101,0)),1,0)+IF(ISNUMBER(MATCH(C842,Sheet4!$K$92:$K$101,0)),1,0)+IF(ISNUMBER(MATCH(D842,Sheet4!$K$92:$K$101,0)),1,0)+IF(ISNUMBER(MATCH(E842,Sheet4!$K$92:$K$101,0)),1,0)+IF(ISNUMBER(MATCH(F842,Sheet4!$K$92:$K$101,0)),1,0)+IF(ISNUMBER(MATCH(G842,Sheet4!$K$92:$K$101,0)),1,0)+IF(ISNUMBER(MATCH(H842,Sheet4!$K$92:$K$101,0)),1,0)+IF(ISNUMBER(MATCH(I842,Sheet4!$K$92:$K$101,0)),1,0)+IF(ISNUMBER(MATCH(J842,Sheet4!$K$92:$K$101,0)),1,0))
-
(IF(ISNUMBER(MATCH(B842,Sheet4!$F$2:$F$11,0)),1,0)+IF(ISNUMBER(MATCH(C842,Sheet4!$F$2:$F$11,0)),1,0)+IF(ISNUMBER(MATCH(D842,Sheet4!$F$2:$F$11,0)),1,0)+IF(ISNUMBER(MATCH(E842,Sheet4!$F$2:$F$11,0)),1,0)+IF(ISNUMBER(MATCH(F842,Sheet4!$F$2:$F$11,0)),1,0)+IF(ISNUMBER(MATCH(G842,Sheet4!$F$2:$F$11,0)),1,0)+IF(ISNUMBER(MATCH(H842,Sheet4!$F$2:$F$11,0)),1,0)+IF(ISNUMBER(MATCH(I842,Sheet4!$F$2:$F$11,0)),1,0)+IF(ISNUMBER(MATCH(J842,Sheet4!$F$2:$F$11,0)),1,0))</f>
        <v>0</v>
      </c>
      <c r="P842" s="40" t="str">
        <f>IFERROR(INDEX(Sheet4!$G:$G,MATCH(Sheet1!B842,Sheet4!$F:$F,0))+INDEX(Sheet4!$G:$G,MATCH(Sheet1!C842,Sheet4!$F:$F,0))+INDEX(Sheet4!$G:$G,MATCH(Sheet1!D842,Sheet4!$F:$F,0))+INDEX(Sheet4!$G:$G,MATCH(Sheet1!E842,Sheet4!$F:$F,0))+INDEX(Sheet4!$G:$G,MATCH(Sheet1!F842,Sheet4!$F:$F,0))+INDEX(Sheet4!$G:$G,MATCH(Sheet1!G842,Sheet4!$F:$F,0))+INDEX(Sheet4!$G:$G,MATCH(Sheet1!H842,Sheet4!$F:$F,0))+INDEX(Sheet4!$G:$G,MATCH(Sheet1!I842,Sheet4!$F:$F,0))+INDEX(Sheet4!$G:$G,MATCH(Sheet1!J842,Sheet4!$F:$F,0)),"")</f>
        <v/>
      </c>
      <c r="AF842">
        <f si="213" t="shared"/>
        <v>0</v>
      </c>
      <c r="AH842">
        <v>819</v>
      </c>
      <c r="AI842" t="str">
        <f si="212" t="shared"/>
        <v>Ricky RubioJerryd BaylessDevin BookerMonte MorrisWill BartonGerald GreenJohn CollinsJosh JacksonJoel Embiid</v>
      </c>
      <c r="AJ842">
        <f si="214" t="shared"/>
        <v>0</v>
      </c>
      <c r="AK842">
        <f si="215" t="shared"/>
        <v>0</v>
      </c>
      <c r="AL842">
        <f si="216" t="shared"/>
        <v>0</v>
      </c>
      <c r="AM842">
        <f si="217" t="shared"/>
        <v>0</v>
      </c>
      <c r="AN842">
        <f si="218" t="shared"/>
        <v>0</v>
      </c>
      <c r="AO842">
        <f si="219" t="shared"/>
        <v>0</v>
      </c>
      <c r="AP842">
        <f si="220" t="shared"/>
        <v>0</v>
      </c>
      <c r="AQ842">
        <f si="221" t="shared"/>
        <v>0</v>
      </c>
      <c r="AR842">
        <f si="222" t="shared"/>
        <v>0</v>
      </c>
      <c r="AS842">
        <f si="223" t="shared"/>
        <v>0</v>
      </c>
      <c r="AU842" t="str">
        <f>IFERROR(VLOOKUP(C842,Results!$A$2:$B$240,2,FALSE)+VLOOKUP(D842,Results!$A$2:$B$240,2,FALSE)+VLOOKUP(E842,Results!$A$2:$B$240,2,FALSE)+VLOOKUP(F842,Results!$A$2:$B$240,2,FALSE)+VLOOKUP(G842,Results!$A$2:$B$240,2,FALSE)+VLOOKUP(H842,Results!$A$2:$B$240,2,FALSE)+VLOOKUP(I842,Results!$A$2:$B$240,2,FALSE)+VLOOKUP(J842,Results!$A$2:$B$240,2,FALSE)+VLOOKUP(B842,Results!$A$2:$B$240,2,FALSE)-MIN(VLOOKUP(C842,Results!$A$2:$B$240,2,FALSE),VLOOKUP(D842,Results!$A$2:$B$240,2,FALSE),VLOOKUP(E842,Results!$A$2:$B$240,2,FALSE),VLOOKUP(F842,Results!$A$2:$B$240,2,FALSE),VLOOKUP(G842,Results!$A$2:$B$240,2,FALSE),VLOOKUP(H842,Results!$A$2:$B$240,2,FALSE),VLOOKUP(I842,Results!$A$2:$B$240,2,FALSE),VLOOKUP(J842,Results!$A$2:$B$240,2,FALSE),VLOOKUP(B842,Results!$A$2:$B$240,2,FALSE)),"")</f>
        <v/>
      </c>
    </row>
    <row customHeight="1" ht="18.75" r="843" spans="2:47" x14ac:dyDescent="0.3">
      <c r="B843" t="s">
        <v>166</v>
      </c>
      <c r="C843" t="s">
        <v>170</v>
      </c>
      <c r="D843" t="s">
        <v>145</v>
      </c>
      <c r="E843" t="s">
        <v>175</v>
      </c>
      <c r="F843" t="s">
        <v>178</v>
      </c>
      <c r="G843" t="s">
        <v>179</v>
      </c>
      <c r="H843" t="s">
        <v>181</v>
      </c>
      <c r="I843" t="s">
        <v>152</v>
      </c>
      <c r="J843" t="s">
        <v>98</v>
      </c>
      <c r="K843" t="n">
        <v>12.0</v>
      </c>
      <c r="L843" s="30">
        <f si="210" t="shared"/>
        <v>0</v>
      </c>
      <c r="M843" s="6"/>
      <c r="N843" s="35" t="str">
        <f si="211" t="shared"/>
        <v/>
      </c>
      <c r="O843" s="59">
        <f>(IF(ISNUMBER(MATCH(B843,Sheet4!$K$92:$K$101,0)),1,0)+IF(ISNUMBER(MATCH(C843,Sheet4!$K$92:$K$101,0)),1,0)+IF(ISNUMBER(MATCH(D843,Sheet4!$K$92:$K$101,0)),1,0)+IF(ISNUMBER(MATCH(E843,Sheet4!$K$92:$K$101,0)),1,0)+IF(ISNUMBER(MATCH(F843,Sheet4!$K$92:$K$101,0)),1,0)+IF(ISNUMBER(MATCH(G843,Sheet4!$K$92:$K$101,0)),1,0)+IF(ISNUMBER(MATCH(H843,Sheet4!$K$92:$K$101,0)),1,0)+IF(ISNUMBER(MATCH(I843,Sheet4!$K$92:$K$101,0)),1,0)+IF(ISNUMBER(MATCH(J843,Sheet4!$K$92:$K$101,0)),1,0))
-
(IF(ISNUMBER(MATCH(B843,Sheet4!$F$2:$F$11,0)),1,0)+IF(ISNUMBER(MATCH(C843,Sheet4!$F$2:$F$11,0)),1,0)+IF(ISNUMBER(MATCH(D843,Sheet4!$F$2:$F$11,0)),1,0)+IF(ISNUMBER(MATCH(E843,Sheet4!$F$2:$F$11,0)),1,0)+IF(ISNUMBER(MATCH(F843,Sheet4!$F$2:$F$11,0)),1,0)+IF(ISNUMBER(MATCH(G843,Sheet4!$F$2:$F$11,0)),1,0)+IF(ISNUMBER(MATCH(H843,Sheet4!$F$2:$F$11,0)),1,0)+IF(ISNUMBER(MATCH(I843,Sheet4!$F$2:$F$11,0)),1,0)+IF(ISNUMBER(MATCH(J843,Sheet4!$F$2:$F$11,0)),1,0))</f>
        <v>0</v>
      </c>
      <c r="P843" s="40" t="str">
        <f>IFERROR(INDEX(Sheet4!$G:$G,MATCH(Sheet1!B843,Sheet4!$F:$F,0))+INDEX(Sheet4!$G:$G,MATCH(Sheet1!C843,Sheet4!$F:$F,0))+INDEX(Sheet4!$G:$G,MATCH(Sheet1!D843,Sheet4!$F:$F,0))+INDEX(Sheet4!$G:$G,MATCH(Sheet1!E843,Sheet4!$F:$F,0))+INDEX(Sheet4!$G:$G,MATCH(Sheet1!F843,Sheet4!$F:$F,0))+INDEX(Sheet4!$G:$G,MATCH(Sheet1!G843,Sheet4!$F:$F,0))+INDEX(Sheet4!$G:$G,MATCH(Sheet1!H843,Sheet4!$F:$F,0))+INDEX(Sheet4!$G:$G,MATCH(Sheet1!I843,Sheet4!$F:$F,0))+INDEX(Sheet4!$G:$G,MATCH(Sheet1!J843,Sheet4!$F:$F,0)),"")</f>
        <v/>
      </c>
      <c r="AF843">
        <f si="213" t="shared"/>
        <v>0</v>
      </c>
      <c r="AH843">
        <v>820</v>
      </c>
      <c r="AI843" t="str">
        <f si="212" t="shared"/>
        <v>Ben SimmonsIsaiah CanaanDonovan MitchellMonte MorrisKelly OubreMikal BridgesJosh JacksonTaj GibsonJoel Embiid</v>
      </c>
      <c r="AJ843">
        <f si="214" t="shared"/>
        <v>0</v>
      </c>
      <c r="AK843">
        <f si="215" t="shared"/>
        <v>0</v>
      </c>
      <c r="AL843">
        <f si="216" t="shared"/>
        <v>0</v>
      </c>
      <c r="AM843">
        <f si="217" t="shared"/>
        <v>0</v>
      </c>
      <c r="AN843">
        <f si="218" t="shared"/>
        <v>0</v>
      </c>
      <c r="AO843">
        <f si="219" t="shared"/>
        <v>0</v>
      </c>
      <c r="AP843">
        <f si="220" t="shared"/>
        <v>0</v>
      </c>
      <c r="AQ843">
        <f si="221" t="shared"/>
        <v>0</v>
      </c>
      <c r="AR843">
        <f si="222" t="shared"/>
        <v>0</v>
      </c>
      <c r="AS843">
        <f si="223" t="shared"/>
        <v>0</v>
      </c>
      <c r="AU843" t="str">
        <f>IFERROR(VLOOKUP(C843,Results!$A$2:$B$240,2,FALSE)+VLOOKUP(D843,Results!$A$2:$B$240,2,FALSE)+VLOOKUP(E843,Results!$A$2:$B$240,2,FALSE)+VLOOKUP(F843,Results!$A$2:$B$240,2,FALSE)+VLOOKUP(G843,Results!$A$2:$B$240,2,FALSE)+VLOOKUP(H843,Results!$A$2:$B$240,2,FALSE)+VLOOKUP(I843,Results!$A$2:$B$240,2,FALSE)+VLOOKUP(J843,Results!$A$2:$B$240,2,FALSE)+VLOOKUP(B843,Results!$A$2:$B$240,2,FALSE)-MIN(VLOOKUP(C843,Results!$A$2:$B$240,2,FALSE),VLOOKUP(D843,Results!$A$2:$B$240,2,FALSE),VLOOKUP(E843,Results!$A$2:$B$240,2,FALSE),VLOOKUP(F843,Results!$A$2:$B$240,2,FALSE),VLOOKUP(G843,Results!$A$2:$B$240,2,FALSE),VLOOKUP(H843,Results!$A$2:$B$240,2,FALSE),VLOOKUP(I843,Results!$A$2:$B$240,2,FALSE),VLOOKUP(J843,Results!$A$2:$B$240,2,FALSE),VLOOKUP(B843,Results!$A$2:$B$240,2,FALSE)),"")</f>
        <v/>
      </c>
    </row>
    <row customHeight="1" ht="18.75" r="844" spans="2:47" x14ac:dyDescent="0.3">
      <c r="B844" t="s">
        <v>87</v>
      </c>
      <c r="C844" t="s">
        <v>171</v>
      </c>
      <c r="D844" t="s">
        <v>172</v>
      </c>
      <c r="E844" t="s">
        <v>146</v>
      </c>
      <c r="F844" t="s">
        <v>178</v>
      </c>
      <c r="G844" t="s">
        <v>90</v>
      </c>
      <c r="H844" t="s">
        <v>153</v>
      </c>
      <c r="I844" t="s">
        <v>181</v>
      </c>
      <c r="J844" t="s">
        <v>188</v>
      </c>
      <c r="K844" t="n">
        <v>12.0</v>
      </c>
      <c r="L844" s="30">
        <f si="210" t="shared"/>
        <v>0</v>
      </c>
      <c r="M844" s="6"/>
      <c r="N844" s="35" t="str">
        <f si="211" t="shared"/>
        <v/>
      </c>
      <c r="O844" s="59">
        <f>(IF(ISNUMBER(MATCH(B844,Sheet4!$K$92:$K$101,0)),1,0)+IF(ISNUMBER(MATCH(C844,Sheet4!$K$92:$K$101,0)),1,0)+IF(ISNUMBER(MATCH(D844,Sheet4!$K$92:$K$101,0)),1,0)+IF(ISNUMBER(MATCH(E844,Sheet4!$K$92:$K$101,0)),1,0)+IF(ISNUMBER(MATCH(F844,Sheet4!$K$92:$K$101,0)),1,0)+IF(ISNUMBER(MATCH(G844,Sheet4!$K$92:$K$101,0)),1,0)+IF(ISNUMBER(MATCH(H844,Sheet4!$K$92:$K$101,0)),1,0)+IF(ISNUMBER(MATCH(I844,Sheet4!$K$92:$K$101,0)),1,0)+IF(ISNUMBER(MATCH(J844,Sheet4!$K$92:$K$101,0)),1,0))
-
(IF(ISNUMBER(MATCH(B844,Sheet4!$F$2:$F$11,0)),1,0)+IF(ISNUMBER(MATCH(C844,Sheet4!$F$2:$F$11,0)),1,0)+IF(ISNUMBER(MATCH(D844,Sheet4!$F$2:$F$11,0)),1,0)+IF(ISNUMBER(MATCH(E844,Sheet4!$F$2:$F$11,0)),1,0)+IF(ISNUMBER(MATCH(F844,Sheet4!$F$2:$F$11,0)),1,0)+IF(ISNUMBER(MATCH(G844,Sheet4!$F$2:$F$11,0)),1,0)+IF(ISNUMBER(MATCH(H844,Sheet4!$F$2:$F$11,0)),1,0)+IF(ISNUMBER(MATCH(I844,Sheet4!$F$2:$F$11,0)),1,0)+IF(ISNUMBER(MATCH(J844,Sheet4!$F$2:$F$11,0)),1,0))</f>
        <v>0</v>
      </c>
      <c r="P844" s="40" t="str">
        <f>IFERROR(INDEX(Sheet4!$G:$G,MATCH(Sheet1!B844,Sheet4!$F:$F,0))+INDEX(Sheet4!$G:$G,MATCH(Sheet1!C844,Sheet4!$F:$F,0))+INDEX(Sheet4!$G:$G,MATCH(Sheet1!D844,Sheet4!$F:$F,0))+INDEX(Sheet4!$G:$G,MATCH(Sheet1!E844,Sheet4!$F:$F,0))+INDEX(Sheet4!$G:$G,MATCH(Sheet1!F844,Sheet4!$F:$F,0))+INDEX(Sheet4!$G:$G,MATCH(Sheet1!G844,Sheet4!$F:$F,0))+INDEX(Sheet4!$G:$G,MATCH(Sheet1!H844,Sheet4!$F:$F,0))+INDEX(Sheet4!$G:$G,MATCH(Sheet1!I844,Sheet4!$F:$F,0))+INDEX(Sheet4!$G:$G,MATCH(Sheet1!J844,Sheet4!$F:$F,0)),"")</f>
        <v/>
      </c>
      <c r="AF844">
        <f si="213" t="shared"/>
        <v>0</v>
      </c>
      <c r="AH844">
        <v>821</v>
      </c>
      <c r="AI844" t="str">
        <f si="212" t="shared"/>
        <v>Ben SimmonsRicky RubioDevin BookerMalik BeasleyWill BartonJoe InglesJosh JacksonTrey LylesRudy Gobert</v>
      </c>
      <c r="AJ844">
        <f si="214" t="shared"/>
        <v>0</v>
      </c>
      <c r="AK844">
        <f si="215" t="shared"/>
        <v>0</v>
      </c>
      <c r="AL844">
        <f si="216" t="shared"/>
        <v>0</v>
      </c>
      <c r="AM844">
        <f si="217" t="shared"/>
        <v>0</v>
      </c>
      <c r="AN844">
        <f si="218" t="shared"/>
        <v>0</v>
      </c>
      <c r="AO844">
        <f si="219" t="shared"/>
        <v>0</v>
      </c>
      <c r="AP844">
        <f si="220" t="shared"/>
        <v>0</v>
      </c>
      <c r="AQ844">
        <f si="221" t="shared"/>
        <v>0</v>
      </c>
      <c r="AR844">
        <f si="222" t="shared"/>
        <v>0</v>
      </c>
      <c r="AS844">
        <f si="223" t="shared"/>
        <v>0</v>
      </c>
      <c r="AU844" t="str">
        <f>IFERROR(VLOOKUP(C844,Results!$A$2:$B$240,2,FALSE)+VLOOKUP(D844,Results!$A$2:$B$240,2,FALSE)+VLOOKUP(E844,Results!$A$2:$B$240,2,FALSE)+VLOOKUP(F844,Results!$A$2:$B$240,2,FALSE)+VLOOKUP(G844,Results!$A$2:$B$240,2,FALSE)+VLOOKUP(H844,Results!$A$2:$B$240,2,FALSE)+VLOOKUP(I844,Results!$A$2:$B$240,2,FALSE)+VLOOKUP(J844,Results!$A$2:$B$240,2,FALSE)+VLOOKUP(B844,Results!$A$2:$B$240,2,FALSE)-MIN(VLOOKUP(C844,Results!$A$2:$B$240,2,FALSE),VLOOKUP(D844,Results!$A$2:$B$240,2,FALSE),VLOOKUP(E844,Results!$A$2:$B$240,2,FALSE),VLOOKUP(F844,Results!$A$2:$B$240,2,FALSE),VLOOKUP(G844,Results!$A$2:$B$240,2,FALSE),VLOOKUP(H844,Results!$A$2:$B$240,2,FALSE),VLOOKUP(I844,Results!$A$2:$B$240,2,FALSE),VLOOKUP(J844,Results!$A$2:$B$240,2,FALSE),VLOOKUP(B844,Results!$A$2:$B$240,2,FALSE)),"")</f>
        <v/>
      </c>
    </row>
    <row customHeight="1" ht="18.75" r="845" spans="2:47" x14ac:dyDescent="0.3">
      <c r="B845" t="s">
        <v>166</v>
      </c>
      <c r="C845" t="s">
        <v>169</v>
      </c>
      <c r="D845" t="s">
        <v>172</v>
      </c>
      <c r="E845" t="s">
        <v>146</v>
      </c>
      <c r="F845" t="s">
        <v>177</v>
      </c>
      <c r="G845" t="s">
        <v>159</v>
      </c>
      <c r="H845" t="s">
        <v>93</v>
      </c>
      <c r="I845" t="s">
        <v>152</v>
      </c>
      <c r="J845" t="s">
        <v>156</v>
      </c>
      <c r="K845" t="n">
        <v>12.0</v>
      </c>
      <c r="L845" s="30">
        <f si="210" t="shared"/>
        <v>0</v>
      </c>
      <c r="M845" s="6"/>
      <c r="N845" s="35" t="str">
        <f si="211" t="shared"/>
        <v/>
      </c>
      <c r="O845" s="59">
        <f>(IF(ISNUMBER(MATCH(B845,Sheet4!$K$92:$K$101,0)),1,0)+IF(ISNUMBER(MATCH(C845,Sheet4!$K$92:$K$101,0)),1,0)+IF(ISNUMBER(MATCH(D845,Sheet4!$K$92:$K$101,0)),1,0)+IF(ISNUMBER(MATCH(E845,Sheet4!$K$92:$K$101,0)),1,0)+IF(ISNUMBER(MATCH(F845,Sheet4!$K$92:$K$101,0)),1,0)+IF(ISNUMBER(MATCH(G845,Sheet4!$K$92:$K$101,0)),1,0)+IF(ISNUMBER(MATCH(H845,Sheet4!$K$92:$K$101,0)),1,0)+IF(ISNUMBER(MATCH(I845,Sheet4!$K$92:$K$101,0)),1,0)+IF(ISNUMBER(MATCH(J845,Sheet4!$K$92:$K$101,0)),1,0))
-
(IF(ISNUMBER(MATCH(B845,Sheet4!$F$2:$F$11,0)),1,0)+IF(ISNUMBER(MATCH(C845,Sheet4!$F$2:$F$11,0)),1,0)+IF(ISNUMBER(MATCH(D845,Sheet4!$F$2:$F$11,0)),1,0)+IF(ISNUMBER(MATCH(E845,Sheet4!$F$2:$F$11,0)),1,0)+IF(ISNUMBER(MATCH(F845,Sheet4!$F$2:$F$11,0)),1,0)+IF(ISNUMBER(MATCH(G845,Sheet4!$F$2:$F$11,0)),1,0)+IF(ISNUMBER(MATCH(H845,Sheet4!$F$2:$F$11,0)),1,0)+IF(ISNUMBER(MATCH(I845,Sheet4!$F$2:$F$11,0)),1,0)+IF(ISNUMBER(MATCH(J845,Sheet4!$F$2:$F$11,0)),1,0))</f>
        <v>0</v>
      </c>
      <c r="P845" s="40" t="str">
        <f>IFERROR(INDEX(Sheet4!$G:$G,MATCH(Sheet1!B845,Sheet4!$F:$F,0))+INDEX(Sheet4!$G:$G,MATCH(Sheet1!C845,Sheet4!$F:$F,0))+INDEX(Sheet4!$G:$G,MATCH(Sheet1!D845,Sheet4!$F:$F,0))+INDEX(Sheet4!$G:$G,MATCH(Sheet1!E845,Sheet4!$F:$F,0))+INDEX(Sheet4!$G:$G,MATCH(Sheet1!F845,Sheet4!$F:$F,0))+INDEX(Sheet4!$G:$G,MATCH(Sheet1!G845,Sheet4!$F:$F,0))+INDEX(Sheet4!$G:$G,MATCH(Sheet1!H845,Sheet4!$F:$F,0))+INDEX(Sheet4!$G:$G,MATCH(Sheet1!I845,Sheet4!$F:$F,0))+INDEX(Sheet4!$G:$G,MATCH(Sheet1!J845,Sheet4!$F:$F,0)),"")</f>
        <v/>
      </c>
      <c r="AF845">
        <f si="213" t="shared"/>
        <v>0</v>
      </c>
      <c r="AH845">
        <v>822</v>
      </c>
      <c r="AI845" t="str">
        <f si="212" t="shared"/>
        <v>Ben SimmonsRicky RubioJimmy ButlerTorrey CraigKelly OubreCorey BrewerJosh JacksonPaul MillsapKarl-Anthony Towns</v>
      </c>
      <c r="AJ845">
        <f si="214" t="shared"/>
        <v>0</v>
      </c>
      <c r="AK845">
        <f si="215" t="shared"/>
        <v>0</v>
      </c>
      <c r="AL845">
        <f si="216" t="shared"/>
        <v>0</v>
      </c>
      <c r="AM845">
        <f si="217" t="shared"/>
        <v>0</v>
      </c>
      <c r="AN845">
        <f si="218" t="shared"/>
        <v>0</v>
      </c>
      <c r="AO845">
        <f si="219" t="shared"/>
        <v>0</v>
      </c>
      <c r="AP845">
        <f si="220" t="shared"/>
        <v>0</v>
      </c>
      <c r="AQ845">
        <f si="221" t="shared"/>
        <v>0</v>
      </c>
      <c r="AR845">
        <f si="222" t="shared"/>
        <v>0</v>
      </c>
      <c r="AS845">
        <f si="223" t="shared"/>
        <v>0</v>
      </c>
      <c r="AU845" t="str">
        <f>IFERROR(VLOOKUP(C845,Results!$A$2:$B$240,2,FALSE)+VLOOKUP(D845,Results!$A$2:$B$240,2,FALSE)+VLOOKUP(E845,Results!$A$2:$B$240,2,FALSE)+VLOOKUP(F845,Results!$A$2:$B$240,2,FALSE)+VLOOKUP(G845,Results!$A$2:$B$240,2,FALSE)+VLOOKUP(H845,Results!$A$2:$B$240,2,FALSE)+VLOOKUP(I845,Results!$A$2:$B$240,2,FALSE)+VLOOKUP(J845,Results!$A$2:$B$240,2,FALSE)+VLOOKUP(B845,Results!$A$2:$B$240,2,FALSE)-MIN(VLOOKUP(C845,Results!$A$2:$B$240,2,FALSE),VLOOKUP(D845,Results!$A$2:$B$240,2,FALSE),VLOOKUP(E845,Results!$A$2:$B$240,2,FALSE),VLOOKUP(F845,Results!$A$2:$B$240,2,FALSE),VLOOKUP(G845,Results!$A$2:$B$240,2,FALSE),VLOOKUP(H845,Results!$A$2:$B$240,2,FALSE),VLOOKUP(I845,Results!$A$2:$B$240,2,FALSE),VLOOKUP(J845,Results!$A$2:$B$240,2,FALSE),VLOOKUP(B845,Results!$A$2:$B$240,2,FALSE)),"")</f>
        <v/>
      </c>
    </row>
    <row customHeight="1" ht="18.75" r="846" spans="2:47" x14ac:dyDescent="0.3">
      <c r="B846" t="s">
        <v>95</v>
      </c>
      <c r="C846" t="s">
        <v>170</v>
      </c>
      <c r="D846" t="s">
        <v>172</v>
      </c>
      <c r="E846" t="s">
        <v>146</v>
      </c>
      <c r="F846" t="s">
        <v>177</v>
      </c>
      <c r="G846" t="s">
        <v>96</v>
      </c>
      <c r="H846" t="s">
        <v>93</v>
      </c>
      <c r="I846" t="s">
        <v>181</v>
      </c>
      <c r="J846" t="s">
        <v>188</v>
      </c>
      <c r="K846" t="n">
        <v>12.0</v>
      </c>
      <c r="L846" s="30">
        <f si="210" t="shared"/>
        <v>0</v>
      </c>
      <c r="M846" s="6"/>
      <c r="N846" s="35" t="str">
        <f si="211" t="shared"/>
        <v/>
      </c>
      <c r="O846" s="59">
        <f>(IF(ISNUMBER(MATCH(B846,Sheet4!$K$92:$K$101,0)),1,0)+IF(ISNUMBER(MATCH(C846,Sheet4!$K$92:$K$101,0)),1,0)+IF(ISNUMBER(MATCH(D846,Sheet4!$K$92:$K$101,0)),1,0)+IF(ISNUMBER(MATCH(E846,Sheet4!$K$92:$K$101,0)),1,0)+IF(ISNUMBER(MATCH(F846,Sheet4!$K$92:$K$101,0)),1,0)+IF(ISNUMBER(MATCH(G846,Sheet4!$K$92:$K$101,0)),1,0)+IF(ISNUMBER(MATCH(H846,Sheet4!$K$92:$K$101,0)),1,0)+IF(ISNUMBER(MATCH(I846,Sheet4!$K$92:$K$101,0)),1,0)+IF(ISNUMBER(MATCH(J846,Sheet4!$K$92:$K$101,0)),1,0))
-
(IF(ISNUMBER(MATCH(B846,Sheet4!$F$2:$F$11,0)),1,0)+IF(ISNUMBER(MATCH(C846,Sheet4!$F$2:$F$11,0)),1,0)+IF(ISNUMBER(MATCH(D846,Sheet4!$F$2:$F$11,0)),1,0)+IF(ISNUMBER(MATCH(E846,Sheet4!$F$2:$F$11,0)),1,0)+IF(ISNUMBER(MATCH(F846,Sheet4!$F$2:$F$11,0)),1,0)+IF(ISNUMBER(MATCH(G846,Sheet4!$F$2:$F$11,0)),1,0)+IF(ISNUMBER(MATCH(H846,Sheet4!$F$2:$F$11,0)),1,0)+IF(ISNUMBER(MATCH(I846,Sheet4!$F$2:$F$11,0)),1,0)+IF(ISNUMBER(MATCH(J846,Sheet4!$F$2:$F$11,0)),1,0))</f>
        <v>0</v>
      </c>
      <c r="P846" s="40" t="str">
        <f>IFERROR(INDEX(Sheet4!$G:$G,MATCH(Sheet1!B846,Sheet4!$F:$F,0))+INDEX(Sheet4!$G:$G,MATCH(Sheet1!C846,Sheet4!$F:$F,0))+INDEX(Sheet4!$G:$G,MATCH(Sheet1!D846,Sheet4!$F:$F,0))+INDEX(Sheet4!$G:$G,MATCH(Sheet1!E846,Sheet4!$F:$F,0))+INDEX(Sheet4!$G:$G,MATCH(Sheet1!F846,Sheet4!$F:$F,0))+INDEX(Sheet4!$G:$G,MATCH(Sheet1!G846,Sheet4!$F:$F,0))+INDEX(Sheet4!$G:$G,MATCH(Sheet1!H846,Sheet4!$F:$F,0))+INDEX(Sheet4!$G:$G,MATCH(Sheet1!I846,Sheet4!$F:$F,0))+INDEX(Sheet4!$G:$G,MATCH(Sheet1!J846,Sheet4!$F:$F,0)),"")</f>
        <v/>
      </c>
      <c r="AF846">
        <f si="213" t="shared"/>
        <v>0</v>
      </c>
      <c r="AH846">
        <v>823</v>
      </c>
      <c r="AI846" t="str">
        <f si="212" t="shared"/>
        <v>Ben SimmonsJeremy LinDevin BookerMonte MorrisWill BartonCorey BrewerMarvin BagleyJosh JacksonKarl-Anthony Towns</v>
      </c>
      <c r="AJ846">
        <f si="214" t="shared"/>
        <v>0</v>
      </c>
      <c r="AK846">
        <f si="215" t="shared"/>
        <v>0</v>
      </c>
      <c r="AL846">
        <f si="216" t="shared"/>
        <v>0</v>
      </c>
      <c r="AM846">
        <f si="217" t="shared"/>
        <v>0</v>
      </c>
      <c r="AN846">
        <f si="218" t="shared"/>
        <v>0</v>
      </c>
      <c r="AO846">
        <f si="219" t="shared"/>
        <v>0</v>
      </c>
      <c r="AP846">
        <f si="220" t="shared"/>
        <v>0</v>
      </c>
      <c r="AQ846">
        <f si="221" t="shared"/>
        <v>0</v>
      </c>
      <c r="AR846">
        <f si="222" t="shared"/>
        <v>0</v>
      </c>
      <c r="AS846">
        <f si="223" t="shared"/>
        <v>0</v>
      </c>
      <c r="AU846" t="str">
        <f>IFERROR(VLOOKUP(C846,Results!$A$2:$B$240,2,FALSE)+VLOOKUP(D846,Results!$A$2:$B$240,2,FALSE)+VLOOKUP(E846,Results!$A$2:$B$240,2,FALSE)+VLOOKUP(F846,Results!$A$2:$B$240,2,FALSE)+VLOOKUP(G846,Results!$A$2:$B$240,2,FALSE)+VLOOKUP(H846,Results!$A$2:$B$240,2,FALSE)+VLOOKUP(I846,Results!$A$2:$B$240,2,FALSE)+VLOOKUP(J846,Results!$A$2:$B$240,2,FALSE)+VLOOKUP(B846,Results!$A$2:$B$240,2,FALSE)-MIN(VLOOKUP(C846,Results!$A$2:$B$240,2,FALSE),VLOOKUP(D846,Results!$A$2:$B$240,2,FALSE),VLOOKUP(E846,Results!$A$2:$B$240,2,FALSE),VLOOKUP(F846,Results!$A$2:$B$240,2,FALSE),VLOOKUP(G846,Results!$A$2:$B$240,2,FALSE),VLOOKUP(H846,Results!$A$2:$B$240,2,FALSE),VLOOKUP(I846,Results!$A$2:$B$240,2,FALSE),VLOOKUP(J846,Results!$A$2:$B$240,2,FALSE),VLOOKUP(B846,Results!$A$2:$B$240,2,FALSE)),"")</f>
        <v/>
      </c>
    </row>
    <row customHeight="1" ht="18.75" r="847" spans="2:47" x14ac:dyDescent="0.3">
      <c r="B847" t="s">
        <v>166</v>
      </c>
      <c r="C847" t="s">
        <v>95</v>
      </c>
      <c r="D847" t="s">
        <v>89</v>
      </c>
      <c r="E847" t="s">
        <v>146</v>
      </c>
      <c r="F847" t="s">
        <v>150</v>
      </c>
      <c r="G847" t="s">
        <v>114</v>
      </c>
      <c r="H847" t="s">
        <v>181</v>
      </c>
      <c r="I847" t="s">
        <v>152</v>
      </c>
      <c r="J847" t="s">
        <v>186</v>
      </c>
      <c r="K847" t="n">
        <v>12.0</v>
      </c>
      <c r="L847" s="30">
        <f si="210" t="shared"/>
        <v>0</v>
      </c>
      <c r="M847" s="6"/>
      <c r="N847" s="35" t="str">
        <f si="211" t="shared"/>
        <v/>
      </c>
      <c r="O847" s="59">
        <f>(IF(ISNUMBER(MATCH(B847,Sheet4!$K$92:$K$101,0)),1,0)+IF(ISNUMBER(MATCH(C847,Sheet4!$K$92:$K$101,0)),1,0)+IF(ISNUMBER(MATCH(D847,Sheet4!$K$92:$K$101,0)),1,0)+IF(ISNUMBER(MATCH(E847,Sheet4!$K$92:$K$101,0)),1,0)+IF(ISNUMBER(MATCH(F847,Sheet4!$K$92:$K$101,0)),1,0)+IF(ISNUMBER(MATCH(G847,Sheet4!$K$92:$K$101,0)),1,0)+IF(ISNUMBER(MATCH(H847,Sheet4!$K$92:$K$101,0)),1,0)+IF(ISNUMBER(MATCH(I847,Sheet4!$K$92:$K$101,0)),1,0)+IF(ISNUMBER(MATCH(J847,Sheet4!$K$92:$K$101,0)),1,0))
-
(IF(ISNUMBER(MATCH(B847,Sheet4!$F$2:$F$11,0)),1,0)+IF(ISNUMBER(MATCH(C847,Sheet4!$F$2:$F$11,0)),1,0)+IF(ISNUMBER(MATCH(D847,Sheet4!$F$2:$F$11,0)),1,0)+IF(ISNUMBER(MATCH(E847,Sheet4!$F$2:$F$11,0)),1,0)+IF(ISNUMBER(MATCH(F847,Sheet4!$F$2:$F$11,0)),1,0)+IF(ISNUMBER(MATCH(G847,Sheet4!$F$2:$F$11,0)),1,0)+IF(ISNUMBER(MATCH(H847,Sheet4!$F$2:$F$11,0)),1,0)+IF(ISNUMBER(MATCH(I847,Sheet4!$F$2:$F$11,0)),1,0)+IF(ISNUMBER(MATCH(J847,Sheet4!$F$2:$F$11,0)),1,0))</f>
        <v>0</v>
      </c>
      <c r="P847" s="40" t="str">
        <f>IFERROR(INDEX(Sheet4!$G:$G,MATCH(Sheet1!B847,Sheet4!$F:$F,0))+INDEX(Sheet4!$G:$G,MATCH(Sheet1!C847,Sheet4!$F:$F,0))+INDEX(Sheet4!$G:$G,MATCH(Sheet1!D847,Sheet4!$F:$F,0))+INDEX(Sheet4!$G:$G,MATCH(Sheet1!E847,Sheet4!$F:$F,0))+INDEX(Sheet4!$G:$G,MATCH(Sheet1!F847,Sheet4!$F:$F,0))+INDEX(Sheet4!$G:$G,MATCH(Sheet1!G847,Sheet4!$F:$F,0))+INDEX(Sheet4!$G:$G,MATCH(Sheet1!H847,Sheet4!$F:$F,0))+INDEX(Sheet4!$G:$G,MATCH(Sheet1!I847,Sheet4!$F:$F,0))+INDEX(Sheet4!$G:$G,MATCH(Sheet1!J847,Sheet4!$F:$F,0)),"")</f>
        <v/>
      </c>
      <c r="AF847">
        <f si="213" t="shared"/>
        <v>0</v>
      </c>
      <c r="AH847">
        <v>824</v>
      </c>
      <c r="AI847" t="str">
        <f si="212" t="shared"/>
        <v>Ben SimmonsDe'Aaron FoxMonte MorrisMalik BeasleyKelly OubreLuol DengMarvin BagleyJosh JacksonNikola Jokic</v>
      </c>
      <c r="AJ847">
        <f si="214" t="shared"/>
        <v>0</v>
      </c>
      <c r="AK847">
        <f si="215" t="shared"/>
        <v>0</v>
      </c>
      <c r="AL847">
        <f si="216" t="shared"/>
        <v>0</v>
      </c>
      <c r="AM847">
        <f si="217" t="shared"/>
        <v>0</v>
      </c>
      <c r="AN847">
        <f si="218" t="shared"/>
        <v>0</v>
      </c>
      <c r="AO847">
        <f si="219" t="shared"/>
        <v>0</v>
      </c>
      <c r="AP847">
        <f si="220" t="shared"/>
        <v>0</v>
      </c>
      <c r="AQ847">
        <f si="221" t="shared"/>
        <v>0</v>
      </c>
      <c r="AR847">
        <f si="222" t="shared"/>
        <v>0</v>
      </c>
      <c r="AS847">
        <f si="223" t="shared"/>
        <v>0</v>
      </c>
      <c r="AU847" t="str">
        <f>IFERROR(VLOOKUP(C847,Results!$A$2:$B$240,2,FALSE)+VLOOKUP(D847,Results!$A$2:$B$240,2,FALSE)+VLOOKUP(E847,Results!$A$2:$B$240,2,FALSE)+VLOOKUP(F847,Results!$A$2:$B$240,2,FALSE)+VLOOKUP(G847,Results!$A$2:$B$240,2,FALSE)+VLOOKUP(H847,Results!$A$2:$B$240,2,FALSE)+VLOOKUP(I847,Results!$A$2:$B$240,2,FALSE)+VLOOKUP(J847,Results!$A$2:$B$240,2,FALSE)+VLOOKUP(B847,Results!$A$2:$B$240,2,FALSE)-MIN(VLOOKUP(C847,Results!$A$2:$B$240,2,FALSE),VLOOKUP(D847,Results!$A$2:$B$240,2,FALSE),VLOOKUP(E847,Results!$A$2:$B$240,2,FALSE),VLOOKUP(F847,Results!$A$2:$B$240,2,FALSE),VLOOKUP(G847,Results!$A$2:$B$240,2,FALSE),VLOOKUP(H847,Results!$A$2:$B$240,2,FALSE),VLOOKUP(I847,Results!$A$2:$B$240,2,FALSE),VLOOKUP(J847,Results!$A$2:$B$240,2,FALSE),VLOOKUP(B847,Results!$A$2:$B$240,2,FALSE)),"")</f>
        <v/>
      </c>
    </row>
    <row customHeight="1" ht="18.75" r="848" spans="2:47" x14ac:dyDescent="0.3">
      <c r="B848" t="s">
        <v>87</v>
      </c>
      <c r="C848" t="s">
        <v>170</v>
      </c>
      <c r="D848" t="s">
        <v>145</v>
      </c>
      <c r="E848" t="s">
        <v>146</v>
      </c>
      <c r="F848" t="s">
        <v>100</v>
      </c>
      <c r="G848" t="s">
        <v>179</v>
      </c>
      <c r="H848" t="s">
        <v>93</v>
      </c>
      <c r="I848" t="s">
        <v>181</v>
      </c>
      <c r="J848" t="s">
        <v>186</v>
      </c>
      <c r="K848" t="n">
        <v>12.0</v>
      </c>
      <c r="L848" s="30">
        <f si="210" t="shared"/>
        <v>0</v>
      </c>
      <c r="M848" s="6"/>
      <c r="N848" s="35" t="str">
        <f si="211" t="shared"/>
        <v/>
      </c>
      <c r="O848" s="59">
        <f>(IF(ISNUMBER(MATCH(B848,Sheet4!$K$92:$K$101,0)),1,0)+IF(ISNUMBER(MATCH(C848,Sheet4!$K$92:$K$101,0)),1,0)+IF(ISNUMBER(MATCH(D848,Sheet4!$K$92:$K$101,0)),1,0)+IF(ISNUMBER(MATCH(E848,Sheet4!$K$92:$K$101,0)),1,0)+IF(ISNUMBER(MATCH(F848,Sheet4!$K$92:$K$101,0)),1,0)+IF(ISNUMBER(MATCH(G848,Sheet4!$K$92:$K$101,0)),1,0)+IF(ISNUMBER(MATCH(H848,Sheet4!$K$92:$K$101,0)),1,0)+IF(ISNUMBER(MATCH(I848,Sheet4!$K$92:$K$101,0)),1,0)+IF(ISNUMBER(MATCH(J848,Sheet4!$K$92:$K$101,0)),1,0))
-
(IF(ISNUMBER(MATCH(B848,Sheet4!$F$2:$F$11,0)),1,0)+IF(ISNUMBER(MATCH(C848,Sheet4!$F$2:$F$11,0)),1,0)+IF(ISNUMBER(MATCH(D848,Sheet4!$F$2:$F$11,0)),1,0)+IF(ISNUMBER(MATCH(E848,Sheet4!$F$2:$F$11,0)),1,0)+IF(ISNUMBER(MATCH(F848,Sheet4!$F$2:$F$11,0)),1,0)+IF(ISNUMBER(MATCH(G848,Sheet4!$F$2:$F$11,0)),1,0)+IF(ISNUMBER(MATCH(H848,Sheet4!$F$2:$F$11,0)),1,0)+IF(ISNUMBER(MATCH(I848,Sheet4!$F$2:$F$11,0)),1,0)+IF(ISNUMBER(MATCH(J848,Sheet4!$F$2:$F$11,0)),1,0))</f>
        <v>0</v>
      </c>
      <c r="P848" s="40" t="str">
        <f>IFERROR(INDEX(Sheet4!$G:$G,MATCH(Sheet1!B848,Sheet4!$F:$F,0))+INDEX(Sheet4!$G:$G,MATCH(Sheet1!C848,Sheet4!$F:$F,0))+INDEX(Sheet4!$G:$G,MATCH(Sheet1!D848,Sheet4!$F:$F,0))+INDEX(Sheet4!$G:$G,MATCH(Sheet1!E848,Sheet4!$F:$F,0))+INDEX(Sheet4!$G:$G,MATCH(Sheet1!F848,Sheet4!$F:$F,0))+INDEX(Sheet4!$G:$G,MATCH(Sheet1!G848,Sheet4!$F:$F,0))+INDEX(Sheet4!$G:$G,MATCH(Sheet1!H848,Sheet4!$F:$F,0))+INDEX(Sheet4!$G:$G,MATCH(Sheet1!I848,Sheet4!$F:$F,0))+INDEX(Sheet4!$G:$G,MATCH(Sheet1!J848,Sheet4!$F:$F,0)),"")</f>
        <v/>
      </c>
      <c r="AF848">
        <f si="213" t="shared"/>
        <v>0</v>
      </c>
      <c r="AH848">
        <v>825</v>
      </c>
      <c r="AI848" t="str">
        <f si="212" t="shared"/>
        <v>Ben SimmonsIsaiah CanaanEric GordonMonte MorrisKelly OubreMikal BridgesKenneth FariedJosh JacksonJoel Embiid</v>
      </c>
      <c r="AJ848">
        <f si="214" t="shared"/>
        <v>0</v>
      </c>
      <c r="AK848">
        <f si="215" t="shared"/>
        <v>0</v>
      </c>
      <c r="AL848">
        <f si="216" t="shared"/>
        <v>0</v>
      </c>
      <c r="AM848">
        <f si="217" t="shared"/>
        <v>0</v>
      </c>
      <c r="AN848">
        <f si="218" t="shared"/>
        <v>0</v>
      </c>
      <c r="AO848">
        <f si="219" t="shared"/>
        <v>0</v>
      </c>
      <c r="AP848">
        <f si="220" t="shared"/>
        <v>0</v>
      </c>
      <c r="AQ848">
        <f si="221" t="shared"/>
        <v>0</v>
      </c>
      <c r="AR848">
        <f si="222" t="shared"/>
        <v>0</v>
      </c>
      <c r="AS848">
        <f si="223" t="shared"/>
        <v>0</v>
      </c>
      <c r="AU848" t="str">
        <f>IFERROR(VLOOKUP(C848,Results!$A$2:$B$240,2,FALSE)+VLOOKUP(D848,Results!$A$2:$B$240,2,FALSE)+VLOOKUP(E848,Results!$A$2:$B$240,2,FALSE)+VLOOKUP(F848,Results!$A$2:$B$240,2,FALSE)+VLOOKUP(G848,Results!$A$2:$B$240,2,FALSE)+VLOOKUP(H848,Results!$A$2:$B$240,2,FALSE)+VLOOKUP(I848,Results!$A$2:$B$240,2,FALSE)+VLOOKUP(J848,Results!$A$2:$B$240,2,FALSE)+VLOOKUP(B848,Results!$A$2:$B$240,2,FALSE)-MIN(VLOOKUP(C848,Results!$A$2:$B$240,2,FALSE),VLOOKUP(D848,Results!$A$2:$B$240,2,FALSE),VLOOKUP(E848,Results!$A$2:$B$240,2,FALSE),VLOOKUP(F848,Results!$A$2:$B$240,2,FALSE),VLOOKUP(G848,Results!$A$2:$B$240,2,FALSE),VLOOKUP(H848,Results!$A$2:$B$240,2,FALSE),VLOOKUP(I848,Results!$A$2:$B$240,2,FALSE),VLOOKUP(J848,Results!$A$2:$B$240,2,FALSE),VLOOKUP(B848,Results!$A$2:$B$240,2,FALSE)),"")</f>
        <v/>
      </c>
    </row>
    <row customHeight="1" ht="18.75" r="849" spans="2:47" x14ac:dyDescent="0.3">
      <c r="B849" t="s">
        <v>166</v>
      </c>
      <c r="C849" t="s">
        <v>87</v>
      </c>
      <c r="D849" t="s">
        <v>174</v>
      </c>
      <c r="E849" t="s">
        <v>146</v>
      </c>
      <c r="F849" t="s">
        <v>90</v>
      </c>
      <c r="G849" t="s">
        <v>159</v>
      </c>
      <c r="H849" t="s">
        <v>153</v>
      </c>
      <c r="I849" t="s">
        <v>181</v>
      </c>
      <c r="J849" t="s">
        <v>98</v>
      </c>
      <c r="K849" t="n">
        <v>12.0</v>
      </c>
      <c r="L849" s="30">
        <f si="210" t="shared"/>
        <v>0</v>
      </c>
      <c r="M849" s="6"/>
      <c r="N849" s="35" t="str">
        <f si="211" t="shared"/>
        <v/>
      </c>
      <c r="O849" s="59">
        <f>(IF(ISNUMBER(MATCH(B849,Sheet4!$K$92:$K$101,0)),1,0)+IF(ISNUMBER(MATCH(C849,Sheet4!$K$92:$K$101,0)),1,0)+IF(ISNUMBER(MATCH(D849,Sheet4!$K$92:$K$101,0)),1,0)+IF(ISNUMBER(MATCH(E849,Sheet4!$K$92:$K$101,0)),1,0)+IF(ISNUMBER(MATCH(F849,Sheet4!$K$92:$K$101,0)),1,0)+IF(ISNUMBER(MATCH(G849,Sheet4!$K$92:$K$101,0)),1,0)+IF(ISNUMBER(MATCH(H849,Sheet4!$K$92:$K$101,0)),1,0)+IF(ISNUMBER(MATCH(I849,Sheet4!$K$92:$K$101,0)),1,0)+IF(ISNUMBER(MATCH(J849,Sheet4!$K$92:$K$101,0)),1,0))
-
(IF(ISNUMBER(MATCH(B849,Sheet4!$F$2:$F$11,0)),1,0)+IF(ISNUMBER(MATCH(C849,Sheet4!$F$2:$F$11,0)),1,0)+IF(ISNUMBER(MATCH(D849,Sheet4!$F$2:$F$11,0)),1,0)+IF(ISNUMBER(MATCH(E849,Sheet4!$F$2:$F$11,0)),1,0)+IF(ISNUMBER(MATCH(F849,Sheet4!$F$2:$F$11,0)),1,0)+IF(ISNUMBER(MATCH(G849,Sheet4!$F$2:$F$11,0)),1,0)+IF(ISNUMBER(MATCH(H849,Sheet4!$F$2:$F$11,0)),1,0)+IF(ISNUMBER(MATCH(I849,Sheet4!$F$2:$F$11,0)),1,0)+IF(ISNUMBER(MATCH(J849,Sheet4!$F$2:$F$11,0)),1,0))</f>
        <v>0</v>
      </c>
      <c r="P849" s="40" t="str">
        <f>IFERROR(INDEX(Sheet4!$G:$G,MATCH(Sheet1!B849,Sheet4!$F:$F,0))+INDEX(Sheet4!$G:$G,MATCH(Sheet1!C849,Sheet4!$F:$F,0))+INDEX(Sheet4!$G:$G,MATCH(Sheet1!D849,Sheet4!$F:$F,0))+INDEX(Sheet4!$G:$G,MATCH(Sheet1!E849,Sheet4!$F:$F,0))+INDEX(Sheet4!$G:$G,MATCH(Sheet1!F849,Sheet4!$F:$F,0))+INDEX(Sheet4!$G:$G,MATCH(Sheet1!G849,Sheet4!$F:$F,0))+INDEX(Sheet4!$G:$G,MATCH(Sheet1!H849,Sheet4!$F:$F,0))+INDEX(Sheet4!$G:$G,MATCH(Sheet1!I849,Sheet4!$F:$F,0))+INDEX(Sheet4!$G:$G,MATCH(Sheet1!J849,Sheet4!$F:$F,0)),"")</f>
        <v/>
      </c>
      <c r="AF849">
        <f si="213" t="shared"/>
        <v>0</v>
      </c>
      <c r="AH849">
        <v>826</v>
      </c>
      <c r="AI849" t="str">
        <f si="212" t="shared"/>
        <v>Jerryd BaylessLandry ShametDevin BookerJimmy ButlerKelly OubreMikal BridgesJosh JacksonPaul MillsapKarl-Anthony Towns</v>
      </c>
      <c r="AJ849">
        <f si="214" t="shared"/>
        <v>0</v>
      </c>
      <c r="AK849">
        <f si="215" t="shared"/>
        <v>0</v>
      </c>
      <c r="AL849">
        <f si="216" t="shared"/>
        <v>0</v>
      </c>
      <c r="AM849">
        <f si="217" t="shared"/>
        <v>0</v>
      </c>
      <c r="AN849">
        <f si="218" t="shared"/>
        <v>0</v>
      </c>
      <c r="AO849">
        <f si="219" t="shared"/>
        <v>0</v>
      </c>
      <c r="AP849">
        <f si="220" t="shared"/>
        <v>0</v>
      </c>
      <c r="AQ849">
        <f si="221" t="shared"/>
        <v>0</v>
      </c>
      <c r="AR849">
        <f si="222" t="shared"/>
        <v>0</v>
      </c>
      <c r="AS849">
        <f si="223" t="shared"/>
        <v>0</v>
      </c>
      <c r="AU849" t="str">
        <f>IFERROR(VLOOKUP(C849,Results!$A$2:$B$240,2,FALSE)+VLOOKUP(D849,Results!$A$2:$B$240,2,FALSE)+VLOOKUP(E849,Results!$A$2:$B$240,2,FALSE)+VLOOKUP(F849,Results!$A$2:$B$240,2,FALSE)+VLOOKUP(G849,Results!$A$2:$B$240,2,FALSE)+VLOOKUP(H849,Results!$A$2:$B$240,2,FALSE)+VLOOKUP(I849,Results!$A$2:$B$240,2,FALSE)+VLOOKUP(J849,Results!$A$2:$B$240,2,FALSE)+VLOOKUP(B849,Results!$A$2:$B$240,2,FALSE)-MIN(VLOOKUP(C849,Results!$A$2:$B$240,2,FALSE),VLOOKUP(D849,Results!$A$2:$B$240,2,FALSE),VLOOKUP(E849,Results!$A$2:$B$240,2,FALSE),VLOOKUP(F849,Results!$A$2:$B$240,2,FALSE),VLOOKUP(G849,Results!$A$2:$B$240,2,FALSE),VLOOKUP(H849,Results!$A$2:$B$240,2,FALSE),VLOOKUP(I849,Results!$A$2:$B$240,2,FALSE),VLOOKUP(J849,Results!$A$2:$B$240,2,FALSE),VLOOKUP(B849,Results!$A$2:$B$240,2,FALSE)),"")</f>
        <v/>
      </c>
    </row>
    <row r="850" spans="2:47" x14ac:dyDescent="0.3">
      <c r="B850" t="s">
        <v>166</v>
      </c>
      <c r="C850" t="s">
        <v>108</v>
      </c>
      <c r="D850" t="s">
        <v>172</v>
      </c>
      <c r="E850" t="s">
        <v>173</v>
      </c>
      <c r="F850" t="s">
        <v>150</v>
      </c>
      <c r="G850" t="s">
        <v>100</v>
      </c>
      <c r="H850" t="s">
        <v>152</v>
      </c>
      <c r="I850" t="s">
        <v>155</v>
      </c>
      <c r="J850" t="s">
        <v>187</v>
      </c>
      <c r="K850" t="n">
        <v>12.0</v>
      </c>
      <c r="L850" s="30">
        <f si="210" t="shared"/>
        <v>0</v>
      </c>
      <c r="M850" s="6"/>
      <c r="N850" s="35" t="str">
        <f si="211" t="shared"/>
        <v/>
      </c>
      <c r="O850" s="59">
        <f>(IF(ISNUMBER(MATCH(B850,Sheet4!$K$92:$K$101,0)),1,0)+IF(ISNUMBER(MATCH(C850,Sheet4!$K$92:$K$101,0)),1,0)+IF(ISNUMBER(MATCH(D850,Sheet4!$K$92:$K$101,0)),1,0)+IF(ISNUMBER(MATCH(E850,Sheet4!$K$92:$K$101,0)),1,0)+IF(ISNUMBER(MATCH(F850,Sheet4!$K$92:$K$101,0)),1,0)+IF(ISNUMBER(MATCH(G850,Sheet4!$K$92:$K$101,0)),1,0)+IF(ISNUMBER(MATCH(H850,Sheet4!$K$92:$K$101,0)),1,0)+IF(ISNUMBER(MATCH(I850,Sheet4!$K$92:$K$101,0)),1,0)+IF(ISNUMBER(MATCH(J850,Sheet4!$K$92:$K$101,0)),1,0))
-
(IF(ISNUMBER(MATCH(B850,Sheet4!$F$2:$F$11,0)),1,0)+IF(ISNUMBER(MATCH(C850,Sheet4!$F$2:$F$11,0)),1,0)+IF(ISNUMBER(MATCH(D850,Sheet4!$F$2:$F$11,0)),1,0)+IF(ISNUMBER(MATCH(E850,Sheet4!$F$2:$F$11,0)),1,0)+IF(ISNUMBER(MATCH(F850,Sheet4!$F$2:$F$11,0)),1,0)+IF(ISNUMBER(MATCH(G850,Sheet4!$F$2:$F$11,0)),1,0)+IF(ISNUMBER(MATCH(H850,Sheet4!$F$2:$F$11,0)),1,0)+IF(ISNUMBER(MATCH(I850,Sheet4!$F$2:$F$11,0)),1,0)+IF(ISNUMBER(MATCH(J850,Sheet4!$F$2:$F$11,0)),1,0))</f>
        <v>0</v>
      </c>
      <c r="P850" s="40" t="str">
        <f>IFERROR(INDEX(Sheet4!$G:$G,MATCH(Sheet1!B850,Sheet4!$F:$F,0))+INDEX(Sheet4!$G:$G,MATCH(Sheet1!C850,Sheet4!$F:$F,0))+INDEX(Sheet4!$G:$G,MATCH(Sheet1!D850,Sheet4!$F:$F,0))+INDEX(Sheet4!$G:$G,MATCH(Sheet1!E850,Sheet4!$F:$F,0))+INDEX(Sheet4!$G:$G,MATCH(Sheet1!F850,Sheet4!$F:$F,0))+INDEX(Sheet4!$G:$G,MATCH(Sheet1!G850,Sheet4!$F:$F,0))+INDEX(Sheet4!$G:$G,MATCH(Sheet1!H850,Sheet4!$F:$F,0))+INDEX(Sheet4!$G:$G,MATCH(Sheet1!I850,Sheet4!$F:$F,0))+INDEX(Sheet4!$G:$G,MATCH(Sheet1!J850,Sheet4!$F:$F,0)),"")</f>
        <v/>
      </c>
      <c r="AF850">
        <f si="213" t="shared"/>
        <v>0</v>
      </c>
      <c r="AH850">
        <v>827</v>
      </c>
      <c r="AI850" t="str">
        <f si="212" t="shared"/>
        <v>Ben SimmonsIsaiah CanaanDevin BookerBuddy HieldKelly OubreLuol DengJosh JacksonPaul MillsapKarl-Anthony Towns</v>
      </c>
      <c r="AJ850">
        <f si="214" t="shared"/>
        <v>0</v>
      </c>
      <c r="AK850">
        <f si="215" t="shared"/>
        <v>0</v>
      </c>
      <c r="AL850">
        <f si="216" t="shared"/>
        <v>0</v>
      </c>
      <c r="AM850">
        <f si="217" t="shared"/>
        <v>0</v>
      </c>
      <c r="AN850">
        <f si="218" t="shared"/>
        <v>0</v>
      </c>
      <c r="AO850">
        <f si="219" t="shared"/>
        <v>0</v>
      </c>
      <c r="AP850">
        <f si="220" t="shared"/>
        <v>0</v>
      </c>
      <c r="AQ850">
        <f si="221" t="shared"/>
        <v>0</v>
      </c>
      <c r="AR850">
        <f si="222" t="shared"/>
        <v>0</v>
      </c>
      <c r="AS850">
        <f si="223" t="shared"/>
        <v>0</v>
      </c>
      <c r="AU850" t="str">
        <f>IFERROR(VLOOKUP(C850,Results!$A$2:$B$240,2,FALSE)+VLOOKUP(D850,Results!$A$2:$B$240,2,FALSE)+VLOOKUP(E850,Results!$A$2:$B$240,2,FALSE)+VLOOKUP(F850,Results!$A$2:$B$240,2,FALSE)+VLOOKUP(G850,Results!$A$2:$B$240,2,FALSE)+VLOOKUP(H850,Results!$A$2:$B$240,2,FALSE)+VLOOKUP(I850,Results!$A$2:$B$240,2,FALSE)+VLOOKUP(J850,Results!$A$2:$B$240,2,FALSE)+VLOOKUP(B850,Results!$A$2:$B$240,2,FALSE)-MIN(VLOOKUP(C850,Results!$A$2:$B$240,2,FALSE),VLOOKUP(D850,Results!$A$2:$B$240,2,FALSE),VLOOKUP(E850,Results!$A$2:$B$240,2,FALSE),VLOOKUP(F850,Results!$A$2:$B$240,2,FALSE),VLOOKUP(G850,Results!$A$2:$B$240,2,FALSE),VLOOKUP(H850,Results!$A$2:$B$240,2,FALSE),VLOOKUP(I850,Results!$A$2:$B$240,2,FALSE),VLOOKUP(J850,Results!$A$2:$B$240,2,FALSE),VLOOKUP(B850,Results!$A$2:$B$240,2,FALSE)),"")</f>
        <v/>
      </c>
    </row>
    <row customHeight="1" ht="18.75" r="851" spans="2:47" x14ac:dyDescent="0.3">
      <c r="B851" t="s">
        <v>166</v>
      </c>
      <c r="C851" t="s">
        <v>116</v>
      </c>
      <c r="D851" t="s">
        <v>172</v>
      </c>
      <c r="E851" t="s">
        <v>146</v>
      </c>
      <c r="F851" t="s">
        <v>96</v>
      </c>
      <c r="G851" t="s">
        <v>100</v>
      </c>
      <c r="H851" t="s">
        <v>181</v>
      </c>
      <c r="I851" t="s">
        <v>152</v>
      </c>
      <c r="J851" t="s">
        <v>188</v>
      </c>
      <c r="K851" t="n">
        <v>12.0</v>
      </c>
      <c r="L851" s="30">
        <f si="210" t="shared"/>
        <v>0</v>
      </c>
      <c r="M851" s="6"/>
      <c r="N851" s="35" t="str">
        <f si="211" t="shared"/>
        <v/>
      </c>
      <c r="O851" s="59">
        <f>(IF(ISNUMBER(MATCH(B851,Sheet4!$K$92:$K$101,0)),1,0)+IF(ISNUMBER(MATCH(C851,Sheet4!$K$92:$K$101,0)),1,0)+IF(ISNUMBER(MATCH(D851,Sheet4!$K$92:$K$101,0)),1,0)+IF(ISNUMBER(MATCH(E851,Sheet4!$K$92:$K$101,0)),1,0)+IF(ISNUMBER(MATCH(F851,Sheet4!$K$92:$K$101,0)),1,0)+IF(ISNUMBER(MATCH(G851,Sheet4!$K$92:$K$101,0)),1,0)+IF(ISNUMBER(MATCH(H851,Sheet4!$K$92:$K$101,0)),1,0)+IF(ISNUMBER(MATCH(I851,Sheet4!$K$92:$K$101,0)),1,0)+IF(ISNUMBER(MATCH(J851,Sheet4!$K$92:$K$101,0)),1,0))
-
(IF(ISNUMBER(MATCH(B851,Sheet4!$F$2:$F$11,0)),1,0)+IF(ISNUMBER(MATCH(C851,Sheet4!$F$2:$F$11,0)),1,0)+IF(ISNUMBER(MATCH(D851,Sheet4!$F$2:$F$11,0)),1,0)+IF(ISNUMBER(MATCH(E851,Sheet4!$F$2:$F$11,0)),1,0)+IF(ISNUMBER(MATCH(F851,Sheet4!$F$2:$F$11,0)),1,0)+IF(ISNUMBER(MATCH(G851,Sheet4!$F$2:$F$11,0)),1,0)+IF(ISNUMBER(MATCH(H851,Sheet4!$F$2:$F$11,0)),1,0)+IF(ISNUMBER(MATCH(I851,Sheet4!$F$2:$F$11,0)),1,0)+IF(ISNUMBER(MATCH(J851,Sheet4!$F$2:$F$11,0)),1,0))</f>
        <v>0</v>
      </c>
      <c r="P851" s="40" t="str">
        <f>IFERROR(INDEX(Sheet4!$G:$G,MATCH(Sheet1!B851,Sheet4!$F:$F,0))+INDEX(Sheet4!$G:$G,MATCH(Sheet1!C851,Sheet4!$F:$F,0))+INDEX(Sheet4!$G:$G,MATCH(Sheet1!D851,Sheet4!$F:$F,0))+INDEX(Sheet4!$G:$G,MATCH(Sheet1!E851,Sheet4!$F:$F,0))+INDEX(Sheet4!$G:$G,MATCH(Sheet1!F851,Sheet4!$F:$F,0))+INDEX(Sheet4!$G:$G,MATCH(Sheet1!G851,Sheet4!$F:$F,0))+INDEX(Sheet4!$G:$G,MATCH(Sheet1!H851,Sheet4!$F:$F,0))+INDEX(Sheet4!$G:$G,MATCH(Sheet1!I851,Sheet4!$F:$F,0))+INDEX(Sheet4!$G:$G,MATCH(Sheet1!J851,Sheet4!$F:$F,0)),"")</f>
        <v/>
      </c>
      <c r="AF851">
        <f si="213" t="shared"/>
        <v>0</v>
      </c>
      <c r="AH851">
        <v>828</v>
      </c>
      <c r="AI851" t="str">
        <f si="212" t="shared"/>
        <v>Ben SimmonsLandry ShametAndrew WigginsMalik BeasleyWill BartonKelly OubreKenneth FariedPaul MillsapRudy Gobert</v>
      </c>
      <c r="AJ851">
        <f si="214" t="shared"/>
        <v>0</v>
      </c>
      <c r="AK851">
        <f si="215" t="shared"/>
        <v>0</v>
      </c>
      <c r="AL851">
        <f si="216" t="shared"/>
        <v>0</v>
      </c>
      <c r="AM851">
        <f si="217" t="shared"/>
        <v>0</v>
      </c>
      <c r="AN851">
        <f si="218" t="shared"/>
        <v>0</v>
      </c>
      <c r="AO851">
        <f si="219" t="shared"/>
        <v>0</v>
      </c>
      <c r="AP851">
        <f si="220" t="shared"/>
        <v>0</v>
      </c>
      <c r="AQ851">
        <f si="221" t="shared"/>
        <v>0</v>
      </c>
      <c r="AR851">
        <f si="222" t="shared"/>
        <v>0</v>
      </c>
      <c r="AS851">
        <f si="223" t="shared"/>
        <v>0</v>
      </c>
      <c r="AU851" t="str">
        <f>IFERROR(VLOOKUP(C851,Results!$A$2:$B$240,2,FALSE)+VLOOKUP(D851,Results!$A$2:$B$240,2,FALSE)+VLOOKUP(E851,Results!$A$2:$B$240,2,FALSE)+VLOOKUP(F851,Results!$A$2:$B$240,2,FALSE)+VLOOKUP(G851,Results!$A$2:$B$240,2,FALSE)+VLOOKUP(H851,Results!$A$2:$B$240,2,FALSE)+VLOOKUP(I851,Results!$A$2:$B$240,2,FALSE)+VLOOKUP(J851,Results!$A$2:$B$240,2,FALSE)+VLOOKUP(B851,Results!$A$2:$B$240,2,FALSE)-MIN(VLOOKUP(C851,Results!$A$2:$B$240,2,FALSE),VLOOKUP(D851,Results!$A$2:$B$240,2,FALSE),VLOOKUP(E851,Results!$A$2:$B$240,2,FALSE),VLOOKUP(F851,Results!$A$2:$B$240,2,FALSE),VLOOKUP(G851,Results!$A$2:$B$240,2,FALSE),VLOOKUP(H851,Results!$A$2:$B$240,2,FALSE),VLOOKUP(I851,Results!$A$2:$B$240,2,FALSE),VLOOKUP(J851,Results!$A$2:$B$240,2,FALSE),VLOOKUP(B851,Results!$A$2:$B$240,2,FALSE)),"")</f>
        <v/>
      </c>
    </row>
    <row customHeight="1" ht="18.75" r="852" spans="2:47" x14ac:dyDescent="0.3">
      <c r="B852" t="s">
        <v>166</v>
      </c>
      <c r="C852" t="s">
        <v>87</v>
      </c>
      <c r="D852" t="s">
        <v>172</v>
      </c>
      <c r="E852" t="s">
        <v>146</v>
      </c>
      <c r="F852" t="s">
        <v>177</v>
      </c>
      <c r="G852" t="s">
        <v>114</v>
      </c>
      <c r="H852" t="s">
        <v>152</v>
      </c>
      <c r="I852" t="s">
        <v>103</v>
      </c>
      <c r="J852" t="s">
        <v>98</v>
      </c>
      <c r="K852" t="n">
        <v>12.0</v>
      </c>
      <c r="L852" s="30">
        <f si="210" t="shared"/>
        <v>0</v>
      </c>
      <c r="M852" s="6"/>
      <c r="N852" s="35" t="str">
        <f si="211" t="shared"/>
        <v/>
      </c>
      <c r="O852" s="59">
        <f>(IF(ISNUMBER(MATCH(B852,Sheet4!$K$92:$K$101,0)),1,0)+IF(ISNUMBER(MATCH(C852,Sheet4!$K$92:$K$101,0)),1,0)+IF(ISNUMBER(MATCH(D852,Sheet4!$K$92:$K$101,0)),1,0)+IF(ISNUMBER(MATCH(E852,Sheet4!$K$92:$K$101,0)),1,0)+IF(ISNUMBER(MATCH(F852,Sheet4!$K$92:$K$101,0)),1,0)+IF(ISNUMBER(MATCH(G852,Sheet4!$K$92:$K$101,0)),1,0)+IF(ISNUMBER(MATCH(H852,Sheet4!$K$92:$K$101,0)),1,0)+IF(ISNUMBER(MATCH(I852,Sheet4!$K$92:$K$101,0)),1,0)+IF(ISNUMBER(MATCH(J852,Sheet4!$K$92:$K$101,0)),1,0))
-
(IF(ISNUMBER(MATCH(B852,Sheet4!$F$2:$F$11,0)),1,0)+IF(ISNUMBER(MATCH(C852,Sheet4!$F$2:$F$11,0)),1,0)+IF(ISNUMBER(MATCH(D852,Sheet4!$F$2:$F$11,0)),1,0)+IF(ISNUMBER(MATCH(E852,Sheet4!$F$2:$F$11,0)),1,0)+IF(ISNUMBER(MATCH(F852,Sheet4!$F$2:$F$11,0)),1,0)+IF(ISNUMBER(MATCH(G852,Sheet4!$F$2:$F$11,0)),1,0)+IF(ISNUMBER(MATCH(H852,Sheet4!$F$2:$F$11,0)),1,0)+IF(ISNUMBER(MATCH(I852,Sheet4!$F$2:$F$11,0)),1,0)+IF(ISNUMBER(MATCH(J852,Sheet4!$F$2:$F$11,0)),1,0))</f>
        <v>0</v>
      </c>
      <c r="P852" s="40" t="str">
        <f>IFERROR(INDEX(Sheet4!$G:$G,MATCH(Sheet1!B852,Sheet4!$F:$F,0))+INDEX(Sheet4!$G:$G,MATCH(Sheet1!C852,Sheet4!$F:$F,0))+INDEX(Sheet4!$G:$G,MATCH(Sheet1!D852,Sheet4!$F:$F,0))+INDEX(Sheet4!$G:$G,MATCH(Sheet1!E852,Sheet4!$F:$F,0))+INDEX(Sheet4!$G:$G,MATCH(Sheet1!F852,Sheet4!$F:$F,0))+INDEX(Sheet4!$G:$G,MATCH(Sheet1!G852,Sheet4!$F:$F,0))+INDEX(Sheet4!$G:$G,MATCH(Sheet1!H852,Sheet4!$F:$F,0))+INDEX(Sheet4!$G:$G,MATCH(Sheet1!I852,Sheet4!$F:$F,0))+INDEX(Sheet4!$G:$G,MATCH(Sheet1!J852,Sheet4!$F:$F,0)),"")</f>
        <v/>
      </c>
      <c r="AF852">
        <f si="213" t="shared"/>
        <v>0</v>
      </c>
      <c r="AH852">
        <v>829</v>
      </c>
      <c r="AI852" t="str">
        <f si="212" t="shared"/>
        <v>De'Aaron FoxIsaiah CanaanDevin BookerJimmy ButlerWill BartonCorey BrewerJohn CollinsPaul MillsapRudy Gobert</v>
      </c>
      <c r="AJ852">
        <f si="214" t="shared"/>
        <v>0</v>
      </c>
      <c r="AK852">
        <f si="215" t="shared"/>
        <v>0</v>
      </c>
      <c r="AL852">
        <f si="216" t="shared"/>
        <v>0</v>
      </c>
      <c r="AM852">
        <f si="217" t="shared"/>
        <v>0</v>
      </c>
      <c r="AN852">
        <f si="218" t="shared"/>
        <v>0</v>
      </c>
      <c r="AO852">
        <f si="219" t="shared"/>
        <v>0</v>
      </c>
      <c r="AP852">
        <f si="220" t="shared"/>
        <v>0</v>
      </c>
      <c r="AQ852">
        <f si="221" t="shared"/>
        <v>0</v>
      </c>
      <c r="AR852">
        <f si="222" t="shared"/>
        <v>0</v>
      </c>
      <c r="AS852">
        <f si="223" t="shared"/>
        <v>0</v>
      </c>
      <c r="AU852" t="str">
        <f>IFERROR(VLOOKUP(C852,Results!$A$2:$B$240,2,FALSE)+VLOOKUP(D852,Results!$A$2:$B$240,2,FALSE)+VLOOKUP(E852,Results!$A$2:$B$240,2,FALSE)+VLOOKUP(F852,Results!$A$2:$B$240,2,FALSE)+VLOOKUP(G852,Results!$A$2:$B$240,2,FALSE)+VLOOKUP(H852,Results!$A$2:$B$240,2,FALSE)+VLOOKUP(I852,Results!$A$2:$B$240,2,FALSE)+VLOOKUP(J852,Results!$A$2:$B$240,2,FALSE)+VLOOKUP(B852,Results!$A$2:$B$240,2,FALSE)-MIN(VLOOKUP(C852,Results!$A$2:$B$240,2,FALSE),VLOOKUP(D852,Results!$A$2:$B$240,2,FALSE),VLOOKUP(E852,Results!$A$2:$B$240,2,FALSE),VLOOKUP(F852,Results!$A$2:$B$240,2,FALSE),VLOOKUP(G852,Results!$A$2:$B$240,2,FALSE),VLOOKUP(H852,Results!$A$2:$B$240,2,FALSE),VLOOKUP(I852,Results!$A$2:$B$240,2,FALSE),VLOOKUP(J852,Results!$A$2:$B$240,2,FALSE),VLOOKUP(B852,Results!$A$2:$B$240,2,FALSE)),"")</f>
        <v/>
      </c>
    </row>
    <row customHeight="1" ht="18.75" r="853" spans="2:47" x14ac:dyDescent="0.3">
      <c r="B853" t="s">
        <v>166</v>
      </c>
      <c r="C853" t="s">
        <v>171</v>
      </c>
      <c r="D853" t="s">
        <v>172</v>
      </c>
      <c r="E853" t="s">
        <v>146</v>
      </c>
      <c r="F853" t="s">
        <v>177</v>
      </c>
      <c r="G853" t="s">
        <v>90</v>
      </c>
      <c r="H853" t="s">
        <v>92</v>
      </c>
      <c r="I853" t="s">
        <v>183</v>
      </c>
      <c r="J853" t="s">
        <v>186</v>
      </c>
      <c r="K853" t="n">
        <v>12.0</v>
      </c>
      <c r="L853" s="30">
        <f si="210" t="shared"/>
        <v>0</v>
      </c>
      <c r="M853" s="6"/>
      <c r="N853" s="35" t="str">
        <f si="211" t="shared"/>
        <v/>
      </c>
      <c r="O853" s="59">
        <f>(IF(ISNUMBER(MATCH(B853,Sheet4!$K$92:$K$101,0)),1,0)+IF(ISNUMBER(MATCH(C853,Sheet4!$K$92:$K$101,0)),1,0)+IF(ISNUMBER(MATCH(D853,Sheet4!$K$92:$K$101,0)),1,0)+IF(ISNUMBER(MATCH(E853,Sheet4!$K$92:$K$101,0)),1,0)+IF(ISNUMBER(MATCH(F853,Sheet4!$K$92:$K$101,0)),1,0)+IF(ISNUMBER(MATCH(G853,Sheet4!$K$92:$K$101,0)),1,0)+IF(ISNUMBER(MATCH(H853,Sheet4!$K$92:$K$101,0)),1,0)+IF(ISNUMBER(MATCH(I853,Sheet4!$K$92:$K$101,0)),1,0)+IF(ISNUMBER(MATCH(J853,Sheet4!$K$92:$K$101,0)),1,0))
-
(IF(ISNUMBER(MATCH(B853,Sheet4!$F$2:$F$11,0)),1,0)+IF(ISNUMBER(MATCH(C853,Sheet4!$F$2:$F$11,0)),1,0)+IF(ISNUMBER(MATCH(D853,Sheet4!$F$2:$F$11,0)),1,0)+IF(ISNUMBER(MATCH(E853,Sheet4!$F$2:$F$11,0)),1,0)+IF(ISNUMBER(MATCH(F853,Sheet4!$F$2:$F$11,0)),1,0)+IF(ISNUMBER(MATCH(G853,Sheet4!$F$2:$F$11,0)),1,0)+IF(ISNUMBER(MATCH(H853,Sheet4!$F$2:$F$11,0)),1,0)+IF(ISNUMBER(MATCH(I853,Sheet4!$F$2:$F$11,0)),1,0)+IF(ISNUMBER(MATCH(J853,Sheet4!$F$2:$F$11,0)),1,0))</f>
        <v>0</v>
      </c>
      <c r="P853" s="40" t="str">
        <f>IFERROR(INDEX(Sheet4!$G:$G,MATCH(Sheet1!B853,Sheet4!$F:$F,0))+INDEX(Sheet4!$G:$G,MATCH(Sheet1!C853,Sheet4!$F:$F,0))+INDEX(Sheet4!$G:$G,MATCH(Sheet1!D853,Sheet4!$F:$F,0))+INDEX(Sheet4!$G:$G,MATCH(Sheet1!E853,Sheet4!$F:$F,0))+INDEX(Sheet4!$G:$G,MATCH(Sheet1!F853,Sheet4!$F:$F,0))+INDEX(Sheet4!$G:$G,MATCH(Sheet1!G853,Sheet4!$F:$F,0))+INDEX(Sheet4!$G:$G,MATCH(Sheet1!H853,Sheet4!$F:$F,0))+INDEX(Sheet4!$G:$G,MATCH(Sheet1!I853,Sheet4!$F:$F,0))+INDEX(Sheet4!$G:$G,MATCH(Sheet1!J853,Sheet4!$F:$F,0)),"")</f>
        <v/>
      </c>
      <c r="AF853">
        <f si="213" t="shared"/>
        <v>0</v>
      </c>
      <c r="AH853">
        <v>830</v>
      </c>
      <c r="AI853" t="str">
        <f si="212" t="shared"/>
        <v>Ben SimmonsLandry ShametDevin BookerJimmy ButlerWill BartonGerald GreenJohn CollinsPaul MillsapDeandre Ayton</v>
      </c>
      <c r="AJ853">
        <f si="214" t="shared"/>
        <v>0</v>
      </c>
      <c r="AK853">
        <f si="215" t="shared"/>
        <v>0</v>
      </c>
      <c r="AL853">
        <f si="216" t="shared"/>
        <v>0</v>
      </c>
      <c r="AM853">
        <f si="217" t="shared"/>
        <v>0</v>
      </c>
      <c r="AN853">
        <f si="218" t="shared"/>
        <v>0</v>
      </c>
      <c r="AO853">
        <f si="219" t="shared"/>
        <v>0</v>
      </c>
      <c r="AP853">
        <f si="220" t="shared"/>
        <v>0</v>
      </c>
      <c r="AQ853">
        <f si="221" t="shared"/>
        <v>0</v>
      </c>
      <c r="AR853">
        <f si="222" t="shared"/>
        <v>0</v>
      </c>
      <c r="AS853">
        <f si="223" t="shared"/>
        <v>0</v>
      </c>
      <c r="AU853" t="str">
        <f>IFERROR(VLOOKUP(C853,Results!$A$2:$B$240,2,FALSE)+VLOOKUP(D853,Results!$A$2:$B$240,2,FALSE)+VLOOKUP(E853,Results!$A$2:$B$240,2,FALSE)+VLOOKUP(F853,Results!$A$2:$B$240,2,FALSE)+VLOOKUP(G853,Results!$A$2:$B$240,2,FALSE)+VLOOKUP(H853,Results!$A$2:$B$240,2,FALSE)+VLOOKUP(I853,Results!$A$2:$B$240,2,FALSE)+VLOOKUP(J853,Results!$A$2:$B$240,2,FALSE)+VLOOKUP(B853,Results!$A$2:$B$240,2,FALSE)-MIN(VLOOKUP(C853,Results!$A$2:$B$240,2,FALSE),VLOOKUP(D853,Results!$A$2:$B$240,2,FALSE),VLOOKUP(E853,Results!$A$2:$B$240,2,FALSE),VLOOKUP(F853,Results!$A$2:$B$240,2,FALSE),VLOOKUP(G853,Results!$A$2:$B$240,2,FALSE),VLOOKUP(H853,Results!$A$2:$B$240,2,FALSE),VLOOKUP(I853,Results!$A$2:$B$240,2,FALSE),VLOOKUP(J853,Results!$A$2:$B$240,2,FALSE),VLOOKUP(B853,Results!$A$2:$B$240,2,FALSE)),"")</f>
        <v/>
      </c>
    </row>
    <row customHeight="1" ht="18.75" r="854" spans="2:47" x14ac:dyDescent="0.3">
      <c r="B854" t="s">
        <v>166</v>
      </c>
      <c r="C854" t="s">
        <v>170</v>
      </c>
      <c r="D854" t="s">
        <v>172</v>
      </c>
      <c r="E854" t="s">
        <v>89</v>
      </c>
      <c r="F854" t="s">
        <v>90</v>
      </c>
      <c r="G854" t="s">
        <v>179</v>
      </c>
      <c r="H854" t="s">
        <v>181</v>
      </c>
      <c r="I854" t="s">
        <v>152</v>
      </c>
      <c r="J854" t="s">
        <v>188</v>
      </c>
      <c r="K854" t="n">
        <v>12.0</v>
      </c>
      <c r="L854" s="30">
        <f si="210" t="shared"/>
        <v>0</v>
      </c>
      <c r="M854" s="6"/>
      <c r="N854" s="35" t="str">
        <f si="211" t="shared"/>
        <v/>
      </c>
      <c r="O854" s="59">
        <f>(IF(ISNUMBER(MATCH(B854,Sheet4!$K$92:$K$101,0)),1,0)+IF(ISNUMBER(MATCH(C854,Sheet4!$K$92:$K$101,0)),1,0)+IF(ISNUMBER(MATCH(D854,Sheet4!$K$92:$K$101,0)),1,0)+IF(ISNUMBER(MATCH(E854,Sheet4!$K$92:$K$101,0)),1,0)+IF(ISNUMBER(MATCH(F854,Sheet4!$K$92:$K$101,0)),1,0)+IF(ISNUMBER(MATCH(G854,Sheet4!$K$92:$K$101,0)),1,0)+IF(ISNUMBER(MATCH(H854,Sheet4!$K$92:$K$101,0)),1,0)+IF(ISNUMBER(MATCH(I854,Sheet4!$K$92:$K$101,0)),1,0)+IF(ISNUMBER(MATCH(J854,Sheet4!$K$92:$K$101,0)),1,0))
-
(IF(ISNUMBER(MATCH(B854,Sheet4!$F$2:$F$11,0)),1,0)+IF(ISNUMBER(MATCH(C854,Sheet4!$F$2:$F$11,0)),1,0)+IF(ISNUMBER(MATCH(D854,Sheet4!$F$2:$F$11,0)),1,0)+IF(ISNUMBER(MATCH(E854,Sheet4!$F$2:$F$11,0)),1,0)+IF(ISNUMBER(MATCH(F854,Sheet4!$F$2:$F$11,0)),1,0)+IF(ISNUMBER(MATCH(G854,Sheet4!$F$2:$F$11,0)),1,0)+IF(ISNUMBER(MATCH(H854,Sheet4!$F$2:$F$11,0)),1,0)+IF(ISNUMBER(MATCH(I854,Sheet4!$F$2:$F$11,0)),1,0)+IF(ISNUMBER(MATCH(J854,Sheet4!$F$2:$F$11,0)),1,0))</f>
        <v>0</v>
      </c>
      <c r="P854" s="40" t="str">
        <f>IFERROR(INDEX(Sheet4!$G:$G,MATCH(Sheet1!B854,Sheet4!$F:$F,0))+INDEX(Sheet4!$G:$G,MATCH(Sheet1!C854,Sheet4!$F:$F,0))+INDEX(Sheet4!$G:$G,MATCH(Sheet1!D854,Sheet4!$F:$F,0))+INDEX(Sheet4!$G:$G,MATCH(Sheet1!E854,Sheet4!$F:$F,0))+INDEX(Sheet4!$G:$G,MATCH(Sheet1!F854,Sheet4!$F:$F,0))+INDEX(Sheet4!$G:$G,MATCH(Sheet1!G854,Sheet4!$F:$F,0))+INDEX(Sheet4!$G:$G,MATCH(Sheet1!H854,Sheet4!$F:$F,0))+INDEX(Sheet4!$G:$G,MATCH(Sheet1!I854,Sheet4!$F:$F,0))+INDEX(Sheet4!$G:$G,MATCH(Sheet1!J854,Sheet4!$F:$F,0)),"")</f>
        <v/>
      </c>
      <c r="AF854">
        <f si="213" t="shared"/>
        <v>0</v>
      </c>
      <c r="AH854">
        <v>831</v>
      </c>
      <c r="AI854" t="str">
        <f si="212" t="shared"/>
        <v>Ben SimmonsIsaiah CanaanBuddy HieldMonte MorrisKelly OubreMikal BridgesKenneth FariedJohn CollinsRudy Gobert</v>
      </c>
      <c r="AJ854">
        <f si="214" t="shared"/>
        <v>0</v>
      </c>
      <c r="AK854">
        <f si="215" t="shared"/>
        <v>0</v>
      </c>
      <c r="AL854">
        <f si="216" t="shared"/>
        <v>0</v>
      </c>
      <c r="AM854">
        <f si="217" t="shared"/>
        <v>0</v>
      </c>
      <c r="AN854">
        <f si="218" t="shared"/>
        <v>0</v>
      </c>
      <c r="AO854">
        <f si="219" t="shared"/>
        <v>0</v>
      </c>
      <c r="AP854">
        <f si="220" t="shared"/>
        <v>0</v>
      </c>
      <c r="AQ854">
        <f si="221" t="shared"/>
        <v>0</v>
      </c>
      <c r="AR854">
        <f si="222" t="shared"/>
        <v>0</v>
      </c>
      <c r="AS854">
        <f si="223" t="shared"/>
        <v>0</v>
      </c>
      <c r="AU854" t="str">
        <f>IFERROR(VLOOKUP(C854,Results!$A$2:$B$240,2,FALSE)+VLOOKUP(D854,Results!$A$2:$B$240,2,FALSE)+VLOOKUP(E854,Results!$A$2:$B$240,2,FALSE)+VLOOKUP(F854,Results!$A$2:$B$240,2,FALSE)+VLOOKUP(G854,Results!$A$2:$B$240,2,FALSE)+VLOOKUP(H854,Results!$A$2:$B$240,2,FALSE)+VLOOKUP(I854,Results!$A$2:$B$240,2,FALSE)+VLOOKUP(J854,Results!$A$2:$B$240,2,FALSE)+VLOOKUP(B854,Results!$A$2:$B$240,2,FALSE)-MIN(VLOOKUP(C854,Results!$A$2:$B$240,2,FALSE),VLOOKUP(D854,Results!$A$2:$B$240,2,FALSE),VLOOKUP(E854,Results!$A$2:$B$240,2,FALSE),VLOOKUP(F854,Results!$A$2:$B$240,2,FALSE),VLOOKUP(G854,Results!$A$2:$B$240,2,FALSE),VLOOKUP(H854,Results!$A$2:$B$240,2,FALSE),VLOOKUP(I854,Results!$A$2:$B$240,2,FALSE),VLOOKUP(J854,Results!$A$2:$B$240,2,FALSE),VLOOKUP(B854,Results!$A$2:$B$240,2,FALSE)),"")</f>
        <v/>
      </c>
    </row>
    <row customHeight="1" ht="18.75" r="855" spans="2:47" x14ac:dyDescent="0.3">
      <c r="B855" t="s">
        <v>166</v>
      </c>
      <c r="C855" t="s">
        <v>116</v>
      </c>
      <c r="D855" t="s">
        <v>145</v>
      </c>
      <c r="E855" t="s">
        <v>146</v>
      </c>
      <c r="F855" t="s">
        <v>105</v>
      </c>
      <c r="G855" t="s">
        <v>179</v>
      </c>
      <c r="H855" t="s">
        <v>181</v>
      </c>
      <c r="I855" t="s">
        <v>152</v>
      </c>
      <c r="J855" t="s">
        <v>98</v>
      </c>
      <c r="K855" t="n">
        <v>12.0</v>
      </c>
      <c r="L855" s="30">
        <f si="210" t="shared"/>
        <v>0</v>
      </c>
      <c r="M855" s="6"/>
      <c r="N855" s="35" t="str">
        <f si="211" t="shared"/>
        <v/>
      </c>
      <c r="O855" s="59">
        <f>(IF(ISNUMBER(MATCH(B855,Sheet4!$K$92:$K$101,0)),1,0)+IF(ISNUMBER(MATCH(C855,Sheet4!$K$92:$K$101,0)),1,0)+IF(ISNUMBER(MATCH(D855,Sheet4!$K$92:$K$101,0)),1,0)+IF(ISNUMBER(MATCH(E855,Sheet4!$K$92:$K$101,0)),1,0)+IF(ISNUMBER(MATCH(F855,Sheet4!$K$92:$K$101,0)),1,0)+IF(ISNUMBER(MATCH(G855,Sheet4!$K$92:$K$101,0)),1,0)+IF(ISNUMBER(MATCH(H855,Sheet4!$K$92:$K$101,0)),1,0)+IF(ISNUMBER(MATCH(I855,Sheet4!$K$92:$K$101,0)),1,0)+IF(ISNUMBER(MATCH(J855,Sheet4!$K$92:$K$101,0)),1,0))
-
(IF(ISNUMBER(MATCH(B855,Sheet4!$F$2:$F$11,0)),1,0)+IF(ISNUMBER(MATCH(C855,Sheet4!$F$2:$F$11,0)),1,0)+IF(ISNUMBER(MATCH(D855,Sheet4!$F$2:$F$11,0)),1,0)+IF(ISNUMBER(MATCH(E855,Sheet4!$F$2:$F$11,0)),1,0)+IF(ISNUMBER(MATCH(F855,Sheet4!$F$2:$F$11,0)),1,0)+IF(ISNUMBER(MATCH(G855,Sheet4!$F$2:$F$11,0)),1,0)+IF(ISNUMBER(MATCH(H855,Sheet4!$F$2:$F$11,0)),1,0)+IF(ISNUMBER(MATCH(I855,Sheet4!$F$2:$F$11,0)),1,0)+IF(ISNUMBER(MATCH(J855,Sheet4!$F$2:$F$11,0)),1,0))</f>
        <v>0</v>
      </c>
      <c r="P855" s="40" t="str">
        <f>IFERROR(INDEX(Sheet4!$G:$G,MATCH(Sheet1!B855,Sheet4!$F:$F,0))+INDEX(Sheet4!$G:$G,MATCH(Sheet1!C855,Sheet4!$F:$F,0))+INDEX(Sheet4!$G:$G,MATCH(Sheet1!D855,Sheet4!$F:$F,0))+INDEX(Sheet4!$G:$G,MATCH(Sheet1!E855,Sheet4!$F:$F,0))+INDEX(Sheet4!$G:$G,MATCH(Sheet1!F855,Sheet4!$F:$F,0))+INDEX(Sheet4!$G:$G,MATCH(Sheet1!G855,Sheet4!$F:$F,0))+INDEX(Sheet4!$G:$G,MATCH(Sheet1!H855,Sheet4!$F:$F,0))+INDEX(Sheet4!$G:$G,MATCH(Sheet1!I855,Sheet4!$F:$F,0))+INDEX(Sheet4!$G:$G,MATCH(Sheet1!J855,Sheet4!$F:$F,0)),"")</f>
        <v/>
      </c>
      <c r="AF855">
        <f si="213" t="shared"/>
        <v>0</v>
      </c>
      <c r="AH855">
        <v>832</v>
      </c>
      <c r="AI855" t="str">
        <f si="212" t="shared"/>
        <v>Ben SimmonsLandry ShametAndrew WigginsMonte MorrisKelly OubreMikal BridgesMarvin BagleyJosh JacksonJoel Embiid</v>
      </c>
      <c r="AJ855">
        <f si="214" t="shared"/>
        <v>0</v>
      </c>
      <c r="AK855">
        <f si="215" t="shared"/>
        <v>0</v>
      </c>
      <c r="AL855">
        <f si="216" t="shared"/>
        <v>0</v>
      </c>
      <c r="AM855">
        <f si="217" t="shared"/>
        <v>0</v>
      </c>
      <c r="AN855">
        <f si="218" t="shared"/>
        <v>0</v>
      </c>
      <c r="AO855">
        <f si="219" t="shared"/>
        <v>0</v>
      </c>
      <c r="AP855">
        <f si="220" t="shared"/>
        <v>0</v>
      </c>
      <c r="AQ855">
        <f si="221" t="shared"/>
        <v>0</v>
      </c>
      <c r="AR855">
        <f si="222" t="shared"/>
        <v>0</v>
      </c>
      <c r="AS855">
        <f si="223" t="shared"/>
        <v>0</v>
      </c>
      <c r="AU855" t="str">
        <f>IFERROR(VLOOKUP(C855,Results!$A$2:$B$240,2,FALSE)+VLOOKUP(D855,Results!$A$2:$B$240,2,FALSE)+VLOOKUP(E855,Results!$A$2:$B$240,2,FALSE)+VLOOKUP(F855,Results!$A$2:$B$240,2,FALSE)+VLOOKUP(G855,Results!$A$2:$B$240,2,FALSE)+VLOOKUP(H855,Results!$A$2:$B$240,2,FALSE)+VLOOKUP(I855,Results!$A$2:$B$240,2,FALSE)+VLOOKUP(J855,Results!$A$2:$B$240,2,FALSE)+VLOOKUP(B855,Results!$A$2:$B$240,2,FALSE)-MIN(VLOOKUP(C855,Results!$A$2:$B$240,2,FALSE),VLOOKUP(D855,Results!$A$2:$B$240,2,FALSE),VLOOKUP(E855,Results!$A$2:$B$240,2,FALSE),VLOOKUP(F855,Results!$A$2:$B$240,2,FALSE),VLOOKUP(G855,Results!$A$2:$B$240,2,FALSE),VLOOKUP(H855,Results!$A$2:$B$240,2,FALSE),VLOOKUP(I855,Results!$A$2:$B$240,2,FALSE),VLOOKUP(J855,Results!$A$2:$B$240,2,FALSE),VLOOKUP(B855,Results!$A$2:$B$240,2,FALSE)),"")</f>
        <v/>
      </c>
    </row>
    <row customHeight="1" ht="18.75" r="856" spans="2:47" x14ac:dyDescent="0.3">
      <c r="B856" t="s">
        <v>166</v>
      </c>
      <c r="C856" t="s">
        <v>87</v>
      </c>
      <c r="D856" t="s">
        <v>173</v>
      </c>
      <c r="E856" t="s">
        <v>146</v>
      </c>
      <c r="F856" t="s">
        <v>90</v>
      </c>
      <c r="G856" t="s">
        <v>179</v>
      </c>
      <c r="H856" t="s">
        <v>181</v>
      </c>
      <c r="I856" t="s">
        <v>155</v>
      </c>
      <c r="J856" t="s">
        <v>156</v>
      </c>
      <c r="K856" t="n">
        <v>12.0</v>
      </c>
      <c r="L856" s="30">
        <f ref="L856:L919" si="224" t="shared">AS856</f>
        <v>0</v>
      </c>
      <c r="M856" s="6"/>
      <c r="N856" s="35" t="str">
        <f ref="N856:N919" si="225" t="shared">AU856</f>
        <v/>
      </c>
      <c r="O856" s="59">
        <f>(IF(ISNUMBER(MATCH(B856,Sheet4!$K$92:$K$101,0)),1,0)+IF(ISNUMBER(MATCH(C856,Sheet4!$K$92:$K$101,0)),1,0)+IF(ISNUMBER(MATCH(D856,Sheet4!$K$92:$K$101,0)),1,0)+IF(ISNUMBER(MATCH(E856,Sheet4!$K$92:$K$101,0)),1,0)+IF(ISNUMBER(MATCH(F856,Sheet4!$K$92:$K$101,0)),1,0)+IF(ISNUMBER(MATCH(G856,Sheet4!$K$92:$K$101,0)),1,0)+IF(ISNUMBER(MATCH(H856,Sheet4!$K$92:$K$101,0)),1,0)+IF(ISNUMBER(MATCH(I856,Sheet4!$K$92:$K$101,0)),1,0)+IF(ISNUMBER(MATCH(J856,Sheet4!$K$92:$K$101,0)),1,0))
-
(IF(ISNUMBER(MATCH(B856,Sheet4!$F$2:$F$11,0)),1,0)+IF(ISNUMBER(MATCH(C856,Sheet4!$F$2:$F$11,0)),1,0)+IF(ISNUMBER(MATCH(D856,Sheet4!$F$2:$F$11,0)),1,0)+IF(ISNUMBER(MATCH(E856,Sheet4!$F$2:$F$11,0)),1,0)+IF(ISNUMBER(MATCH(F856,Sheet4!$F$2:$F$11,0)),1,0)+IF(ISNUMBER(MATCH(G856,Sheet4!$F$2:$F$11,0)),1,0)+IF(ISNUMBER(MATCH(H856,Sheet4!$F$2:$F$11,0)),1,0)+IF(ISNUMBER(MATCH(I856,Sheet4!$F$2:$F$11,0)),1,0)+IF(ISNUMBER(MATCH(J856,Sheet4!$F$2:$F$11,0)),1,0))</f>
        <v>0</v>
      </c>
      <c r="P856" s="40" t="str">
        <f>IFERROR(INDEX(Sheet4!$G:$G,MATCH(Sheet1!B856,Sheet4!$F:$F,0))+INDEX(Sheet4!$G:$G,MATCH(Sheet1!C856,Sheet4!$F:$F,0))+INDEX(Sheet4!$G:$G,MATCH(Sheet1!D856,Sheet4!$F:$F,0))+INDEX(Sheet4!$G:$G,MATCH(Sheet1!E856,Sheet4!$F:$F,0))+INDEX(Sheet4!$G:$G,MATCH(Sheet1!F856,Sheet4!$F:$F,0))+INDEX(Sheet4!$G:$G,MATCH(Sheet1!G856,Sheet4!$F:$F,0))+INDEX(Sheet4!$G:$G,MATCH(Sheet1!H856,Sheet4!$F:$F,0))+INDEX(Sheet4!$G:$G,MATCH(Sheet1!I856,Sheet4!$F:$F,0))+INDEX(Sheet4!$G:$G,MATCH(Sheet1!J856,Sheet4!$F:$F,0)),"")</f>
        <v/>
      </c>
      <c r="AF856">
        <f si="213" t="shared"/>
        <v>0</v>
      </c>
      <c r="AH856">
        <v>833</v>
      </c>
      <c r="AI856" t="str">
        <f ref="AI856:AI919" si="226" t="shared">CONCATENATE(B856,C856,D856,E856,F856,G856,H856,I856,J856)</f>
        <v>Ricky RubioIsaiah CanaanJames HardenDevin BookerKelly OubreJae CrowderJosh JacksonPaul MillsapWillie Cauley-Stein</v>
      </c>
      <c r="AJ856">
        <f si="214" t="shared"/>
        <v>0</v>
      </c>
      <c r="AK856">
        <f si="215" t="shared"/>
        <v>0</v>
      </c>
      <c r="AL856">
        <f si="216" t="shared"/>
        <v>0</v>
      </c>
      <c r="AM856">
        <f si="217" t="shared"/>
        <v>0</v>
      </c>
      <c r="AN856">
        <f si="218" t="shared"/>
        <v>0</v>
      </c>
      <c r="AO856">
        <f si="219" t="shared"/>
        <v>0</v>
      </c>
      <c r="AP856">
        <f si="220" t="shared"/>
        <v>0</v>
      </c>
      <c r="AQ856">
        <f si="221" t="shared"/>
        <v>0</v>
      </c>
      <c r="AR856">
        <f si="222" t="shared"/>
        <v>0</v>
      </c>
      <c r="AS856">
        <f si="223" t="shared"/>
        <v>0</v>
      </c>
      <c r="AU856" t="str">
        <f>IFERROR(VLOOKUP(C856,Results!$A$2:$B$240,2,FALSE)+VLOOKUP(D856,Results!$A$2:$B$240,2,FALSE)+VLOOKUP(E856,Results!$A$2:$B$240,2,FALSE)+VLOOKUP(F856,Results!$A$2:$B$240,2,FALSE)+VLOOKUP(G856,Results!$A$2:$B$240,2,FALSE)+VLOOKUP(H856,Results!$A$2:$B$240,2,FALSE)+VLOOKUP(I856,Results!$A$2:$B$240,2,FALSE)+VLOOKUP(J856,Results!$A$2:$B$240,2,FALSE)+VLOOKUP(B856,Results!$A$2:$B$240,2,FALSE)-MIN(VLOOKUP(C856,Results!$A$2:$B$240,2,FALSE),VLOOKUP(D856,Results!$A$2:$B$240,2,FALSE),VLOOKUP(E856,Results!$A$2:$B$240,2,FALSE),VLOOKUP(F856,Results!$A$2:$B$240,2,FALSE),VLOOKUP(G856,Results!$A$2:$B$240,2,FALSE),VLOOKUP(H856,Results!$A$2:$B$240,2,FALSE),VLOOKUP(I856,Results!$A$2:$B$240,2,FALSE),VLOOKUP(J856,Results!$A$2:$B$240,2,FALSE),VLOOKUP(B856,Results!$A$2:$B$240,2,FALSE)),"")</f>
        <v/>
      </c>
    </row>
    <row r="857" spans="2:47" x14ac:dyDescent="0.3">
      <c r="B857" t="s">
        <v>166</v>
      </c>
      <c r="C857" t="s">
        <v>167</v>
      </c>
      <c r="D857" t="s">
        <v>173</v>
      </c>
      <c r="E857" t="s">
        <v>146</v>
      </c>
      <c r="F857" t="s">
        <v>177</v>
      </c>
      <c r="G857" t="s">
        <v>159</v>
      </c>
      <c r="H857" t="s">
        <v>153</v>
      </c>
      <c r="I857" t="s">
        <v>183</v>
      </c>
      <c r="J857" t="s">
        <v>98</v>
      </c>
      <c r="K857" t="n">
        <v>12.0</v>
      </c>
      <c r="L857" s="30">
        <f si="224" t="shared"/>
        <v>0</v>
      </c>
      <c r="M857" s="6"/>
      <c r="N857" s="35" t="str">
        <f si="225" t="shared"/>
        <v/>
      </c>
      <c r="O857" s="59">
        <f>(IF(ISNUMBER(MATCH(B857,Sheet4!$K$92:$K$101,0)),1,0)+IF(ISNUMBER(MATCH(C857,Sheet4!$K$92:$K$101,0)),1,0)+IF(ISNUMBER(MATCH(D857,Sheet4!$K$92:$K$101,0)),1,0)+IF(ISNUMBER(MATCH(E857,Sheet4!$K$92:$K$101,0)),1,0)+IF(ISNUMBER(MATCH(F857,Sheet4!$K$92:$K$101,0)),1,0)+IF(ISNUMBER(MATCH(G857,Sheet4!$K$92:$K$101,0)),1,0)+IF(ISNUMBER(MATCH(H857,Sheet4!$K$92:$K$101,0)),1,0)+IF(ISNUMBER(MATCH(I857,Sheet4!$K$92:$K$101,0)),1,0)+IF(ISNUMBER(MATCH(J857,Sheet4!$K$92:$K$101,0)),1,0))
-
(IF(ISNUMBER(MATCH(B857,Sheet4!$F$2:$F$11,0)),1,0)+IF(ISNUMBER(MATCH(C857,Sheet4!$F$2:$F$11,0)),1,0)+IF(ISNUMBER(MATCH(D857,Sheet4!$F$2:$F$11,0)),1,0)+IF(ISNUMBER(MATCH(E857,Sheet4!$F$2:$F$11,0)),1,0)+IF(ISNUMBER(MATCH(F857,Sheet4!$F$2:$F$11,0)),1,0)+IF(ISNUMBER(MATCH(G857,Sheet4!$F$2:$F$11,0)),1,0)+IF(ISNUMBER(MATCH(H857,Sheet4!$F$2:$F$11,0)),1,0)+IF(ISNUMBER(MATCH(I857,Sheet4!$F$2:$F$11,0)),1,0)+IF(ISNUMBER(MATCH(J857,Sheet4!$F$2:$F$11,0)),1,0))</f>
        <v>0</v>
      </c>
      <c r="P857" s="40" t="str">
        <f>IFERROR(INDEX(Sheet4!$G:$G,MATCH(Sheet1!B857,Sheet4!$F:$F,0))+INDEX(Sheet4!$G:$G,MATCH(Sheet1!C857,Sheet4!$F:$F,0))+INDEX(Sheet4!$G:$G,MATCH(Sheet1!D857,Sheet4!$F:$F,0))+INDEX(Sheet4!$G:$G,MATCH(Sheet1!E857,Sheet4!$F:$F,0))+INDEX(Sheet4!$G:$G,MATCH(Sheet1!F857,Sheet4!$F:$F,0))+INDEX(Sheet4!$G:$G,MATCH(Sheet1!G857,Sheet4!$F:$F,0))+INDEX(Sheet4!$G:$G,MATCH(Sheet1!H857,Sheet4!$F:$F,0))+INDEX(Sheet4!$G:$G,MATCH(Sheet1!I857,Sheet4!$F:$F,0))+INDEX(Sheet4!$G:$G,MATCH(Sheet1!J857,Sheet4!$F:$F,0)),"")</f>
        <v/>
      </c>
      <c r="AF857">
        <f ref="AF857:AF920" si="227" t="shared">IF(A857="✓",AF856+1,AF856)</f>
        <v>0</v>
      </c>
      <c r="AH857">
        <v>834</v>
      </c>
      <c r="AI857" t="str">
        <f si="226" t="shared"/>
        <v>Ben SimmonsLandry ShametJimmy ButlerTorrey CraigKelly OubreMikal BridgesKenneth FariedJosh JacksonRudy Gobert</v>
      </c>
      <c r="AJ857">
        <f ref="AJ857:AJ920" si="228" t="shared">IF(ISNUMBER(SEARCH(B857,VLOOKUP($AH$20,$AH$24:$AI$2023,2,FALSE))),1,0)</f>
        <v>0</v>
      </c>
      <c r="AK857">
        <f ref="AK857:AK920" si="229" t="shared">IF(ISNUMBER(SEARCH(C857,VLOOKUP($AH$20,$AH$24:$AI$2023,2,FALSE))),1,0)</f>
        <v>0</v>
      </c>
      <c r="AL857">
        <f ref="AL857:AL920" si="230" t="shared">IF(ISNUMBER(SEARCH(D857,VLOOKUP($AH$20,$AH$24:$AI$2023,2,FALSE))),1,0)</f>
        <v>0</v>
      </c>
      <c r="AM857">
        <f ref="AM857:AM920" si="231" t="shared">IF(ISNUMBER(SEARCH(E857,VLOOKUP($AH$20,$AH$24:$AI$2023,2,FALSE))),1,0)</f>
        <v>0</v>
      </c>
      <c r="AN857">
        <f ref="AN857:AN920" si="232" t="shared">IF(ISNUMBER(SEARCH(F857,VLOOKUP($AH$20,$AH$24:$AI$2023,2,FALSE))),1,0)</f>
        <v>0</v>
      </c>
      <c r="AO857">
        <f ref="AO857:AO920" si="233" t="shared">IF(ISNUMBER(SEARCH(G857,VLOOKUP($AH$20,$AH$24:$AI$2023,2,FALSE))),1,0)</f>
        <v>0</v>
      </c>
      <c r="AP857">
        <f ref="AP857:AP920" si="234" t="shared">IF(ISNUMBER(SEARCH(H857,VLOOKUP($AH$20,$AH$24:$AI$2023,2,FALSE))),1,0)</f>
        <v>0</v>
      </c>
      <c r="AQ857">
        <f ref="AQ857:AQ920" si="235" t="shared">IF(ISNUMBER(SEARCH(I857,VLOOKUP($AH$20,$AH$24:$AI$2023,2,FALSE))),1,0)</f>
        <v>0</v>
      </c>
      <c r="AR857">
        <f ref="AR857:AR920" si="236" t="shared">IF(ISNUMBER(SEARCH(J857,VLOOKUP($AH$20,$AH$24:$AI$2023,2,FALSE))),1,0)</f>
        <v>0</v>
      </c>
      <c r="AS857">
        <f ref="AS857:AS920" si="237" t="shared">SUM(AJ857:AR857)</f>
        <v>0</v>
      </c>
      <c r="AU857" t="str">
        <f>IFERROR(VLOOKUP(C857,Results!$A$2:$B$240,2,FALSE)+VLOOKUP(D857,Results!$A$2:$B$240,2,FALSE)+VLOOKUP(E857,Results!$A$2:$B$240,2,FALSE)+VLOOKUP(F857,Results!$A$2:$B$240,2,FALSE)+VLOOKUP(G857,Results!$A$2:$B$240,2,FALSE)+VLOOKUP(H857,Results!$A$2:$B$240,2,FALSE)+VLOOKUP(I857,Results!$A$2:$B$240,2,FALSE)+VLOOKUP(J857,Results!$A$2:$B$240,2,FALSE)+VLOOKUP(B857,Results!$A$2:$B$240,2,FALSE)-MIN(VLOOKUP(C857,Results!$A$2:$B$240,2,FALSE),VLOOKUP(D857,Results!$A$2:$B$240,2,FALSE),VLOOKUP(E857,Results!$A$2:$B$240,2,FALSE),VLOOKUP(F857,Results!$A$2:$B$240,2,FALSE),VLOOKUP(G857,Results!$A$2:$B$240,2,FALSE),VLOOKUP(H857,Results!$A$2:$B$240,2,FALSE),VLOOKUP(I857,Results!$A$2:$B$240,2,FALSE),VLOOKUP(J857,Results!$A$2:$B$240,2,FALSE),VLOOKUP(B857,Results!$A$2:$B$240,2,FALSE)),"")</f>
        <v/>
      </c>
    </row>
    <row customHeight="1" ht="18.75" r="858" spans="2:47" x14ac:dyDescent="0.3">
      <c r="B858" t="s">
        <v>166</v>
      </c>
      <c r="C858" t="s">
        <v>171</v>
      </c>
      <c r="D858" t="s">
        <v>172</v>
      </c>
      <c r="E858" t="s">
        <v>146</v>
      </c>
      <c r="F858" t="s">
        <v>150</v>
      </c>
      <c r="G858" t="s">
        <v>177</v>
      </c>
      <c r="H858" t="s">
        <v>92</v>
      </c>
      <c r="I858" t="s">
        <v>183</v>
      </c>
      <c r="J858" t="s">
        <v>98</v>
      </c>
      <c r="K858" t="n">
        <v>12.0</v>
      </c>
      <c r="L858" s="30">
        <f si="224" t="shared"/>
        <v>0</v>
      </c>
      <c r="M858" s="6"/>
      <c r="N858" s="35" t="str">
        <f si="225" t="shared"/>
        <v/>
      </c>
      <c r="O858" s="59">
        <f>(IF(ISNUMBER(MATCH(B858,Sheet4!$K$92:$K$101,0)),1,0)+IF(ISNUMBER(MATCH(C858,Sheet4!$K$92:$K$101,0)),1,0)+IF(ISNUMBER(MATCH(D858,Sheet4!$K$92:$K$101,0)),1,0)+IF(ISNUMBER(MATCH(E858,Sheet4!$K$92:$K$101,0)),1,0)+IF(ISNUMBER(MATCH(F858,Sheet4!$K$92:$K$101,0)),1,0)+IF(ISNUMBER(MATCH(G858,Sheet4!$K$92:$K$101,0)),1,0)+IF(ISNUMBER(MATCH(H858,Sheet4!$K$92:$K$101,0)),1,0)+IF(ISNUMBER(MATCH(I858,Sheet4!$K$92:$K$101,0)),1,0)+IF(ISNUMBER(MATCH(J858,Sheet4!$K$92:$K$101,0)),1,0))
-
(IF(ISNUMBER(MATCH(B858,Sheet4!$F$2:$F$11,0)),1,0)+IF(ISNUMBER(MATCH(C858,Sheet4!$F$2:$F$11,0)),1,0)+IF(ISNUMBER(MATCH(D858,Sheet4!$F$2:$F$11,0)),1,0)+IF(ISNUMBER(MATCH(E858,Sheet4!$F$2:$F$11,0)),1,0)+IF(ISNUMBER(MATCH(F858,Sheet4!$F$2:$F$11,0)),1,0)+IF(ISNUMBER(MATCH(G858,Sheet4!$F$2:$F$11,0)),1,0)+IF(ISNUMBER(MATCH(H858,Sheet4!$F$2:$F$11,0)),1,0)+IF(ISNUMBER(MATCH(I858,Sheet4!$F$2:$F$11,0)),1,0)+IF(ISNUMBER(MATCH(J858,Sheet4!$F$2:$F$11,0)),1,0))</f>
        <v>0</v>
      </c>
      <c r="P858" s="40" t="str">
        <f>IFERROR(INDEX(Sheet4!$G:$G,MATCH(Sheet1!B858,Sheet4!$F:$F,0))+INDEX(Sheet4!$G:$G,MATCH(Sheet1!C858,Sheet4!$F:$F,0))+INDEX(Sheet4!$G:$G,MATCH(Sheet1!D858,Sheet4!$F:$F,0))+INDEX(Sheet4!$G:$G,MATCH(Sheet1!E858,Sheet4!$F:$F,0))+INDEX(Sheet4!$G:$G,MATCH(Sheet1!F858,Sheet4!$F:$F,0))+INDEX(Sheet4!$G:$G,MATCH(Sheet1!G858,Sheet4!$F:$F,0))+INDEX(Sheet4!$G:$G,MATCH(Sheet1!H858,Sheet4!$F:$F,0))+INDEX(Sheet4!$G:$G,MATCH(Sheet1!I858,Sheet4!$F:$F,0))+INDEX(Sheet4!$G:$G,MATCH(Sheet1!J858,Sheet4!$F:$F,0)),"")</f>
        <v/>
      </c>
      <c r="AF858">
        <f si="227" t="shared"/>
        <v>0</v>
      </c>
      <c r="AH858">
        <v>835</v>
      </c>
      <c r="AI858" t="str">
        <f si="226" t="shared"/>
        <v>Ben SimmonsDe'Aaron FoxDevin BookerMonte MorrisKelly OubreRoyce O'NealeJohn CollinsOmari SpellmanRudy Gobert</v>
      </c>
      <c r="AJ858">
        <f si="228" t="shared"/>
        <v>0</v>
      </c>
      <c r="AK858">
        <f si="229" t="shared"/>
        <v>0</v>
      </c>
      <c r="AL858">
        <f si="230" t="shared"/>
        <v>0</v>
      </c>
      <c r="AM858">
        <f si="231" t="shared"/>
        <v>0</v>
      </c>
      <c r="AN858">
        <f si="232" t="shared"/>
        <v>0</v>
      </c>
      <c r="AO858">
        <f si="233" t="shared"/>
        <v>0</v>
      </c>
      <c r="AP858">
        <f si="234" t="shared"/>
        <v>0</v>
      </c>
      <c r="AQ858">
        <f si="235" t="shared"/>
        <v>0</v>
      </c>
      <c r="AR858">
        <f si="236" t="shared"/>
        <v>0</v>
      </c>
      <c r="AS858">
        <f si="237" t="shared"/>
        <v>0</v>
      </c>
      <c r="AU858" t="str">
        <f>IFERROR(VLOOKUP(C858,Results!$A$2:$B$240,2,FALSE)+VLOOKUP(D858,Results!$A$2:$B$240,2,FALSE)+VLOOKUP(E858,Results!$A$2:$B$240,2,FALSE)+VLOOKUP(F858,Results!$A$2:$B$240,2,FALSE)+VLOOKUP(G858,Results!$A$2:$B$240,2,FALSE)+VLOOKUP(H858,Results!$A$2:$B$240,2,FALSE)+VLOOKUP(I858,Results!$A$2:$B$240,2,FALSE)+VLOOKUP(J858,Results!$A$2:$B$240,2,FALSE)+VLOOKUP(B858,Results!$A$2:$B$240,2,FALSE)-MIN(VLOOKUP(C858,Results!$A$2:$B$240,2,FALSE),VLOOKUP(D858,Results!$A$2:$B$240,2,FALSE),VLOOKUP(E858,Results!$A$2:$B$240,2,FALSE),VLOOKUP(F858,Results!$A$2:$B$240,2,FALSE),VLOOKUP(G858,Results!$A$2:$B$240,2,FALSE),VLOOKUP(H858,Results!$A$2:$B$240,2,FALSE),VLOOKUP(I858,Results!$A$2:$B$240,2,FALSE),VLOOKUP(J858,Results!$A$2:$B$240,2,FALSE),VLOOKUP(B858,Results!$A$2:$B$240,2,FALSE)),"")</f>
        <v/>
      </c>
    </row>
    <row customHeight="1" ht="18.75" r="859" spans="2:47" x14ac:dyDescent="0.3">
      <c r="B859" t="s">
        <v>166</v>
      </c>
      <c r="C859" t="s">
        <v>116</v>
      </c>
      <c r="D859" t="s">
        <v>173</v>
      </c>
      <c r="E859" t="s">
        <v>146</v>
      </c>
      <c r="F859" t="s">
        <v>177</v>
      </c>
      <c r="G859" t="s">
        <v>100</v>
      </c>
      <c r="H859" t="s">
        <v>92</v>
      </c>
      <c r="I859" t="s">
        <v>93</v>
      </c>
      <c r="J859" t="s">
        <v>98</v>
      </c>
      <c r="K859" t="n">
        <v>12.0</v>
      </c>
      <c r="L859" s="30">
        <f si="224" t="shared"/>
        <v>0</v>
      </c>
      <c r="M859" s="6"/>
      <c r="N859" s="35" t="str">
        <f si="225" t="shared"/>
        <v/>
      </c>
      <c r="O859" s="59">
        <f>(IF(ISNUMBER(MATCH(B859,Sheet4!$K$92:$K$101,0)),1,0)+IF(ISNUMBER(MATCH(C859,Sheet4!$K$92:$K$101,0)),1,0)+IF(ISNUMBER(MATCH(D859,Sheet4!$K$92:$K$101,0)),1,0)+IF(ISNUMBER(MATCH(E859,Sheet4!$K$92:$K$101,0)),1,0)+IF(ISNUMBER(MATCH(F859,Sheet4!$K$92:$K$101,0)),1,0)+IF(ISNUMBER(MATCH(G859,Sheet4!$K$92:$K$101,0)),1,0)+IF(ISNUMBER(MATCH(H859,Sheet4!$K$92:$K$101,0)),1,0)+IF(ISNUMBER(MATCH(I859,Sheet4!$K$92:$K$101,0)),1,0)+IF(ISNUMBER(MATCH(J859,Sheet4!$K$92:$K$101,0)),1,0))
-
(IF(ISNUMBER(MATCH(B859,Sheet4!$F$2:$F$11,0)),1,0)+IF(ISNUMBER(MATCH(C859,Sheet4!$F$2:$F$11,0)),1,0)+IF(ISNUMBER(MATCH(D859,Sheet4!$F$2:$F$11,0)),1,0)+IF(ISNUMBER(MATCH(E859,Sheet4!$F$2:$F$11,0)),1,0)+IF(ISNUMBER(MATCH(F859,Sheet4!$F$2:$F$11,0)),1,0)+IF(ISNUMBER(MATCH(G859,Sheet4!$F$2:$F$11,0)),1,0)+IF(ISNUMBER(MATCH(H859,Sheet4!$F$2:$F$11,0)),1,0)+IF(ISNUMBER(MATCH(I859,Sheet4!$F$2:$F$11,0)),1,0)+IF(ISNUMBER(MATCH(J859,Sheet4!$F$2:$F$11,0)),1,0))</f>
        <v>0</v>
      </c>
      <c r="P859" s="40" t="str">
        <f>IFERROR(INDEX(Sheet4!$G:$G,MATCH(Sheet1!B859,Sheet4!$F:$F,0))+INDEX(Sheet4!$G:$G,MATCH(Sheet1!C859,Sheet4!$F:$F,0))+INDEX(Sheet4!$G:$G,MATCH(Sheet1!D859,Sheet4!$F:$F,0))+INDEX(Sheet4!$G:$G,MATCH(Sheet1!E859,Sheet4!$F:$F,0))+INDEX(Sheet4!$G:$G,MATCH(Sheet1!F859,Sheet4!$F:$F,0))+INDEX(Sheet4!$G:$G,MATCH(Sheet1!G859,Sheet4!$F:$F,0))+INDEX(Sheet4!$G:$G,MATCH(Sheet1!H859,Sheet4!$F:$F,0))+INDEX(Sheet4!$G:$G,MATCH(Sheet1!I859,Sheet4!$F:$F,0))+INDEX(Sheet4!$G:$G,MATCH(Sheet1!J859,Sheet4!$F:$F,0)),"")</f>
        <v/>
      </c>
      <c r="AF859">
        <f si="227" t="shared"/>
        <v>0</v>
      </c>
      <c r="AH859">
        <v>836</v>
      </c>
      <c r="AI859" t="str">
        <f si="226" t="shared"/>
        <v>Ben SimmonsJeremy LinJames HardenMonte MorrisKelly OubreDeAndre' BembryPaul MillsapTrey LylesRudy Gobert</v>
      </c>
      <c r="AJ859">
        <f si="228" t="shared"/>
        <v>0</v>
      </c>
      <c r="AK859">
        <f si="229" t="shared"/>
        <v>0</v>
      </c>
      <c r="AL859">
        <f si="230" t="shared"/>
        <v>0</v>
      </c>
      <c r="AM859">
        <f si="231" t="shared"/>
        <v>0</v>
      </c>
      <c r="AN859">
        <f si="232" t="shared"/>
        <v>0</v>
      </c>
      <c r="AO859">
        <f si="233" t="shared"/>
        <v>0</v>
      </c>
      <c r="AP859">
        <f si="234" t="shared"/>
        <v>0</v>
      </c>
      <c r="AQ859">
        <f si="235" t="shared"/>
        <v>0</v>
      </c>
      <c r="AR859">
        <f si="236" t="shared"/>
        <v>0</v>
      </c>
      <c r="AS859">
        <f si="237" t="shared"/>
        <v>0</v>
      </c>
      <c r="AU859" t="str">
        <f>IFERROR(VLOOKUP(C859,Results!$A$2:$B$240,2,FALSE)+VLOOKUP(D859,Results!$A$2:$B$240,2,FALSE)+VLOOKUP(E859,Results!$A$2:$B$240,2,FALSE)+VLOOKUP(F859,Results!$A$2:$B$240,2,FALSE)+VLOOKUP(G859,Results!$A$2:$B$240,2,FALSE)+VLOOKUP(H859,Results!$A$2:$B$240,2,FALSE)+VLOOKUP(I859,Results!$A$2:$B$240,2,FALSE)+VLOOKUP(J859,Results!$A$2:$B$240,2,FALSE)+VLOOKUP(B859,Results!$A$2:$B$240,2,FALSE)-MIN(VLOOKUP(C859,Results!$A$2:$B$240,2,FALSE),VLOOKUP(D859,Results!$A$2:$B$240,2,FALSE),VLOOKUP(E859,Results!$A$2:$B$240,2,FALSE),VLOOKUP(F859,Results!$A$2:$B$240,2,FALSE),VLOOKUP(G859,Results!$A$2:$B$240,2,FALSE),VLOOKUP(H859,Results!$A$2:$B$240,2,FALSE),VLOOKUP(I859,Results!$A$2:$B$240,2,FALSE),VLOOKUP(J859,Results!$A$2:$B$240,2,FALSE),VLOOKUP(B859,Results!$A$2:$B$240,2,FALSE)),"")</f>
        <v/>
      </c>
    </row>
    <row customHeight="1" ht="18.75" r="860" spans="2:47" x14ac:dyDescent="0.3">
      <c r="B860" t="s">
        <v>166</v>
      </c>
      <c r="C860" t="s">
        <v>108</v>
      </c>
      <c r="D860" t="s">
        <v>99</v>
      </c>
      <c r="E860" t="s">
        <v>146</v>
      </c>
      <c r="F860" t="s">
        <v>96</v>
      </c>
      <c r="G860" t="s">
        <v>159</v>
      </c>
      <c r="H860" t="s">
        <v>93</v>
      </c>
      <c r="I860" t="s">
        <v>181</v>
      </c>
      <c r="J860" t="s">
        <v>98</v>
      </c>
      <c r="K860" t="n">
        <v>12.0</v>
      </c>
      <c r="L860" s="30">
        <f si="224" t="shared"/>
        <v>0</v>
      </c>
      <c r="M860" s="6"/>
      <c r="N860" s="35" t="str">
        <f si="225" t="shared"/>
        <v/>
      </c>
      <c r="O860" s="59">
        <f>(IF(ISNUMBER(MATCH(B860,Sheet4!$K$92:$K$101,0)),1,0)+IF(ISNUMBER(MATCH(C860,Sheet4!$K$92:$K$101,0)),1,0)+IF(ISNUMBER(MATCH(D860,Sheet4!$K$92:$K$101,0)),1,0)+IF(ISNUMBER(MATCH(E860,Sheet4!$K$92:$K$101,0)),1,0)+IF(ISNUMBER(MATCH(F860,Sheet4!$K$92:$K$101,0)),1,0)+IF(ISNUMBER(MATCH(G860,Sheet4!$K$92:$K$101,0)),1,0)+IF(ISNUMBER(MATCH(H860,Sheet4!$K$92:$K$101,0)),1,0)+IF(ISNUMBER(MATCH(I860,Sheet4!$K$92:$K$101,0)),1,0)+IF(ISNUMBER(MATCH(J860,Sheet4!$K$92:$K$101,0)),1,0))
-
(IF(ISNUMBER(MATCH(B860,Sheet4!$F$2:$F$11,0)),1,0)+IF(ISNUMBER(MATCH(C860,Sheet4!$F$2:$F$11,0)),1,0)+IF(ISNUMBER(MATCH(D860,Sheet4!$F$2:$F$11,0)),1,0)+IF(ISNUMBER(MATCH(E860,Sheet4!$F$2:$F$11,0)),1,0)+IF(ISNUMBER(MATCH(F860,Sheet4!$F$2:$F$11,0)),1,0)+IF(ISNUMBER(MATCH(G860,Sheet4!$F$2:$F$11,0)),1,0)+IF(ISNUMBER(MATCH(H860,Sheet4!$F$2:$F$11,0)),1,0)+IF(ISNUMBER(MATCH(I860,Sheet4!$F$2:$F$11,0)),1,0)+IF(ISNUMBER(MATCH(J860,Sheet4!$F$2:$F$11,0)),1,0))</f>
        <v>0</v>
      </c>
      <c r="P860" s="40" t="str">
        <f>IFERROR(INDEX(Sheet4!$G:$G,MATCH(Sheet1!B860,Sheet4!$F:$F,0))+INDEX(Sheet4!$G:$G,MATCH(Sheet1!C860,Sheet4!$F:$F,0))+INDEX(Sheet4!$G:$G,MATCH(Sheet1!D860,Sheet4!$F:$F,0))+INDEX(Sheet4!$G:$G,MATCH(Sheet1!E860,Sheet4!$F:$F,0))+INDEX(Sheet4!$G:$G,MATCH(Sheet1!F860,Sheet4!$F:$F,0))+INDEX(Sheet4!$G:$G,MATCH(Sheet1!G860,Sheet4!$F:$F,0))+INDEX(Sheet4!$G:$G,MATCH(Sheet1!H860,Sheet4!$F:$F,0))+INDEX(Sheet4!$G:$G,MATCH(Sheet1!I860,Sheet4!$F:$F,0))+INDEX(Sheet4!$G:$G,MATCH(Sheet1!J860,Sheet4!$F:$F,0)),"")</f>
        <v/>
      </c>
      <c r="AF860">
        <f si="227" t="shared"/>
        <v>0</v>
      </c>
      <c r="AH860">
        <v>837</v>
      </c>
      <c r="AI860" t="str">
        <f si="226" t="shared"/>
        <v>Jeremy LinIsaiah CanaanJames HardenMonte MorrisKelly OubreJoe InglesJohn CollinsMarvin BagleyRudy Gobert</v>
      </c>
      <c r="AJ860">
        <f si="228" t="shared"/>
        <v>0</v>
      </c>
      <c r="AK860">
        <f si="229" t="shared"/>
        <v>0</v>
      </c>
      <c r="AL860">
        <f si="230" t="shared"/>
        <v>0</v>
      </c>
      <c r="AM860">
        <f si="231" t="shared"/>
        <v>0</v>
      </c>
      <c r="AN860">
        <f si="232" t="shared"/>
        <v>0</v>
      </c>
      <c r="AO860">
        <f si="233" t="shared"/>
        <v>0</v>
      </c>
      <c r="AP860">
        <f si="234" t="shared"/>
        <v>0</v>
      </c>
      <c r="AQ860">
        <f si="235" t="shared"/>
        <v>0</v>
      </c>
      <c r="AR860">
        <f si="236" t="shared"/>
        <v>0</v>
      </c>
      <c r="AS860">
        <f si="237" t="shared"/>
        <v>0</v>
      </c>
      <c r="AU860" t="str">
        <f>IFERROR(VLOOKUP(C860,Results!$A$2:$B$240,2,FALSE)+VLOOKUP(D860,Results!$A$2:$B$240,2,FALSE)+VLOOKUP(E860,Results!$A$2:$B$240,2,FALSE)+VLOOKUP(F860,Results!$A$2:$B$240,2,FALSE)+VLOOKUP(G860,Results!$A$2:$B$240,2,FALSE)+VLOOKUP(H860,Results!$A$2:$B$240,2,FALSE)+VLOOKUP(I860,Results!$A$2:$B$240,2,FALSE)+VLOOKUP(J860,Results!$A$2:$B$240,2,FALSE)+VLOOKUP(B860,Results!$A$2:$B$240,2,FALSE)-MIN(VLOOKUP(C860,Results!$A$2:$B$240,2,FALSE),VLOOKUP(D860,Results!$A$2:$B$240,2,FALSE),VLOOKUP(E860,Results!$A$2:$B$240,2,FALSE),VLOOKUP(F860,Results!$A$2:$B$240,2,FALSE),VLOOKUP(G860,Results!$A$2:$B$240,2,FALSE),VLOOKUP(H860,Results!$A$2:$B$240,2,FALSE),VLOOKUP(I860,Results!$A$2:$B$240,2,FALSE),VLOOKUP(J860,Results!$A$2:$B$240,2,FALSE),VLOOKUP(B860,Results!$A$2:$B$240,2,FALSE)),"")</f>
        <v/>
      </c>
    </row>
    <row customHeight="1" ht="18.75" r="861" spans="2:47" x14ac:dyDescent="0.3">
      <c r="B861" t="s">
        <v>166</v>
      </c>
      <c r="C861" t="s">
        <v>171</v>
      </c>
      <c r="D861" t="s">
        <v>145</v>
      </c>
      <c r="E861" t="s">
        <v>146</v>
      </c>
      <c r="F861" t="s">
        <v>150</v>
      </c>
      <c r="G861" t="s">
        <v>177</v>
      </c>
      <c r="H861" t="s">
        <v>152</v>
      </c>
      <c r="I861" t="s">
        <v>183</v>
      </c>
      <c r="J861" t="s">
        <v>94</v>
      </c>
      <c r="K861" t="n">
        <v>12.0</v>
      </c>
      <c r="L861" s="30">
        <f si="224" t="shared"/>
        <v>0</v>
      </c>
      <c r="M861" s="6"/>
      <c r="N861" s="35" t="str">
        <f si="225" t="shared"/>
        <v/>
      </c>
      <c r="O861" s="59">
        <f>(IF(ISNUMBER(MATCH(B861,Sheet4!$K$92:$K$101,0)),1,0)+IF(ISNUMBER(MATCH(C861,Sheet4!$K$92:$K$101,0)),1,0)+IF(ISNUMBER(MATCH(D861,Sheet4!$K$92:$K$101,0)),1,0)+IF(ISNUMBER(MATCH(E861,Sheet4!$K$92:$K$101,0)),1,0)+IF(ISNUMBER(MATCH(F861,Sheet4!$K$92:$K$101,0)),1,0)+IF(ISNUMBER(MATCH(G861,Sheet4!$K$92:$K$101,0)),1,0)+IF(ISNUMBER(MATCH(H861,Sheet4!$K$92:$K$101,0)),1,0)+IF(ISNUMBER(MATCH(I861,Sheet4!$K$92:$K$101,0)),1,0)+IF(ISNUMBER(MATCH(J861,Sheet4!$K$92:$K$101,0)),1,0))
-
(IF(ISNUMBER(MATCH(B861,Sheet4!$F$2:$F$11,0)),1,0)+IF(ISNUMBER(MATCH(C861,Sheet4!$F$2:$F$11,0)),1,0)+IF(ISNUMBER(MATCH(D861,Sheet4!$F$2:$F$11,0)),1,0)+IF(ISNUMBER(MATCH(E861,Sheet4!$F$2:$F$11,0)),1,0)+IF(ISNUMBER(MATCH(F861,Sheet4!$F$2:$F$11,0)),1,0)+IF(ISNUMBER(MATCH(G861,Sheet4!$F$2:$F$11,0)),1,0)+IF(ISNUMBER(MATCH(H861,Sheet4!$F$2:$F$11,0)),1,0)+IF(ISNUMBER(MATCH(I861,Sheet4!$F$2:$F$11,0)),1,0)+IF(ISNUMBER(MATCH(J861,Sheet4!$F$2:$F$11,0)),1,0))</f>
        <v>0</v>
      </c>
      <c r="P861" s="40" t="str">
        <f>IFERROR(INDEX(Sheet4!$G:$G,MATCH(Sheet1!B861,Sheet4!$F:$F,0))+INDEX(Sheet4!$G:$G,MATCH(Sheet1!C861,Sheet4!$F:$F,0))+INDEX(Sheet4!$G:$G,MATCH(Sheet1!D861,Sheet4!$F:$F,0))+INDEX(Sheet4!$G:$G,MATCH(Sheet1!E861,Sheet4!$F:$F,0))+INDEX(Sheet4!$G:$G,MATCH(Sheet1!F861,Sheet4!$F:$F,0))+INDEX(Sheet4!$G:$G,MATCH(Sheet1!G861,Sheet4!$F:$F,0))+INDEX(Sheet4!$G:$G,MATCH(Sheet1!H861,Sheet4!$F:$F,0))+INDEX(Sheet4!$G:$G,MATCH(Sheet1!I861,Sheet4!$F:$F,0))+INDEX(Sheet4!$G:$G,MATCH(Sheet1!J861,Sheet4!$F:$F,0)),"")</f>
        <v/>
      </c>
      <c r="AF861">
        <f si="227" t="shared"/>
        <v>0</v>
      </c>
      <c r="AH861">
        <v>838</v>
      </c>
      <c r="AI861" t="str">
        <f si="226" t="shared"/>
        <v>Ben SimmonsLandry ShametDevin BookerMonte MorrisKelly OubreMikal BridgesJosh JacksonTaj GibsonJoel Embiid</v>
      </c>
      <c r="AJ861">
        <f si="228" t="shared"/>
        <v>0</v>
      </c>
      <c r="AK861">
        <f si="229" t="shared"/>
        <v>0</v>
      </c>
      <c r="AL861">
        <f si="230" t="shared"/>
        <v>0</v>
      </c>
      <c r="AM861">
        <f si="231" t="shared"/>
        <v>0</v>
      </c>
      <c r="AN861">
        <f si="232" t="shared"/>
        <v>0</v>
      </c>
      <c r="AO861">
        <f si="233" t="shared"/>
        <v>0</v>
      </c>
      <c r="AP861">
        <f si="234" t="shared"/>
        <v>0</v>
      </c>
      <c r="AQ861">
        <f si="235" t="shared"/>
        <v>0</v>
      </c>
      <c r="AR861">
        <f si="236" t="shared"/>
        <v>0</v>
      </c>
      <c r="AS861">
        <f si="237" t="shared"/>
        <v>0</v>
      </c>
      <c r="AU861" t="str">
        <f>IFERROR(VLOOKUP(C861,Results!$A$2:$B$240,2,FALSE)+VLOOKUP(D861,Results!$A$2:$B$240,2,FALSE)+VLOOKUP(E861,Results!$A$2:$B$240,2,FALSE)+VLOOKUP(F861,Results!$A$2:$B$240,2,FALSE)+VLOOKUP(G861,Results!$A$2:$B$240,2,FALSE)+VLOOKUP(H861,Results!$A$2:$B$240,2,FALSE)+VLOOKUP(I861,Results!$A$2:$B$240,2,FALSE)+VLOOKUP(J861,Results!$A$2:$B$240,2,FALSE)+VLOOKUP(B861,Results!$A$2:$B$240,2,FALSE)-MIN(VLOOKUP(C861,Results!$A$2:$B$240,2,FALSE),VLOOKUP(D861,Results!$A$2:$B$240,2,FALSE),VLOOKUP(E861,Results!$A$2:$B$240,2,FALSE),VLOOKUP(F861,Results!$A$2:$B$240,2,FALSE),VLOOKUP(G861,Results!$A$2:$B$240,2,FALSE),VLOOKUP(H861,Results!$A$2:$B$240,2,FALSE),VLOOKUP(I861,Results!$A$2:$B$240,2,FALSE),VLOOKUP(J861,Results!$A$2:$B$240,2,FALSE),VLOOKUP(B861,Results!$A$2:$B$240,2,FALSE)),"")</f>
        <v/>
      </c>
    </row>
    <row customHeight="1" ht="18.75" r="862" spans="2:47" x14ac:dyDescent="0.3">
      <c r="B862" t="s">
        <v>95</v>
      </c>
      <c r="C862" t="s">
        <v>170</v>
      </c>
      <c r="D862" t="s">
        <v>172</v>
      </c>
      <c r="E862" t="s">
        <v>173</v>
      </c>
      <c r="F862" t="s">
        <v>177</v>
      </c>
      <c r="G862" t="s">
        <v>179</v>
      </c>
      <c r="H862" t="s">
        <v>181</v>
      </c>
      <c r="I862" t="s">
        <v>152</v>
      </c>
      <c r="J862" t="s">
        <v>186</v>
      </c>
      <c r="K862" t="n">
        <v>12.0</v>
      </c>
      <c r="L862" s="30">
        <f si="224" t="shared"/>
        <v>0</v>
      </c>
      <c r="M862" s="6"/>
      <c r="N862" s="35" t="str">
        <f si="225" t="shared"/>
        <v/>
      </c>
      <c r="O862" s="59">
        <f>(IF(ISNUMBER(MATCH(B862,Sheet4!$K$92:$K$101,0)),1,0)+IF(ISNUMBER(MATCH(C862,Sheet4!$K$92:$K$101,0)),1,0)+IF(ISNUMBER(MATCH(D862,Sheet4!$K$92:$K$101,0)),1,0)+IF(ISNUMBER(MATCH(E862,Sheet4!$K$92:$K$101,0)),1,0)+IF(ISNUMBER(MATCH(F862,Sheet4!$K$92:$K$101,0)),1,0)+IF(ISNUMBER(MATCH(G862,Sheet4!$K$92:$K$101,0)),1,0)+IF(ISNUMBER(MATCH(H862,Sheet4!$K$92:$K$101,0)),1,0)+IF(ISNUMBER(MATCH(I862,Sheet4!$K$92:$K$101,0)),1,0)+IF(ISNUMBER(MATCH(J862,Sheet4!$K$92:$K$101,0)),1,0))
-
(IF(ISNUMBER(MATCH(B862,Sheet4!$F$2:$F$11,0)),1,0)+IF(ISNUMBER(MATCH(C862,Sheet4!$F$2:$F$11,0)),1,0)+IF(ISNUMBER(MATCH(D862,Sheet4!$F$2:$F$11,0)),1,0)+IF(ISNUMBER(MATCH(E862,Sheet4!$F$2:$F$11,0)),1,0)+IF(ISNUMBER(MATCH(F862,Sheet4!$F$2:$F$11,0)),1,0)+IF(ISNUMBER(MATCH(G862,Sheet4!$F$2:$F$11,0)),1,0)+IF(ISNUMBER(MATCH(H862,Sheet4!$F$2:$F$11,0)),1,0)+IF(ISNUMBER(MATCH(I862,Sheet4!$F$2:$F$11,0)),1,0)+IF(ISNUMBER(MATCH(J862,Sheet4!$F$2:$F$11,0)),1,0))</f>
        <v>0</v>
      </c>
      <c r="P862" s="40" t="str">
        <f>IFERROR(INDEX(Sheet4!$G:$G,MATCH(Sheet1!B862,Sheet4!$F:$F,0))+INDEX(Sheet4!$G:$G,MATCH(Sheet1!C862,Sheet4!$F:$F,0))+INDEX(Sheet4!$G:$G,MATCH(Sheet1!D862,Sheet4!$F:$F,0))+INDEX(Sheet4!$G:$G,MATCH(Sheet1!E862,Sheet4!$F:$F,0))+INDEX(Sheet4!$G:$G,MATCH(Sheet1!F862,Sheet4!$F:$F,0))+INDEX(Sheet4!$G:$G,MATCH(Sheet1!G862,Sheet4!$F:$F,0))+INDEX(Sheet4!$G:$G,MATCH(Sheet1!H862,Sheet4!$F:$F,0))+INDEX(Sheet4!$G:$G,MATCH(Sheet1!I862,Sheet4!$F:$F,0))+INDEX(Sheet4!$G:$G,MATCH(Sheet1!J862,Sheet4!$F:$F,0)),"")</f>
        <v/>
      </c>
      <c r="AF862">
        <f si="227" t="shared"/>
        <v>0</v>
      </c>
      <c r="AH862">
        <v>839</v>
      </c>
      <c r="AI862" t="str">
        <f si="226" t="shared"/>
        <v>De'Aaron FoxIsaiah CanaanDonovan MitchellDevin BookerJoe InglesCorey BrewerJohn CollinsJosh JacksonRudy Gobert</v>
      </c>
      <c r="AJ862">
        <f si="228" t="shared"/>
        <v>0</v>
      </c>
      <c r="AK862">
        <f si="229" t="shared"/>
        <v>0</v>
      </c>
      <c r="AL862">
        <f si="230" t="shared"/>
        <v>0</v>
      </c>
      <c r="AM862">
        <f si="231" t="shared"/>
        <v>0</v>
      </c>
      <c r="AN862">
        <f si="232" t="shared"/>
        <v>0</v>
      </c>
      <c r="AO862">
        <f si="233" t="shared"/>
        <v>0</v>
      </c>
      <c r="AP862">
        <f si="234" t="shared"/>
        <v>0</v>
      </c>
      <c r="AQ862">
        <f si="235" t="shared"/>
        <v>0</v>
      </c>
      <c r="AR862">
        <f si="236" t="shared"/>
        <v>0</v>
      </c>
      <c r="AS862">
        <f si="237" t="shared"/>
        <v>0</v>
      </c>
      <c r="AU862" t="str">
        <f>IFERROR(VLOOKUP(C862,Results!$A$2:$B$240,2,FALSE)+VLOOKUP(D862,Results!$A$2:$B$240,2,FALSE)+VLOOKUP(E862,Results!$A$2:$B$240,2,FALSE)+VLOOKUP(F862,Results!$A$2:$B$240,2,FALSE)+VLOOKUP(G862,Results!$A$2:$B$240,2,FALSE)+VLOOKUP(H862,Results!$A$2:$B$240,2,FALSE)+VLOOKUP(I862,Results!$A$2:$B$240,2,FALSE)+VLOOKUP(J862,Results!$A$2:$B$240,2,FALSE)+VLOOKUP(B862,Results!$A$2:$B$240,2,FALSE)-MIN(VLOOKUP(C862,Results!$A$2:$B$240,2,FALSE),VLOOKUP(D862,Results!$A$2:$B$240,2,FALSE),VLOOKUP(E862,Results!$A$2:$B$240,2,FALSE),VLOOKUP(F862,Results!$A$2:$B$240,2,FALSE),VLOOKUP(G862,Results!$A$2:$B$240,2,FALSE),VLOOKUP(H862,Results!$A$2:$B$240,2,FALSE),VLOOKUP(I862,Results!$A$2:$B$240,2,FALSE),VLOOKUP(J862,Results!$A$2:$B$240,2,FALSE),VLOOKUP(B862,Results!$A$2:$B$240,2,FALSE)),"")</f>
        <v/>
      </c>
    </row>
    <row customHeight="1" ht="18.75" r="863" spans="2:47" x14ac:dyDescent="0.3">
      <c r="B863" t="s">
        <v>166</v>
      </c>
      <c r="C863" t="s">
        <v>108</v>
      </c>
      <c r="D863" t="s">
        <v>172</v>
      </c>
      <c r="E863" t="s">
        <v>146</v>
      </c>
      <c r="F863" t="s">
        <v>178</v>
      </c>
      <c r="G863" t="s">
        <v>159</v>
      </c>
      <c r="H863" t="s">
        <v>181</v>
      </c>
      <c r="I863" t="s">
        <v>183</v>
      </c>
      <c r="J863" t="s">
        <v>188</v>
      </c>
      <c r="K863" t="n">
        <v>12.0</v>
      </c>
      <c r="L863" s="30">
        <f si="224" t="shared"/>
        <v>0</v>
      </c>
      <c r="M863" s="6"/>
      <c r="N863" s="35" t="str">
        <f si="225" t="shared"/>
        <v/>
      </c>
      <c r="O863" s="59">
        <f>(IF(ISNUMBER(MATCH(B863,Sheet4!$K$92:$K$101,0)),1,0)+IF(ISNUMBER(MATCH(C863,Sheet4!$K$92:$K$101,0)),1,0)+IF(ISNUMBER(MATCH(D863,Sheet4!$K$92:$K$101,0)),1,0)+IF(ISNUMBER(MATCH(E863,Sheet4!$K$92:$K$101,0)),1,0)+IF(ISNUMBER(MATCH(F863,Sheet4!$K$92:$K$101,0)),1,0)+IF(ISNUMBER(MATCH(G863,Sheet4!$K$92:$K$101,0)),1,0)+IF(ISNUMBER(MATCH(H863,Sheet4!$K$92:$K$101,0)),1,0)+IF(ISNUMBER(MATCH(I863,Sheet4!$K$92:$K$101,0)),1,0)+IF(ISNUMBER(MATCH(J863,Sheet4!$K$92:$K$101,0)),1,0))
-
(IF(ISNUMBER(MATCH(B863,Sheet4!$F$2:$F$11,0)),1,0)+IF(ISNUMBER(MATCH(C863,Sheet4!$F$2:$F$11,0)),1,0)+IF(ISNUMBER(MATCH(D863,Sheet4!$F$2:$F$11,0)),1,0)+IF(ISNUMBER(MATCH(E863,Sheet4!$F$2:$F$11,0)),1,0)+IF(ISNUMBER(MATCH(F863,Sheet4!$F$2:$F$11,0)),1,0)+IF(ISNUMBER(MATCH(G863,Sheet4!$F$2:$F$11,0)),1,0)+IF(ISNUMBER(MATCH(H863,Sheet4!$F$2:$F$11,0)),1,0)+IF(ISNUMBER(MATCH(I863,Sheet4!$F$2:$F$11,0)),1,0)+IF(ISNUMBER(MATCH(J863,Sheet4!$F$2:$F$11,0)),1,0))</f>
        <v>0</v>
      </c>
      <c r="P863" s="40" t="str">
        <f>IFERROR(INDEX(Sheet4!$G:$G,MATCH(Sheet1!B863,Sheet4!$F:$F,0))+INDEX(Sheet4!$G:$G,MATCH(Sheet1!C863,Sheet4!$F:$F,0))+INDEX(Sheet4!$G:$G,MATCH(Sheet1!D863,Sheet4!$F:$F,0))+INDEX(Sheet4!$G:$G,MATCH(Sheet1!E863,Sheet4!$F:$F,0))+INDEX(Sheet4!$G:$G,MATCH(Sheet1!F863,Sheet4!$F:$F,0))+INDEX(Sheet4!$G:$G,MATCH(Sheet1!G863,Sheet4!$F:$F,0))+INDEX(Sheet4!$G:$G,MATCH(Sheet1!H863,Sheet4!$F:$F,0))+INDEX(Sheet4!$G:$G,MATCH(Sheet1!I863,Sheet4!$F:$F,0))+INDEX(Sheet4!$G:$G,MATCH(Sheet1!J863,Sheet4!$F:$F,0)),"")</f>
        <v/>
      </c>
      <c r="AF863">
        <f si="227" t="shared"/>
        <v>0</v>
      </c>
      <c r="AH863">
        <v>840</v>
      </c>
      <c r="AI863" t="str">
        <f si="226" t="shared"/>
        <v>Ben SimmonsRicky RubioJimmy ButlerTorrey CraigKelly OubreGerald GreenKenneth FariedJohn CollinsDeandre Ayton</v>
      </c>
      <c r="AJ863">
        <f si="228" t="shared"/>
        <v>0</v>
      </c>
      <c r="AK863">
        <f si="229" t="shared"/>
        <v>0</v>
      </c>
      <c r="AL863">
        <f si="230" t="shared"/>
        <v>0</v>
      </c>
      <c r="AM863">
        <f si="231" t="shared"/>
        <v>0</v>
      </c>
      <c r="AN863">
        <f si="232" t="shared"/>
        <v>0</v>
      </c>
      <c r="AO863">
        <f si="233" t="shared"/>
        <v>0</v>
      </c>
      <c r="AP863">
        <f si="234" t="shared"/>
        <v>0</v>
      </c>
      <c r="AQ863">
        <f si="235" t="shared"/>
        <v>0</v>
      </c>
      <c r="AR863">
        <f si="236" t="shared"/>
        <v>0</v>
      </c>
      <c r="AS863">
        <f si="237" t="shared"/>
        <v>0</v>
      </c>
      <c r="AU863" t="str">
        <f>IFERROR(VLOOKUP(C863,Results!$A$2:$B$240,2,FALSE)+VLOOKUP(D863,Results!$A$2:$B$240,2,FALSE)+VLOOKUP(E863,Results!$A$2:$B$240,2,FALSE)+VLOOKUP(F863,Results!$A$2:$B$240,2,FALSE)+VLOOKUP(G863,Results!$A$2:$B$240,2,FALSE)+VLOOKUP(H863,Results!$A$2:$B$240,2,FALSE)+VLOOKUP(I863,Results!$A$2:$B$240,2,FALSE)+VLOOKUP(J863,Results!$A$2:$B$240,2,FALSE)+VLOOKUP(B863,Results!$A$2:$B$240,2,FALSE)-MIN(VLOOKUP(C863,Results!$A$2:$B$240,2,FALSE),VLOOKUP(D863,Results!$A$2:$B$240,2,FALSE),VLOOKUP(E863,Results!$A$2:$B$240,2,FALSE),VLOOKUP(F863,Results!$A$2:$B$240,2,FALSE),VLOOKUP(G863,Results!$A$2:$B$240,2,FALSE),VLOOKUP(H863,Results!$A$2:$B$240,2,FALSE),VLOOKUP(I863,Results!$A$2:$B$240,2,FALSE),VLOOKUP(J863,Results!$A$2:$B$240,2,FALSE),VLOOKUP(B863,Results!$A$2:$B$240,2,FALSE)),"")</f>
        <v/>
      </c>
    </row>
    <row customHeight="1" ht="18.75" r="864" spans="2:47" x14ac:dyDescent="0.3">
      <c r="B864" t="s">
        <v>166</v>
      </c>
      <c r="C864" t="s">
        <v>171</v>
      </c>
      <c r="D864" t="s">
        <v>145</v>
      </c>
      <c r="E864" t="s">
        <v>146</v>
      </c>
      <c r="F864" t="s">
        <v>100</v>
      </c>
      <c r="G864" t="s">
        <v>105</v>
      </c>
      <c r="H864" t="s">
        <v>92</v>
      </c>
      <c r="I864" t="s">
        <v>181</v>
      </c>
      <c r="J864" t="s">
        <v>187</v>
      </c>
      <c r="K864" t="n">
        <v>12.0</v>
      </c>
      <c r="L864" s="30">
        <f si="224" t="shared"/>
        <v>0</v>
      </c>
      <c r="M864" s="6"/>
      <c r="N864" s="35" t="str">
        <f si="225" t="shared"/>
        <v/>
      </c>
      <c r="O864" s="59">
        <f>(IF(ISNUMBER(MATCH(B864,Sheet4!$K$92:$K$101,0)),1,0)+IF(ISNUMBER(MATCH(C864,Sheet4!$K$92:$K$101,0)),1,0)+IF(ISNUMBER(MATCH(D864,Sheet4!$K$92:$K$101,0)),1,0)+IF(ISNUMBER(MATCH(E864,Sheet4!$K$92:$K$101,0)),1,0)+IF(ISNUMBER(MATCH(F864,Sheet4!$K$92:$K$101,0)),1,0)+IF(ISNUMBER(MATCH(G864,Sheet4!$K$92:$K$101,0)),1,0)+IF(ISNUMBER(MATCH(H864,Sheet4!$K$92:$K$101,0)),1,0)+IF(ISNUMBER(MATCH(I864,Sheet4!$K$92:$K$101,0)),1,0)+IF(ISNUMBER(MATCH(J864,Sheet4!$K$92:$K$101,0)),1,0))
-
(IF(ISNUMBER(MATCH(B864,Sheet4!$F$2:$F$11,0)),1,0)+IF(ISNUMBER(MATCH(C864,Sheet4!$F$2:$F$11,0)),1,0)+IF(ISNUMBER(MATCH(D864,Sheet4!$F$2:$F$11,0)),1,0)+IF(ISNUMBER(MATCH(E864,Sheet4!$F$2:$F$11,0)),1,0)+IF(ISNUMBER(MATCH(F864,Sheet4!$F$2:$F$11,0)),1,0)+IF(ISNUMBER(MATCH(G864,Sheet4!$F$2:$F$11,0)),1,0)+IF(ISNUMBER(MATCH(H864,Sheet4!$F$2:$F$11,0)),1,0)+IF(ISNUMBER(MATCH(I864,Sheet4!$F$2:$F$11,0)),1,0)+IF(ISNUMBER(MATCH(J864,Sheet4!$F$2:$F$11,0)),1,0))</f>
        <v>0</v>
      </c>
      <c r="P864" s="40" t="str">
        <f>IFERROR(INDEX(Sheet4!$G:$G,MATCH(Sheet1!B864,Sheet4!$F:$F,0))+INDEX(Sheet4!$G:$G,MATCH(Sheet1!C864,Sheet4!$F:$F,0))+INDEX(Sheet4!$G:$G,MATCH(Sheet1!D864,Sheet4!$F:$F,0))+INDEX(Sheet4!$G:$G,MATCH(Sheet1!E864,Sheet4!$F:$F,0))+INDEX(Sheet4!$G:$G,MATCH(Sheet1!F864,Sheet4!$F:$F,0))+INDEX(Sheet4!$G:$G,MATCH(Sheet1!G864,Sheet4!$F:$F,0))+INDEX(Sheet4!$G:$G,MATCH(Sheet1!H864,Sheet4!$F:$F,0))+INDEX(Sheet4!$G:$G,MATCH(Sheet1!I864,Sheet4!$F:$F,0))+INDEX(Sheet4!$G:$G,MATCH(Sheet1!J864,Sheet4!$F:$F,0)),"")</f>
        <v/>
      </c>
      <c r="AF864">
        <f si="227" t="shared"/>
        <v>0</v>
      </c>
      <c r="AH864">
        <v>841</v>
      </c>
      <c r="AI864" t="str">
        <f si="226" t="shared"/>
        <v>De'Aaron FoxJerryd BaylessJimmy ButlerMonte MorrisKelly OubreGerald GreenKenneth FariedDerrick FavorsKarl-Anthony Towns</v>
      </c>
      <c r="AJ864">
        <f si="228" t="shared"/>
        <v>0</v>
      </c>
      <c r="AK864">
        <f si="229" t="shared"/>
        <v>0</v>
      </c>
      <c r="AL864">
        <f si="230" t="shared"/>
        <v>0</v>
      </c>
      <c r="AM864">
        <f si="231" t="shared"/>
        <v>0</v>
      </c>
      <c r="AN864">
        <f si="232" t="shared"/>
        <v>0</v>
      </c>
      <c r="AO864">
        <f si="233" t="shared"/>
        <v>0</v>
      </c>
      <c r="AP864">
        <f si="234" t="shared"/>
        <v>0</v>
      </c>
      <c r="AQ864">
        <f si="235" t="shared"/>
        <v>0</v>
      </c>
      <c r="AR864">
        <f si="236" t="shared"/>
        <v>0</v>
      </c>
      <c r="AS864">
        <f si="237" t="shared"/>
        <v>0</v>
      </c>
      <c r="AU864" t="str">
        <f>IFERROR(VLOOKUP(C864,Results!$A$2:$B$240,2,FALSE)+VLOOKUP(D864,Results!$A$2:$B$240,2,FALSE)+VLOOKUP(E864,Results!$A$2:$B$240,2,FALSE)+VLOOKUP(F864,Results!$A$2:$B$240,2,FALSE)+VLOOKUP(G864,Results!$A$2:$B$240,2,FALSE)+VLOOKUP(H864,Results!$A$2:$B$240,2,FALSE)+VLOOKUP(I864,Results!$A$2:$B$240,2,FALSE)+VLOOKUP(J864,Results!$A$2:$B$240,2,FALSE)+VLOOKUP(B864,Results!$A$2:$B$240,2,FALSE)-MIN(VLOOKUP(C864,Results!$A$2:$B$240,2,FALSE),VLOOKUP(D864,Results!$A$2:$B$240,2,FALSE),VLOOKUP(E864,Results!$A$2:$B$240,2,FALSE),VLOOKUP(F864,Results!$A$2:$B$240,2,FALSE),VLOOKUP(G864,Results!$A$2:$B$240,2,FALSE),VLOOKUP(H864,Results!$A$2:$B$240,2,FALSE),VLOOKUP(I864,Results!$A$2:$B$240,2,FALSE),VLOOKUP(J864,Results!$A$2:$B$240,2,FALSE),VLOOKUP(B864,Results!$A$2:$B$240,2,FALSE)),"")</f>
        <v/>
      </c>
    </row>
    <row customHeight="1" ht="18.75" r="865" spans="2:47" x14ac:dyDescent="0.3">
      <c r="B865" t="s">
        <v>166</v>
      </c>
      <c r="C865" t="s">
        <v>170</v>
      </c>
      <c r="D865" t="s">
        <v>173</v>
      </c>
      <c r="E865" t="s">
        <v>146</v>
      </c>
      <c r="F865" t="s">
        <v>177</v>
      </c>
      <c r="G865" t="s">
        <v>105</v>
      </c>
      <c r="H865" t="s">
        <v>93</v>
      </c>
      <c r="I865" t="s">
        <v>152</v>
      </c>
      <c r="J865" t="s">
        <v>188</v>
      </c>
      <c r="K865" t="n">
        <v>12.0</v>
      </c>
      <c r="L865" s="30">
        <f si="224" t="shared"/>
        <v>0</v>
      </c>
      <c r="M865" s="6"/>
      <c r="N865" s="35" t="str">
        <f si="225" t="shared"/>
        <v/>
      </c>
      <c r="O865" s="59">
        <f>(IF(ISNUMBER(MATCH(B865,Sheet4!$K$92:$K$101,0)),1,0)+IF(ISNUMBER(MATCH(C865,Sheet4!$K$92:$K$101,0)),1,0)+IF(ISNUMBER(MATCH(D865,Sheet4!$K$92:$K$101,0)),1,0)+IF(ISNUMBER(MATCH(E865,Sheet4!$K$92:$K$101,0)),1,0)+IF(ISNUMBER(MATCH(F865,Sheet4!$K$92:$K$101,0)),1,0)+IF(ISNUMBER(MATCH(G865,Sheet4!$K$92:$K$101,0)),1,0)+IF(ISNUMBER(MATCH(H865,Sheet4!$K$92:$K$101,0)),1,0)+IF(ISNUMBER(MATCH(I865,Sheet4!$K$92:$K$101,0)),1,0)+IF(ISNUMBER(MATCH(J865,Sheet4!$K$92:$K$101,0)),1,0))
-
(IF(ISNUMBER(MATCH(B865,Sheet4!$F$2:$F$11,0)),1,0)+IF(ISNUMBER(MATCH(C865,Sheet4!$F$2:$F$11,0)),1,0)+IF(ISNUMBER(MATCH(D865,Sheet4!$F$2:$F$11,0)),1,0)+IF(ISNUMBER(MATCH(E865,Sheet4!$F$2:$F$11,0)),1,0)+IF(ISNUMBER(MATCH(F865,Sheet4!$F$2:$F$11,0)),1,0)+IF(ISNUMBER(MATCH(G865,Sheet4!$F$2:$F$11,0)),1,0)+IF(ISNUMBER(MATCH(H865,Sheet4!$F$2:$F$11,0)),1,0)+IF(ISNUMBER(MATCH(I865,Sheet4!$F$2:$F$11,0)),1,0)+IF(ISNUMBER(MATCH(J865,Sheet4!$F$2:$F$11,0)),1,0))</f>
        <v>0</v>
      </c>
      <c r="P865" s="40" t="str">
        <f>IFERROR(INDEX(Sheet4!$G:$G,MATCH(Sheet1!B865,Sheet4!$F:$F,0))+INDEX(Sheet4!$G:$G,MATCH(Sheet1!C865,Sheet4!$F:$F,0))+INDEX(Sheet4!$G:$G,MATCH(Sheet1!D865,Sheet4!$F:$F,0))+INDEX(Sheet4!$G:$G,MATCH(Sheet1!E865,Sheet4!$F:$F,0))+INDEX(Sheet4!$G:$G,MATCH(Sheet1!F865,Sheet4!$F:$F,0))+INDEX(Sheet4!$G:$G,MATCH(Sheet1!G865,Sheet4!$F:$F,0))+INDEX(Sheet4!$G:$G,MATCH(Sheet1!H865,Sheet4!$F:$F,0))+INDEX(Sheet4!$G:$G,MATCH(Sheet1!I865,Sheet4!$F:$F,0))+INDEX(Sheet4!$G:$G,MATCH(Sheet1!J865,Sheet4!$F:$F,0)),"")</f>
        <v/>
      </c>
      <c r="AF865">
        <f si="227" t="shared"/>
        <v>0</v>
      </c>
      <c r="AH865">
        <v>842</v>
      </c>
      <c r="AI865" t="str">
        <f si="226" t="shared"/>
        <v>Ben SimmonsLandry ShametJames HardenMonte MorrisKelly OubreJae CrowderMarvin BagleyPaul MillsapWillie Cauley-Stein</v>
      </c>
      <c r="AJ865">
        <f si="228" t="shared"/>
        <v>0</v>
      </c>
      <c r="AK865">
        <f si="229" t="shared"/>
        <v>0</v>
      </c>
      <c r="AL865">
        <f si="230" t="shared"/>
        <v>0</v>
      </c>
      <c r="AM865">
        <f si="231" t="shared"/>
        <v>0</v>
      </c>
      <c r="AN865">
        <f si="232" t="shared"/>
        <v>0</v>
      </c>
      <c r="AO865">
        <f si="233" t="shared"/>
        <v>0</v>
      </c>
      <c r="AP865">
        <f si="234" t="shared"/>
        <v>0</v>
      </c>
      <c r="AQ865">
        <f si="235" t="shared"/>
        <v>0</v>
      </c>
      <c r="AR865">
        <f si="236" t="shared"/>
        <v>0</v>
      </c>
      <c r="AS865">
        <f si="237" t="shared"/>
        <v>0</v>
      </c>
      <c r="AU865" t="str">
        <f>IFERROR(VLOOKUP(C865,Results!$A$2:$B$240,2,FALSE)+VLOOKUP(D865,Results!$A$2:$B$240,2,FALSE)+VLOOKUP(E865,Results!$A$2:$B$240,2,FALSE)+VLOOKUP(F865,Results!$A$2:$B$240,2,FALSE)+VLOOKUP(G865,Results!$A$2:$B$240,2,FALSE)+VLOOKUP(H865,Results!$A$2:$B$240,2,FALSE)+VLOOKUP(I865,Results!$A$2:$B$240,2,FALSE)+VLOOKUP(J865,Results!$A$2:$B$240,2,FALSE)+VLOOKUP(B865,Results!$A$2:$B$240,2,FALSE)-MIN(VLOOKUP(C865,Results!$A$2:$B$240,2,FALSE),VLOOKUP(D865,Results!$A$2:$B$240,2,FALSE),VLOOKUP(E865,Results!$A$2:$B$240,2,FALSE),VLOOKUP(F865,Results!$A$2:$B$240,2,FALSE),VLOOKUP(G865,Results!$A$2:$B$240,2,FALSE),VLOOKUP(H865,Results!$A$2:$B$240,2,FALSE),VLOOKUP(I865,Results!$A$2:$B$240,2,FALSE),VLOOKUP(J865,Results!$A$2:$B$240,2,FALSE),VLOOKUP(B865,Results!$A$2:$B$240,2,FALSE)),"")</f>
        <v/>
      </c>
    </row>
    <row customHeight="1" ht="18.75" r="866" spans="2:47" x14ac:dyDescent="0.3">
      <c r="B866" t="s">
        <v>166</v>
      </c>
      <c r="C866" t="s">
        <v>108</v>
      </c>
      <c r="D866" t="s">
        <v>146</v>
      </c>
      <c r="E866" t="s">
        <v>149</v>
      </c>
      <c r="F866" t="s">
        <v>150</v>
      </c>
      <c r="G866" t="s">
        <v>159</v>
      </c>
      <c r="H866" t="s">
        <v>153</v>
      </c>
      <c r="I866" t="s">
        <v>92</v>
      </c>
      <c r="J866" t="s">
        <v>186</v>
      </c>
      <c r="K866" t="n">
        <v>12.0</v>
      </c>
      <c r="L866" s="30">
        <f si="224" t="shared"/>
        <v>0</v>
      </c>
      <c r="M866" s="6"/>
      <c r="N866" s="35" t="str">
        <f si="225" t="shared"/>
        <v/>
      </c>
      <c r="O866" s="59">
        <f>(IF(ISNUMBER(MATCH(B866,Sheet4!$K$92:$K$101,0)),1,0)+IF(ISNUMBER(MATCH(C866,Sheet4!$K$92:$K$101,0)),1,0)+IF(ISNUMBER(MATCH(D866,Sheet4!$K$92:$K$101,0)),1,0)+IF(ISNUMBER(MATCH(E866,Sheet4!$K$92:$K$101,0)),1,0)+IF(ISNUMBER(MATCH(F866,Sheet4!$K$92:$K$101,0)),1,0)+IF(ISNUMBER(MATCH(G866,Sheet4!$K$92:$K$101,0)),1,0)+IF(ISNUMBER(MATCH(H866,Sheet4!$K$92:$K$101,0)),1,0)+IF(ISNUMBER(MATCH(I866,Sheet4!$K$92:$K$101,0)),1,0)+IF(ISNUMBER(MATCH(J866,Sheet4!$K$92:$K$101,0)),1,0))
-
(IF(ISNUMBER(MATCH(B866,Sheet4!$F$2:$F$11,0)),1,0)+IF(ISNUMBER(MATCH(C866,Sheet4!$F$2:$F$11,0)),1,0)+IF(ISNUMBER(MATCH(D866,Sheet4!$F$2:$F$11,0)),1,0)+IF(ISNUMBER(MATCH(E866,Sheet4!$F$2:$F$11,0)),1,0)+IF(ISNUMBER(MATCH(F866,Sheet4!$F$2:$F$11,0)),1,0)+IF(ISNUMBER(MATCH(G866,Sheet4!$F$2:$F$11,0)),1,0)+IF(ISNUMBER(MATCH(H866,Sheet4!$F$2:$F$11,0)),1,0)+IF(ISNUMBER(MATCH(I866,Sheet4!$F$2:$F$11,0)),1,0)+IF(ISNUMBER(MATCH(J866,Sheet4!$F$2:$F$11,0)),1,0))</f>
        <v>0</v>
      </c>
      <c r="P866" s="40" t="str">
        <f>IFERROR(INDEX(Sheet4!$G:$G,MATCH(Sheet1!B866,Sheet4!$F:$F,0))+INDEX(Sheet4!$G:$G,MATCH(Sheet1!C866,Sheet4!$F:$F,0))+INDEX(Sheet4!$G:$G,MATCH(Sheet1!D866,Sheet4!$F:$F,0))+INDEX(Sheet4!$G:$G,MATCH(Sheet1!E866,Sheet4!$F:$F,0))+INDEX(Sheet4!$G:$G,MATCH(Sheet1!F866,Sheet4!$F:$F,0))+INDEX(Sheet4!$G:$G,MATCH(Sheet1!G866,Sheet4!$F:$F,0))+INDEX(Sheet4!$G:$G,MATCH(Sheet1!H866,Sheet4!$F:$F,0))+INDEX(Sheet4!$G:$G,MATCH(Sheet1!I866,Sheet4!$F:$F,0))+INDEX(Sheet4!$G:$G,MATCH(Sheet1!J866,Sheet4!$F:$F,0)),"")</f>
        <v/>
      </c>
      <c r="AF866">
        <f si="227" t="shared"/>
        <v>0</v>
      </c>
      <c r="AH866">
        <v>843</v>
      </c>
      <c r="AI866" t="str">
        <f si="226" t="shared"/>
        <v>Ben SimmonsIsaiah CanaanJames HardenTorrey CraigKelly OubreDeAndre' BembryKenneth FariedPaul MillsapWillie Cauley-Stein</v>
      </c>
      <c r="AJ866">
        <f si="228" t="shared"/>
        <v>0</v>
      </c>
      <c r="AK866">
        <f si="229" t="shared"/>
        <v>0</v>
      </c>
      <c r="AL866">
        <f si="230" t="shared"/>
        <v>0</v>
      </c>
      <c r="AM866">
        <f si="231" t="shared"/>
        <v>0</v>
      </c>
      <c r="AN866">
        <f si="232" t="shared"/>
        <v>0</v>
      </c>
      <c r="AO866">
        <f si="233" t="shared"/>
        <v>0</v>
      </c>
      <c r="AP866">
        <f si="234" t="shared"/>
        <v>0</v>
      </c>
      <c r="AQ866">
        <f si="235" t="shared"/>
        <v>0</v>
      </c>
      <c r="AR866">
        <f si="236" t="shared"/>
        <v>0</v>
      </c>
      <c r="AS866">
        <f si="237" t="shared"/>
        <v>0</v>
      </c>
      <c r="AU866" t="str">
        <f>IFERROR(VLOOKUP(C866,Results!$A$2:$B$240,2,FALSE)+VLOOKUP(D866,Results!$A$2:$B$240,2,FALSE)+VLOOKUP(E866,Results!$A$2:$B$240,2,FALSE)+VLOOKUP(F866,Results!$A$2:$B$240,2,FALSE)+VLOOKUP(G866,Results!$A$2:$B$240,2,FALSE)+VLOOKUP(H866,Results!$A$2:$B$240,2,FALSE)+VLOOKUP(I866,Results!$A$2:$B$240,2,FALSE)+VLOOKUP(J866,Results!$A$2:$B$240,2,FALSE)+VLOOKUP(B866,Results!$A$2:$B$240,2,FALSE)-MIN(VLOOKUP(C866,Results!$A$2:$B$240,2,FALSE),VLOOKUP(D866,Results!$A$2:$B$240,2,FALSE),VLOOKUP(E866,Results!$A$2:$B$240,2,FALSE),VLOOKUP(F866,Results!$A$2:$B$240,2,FALSE),VLOOKUP(G866,Results!$A$2:$B$240,2,FALSE),VLOOKUP(H866,Results!$A$2:$B$240,2,FALSE),VLOOKUP(I866,Results!$A$2:$B$240,2,FALSE),VLOOKUP(J866,Results!$A$2:$B$240,2,FALSE),VLOOKUP(B866,Results!$A$2:$B$240,2,FALSE)),"")</f>
        <v/>
      </c>
    </row>
    <row r="867" spans="2:47" x14ac:dyDescent="0.3">
      <c r="B867" t="s">
        <v>166</v>
      </c>
      <c r="C867" t="s">
        <v>171</v>
      </c>
      <c r="D867" t="s">
        <v>145</v>
      </c>
      <c r="E867" t="s">
        <v>158</v>
      </c>
      <c r="F867" t="s">
        <v>105</v>
      </c>
      <c r="G867" t="s">
        <v>179</v>
      </c>
      <c r="H867" t="s">
        <v>181</v>
      </c>
      <c r="I867" t="s">
        <v>152</v>
      </c>
      <c r="J867" t="s">
        <v>186</v>
      </c>
      <c r="K867" t="n">
        <v>12.0</v>
      </c>
      <c r="L867" s="30">
        <f si="224" t="shared"/>
        <v>0</v>
      </c>
      <c r="M867" s="6"/>
      <c r="N867" s="35" t="str">
        <f si="225" t="shared"/>
        <v/>
      </c>
      <c r="O867" s="59">
        <f>(IF(ISNUMBER(MATCH(B867,Sheet4!$K$92:$K$101,0)),1,0)+IF(ISNUMBER(MATCH(C867,Sheet4!$K$92:$K$101,0)),1,0)+IF(ISNUMBER(MATCH(D867,Sheet4!$K$92:$K$101,0)),1,0)+IF(ISNUMBER(MATCH(E867,Sheet4!$K$92:$K$101,0)),1,0)+IF(ISNUMBER(MATCH(F867,Sheet4!$K$92:$K$101,0)),1,0)+IF(ISNUMBER(MATCH(G867,Sheet4!$K$92:$K$101,0)),1,0)+IF(ISNUMBER(MATCH(H867,Sheet4!$K$92:$K$101,0)),1,0)+IF(ISNUMBER(MATCH(I867,Sheet4!$K$92:$K$101,0)),1,0)+IF(ISNUMBER(MATCH(J867,Sheet4!$K$92:$K$101,0)),1,0))
-
(IF(ISNUMBER(MATCH(B867,Sheet4!$F$2:$F$11,0)),1,0)+IF(ISNUMBER(MATCH(C867,Sheet4!$F$2:$F$11,0)),1,0)+IF(ISNUMBER(MATCH(D867,Sheet4!$F$2:$F$11,0)),1,0)+IF(ISNUMBER(MATCH(E867,Sheet4!$F$2:$F$11,0)),1,0)+IF(ISNUMBER(MATCH(F867,Sheet4!$F$2:$F$11,0)),1,0)+IF(ISNUMBER(MATCH(G867,Sheet4!$F$2:$F$11,0)),1,0)+IF(ISNUMBER(MATCH(H867,Sheet4!$F$2:$F$11,0)),1,0)+IF(ISNUMBER(MATCH(I867,Sheet4!$F$2:$F$11,0)),1,0)+IF(ISNUMBER(MATCH(J867,Sheet4!$F$2:$F$11,0)),1,0))</f>
        <v>0</v>
      </c>
      <c r="P867" s="40" t="str">
        <f>IFERROR(INDEX(Sheet4!$G:$G,MATCH(Sheet1!B867,Sheet4!$F:$F,0))+INDEX(Sheet4!$G:$G,MATCH(Sheet1!C867,Sheet4!$F:$F,0))+INDEX(Sheet4!$G:$G,MATCH(Sheet1!D867,Sheet4!$F:$F,0))+INDEX(Sheet4!$G:$G,MATCH(Sheet1!E867,Sheet4!$F:$F,0))+INDEX(Sheet4!$G:$G,MATCH(Sheet1!F867,Sheet4!$F:$F,0))+INDEX(Sheet4!$G:$G,MATCH(Sheet1!G867,Sheet4!$F:$F,0))+INDEX(Sheet4!$G:$G,MATCH(Sheet1!H867,Sheet4!$F:$F,0))+INDEX(Sheet4!$G:$G,MATCH(Sheet1!I867,Sheet4!$F:$F,0))+INDEX(Sheet4!$G:$G,MATCH(Sheet1!J867,Sheet4!$F:$F,0)),"")</f>
        <v/>
      </c>
      <c r="AF867">
        <f si="227" t="shared"/>
        <v>0</v>
      </c>
      <c r="AH867">
        <v>844</v>
      </c>
      <c r="AI867" t="str">
        <f si="226" t="shared"/>
        <v>Ben SimmonsLandry ShametDevin BookerBuddy HieldWill BartonCorey BrewerMarvin BagleyJosh JacksonRudy Gobert</v>
      </c>
      <c r="AJ867">
        <f si="228" t="shared"/>
        <v>0</v>
      </c>
      <c r="AK867">
        <f si="229" t="shared"/>
        <v>0</v>
      </c>
      <c r="AL867">
        <f si="230" t="shared"/>
        <v>0</v>
      </c>
      <c r="AM867">
        <f si="231" t="shared"/>
        <v>0</v>
      </c>
      <c r="AN867">
        <f si="232" t="shared"/>
        <v>0</v>
      </c>
      <c r="AO867">
        <f si="233" t="shared"/>
        <v>0</v>
      </c>
      <c r="AP867">
        <f si="234" t="shared"/>
        <v>0</v>
      </c>
      <c r="AQ867">
        <f si="235" t="shared"/>
        <v>0</v>
      </c>
      <c r="AR867">
        <f si="236" t="shared"/>
        <v>0</v>
      </c>
      <c r="AS867">
        <f si="237" t="shared"/>
        <v>0</v>
      </c>
      <c r="AU867" t="str">
        <f>IFERROR(VLOOKUP(C867,Results!$A$2:$B$240,2,FALSE)+VLOOKUP(D867,Results!$A$2:$B$240,2,FALSE)+VLOOKUP(E867,Results!$A$2:$B$240,2,FALSE)+VLOOKUP(F867,Results!$A$2:$B$240,2,FALSE)+VLOOKUP(G867,Results!$A$2:$B$240,2,FALSE)+VLOOKUP(H867,Results!$A$2:$B$240,2,FALSE)+VLOOKUP(I867,Results!$A$2:$B$240,2,FALSE)+VLOOKUP(J867,Results!$A$2:$B$240,2,FALSE)+VLOOKUP(B867,Results!$A$2:$B$240,2,FALSE)-MIN(VLOOKUP(C867,Results!$A$2:$B$240,2,FALSE),VLOOKUP(D867,Results!$A$2:$B$240,2,FALSE),VLOOKUP(E867,Results!$A$2:$B$240,2,FALSE),VLOOKUP(F867,Results!$A$2:$B$240,2,FALSE),VLOOKUP(G867,Results!$A$2:$B$240,2,FALSE),VLOOKUP(H867,Results!$A$2:$B$240,2,FALSE),VLOOKUP(I867,Results!$A$2:$B$240,2,FALSE),VLOOKUP(J867,Results!$A$2:$B$240,2,FALSE),VLOOKUP(B867,Results!$A$2:$B$240,2,FALSE)),"")</f>
        <v/>
      </c>
    </row>
    <row r="868" spans="2:47" x14ac:dyDescent="0.3">
      <c r="B868" t="s">
        <v>108</v>
      </c>
      <c r="C868" t="s">
        <v>171</v>
      </c>
      <c r="D868" t="s">
        <v>145</v>
      </c>
      <c r="E868" t="s">
        <v>146</v>
      </c>
      <c r="F868" t="s">
        <v>177</v>
      </c>
      <c r="G868" t="s">
        <v>178</v>
      </c>
      <c r="H868" t="s">
        <v>153</v>
      </c>
      <c r="I868" t="s">
        <v>152</v>
      </c>
      <c r="J868" t="s">
        <v>187</v>
      </c>
      <c r="K868" t="n">
        <v>12.0</v>
      </c>
      <c r="L868" s="30">
        <f si="224" t="shared"/>
        <v>0</v>
      </c>
      <c r="M868" s="6"/>
      <c r="N868" s="35" t="str">
        <f si="225" t="shared"/>
        <v/>
      </c>
      <c r="O868" s="59">
        <f>(IF(ISNUMBER(MATCH(B868,Sheet4!$K$92:$K$101,0)),1,0)+IF(ISNUMBER(MATCH(C868,Sheet4!$K$92:$K$101,0)),1,0)+IF(ISNUMBER(MATCH(D868,Sheet4!$K$92:$K$101,0)),1,0)+IF(ISNUMBER(MATCH(E868,Sheet4!$K$92:$K$101,0)),1,0)+IF(ISNUMBER(MATCH(F868,Sheet4!$K$92:$K$101,0)),1,0)+IF(ISNUMBER(MATCH(G868,Sheet4!$K$92:$K$101,0)),1,0)+IF(ISNUMBER(MATCH(H868,Sheet4!$K$92:$K$101,0)),1,0)+IF(ISNUMBER(MATCH(I868,Sheet4!$K$92:$K$101,0)),1,0)+IF(ISNUMBER(MATCH(J868,Sheet4!$K$92:$K$101,0)),1,0))
-
(IF(ISNUMBER(MATCH(B868,Sheet4!$F$2:$F$11,0)),1,0)+IF(ISNUMBER(MATCH(C868,Sheet4!$F$2:$F$11,0)),1,0)+IF(ISNUMBER(MATCH(D868,Sheet4!$F$2:$F$11,0)),1,0)+IF(ISNUMBER(MATCH(E868,Sheet4!$F$2:$F$11,0)),1,0)+IF(ISNUMBER(MATCH(F868,Sheet4!$F$2:$F$11,0)),1,0)+IF(ISNUMBER(MATCH(G868,Sheet4!$F$2:$F$11,0)),1,0)+IF(ISNUMBER(MATCH(H868,Sheet4!$F$2:$F$11,0)),1,0)+IF(ISNUMBER(MATCH(I868,Sheet4!$F$2:$F$11,0)),1,0)+IF(ISNUMBER(MATCH(J868,Sheet4!$F$2:$F$11,0)),1,0))</f>
        <v>0</v>
      </c>
      <c r="P868" s="40" t="str">
        <f>IFERROR(INDEX(Sheet4!$G:$G,MATCH(Sheet1!B868,Sheet4!$F:$F,0))+INDEX(Sheet4!$G:$G,MATCH(Sheet1!C868,Sheet4!$F:$F,0))+INDEX(Sheet4!$G:$G,MATCH(Sheet1!D868,Sheet4!$F:$F,0))+INDEX(Sheet4!$G:$G,MATCH(Sheet1!E868,Sheet4!$F:$F,0))+INDEX(Sheet4!$G:$G,MATCH(Sheet1!F868,Sheet4!$F:$F,0))+INDEX(Sheet4!$G:$G,MATCH(Sheet1!G868,Sheet4!$F:$F,0))+INDEX(Sheet4!$G:$G,MATCH(Sheet1!H868,Sheet4!$F:$F,0))+INDEX(Sheet4!$G:$G,MATCH(Sheet1!I868,Sheet4!$F:$F,0))+INDEX(Sheet4!$G:$G,MATCH(Sheet1!J868,Sheet4!$F:$F,0)),"")</f>
        <v/>
      </c>
      <c r="AF868">
        <f si="227" t="shared"/>
        <v>0</v>
      </c>
      <c r="AH868">
        <v>845</v>
      </c>
      <c r="AI868" t="str">
        <f si="226" t="shared"/>
        <v>Ben SimmonsRicky RubioJimmy ButlerMonte MorrisWill BartonGerald GreenJosh JacksonTaj GibsonKarl-Anthony Towns</v>
      </c>
      <c r="AJ868">
        <f si="228" t="shared"/>
        <v>0</v>
      </c>
      <c r="AK868">
        <f si="229" t="shared"/>
        <v>0</v>
      </c>
      <c r="AL868">
        <f si="230" t="shared"/>
        <v>0</v>
      </c>
      <c r="AM868">
        <f si="231" t="shared"/>
        <v>0</v>
      </c>
      <c r="AN868">
        <f si="232" t="shared"/>
        <v>0</v>
      </c>
      <c r="AO868">
        <f si="233" t="shared"/>
        <v>0</v>
      </c>
      <c r="AP868">
        <f si="234" t="shared"/>
        <v>0</v>
      </c>
      <c r="AQ868">
        <f si="235" t="shared"/>
        <v>0</v>
      </c>
      <c r="AR868">
        <f si="236" t="shared"/>
        <v>0</v>
      </c>
      <c r="AS868">
        <f si="237" t="shared"/>
        <v>0</v>
      </c>
      <c r="AU868" t="str">
        <f>IFERROR(VLOOKUP(C868,Results!$A$2:$B$240,2,FALSE)+VLOOKUP(D868,Results!$A$2:$B$240,2,FALSE)+VLOOKUP(E868,Results!$A$2:$B$240,2,FALSE)+VLOOKUP(F868,Results!$A$2:$B$240,2,FALSE)+VLOOKUP(G868,Results!$A$2:$B$240,2,FALSE)+VLOOKUP(H868,Results!$A$2:$B$240,2,FALSE)+VLOOKUP(I868,Results!$A$2:$B$240,2,FALSE)+VLOOKUP(J868,Results!$A$2:$B$240,2,FALSE)+VLOOKUP(B868,Results!$A$2:$B$240,2,FALSE)-MIN(VLOOKUP(C868,Results!$A$2:$B$240,2,FALSE),VLOOKUP(D868,Results!$A$2:$B$240,2,FALSE),VLOOKUP(E868,Results!$A$2:$B$240,2,FALSE),VLOOKUP(F868,Results!$A$2:$B$240,2,FALSE),VLOOKUP(G868,Results!$A$2:$B$240,2,FALSE),VLOOKUP(H868,Results!$A$2:$B$240,2,FALSE),VLOOKUP(I868,Results!$A$2:$B$240,2,FALSE),VLOOKUP(J868,Results!$A$2:$B$240,2,FALSE),VLOOKUP(B868,Results!$A$2:$B$240,2,FALSE)),"")</f>
        <v/>
      </c>
    </row>
    <row customHeight="1" ht="18.75" r="869" spans="2:47" x14ac:dyDescent="0.3">
      <c r="B869" t="s">
        <v>166</v>
      </c>
      <c r="C869" t="s">
        <v>171</v>
      </c>
      <c r="D869" t="s">
        <v>99</v>
      </c>
      <c r="E869" t="s">
        <v>148</v>
      </c>
      <c r="F869" t="s">
        <v>177</v>
      </c>
      <c r="G869" t="s">
        <v>178</v>
      </c>
      <c r="H869" t="s">
        <v>181</v>
      </c>
      <c r="I869" t="s">
        <v>152</v>
      </c>
      <c r="J869" t="s">
        <v>186</v>
      </c>
      <c r="K869" t="n">
        <v>12.0</v>
      </c>
      <c r="L869" s="30">
        <f si="224" t="shared"/>
        <v>0</v>
      </c>
      <c r="M869" s="6"/>
      <c r="N869" s="35" t="str">
        <f si="225" t="shared"/>
        <v/>
      </c>
      <c r="O869" s="59">
        <f>(IF(ISNUMBER(MATCH(B869,Sheet4!$K$92:$K$101,0)),1,0)+IF(ISNUMBER(MATCH(C869,Sheet4!$K$92:$K$101,0)),1,0)+IF(ISNUMBER(MATCH(D869,Sheet4!$K$92:$K$101,0)),1,0)+IF(ISNUMBER(MATCH(E869,Sheet4!$K$92:$K$101,0)),1,0)+IF(ISNUMBER(MATCH(F869,Sheet4!$K$92:$K$101,0)),1,0)+IF(ISNUMBER(MATCH(G869,Sheet4!$K$92:$K$101,0)),1,0)+IF(ISNUMBER(MATCH(H869,Sheet4!$K$92:$K$101,0)),1,0)+IF(ISNUMBER(MATCH(I869,Sheet4!$K$92:$K$101,0)),1,0)+IF(ISNUMBER(MATCH(J869,Sheet4!$K$92:$K$101,0)),1,0))
-
(IF(ISNUMBER(MATCH(B869,Sheet4!$F$2:$F$11,0)),1,0)+IF(ISNUMBER(MATCH(C869,Sheet4!$F$2:$F$11,0)),1,0)+IF(ISNUMBER(MATCH(D869,Sheet4!$F$2:$F$11,0)),1,0)+IF(ISNUMBER(MATCH(E869,Sheet4!$F$2:$F$11,0)),1,0)+IF(ISNUMBER(MATCH(F869,Sheet4!$F$2:$F$11,0)),1,0)+IF(ISNUMBER(MATCH(G869,Sheet4!$F$2:$F$11,0)),1,0)+IF(ISNUMBER(MATCH(H869,Sheet4!$F$2:$F$11,0)),1,0)+IF(ISNUMBER(MATCH(I869,Sheet4!$F$2:$F$11,0)),1,0)+IF(ISNUMBER(MATCH(J869,Sheet4!$F$2:$F$11,0)),1,0))</f>
        <v>0</v>
      </c>
      <c r="P869" s="40" t="str">
        <f>IFERROR(INDEX(Sheet4!$G:$G,MATCH(Sheet1!B869,Sheet4!$F:$F,0))+INDEX(Sheet4!$G:$G,MATCH(Sheet1!C869,Sheet4!$F:$F,0))+INDEX(Sheet4!$G:$G,MATCH(Sheet1!D869,Sheet4!$F:$F,0))+INDEX(Sheet4!$G:$G,MATCH(Sheet1!E869,Sheet4!$F:$F,0))+INDEX(Sheet4!$G:$G,MATCH(Sheet1!F869,Sheet4!$F:$F,0))+INDEX(Sheet4!$G:$G,MATCH(Sheet1!G869,Sheet4!$F:$F,0))+INDEX(Sheet4!$G:$G,MATCH(Sheet1!H869,Sheet4!$F:$F,0))+INDEX(Sheet4!$G:$G,MATCH(Sheet1!I869,Sheet4!$F:$F,0))+INDEX(Sheet4!$G:$G,MATCH(Sheet1!J869,Sheet4!$F:$F,0)),"")</f>
        <v/>
      </c>
      <c r="AF869">
        <f si="227" t="shared"/>
        <v>0</v>
      </c>
      <c r="AH869">
        <v>846</v>
      </c>
      <c r="AI869" t="str">
        <f si="226" t="shared"/>
        <v>De'Aaron FoxJeremy LinDevin BookerMonte MorrisKelly OubreMikal BridgesKenneth FariedPaul MillsapKarl-Anthony Towns</v>
      </c>
      <c r="AJ869">
        <f si="228" t="shared"/>
        <v>0</v>
      </c>
      <c r="AK869">
        <f si="229" t="shared"/>
        <v>0</v>
      </c>
      <c r="AL869">
        <f si="230" t="shared"/>
        <v>0</v>
      </c>
      <c r="AM869">
        <f si="231" t="shared"/>
        <v>0</v>
      </c>
      <c r="AN869">
        <f si="232" t="shared"/>
        <v>0</v>
      </c>
      <c r="AO869">
        <f si="233" t="shared"/>
        <v>0</v>
      </c>
      <c r="AP869">
        <f si="234" t="shared"/>
        <v>0</v>
      </c>
      <c r="AQ869">
        <f si="235" t="shared"/>
        <v>0</v>
      </c>
      <c r="AR869">
        <f si="236" t="shared"/>
        <v>0</v>
      </c>
      <c r="AS869">
        <f si="237" t="shared"/>
        <v>0</v>
      </c>
      <c r="AU869" t="str">
        <f>IFERROR(VLOOKUP(C869,Results!$A$2:$B$240,2,FALSE)+VLOOKUP(D869,Results!$A$2:$B$240,2,FALSE)+VLOOKUP(E869,Results!$A$2:$B$240,2,FALSE)+VLOOKUP(F869,Results!$A$2:$B$240,2,FALSE)+VLOOKUP(G869,Results!$A$2:$B$240,2,FALSE)+VLOOKUP(H869,Results!$A$2:$B$240,2,FALSE)+VLOOKUP(I869,Results!$A$2:$B$240,2,FALSE)+VLOOKUP(J869,Results!$A$2:$B$240,2,FALSE)+VLOOKUP(B869,Results!$A$2:$B$240,2,FALSE)-MIN(VLOOKUP(C869,Results!$A$2:$B$240,2,FALSE),VLOOKUP(D869,Results!$A$2:$B$240,2,FALSE),VLOOKUP(E869,Results!$A$2:$B$240,2,FALSE),VLOOKUP(F869,Results!$A$2:$B$240,2,FALSE),VLOOKUP(G869,Results!$A$2:$B$240,2,FALSE),VLOOKUP(H869,Results!$A$2:$B$240,2,FALSE),VLOOKUP(I869,Results!$A$2:$B$240,2,FALSE),VLOOKUP(J869,Results!$A$2:$B$240,2,FALSE),VLOOKUP(B869,Results!$A$2:$B$240,2,FALSE)),"")</f>
        <v/>
      </c>
    </row>
    <row r="870" spans="2:47" x14ac:dyDescent="0.3">
      <c r="B870" t="s">
        <v>87</v>
      </c>
      <c r="C870" t="s">
        <v>170</v>
      </c>
      <c r="D870" t="s">
        <v>172</v>
      </c>
      <c r="E870" t="s">
        <v>174</v>
      </c>
      <c r="F870" t="s">
        <v>177</v>
      </c>
      <c r="G870" t="s">
        <v>178</v>
      </c>
      <c r="H870" t="s">
        <v>93</v>
      </c>
      <c r="I870" t="s">
        <v>152</v>
      </c>
      <c r="J870" t="s">
        <v>186</v>
      </c>
      <c r="K870" t="n">
        <v>12.0</v>
      </c>
      <c r="L870" s="30">
        <f si="224" t="shared"/>
        <v>0</v>
      </c>
      <c r="M870" s="6"/>
      <c r="N870" s="35" t="str">
        <f si="225" t="shared"/>
        <v/>
      </c>
      <c r="O870" s="59">
        <f>(IF(ISNUMBER(MATCH(B870,Sheet4!$K$92:$K$101,0)),1,0)+IF(ISNUMBER(MATCH(C870,Sheet4!$K$92:$K$101,0)),1,0)+IF(ISNUMBER(MATCH(D870,Sheet4!$K$92:$K$101,0)),1,0)+IF(ISNUMBER(MATCH(E870,Sheet4!$K$92:$K$101,0)),1,0)+IF(ISNUMBER(MATCH(F870,Sheet4!$K$92:$K$101,0)),1,0)+IF(ISNUMBER(MATCH(G870,Sheet4!$K$92:$K$101,0)),1,0)+IF(ISNUMBER(MATCH(H870,Sheet4!$K$92:$K$101,0)),1,0)+IF(ISNUMBER(MATCH(I870,Sheet4!$K$92:$K$101,0)),1,0)+IF(ISNUMBER(MATCH(J870,Sheet4!$K$92:$K$101,0)),1,0))
-
(IF(ISNUMBER(MATCH(B870,Sheet4!$F$2:$F$11,0)),1,0)+IF(ISNUMBER(MATCH(C870,Sheet4!$F$2:$F$11,0)),1,0)+IF(ISNUMBER(MATCH(D870,Sheet4!$F$2:$F$11,0)),1,0)+IF(ISNUMBER(MATCH(E870,Sheet4!$F$2:$F$11,0)),1,0)+IF(ISNUMBER(MATCH(F870,Sheet4!$F$2:$F$11,0)),1,0)+IF(ISNUMBER(MATCH(G870,Sheet4!$F$2:$F$11,0)),1,0)+IF(ISNUMBER(MATCH(H870,Sheet4!$F$2:$F$11,0)),1,0)+IF(ISNUMBER(MATCH(I870,Sheet4!$F$2:$F$11,0)),1,0)+IF(ISNUMBER(MATCH(J870,Sheet4!$F$2:$F$11,0)),1,0))</f>
        <v>0</v>
      </c>
      <c r="P870" s="40" t="str">
        <f>IFERROR(INDEX(Sheet4!$G:$G,MATCH(Sheet1!B870,Sheet4!$F:$F,0))+INDEX(Sheet4!$G:$G,MATCH(Sheet1!C870,Sheet4!$F:$F,0))+INDEX(Sheet4!$G:$G,MATCH(Sheet1!D870,Sheet4!$F:$F,0))+INDEX(Sheet4!$G:$G,MATCH(Sheet1!E870,Sheet4!$F:$F,0))+INDEX(Sheet4!$G:$G,MATCH(Sheet1!F870,Sheet4!$F:$F,0))+INDEX(Sheet4!$G:$G,MATCH(Sheet1!G870,Sheet4!$F:$F,0))+INDEX(Sheet4!$G:$G,MATCH(Sheet1!H870,Sheet4!$F:$F,0))+INDEX(Sheet4!$G:$G,MATCH(Sheet1!I870,Sheet4!$F:$F,0))+INDEX(Sheet4!$G:$G,MATCH(Sheet1!J870,Sheet4!$F:$F,0)),"")</f>
        <v/>
      </c>
      <c r="AF870">
        <f si="227" t="shared"/>
        <v>0</v>
      </c>
      <c r="AH870">
        <v>847</v>
      </c>
      <c r="AI870" t="str">
        <f si="226" t="shared"/>
        <v>T.J. McConnellLandry ShametJames HardenMonte MorrisKelly OubreCorey BrewerKenneth FariedPaul MillsapKarl-Anthony Towns</v>
      </c>
      <c r="AJ870">
        <f si="228" t="shared"/>
        <v>0</v>
      </c>
      <c r="AK870">
        <f si="229" t="shared"/>
        <v>0</v>
      </c>
      <c r="AL870">
        <f si="230" t="shared"/>
        <v>0</v>
      </c>
      <c r="AM870">
        <f si="231" t="shared"/>
        <v>0</v>
      </c>
      <c r="AN870">
        <f si="232" t="shared"/>
        <v>0</v>
      </c>
      <c r="AO870">
        <f si="233" t="shared"/>
        <v>0</v>
      </c>
      <c r="AP870">
        <f si="234" t="shared"/>
        <v>0</v>
      </c>
      <c r="AQ870">
        <f si="235" t="shared"/>
        <v>0</v>
      </c>
      <c r="AR870">
        <f si="236" t="shared"/>
        <v>0</v>
      </c>
      <c r="AS870">
        <f si="237" t="shared"/>
        <v>0</v>
      </c>
      <c r="AU870" t="str">
        <f>IFERROR(VLOOKUP(C870,Results!$A$2:$B$240,2,FALSE)+VLOOKUP(D870,Results!$A$2:$B$240,2,FALSE)+VLOOKUP(E870,Results!$A$2:$B$240,2,FALSE)+VLOOKUP(F870,Results!$A$2:$B$240,2,FALSE)+VLOOKUP(G870,Results!$A$2:$B$240,2,FALSE)+VLOOKUP(H870,Results!$A$2:$B$240,2,FALSE)+VLOOKUP(I870,Results!$A$2:$B$240,2,FALSE)+VLOOKUP(J870,Results!$A$2:$B$240,2,FALSE)+VLOOKUP(B870,Results!$A$2:$B$240,2,FALSE)-MIN(VLOOKUP(C870,Results!$A$2:$B$240,2,FALSE),VLOOKUP(D870,Results!$A$2:$B$240,2,FALSE),VLOOKUP(E870,Results!$A$2:$B$240,2,FALSE),VLOOKUP(F870,Results!$A$2:$B$240,2,FALSE),VLOOKUP(G870,Results!$A$2:$B$240,2,FALSE),VLOOKUP(H870,Results!$A$2:$B$240,2,FALSE),VLOOKUP(I870,Results!$A$2:$B$240,2,FALSE),VLOOKUP(J870,Results!$A$2:$B$240,2,FALSE),VLOOKUP(B870,Results!$A$2:$B$240,2,FALSE)),"")</f>
        <v/>
      </c>
    </row>
    <row customHeight="1" ht="18.75" r="871" spans="2:47" x14ac:dyDescent="0.3">
      <c r="B871" t="s">
        <v>166</v>
      </c>
      <c r="C871" t="s">
        <v>171</v>
      </c>
      <c r="D871" t="s">
        <v>173</v>
      </c>
      <c r="E871" t="s">
        <v>146</v>
      </c>
      <c r="F871" t="s">
        <v>150</v>
      </c>
      <c r="G871" t="s">
        <v>177</v>
      </c>
      <c r="H871" t="s">
        <v>181</v>
      </c>
      <c r="I871" t="s">
        <v>183</v>
      </c>
      <c r="J871" t="s">
        <v>186</v>
      </c>
      <c r="K871" t="n">
        <v>12.0</v>
      </c>
      <c r="L871" s="30">
        <f si="224" t="shared"/>
        <v>0</v>
      </c>
      <c r="M871" s="6"/>
      <c r="N871" s="35" t="str">
        <f si="225" t="shared"/>
        <v/>
      </c>
      <c r="O871" s="59">
        <f>(IF(ISNUMBER(MATCH(B871,Sheet4!$K$92:$K$101,0)),1,0)+IF(ISNUMBER(MATCH(C871,Sheet4!$K$92:$K$101,0)),1,0)+IF(ISNUMBER(MATCH(D871,Sheet4!$K$92:$K$101,0)),1,0)+IF(ISNUMBER(MATCH(E871,Sheet4!$K$92:$K$101,0)),1,0)+IF(ISNUMBER(MATCH(F871,Sheet4!$K$92:$K$101,0)),1,0)+IF(ISNUMBER(MATCH(G871,Sheet4!$K$92:$K$101,0)),1,0)+IF(ISNUMBER(MATCH(H871,Sheet4!$K$92:$K$101,0)),1,0)+IF(ISNUMBER(MATCH(I871,Sheet4!$K$92:$K$101,0)),1,0)+IF(ISNUMBER(MATCH(J871,Sheet4!$K$92:$K$101,0)),1,0))
-
(IF(ISNUMBER(MATCH(B871,Sheet4!$F$2:$F$11,0)),1,0)+IF(ISNUMBER(MATCH(C871,Sheet4!$F$2:$F$11,0)),1,0)+IF(ISNUMBER(MATCH(D871,Sheet4!$F$2:$F$11,0)),1,0)+IF(ISNUMBER(MATCH(E871,Sheet4!$F$2:$F$11,0)),1,0)+IF(ISNUMBER(MATCH(F871,Sheet4!$F$2:$F$11,0)),1,0)+IF(ISNUMBER(MATCH(G871,Sheet4!$F$2:$F$11,0)),1,0)+IF(ISNUMBER(MATCH(H871,Sheet4!$F$2:$F$11,0)),1,0)+IF(ISNUMBER(MATCH(I871,Sheet4!$F$2:$F$11,0)),1,0)+IF(ISNUMBER(MATCH(J871,Sheet4!$F$2:$F$11,0)),1,0))</f>
        <v>0</v>
      </c>
      <c r="P871" s="40" t="str">
        <f>IFERROR(INDEX(Sheet4!$G:$G,MATCH(Sheet1!B871,Sheet4!$F:$F,0))+INDEX(Sheet4!$G:$G,MATCH(Sheet1!C871,Sheet4!$F:$F,0))+INDEX(Sheet4!$G:$G,MATCH(Sheet1!D871,Sheet4!$F:$F,0))+INDEX(Sheet4!$G:$G,MATCH(Sheet1!E871,Sheet4!$F:$F,0))+INDEX(Sheet4!$G:$G,MATCH(Sheet1!F871,Sheet4!$F:$F,0))+INDEX(Sheet4!$G:$G,MATCH(Sheet1!G871,Sheet4!$F:$F,0))+INDEX(Sheet4!$G:$G,MATCH(Sheet1!H871,Sheet4!$F:$F,0))+INDEX(Sheet4!$G:$G,MATCH(Sheet1!I871,Sheet4!$F:$F,0))+INDEX(Sheet4!$G:$G,MATCH(Sheet1!J871,Sheet4!$F:$F,0)),"")</f>
        <v/>
      </c>
      <c r="AF871">
        <f si="227" t="shared"/>
        <v>0</v>
      </c>
      <c r="AH871">
        <v>848</v>
      </c>
      <c r="AI871" t="str">
        <f si="226" t="shared"/>
        <v>Ben SimmonsElie OkoboDevin BookerMonte MorrisKelly OubreJoe InglesJosh JacksonTrey LylesJoel Embiid</v>
      </c>
      <c r="AJ871">
        <f si="228" t="shared"/>
        <v>0</v>
      </c>
      <c r="AK871">
        <f si="229" t="shared"/>
        <v>0</v>
      </c>
      <c r="AL871">
        <f si="230" t="shared"/>
        <v>0</v>
      </c>
      <c r="AM871">
        <f si="231" t="shared"/>
        <v>0</v>
      </c>
      <c r="AN871">
        <f si="232" t="shared"/>
        <v>0</v>
      </c>
      <c r="AO871">
        <f si="233" t="shared"/>
        <v>0</v>
      </c>
      <c r="AP871">
        <f si="234" t="shared"/>
        <v>0</v>
      </c>
      <c r="AQ871">
        <f si="235" t="shared"/>
        <v>0</v>
      </c>
      <c r="AR871">
        <f si="236" t="shared"/>
        <v>0</v>
      </c>
      <c r="AS871">
        <f si="237" t="shared"/>
        <v>0</v>
      </c>
      <c r="AU871" t="str">
        <f>IFERROR(VLOOKUP(C871,Results!$A$2:$B$240,2,FALSE)+VLOOKUP(D871,Results!$A$2:$B$240,2,FALSE)+VLOOKUP(E871,Results!$A$2:$B$240,2,FALSE)+VLOOKUP(F871,Results!$A$2:$B$240,2,FALSE)+VLOOKUP(G871,Results!$A$2:$B$240,2,FALSE)+VLOOKUP(H871,Results!$A$2:$B$240,2,FALSE)+VLOOKUP(I871,Results!$A$2:$B$240,2,FALSE)+VLOOKUP(J871,Results!$A$2:$B$240,2,FALSE)+VLOOKUP(B871,Results!$A$2:$B$240,2,FALSE)-MIN(VLOOKUP(C871,Results!$A$2:$B$240,2,FALSE),VLOOKUP(D871,Results!$A$2:$B$240,2,FALSE),VLOOKUP(E871,Results!$A$2:$B$240,2,FALSE),VLOOKUP(F871,Results!$A$2:$B$240,2,FALSE),VLOOKUP(G871,Results!$A$2:$B$240,2,FALSE),VLOOKUP(H871,Results!$A$2:$B$240,2,FALSE),VLOOKUP(I871,Results!$A$2:$B$240,2,FALSE),VLOOKUP(J871,Results!$A$2:$B$240,2,FALSE),VLOOKUP(B871,Results!$A$2:$B$240,2,FALSE)),"")</f>
        <v/>
      </c>
    </row>
    <row customHeight="1" ht="18.75" r="872" spans="2:47" x14ac:dyDescent="0.3">
      <c r="B872" t="s">
        <v>166</v>
      </c>
      <c r="C872" t="s">
        <v>170</v>
      </c>
      <c r="D872" t="s">
        <v>172</v>
      </c>
      <c r="E872" t="s">
        <v>173</v>
      </c>
      <c r="F872" t="s">
        <v>150</v>
      </c>
      <c r="G872" t="s">
        <v>177</v>
      </c>
      <c r="H872" t="s">
        <v>181</v>
      </c>
      <c r="I872" t="s">
        <v>182</v>
      </c>
      <c r="J872" t="s">
        <v>110</v>
      </c>
      <c r="K872" t="n">
        <v>12.0</v>
      </c>
      <c r="L872" s="30">
        <f si="224" t="shared"/>
        <v>0</v>
      </c>
      <c r="M872" s="6"/>
      <c r="N872" s="35" t="str">
        <f si="225" t="shared"/>
        <v/>
      </c>
      <c r="O872" s="59">
        <f>(IF(ISNUMBER(MATCH(B872,Sheet4!$K$92:$K$101,0)),1,0)+IF(ISNUMBER(MATCH(C872,Sheet4!$K$92:$K$101,0)),1,0)+IF(ISNUMBER(MATCH(D872,Sheet4!$K$92:$K$101,0)),1,0)+IF(ISNUMBER(MATCH(E872,Sheet4!$K$92:$K$101,0)),1,0)+IF(ISNUMBER(MATCH(F872,Sheet4!$K$92:$K$101,0)),1,0)+IF(ISNUMBER(MATCH(G872,Sheet4!$K$92:$K$101,0)),1,0)+IF(ISNUMBER(MATCH(H872,Sheet4!$K$92:$K$101,0)),1,0)+IF(ISNUMBER(MATCH(I872,Sheet4!$K$92:$K$101,0)),1,0)+IF(ISNUMBER(MATCH(J872,Sheet4!$K$92:$K$101,0)),1,0))
-
(IF(ISNUMBER(MATCH(B872,Sheet4!$F$2:$F$11,0)),1,0)+IF(ISNUMBER(MATCH(C872,Sheet4!$F$2:$F$11,0)),1,0)+IF(ISNUMBER(MATCH(D872,Sheet4!$F$2:$F$11,0)),1,0)+IF(ISNUMBER(MATCH(E872,Sheet4!$F$2:$F$11,0)),1,0)+IF(ISNUMBER(MATCH(F872,Sheet4!$F$2:$F$11,0)),1,0)+IF(ISNUMBER(MATCH(G872,Sheet4!$F$2:$F$11,0)),1,0)+IF(ISNUMBER(MATCH(H872,Sheet4!$F$2:$F$11,0)),1,0)+IF(ISNUMBER(MATCH(I872,Sheet4!$F$2:$F$11,0)),1,0)+IF(ISNUMBER(MATCH(J872,Sheet4!$F$2:$F$11,0)),1,0))</f>
        <v>0</v>
      </c>
      <c r="P872" s="40" t="str">
        <f>IFERROR(INDEX(Sheet4!$G:$G,MATCH(Sheet1!B872,Sheet4!$F:$F,0))+INDEX(Sheet4!$G:$G,MATCH(Sheet1!C872,Sheet4!$F:$F,0))+INDEX(Sheet4!$G:$G,MATCH(Sheet1!D872,Sheet4!$F:$F,0))+INDEX(Sheet4!$G:$G,MATCH(Sheet1!E872,Sheet4!$F:$F,0))+INDEX(Sheet4!$G:$G,MATCH(Sheet1!F872,Sheet4!$F:$F,0))+INDEX(Sheet4!$G:$G,MATCH(Sheet1!G872,Sheet4!$F:$F,0))+INDEX(Sheet4!$G:$G,MATCH(Sheet1!H872,Sheet4!$F:$F,0))+INDEX(Sheet4!$G:$G,MATCH(Sheet1!I872,Sheet4!$F:$F,0))+INDEX(Sheet4!$G:$G,MATCH(Sheet1!J872,Sheet4!$F:$F,0)),"")</f>
        <v/>
      </c>
      <c r="AF872">
        <f si="227" t="shared"/>
        <v>0</v>
      </c>
      <c r="AH872">
        <v>849</v>
      </c>
      <c r="AI872" t="str">
        <f si="226" t="shared"/>
        <v>Ben SimmonsIsaiah CanaanJimmy ButlerAndrew WigginsKelly OubreJoe InglesJohn CollinsPaul MillsapDeandre Ayton</v>
      </c>
      <c r="AJ872">
        <f si="228" t="shared"/>
        <v>0</v>
      </c>
      <c r="AK872">
        <f si="229" t="shared"/>
        <v>0</v>
      </c>
      <c r="AL872">
        <f si="230" t="shared"/>
        <v>0</v>
      </c>
      <c r="AM872">
        <f si="231" t="shared"/>
        <v>0</v>
      </c>
      <c r="AN872">
        <f si="232" t="shared"/>
        <v>0</v>
      </c>
      <c r="AO872">
        <f si="233" t="shared"/>
        <v>0</v>
      </c>
      <c r="AP872">
        <f si="234" t="shared"/>
        <v>0</v>
      </c>
      <c r="AQ872">
        <f si="235" t="shared"/>
        <v>0</v>
      </c>
      <c r="AR872">
        <f si="236" t="shared"/>
        <v>0</v>
      </c>
      <c r="AS872">
        <f si="237" t="shared"/>
        <v>0</v>
      </c>
      <c r="AU872" t="str">
        <f>IFERROR(VLOOKUP(C872,Results!$A$2:$B$240,2,FALSE)+VLOOKUP(D872,Results!$A$2:$B$240,2,FALSE)+VLOOKUP(E872,Results!$A$2:$B$240,2,FALSE)+VLOOKUP(F872,Results!$A$2:$B$240,2,FALSE)+VLOOKUP(G872,Results!$A$2:$B$240,2,FALSE)+VLOOKUP(H872,Results!$A$2:$B$240,2,FALSE)+VLOOKUP(I872,Results!$A$2:$B$240,2,FALSE)+VLOOKUP(J872,Results!$A$2:$B$240,2,FALSE)+VLOOKUP(B872,Results!$A$2:$B$240,2,FALSE)-MIN(VLOOKUP(C872,Results!$A$2:$B$240,2,FALSE),VLOOKUP(D872,Results!$A$2:$B$240,2,FALSE),VLOOKUP(E872,Results!$A$2:$B$240,2,FALSE),VLOOKUP(F872,Results!$A$2:$B$240,2,FALSE),VLOOKUP(G872,Results!$A$2:$B$240,2,FALSE),VLOOKUP(H872,Results!$A$2:$B$240,2,FALSE),VLOOKUP(I872,Results!$A$2:$B$240,2,FALSE),VLOOKUP(J872,Results!$A$2:$B$240,2,FALSE),VLOOKUP(B872,Results!$A$2:$B$240,2,FALSE)),"")</f>
        <v/>
      </c>
    </row>
    <row customHeight="1" ht="18.75" r="873" spans="2:47" x14ac:dyDescent="0.3">
      <c r="B873" t="s">
        <v>166</v>
      </c>
      <c r="C873" t="s">
        <v>87</v>
      </c>
      <c r="D873" t="s">
        <v>172</v>
      </c>
      <c r="E873" t="s">
        <v>148</v>
      </c>
      <c r="F873" t="s">
        <v>178</v>
      </c>
      <c r="G873" t="s">
        <v>179</v>
      </c>
      <c r="H873" t="s">
        <v>152</v>
      </c>
      <c r="I873" t="s">
        <v>155</v>
      </c>
      <c r="J873" t="s">
        <v>188</v>
      </c>
      <c r="K873" t="n">
        <v>12.0</v>
      </c>
      <c r="L873" s="30">
        <f si="224" t="shared"/>
        <v>0</v>
      </c>
      <c r="M873" s="6"/>
      <c r="N873" s="35" t="str">
        <f si="225" t="shared"/>
        <v/>
      </c>
      <c r="O873" s="59">
        <f>(IF(ISNUMBER(MATCH(B873,Sheet4!$K$92:$K$101,0)),1,0)+IF(ISNUMBER(MATCH(C873,Sheet4!$K$92:$K$101,0)),1,0)+IF(ISNUMBER(MATCH(D873,Sheet4!$K$92:$K$101,0)),1,0)+IF(ISNUMBER(MATCH(E873,Sheet4!$K$92:$K$101,0)),1,0)+IF(ISNUMBER(MATCH(F873,Sheet4!$K$92:$K$101,0)),1,0)+IF(ISNUMBER(MATCH(G873,Sheet4!$K$92:$K$101,0)),1,0)+IF(ISNUMBER(MATCH(H873,Sheet4!$K$92:$K$101,0)),1,0)+IF(ISNUMBER(MATCH(I873,Sheet4!$K$92:$K$101,0)),1,0)+IF(ISNUMBER(MATCH(J873,Sheet4!$K$92:$K$101,0)),1,0))
-
(IF(ISNUMBER(MATCH(B873,Sheet4!$F$2:$F$11,0)),1,0)+IF(ISNUMBER(MATCH(C873,Sheet4!$F$2:$F$11,0)),1,0)+IF(ISNUMBER(MATCH(D873,Sheet4!$F$2:$F$11,0)),1,0)+IF(ISNUMBER(MATCH(E873,Sheet4!$F$2:$F$11,0)),1,0)+IF(ISNUMBER(MATCH(F873,Sheet4!$F$2:$F$11,0)),1,0)+IF(ISNUMBER(MATCH(G873,Sheet4!$F$2:$F$11,0)),1,0)+IF(ISNUMBER(MATCH(H873,Sheet4!$F$2:$F$11,0)),1,0)+IF(ISNUMBER(MATCH(I873,Sheet4!$F$2:$F$11,0)),1,0)+IF(ISNUMBER(MATCH(J873,Sheet4!$F$2:$F$11,0)),1,0))</f>
        <v>0</v>
      </c>
      <c r="P873" s="40" t="str">
        <f>IFERROR(INDEX(Sheet4!$G:$G,MATCH(Sheet1!B873,Sheet4!$F:$F,0))+INDEX(Sheet4!$G:$G,MATCH(Sheet1!C873,Sheet4!$F:$F,0))+INDEX(Sheet4!$G:$G,MATCH(Sheet1!D873,Sheet4!$F:$F,0))+INDEX(Sheet4!$G:$G,MATCH(Sheet1!E873,Sheet4!$F:$F,0))+INDEX(Sheet4!$G:$G,MATCH(Sheet1!F873,Sheet4!$F:$F,0))+INDEX(Sheet4!$G:$G,MATCH(Sheet1!G873,Sheet4!$F:$F,0))+INDEX(Sheet4!$G:$G,MATCH(Sheet1!H873,Sheet4!$F:$F,0))+INDEX(Sheet4!$G:$G,MATCH(Sheet1!I873,Sheet4!$F:$F,0))+INDEX(Sheet4!$G:$G,MATCH(Sheet1!J873,Sheet4!$F:$F,0)),"")</f>
        <v/>
      </c>
      <c r="AF873">
        <f si="227" t="shared"/>
        <v>0</v>
      </c>
      <c r="AH873">
        <v>850</v>
      </c>
      <c r="AI873" t="str">
        <f si="226" t="shared"/>
        <v>Ben SimmonsIsaiah CanaanDevin BookerMalik BeasleyKelly OubreTaurean PrincePaul MillsapDerrick FavorsJoel Embiid</v>
      </c>
      <c r="AJ873">
        <f si="228" t="shared"/>
        <v>0</v>
      </c>
      <c r="AK873">
        <f si="229" t="shared"/>
        <v>0</v>
      </c>
      <c r="AL873">
        <f si="230" t="shared"/>
        <v>0</v>
      </c>
      <c r="AM873">
        <f si="231" t="shared"/>
        <v>0</v>
      </c>
      <c r="AN873">
        <f si="232" t="shared"/>
        <v>0</v>
      </c>
      <c r="AO873">
        <f si="233" t="shared"/>
        <v>0</v>
      </c>
      <c r="AP873">
        <f si="234" t="shared"/>
        <v>0</v>
      </c>
      <c r="AQ873">
        <f si="235" t="shared"/>
        <v>0</v>
      </c>
      <c r="AR873">
        <f si="236" t="shared"/>
        <v>0</v>
      </c>
      <c r="AS873">
        <f si="237" t="shared"/>
        <v>0</v>
      </c>
      <c r="AU873" t="str">
        <f>IFERROR(VLOOKUP(C873,Results!$A$2:$B$240,2,FALSE)+VLOOKUP(D873,Results!$A$2:$B$240,2,FALSE)+VLOOKUP(E873,Results!$A$2:$B$240,2,FALSE)+VLOOKUP(F873,Results!$A$2:$B$240,2,FALSE)+VLOOKUP(G873,Results!$A$2:$B$240,2,FALSE)+VLOOKUP(H873,Results!$A$2:$B$240,2,FALSE)+VLOOKUP(I873,Results!$A$2:$B$240,2,FALSE)+VLOOKUP(J873,Results!$A$2:$B$240,2,FALSE)+VLOOKUP(B873,Results!$A$2:$B$240,2,FALSE)-MIN(VLOOKUP(C873,Results!$A$2:$B$240,2,FALSE),VLOOKUP(D873,Results!$A$2:$B$240,2,FALSE),VLOOKUP(E873,Results!$A$2:$B$240,2,FALSE),VLOOKUP(F873,Results!$A$2:$B$240,2,FALSE),VLOOKUP(G873,Results!$A$2:$B$240,2,FALSE),VLOOKUP(H873,Results!$A$2:$B$240,2,FALSE),VLOOKUP(I873,Results!$A$2:$B$240,2,FALSE),VLOOKUP(J873,Results!$A$2:$B$240,2,FALSE),VLOOKUP(B873,Results!$A$2:$B$240,2,FALSE)),"")</f>
        <v/>
      </c>
    </row>
    <row customHeight="1" ht="18.75" r="874" spans="2:47" x14ac:dyDescent="0.3">
      <c r="B874" t="s">
        <v>166</v>
      </c>
      <c r="C874" t="s">
        <v>87</v>
      </c>
      <c r="D874" t="s">
        <v>146</v>
      </c>
      <c r="E874" t="s">
        <v>175</v>
      </c>
      <c r="F874" t="s">
        <v>177</v>
      </c>
      <c r="G874" t="s">
        <v>159</v>
      </c>
      <c r="H874" t="s">
        <v>92</v>
      </c>
      <c r="I874" t="s">
        <v>181</v>
      </c>
      <c r="J874" t="s">
        <v>188</v>
      </c>
      <c r="K874" t="n">
        <v>12.0</v>
      </c>
      <c r="L874" s="30">
        <f si="224" t="shared"/>
        <v>0</v>
      </c>
      <c r="M874" s="6"/>
      <c r="N874" s="35" t="str">
        <f si="225" t="shared"/>
        <v/>
      </c>
      <c r="O874" s="59">
        <f>(IF(ISNUMBER(MATCH(B874,Sheet4!$K$92:$K$101,0)),1,0)+IF(ISNUMBER(MATCH(C874,Sheet4!$K$92:$K$101,0)),1,0)+IF(ISNUMBER(MATCH(D874,Sheet4!$K$92:$K$101,0)),1,0)+IF(ISNUMBER(MATCH(E874,Sheet4!$K$92:$K$101,0)),1,0)+IF(ISNUMBER(MATCH(F874,Sheet4!$K$92:$K$101,0)),1,0)+IF(ISNUMBER(MATCH(G874,Sheet4!$K$92:$K$101,0)),1,0)+IF(ISNUMBER(MATCH(H874,Sheet4!$K$92:$K$101,0)),1,0)+IF(ISNUMBER(MATCH(I874,Sheet4!$K$92:$K$101,0)),1,0)+IF(ISNUMBER(MATCH(J874,Sheet4!$K$92:$K$101,0)),1,0))
-
(IF(ISNUMBER(MATCH(B874,Sheet4!$F$2:$F$11,0)),1,0)+IF(ISNUMBER(MATCH(C874,Sheet4!$F$2:$F$11,0)),1,0)+IF(ISNUMBER(MATCH(D874,Sheet4!$F$2:$F$11,0)),1,0)+IF(ISNUMBER(MATCH(E874,Sheet4!$F$2:$F$11,0)),1,0)+IF(ISNUMBER(MATCH(F874,Sheet4!$F$2:$F$11,0)),1,0)+IF(ISNUMBER(MATCH(G874,Sheet4!$F$2:$F$11,0)),1,0)+IF(ISNUMBER(MATCH(H874,Sheet4!$F$2:$F$11,0)),1,0)+IF(ISNUMBER(MATCH(I874,Sheet4!$F$2:$F$11,0)),1,0)+IF(ISNUMBER(MATCH(J874,Sheet4!$F$2:$F$11,0)),1,0))</f>
        <v>0</v>
      </c>
      <c r="P874" s="40" t="str">
        <f>IFERROR(INDEX(Sheet4!$G:$G,MATCH(Sheet1!B874,Sheet4!$F:$F,0))+INDEX(Sheet4!$G:$G,MATCH(Sheet1!C874,Sheet4!$F:$F,0))+INDEX(Sheet4!$G:$G,MATCH(Sheet1!D874,Sheet4!$F:$F,0))+INDEX(Sheet4!$G:$G,MATCH(Sheet1!E874,Sheet4!$F:$F,0))+INDEX(Sheet4!$G:$G,MATCH(Sheet1!F874,Sheet4!$F:$F,0))+INDEX(Sheet4!$G:$G,MATCH(Sheet1!G874,Sheet4!$F:$F,0))+INDEX(Sheet4!$G:$G,MATCH(Sheet1!H874,Sheet4!$F:$F,0))+INDEX(Sheet4!$G:$G,MATCH(Sheet1!I874,Sheet4!$F:$F,0))+INDEX(Sheet4!$G:$G,MATCH(Sheet1!J874,Sheet4!$F:$F,0)),"")</f>
        <v/>
      </c>
      <c r="AF874">
        <f si="227" t="shared"/>
        <v>0</v>
      </c>
      <c r="AH874">
        <v>851</v>
      </c>
      <c r="AI874" t="str">
        <f si="226" t="shared"/>
        <v>Ben SimmonsIsaiah CanaanAndrew WigginsMalik BeasleyKelly OubreMikal BridgesJohn CollinsMarvin BagleyKarl-Anthony Towns</v>
      </c>
      <c r="AJ874">
        <f si="228" t="shared"/>
        <v>0</v>
      </c>
      <c r="AK874">
        <f si="229" t="shared"/>
        <v>0</v>
      </c>
      <c r="AL874">
        <f si="230" t="shared"/>
        <v>0</v>
      </c>
      <c r="AM874">
        <f si="231" t="shared"/>
        <v>0</v>
      </c>
      <c r="AN874">
        <f si="232" t="shared"/>
        <v>0</v>
      </c>
      <c r="AO874">
        <f si="233" t="shared"/>
        <v>0</v>
      </c>
      <c r="AP874">
        <f si="234" t="shared"/>
        <v>0</v>
      </c>
      <c r="AQ874">
        <f si="235" t="shared"/>
        <v>0</v>
      </c>
      <c r="AR874">
        <f si="236" t="shared"/>
        <v>0</v>
      </c>
      <c r="AS874">
        <f si="237" t="shared"/>
        <v>0</v>
      </c>
      <c r="AU874" t="str">
        <f>IFERROR(VLOOKUP(C874,Results!$A$2:$B$240,2,FALSE)+VLOOKUP(D874,Results!$A$2:$B$240,2,FALSE)+VLOOKUP(E874,Results!$A$2:$B$240,2,FALSE)+VLOOKUP(F874,Results!$A$2:$B$240,2,FALSE)+VLOOKUP(G874,Results!$A$2:$B$240,2,FALSE)+VLOOKUP(H874,Results!$A$2:$B$240,2,FALSE)+VLOOKUP(I874,Results!$A$2:$B$240,2,FALSE)+VLOOKUP(J874,Results!$A$2:$B$240,2,FALSE)+VLOOKUP(B874,Results!$A$2:$B$240,2,FALSE)-MIN(VLOOKUP(C874,Results!$A$2:$B$240,2,FALSE),VLOOKUP(D874,Results!$A$2:$B$240,2,FALSE),VLOOKUP(E874,Results!$A$2:$B$240,2,FALSE),VLOOKUP(F874,Results!$A$2:$B$240,2,FALSE),VLOOKUP(G874,Results!$A$2:$B$240,2,FALSE),VLOOKUP(H874,Results!$A$2:$B$240,2,FALSE),VLOOKUP(I874,Results!$A$2:$B$240,2,FALSE),VLOOKUP(J874,Results!$A$2:$B$240,2,FALSE),VLOOKUP(B874,Results!$A$2:$B$240,2,FALSE)),"")</f>
        <v/>
      </c>
    </row>
    <row customHeight="1" ht="18.75" r="875" spans="2:47" x14ac:dyDescent="0.3">
      <c r="B875" t="s">
        <v>87</v>
      </c>
      <c r="C875" t="s">
        <v>170</v>
      </c>
      <c r="D875" t="s">
        <v>173</v>
      </c>
      <c r="E875" t="s">
        <v>146</v>
      </c>
      <c r="F875" t="s">
        <v>150</v>
      </c>
      <c r="G875" t="s">
        <v>179</v>
      </c>
      <c r="H875" t="s">
        <v>153</v>
      </c>
      <c r="I875" t="s">
        <v>92</v>
      </c>
      <c r="J875" t="s">
        <v>186</v>
      </c>
      <c r="K875" t="n">
        <v>12.0</v>
      </c>
      <c r="L875" s="30">
        <f si="224" t="shared"/>
        <v>0</v>
      </c>
      <c r="M875" s="6"/>
      <c r="N875" s="35" t="str">
        <f si="225" t="shared"/>
        <v/>
      </c>
      <c r="O875" s="59">
        <f>(IF(ISNUMBER(MATCH(B875,Sheet4!$K$92:$K$101,0)),1,0)+IF(ISNUMBER(MATCH(C875,Sheet4!$K$92:$K$101,0)),1,0)+IF(ISNUMBER(MATCH(D875,Sheet4!$K$92:$K$101,0)),1,0)+IF(ISNUMBER(MATCH(E875,Sheet4!$K$92:$K$101,0)),1,0)+IF(ISNUMBER(MATCH(F875,Sheet4!$K$92:$K$101,0)),1,0)+IF(ISNUMBER(MATCH(G875,Sheet4!$K$92:$K$101,0)),1,0)+IF(ISNUMBER(MATCH(H875,Sheet4!$K$92:$K$101,0)),1,0)+IF(ISNUMBER(MATCH(I875,Sheet4!$K$92:$K$101,0)),1,0)+IF(ISNUMBER(MATCH(J875,Sheet4!$K$92:$K$101,0)),1,0))
-
(IF(ISNUMBER(MATCH(B875,Sheet4!$F$2:$F$11,0)),1,0)+IF(ISNUMBER(MATCH(C875,Sheet4!$F$2:$F$11,0)),1,0)+IF(ISNUMBER(MATCH(D875,Sheet4!$F$2:$F$11,0)),1,0)+IF(ISNUMBER(MATCH(E875,Sheet4!$F$2:$F$11,0)),1,0)+IF(ISNUMBER(MATCH(F875,Sheet4!$F$2:$F$11,0)),1,0)+IF(ISNUMBER(MATCH(G875,Sheet4!$F$2:$F$11,0)),1,0)+IF(ISNUMBER(MATCH(H875,Sheet4!$F$2:$F$11,0)),1,0)+IF(ISNUMBER(MATCH(I875,Sheet4!$F$2:$F$11,0)),1,0)+IF(ISNUMBER(MATCH(J875,Sheet4!$F$2:$F$11,0)),1,0))</f>
        <v>0</v>
      </c>
      <c r="P875" s="40" t="str">
        <f>IFERROR(INDEX(Sheet4!$G:$G,MATCH(Sheet1!B875,Sheet4!$F:$F,0))+INDEX(Sheet4!$G:$G,MATCH(Sheet1!C875,Sheet4!$F:$F,0))+INDEX(Sheet4!$G:$G,MATCH(Sheet1!D875,Sheet4!$F:$F,0))+INDEX(Sheet4!$G:$G,MATCH(Sheet1!E875,Sheet4!$F:$F,0))+INDEX(Sheet4!$G:$G,MATCH(Sheet1!F875,Sheet4!$F:$F,0))+INDEX(Sheet4!$G:$G,MATCH(Sheet1!G875,Sheet4!$F:$F,0))+INDEX(Sheet4!$G:$G,MATCH(Sheet1!H875,Sheet4!$F:$F,0))+INDEX(Sheet4!$G:$G,MATCH(Sheet1!I875,Sheet4!$F:$F,0))+INDEX(Sheet4!$G:$G,MATCH(Sheet1!J875,Sheet4!$F:$F,0)),"")</f>
        <v/>
      </c>
      <c r="AF875">
        <f si="227" t="shared"/>
        <v>0</v>
      </c>
      <c r="AH875">
        <v>852</v>
      </c>
      <c r="AI875" t="str">
        <f si="226" t="shared"/>
        <v>Ben SimmonsLandry ShametJimmy ButlerMalik BeasleyDeAndre' BembryCorey BrewerKenneth FariedJohn CollinsKarl-Anthony Towns</v>
      </c>
      <c r="AJ875">
        <f si="228" t="shared"/>
        <v>0</v>
      </c>
      <c r="AK875">
        <f si="229" t="shared"/>
        <v>0</v>
      </c>
      <c r="AL875">
        <f si="230" t="shared"/>
        <v>0</v>
      </c>
      <c r="AM875">
        <f si="231" t="shared"/>
        <v>0</v>
      </c>
      <c r="AN875">
        <f si="232" t="shared"/>
        <v>0</v>
      </c>
      <c r="AO875">
        <f si="233" t="shared"/>
        <v>0</v>
      </c>
      <c r="AP875">
        <f si="234" t="shared"/>
        <v>0</v>
      </c>
      <c r="AQ875">
        <f si="235" t="shared"/>
        <v>0</v>
      </c>
      <c r="AR875">
        <f si="236" t="shared"/>
        <v>0</v>
      </c>
      <c r="AS875">
        <f si="237" t="shared"/>
        <v>0</v>
      </c>
      <c r="AU875" t="str">
        <f>IFERROR(VLOOKUP(C875,Results!$A$2:$B$240,2,FALSE)+VLOOKUP(D875,Results!$A$2:$B$240,2,FALSE)+VLOOKUP(E875,Results!$A$2:$B$240,2,FALSE)+VLOOKUP(F875,Results!$A$2:$B$240,2,FALSE)+VLOOKUP(G875,Results!$A$2:$B$240,2,FALSE)+VLOOKUP(H875,Results!$A$2:$B$240,2,FALSE)+VLOOKUP(I875,Results!$A$2:$B$240,2,FALSE)+VLOOKUP(J875,Results!$A$2:$B$240,2,FALSE)+VLOOKUP(B875,Results!$A$2:$B$240,2,FALSE)-MIN(VLOOKUP(C875,Results!$A$2:$B$240,2,FALSE),VLOOKUP(D875,Results!$A$2:$B$240,2,FALSE),VLOOKUP(E875,Results!$A$2:$B$240,2,FALSE),VLOOKUP(F875,Results!$A$2:$B$240,2,FALSE),VLOOKUP(G875,Results!$A$2:$B$240,2,FALSE),VLOOKUP(H875,Results!$A$2:$B$240,2,FALSE),VLOOKUP(I875,Results!$A$2:$B$240,2,FALSE),VLOOKUP(J875,Results!$A$2:$B$240,2,FALSE),VLOOKUP(B875,Results!$A$2:$B$240,2,FALSE)),"")</f>
        <v/>
      </c>
    </row>
    <row customHeight="1" ht="18.75" r="876" spans="2:47" x14ac:dyDescent="0.3">
      <c r="B876" t="s">
        <v>95</v>
      </c>
      <c r="C876" t="s">
        <v>170</v>
      </c>
      <c r="D876" t="s">
        <v>173</v>
      </c>
      <c r="E876" t="s">
        <v>146</v>
      </c>
      <c r="F876" t="s">
        <v>150</v>
      </c>
      <c r="G876" t="s">
        <v>178</v>
      </c>
      <c r="H876" t="s">
        <v>153</v>
      </c>
      <c r="I876" t="s">
        <v>92</v>
      </c>
      <c r="J876" t="s">
        <v>98</v>
      </c>
      <c r="K876" t="n">
        <v>12.0</v>
      </c>
      <c r="L876" s="30">
        <f si="224" t="shared"/>
        <v>0</v>
      </c>
      <c r="M876" s="6"/>
      <c r="N876" s="35" t="str">
        <f si="225" t="shared"/>
        <v/>
      </c>
      <c r="O876" s="59">
        <f>(IF(ISNUMBER(MATCH(B876,Sheet4!$K$92:$K$101,0)),1,0)+IF(ISNUMBER(MATCH(C876,Sheet4!$K$92:$K$101,0)),1,0)+IF(ISNUMBER(MATCH(D876,Sheet4!$K$92:$K$101,0)),1,0)+IF(ISNUMBER(MATCH(E876,Sheet4!$K$92:$K$101,0)),1,0)+IF(ISNUMBER(MATCH(F876,Sheet4!$K$92:$K$101,0)),1,0)+IF(ISNUMBER(MATCH(G876,Sheet4!$K$92:$K$101,0)),1,0)+IF(ISNUMBER(MATCH(H876,Sheet4!$K$92:$K$101,0)),1,0)+IF(ISNUMBER(MATCH(I876,Sheet4!$K$92:$K$101,0)),1,0)+IF(ISNUMBER(MATCH(J876,Sheet4!$K$92:$K$101,0)),1,0))
-
(IF(ISNUMBER(MATCH(B876,Sheet4!$F$2:$F$11,0)),1,0)+IF(ISNUMBER(MATCH(C876,Sheet4!$F$2:$F$11,0)),1,0)+IF(ISNUMBER(MATCH(D876,Sheet4!$F$2:$F$11,0)),1,0)+IF(ISNUMBER(MATCH(E876,Sheet4!$F$2:$F$11,0)),1,0)+IF(ISNUMBER(MATCH(F876,Sheet4!$F$2:$F$11,0)),1,0)+IF(ISNUMBER(MATCH(G876,Sheet4!$F$2:$F$11,0)),1,0)+IF(ISNUMBER(MATCH(H876,Sheet4!$F$2:$F$11,0)),1,0)+IF(ISNUMBER(MATCH(I876,Sheet4!$F$2:$F$11,0)),1,0)+IF(ISNUMBER(MATCH(J876,Sheet4!$F$2:$F$11,0)),1,0))</f>
        <v>0</v>
      </c>
      <c r="P876" s="40" t="str">
        <f>IFERROR(INDEX(Sheet4!$G:$G,MATCH(Sheet1!B876,Sheet4!$F:$F,0))+INDEX(Sheet4!$G:$G,MATCH(Sheet1!C876,Sheet4!$F:$F,0))+INDEX(Sheet4!$G:$G,MATCH(Sheet1!D876,Sheet4!$F:$F,0))+INDEX(Sheet4!$G:$G,MATCH(Sheet1!E876,Sheet4!$F:$F,0))+INDEX(Sheet4!$G:$G,MATCH(Sheet1!F876,Sheet4!$F:$F,0))+INDEX(Sheet4!$G:$G,MATCH(Sheet1!G876,Sheet4!$F:$F,0))+INDEX(Sheet4!$G:$G,MATCH(Sheet1!H876,Sheet4!$F:$F,0))+INDEX(Sheet4!$G:$G,MATCH(Sheet1!I876,Sheet4!$F:$F,0))+INDEX(Sheet4!$G:$G,MATCH(Sheet1!J876,Sheet4!$F:$F,0)),"")</f>
        <v/>
      </c>
      <c r="AF876">
        <f si="227" t="shared"/>
        <v>0</v>
      </c>
      <c r="AH876">
        <v>853</v>
      </c>
      <c r="AI876" t="str">
        <f si="226" t="shared"/>
        <v>Ben SimmonsDe'Aaron FoxDevin BookerMalik BeasleyKelly OubreCorey BrewerJosh JacksonTaj GibsonRudy Gobert</v>
      </c>
      <c r="AJ876">
        <f si="228" t="shared"/>
        <v>0</v>
      </c>
      <c r="AK876">
        <f si="229" t="shared"/>
        <v>0</v>
      </c>
      <c r="AL876">
        <f si="230" t="shared"/>
        <v>0</v>
      </c>
      <c r="AM876">
        <f si="231" t="shared"/>
        <v>0</v>
      </c>
      <c r="AN876">
        <f si="232" t="shared"/>
        <v>0</v>
      </c>
      <c r="AO876">
        <f si="233" t="shared"/>
        <v>0</v>
      </c>
      <c r="AP876">
        <f si="234" t="shared"/>
        <v>0</v>
      </c>
      <c r="AQ876">
        <f si="235" t="shared"/>
        <v>0</v>
      </c>
      <c r="AR876">
        <f si="236" t="shared"/>
        <v>0</v>
      </c>
      <c r="AS876">
        <f si="237" t="shared"/>
        <v>0</v>
      </c>
      <c r="AU876" t="str">
        <f>IFERROR(VLOOKUP(C876,Results!$A$2:$B$240,2,FALSE)+VLOOKUP(D876,Results!$A$2:$B$240,2,FALSE)+VLOOKUP(E876,Results!$A$2:$B$240,2,FALSE)+VLOOKUP(F876,Results!$A$2:$B$240,2,FALSE)+VLOOKUP(G876,Results!$A$2:$B$240,2,FALSE)+VLOOKUP(H876,Results!$A$2:$B$240,2,FALSE)+VLOOKUP(I876,Results!$A$2:$B$240,2,FALSE)+VLOOKUP(J876,Results!$A$2:$B$240,2,FALSE)+VLOOKUP(B876,Results!$A$2:$B$240,2,FALSE)-MIN(VLOOKUP(C876,Results!$A$2:$B$240,2,FALSE),VLOOKUP(D876,Results!$A$2:$B$240,2,FALSE),VLOOKUP(E876,Results!$A$2:$B$240,2,FALSE),VLOOKUP(F876,Results!$A$2:$B$240,2,FALSE),VLOOKUP(G876,Results!$A$2:$B$240,2,FALSE),VLOOKUP(H876,Results!$A$2:$B$240,2,FALSE),VLOOKUP(I876,Results!$A$2:$B$240,2,FALSE),VLOOKUP(J876,Results!$A$2:$B$240,2,FALSE),VLOOKUP(B876,Results!$A$2:$B$240,2,FALSE)),"")</f>
        <v/>
      </c>
    </row>
    <row customHeight="1" ht="18.75" r="877" spans="2:47" x14ac:dyDescent="0.3">
      <c r="B877" t="s">
        <v>166</v>
      </c>
      <c r="C877" t="s">
        <v>108</v>
      </c>
      <c r="D877" t="s">
        <v>172</v>
      </c>
      <c r="E877" t="s">
        <v>148</v>
      </c>
      <c r="F877" t="s">
        <v>150</v>
      </c>
      <c r="G877" t="s">
        <v>177</v>
      </c>
      <c r="H877" t="s">
        <v>152</v>
      </c>
      <c r="I877" t="s">
        <v>155</v>
      </c>
      <c r="J877" t="s">
        <v>98</v>
      </c>
      <c r="K877" t="n">
        <v>12.0</v>
      </c>
      <c r="L877" s="30">
        <f si="224" t="shared"/>
        <v>0</v>
      </c>
      <c r="M877" s="6"/>
      <c r="N877" s="35" t="str">
        <f si="225" t="shared"/>
        <v/>
      </c>
      <c r="O877" s="59">
        <f>(IF(ISNUMBER(MATCH(B877,Sheet4!$K$92:$K$101,0)),1,0)+IF(ISNUMBER(MATCH(C877,Sheet4!$K$92:$K$101,0)),1,0)+IF(ISNUMBER(MATCH(D877,Sheet4!$K$92:$K$101,0)),1,0)+IF(ISNUMBER(MATCH(E877,Sheet4!$K$92:$K$101,0)),1,0)+IF(ISNUMBER(MATCH(F877,Sheet4!$K$92:$K$101,0)),1,0)+IF(ISNUMBER(MATCH(G877,Sheet4!$K$92:$K$101,0)),1,0)+IF(ISNUMBER(MATCH(H877,Sheet4!$K$92:$K$101,0)),1,0)+IF(ISNUMBER(MATCH(I877,Sheet4!$K$92:$K$101,0)),1,0)+IF(ISNUMBER(MATCH(J877,Sheet4!$K$92:$K$101,0)),1,0))
-
(IF(ISNUMBER(MATCH(B877,Sheet4!$F$2:$F$11,0)),1,0)+IF(ISNUMBER(MATCH(C877,Sheet4!$F$2:$F$11,0)),1,0)+IF(ISNUMBER(MATCH(D877,Sheet4!$F$2:$F$11,0)),1,0)+IF(ISNUMBER(MATCH(E877,Sheet4!$F$2:$F$11,0)),1,0)+IF(ISNUMBER(MATCH(F877,Sheet4!$F$2:$F$11,0)),1,0)+IF(ISNUMBER(MATCH(G877,Sheet4!$F$2:$F$11,0)),1,0)+IF(ISNUMBER(MATCH(H877,Sheet4!$F$2:$F$11,0)),1,0)+IF(ISNUMBER(MATCH(I877,Sheet4!$F$2:$F$11,0)),1,0)+IF(ISNUMBER(MATCH(J877,Sheet4!$F$2:$F$11,0)),1,0))</f>
        <v>0</v>
      </c>
      <c r="P877" s="40" t="str">
        <f>IFERROR(INDEX(Sheet4!$G:$G,MATCH(Sheet1!B877,Sheet4!$F:$F,0))+INDEX(Sheet4!$G:$G,MATCH(Sheet1!C877,Sheet4!$F:$F,0))+INDEX(Sheet4!$G:$G,MATCH(Sheet1!D877,Sheet4!$F:$F,0))+INDEX(Sheet4!$G:$G,MATCH(Sheet1!E877,Sheet4!$F:$F,0))+INDEX(Sheet4!$G:$G,MATCH(Sheet1!F877,Sheet4!$F:$F,0))+INDEX(Sheet4!$G:$G,MATCH(Sheet1!G877,Sheet4!$F:$F,0))+INDEX(Sheet4!$G:$G,MATCH(Sheet1!H877,Sheet4!$F:$F,0))+INDEX(Sheet4!$G:$G,MATCH(Sheet1!I877,Sheet4!$F:$F,0))+INDEX(Sheet4!$G:$G,MATCH(Sheet1!J877,Sheet4!$F:$F,0)),"")</f>
        <v/>
      </c>
      <c r="AF877">
        <f si="227" t="shared"/>
        <v>0</v>
      </c>
      <c r="AH877">
        <v>854</v>
      </c>
      <c r="AI877" t="str">
        <f si="226" t="shared"/>
        <v>Ben SimmonsLandry ShametDevin BookerMonte MorrisKelly OubreRoyce O'NealeKenneth FariedRichaun HolmesKarl-Anthony Towns</v>
      </c>
      <c r="AJ877">
        <f si="228" t="shared"/>
        <v>0</v>
      </c>
      <c r="AK877">
        <f si="229" t="shared"/>
        <v>0</v>
      </c>
      <c r="AL877">
        <f si="230" t="shared"/>
        <v>0</v>
      </c>
      <c r="AM877">
        <f si="231" t="shared"/>
        <v>0</v>
      </c>
      <c r="AN877">
        <f si="232" t="shared"/>
        <v>0</v>
      </c>
      <c r="AO877">
        <f si="233" t="shared"/>
        <v>0</v>
      </c>
      <c r="AP877">
        <f si="234" t="shared"/>
        <v>0</v>
      </c>
      <c r="AQ877">
        <f si="235" t="shared"/>
        <v>0</v>
      </c>
      <c r="AR877">
        <f si="236" t="shared"/>
        <v>0</v>
      </c>
      <c r="AS877">
        <f si="237" t="shared"/>
        <v>0</v>
      </c>
      <c r="AU877" t="str">
        <f>IFERROR(VLOOKUP(C877,Results!$A$2:$B$240,2,FALSE)+VLOOKUP(D877,Results!$A$2:$B$240,2,FALSE)+VLOOKUP(E877,Results!$A$2:$B$240,2,FALSE)+VLOOKUP(F877,Results!$A$2:$B$240,2,FALSE)+VLOOKUP(G877,Results!$A$2:$B$240,2,FALSE)+VLOOKUP(H877,Results!$A$2:$B$240,2,FALSE)+VLOOKUP(I877,Results!$A$2:$B$240,2,FALSE)+VLOOKUP(J877,Results!$A$2:$B$240,2,FALSE)+VLOOKUP(B877,Results!$A$2:$B$240,2,FALSE)-MIN(VLOOKUP(C877,Results!$A$2:$B$240,2,FALSE),VLOOKUP(D877,Results!$A$2:$B$240,2,FALSE),VLOOKUP(E877,Results!$A$2:$B$240,2,FALSE),VLOOKUP(F877,Results!$A$2:$B$240,2,FALSE),VLOOKUP(G877,Results!$A$2:$B$240,2,FALSE),VLOOKUP(H877,Results!$A$2:$B$240,2,FALSE),VLOOKUP(I877,Results!$A$2:$B$240,2,FALSE),VLOOKUP(J877,Results!$A$2:$B$240,2,FALSE),VLOOKUP(B877,Results!$A$2:$B$240,2,FALSE)),"")</f>
        <v/>
      </c>
    </row>
    <row customHeight="1" ht="18.75" r="878" spans="2:47" x14ac:dyDescent="0.3">
      <c r="B878" t="s">
        <v>166</v>
      </c>
      <c r="C878" t="s">
        <v>169</v>
      </c>
      <c r="D878" t="s">
        <v>173</v>
      </c>
      <c r="E878" t="s">
        <v>146</v>
      </c>
      <c r="F878" t="s">
        <v>177</v>
      </c>
      <c r="G878" t="s">
        <v>179</v>
      </c>
      <c r="H878" t="s">
        <v>153</v>
      </c>
      <c r="I878" t="s">
        <v>181</v>
      </c>
      <c r="J878" t="s">
        <v>98</v>
      </c>
      <c r="K878" t="n">
        <v>12.0</v>
      </c>
      <c r="L878" s="30">
        <f si="224" t="shared"/>
        <v>0</v>
      </c>
      <c r="M878" s="6"/>
      <c r="N878" s="35" t="str">
        <f si="225" t="shared"/>
        <v/>
      </c>
      <c r="O878" s="59">
        <f>(IF(ISNUMBER(MATCH(B878,Sheet4!$K$92:$K$101,0)),1,0)+IF(ISNUMBER(MATCH(C878,Sheet4!$K$92:$K$101,0)),1,0)+IF(ISNUMBER(MATCH(D878,Sheet4!$K$92:$K$101,0)),1,0)+IF(ISNUMBER(MATCH(E878,Sheet4!$K$92:$K$101,0)),1,0)+IF(ISNUMBER(MATCH(F878,Sheet4!$K$92:$K$101,0)),1,0)+IF(ISNUMBER(MATCH(G878,Sheet4!$K$92:$K$101,0)),1,0)+IF(ISNUMBER(MATCH(H878,Sheet4!$K$92:$K$101,0)),1,0)+IF(ISNUMBER(MATCH(I878,Sheet4!$K$92:$K$101,0)),1,0)+IF(ISNUMBER(MATCH(J878,Sheet4!$K$92:$K$101,0)),1,0))
-
(IF(ISNUMBER(MATCH(B878,Sheet4!$F$2:$F$11,0)),1,0)+IF(ISNUMBER(MATCH(C878,Sheet4!$F$2:$F$11,0)),1,0)+IF(ISNUMBER(MATCH(D878,Sheet4!$F$2:$F$11,0)),1,0)+IF(ISNUMBER(MATCH(E878,Sheet4!$F$2:$F$11,0)),1,0)+IF(ISNUMBER(MATCH(F878,Sheet4!$F$2:$F$11,0)),1,0)+IF(ISNUMBER(MATCH(G878,Sheet4!$F$2:$F$11,0)),1,0)+IF(ISNUMBER(MATCH(H878,Sheet4!$F$2:$F$11,0)),1,0)+IF(ISNUMBER(MATCH(I878,Sheet4!$F$2:$F$11,0)),1,0)+IF(ISNUMBER(MATCH(J878,Sheet4!$F$2:$F$11,0)),1,0))</f>
        <v>0</v>
      </c>
      <c r="P878" s="40" t="str">
        <f>IFERROR(INDEX(Sheet4!$G:$G,MATCH(Sheet1!B878,Sheet4!$F:$F,0))+INDEX(Sheet4!$G:$G,MATCH(Sheet1!C878,Sheet4!$F:$F,0))+INDEX(Sheet4!$G:$G,MATCH(Sheet1!D878,Sheet4!$F:$F,0))+INDEX(Sheet4!$G:$G,MATCH(Sheet1!E878,Sheet4!$F:$F,0))+INDEX(Sheet4!$G:$G,MATCH(Sheet1!F878,Sheet4!$F:$F,0))+INDEX(Sheet4!$G:$G,MATCH(Sheet1!G878,Sheet4!$F:$F,0))+INDEX(Sheet4!$G:$G,MATCH(Sheet1!H878,Sheet4!$F:$F,0))+INDEX(Sheet4!$G:$G,MATCH(Sheet1!I878,Sheet4!$F:$F,0))+INDEX(Sheet4!$G:$G,MATCH(Sheet1!J878,Sheet4!$F:$F,0)),"")</f>
        <v/>
      </c>
      <c r="AF878">
        <f si="227" t="shared"/>
        <v>0</v>
      </c>
      <c r="AH878">
        <v>855</v>
      </c>
      <c r="AI878" t="str">
        <f si="226" t="shared"/>
        <v>Ben SimmonsIsaiah CanaanDevin BookerMalik BeasleyKelly OubreJoe InglesKenneth FariedTaj GibsonRudy Gobert</v>
      </c>
      <c r="AJ878">
        <f si="228" t="shared"/>
        <v>0</v>
      </c>
      <c r="AK878">
        <f si="229" t="shared"/>
        <v>0</v>
      </c>
      <c r="AL878">
        <f si="230" t="shared"/>
        <v>0</v>
      </c>
      <c r="AM878">
        <f si="231" t="shared"/>
        <v>0</v>
      </c>
      <c r="AN878">
        <f si="232" t="shared"/>
        <v>0</v>
      </c>
      <c r="AO878">
        <f si="233" t="shared"/>
        <v>0</v>
      </c>
      <c r="AP878">
        <f si="234" t="shared"/>
        <v>0</v>
      </c>
      <c r="AQ878">
        <f si="235" t="shared"/>
        <v>0</v>
      </c>
      <c r="AR878">
        <f si="236" t="shared"/>
        <v>0</v>
      </c>
      <c r="AS878">
        <f si="237" t="shared"/>
        <v>0</v>
      </c>
      <c r="AU878" t="str">
        <f>IFERROR(VLOOKUP(C878,Results!$A$2:$B$240,2,FALSE)+VLOOKUP(D878,Results!$A$2:$B$240,2,FALSE)+VLOOKUP(E878,Results!$A$2:$B$240,2,FALSE)+VLOOKUP(F878,Results!$A$2:$B$240,2,FALSE)+VLOOKUP(G878,Results!$A$2:$B$240,2,FALSE)+VLOOKUP(H878,Results!$A$2:$B$240,2,FALSE)+VLOOKUP(I878,Results!$A$2:$B$240,2,FALSE)+VLOOKUP(J878,Results!$A$2:$B$240,2,FALSE)+VLOOKUP(B878,Results!$A$2:$B$240,2,FALSE)-MIN(VLOOKUP(C878,Results!$A$2:$B$240,2,FALSE),VLOOKUP(D878,Results!$A$2:$B$240,2,FALSE),VLOOKUP(E878,Results!$A$2:$B$240,2,FALSE),VLOOKUP(F878,Results!$A$2:$B$240,2,FALSE),VLOOKUP(G878,Results!$A$2:$B$240,2,FALSE),VLOOKUP(H878,Results!$A$2:$B$240,2,FALSE),VLOOKUP(I878,Results!$A$2:$B$240,2,FALSE),VLOOKUP(J878,Results!$A$2:$B$240,2,FALSE),VLOOKUP(B878,Results!$A$2:$B$240,2,FALSE)),"")</f>
        <v/>
      </c>
    </row>
    <row customHeight="1" ht="18.75" r="879" spans="2:47" x14ac:dyDescent="0.3">
      <c r="B879" t="s">
        <v>166</v>
      </c>
      <c r="C879" t="s">
        <v>170</v>
      </c>
      <c r="D879" t="s">
        <v>173</v>
      </c>
      <c r="E879" t="s">
        <v>146</v>
      </c>
      <c r="F879" t="s">
        <v>177</v>
      </c>
      <c r="G879" t="s">
        <v>90</v>
      </c>
      <c r="H879" t="s">
        <v>181</v>
      </c>
      <c r="I879" t="s">
        <v>182</v>
      </c>
      <c r="J879" t="s">
        <v>156</v>
      </c>
      <c r="K879" t="n">
        <v>12.0</v>
      </c>
      <c r="L879" s="30">
        <f si="224" t="shared"/>
        <v>0</v>
      </c>
      <c r="M879" s="6"/>
      <c r="N879" s="35" t="str">
        <f si="225" t="shared"/>
        <v/>
      </c>
      <c r="O879" s="59">
        <f>(IF(ISNUMBER(MATCH(B879,Sheet4!$K$92:$K$101,0)),1,0)+IF(ISNUMBER(MATCH(C879,Sheet4!$K$92:$K$101,0)),1,0)+IF(ISNUMBER(MATCH(D879,Sheet4!$K$92:$K$101,0)),1,0)+IF(ISNUMBER(MATCH(E879,Sheet4!$K$92:$K$101,0)),1,0)+IF(ISNUMBER(MATCH(F879,Sheet4!$K$92:$K$101,0)),1,0)+IF(ISNUMBER(MATCH(G879,Sheet4!$K$92:$K$101,0)),1,0)+IF(ISNUMBER(MATCH(H879,Sheet4!$K$92:$K$101,0)),1,0)+IF(ISNUMBER(MATCH(I879,Sheet4!$K$92:$K$101,0)),1,0)+IF(ISNUMBER(MATCH(J879,Sheet4!$K$92:$K$101,0)),1,0))
-
(IF(ISNUMBER(MATCH(B879,Sheet4!$F$2:$F$11,0)),1,0)+IF(ISNUMBER(MATCH(C879,Sheet4!$F$2:$F$11,0)),1,0)+IF(ISNUMBER(MATCH(D879,Sheet4!$F$2:$F$11,0)),1,0)+IF(ISNUMBER(MATCH(E879,Sheet4!$F$2:$F$11,0)),1,0)+IF(ISNUMBER(MATCH(F879,Sheet4!$F$2:$F$11,0)),1,0)+IF(ISNUMBER(MATCH(G879,Sheet4!$F$2:$F$11,0)),1,0)+IF(ISNUMBER(MATCH(H879,Sheet4!$F$2:$F$11,0)),1,0)+IF(ISNUMBER(MATCH(I879,Sheet4!$F$2:$F$11,0)),1,0)+IF(ISNUMBER(MATCH(J879,Sheet4!$F$2:$F$11,0)),1,0))</f>
        <v>0</v>
      </c>
      <c r="P879" s="40" t="str">
        <f>IFERROR(INDEX(Sheet4!$G:$G,MATCH(Sheet1!B879,Sheet4!$F:$F,0))+INDEX(Sheet4!$G:$G,MATCH(Sheet1!C879,Sheet4!$F:$F,0))+INDEX(Sheet4!$G:$G,MATCH(Sheet1!D879,Sheet4!$F:$F,0))+INDEX(Sheet4!$G:$G,MATCH(Sheet1!E879,Sheet4!$F:$F,0))+INDEX(Sheet4!$G:$G,MATCH(Sheet1!F879,Sheet4!$F:$F,0))+INDEX(Sheet4!$G:$G,MATCH(Sheet1!G879,Sheet4!$F:$F,0))+INDEX(Sheet4!$G:$G,MATCH(Sheet1!H879,Sheet4!$F:$F,0))+INDEX(Sheet4!$G:$G,MATCH(Sheet1!I879,Sheet4!$F:$F,0))+INDEX(Sheet4!$G:$G,MATCH(Sheet1!J879,Sheet4!$F:$F,0)),"")</f>
        <v/>
      </c>
      <c r="AF879">
        <f si="227" t="shared"/>
        <v>0</v>
      </c>
      <c r="AH879">
        <v>856</v>
      </c>
      <c r="AI879" t="str">
        <f si="226" t="shared"/>
        <v>De'Aaron FoxIsaiah CanaanDevin BookerBuddy HieldKelly OubreMikal BridgesKenneth FariedPaul MillsapRudy Gobert</v>
      </c>
      <c r="AJ879">
        <f si="228" t="shared"/>
        <v>0</v>
      </c>
      <c r="AK879">
        <f si="229" t="shared"/>
        <v>0</v>
      </c>
      <c r="AL879">
        <f si="230" t="shared"/>
        <v>0</v>
      </c>
      <c r="AM879">
        <f si="231" t="shared"/>
        <v>0</v>
      </c>
      <c r="AN879">
        <f si="232" t="shared"/>
        <v>0</v>
      </c>
      <c r="AO879">
        <f si="233" t="shared"/>
        <v>0</v>
      </c>
      <c r="AP879">
        <f si="234" t="shared"/>
        <v>0</v>
      </c>
      <c r="AQ879">
        <f si="235" t="shared"/>
        <v>0</v>
      </c>
      <c r="AR879">
        <f si="236" t="shared"/>
        <v>0</v>
      </c>
      <c r="AS879">
        <f si="237" t="shared"/>
        <v>0</v>
      </c>
      <c r="AU879" t="str">
        <f>IFERROR(VLOOKUP(C879,Results!$A$2:$B$240,2,FALSE)+VLOOKUP(D879,Results!$A$2:$B$240,2,FALSE)+VLOOKUP(E879,Results!$A$2:$B$240,2,FALSE)+VLOOKUP(F879,Results!$A$2:$B$240,2,FALSE)+VLOOKUP(G879,Results!$A$2:$B$240,2,FALSE)+VLOOKUP(H879,Results!$A$2:$B$240,2,FALSE)+VLOOKUP(I879,Results!$A$2:$B$240,2,FALSE)+VLOOKUP(J879,Results!$A$2:$B$240,2,FALSE)+VLOOKUP(B879,Results!$A$2:$B$240,2,FALSE)-MIN(VLOOKUP(C879,Results!$A$2:$B$240,2,FALSE),VLOOKUP(D879,Results!$A$2:$B$240,2,FALSE),VLOOKUP(E879,Results!$A$2:$B$240,2,FALSE),VLOOKUP(F879,Results!$A$2:$B$240,2,FALSE),VLOOKUP(G879,Results!$A$2:$B$240,2,FALSE),VLOOKUP(H879,Results!$A$2:$B$240,2,FALSE),VLOOKUP(I879,Results!$A$2:$B$240,2,FALSE),VLOOKUP(J879,Results!$A$2:$B$240,2,FALSE),VLOOKUP(B879,Results!$A$2:$B$240,2,FALSE)),"")</f>
        <v/>
      </c>
    </row>
    <row r="880" spans="2:47" x14ac:dyDescent="0.3">
      <c r="B880" t="s">
        <v>166</v>
      </c>
      <c r="C880" t="s">
        <v>170</v>
      </c>
      <c r="D880" t="s">
        <v>173</v>
      </c>
      <c r="E880" t="s">
        <v>146</v>
      </c>
      <c r="F880" t="s">
        <v>150</v>
      </c>
      <c r="G880" t="s">
        <v>178</v>
      </c>
      <c r="H880" t="s">
        <v>181</v>
      </c>
      <c r="I880" t="s">
        <v>183</v>
      </c>
      <c r="J880" t="s">
        <v>188</v>
      </c>
      <c r="K880" t="n">
        <v>12.0</v>
      </c>
      <c r="L880" s="30">
        <f si="224" t="shared"/>
        <v>0</v>
      </c>
      <c r="M880" s="6"/>
      <c r="N880" s="35" t="str">
        <f si="225" t="shared"/>
        <v/>
      </c>
      <c r="O880" s="59">
        <f>(IF(ISNUMBER(MATCH(B880,Sheet4!$K$92:$K$101,0)),1,0)+IF(ISNUMBER(MATCH(C880,Sheet4!$K$92:$K$101,0)),1,0)+IF(ISNUMBER(MATCH(D880,Sheet4!$K$92:$K$101,0)),1,0)+IF(ISNUMBER(MATCH(E880,Sheet4!$K$92:$K$101,0)),1,0)+IF(ISNUMBER(MATCH(F880,Sheet4!$K$92:$K$101,0)),1,0)+IF(ISNUMBER(MATCH(G880,Sheet4!$K$92:$K$101,0)),1,0)+IF(ISNUMBER(MATCH(H880,Sheet4!$K$92:$K$101,0)),1,0)+IF(ISNUMBER(MATCH(I880,Sheet4!$K$92:$K$101,0)),1,0)+IF(ISNUMBER(MATCH(J880,Sheet4!$K$92:$K$101,0)),1,0))
-
(IF(ISNUMBER(MATCH(B880,Sheet4!$F$2:$F$11,0)),1,0)+IF(ISNUMBER(MATCH(C880,Sheet4!$F$2:$F$11,0)),1,0)+IF(ISNUMBER(MATCH(D880,Sheet4!$F$2:$F$11,0)),1,0)+IF(ISNUMBER(MATCH(E880,Sheet4!$F$2:$F$11,0)),1,0)+IF(ISNUMBER(MATCH(F880,Sheet4!$F$2:$F$11,0)),1,0)+IF(ISNUMBER(MATCH(G880,Sheet4!$F$2:$F$11,0)),1,0)+IF(ISNUMBER(MATCH(H880,Sheet4!$F$2:$F$11,0)),1,0)+IF(ISNUMBER(MATCH(I880,Sheet4!$F$2:$F$11,0)),1,0)+IF(ISNUMBER(MATCH(J880,Sheet4!$F$2:$F$11,0)),1,0))</f>
        <v>0</v>
      </c>
      <c r="P880" s="40" t="str">
        <f>IFERROR(INDEX(Sheet4!$G:$G,MATCH(Sheet1!B880,Sheet4!$F:$F,0))+INDEX(Sheet4!$G:$G,MATCH(Sheet1!C880,Sheet4!$F:$F,0))+INDEX(Sheet4!$G:$G,MATCH(Sheet1!D880,Sheet4!$F:$F,0))+INDEX(Sheet4!$G:$G,MATCH(Sheet1!E880,Sheet4!$F:$F,0))+INDEX(Sheet4!$G:$G,MATCH(Sheet1!F880,Sheet4!$F:$F,0))+INDEX(Sheet4!$G:$G,MATCH(Sheet1!G880,Sheet4!$F:$F,0))+INDEX(Sheet4!$G:$G,MATCH(Sheet1!H880,Sheet4!$F:$F,0))+INDEX(Sheet4!$G:$G,MATCH(Sheet1!I880,Sheet4!$F:$F,0))+INDEX(Sheet4!$G:$G,MATCH(Sheet1!J880,Sheet4!$F:$F,0)),"")</f>
        <v/>
      </c>
      <c r="AF880">
        <f si="227" t="shared"/>
        <v>0</v>
      </c>
      <c r="AH880">
        <v>857</v>
      </c>
      <c r="AI880" t="str">
        <f si="226" t="shared"/>
        <v>De'Aaron FoxLandry ShametDevin BookerMonte MorrisKelly OubreTaurean PrinceKenneth FariedJosh JacksonKarl-Anthony Towns</v>
      </c>
      <c r="AJ880">
        <f si="228" t="shared"/>
        <v>0</v>
      </c>
      <c r="AK880">
        <f si="229" t="shared"/>
        <v>0</v>
      </c>
      <c r="AL880">
        <f si="230" t="shared"/>
        <v>0</v>
      </c>
      <c r="AM880">
        <f si="231" t="shared"/>
        <v>0</v>
      </c>
      <c r="AN880">
        <f si="232" t="shared"/>
        <v>0</v>
      </c>
      <c r="AO880">
        <f si="233" t="shared"/>
        <v>0</v>
      </c>
      <c r="AP880">
        <f si="234" t="shared"/>
        <v>0</v>
      </c>
      <c r="AQ880">
        <f si="235" t="shared"/>
        <v>0</v>
      </c>
      <c r="AR880">
        <f si="236" t="shared"/>
        <v>0</v>
      </c>
      <c r="AS880">
        <f si="237" t="shared"/>
        <v>0</v>
      </c>
      <c r="AU880" t="str">
        <f>IFERROR(VLOOKUP(C880,Results!$A$2:$B$240,2,FALSE)+VLOOKUP(D880,Results!$A$2:$B$240,2,FALSE)+VLOOKUP(E880,Results!$A$2:$B$240,2,FALSE)+VLOOKUP(F880,Results!$A$2:$B$240,2,FALSE)+VLOOKUP(G880,Results!$A$2:$B$240,2,FALSE)+VLOOKUP(H880,Results!$A$2:$B$240,2,FALSE)+VLOOKUP(I880,Results!$A$2:$B$240,2,FALSE)+VLOOKUP(J880,Results!$A$2:$B$240,2,FALSE)+VLOOKUP(B880,Results!$A$2:$B$240,2,FALSE)-MIN(VLOOKUP(C880,Results!$A$2:$B$240,2,FALSE),VLOOKUP(D880,Results!$A$2:$B$240,2,FALSE),VLOOKUP(E880,Results!$A$2:$B$240,2,FALSE),VLOOKUP(F880,Results!$A$2:$B$240,2,FALSE),VLOOKUP(G880,Results!$A$2:$B$240,2,FALSE),VLOOKUP(H880,Results!$A$2:$B$240,2,FALSE),VLOOKUP(I880,Results!$A$2:$B$240,2,FALSE),VLOOKUP(J880,Results!$A$2:$B$240,2,FALSE),VLOOKUP(B880,Results!$A$2:$B$240,2,FALSE)),"")</f>
        <v/>
      </c>
    </row>
    <row customHeight="1" ht="18.75" r="881" spans="2:47" x14ac:dyDescent="0.3">
      <c r="B881" t="s">
        <v>166</v>
      </c>
      <c r="C881" t="s">
        <v>170</v>
      </c>
      <c r="D881" t="s">
        <v>172</v>
      </c>
      <c r="E881" t="s">
        <v>173</v>
      </c>
      <c r="F881" t="s">
        <v>150</v>
      </c>
      <c r="G881" t="s">
        <v>101</v>
      </c>
      <c r="H881" t="s">
        <v>92</v>
      </c>
      <c r="I881" t="s">
        <v>152</v>
      </c>
      <c r="J881" t="s">
        <v>187</v>
      </c>
      <c r="K881" t="n">
        <v>12.0</v>
      </c>
      <c r="L881" s="30">
        <f si="224" t="shared"/>
        <v>0</v>
      </c>
      <c r="M881" s="6"/>
      <c r="N881" s="35" t="str">
        <f si="225" t="shared"/>
        <v/>
      </c>
      <c r="O881" s="59">
        <f>(IF(ISNUMBER(MATCH(B881,Sheet4!$K$92:$K$101,0)),1,0)+IF(ISNUMBER(MATCH(C881,Sheet4!$K$92:$K$101,0)),1,0)+IF(ISNUMBER(MATCH(D881,Sheet4!$K$92:$K$101,0)),1,0)+IF(ISNUMBER(MATCH(E881,Sheet4!$K$92:$K$101,0)),1,0)+IF(ISNUMBER(MATCH(F881,Sheet4!$K$92:$K$101,0)),1,0)+IF(ISNUMBER(MATCH(G881,Sheet4!$K$92:$K$101,0)),1,0)+IF(ISNUMBER(MATCH(H881,Sheet4!$K$92:$K$101,0)),1,0)+IF(ISNUMBER(MATCH(I881,Sheet4!$K$92:$K$101,0)),1,0)+IF(ISNUMBER(MATCH(J881,Sheet4!$K$92:$K$101,0)),1,0))
-
(IF(ISNUMBER(MATCH(B881,Sheet4!$F$2:$F$11,0)),1,0)+IF(ISNUMBER(MATCH(C881,Sheet4!$F$2:$F$11,0)),1,0)+IF(ISNUMBER(MATCH(D881,Sheet4!$F$2:$F$11,0)),1,0)+IF(ISNUMBER(MATCH(E881,Sheet4!$F$2:$F$11,0)),1,0)+IF(ISNUMBER(MATCH(F881,Sheet4!$F$2:$F$11,0)),1,0)+IF(ISNUMBER(MATCH(G881,Sheet4!$F$2:$F$11,0)),1,0)+IF(ISNUMBER(MATCH(H881,Sheet4!$F$2:$F$11,0)),1,0)+IF(ISNUMBER(MATCH(I881,Sheet4!$F$2:$F$11,0)),1,0)+IF(ISNUMBER(MATCH(J881,Sheet4!$F$2:$F$11,0)),1,0))</f>
        <v>0</v>
      </c>
      <c r="P881" s="40" t="str">
        <f>IFERROR(INDEX(Sheet4!$G:$G,MATCH(Sheet1!B881,Sheet4!$F:$F,0))+INDEX(Sheet4!$G:$G,MATCH(Sheet1!C881,Sheet4!$F:$F,0))+INDEX(Sheet4!$G:$G,MATCH(Sheet1!D881,Sheet4!$F:$F,0))+INDEX(Sheet4!$G:$G,MATCH(Sheet1!E881,Sheet4!$F:$F,0))+INDEX(Sheet4!$G:$G,MATCH(Sheet1!F881,Sheet4!$F:$F,0))+INDEX(Sheet4!$G:$G,MATCH(Sheet1!G881,Sheet4!$F:$F,0))+INDEX(Sheet4!$G:$G,MATCH(Sheet1!H881,Sheet4!$F:$F,0))+INDEX(Sheet4!$G:$G,MATCH(Sheet1!I881,Sheet4!$F:$F,0))+INDEX(Sheet4!$G:$G,MATCH(Sheet1!J881,Sheet4!$F:$F,0)),"")</f>
        <v/>
      </c>
      <c r="AF881">
        <f si="227" t="shared"/>
        <v>0</v>
      </c>
      <c r="AH881">
        <v>858</v>
      </c>
      <c r="AI881" t="str">
        <f si="226" t="shared"/>
        <v>Ben SimmonsDe'Aaron FoxMonte MorrisTorrey CraigKelly OubreCorey BrewerJohn CollinsJosh JacksonNikola Jokic</v>
      </c>
      <c r="AJ881">
        <f si="228" t="shared"/>
        <v>0</v>
      </c>
      <c r="AK881">
        <f si="229" t="shared"/>
        <v>0</v>
      </c>
      <c r="AL881">
        <f si="230" t="shared"/>
        <v>0</v>
      </c>
      <c r="AM881">
        <f si="231" t="shared"/>
        <v>0</v>
      </c>
      <c r="AN881">
        <f si="232" t="shared"/>
        <v>0</v>
      </c>
      <c r="AO881">
        <f si="233" t="shared"/>
        <v>0</v>
      </c>
      <c r="AP881">
        <f si="234" t="shared"/>
        <v>0</v>
      </c>
      <c r="AQ881">
        <f si="235" t="shared"/>
        <v>0</v>
      </c>
      <c r="AR881">
        <f si="236" t="shared"/>
        <v>0</v>
      </c>
      <c r="AS881">
        <f si="237" t="shared"/>
        <v>0</v>
      </c>
      <c r="AU881" t="str">
        <f>IFERROR(VLOOKUP(C881,Results!$A$2:$B$240,2,FALSE)+VLOOKUP(D881,Results!$A$2:$B$240,2,FALSE)+VLOOKUP(E881,Results!$A$2:$B$240,2,FALSE)+VLOOKUP(F881,Results!$A$2:$B$240,2,FALSE)+VLOOKUP(G881,Results!$A$2:$B$240,2,FALSE)+VLOOKUP(H881,Results!$A$2:$B$240,2,FALSE)+VLOOKUP(I881,Results!$A$2:$B$240,2,FALSE)+VLOOKUP(J881,Results!$A$2:$B$240,2,FALSE)+VLOOKUP(B881,Results!$A$2:$B$240,2,FALSE)-MIN(VLOOKUP(C881,Results!$A$2:$B$240,2,FALSE),VLOOKUP(D881,Results!$A$2:$B$240,2,FALSE),VLOOKUP(E881,Results!$A$2:$B$240,2,FALSE),VLOOKUP(F881,Results!$A$2:$B$240,2,FALSE),VLOOKUP(G881,Results!$A$2:$B$240,2,FALSE),VLOOKUP(H881,Results!$A$2:$B$240,2,FALSE),VLOOKUP(I881,Results!$A$2:$B$240,2,FALSE),VLOOKUP(J881,Results!$A$2:$B$240,2,FALSE),VLOOKUP(B881,Results!$A$2:$B$240,2,FALSE)),"")</f>
        <v/>
      </c>
    </row>
    <row customHeight="1" ht="18.75" r="882" spans="2:47" x14ac:dyDescent="0.3">
      <c r="B882" t="s">
        <v>95</v>
      </c>
      <c r="C882" t="s">
        <v>170</v>
      </c>
      <c r="D882" t="s">
        <v>174</v>
      </c>
      <c r="E882" t="s">
        <v>146</v>
      </c>
      <c r="F882" t="s">
        <v>150</v>
      </c>
      <c r="G882" t="s">
        <v>177</v>
      </c>
      <c r="H882" t="s">
        <v>153</v>
      </c>
      <c r="I882" t="s">
        <v>152</v>
      </c>
      <c r="J882" t="s">
        <v>188</v>
      </c>
      <c r="K882" t="n">
        <v>12.0</v>
      </c>
      <c r="L882" s="30">
        <f si="224" t="shared"/>
        <v>0</v>
      </c>
      <c r="M882" s="6"/>
      <c r="N882" s="35" t="str">
        <f si="225" t="shared"/>
        <v/>
      </c>
      <c r="O882" s="59">
        <f>(IF(ISNUMBER(MATCH(B882,Sheet4!$K$92:$K$101,0)),1,0)+IF(ISNUMBER(MATCH(C882,Sheet4!$K$92:$K$101,0)),1,0)+IF(ISNUMBER(MATCH(D882,Sheet4!$K$92:$K$101,0)),1,0)+IF(ISNUMBER(MATCH(E882,Sheet4!$K$92:$K$101,0)),1,0)+IF(ISNUMBER(MATCH(F882,Sheet4!$K$92:$K$101,0)),1,0)+IF(ISNUMBER(MATCH(G882,Sheet4!$K$92:$K$101,0)),1,0)+IF(ISNUMBER(MATCH(H882,Sheet4!$K$92:$K$101,0)),1,0)+IF(ISNUMBER(MATCH(I882,Sheet4!$K$92:$K$101,0)),1,0)+IF(ISNUMBER(MATCH(J882,Sheet4!$K$92:$K$101,0)),1,0))
-
(IF(ISNUMBER(MATCH(B882,Sheet4!$F$2:$F$11,0)),1,0)+IF(ISNUMBER(MATCH(C882,Sheet4!$F$2:$F$11,0)),1,0)+IF(ISNUMBER(MATCH(D882,Sheet4!$F$2:$F$11,0)),1,0)+IF(ISNUMBER(MATCH(E882,Sheet4!$F$2:$F$11,0)),1,0)+IF(ISNUMBER(MATCH(F882,Sheet4!$F$2:$F$11,0)),1,0)+IF(ISNUMBER(MATCH(G882,Sheet4!$F$2:$F$11,0)),1,0)+IF(ISNUMBER(MATCH(H882,Sheet4!$F$2:$F$11,0)),1,0)+IF(ISNUMBER(MATCH(I882,Sheet4!$F$2:$F$11,0)),1,0)+IF(ISNUMBER(MATCH(J882,Sheet4!$F$2:$F$11,0)),1,0))</f>
        <v>0</v>
      </c>
      <c r="P882" s="40" t="str">
        <f>IFERROR(INDEX(Sheet4!$G:$G,MATCH(Sheet1!B882,Sheet4!$F:$F,0))+INDEX(Sheet4!$G:$G,MATCH(Sheet1!C882,Sheet4!$F:$F,0))+INDEX(Sheet4!$G:$G,MATCH(Sheet1!D882,Sheet4!$F:$F,0))+INDEX(Sheet4!$G:$G,MATCH(Sheet1!E882,Sheet4!$F:$F,0))+INDEX(Sheet4!$G:$G,MATCH(Sheet1!F882,Sheet4!$F:$F,0))+INDEX(Sheet4!$G:$G,MATCH(Sheet1!G882,Sheet4!$F:$F,0))+INDEX(Sheet4!$G:$G,MATCH(Sheet1!H882,Sheet4!$F:$F,0))+INDEX(Sheet4!$G:$G,MATCH(Sheet1!I882,Sheet4!$F:$F,0))+INDEX(Sheet4!$G:$G,MATCH(Sheet1!J882,Sheet4!$F:$F,0)),"")</f>
        <v/>
      </c>
      <c r="AF882">
        <f si="227" t="shared"/>
        <v>0</v>
      </c>
      <c r="AH882">
        <v>859</v>
      </c>
      <c r="AI882" t="str">
        <f si="226" t="shared"/>
        <v>Ben SimmonsDe'Aaron FoxJimmy ButlerBogdan BogdanovicCorey BrewerGerald GreenJosh JacksonPaul MillsapRudy Gobert</v>
      </c>
      <c r="AJ882">
        <f si="228" t="shared"/>
        <v>0</v>
      </c>
      <c r="AK882">
        <f si="229" t="shared"/>
        <v>0</v>
      </c>
      <c r="AL882">
        <f si="230" t="shared"/>
        <v>0</v>
      </c>
      <c r="AM882">
        <f si="231" t="shared"/>
        <v>0</v>
      </c>
      <c r="AN882">
        <f si="232" t="shared"/>
        <v>0</v>
      </c>
      <c r="AO882">
        <f si="233" t="shared"/>
        <v>0</v>
      </c>
      <c r="AP882">
        <f si="234" t="shared"/>
        <v>0</v>
      </c>
      <c r="AQ882">
        <f si="235" t="shared"/>
        <v>0</v>
      </c>
      <c r="AR882">
        <f si="236" t="shared"/>
        <v>0</v>
      </c>
      <c r="AS882">
        <f si="237" t="shared"/>
        <v>0</v>
      </c>
      <c r="AU882" t="str">
        <f>IFERROR(VLOOKUP(C882,Results!$A$2:$B$240,2,FALSE)+VLOOKUP(D882,Results!$A$2:$B$240,2,FALSE)+VLOOKUP(E882,Results!$A$2:$B$240,2,FALSE)+VLOOKUP(F882,Results!$A$2:$B$240,2,FALSE)+VLOOKUP(G882,Results!$A$2:$B$240,2,FALSE)+VLOOKUP(H882,Results!$A$2:$B$240,2,FALSE)+VLOOKUP(I882,Results!$A$2:$B$240,2,FALSE)+VLOOKUP(J882,Results!$A$2:$B$240,2,FALSE)+VLOOKUP(B882,Results!$A$2:$B$240,2,FALSE)-MIN(VLOOKUP(C882,Results!$A$2:$B$240,2,FALSE),VLOOKUP(D882,Results!$A$2:$B$240,2,FALSE),VLOOKUP(E882,Results!$A$2:$B$240,2,FALSE),VLOOKUP(F882,Results!$A$2:$B$240,2,FALSE),VLOOKUP(G882,Results!$A$2:$B$240,2,FALSE),VLOOKUP(H882,Results!$A$2:$B$240,2,FALSE),VLOOKUP(I882,Results!$A$2:$B$240,2,FALSE),VLOOKUP(J882,Results!$A$2:$B$240,2,FALSE),VLOOKUP(B882,Results!$A$2:$B$240,2,FALSE)),"")</f>
        <v/>
      </c>
    </row>
    <row r="883" spans="2:47" x14ac:dyDescent="0.3">
      <c r="B883" t="s">
        <v>166</v>
      </c>
      <c r="C883" t="s">
        <v>87</v>
      </c>
      <c r="D883" t="s">
        <v>174</v>
      </c>
      <c r="E883" t="s">
        <v>146</v>
      </c>
      <c r="F883" t="s">
        <v>100</v>
      </c>
      <c r="G883" t="s">
        <v>114</v>
      </c>
      <c r="H883" t="s">
        <v>92</v>
      </c>
      <c r="I883" t="s">
        <v>181</v>
      </c>
      <c r="J883" t="s">
        <v>186</v>
      </c>
      <c r="K883" t="n">
        <v>12.0</v>
      </c>
      <c r="L883" s="30">
        <f si="224" t="shared"/>
        <v>0</v>
      </c>
      <c r="M883" s="6"/>
      <c r="N883" s="35" t="str">
        <f si="225" t="shared"/>
        <v/>
      </c>
      <c r="O883" s="59">
        <f>(IF(ISNUMBER(MATCH(B883,Sheet4!$K$92:$K$101,0)),1,0)+IF(ISNUMBER(MATCH(C883,Sheet4!$K$92:$K$101,0)),1,0)+IF(ISNUMBER(MATCH(D883,Sheet4!$K$92:$K$101,0)),1,0)+IF(ISNUMBER(MATCH(E883,Sheet4!$K$92:$K$101,0)),1,0)+IF(ISNUMBER(MATCH(F883,Sheet4!$K$92:$K$101,0)),1,0)+IF(ISNUMBER(MATCH(G883,Sheet4!$K$92:$K$101,0)),1,0)+IF(ISNUMBER(MATCH(H883,Sheet4!$K$92:$K$101,0)),1,0)+IF(ISNUMBER(MATCH(I883,Sheet4!$K$92:$K$101,0)),1,0)+IF(ISNUMBER(MATCH(J883,Sheet4!$K$92:$K$101,0)),1,0))
-
(IF(ISNUMBER(MATCH(B883,Sheet4!$F$2:$F$11,0)),1,0)+IF(ISNUMBER(MATCH(C883,Sheet4!$F$2:$F$11,0)),1,0)+IF(ISNUMBER(MATCH(D883,Sheet4!$F$2:$F$11,0)),1,0)+IF(ISNUMBER(MATCH(E883,Sheet4!$F$2:$F$11,0)),1,0)+IF(ISNUMBER(MATCH(F883,Sheet4!$F$2:$F$11,0)),1,0)+IF(ISNUMBER(MATCH(G883,Sheet4!$F$2:$F$11,0)),1,0)+IF(ISNUMBER(MATCH(H883,Sheet4!$F$2:$F$11,0)),1,0)+IF(ISNUMBER(MATCH(I883,Sheet4!$F$2:$F$11,0)),1,0)+IF(ISNUMBER(MATCH(J883,Sheet4!$F$2:$F$11,0)),1,0))</f>
        <v>0</v>
      </c>
      <c r="P883" s="40" t="str">
        <f>IFERROR(INDEX(Sheet4!$G:$G,MATCH(Sheet1!B883,Sheet4!$F:$F,0))+INDEX(Sheet4!$G:$G,MATCH(Sheet1!C883,Sheet4!$F:$F,0))+INDEX(Sheet4!$G:$G,MATCH(Sheet1!D883,Sheet4!$F:$F,0))+INDEX(Sheet4!$G:$G,MATCH(Sheet1!E883,Sheet4!$F:$F,0))+INDEX(Sheet4!$G:$G,MATCH(Sheet1!F883,Sheet4!$F:$F,0))+INDEX(Sheet4!$G:$G,MATCH(Sheet1!G883,Sheet4!$F:$F,0))+INDEX(Sheet4!$G:$G,MATCH(Sheet1!H883,Sheet4!$F:$F,0))+INDEX(Sheet4!$G:$G,MATCH(Sheet1!I883,Sheet4!$F:$F,0))+INDEX(Sheet4!$G:$G,MATCH(Sheet1!J883,Sheet4!$F:$F,0)),"")</f>
        <v/>
      </c>
      <c r="AF883">
        <f si="227" t="shared"/>
        <v>0</v>
      </c>
      <c r="AH883">
        <v>860</v>
      </c>
      <c r="AI883" t="str">
        <f si="226" t="shared"/>
        <v>Ben SimmonsRicky RubioJimmy ButlerMonte MorrisJae CrowderCorey BrewerKenneth FariedPaul MillsapRudy Gobert</v>
      </c>
      <c r="AJ883">
        <f si="228" t="shared"/>
        <v>0</v>
      </c>
      <c r="AK883">
        <f si="229" t="shared"/>
        <v>0</v>
      </c>
      <c r="AL883">
        <f si="230" t="shared"/>
        <v>0</v>
      </c>
      <c r="AM883">
        <f si="231" t="shared"/>
        <v>0</v>
      </c>
      <c r="AN883">
        <f si="232" t="shared"/>
        <v>0</v>
      </c>
      <c r="AO883">
        <f si="233" t="shared"/>
        <v>0</v>
      </c>
      <c r="AP883">
        <f si="234" t="shared"/>
        <v>0</v>
      </c>
      <c r="AQ883">
        <f si="235" t="shared"/>
        <v>0</v>
      </c>
      <c r="AR883">
        <f si="236" t="shared"/>
        <v>0</v>
      </c>
      <c r="AS883">
        <f si="237" t="shared"/>
        <v>0</v>
      </c>
      <c r="AU883" t="str">
        <f>IFERROR(VLOOKUP(C883,Results!$A$2:$B$240,2,FALSE)+VLOOKUP(D883,Results!$A$2:$B$240,2,FALSE)+VLOOKUP(E883,Results!$A$2:$B$240,2,FALSE)+VLOOKUP(F883,Results!$A$2:$B$240,2,FALSE)+VLOOKUP(G883,Results!$A$2:$B$240,2,FALSE)+VLOOKUP(H883,Results!$A$2:$B$240,2,FALSE)+VLOOKUP(I883,Results!$A$2:$B$240,2,FALSE)+VLOOKUP(J883,Results!$A$2:$B$240,2,FALSE)+VLOOKUP(B883,Results!$A$2:$B$240,2,FALSE)-MIN(VLOOKUP(C883,Results!$A$2:$B$240,2,FALSE),VLOOKUP(D883,Results!$A$2:$B$240,2,FALSE),VLOOKUP(E883,Results!$A$2:$B$240,2,FALSE),VLOOKUP(F883,Results!$A$2:$B$240,2,FALSE),VLOOKUP(G883,Results!$A$2:$B$240,2,FALSE),VLOOKUP(H883,Results!$A$2:$B$240,2,FALSE),VLOOKUP(I883,Results!$A$2:$B$240,2,FALSE),VLOOKUP(J883,Results!$A$2:$B$240,2,FALSE),VLOOKUP(B883,Results!$A$2:$B$240,2,FALSE)),"")</f>
        <v/>
      </c>
    </row>
    <row customHeight="1" ht="18.75" r="884" spans="2:47" x14ac:dyDescent="0.3">
      <c r="B884" t="s">
        <v>166</v>
      </c>
      <c r="C884" t="s">
        <v>87</v>
      </c>
      <c r="D884" t="s">
        <v>146</v>
      </c>
      <c r="E884" t="s">
        <v>148</v>
      </c>
      <c r="F884" t="s">
        <v>150</v>
      </c>
      <c r="G884" t="s">
        <v>177</v>
      </c>
      <c r="H884" t="s">
        <v>92</v>
      </c>
      <c r="I884" t="s">
        <v>183</v>
      </c>
      <c r="J884" t="s">
        <v>98</v>
      </c>
      <c r="K884" t="n">
        <v>12.0</v>
      </c>
      <c r="L884" s="30">
        <f si="224" t="shared"/>
        <v>0</v>
      </c>
      <c r="M884" s="6"/>
      <c r="N884" s="35" t="str">
        <f si="225" t="shared"/>
        <v/>
      </c>
      <c r="O884" s="59">
        <f>(IF(ISNUMBER(MATCH(B884,Sheet4!$K$92:$K$101,0)),1,0)+IF(ISNUMBER(MATCH(C884,Sheet4!$K$92:$K$101,0)),1,0)+IF(ISNUMBER(MATCH(D884,Sheet4!$K$92:$K$101,0)),1,0)+IF(ISNUMBER(MATCH(E884,Sheet4!$K$92:$K$101,0)),1,0)+IF(ISNUMBER(MATCH(F884,Sheet4!$K$92:$K$101,0)),1,0)+IF(ISNUMBER(MATCH(G884,Sheet4!$K$92:$K$101,0)),1,0)+IF(ISNUMBER(MATCH(H884,Sheet4!$K$92:$K$101,0)),1,0)+IF(ISNUMBER(MATCH(I884,Sheet4!$K$92:$K$101,0)),1,0)+IF(ISNUMBER(MATCH(J884,Sheet4!$K$92:$K$101,0)),1,0))
-
(IF(ISNUMBER(MATCH(B884,Sheet4!$F$2:$F$11,0)),1,0)+IF(ISNUMBER(MATCH(C884,Sheet4!$F$2:$F$11,0)),1,0)+IF(ISNUMBER(MATCH(D884,Sheet4!$F$2:$F$11,0)),1,0)+IF(ISNUMBER(MATCH(E884,Sheet4!$F$2:$F$11,0)),1,0)+IF(ISNUMBER(MATCH(F884,Sheet4!$F$2:$F$11,0)),1,0)+IF(ISNUMBER(MATCH(G884,Sheet4!$F$2:$F$11,0)),1,0)+IF(ISNUMBER(MATCH(H884,Sheet4!$F$2:$F$11,0)),1,0)+IF(ISNUMBER(MATCH(I884,Sheet4!$F$2:$F$11,0)),1,0)+IF(ISNUMBER(MATCH(J884,Sheet4!$F$2:$F$11,0)),1,0))</f>
        <v>0</v>
      </c>
      <c r="P884" s="40" t="str">
        <f>IFERROR(INDEX(Sheet4!$G:$G,MATCH(Sheet1!B884,Sheet4!$F:$F,0))+INDEX(Sheet4!$G:$G,MATCH(Sheet1!C884,Sheet4!$F:$F,0))+INDEX(Sheet4!$G:$G,MATCH(Sheet1!D884,Sheet4!$F:$F,0))+INDEX(Sheet4!$G:$G,MATCH(Sheet1!E884,Sheet4!$F:$F,0))+INDEX(Sheet4!$G:$G,MATCH(Sheet1!F884,Sheet4!$F:$F,0))+INDEX(Sheet4!$G:$G,MATCH(Sheet1!G884,Sheet4!$F:$F,0))+INDEX(Sheet4!$G:$G,MATCH(Sheet1!H884,Sheet4!$F:$F,0))+INDEX(Sheet4!$G:$G,MATCH(Sheet1!I884,Sheet4!$F:$F,0))+INDEX(Sheet4!$G:$G,MATCH(Sheet1!J884,Sheet4!$F:$F,0)),"")</f>
        <v/>
      </c>
      <c r="AF884">
        <f si="227" t="shared"/>
        <v>0</v>
      </c>
      <c r="AH884">
        <v>861</v>
      </c>
      <c r="AI884" t="str">
        <f si="226" t="shared"/>
        <v>Ben SimmonsIsaiah CanaanDevin BookerJosh OkogieKelly OubreMikal BridgesJosh JacksonPaul MillsapNikola Jokic</v>
      </c>
      <c r="AJ884">
        <f si="228" t="shared"/>
        <v>0</v>
      </c>
      <c r="AK884">
        <f si="229" t="shared"/>
        <v>0</v>
      </c>
      <c r="AL884">
        <f si="230" t="shared"/>
        <v>0</v>
      </c>
      <c r="AM884">
        <f si="231" t="shared"/>
        <v>0</v>
      </c>
      <c r="AN884">
        <f si="232" t="shared"/>
        <v>0</v>
      </c>
      <c r="AO884">
        <f si="233" t="shared"/>
        <v>0</v>
      </c>
      <c r="AP884">
        <f si="234" t="shared"/>
        <v>0</v>
      </c>
      <c r="AQ884">
        <f si="235" t="shared"/>
        <v>0</v>
      </c>
      <c r="AR884">
        <f si="236" t="shared"/>
        <v>0</v>
      </c>
      <c r="AS884">
        <f si="237" t="shared"/>
        <v>0</v>
      </c>
      <c r="AU884" t="str">
        <f>IFERROR(VLOOKUP(C884,Results!$A$2:$B$240,2,FALSE)+VLOOKUP(D884,Results!$A$2:$B$240,2,FALSE)+VLOOKUP(E884,Results!$A$2:$B$240,2,FALSE)+VLOOKUP(F884,Results!$A$2:$B$240,2,FALSE)+VLOOKUP(G884,Results!$A$2:$B$240,2,FALSE)+VLOOKUP(H884,Results!$A$2:$B$240,2,FALSE)+VLOOKUP(I884,Results!$A$2:$B$240,2,FALSE)+VLOOKUP(J884,Results!$A$2:$B$240,2,FALSE)+VLOOKUP(B884,Results!$A$2:$B$240,2,FALSE)-MIN(VLOOKUP(C884,Results!$A$2:$B$240,2,FALSE),VLOOKUP(D884,Results!$A$2:$B$240,2,FALSE),VLOOKUP(E884,Results!$A$2:$B$240,2,FALSE),VLOOKUP(F884,Results!$A$2:$B$240,2,FALSE),VLOOKUP(G884,Results!$A$2:$B$240,2,FALSE),VLOOKUP(H884,Results!$A$2:$B$240,2,FALSE),VLOOKUP(I884,Results!$A$2:$B$240,2,FALSE),VLOOKUP(J884,Results!$A$2:$B$240,2,FALSE),VLOOKUP(B884,Results!$A$2:$B$240,2,FALSE)),"")</f>
        <v/>
      </c>
    </row>
    <row customHeight="1" ht="18.75" r="885" spans="2:47" x14ac:dyDescent="0.3">
      <c r="B885" t="s">
        <v>108</v>
      </c>
      <c r="C885" t="s">
        <v>170</v>
      </c>
      <c r="D885" t="s">
        <v>145</v>
      </c>
      <c r="E885" t="s">
        <v>158</v>
      </c>
      <c r="F885" t="s">
        <v>150</v>
      </c>
      <c r="G885" t="s">
        <v>179</v>
      </c>
      <c r="H885" t="s">
        <v>181</v>
      </c>
      <c r="I885" t="s">
        <v>152</v>
      </c>
      <c r="J885" t="s">
        <v>188</v>
      </c>
      <c r="K885" t="n">
        <v>12.0</v>
      </c>
      <c r="L885" s="30">
        <f si="224" t="shared"/>
        <v>0</v>
      </c>
      <c r="M885" s="6"/>
      <c r="N885" s="35" t="str">
        <f si="225" t="shared"/>
        <v/>
      </c>
      <c r="O885" s="59">
        <f>(IF(ISNUMBER(MATCH(B885,Sheet4!$K$92:$K$101,0)),1,0)+IF(ISNUMBER(MATCH(C885,Sheet4!$K$92:$K$101,0)),1,0)+IF(ISNUMBER(MATCH(D885,Sheet4!$K$92:$K$101,0)),1,0)+IF(ISNUMBER(MATCH(E885,Sheet4!$K$92:$K$101,0)),1,0)+IF(ISNUMBER(MATCH(F885,Sheet4!$K$92:$K$101,0)),1,0)+IF(ISNUMBER(MATCH(G885,Sheet4!$K$92:$K$101,0)),1,0)+IF(ISNUMBER(MATCH(H885,Sheet4!$K$92:$K$101,0)),1,0)+IF(ISNUMBER(MATCH(I885,Sheet4!$K$92:$K$101,0)),1,0)+IF(ISNUMBER(MATCH(J885,Sheet4!$K$92:$K$101,0)),1,0))
-
(IF(ISNUMBER(MATCH(B885,Sheet4!$F$2:$F$11,0)),1,0)+IF(ISNUMBER(MATCH(C885,Sheet4!$F$2:$F$11,0)),1,0)+IF(ISNUMBER(MATCH(D885,Sheet4!$F$2:$F$11,0)),1,0)+IF(ISNUMBER(MATCH(E885,Sheet4!$F$2:$F$11,0)),1,0)+IF(ISNUMBER(MATCH(F885,Sheet4!$F$2:$F$11,0)),1,0)+IF(ISNUMBER(MATCH(G885,Sheet4!$F$2:$F$11,0)),1,0)+IF(ISNUMBER(MATCH(H885,Sheet4!$F$2:$F$11,0)),1,0)+IF(ISNUMBER(MATCH(I885,Sheet4!$F$2:$F$11,0)),1,0)+IF(ISNUMBER(MATCH(J885,Sheet4!$F$2:$F$11,0)),1,0))</f>
        <v>0</v>
      </c>
      <c r="P885" s="40" t="str">
        <f>IFERROR(INDEX(Sheet4!$G:$G,MATCH(Sheet1!B885,Sheet4!$F:$F,0))+INDEX(Sheet4!$G:$G,MATCH(Sheet1!C885,Sheet4!$F:$F,0))+INDEX(Sheet4!$G:$G,MATCH(Sheet1!D885,Sheet4!$F:$F,0))+INDEX(Sheet4!$G:$G,MATCH(Sheet1!E885,Sheet4!$F:$F,0))+INDEX(Sheet4!$G:$G,MATCH(Sheet1!F885,Sheet4!$F:$F,0))+INDEX(Sheet4!$G:$G,MATCH(Sheet1!G885,Sheet4!$F:$F,0))+INDEX(Sheet4!$G:$G,MATCH(Sheet1!H885,Sheet4!$F:$F,0))+INDEX(Sheet4!$G:$G,MATCH(Sheet1!I885,Sheet4!$F:$F,0))+INDEX(Sheet4!$G:$G,MATCH(Sheet1!J885,Sheet4!$F:$F,0)),"")</f>
        <v/>
      </c>
      <c r="AF885">
        <f si="227" t="shared"/>
        <v>0</v>
      </c>
      <c r="AH885">
        <v>862</v>
      </c>
      <c r="AI885" t="str">
        <f si="226" t="shared"/>
        <v>Ben SimmonsTrae YoungDevin BookerMonte MorrisKelly OubreJoe InglesJohn CollinsTrey LylesDeandre Ayton</v>
      </c>
      <c r="AJ885">
        <f si="228" t="shared"/>
        <v>0</v>
      </c>
      <c r="AK885">
        <f si="229" t="shared"/>
        <v>0</v>
      </c>
      <c r="AL885">
        <f si="230" t="shared"/>
        <v>0</v>
      </c>
      <c r="AM885">
        <f si="231" t="shared"/>
        <v>0</v>
      </c>
      <c r="AN885">
        <f si="232" t="shared"/>
        <v>0</v>
      </c>
      <c r="AO885">
        <f si="233" t="shared"/>
        <v>0</v>
      </c>
      <c r="AP885">
        <f si="234" t="shared"/>
        <v>0</v>
      </c>
      <c r="AQ885">
        <f si="235" t="shared"/>
        <v>0</v>
      </c>
      <c r="AR885">
        <f si="236" t="shared"/>
        <v>0</v>
      </c>
      <c r="AS885">
        <f si="237" t="shared"/>
        <v>0</v>
      </c>
      <c r="AU885" t="str">
        <f>IFERROR(VLOOKUP(C885,Results!$A$2:$B$240,2,FALSE)+VLOOKUP(D885,Results!$A$2:$B$240,2,FALSE)+VLOOKUP(E885,Results!$A$2:$B$240,2,FALSE)+VLOOKUP(F885,Results!$A$2:$B$240,2,FALSE)+VLOOKUP(G885,Results!$A$2:$B$240,2,FALSE)+VLOOKUP(H885,Results!$A$2:$B$240,2,FALSE)+VLOOKUP(I885,Results!$A$2:$B$240,2,FALSE)+VLOOKUP(J885,Results!$A$2:$B$240,2,FALSE)+VLOOKUP(B885,Results!$A$2:$B$240,2,FALSE)-MIN(VLOOKUP(C885,Results!$A$2:$B$240,2,FALSE),VLOOKUP(D885,Results!$A$2:$B$240,2,FALSE),VLOOKUP(E885,Results!$A$2:$B$240,2,FALSE),VLOOKUP(F885,Results!$A$2:$B$240,2,FALSE),VLOOKUP(G885,Results!$A$2:$B$240,2,FALSE),VLOOKUP(H885,Results!$A$2:$B$240,2,FALSE),VLOOKUP(I885,Results!$A$2:$B$240,2,FALSE),VLOOKUP(J885,Results!$A$2:$B$240,2,FALSE),VLOOKUP(B885,Results!$A$2:$B$240,2,FALSE)),"")</f>
        <v/>
      </c>
    </row>
    <row customHeight="1" ht="18.75" r="886" spans="2:47" x14ac:dyDescent="0.3">
      <c r="B886" t="s">
        <v>166</v>
      </c>
      <c r="C886" t="s">
        <v>171</v>
      </c>
      <c r="D886" t="s">
        <v>173</v>
      </c>
      <c r="E886" t="s">
        <v>146</v>
      </c>
      <c r="F886" t="s">
        <v>177</v>
      </c>
      <c r="G886" t="s">
        <v>100</v>
      </c>
      <c r="H886" t="s">
        <v>181</v>
      </c>
      <c r="I886" t="s">
        <v>103</v>
      </c>
      <c r="J886" t="s">
        <v>188</v>
      </c>
      <c r="K886" t="n">
        <v>12.0</v>
      </c>
      <c r="L886" s="30">
        <f si="224" t="shared"/>
        <v>0</v>
      </c>
      <c r="M886" s="6"/>
      <c r="N886" s="35" t="str">
        <f si="225" t="shared"/>
        <v/>
      </c>
      <c r="O886" s="59">
        <f>(IF(ISNUMBER(MATCH(B886,Sheet4!$K$92:$K$101,0)),1,0)+IF(ISNUMBER(MATCH(C886,Sheet4!$K$92:$K$101,0)),1,0)+IF(ISNUMBER(MATCH(D886,Sheet4!$K$92:$K$101,0)),1,0)+IF(ISNUMBER(MATCH(E886,Sheet4!$K$92:$K$101,0)),1,0)+IF(ISNUMBER(MATCH(F886,Sheet4!$K$92:$K$101,0)),1,0)+IF(ISNUMBER(MATCH(G886,Sheet4!$K$92:$K$101,0)),1,0)+IF(ISNUMBER(MATCH(H886,Sheet4!$K$92:$K$101,0)),1,0)+IF(ISNUMBER(MATCH(I886,Sheet4!$K$92:$K$101,0)),1,0)+IF(ISNUMBER(MATCH(J886,Sheet4!$K$92:$K$101,0)),1,0))
-
(IF(ISNUMBER(MATCH(B886,Sheet4!$F$2:$F$11,0)),1,0)+IF(ISNUMBER(MATCH(C886,Sheet4!$F$2:$F$11,0)),1,0)+IF(ISNUMBER(MATCH(D886,Sheet4!$F$2:$F$11,0)),1,0)+IF(ISNUMBER(MATCH(E886,Sheet4!$F$2:$F$11,0)),1,0)+IF(ISNUMBER(MATCH(F886,Sheet4!$F$2:$F$11,0)),1,0)+IF(ISNUMBER(MATCH(G886,Sheet4!$F$2:$F$11,0)),1,0)+IF(ISNUMBER(MATCH(H886,Sheet4!$F$2:$F$11,0)),1,0)+IF(ISNUMBER(MATCH(I886,Sheet4!$F$2:$F$11,0)),1,0)+IF(ISNUMBER(MATCH(J886,Sheet4!$F$2:$F$11,0)),1,0))</f>
        <v>0</v>
      </c>
      <c r="P886" s="40" t="str">
        <f>IFERROR(INDEX(Sheet4!$G:$G,MATCH(Sheet1!B886,Sheet4!$F:$F,0))+INDEX(Sheet4!$G:$G,MATCH(Sheet1!C886,Sheet4!$F:$F,0))+INDEX(Sheet4!$G:$G,MATCH(Sheet1!D886,Sheet4!$F:$F,0))+INDEX(Sheet4!$G:$G,MATCH(Sheet1!E886,Sheet4!$F:$F,0))+INDEX(Sheet4!$G:$G,MATCH(Sheet1!F886,Sheet4!$F:$F,0))+INDEX(Sheet4!$G:$G,MATCH(Sheet1!G886,Sheet4!$F:$F,0))+INDEX(Sheet4!$G:$G,MATCH(Sheet1!H886,Sheet4!$F:$F,0))+INDEX(Sheet4!$G:$G,MATCH(Sheet1!I886,Sheet4!$F:$F,0))+INDEX(Sheet4!$G:$G,MATCH(Sheet1!J886,Sheet4!$F:$F,0)),"")</f>
        <v/>
      </c>
      <c r="AF886">
        <f si="227" t="shared"/>
        <v>0</v>
      </c>
      <c r="AH886">
        <v>863</v>
      </c>
      <c r="AI886" t="str">
        <f si="226" t="shared"/>
        <v>Ben SimmonsIsaiah CanaanDevin BookerMonte MorrisWill BartonJae CrowderJohn CollinsRichaun HolmesKarl-Anthony Towns</v>
      </c>
      <c r="AJ886">
        <f si="228" t="shared"/>
        <v>0</v>
      </c>
      <c r="AK886">
        <f si="229" t="shared"/>
        <v>0</v>
      </c>
      <c r="AL886">
        <f si="230" t="shared"/>
        <v>0</v>
      </c>
      <c r="AM886">
        <f si="231" t="shared"/>
        <v>0</v>
      </c>
      <c r="AN886">
        <f si="232" t="shared"/>
        <v>0</v>
      </c>
      <c r="AO886">
        <f si="233" t="shared"/>
        <v>0</v>
      </c>
      <c r="AP886">
        <f si="234" t="shared"/>
        <v>0</v>
      </c>
      <c r="AQ886">
        <f si="235" t="shared"/>
        <v>0</v>
      </c>
      <c r="AR886">
        <f si="236" t="shared"/>
        <v>0</v>
      </c>
      <c r="AS886">
        <f si="237" t="shared"/>
        <v>0</v>
      </c>
      <c r="AU886" t="str">
        <f>IFERROR(VLOOKUP(C886,Results!$A$2:$B$240,2,FALSE)+VLOOKUP(D886,Results!$A$2:$B$240,2,FALSE)+VLOOKUP(E886,Results!$A$2:$B$240,2,FALSE)+VLOOKUP(F886,Results!$A$2:$B$240,2,FALSE)+VLOOKUP(G886,Results!$A$2:$B$240,2,FALSE)+VLOOKUP(H886,Results!$A$2:$B$240,2,FALSE)+VLOOKUP(I886,Results!$A$2:$B$240,2,FALSE)+VLOOKUP(J886,Results!$A$2:$B$240,2,FALSE)+VLOOKUP(B886,Results!$A$2:$B$240,2,FALSE)-MIN(VLOOKUP(C886,Results!$A$2:$B$240,2,FALSE),VLOOKUP(D886,Results!$A$2:$B$240,2,FALSE),VLOOKUP(E886,Results!$A$2:$B$240,2,FALSE),VLOOKUP(F886,Results!$A$2:$B$240,2,FALSE),VLOOKUP(G886,Results!$A$2:$B$240,2,FALSE),VLOOKUP(H886,Results!$A$2:$B$240,2,FALSE),VLOOKUP(I886,Results!$A$2:$B$240,2,FALSE),VLOOKUP(J886,Results!$A$2:$B$240,2,FALSE),VLOOKUP(B886,Results!$A$2:$B$240,2,FALSE)),"")</f>
        <v/>
      </c>
    </row>
    <row customHeight="1" ht="18.75" r="887" spans="2:47" x14ac:dyDescent="0.3">
      <c r="B887" t="s">
        <v>108</v>
      </c>
      <c r="C887" t="s">
        <v>170</v>
      </c>
      <c r="D887" t="s">
        <v>173</v>
      </c>
      <c r="E887" t="s">
        <v>146</v>
      </c>
      <c r="F887" t="s">
        <v>150</v>
      </c>
      <c r="G887" t="s">
        <v>96</v>
      </c>
      <c r="H887" t="s">
        <v>153</v>
      </c>
      <c r="I887" t="s">
        <v>93</v>
      </c>
      <c r="J887" t="s">
        <v>186</v>
      </c>
      <c r="K887" t="n">
        <v>12.0</v>
      </c>
      <c r="L887" s="30">
        <f si="224" t="shared"/>
        <v>0</v>
      </c>
      <c r="M887" s="6"/>
      <c r="N887" s="35" t="str">
        <f si="225" t="shared"/>
        <v/>
      </c>
      <c r="O887" s="59">
        <f>(IF(ISNUMBER(MATCH(B887,Sheet4!$K$92:$K$101,0)),1,0)+IF(ISNUMBER(MATCH(C887,Sheet4!$K$92:$K$101,0)),1,0)+IF(ISNUMBER(MATCH(D887,Sheet4!$K$92:$K$101,0)),1,0)+IF(ISNUMBER(MATCH(E887,Sheet4!$K$92:$K$101,0)),1,0)+IF(ISNUMBER(MATCH(F887,Sheet4!$K$92:$K$101,0)),1,0)+IF(ISNUMBER(MATCH(G887,Sheet4!$K$92:$K$101,0)),1,0)+IF(ISNUMBER(MATCH(H887,Sheet4!$K$92:$K$101,0)),1,0)+IF(ISNUMBER(MATCH(I887,Sheet4!$K$92:$K$101,0)),1,0)+IF(ISNUMBER(MATCH(J887,Sheet4!$K$92:$K$101,0)),1,0))
-
(IF(ISNUMBER(MATCH(B887,Sheet4!$F$2:$F$11,0)),1,0)+IF(ISNUMBER(MATCH(C887,Sheet4!$F$2:$F$11,0)),1,0)+IF(ISNUMBER(MATCH(D887,Sheet4!$F$2:$F$11,0)),1,0)+IF(ISNUMBER(MATCH(E887,Sheet4!$F$2:$F$11,0)),1,0)+IF(ISNUMBER(MATCH(F887,Sheet4!$F$2:$F$11,0)),1,0)+IF(ISNUMBER(MATCH(G887,Sheet4!$F$2:$F$11,0)),1,0)+IF(ISNUMBER(MATCH(H887,Sheet4!$F$2:$F$11,0)),1,0)+IF(ISNUMBER(MATCH(I887,Sheet4!$F$2:$F$11,0)),1,0)+IF(ISNUMBER(MATCH(J887,Sheet4!$F$2:$F$11,0)),1,0))</f>
        <v>0</v>
      </c>
      <c r="P887" s="40" t="str">
        <f>IFERROR(INDEX(Sheet4!$G:$G,MATCH(Sheet1!B887,Sheet4!$F:$F,0))+INDEX(Sheet4!$G:$G,MATCH(Sheet1!C887,Sheet4!$F:$F,0))+INDEX(Sheet4!$G:$G,MATCH(Sheet1!D887,Sheet4!$F:$F,0))+INDEX(Sheet4!$G:$G,MATCH(Sheet1!E887,Sheet4!$F:$F,0))+INDEX(Sheet4!$G:$G,MATCH(Sheet1!F887,Sheet4!$F:$F,0))+INDEX(Sheet4!$G:$G,MATCH(Sheet1!G887,Sheet4!$F:$F,0))+INDEX(Sheet4!$G:$G,MATCH(Sheet1!H887,Sheet4!$F:$F,0))+INDEX(Sheet4!$G:$G,MATCH(Sheet1!I887,Sheet4!$F:$F,0))+INDEX(Sheet4!$G:$G,MATCH(Sheet1!J887,Sheet4!$F:$F,0)),"")</f>
        <v/>
      </c>
      <c r="AF887">
        <f si="227" t="shared"/>
        <v>0</v>
      </c>
      <c r="AH887">
        <v>864</v>
      </c>
      <c r="AI887" t="str">
        <f si="226" t="shared"/>
        <v>Ben SimmonsRicky RubioDevin BookerMonte MorrisKelly OubreTaurean PrincePaul MillsapTrey LylesKarl-Anthony Towns</v>
      </c>
      <c r="AJ887">
        <f si="228" t="shared"/>
        <v>0</v>
      </c>
      <c r="AK887">
        <f si="229" t="shared"/>
        <v>0</v>
      </c>
      <c r="AL887">
        <f si="230" t="shared"/>
        <v>0</v>
      </c>
      <c r="AM887">
        <f si="231" t="shared"/>
        <v>0</v>
      </c>
      <c r="AN887">
        <f si="232" t="shared"/>
        <v>0</v>
      </c>
      <c r="AO887">
        <f si="233" t="shared"/>
        <v>0</v>
      </c>
      <c r="AP887">
        <f si="234" t="shared"/>
        <v>0</v>
      </c>
      <c r="AQ887">
        <f si="235" t="shared"/>
        <v>0</v>
      </c>
      <c r="AR887">
        <f si="236" t="shared"/>
        <v>0</v>
      </c>
      <c r="AS887">
        <f si="237" t="shared"/>
        <v>0</v>
      </c>
      <c r="AU887" t="str">
        <f>IFERROR(VLOOKUP(C887,Results!$A$2:$B$240,2,FALSE)+VLOOKUP(D887,Results!$A$2:$B$240,2,FALSE)+VLOOKUP(E887,Results!$A$2:$B$240,2,FALSE)+VLOOKUP(F887,Results!$A$2:$B$240,2,FALSE)+VLOOKUP(G887,Results!$A$2:$B$240,2,FALSE)+VLOOKUP(H887,Results!$A$2:$B$240,2,FALSE)+VLOOKUP(I887,Results!$A$2:$B$240,2,FALSE)+VLOOKUP(J887,Results!$A$2:$B$240,2,FALSE)+VLOOKUP(B887,Results!$A$2:$B$240,2,FALSE)-MIN(VLOOKUP(C887,Results!$A$2:$B$240,2,FALSE),VLOOKUP(D887,Results!$A$2:$B$240,2,FALSE),VLOOKUP(E887,Results!$A$2:$B$240,2,FALSE),VLOOKUP(F887,Results!$A$2:$B$240,2,FALSE),VLOOKUP(G887,Results!$A$2:$B$240,2,FALSE),VLOOKUP(H887,Results!$A$2:$B$240,2,FALSE),VLOOKUP(I887,Results!$A$2:$B$240,2,FALSE),VLOOKUP(J887,Results!$A$2:$B$240,2,FALSE),VLOOKUP(B887,Results!$A$2:$B$240,2,FALSE)),"")</f>
        <v/>
      </c>
    </row>
    <row customHeight="1" ht="18.75" r="888" spans="2:47" x14ac:dyDescent="0.3">
      <c r="B888" t="s">
        <v>166</v>
      </c>
      <c r="C888" t="s">
        <v>170</v>
      </c>
      <c r="D888" t="s">
        <v>172</v>
      </c>
      <c r="E888" t="s">
        <v>146</v>
      </c>
      <c r="F888" t="s">
        <v>150</v>
      </c>
      <c r="G888" t="s">
        <v>90</v>
      </c>
      <c r="H888" t="s">
        <v>153</v>
      </c>
      <c r="I888" t="s">
        <v>182</v>
      </c>
      <c r="J888" t="s">
        <v>98</v>
      </c>
      <c r="K888" t="n">
        <v>12.0</v>
      </c>
      <c r="L888" s="30">
        <f si="224" t="shared"/>
        <v>0</v>
      </c>
      <c r="M888" s="6"/>
      <c r="N888" s="35" t="str">
        <f si="225" t="shared"/>
        <v/>
      </c>
      <c r="O888" s="59">
        <f>(IF(ISNUMBER(MATCH(B888,Sheet4!$K$92:$K$101,0)),1,0)+IF(ISNUMBER(MATCH(C888,Sheet4!$K$92:$K$101,0)),1,0)+IF(ISNUMBER(MATCH(D888,Sheet4!$K$92:$K$101,0)),1,0)+IF(ISNUMBER(MATCH(E888,Sheet4!$K$92:$K$101,0)),1,0)+IF(ISNUMBER(MATCH(F888,Sheet4!$K$92:$K$101,0)),1,0)+IF(ISNUMBER(MATCH(G888,Sheet4!$K$92:$K$101,0)),1,0)+IF(ISNUMBER(MATCH(H888,Sheet4!$K$92:$K$101,0)),1,0)+IF(ISNUMBER(MATCH(I888,Sheet4!$K$92:$K$101,0)),1,0)+IF(ISNUMBER(MATCH(J888,Sheet4!$K$92:$K$101,0)),1,0))
-
(IF(ISNUMBER(MATCH(B888,Sheet4!$F$2:$F$11,0)),1,0)+IF(ISNUMBER(MATCH(C888,Sheet4!$F$2:$F$11,0)),1,0)+IF(ISNUMBER(MATCH(D888,Sheet4!$F$2:$F$11,0)),1,0)+IF(ISNUMBER(MATCH(E888,Sheet4!$F$2:$F$11,0)),1,0)+IF(ISNUMBER(MATCH(F888,Sheet4!$F$2:$F$11,0)),1,0)+IF(ISNUMBER(MATCH(G888,Sheet4!$F$2:$F$11,0)),1,0)+IF(ISNUMBER(MATCH(H888,Sheet4!$F$2:$F$11,0)),1,0)+IF(ISNUMBER(MATCH(I888,Sheet4!$F$2:$F$11,0)),1,0)+IF(ISNUMBER(MATCH(J888,Sheet4!$F$2:$F$11,0)),1,0))</f>
        <v>0</v>
      </c>
      <c r="P888" s="40" t="str">
        <f>IFERROR(INDEX(Sheet4!$G:$G,MATCH(Sheet1!B888,Sheet4!$F:$F,0))+INDEX(Sheet4!$G:$G,MATCH(Sheet1!C888,Sheet4!$F:$F,0))+INDEX(Sheet4!$G:$G,MATCH(Sheet1!D888,Sheet4!$F:$F,0))+INDEX(Sheet4!$G:$G,MATCH(Sheet1!E888,Sheet4!$F:$F,0))+INDEX(Sheet4!$G:$G,MATCH(Sheet1!F888,Sheet4!$F:$F,0))+INDEX(Sheet4!$G:$G,MATCH(Sheet1!G888,Sheet4!$F:$F,0))+INDEX(Sheet4!$G:$G,MATCH(Sheet1!H888,Sheet4!$F:$F,0))+INDEX(Sheet4!$G:$G,MATCH(Sheet1!I888,Sheet4!$F:$F,0))+INDEX(Sheet4!$G:$G,MATCH(Sheet1!J888,Sheet4!$F:$F,0)),"")</f>
        <v/>
      </c>
      <c r="AF888">
        <f si="227" t="shared"/>
        <v>0</v>
      </c>
      <c r="AH888">
        <v>865</v>
      </c>
      <c r="AI888" t="str">
        <f si="226" t="shared"/>
        <v>Ben SimmonsDe'Aaron FoxDevin BookerAustin RiversKelly OubreCorey BrewerJosh JacksonPaul MillsapRudy Gobert</v>
      </c>
      <c r="AJ888">
        <f si="228" t="shared"/>
        <v>0</v>
      </c>
      <c r="AK888">
        <f si="229" t="shared"/>
        <v>0</v>
      </c>
      <c r="AL888">
        <f si="230" t="shared"/>
        <v>0</v>
      </c>
      <c r="AM888">
        <f si="231" t="shared"/>
        <v>0</v>
      </c>
      <c r="AN888">
        <f si="232" t="shared"/>
        <v>0</v>
      </c>
      <c r="AO888">
        <f si="233" t="shared"/>
        <v>0</v>
      </c>
      <c r="AP888">
        <f si="234" t="shared"/>
        <v>0</v>
      </c>
      <c r="AQ888">
        <f si="235" t="shared"/>
        <v>0</v>
      </c>
      <c r="AR888">
        <f si="236" t="shared"/>
        <v>0</v>
      </c>
      <c r="AS888">
        <f si="237" t="shared"/>
        <v>0</v>
      </c>
      <c r="AU888" t="str">
        <f>IFERROR(VLOOKUP(C888,Results!$A$2:$B$240,2,FALSE)+VLOOKUP(D888,Results!$A$2:$B$240,2,FALSE)+VLOOKUP(E888,Results!$A$2:$B$240,2,FALSE)+VLOOKUP(F888,Results!$A$2:$B$240,2,FALSE)+VLOOKUP(G888,Results!$A$2:$B$240,2,FALSE)+VLOOKUP(H888,Results!$A$2:$B$240,2,FALSE)+VLOOKUP(I888,Results!$A$2:$B$240,2,FALSE)+VLOOKUP(J888,Results!$A$2:$B$240,2,FALSE)+VLOOKUP(B888,Results!$A$2:$B$240,2,FALSE)-MIN(VLOOKUP(C888,Results!$A$2:$B$240,2,FALSE),VLOOKUP(D888,Results!$A$2:$B$240,2,FALSE),VLOOKUP(E888,Results!$A$2:$B$240,2,FALSE),VLOOKUP(F888,Results!$A$2:$B$240,2,FALSE),VLOOKUP(G888,Results!$A$2:$B$240,2,FALSE),VLOOKUP(H888,Results!$A$2:$B$240,2,FALSE),VLOOKUP(I888,Results!$A$2:$B$240,2,FALSE),VLOOKUP(J888,Results!$A$2:$B$240,2,FALSE),VLOOKUP(B888,Results!$A$2:$B$240,2,FALSE)),"")</f>
        <v/>
      </c>
    </row>
    <row customHeight="1" ht="18.75" r="889" spans="2:47" x14ac:dyDescent="0.3">
      <c r="B889" t="s">
        <v>166</v>
      </c>
      <c r="C889" t="s">
        <v>108</v>
      </c>
      <c r="D889" t="s">
        <v>172</v>
      </c>
      <c r="E889" t="s">
        <v>146</v>
      </c>
      <c r="F889" t="s">
        <v>177</v>
      </c>
      <c r="G889" t="s">
        <v>90</v>
      </c>
      <c r="H889" t="s">
        <v>183</v>
      </c>
      <c r="I889" t="s">
        <v>155</v>
      </c>
      <c r="J889" t="s">
        <v>188</v>
      </c>
      <c r="K889" t="n">
        <v>12.0</v>
      </c>
      <c r="L889" s="30">
        <f si="224" t="shared"/>
        <v>0</v>
      </c>
      <c r="M889" s="6"/>
      <c r="N889" s="35" t="str">
        <f si="225" t="shared"/>
        <v/>
      </c>
      <c r="O889" s="59">
        <f>(IF(ISNUMBER(MATCH(B889,Sheet4!$K$92:$K$101,0)),1,0)+IF(ISNUMBER(MATCH(C889,Sheet4!$K$92:$K$101,0)),1,0)+IF(ISNUMBER(MATCH(D889,Sheet4!$K$92:$K$101,0)),1,0)+IF(ISNUMBER(MATCH(E889,Sheet4!$K$92:$K$101,0)),1,0)+IF(ISNUMBER(MATCH(F889,Sheet4!$K$92:$K$101,0)),1,0)+IF(ISNUMBER(MATCH(G889,Sheet4!$K$92:$K$101,0)),1,0)+IF(ISNUMBER(MATCH(H889,Sheet4!$K$92:$K$101,0)),1,0)+IF(ISNUMBER(MATCH(I889,Sheet4!$K$92:$K$101,0)),1,0)+IF(ISNUMBER(MATCH(J889,Sheet4!$K$92:$K$101,0)),1,0))
-
(IF(ISNUMBER(MATCH(B889,Sheet4!$F$2:$F$11,0)),1,0)+IF(ISNUMBER(MATCH(C889,Sheet4!$F$2:$F$11,0)),1,0)+IF(ISNUMBER(MATCH(D889,Sheet4!$F$2:$F$11,0)),1,0)+IF(ISNUMBER(MATCH(E889,Sheet4!$F$2:$F$11,0)),1,0)+IF(ISNUMBER(MATCH(F889,Sheet4!$F$2:$F$11,0)),1,0)+IF(ISNUMBER(MATCH(G889,Sheet4!$F$2:$F$11,0)),1,0)+IF(ISNUMBER(MATCH(H889,Sheet4!$F$2:$F$11,0)),1,0)+IF(ISNUMBER(MATCH(I889,Sheet4!$F$2:$F$11,0)),1,0)+IF(ISNUMBER(MATCH(J889,Sheet4!$F$2:$F$11,0)),1,0))</f>
        <v>0</v>
      </c>
      <c r="P889" s="40" t="str">
        <f>IFERROR(INDEX(Sheet4!$G:$G,MATCH(Sheet1!B889,Sheet4!$F:$F,0))+INDEX(Sheet4!$G:$G,MATCH(Sheet1!C889,Sheet4!$F:$F,0))+INDEX(Sheet4!$G:$G,MATCH(Sheet1!D889,Sheet4!$F:$F,0))+INDEX(Sheet4!$G:$G,MATCH(Sheet1!E889,Sheet4!$F:$F,0))+INDEX(Sheet4!$G:$G,MATCH(Sheet1!F889,Sheet4!$F:$F,0))+INDEX(Sheet4!$G:$G,MATCH(Sheet1!G889,Sheet4!$F:$F,0))+INDEX(Sheet4!$G:$G,MATCH(Sheet1!H889,Sheet4!$F:$F,0))+INDEX(Sheet4!$G:$G,MATCH(Sheet1!I889,Sheet4!$F:$F,0))+INDEX(Sheet4!$G:$G,MATCH(Sheet1!J889,Sheet4!$F:$F,0)),"")</f>
        <v/>
      </c>
      <c r="AF889">
        <f si="227" t="shared"/>
        <v>0</v>
      </c>
      <c r="AH889">
        <v>866</v>
      </c>
      <c r="AI889" t="str">
        <f si="226" t="shared"/>
        <v>Ben SimmonsIsaiah CanaanJimmy ButlerMonte MorrisKelly OubreCorey BrewerKenneth FariedRichaun HolmesKarl-Anthony Towns</v>
      </c>
      <c r="AJ889">
        <f si="228" t="shared"/>
        <v>0</v>
      </c>
      <c r="AK889">
        <f si="229" t="shared"/>
        <v>0</v>
      </c>
      <c r="AL889">
        <f si="230" t="shared"/>
        <v>0</v>
      </c>
      <c r="AM889">
        <f si="231" t="shared"/>
        <v>0</v>
      </c>
      <c r="AN889">
        <f si="232" t="shared"/>
        <v>0</v>
      </c>
      <c r="AO889">
        <f si="233" t="shared"/>
        <v>0</v>
      </c>
      <c r="AP889">
        <f si="234" t="shared"/>
        <v>0</v>
      </c>
      <c r="AQ889">
        <f si="235" t="shared"/>
        <v>0</v>
      </c>
      <c r="AR889">
        <f si="236" t="shared"/>
        <v>0</v>
      </c>
      <c r="AS889">
        <f si="237" t="shared"/>
        <v>0</v>
      </c>
      <c r="AU889" t="str">
        <f>IFERROR(VLOOKUP(C889,Results!$A$2:$B$240,2,FALSE)+VLOOKUP(D889,Results!$A$2:$B$240,2,FALSE)+VLOOKUP(E889,Results!$A$2:$B$240,2,FALSE)+VLOOKUP(F889,Results!$A$2:$B$240,2,FALSE)+VLOOKUP(G889,Results!$A$2:$B$240,2,FALSE)+VLOOKUP(H889,Results!$A$2:$B$240,2,FALSE)+VLOOKUP(I889,Results!$A$2:$B$240,2,FALSE)+VLOOKUP(J889,Results!$A$2:$B$240,2,FALSE)+VLOOKUP(B889,Results!$A$2:$B$240,2,FALSE)-MIN(VLOOKUP(C889,Results!$A$2:$B$240,2,FALSE),VLOOKUP(D889,Results!$A$2:$B$240,2,FALSE),VLOOKUP(E889,Results!$A$2:$B$240,2,FALSE),VLOOKUP(F889,Results!$A$2:$B$240,2,FALSE),VLOOKUP(G889,Results!$A$2:$B$240,2,FALSE),VLOOKUP(H889,Results!$A$2:$B$240,2,FALSE),VLOOKUP(I889,Results!$A$2:$B$240,2,FALSE),VLOOKUP(J889,Results!$A$2:$B$240,2,FALSE),VLOOKUP(B889,Results!$A$2:$B$240,2,FALSE)),"")</f>
        <v/>
      </c>
    </row>
    <row r="890" spans="2:47" x14ac:dyDescent="0.3">
      <c r="B890" t="s">
        <v>95</v>
      </c>
      <c r="C890" t="s">
        <v>170</v>
      </c>
      <c r="D890" t="s">
        <v>172</v>
      </c>
      <c r="E890" t="s">
        <v>146</v>
      </c>
      <c r="F890" t="s">
        <v>96</v>
      </c>
      <c r="G890" t="s">
        <v>178</v>
      </c>
      <c r="H890" t="s">
        <v>153</v>
      </c>
      <c r="I890" t="s">
        <v>93</v>
      </c>
      <c r="J890" t="s">
        <v>186</v>
      </c>
      <c r="K890" t="n">
        <v>12.0</v>
      </c>
      <c r="L890" s="30">
        <f si="224" t="shared"/>
        <v>0</v>
      </c>
      <c r="M890" s="6"/>
      <c r="N890" s="35" t="str">
        <f si="225" t="shared"/>
        <v/>
      </c>
      <c r="O890" s="59">
        <f>(IF(ISNUMBER(MATCH(B890,Sheet4!$K$92:$K$101,0)),1,0)+IF(ISNUMBER(MATCH(C890,Sheet4!$K$92:$K$101,0)),1,0)+IF(ISNUMBER(MATCH(D890,Sheet4!$K$92:$K$101,0)),1,0)+IF(ISNUMBER(MATCH(E890,Sheet4!$K$92:$K$101,0)),1,0)+IF(ISNUMBER(MATCH(F890,Sheet4!$K$92:$K$101,0)),1,0)+IF(ISNUMBER(MATCH(G890,Sheet4!$K$92:$K$101,0)),1,0)+IF(ISNUMBER(MATCH(H890,Sheet4!$K$92:$K$101,0)),1,0)+IF(ISNUMBER(MATCH(I890,Sheet4!$K$92:$K$101,0)),1,0)+IF(ISNUMBER(MATCH(J890,Sheet4!$K$92:$K$101,0)),1,0))
-
(IF(ISNUMBER(MATCH(B890,Sheet4!$F$2:$F$11,0)),1,0)+IF(ISNUMBER(MATCH(C890,Sheet4!$F$2:$F$11,0)),1,0)+IF(ISNUMBER(MATCH(D890,Sheet4!$F$2:$F$11,0)),1,0)+IF(ISNUMBER(MATCH(E890,Sheet4!$F$2:$F$11,0)),1,0)+IF(ISNUMBER(MATCH(F890,Sheet4!$F$2:$F$11,0)),1,0)+IF(ISNUMBER(MATCH(G890,Sheet4!$F$2:$F$11,0)),1,0)+IF(ISNUMBER(MATCH(H890,Sheet4!$F$2:$F$11,0)),1,0)+IF(ISNUMBER(MATCH(I890,Sheet4!$F$2:$F$11,0)),1,0)+IF(ISNUMBER(MATCH(J890,Sheet4!$F$2:$F$11,0)),1,0))</f>
        <v>0</v>
      </c>
      <c r="P890" s="40" t="str">
        <f>IFERROR(INDEX(Sheet4!$G:$G,MATCH(Sheet1!B890,Sheet4!$F:$F,0))+INDEX(Sheet4!$G:$G,MATCH(Sheet1!C890,Sheet4!$F:$F,0))+INDEX(Sheet4!$G:$G,MATCH(Sheet1!D890,Sheet4!$F:$F,0))+INDEX(Sheet4!$G:$G,MATCH(Sheet1!E890,Sheet4!$F:$F,0))+INDEX(Sheet4!$G:$G,MATCH(Sheet1!F890,Sheet4!$F:$F,0))+INDEX(Sheet4!$G:$G,MATCH(Sheet1!G890,Sheet4!$F:$F,0))+INDEX(Sheet4!$G:$G,MATCH(Sheet1!H890,Sheet4!$F:$F,0))+INDEX(Sheet4!$G:$G,MATCH(Sheet1!I890,Sheet4!$F:$F,0))+INDEX(Sheet4!$G:$G,MATCH(Sheet1!J890,Sheet4!$F:$F,0)),"")</f>
        <v/>
      </c>
      <c r="AF890">
        <f si="227" t="shared"/>
        <v>0</v>
      </c>
      <c r="AH890">
        <v>867</v>
      </c>
      <c r="AI890" t="str">
        <f si="226" t="shared"/>
        <v>Ben SimmonsJerryd BaylessDevin BookerMonte MorrisJoe InglesLuol DengJosh JacksonPaul MillsapKarl-Anthony Towns</v>
      </c>
      <c r="AJ890">
        <f si="228" t="shared"/>
        <v>0</v>
      </c>
      <c r="AK890">
        <f si="229" t="shared"/>
        <v>0</v>
      </c>
      <c r="AL890">
        <f si="230" t="shared"/>
        <v>0</v>
      </c>
      <c r="AM890">
        <f si="231" t="shared"/>
        <v>0</v>
      </c>
      <c r="AN890">
        <f si="232" t="shared"/>
        <v>0</v>
      </c>
      <c r="AO890">
        <f si="233" t="shared"/>
        <v>0</v>
      </c>
      <c r="AP890">
        <f si="234" t="shared"/>
        <v>0</v>
      </c>
      <c r="AQ890">
        <f si="235" t="shared"/>
        <v>0</v>
      </c>
      <c r="AR890">
        <f si="236" t="shared"/>
        <v>0</v>
      </c>
      <c r="AS890">
        <f si="237" t="shared"/>
        <v>0</v>
      </c>
      <c r="AU890" t="str">
        <f>IFERROR(VLOOKUP(C890,Results!$A$2:$B$240,2,FALSE)+VLOOKUP(D890,Results!$A$2:$B$240,2,FALSE)+VLOOKUP(E890,Results!$A$2:$B$240,2,FALSE)+VLOOKUP(F890,Results!$A$2:$B$240,2,FALSE)+VLOOKUP(G890,Results!$A$2:$B$240,2,FALSE)+VLOOKUP(H890,Results!$A$2:$B$240,2,FALSE)+VLOOKUP(I890,Results!$A$2:$B$240,2,FALSE)+VLOOKUP(J890,Results!$A$2:$B$240,2,FALSE)+VLOOKUP(B890,Results!$A$2:$B$240,2,FALSE)-MIN(VLOOKUP(C890,Results!$A$2:$B$240,2,FALSE),VLOOKUP(D890,Results!$A$2:$B$240,2,FALSE),VLOOKUP(E890,Results!$A$2:$B$240,2,FALSE),VLOOKUP(F890,Results!$A$2:$B$240,2,FALSE),VLOOKUP(G890,Results!$A$2:$B$240,2,FALSE),VLOOKUP(H890,Results!$A$2:$B$240,2,FALSE),VLOOKUP(I890,Results!$A$2:$B$240,2,FALSE),VLOOKUP(J890,Results!$A$2:$B$240,2,FALSE),VLOOKUP(B890,Results!$A$2:$B$240,2,FALSE)),"")</f>
        <v/>
      </c>
    </row>
    <row r="891" spans="2:47" x14ac:dyDescent="0.3">
      <c r="B891" t="s">
        <v>108</v>
      </c>
      <c r="C891" t="s">
        <v>116</v>
      </c>
      <c r="D891" t="s">
        <v>172</v>
      </c>
      <c r="E891" t="s">
        <v>89</v>
      </c>
      <c r="F891" t="s">
        <v>177</v>
      </c>
      <c r="G891" t="s">
        <v>105</v>
      </c>
      <c r="H891" t="s">
        <v>153</v>
      </c>
      <c r="I891" t="s">
        <v>181</v>
      </c>
      <c r="J891" t="s">
        <v>186</v>
      </c>
      <c r="K891" t="n">
        <v>12.0</v>
      </c>
      <c r="L891" s="30">
        <f si="224" t="shared"/>
        <v>0</v>
      </c>
      <c r="M891" s="6"/>
      <c r="N891" s="35" t="str">
        <f si="225" t="shared"/>
        <v/>
      </c>
      <c r="O891" s="59">
        <f>(IF(ISNUMBER(MATCH(B891,Sheet4!$K$92:$K$101,0)),1,0)+IF(ISNUMBER(MATCH(C891,Sheet4!$K$92:$K$101,0)),1,0)+IF(ISNUMBER(MATCH(D891,Sheet4!$K$92:$K$101,0)),1,0)+IF(ISNUMBER(MATCH(E891,Sheet4!$K$92:$K$101,0)),1,0)+IF(ISNUMBER(MATCH(F891,Sheet4!$K$92:$K$101,0)),1,0)+IF(ISNUMBER(MATCH(G891,Sheet4!$K$92:$K$101,0)),1,0)+IF(ISNUMBER(MATCH(H891,Sheet4!$K$92:$K$101,0)),1,0)+IF(ISNUMBER(MATCH(I891,Sheet4!$K$92:$K$101,0)),1,0)+IF(ISNUMBER(MATCH(J891,Sheet4!$K$92:$K$101,0)),1,0))
-
(IF(ISNUMBER(MATCH(B891,Sheet4!$F$2:$F$11,0)),1,0)+IF(ISNUMBER(MATCH(C891,Sheet4!$F$2:$F$11,0)),1,0)+IF(ISNUMBER(MATCH(D891,Sheet4!$F$2:$F$11,0)),1,0)+IF(ISNUMBER(MATCH(E891,Sheet4!$F$2:$F$11,0)),1,0)+IF(ISNUMBER(MATCH(F891,Sheet4!$F$2:$F$11,0)),1,0)+IF(ISNUMBER(MATCH(G891,Sheet4!$F$2:$F$11,0)),1,0)+IF(ISNUMBER(MATCH(H891,Sheet4!$F$2:$F$11,0)),1,0)+IF(ISNUMBER(MATCH(I891,Sheet4!$F$2:$F$11,0)),1,0)+IF(ISNUMBER(MATCH(J891,Sheet4!$F$2:$F$11,0)),1,0))</f>
        <v>0</v>
      </c>
      <c r="P891" s="40" t="str">
        <f>IFERROR(INDEX(Sheet4!$G:$G,MATCH(Sheet1!B891,Sheet4!$F:$F,0))+INDEX(Sheet4!$G:$G,MATCH(Sheet1!C891,Sheet4!$F:$F,0))+INDEX(Sheet4!$G:$G,MATCH(Sheet1!D891,Sheet4!$F:$F,0))+INDEX(Sheet4!$G:$G,MATCH(Sheet1!E891,Sheet4!$F:$F,0))+INDEX(Sheet4!$G:$G,MATCH(Sheet1!F891,Sheet4!$F:$F,0))+INDEX(Sheet4!$G:$G,MATCH(Sheet1!G891,Sheet4!$F:$F,0))+INDEX(Sheet4!$G:$G,MATCH(Sheet1!H891,Sheet4!$F:$F,0))+INDEX(Sheet4!$G:$G,MATCH(Sheet1!I891,Sheet4!$F:$F,0))+INDEX(Sheet4!$G:$G,MATCH(Sheet1!J891,Sheet4!$F:$F,0)),"")</f>
        <v/>
      </c>
      <c r="AF891">
        <f si="227" t="shared"/>
        <v>0</v>
      </c>
      <c r="AH891">
        <v>868</v>
      </c>
      <c r="AI891" t="str">
        <f si="226" t="shared"/>
        <v>De'Aaron FoxLandry ShametDevin BookerJimmy ButlerKelly OubreCorey BrewerJosh JacksonDerrick FavorsKarl-Anthony Towns</v>
      </c>
      <c r="AJ891">
        <f si="228" t="shared"/>
        <v>0</v>
      </c>
      <c r="AK891">
        <f si="229" t="shared"/>
        <v>0</v>
      </c>
      <c r="AL891">
        <f si="230" t="shared"/>
        <v>0</v>
      </c>
      <c r="AM891">
        <f si="231" t="shared"/>
        <v>0</v>
      </c>
      <c r="AN891">
        <f si="232" t="shared"/>
        <v>0</v>
      </c>
      <c r="AO891">
        <f si="233" t="shared"/>
        <v>0</v>
      </c>
      <c r="AP891">
        <f si="234" t="shared"/>
        <v>0</v>
      </c>
      <c r="AQ891">
        <f si="235" t="shared"/>
        <v>0</v>
      </c>
      <c r="AR891">
        <f si="236" t="shared"/>
        <v>0</v>
      </c>
      <c r="AS891">
        <f si="237" t="shared"/>
        <v>0</v>
      </c>
      <c r="AU891" t="str">
        <f>IFERROR(VLOOKUP(C891,Results!$A$2:$B$240,2,FALSE)+VLOOKUP(D891,Results!$A$2:$B$240,2,FALSE)+VLOOKUP(E891,Results!$A$2:$B$240,2,FALSE)+VLOOKUP(F891,Results!$A$2:$B$240,2,FALSE)+VLOOKUP(G891,Results!$A$2:$B$240,2,FALSE)+VLOOKUP(H891,Results!$A$2:$B$240,2,FALSE)+VLOOKUP(I891,Results!$A$2:$B$240,2,FALSE)+VLOOKUP(J891,Results!$A$2:$B$240,2,FALSE)+VLOOKUP(B891,Results!$A$2:$B$240,2,FALSE)-MIN(VLOOKUP(C891,Results!$A$2:$B$240,2,FALSE),VLOOKUP(D891,Results!$A$2:$B$240,2,FALSE),VLOOKUP(E891,Results!$A$2:$B$240,2,FALSE),VLOOKUP(F891,Results!$A$2:$B$240,2,FALSE),VLOOKUP(G891,Results!$A$2:$B$240,2,FALSE),VLOOKUP(H891,Results!$A$2:$B$240,2,FALSE),VLOOKUP(I891,Results!$A$2:$B$240,2,FALSE),VLOOKUP(J891,Results!$A$2:$B$240,2,FALSE),VLOOKUP(B891,Results!$A$2:$B$240,2,FALSE)),"")</f>
        <v/>
      </c>
    </row>
    <row customHeight="1" ht="18.75" r="892" spans="2:47" x14ac:dyDescent="0.3">
      <c r="B892" t="s">
        <v>166</v>
      </c>
      <c r="C892" t="s">
        <v>95</v>
      </c>
      <c r="D892" t="s">
        <v>89</v>
      </c>
      <c r="E892" t="s">
        <v>146</v>
      </c>
      <c r="F892" t="s">
        <v>178</v>
      </c>
      <c r="G892" t="s">
        <v>159</v>
      </c>
      <c r="H892" t="s">
        <v>153</v>
      </c>
      <c r="I892" t="s">
        <v>181</v>
      </c>
      <c r="J892" t="s">
        <v>98</v>
      </c>
      <c r="K892" t="n">
        <v>12.0</v>
      </c>
      <c r="L892" s="30">
        <f si="224" t="shared"/>
        <v>0</v>
      </c>
      <c r="M892" s="6"/>
      <c r="N892" s="35" t="str">
        <f si="225" t="shared"/>
        <v/>
      </c>
      <c r="O892" s="59">
        <f>(IF(ISNUMBER(MATCH(B892,Sheet4!$K$92:$K$101,0)),1,0)+IF(ISNUMBER(MATCH(C892,Sheet4!$K$92:$K$101,0)),1,0)+IF(ISNUMBER(MATCH(D892,Sheet4!$K$92:$K$101,0)),1,0)+IF(ISNUMBER(MATCH(E892,Sheet4!$K$92:$K$101,0)),1,0)+IF(ISNUMBER(MATCH(F892,Sheet4!$K$92:$K$101,0)),1,0)+IF(ISNUMBER(MATCH(G892,Sheet4!$K$92:$K$101,0)),1,0)+IF(ISNUMBER(MATCH(H892,Sheet4!$K$92:$K$101,0)),1,0)+IF(ISNUMBER(MATCH(I892,Sheet4!$K$92:$K$101,0)),1,0)+IF(ISNUMBER(MATCH(J892,Sheet4!$K$92:$K$101,0)),1,0))
-
(IF(ISNUMBER(MATCH(B892,Sheet4!$F$2:$F$11,0)),1,0)+IF(ISNUMBER(MATCH(C892,Sheet4!$F$2:$F$11,0)),1,0)+IF(ISNUMBER(MATCH(D892,Sheet4!$F$2:$F$11,0)),1,0)+IF(ISNUMBER(MATCH(E892,Sheet4!$F$2:$F$11,0)),1,0)+IF(ISNUMBER(MATCH(F892,Sheet4!$F$2:$F$11,0)),1,0)+IF(ISNUMBER(MATCH(G892,Sheet4!$F$2:$F$11,0)),1,0)+IF(ISNUMBER(MATCH(H892,Sheet4!$F$2:$F$11,0)),1,0)+IF(ISNUMBER(MATCH(I892,Sheet4!$F$2:$F$11,0)),1,0)+IF(ISNUMBER(MATCH(J892,Sheet4!$F$2:$F$11,0)),1,0))</f>
        <v>0</v>
      </c>
      <c r="P892" s="40" t="str">
        <f>IFERROR(INDEX(Sheet4!$G:$G,MATCH(Sheet1!B892,Sheet4!$F:$F,0))+INDEX(Sheet4!$G:$G,MATCH(Sheet1!C892,Sheet4!$F:$F,0))+INDEX(Sheet4!$G:$G,MATCH(Sheet1!D892,Sheet4!$F:$F,0))+INDEX(Sheet4!$G:$G,MATCH(Sheet1!E892,Sheet4!$F:$F,0))+INDEX(Sheet4!$G:$G,MATCH(Sheet1!F892,Sheet4!$F:$F,0))+INDEX(Sheet4!$G:$G,MATCH(Sheet1!G892,Sheet4!$F:$F,0))+INDEX(Sheet4!$G:$G,MATCH(Sheet1!H892,Sheet4!$F:$F,0))+INDEX(Sheet4!$G:$G,MATCH(Sheet1!I892,Sheet4!$F:$F,0))+INDEX(Sheet4!$G:$G,MATCH(Sheet1!J892,Sheet4!$F:$F,0)),"")</f>
        <v/>
      </c>
      <c r="AF892">
        <f si="227" t="shared"/>
        <v>0</v>
      </c>
      <c r="AH892">
        <v>869</v>
      </c>
      <c r="AI892" t="str">
        <f si="226" t="shared"/>
        <v>Ben SimmonsLandry ShametDevin BookerMonte MorrisJae CrowderCorey BrewerKenneth FariedPaul MillsapJoel Embiid</v>
      </c>
      <c r="AJ892">
        <f si="228" t="shared"/>
        <v>0</v>
      </c>
      <c r="AK892">
        <f si="229" t="shared"/>
        <v>0</v>
      </c>
      <c r="AL892">
        <f si="230" t="shared"/>
        <v>0</v>
      </c>
      <c r="AM892">
        <f si="231" t="shared"/>
        <v>0</v>
      </c>
      <c r="AN892">
        <f si="232" t="shared"/>
        <v>0</v>
      </c>
      <c r="AO892">
        <f si="233" t="shared"/>
        <v>0</v>
      </c>
      <c r="AP892">
        <f si="234" t="shared"/>
        <v>0</v>
      </c>
      <c r="AQ892">
        <f si="235" t="shared"/>
        <v>0</v>
      </c>
      <c r="AR892">
        <f si="236" t="shared"/>
        <v>0</v>
      </c>
      <c r="AS892">
        <f si="237" t="shared"/>
        <v>0</v>
      </c>
      <c r="AU892" t="str">
        <f>IFERROR(VLOOKUP(C892,Results!$A$2:$B$240,2,FALSE)+VLOOKUP(D892,Results!$A$2:$B$240,2,FALSE)+VLOOKUP(E892,Results!$A$2:$B$240,2,FALSE)+VLOOKUP(F892,Results!$A$2:$B$240,2,FALSE)+VLOOKUP(G892,Results!$A$2:$B$240,2,FALSE)+VLOOKUP(H892,Results!$A$2:$B$240,2,FALSE)+VLOOKUP(I892,Results!$A$2:$B$240,2,FALSE)+VLOOKUP(J892,Results!$A$2:$B$240,2,FALSE)+VLOOKUP(B892,Results!$A$2:$B$240,2,FALSE)-MIN(VLOOKUP(C892,Results!$A$2:$B$240,2,FALSE),VLOOKUP(D892,Results!$A$2:$B$240,2,FALSE),VLOOKUP(E892,Results!$A$2:$B$240,2,FALSE),VLOOKUP(F892,Results!$A$2:$B$240,2,FALSE),VLOOKUP(G892,Results!$A$2:$B$240,2,FALSE),VLOOKUP(H892,Results!$A$2:$B$240,2,FALSE),VLOOKUP(I892,Results!$A$2:$B$240,2,FALSE),VLOOKUP(J892,Results!$A$2:$B$240,2,FALSE),VLOOKUP(B892,Results!$A$2:$B$240,2,FALSE)),"")</f>
        <v/>
      </c>
    </row>
    <row customHeight="1" ht="18.75" r="893" spans="2:47" x14ac:dyDescent="0.3">
      <c r="B893" t="s">
        <v>166</v>
      </c>
      <c r="C893" t="s">
        <v>116</v>
      </c>
      <c r="D893" t="s">
        <v>172</v>
      </c>
      <c r="E893" t="s">
        <v>173</v>
      </c>
      <c r="F893" t="s">
        <v>177</v>
      </c>
      <c r="G893" t="s">
        <v>178</v>
      </c>
      <c r="H893" t="s">
        <v>152</v>
      </c>
      <c r="I893" t="s">
        <v>103</v>
      </c>
      <c r="J893" t="s">
        <v>187</v>
      </c>
      <c r="K893" t="n">
        <v>12.0</v>
      </c>
      <c r="L893" s="30">
        <f si="224" t="shared"/>
        <v>0</v>
      </c>
      <c r="M893" s="6"/>
      <c r="N893" s="35" t="str">
        <f si="225" t="shared"/>
        <v/>
      </c>
      <c r="O893" s="59">
        <f>(IF(ISNUMBER(MATCH(B893,Sheet4!$K$92:$K$101,0)),1,0)+IF(ISNUMBER(MATCH(C893,Sheet4!$K$92:$K$101,0)),1,0)+IF(ISNUMBER(MATCH(D893,Sheet4!$K$92:$K$101,0)),1,0)+IF(ISNUMBER(MATCH(E893,Sheet4!$K$92:$K$101,0)),1,0)+IF(ISNUMBER(MATCH(F893,Sheet4!$K$92:$K$101,0)),1,0)+IF(ISNUMBER(MATCH(G893,Sheet4!$K$92:$K$101,0)),1,0)+IF(ISNUMBER(MATCH(H893,Sheet4!$K$92:$K$101,0)),1,0)+IF(ISNUMBER(MATCH(I893,Sheet4!$K$92:$K$101,0)),1,0)+IF(ISNUMBER(MATCH(J893,Sheet4!$K$92:$K$101,0)),1,0))
-
(IF(ISNUMBER(MATCH(B893,Sheet4!$F$2:$F$11,0)),1,0)+IF(ISNUMBER(MATCH(C893,Sheet4!$F$2:$F$11,0)),1,0)+IF(ISNUMBER(MATCH(D893,Sheet4!$F$2:$F$11,0)),1,0)+IF(ISNUMBER(MATCH(E893,Sheet4!$F$2:$F$11,0)),1,0)+IF(ISNUMBER(MATCH(F893,Sheet4!$F$2:$F$11,0)),1,0)+IF(ISNUMBER(MATCH(G893,Sheet4!$F$2:$F$11,0)),1,0)+IF(ISNUMBER(MATCH(H893,Sheet4!$F$2:$F$11,0)),1,0)+IF(ISNUMBER(MATCH(I893,Sheet4!$F$2:$F$11,0)),1,0)+IF(ISNUMBER(MATCH(J893,Sheet4!$F$2:$F$11,0)),1,0))</f>
        <v>0</v>
      </c>
      <c r="P893" s="40" t="str">
        <f>IFERROR(INDEX(Sheet4!$G:$G,MATCH(Sheet1!B893,Sheet4!$F:$F,0))+INDEX(Sheet4!$G:$G,MATCH(Sheet1!C893,Sheet4!$F:$F,0))+INDEX(Sheet4!$G:$G,MATCH(Sheet1!D893,Sheet4!$F:$F,0))+INDEX(Sheet4!$G:$G,MATCH(Sheet1!E893,Sheet4!$F:$F,0))+INDEX(Sheet4!$G:$G,MATCH(Sheet1!F893,Sheet4!$F:$F,0))+INDEX(Sheet4!$G:$G,MATCH(Sheet1!G893,Sheet4!$F:$F,0))+INDEX(Sheet4!$G:$G,MATCH(Sheet1!H893,Sheet4!$F:$F,0))+INDEX(Sheet4!$G:$G,MATCH(Sheet1!I893,Sheet4!$F:$F,0))+INDEX(Sheet4!$G:$G,MATCH(Sheet1!J893,Sheet4!$F:$F,0)),"")</f>
        <v/>
      </c>
      <c r="AF893">
        <f si="227" t="shared"/>
        <v>0</v>
      </c>
      <c r="AH893">
        <v>870</v>
      </c>
      <c r="AI893" t="str">
        <f si="226" t="shared"/>
        <v>De'Aaron FoxLandry ShametDevin BookerJimmy ButlerWill BartonKelly OubreJohn CollinsJosh JacksonWillie Cauley-Stein</v>
      </c>
      <c r="AJ893">
        <f si="228" t="shared"/>
        <v>0</v>
      </c>
      <c r="AK893">
        <f si="229" t="shared"/>
        <v>0</v>
      </c>
      <c r="AL893">
        <f si="230" t="shared"/>
        <v>0</v>
      </c>
      <c r="AM893">
        <f si="231" t="shared"/>
        <v>0</v>
      </c>
      <c r="AN893">
        <f si="232" t="shared"/>
        <v>0</v>
      </c>
      <c r="AO893">
        <f si="233" t="shared"/>
        <v>0</v>
      </c>
      <c r="AP893">
        <f si="234" t="shared"/>
        <v>0</v>
      </c>
      <c r="AQ893">
        <f si="235" t="shared"/>
        <v>0</v>
      </c>
      <c r="AR893">
        <f si="236" t="shared"/>
        <v>0</v>
      </c>
      <c r="AS893">
        <f si="237" t="shared"/>
        <v>0</v>
      </c>
      <c r="AU893" t="str">
        <f>IFERROR(VLOOKUP(C893,Results!$A$2:$B$240,2,FALSE)+VLOOKUP(D893,Results!$A$2:$B$240,2,FALSE)+VLOOKUP(E893,Results!$A$2:$B$240,2,FALSE)+VLOOKUP(F893,Results!$A$2:$B$240,2,FALSE)+VLOOKUP(G893,Results!$A$2:$B$240,2,FALSE)+VLOOKUP(H893,Results!$A$2:$B$240,2,FALSE)+VLOOKUP(I893,Results!$A$2:$B$240,2,FALSE)+VLOOKUP(J893,Results!$A$2:$B$240,2,FALSE)+VLOOKUP(B893,Results!$A$2:$B$240,2,FALSE)-MIN(VLOOKUP(C893,Results!$A$2:$B$240,2,FALSE),VLOOKUP(D893,Results!$A$2:$B$240,2,FALSE),VLOOKUP(E893,Results!$A$2:$B$240,2,FALSE),VLOOKUP(F893,Results!$A$2:$B$240,2,FALSE),VLOOKUP(G893,Results!$A$2:$B$240,2,FALSE),VLOOKUP(H893,Results!$A$2:$B$240,2,FALSE),VLOOKUP(I893,Results!$A$2:$B$240,2,FALSE),VLOOKUP(J893,Results!$A$2:$B$240,2,FALSE),VLOOKUP(B893,Results!$A$2:$B$240,2,FALSE)),"")</f>
        <v/>
      </c>
    </row>
    <row customHeight="1" ht="18.75" r="894" spans="2:47" x14ac:dyDescent="0.3">
      <c r="B894" t="s">
        <v>166</v>
      </c>
      <c r="C894" t="s">
        <v>95</v>
      </c>
      <c r="D894" t="s">
        <v>172</v>
      </c>
      <c r="E894" t="s">
        <v>146</v>
      </c>
      <c r="F894" t="s">
        <v>178</v>
      </c>
      <c r="G894" t="s">
        <v>100</v>
      </c>
      <c r="H894" t="s">
        <v>181</v>
      </c>
      <c r="I894" t="s">
        <v>155</v>
      </c>
      <c r="J894" t="s">
        <v>186</v>
      </c>
      <c r="K894" t="n">
        <v>12.0</v>
      </c>
      <c r="L894" s="30">
        <f si="224" t="shared"/>
        <v>0</v>
      </c>
      <c r="M894" s="6"/>
      <c r="N894" s="35" t="str">
        <f si="225" t="shared"/>
        <v/>
      </c>
      <c r="O894" s="59">
        <f>(IF(ISNUMBER(MATCH(B894,Sheet4!$K$92:$K$101,0)),1,0)+IF(ISNUMBER(MATCH(C894,Sheet4!$K$92:$K$101,0)),1,0)+IF(ISNUMBER(MATCH(D894,Sheet4!$K$92:$K$101,0)),1,0)+IF(ISNUMBER(MATCH(E894,Sheet4!$K$92:$K$101,0)),1,0)+IF(ISNUMBER(MATCH(F894,Sheet4!$K$92:$K$101,0)),1,0)+IF(ISNUMBER(MATCH(G894,Sheet4!$K$92:$K$101,0)),1,0)+IF(ISNUMBER(MATCH(H894,Sheet4!$K$92:$K$101,0)),1,0)+IF(ISNUMBER(MATCH(I894,Sheet4!$K$92:$K$101,0)),1,0)+IF(ISNUMBER(MATCH(J894,Sheet4!$K$92:$K$101,0)),1,0))
-
(IF(ISNUMBER(MATCH(B894,Sheet4!$F$2:$F$11,0)),1,0)+IF(ISNUMBER(MATCH(C894,Sheet4!$F$2:$F$11,0)),1,0)+IF(ISNUMBER(MATCH(D894,Sheet4!$F$2:$F$11,0)),1,0)+IF(ISNUMBER(MATCH(E894,Sheet4!$F$2:$F$11,0)),1,0)+IF(ISNUMBER(MATCH(F894,Sheet4!$F$2:$F$11,0)),1,0)+IF(ISNUMBER(MATCH(G894,Sheet4!$F$2:$F$11,0)),1,0)+IF(ISNUMBER(MATCH(H894,Sheet4!$F$2:$F$11,0)),1,0)+IF(ISNUMBER(MATCH(I894,Sheet4!$F$2:$F$11,0)),1,0)+IF(ISNUMBER(MATCH(J894,Sheet4!$F$2:$F$11,0)),1,0))</f>
        <v>0</v>
      </c>
      <c r="P894" s="40" t="str">
        <f>IFERROR(INDEX(Sheet4!$G:$G,MATCH(Sheet1!B894,Sheet4!$F:$F,0))+INDEX(Sheet4!$G:$G,MATCH(Sheet1!C894,Sheet4!$F:$F,0))+INDEX(Sheet4!$G:$G,MATCH(Sheet1!D894,Sheet4!$F:$F,0))+INDEX(Sheet4!$G:$G,MATCH(Sheet1!E894,Sheet4!$F:$F,0))+INDEX(Sheet4!$G:$G,MATCH(Sheet1!F894,Sheet4!$F:$F,0))+INDEX(Sheet4!$G:$G,MATCH(Sheet1!G894,Sheet4!$F:$F,0))+INDEX(Sheet4!$G:$G,MATCH(Sheet1!H894,Sheet4!$F:$F,0))+INDEX(Sheet4!$G:$G,MATCH(Sheet1!I894,Sheet4!$F:$F,0))+INDEX(Sheet4!$G:$G,MATCH(Sheet1!J894,Sheet4!$F:$F,0)),"")</f>
        <v/>
      </c>
      <c r="AF894">
        <f si="227" t="shared"/>
        <v>0</v>
      </c>
      <c r="AH894">
        <v>871</v>
      </c>
      <c r="AI894" t="str">
        <f si="226" t="shared"/>
        <v>Ben SimmonsLandry ShametJames HardenMonte MorrisTaurean PrinceCorey BrewerPaul MillsapDerrick FavorsRudy Gobert</v>
      </c>
      <c r="AJ894">
        <f si="228" t="shared"/>
        <v>0</v>
      </c>
      <c r="AK894">
        <f si="229" t="shared"/>
        <v>0</v>
      </c>
      <c r="AL894">
        <f si="230" t="shared"/>
        <v>0</v>
      </c>
      <c r="AM894">
        <f si="231" t="shared"/>
        <v>0</v>
      </c>
      <c r="AN894">
        <f si="232" t="shared"/>
        <v>0</v>
      </c>
      <c r="AO894">
        <f si="233" t="shared"/>
        <v>0</v>
      </c>
      <c r="AP894">
        <f si="234" t="shared"/>
        <v>0</v>
      </c>
      <c r="AQ894">
        <f si="235" t="shared"/>
        <v>0</v>
      </c>
      <c r="AR894">
        <f si="236" t="shared"/>
        <v>0</v>
      </c>
      <c r="AS894">
        <f si="237" t="shared"/>
        <v>0</v>
      </c>
      <c r="AU894" t="str">
        <f>IFERROR(VLOOKUP(C894,Results!$A$2:$B$240,2,FALSE)+VLOOKUP(D894,Results!$A$2:$B$240,2,FALSE)+VLOOKUP(E894,Results!$A$2:$B$240,2,FALSE)+VLOOKUP(F894,Results!$A$2:$B$240,2,FALSE)+VLOOKUP(G894,Results!$A$2:$B$240,2,FALSE)+VLOOKUP(H894,Results!$A$2:$B$240,2,FALSE)+VLOOKUP(I894,Results!$A$2:$B$240,2,FALSE)+VLOOKUP(J894,Results!$A$2:$B$240,2,FALSE)+VLOOKUP(B894,Results!$A$2:$B$240,2,FALSE)-MIN(VLOOKUP(C894,Results!$A$2:$B$240,2,FALSE),VLOOKUP(D894,Results!$A$2:$B$240,2,FALSE),VLOOKUP(E894,Results!$A$2:$B$240,2,FALSE),VLOOKUP(F894,Results!$A$2:$B$240,2,FALSE),VLOOKUP(G894,Results!$A$2:$B$240,2,FALSE),VLOOKUP(H894,Results!$A$2:$B$240,2,FALSE),VLOOKUP(I894,Results!$A$2:$B$240,2,FALSE),VLOOKUP(J894,Results!$A$2:$B$240,2,FALSE),VLOOKUP(B894,Results!$A$2:$B$240,2,FALSE)),"")</f>
        <v/>
      </c>
    </row>
    <row customHeight="1" ht="18.75" r="895" spans="2:47" x14ac:dyDescent="0.3">
      <c r="B895" t="s">
        <v>166</v>
      </c>
      <c r="C895" t="s">
        <v>108</v>
      </c>
      <c r="D895" t="s">
        <v>172</v>
      </c>
      <c r="E895" t="s">
        <v>173</v>
      </c>
      <c r="F895" t="s">
        <v>179</v>
      </c>
      <c r="G895" t="s">
        <v>159</v>
      </c>
      <c r="H895" t="s">
        <v>181</v>
      </c>
      <c r="I895" t="s">
        <v>183</v>
      </c>
      <c r="J895" t="s">
        <v>98</v>
      </c>
      <c r="K895" t="n">
        <v>12.0</v>
      </c>
      <c r="L895" s="30">
        <f si="224" t="shared"/>
        <v>0</v>
      </c>
      <c r="M895" s="6"/>
      <c r="N895" s="35" t="str">
        <f si="225" t="shared"/>
        <v/>
      </c>
      <c r="O895" s="59">
        <f>(IF(ISNUMBER(MATCH(B895,Sheet4!$K$92:$K$101,0)),1,0)+IF(ISNUMBER(MATCH(C895,Sheet4!$K$92:$K$101,0)),1,0)+IF(ISNUMBER(MATCH(D895,Sheet4!$K$92:$K$101,0)),1,0)+IF(ISNUMBER(MATCH(E895,Sheet4!$K$92:$K$101,0)),1,0)+IF(ISNUMBER(MATCH(F895,Sheet4!$K$92:$K$101,0)),1,0)+IF(ISNUMBER(MATCH(G895,Sheet4!$K$92:$K$101,0)),1,0)+IF(ISNUMBER(MATCH(H895,Sheet4!$K$92:$K$101,0)),1,0)+IF(ISNUMBER(MATCH(I895,Sheet4!$K$92:$K$101,0)),1,0)+IF(ISNUMBER(MATCH(J895,Sheet4!$K$92:$K$101,0)),1,0))
-
(IF(ISNUMBER(MATCH(B895,Sheet4!$F$2:$F$11,0)),1,0)+IF(ISNUMBER(MATCH(C895,Sheet4!$F$2:$F$11,0)),1,0)+IF(ISNUMBER(MATCH(D895,Sheet4!$F$2:$F$11,0)),1,0)+IF(ISNUMBER(MATCH(E895,Sheet4!$F$2:$F$11,0)),1,0)+IF(ISNUMBER(MATCH(F895,Sheet4!$F$2:$F$11,0)),1,0)+IF(ISNUMBER(MATCH(G895,Sheet4!$F$2:$F$11,0)),1,0)+IF(ISNUMBER(MATCH(H895,Sheet4!$F$2:$F$11,0)),1,0)+IF(ISNUMBER(MATCH(I895,Sheet4!$F$2:$F$11,0)),1,0)+IF(ISNUMBER(MATCH(J895,Sheet4!$F$2:$F$11,0)),1,0))</f>
        <v>0</v>
      </c>
      <c r="P895" s="40" t="str">
        <f>IFERROR(INDEX(Sheet4!$G:$G,MATCH(Sheet1!B895,Sheet4!$F:$F,0))+INDEX(Sheet4!$G:$G,MATCH(Sheet1!C895,Sheet4!$F:$F,0))+INDEX(Sheet4!$G:$G,MATCH(Sheet1!D895,Sheet4!$F:$F,0))+INDEX(Sheet4!$G:$G,MATCH(Sheet1!E895,Sheet4!$F:$F,0))+INDEX(Sheet4!$G:$G,MATCH(Sheet1!F895,Sheet4!$F:$F,0))+INDEX(Sheet4!$G:$G,MATCH(Sheet1!G895,Sheet4!$F:$F,0))+INDEX(Sheet4!$G:$G,MATCH(Sheet1!H895,Sheet4!$F:$F,0))+INDEX(Sheet4!$G:$G,MATCH(Sheet1!I895,Sheet4!$F:$F,0))+INDEX(Sheet4!$G:$G,MATCH(Sheet1!J895,Sheet4!$F:$F,0)),"")</f>
        <v/>
      </c>
      <c r="AF895">
        <f si="227" t="shared"/>
        <v>0</v>
      </c>
      <c r="AH895">
        <v>872</v>
      </c>
      <c r="AI895" t="str">
        <f si="226" t="shared"/>
        <v>Ben SimmonsDe'Aaron FoxEric GordonMonte MorrisWill BartonJae CrowderJohn CollinsTrey LylesJoel Embiid</v>
      </c>
      <c r="AJ895">
        <f si="228" t="shared"/>
        <v>0</v>
      </c>
      <c r="AK895">
        <f si="229" t="shared"/>
        <v>0</v>
      </c>
      <c r="AL895">
        <f si="230" t="shared"/>
        <v>0</v>
      </c>
      <c r="AM895">
        <f si="231" t="shared"/>
        <v>0</v>
      </c>
      <c r="AN895">
        <f si="232" t="shared"/>
        <v>0</v>
      </c>
      <c r="AO895">
        <f si="233" t="shared"/>
        <v>0</v>
      </c>
      <c r="AP895">
        <f si="234" t="shared"/>
        <v>0</v>
      </c>
      <c r="AQ895">
        <f si="235" t="shared"/>
        <v>0</v>
      </c>
      <c r="AR895">
        <f si="236" t="shared"/>
        <v>0</v>
      </c>
      <c r="AS895">
        <f si="237" t="shared"/>
        <v>0</v>
      </c>
      <c r="AU895" t="str">
        <f>IFERROR(VLOOKUP(C895,Results!$A$2:$B$240,2,FALSE)+VLOOKUP(D895,Results!$A$2:$B$240,2,FALSE)+VLOOKUP(E895,Results!$A$2:$B$240,2,FALSE)+VLOOKUP(F895,Results!$A$2:$B$240,2,FALSE)+VLOOKUP(G895,Results!$A$2:$B$240,2,FALSE)+VLOOKUP(H895,Results!$A$2:$B$240,2,FALSE)+VLOOKUP(I895,Results!$A$2:$B$240,2,FALSE)+VLOOKUP(J895,Results!$A$2:$B$240,2,FALSE)+VLOOKUP(B895,Results!$A$2:$B$240,2,FALSE)-MIN(VLOOKUP(C895,Results!$A$2:$B$240,2,FALSE),VLOOKUP(D895,Results!$A$2:$B$240,2,FALSE),VLOOKUP(E895,Results!$A$2:$B$240,2,FALSE),VLOOKUP(F895,Results!$A$2:$B$240,2,FALSE),VLOOKUP(G895,Results!$A$2:$B$240,2,FALSE),VLOOKUP(H895,Results!$A$2:$B$240,2,FALSE),VLOOKUP(I895,Results!$A$2:$B$240,2,FALSE),VLOOKUP(J895,Results!$A$2:$B$240,2,FALSE),VLOOKUP(B895,Results!$A$2:$B$240,2,FALSE)),"")</f>
        <v/>
      </c>
    </row>
    <row customHeight="1" ht="18.75" r="896" spans="2:47" x14ac:dyDescent="0.3">
      <c r="B896" t="s">
        <v>166</v>
      </c>
      <c r="C896" t="s">
        <v>170</v>
      </c>
      <c r="D896" t="s">
        <v>145</v>
      </c>
      <c r="E896" t="s">
        <v>146</v>
      </c>
      <c r="F896" t="s">
        <v>177</v>
      </c>
      <c r="G896" t="s">
        <v>178</v>
      </c>
      <c r="H896" t="s">
        <v>181</v>
      </c>
      <c r="I896" t="s">
        <v>103</v>
      </c>
      <c r="J896" t="s">
        <v>110</v>
      </c>
      <c r="K896" t="n">
        <v>12.0</v>
      </c>
      <c r="L896" s="30">
        <f si="224" t="shared"/>
        <v>0</v>
      </c>
      <c r="M896" s="6"/>
      <c r="N896" s="35" t="str">
        <f si="225" t="shared"/>
        <v/>
      </c>
      <c r="O896" s="59">
        <f>(IF(ISNUMBER(MATCH(B896,Sheet4!$K$92:$K$101,0)),1,0)+IF(ISNUMBER(MATCH(C896,Sheet4!$K$92:$K$101,0)),1,0)+IF(ISNUMBER(MATCH(D896,Sheet4!$K$92:$K$101,0)),1,0)+IF(ISNUMBER(MATCH(E896,Sheet4!$K$92:$K$101,0)),1,0)+IF(ISNUMBER(MATCH(F896,Sheet4!$K$92:$K$101,0)),1,0)+IF(ISNUMBER(MATCH(G896,Sheet4!$K$92:$K$101,0)),1,0)+IF(ISNUMBER(MATCH(H896,Sheet4!$K$92:$K$101,0)),1,0)+IF(ISNUMBER(MATCH(I896,Sheet4!$K$92:$K$101,0)),1,0)+IF(ISNUMBER(MATCH(J896,Sheet4!$K$92:$K$101,0)),1,0))
-
(IF(ISNUMBER(MATCH(B896,Sheet4!$F$2:$F$11,0)),1,0)+IF(ISNUMBER(MATCH(C896,Sheet4!$F$2:$F$11,0)),1,0)+IF(ISNUMBER(MATCH(D896,Sheet4!$F$2:$F$11,0)),1,0)+IF(ISNUMBER(MATCH(E896,Sheet4!$F$2:$F$11,0)),1,0)+IF(ISNUMBER(MATCH(F896,Sheet4!$F$2:$F$11,0)),1,0)+IF(ISNUMBER(MATCH(G896,Sheet4!$F$2:$F$11,0)),1,0)+IF(ISNUMBER(MATCH(H896,Sheet4!$F$2:$F$11,0)),1,0)+IF(ISNUMBER(MATCH(I896,Sheet4!$F$2:$F$11,0)),1,0)+IF(ISNUMBER(MATCH(J896,Sheet4!$F$2:$F$11,0)),1,0))</f>
        <v>0</v>
      </c>
      <c r="P896" s="40" t="str">
        <f>IFERROR(INDEX(Sheet4!$G:$G,MATCH(Sheet1!B896,Sheet4!$F:$F,0))+INDEX(Sheet4!$G:$G,MATCH(Sheet1!C896,Sheet4!$F:$F,0))+INDEX(Sheet4!$G:$G,MATCH(Sheet1!D896,Sheet4!$F:$F,0))+INDEX(Sheet4!$G:$G,MATCH(Sheet1!E896,Sheet4!$F:$F,0))+INDEX(Sheet4!$G:$G,MATCH(Sheet1!F896,Sheet4!$F:$F,0))+INDEX(Sheet4!$G:$G,MATCH(Sheet1!G896,Sheet4!$F:$F,0))+INDEX(Sheet4!$G:$G,MATCH(Sheet1!H896,Sheet4!$F:$F,0))+INDEX(Sheet4!$G:$G,MATCH(Sheet1!I896,Sheet4!$F:$F,0))+INDEX(Sheet4!$G:$G,MATCH(Sheet1!J896,Sheet4!$F:$F,0)),"")</f>
        <v/>
      </c>
      <c r="AF896">
        <f si="227" t="shared"/>
        <v>0</v>
      </c>
      <c r="AH896">
        <v>873</v>
      </c>
      <c r="AI896" t="str">
        <f si="226" t="shared"/>
        <v>Ben SimmonsDe'Aaron FoxBuddy HieldMonte MorrisKelly OubreJae CrowderJohn CollinsTrey LylesKarl-Anthony Towns</v>
      </c>
      <c r="AJ896">
        <f si="228" t="shared"/>
        <v>0</v>
      </c>
      <c r="AK896">
        <f si="229" t="shared"/>
        <v>0</v>
      </c>
      <c r="AL896">
        <f si="230" t="shared"/>
        <v>0</v>
      </c>
      <c r="AM896">
        <f si="231" t="shared"/>
        <v>0</v>
      </c>
      <c r="AN896">
        <f si="232" t="shared"/>
        <v>0</v>
      </c>
      <c r="AO896">
        <f si="233" t="shared"/>
        <v>0</v>
      </c>
      <c r="AP896">
        <f si="234" t="shared"/>
        <v>0</v>
      </c>
      <c r="AQ896">
        <f si="235" t="shared"/>
        <v>0</v>
      </c>
      <c r="AR896">
        <f si="236" t="shared"/>
        <v>0</v>
      </c>
      <c r="AS896">
        <f si="237" t="shared"/>
        <v>0</v>
      </c>
      <c r="AU896" t="str">
        <f>IFERROR(VLOOKUP(C896,Results!$A$2:$B$240,2,FALSE)+VLOOKUP(D896,Results!$A$2:$B$240,2,FALSE)+VLOOKUP(E896,Results!$A$2:$B$240,2,FALSE)+VLOOKUP(F896,Results!$A$2:$B$240,2,FALSE)+VLOOKUP(G896,Results!$A$2:$B$240,2,FALSE)+VLOOKUP(H896,Results!$A$2:$B$240,2,FALSE)+VLOOKUP(I896,Results!$A$2:$B$240,2,FALSE)+VLOOKUP(J896,Results!$A$2:$B$240,2,FALSE)+VLOOKUP(B896,Results!$A$2:$B$240,2,FALSE)-MIN(VLOOKUP(C896,Results!$A$2:$B$240,2,FALSE),VLOOKUP(D896,Results!$A$2:$B$240,2,FALSE),VLOOKUP(E896,Results!$A$2:$B$240,2,FALSE),VLOOKUP(F896,Results!$A$2:$B$240,2,FALSE),VLOOKUP(G896,Results!$A$2:$B$240,2,FALSE),VLOOKUP(H896,Results!$A$2:$B$240,2,FALSE),VLOOKUP(I896,Results!$A$2:$B$240,2,FALSE),VLOOKUP(J896,Results!$A$2:$B$240,2,FALSE),VLOOKUP(B896,Results!$A$2:$B$240,2,FALSE)),"")</f>
        <v/>
      </c>
    </row>
    <row customHeight="1" ht="18.75" r="897" spans="2:47" x14ac:dyDescent="0.3">
      <c r="B897" t="s">
        <v>166</v>
      </c>
      <c r="C897" t="s">
        <v>108</v>
      </c>
      <c r="D897" t="s">
        <v>172</v>
      </c>
      <c r="E897" t="s">
        <v>148</v>
      </c>
      <c r="F897" t="s">
        <v>177</v>
      </c>
      <c r="G897" t="s">
        <v>179</v>
      </c>
      <c r="H897" t="s">
        <v>153</v>
      </c>
      <c r="I897" t="s">
        <v>155</v>
      </c>
      <c r="J897" t="s">
        <v>98</v>
      </c>
      <c r="K897" t="n">
        <v>12.0</v>
      </c>
      <c r="L897" s="30">
        <f si="224" t="shared"/>
        <v>0</v>
      </c>
      <c r="M897" s="6"/>
      <c r="N897" s="35" t="str">
        <f si="225" t="shared"/>
        <v/>
      </c>
      <c r="O897" s="59">
        <f>(IF(ISNUMBER(MATCH(B897,Sheet4!$K$92:$K$101,0)),1,0)+IF(ISNUMBER(MATCH(C897,Sheet4!$K$92:$K$101,0)),1,0)+IF(ISNUMBER(MATCH(D897,Sheet4!$K$92:$K$101,0)),1,0)+IF(ISNUMBER(MATCH(E897,Sheet4!$K$92:$K$101,0)),1,0)+IF(ISNUMBER(MATCH(F897,Sheet4!$K$92:$K$101,0)),1,0)+IF(ISNUMBER(MATCH(G897,Sheet4!$K$92:$K$101,0)),1,0)+IF(ISNUMBER(MATCH(H897,Sheet4!$K$92:$K$101,0)),1,0)+IF(ISNUMBER(MATCH(I897,Sheet4!$K$92:$K$101,0)),1,0)+IF(ISNUMBER(MATCH(J897,Sheet4!$K$92:$K$101,0)),1,0))
-
(IF(ISNUMBER(MATCH(B897,Sheet4!$F$2:$F$11,0)),1,0)+IF(ISNUMBER(MATCH(C897,Sheet4!$F$2:$F$11,0)),1,0)+IF(ISNUMBER(MATCH(D897,Sheet4!$F$2:$F$11,0)),1,0)+IF(ISNUMBER(MATCH(E897,Sheet4!$F$2:$F$11,0)),1,0)+IF(ISNUMBER(MATCH(F897,Sheet4!$F$2:$F$11,0)),1,0)+IF(ISNUMBER(MATCH(G897,Sheet4!$F$2:$F$11,0)),1,0)+IF(ISNUMBER(MATCH(H897,Sheet4!$F$2:$F$11,0)),1,0)+IF(ISNUMBER(MATCH(I897,Sheet4!$F$2:$F$11,0)),1,0)+IF(ISNUMBER(MATCH(J897,Sheet4!$F$2:$F$11,0)),1,0))</f>
        <v>0</v>
      </c>
      <c r="P897" s="40" t="str">
        <f>IFERROR(INDEX(Sheet4!$G:$G,MATCH(Sheet1!B897,Sheet4!$F:$F,0))+INDEX(Sheet4!$G:$G,MATCH(Sheet1!C897,Sheet4!$F:$F,0))+INDEX(Sheet4!$G:$G,MATCH(Sheet1!D897,Sheet4!$F:$F,0))+INDEX(Sheet4!$G:$G,MATCH(Sheet1!E897,Sheet4!$F:$F,0))+INDEX(Sheet4!$G:$G,MATCH(Sheet1!F897,Sheet4!$F:$F,0))+INDEX(Sheet4!$G:$G,MATCH(Sheet1!G897,Sheet4!$F:$F,0))+INDEX(Sheet4!$G:$G,MATCH(Sheet1!H897,Sheet4!$F:$F,0))+INDEX(Sheet4!$G:$G,MATCH(Sheet1!I897,Sheet4!$F:$F,0))+INDEX(Sheet4!$G:$G,MATCH(Sheet1!J897,Sheet4!$F:$F,0)),"")</f>
        <v/>
      </c>
      <c r="AF897">
        <f si="227" t="shared"/>
        <v>0</v>
      </c>
      <c r="AH897">
        <v>874</v>
      </c>
      <c r="AI897" t="str">
        <f si="226" t="shared"/>
        <v>Ben SimmonsDe'Aaron FoxBuddy HieldMonte MorrisDeAndre' BembryCorey BrewerKenneth FariedPaul MillsapKarl-Anthony Towns</v>
      </c>
      <c r="AJ897">
        <f si="228" t="shared"/>
        <v>0</v>
      </c>
      <c r="AK897">
        <f si="229" t="shared"/>
        <v>0</v>
      </c>
      <c r="AL897">
        <f si="230" t="shared"/>
        <v>0</v>
      </c>
      <c r="AM897">
        <f si="231" t="shared"/>
        <v>0</v>
      </c>
      <c r="AN897">
        <f si="232" t="shared"/>
        <v>0</v>
      </c>
      <c r="AO897">
        <f si="233" t="shared"/>
        <v>0</v>
      </c>
      <c r="AP897">
        <f si="234" t="shared"/>
        <v>0</v>
      </c>
      <c r="AQ897">
        <f si="235" t="shared"/>
        <v>0</v>
      </c>
      <c r="AR897">
        <f si="236" t="shared"/>
        <v>0</v>
      </c>
      <c r="AS897">
        <f si="237" t="shared"/>
        <v>0</v>
      </c>
      <c r="AU897" t="str">
        <f>IFERROR(VLOOKUP(C897,Results!$A$2:$B$240,2,FALSE)+VLOOKUP(D897,Results!$A$2:$B$240,2,FALSE)+VLOOKUP(E897,Results!$A$2:$B$240,2,FALSE)+VLOOKUP(F897,Results!$A$2:$B$240,2,FALSE)+VLOOKUP(G897,Results!$A$2:$B$240,2,FALSE)+VLOOKUP(H897,Results!$A$2:$B$240,2,FALSE)+VLOOKUP(I897,Results!$A$2:$B$240,2,FALSE)+VLOOKUP(J897,Results!$A$2:$B$240,2,FALSE)+VLOOKUP(B897,Results!$A$2:$B$240,2,FALSE)-MIN(VLOOKUP(C897,Results!$A$2:$B$240,2,FALSE),VLOOKUP(D897,Results!$A$2:$B$240,2,FALSE),VLOOKUP(E897,Results!$A$2:$B$240,2,FALSE),VLOOKUP(F897,Results!$A$2:$B$240,2,FALSE),VLOOKUP(G897,Results!$A$2:$B$240,2,FALSE),VLOOKUP(H897,Results!$A$2:$B$240,2,FALSE),VLOOKUP(I897,Results!$A$2:$B$240,2,FALSE),VLOOKUP(J897,Results!$A$2:$B$240,2,FALSE),VLOOKUP(B897,Results!$A$2:$B$240,2,FALSE)),"")</f>
        <v/>
      </c>
    </row>
    <row customHeight="1" ht="18.75" r="898" spans="2:47" x14ac:dyDescent="0.3">
      <c r="B898" t="s">
        <v>166</v>
      </c>
      <c r="C898" t="s">
        <v>171</v>
      </c>
      <c r="D898" t="s">
        <v>172</v>
      </c>
      <c r="E898" t="s">
        <v>146</v>
      </c>
      <c r="F898" t="s">
        <v>90</v>
      </c>
      <c r="G898" t="s">
        <v>100</v>
      </c>
      <c r="H898" t="s">
        <v>153</v>
      </c>
      <c r="I898" t="s">
        <v>152</v>
      </c>
      <c r="J898" t="s">
        <v>186</v>
      </c>
      <c r="K898" t="n">
        <v>12.0</v>
      </c>
      <c r="L898" s="30">
        <f si="224" t="shared"/>
        <v>0</v>
      </c>
      <c r="M898" s="6"/>
      <c r="N898" s="35" t="str">
        <f si="225" t="shared"/>
        <v/>
      </c>
      <c r="O898" s="59">
        <f>(IF(ISNUMBER(MATCH(B898,Sheet4!$K$92:$K$101,0)),1,0)+IF(ISNUMBER(MATCH(C898,Sheet4!$K$92:$K$101,0)),1,0)+IF(ISNUMBER(MATCH(D898,Sheet4!$K$92:$K$101,0)),1,0)+IF(ISNUMBER(MATCH(E898,Sheet4!$K$92:$K$101,0)),1,0)+IF(ISNUMBER(MATCH(F898,Sheet4!$K$92:$K$101,0)),1,0)+IF(ISNUMBER(MATCH(G898,Sheet4!$K$92:$K$101,0)),1,0)+IF(ISNUMBER(MATCH(H898,Sheet4!$K$92:$K$101,0)),1,0)+IF(ISNUMBER(MATCH(I898,Sheet4!$K$92:$K$101,0)),1,0)+IF(ISNUMBER(MATCH(J898,Sheet4!$K$92:$K$101,0)),1,0))
-
(IF(ISNUMBER(MATCH(B898,Sheet4!$F$2:$F$11,0)),1,0)+IF(ISNUMBER(MATCH(C898,Sheet4!$F$2:$F$11,0)),1,0)+IF(ISNUMBER(MATCH(D898,Sheet4!$F$2:$F$11,0)),1,0)+IF(ISNUMBER(MATCH(E898,Sheet4!$F$2:$F$11,0)),1,0)+IF(ISNUMBER(MATCH(F898,Sheet4!$F$2:$F$11,0)),1,0)+IF(ISNUMBER(MATCH(G898,Sheet4!$F$2:$F$11,0)),1,0)+IF(ISNUMBER(MATCH(H898,Sheet4!$F$2:$F$11,0)),1,0)+IF(ISNUMBER(MATCH(I898,Sheet4!$F$2:$F$11,0)),1,0)+IF(ISNUMBER(MATCH(J898,Sheet4!$F$2:$F$11,0)),1,0))</f>
        <v>0</v>
      </c>
      <c r="P898" s="40" t="str">
        <f>IFERROR(INDEX(Sheet4!$G:$G,MATCH(Sheet1!B898,Sheet4!$F:$F,0))+INDEX(Sheet4!$G:$G,MATCH(Sheet1!C898,Sheet4!$F:$F,0))+INDEX(Sheet4!$G:$G,MATCH(Sheet1!D898,Sheet4!$F:$F,0))+INDEX(Sheet4!$G:$G,MATCH(Sheet1!E898,Sheet4!$F:$F,0))+INDEX(Sheet4!$G:$G,MATCH(Sheet1!F898,Sheet4!$F:$F,0))+INDEX(Sheet4!$G:$G,MATCH(Sheet1!G898,Sheet4!$F:$F,0))+INDEX(Sheet4!$G:$G,MATCH(Sheet1!H898,Sheet4!$F:$F,0))+INDEX(Sheet4!$G:$G,MATCH(Sheet1!I898,Sheet4!$F:$F,0))+INDEX(Sheet4!$G:$G,MATCH(Sheet1!J898,Sheet4!$F:$F,0)),"")</f>
        <v/>
      </c>
      <c r="AF898">
        <f si="227" t="shared"/>
        <v>0</v>
      </c>
      <c r="AH898">
        <v>875</v>
      </c>
      <c r="AI898" t="str">
        <f si="226" t="shared"/>
        <v>Trae YoungLandry ShametJimmy ButlerMonte MorrisWill BartonKelly OubreJosh JacksonPaul MillsapJoel Embiid</v>
      </c>
      <c r="AJ898">
        <f si="228" t="shared"/>
        <v>0</v>
      </c>
      <c r="AK898">
        <f si="229" t="shared"/>
        <v>0</v>
      </c>
      <c r="AL898">
        <f si="230" t="shared"/>
        <v>0</v>
      </c>
      <c r="AM898">
        <f si="231" t="shared"/>
        <v>0</v>
      </c>
      <c r="AN898">
        <f si="232" t="shared"/>
        <v>0</v>
      </c>
      <c r="AO898">
        <f si="233" t="shared"/>
        <v>0</v>
      </c>
      <c r="AP898">
        <f si="234" t="shared"/>
        <v>0</v>
      </c>
      <c r="AQ898">
        <f si="235" t="shared"/>
        <v>0</v>
      </c>
      <c r="AR898">
        <f si="236" t="shared"/>
        <v>0</v>
      </c>
      <c r="AS898">
        <f si="237" t="shared"/>
        <v>0</v>
      </c>
      <c r="AU898" t="str">
        <f>IFERROR(VLOOKUP(C898,Results!$A$2:$B$240,2,FALSE)+VLOOKUP(D898,Results!$A$2:$B$240,2,FALSE)+VLOOKUP(E898,Results!$A$2:$B$240,2,FALSE)+VLOOKUP(F898,Results!$A$2:$B$240,2,FALSE)+VLOOKUP(G898,Results!$A$2:$B$240,2,FALSE)+VLOOKUP(H898,Results!$A$2:$B$240,2,FALSE)+VLOOKUP(I898,Results!$A$2:$B$240,2,FALSE)+VLOOKUP(J898,Results!$A$2:$B$240,2,FALSE)+VLOOKUP(B898,Results!$A$2:$B$240,2,FALSE)-MIN(VLOOKUP(C898,Results!$A$2:$B$240,2,FALSE),VLOOKUP(D898,Results!$A$2:$B$240,2,FALSE),VLOOKUP(E898,Results!$A$2:$B$240,2,FALSE),VLOOKUP(F898,Results!$A$2:$B$240,2,FALSE),VLOOKUP(G898,Results!$A$2:$B$240,2,FALSE),VLOOKUP(H898,Results!$A$2:$B$240,2,FALSE),VLOOKUP(I898,Results!$A$2:$B$240,2,FALSE),VLOOKUP(J898,Results!$A$2:$B$240,2,FALSE),VLOOKUP(B898,Results!$A$2:$B$240,2,FALSE)),"")</f>
        <v/>
      </c>
    </row>
    <row customHeight="1" ht="18.75" r="899" spans="2:47" x14ac:dyDescent="0.3">
      <c r="B899" t="s">
        <v>166</v>
      </c>
      <c r="C899" t="s">
        <v>87</v>
      </c>
      <c r="D899" t="s">
        <v>172</v>
      </c>
      <c r="E899" t="s">
        <v>146</v>
      </c>
      <c r="F899" t="s">
        <v>150</v>
      </c>
      <c r="G899" t="s">
        <v>159</v>
      </c>
      <c r="H899" t="s">
        <v>152</v>
      </c>
      <c r="I899" t="s">
        <v>185</v>
      </c>
      <c r="J899" t="s">
        <v>186</v>
      </c>
      <c r="K899" t="n">
        <v>12.0</v>
      </c>
      <c r="L899" s="30">
        <f si="224" t="shared"/>
        <v>0</v>
      </c>
      <c r="M899" s="6"/>
      <c r="N899" s="35" t="str">
        <f si="225" t="shared"/>
        <v/>
      </c>
      <c r="O899" s="59">
        <f>(IF(ISNUMBER(MATCH(B899,Sheet4!$K$92:$K$101,0)),1,0)+IF(ISNUMBER(MATCH(C899,Sheet4!$K$92:$K$101,0)),1,0)+IF(ISNUMBER(MATCH(D899,Sheet4!$K$92:$K$101,0)),1,0)+IF(ISNUMBER(MATCH(E899,Sheet4!$K$92:$K$101,0)),1,0)+IF(ISNUMBER(MATCH(F899,Sheet4!$K$92:$K$101,0)),1,0)+IF(ISNUMBER(MATCH(G899,Sheet4!$K$92:$K$101,0)),1,0)+IF(ISNUMBER(MATCH(H899,Sheet4!$K$92:$K$101,0)),1,0)+IF(ISNUMBER(MATCH(I899,Sheet4!$K$92:$K$101,0)),1,0)+IF(ISNUMBER(MATCH(J899,Sheet4!$K$92:$K$101,0)),1,0))
-
(IF(ISNUMBER(MATCH(B899,Sheet4!$F$2:$F$11,0)),1,0)+IF(ISNUMBER(MATCH(C899,Sheet4!$F$2:$F$11,0)),1,0)+IF(ISNUMBER(MATCH(D899,Sheet4!$F$2:$F$11,0)),1,0)+IF(ISNUMBER(MATCH(E899,Sheet4!$F$2:$F$11,0)),1,0)+IF(ISNUMBER(MATCH(F899,Sheet4!$F$2:$F$11,0)),1,0)+IF(ISNUMBER(MATCH(G899,Sheet4!$F$2:$F$11,0)),1,0)+IF(ISNUMBER(MATCH(H899,Sheet4!$F$2:$F$11,0)),1,0)+IF(ISNUMBER(MATCH(I899,Sheet4!$F$2:$F$11,0)),1,0)+IF(ISNUMBER(MATCH(J899,Sheet4!$F$2:$F$11,0)),1,0))</f>
        <v>0</v>
      </c>
      <c r="P899" s="40" t="str">
        <f>IFERROR(INDEX(Sheet4!$G:$G,MATCH(Sheet1!B899,Sheet4!$F:$F,0))+INDEX(Sheet4!$G:$G,MATCH(Sheet1!C899,Sheet4!$F:$F,0))+INDEX(Sheet4!$G:$G,MATCH(Sheet1!D899,Sheet4!$F:$F,0))+INDEX(Sheet4!$G:$G,MATCH(Sheet1!E899,Sheet4!$F:$F,0))+INDEX(Sheet4!$G:$G,MATCH(Sheet1!F899,Sheet4!$F:$F,0))+INDEX(Sheet4!$G:$G,MATCH(Sheet1!G899,Sheet4!$F:$F,0))+INDEX(Sheet4!$G:$G,MATCH(Sheet1!H899,Sheet4!$F:$F,0))+INDEX(Sheet4!$G:$G,MATCH(Sheet1!I899,Sheet4!$F:$F,0))+INDEX(Sheet4!$G:$G,MATCH(Sheet1!J899,Sheet4!$F:$F,0)),"")</f>
        <v/>
      </c>
      <c r="AF899">
        <f si="227" t="shared"/>
        <v>0</v>
      </c>
      <c r="AH899">
        <v>876</v>
      </c>
      <c r="AI899" t="str">
        <f si="226" t="shared"/>
        <v>Ben SimmonsDe'Aaron FoxAndrew WigginsMonte MorrisKelly OubreGerald GreenJohn CollinsPaul MillsapRudy Gobert</v>
      </c>
      <c r="AJ899">
        <f si="228" t="shared"/>
        <v>0</v>
      </c>
      <c r="AK899">
        <f si="229" t="shared"/>
        <v>0</v>
      </c>
      <c r="AL899">
        <f si="230" t="shared"/>
        <v>0</v>
      </c>
      <c r="AM899">
        <f si="231" t="shared"/>
        <v>0</v>
      </c>
      <c r="AN899">
        <f si="232" t="shared"/>
        <v>0</v>
      </c>
      <c r="AO899">
        <f si="233" t="shared"/>
        <v>0</v>
      </c>
      <c r="AP899">
        <f si="234" t="shared"/>
        <v>0</v>
      </c>
      <c r="AQ899">
        <f si="235" t="shared"/>
        <v>0</v>
      </c>
      <c r="AR899">
        <f si="236" t="shared"/>
        <v>0</v>
      </c>
      <c r="AS899">
        <f si="237" t="shared"/>
        <v>0</v>
      </c>
      <c r="AU899" t="str">
        <f>IFERROR(VLOOKUP(C899,Results!$A$2:$B$240,2,FALSE)+VLOOKUP(D899,Results!$A$2:$B$240,2,FALSE)+VLOOKUP(E899,Results!$A$2:$B$240,2,FALSE)+VLOOKUP(F899,Results!$A$2:$B$240,2,FALSE)+VLOOKUP(G899,Results!$A$2:$B$240,2,FALSE)+VLOOKUP(H899,Results!$A$2:$B$240,2,FALSE)+VLOOKUP(I899,Results!$A$2:$B$240,2,FALSE)+VLOOKUP(J899,Results!$A$2:$B$240,2,FALSE)+VLOOKUP(B899,Results!$A$2:$B$240,2,FALSE)-MIN(VLOOKUP(C899,Results!$A$2:$B$240,2,FALSE),VLOOKUP(D899,Results!$A$2:$B$240,2,FALSE),VLOOKUP(E899,Results!$A$2:$B$240,2,FALSE),VLOOKUP(F899,Results!$A$2:$B$240,2,FALSE),VLOOKUP(G899,Results!$A$2:$B$240,2,FALSE),VLOOKUP(H899,Results!$A$2:$B$240,2,FALSE),VLOOKUP(I899,Results!$A$2:$B$240,2,FALSE),VLOOKUP(J899,Results!$A$2:$B$240,2,FALSE),VLOOKUP(B899,Results!$A$2:$B$240,2,FALSE)),"")</f>
        <v/>
      </c>
    </row>
    <row customHeight="1" ht="18.75" r="900" spans="2:47" x14ac:dyDescent="0.3">
      <c r="B900" t="s">
        <v>166</v>
      </c>
      <c r="C900" t="s">
        <v>171</v>
      </c>
      <c r="D900" t="s">
        <v>99</v>
      </c>
      <c r="E900" t="s">
        <v>146</v>
      </c>
      <c r="F900" t="s">
        <v>177</v>
      </c>
      <c r="G900" t="s">
        <v>105</v>
      </c>
      <c r="H900" t="s">
        <v>181</v>
      </c>
      <c r="I900" t="s">
        <v>152</v>
      </c>
      <c r="J900" t="s">
        <v>188</v>
      </c>
      <c r="K900" t="n">
        <v>12.0</v>
      </c>
      <c r="L900" s="30">
        <f si="224" t="shared"/>
        <v>0</v>
      </c>
      <c r="M900" s="6"/>
      <c r="N900" s="35" t="str">
        <f si="225" t="shared"/>
        <v/>
      </c>
      <c r="O900" s="59">
        <f>(IF(ISNUMBER(MATCH(B900,Sheet4!$K$92:$K$101,0)),1,0)+IF(ISNUMBER(MATCH(C900,Sheet4!$K$92:$K$101,0)),1,0)+IF(ISNUMBER(MATCH(D900,Sheet4!$K$92:$K$101,0)),1,0)+IF(ISNUMBER(MATCH(E900,Sheet4!$K$92:$K$101,0)),1,0)+IF(ISNUMBER(MATCH(F900,Sheet4!$K$92:$K$101,0)),1,0)+IF(ISNUMBER(MATCH(G900,Sheet4!$K$92:$K$101,0)),1,0)+IF(ISNUMBER(MATCH(H900,Sheet4!$K$92:$K$101,0)),1,0)+IF(ISNUMBER(MATCH(I900,Sheet4!$K$92:$K$101,0)),1,0)+IF(ISNUMBER(MATCH(J900,Sheet4!$K$92:$K$101,0)),1,0))
-
(IF(ISNUMBER(MATCH(B900,Sheet4!$F$2:$F$11,0)),1,0)+IF(ISNUMBER(MATCH(C900,Sheet4!$F$2:$F$11,0)),1,0)+IF(ISNUMBER(MATCH(D900,Sheet4!$F$2:$F$11,0)),1,0)+IF(ISNUMBER(MATCH(E900,Sheet4!$F$2:$F$11,0)),1,0)+IF(ISNUMBER(MATCH(F900,Sheet4!$F$2:$F$11,0)),1,0)+IF(ISNUMBER(MATCH(G900,Sheet4!$F$2:$F$11,0)),1,0)+IF(ISNUMBER(MATCH(H900,Sheet4!$F$2:$F$11,0)),1,0)+IF(ISNUMBER(MATCH(I900,Sheet4!$F$2:$F$11,0)),1,0)+IF(ISNUMBER(MATCH(J900,Sheet4!$F$2:$F$11,0)),1,0))</f>
        <v>0</v>
      </c>
      <c r="P900" s="40" t="str">
        <f>IFERROR(INDEX(Sheet4!$G:$G,MATCH(Sheet1!B900,Sheet4!$F:$F,0))+INDEX(Sheet4!$G:$G,MATCH(Sheet1!C900,Sheet4!$F:$F,0))+INDEX(Sheet4!$G:$G,MATCH(Sheet1!D900,Sheet4!$F:$F,0))+INDEX(Sheet4!$G:$G,MATCH(Sheet1!E900,Sheet4!$F:$F,0))+INDEX(Sheet4!$G:$G,MATCH(Sheet1!F900,Sheet4!$F:$F,0))+INDEX(Sheet4!$G:$G,MATCH(Sheet1!G900,Sheet4!$F:$F,0))+INDEX(Sheet4!$G:$G,MATCH(Sheet1!H900,Sheet4!$F:$F,0))+INDEX(Sheet4!$G:$G,MATCH(Sheet1!I900,Sheet4!$F:$F,0))+INDEX(Sheet4!$G:$G,MATCH(Sheet1!J900,Sheet4!$F:$F,0)),"")</f>
        <v/>
      </c>
      <c r="AF900">
        <f si="227" t="shared"/>
        <v>0</v>
      </c>
      <c r="AH900">
        <v>877</v>
      </c>
      <c r="AI900" t="str">
        <f si="226" t="shared"/>
        <v>Ben SimmonsJeremy LinDevin BookerMonte MorrisKelly OubreJames EnnisJohn CollinsPaul MillsapKarl-Anthony Towns</v>
      </c>
      <c r="AJ900">
        <f si="228" t="shared"/>
        <v>0</v>
      </c>
      <c r="AK900">
        <f si="229" t="shared"/>
        <v>0</v>
      </c>
      <c r="AL900">
        <f si="230" t="shared"/>
        <v>0</v>
      </c>
      <c r="AM900">
        <f si="231" t="shared"/>
        <v>0</v>
      </c>
      <c r="AN900">
        <f si="232" t="shared"/>
        <v>0</v>
      </c>
      <c r="AO900">
        <f si="233" t="shared"/>
        <v>0</v>
      </c>
      <c r="AP900">
        <f si="234" t="shared"/>
        <v>0</v>
      </c>
      <c r="AQ900">
        <f si="235" t="shared"/>
        <v>0</v>
      </c>
      <c r="AR900">
        <f si="236" t="shared"/>
        <v>0</v>
      </c>
      <c r="AS900">
        <f si="237" t="shared"/>
        <v>0</v>
      </c>
      <c r="AU900" t="str">
        <f>IFERROR(VLOOKUP(C900,Results!$A$2:$B$240,2,FALSE)+VLOOKUP(D900,Results!$A$2:$B$240,2,FALSE)+VLOOKUP(E900,Results!$A$2:$B$240,2,FALSE)+VLOOKUP(F900,Results!$A$2:$B$240,2,FALSE)+VLOOKUP(G900,Results!$A$2:$B$240,2,FALSE)+VLOOKUP(H900,Results!$A$2:$B$240,2,FALSE)+VLOOKUP(I900,Results!$A$2:$B$240,2,FALSE)+VLOOKUP(J900,Results!$A$2:$B$240,2,FALSE)+VLOOKUP(B900,Results!$A$2:$B$240,2,FALSE)-MIN(VLOOKUP(C900,Results!$A$2:$B$240,2,FALSE),VLOOKUP(D900,Results!$A$2:$B$240,2,FALSE),VLOOKUP(E900,Results!$A$2:$B$240,2,FALSE),VLOOKUP(F900,Results!$A$2:$B$240,2,FALSE),VLOOKUP(G900,Results!$A$2:$B$240,2,FALSE),VLOOKUP(H900,Results!$A$2:$B$240,2,FALSE),VLOOKUP(I900,Results!$A$2:$B$240,2,FALSE),VLOOKUP(J900,Results!$A$2:$B$240,2,FALSE),VLOOKUP(B900,Results!$A$2:$B$240,2,FALSE)),"")</f>
        <v/>
      </c>
    </row>
    <row customHeight="1" ht="18.75" r="901" spans="2:47" x14ac:dyDescent="0.3">
      <c r="B901" t="s">
        <v>166</v>
      </c>
      <c r="C901" t="s">
        <v>95</v>
      </c>
      <c r="D901" t="s">
        <v>146</v>
      </c>
      <c r="E901" t="s">
        <v>148</v>
      </c>
      <c r="F901" t="s">
        <v>150</v>
      </c>
      <c r="G901" t="s">
        <v>177</v>
      </c>
      <c r="H901" t="s">
        <v>181</v>
      </c>
      <c r="I901" t="s">
        <v>155</v>
      </c>
      <c r="J901" t="s">
        <v>156</v>
      </c>
      <c r="K901" t="n">
        <v>12.0</v>
      </c>
      <c r="L901" s="30">
        <f si="224" t="shared"/>
        <v>0</v>
      </c>
      <c r="M901" s="6"/>
      <c r="N901" s="35" t="str">
        <f si="225" t="shared"/>
        <v/>
      </c>
      <c r="O901" s="59">
        <f>(IF(ISNUMBER(MATCH(B901,Sheet4!$K$92:$K$101,0)),1,0)+IF(ISNUMBER(MATCH(C901,Sheet4!$K$92:$K$101,0)),1,0)+IF(ISNUMBER(MATCH(D901,Sheet4!$K$92:$K$101,0)),1,0)+IF(ISNUMBER(MATCH(E901,Sheet4!$K$92:$K$101,0)),1,0)+IF(ISNUMBER(MATCH(F901,Sheet4!$K$92:$K$101,0)),1,0)+IF(ISNUMBER(MATCH(G901,Sheet4!$K$92:$K$101,0)),1,0)+IF(ISNUMBER(MATCH(H901,Sheet4!$K$92:$K$101,0)),1,0)+IF(ISNUMBER(MATCH(I901,Sheet4!$K$92:$K$101,0)),1,0)+IF(ISNUMBER(MATCH(J901,Sheet4!$K$92:$K$101,0)),1,0))
-
(IF(ISNUMBER(MATCH(B901,Sheet4!$F$2:$F$11,0)),1,0)+IF(ISNUMBER(MATCH(C901,Sheet4!$F$2:$F$11,0)),1,0)+IF(ISNUMBER(MATCH(D901,Sheet4!$F$2:$F$11,0)),1,0)+IF(ISNUMBER(MATCH(E901,Sheet4!$F$2:$F$11,0)),1,0)+IF(ISNUMBER(MATCH(F901,Sheet4!$F$2:$F$11,0)),1,0)+IF(ISNUMBER(MATCH(G901,Sheet4!$F$2:$F$11,0)),1,0)+IF(ISNUMBER(MATCH(H901,Sheet4!$F$2:$F$11,0)),1,0)+IF(ISNUMBER(MATCH(I901,Sheet4!$F$2:$F$11,0)),1,0)+IF(ISNUMBER(MATCH(J901,Sheet4!$F$2:$F$11,0)),1,0))</f>
        <v>0</v>
      </c>
      <c r="P901" s="40" t="str">
        <f>IFERROR(INDEX(Sheet4!$G:$G,MATCH(Sheet1!B901,Sheet4!$F:$F,0))+INDEX(Sheet4!$G:$G,MATCH(Sheet1!C901,Sheet4!$F:$F,0))+INDEX(Sheet4!$G:$G,MATCH(Sheet1!D901,Sheet4!$F:$F,0))+INDEX(Sheet4!$G:$G,MATCH(Sheet1!E901,Sheet4!$F:$F,0))+INDEX(Sheet4!$G:$G,MATCH(Sheet1!F901,Sheet4!$F:$F,0))+INDEX(Sheet4!$G:$G,MATCH(Sheet1!G901,Sheet4!$F:$F,0))+INDEX(Sheet4!$G:$G,MATCH(Sheet1!H901,Sheet4!$F:$F,0))+INDEX(Sheet4!$G:$G,MATCH(Sheet1!I901,Sheet4!$F:$F,0))+INDEX(Sheet4!$G:$G,MATCH(Sheet1!J901,Sheet4!$F:$F,0)),"")</f>
        <v/>
      </c>
      <c r="AF901">
        <f si="227" t="shared"/>
        <v>0</v>
      </c>
      <c r="AH901">
        <v>878</v>
      </c>
      <c r="AI901" t="str">
        <f si="226" t="shared"/>
        <v>Ben SimmonsDe'Aaron FoxMalik BeasleyTorrey CraigKelly OubreGerald GreenJohn CollinsMarvin BagleyNikola Jokic</v>
      </c>
      <c r="AJ901">
        <f si="228" t="shared"/>
        <v>0</v>
      </c>
      <c r="AK901">
        <f si="229" t="shared"/>
        <v>0</v>
      </c>
      <c r="AL901">
        <f si="230" t="shared"/>
        <v>0</v>
      </c>
      <c r="AM901">
        <f si="231" t="shared"/>
        <v>0</v>
      </c>
      <c r="AN901">
        <f si="232" t="shared"/>
        <v>0</v>
      </c>
      <c r="AO901">
        <f si="233" t="shared"/>
        <v>0</v>
      </c>
      <c r="AP901">
        <f si="234" t="shared"/>
        <v>0</v>
      </c>
      <c r="AQ901">
        <f si="235" t="shared"/>
        <v>0</v>
      </c>
      <c r="AR901">
        <f si="236" t="shared"/>
        <v>0</v>
      </c>
      <c r="AS901">
        <f si="237" t="shared"/>
        <v>0</v>
      </c>
      <c r="AU901" t="str">
        <f>IFERROR(VLOOKUP(C901,Results!$A$2:$B$240,2,FALSE)+VLOOKUP(D901,Results!$A$2:$B$240,2,FALSE)+VLOOKUP(E901,Results!$A$2:$B$240,2,FALSE)+VLOOKUP(F901,Results!$A$2:$B$240,2,FALSE)+VLOOKUP(G901,Results!$A$2:$B$240,2,FALSE)+VLOOKUP(H901,Results!$A$2:$B$240,2,FALSE)+VLOOKUP(I901,Results!$A$2:$B$240,2,FALSE)+VLOOKUP(J901,Results!$A$2:$B$240,2,FALSE)+VLOOKUP(B901,Results!$A$2:$B$240,2,FALSE)-MIN(VLOOKUP(C901,Results!$A$2:$B$240,2,FALSE),VLOOKUP(D901,Results!$A$2:$B$240,2,FALSE),VLOOKUP(E901,Results!$A$2:$B$240,2,FALSE),VLOOKUP(F901,Results!$A$2:$B$240,2,FALSE),VLOOKUP(G901,Results!$A$2:$B$240,2,FALSE),VLOOKUP(H901,Results!$A$2:$B$240,2,FALSE),VLOOKUP(I901,Results!$A$2:$B$240,2,FALSE),VLOOKUP(J901,Results!$A$2:$B$240,2,FALSE),VLOOKUP(B901,Results!$A$2:$B$240,2,FALSE)),"")</f>
        <v/>
      </c>
    </row>
    <row customHeight="1" ht="18.75" r="902" spans="2:47" x14ac:dyDescent="0.3">
      <c r="B902" t="s">
        <v>87</v>
      </c>
      <c r="C902" t="s">
        <v>171</v>
      </c>
      <c r="D902" t="s">
        <v>145</v>
      </c>
      <c r="E902" t="s">
        <v>146</v>
      </c>
      <c r="F902" t="s">
        <v>90</v>
      </c>
      <c r="G902" t="s">
        <v>100</v>
      </c>
      <c r="H902" t="s">
        <v>93</v>
      </c>
      <c r="I902" t="s">
        <v>181</v>
      </c>
      <c r="J902" t="s">
        <v>98</v>
      </c>
      <c r="K902" t="n">
        <v>12.0</v>
      </c>
      <c r="L902" s="30">
        <f si="224" t="shared"/>
        <v>0</v>
      </c>
      <c r="M902" s="6"/>
      <c r="N902" s="35" t="str">
        <f si="225" t="shared"/>
        <v/>
      </c>
      <c r="O902" s="59">
        <f>(IF(ISNUMBER(MATCH(B902,Sheet4!$K$92:$K$101,0)),1,0)+IF(ISNUMBER(MATCH(C902,Sheet4!$K$92:$K$101,0)),1,0)+IF(ISNUMBER(MATCH(D902,Sheet4!$K$92:$K$101,0)),1,0)+IF(ISNUMBER(MATCH(E902,Sheet4!$K$92:$K$101,0)),1,0)+IF(ISNUMBER(MATCH(F902,Sheet4!$K$92:$K$101,0)),1,0)+IF(ISNUMBER(MATCH(G902,Sheet4!$K$92:$K$101,0)),1,0)+IF(ISNUMBER(MATCH(H902,Sheet4!$K$92:$K$101,0)),1,0)+IF(ISNUMBER(MATCH(I902,Sheet4!$K$92:$K$101,0)),1,0)+IF(ISNUMBER(MATCH(J902,Sheet4!$K$92:$K$101,0)),1,0))
-
(IF(ISNUMBER(MATCH(B902,Sheet4!$F$2:$F$11,0)),1,0)+IF(ISNUMBER(MATCH(C902,Sheet4!$F$2:$F$11,0)),1,0)+IF(ISNUMBER(MATCH(D902,Sheet4!$F$2:$F$11,0)),1,0)+IF(ISNUMBER(MATCH(E902,Sheet4!$F$2:$F$11,0)),1,0)+IF(ISNUMBER(MATCH(F902,Sheet4!$F$2:$F$11,0)),1,0)+IF(ISNUMBER(MATCH(G902,Sheet4!$F$2:$F$11,0)),1,0)+IF(ISNUMBER(MATCH(H902,Sheet4!$F$2:$F$11,0)),1,0)+IF(ISNUMBER(MATCH(I902,Sheet4!$F$2:$F$11,0)),1,0)+IF(ISNUMBER(MATCH(J902,Sheet4!$F$2:$F$11,0)),1,0))</f>
        <v>0</v>
      </c>
      <c r="P902" s="40" t="str">
        <f>IFERROR(INDEX(Sheet4!$G:$G,MATCH(Sheet1!B902,Sheet4!$F:$F,0))+INDEX(Sheet4!$G:$G,MATCH(Sheet1!C902,Sheet4!$F:$F,0))+INDEX(Sheet4!$G:$G,MATCH(Sheet1!D902,Sheet4!$F:$F,0))+INDEX(Sheet4!$G:$G,MATCH(Sheet1!E902,Sheet4!$F:$F,0))+INDEX(Sheet4!$G:$G,MATCH(Sheet1!F902,Sheet4!$F:$F,0))+INDEX(Sheet4!$G:$G,MATCH(Sheet1!G902,Sheet4!$F:$F,0))+INDEX(Sheet4!$G:$G,MATCH(Sheet1!H902,Sheet4!$F:$F,0))+INDEX(Sheet4!$G:$G,MATCH(Sheet1!I902,Sheet4!$F:$F,0))+INDEX(Sheet4!$G:$G,MATCH(Sheet1!J902,Sheet4!$F:$F,0)),"")</f>
        <v/>
      </c>
      <c r="AF902">
        <f si="227" t="shared"/>
        <v>0</v>
      </c>
      <c r="AH902">
        <v>879</v>
      </c>
      <c r="AI902" t="str">
        <f si="226" t="shared"/>
        <v>Ben SimmonsLandry ShametJimmy ButlerMalik BeasleyMikal BridgesCorey BrewerKenneth FariedJosh JacksonKarl-Anthony Towns</v>
      </c>
      <c r="AJ902">
        <f si="228" t="shared"/>
        <v>0</v>
      </c>
      <c r="AK902">
        <f si="229" t="shared"/>
        <v>0</v>
      </c>
      <c r="AL902">
        <f si="230" t="shared"/>
        <v>0</v>
      </c>
      <c r="AM902">
        <f si="231" t="shared"/>
        <v>0</v>
      </c>
      <c r="AN902">
        <f si="232" t="shared"/>
        <v>0</v>
      </c>
      <c r="AO902">
        <f si="233" t="shared"/>
        <v>0</v>
      </c>
      <c r="AP902">
        <f si="234" t="shared"/>
        <v>0</v>
      </c>
      <c r="AQ902">
        <f si="235" t="shared"/>
        <v>0</v>
      </c>
      <c r="AR902">
        <f si="236" t="shared"/>
        <v>0</v>
      </c>
      <c r="AS902">
        <f si="237" t="shared"/>
        <v>0</v>
      </c>
      <c r="AU902" t="str">
        <f>IFERROR(VLOOKUP(C902,Results!$A$2:$B$240,2,FALSE)+VLOOKUP(D902,Results!$A$2:$B$240,2,FALSE)+VLOOKUP(E902,Results!$A$2:$B$240,2,FALSE)+VLOOKUP(F902,Results!$A$2:$B$240,2,FALSE)+VLOOKUP(G902,Results!$A$2:$B$240,2,FALSE)+VLOOKUP(H902,Results!$A$2:$B$240,2,FALSE)+VLOOKUP(I902,Results!$A$2:$B$240,2,FALSE)+VLOOKUP(J902,Results!$A$2:$B$240,2,FALSE)+VLOOKUP(B902,Results!$A$2:$B$240,2,FALSE)-MIN(VLOOKUP(C902,Results!$A$2:$B$240,2,FALSE),VLOOKUP(D902,Results!$A$2:$B$240,2,FALSE),VLOOKUP(E902,Results!$A$2:$B$240,2,FALSE),VLOOKUP(F902,Results!$A$2:$B$240,2,FALSE),VLOOKUP(G902,Results!$A$2:$B$240,2,FALSE),VLOOKUP(H902,Results!$A$2:$B$240,2,FALSE),VLOOKUP(I902,Results!$A$2:$B$240,2,FALSE),VLOOKUP(J902,Results!$A$2:$B$240,2,FALSE),VLOOKUP(B902,Results!$A$2:$B$240,2,FALSE)),"")</f>
        <v/>
      </c>
    </row>
    <row customHeight="1" ht="18.75" r="903" spans="2:47" x14ac:dyDescent="0.3">
      <c r="B903" t="s">
        <v>166</v>
      </c>
      <c r="C903" t="s">
        <v>87</v>
      </c>
      <c r="D903" t="s">
        <v>99</v>
      </c>
      <c r="E903" t="s">
        <v>146</v>
      </c>
      <c r="F903" t="s">
        <v>177</v>
      </c>
      <c r="G903" t="s">
        <v>180</v>
      </c>
      <c r="H903" t="s">
        <v>92</v>
      </c>
      <c r="I903" t="s">
        <v>152</v>
      </c>
      <c r="J903" t="s">
        <v>187</v>
      </c>
      <c r="K903" t="n">
        <v>12.0</v>
      </c>
      <c r="L903" s="30">
        <f si="224" t="shared"/>
        <v>0</v>
      </c>
      <c r="M903" s="6"/>
      <c r="N903" s="35" t="str">
        <f si="225" t="shared"/>
        <v/>
      </c>
      <c r="O903" s="59">
        <f>(IF(ISNUMBER(MATCH(B903,Sheet4!$K$92:$K$101,0)),1,0)+IF(ISNUMBER(MATCH(C903,Sheet4!$K$92:$K$101,0)),1,0)+IF(ISNUMBER(MATCH(D903,Sheet4!$K$92:$K$101,0)),1,0)+IF(ISNUMBER(MATCH(E903,Sheet4!$K$92:$K$101,0)),1,0)+IF(ISNUMBER(MATCH(F903,Sheet4!$K$92:$K$101,0)),1,0)+IF(ISNUMBER(MATCH(G903,Sheet4!$K$92:$K$101,0)),1,0)+IF(ISNUMBER(MATCH(H903,Sheet4!$K$92:$K$101,0)),1,0)+IF(ISNUMBER(MATCH(I903,Sheet4!$K$92:$K$101,0)),1,0)+IF(ISNUMBER(MATCH(J903,Sheet4!$K$92:$K$101,0)),1,0))
-
(IF(ISNUMBER(MATCH(B903,Sheet4!$F$2:$F$11,0)),1,0)+IF(ISNUMBER(MATCH(C903,Sheet4!$F$2:$F$11,0)),1,0)+IF(ISNUMBER(MATCH(D903,Sheet4!$F$2:$F$11,0)),1,0)+IF(ISNUMBER(MATCH(E903,Sheet4!$F$2:$F$11,0)),1,0)+IF(ISNUMBER(MATCH(F903,Sheet4!$F$2:$F$11,0)),1,0)+IF(ISNUMBER(MATCH(G903,Sheet4!$F$2:$F$11,0)),1,0)+IF(ISNUMBER(MATCH(H903,Sheet4!$F$2:$F$11,0)),1,0)+IF(ISNUMBER(MATCH(I903,Sheet4!$F$2:$F$11,0)),1,0)+IF(ISNUMBER(MATCH(J903,Sheet4!$F$2:$F$11,0)),1,0))</f>
        <v>0</v>
      </c>
      <c r="P903" s="40" t="str">
        <f>IFERROR(INDEX(Sheet4!$G:$G,MATCH(Sheet1!B903,Sheet4!$F:$F,0))+INDEX(Sheet4!$G:$G,MATCH(Sheet1!C903,Sheet4!$F:$F,0))+INDEX(Sheet4!$G:$G,MATCH(Sheet1!D903,Sheet4!$F:$F,0))+INDEX(Sheet4!$G:$G,MATCH(Sheet1!E903,Sheet4!$F:$F,0))+INDEX(Sheet4!$G:$G,MATCH(Sheet1!F903,Sheet4!$F:$F,0))+INDEX(Sheet4!$G:$G,MATCH(Sheet1!G903,Sheet4!$F:$F,0))+INDEX(Sheet4!$G:$G,MATCH(Sheet1!H903,Sheet4!$F:$F,0))+INDEX(Sheet4!$G:$G,MATCH(Sheet1!I903,Sheet4!$F:$F,0))+INDEX(Sheet4!$G:$G,MATCH(Sheet1!J903,Sheet4!$F:$F,0)),"")</f>
        <v/>
      </c>
      <c r="AF903">
        <f si="227" t="shared"/>
        <v>0</v>
      </c>
      <c r="AH903">
        <v>880</v>
      </c>
      <c r="AI903" t="str">
        <f si="226" t="shared"/>
        <v>De'Aaron FoxIsaiah CanaanJames HardenMonte MorrisJae CrowderDeAndre' BembryJohn CollinsMarvin BagleyRudy Gobert</v>
      </c>
      <c r="AJ903">
        <f si="228" t="shared"/>
        <v>0</v>
      </c>
      <c r="AK903">
        <f si="229" t="shared"/>
        <v>0</v>
      </c>
      <c r="AL903">
        <f si="230" t="shared"/>
        <v>0</v>
      </c>
      <c r="AM903">
        <f si="231" t="shared"/>
        <v>0</v>
      </c>
      <c r="AN903">
        <f si="232" t="shared"/>
        <v>0</v>
      </c>
      <c r="AO903">
        <f si="233" t="shared"/>
        <v>0</v>
      </c>
      <c r="AP903">
        <f si="234" t="shared"/>
        <v>0</v>
      </c>
      <c r="AQ903">
        <f si="235" t="shared"/>
        <v>0</v>
      </c>
      <c r="AR903">
        <f si="236" t="shared"/>
        <v>0</v>
      </c>
      <c r="AS903">
        <f si="237" t="shared"/>
        <v>0</v>
      </c>
      <c r="AU903" t="str">
        <f>IFERROR(VLOOKUP(C903,Results!$A$2:$B$240,2,FALSE)+VLOOKUP(D903,Results!$A$2:$B$240,2,FALSE)+VLOOKUP(E903,Results!$A$2:$B$240,2,FALSE)+VLOOKUP(F903,Results!$A$2:$B$240,2,FALSE)+VLOOKUP(G903,Results!$A$2:$B$240,2,FALSE)+VLOOKUP(H903,Results!$A$2:$B$240,2,FALSE)+VLOOKUP(I903,Results!$A$2:$B$240,2,FALSE)+VLOOKUP(J903,Results!$A$2:$B$240,2,FALSE)+VLOOKUP(B903,Results!$A$2:$B$240,2,FALSE)-MIN(VLOOKUP(C903,Results!$A$2:$B$240,2,FALSE),VLOOKUP(D903,Results!$A$2:$B$240,2,FALSE),VLOOKUP(E903,Results!$A$2:$B$240,2,FALSE),VLOOKUP(F903,Results!$A$2:$B$240,2,FALSE),VLOOKUP(G903,Results!$A$2:$B$240,2,FALSE),VLOOKUP(H903,Results!$A$2:$B$240,2,FALSE),VLOOKUP(I903,Results!$A$2:$B$240,2,FALSE),VLOOKUP(J903,Results!$A$2:$B$240,2,FALSE),VLOOKUP(B903,Results!$A$2:$B$240,2,FALSE)),"")</f>
        <v/>
      </c>
    </row>
    <row customHeight="1" ht="18.75" r="904" spans="2:47" x14ac:dyDescent="0.3">
      <c r="B904" t="s">
        <v>87</v>
      </c>
      <c r="C904" t="s">
        <v>95</v>
      </c>
      <c r="D904" t="s">
        <v>145</v>
      </c>
      <c r="E904" t="s">
        <v>146</v>
      </c>
      <c r="F904" t="s">
        <v>178</v>
      </c>
      <c r="G904" t="s">
        <v>159</v>
      </c>
      <c r="H904" t="s">
        <v>181</v>
      </c>
      <c r="I904" t="s">
        <v>152</v>
      </c>
      <c r="J904" t="s">
        <v>187</v>
      </c>
      <c r="K904" t="n">
        <v>12.0</v>
      </c>
      <c r="L904" s="30">
        <f si="224" t="shared"/>
        <v>0</v>
      </c>
      <c r="M904" s="6"/>
      <c r="N904" s="35" t="str">
        <f si="225" t="shared"/>
        <v/>
      </c>
      <c r="O904" s="59">
        <f>(IF(ISNUMBER(MATCH(B904,Sheet4!$K$92:$K$101,0)),1,0)+IF(ISNUMBER(MATCH(C904,Sheet4!$K$92:$K$101,0)),1,0)+IF(ISNUMBER(MATCH(D904,Sheet4!$K$92:$K$101,0)),1,0)+IF(ISNUMBER(MATCH(E904,Sheet4!$K$92:$K$101,0)),1,0)+IF(ISNUMBER(MATCH(F904,Sheet4!$K$92:$K$101,0)),1,0)+IF(ISNUMBER(MATCH(G904,Sheet4!$K$92:$K$101,0)),1,0)+IF(ISNUMBER(MATCH(H904,Sheet4!$K$92:$K$101,0)),1,0)+IF(ISNUMBER(MATCH(I904,Sheet4!$K$92:$K$101,0)),1,0)+IF(ISNUMBER(MATCH(J904,Sheet4!$K$92:$K$101,0)),1,0))
-
(IF(ISNUMBER(MATCH(B904,Sheet4!$F$2:$F$11,0)),1,0)+IF(ISNUMBER(MATCH(C904,Sheet4!$F$2:$F$11,0)),1,0)+IF(ISNUMBER(MATCH(D904,Sheet4!$F$2:$F$11,0)),1,0)+IF(ISNUMBER(MATCH(E904,Sheet4!$F$2:$F$11,0)),1,0)+IF(ISNUMBER(MATCH(F904,Sheet4!$F$2:$F$11,0)),1,0)+IF(ISNUMBER(MATCH(G904,Sheet4!$F$2:$F$11,0)),1,0)+IF(ISNUMBER(MATCH(H904,Sheet4!$F$2:$F$11,0)),1,0)+IF(ISNUMBER(MATCH(I904,Sheet4!$F$2:$F$11,0)),1,0)+IF(ISNUMBER(MATCH(J904,Sheet4!$F$2:$F$11,0)),1,0))</f>
        <v>0</v>
      </c>
      <c r="P904" s="40" t="str">
        <f>IFERROR(INDEX(Sheet4!$G:$G,MATCH(Sheet1!B904,Sheet4!$F:$F,0))+INDEX(Sheet4!$G:$G,MATCH(Sheet1!C904,Sheet4!$F:$F,0))+INDEX(Sheet4!$G:$G,MATCH(Sheet1!D904,Sheet4!$F:$F,0))+INDEX(Sheet4!$G:$G,MATCH(Sheet1!E904,Sheet4!$F:$F,0))+INDEX(Sheet4!$G:$G,MATCH(Sheet1!F904,Sheet4!$F:$F,0))+INDEX(Sheet4!$G:$G,MATCH(Sheet1!G904,Sheet4!$F:$F,0))+INDEX(Sheet4!$G:$G,MATCH(Sheet1!H904,Sheet4!$F:$F,0))+INDEX(Sheet4!$G:$G,MATCH(Sheet1!I904,Sheet4!$F:$F,0))+INDEX(Sheet4!$G:$G,MATCH(Sheet1!J904,Sheet4!$F:$F,0)),"")</f>
        <v/>
      </c>
      <c r="AF904">
        <f si="227" t="shared"/>
        <v>0</v>
      </c>
      <c r="AH904">
        <v>881</v>
      </c>
      <c r="AI904" t="str">
        <f si="226" t="shared"/>
        <v>Ben SimmonsIsaiah CanaanJimmy ButlerMalik BeasleyKelly OubreMikal BridgesKenneth FariedJohn CollinsDeandre Ayton</v>
      </c>
      <c r="AJ904">
        <f si="228" t="shared"/>
        <v>0</v>
      </c>
      <c r="AK904">
        <f si="229" t="shared"/>
        <v>0</v>
      </c>
      <c r="AL904">
        <f si="230" t="shared"/>
        <v>0</v>
      </c>
      <c r="AM904">
        <f si="231" t="shared"/>
        <v>0</v>
      </c>
      <c r="AN904">
        <f si="232" t="shared"/>
        <v>0</v>
      </c>
      <c r="AO904">
        <f si="233" t="shared"/>
        <v>0</v>
      </c>
      <c r="AP904">
        <f si="234" t="shared"/>
        <v>0</v>
      </c>
      <c r="AQ904">
        <f si="235" t="shared"/>
        <v>0</v>
      </c>
      <c r="AR904">
        <f si="236" t="shared"/>
        <v>0</v>
      </c>
      <c r="AS904">
        <f si="237" t="shared"/>
        <v>0</v>
      </c>
      <c r="AU904" t="str">
        <f>IFERROR(VLOOKUP(C904,Results!$A$2:$B$240,2,FALSE)+VLOOKUP(D904,Results!$A$2:$B$240,2,FALSE)+VLOOKUP(E904,Results!$A$2:$B$240,2,FALSE)+VLOOKUP(F904,Results!$A$2:$B$240,2,FALSE)+VLOOKUP(G904,Results!$A$2:$B$240,2,FALSE)+VLOOKUP(H904,Results!$A$2:$B$240,2,FALSE)+VLOOKUP(I904,Results!$A$2:$B$240,2,FALSE)+VLOOKUP(J904,Results!$A$2:$B$240,2,FALSE)+VLOOKUP(B904,Results!$A$2:$B$240,2,FALSE)-MIN(VLOOKUP(C904,Results!$A$2:$B$240,2,FALSE),VLOOKUP(D904,Results!$A$2:$B$240,2,FALSE),VLOOKUP(E904,Results!$A$2:$B$240,2,FALSE),VLOOKUP(F904,Results!$A$2:$B$240,2,FALSE),VLOOKUP(G904,Results!$A$2:$B$240,2,FALSE),VLOOKUP(H904,Results!$A$2:$B$240,2,FALSE),VLOOKUP(I904,Results!$A$2:$B$240,2,FALSE),VLOOKUP(J904,Results!$A$2:$B$240,2,FALSE),VLOOKUP(B904,Results!$A$2:$B$240,2,FALSE)),"")</f>
        <v/>
      </c>
    </row>
    <row customHeight="1" ht="18.75" r="905" spans="2:47" x14ac:dyDescent="0.3">
      <c r="B905" t="s">
        <v>87</v>
      </c>
      <c r="C905" t="s">
        <v>170</v>
      </c>
      <c r="D905" t="s">
        <v>172</v>
      </c>
      <c r="E905" t="s">
        <v>146</v>
      </c>
      <c r="F905" t="s">
        <v>177</v>
      </c>
      <c r="G905" t="s">
        <v>90</v>
      </c>
      <c r="H905" t="s">
        <v>153</v>
      </c>
      <c r="I905" t="s">
        <v>182</v>
      </c>
      <c r="J905" t="s">
        <v>188</v>
      </c>
      <c r="K905" t="n">
        <v>12.0</v>
      </c>
      <c r="L905" s="30">
        <f si="224" t="shared"/>
        <v>0</v>
      </c>
      <c r="M905" s="6"/>
      <c r="N905" s="35" t="str">
        <f si="225" t="shared"/>
        <v/>
      </c>
      <c r="O905" s="59">
        <f>(IF(ISNUMBER(MATCH(B905,Sheet4!$K$92:$K$101,0)),1,0)+IF(ISNUMBER(MATCH(C905,Sheet4!$K$92:$K$101,0)),1,0)+IF(ISNUMBER(MATCH(D905,Sheet4!$K$92:$K$101,0)),1,0)+IF(ISNUMBER(MATCH(E905,Sheet4!$K$92:$K$101,0)),1,0)+IF(ISNUMBER(MATCH(F905,Sheet4!$K$92:$K$101,0)),1,0)+IF(ISNUMBER(MATCH(G905,Sheet4!$K$92:$K$101,0)),1,0)+IF(ISNUMBER(MATCH(H905,Sheet4!$K$92:$K$101,0)),1,0)+IF(ISNUMBER(MATCH(I905,Sheet4!$K$92:$K$101,0)),1,0)+IF(ISNUMBER(MATCH(J905,Sheet4!$K$92:$K$101,0)),1,0))
-
(IF(ISNUMBER(MATCH(B905,Sheet4!$F$2:$F$11,0)),1,0)+IF(ISNUMBER(MATCH(C905,Sheet4!$F$2:$F$11,0)),1,0)+IF(ISNUMBER(MATCH(D905,Sheet4!$F$2:$F$11,0)),1,0)+IF(ISNUMBER(MATCH(E905,Sheet4!$F$2:$F$11,0)),1,0)+IF(ISNUMBER(MATCH(F905,Sheet4!$F$2:$F$11,0)),1,0)+IF(ISNUMBER(MATCH(G905,Sheet4!$F$2:$F$11,0)),1,0)+IF(ISNUMBER(MATCH(H905,Sheet4!$F$2:$F$11,0)),1,0)+IF(ISNUMBER(MATCH(I905,Sheet4!$F$2:$F$11,0)),1,0)+IF(ISNUMBER(MATCH(J905,Sheet4!$F$2:$F$11,0)),1,0))</f>
        <v>0</v>
      </c>
      <c r="P905" s="40" t="str">
        <f>IFERROR(INDEX(Sheet4!$G:$G,MATCH(Sheet1!B905,Sheet4!$F:$F,0))+INDEX(Sheet4!$G:$G,MATCH(Sheet1!C905,Sheet4!$F:$F,0))+INDEX(Sheet4!$G:$G,MATCH(Sheet1!D905,Sheet4!$F:$F,0))+INDEX(Sheet4!$G:$G,MATCH(Sheet1!E905,Sheet4!$F:$F,0))+INDEX(Sheet4!$G:$G,MATCH(Sheet1!F905,Sheet4!$F:$F,0))+INDEX(Sheet4!$G:$G,MATCH(Sheet1!G905,Sheet4!$F:$F,0))+INDEX(Sheet4!$G:$G,MATCH(Sheet1!H905,Sheet4!$F:$F,0))+INDEX(Sheet4!$G:$G,MATCH(Sheet1!I905,Sheet4!$F:$F,0))+INDEX(Sheet4!$G:$G,MATCH(Sheet1!J905,Sheet4!$F:$F,0)),"")</f>
        <v/>
      </c>
      <c r="AF905">
        <f si="227" t="shared"/>
        <v>0</v>
      </c>
      <c r="AH905">
        <v>882</v>
      </c>
      <c r="AI905" t="str">
        <f si="226" t="shared"/>
        <v>Ben SimmonsDe'Aaron FoxDevin BookerAustin RiversJae CrowderGerald GreenKenneth FariedPaul MillsapRudy Gobert</v>
      </c>
      <c r="AJ905">
        <f si="228" t="shared"/>
        <v>0</v>
      </c>
      <c r="AK905">
        <f si="229" t="shared"/>
        <v>0</v>
      </c>
      <c r="AL905">
        <f si="230" t="shared"/>
        <v>0</v>
      </c>
      <c r="AM905">
        <f si="231" t="shared"/>
        <v>0</v>
      </c>
      <c r="AN905">
        <f si="232" t="shared"/>
        <v>0</v>
      </c>
      <c r="AO905">
        <f si="233" t="shared"/>
        <v>0</v>
      </c>
      <c r="AP905">
        <f si="234" t="shared"/>
        <v>0</v>
      </c>
      <c r="AQ905">
        <f si="235" t="shared"/>
        <v>0</v>
      </c>
      <c r="AR905">
        <f si="236" t="shared"/>
        <v>0</v>
      </c>
      <c r="AS905">
        <f si="237" t="shared"/>
        <v>0</v>
      </c>
      <c r="AU905" t="str">
        <f>IFERROR(VLOOKUP(C905,Results!$A$2:$B$240,2,FALSE)+VLOOKUP(D905,Results!$A$2:$B$240,2,FALSE)+VLOOKUP(E905,Results!$A$2:$B$240,2,FALSE)+VLOOKUP(F905,Results!$A$2:$B$240,2,FALSE)+VLOOKUP(G905,Results!$A$2:$B$240,2,FALSE)+VLOOKUP(H905,Results!$A$2:$B$240,2,FALSE)+VLOOKUP(I905,Results!$A$2:$B$240,2,FALSE)+VLOOKUP(J905,Results!$A$2:$B$240,2,FALSE)+VLOOKUP(B905,Results!$A$2:$B$240,2,FALSE)-MIN(VLOOKUP(C905,Results!$A$2:$B$240,2,FALSE),VLOOKUP(D905,Results!$A$2:$B$240,2,FALSE),VLOOKUP(E905,Results!$A$2:$B$240,2,FALSE),VLOOKUP(F905,Results!$A$2:$B$240,2,FALSE),VLOOKUP(G905,Results!$A$2:$B$240,2,FALSE),VLOOKUP(H905,Results!$A$2:$B$240,2,FALSE),VLOOKUP(I905,Results!$A$2:$B$240,2,FALSE),VLOOKUP(J905,Results!$A$2:$B$240,2,FALSE),VLOOKUP(B905,Results!$A$2:$B$240,2,FALSE)),"")</f>
        <v/>
      </c>
    </row>
    <row customHeight="1" ht="18.75" r="906" spans="2:47" x14ac:dyDescent="0.3">
      <c r="B906" t="s">
        <v>166</v>
      </c>
      <c r="C906" t="s">
        <v>87</v>
      </c>
      <c r="D906" t="s">
        <v>174</v>
      </c>
      <c r="E906" t="s">
        <v>146</v>
      </c>
      <c r="F906" t="s">
        <v>177</v>
      </c>
      <c r="G906" t="s">
        <v>179</v>
      </c>
      <c r="H906" t="s">
        <v>93</v>
      </c>
      <c r="I906" t="s">
        <v>155</v>
      </c>
      <c r="J906" t="s">
        <v>188</v>
      </c>
      <c r="K906" t="n">
        <v>12.0</v>
      </c>
      <c r="L906" s="30">
        <f si="224" t="shared"/>
        <v>0</v>
      </c>
      <c r="M906" s="6"/>
      <c r="N906" s="35" t="str">
        <f si="225" t="shared"/>
        <v/>
      </c>
      <c r="O906" s="59">
        <f>(IF(ISNUMBER(MATCH(B906,Sheet4!$K$92:$K$101,0)),1,0)+IF(ISNUMBER(MATCH(C906,Sheet4!$K$92:$K$101,0)),1,0)+IF(ISNUMBER(MATCH(D906,Sheet4!$K$92:$K$101,0)),1,0)+IF(ISNUMBER(MATCH(E906,Sheet4!$K$92:$K$101,0)),1,0)+IF(ISNUMBER(MATCH(F906,Sheet4!$K$92:$K$101,0)),1,0)+IF(ISNUMBER(MATCH(G906,Sheet4!$K$92:$K$101,0)),1,0)+IF(ISNUMBER(MATCH(H906,Sheet4!$K$92:$K$101,0)),1,0)+IF(ISNUMBER(MATCH(I906,Sheet4!$K$92:$K$101,0)),1,0)+IF(ISNUMBER(MATCH(J906,Sheet4!$K$92:$K$101,0)),1,0))
-
(IF(ISNUMBER(MATCH(B906,Sheet4!$F$2:$F$11,0)),1,0)+IF(ISNUMBER(MATCH(C906,Sheet4!$F$2:$F$11,0)),1,0)+IF(ISNUMBER(MATCH(D906,Sheet4!$F$2:$F$11,0)),1,0)+IF(ISNUMBER(MATCH(E906,Sheet4!$F$2:$F$11,0)),1,0)+IF(ISNUMBER(MATCH(F906,Sheet4!$F$2:$F$11,0)),1,0)+IF(ISNUMBER(MATCH(G906,Sheet4!$F$2:$F$11,0)),1,0)+IF(ISNUMBER(MATCH(H906,Sheet4!$F$2:$F$11,0)),1,0)+IF(ISNUMBER(MATCH(I906,Sheet4!$F$2:$F$11,0)),1,0)+IF(ISNUMBER(MATCH(J906,Sheet4!$F$2:$F$11,0)),1,0))</f>
        <v>0</v>
      </c>
      <c r="P906" s="40" t="str">
        <f>IFERROR(INDEX(Sheet4!$G:$G,MATCH(Sheet1!B906,Sheet4!$F:$F,0))+INDEX(Sheet4!$G:$G,MATCH(Sheet1!C906,Sheet4!$F:$F,0))+INDEX(Sheet4!$G:$G,MATCH(Sheet1!D906,Sheet4!$F:$F,0))+INDEX(Sheet4!$G:$G,MATCH(Sheet1!E906,Sheet4!$F:$F,0))+INDEX(Sheet4!$G:$G,MATCH(Sheet1!F906,Sheet4!$F:$F,0))+INDEX(Sheet4!$G:$G,MATCH(Sheet1!G906,Sheet4!$F:$F,0))+INDEX(Sheet4!$G:$G,MATCH(Sheet1!H906,Sheet4!$F:$F,0))+INDEX(Sheet4!$G:$G,MATCH(Sheet1!I906,Sheet4!$F:$F,0))+INDEX(Sheet4!$G:$G,MATCH(Sheet1!J906,Sheet4!$F:$F,0)),"")</f>
        <v/>
      </c>
      <c r="AF906">
        <f si="227" t="shared"/>
        <v>0</v>
      </c>
      <c r="AH906">
        <v>883</v>
      </c>
      <c r="AI906" t="str">
        <f si="226" t="shared"/>
        <v>Ben SimmonsLandry ShametJames HardenMonte MorrisKelly OubreCorey BrewerMarvin BagleyJosh JacksonWillie Cauley-Stein</v>
      </c>
      <c r="AJ906">
        <f si="228" t="shared"/>
        <v>0</v>
      </c>
      <c r="AK906">
        <f si="229" t="shared"/>
        <v>0</v>
      </c>
      <c r="AL906">
        <f si="230" t="shared"/>
        <v>0</v>
      </c>
      <c r="AM906">
        <f si="231" t="shared"/>
        <v>0</v>
      </c>
      <c r="AN906">
        <f si="232" t="shared"/>
        <v>0</v>
      </c>
      <c r="AO906">
        <f si="233" t="shared"/>
        <v>0</v>
      </c>
      <c r="AP906">
        <f si="234" t="shared"/>
        <v>0</v>
      </c>
      <c r="AQ906">
        <f si="235" t="shared"/>
        <v>0</v>
      </c>
      <c r="AR906">
        <f si="236" t="shared"/>
        <v>0</v>
      </c>
      <c r="AS906">
        <f si="237" t="shared"/>
        <v>0</v>
      </c>
      <c r="AU906" t="str">
        <f>IFERROR(VLOOKUP(C906,Results!$A$2:$B$240,2,FALSE)+VLOOKUP(D906,Results!$A$2:$B$240,2,FALSE)+VLOOKUP(E906,Results!$A$2:$B$240,2,FALSE)+VLOOKUP(F906,Results!$A$2:$B$240,2,FALSE)+VLOOKUP(G906,Results!$A$2:$B$240,2,FALSE)+VLOOKUP(H906,Results!$A$2:$B$240,2,FALSE)+VLOOKUP(I906,Results!$A$2:$B$240,2,FALSE)+VLOOKUP(J906,Results!$A$2:$B$240,2,FALSE)+VLOOKUP(B906,Results!$A$2:$B$240,2,FALSE)-MIN(VLOOKUP(C906,Results!$A$2:$B$240,2,FALSE),VLOOKUP(D906,Results!$A$2:$B$240,2,FALSE),VLOOKUP(E906,Results!$A$2:$B$240,2,FALSE),VLOOKUP(F906,Results!$A$2:$B$240,2,FALSE),VLOOKUP(G906,Results!$A$2:$B$240,2,FALSE),VLOOKUP(H906,Results!$A$2:$B$240,2,FALSE),VLOOKUP(I906,Results!$A$2:$B$240,2,FALSE),VLOOKUP(J906,Results!$A$2:$B$240,2,FALSE),VLOOKUP(B906,Results!$A$2:$B$240,2,FALSE)),"")</f>
        <v/>
      </c>
    </row>
    <row customHeight="1" ht="18.75" r="907" spans="2:47" x14ac:dyDescent="0.3">
      <c r="B907" t="s">
        <v>166</v>
      </c>
      <c r="C907" t="s">
        <v>87</v>
      </c>
      <c r="D907" t="s">
        <v>173</v>
      </c>
      <c r="E907" t="s">
        <v>146</v>
      </c>
      <c r="F907" t="s">
        <v>100</v>
      </c>
      <c r="G907" t="s">
        <v>159</v>
      </c>
      <c r="H907" t="s">
        <v>181</v>
      </c>
      <c r="I907" t="s">
        <v>103</v>
      </c>
      <c r="J907" t="s">
        <v>186</v>
      </c>
      <c r="K907" t="n">
        <v>12.0</v>
      </c>
      <c r="L907" s="30">
        <f si="224" t="shared"/>
        <v>0</v>
      </c>
      <c r="M907" s="6"/>
      <c r="N907" s="35" t="str">
        <f si="225" t="shared"/>
        <v/>
      </c>
      <c r="O907" s="59">
        <f>(IF(ISNUMBER(MATCH(B907,Sheet4!$K$92:$K$101,0)),1,0)+IF(ISNUMBER(MATCH(C907,Sheet4!$K$92:$K$101,0)),1,0)+IF(ISNUMBER(MATCH(D907,Sheet4!$K$92:$K$101,0)),1,0)+IF(ISNUMBER(MATCH(E907,Sheet4!$K$92:$K$101,0)),1,0)+IF(ISNUMBER(MATCH(F907,Sheet4!$K$92:$K$101,0)),1,0)+IF(ISNUMBER(MATCH(G907,Sheet4!$K$92:$K$101,0)),1,0)+IF(ISNUMBER(MATCH(H907,Sheet4!$K$92:$K$101,0)),1,0)+IF(ISNUMBER(MATCH(I907,Sheet4!$K$92:$K$101,0)),1,0)+IF(ISNUMBER(MATCH(J907,Sheet4!$K$92:$K$101,0)),1,0))
-
(IF(ISNUMBER(MATCH(B907,Sheet4!$F$2:$F$11,0)),1,0)+IF(ISNUMBER(MATCH(C907,Sheet4!$F$2:$F$11,0)),1,0)+IF(ISNUMBER(MATCH(D907,Sheet4!$F$2:$F$11,0)),1,0)+IF(ISNUMBER(MATCH(E907,Sheet4!$F$2:$F$11,0)),1,0)+IF(ISNUMBER(MATCH(F907,Sheet4!$F$2:$F$11,0)),1,0)+IF(ISNUMBER(MATCH(G907,Sheet4!$F$2:$F$11,0)),1,0)+IF(ISNUMBER(MATCH(H907,Sheet4!$F$2:$F$11,0)),1,0)+IF(ISNUMBER(MATCH(I907,Sheet4!$F$2:$F$11,0)),1,0)+IF(ISNUMBER(MATCH(J907,Sheet4!$F$2:$F$11,0)),1,0))</f>
        <v>0</v>
      </c>
      <c r="P907" s="40" t="str">
        <f>IFERROR(INDEX(Sheet4!$G:$G,MATCH(Sheet1!B907,Sheet4!$F:$F,0))+INDEX(Sheet4!$G:$G,MATCH(Sheet1!C907,Sheet4!$F:$F,0))+INDEX(Sheet4!$G:$G,MATCH(Sheet1!D907,Sheet4!$F:$F,0))+INDEX(Sheet4!$G:$G,MATCH(Sheet1!E907,Sheet4!$F:$F,0))+INDEX(Sheet4!$G:$G,MATCH(Sheet1!F907,Sheet4!$F:$F,0))+INDEX(Sheet4!$G:$G,MATCH(Sheet1!G907,Sheet4!$F:$F,0))+INDEX(Sheet4!$G:$G,MATCH(Sheet1!H907,Sheet4!$F:$F,0))+INDEX(Sheet4!$G:$G,MATCH(Sheet1!I907,Sheet4!$F:$F,0))+INDEX(Sheet4!$G:$G,MATCH(Sheet1!J907,Sheet4!$F:$F,0)),"")</f>
        <v/>
      </c>
      <c r="AF907">
        <f si="227" t="shared"/>
        <v>0</v>
      </c>
      <c r="AH907">
        <v>884</v>
      </c>
      <c r="AI907" t="str">
        <f si="226" t="shared"/>
        <v>Ben SimmonsJerryd BaylessDevin BookerTorrey CraigKelly OubreGerald GreenKenneth FariedPaul MillsapRudy Gobert</v>
      </c>
      <c r="AJ907">
        <f si="228" t="shared"/>
        <v>0</v>
      </c>
      <c r="AK907">
        <f si="229" t="shared"/>
        <v>0</v>
      </c>
      <c r="AL907">
        <f si="230" t="shared"/>
        <v>0</v>
      </c>
      <c r="AM907">
        <f si="231" t="shared"/>
        <v>0</v>
      </c>
      <c r="AN907">
        <f si="232" t="shared"/>
        <v>0</v>
      </c>
      <c r="AO907">
        <f si="233" t="shared"/>
        <v>0</v>
      </c>
      <c r="AP907">
        <f si="234" t="shared"/>
        <v>0</v>
      </c>
      <c r="AQ907">
        <f si="235" t="shared"/>
        <v>0</v>
      </c>
      <c r="AR907">
        <f si="236" t="shared"/>
        <v>0</v>
      </c>
      <c r="AS907">
        <f si="237" t="shared"/>
        <v>0</v>
      </c>
      <c r="AU907" t="str">
        <f>IFERROR(VLOOKUP(C907,Results!$A$2:$B$240,2,FALSE)+VLOOKUP(D907,Results!$A$2:$B$240,2,FALSE)+VLOOKUP(E907,Results!$A$2:$B$240,2,FALSE)+VLOOKUP(F907,Results!$A$2:$B$240,2,FALSE)+VLOOKUP(G907,Results!$A$2:$B$240,2,FALSE)+VLOOKUP(H907,Results!$A$2:$B$240,2,FALSE)+VLOOKUP(I907,Results!$A$2:$B$240,2,FALSE)+VLOOKUP(J907,Results!$A$2:$B$240,2,FALSE)+VLOOKUP(B907,Results!$A$2:$B$240,2,FALSE)-MIN(VLOOKUP(C907,Results!$A$2:$B$240,2,FALSE),VLOOKUP(D907,Results!$A$2:$B$240,2,FALSE),VLOOKUP(E907,Results!$A$2:$B$240,2,FALSE),VLOOKUP(F907,Results!$A$2:$B$240,2,FALSE),VLOOKUP(G907,Results!$A$2:$B$240,2,FALSE),VLOOKUP(H907,Results!$A$2:$B$240,2,FALSE),VLOOKUP(I907,Results!$A$2:$B$240,2,FALSE),VLOOKUP(J907,Results!$A$2:$B$240,2,FALSE),VLOOKUP(B907,Results!$A$2:$B$240,2,FALSE)),"")</f>
        <v/>
      </c>
    </row>
    <row customHeight="1" ht="18.75" r="908" spans="2:47" x14ac:dyDescent="0.3">
      <c r="B908" t="s">
        <v>87</v>
      </c>
      <c r="C908" t="s">
        <v>116</v>
      </c>
      <c r="D908" t="s">
        <v>172</v>
      </c>
      <c r="E908" t="s">
        <v>146</v>
      </c>
      <c r="F908" t="s">
        <v>177</v>
      </c>
      <c r="G908" t="s">
        <v>90</v>
      </c>
      <c r="H908" t="s">
        <v>153</v>
      </c>
      <c r="I908" t="s">
        <v>92</v>
      </c>
      <c r="J908" t="s">
        <v>98</v>
      </c>
      <c r="K908" t="n">
        <v>12.0</v>
      </c>
      <c r="L908" s="30">
        <f si="224" t="shared"/>
        <v>0</v>
      </c>
      <c r="M908" s="6"/>
      <c r="N908" s="35" t="str">
        <f si="225" t="shared"/>
        <v/>
      </c>
      <c r="O908" s="59">
        <f>(IF(ISNUMBER(MATCH(B908,Sheet4!$K$92:$K$101,0)),1,0)+IF(ISNUMBER(MATCH(C908,Sheet4!$K$92:$K$101,0)),1,0)+IF(ISNUMBER(MATCH(D908,Sheet4!$K$92:$K$101,0)),1,0)+IF(ISNUMBER(MATCH(E908,Sheet4!$K$92:$K$101,0)),1,0)+IF(ISNUMBER(MATCH(F908,Sheet4!$K$92:$K$101,0)),1,0)+IF(ISNUMBER(MATCH(G908,Sheet4!$K$92:$K$101,0)),1,0)+IF(ISNUMBER(MATCH(H908,Sheet4!$K$92:$K$101,0)),1,0)+IF(ISNUMBER(MATCH(I908,Sheet4!$K$92:$K$101,0)),1,0)+IF(ISNUMBER(MATCH(J908,Sheet4!$K$92:$K$101,0)),1,0))
-
(IF(ISNUMBER(MATCH(B908,Sheet4!$F$2:$F$11,0)),1,0)+IF(ISNUMBER(MATCH(C908,Sheet4!$F$2:$F$11,0)),1,0)+IF(ISNUMBER(MATCH(D908,Sheet4!$F$2:$F$11,0)),1,0)+IF(ISNUMBER(MATCH(E908,Sheet4!$F$2:$F$11,0)),1,0)+IF(ISNUMBER(MATCH(F908,Sheet4!$F$2:$F$11,0)),1,0)+IF(ISNUMBER(MATCH(G908,Sheet4!$F$2:$F$11,0)),1,0)+IF(ISNUMBER(MATCH(H908,Sheet4!$F$2:$F$11,0)),1,0)+IF(ISNUMBER(MATCH(I908,Sheet4!$F$2:$F$11,0)),1,0)+IF(ISNUMBER(MATCH(J908,Sheet4!$F$2:$F$11,0)),1,0))</f>
        <v>0</v>
      </c>
      <c r="P908" s="40" t="str">
        <f>IFERROR(INDEX(Sheet4!$G:$G,MATCH(Sheet1!B908,Sheet4!$F:$F,0))+INDEX(Sheet4!$G:$G,MATCH(Sheet1!C908,Sheet4!$F:$F,0))+INDEX(Sheet4!$G:$G,MATCH(Sheet1!D908,Sheet4!$F:$F,0))+INDEX(Sheet4!$G:$G,MATCH(Sheet1!E908,Sheet4!$F:$F,0))+INDEX(Sheet4!$G:$G,MATCH(Sheet1!F908,Sheet4!$F:$F,0))+INDEX(Sheet4!$G:$G,MATCH(Sheet1!G908,Sheet4!$F:$F,0))+INDEX(Sheet4!$G:$G,MATCH(Sheet1!H908,Sheet4!$F:$F,0))+INDEX(Sheet4!$G:$G,MATCH(Sheet1!I908,Sheet4!$F:$F,0))+INDEX(Sheet4!$G:$G,MATCH(Sheet1!J908,Sheet4!$F:$F,0)),"")</f>
        <v/>
      </c>
      <c r="AF908">
        <f si="227" t="shared"/>
        <v>0</v>
      </c>
      <c r="AH908">
        <v>885</v>
      </c>
      <c r="AI908" t="str">
        <f si="226" t="shared"/>
        <v>Ben SimmonsLandry ShametDevin BookerMonte MorrisWill BartonJoe InglesKenneth FariedJohn CollinsWillie Cauley-Stein</v>
      </c>
      <c r="AJ908">
        <f si="228" t="shared"/>
        <v>0</v>
      </c>
      <c r="AK908">
        <f si="229" t="shared"/>
        <v>0</v>
      </c>
      <c r="AL908">
        <f si="230" t="shared"/>
        <v>0</v>
      </c>
      <c r="AM908">
        <f si="231" t="shared"/>
        <v>0</v>
      </c>
      <c r="AN908">
        <f si="232" t="shared"/>
        <v>0</v>
      </c>
      <c r="AO908">
        <f si="233" t="shared"/>
        <v>0</v>
      </c>
      <c r="AP908">
        <f si="234" t="shared"/>
        <v>0</v>
      </c>
      <c r="AQ908">
        <f si="235" t="shared"/>
        <v>0</v>
      </c>
      <c r="AR908">
        <f si="236" t="shared"/>
        <v>0</v>
      </c>
      <c r="AS908">
        <f si="237" t="shared"/>
        <v>0</v>
      </c>
      <c r="AU908" t="str">
        <f>IFERROR(VLOOKUP(C908,Results!$A$2:$B$240,2,FALSE)+VLOOKUP(D908,Results!$A$2:$B$240,2,FALSE)+VLOOKUP(E908,Results!$A$2:$B$240,2,FALSE)+VLOOKUP(F908,Results!$A$2:$B$240,2,FALSE)+VLOOKUP(G908,Results!$A$2:$B$240,2,FALSE)+VLOOKUP(H908,Results!$A$2:$B$240,2,FALSE)+VLOOKUP(I908,Results!$A$2:$B$240,2,FALSE)+VLOOKUP(J908,Results!$A$2:$B$240,2,FALSE)+VLOOKUP(B908,Results!$A$2:$B$240,2,FALSE)-MIN(VLOOKUP(C908,Results!$A$2:$B$240,2,FALSE),VLOOKUP(D908,Results!$A$2:$B$240,2,FALSE),VLOOKUP(E908,Results!$A$2:$B$240,2,FALSE),VLOOKUP(F908,Results!$A$2:$B$240,2,FALSE),VLOOKUP(G908,Results!$A$2:$B$240,2,FALSE),VLOOKUP(H908,Results!$A$2:$B$240,2,FALSE),VLOOKUP(I908,Results!$A$2:$B$240,2,FALSE),VLOOKUP(J908,Results!$A$2:$B$240,2,FALSE),VLOOKUP(B908,Results!$A$2:$B$240,2,FALSE)),"")</f>
        <v/>
      </c>
    </row>
    <row customHeight="1" ht="18.75" r="909" spans="2:47" x14ac:dyDescent="0.3">
      <c r="B909" t="s">
        <v>108</v>
      </c>
      <c r="C909" t="s">
        <v>171</v>
      </c>
      <c r="D909" t="s">
        <v>145</v>
      </c>
      <c r="E909" t="s">
        <v>146</v>
      </c>
      <c r="F909" t="s">
        <v>177</v>
      </c>
      <c r="G909" t="s">
        <v>90</v>
      </c>
      <c r="H909" t="s">
        <v>93</v>
      </c>
      <c r="I909" t="s">
        <v>152</v>
      </c>
      <c r="J909" t="s">
        <v>98</v>
      </c>
      <c r="K909" t="n">
        <v>12.0</v>
      </c>
      <c r="L909" s="30">
        <f si="224" t="shared"/>
        <v>0</v>
      </c>
      <c r="M909" s="6"/>
      <c r="N909" s="35" t="str">
        <f si="225" t="shared"/>
        <v/>
      </c>
      <c r="O909" s="59">
        <f>(IF(ISNUMBER(MATCH(B909,Sheet4!$K$92:$K$101,0)),1,0)+IF(ISNUMBER(MATCH(C909,Sheet4!$K$92:$K$101,0)),1,0)+IF(ISNUMBER(MATCH(D909,Sheet4!$K$92:$K$101,0)),1,0)+IF(ISNUMBER(MATCH(E909,Sheet4!$K$92:$K$101,0)),1,0)+IF(ISNUMBER(MATCH(F909,Sheet4!$K$92:$K$101,0)),1,0)+IF(ISNUMBER(MATCH(G909,Sheet4!$K$92:$K$101,0)),1,0)+IF(ISNUMBER(MATCH(H909,Sheet4!$K$92:$K$101,0)),1,0)+IF(ISNUMBER(MATCH(I909,Sheet4!$K$92:$K$101,0)),1,0)+IF(ISNUMBER(MATCH(J909,Sheet4!$K$92:$K$101,0)),1,0))
-
(IF(ISNUMBER(MATCH(B909,Sheet4!$F$2:$F$11,0)),1,0)+IF(ISNUMBER(MATCH(C909,Sheet4!$F$2:$F$11,0)),1,0)+IF(ISNUMBER(MATCH(D909,Sheet4!$F$2:$F$11,0)),1,0)+IF(ISNUMBER(MATCH(E909,Sheet4!$F$2:$F$11,0)),1,0)+IF(ISNUMBER(MATCH(F909,Sheet4!$F$2:$F$11,0)),1,0)+IF(ISNUMBER(MATCH(G909,Sheet4!$F$2:$F$11,0)),1,0)+IF(ISNUMBER(MATCH(H909,Sheet4!$F$2:$F$11,0)),1,0)+IF(ISNUMBER(MATCH(I909,Sheet4!$F$2:$F$11,0)),1,0)+IF(ISNUMBER(MATCH(J909,Sheet4!$F$2:$F$11,0)),1,0))</f>
        <v>0</v>
      </c>
      <c r="P909" s="40" t="str">
        <f>IFERROR(INDEX(Sheet4!$G:$G,MATCH(Sheet1!B909,Sheet4!$F:$F,0))+INDEX(Sheet4!$G:$G,MATCH(Sheet1!C909,Sheet4!$F:$F,0))+INDEX(Sheet4!$G:$G,MATCH(Sheet1!D909,Sheet4!$F:$F,0))+INDEX(Sheet4!$G:$G,MATCH(Sheet1!E909,Sheet4!$F:$F,0))+INDEX(Sheet4!$G:$G,MATCH(Sheet1!F909,Sheet4!$F:$F,0))+INDEX(Sheet4!$G:$G,MATCH(Sheet1!G909,Sheet4!$F:$F,0))+INDEX(Sheet4!$G:$G,MATCH(Sheet1!H909,Sheet4!$F:$F,0))+INDEX(Sheet4!$G:$G,MATCH(Sheet1!I909,Sheet4!$F:$F,0))+INDEX(Sheet4!$G:$G,MATCH(Sheet1!J909,Sheet4!$F:$F,0)),"")</f>
        <v/>
      </c>
      <c r="AF909">
        <f si="227" t="shared"/>
        <v>0</v>
      </c>
      <c r="AH909">
        <v>886</v>
      </c>
      <c r="AI909" t="str">
        <f si="226" t="shared"/>
        <v>Ben SimmonsLandry ShametDevin BookerMonte MorrisJae CrowderDeAndre' BembryKenneth FariedMarvin BagleyKarl-Anthony Towns</v>
      </c>
      <c r="AJ909">
        <f si="228" t="shared"/>
        <v>0</v>
      </c>
      <c r="AK909">
        <f si="229" t="shared"/>
        <v>0</v>
      </c>
      <c r="AL909">
        <f si="230" t="shared"/>
        <v>0</v>
      </c>
      <c r="AM909">
        <f si="231" t="shared"/>
        <v>0</v>
      </c>
      <c r="AN909">
        <f si="232" t="shared"/>
        <v>0</v>
      </c>
      <c r="AO909">
        <f si="233" t="shared"/>
        <v>0</v>
      </c>
      <c r="AP909">
        <f si="234" t="shared"/>
        <v>0</v>
      </c>
      <c r="AQ909">
        <f si="235" t="shared"/>
        <v>0</v>
      </c>
      <c r="AR909">
        <f si="236" t="shared"/>
        <v>0</v>
      </c>
      <c r="AS909">
        <f si="237" t="shared"/>
        <v>0</v>
      </c>
      <c r="AU909" t="str">
        <f>IFERROR(VLOOKUP(C909,Results!$A$2:$B$240,2,FALSE)+VLOOKUP(D909,Results!$A$2:$B$240,2,FALSE)+VLOOKUP(E909,Results!$A$2:$B$240,2,FALSE)+VLOOKUP(F909,Results!$A$2:$B$240,2,FALSE)+VLOOKUP(G909,Results!$A$2:$B$240,2,FALSE)+VLOOKUP(H909,Results!$A$2:$B$240,2,FALSE)+VLOOKUP(I909,Results!$A$2:$B$240,2,FALSE)+VLOOKUP(J909,Results!$A$2:$B$240,2,FALSE)+VLOOKUP(B909,Results!$A$2:$B$240,2,FALSE)-MIN(VLOOKUP(C909,Results!$A$2:$B$240,2,FALSE),VLOOKUP(D909,Results!$A$2:$B$240,2,FALSE),VLOOKUP(E909,Results!$A$2:$B$240,2,FALSE),VLOOKUP(F909,Results!$A$2:$B$240,2,FALSE),VLOOKUP(G909,Results!$A$2:$B$240,2,FALSE),VLOOKUP(H909,Results!$A$2:$B$240,2,FALSE),VLOOKUP(I909,Results!$A$2:$B$240,2,FALSE),VLOOKUP(J909,Results!$A$2:$B$240,2,FALSE),VLOOKUP(B909,Results!$A$2:$B$240,2,FALSE)),"")</f>
        <v/>
      </c>
    </row>
    <row customHeight="1" ht="18.75" r="910" spans="2:47" x14ac:dyDescent="0.3">
      <c r="B910" t="s">
        <v>87</v>
      </c>
      <c r="C910" t="s">
        <v>171</v>
      </c>
      <c r="D910" t="s">
        <v>172</v>
      </c>
      <c r="E910" t="s">
        <v>146</v>
      </c>
      <c r="F910" t="s">
        <v>177</v>
      </c>
      <c r="G910" t="s">
        <v>100</v>
      </c>
      <c r="H910" t="s">
        <v>153</v>
      </c>
      <c r="I910" t="s">
        <v>152</v>
      </c>
      <c r="J910" t="s">
        <v>188</v>
      </c>
      <c r="K910" t="n">
        <v>12.0</v>
      </c>
      <c r="L910" s="30">
        <f si="224" t="shared"/>
        <v>0</v>
      </c>
      <c r="M910" s="6"/>
      <c r="N910" s="35" t="str">
        <f si="225" t="shared"/>
        <v/>
      </c>
      <c r="O910" s="59">
        <f>(IF(ISNUMBER(MATCH(B910,Sheet4!$K$92:$K$101,0)),1,0)+IF(ISNUMBER(MATCH(C910,Sheet4!$K$92:$K$101,0)),1,0)+IF(ISNUMBER(MATCH(D910,Sheet4!$K$92:$K$101,0)),1,0)+IF(ISNUMBER(MATCH(E910,Sheet4!$K$92:$K$101,0)),1,0)+IF(ISNUMBER(MATCH(F910,Sheet4!$K$92:$K$101,0)),1,0)+IF(ISNUMBER(MATCH(G910,Sheet4!$K$92:$K$101,0)),1,0)+IF(ISNUMBER(MATCH(H910,Sheet4!$K$92:$K$101,0)),1,0)+IF(ISNUMBER(MATCH(I910,Sheet4!$K$92:$K$101,0)),1,0)+IF(ISNUMBER(MATCH(J910,Sheet4!$K$92:$K$101,0)),1,0))
-
(IF(ISNUMBER(MATCH(B910,Sheet4!$F$2:$F$11,0)),1,0)+IF(ISNUMBER(MATCH(C910,Sheet4!$F$2:$F$11,0)),1,0)+IF(ISNUMBER(MATCH(D910,Sheet4!$F$2:$F$11,0)),1,0)+IF(ISNUMBER(MATCH(E910,Sheet4!$F$2:$F$11,0)),1,0)+IF(ISNUMBER(MATCH(F910,Sheet4!$F$2:$F$11,0)),1,0)+IF(ISNUMBER(MATCH(G910,Sheet4!$F$2:$F$11,0)),1,0)+IF(ISNUMBER(MATCH(H910,Sheet4!$F$2:$F$11,0)),1,0)+IF(ISNUMBER(MATCH(I910,Sheet4!$F$2:$F$11,0)),1,0)+IF(ISNUMBER(MATCH(J910,Sheet4!$F$2:$F$11,0)),1,0))</f>
        <v>0</v>
      </c>
      <c r="P910" s="40" t="str">
        <f>IFERROR(INDEX(Sheet4!$G:$G,MATCH(Sheet1!B910,Sheet4!$F:$F,0))+INDEX(Sheet4!$G:$G,MATCH(Sheet1!C910,Sheet4!$F:$F,0))+INDEX(Sheet4!$G:$G,MATCH(Sheet1!D910,Sheet4!$F:$F,0))+INDEX(Sheet4!$G:$G,MATCH(Sheet1!E910,Sheet4!$F:$F,0))+INDEX(Sheet4!$G:$G,MATCH(Sheet1!F910,Sheet4!$F:$F,0))+INDEX(Sheet4!$G:$G,MATCH(Sheet1!G910,Sheet4!$F:$F,0))+INDEX(Sheet4!$G:$G,MATCH(Sheet1!H910,Sheet4!$F:$F,0))+INDEX(Sheet4!$G:$G,MATCH(Sheet1!I910,Sheet4!$F:$F,0))+INDEX(Sheet4!$G:$G,MATCH(Sheet1!J910,Sheet4!$F:$F,0)),"")</f>
        <v/>
      </c>
      <c r="AF910">
        <f si="227" t="shared"/>
        <v>0</v>
      </c>
      <c r="AH910">
        <v>887</v>
      </c>
      <c r="AI910" t="str">
        <f si="226" t="shared"/>
        <v>De'Aaron FoxLandry ShametBuddy HieldMonte MorrisKelly OubreTaurean PrinceKenneth FariedJohn CollinsJoel Embiid</v>
      </c>
      <c r="AJ910">
        <f si="228" t="shared"/>
        <v>0</v>
      </c>
      <c r="AK910">
        <f si="229" t="shared"/>
        <v>0</v>
      </c>
      <c r="AL910">
        <f si="230" t="shared"/>
        <v>0</v>
      </c>
      <c r="AM910">
        <f si="231" t="shared"/>
        <v>0</v>
      </c>
      <c r="AN910">
        <f si="232" t="shared"/>
        <v>0</v>
      </c>
      <c r="AO910">
        <f si="233" t="shared"/>
        <v>0</v>
      </c>
      <c r="AP910">
        <f si="234" t="shared"/>
        <v>0</v>
      </c>
      <c r="AQ910">
        <f si="235" t="shared"/>
        <v>0</v>
      </c>
      <c r="AR910">
        <f si="236" t="shared"/>
        <v>0</v>
      </c>
      <c r="AS910">
        <f si="237" t="shared"/>
        <v>0</v>
      </c>
      <c r="AU910" t="str">
        <f>IFERROR(VLOOKUP(C910,Results!$A$2:$B$240,2,FALSE)+VLOOKUP(D910,Results!$A$2:$B$240,2,FALSE)+VLOOKUP(E910,Results!$A$2:$B$240,2,FALSE)+VLOOKUP(F910,Results!$A$2:$B$240,2,FALSE)+VLOOKUP(G910,Results!$A$2:$B$240,2,FALSE)+VLOOKUP(H910,Results!$A$2:$B$240,2,FALSE)+VLOOKUP(I910,Results!$A$2:$B$240,2,FALSE)+VLOOKUP(J910,Results!$A$2:$B$240,2,FALSE)+VLOOKUP(B910,Results!$A$2:$B$240,2,FALSE)-MIN(VLOOKUP(C910,Results!$A$2:$B$240,2,FALSE),VLOOKUP(D910,Results!$A$2:$B$240,2,FALSE),VLOOKUP(E910,Results!$A$2:$B$240,2,FALSE),VLOOKUP(F910,Results!$A$2:$B$240,2,FALSE),VLOOKUP(G910,Results!$A$2:$B$240,2,FALSE),VLOOKUP(H910,Results!$A$2:$B$240,2,FALSE),VLOOKUP(I910,Results!$A$2:$B$240,2,FALSE),VLOOKUP(J910,Results!$A$2:$B$240,2,FALSE),VLOOKUP(B910,Results!$A$2:$B$240,2,FALSE)),"")</f>
        <v/>
      </c>
    </row>
    <row customHeight="1" ht="18.75" r="911" spans="2:47" x14ac:dyDescent="0.3">
      <c r="B911" t="s">
        <v>166</v>
      </c>
      <c r="C911" t="s">
        <v>170</v>
      </c>
      <c r="D911" t="s">
        <v>173</v>
      </c>
      <c r="E911" t="s">
        <v>112</v>
      </c>
      <c r="F911" t="s">
        <v>150</v>
      </c>
      <c r="G911" t="s">
        <v>177</v>
      </c>
      <c r="H911" t="s">
        <v>153</v>
      </c>
      <c r="I911" t="s">
        <v>181</v>
      </c>
      <c r="J911" t="s">
        <v>187</v>
      </c>
      <c r="K911" t="n">
        <v>12.0</v>
      </c>
      <c r="L911" s="30">
        <f si="224" t="shared"/>
        <v>0</v>
      </c>
      <c r="M911" s="6"/>
      <c r="N911" s="35" t="str">
        <f si="225" t="shared"/>
        <v/>
      </c>
      <c r="O911" s="59">
        <f>(IF(ISNUMBER(MATCH(B911,Sheet4!$K$92:$K$101,0)),1,0)+IF(ISNUMBER(MATCH(C911,Sheet4!$K$92:$K$101,0)),1,0)+IF(ISNUMBER(MATCH(D911,Sheet4!$K$92:$K$101,0)),1,0)+IF(ISNUMBER(MATCH(E911,Sheet4!$K$92:$K$101,0)),1,0)+IF(ISNUMBER(MATCH(F911,Sheet4!$K$92:$K$101,0)),1,0)+IF(ISNUMBER(MATCH(G911,Sheet4!$K$92:$K$101,0)),1,0)+IF(ISNUMBER(MATCH(H911,Sheet4!$K$92:$K$101,0)),1,0)+IF(ISNUMBER(MATCH(I911,Sheet4!$K$92:$K$101,0)),1,0)+IF(ISNUMBER(MATCH(J911,Sheet4!$K$92:$K$101,0)),1,0))
-
(IF(ISNUMBER(MATCH(B911,Sheet4!$F$2:$F$11,0)),1,0)+IF(ISNUMBER(MATCH(C911,Sheet4!$F$2:$F$11,0)),1,0)+IF(ISNUMBER(MATCH(D911,Sheet4!$F$2:$F$11,0)),1,0)+IF(ISNUMBER(MATCH(E911,Sheet4!$F$2:$F$11,0)),1,0)+IF(ISNUMBER(MATCH(F911,Sheet4!$F$2:$F$11,0)),1,0)+IF(ISNUMBER(MATCH(G911,Sheet4!$F$2:$F$11,0)),1,0)+IF(ISNUMBER(MATCH(H911,Sheet4!$F$2:$F$11,0)),1,0)+IF(ISNUMBER(MATCH(I911,Sheet4!$F$2:$F$11,0)),1,0)+IF(ISNUMBER(MATCH(J911,Sheet4!$F$2:$F$11,0)),1,0))</f>
        <v>0</v>
      </c>
      <c r="P911" s="40" t="str">
        <f>IFERROR(INDEX(Sheet4!$G:$G,MATCH(Sheet1!B911,Sheet4!$F:$F,0))+INDEX(Sheet4!$G:$G,MATCH(Sheet1!C911,Sheet4!$F:$F,0))+INDEX(Sheet4!$G:$G,MATCH(Sheet1!D911,Sheet4!$F:$F,0))+INDEX(Sheet4!$G:$G,MATCH(Sheet1!E911,Sheet4!$F:$F,0))+INDEX(Sheet4!$G:$G,MATCH(Sheet1!F911,Sheet4!$F:$F,0))+INDEX(Sheet4!$G:$G,MATCH(Sheet1!G911,Sheet4!$F:$F,0))+INDEX(Sheet4!$G:$G,MATCH(Sheet1!H911,Sheet4!$F:$F,0))+INDEX(Sheet4!$G:$G,MATCH(Sheet1!I911,Sheet4!$F:$F,0))+INDEX(Sheet4!$G:$G,MATCH(Sheet1!J911,Sheet4!$F:$F,0)),"")</f>
        <v/>
      </c>
      <c r="AF911">
        <f si="227" t="shared"/>
        <v>0</v>
      </c>
      <c r="AH911">
        <v>888</v>
      </c>
      <c r="AI911" t="str">
        <f si="226" t="shared"/>
        <v>Trae YoungIsaiah CanaanDevin BookerJimmy ButlerKelly OubreJae CrowderPaul MillsapDerrick FavorsKarl-Anthony Towns</v>
      </c>
      <c r="AJ911">
        <f si="228" t="shared"/>
        <v>0</v>
      </c>
      <c r="AK911">
        <f si="229" t="shared"/>
        <v>0</v>
      </c>
      <c r="AL911">
        <f si="230" t="shared"/>
        <v>0</v>
      </c>
      <c r="AM911">
        <f si="231" t="shared"/>
        <v>0</v>
      </c>
      <c r="AN911">
        <f si="232" t="shared"/>
        <v>0</v>
      </c>
      <c r="AO911">
        <f si="233" t="shared"/>
        <v>0</v>
      </c>
      <c r="AP911">
        <f si="234" t="shared"/>
        <v>0</v>
      </c>
      <c r="AQ911">
        <f si="235" t="shared"/>
        <v>0</v>
      </c>
      <c r="AR911">
        <f si="236" t="shared"/>
        <v>0</v>
      </c>
      <c r="AS911">
        <f si="237" t="shared"/>
        <v>0</v>
      </c>
      <c r="AU911" t="str">
        <f>IFERROR(VLOOKUP(C911,Results!$A$2:$B$240,2,FALSE)+VLOOKUP(D911,Results!$A$2:$B$240,2,FALSE)+VLOOKUP(E911,Results!$A$2:$B$240,2,FALSE)+VLOOKUP(F911,Results!$A$2:$B$240,2,FALSE)+VLOOKUP(G911,Results!$A$2:$B$240,2,FALSE)+VLOOKUP(H911,Results!$A$2:$B$240,2,FALSE)+VLOOKUP(I911,Results!$A$2:$B$240,2,FALSE)+VLOOKUP(J911,Results!$A$2:$B$240,2,FALSE)+VLOOKUP(B911,Results!$A$2:$B$240,2,FALSE)-MIN(VLOOKUP(C911,Results!$A$2:$B$240,2,FALSE),VLOOKUP(D911,Results!$A$2:$B$240,2,FALSE),VLOOKUP(E911,Results!$A$2:$B$240,2,FALSE),VLOOKUP(F911,Results!$A$2:$B$240,2,FALSE),VLOOKUP(G911,Results!$A$2:$B$240,2,FALSE),VLOOKUP(H911,Results!$A$2:$B$240,2,FALSE),VLOOKUP(I911,Results!$A$2:$B$240,2,FALSE),VLOOKUP(J911,Results!$A$2:$B$240,2,FALSE),VLOOKUP(B911,Results!$A$2:$B$240,2,FALSE)),"")</f>
        <v/>
      </c>
    </row>
    <row r="912" spans="2:47" x14ac:dyDescent="0.3">
      <c r="B912" t="s">
        <v>166</v>
      </c>
      <c r="C912" t="s">
        <v>169</v>
      </c>
      <c r="D912" t="s">
        <v>172</v>
      </c>
      <c r="E912" t="s">
        <v>146</v>
      </c>
      <c r="F912" t="s">
        <v>177</v>
      </c>
      <c r="G912" t="s">
        <v>179</v>
      </c>
      <c r="H912" t="s">
        <v>181</v>
      </c>
      <c r="I912" t="s">
        <v>152</v>
      </c>
      <c r="J912" t="s">
        <v>156</v>
      </c>
      <c r="K912" t="n">
        <v>12.0</v>
      </c>
      <c r="L912" s="30">
        <f si="224" t="shared"/>
        <v>0</v>
      </c>
      <c r="M912" s="6"/>
      <c r="N912" s="35" t="str">
        <f si="225" t="shared"/>
        <v/>
      </c>
      <c r="O912" s="59">
        <f>(IF(ISNUMBER(MATCH(B912,Sheet4!$K$92:$K$101,0)),1,0)+IF(ISNUMBER(MATCH(C912,Sheet4!$K$92:$K$101,0)),1,0)+IF(ISNUMBER(MATCH(D912,Sheet4!$K$92:$K$101,0)),1,0)+IF(ISNUMBER(MATCH(E912,Sheet4!$K$92:$K$101,0)),1,0)+IF(ISNUMBER(MATCH(F912,Sheet4!$K$92:$K$101,0)),1,0)+IF(ISNUMBER(MATCH(G912,Sheet4!$K$92:$K$101,0)),1,0)+IF(ISNUMBER(MATCH(H912,Sheet4!$K$92:$K$101,0)),1,0)+IF(ISNUMBER(MATCH(I912,Sheet4!$K$92:$K$101,0)),1,0)+IF(ISNUMBER(MATCH(J912,Sheet4!$K$92:$K$101,0)),1,0))
-
(IF(ISNUMBER(MATCH(B912,Sheet4!$F$2:$F$11,0)),1,0)+IF(ISNUMBER(MATCH(C912,Sheet4!$F$2:$F$11,0)),1,0)+IF(ISNUMBER(MATCH(D912,Sheet4!$F$2:$F$11,0)),1,0)+IF(ISNUMBER(MATCH(E912,Sheet4!$F$2:$F$11,0)),1,0)+IF(ISNUMBER(MATCH(F912,Sheet4!$F$2:$F$11,0)),1,0)+IF(ISNUMBER(MATCH(G912,Sheet4!$F$2:$F$11,0)),1,0)+IF(ISNUMBER(MATCH(H912,Sheet4!$F$2:$F$11,0)),1,0)+IF(ISNUMBER(MATCH(I912,Sheet4!$F$2:$F$11,0)),1,0)+IF(ISNUMBER(MATCH(J912,Sheet4!$F$2:$F$11,0)),1,0))</f>
        <v>0</v>
      </c>
      <c r="P912" s="40" t="str">
        <f>IFERROR(INDEX(Sheet4!$G:$G,MATCH(Sheet1!B912,Sheet4!$F:$F,0))+INDEX(Sheet4!$G:$G,MATCH(Sheet1!C912,Sheet4!$F:$F,0))+INDEX(Sheet4!$G:$G,MATCH(Sheet1!D912,Sheet4!$F:$F,0))+INDEX(Sheet4!$G:$G,MATCH(Sheet1!E912,Sheet4!$F:$F,0))+INDEX(Sheet4!$G:$G,MATCH(Sheet1!F912,Sheet4!$F:$F,0))+INDEX(Sheet4!$G:$G,MATCH(Sheet1!G912,Sheet4!$F:$F,0))+INDEX(Sheet4!$G:$G,MATCH(Sheet1!H912,Sheet4!$F:$F,0))+INDEX(Sheet4!$G:$G,MATCH(Sheet1!I912,Sheet4!$F:$F,0))+INDEX(Sheet4!$G:$G,MATCH(Sheet1!J912,Sheet4!$F:$F,0)),"")</f>
        <v/>
      </c>
      <c r="AF912">
        <f si="227" t="shared"/>
        <v>0</v>
      </c>
      <c r="AH912">
        <v>889</v>
      </c>
      <c r="AI912" t="str">
        <f si="226" t="shared"/>
        <v>Ben SimmonsDe'Aaron FoxBuddy HieldMonte MorrisDeAndre' BembryGerald GreenKenneth FariedJohn CollinsRudy Gobert</v>
      </c>
      <c r="AJ912">
        <f si="228" t="shared"/>
        <v>0</v>
      </c>
      <c r="AK912">
        <f si="229" t="shared"/>
        <v>0</v>
      </c>
      <c r="AL912">
        <f si="230" t="shared"/>
        <v>0</v>
      </c>
      <c r="AM912">
        <f si="231" t="shared"/>
        <v>0</v>
      </c>
      <c r="AN912">
        <f si="232" t="shared"/>
        <v>0</v>
      </c>
      <c r="AO912">
        <f si="233" t="shared"/>
        <v>0</v>
      </c>
      <c r="AP912">
        <f si="234" t="shared"/>
        <v>0</v>
      </c>
      <c r="AQ912">
        <f si="235" t="shared"/>
        <v>0</v>
      </c>
      <c r="AR912">
        <f si="236" t="shared"/>
        <v>0</v>
      </c>
      <c r="AS912">
        <f si="237" t="shared"/>
        <v>0</v>
      </c>
      <c r="AU912" t="str">
        <f>IFERROR(VLOOKUP(C912,Results!$A$2:$B$240,2,FALSE)+VLOOKUP(D912,Results!$A$2:$B$240,2,FALSE)+VLOOKUP(E912,Results!$A$2:$B$240,2,FALSE)+VLOOKUP(F912,Results!$A$2:$B$240,2,FALSE)+VLOOKUP(G912,Results!$A$2:$B$240,2,FALSE)+VLOOKUP(H912,Results!$A$2:$B$240,2,FALSE)+VLOOKUP(I912,Results!$A$2:$B$240,2,FALSE)+VLOOKUP(J912,Results!$A$2:$B$240,2,FALSE)+VLOOKUP(B912,Results!$A$2:$B$240,2,FALSE)-MIN(VLOOKUP(C912,Results!$A$2:$B$240,2,FALSE),VLOOKUP(D912,Results!$A$2:$B$240,2,FALSE),VLOOKUP(E912,Results!$A$2:$B$240,2,FALSE),VLOOKUP(F912,Results!$A$2:$B$240,2,FALSE),VLOOKUP(G912,Results!$A$2:$B$240,2,FALSE),VLOOKUP(H912,Results!$A$2:$B$240,2,FALSE),VLOOKUP(I912,Results!$A$2:$B$240,2,FALSE),VLOOKUP(J912,Results!$A$2:$B$240,2,FALSE),VLOOKUP(B912,Results!$A$2:$B$240,2,FALSE)),"")</f>
        <v/>
      </c>
    </row>
    <row customHeight="1" ht="18.75" r="913" spans="2:47" x14ac:dyDescent="0.3">
      <c r="B913" t="s">
        <v>87</v>
      </c>
      <c r="C913" t="s">
        <v>171</v>
      </c>
      <c r="D913" t="s">
        <v>173</v>
      </c>
      <c r="E913" t="s">
        <v>146</v>
      </c>
      <c r="F913" t="s">
        <v>150</v>
      </c>
      <c r="G913" t="s">
        <v>177</v>
      </c>
      <c r="H913" t="s">
        <v>92</v>
      </c>
      <c r="I913" t="s">
        <v>152</v>
      </c>
      <c r="J913" t="s">
        <v>186</v>
      </c>
      <c r="K913" t="n">
        <v>12.0</v>
      </c>
      <c r="L913" s="30">
        <f si="224" t="shared"/>
        <v>0</v>
      </c>
      <c r="M913" s="6"/>
      <c r="N913" s="35" t="str">
        <f si="225" t="shared"/>
        <v/>
      </c>
      <c r="O913" s="59">
        <f>(IF(ISNUMBER(MATCH(B913,Sheet4!$K$92:$K$101,0)),1,0)+IF(ISNUMBER(MATCH(C913,Sheet4!$K$92:$K$101,0)),1,0)+IF(ISNUMBER(MATCH(D913,Sheet4!$K$92:$K$101,0)),1,0)+IF(ISNUMBER(MATCH(E913,Sheet4!$K$92:$K$101,0)),1,0)+IF(ISNUMBER(MATCH(F913,Sheet4!$K$92:$K$101,0)),1,0)+IF(ISNUMBER(MATCH(G913,Sheet4!$K$92:$K$101,0)),1,0)+IF(ISNUMBER(MATCH(H913,Sheet4!$K$92:$K$101,0)),1,0)+IF(ISNUMBER(MATCH(I913,Sheet4!$K$92:$K$101,0)),1,0)+IF(ISNUMBER(MATCH(J913,Sheet4!$K$92:$K$101,0)),1,0))
-
(IF(ISNUMBER(MATCH(B913,Sheet4!$F$2:$F$11,0)),1,0)+IF(ISNUMBER(MATCH(C913,Sheet4!$F$2:$F$11,0)),1,0)+IF(ISNUMBER(MATCH(D913,Sheet4!$F$2:$F$11,0)),1,0)+IF(ISNUMBER(MATCH(E913,Sheet4!$F$2:$F$11,0)),1,0)+IF(ISNUMBER(MATCH(F913,Sheet4!$F$2:$F$11,0)),1,0)+IF(ISNUMBER(MATCH(G913,Sheet4!$F$2:$F$11,0)),1,0)+IF(ISNUMBER(MATCH(H913,Sheet4!$F$2:$F$11,0)),1,0)+IF(ISNUMBER(MATCH(I913,Sheet4!$F$2:$F$11,0)),1,0)+IF(ISNUMBER(MATCH(J913,Sheet4!$F$2:$F$11,0)),1,0))</f>
        <v>0</v>
      </c>
      <c r="P913" s="40" t="str">
        <f>IFERROR(INDEX(Sheet4!$G:$G,MATCH(Sheet1!B913,Sheet4!$F:$F,0))+INDEX(Sheet4!$G:$G,MATCH(Sheet1!C913,Sheet4!$F:$F,0))+INDEX(Sheet4!$G:$G,MATCH(Sheet1!D913,Sheet4!$F:$F,0))+INDEX(Sheet4!$G:$G,MATCH(Sheet1!E913,Sheet4!$F:$F,0))+INDEX(Sheet4!$G:$G,MATCH(Sheet1!F913,Sheet4!$F:$F,0))+INDEX(Sheet4!$G:$G,MATCH(Sheet1!G913,Sheet4!$F:$F,0))+INDEX(Sheet4!$G:$G,MATCH(Sheet1!H913,Sheet4!$F:$F,0))+INDEX(Sheet4!$G:$G,MATCH(Sheet1!I913,Sheet4!$F:$F,0))+INDEX(Sheet4!$G:$G,MATCH(Sheet1!J913,Sheet4!$F:$F,0)),"")</f>
        <v/>
      </c>
      <c r="AF913">
        <f si="227" t="shared"/>
        <v>0</v>
      </c>
      <c r="AH913">
        <v>890</v>
      </c>
      <c r="AI913" t="str">
        <f si="226" t="shared"/>
        <v>De'Aaron FoxIsaiah CanaanJames HardenMonte MorrisWill BartonKelly OubreMarvin BagleyJosh JacksonWillie Cauley-Stein</v>
      </c>
      <c r="AJ913">
        <f si="228" t="shared"/>
        <v>0</v>
      </c>
      <c r="AK913">
        <f si="229" t="shared"/>
        <v>0</v>
      </c>
      <c r="AL913">
        <f si="230" t="shared"/>
        <v>0</v>
      </c>
      <c r="AM913">
        <f si="231" t="shared"/>
        <v>0</v>
      </c>
      <c r="AN913">
        <f si="232" t="shared"/>
        <v>0</v>
      </c>
      <c r="AO913">
        <f si="233" t="shared"/>
        <v>0</v>
      </c>
      <c r="AP913">
        <f si="234" t="shared"/>
        <v>0</v>
      </c>
      <c r="AQ913">
        <f si="235" t="shared"/>
        <v>0</v>
      </c>
      <c r="AR913">
        <f si="236" t="shared"/>
        <v>0</v>
      </c>
      <c r="AS913">
        <f si="237" t="shared"/>
        <v>0</v>
      </c>
      <c r="AU913" t="str">
        <f>IFERROR(VLOOKUP(C913,Results!$A$2:$B$240,2,FALSE)+VLOOKUP(D913,Results!$A$2:$B$240,2,FALSE)+VLOOKUP(E913,Results!$A$2:$B$240,2,FALSE)+VLOOKUP(F913,Results!$A$2:$B$240,2,FALSE)+VLOOKUP(G913,Results!$A$2:$B$240,2,FALSE)+VLOOKUP(H913,Results!$A$2:$B$240,2,FALSE)+VLOOKUP(I913,Results!$A$2:$B$240,2,FALSE)+VLOOKUP(J913,Results!$A$2:$B$240,2,FALSE)+VLOOKUP(B913,Results!$A$2:$B$240,2,FALSE)-MIN(VLOOKUP(C913,Results!$A$2:$B$240,2,FALSE),VLOOKUP(D913,Results!$A$2:$B$240,2,FALSE),VLOOKUP(E913,Results!$A$2:$B$240,2,FALSE),VLOOKUP(F913,Results!$A$2:$B$240,2,FALSE),VLOOKUP(G913,Results!$A$2:$B$240,2,FALSE),VLOOKUP(H913,Results!$A$2:$B$240,2,FALSE),VLOOKUP(I913,Results!$A$2:$B$240,2,FALSE),VLOOKUP(J913,Results!$A$2:$B$240,2,FALSE),VLOOKUP(B913,Results!$A$2:$B$240,2,FALSE)),"")</f>
        <v/>
      </c>
    </row>
    <row r="914" spans="2:47" x14ac:dyDescent="0.3">
      <c r="B914" t="s">
        <v>166</v>
      </c>
      <c r="C914" t="s">
        <v>87</v>
      </c>
      <c r="D914" t="s">
        <v>146</v>
      </c>
      <c r="E914" t="s">
        <v>148</v>
      </c>
      <c r="F914" t="s">
        <v>150</v>
      </c>
      <c r="G914" t="s">
        <v>159</v>
      </c>
      <c r="H914" t="s">
        <v>92</v>
      </c>
      <c r="I914" t="s">
        <v>181</v>
      </c>
      <c r="J914" t="s">
        <v>186</v>
      </c>
      <c r="K914" t="n">
        <v>12.0</v>
      </c>
      <c r="L914" s="30">
        <f si="224" t="shared"/>
        <v>0</v>
      </c>
      <c r="M914" s="6"/>
      <c r="N914" s="35" t="str">
        <f si="225" t="shared"/>
        <v/>
      </c>
      <c r="O914" s="59">
        <f>(IF(ISNUMBER(MATCH(B914,Sheet4!$K$92:$K$101,0)),1,0)+IF(ISNUMBER(MATCH(C914,Sheet4!$K$92:$K$101,0)),1,0)+IF(ISNUMBER(MATCH(D914,Sheet4!$K$92:$K$101,0)),1,0)+IF(ISNUMBER(MATCH(E914,Sheet4!$K$92:$K$101,0)),1,0)+IF(ISNUMBER(MATCH(F914,Sheet4!$K$92:$K$101,0)),1,0)+IF(ISNUMBER(MATCH(G914,Sheet4!$K$92:$K$101,0)),1,0)+IF(ISNUMBER(MATCH(H914,Sheet4!$K$92:$K$101,0)),1,0)+IF(ISNUMBER(MATCH(I914,Sheet4!$K$92:$K$101,0)),1,0)+IF(ISNUMBER(MATCH(J914,Sheet4!$K$92:$K$101,0)),1,0))
-
(IF(ISNUMBER(MATCH(B914,Sheet4!$F$2:$F$11,0)),1,0)+IF(ISNUMBER(MATCH(C914,Sheet4!$F$2:$F$11,0)),1,0)+IF(ISNUMBER(MATCH(D914,Sheet4!$F$2:$F$11,0)),1,0)+IF(ISNUMBER(MATCH(E914,Sheet4!$F$2:$F$11,0)),1,0)+IF(ISNUMBER(MATCH(F914,Sheet4!$F$2:$F$11,0)),1,0)+IF(ISNUMBER(MATCH(G914,Sheet4!$F$2:$F$11,0)),1,0)+IF(ISNUMBER(MATCH(H914,Sheet4!$F$2:$F$11,0)),1,0)+IF(ISNUMBER(MATCH(I914,Sheet4!$F$2:$F$11,0)),1,0)+IF(ISNUMBER(MATCH(J914,Sheet4!$F$2:$F$11,0)),1,0))</f>
        <v>0</v>
      </c>
      <c r="P914" s="40" t="str">
        <f>IFERROR(INDEX(Sheet4!$G:$G,MATCH(Sheet1!B914,Sheet4!$F:$F,0))+INDEX(Sheet4!$G:$G,MATCH(Sheet1!C914,Sheet4!$F:$F,0))+INDEX(Sheet4!$G:$G,MATCH(Sheet1!D914,Sheet4!$F:$F,0))+INDEX(Sheet4!$G:$G,MATCH(Sheet1!E914,Sheet4!$F:$F,0))+INDEX(Sheet4!$G:$G,MATCH(Sheet1!F914,Sheet4!$F:$F,0))+INDEX(Sheet4!$G:$G,MATCH(Sheet1!G914,Sheet4!$F:$F,0))+INDEX(Sheet4!$G:$G,MATCH(Sheet1!H914,Sheet4!$F:$F,0))+INDEX(Sheet4!$G:$G,MATCH(Sheet1!I914,Sheet4!$F:$F,0))+INDEX(Sheet4!$G:$G,MATCH(Sheet1!J914,Sheet4!$F:$F,0)),"")</f>
        <v/>
      </c>
      <c r="AF914">
        <f si="227" t="shared"/>
        <v>0</v>
      </c>
      <c r="AH914">
        <v>891</v>
      </c>
      <c r="AI914" t="str">
        <f si="226" t="shared"/>
        <v>Trae YoungRicky RubioDevin BookerMonte MorrisWill BartonGerald GreenJohn CollinsPaul MillsapKarl-Anthony Towns</v>
      </c>
      <c r="AJ914">
        <f si="228" t="shared"/>
        <v>0</v>
      </c>
      <c r="AK914">
        <f si="229" t="shared"/>
        <v>0</v>
      </c>
      <c r="AL914">
        <f si="230" t="shared"/>
        <v>0</v>
      </c>
      <c r="AM914">
        <f si="231" t="shared"/>
        <v>0</v>
      </c>
      <c r="AN914">
        <f si="232" t="shared"/>
        <v>0</v>
      </c>
      <c r="AO914">
        <f si="233" t="shared"/>
        <v>0</v>
      </c>
      <c r="AP914">
        <f si="234" t="shared"/>
        <v>0</v>
      </c>
      <c r="AQ914">
        <f si="235" t="shared"/>
        <v>0</v>
      </c>
      <c r="AR914">
        <f si="236" t="shared"/>
        <v>0</v>
      </c>
      <c r="AS914">
        <f si="237" t="shared"/>
        <v>0</v>
      </c>
      <c r="AU914" t="str">
        <f>IFERROR(VLOOKUP(C914,Results!$A$2:$B$240,2,FALSE)+VLOOKUP(D914,Results!$A$2:$B$240,2,FALSE)+VLOOKUP(E914,Results!$A$2:$B$240,2,FALSE)+VLOOKUP(F914,Results!$A$2:$B$240,2,FALSE)+VLOOKUP(G914,Results!$A$2:$B$240,2,FALSE)+VLOOKUP(H914,Results!$A$2:$B$240,2,FALSE)+VLOOKUP(I914,Results!$A$2:$B$240,2,FALSE)+VLOOKUP(J914,Results!$A$2:$B$240,2,FALSE)+VLOOKUP(B914,Results!$A$2:$B$240,2,FALSE)-MIN(VLOOKUP(C914,Results!$A$2:$B$240,2,FALSE),VLOOKUP(D914,Results!$A$2:$B$240,2,FALSE),VLOOKUP(E914,Results!$A$2:$B$240,2,FALSE),VLOOKUP(F914,Results!$A$2:$B$240,2,FALSE),VLOOKUP(G914,Results!$A$2:$B$240,2,FALSE),VLOOKUP(H914,Results!$A$2:$B$240,2,FALSE),VLOOKUP(I914,Results!$A$2:$B$240,2,FALSE),VLOOKUP(J914,Results!$A$2:$B$240,2,FALSE),VLOOKUP(B914,Results!$A$2:$B$240,2,FALSE)),"")</f>
        <v/>
      </c>
    </row>
    <row r="915" spans="2:47" x14ac:dyDescent="0.3">
      <c r="B915" t="s">
        <v>166</v>
      </c>
      <c r="C915" t="s">
        <v>87</v>
      </c>
      <c r="D915" t="s">
        <v>173</v>
      </c>
      <c r="E915" t="s">
        <v>148</v>
      </c>
      <c r="F915" t="s">
        <v>150</v>
      </c>
      <c r="G915" t="s">
        <v>178</v>
      </c>
      <c r="H915" t="s">
        <v>152</v>
      </c>
      <c r="I915" t="s">
        <v>155</v>
      </c>
      <c r="J915" t="s">
        <v>98</v>
      </c>
      <c r="K915" t="n">
        <v>12.0</v>
      </c>
      <c r="L915" s="30">
        <f si="224" t="shared"/>
        <v>0</v>
      </c>
      <c r="M915" s="6"/>
      <c r="N915" s="35" t="str">
        <f si="225" t="shared"/>
        <v/>
      </c>
      <c r="O915" s="59">
        <f>(IF(ISNUMBER(MATCH(B915,Sheet4!$K$92:$K$101,0)),1,0)+IF(ISNUMBER(MATCH(C915,Sheet4!$K$92:$K$101,0)),1,0)+IF(ISNUMBER(MATCH(D915,Sheet4!$K$92:$K$101,0)),1,0)+IF(ISNUMBER(MATCH(E915,Sheet4!$K$92:$K$101,0)),1,0)+IF(ISNUMBER(MATCH(F915,Sheet4!$K$92:$K$101,0)),1,0)+IF(ISNUMBER(MATCH(G915,Sheet4!$K$92:$K$101,0)),1,0)+IF(ISNUMBER(MATCH(H915,Sheet4!$K$92:$K$101,0)),1,0)+IF(ISNUMBER(MATCH(I915,Sheet4!$K$92:$K$101,0)),1,0)+IF(ISNUMBER(MATCH(J915,Sheet4!$K$92:$K$101,0)),1,0))
-
(IF(ISNUMBER(MATCH(B915,Sheet4!$F$2:$F$11,0)),1,0)+IF(ISNUMBER(MATCH(C915,Sheet4!$F$2:$F$11,0)),1,0)+IF(ISNUMBER(MATCH(D915,Sheet4!$F$2:$F$11,0)),1,0)+IF(ISNUMBER(MATCH(E915,Sheet4!$F$2:$F$11,0)),1,0)+IF(ISNUMBER(MATCH(F915,Sheet4!$F$2:$F$11,0)),1,0)+IF(ISNUMBER(MATCH(G915,Sheet4!$F$2:$F$11,0)),1,0)+IF(ISNUMBER(MATCH(H915,Sheet4!$F$2:$F$11,0)),1,0)+IF(ISNUMBER(MATCH(I915,Sheet4!$F$2:$F$11,0)),1,0)+IF(ISNUMBER(MATCH(J915,Sheet4!$F$2:$F$11,0)),1,0))</f>
        <v>0</v>
      </c>
      <c r="P915" s="40" t="str">
        <f>IFERROR(INDEX(Sheet4!$G:$G,MATCH(Sheet1!B915,Sheet4!$F:$F,0))+INDEX(Sheet4!$G:$G,MATCH(Sheet1!C915,Sheet4!$F:$F,0))+INDEX(Sheet4!$G:$G,MATCH(Sheet1!D915,Sheet4!$F:$F,0))+INDEX(Sheet4!$G:$G,MATCH(Sheet1!E915,Sheet4!$F:$F,0))+INDEX(Sheet4!$G:$G,MATCH(Sheet1!F915,Sheet4!$F:$F,0))+INDEX(Sheet4!$G:$G,MATCH(Sheet1!G915,Sheet4!$F:$F,0))+INDEX(Sheet4!$G:$G,MATCH(Sheet1!H915,Sheet4!$F:$F,0))+INDEX(Sheet4!$G:$G,MATCH(Sheet1!I915,Sheet4!$F:$F,0))+INDEX(Sheet4!$G:$G,MATCH(Sheet1!J915,Sheet4!$F:$F,0)),"")</f>
        <v/>
      </c>
      <c r="AF915">
        <f si="227" t="shared"/>
        <v>0</v>
      </c>
      <c r="AH915">
        <v>892</v>
      </c>
      <c r="AI915" t="str">
        <f si="226" t="shared"/>
        <v>Ben SimmonsIsaiah CanaanJimmy ButlerTorrey CraigKelly OubreMikal BridgesMarvin BagleyPaul MillsapNikola Jokic</v>
      </c>
      <c r="AJ915">
        <f si="228" t="shared"/>
        <v>0</v>
      </c>
      <c r="AK915">
        <f si="229" t="shared"/>
        <v>0</v>
      </c>
      <c r="AL915">
        <f si="230" t="shared"/>
        <v>0</v>
      </c>
      <c r="AM915">
        <f si="231" t="shared"/>
        <v>0</v>
      </c>
      <c r="AN915">
        <f si="232" t="shared"/>
        <v>0</v>
      </c>
      <c r="AO915">
        <f si="233" t="shared"/>
        <v>0</v>
      </c>
      <c r="AP915">
        <f si="234" t="shared"/>
        <v>0</v>
      </c>
      <c r="AQ915">
        <f si="235" t="shared"/>
        <v>0</v>
      </c>
      <c r="AR915">
        <f si="236" t="shared"/>
        <v>0</v>
      </c>
      <c r="AS915">
        <f si="237" t="shared"/>
        <v>0</v>
      </c>
      <c r="AU915" t="str">
        <f>IFERROR(VLOOKUP(C915,Results!$A$2:$B$240,2,FALSE)+VLOOKUP(D915,Results!$A$2:$B$240,2,FALSE)+VLOOKUP(E915,Results!$A$2:$B$240,2,FALSE)+VLOOKUP(F915,Results!$A$2:$B$240,2,FALSE)+VLOOKUP(G915,Results!$A$2:$B$240,2,FALSE)+VLOOKUP(H915,Results!$A$2:$B$240,2,FALSE)+VLOOKUP(I915,Results!$A$2:$B$240,2,FALSE)+VLOOKUP(J915,Results!$A$2:$B$240,2,FALSE)+VLOOKUP(B915,Results!$A$2:$B$240,2,FALSE)-MIN(VLOOKUP(C915,Results!$A$2:$B$240,2,FALSE),VLOOKUP(D915,Results!$A$2:$B$240,2,FALSE),VLOOKUP(E915,Results!$A$2:$B$240,2,FALSE),VLOOKUP(F915,Results!$A$2:$B$240,2,FALSE),VLOOKUP(G915,Results!$A$2:$B$240,2,FALSE),VLOOKUP(H915,Results!$A$2:$B$240,2,FALSE),VLOOKUP(I915,Results!$A$2:$B$240,2,FALSE),VLOOKUP(J915,Results!$A$2:$B$240,2,FALSE),VLOOKUP(B915,Results!$A$2:$B$240,2,FALSE)),"")</f>
        <v/>
      </c>
    </row>
    <row customHeight="1" ht="18.75" r="916" spans="2:47" x14ac:dyDescent="0.3">
      <c r="B916" t="s">
        <v>166</v>
      </c>
      <c r="C916" t="s">
        <v>87</v>
      </c>
      <c r="D916" t="s">
        <v>172</v>
      </c>
      <c r="E916" t="s">
        <v>146</v>
      </c>
      <c r="F916" t="s">
        <v>150</v>
      </c>
      <c r="G916" t="s">
        <v>179</v>
      </c>
      <c r="H916" t="s">
        <v>93</v>
      </c>
      <c r="I916" t="s">
        <v>181</v>
      </c>
      <c r="J916" t="s">
        <v>187</v>
      </c>
      <c r="K916" t="n">
        <v>12.0</v>
      </c>
      <c r="L916" s="30">
        <f si="224" t="shared"/>
        <v>0</v>
      </c>
      <c r="M916" s="6"/>
      <c r="N916" s="35" t="str">
        <f si="225" t="shared"/>
        <v/>
      </c>
      <c r="O916" s="59">
        <f>(IF(ISNUMBER(MATCH(B916,Sheet4!$K$92:$K$101,0)),1,0)+IF(ISNUMBER(MATCH(C916,Sheet4!$K$92:$K$101,0)),1,0)+IF(ISNUMBER(MATCH(D916,Sheet4!$K$92:$K$101,0)),1,0)+IF(ISNUMBER(MATCH(E916,Sheet4!$K$92:$K$101,0)),1,0)+IF(ISNUMBER(MATCH(F916,Sheet4!$K$92:$K$101,0)),1,0)+IF(ISNUMBER(MATCH(G916,Sheet4!$K$92:$K$101,0)),1,0)+IF(ISNUMBER(MATCH(H916,Sheet4!$K$92:$K$101,0)),1,0)+IF(ISNUMBER(MATCH(I916,Sheet4!$K$92:$K$101,0)),1,0)+IF(ISNUMBER(MATCH(J916,Sheet4!$K$92:$K$101,0)),1,0))
-
(IF(ISNUMBER(MATCH(B916,Sheet4!$F$2:$F$11,0)),1,0)+IF(ISNUMBER(MATCH(C916,Sheet4!$F$2:$F$11,0)),1,0)+IF(ISNUMBER(MATCH(D916,Sheet4!$F$2:$F$11,0)),1,0)+IF(ISNUMBER(MATCH(E916,Sheet4!$F$2:$F$11,0)),1,0)+IF(ISNUMBER(MATCH(F916,Sheet4!$F$2:$F$11,0)),1,0)+IF(ISNUMBER(MATCH(G916,Sheet4!$F$2:$F$11,0)),1,0)+IF(ISNUMBER(MATCH(H916,Sheet4!$F$2:$F$11,0)),1,0)+IF(ISNUMBER(MATCH(I916,Sheet4!$F$2:$F$11,0)),1,0)+IF(ISNUMBER(MATCH(J916,Sheet4!$F$2:$F$11,0)),1,0))</f>
        <v>0</v>
      </c>
      <c r="P916" s="40" t="str">
        <f>IFERROR(INDEX(Sheet4!$G:$G,MATCH(Sheet1!B916,Sheet4!$F:$F,0))+INDEX(Sheet4!$G:$G,MATCH(Sheet1!C916,Sheet4!$F:$F,0))+INDEX(Sheet4!$G:$G,MATCH(Sheet1!D916,Sheet4!$F:$F,0))+INDEX(Sheet4!$G:$G,MATCH(Sheet1!E916,Sheet4!$F:$F,0))+INDEX(Sheet4!$G:$G,MATCH(Sheet1!F916,Sheet4!$F:$F,0))+INDEX(Sheet4!$G:$G,MATCH(Sheet1!G916,Sheet4!$F:$F,0))+INDEX(Sheet4!$G:$G,MATCH(Sheet1!H916,Sheet4!$F:$F,0))+INDEX(Sheet4!$G:$G,MATCH(Sheet1!I916,Sheet4!$F:$F,0))+INDEX(Sheet4!$G:$G,MATCH(Sheet1!J916,Sheet4!$F:$F,0)),"")</f>
        <v/>
      </c>
      <c r="AF916">
        <f si="227" t="shared"/>
        <v>0</v>
      </c>
      <c r="AH916">
        <v>893</v>
      </c>
      <c r="AI916" t="str">
        <f si="226" t="shared"/>
        <v>De'Aaron FoxIsaiah CanaanAndrew WigginsMonte MorrisWill BartonKelly OubreJohn CollinsMarvin BagleyJoel Embiid</v>
      </c>
      <c r="AJ916">
        <f si="228" t="shared"/>
        <v>0</v>
      </c>
      <c r="AK916">
        <f si="229" t="shared"/>
        <v>0</v>
      </c>
      <c r="AL916">
        <f si="230" t="shared"/>
        <v>0</v>
      </c>
      <c r="AM916">
        <f si="231" t="shared"/>
        <v>0</v>
      </c>
      <c r="AN916">
        <f si="232" t="shared"/>
        <v>0</v>
      </c>
      <c r="AO916">
        <f si="233" t="shared"/>
        <v>0</v>
      </c>
      <c r="AP916">
        <f si="234" t="shared"/>
        <v>0</v>
      </c>
      <c r="AQ916">
        <f si="235" t="shared"/>
        <v>0</v>
      </c>
      <c r="AR916">
        <f si="236" t="shared"/>
        <v>0</v>
      </c>
      <c r="AS916">
        <f si="237" t="shared"/>
        <v>0</v>
      </c>
      <c r="AU916" t="str">
        <f>IFERROR(VLOOKUP(C916,Results!$A$2:$B$240,2,FALSE)+VLOOKUP(D916,Results!$A$2:$B$240,2,FALSE)+VLOOKUP(E916,Results!$A$2:$B$240,2,FALSE)+VLOOKUP(F916,Results!$A$2:$B$240,2,FALSE)+VLOOKUP(G916,Results!$A$2:$B$240,2,FALSE)+VLOOKUP(H916,Results!$A$2:$B$240,2,FALSE)+VLOOKUP(I916,Results!$A$2:$B$240,2,FALSE)+VLOOKUP(J916,Results!$A$2:$B$240,2,FALSE)+VLOOKUP(B916,Results!$A$2:$B$240,2,FALSE)-MIN(VLOOKUP(C916,Results!$A$2:$B$240,2,FALSE),VLOOKUP(D916,Results!$A$2:$B$240,2,FALSE),VLOOKUP(E916,Results!$A$2:$B$240,2,FALSE),VLOOKUP(F916,Results!$A$2:$B$240,2,FALSE),VLOOKUP(G916,Results!$A$2:$B$240,2,FALSE),VLOOKUP(H916,Results!$A$2:$B$240,2,FALSE),VLOOKUP(I916,Results!$A$2:$B$240,2,FALSE),VLOOKUP(J916,Results!$A$2:$B$240,2,FALSE),VLOOKUP(B916,Results!$A$2:$B$240,2,FALSE)),"")</f>
        <v/>
      </c>
    </row>
    <row customHeight="1" ht="18.75" r="917" spans="2:47" x14ac:dyDescent="0.3">
      <c r="B917" t="s">
        <v>166</v>
      </c>
      <c r="C917" t="s">
        <v>95</v>
      </c>
      <c r="D917" t="s">
        <v>173</v>
      </c>
      <c r="E917" t="s">
        <v>146</v>
      </c>
      <c r="F917" t="s">
        <v>177</v>
      </c>
      <c r="G917" t="s">
        <v>159</v>
      </c>
      <c r="H917" t="s">
        <v>181</v>
      </c>
      <c r="I917" t="s">
        <v>154</v>
      </c>
      <c r="J917" t="s">
        <v>98</v>
      </c>
      <c r="K917" t="n">
        <v>12.0</v>
      </c>
      <c r="L917" s="30">
        <f si="224" t="shared"/>
        <v>0</v>
      </c>
      <c r="M917" s="6"/>
      <c r="N917" s="35" t="str">
        <f si="225" t="shared"/>
        <v/>
      </c>
      <c r="O917" s="59">
        <f>(IF(ISNUMBER(MATCH(B917,Sheet4!$K$92:$K$101,0)),1,0)+IF(ISNUMBER(MATCH(C917,Sheet4!$K$92:$K$101,0)),1,0)+IF(ISNUMBER(MATCH(D917,Sheet4!$K$92:$K$101,0)),1,0)+IF(ISNUMBER(MATCH(E917,Sheet4!$K$92:$K$101,0)),1,0)+IF(ISNUMBER(MATCH(F917,Sheet4!$K$92:$K$101,0)),1,0)+IF(ISNUMBER(MATCH(G917,Sheet4!$K$92:$K$101,0)),1,0)+IF(ISNUMBER(MATCH(H917,Sheet4!$K$92:$K$101,0)),1,0)+IF(ISNUMBER(MATCH(I917,Sheet4!$K$92:$K$101,0)),1,0)+IF(ISNUMBER(MATCH(J917,Sheet4!$K$92:$K$101,0)),1,0))
-
(IF(ISNUMBER(MATCH(B917,Sheet4!$F$2:$F$11,0)),1,0)+IF(ISNUMBER(MATCH(C917,Sheet4!$F$2:$F$11,0)),1,0)+IF(ISNUMBER(MATCH(D917,Sheet4!$F$2:$F$11,0)),1,0)+IF(ISNUMBER(MATCH(E917,Sheet4!$F$2:$F$11,0)),1,0)+IF(ISNUMBER(MATCH(F917,Sheet4!$F$2:$F$11,0)),1,0)+IF(ISNUMBER(MATCH(G917,Sheet4!$F$2:$F$11,0)),1,0)+IF(ISNUMBER(MATCH(H917,Sheet4!$F$2:$F$11,0)),1,0)+IF(ISNUMBER(MATCH(I917,Sheet4!$F$2:$F$11,0)),1,0)+IF(ISNUMBER(MATCH(J917,Sheet4!$F$2:$F$11,0)),1,0))</f>
        <v>0</v>
      </c>
      <c r="P917" s="40" t="str">
        <f>IFERROR(INDEX(Sheet4!$G:$G,MATCH(Sheet1!B917,Sheet4!$F:$F,0))+INDEX(Sheet4!$G:$G,MATCH(Sheet1!C917,Sheet4!$F:$F,0))+INDEX(Sheet4!$G:$G,MATCH(Sheet1!D917,Sheet4!$F:$F,0))+INDEX(Sheet4!$G:$G,MATCH(Sheet1!E917,Sheet4!$F:$F,0))+INDEX(Sheet4!$G:$G,MATCH(Sheet1!F917,Sheet4!$F:$F,0))+INDEX(Sheet4!$G:$G,MATCH(Sheet1!G917,Sheet4!$F:$F,0))+INDEX(Sheet4!$G:$G,MATCH(Sheet1!H917,Sheet4!$F:$F,0))+INDEX(Sheet4!$G:$G,MATCH(Sheet1!I917,Sheet4!$F:$F,0))+INDEX(Sheet4!$G:$G,MATCH(Sheet1!J917,Sheet4!$F:$F,0)),"")</f>
        <v/>
      </c>
      <c r="AF917">
        <f si="227" t="shared"/>
        <v>0</v>
      </c>
      <c r="AH917">
        <v>894</v>
      </c>
      <c r="AI917" t="str">
        <f si="226" t="shared"/>
        <v>Ben SimmonsTrae YoungBuddy HieldMalik BeasleyWill BartonGerald GreenJosh JacksonPaul MillsapKarl-Anthony Towns</v>
      </c>
      <c r="AJ917">
        <f si="228" t="shared"/>
        <v>0</v>
      </c>
      <c r="AK917">
        <f si="229" t="shared"/>
        <v>0</v>
      </c>
      <c r="AL917">
        <f si="230" t="shared"/>
        <v>0</v>
      </c>
      <c r="AM917">
        <f si="231" t="shared"/>
        <v>0</v>
      </c>
      <c r="AN917">
        <f si="232" t="shared"/>
        <v>0</v>
      </c>
      <c r="AO917">
        <f si="233" t="shared"/>
        <v>0</v>
      </c>
      <c r="AP917">
        <f si="234" t="shared"/>
        <v>0</v>
      </c>
      <c r="AQ917">
        <f si="235" t="shared"/>
        <v>0</v>
      </c>
      <c r="AR917">
        <f si="236" t="shared"/>
        <v>0</v>
      </c>
      <c r="AS917">
        <f si="237" t="shared"/>
        <v>0</v>
      </c>
      <c r="AU917" t="str">
        <f>IFERROR(VLOOKUP(C917,Results!$A$2:$B$240,2,FALSE)+VLOOKUP(D917,Results!$A$2:$B$240,2,FALSE)+VLOOKUP(E917,Results!$A$2:$B$240,2,FALSE)+VLOOKUP(F917,Results!$A$2:$B$240,2,FALSE)+VLOOKUP(G917,Results!$A$2:$B$240,2,FALSE)+VLOOKUP(H917,Results!$A$2:$B$240,2,FALSE)+VLOOKUP(I917,Results!$A$2:$B$240,2,FALSE)+VLOOKUP(J917,Results!$A$2:$B$240,2,FALSE)+VLOOKUP(B917,Results!$A$2:$B$240,2,FALSE)-MIN(VLOOKUP(C917,Results!$A$2:$B$240,2,FALSE),VLOOKUP(D917,Results!$A$2:$B$240,2,FALSE),VLOOKUP(E917,Results!$A$2:$B$240,2,FALSE),VLOOKUP(F917,Results!$A$2:$B$240,2,FALSE),VLOOKUP(G917,Results!$A$2:$B$240,2,FALSE),VLOOKUP(H917,Results!$A$2:$B$240,2,FALSE),VLOOKUP(I917,Results!$A$2:$B$240,2,FALSE),VLOOKUP(J917,Results!$A$2:$B$240,2,FALSE),VLOOKUP(B917,Results!$A$2:$B$240,2,FALSE)),"")</f>
        <v/>
      </c>
    </row>
    <row customHeight="1" ht="18.75" r="918" spans="2:47" x14ac:dyDescent="0.3">
      <c r="B918" t="s">
        <v>166</v>
      </c>
      <c r="C918" t="s">
        <v>108</v>
      </c>
      <c r="D918" t="s">
        <v>173</v>
      </c>
      <c r="E918" t="s">
        <v>146</v>
      </c>
      <c r="F918" t="s">
        <v>177</v>
      </c>
      <c r="G918" t="s">
        <v>159</v>
      </c>
      <c r="H918" t="s">
        <v>181</v>
      </c>
      <c r="I918" t="s">
        <v>155</v>
      </c>
      <c r="J918" t="s">
        <v>188</v>
      </c>
      <c r="K918" t="n">
        <v>12.0</v>
      </c>
      <c r="L918" s="30">
        <f si="224" t="shared"/>
        <v>0</v>
      </c>
      <c r="M918" s="6"/>
      <c r="N918" s="35" t="str">
        <f si="225" t="shared"/>
        <v/>
      </c>
      <c r="O918" s="59">
        <f>(IF(ISNUMBER(MATCH(B918,Sheet4!$K$92:$K$101,0)),1,0)+IF(ISNUMBER(MATCH(C918,Sheet4!$K$92:$K$101,0)),1,0)+IF(ISNUMBER(MATCH(D918,Sheet4!$K$92:$K$101,0)),1,0)+IF(ISNUMBER(MATCH(E918,Sheet4!$K$92:$K$101,0)),1,0)+IF(ISNUMBER(MATCH(F918,Sheet4!$K$92:$K$101,0)),1,0)+IF(ISNUMBER(MATCH(G918,Sheet4!$K$92:$K$101,0)),1,0)+IF(ISNUMBER(MATCH(H918,Sheet4!$K$92:$K$101,0)),1,0)+IF(ISNUMBER(MATCH(I918,Sheet4!$K$92:$K$101,0)),1,0)+IF(ISNUMBER(MATCH(J918,Sheet4!$K$92:$K$101,0)),1,0))
-
(IF(ISNUMBER(MATCH(B918,Sheet4!$F$2:$F$11,0)),1,0)+IF(ISNUMBER(MATCH(C918,Sheet4!$F$2:$F$11,0)),1,0)+IF(ISNUMBER(MATCH(D918,Sheet4!$F$2:$F$11,0)),1,0)+IF(ISNUMBER(MATCH(E918,Sheet4!$F$2:$F$11,0)),1,0)+IF(ISNUMBER(MATCH(F918,Sheet4!$F$2:$F$11,0)),1,0)+IF(ISNUMBER(MATCH(G918,Sheet4!$F$2:$F$11,0)),1,0)+IF(ISNUMBER(MATCH(H918,Sheet4!$F$2:$F$11,0)),1,0)+IF(ISNUMBER(MATCH(I918,Sheet4!$F$2:$F$11,0)),1,0)+IF(ISNUMBER(MATCH(J918,Sheet4!$F$2:$F$11,0)),1,0))</f>
        <v>0</v>
      </c>
      <c r="P918" s="40" t="str">
        <f>IFERROR(INDEX(Sheet4!$G:$G,MATCH(Sheet1!B918,Sheet4!$F:$F,0))+INDEX(Sheet4!$G:$G,MATCH(Sheet1!C918,Sheet4!$F:$F,0))+INDEX(Sheet4!$G:$G,MATCH(Sheet1!D918,Sheet4!$F:$F,0))+INDEX(Sheet4!$G:$G,MATCH(Sheet1!E918,Sheet4!$F:$F,0))+INDEX(Sheet4!$G:$G,MATCH(Sheet1!F918,Sheet4!$F:$F,0))+INDEX(Sheet4!$G:$G,MATCH(Sheet1!G918,Sheet4!$F:$F,0))+INDEX(Sheet4!$G:$G,MATCH(Sheet1!H918,Sheet4!$F:$F,0))+INDEX(Sheet4!$G:$G,MATCH(Sheet1!I918,Sheet4!$F:$F,0))+INDEX(Sheet4!$G:$G,MATCH(Sheet1!J918,Sheet4!$F:$F,0)),"")</f>
        <v/>
      </c>
      <c r="AF918">
        <f si="227" t="shared"/>
        <v>0</v>
      </c>
      <c r="AH918">
        <v>895</v>
      </c>
      <c r="AI918" t="str">
        <f si="226" t="shared"/>
        <v>Ben SimmonsIsaiah CanaanJimmy ButlerMalik BeasleyKelly OubreMikal BridgesMarvin BagleyDerrick FavorsKarl-Anthony Towns</v>
      </c>
      <c r="AJ918">
        <f si="228" t="shared"/>
        <v>0</v>
      </c>
      <c r="AK918">
        <f si="229" t="shared"/>
        <v>0</v>
      </c>
      <c r="AL918">
        <f si="230" t="shared"/>
        <v>0</v>
      </c>
      <c r="AM918">
        <f si="231" t="shared"/>
        <v>0</v>
      </c>
      <c r="AN918">
        <f si="232" t="shared"/>
        <v>0</v>
      </c>
      <c r="AO918">
        <f si="233" t="shared"/>
        <v>0</v>
      </c>
      <c r="AP918">
        <f si="234" t="shared"/>
        <v>0</v>
      </c>
      <c r="AQ918">
        <f si="235" t="shared"/>
        <v>0</v>
      </c>
      <c r="AR918">
        <f si="236" t="shared"/>
        <v>0</v>
      </c>
      <c r="AS918">
        <f si="237" t="shared"/>
        <v>0</v>
      </c>
      <c r="AU918" t="str">
        <f>IFERROR(VLOOKUP(C918,Results!$A$2:$B$240,2,FALSE)+VLOOKUP(D918,Results!$A$2:$B$240,2,FALSE)+VLOOKUP(E918,Results!$A$2:$B$240,2,FALSE)+VLOOKUP(F918,Results!$A$2:$B$240,2,FALSE)+VLOOKUP(G918,Results!$A$2:$B$240,2,FALSE)+VLOOKUP(H918,Results!$A$2:$B$240,2,FALSE)+VLOOKUP(I918,Results!$A$2:$B$240,2,FALSE)+VLOOKUP(J918,Results!$A$2:$B$240,2,FALSE)+VLOOKUP(B918,Results!$A$2:$B$240,2,FALSE)-MIN(VLOOKUP(C918,Results!$A$2:$B$240,2,FALSE),VLOOKUP(D918,Results!$A$2:$B$240,2,FALSE),VLOOKUP(E918,Results!$A$2:$B$240,2,FALSE),VLOOKUP(F918,Results!$A$2:$B$240,2,FALSE),VLOOKUP(G918,Results!$A$2:$B$240,2,FALSE),VLOOKUP(H918,Results!$A$2:$B$240,2,FALSE),VLOOKUP(I918,Results!$A$2:$B$240,2,FALSE),VLOOKUP(J918,Results!$A$2:$B$240,2,FALSE),VLOOKUP(B918,Results!$A$2:$B$240,2,FALSE)),"")</f>
        <v/>
      </c>
    </row>
    <row customHeight="1" ht="18.75" r="919" spans="2:47" x14ac:dyDescent="0.3">
      <c r="B919" t="s">
        <v>108</v>
      </c>
      <c r="C919" t="s">
        <v>171</v>
      </c>
      <c r="D919" t="s">
        <v>172</v>
      </c>
      <c r="E919" t="s">
        <v>173</v>
      </c>
      <c r="F919" t="s">
        <v>177</v>
      </c>
      <c r="G919" t="s">
        <v>101</v>
      </c>
      <c r="H919" t="s">
        <v>153</v>
      </c>
      <c r="I919" t="s">
        <v>181</v>
      </c>
      <c r="J919" t="s">
        <v>98</v>
      </c>
      <c r="K919" t="n">
        <v>12.0</v>
      </c>
      <c r="L919" s="30">
        <f si="224" t="shared"/>
        <v>0</v>
      </c>
      <c r="M919" s="6"/>
      <c r="N919" s="35" t="str">
        <f si="225" t="shared"/>
        <v/>
      </c>
      <c r="O919" s="59">
        <f>(IF(ISNUMBER(MATCH(B919,Sheet4!$K$92:$K$101,0)),1,0)+IF(ISNUMBER(MATCH(C919,Sheet4!$K$92:$K$101,0)),1,0)+IF(ISNUMBER(MATCH(D919,Sheet4!$K$92:$K$101,0)),1,0)+IF(ISNUMBER(MATCH(E919,Sheet4!$K$92:$K$101,0)),1,0)+IF(ISNUMBER(MATCH(F919,Sheet4!$K$92:$K$101,0)),1,0)+IF(ISNUMBER(MATCH(G919,Sheet4!$K$92:$K$101,0)),1,0)+IF(ISNUMBER(MATCH(H919,Sheet4!$K$92:$K$101,0)),1,0)+IF(ISNUMBER(MATCH(I919,Sheet4!$K$92:$K$101,0)),1,0)+IF(ISNUMBER(MATCH(J919,Sheet4!$K$92:$K$101,0)),1,0))
-
(IF(ISNUMBER(MATCH(B919,Sheet4!$F$2:$F$11,0)),1,0)+IF(ISNUMBER(MATCH(C919,Sheet4!$F$2:$F$11,0)),1,0)+IF(ISNUMBER(MATCH(D919,Sheet4!$F$2:$F$11,0)),1,0)+IF(ISNUMBER(MATCH(E919,Sheet4!$F$2:$F$11,0)),1,0)+IF(ISNUMBER(MATCH(F919,Sheet4!$F$2:$F$11,0)),1,0)+IF(ISNUMBER(MATCH(G919,Sheet4!$F$2:$F$11,0)),1,0)+IF(ISNUMBER(MATCH(H919,Sheet4!$F$2:$F$11,0)),1,0)+IF(ISNUMBER(MATCH(I919,Sheet4!$F$2:$F$11,0)),1,0)+IF(ISNUMBER(MATCH(J919,Sheet4!$F$2:$F$11,0)),1,0))</f>
        <v>0</v>
      </c>
      <c r="P919" s="40" t="str">
        <f>IFERROR(INDEX(Sheet4!$G:$G,MATCH(Sheet1!B919,Sheet4!$F:$F,0))+INDEX(Sheet4!$G:$G,MATCH(Sheet1!C919,Sheet4!$F:$F,0))+INDEX(Sheet4!$G:$G,MATCH(Sheet1!D919,Sheet4!$F:$F,0))+INDEX(Sheet4!$G:$G,MATCH(Sheet1!E919,Sheet4!$F:$F,0))+INDEX(Sheet4!$G:$G,MATCH(Sheet1!F919,Sheet4!$F:$F,0))+INDEX(Sheet4!$G:$G,MATCH(Sheet1!G919,Sheet4!$F:$F,0))+INDEX(Sheet4!$G:$G,MATCH(Sheet1!H919,Sheet4!$F:$F,0))+INDEX(Sheet4!$G:$G,MATCH(Sheet1!I919,Sheet4!$F:$F,0))+INDEX(Sheet4!$G:$G,MATCH(Sheet1!J919,Sheet4!$F:$F,0)),"")</f>
        <v/>
      </c>
      <c r="AF919">
        <f si="227" t="shared"/>
        <v>0</v>
      </c>
      <c r="AH919">
        <v>896</v>
      </c>
      <c r="AI919" t="str">
        <f si="226" t="shared"/>
        <v>Ben SimmonsLandry ShametJimmy ButlerMonte MorrisWill BartonTaurean PrinceKenneth FariedJohn CollinsDeandre Ayton</v>
      </c>
      <c r="AJ919">
        <f si="228" t="shared"/>
        <v>0</v>
      </c>
      <c r="AK919">
        <f si="229" t="shared"/>
        <v>0</v>
      </c>
      <c r="AL919">
        <f si="230" t="shared"/>
        <v>0</v>
      </c>
      <c r="AM919">
        <f si="231" t="shared"/>
        <v>0</v>
      </c>
      <c r="AN919">
        <f si="232" t="shared"/>
        <v>0</v>
      </c>
      <c r="AO919">
        <f si="233" t="shared"/>
        <v>0</v>
      </c>
      <c r="AP919">
        <f si="234" t="shared"/>
        <v>0</v>
      </c>
      <c r="AQ919">
        <f si="235" t="shared"/>
        <v>0</v>
      </c>
      <c r="AR919">
        <f si="236" t="shared"/>
        <v>0</v>
      </c>
      <c r="AS919">
        <f si="237" t="shared"/>
        <v>0</v>
      </c>
      <c r="AU919" t="str">
        <f>IFERROR(VLOOKUP(C919,Results!$A$2:$B$240,2,FALSE)+VLOOKUP(D919,Results!$A$2:$B$240,2,FALSE)+VLOOKUP(E919,Results!$A$2:$B$240,2,FALSE)+VLOOKUP(F919,Results!$A$2:$B$240,2,FALSE)+VLOOKUP(G919,Results!$A$2:$B$240,2,FALSE)+VLOOKUP(H919,Results!$A$2:$B$240,2,FALSE)+VLOOKUP(I919,Results!$A$2:$B$240,2,FALSE)+VLOOKUP(J919,Results!$A$2:$B$240,2,FALSE)+VLOOKUP(B919,Results!$A$2:$B$240,2,FALSE)-MIN(VLOOKUP(C919,Results!$A$2:$B$240,2,FALSE),VLOOKUP(D919,Results!$A$2:$B$240,2,FALSE),VLOOKUP(E919,Results!$A$2:$B$240,2,FALSE),VLOOKUP(F919,Results!$A$2:$B$240,2,FALSE),VLOOKUP(G919,Results!$A$2:$B$240,2,FALSE),VLOOKUP(H919,Results!$A$2:$B$240,2,FALSE),VLOOKUP(I919,Results!$A$2:$B$240,2,FALSE),VLOOKUP(J919,Results!$A$2:$B$240,2,FALSE),VLOOKUP(B919,Results!$A$2:$B$240,2,FALSE)),"")</f>
        <v/>
      </c>
    </row>
    <row customHeight="1" ht="18.75" r="920" spans="2:47" x14ac:dyDescent="0.3">
      <c r="B920" t="s">
        <v>87</v>
      </c>
      <c r="C920" t="s">
        <v>170</v>
      </c>
      <c r="D920" t="s">
        <v>145</v>
      </c>
      <c r="E920" t="s">
        <v>146</v>
      </c>
      <c r="F920" t="s">
        <v>177</v>
      </c>
      <c r="G920" t="s">
        <v>179</v>
      </c>
      <c r="H920" t="s">
        <v>152</v>
      </c>
      <c r="I920" t="s">
        <v>182</v>
      </c>
      <c r="J920" t="s">
        <v>186</v>
      </c>
      <c r="K920" t="n">
        <v>12.0</v>
      </c>
      <c r="L920" s="30">
        <f ref="L920:L983" si="238" t="shared">AS920</f>
        <v>0</v>
      </c>
      <c r="M920" s="6"/>
      <c r="N920" s="35" t="str">
        <f ref="N920:N983" si="239" t="shared">AU920</f>
        <v/>
      </c>
      <c r="O920" s="59">
        <f>(IF(ISNUMBER(MATCH(B920,Sheet4!$K$92:$K$101,0)),1,0)+IF(ISNUMBER(MATCH(C920,Sheet4!$K$92:$K$101,0)),1,0)+IF(ISNUMBER(MATCH(D920,Sheet4!$K$92:$K$101,0)),1,0)+IF(ISNUMBER(MATCH(E920,Sheet4!$K$92:$K$101,0)),1,0)+IF(ISNUMBER(MATCH(F920,Sheet4!$K$92:$K$101,0)),1,0)+IF(ISNUMBER(MATCH(G920,Sheet4!$K$92:$K$101,0)),1,0)+IF(ISNUMBER(MATCH(H920,Sheet4!$K$92:$K$101,0)),1,0)+IF(ISNUMBER(MATCH(I920,Sheet4!$K$92:$K$101,0)),1,0)+IF(ISNUMBER(MATCH(J920,Sheet4!$K$92:$K$101,0)),1,0))
-
(IF(ISNUMBER(MATCH(B920,Sheet4!$F$2:$F$11,0)),1,0)+IF(ISNUMBER(MATCH(C920,Sheet4!$F$2:$F$11,0)),1,0)+IF(ISNUMBER(MATCH(D920,Sheet4!$F$2:$F$11,0)),1,0)+IF(ISNUMBER(MATCH(E920,Sheet4!$F$2:$F$11,0)),1,0)+IF(ISNUMBER(MATCH(F920,Sheet4!$F$2:$F$11,0)),1,0)+IF(ISNUMBER(MATCH(G920,Sheet4!$F$2:$F$11,0)),1,0)+IF(ISNUMBER(MATCH(H920,Sheet4!$F$2:$F$11,0)),1,0)+IF(ISNUMBER(MATCH(I920,Sheet4!$F$2:$F$11,0)),1,0)+IF(ISNUMBER(MATCH(J920,Sheet4!$F$2:$F$11,0)),1,0))</f>
        <v>0</v>
      </c>
      <c r="P920" s="40" t="str">
        <f>IFERROR(INDEX(Sheet4!$G:$G,MATCH(Sheet1!B920,Sheet4!$F:$F,0))+INDEX(Sheet4!$G:$G,MATCH(Sheet1!C920,Sheet4!$F:$F,0))+INDEX(Sheet4!$G:$G,MATCH(Sheet1!D920,Sheet4!$F:$F,0))+INDEX(Sheet4!$G:$G,MATCH(Sheet1!E920,Sheet4!$F:$F,0))+INDEX(Sheet4!$G:$G,MATCH(Sheet1!F920,Sheet4!$F:$F,0))+INDEX(Sheet4!$G:$G,MATCH(Sheet1!G920,Sheet4!$F:$F,0))+INDEX(Sheet4!$G:$G,MATCH(Sheet1!H920,Sheet4!$F:$F,0))+INDEX(Sheet4!$G:$G,MATCH(Sheet1!I920,Sheet4!$F:$F,0))+INDEX(Sheet4!$G:$G,MATCH(Sheet1!J920,Sheet4!$F:$F,0)),"")</f>
        <v/>
      </c>
      <c r="AF920">
        <f si="227" t="shared"/>
        <v>0</v>
      </c>
      <c r="AH920">
        <v>897</v>
      </c>
      <c r="AI920" t="str">
        <f ref="AI920:AI983" si="240" t="shared">CONCATENATE(B920,C920,D920,E920,F920,G920,H920,I920,J920)</f>
        <v>Trae YoungIsaiah CanaanDevin BookerJimmy ButlerWill BartonCorey BrewerJohn CollinsPaul MillsapRudy Gobert</v>
      </c>
      <c r="AJ920">
        <f si="228" t="shared"/>
        <v>0</v>
      </c>
      <c r="AK920">
        <f si="229" t="shared"/>
        <v>0</v>
      </c>
      <c r="AL920">
        <f si="230" t="shared"/>
        <v>0</v>
      </c>
      <c r="AM920">
        <f si="231" t="shared"/>
        <v>0</v>
      </c>
      <c r="AN920">
        <f si="232" t="shared"/>
        <v>0</v>
      </c>
      <c r="AO920">
        <f si="233" t="shared"/>
        <v>0</v>
      </c>
      <c r="AP920">
        <f si="234" t="shared"/>
        <v>0</v>
      </c>
      <c r="AQ920">
        <f si="235" t="shared"/>
        <v>0</v>
      </c>
      <c r="AR920">
        <f si="236" t="shared"/>
        <v>0</v>
      </c>
      <c r="AS920">
        <f si="237" t="shared"/>
        <v>0</v>
      </c>
      <c r="AU920" t="str">
        <f>IFERROR(VLOOKUP(C920,Results!$A$2:$B$240,2,FALSE)+VLOOKUP(D920,Results!$A$2:$B$240,2,FALSE)+VLOOKUP(E920,Results!$A$2:$B$240,2,FALSE)+VLOOKUP(F920,Results!$A$2:$B$240,2,FALSE)+VLOOKUP(G920,Results!$A$2:$B$240,2,FALSE)+VLOOKUP(H920,Results!$A$2:$B$240,2,FALSE)+VLOOKUP(I920,Results!$A$2:$B$240,2,FALSE)+VLOOKUP(J920,Results!$A$2:$B$240,2,FALSE)+VLOOKUP(B920,Results!$A$2:$B$240,2,FALSE)-MIN(VLOOKUP(C920,Results!$A$2:$B$240,2,FALSE),VLOOKUP(D920,Results!$A$2:$B$240,2,FALSE),VLOOKUP(E920,Results!$A$2:$B$240,2,FALSE),VLOOKUP(F920,Results!$A$2:$B$240,2,FALSE),VLOOKUP(G920,Results!$A$2:$B$240,2,FALSE),VLOOKUP(H920,Results!$A$2:$B$240,2,FALSE),VLOOKUP(I920,Results!$A$2:$B$240,2,FALSE),VLOOKUP(J920,Results!$A$2:$B$240,2,FALSE),VLOOKUP(B920,Results!$A$2:$B$240,2,FALSE)),"")</f>
        <v/>
      </c>
    </row>
    <row customHeight="1" ht="18.75" r="921" spans="2:47" x14ac:dyDescent="0.3">
      <c r="B921" t="s">
        <v>87</v>
      </c>
      <c r="C921" t="s">
        <v>95</v>
      </c>
      <c r="D921" t="s">
        <v>173</v>
      </c>
      <c r="E921" t="s">
        <v>146</v>
      </c>
      <c r="F921" t="s">
        <v>177</v>
      </c>
      <c r="G921" t="s">
        <v>159</v>
      </c>
      <c r="H921" t="s">
        <v>92</v>
      </c>
      <c r="I921" t="s">
        <v>181</v>
      </c>
      <c r="J921" t="s">
        <v>98</v>
      </c>
      <c r="K921" t="n">
        <v>12.0</v>
      </c>
      <c r="L921" s="30">
        <f si="238" t="shared"/>
        <v>0</v>
      </c>
      <c r="M921" s="6"/>
      <c r="N921" s="35" t="str">
        <f si="239" t="shared"/>
        <v/>
      </c>
      <c r="O921" s="59">
        <f>(IF(ISNUMBER(MATCH(B921,Sheet4!$K$92:$K$101,0)),1,0)+IF(ISNUMBER(MATCH(C921,Sheet4!$K$92:$K$101,0)),1,0)+IF(ISNUMBER(MATCH(D921,Sheet4!$K$92:$K$101,0)),1,0)+IF(ISNUMBER(MATCH(E921,Sheet4!$K$92:$K$101,0)),1,0)+IF(ISNUMBER(MATCH(F921,Sheet4!$K$92:$K$101,0)),1,0)+IF(ISNUMBER(MATCH(G921,Sheet4!$K$92:$K$101,0)),1,0)+IF(ISNUMBER(MATCH(H921,Sheet4!$K$92:$K$101,0)),1,0)+IF(ISNUMBER(MATCH(I921,Sheet4!$K$92:$K$101,0)),1,0)+IF(ISNUMBER(MATCH(J921,Sheet4!$K$92:$K$101,0)),1,0))
-
(IF(ISNUMBER(MATCH(B921,Sheet4!$F$2:$F$11,0)),1,0)+IF(ISNUMBER(MATCH(C921,Sheet4!$F$2:$F$11,0)),1,0)+IF(ISNUMBER(MATCH(D921,Sheet4!$F$2:$F$11,0)),1,0)+IF(ISNUMBER(MATCH(E921,Sheet4!$F$2:$F$11,0)),1,0)+IF(ISNUMBER(MATCH(F921,Sheet4!$F$2:$F$11,0)),1,0)+IF(ISNUMBER(MATCH(G921,Sheet4!$F$2:$F$11,0)),1,0)+IF(ISNUMBER(MATCH(H921,Sheet4!$F$2:$F$11,0)),1,0)+IF(ISNUMBER(MATCH(I921,Sheet4!$F$2:$F$11,0)),1,0)+IF(ISNUMBER(MATCH(J921,Sheet4!$F$2:$F$11,0)),1,0))</f>
        <v>0</v>
      </c>
      <c r="P921" s="40" t="str">
        <f>IFERROR(INDEX(Sheet4!$G:$G,MATCH(Sheet1!B921,Sheet4!$F:$F,0))+INDEX(Sheet4!$G:$G,MATCH(Sheet1!C921,Sheet4!$F:$F,0))+INDEX(Sheet4!$G:$G,MATCH(Sheet1!D921,Sheet4!$F:$F,0))+INDEX(Sheet4!$G:$G,MATCH(Sheet1!E921,Sheet4!$F:$F,0))+INDEX(Sheet4!$G:$G,MATCH(Sheet1!F921,Sheet4!$F:$F,0))+INDEX(Sheet4!$G:$G,MATCH(Sheet1!G921,Sheet4!$F:$F,0))+INDEX(Sheet4!$G:$G,MATCH(Sheet1!H921,Sheet4!$F:$F,0))+INDEX(Sheet4!$G:$G,MATCH(Sheet1!I921,Sheet4!$F:$F,0))+INDEX(Sheet4!$G:$G,MATCH(Sheet1!J921,Sheet4!$F:$F,0)),"")</f>
        <v/>
      </c>
      <c r="AF921">
        <f ref="AF921:AF984" si="241" t="shared">IF(A921="✓",AF920+1,AF920)</f>
        <v>0</v>
      </c>
      <c r="AH921">
        <v>898</v>
      </c>
      <c r="AI921" t="str">
        <f si="240" t="shared"/>
        <v>De'Aaron FoxJeremy LinJames HardenMonte MorrisMikal BridgesJae CrowderKenneth FariedJosh JacksonDeandre Ayton</v>
      </c>
      <c r="AJ921">
        <f ref="AJ921:AJ984" si="242" t="shared">IF(ISNUMBER(SEARCH(B921,VLOOKUP($AH$20,$AH$24:$AI$2023,2,FALSE))),1,0)</f>
        <v>0</v>
      </c>
      <c r="AK921">
        <f ref="AK921:AK984" si="243" t="shared">IF(ISNUMBER(SEARCH(C921,VLOOKUP($AH$20,$AH$24:$AI$2023,2,FALSE))),1,0)</f>
        <v>0</v>
      </c>
      <c r="AL921">
        <f ref="AL921:AL984" si="244" t="shared">IF(ISNUMBER(SEARCH(D921,VLOOKUP($AH$20,$AH$24:$AI$2023,2,FALSE))),1,0)</f>
        <v>0</v>
      </c>
      <c r="AM921">
        <f ref="AM921:AM984" si="245" t="shared">IF(ISNUMBER(SEARCH(E921,VLOOKUP($AH$20,$AH$24:$AI$2023,2,FALSE))),1,0)</f>
        <v>0</v>
      </c>
      <c r="AN921">
        <f ref="AN921:AN984" si="246" t="shared">IF(ISNUMBER(SEARCH(F921,VLOOKUP($AH$20,$AH$24:$AI$2023,2,FALSE))),1,0)</f>
        <v>0</v>
      </c>
      <c r="AO921">
        <f ref="AO921:AO984" si="247" t="shared">IF(ISNUMBER(SEARCH(G921,VLOOKUP($AH$20,$AH$24:$AI$2023,2,FALSE))),1,0)</f>
        <v>0</v>
      </c>
      <c r="AP921">
        <f ref="AP921:AP984" si="248" t="shared">IF(ISNUMBER(SEARCH(H921,VLOOKUP($AH$20,$AH$24:$AI$2023,2,FALSE))),1,0)</f>
        <v>0</v>
      </c>
      <c r="AQ921">
        <f ref="AQ921:AQ984" si="249" t="shared">IF(ISNUMBER(SEARCH(I921,VLOOKUP($AH$20,$AH$24:$AI$2023,2,FALSE))),1,0)</f>
        <v>0</v>
      </c>
      <c r="AR921">
        <f ref="AR921:AR984" si="250" t="shared">IF(ISNUMBER(SEARCH(J921,VLOOKUP($AH$20,$AH$24:$AI$2023,2,FALSE))),1,0)</f>
        <v>0</v>
      </c>
      <c r="AS921">
        <f ref="AS921:AS984" si="251" t="shared">SUM(AJ921:AR921)</f>
        <v>0</v>
      </c>
      <c r="AU921" t="str">
        <f>IFERROR(VLOOKUP(C921,Results!$A$2:$B$240,2,FALSE)+VLOOKUP(D921,Results!$A$2:$B$240,2,FALSE)+VLOOKUP(E921,Results!$A$2:$B$240,2,FALSE)+VLOOKUP(F921,Results!$A$2:$B$240,2,FALSE)+VLOOKUP(G921,Results!$A$2:$B$240,2,FALSE)+VLOOKUP(H921,Results!$A$2:$B$240,2,FALSE)+VLOOKUP(I921,Results!$A$2:$B$240,2,FALSE)+VLOOKUP(J921,Results!$A$2:$B$240,2,FALSE)+VLOOKUP(B921,Results!$A$2:$B$240,2,FALSE)-MIN(VLOOKUP(C921,Results!$A$2:$B$240,2,FALSE),VLOOKUP(D921,Results!$A$2:$B$240,2,FALSE),VLOOKUP(E921,Results!$A$2:$B$240,2,FALSE),VLOOKUP(F921,Results!$A$2:$B$240,2,FALSE),VLOOKUP(G921,Results!$A$2:$B$240,2,FALSE),VLOOKUP(H921,Results!$A$2:$B$240,2,FALSE),VLOOKUP(I921,Results!$A$2:$B$240,2,FALSE),VLOOKUP(J921,Results!$A$2:$B$240,2,FALSE),VLOOKUP(B921,Results!$A$2:$B$240,2,FALSE)),"")</f>
        <v/>
      </c>
    </row>
    <row customHeight="1" ht="18.75" r="922" spans="2:47" x14ac:dyDescent="0.3">
      <c r="B922" t="s">
        <v>95</v>
      </c>
      <c r="C922" t="s">
        <v>171</v>
      </c>
      <c r="D922" t="s">
        <v>172</v>
      </c>
      <c r="E922" t="s">
        <v>146</v>
      </c>
      <c r="F922" t="s">
        <v>150</v>
      </c>
      <c r="G922" t="s">
        <v>177</v>
      </c>
      <c r="H922" t="s">
        <v>181</v>
      </c>
      <c r="I922" t="s">
        <v>152</v>
      </c>
      <c r="J922" t="s">
        <v>156</v>
      </c>
      <c r="K922" t="n">
        <v>12.0</v>
      </c>
      <c r="L922" s="30">
        <f si="238" t="shared"/>
        <v>0</v>
      </c>
      <c r="M922" s="6"/>
      <c r="N922" s="35" t="str">
        <f si="239" t="shared"/>
        <v/>
      </c>
      <c r="O922" s="59">
        <f>(IF(ISNUMBER(MATCH(B922,Sheet4!$K$92:$K$101,0)),1,0)+IF(ISNUMBER(MATCH(C922,Sheet4!$K$92:$K$101,0)),1,0)+IF(ISNUMBER(MATCH(D922,Sheet4!$K$92:$K$101,0)),1,0)+IF(ISNUMBER(MATCH(E922,Sheet4!$K$92:$K$101,0)),1,0)+IF(ISNUMBER(MATCH(F922,Sheet4!$K$92:$K$101,0)),1,0)+IF(ISNUMBER(MATCH(G922,Sheet4!$K$92:$K$101,0)),1,0)+IF(ISNUMBER(MATCH(H922,Sheet4!$K$92:$K$101,0)),1,0)+IF(ISNUMBER(MATCH(I922,Sheet4!$K$92:$K$101,0)),1,0)+IF(ISNUMBER(MATCH(J922,Sheet4!$K$92:$K$101,0)),1,0))
-
(IF(ISNUMBER(MATCH(B922,Sheet4!$F$2:$F$11,0)),1,0)+IF(ISNUMBER(MATCH(C922,Sheet4!$F$2:$F$11,0)),1,0)+IF(ISNUMBER(MATCH(D922,Sheet4!$F$2:$F$11,0)),1,0)+IF(ISNUMBER(MATCH(E922,Sheet4!$F$2:$F$11,0)),1,0)+IF(ISNUMBER(MATCH(F922,Sheet4!$F$2:$F$11,0)),1,0)+IF(ISNUMBER(MATCH(G922,Sheet4!$F$2:$F$11,0)),1,0)+IF(ISNUMBER(MATCH(H922,Sheet4!$F$2:$F$11,0)),1,0)+IF(ISNUMBER(MATCH(I922,Sheet4!$F$2:$F$11,0)),1,0)+IF(ISNUMBER(MATCH(J922,Sheet4!$F$2:$F$11,0)),1,0))</f>
        <v>0</v>
      </c>
      <c r="P922" s="40" t="str">
        <f>IFERROR(INDEX(Sheet4!$G:$G,MATCH(Sheet1!B922,Sheet4!$F:$F,0))+INDEX(Sheet4!$G:$G,MATCH(Sheet1!C922,Sheet4!$F:$F,0))+INDEX(Sheet4!$G:$G,MATCH(Sheet1!D922,Sheet4!$F:$F,0))+INDEX(Sheet4!$G:$G,MATCH(Sheet1!E922,Sheet4!$F:$F,0))+INDEX(Sheet4!$G:$G,MATCH(Sheet1!F922,Sheet4!$F:$F,0))+INDEX(Sheet4!$G:$G,MATCH(Sheet1!G922,Sheet4!$F:$F,0))+INDEX(Sheet4!$G:$G,MATCH(Sheet1!H922,Sheet4!$F:$F,0))+INDEX(Sheet4!$G:$G,MATCH(Sheet1!I922,Sheet4!$F:$F,0))+INDEX(Sheet4!$G:$G,MATCH(Sheet1!J922,Sheet4!$F:$F,0)),"")</f>
        <v/>
      </c>
      <c r="AF922">
        <f si="241" t="shared"/>
        <v>0</v>
      </c>
      <c r="AH922">
        <v>899</v>
      </c>
      <c r="AI922" t="str">
        <f si="240" t="shared"/>
        <v>Ben SimmonsJeremy LinDevin BookerMonte MorrisCorey BrewerRoyce O'NealeKenneth FariedJohn CollinsKarl-Anthony Towns</v>
      </c>
      <c r="AJ922">
        <f si="242" t="shared"/>
        <v>0</v>
      </c>
      <c r="AK922">
        <f si="243" t="shared"/>
        <v>0</v>
      </c>
      <c r="AL922">
        <f si="244" t="shared"/>
        <v>0</v>
      </c>
      <c r="AM922">
        <f si="245" t="shared"/>
        <v>0</v>
      </c>
      <c r="AN922">
        <f si="246" t="shared"/>
        <v>0</v>
      </c>
      <c r="AO922">
        <f si="247" t="shared"/>
        <v>0</v>
      </c>
      <c r="AP922">
        <f si="248" t="shared"/>
        <v>0</v>
      </c>
      <c r="AQ922">
        <f si="249" t="shared"/>
        <v>0</v>
      </c>
      <c r="AR922">
        <f si="250" t="shared"/>
        <v>0</v>
      </c>
      <c r="AS922">
        <f si="251" t="shared"/>
        <v>0</v>
      </c>
      <c r="AU922" t="str">
        <f>IFERROR(VLOOKUP(C922,Results!$A$2:$B$240,2,FALSE)+VLOOKUP(D922,Results!$A$2:$B$240,2,FALSE)+VLOOKUP(E922,Results!$A$2:$B$240,2,FALSE)+VLOOKUP(F922,Results!$A$2:$B$240,2,FALSE)+VLOOKUP(G922,Results!$A$2:$B$240,2,FALSE)+VLOOKUP(H922,Results!$A$2:$B$240,2,FALSE)+VLOOKUP(I922,Results!$A$2:$B$240,2,FALSE)+VLOOKUP(J922,Results!$A$2:$B$240,2,FALSE)+VLOOKUP(B922,Results!$A$2:$B$240,2,FALSE)-MIN(VLOOKUP(C922,Results!$A$2:$B$240,2,FALSE),VLOOKUP(D922,Results!$A$2:$B$240,2,FALSE),VLOOKUP(E922,Results!$A$2:$B$240,2,FALSE),VLOOKUP(F922,Results!$A$2:$B$240,2,FALSE),VLOOKUP(G922,Results!$A$2:$B$240,2,FALSE),VLOOKUP(H922,Results!$A$2:$B$240,2,FALSE),VLOOKUP(I922,Results!$A$2:$B$240,2,FALSE),VLOOKUP(J922,Results!$A$2:$B$240,2,FALSE),VLOOKUP(B922,Results!$A$2:$B$240,2,FALSE)),"")</f>
        <v/>
      </c>
    </row>
    <row customHeight="1" ht="18.75" r="923" spans="2:47" x14ac:dyDescent="0.3">
      <c r="B923" t="s">
        <v>166</v>
      </c>
      <c r="C923" t="s">
        <v>171</v>
      </c>
      <c r="D923" t="s">
        <v>173</v>
      </c>
      <c r="E923" t="s">
        <v>111</v>
      </c>
      <c r="F923" t="s">
        <v>177</v>
      </c>
      <c r="G923" t="s">
        <v>105</v>
      </c>
      <c r="H923" t="s">
        <v>153</v>
      </c>
      <c r="I923" t="s">
        <v>181</v>
      </c>
      <c r="J923" t="s">
        <v>186</v>
      </c>
      <c r="K923" t="n">
        <v>12.0</v>
      </c>
      <c r="L923" s="30">
        <f si="238" t="shared"/>
        <v>0</v>
      </c>
      <c r="M923" s="6"/>
      <c r="N923" s="35" t="str">
        <f si="239" t="shared"/>
        <v/>
      </c>
      <c r="O923" s="59">
        <f>(IF(ISNUMBER(MATCH(B923,Sheet4!$K$92:$K$101,0)),1,0)+IF(ISNUMBER(MATCH(C923,Sheet4!$K$92:$K$101,0)),1,0)+IF(ISNUMBER(MATCH(D923,Sheet4!$K$92:$K$101,0)),1,0)+IF(ISNUMBER(MATCH(E923,Sheet4!$K$92:$K$101,0)),1,0)+IF(ISNUMBER(MATCH(F923,Sheet4!$K$92:$K$101,0)),1,0)+IF(ISNUMBER(MATCH(G923,Sheet4!$K$92:$K$101,0)),1,0)+IF(ISNUMBER(MATCH(H923,Sheet4!$K$92:$K$101,0)),1,0)+IF(ISNUMBER(MATCH(I923,Sheet4!$K$92:$K$101,0)),1,0)+IF(ISNUMBER(MATCH(J923,Sheet4!$K$92:$K$101,0)),1,0))
-
(IF(ISNUMBER(MATCH(B923,Sheet4!$F$2:$F$11,0)),1,0)+IF(ISNUMBER(MATCH(C923,Sheet4!$F$2:$F$11,0)),1,0)+IF(ISNUMBER(MATCH(D923,Sheet4!$F$2:$F$11,0)),1,0)+IF(ISNUMBER(MATCH(E923,Sheet4!$F$2:$F$11,0)),1,0)+IF(ISNUMBER(MATCH(F923,Sheet4!$F$2:$F$11,0)),1,0)+IF(ISNUMBER(MATCH(G923,Sheet4!$F$2:$F$11,0)),1,0)+IF(ISNUMBER(MATCH(H923,Sheet4!$F$2:$F$11,0)),1,0)+IF(ISNUMBER(MATCH(I923,Sheet4!$F$2:$F$11,0)),1,0)+IF(ISNUMBER(MATCH(J923,Sheet4!$F$2:$F$11,0)),1,0))</f>
        <v>0</v>
      </c>
      <c r="P923" s="40" t="str">
        <f>IFERROR(INDEX(Sheet4!$G:$G,MATCH(Sheet1!B923,Sheet4!$F:$F,0))+INDEX(Sheet4!$G:$G,MATCH(Sheet1!C923,Sheet4!$F:$F,0))+INDEX(Sheet4!$G:$G,MATCH(Sheet1!D923,Sheet4!$F:$F,0))+INDEX(Sheet4!$G:$G,MATCH(Sheet1!E923,Sheet4!$F:$F,0))+INDEX(Sheet4!$G:$G,MATCH(Sheet1!F923,Sheet4!$F:$F,0))+INDEX(Sheet4!$G:$G,MATCH(Sheet1!G923,Sheet4!$F:$F,0))+INDEX(Sheet4!$G:$G,MATCH(Sheet1!H923,Sheet4!$F:$F,0))+INDEX(Sheet4!$G:$G,MATCH(Sheet1!I923,Sheet4!$F:$F,0))+INDEX(Sheet4!$G:$G,MATCH(Sheet1!J923,Sheet4!$F:$F,0)),"")</f>
        <v/>
      </c>
      <c r="AF923">
        <f si="241" t="shared"/>
        <v>0</v>
      </c>
      <c r="AH923">
        <v>900</v>
      </c>
      <c r="AI923" t="str">
        <f si="240" t="shared"/>
        <v>Ben SimmonsRicky RubioJimmy ButlerMonte MorrisWill BartonJae CrowderJosh JacksonTrey LylesKarl-Anthony Towns</v>
      </c>
      <c r="AJ923">
        <f si="242" t="shared"/>
        <v>0</v>
      </c>
      <c r="AK923">
        <f si="243" t="shared"/>
        <v>0</v>
      </c>
      <c r="AL923">
        <f si="244" t="shared"/>
        <v>0</v>
      </c>
      <c r="AM923">
        <f si="245" t="shared"/>
        <v>0</v>
      </c>
      <c r="AN923">
        <f si="246" t="shared"/>
        <v>0</v>
      </c>
      <c r="AO923">
        <f si="247" t="shared"/>
        <v>0</v>
      </c>
      <c r="AP923">
        <f si="248" t="shared"/>
        <v>0</v>
      </c>
      <c r="AQ923">
        <f si="249" t="shared"/>
        <v>0</v>
      </c>
      <c r="AR923">
        <f si="250" t="shared"/>
        <v>0</v>
      </c>
      <c r="AS923">
        <f si="251" t="shared"/>
        <v>0</v>
      </c>
      <c r="AU923" t="str">
        <f>IFERROR(VLOOKUP(C923,Results!$A$2:$B$240,2,FALSE)+VLOOKUP(D923,Results!$A$2:$B$240,2,FALSE)+VLOOKUP(E923,Results!$A$2:$B$240,2,FALSE)+VLOOKUP(F923,Results!$A$2:$B$240,2,FALSE)+VLOOKUP(G923,Results!$A$2:$B$240,2,FALSE)+VLOOKUP(H923,Results!$A$2:$B$240,2,FALSE)+VLOOKUP(I923,Results!$A$2:$B$240,2,FALSE)+VLOOKUP(J923,Results!$A$2:$B$240,2,FALSE)+VLOOKUP(B923,Results!$A$2:$B$240,2,FALSE)-MIN(VLOOKUP(C923,Results!$A$2:$B$240,2,FALSE),VLOOKUP(D923,Results!$A$2:$B$240,2,FALSE),VLOOKUP(E923,Results!$A$2:$B$240,2,FALSE),VLOOKUP(F923,Results!$A$2:$B$240,2,FALSE),VLOOKUP(G923,Results!$A$2:$B$240,2,FALSE),VLOOKUP(H923,Results!$A$2:$B$240,2,FALSE),VLOOKUP(I923,Results!$A$2:$B$240,2,FALSE),VLOOKUP(J923,Results!$A$2:$B$240,2,FALSE),VLOOKUP(B923,Results!$A$2:$B$240,2,FALSE)),"")</f>
        <v/>
      </c>
    </row>
    <row customHeight="1" ht="18.75" r="924" spans="2:47" x14ac:dyDescent="0.3">
      <c r="B924" t="s">
        <v>166</v>
      </c>
      <c r="C924" t="s">
        <v>171</v>
      </c>
      <c r="D924" t="s">
        <v>173</v>
      </c>
      <c r="E924" t="s">
        <v>148</v>
      </c>
      <c r="F924" t="s">
        <v>177</v>
      </c>
      <c r="G924" t="s">
        <v>179</v>
      </c>
      <c r="H924" t="s">
        <v>93</v>
      </c>
      <c r="I924" t="s">
        <v>152</v>
      </c>
      <c r="J924" t="s">
        <v>188</v>
      </c>
      <c r="K924" t="n">
        <v>12.0</v>
      </c>
      <c r="L924" s="30">
        <f si="238" t="shared"/>
        <v>0</v>
      </c>
      <c r="M924" s="6"/>
      <c r="N924" s="35" t="str">
        <f si="239" t="shared"/>
        <v/>
      </c>
      <c r="O924" s="59">
        <f>(IF(ISNUMBER(MATCH(B924,Sheet4!$K$92:$K$101,0)),1,0)+IF(ISNUMBER(MATCH(C924,Sheet4!$K$92:$K$101,0)),1,0)+IF(ISNUMBER(MATCH(D924,Sheet4!$K$92:$K$101,0)),1,0)+IF(ISNUMBER(MATCH(E924,Sheet4!$K$92:$K$101,0)),1,0)+IF(ISNUMBER(MATCH(F924,Sheet4!$K$92:$K$101,0)),1,0)+IF(ISNUMBER(MATCH(G924,Sheet4!$K$92:$K$101,0)),1,0)+IF(ISNUMBER(MATCH(H924,Sheet4!$K$92:$K$101,0)),1,0)+IF(ISNUMBER(MATCH(I924,Sheet4!$K$92:$K$101,0)),1,0)+IF(ISNUMBER(MATCH(J924,Sheet4!$K$92:$K$101,0)),1,0))
-
(IF(ISNUMBER(MATCH(B924,Sheet4!$F$2:$F$11,0)),1,0)+IF(ISNUMBER(MATCH(C924,Sheet4!$F$2:$F$11,0)),1,0)+IF(ISNUMBER(MATCH(D924,Sheet4!$F$2:$F$11,0)),1,0)+IF(ISNUMBER(MATCH(E924,Sheet4!$F$2:$F$11,0)),1,0)+IF(ISNUMBER(MATCH(F924,Sheet4!$F$2:$F$11,0)),1,0)+IF(ISNUMBER(MATCH(G924,Sheet4!$F$2:$F$11,0)),1,0)+IF(ISNUMBER(MATCH(H924,Sheet4!$F$2:$F$11,0)),1,0)+IF(ISNUMBER(MATCH(I924,Sheet4!$F$2:$F$11,0)),1,0)+IF(ISNUMBER(MATCH(J924,Sheet4!$F$2:$F$11,0)),1,0))</f>
        <v>0</v>
      </c>
      <c r="P924" s="40" t="str">
        <f>IFERROR(INDEX(Sheet4!$G:$G,MATCH(Sheet1!B924,Sheet4!$F:$F,0))+INDEX(Sheet4!$G:$G,MATCH(Sheet1!C924,Sheet4!$F:$F,0))+INDEX(Sheet4!$G:$G,MATCH(Sheet1!D924,Sheet4!$F:$F,0))+INDEX(Sheet4!$G:$G,MATCH(Sheet1!E924,Sheet4!$F:$F,0))+INDEX(Sheet4!$G:$G,MATCH(Sheet1!F924,Sheet4!$F:$F,0))+INDEX(Sheet4!$G:$G,MATCH(Sheet1!G924,Sheet4!$F:$F,0))+INDEX(Sheet4!$G:$G,MATCH(Sheet1!H924,Sheet4!$F:$F,0))+INDEX(Sheet4!$G:$G,MATCH(Sheet1!I924,Sheet4!$F:$F,0))+INDEX(Sheet4!$G:$G,MATCH(Sheet1!J924,Sheet4!$F:$F,0)),"")</f>
        <v/>
      </c>
      <c r="AF924">
        <f si="241" t="shared"/>
        <v>0</v>
      </c>
      <c r="AH924">
        <v>901</v>
      </c>
      <c r="AI924" t="str">
        <f si="240" t="shared"/>
        <v>Ben SimmonsIsaiah CanaanDonovan MitchellDevin BookerKelly OubreJae CrowderMarvin BagleyPaul MillsapDeandre Ayton</v>
      </c>
      <c r="AJ924">
        <f si="242" t="shared"/>
        <v>0</v>
      </c>
      <c r="AK924">
        <f si="243" t="shared"/>
        <v>0</v>
      </c>
      <c r="AL924">
        <f si="244" t="shared"/>
        <v>0</v>
      </c>
      <c r="AM924">
        <f si="245" t="shared"/>
        <v>0</v>
      </c>
      <c r="AN924">
        <f si="246" t="shared"/>
        <v>0</v>
      </c>
      <c r="AO924">
        <f si="247" t="shared"/>
        <v>0</v>
      </c>
      <c r="AP924">
        <f si="248" t="shared"/>
        <v>0</v>
      </c>
      <c r="AQ924">
        <f si="249" t="shared"/>
        <v>0</v>
      </c>
      <c r="AR924">
        <f si="250" t="shared"/>
        <v>0</v>
      </c>
      <c r="AS924">
        <f si="251" t="shared"/>
        <v>0</v>
      </c>
      <c r="AU924" t="str">
        <f>IFERROR(VLOOKUP(C924,Results!$A$2:$B$240,2,FALSE)+VLOOKUP(D924,Results!$A$2:$B$240,2,FALSE)+VLOOKUP(E924,Results!$A$2:$B$240,2,FALSE)+VLOOKUP(F924,Results!$A$2:$B$240,2,FALSE)+VLOOKUP(G924,Results!$A$2:$B$240,2,FALSE)+VLOOKUP(H924,Results!$A$2:$B$240,2,FALSE)+VLOOKUP(I924,Results!$A$2:$B$240,2,FALSE)+VLOOKUP(J924,Results!$A$2:$B$240,2,FALSE)+VLOOKUP(B924,Results!$A$2:$B$240,2,FALSE)-MIN(VLOOKUP(C924,Results!$A$2:$B$240,2,FALSE),VLOOKUP(D924,Results!$A$2:$B$240,2,FALSE),VLOOKUP(E924,Results!$A$2:$B$240,2,FALSE),VLOOKUP(F924,Results!$A$2:$B$240,2,FALSE),VLOOKUP(G924,Results!$A$2:$B$240,2,FALSE),VLOOKUP(H924,Results!$A$2:$B$240,2,FALSE),VLOOKUP(I924,Results!$A$2:$B$240,2,FALSE),VLOOKUP(J924,Results!$A$2:$B$240,2,FALSE),VLOOKUP(B924,Results!$A$2:$B$240,2,FALSE)),"")</f>
        <v/>
      </c>
    </row>
    <row r="925" spans="2:47" x14ac:dyDescent="0.3">
      <c r="B925" t="s">
        <v>166</v>
      </c>
      <c r="C925" t="s">
        <v>108</v>
      </c>
      <c r="D925" t="s">
        <v>173</v>
      </c>
      <c r="E925" t="s">
        <v>146</v>
      </c>
      <c r="F925" t="s">
        <v>177</v>
      </c>
      <c r="G925" t="s">
        <v>105</v>
      </c>
      <c r="H925" t="s">
        <v>152</v>
      </c>
      <c r="I925" t="s">
        <v>155</v>
      </c>
      <c r="J925" t="s">
        <v>188</v>
      </c>
      <c r="K925" t="n">
        <v>12.0</v>
      </c>
      <c r="L925" s="30">
        <f si="238" t="shared"/>
        <v>0</v>
      </c>
      <c r="M925" s="6"/>
      <c r="N925" s="35" t="str">
        <f si="239" t="shared"/>
        <v/>
      </c>
      <c r="O925" s="59">
        <f>(IF(ISNUMBER(MATCH(B925,Sheet4!$K$92:$K$101,0)),1,0)+IF(ISNUMBER(MATCH(C925,Sheet4!$K$92:$K$101,0)),1,0)+IF(ISNUMBER(MATCH(D925,Sheet4!$K$92:$K$101,0)),1,0)+IF(ISNUMBER(MATCH(E925,Sheet4!$K$92:$K$101,0)),1,0)+IF(ISNUMBER(MATCH(F925,Sheet4!$K$92:$K$101,0)),1,0)+IF(ISNUMBER(MATCH(G925,Sheet4!$K$92:$K$101,0)),1,0)+IF(ISNUMBER(MATCH(H925,Sheet4!$K$92:$K$101,0)),1,0)+IF(ISNUMBER(MATCH(I925,Sheet4!$K$92:$K$101,0)),1,0)+IF(ISNUMBER(MATCH(J925,Sheet4!$K$92:$K$101,0)),1,0))
-
(IF(ISNUMBER(MATCH(B925,Sheet4!$F$2:$F$11,0)),1,0)+IF(ISNUMBER(MATCH(C925,Sheet4!$F$2:$F$11,0)),1,0)+IF(ISNUMBER(MATCH(D925,Sheet4!$F$2:$F$11,0)),1,0)+IF(ISNUMBER(MATCH(E925,Sheet4!$F$2:$F$11,0)),1,0)+IF(ISNUMBER(MATCH(F925,Sheet4!$F$2:$F$11,0)),1,0)+IF(ISNUMBER(MATCH(G925,Sheet4!$F$2:$F$11,0)),1,0)+IF(ISNUMBER(MATCH(H925,Sheet4!$F$2:$F$11,0)),1,0)+IF(ISNUMBER(MATCH(I925,Sheet4!$F$2:$F$11,0)),1,0)+IF(ISNUMBER(MATCH(J925,Sheet4!$F$2:$F$11,0)),1,0))</f>
        <v>0</v>
      </c>
      <c r="P925" s="40" t="str">
        <f>IFERROR(INDEX(Sheet4!$G:$G,MATCH(Sheet1!B925,Sheet4!$F:$F,0))+INDEX(Sheet4!$G:$G,MATCH(Sheet1!C925,Sheet4!$F:$F,0))+INDEX(Sheet4!$G:$G,MATCH(Sheet1!D925,Sheet4!$F:$F,0))+INDEX(Sheet4!$G:$G,MATCH(Sheet1!E925,Sheet4!$F:$F,0))+INDEX(Sheet4!$G:$G,MATCH(Sheet1!F925,Sheet4!$F:$F,0))+INDEX(Sheet4!$G:$G,MATCH(Sheet1!G925,Sheet4!$F:$F,0))+INDEX(Sheet4!$G:$G,MATCH(Sheet1!H925,Sheet4!$F:$F,0))+INDEX(Sheet4!$G:$G,MATCH(Sheet1!I925,Sheet4!$F:$F,0))+INDEX(Sheet4!$G:$G,MATCH(Sheet1!J925,Sheet4!$F:$F,0)),"")</f>
        <v/>
      </c>
      <c r="AF925">
        <f si="241" t="shared"/>
        <v>0</v>
      </c>
      <c r="AH925">
        <v>902</v>
      </c>
      <c r="AI925" t="str">
        <f si="240" t="shared"/>
        <v>Elie OkoboJeremy LinJames HardenMonte MorrisKelly OubreJoe InglesJosh JacksonPaul MillsapKarl-Anthony Towns</v>
      </c>
      <c r="AJ925">
        <f si="242" t="shared"/>
        <v>0</v>
      </c>
      <c r="AK925">
        <f si="243" t="shared"/>
        <v>0</v>
      </c>
      <c r="AL925">
        <f si="244" t="shared"/>
        <v>0</v>
      </c>
      <c r="AM925">
        <f si="245" t="shared"/>
        <v>0</v>
      </c>
      <c r="AN925">
        <f si="246" t="shared"/>
        <v>0</v>
      </c>
      <c r="AO925">
        <f si="247" t="shared"/>
        <v>0</v>
      </c>
      <c r="AP925">
        <f si="248" t="shared"/>
        <v>0</v>
      </c>
      <c r="AQ925">
        <f si="249" t="shared"/>
        <v>0</v>
      </c>
      <c r="AR925">
        <f si="250" t="shared"/>
        <v>0</v>
      </c>
      <c r="AS925">
        <f si="251" t="shared"/>
        <v>0</v>
      </c>
      <c r="AU925" t="str">
        <f>IFERROR(VLOOKUP(C925,Results!$A$2:$B$240,2,FALSE)+VLOOKUP(D925,Results!$A$2:$B$240,2,FALSE)+VLOOKUP(E925,Results!$A$2:$B$240,2,FALSE)+VLOOKUP(F925,Results!$A$2:$B$240,2,FALSE)+VLOOKUP(G925,Results!$A$2:$B$240,2,FALSE)+VLOOKUP(H925,Results!$A$2:$B$240,2,FALSE)+VLOOKUP(I925,Results!$A$2:$B$240,2,FALSE)+VLOOKUP(J925,Results!$A$2:$B$240,2,FALSE)+VLOOKUP(B925,Results!$A$2:$B$240,2,FALSE)-MIN(VLOOKUP(C925,Results!$A$2:$B$240,2,FALSE),VLOOKUP(D925,Results!$A$2:$B$240,2,FALSE),VLOOKUP(E925,Results!$A$2:$B$240,2,FALSE),VLOOKUP(F925,Results!$A$2:$B$240,2,FALSE),VLOOKUP(G925,Results!$A$2:$B$240,2,FALSE),VLOOKUP(H925,Results!$A$2:$B$240,2,FALSE),VLOOKUP(I925,Results!$A$2:$B$240,2,FALSE),VLOOKUP(J925,Results!$A$2:$B$240,2,FALSE),VLOOKUP(B925,Results!$A$2:$B$240,2,FALSE)),"")</f>
        <v/>
      </c>
    </row>
    <row customHeight="1" ht="18.75" r="926" spans="2:47" x14ac:dyDescent="0.3">
      <c r="B926" t="s">
        <v>168</v>
      </c>
      <c r="C926" t="s">
        <v>116</v>
      </c>
      <c r="D926" t="s">
        <v>145</v>
      </c>
      <c r="E926" t="s">
        <v>146</v>
      </c>
      <c r="F926" t="s">
        <v>177</v>
      </c>
      <c r="G926" t="s">
        <v>90</v>
      </c>
      <c r="H926" t="s">
        <v>153</v>
      </c>
      <c r="I926" t="s">
        <v>152</v>
      </c>
      <c r="J926" t="s">
        <v>98</v>
      </c>
      <c r="K926" t="n">
        <v>12.0</v>
      </c>
      <c r="L926" s="30">
        <f si="238" t="shared"/>
        <v>0</v>
      </c>
      <c r="M926" s="6"/>
      <c r="N926" s="35" t="str">
        <f si="239" t="shared"/>
        <v/>
      </c>
      <c r="O926" s="59">
        <f>(IF(ISNUMBER(MATCH(B926,Sheet4!$K$92:$K$101,0)),1,0)+IF(ISNUMBER(MATCH(C926,Sheet4!$K$92:$K$101,0)),1,0)+IF(ISNUMBER(MATCH(D926,Sheet4!$K$92:$K$101,0)),1,0)+IF(ISNUMBER(MATCH(E926,Sheet4!$K$92:$K$101,0)),1,0)+IF(ISNUMBER(MATCH(F926,Sheet4!$K$92:$K$101,0)),1,0)+IF(ISNUMBER(MATCH(G926,Sheet4!$K$92:$K$101,0)),1,0)+IF(ISNUMBER(MATCH(H926,Sheet4!$K$92:$K$101,0)),1,0)+IF(ISNUMBER(MATCH(I926,Sheet4!$K$92:$K$101,0)),1,0)+IF(ISNUMBER(MATCH(J926,Sheet4!$K$92:$K$101,0)),1,0))
-
(IF(ISNUMBER(MATCH(B926,Sheet4!$F$2:$F$11,0)),1,0)+IF(ISNUMBER(MATCH(C926,Sheet4!$F$2:$F$11,0)),1,0)+IF(ISNUMBER(MATCH(D926,Sheet4!$F$2:$F$11,0)),1,0)+IF(ISNUMBER(MATCH(E926,Sheet4!$F$2:$F$11,0)),1,0)+IF(ISNUMBER(MATCH(F926,Sheet4!$F$2:$F$11,0)),1,0)+IF(ISNUMBER(MATCH(G926,Sheet4!$F$2:$F$11,0)),1,0)+IF(ISNUMBER(MATCH(H926,Sheet4!$F$2:$F$11,0)),1,0)+IF(ISNUMBER(MATCH(I926,Sheet4!$F$2:$F$11,0)),1,0)+IF(ISNUMBER(MATCH(J926,Sheet4!$F$2:$F$11,0)),1,0))</f>
        <v>0</v>
      </c>
      <c r="P926" s="40" t="str">
        <f>IFERROR(INDEX(Sheet4!$G:$G,MATCH(Sheet1!B926,Sheet4!$F:$F,0))+INDEX(Sheet4!$G:$G,MATCH(Sheet1!C926,Sheet4!$F:$F,0))+INDEX(Sheet4!$G:$G,MATCH(Sheet1!D926,Sheet4!$F:$F,0))+INDEX(Sheet4!$G:$G,MATCH(Sheet1!E926,Sheet4!$F:$F,0))+INDEX(Sheet4!$G:$G,MATCH(Sheet1!F926,Sheet4!$F:$F,0))+INDEX(Sheet4!$G:$G,MATCH(Sheet1!G926,Sheet4!$F:$F,0))+INDEX(Sheet4!$G:$G,MATCH(Sheet1!H926,Sheet4!$F:$F,0))+INDEX(Sheet4!$G:$G,MATCH(Sheet1!I926,Sheet4!$F:$F,0))+INDEX(Sheet4!$G:$G,MATCH(Sheet1!J926,Sheet4!$F:$F,0)),"")</f>
        <v/>
      </c>
      <c r="AF926">
        <f si="241" t="shared"/>
        <v>0</v>
      </c>
      <c r="AH926">
        <v>903</v>
      </c>
      <c r="AI926" t="str">
        <f si="240" t="shared"/>
        <v>Ben SimmonsLandry ShametDevin BookerTorrey CraigKelly OubreMikal BridgesJohn CollinsPaul MillsapKarl-Anthony Towns</v>
      </c>
      <c r="AJ926">
        <f si="242" t="shared"/>
        <v>0</v>
      </c>
      <c r="AK926">
        <f si="243" t="shared"/>
        <v>0</v>
      </c>
      <c r="AL926">
        <f si="244" t="shared"/>
        <v>0</v>
      </c>
      <c r="AM926">
        <f si="245" t="shared"/>
        <v>0</v>
      </c>
      <c r="AN926">
        <f si="246" t="shared"/>
        <v>0</v>
      </c>
      <c r="AO926">
        <f si="247" t="shared"/>
        <v>0</v>
      </c>
      <c r="AP926">
        <f si="248" t="shared"/>
        <v>0</v>
      </c>
      <c r="AQ926">
        <f si="249" t="shared"/>
        <v>0</v>
      </c>
      <c r="AR926">
        <f si="250" t="shared"/>
        <v>0</v>
      </c>
      <c r="AS926">
        <f si="251" t="shared"/>
        <v>0</v>
      </c>
      <c r="AU926" t="str">
        <f>IFERROR(VLOOKUP(C926,Results!$A$2:$B$240,2,FALSE)+VLOOKUP(D926,Results!$A$2:$B$240,2,FALSE)+VLOOKUP(E926,Results!$A$2:$B$240,2,FALSE)+VLOOKUP(F926,Results!$A$2:$B$240,2,FALSE)+VLOOKUP(G926,Results!$A$2:$B$240,2,FALSE)+VLOOKUP(H926,Results!$A$2:$B$240,2,FALSE)+VLOOKUP(I926,Results!$A$2:$B$240,2,FALSE)+VLOOKUP(J926,Results!$A$2:$B$240,2,FALSE)+VLOOKUP(B926,Results!$A$2:$B$240,2,FALSE)-MIN(VLOOKUP(C926,Results!$A$2:$B$240,2,FALSE),VLOOKUP(D926,Results!$A$2:$B$240,2,FALSE),VLOOKUP(E926,Results!$A$2:$B$240,2,FALSE),VLOOKUP(F926,Results!$A$2:$B$240,2,FALSE),VLOOKUP(G926,Results!$A$2:$B$240,2,FALSE),VLOOKUP(H926,Results!$A$2:$B$240,2,FALSE),VLOOKUP(I926,Results!$A$2:$B$240,2,FALSE),VLOOKUP(J926,Results!$A$2:$B$240,2,FALSE),VLOOKUP(B926,Results!$A$2:$B$240,2,FALSE)),"")</f>
        <v/>
      </c>
    </row>
    <row customHeight="1" ht="18.75" r="927" spans="2:47" x14ac:dyDescent="0.3">
      <c r="B927" t="s">
        <v>166</v>
      </c>
      <c r="C927" t="s">
        <v>170</v>
      </c>
      <c r="D927" t="s">
        <v>172</v>
      </c>
      <c r="E927" t="s">
        <v>146</v>
      </c>
      <c r="F927" t="s">
        <v>96</v>
      </c>
      <c r="G927" t="s">
        <v>178</v>
      </c>
      <c r="H927" t="s">
        <v>92</v>
      </c>
      <c r="I927" t="s">
        <v>93</v>
      </c>
      <c r="J927" t="s">
        <v>98</v>
      </c>
      <c r="K927" t="n">
        <v>12.0</v>
      </c>
      <c r="L927" s="30">
        <f si="238" t="shared"/>
        <v>0</v>
      </c>
      <c r="M927" s="6"/>
      <c r="N927" s="35" t="str">
        <f si="239" t="shared"/>
        <v/>
      </c>
      <c r="O927" s="59">
        <f>(IF(ISNUMBER(MATCH(B927,Sheet4!$K$92:$K$101,0)),1,0)+IF(ISNUMBER(MATCH(C927,Sheet4!$K$92:$K$101,0)),1,0)+IF(ISNUMBER(MATCH(D927,Sheet4!$K$92:$K$101,0)),1,0)+IF(ISNUMBER(MATCH(E927,Sheet4!$K$92:$K$101,0)),1,0)+IF(ISNUMBER(MATCH(F927,Sheet4!$K$92:$K$101,0)),1,0)+IF(ISNUMBER(MATCH(G927,Sheet4!$K$92:$K$101,0)),1,0)+IF(ISNUMBER(MATCH(H927,Sheet4!$K$92:$K$101,0)),1,0)+IF(ISNUMBER(MATCH(I927,Sheet4!$K$92:$K$101,0)),1,0)+IF(ISNUMBER(MATCH(J927,Sheet4!$K$92:$K$101,0)),1,0))
-
(IF(ISNUMBER(MATCH(B927,Sheet4!$F$2:$F$11,0)),1,0)+IF(ISNUMBER(MATCH(C927,Sheet4!$F$2:$F$11,0)),1,0)+IF(ISNUMBER(MATCH(D927,Sheet4!$F$2:$F$11,0)),1,0)+IF(ISNUMBER(MATCH(E927,Sheet4!$F$2:$F$11,0)),1,0)+IF(ISNUMBER(MATCH(F927,Sheet4!$F$2:$F$11,0)),1,0)+IF(ISNUMBER(MATCH(G927,Sheet4!$F$2:$F$11,0)),1,0)+IF(ISNUMBER(MATCH(H927,Sheet4!$F$2:$F$11,0)),1,0)+IF(ISNUMBER(MATCH(I927,Sheet4!$F$2:$F$11,0)),1,0)+IF(ISNUMBER(MATCH(J927,Sheet4!$F$2:$F$11,0)),1,0))</f>
        <v>0</v>
      </c>
      <c r="P927" s="40" t="str">
        <f>IFERROR(INDEX(Sheet4!$G:$G,MATCH(Sheet1!B927,Sheet4!$F:$F,0))+INDEX(Sheet4!$G:$G,MATCH(Sheet1!C927,Sheet4!$F:$F,0))+INDEX(Sheet4!$G:$G,MATCH(Sheet1!D927,Sheet4!$F:$F,0))+INDEX(Sheet4!$G:$G,MATCH(Sheet1!E927,Sheet4!$F:$F,0))+INDEX(Sheet4!$G:$G,MATCH(Sheet1!F927,Sheet4!$F:$F,0))+INDEX(Sheet4!$G:$G,MATCH(Sheet1!G927,Sheet4!$F:$F,0))+INDEX(Sheet4!$G:$G,MATCH(Sheet1!H927,Sheet4!$F:$F,0))+INDEX(Sheet4!$G:$G,MATCH(Sheet1!I927,Sheet4!$F:$F,0))+INDEX(Sheet4!$G:$G,MATCH(Sheet1!J927,Sheet4!$F:$F,0)),"")</f>
        <v/>
      </c>
      <c r="AF927">
        <f si="241" t="shared"/>
        <v>0</v>
      </c>
      <c r="AH927">
        <v>904</v>
      </c>
      <c r="AI927" t="str">
        <f si="240" t="shared"/>
        <v>Ben SimmonsIsaiah CanaanJames HardenMonte MorrisKelly OubreCorey BrewerJohn CollinsPaul MillsapWillie Cauley-Stein</v>
      </c>
      <c r="AJ927">
        <f si="242" t="shared"/>
        <v>0</v>
      </c>
      <c r="AK927">
        <f si="243" t="shared"/>
        <v>0</v>
      </c>
      <c r="AL927">
        <f si="244" t="shared"/>
        <v>0</v>
      </c>
      <c r="AM927">
        <f si="245" t="shared"/>
        <v>0</v>
      </c>
      <c r="AN927">
        <f si="246" t="shared"/>
        <v>0</v>
      </c>
      <c r="AO927">
        <f si="247" t="shared"/>
        <v>0</v>
      </c>
      <c r="AP927">
        <f si="248" t="shared"/>
        <v>0</v>
      </c>
      <c r="AQ927">
        <f si="249" t="shared"/>
        <v>0</v>
      </c>
      <c r="AR927">
        <f si="250" t="shared"/>
        <v>0</v>
      </c>
      <c r="AS927">
        <f si="251" t="shared"/>
        <v>0</v>
      </c>
      <c r="AU927" t="str">
        <f>IFERROR(VLOOKUP(C927,Results!$A$2:$B$240,2,FALSE)+VLOOKUP(D927,Results!$A$2:$B$240,2,FALSE)+VLOOKUP(E927,Results!$A$2:$B$240,2,FALSE)+VLOOKUP(F927,Results!$A$2:$B$240,2,FALSE)+VLOOKUP(G927,Results!$A$2:$B$240,2,FALSE)+VLOOKUP(H927,Results!$A$2:$B$240,2,FALSE)+VLOOKUP(I927,Results!$A$2:$B$240,2,FALSE)+VLOOKUP(J927,Results!$A$2:$B$240,2,FALSE)+VLOOKUP(B927,Results!$A$2:$B$240,2,FALSE)-MIN(VLOOKUP(C927,Results!$A$2:$B$240,2,FALSE),VLOOKUP(D927,Results!$A$2:$B$240,2,FALSE),VLOOKUP(E927,Results!$A$2:$B$240,2,FALSE),VLOOKUP(F927,Results!$A$2:$B$240,2,FALSE),VLOOKUP(G927,Results!$A$2:$B$240,2,FALSE),VLOOKUP(H927,Results!$A$2:$B$240,2,FALSE),VLOOKUP(I927,Results!$A$2:$B$240,2,FALSE),VLOOKUP(J927,Results!$A$2:$B$240,2,FALSE),VLOOKUP(B927,Results!$A$2:$B$240,2,FALSE)),"")</f>
        <v/>
      </c>
    </row>
    <row customHeight="1" ht="18.75" r="928" spans="2:47" x14ac:dyDescent="0.3">
      <c r="B928" t="s">
        <v>166</v>
      </c>
      <c r="C928" t="s">
        <v>170</v>
      </c>
      <c r="D928" t="s">
        <v>172</v>
      </c>
      <c r="E928" t="s">
        <v>148</v>
      </c>
      <c r="F928" t="s">
        <v>150</v>
      </c>
      <c r="G928" t="s">
        <v>90</v>
      </c>
      <c r="H928" t="s">
        <v>92</v>
      </c>
      <c r="I928" t="s">
        <v>181</v>
      </c>
      <c r="J928" t="s">
        <v>98</v>
      </c>
      <c r="K928" t="n">
        <v>12.0</v>
      </c>
      <c r="L928" s="30">
        <f si="238" t="shared"/>
        <v>0</v>
      </c>
      <c r="M928" s="6"/>
      <c r="N928" s="35" t="str">
        <f si="239" t="shared"/>
        <v/>
      </c>
      <c r="O928" s="59">
        <f>(IF(ISNUMBER(MATCH(B928,Sheet4!$K$92:$K$101,0)),1,0)+IF(ISNUMBER(MATCH(C928,Sheet4!$K$92:$K$101,0)),1,0)+IF(ISNUMBER(MATCH(D928,Sheet4!$K$92:$K$101,0)),1,0)+IF(ISNUMBER(MATCH(E928,Sheet4!$K$92:$K$101,0)),1,0)+IF(ISNUMBER(MATCH(F928,Sheet4!$K$92:$K$101,0)),1,0)+IF(ISNUMBER(MATCH(G928,Sheet4!$K$92:$K$101,0)),1,0)+IF(ISNUMBER(MATCH(H928,Sheet4!$K$92:$K$101,0)),1,0)+IF(ISNUMBER(MATCH(I928,Sheet4!$K$92:$K$101,0)),1,0)+IF(ISNUMBER(MATCH(J928,Sheet4!$K$92:$K$101,0)),1,0))
-
(IF(ISNUMBER(MATCH(B928,Sheet4!$F$2:$F$11,0)),1,0)+IF(ISNUMBER(MATCH(C928,Sheet4!$F$2:$F$11,0)),1,0)+IF(ISNUMBER(MATCH(D928,Sheet4!$F$2:$F$11,0)),1,0)+IF(ISNUMBER(MATCH(E928,Sheet4!$F$2:$F$11,0)),1,0)+IF(ISNUMBER(MATCH(F928,Sheet4!$F$2:$F$11,0)),1,0)+IF(ISNUMBER(MATCH(G928,Sheet4!$F$2:$F$11,0)),1,0)+IF(ISNUMBER(MATCH(H928,Sheet4!$F$2:$F$11,0)),1,0)+IF(ISNUMBER(MATCH(I928,Sheet4!$F$2:$F$11,0)),1,0)+IF(ISNUMBER(MATCH(J928,Sheet4!$F$2:$F$11,0)),1,0))</f>
        <v>0</v>
      </c>
      <c r="P928" s="40" t="str">
        <f>IFERROR(INDEX(Sheet4!$G:$G,MATCH(Sheet1!B928,Sheet4!$F:$F,0))+INDEX(Sheet4!$G:$G,MATCH(Sheet1!C928,Sheet4!$F:$F,0))+INDEX(Sheet4!$G:$G,MATCH(Sheet1!D928,Sheet4!$F:$F,0))+INDEX(Sheet4!$G:$G,MATCH(Sheet1!E928,Sheet4!$F:$F,0))+INDEX(Sheet4!$G:$G,MATCH(Sheet1!F928,Sheet4!$F:$F,0))+INDEX(Sheet4!$G:$G,MATCH(Sheet1!G928,Sheet4!$F:$F,0))+INDEX(Sheet4!$G:$G,MATCH(Sheet1!H928,Sheet4!$F:$F,0))+INDEX(Sheet4!$G:$G,MATCH(Sheet1!I928,Sheet4!$F:$F,0))+INDEX(Sheet4!$G:$G,MATCH(Sheet1!J928,Sheet4!$F:$F,0)),"")</f>
        <v/>
      </c>
      <c r="AF928">
        <f si="241" t="shared"/>
        <v>0</v>
      </c>
      <c r="AH928">
        <v>905</v>
      </c>
      <c r="AI928" t="str">
        <f si="240" t="shared"/>
        <v>Ben SimmonsElie OkoboJimmy ButlerMonte MorrisKelly OubreCorey BrewerJosh JacksonPaul MillsapNikola Jokic</v>
      </c>
      <c r="AJ928">
        <f si="242" t="shared"/>
        <v>0</v>
      </c>
      <c r="AK928">
        <f si="243" t="shared"/>
        <v>0</v>
      </c>
      <c r="AL928">
        <f si="244" t="shared"/>
        <v>0</v>
      </c>
      <c r="AM928">
        <f si="245" t="shared"/>
        <v>0</v>
      </c>
      <c r="AN928">
        <f si="246" t="shared"/>
        <v>0</v>
      </c>
      <c r="AO928">
        <f si="247" t="shared"/>
        <v>0</v>
      </c>
      <c r="AP928">
        <f si="248" t="shared"/>
        <v>0</v>
      </c>
      <c r="AQ928">
        <f si="249" t="shared"/>
        <v>0</v>
      </c>
      <c r="AR928">
        <f si="250" t="shared"/>
        <v>0</v>
      </c>
      <c r="AS928">
        <f si="251" t="shared"/>
        <v>0</v>
      </c>
      <c r="AU928" t="str">
        <f>IFERROR(VLOOKUP(C928,Results!$A$2:$B$240,2,FALSE)+VLOOKUP(D928,Results!$A$2:$B$240,2,FALSE)+VLOOKUP(E928,Results!$A$2:$B$240,2,FALSE)+VLOOKUP(F928,Results!$A$2:$B$240,2,FALSE)+VLOOKUP(G928,Results!$A$2:$B$240,2,FALSE)+VLOOKUP(H928,Results!$A$2:$B$240,2,FALSE)+VLOOKUP(I928,Results!$A$2:$B$240,2,FALSE)+VLOOKUP(J928,Results!$A$2:$B$240,2,FALSE)+VLOOKUP(B928,Results!$A$2:$B$240,2,FALSE)-MIN(VLOOKUP(C928,Results!$A$2:$B$240,2,FALSE),VLOOKUP(D928,Results!$A$2:$B$240,2,FALSE),VLOOKUP(E928,Results!$A$2:$B$240,2,FALSE),VLOOKUP(F928,Results!$A$2:$B$240,2,FALSE),VLOOKUP(G928,Results!$A$2:$B$240,2,FALSE),VLOOKUP(H928,Results!$A$2:$B$240,2,FALSE),VLOOKUP(I928,Results!$A$2:$B$240,2,FALSE),VLOOKUP(J928,Results!$A$2:$B$240,2,FALSE),VLOOKUP(B928,Results!$A$2:$B$240,2,FALSE)),"")</f>
        <v/>
      </c>
    </row>
    <row customHeight="1" ht="18.75" r="929" spans="2:47" x14ac:dyDescent="0.3">
      <c r="B929" t="s">
        <v>166</v>
      </c>
      <c r="C929" t="s">
        <v>171</v>
      </c>
      <c r="D929" t="s">
        <v>172</v>
      </c>
      <c r="E929" t="s">
        <v>158</v>
      </c>
      <c r="F929" t="s">
        <v>178</v>
      </c>
      <c r="G929" t="s">
        <v>179</v>
      </c>
      <c r="H929" t="s">
        <v>153</v>
      </c>
      <c r="I929" t="s">
        <v>181</v>
      </c>
      <c r="J929" t="s">
        <v>156</v>
      </c>
      <c r="K929" t="n">
        <v>12.0</v>
      </c>
      <c r="L929" s="30">
        <f si="238" t="shared"/>
        <v>0</v>
      </c>
      <c r="M929" s="6"/>
      <c r="N929" s="35" t="str">
        <f si="239" t="shared"/>
        <v/>
      </c>
      <c r="O929" s="59">
        <f>(IF(ISNUMBER(MATCH(B929,Sheet4!$K$92:$K$101,0)),1,0)+IF(ISNUMBER(MATCH(C929,Sheet4!$K$92:$K$101,0)),1,0)+IF(ISNUMBER(MATCH(D929,Sheet4!$K$92:$K$101,0)),1,0)+IF(ISNUMBER(MATCH(E929,Sheet4!$K$92:$K$101,0)),1,0)+IF(ISNUMBER(MATCH(F929,Sheet4!$K$92:$K$101,0)),1,0)+IF(ISNUMBER(MATCH(G929,Sheet4!$K$92:$K$101,0)),1,0)+IF(ISNUMBER(MATCH(H929,Sheet4!$K$92:$K$101,0)),1,0)+IF(ISNUMBER(MATCH(I929,Sheet4!$K$92:$K$101,0)),1,0)+IF(ISNUMBER(MATCH(J929,Sheet4!$K$92:$K$101,0)),1,0))
-
(IF(ISNUMBER(MATCH(B929,Sheet4!$F$2:$F$11,0)),1,0)+IF(ISNUMBER(MATCH(C929,Sheet4!$F$2:$F$11,0)),1,0)+IF(ISNUMBER(MATCH(D929,Sheet4!$F$2:$F$11,0)),1,0)+IF(ISNUMBER(MATCH(E929,Sheet4!$F$2:$F$11,0)),1,0)+IF(ISNUMBER(MATCH(F929,Sheet4!$F$2:$F$11,0)),1,0)+IF(ISNUMBER(MATCH(G929,Sheet4!$F$2:$F$11,0)),1,0)+IF(ISNUMBER(MATCH(H929,Sheet4!$F$2:$F$11,0)),1,0)+IF(ISNUMBER(MATCH(I929,Sheet4!$F$2:$F$11,0)),1,0)+IF(ISNUMBER(MATCH(J929,Sheet4!$F$2:$F$11,0)),1,0))</f>
        <v>0</v>
      </c>
      <c r="P929" s="40" t="str">
        <f>IFERROR(INDEX(Sheet4!$G:$G,MATCH(Sheet1!B929,Sheet4!$F:$F,0))+INDEX(Sheet4!$G:$G,MATCH(Sheet1!C929,Sheet4!$F:$F,0))+INDEX(Sheet4!$G:$G,MATCH(Sheet1!D929,Sheet4!$F:$F,0))+INDEX(Sheet4!$G:$G,MATCH(Sheet1!E929,Sheet4!$F:$F,0))+INDEX(Sheet4!$G:$G,MATCH(Sheet1!F929,Sheet4!$F:$F,0))+INDEX(Sheet4!$G:$G,MATCH(Sheet1!G929,Sheet4!$F:$F,0))+INDEX(Sheet4!$G:$G,MATCH(Sheet1!H929,Sheet4!$F:$F,0))+INDEX(Sheet4!$G:$G,MATCH(Sheet1!I929,Sheet4!$F:$F,0))+INDEX(Sheet4!$G:$G,MATCH(Sheet1!J929,Sheet4!$F:$F,0)),"")</f>
        <v/>
      </c>
      <c r="AF929">
        <f si="241" t="shared"/>
        <v>0</v>
      </c>
      <c r="AH929">
        <v>906</v>
      </c>
      <c r="AI929" t="str">
        <f si="240" t="shared"/>
        <v>De'Aaron FoxLandry ShametJames HardenMonte MorrisKelly OubreMikal BridgesMarvin BagleyJosh JacksonDeandre Ayton</v>
      </c>
      <c r="AJ929">
        <f si="242" t="shared"/>
        <v>0</v>
      </c>
      <c r="AK929">
        <f si="243" t="shared"/>
        <v>0</v>
      </c>
      <c r="AL929">
        <f si="244" t="shared"/>
        <v>0</v>
      </c>
      <c r="AM929">
        <f si="245" t="shared"/>
        <v>0</v>
      </c>
      <c r="AN929">
        <f si="246" t="shared"/>
        <v>0</v>
      </c>
      <c r="AO929">
        <f si="247" t="shared"/>
        <v>0</v>
      </c>
      <c r="AP929">
        <f si="248" t="shared"/>
        <v>0</v>
      </c>
      <c r="AQ929">
        <f si="249" t="shared"/>
        <v>0</v>
      </c>
      <c r="AR929">
        <f si="250" t="shared"/>
        <v>0</v>
      </c>
      <c r="AS929">
        <f si="251" t="shared"/>
        <v>0</v>
      </c>
      <c r="AU929" t="str">
        <f>IFERROR(VLOOKUP(C929,Results!$A$2:$B$240,2,FALSE)+VLOOKUP(D929,Results!$A$2:$B$240,2,FALSE)+VLOOKUP(E929,Results!$A$2:$B$240,2,FALSE)+VLOOKUP(F929,Results!$A$2:$B$240,2,FALSE)+VLOOKUP(G929,Results!$A$2:$B$240,2,FALSE)+VLOOKUP(H929,Results!$A$2:$B$240,2,FALSE)+VLOOKUP(I929,Results!$A$2:$B$240,2,FALSE)+VLOOKUP(J929,Results!$A$2:$B$240,2,FALSE)+VLOOKUP(B929,Results!$A$2:$B$240,2,FALSE)-MIN(VLOOKUP(C929,Results!$A$2:$B$240,2,FALSE),VLOOKUP(D929,Results!$A$2:$B$240,2,FALSE),VLOOKUP(E929,Results!$A$2:$B$240,2,FALSE),VLOOKUP(F929,Results!$A$2:$B$240,2,FALSE),VLOOKUP(G929,Results!$A$2:$B$240,2,FALSE),VLOOKUP(H929,Results!$A$2:$B$240,2,FALSE),VLOOKUP(I929,Results!$A$2:$B$240,2,FALSE),VLOOKUP(J929,Results!$A$2:$B$240,2,FALSE),VLOOKUP(B929,Results!$A$2:$B$240,2,FALSE)),"")</f>
        <v/>
      </c>
    </row>
    <row customHeight="1" ht="18.75" r="930" spans="2:47" x14ac:dyDescent="0.3">
      <c r="B930" t="s">
        <v>166</v>
      </c>
      <c r="C930" t="s">
        <v>170</v>
      </c>
      <c r="D930" t="s">
        <v>145</v>
      </c>
      <c r="E930" t="s">
        <v>158</v>
      </c>
      <c r="F930" t="s">
        <v>177</v>
      </c>
      <c r="G930" t="s">
        <v>105</v>
      </c>
      <c r="H930" t="s">
        <v>152</v>
      </c>
      <c r="I930" t="s">
        <v>182</v>
      </c>
      <c r="J930" t="s">
        <v>98</v>
      </c>
      <c r="K930" t="n">
        <v>12.0</v>
      </c>
      <c r="L930" s="30">
        <f si="238" t="shared"/>
        <v>0</v>
      </c>
      <c r="M930" s="6"/>
      <c r="N930" s="35" t="str">
        <f si="239" t="shared"/>
        <v/>
      </c>
      <c r="O930" s="59">
        <f>(IF(ISNUMBER(MATCH(B930,Sheet4!$K$92:$K$101,0)),1,0)+IF(ISNUMBER(MATCH(C930,Sheet4!$K$92:$K$101,0)),1,0)+IF(ISNUMBER(MATCH(D930,Sheet4!$K$92:$K$101,0)),1,0)+IF(ISNUMBER(MATCH(E930,Sheet4!$K$92:$K$101,0)),1,0)+IF(ISNUMBER(MATCH(F930,Sheet4!$K$92:$K$101,0)),1,0)+IF(ISNUMBER(MATCH(G930,Sheet4!$K$92:$K$101,0)),1,0)+IF(ISNUMBER(MATCH(H930,Sheet4!$K$92:$K$101,0)),1,0)+IF(ISNUMBER(MATCH(I930,Sheet4!$K$92:$K$101,0)),1,0)+IF(ISNUMBER(MATCH(J930,Sheet4!$K$92:$K$101,0)),1,0))
-
(IF(ISNUMBER(MATCH(B930,Sheet4!$F$2:$F$11,0)),1,0)+IF(ISNUMBER(MATCH(C930,Sheet4!$F$2:$F$11,0)),1,0)+IF(ISNUMBER(MATCH(D930,Sheet4!$F$2:$F$11,0)),1,0)+IF(ISNUMBER(MATCH(E930,Sheet4!$F$2:$F$11,0)),1,0)+IF(ISNUMBER(MATCH(F930,Sheet4!$F$2:$F$11,0)),1,0)+IF(ISNUMBER(MATCH(G930,Sheet4!$F$2:$F$11,0)),1,0)+IF(ISNUMBER(MATCH(H930,Sheet4!$F$2:$F$11,0)),1,0)+IF(ISNUMBER(MATCH(I930,Sheet4!$F$2:$F$11,0)),1,0)+IF(ISNUMBER(MATCH(J930,Sheet4!$F$2:$F$11,0)),1,0))</f>
        <v>0</v>
      </c>
      <c r="P930" s="40" t="str">
        <f>IFERROR(INDEX(Sheet4!$G:$G,MATCH(Sheet1!B930,Sheet4!$F:$F,0))+INDEX(Sheet4!$G:$G,MATCH(Sheet1!C930,Sheet4!$F:$F,0))+INDEX(Sheet4!$G:$G,MATCH(Sheet1!D930,Sheet4!$F:$F,0))+INDEX(Sheet4!$G:$G,MATCH(Sheet1!E930,Sheet4!$F:$F,0))+INDEX(Sheet4!$G:$G,MATCH(Sheet1!F930,Sheet4!$F:$F,0))+INDEX(Sheet4!$G:$G,MATCH(Sheet1!G930,Sheet4!$F:$F,0))+INDEX(Sheet4!$G:$G,MATCH(Sheet1!H930,Sheet4!$F:$F,0))+INDEX(Sheet4!$G:$G,MATCH(Sheet1!I930,Sheet4!$F:$F,0))+INDEX(Sheet4!$G:$G,MATCH(Sheet1!J930,Sheet4!$F:$F,0)),"")</f>
        <v/>
      </c>
      <c r="AF930">
        <f si="241" t="shared"/>
        <v>0</v>
      </c>
      <c r="AH930">
        <v>907</v>
      </c>
      <c r="AI930" t="str">
        <f si="240" t="shared"/>
        <v>Ben SimmonsLandry ShametJimmy ButlerMonte MorrisKelly OubreTaurean PrincePaul MillsapDerrick FavorsNikola Jokic</v>
      </c>
      <c r="AJ930">
        <f si="242" t="shared"/>
        <v>0</v>
      </c>
      <c r="AK930">
        <f si="243" t="shared"/>
        <v>0</v>
      </c>
      <c r="AL930">
        <f si="244" t="shared"/>
        <v>0</v>
      </c>
      <c r="AM930">
        <f si="245" t="shared"/>
        <v>0</v>
      </c>
      <c r="AN930">
        <f si="246" t="shared"/>
        <v>0</v>
      </c>
      <c r="AO930">
        <f si="247" t="shared"/>
        <v>0</v>
      </c>
      <c r="AP930">
        <f si="248" t="shared"/>
        <v>0</v>
      </c>
      <c r="AQ930">
        <f si="249" t="shared"/>
        <v>0</v>
      </c>
      <c r="AR930">
        <f si="250" t="shared"/>
        <v>0</v>
      </c>
      <c r="AS930">
        <f si="251" t="shared"/>
        <v>0</v>
      </c>
      <c r="AU930" t="str">
        <f>IFERROR(VLOOKUP(C930,Results!$A$2:$B$240,2,FALSE)+VLOOKUP(D930,Results!$A$2:$B$240,2,FALSE)+VLOOKUP(E930,Results!$A$2:$B$240,2,FALSE)+VLOOKUP(F930,Results!$A$2:$B$240,2,FALSE)+VLOOKUP(G930,Results!$A$2:$B$240,2,FALSE)+VLOOKUP(H930,Results!$A$2:$B$240,2,FALSE)+VLOOKUP(I930,Results!$A$2:$B$240,2,FALSE)+VLOOKUP(J930,Results!$A$2:$B$240,2,FALSE)+VLOOKUP(B930,Results!$A$2:$B$240,2,FALSE)-MIN(VLOOKUP(C930,Results!$A$2:$B$240,2,FALSE),VLOOKUP(D930,Results!$A$2:$B$240,2,FALSE),VLOOKUP(E930,Results!$A$2:$B$240,2,FALSE),VLOOKUP(F930,Results!$A$2:$B$240,2,FALSE),VLOOKUP(G930,Results!$A$2:$B$240,2,FALSE),VLOOKUP(H930,Results!$A$2:$B$240,2,FALSE),VLOOKUP(I930,Results!$A$2:$B$240,2,FALSE),VLOOKUP(J930,Results!$A$2:$B$240,2,FALSE),VLOOKUP(B930,Results!$A$2:$B$240,2,FALSE)),"")</f>
        <v/>
      </c>
    </row>
    <row customHeight="1" ht="18.75" r="931" spans="2:47" x14ac:dyDescent="0.3">
      <c r="B931" t="s">
        <v>166</v>
      </c>
      <c r="C931" t="s">
        <v>170</v>
      </c>
      <c r="D931" t="s">
        <v>172</v>
      </c>
      <c r="E931" t="s">
        <v>146</v>
      </c>
      <c r="F931" t="s">
        <v>178</v>
      </c>
      <c r="G931" t="s">
        <v>105</v>
      </c>
      <c r="H931" t="s">
        <v>153</v>
      </c>
      <c r="I931" t="s">
        <v>92</v>
      </c>
      <c r="J931" t="s">
        <v>98</v>
      </c>
      <c r="K931" t="n">
        <v>12.0</v>
      </c>
      <c r="L931" s="30">
        <f si="238" t="shared"/>
        <v>0</v>
      </c>
      <c r="M931" s="6"/>
      <c r="N931" s="35" t="str">
        <f si="239" t="shared"/>
        <v/>
      </c>
      <c r="O931" s="59">
        <f>(IF(ISNUMBER(MATCH(B931,Sheet4!$K$92:$K$101,0)),1,0)+IF(ISNUMBER(MATCH(C931,Sheet4!$K$92:$K$101,0)),1,0)+IF(ISNUMBER(MATCH(D931,Sheet4!$K$92:$K$101,0)),1,0)+IF(ISNUMBER(MATCH(E931,Sheet4!$K$92:$K$101,0)),1,0)+IF(ISNUMBER(MATCH(F931,Sheet4!$K$92:$K$101,0)),1,0)+IF(ISNUMBER(MATCH(G931,Sheet4!$K$92:$K$101,0)),1,0)+IF(ISNUMBER(MATCH(H931,Sheet4!$K$92:$K$101,0)),1,0)+IF(ISNUMBER(MATCH(I931,Sheet4!$K$92:$K$101,0)),1,0)+IF(ISNUMBER(MATCH(J931,Sheet4!$K$92:$K$101,0)),1,0))
-
(IF(ISNUMBER(MATCH(B931,Sheet4!$F$2:$F$11,0)),1,0)+IF(ISNUMBER(MATCH(C931,Sheet4!$F$2:$F$11,0)),1,0)+IF(ISNUMBER(MATCH(D931,Sheet4!$F$2:$F$11,0)),1,0)+IF(ISNUMBER(MATCH(E931,Sheet4!$F$2:$F$11,0)),1,0)+IF(ISNUMBER(MATCH(F931,Sheet4!$F$2:$F$11,0)),1,0)+IF(ISNUMBER(MATCH(G931,Sheet4!$F$2:$F$11,0)),1,0)+IF(ISNUMBER(MATCH(H931,Sheet4!$F$2:$F$11,0)),1,0)+IF(ISNUMBER(MATCH(I931,Sheet4!$F$2:$F$11,0)),1,0)+IF(ISNUMBER(MATCH(J931,Sheet4!$F$2:$F$11,0)),1,0))</f>
        <v>0</v>
      </c>
      <c r="P931" s="40" t="str">
        <f>IFERROR(INDEX(Sheet4!$G:$G,MATCH(Sheet1!B931,Sheet4!$F:$F,0))+INDEX(Sheet4!$G:$G,MATCH(Sheet1!C931,Sheet4!$F:$F,0))+INDEX(Sheet4!$G:$G,MATCH(Sheet1!D931,Sheet4!$F:$F,0))+INDEX(Sheet4!$G:$G,MATCH(Sheet1!E931,Sheet4!$F:$F,0))+INDEX(Sheet4!$G:$G,MATCH(Sheet1!F931,Sheet4!$F:$F,0))+INDEX(Sheet4!$G:$G,MATCH(Sheet1!G931,Sheet4!$F:$F,0))+INDEX(Sheet4!$G:$G,MATCH(Sheet1!H931,Sheet4!$F:$F,0))+INDEX(Sheet4!$G:$G,MATCH(Sheet1!I931,Sheet4!$F:$F,0))+INDEX(Sheet4!$G:$G,MATCH(Sheet1!J931,Sheet4!$F:$F,0)),"")</f>
        <v/>
      </c>
      <c r="AF931">
        <f si="241" t="shared"/>
        <v>0</v>
      </c>
      <c r="AH931">
        <v>908</v>
      </c>
      <c r="AI931" t="str">
        <f si="240" t="shared"/>
        <v>Ben SimmonsJerryd BaylessDevin BookerMonte MorrisTaurean PrinceGerald GreenMarvin BagleyJosh JacksonKarl-Anthony Towns</v>
      </c>
      <c r="AJ931">
        <f si="242" t="shared"/>
        <v>0</v>
      </c>
      <c r="AK931">
        <f si="243" t="shared"/>
        <v>0</v>
      </c>
      <c r="AL931">
        <f si="244" t="shared"/>
        <v>0</v>
      </c>
      <c r="AM931">
        <f si="245" t="shared"/>
        <v>0</v>
      </c>
      <c r="AN931">
        <f si="246" t="shared"/>
        <v>0</v>
      </c>
      <c r="AO931">
        <f si="247" t="shared"/>
        <v>0</v>
      </c>
      <c r="AP931">
        <f si="248" t="shared"/>
        <v>0</v>
      </c>
      <c r="AQ931">
        <f si="249" t="shared"/>
        <v>0</v>
      </c>
      <c r="AR931">
        <f si="250" t="shared"/>
        <v>0</v>
      </c>
      <c r="AS931">
        <f si="251" t="shared"/>
        <v>0</v>
      </c>
      <c r="AU931" t="str">
        <f>IFERROR(VLOOKUP(C931,Results!$A$2:$B$240,2,FALSE)+VLOOKUP(D931,Results!$A$2:$B$240,2,FALSE)+VLOOKUP(E931,Results!$A$2:$B$240,2,FALSE)+VLOOKUP(F931,Results!$A$2:$B$240,2,FALSE)+VLOOKUP(G931,Results!$A$2:$B$240,2,FALSE)+VLOOKUP(H931,Results!$A$2:$B$240,2,FALSE)+VLOOKUP(I931,Results!$A$2:$B$240,2,FALSE)+VLOOKUP(J931,Results!$A$2:$B$240,2,FALSE)+VLOOKUP(B931,Results!$A$2:$B$240,2,FALSE)-MIN(VLOOKUP(C931,Results!$A$2:$B$240,2,FALSE),VLOOKUP(D931,Results!$A$2:$B$240,2,FALSE),VLOOKUP(E931,Results!$A$2:$B$240,2,FALSE),VLOOKUP(F931,Results!$A$2:$B$240,2,FALSE),VLOOKUP(G931,Results!$A$2:$B$240,2,FALSE),VLOOKUP(H931,Results!$A$2:$B$240,2,FALSE),VLOOKUP(I931,Results!$A$2:$B$240,2,FALSE),VLOOKUP(J931,Results!$A$2:$B$240,2,FALSE),VLOOKUP(B931,Results!$A$2:$B$240,2,FALSE)),"")</f>
        <v/>
      </c>
    </row>
    <row customHeight="1" ht="18.75" r="932" spans="2:47" x14ac:dyDescent="0.3">
      <c r="B932" t="s">
        <v>166</v>
      </c>
      <c r="C932" t="s">
        <v>87</v>
      </c>
      <c r="D932" t="s">
        <v>172</v>
      </c>
      <c r="E932" t="s">
        <v>146</v>
      </c>
      <c r="F932" t="s">
        <v>150</v>
      </c>
      <c r="G932" t="s">
        <v>177</v>
      </c>
      <c r="H932" t="s">
        <v>93</v>
      </c>
      <c r="I932" t="s">
        <v>155</v>
      </c>
      <c r="J932" t="s">
        <v>187</v>
      </c>
      <c r="K932" t="n">
        <v>12.0</v>
      </c>
      <c r="L932" s="30">
        <f si="238" t="shared"/>
        <v>0</v>
      </c>
      <c r="M932" s="6"/>
      <c r="N932" s="35" t="str">
        <f si="239" t="shared"/>
        <v/>
      </c>
      <c r="O932" s="59">
        <f>(IF(ISNUMBER(MATCH(B932,Sheet4!$K$92:$K$101,0)),1,0)+IF(ISNUMBER(MATCH(C932,Sheet4!$K$92:$K$101,0)),1,0)+IF(ISNUMBER(MATCH(D932,Sheet4!$K$92:$K$101,0)),1,0)+IF(ISNUMBER(MATCH(E932,Sheet4!$K$92:$K$101,0)),1,0)+IF(ISNUMBER(MATCH(F932,Sheet4!$K$92:$K$101,0)),1,0)+IF(ISNUMBER(MATCH(G932,Sheet4!$K$92:$K$101,0)),1,0)+IF(ISNUMBER(MATCH(H932,Sheet4!$K$92:$K$101,0)),1,0)+IF(ISNUMBER(MATCH(I932,Sheet4!$K$92:$K$101,0)),1,0)+IF(ISNUMBER(MATCH(J932,Sheet4!$K$92:$K$101,0)),1,0))
-
(IF(ISNUMBER(MATCH(B932,Sheet4!$F$2:$F$11,0)),1,0)+IF(ISNUMBER(MATCH(C932,Sheet4!$F$2:$F$11,0)),1,0)+IF(ISNUMBER(MATCH(D932,Sheet4!$F$2:$F$11,0)),1,0)+IF(ISNUMBER(MATCH(E932,Sheet4!$F$2:$F$11,0)),1,0)+IF(ISNUMBER(MATCH(F932,Sheet4!$F$2:$F$11,0)),1,0)+IF(ISNUMBER(MATCH(G932,Sheet4!$F$2:$F$11,0)),1,0)+IF(ISNUMBER(MATCH(H932,Sheet4!$F$2:$F$11,0)),1,0)+IF(ISNUMBER(MATCH(I932,Sheet4!$F$2:$F$11,0)),1,0)+IF(ISNUMBER(MATCH(J932,Sheet4!$F$2:$F$11,0)),1,0))</f>
        <v>0</v>
      </c>
      <c r="P932" s="40" t="str">
        <f>IFERROR(INDEX(Sheet4!$G:$G,MATCH(Sheet1!B932,Sheet4!$F:$F,0))+INDEX(Sheet4!$G:$G,MATCH(Sheet1!C932,Sheet4!$F:$F,0))+INDEX(Sheet4!$G:$G,MATCH(Sheet1!D932,Sheet4!$F:$F,0))+INDEX(Sheet4!$G:$G,MATCH(Sheet1!E932,Sheet4!$F:$F,0))+INDEX(Sheet4!$G:$G,MATCH(Sheet1!F932,Sheet4!$F:$F,0))+INDEX(Sheet4!$G:$G,MATCH(Sheet1!G932,Sheet4!$F:$F,0))+INDEX(Sheet4!$G:$G,MATCH(Sheet1!H932,Sheet4!$F:$F,0))+INDEX(Sheet4!$G:$G,MATCH(Sheet1!I932,Sheet4!$F:$F,0))+INDEX(Sheet4!$G:$G,MATCH(Sheet1!J932,Sheet4!$F:$F,0)),"")</f>
        <v/>
      </c>
      <c r="AF932">
        <f si="241" t="shared"/>
        <v>0</v>
      </c>
      <c r="AH932">
        <v>909</v>
      </c>
      <c r="AI932" t="str">
        <f si="240" t="shared"/>
        <v>Ben SimmonsRicky RubioDevin BookerMonte MorrisDeAndre' BembryCorey BrewerMarvin BagleyJosh JacksonKarl-Anthony Towns</v>
      </c>
      <c r="AJ932">
        <f si="242" t="shared"/>
        <v>0</v>
      </c>
      <c r="AK932">
        <f si="243" t="shared"/>
        <v>0</v>
      </c>
      <c r="AL932">
        <f si="244" t="shared"/>
        <v>0</v>
      </c>
      <c r="AM932">
        <f si="245" t="shared"/>
        <v>0</v>
      </c>
      <c r="AN932">
        <f si="246" t="shared"/>
        <v>0</v>
      </c>
      <c r="AO932">
        <f si="247" t="shared"/>
        <v>0</v>
      </c>
      <c r="AP932">
        <f si="248" t="shared"/>
        <v>0</v>
      </c>
      <c r="AQ932">
        <f si="249" t="shared"/>
        <v>0</v>
      </c>
      <c r="AR932">
        <f si="250" t="shared"/>
        <v>0</v>
      </c>
      <c r="AS932">
        <f si="251" t="shared"/>
        <v>0</v>
      </c>
      <c r="AU932" t="str">
        <f>IFERROR(VLOOKUP(C932,Results!$A$2:$B$240,2,FALSE)+VLOOKUP(D932,Results!$A$2:$B$240,2,FALSE)+VLOOKUP(E932,Results!$A$2:$B$240,2,FALSE)+VLOOKUP(F932,Results!$A$2:$B$240,2,FALSE)+VLOOKUP(G932,Results!$A$2:$B$240,2,FALSE)+VLOOKUP(H932,Results!$A$2:$B$240,2,FALSE)+VLOOKUP(I932,Results!$A$2:$B$240,2,FALSE)+VLOOKUP(J932,Results!$A$2:$B$240,2,FALSE)+VLOOKUP(B932,Results!$A$2:$B$240,2,FALSE)-MIN(VLOOKUP(C932,Results!$A$2:$B$240,2,FALSE),VLOOKUP(D932,Results!$A$2:$B$240,2,FALSE),VLOOKUP(E932,Results!$A$2:$B$240,2,FALSE),VLOOKUP(F932,Results!$A$2:$B$240,2,FALSE),VLOOKUP(G932,Results!$A$2:$B$240,2,FALSE),VLOOKUP(H932,Results!$A$2:$B$240,2,FALSE),VLOOKUP(I932,Results!$A$2:$B$240,2,FALSE),VLOOKUP(J932,Results!$A$2:$B$240,2,FALSE),VLOOKUP(B932,Results!$A$2:$B$240,2,FALSE)),"")</f>
        <v/>
      </c>
    </row>
    <row customHeight="1" ht="18.75" r="933" spans="2:47" x14ac:dyDescent="0.3">
      <c r="B933" t="s">
        <v>166</v>
      </c>
      <c r="C933" t="s">
        <v>171</v>
      </c>
      <c r="D933" t="s">
        <v>172</v>
      </c>
      <c r="E933" t="s">
        <v>146</v>
      </c>
      <c r="F933" t="s">
        <v>96</v>
      </c>
      <c r="G933" t="s">
        <v>100</v>
      </c>
      <c r="H933" t="s">
        <v>92</v>
      </c>
      <c r="I933" t="s">
        <v>152</v>
      </c>
      <c r="J933" t="s">
        <v>186</v>
      </c>
      <c r="K933" t="n">
        <v>12.0</v>
      </c>
      <c r="L933" s="30">
        <f si="238" t="shared"/>
        <v>0</v>
      </c>
      <c r="M933" s="6"/>
      <c r="N933" s="35" t="str">
        <f si="239" t="shared"/>
        <v/>
      </c>
      <c r="O933" s="59">
        <f>(IF(ISNUMBER(MATCH(B933,Sheet4!$K$92:$K$101,0)),1,0)+IF(ISNUMBER(MATCH(C933,Sheet4!$K$92:$K$101,0)),1,0)+IF(ISNUMBER(MATCH(D933,Sheet4!$K$92:$K$101,0)),1,0)+IF(ISNUMBER(MATCH(E933,Sheet4!$K$92:$K$101,0)),1,0)+IF(ISNUMBER(MATCH(F933,Sheet4!$K$92:$K$101,0)),1,0)+IF(ISNUMBER(MATCH(G933,Sheet4!$K$92:$K$101,0)),1,0)+IF(ISNUMBER(MATCH(H933,Sheet4!$K$92:$K$101,0)),1,0)+IF(ISNUMBER(MATCH(I933,Sheet4!$K$92:$K$101,0)),1,0)+IF(ISNUMBER(MATCH(J933,Sheet4!$K$92:$K$101,0)),1,0))
-
(IF(ISNUMBER(MATCH(B933,Sheet4!$F$2:$F$11,0)),1,0)+IF(ISNUMBER(MATCH(C933,Sheet4!$F$2:$F$11,0)),1,0)+IF(ISNUMBER(MATCH(D933,Sheet4!$F$2:$F$11,0)),1,0)+IF(ISNUMBER(MATCH(E933,Sheet4!$F$2:$F$11,0)),1,0)+IF(ISNUMBER(MATCH(F933,Sheet4!$F$2:$F$11,0)),1,0)+IF(ISNUMBER(MATCH(G933,Sheet4!$F$2:$F$11,0)),1,0)+IF(ISNUMBER(MATCH(H933,Sheet4!$F$2:$F$11,0)),1,0)+IF(ISNUMBER(MATCH(I933,Sheet4!$F$2:$F$11,0)),1,0)+IF(ISNUMBER(MATCH(J933,Sheet4!$F$2:$F$11,0)),1,0))</f>
        <v>0</v>
      </c>
      <c r="P933" s="40" t="str">
        <f>IFERROR(INDEX(Sheet4!$G:$G,MATCH(Sheet1!B933,Sheet4!$F:$F,0))+INDEX(Sheet4!$G:$G,MATCH(Sheet1!C933,Sheet4!$F:$F,0))+INDEX(Sheet4!$G:$G,MATCH(Sheet1!D933,Sheet4!$F:$F,0))+INDEX(Sheet4!$G:$G,MATCH(Sheet1!E933,Sheet4!$F:$F,0))+INDEX(Sheet4!$G:$G,MATCH(Sheet1!F933,Sheet4!$F:$F,0))+INDEX(Sheet4!$G:$G,MATCH(Sheet1!G933,Sheet4!$F:$F,0))+INDEX(Sheet4!$G:$G,MATCH(Sheet1!H933,Sheet4!$F:$F,0))+INDEX(Sheet4!$G:$G,MATCH(Sheet1!I933,Sheet4!$F:$F,0))+INDEX(Sheet4!$G:$G,MATCH(Sheet1!J933,Sheet4!$F:$F,0)),"")</f>
        <v/>
      </c>
      <c r="AF933">
        <f si="241" t="shared"/>
        <v>0</v>
      </c>
      <c r="AH933">
        <v>910</v>
      </c>
      <c r="AI933" t="str">
        <f si="240" t="shared"/>
        <v>De'Aaron FoxLandry ShametDonovan MitchellMonte MorrisKelly OubreCorey BrewerKenneth FariedJosh JacksonJoel Embiid</v>
      </c>
      <c r="AJ933">
        <f si="242" t="shared"/>
        <v>0</v>
      </c>
      <c r="AK933">
        <f si="243" t="shared"/>
        <v>0</v>
      </c>
      <c r="AL933">
        <f si="244" t="shared"/>
        <v>0</v>
      </c>
      <c r="AM933">
        <f si="245" t="shared"/>
        <v>0</v>
      </c>
      <c r="AN933">
        <f si="246" t="shared"/>
        <v>0</v>
      </c>
      <c r="AO933">
        <f si="247" t="shared"/>
        <v>0</v>
      </c>
      <c r="AP933">
        <f si="248" t="shared"/>
        <v>0</v>
      </c>
      <c r="AQ933">
        <f si="249" t="shared"/>
        <v>0</v>
      </c>
      <c r="AR933">
        <f si="250" t="shared"/>
        <v>0</v>
      </c>
      <c r="AS933">
        <f si="251" t="shared"/>
        <v>0</v>
      </c>
      <c r="AU933" t="str">
        <f>IFERROR(VLOOKUP(C933,Results!$A$2:$B$240,2,FALSE)+VLOOKUP(D933,Results!$A$2:$B$240,2,FALSE)+VLOOKUP(E933,Results!$A$2:$B$240,2,FALSE)+VLOOKUP(F933,Results!$A$2:$B$240,2,FALSE)+VLOOKUP(G933,Results!$A$2:$B$240,2,FALSE)+VLOOKUP(H933,Results!$A$2:$B$240,2,FALSE)+VLOOKUP(I933,Results!$A$2:$B$240,2,FALSE)+VLOOKUP(J933,Results!$A$2:$B$240,2,FALSE)+VLOOKUP(B933,Results!$A$2:$B$240,2,FALSE)-MIN(VLOOKUP(C933,Results!$A$2:$B$240,2,FALSE),VLOOKUP(D933,Results!$A$2:$B$240,2,FALSE),VLOOKUP(E933,Results!$A$2:$B$240,2,FALSE),VLOOKUP(F933,Results!$A$2:$B$240,2,FALSE),VLOOKUP(G933,Results!$A$2:$B$240,2,FALSE),VLOOKUP(H933,Results!$A$2:$B$240,2,FALSE),VLOOKUP(I933,Results!$A$2:$B$240,2,FALSE),VLOOKUP(J933,Results!$A$2:$B$240,2,FALSE),VLOOKUP(B933,Results!$A$2:$B$240,2,FALSE)),"")</f>
        <v/>
      </c>
    </row>
    <row customHeight="1" ht="18.75" r="934" spans="2:47" x14ac:dyDescent="0.3">
      <c r="B934" t="s">
        <v>166</v>
      </c>
      <c r="C934" t="s">
        <v>87</v>
      </c>
      <c r="D934" t="s">
        <v>146</v>
      </c>
      <c r="E934" t="s">
        <v>148</v>
      </c>
      <c r="F934" t="s">
        <v>150</v>
      </c>
      <c r="G934" t="s">
        <v>90</v>
      </c>
      <c r="H934" t="s">
        <v>92</v>
      </c>
      <c r="I934" t="s">
        <v>155</v>
      </c>
      <c r="J934" t="s">
        <v>188</v>
      </c>
      <c r="K934" t="n">
        <v>12.0</v>
      </c>
      <c r="L934" s="30">
        <f si="238" t="shared"/>
        <v>0</v>
      </c>
      <c r="M934" s="6"/>
      <c r="N934" s="35" t="str">
        <f si="239" t="shared"/>
        <v/>
      </c>
      <c r="O934" s="59">
        <f>(IF(ISNUMBER(MATCH(B934,Sheet4!$K$92:$K$101,0)),1,0)+IF(ISNUMBER(MATCH(C934,Sheet4!$K$92:$K$101,0)),1,0)+IF(ISNUMBER(MATCH(D934,Sheet4!$K$92:$K$101,0)),1,0)+IF(ISNUMBER(MATCH(E934,Sheet4!$K$92:$K$101,0)),1,0)+IF(ISNUMBER(MATCH(F934,Sheet4!$K$92:$K$101,0)),1,0)+IF(ISNUMBER(MATCH(G934,Sheet4!$K$92:$K$101,0)),1,0)+IF(ISNUMBER(MATCH(H934,Sheet4!$K$92:$K$101,0)),1,0)+IF(ISNUMBER(MATCH(I934,Sheet4!$K$92:$K$101,0)),1,0)+IF(ISNUMBER(MATCH(J934,Sheet4!$K$92:$K$101,0)),1,0))
-
(IF(ISNUMBER(MATCH(B934,Sheet4!$F$2:$F$11,0)),1,0)+IF(ISNUMBER(MATCH(C934,Sheet4!$F$2:$F$11,0)),1,0)+IF(ISNUMBER(MATCH(D934,Sheet4!$F$2:$F$11,0)),1,0)+IF(ISNUMBER(MATCH(E934,Sheet4!$F$2:$F$11,0)),1,0)+IF(ISNUMBER(MATCH(F934,Sheet4!$F$2:$F$11,0)),1,0)+IF(ISNUMBER(MATCH(G934,Sheet4!$F$2:$F$11,0)),1,0)+IF(ISNUMBER(MATCH(H934,Sheet4!$F$2:$F$11,0)),1,0)+IF(ISNUMBER(MATCH(I934,Sheet4!$F$2:$F$11,0)),1,0)+IF(ISNUMBER(MATCH(J934,Sheet4!$F$2:$F$11,0)),1,0))</f>
        <v>0</v>
      </c>
      <c r="P934" s="40" t="str">
        <f>IFERROR(INDEX(Sheet4!$G:$G,MATCH(Sheet1!B934,Sheet4!$F:$F,0))+INDEX(Sheet4!$G:$G,MATCH(Sheet1!C934,Sheet4!$F:$F,0))+INDEX(Sheet4!$G:$G,MATCH(Sheet1!D934,Sheet4!$F:$F,0))+INDEX(Sheet4!$G:$G,MATCH(Sheet1!E934,Sheet4!$F:$F,0))+INDEX(Sheet4!$G:$G,MATCH(Sheet1!F934,Sheet4!$F:$F,0))+INDEX(Sheet4!$G:$G,MATCH(Sheet1!G934,Sheet4!$F:$F,0))+INDEX(Sheet4!$G:$G,MATCH(Sheet1!H934,Sheet4!$F:$F,0))+INDEX(Sheet4!$G:$G,MATCH(Sheet1!I934,Sheet4!$F:$F,0))+INDEX(Sheet4!$G:$G,MATCH(Sheet1!J934,Sheet4!$F:$F,0)),"")</f>
        <v/>
      </c>
      <c r="AF934">
        <f si="241" t="shared"/>
        <v>0</v>
      </c>
      <c r="AH934">
        <v>911</v>
      </c>
      <c r="AI934" t="str">
        <f si="240" t="shared"/>
        <v>Ben SimmonsJeremy LinJimmy ButlerMonte MorrisKelly OubreLuol DengMarvin BagleyPaul MillsapJoel Embiid</v>
      </c>
      <c r="AJ934">
        <f si="242" t="shared"/>
        <v>0</v>
      </c>
      <c r="AK934">
        <f si="243" t="shared"/>
        <v>0</v>
      </c>
      <c r="AL934">
        <f si="244" t="shared"/>
        <v>0</v>
      </c>
      <c r="AM934">
        <f si="245" t="shared"/>
        <v>0</v>
      </c>
      <c r="AN934">
        <f si="246" t="shared"/>
        <v>0</v>
      </c>
      <c r="AO934">
        <f si="247" t="shared"/>
        <v>0</v>
      </c>
      <c r="AP934">
        <f si="248" t="shared"/>
        <v>0</v>
      </c>
      <c r="AQ934">
        <f si="249" t="shared"/>
        <v>0</v>
      </c>
      <c r="AR934">
        <f si="250" t="shared"/>
        <v>0</v>
      </c>
      <c r="AS934">
        <f si="251" t="shared"/>
        <v>0</v>
      </c>
      <c r="AU934" t="str">
        <f>IFERROR(VLOOKUP(C934,Results!$A$2:$B$240,2,FALSE)+VLOOKUP(D934,Results!$A$2:$B$240,2,FALSE)+VLOOKUP(E934,Results!$A$2:$B$240,2,FALSE)+VLOOKUP(F934,Results!$A$2:$B$240,2,FALSE)+VLOOKUP(G934,Results!$A$2:$B$240,2,FALSE)+VLOOKUP(H934,Results!$A$2:$B$240,2,FALSE)+VLOOKUP(I934,Results!$A$2:$B$240,2,FALSE)+VLOOKUP(J934,Results!$A$2:$B$240,2,FALSE)+VLOOKUP(B934,Results!$A$2:$B$240,2,FALSE)-MIN(VLOOKUP(C934,Results!$A$2:$B$240,2,FALSE),VLOOKUP(D934,Results!$A$2:$B$240,2,FALSE),VLOOKUP(E934,Results!$A$2:$B$240,2,FALSE),VLOOKUP(F934,Results!$A$2:$B$240,2,FALSE),VLOOKUP(G934,Results!$A$2:$B$240,2,FALSE),VLOOKUP(H934,Results!$A$2:$B$240,2,FALSE),VLOOKUP(I934,Results!$A$2:$B$240,2,FALSE),VLOOKUP(J934,Results!$A$2:$B$240,2,FALSE),VLOOKUP(B934,Results!$A$2:$B$240,2,FALSE)),"")</f>
        <v/>
      </c>
    </row>
    <row customHeight="1" ht="18.75" r="935" spans="2:47" x14ac:dyDescent="0.3">
      <c r="B935" t="s">
        <v>166</v>
      </c>
      <c r="C935" t="s">
        <v>108</v>
      </c>
      <c r="D935" t="s">
        <v>173</v>
      </c>
      <c r="E935" t="s">
        <v>175</v>
      </c>
      <c r="F935" t="s">
        <v>177</v>
      </c>
      <c r="G935" t="s">
        <v>114</v>
      </c>
      <c r="H935" t="s">
        <v>181</v>
      </c>
      <c r="I935" t="s">
        <v>152</v>
      </c>
      <c r="J935" t="s">
        <v>186</v>
      </c>
      <c r="K935" t="n">
        <v>12.0</v>
      </c>
      <c r="L935" s="30">
        <f si="238" t="shared"/>
        <v>0</v>
      </c>
      <c r="M935" s="6"/>
      <c r="N935" s="35" t="str">
        <f si="239" t="shared"/>
        <v/>
      </c>
      <c r="O935" s="59">
        <f>(IF(ISNUMBER(MATCH(B935,Sheet4!$K$92:$K$101,0)),1,0)+IF(ISNUMBER(MATCH(C935,Sheet4!$K$92:$K$101,0)),1,0)+IF(ISNUMBER(MATCH(D935,Sheet4!$K$92:$K$101,0)),1,0)+IF(ISNUMBER(MATCH(E935,Sheet4!$K$92:$K$101,0)),1,0)+IF(ISNUMBER(MATCH(F935,Sheet4!$K$92:$K$101,0)),1,0)+IF(ISNUMBER(MATCH(G935,Sheet4!$K$92:$K$101,0)),1,0)+IF(ISNUMBER(MATCH(H935,Sheet4!$K$92:$K$101,0)),1,0)+IF(ISNUMBER(MATCH(I935,Sheet4!$K$92:$K$101,0)),1,0)+IF(ISNUMBER(MATCH(J935,Sheet4!$K$92:$K$101,0)),1,0))
-
(IF(ISNUMBER(MATCH(B935,Sheet4!$F$2:$F$11,0)),1,0)+IF(ISNUMBER(MATCH(C935,Sheet4!$F$2:$F$11,0)),1,0)+IF(ISNUMBER(MATCH(D935,Sheet4!$F$2:$F$11,0)),1,0)+IF(ISNUMBER(MATCH(E935,Sheet4!$F$2:$F$11,0)),1,0)+IF(ISNUMBER(MATCH(F935,Sheet4!$F$2:$F$11,0)),1,0)+IF(ISNUMBER(MATCH(G935,Sheet4!$F$2:$F$11,0)),1,0)+IF(ISNUMBER(MATCH(H935,Sheet4!$F$2:$F$11,0)),1,0)+IF(ISNUMBER(MATCH(I935,Sheet4!$F$2:$F$11,0)),1,0)+IF(ISNUMBER(MATCH(J935,Sheet4!$F$2:$F$11,0)),1,0))</f>
        <v>0</v>
      </c>
      <c r="P935" s="40" t="str">
        <f>IFERROR(INDEX(Sheet4!$G:$G,MATCH(Sheet1!B935,Sheet4!$F:$F,0))+INDEX(Sheet4!$G:$G,MATCH(Sheet1!C935,Sheet4!$F:$F,0))+INDEX(Sheet4!$G:$G,MATCH(Sheet1!D935,Sheet4!$F:$F,0))+INDEX(Sheet4!$G:$G,MATCH(Sheet1!E935,Sheet4!$F:$F,0))+INDEX(Sheet4!$G:$G,MATCH(Sheet1!F935,Sheet4!$F:$F,0))+INDEX(Sheet4!$G:$G,MATCH(Sheet1!G935,Sheet4!$F:$F,0))+INDEX(Sheet4!$G:$G,MATCH(Sheet1!H935,Sheet4!$F:$F,0))+INDEX(Sheet4!$G:$G,MATCH(Sheet1!I935,Sheet4!$F:$F,0))+INDEX(Sheet4!$G:$G,MATCH(Sheet1!J935,Sheet4!$F:$F,0)),"")</f>
        <v/>
      </c>
      <c r="AF935">
        <f si="241" t="shared"/>
        <v>0</v>
      </c>
      <c r="AH935">
        <v>912</v>
      </c>
      <c r="AI935" t="str">
        <f si="240" t="shared"/>
        <v>Jeremy LinLandry ShametDevin BookerAndrew WigginsWill BartonKelly OubreKenneth FariedJosh JacksonKarl-Anthony Towns</v>
      </c>
      <c r="AJ935">
        <f si="242" t="shared"/>
        <v>0</v>
      </c>
      <c r="AK935">
        <f si="243" t="shared"/>
        <v>0</v>
      </c>
      <c r="AL935">
        <f si="244" t="shared"/>
        <v>0</v>
      </c>
      <c r="AM935">
        <f si="245" t="shared"/>
        <v>0</v>
      </c>
      <c r="AN935">
        <f si="246" t="shared"/>
        <v>0</v>
      </c>
      <c r="AO935">
        <f si="247" t="shared"/>
        <v>0</v>
      </c>
      <c r="AP935">
        <f si="248" t="shared"/>
        <v>0</v>
      </c>
      <c r="AQ935">
        <f si="249" t="shared"/>
        <v>0</v>
      </c>
      <c r="AR935">
        <f si="250" t="shared"/>
        <v>0</v>
      </c>
      <c r="AS935">
        <f si="251" t="shared"/>
        <v>0</v>
      </c>
      <c r="AU935" t="str">
        <f>IFERROR(VLOOKUP(C935,Results!$A$2:$B$240,2,FALSE)+VLOOKUP(D935,Results!$A$2:$B$240,2,FALSE)+VLOOKUP(E935,Results!$A$2:$B$240,2,FALSE)+VLOOKUP(F935,Results!$A$2:$B$240,2,FALSE)+VLOOKUP(G935,Results!$A$2:$B$240,2,FALSE)+VLOOKUP(H935,Results!$A$2:$B$240,2,FALSE)+VLOOKUP(I935,Results!$A$2:$B$240,2,FALSE)+VLOOKUP(J935,Results!$A$2:$B$240,2,FALSE)+VLOOKUP(B935,Results!$A$2:$B$240,2,FALSE)-MIN(VLOOKUP(C935,Results!$A$2:$B$240,2,FALSE),VLOOKUP(D935,Results!$A$2:$B$240,2,FALSE),VLOOKUP(E935,Results!$A$2:$B$240,2,FALSE),VLOOKUP(F935,Results!$A$2:$B$240,2,FALSE),VLOOKUP(G935,Results!$A$2:$B$240,2,FALSE),VLOOKUP(H935,Results!$A$2:$B$240,2,FALSE),VLOOKUP(I935,Results!$A$2:$B$240,2,FALSE),VLOOKUP(J935,Results!$A$2:$B$240,2,FALSE),VLOOKUP(B935,Results!$A$2:$B$240,2,FALSE)),"")</f>
        <v/>
      </c>
    </row>
    <row customHeight="1" ht="18.75" r="936" spans="2:47" x14ac:dyDescent="0.3">
      <c r="B936" t="s">
        <v>166</v>
      </c>
      <c r="C936" t="s">
        <v>170</v>
      </c>
      <c r="D936" t="s">
        <v>145</v>
      </c>
      <c r="E936" t="s">
        <v>146</v>
      </c>
      <c r="F936" t="s">
        <v>177</v>
      </c>
      <c r="G936" t="s">
        <v>96</v>
      </c>
      <c r="H936" t="s">
        <v>152</v>
      </c>
      <c r="I936" t="s">
        <v>103</v>
      </c>
      <c r="J936" t="s">
        <v>110</v>
      </c>
      <c r="K936" t="n">
        <v>12.0</v>
      </c>
      <c r="L936" s="30">
        <f si="238" t="shared"/>
        <v>0</v>
      </c>
      <c r="M936" s="6"/>
      <c r="N936" s="35" t="str">
        <f si="239" t="shared"/>
        <v/>
      </c>
      <c r="O936" s="59">
        <f>(IF(ISNUMBER(MATCH(B936,Sheet4!$K$92:$K$101,0)),1,0)+IF(ISNUMBER(MATCH(C936,Sheet4!$K$92:$K$101,0)),1,0)+IF(ISNUMBER(MATCH(D936,Sheet4!$K$92:$K$101,0)),1,0)+IF(ISNUMBER(MATCH(E936,Sheet4!$K$92:$K$101,0)),1,0)+IF(ISNUMBER(MATCH(F936,Sheet4!$K$92:$K$101,0)),1,0)+IF(ISNUMBER(MATCH(G936,Sheet4!$K$92:$K$101,0)),1,0)+IF(ISNUMBER(MATCH(H936,Sheet4!$K$92:$K$101,0)),1,0)+IF(ISNUMBER(MATCH(I936,Sheet4!$K$92:$K$101,0)),1,0)+IF(ISNUMBER(MATCH(J936,Sheet4!$K$92:$K$101,0)),1,0))
-
(IF(ISNUMBER(MATCH(B936,Sheet4!$F$2:$F$11,0)),1,0)+IF(ISNUMBER(MATCH(C936,Sheet4!$F$2:$F$11,0)),1,0)+IF(ISNUMBER(MATCH(D936,Sheet4!$F$2:$F$11,0)),1,0)+IF(ISNUMBER(MATCH(E936,Sheet4!$F$2:$F$11,0)),1,0)+IF(ISNUMBER(MATCH(F936,Sheet4!$F$2:$F$11,0)),1,0)+IF(ISNUMBER(MATCH(G936,Sheet4!$F$2:$F$11,0)),1,0)+IF(ISNUMBER(MATCH(H936,Sheet4!$F$2:$F$11,0)),1,0)+IF(ISNUMBER(MATCH(I936,Sheet4!$F$2:$F$11,0)),1,0)+IF(ISNUMBER(MATCH(J936,Sheet4!$F$2:$F$11,0)),1,0))</f>
        <v>0</v>
      </c>
      <c r="P936" s="40" t="str">
        <f>IFERROR(INDEX(Sheet4!$G:$G,MATCH(Sheet1!B936,Sheet4!$F:$F,0))+INDEX(Sheet4!$G:$G,MATCH(Sheet1!C936,Sheet4!$F:$F,0))+INDEX(Sheet4!$G:$G,MATCH(Sheet1!D936,Sheet4!$F:$F,0))+INDEX(Sheet4!$G:$G,MATCH(Sheet1!E936,Sheet4!$F:$F,0))+INDEX(Sheet4!$G:$G,MATCH(Sheet1!F936,Sheet4!$F:$F,0))+INDEX(Sheet4!$G:$G,MATCH(Sheet1!G936,Sheet4!$F:$F,0))+INDEX(Sheet4!$G:$G,MATCH(Sheet1!H936,Sheet4!$F:$F,0))+INDEX(Sheet4!$G:$G,MATCH(Sheet1!I936,Sheet4!$F:$F,0))+INDEX(Sheet4!$G:$G,MATCH(Sheet1!J936,Sheet4!$F:$F,0)),"")</f>
        <v/>
      </c>
      <c r="AF936">
        <f si="241" t="shared"/>
        <v>0</v>
      </c>
      <c r="AH936">
        <v>913</v>
      </c>
      <c r="AI936" t="str">
        <f si="240" t="shared"/>
        <v>Ben SimmonsLandry ShametJames HardenMalik BeasleyMikal BridgesTaurean PrinceJosh JacksonPaul MillsapDeandre Ayton</v>
      </c>
      <c r="AJ936">
        <f si="242" t="shared"/>
        <v>0</v>
      </c>
      <c r="AK936">
        <f si="243" t="shared"/>
        <v>0</v>
      </c>
      <c r="AL936">
        <f si="244" t="shared"/>
        <v>0</v>
      </c>
      <c r="AM936">
        <f si="245" t="shared"/>
        <v>0</v>
      </c>
      <c r="AN936">
        <f si="246" t="shared"/>
        <v>0</v>
      </c>
      <c r="AO936">
        <f si="247" t="shared"/>
        <v>0</v>
      </c>
      <c r="AP936">
        <f si="248" t="shared"/>
        <v>0</v>
      </c>
      <c r="AQ936">
        <f si="249" t="shared"/>
        <v>0</v>
      </c>
      <c r="AR936">
        <f si="250" t="shared"/>
        <v>0</v>
      </c>
      <c r="AS936">
        <f si="251" t="shared"/>
        <v>0</v>
      </c>
      <c r="AU936" t="str">
        <f>IFERROR(VLOOKUP(C936,Results!$A$2:$B$240,2,FALSE)+VLOOKUP(D936,Results!$A$2:$B$240,2,FALSE)+VLOOKUP(E936,Results!$A$2:$B$240,2,FALSE)+VLOOKUP(F936,Results!$A$2:$B$240,2,FALSE)+VLOOKUP(G936,Results!$A$2:$B$240,2,FALSE)+VLOOKUP(H936,Results!$A$2:$B$240,2,FALSE)+VLOOKUP(I936,Results!$A$2:$B$240,2,FALSE)+VLOOKUP(J936,Results!$A$2:$B$240,2,FALSE)+VLOOKUP(B936,Results!$A$2:$B$240,2,FALSE)-MIN(VLOOKUP(C936,Results!$A$2:$B$240,2,FALSE),VLOOKUP(D936,Results!$A$2:$B$240,2,FALSE),VLOOKUP(E936,Results!$A$2:$B$240,2,FALSE),VLOOKUP(F936,Results!$A$2:$B$240,2,FALSE),VLOOKUP(G936,Results!$A$2:$B$240,2,FALSE),VLOOKUP(H936,Results!$A$2:$B$240,2,FALSE),VLOOKUP(I936,Results!$A$2:$B$240,2,FALSE),VLOOKUP(J936,Results!$A$2:$B$240,2,FALSE),VLOOKUP(B936,Results!$A$2:$B$240,2,FALSE)),"")</f>
        <v/>
      </c>
    </row>
    <row customHeight="1" ht="18.75" r="937" spans="2:47" x14ac:dyDescent="0.3">
      <c r="B937" t="s">
        <v>166</v>
      </c>
      <c r="C937" t="s">
        <v>167</v>
      </c>
      <c r="D937" t="s">
        <v>173</v>
      </c>
      <c r="E937" t="s">
        <v>146</v>
      </c>
      <c r="F937" t="s">
        <v>177</v>
      </c>
      <c r="G937" t="s">
        <v>101</v>
      </c>
      <c r="H937" t="s">
        <v>93</v>
      </c>
      <c r="I937" t="s">
        <v>181</v>
      </c>
      <c r="J937" t="s">
        <v>98</v>
      </c>
      <c r="K937" t="n">
        <v>12.0</v>
      </c>
      <c r="L937" s="30">
        <f si="238" t="shared"/>
        <v>0</v>
      </c>
      <c r="M937" s="6"/>
      <c r="N937" s="35" t="str">
        <f si="239" t="shared"/>
        <v/>
      </c>
      <c r="O937" s="59">
        <f>(IF(ISNUMBER(MATCH(B937,Sheet4!$K$92:$K$101,0)),1,0)+IF(ISNUMBER(MATCH(C937,Sheet4!$K$92:$K$101,0)),1,0)+IF(ISNUMBER(MATCH(D937,Sheet4!$K$92:$K$101,0)),1,0)+IF(ISNUMBER(MATCH(E937,Sheet4!$K$92:$K$101,0)),1,0)+IF(ISNUMBER(MATCH(F937,Sheet4!$K$92:$K$101,0)),1,0)+IF(ISNUMBER(MATCH(G937,Sheet4!$K$92:$K$101,0)),1,0)+IF(ISNUMBER(MATCH(H937,Sheet4!$K$92:$K$101,0)),1,0)+IF(ISNUMBER(MATCH(I937,Sheet4!$K$92:$K$101,0)),1,0)+IF(ISNUMBER(MATCH(J937,Sheet4!$K$92:$K$101,0)),1,0))
-
(IF(ISNUMBER(MATCH(B937,Sheet4!$F$2:$F$11,0)),1,0)+IF(ISNUMBER(MATCH(C937,Sheet4!$F$2:$F$11,0)),1,0)+IF(ISNUMBER(MATCH(D937,Sheet4!$F$2:$F$11,0)),1,0)+IF(ISNUMBER(MATCH(E937,Sheet4!$F$2:$F$11,0)),1,0)+IF(ISNUMBER(MATCH(F937,Sheet4!$F$2:$F$11,0)),1,0)+IF(ISNUMBER(MATCH(G937,Sheet4!$F$2:$F$11,0)),1,0)+IF(ISNUMBER(MATCH(H937,Sheet4!$F$2:$F$11,0)),1,0)+IF(ISNUMBER(MATCH(I937,Sheet4!$F$2:$F$11,0)),1,0)+IF(ISNUMBER(MATCH(J937,Sheet4!$F$2:$F$11,0)),1,0))</f>
        <v>0</v>
      </c>
      <c r="P937" s="40" t="str">
        <f>IFERROR(INDEX(Sheet4!$G:$G,MATCH(Sheet1!B937,Sheet4!$F:$F,0))+INDEX(Sheet4!$G:$G,MATCH(Sheet1!C937,Sheet4!$F:$F,0))+INDEX(Sheet4!$G:$G,MATCH(Sheet1!D937,Sheet4!$F:$F,0))+INDEX(Sheet4!$G:$G,MATCH(Sheet1!E937,Sheet4!$F:$F,0))+INDEX(Sheet4!$G:$G,MATCH(Sheet1!F937,Sheet4!$F:$F,0))+INDEX(Sheet4!$G:$G,MATCH(Sheet1!G937,Sheet4!$F:$F,0))+INDEX(Sheet4!$G:$G,MATCH(Sheet1!H937,Sheet4!$F:$F,0))+INDEX(Sheet4!$G:$G,MATCH(Sheet1!I937,Sheet4!$F:$F,0))+INDEX(Sheet4!$G:$G,MATCH(Sheet1!J937,Sheet4!$F:$F,0)),"")</f>
        <v/>
      </c>
      <c r="AF937">
        <f si="241" t="shared"/>
        <v>0</v>
      </c>
      <c r="AH937">
        <v>914</v>
      </c>
      <c r="AI937" t="str">
        <f si="240" t="shared"/>
        <v>De'Aaron FoxYogi FerrellDevin BookerMonte MorrisWill BartonKelly OubreJosh JacksonPaul MillsapNikola Jokic</v>
      </c>
      <c r="AJ937">
        <f si="242" t="shared"/>
        <v>0</v>
      </c>
      <c r="AK937">
        <f si="243" t="shared"/>
        <v>0</v>
      </c>
      <c r="AL937">
        <f si="244" t="shared"/>
        <v>0</v>
      </c>
      <c r="AM937">
        <f si="245" t="shared"/>
        <v>0</v>
      </c>
      <c r="AN937">
        <f si="246" t="shared"/>
        <v>0</v>
      </c>
      <c r="AO937">
        <f si="247" t="shared"/>
        <v>0</v>
      </c>
      <c r="AP937">
        <f si="248" t="shared"/>
        <v>0</v>
      </c>
      <c r="AQ937">
        <f si="249" t="shared"/>
        <v>0</v>
      </c>
      <c r="AR937">
        <f si="250" t="shared"/>
        <v>0</v>
      </c>
      <c r="AS937">
        <f si="251" t="shared"/>
        <v>0</v>
      </c>
      <c r="AU937" t="str">
        <f>IFERROR(VLOOKUP(C937,Results!$A$2:$B$240,2,FALSE)+VLOOKUP(D937,Results!$A$2:$B$240,2,FALSE)+VLOOKUP(E937,Results!$A$2:$B$240,2,FALSE)+VLOOKUP(F937,Results!$A$2:$B$240,2,FALSE)+VLOOKUP(G937,Results!$A$2:$B$240,2,FALSE)+VLOOKUP(H937,Results!$A$2:$B$240,2,FALSE)+VLOOKUP(I937,Results!$A$2:$B$240,2,FALSE)+VLOOKUP(J937,Results!$A$2:$B$240,2,FALSE)+VLOOKUP(B937,Results!$A$2:$B$240,2,FALSE)-MIN(VLOOKUP(C937,Results!$A$2:$B$240,2,FALSE),VLOOKUP(D937,Results!$A$2:$B$240,2,FALSE),VLOOKUP(E937,Results!$A$2:$B$240,2,FALSE),VLOOKUP(F937,Results!$A$2:$B$240,2,FALSE),VLOOKUP(G937,Results!$A$2:$B$240,2,FALSE),VLOOKUP(H937,Results!$A$2:$B$240,2,FALSE),VLOOKUP(I937,Results!$A$2:$B$240,2,FALSE),VLOOKUP(J937,Results!$A$2:$B$240,2,FALSE),VLOOKUP(B937,Results!$A$2:$B$240,2,FALSE)),"")</f>
        <v/>
      </c>
    </row>
    <row customHeight="1" ht="18.75" r="938" spans="2:47" x14ac:dyDescent="0.3">
      <c r="B938" t="s">
        <v>166</v>
      </c>
      <c r="C938" t="s">
        <v>87</v>
      </c>
      <c r="D938" t="s">
        <v>172</v>
      </c>
      <c r="E938" t="s">
        <v>146</v>
      </c>
      <c r="F938" t="s">
        <v>96</v>
      </c>
      <c r="G938" t="s">
        <v>179</v>
      </c>
      <c r="H938" t="s">
        <v>181</v>
      </c>
      <c r="I938" t="s">
        <v>155</v>
      </c>
      <c r="J938" t="s">
        <v>186</v>
      </c>
      <c r="K938" t="n">
        <v>12.0</v>
      </c>
      <c r="L938" s="30">
        <f si="238" t="shared"/>
        <v>0</v>
      </c>
      <c r="M938" s="6"/>
      <c r="N938" s="35" t="str">
        <f si="239" t="shared"/>
        <v/>
      </c>
      <c r="O938" s="59">
        <f>(IF(ISNUMBER(MATCH(B938,Sheet4!$K$92:$K$101,0)),1,0)+IF(ISNUMBER(MATCH(C938,Sheet4!$K$92:$K$101,0)),1,0)+IF(ISNUMBER(MATCH(D938,Sheet4!$K$92:$K$101,0)),1,0)+IF(ISNUMBER(MATCH(E938,Sheet4!$K$92:$K$101,0)),1,0)+IF(ISNUMBER(MATCH(F938,Sheet4!$K$92:$K$101,0)),1,0)+IF(ISNUMBER(MATCH(G938,Sheet4!$K$92:$K$101,0)),1,0)+IF(ISNUMBER(MATCH(H938,Sheet4!$K$92:$K$101,0)),1,0)+IF(ISNUMBER(MATCH(I938,Sheet4!$K$92:$K$101,0)),1,0)+IF(ISNUMBER(MATCH(J938,Sheet4!$K$92:$K$101,0)),1,0))
-
(IF(ISNUMBER(MATCH(B938,Sheet4!$F$2:$F$11,0)),1,0)+IF(ISNUMBER(MATCH(C938,Sheet4!$F$2:$F$11,0)),1,0)+IF(ISNUMBER(MATCH(D938,Sheet4!$F$2:$F$11,0)),1,0)+IF(ISNUMBER(MATCH(E938,Sheet4!$F$2:$F$11,0)),1,0)+IF(ISNUMBER(MATCH(F938,Sheet4!$F$2:$F$11,0)),1,0)+IF(ISNUMBER(MATCH(G938,Sheet4!$F$2:$F$11,0)),1,0)+IF(ISNUMBER(MATCH(H938,Sheet4!$F$2:$F$11,0)),1,0)+IF(ISNUMBER(MATCH(I938,Sheet4!$F$2:$F$11,0)),1,0)+IF(ISNUMBER(MATCH(J938,Sheet4!$F$2:$F$11,0)),1,0))</f>
        <v>0</v>
      </c>
      <c r="P938" s="40" t="str">
        <f>IFERROR(INDEX(Sheet4!$G:$G,MATCH(Sheet1!B938,Sheet4!$F:$F,0))+INDEX(Sheet4!$G:$G,MATCH(Sheet1!C938,Sheet4!$F:$F,0))+INDEX(Sheet4!$G:$G,MATCH(Sheet1!D938,Sheet4!$F:$F,0))+INDEX(Sheet4!$G:$G,MATCH(Sheet1!E938,Sheet4!$F:$F,0))+INDEX(Sheet4!$G:$G,MATCH(Sheet1!F938,Sheet4!$F:$F,0))+INDEX(Sheet4!$G:$G,MATCH(Sheet1!G938,Sheet4!$F:$F,0))+INDEX(Sheet4!$G:$G,MATCH(Sheet1!H938,Sheet4!$F:$F,0))+INDEX(Sheet4!$G:$G,MATCH(Sheet1!I938,Sheet4!$F:$F,0))+INDEX(Sheet4!$G:$G,MATCH(Sheet1!J938,Sheet4!$F:$F,0)),"")</f>
        <v/>
      </c>
      <c r="AF938">
        <f si="241" t="shared"/>
        <v>0</v>
      </c>
      <c r="AH938">
        <v>915</v>
      </c>
      <c r="AI938" t="str">
        <f si="240" t="shared"/>
        <v>Ben SimmonsIsaiah CanaanDonovan MitchellMalik BeasleyTaurean PrinceCorey BrewerJohn CollinsJosh JacksonJoel Embiid</v>
      </c>
      <c r="AJ938">
        <f si="242" t="shared"/>
        <v>0</v>
      </c>
      <c r="AK938">
        <f si="243" t="shared"/>
        <v>0</v>
      </c>
      <c r="AL938">
        <f si="244" t="shared"/>
        <v>0</v>
      </c>
      <c r="AM938">
        <f si="245" t="shared"/>
        <v>0</v>
      </c>
      <c r="AN938">
        <f si="246" t="shared"/>
        <v>0</v>
      </c>
      <c r="AO938">
        <f si="247" t="shared"/>
        <v>0</v>
      </c>
      <c r="AP938">
        <f si="248" t="shared"/>
        <v>0</v>
      </c>
      <c r="AQ938">
        <f si="249" t="shared"/>
        <v>0</v>
      </c>
      <c r="AR938">
        <f si="250" t="shared"/>
        <v>0</v>
      </c>
      <c r="AS938">
        <f si="251" t="shared"/>
        <v>0</v>
      </c>
      <c r="AU938" t="str">
        <f>IFERROR(VLOOKUP(C938,Results!$A$2:$B$240,2,FALSE)+VLOOKUP(D938,Results!$A$2:$B$240,2,FALSE)+VLOOKUP(E938,Results!$A$2:$B$240,2,FALSE)+VLOOKUP(F938,Results!$A$2:$B$240,2,FALSE)+VLOOKUP(G938,Results!$A$2:$B$240,2,FALSE)+VLOOKUP(H938,Results!$A$2:$B$240,2,FALSE)+VLOOKUP(I938,Results!$A$2:$B$240,2,FALSE)+VLOOKUP(J938,Results!$A$2:$B$240,2,FALSE)+VLOOKUP(B938,Results!$A$2:$B$240,2,FALSE)-MIN(VLOOKUP(C938,Results!$A$2:$B$240,2,FALSE),VLOOKUP(D938,Results!$A$2:$B$240,2,FALSE),VLOOKUP(E938,Results!$A$2:$B$240,2,FALSE),VLOOKUP(F938,Results!$A$2:$B$240,2,FALSE),VLOOKUP(G938,Results!$A$2:$B$240,2,FALSE),VLOOKUP(H938,Results!$A$2:$B$240,2,FALSE),VLOOKUP(I938,Results!$A$2:$B$240,2,FALSE),VLOOKUP(J938,Results!$A$2:$B$240,2,FALSE),VLOOKUP(B938,Results!$A$2:$B$240,2,FALSE)),"")</f>
        <v/>
      </c>
    </row>
    <row customHeight="1" ht="18.75" r="939" spans="2:47" x14ac:dyDescent="0.3">
      <c r="B939" t="s">
        <v>166</v>
      </c>
      <c r="C939" t="s">
        <v>95</v>
      </c>
      <c r="D939" t="s">
        <v>173</v>
      </c>
      <c r="E939" t="s">
        <v>146</v>
      </c>
      <c r="F939" t="s">
        <v>177</v>
      </c>
      <c r="G939" t="s">
        <v>179</v>
      </c>
      <c r="H939" t="s">
        <v>92</v>
      </c>
      <c r="I939" t="s">
        <v>152</v>
      </c>
      <c r="J939" t="s">
        <v>187</v>
      </c>
      <c r="K939" t="n">
        <v>12.0</v>
      </c>
      <c r="L939" s="30">
        <f si="238" t="shared"/>
        <v>0</v>
      </c>
      <c r="M939" s="6"/>
      <c r="N939" s="35" t="str">
        <f si="239" t="shared"/>
        <v/>
      </c>
      <c r="O939" s="59">
        <f>(IF(ISNUMBER(MATCH(B939,Sheet4!$K$92:$K$101,0)),1,0)+IF(ISNUMBER(MATCH(C939,Sheet4!$K$92:$K$101,0)),1,0)+IF(ISNUMBER(MATCH(D939,Sheet4!$K$92:$K$101,0)),1,0)+IF(ISNUMBER(MATCH(E939,Sheet4!$K$92:$K$101,0)),1,0)+IF(ISNUMBER(MATCH(F939,Sheet4!$K$92:$K$101,0)),1,0)+IF(ISNUMBER(MATCH(G939,Sheet4!$K$92:$K$101,0)),1,0)+IF(ISNUMBER(MATCH(H939,Sheet4!$K$92:$K$101,0)),1,0)+IF(ISNUMBER(MATCH(I939,Sheet4!$K$92:$K$101,0)),1,0)+IF(ISNUMBER(MATCH(J939,Sheet4!$K$92:$K$101,0)),1,0))
-
(IF(ISNUMBER(MATCH(B939,Sheet4!$F$2:$F$11,0)),1,0)+IF(ISNUMBER(MATCH(C939,Sheet4!$F$2:$F$11,0)),1,0)+IF(ISNUMBER(MATCH(D939,Sheet4!$F$2:$F$11,0)),1,0)+IF(ISNUMBER(MATCH(E939,Sheet4!$F$2:$F$11,0)),1,0)+IF(ISNUMBER(MATCH(F939,Sheet4!$F$2:$F$11,0)),1,0)+IF(ISNUMBER(MATCH(G939,Sheet4!$F$2:$F$11,0)),1,0)+IF(ISNUMBER(MATCH(H939,Sheet4!$F$2:$F$11,0)),1,0)+IF(ISNUMBER(MATCH(I939,Sheet4!$F$2:$F$11,0)),1,0)+IF(ISNUMBER(MATCH(J939,Sheet4!$F$2:$F$11,0)),1,0))</f>
        <v>0</v>
      </c>
      <c r="P939" s="40" t="str">
        <f>IFERROR(INDEX(Sheet4!$G:$G,MATCH(Sheet1!B939,Sheet4!$F:$F,0))+INDEX(Sheet4!$G:$G,MATCH(Sheet1!C939,Sheet4!$F:$F,0))+INDEX(Sheet4!$G:$G,MATCH(Sheet1!D939,Sheet4!$F:$F,0))+INDEX(Sheet4!$G:$G,MATCH(Sheet1!E939,Sheet4!$F:$F,0))+INDEX(Sheet4!$G:$G,MATCH(Sheet1!F939,Sheet4!$F:$F,0))+INDEX(Sheet4!$G:$G,MATCH(Sheet1!G939,Sheet4!$F:$F,0))+INDEX(Sheet4!$G:$G,MATCH(Sheet1!H939,Sheet4!$F:$F,0))+INDEX(Sheet4!$G:$G,MATCH(Sheet1!I939,Sheet4!$F:$F,0))+INDEX(Sheet4!$G:$G,MATCH(Sheet1!J939,Sheet4!$F:$F,0)),"")</f>
        <v/>
      </c>
      <c r="AF939">
        <f si="241" t="shared"/>
        <v>0</v>
      </c>
      <c r="AH939">
        <v>916</v>
      </c>
      <c r="AI939" t="str">
        <f si="240" t="shared"/>
        <v>Ben SimmonsRicky RubioDonovan MitchellMonte MorrisKelly OubreJae CrowderJosh JacksonTrey LylesKarl-Anthony Towns</v>
      </c>
      <c r="AJ939">
        <f si="242" t="shared"/>
        <v>0</v>
      </c>
      <c r="AK939">
        <f si="243" t="shared"/>
        <v>0</v>
      </c>
      <c r="AL939">
        <f si="244" t="shared"/>
        <v>0</v>
      </c>
      <c r="AM939">
        <f si="245" t="shared"/>
        <v>0</v>
      </c>
      <c r="AN939">
        <f si="246" t="shared"/>
        <v>0</v>
      </c>
      <c r="AO939">
        <f si="247" t="shared"/>
        <v>0</v>
      </c>
      <c r="AP939">
        <f si="248" t="shared"/>
        <v>0</v>
      </c>
      <c r="AQ939">
        <f si="249" t="shared"/>
        <v>0</v>
      </c>
      <c r="AR939">
        <f si="250" t="shared"/>
        <v>0</v>
      </c>
      <c r="AS939">
        <f si="251" t="shared"/>
        <v>0</v>
      </c>
      <c r="AU939" t="str">
        <f>IFERROR(VLOOKUP(C939,Results!$A$2:$B$240,2,FALSE)+VLOOKUP(D939,Results!$A$2:$B$240,2,FALSE)+VLOOKUP(E939,Results!$A$2:$B$240,2,FALSE)+VLOOKUP(F939,Results!$A$2:$B$240,2,FALSE)+VLOOKUP(G939,Results!$A$2:$B$240,2,FALSE)+VLOOKUP(H939,Results!$A$2:$B$240,2,FALSE)+VLOOKUP(I939,Results!$A$2:$B$240,2,FALSE)+VLOOKUP(J939,Results!$A$2:$B$240,2,FALSE)+VLOOKUP(B939,Results!$A$2:$B$240,2,FALSE)-MIN(VLOOKUP(C939,Results!$A$2:$B$240,2,FALSE),VLOOKUP(D939,Results!$A$2:$B$240,2,FALSE),VLOOKUP(E939,Results!$A$2:$B$240,2,FALSE),VLOOKUP(F939,Results!$A$2:$B$240,2,FALSE),VLOOKUP(G939,Results!$A$2:$B$240,2,FALSE),VLOOKUP(H939,Results!$A$2:$B$240,2,FALSE),VLOOKUP(I939,Results!$A$2:$B$240,2,FALSE),VLOOKUP(J939,Results!$A$2:$B$240,2,FALSE),VLOOKUP(B939,Results!$A$2:$B$240,2,FALSE)),"")</f>
        <v/>
      </c>
    </row>
    <row customHeight="1" ht="18.75" r="940" spans="2:47" x14ac:dyDescent="0.3">
      <c r="B940" t="s">
        <v>166</v>
      </c>
      <c r="C940" t="s">
        <v>108</v>
      </c>
      <c r="D940" t="s">
        <v>172</v>
      </c>
      <c r="E940" t="s">
        <v>146</v>
      </c>
      <c r="F940" t="s">
        <v>101</v>
      </c>
      <c r="G940" t="s">
        <v>159</v>
      </c>
      <c r="H940" t="s">
        <v>92</v>
      </c>
      <c r="I940" t="s">
        <v>181</v>
      </c>
      <c r="J940" t="s">
        <v>186</v>
      </c>
      <c r="K940" t="n">
        <v>11.0</v>
      </c>
      <c r="L940" s="30">
        <f si="238" t="shared"/>
        <v>0</v>
      </c>
      <c r="M940" s="6"/>
      <c r="N940" s="35" t="str">
        <f si="239" t="shared"/>
        <v/>
      </c>
      <c r="O940" s="59">
        <f>(IF(ISNUMBER(MATCH(B940,Sheet4!$K$92:$K$101,0)),1,0)+IF(ISNUMBER(MATCH(C940,Sheet4!$K$92:$K$101,0)),1,0)+IF(ISNUMBER(MATCH(D940,Sheet4!$K$92:$K$101,0)),1,0)+IF(ISNUMBER(MATCH(E940,Sheet4!$K$92:$K$101,0)),1,0)+IF(ISNUMBER(MATCH(F940,Sheet4!$K$92:$K$101,0)),1,0)+IF(ISNUMBER(MATCH(G940,Sheet4!$K$92:$K$101,0)),1,0)+IF(ISNUMBER(MATCH(H940,Sheet4!$K$92:$K$101,0)),1,0)+IF(ISNUMBER(MATCH(I940,Sheet4!$K$92:$K$101,0)),1,0)+IF(ISNUMBER(MATCH(J940,Sheet4!$K$92:$K$101,0)),1,0))
-
(IF(ISNUMBER(MATCH(B940,Sheet4!$F$2:$F$11,0)),1,0)+IF(ISNUMBER(MATCH(C940,Sheet4!$F$2:$F$11,0)),1,0)+IF(ISNUMBER(MATCH(D940,Sheet4!$F$2:$F$11,0)),1,0)+IF(ISNUMBER(MATCH(E940,Sheet4!$F$2:$F$11,0)),1,0)+IF(ISNUMBER(MATCH(F940,Sheet4!$F$2:$F$11,0)),1,0)+IF(ISNUMBER(MATCH(G940,Sheet4!$F$2:$F$11,0)),1,0)+IF(ISNUMBER(MATCH(H940,Sheet4!$F$2:$F$11,0)),1,0)+IF(ISNUMBER(MATCH(I940,Sheet4!$F$2:$F$11,0)),1,0)+IF(ISNUMBER(MATCH(J940,Sheet4!$F$2:$F$11,0)),1,0))</f>
        <v>0</v>
      </c>
      <c r="P940" s="40" t="str">
        <f>IFERROR(INDEX(Sheet4!$G:$G,MATCH(Sheet1!B940,Sheet4!$F:$F,0))+INDEX(Sheet4!$G:$G,MATCH(Sheet1!C940,Sheet4!$F:$F,0))+INDEX(Sheet4!$G:$G,MATCH(Sheet1!D940,Sheet4!$F:$F,0))+INDEX(Sheet4!$G:$G,MATCH(Sheet1!E940,Sheet4!$F:$F,0))+INDEX(Sheet4!$G:$G,MATCH(Sheet1!F940,Sheet4!$F:$F,0))+INDEX(Sheet4!$G:$G,MATCH(Sheet1!G940,Sheet4!$F:$F,0))+INDEX(Sheet4!$G:$G,MATCH(Sheet1!H940,Sheet4!$F:$F,0))+INDEX(Sheet4!$G:$G,MATCH(Sheet1!I940,Sheet4!$F:$F,0))+INDEX(Sheet4!$G:$G,MATCH(Sheet1!J940,Sheet4!$F:$F,0)),"")</f>
        <v/>
      </c>
      <c r="AF940">
        <f si="241" t="shared"/>
        <v>0</v>
      </c>
      <c r="AH940">
        <v>917</v>
      </c>
      <c r="AI940" t="str">
        <f si="240" t="shared"/>
        <v>Ben SimmonsDe'Aaron FoxDevin BookerMonte MorrisKelly OubreRoyce O'NealeJohn CollinsPaul MillsapDeandre Ayton</v>
      </c>
      <c r="AJ940">
        <f si="242" t="shared"/>
        <v>0</v>
      </c>
      <c r="AK940">
        <f si="243" t="shared"/>
        <v>0</v>
      </c>
      <c r="AL940">
        <f si="244" t="shared"/>
        <v>0</v>
      </c>
      <c r="AM940">
        <f si="245" t="shared"/>
        <v>0</v>
      </c>
      <c r="AN940">
        <f si="246" t="shared"/>
        <v>0</v>
      </c>
      <c r="AO940">
        <f si="247" t="shared"/>
        <v>0</v>
      </c>
      <c r="AP940">
        <f si="248" t="shared"/>
        <v>0</v>
      </c>
      <c r="AQ940">
        <f si="249" t="shared"/>
        <v>0</v>
      </c>
      <c r="AR940">
        <f si="250" t="shared"/>
        <v>0</v>
      </c>
      <c r="AS940">
        <f si="251" t="shared"/>
        <v>0</v>
      </c>
      <c r="AU940" t="str">
        <f>IFERROR(VLOOKUP(C940,Results!$A$2:$B$240,2,FALSE)+VLOOKUP(D940,Results!$A$2:$B$240,2,FALSE)+VLOOKUP(E940,Results!$A$2:$B$240,2,FALSE)+VLOOKUP(F940,Results!$A$2:$B$240,2,FALSE)+VLOOKUP(G940,Results!$A$2:$B$240,2,FALSE)+VLOOKUP(H940,Results!$A$2:$B$240,2,FALSE)+VLOOKUP(I940,Results!$A$2:$B$240,2,FALSE)+VLOOKUP(J940,Results!$A$2:$B$240,2,FALSE)+VLOOKUP(B940,Results!$A$2:$B$240,2,FALSE)-MIN(VLOOKUP(C940,Results!$A$2:$B$240,2,FALSE),VLOOKUP(D940,Results!$A$2:$B$240,2,FALSE),VLOOKUP(E940,Results!$A$2:$B$240,2,FALSE),VLOOKUP(F940,Results!$A$2:$B$240,2,FALSE),VLOOKUP(G940,Results!$A$2:$B$240,2,FALSE),VLOOKUP(H940,Results!$A$2:$B$240,2,FALSE),VLOOKUP(I940,Results!$A$2:$B$240,2,FALSE),VLOOKUP(J940,Results!$A$2:$B$240,2,FALSE),VLOOKUP(B940,Results!$A$2:$B$240,2,FALSE)),"")</f>
        <v/>
      </c>
    </row>
    <row customHeight="1" ht="18.75" r="941" spans="2:47" x14ac:dyDescent="0.3">
      <c r="B941" t="s">
        <v>166</v>
      </c>
      <c r="C941" t="s">
        <v>171</v>
      </c>
      <c r="D941" t="s">
        <v>99</v>
      </c>
      <c r="E941" t="s">
        <v>146</v>
      </c>
      <c r="F941" t="s">
        <v>150</v>
      </c>
      <c r="G941" t="s">
        <v>177</v>
      </c>
      <c r="H941" t="s">
        <v>92</v>
      </c>
      <c r="I941" t="s">
        <v>93</v>
      </c>
      <c r="J941" t="s">
        <v>187</v>
      </c>
      <c r="K941" t="n">
        <v>11.0</v>
      </c>
      <c r="L941" s="30">
        <f si="238" t="shared"/>
        <v>0</v>
      </c>
      <c r="M941" s="6"/>
      <c r="N941" s="35" t="str">
        <f si="239" t="shared"/>
        <v/>
      </c>
      <c r="O941" s="59">
        <f>(IF(ISNUMBER(MATCH(B941,Sheet4!$K$92:$K$101,0)),1,0)+IF(ISNUMBER(MATCH(C941,Sheet4!$K$92:$K$101,0)),1,0)+IF(ISNUMBER(MATCH(D941,Sheet4!$K$92:$K$101,0)),1,0)+IF(ISNUMBER(MATCH(E941,Sheet4!$K$92:$K$101,0)),1,0)+IF(ISNUMBER(MATCH(F941,Sheet4!$K$92:$K$101,0)),1,0)+IF(ISNUMBER(MATCH(G941,Sheet4!$K$92:$K$101,0)),1,0)+IF(ISNUMBER(MATCH(H941,Sheet4!$K$92:$K$101,0)),1,0)+IF(ISNUMBER(MATCH(I941,Sheet4!$K$92:$K$101,0)),1,0)+IF(ISNUMBER(MATCH(J941,Sheet4!$K$92:$K$101,0)),1,0))
-
(IF(ISNUMBER(MATCH(B941,Sheet4!$F$2:$F$11,0)),1,0)+IF(ISNUMBER(MATCH(C941,Sheet4!$F$2:$F$11,0)),1,0)+IF(ISNUMBER(MATCH(D941,Sheet4!$F$2:$F$11,0)),1,0)+IF(ISNUMBER(MATCH(E941,Sheet4!$F$2:$F$11,0)),1,0)+IF(ISNUMBER(MATCH(F941,Sheet4!$F$2:$F$11,0)),1,0)+IF(ISNUMBER(MATCH(G941,Sheet4!$F$2:$F$11,0)),1,0)+IF(ISNUMBER(MATCH(H941,Sheet4!$F$2:$F$11,0)),1,0)+IF(ISNUMBER(MATCH(I941,Sheet4!$F$2:$F$11,0)),1,0)+IF(ISNUMBER(MATCH(J941,Sheet4!$F$2:$F$11,0)),1,0))</f>
        <v>0</v>
      </c>
      <c r="P941" s="40" t="str">
        <f>IFERROR(INDEX(Sheet4!$G:$G,MATCH(Sheet1!B941,Sheet4!$F:$F,0))+INDEX(Sheet4!$G:$G,MATCH(Sheet1!C941,Sheet4!$F:$F,0))+INDEX(Sheet4!$G:$G,MATCH(Sheet1!D941,Sheet4!$F:$F,0))+INDEX(Sheet4!$G:$G,MATCH(Sheet1!E941,Sheet4!$F:$F,0))+INDEX(Sheet4!$G:$G,MATCH(Sheet1!F941,Sheet4!$F:$F,0))+INDEX(Sheet4!$G:$G,MATCH(Sheet1!G941,Sheet4!$F:$F,0))+INDEX(Sheet4!$G:$G,MATCH(Sheet1!H941,Sheet4!$F:$F,0))+INDEX(Sheet4!$G:$G,MATCH(Sheet1!I941,Sheet4!$F:$F,0))+INDEX(Sheet4!$G:$G,MATCH(Sheet1!J941,Sheet4!$F:$F,0)),"")</f>
        <v/>
      </c>
      <c r="AF941">
        <f si="241" t="shared"/>
        <v>0</v>
      </c>
      <c r="AH941">
        <v>918</v>
      </c>
      <c r="AI941" t="str">
        <f si="240" t="shared"/>
        <v>Ben SimmonsLandry ShametDevin BookerJimmy ButlerKelly OubreMikal BridgesJosh JacksonRichaun HolmesDeandre Ayton</v>
      </c>
      <c r="AJ941">
        <f si="242" t="shared"/>
        <v>0</v>
      </c>
      <c r="AK941">
        <f si="243" t="shared"/>
        <v>0</v>
      </c>
      <c r="AL941">
        <f si="244" t="shared"/>
        <v>0</v>
      </c>
      <c r="AM941">
        <f si="245" t="shared"/>
        <v>0</v>
      </c>
      <c r="AN941">
        <f si="246" t="shared"/>
        <v>0</v>
      </c>
      <c r="AO941">
        <f si="247" t="shared"/>
        <v>0</v>
      </c>
      <c r="AP941">
        <f si="248" t="shared"/>
        <v>0</v>
      </c>
      <c r="AQ941">
        <f si="249" t="shared"/>
        <v>0</v>
      </c>
      <c r="AR941">
        <f si="250" t="shared"/>
        <v>0</v>
      </c>
      <c r="AS941">
        <f si="251" t="shared"/>
        <v>0</v>
      </c>
      <c r="AU941" t="str">
        <f>IFERROR(VLOOKUP(C941,Results!$A$2:$B$240,2,FALSE)+VLOOKUP(D941,Results!$A$2:$B$240,2,FALSE)+VLOOKUP(E941,Results!$A$2:$B$240,2,FALSE)+VLOOKUP(F941,Results!$A$2:$B$240,2,FALSE)+VLOOKUP(G941,Results!$A$2:$B$240,2,FALSE)+VLOOKUP(H941,Results!$A$2:$B$240,2,FALSE)+VLOOKUP(I941,Results!$A$2:$B$240,2,FALSE)+VLOOKUP(J941,Results!$A$2:$B$240,2,FALSE)+VLOOKUP(B941,Results!$A$2:$B$240,2,FALSE)-MIN(VLOOKUP(C941,Results!$A$2:$B$240,2,FALSE),VLOOKUP(D941,Results!$A$2:$B$240,2,FALSE),VLOOKUP(E941,Results!$A$2:$B$240,2,FALSE),VLOOKUP(F941,Results!$A$2:$B$240,2,FALSE),VLOOKUP(G941,Results!$A$2:$B$240,2,FALSE),VLOOKUP(H941,Results!$A$2:$B$240,2,FALSE),VLOOKUP(I941,Results!$A$2:$B$240,2,FALSE),VLOOKUP(J941,Results!$A$2:$B$240,2,FALSE),VLOOKUP(B941,Results!$A$2:$B$240,2,FALSE)),"")</f>
        <v/>
      </c>
    </row>
    <row customHeight="1" ht="18.75" r="942" spans="2:47" x14ac:dyDescent="0.3">
      <c r="B942" t="s">
        <v>166</v>
      </c>
      <c r="C942" t="s">
        <v>170</v>
      </c>
      <c r="D942" t="s">
        <v>173</v>
      </c>
      <c r="E942" t="s">
        <v>146</v>
      </c>
      <c r="F942" t="s">
        <v>178</v>
      </c>
      <c r="G942" t="s">
        <v>100</v>
      </c>
      <c r="H942" t="s">
        <v>153</v>
      </c>
      <c r="I942" t="s">
        <v>183</v>
      </c>
      <c r="J942" t="s">
        <v>156</v>
      </c>
      <c r="K942" t="n">
        <v>11.0</v>
      </c>
      <c r="L942" s="30">
        <f si="238" t="shared"/>
        <v>0</v>
      </c>
      <c r="M942" s="6"/>
      <c r="N942" s="35" t="str">
        <f si="239" t="shared"/>
        <v/>
      </c>
      <c r="O942" s="59">
        <f>(IF(ISNUMBER(MATCH(B942,Sheet4!$K$92:$K$101,0)),1,0)+IF(ISNUMBER(MATCH(C942,Sheet4!$K$92:$K$101,0)),1,0)+IF(ISNUMBER(MATCH(D942,Sheet4!$K$92:$K$101,0)),1,0)+IF(ISNUMBER(MATCH(E942,Sheet4!$K$92:$K$101,0)),1,0)+IF(ISNUMBER(MATCH(F942,Sheet4!$K$92:$K$101,0)),1,0)+IF(ISNUMBER(MATCH(G942,Sheet4!$K$92:$K$101,0)),1,0)+IF(ISNUMBER(MATCH(H942,Sheet4!$K$92:$K$101,0)),1,0)+IF(ISNUMBER(MATCH(I942,Sheet4!$K$92:$K$101,0)),1,0)+IF(ISNUMBER(MATCH(J942,Sheet4!$K$92:$K$101,0)),1,0))
-
(IF(ISNUMBER(MATCH(B942,Sheet4!$F$2:$F$11,0)),1,0)+IF(ISNUMBER(MATCH(C942,Sheet4!$F$2:$F$11,0)),1,0)+IF(ISNUMBER(MATCH(D942,Sheet4!$F$2:$F$11,0)),1,0)+IF(ISNUMBER(MATCH(E942,Sheet4!$F$2:$F$11,0)),1,0)+IF(ISNUMBER(MATCH(F942,Sheet4!$F$2:$F$11,0)),1,0)+IF(ISNUMBER(MATCH(G942,Sheet4!$F$2:$F$11,0)),1,0)+IF(ISNUMBER(MATCH(H942,Sheet4!$F$2:$F$11,0)),1,0)+IF(ISNUMBER(MATCH(I942,Sheet4!$F$2:$F$11,0)),1,0)+IF(ISNUMBER(MATCH(J942,Sheet4!$F$2:$F$11,0)),1,0))</f>
        <v>0</v>
      </c>
      <c r="P942" s="40" t="str">
        <f>IFERROR(INDEX(Sheet4!$G:$G,MATCH(Sheet1!B942,Sheet4!$F:$F,0))+INDEX(Sheet4!$G:$G,MATCH(Sheet1!C942,Sheet4!$F:$F,0))+INDEX(Sheet4!$G:$G,MATCH(Sheet1!D942,Sheet4!$F:$F,0))+INDEX(Sheet4!$G:$G,MATCH(Sheet1!E942,Sheet4!$F:$F,0))+INDEX(Sheet4!$G:$G,MATCH(Sheet1!F942,Sheet4!$F:$F,0))+INDEX(Sheet4!$G:$G,MATCH(Sheet1!G942,Sheet4!$F:$F,0))+INDEX(Sheet4!$G:$G,MATCH(Sheet1!H942,Sheet4!$F:$F,0))+INDEX(Sheet4!$G:$G,MATCH(Sheet1!I942,Sheet4!$F:$F,0))+INDEX(Sheet4!$G:$G,MATCH(Sheet1!J942,Sheet4!$F:$F,0)),"")</f>
        <v/>
      </c>
      <c r="AF942">
        <f si="241" t="shared"/>
        <v>0</v>
      </c>
      <c r="AH942">
        <v>919</v>
      </c>
      <c r="AI942" t="str">
        <f si="240" t="shared"/>
        <v>Ben SimmonsLandry ShametBuddy HieldMonte MorrisKelly OubreCorey BrewerKenneth FariedJosh JacksonNikola Jokic</v>
      </c>
      <c r="AJ942">
        <f si="242" t="shared"/>
        <v>0</v>
      </c>
      <c r="AK942">
        <f si="243" t="shared"/>
        <v>0</v>
      </c>
      <c r="AL942">
        <f si="244" t="shared"/>
        <v>0</v>
      </c>
      <c r="AM942">
        <f si="245" t="shared"/>
        <v>0</v>
      </c>
      <c r="AN942">
        <f si="246" t="shared"/>
        <v>0</v>
      </c>
      <c r="AO942">
        <f si="247" t="shared"/>
        <v>0</v>
      </c>
      <c r="AP942">
        <f si="248" t="shared"/>
        <v>0</v>
      </c>
      <c r="AQ942">
        <f si="249" t="shared"/>
        <v>0</v>
      </c>
      <c r="AR942">
        <f si="250" t="shared"/>
        <v>0</v>
      </c>
      <c r="AS942">
        <f si="251" t="shared"/>
        <v>0</v>
      </c>
      <c r="AU942" t="str">
        <f>IFERROR(VLOOKUP(C942,Results!$A$2:$B$240,2,FALSE)+VLOOKUP(D942,Results!$A$2:$B$240,2,FALSE)+VLOOKUP(E942,Results!$A$2:$B$240,2,FALSE)+VLOOKUP(F942,Results!$A$2:$B$240,2,FALSE)+VLOOKUP(G942,Results!$A$2:$B$240,2,FALSE)+VLOOKUP(H942,Results!$A$2:$B$240,2,FALSE)+VLOOKUP(I942,Results!$A$2:$B$240,2,FALSE)+VLOOKUP(J942,Results!$A$2:$B$240,2,FALSE)+VLOOKUP(B942,Results!$A$2:$B$240,2,FALSE)-MIN(VLOOKUP(C942,Results!$A$2:$B$240,2,FALSE),VLOOKUP(D942,Results!$A$2:$B$240,2,FALSE),VLOOKUP(E942,Results!$A$2:$B$240,2,FALSE),VLOOKUP(F942,Results!$A$2:$B$240,2,FALSE),VLOOKUP(G942,Results!$A$2:$B$240,2,FALSE),VLOOKUP(H942,Results!$A$2:$B$240,2,FALSE),VLOOKUP(I942,Results!$A$2:$B$240,2,FALSE),VLOOKUP(J942,Results!$A$2:$B$240,2,FALSE),VLOOKUP(B942,Results!$A$2:$B$240,2,FALSE)),"")</f>
        <v/>
      </c>
    </row>
    <row customHeight="1" ht="18.75" r="943" spans="2:47" x14ac:dyDescent="0.3">
      <c r="B943" t="s">
        <v>166</v>
      </c>
      <c r="C943" t="s">
        <v>116</v>
      </c>
      <c r="D943" t="s">
        <v>172</v>
      </c>
      <c r="E943" t="s">
        <v>146</v>
      </c>
      <c r="F943" t="s">
        <v>178</v>
      </c>
      <c r="G943" t="s">
        <v>90</v>
      </c>
      <c r="H943" t="s">
        <v>153</v>
      </c>
      <c r="I943" t="s">
        <v>183</v>
      </c>
      <c r="J943" t="s">
        <v>186</v>
      </c>
      <c r="K943" t="n">
        <v>11.0</v>
      </c>
      <c r="L943" s="30">
        <f si="238" t="shared"/>
        <v>0</v>
      </c>
      <c r="M943" s="6"/>
      <c r="N943" s="35" t="str">
        <f si="239" t="shared"/>
        <v/>
      </c>
      <c r="O943" s="59">
        <f>(IF(ISNUMBER(MATCH(B943,Sheet4!$K$92:$K$101,0)),1,0)+IF(ISNUMBER(MATCH(C943,Sheet4!$K$92:$K$101,0)),1,0)+IF(ISNUMBER(MATCH(D943,Sheet4!$K$92:$K$101,0)),1,0)+IF(ISNUMBER(MATCH(E943,Sheet4!$K$92:$K$101,0)),1,0)+IF(ISNUMBER(MATCH(F943,Sheet4!$K$92:$K$101,0)),1,0)+IF(ISNUMBER(MATCH(G943,Sheet4!$K$92:$K$101,0)),1,0)+IF(ISNUMBER(MATCH(H943,Sheet4!$K$92:$K$101,0)),1,0)+IF(ISNUMBER(MATCH(I943,Sheet4!$K$92:$K$101,0)),1,0)+IF(ISNUMBER(MATCH(J943,Sheet4!$K$92:$K$101,0)),1,0))
-
(IF(ISNUMBER(MATCH(B943,Sheet4!$F$2:$F$11,0)),1,0)+IF(ISNUMBER(MATCH(C943,Sheet4!$F$2:$F$11,0)),1,0)+IF(ISNUMBER(MATCH(D943,Sheet4!$F$2:$F$11,0)),1,0)+IF(ISNUMBER(MATCH(E943,Sheet4!$F$2:$F$11,0)),1,0)+IF(ISNUMBER(MATCH(F943,Sheet4!$F$2:$F$11,0)),1,0)+IF(ISNUMBER(MATCH(G943,Sheet4!$F$2:$F$11,0)),1,0)+IF(ISNUMBER(MATCH(H943,Sheet4!$F$2:$F$11,0)),1,0)+IF(ISNUMBER(MATCH(I943,Sheet4!$F$2:$F$11,0)),1,0)+IF(ISNUMBER(MATCH(J943,Sheet4!$F$2:$F$11,0)),1,0))</f>
        <v>0</v>
      </c>
      <c r="P943" s="40" t="str">
        <f>IFERROR(INDEX(Sheet4!$G:$G,MATCH(Sheet1!B943,Sheet4!$F:$F,0))+INDEX(Sheet4!$G:$G,MATCH(Sheet1!C943,Sheet4!$F:$F,0))+INDEX(Sheet4!$G:$G,MATCH(Sheet1!D943,Sheet4!$F:$F,0))+INDEX(Sheet4!$G:$G,MATCH(Sheet1!E943,Sheet4!$F:$F,0))+INDEX(Sheet4!$G:$G,MATCH(Sheet1!F943,Sheet4!$F:$F,0))+INDEX(Sheet4!$G:$G,MATCH(Sheet1!G943,Sheet4!$F:$F,0))+INDEX(Sheet4!$G:$G,MATCH(Sheet1!H943,Sheet4!$F:$F,0))+INDEX(Sheet4!$G:$G,MATCH(Sheet1!I943,Sheet4!$F:$F,0))+INDEX(Sheet4!$G:$G,MATCH(Sheet1!J943,Sheet4!$F:$F,0)),"")</f>
        <v/>
      </c>
      <c r="AF943">
        <f si="241" t="shared"/>
        <v>0</v>
      </c>
      <c r="AH943">
        <v>920</v>
      </c>
      <c r="AI943" t="str">
        <f si="240" t="shared"/>
        <v>Ben SimmonsDe'Aaron FoxMonte MorrisAustin RiversWill BartonRoyce O'NealeKenneth FariedJosh JacksonKarl-Anthony Towns</v>
      </c>
      <c r="AJ943">
        <f si="242" t="shared"/>
        <v>0</v>
      </c>
      <c r="AK943">
        <f si="243" t="shared"/>
        <v>0</v>
      </c>
      <c r="AL943">
        <f si="244" t="shared"/>
        <v>0</v>
      </c>
      <c r="AM943">
        <f si="245" t="shared"/>
        <v>0</v>
      </c>
      <c r="AN943">
        <f si="246" t="shared"/>
        <v>0</v>
      </c>
      <c r="AO943">
        <f si="247" t="shared"/>
        <v>0</v>
      </c>
      <c r="AP943">
        <f si="248" t="shared"/>
        <v>0</v>
      </c>
      <c r="AQ943">
        <f si="249" t="shared"/>
        <v>0</v>
      </c>
      <c r="AR943">
        <f si="250" t="shared"/>
        <v>0</v>
      </c>
      <c r="AS943">
        <f si="251" t="shared"/>
        <v>0</v>
      </c>
      <c r="AU943" t="str">
        <f>IFERROR(VLOOKUP(C943,Results!$A$2:$B$240,2,FALSE)+VLOOKUP(D943,Results!$A$2:$B$240,2,FALSE)+VLOOKUP(E943,Results!$A$2:$B$240,2,FALSE)+VLOOKUP(F943,Results!$A$2:$B$240,2,FALSE)+VLOOKUP(G943,Results!$A$2:$B$240,2,FALSE)+VLOOKUP(H943,Results!$A$2:$B$240,2,FALSE)+VLOOKUP(I943,Results!$A$2:$B$240,2,FALSE)+VLOOKUP(J943,Results!$A$2:$B$240,2,FALSE)+VLOOKUP(B943,Results!$A$2:$B$240,2,FALSE)-MIN(VLOOKUP(C943,Results!$A$2:$B$240,2,FALSE),VLOOKUP(D943,Results!$A$2:$B$240,2,FALSE),VLOOKUP(E943,Results!$A$2:$B$240,2,FALSE),VLOOKUP(F943,Results!$A$2:$B$240,2,FALSE),VLOOKUP(G943,Results!$A$2:$B$240,2,FALSE),VLOOKUP(H943,Results!$A$2:$B$240,2,FALSE),VLOOKUP(I943,Results!$A$2:$B$240,2,FALSE),VLOOKUP(J943,Results!$A$2:$B$240,2,FALSE),VLOOKUP(B943,Results!$A$2:$B$240,2,FALSE)),"")</f>
        <v/>
      </c>
    </row>
    <row customHeight="1" ht="18.75" r="944" spans="2:47" x14ac:dyDescent="0.3">
      <c r="B944" t="s">
        <v>166</v>
      </c>
      <c r="C944" t="s">
        <v>108</v>
      </c>
      <c r="D944" t="s">
        <v>172</v>
      </c>
      <c r="E944" t="s">
        <v>174</v>
      </c>
      <c r="F944" t="s">
        <v>177</v>
      </c>
      <c r="G944" t="s">
        <v>179</v>
      </c>
      <c r="H944" t="s">
        <v>181</v>
      </c>
      <c r="I944" t="s">
        <v>155</v>
      </c>
      <c r="J944" t="s">
        <v>98</v>
      </c>
      <c r="K944" t="n">
        <v>11.0</v>
      </c>
      <c r="L944" s="30">
        <f si="238" t="shared"/>
        <v>0</v>
      </c>
      <c r="M944" s="6"/>
      <c r="N944" s="35" t="str">
        <f si="239" t="shared"/>
        <v/>
      </c>
      <c r="O944" s="59">
        <f>(IF(ISNUMBER(MATCH(B944,Sheet4!$K$92:$K$101,0)),1,0)+IF(ISNUMBER(MATCH(C944,Sheet4!$K$92:$K$101,0)),1,0)+IF(ISNUMBER(MATCH(D944,Sheet4!$K$92:$K$101,0)),1,0)+IF(ISNUMBER(MATCH(E944,Sheet4!$K$92:$K$101,0)),1,0)+IF(ISNUMBER(MATCH(F944,Sheet4!$K$92:$K$101,0)),1,0)+IF(ISNUMBER(MATCH(G944,Sheet4!$K$92:$K$101,0)),1,0)+IF(ISNUMBER(MATCH(H944,Sheet4!$K$92:$K$101,0)),1,0)+IF(ISNUMBER(MATCH(I944,Sheet4!$K$92:$K$101,0)),1,0)+IF(ISNUMBER(MATCH(J944,Sheet4!$K$92:$K$101,0)),1,0))
-
(IF(ISNUMBER(MATCH(B944,Sheet4!$F$2:$F$11,0)),1,0)+IF(ISNUMBER(MATCH(C944,Sheet4!$F$2:$F$11,0)),1,0)+IF(ISNUMBER(MATCH(D944,Sheet4!$F$2:$F$11,0)),1,0)+IF(ISNUMBER(MATCH(E944,Sheet4!$F$2:$F$11,0)),1,0)+IF(ISNUMBER(MATCH(F944,Sheet4!$F$2:$F$11,0)),1,0)+IF(ISNUMBER(MATCH(G944,Sheet4!$F$2:$F$11,0)),1,0)+IF(ISNUMBER(MATCH(H944,Sheet4!$F$2:$F$11,0)),1,0)+IF(ISNUMBER(MATCH(I944,Sheet4!$F$2:$F$11,0)),1,0)+IF(ISNUMBER(MATCH(J944,Sheet4!$F$2:$F$11,0)),1,0))</f>
        <v>0</v>
      </c>
      <c r="P944" s="40" t="str">
        <f>IFERROR(INDEX(Sheet4!$G:$G,MATCH(Sheet1!B944,Sheet4!$F:$F,0))+INDEX(Sheet4!$G:$G,MATCH(Sheet1!C944,Sheet4!$F:$F,0))+INDEX(Sheet4!$G:$G,MATCH(Sheet1!D944,Sheet4!$F:$F,0))+INDEX(Sheet4!$G:$G,MATCH(Sheet1!E944,Sheet4!$F:$F,0))+INDEX(Sheet4!$G:$G,MATCH(Sheet1!F944,Sheet4!$F:$F,0))+INDEX(Sheet4!$G:$G,MATCH(Sheet1!G944,Sheet4!$F:$F,0))+INDEX(Sheet4!$G:$G,MATCH(Sheet1!H944,Sheet4!$F:$F,0))+INDEX(Sheet4!$G:$G,MATCH(Sheet1!I944,Sheet4!$F:$F,0))+INDEX(Sheet4!$G:$G,MATCH(Sheet1!J944,Sheet4!$F:$F,0)),"")</f>
        <v/>
      </c>
      <c r="AF944">
        <f si="241" t="shared"/>
        <v>0</v>
      </c>
      <c r="AH944">
        <v>921</v>
      </c>
      <c r="AI944" t="str">
        <f si="240" t="shared"/>
        <v>Ben SimmonsElie OkoboJimmy ButlerMonte MorrisKelly OubreGerald GreenMarvin BagleyPaul MillsapJoel Embiid</v>
      </c>
      <c r="AJ944">
        <f si="242" t="shared"/>
        <v>0</v>
      </c>
      <c r="AK944">
        <f si="243" t="shared"/>
        <v>0</v>
      </c>
      <c r="AL944">
        <f si="244" t="shared"/>
        <v>0</v>
      </c>
      <c r="AM944">
        <f si="245" t="shared"/>
        <v>0</v>
      </c>
      <c r="AN944">
        <f si="246" t="shared"/>
        <v>0</v>
      </c>
      <c r="AO944">
        <f si="247" t="shared"/>
        <v>0</v>
      </c>
      <c r="AP944">
        <f si="248" t="shared"/>
        <v>0</v>
      </c>
      <c r="AQ944">
        <f si="249" t="shared"/>
        <v>0</v>
      </c>
      <c r="AR944">
        <f si="250" t="shared"/>
        <v>0</v>
      </c>
      <c r="AS944">
        <f si="251" t="shared"/>
        <v>0</v>
      </c>
      <c r="AU944" t="str">
        <f>IFERROR(VLOOKUP(C944,Results!$A$2:$B$240,2,FALSE)+VLOOKUP(D944,Results!$A$2:$B$240,2,FALSE)+VLOOKUP(E944,Results!$A$2:$B$240,2,FALSE)+VLOOKUP(F944,Results!$A$2:$B$240,2,FALSE)+VLOOKUP(G944,Results!$A$2:$B$240,2,FALSE)+VLOOKUP(H944,Results!$A$2:$B$240,2,FALSE)+VLOOKUP(I944,Results!$A$2:$B$240,2,FALSE)+VLOOKUP(J944,Results!$A$2:$B$240,2,FALSE)+VLOOKUP(B944,Results!$A$2:$B$240,2,FALSE)-MIN(VLOOKUP(C944,Results!$A$2:$B$240,2,FALSE),VLOOKUP(D944,Results!$A$2:$B$240,2,FALSE),VLOOKUP(E944,Results!$A$2:$B$240,2,FALSE),VLOOKUP(F944,Results!$A$2:$B$240,2,FALSE),VLOOKUP(G944,Results!$A$2:$B$240,2,FALSE),VLOOKUP(H944,Results!$A$2:$B$240,2,FALSE),VLOOKUP(I944,Results!$A$2:$B$240,2,FALSE),VLOOKUP(J944,Results!$A$2:$B$240,2,FALSE),VLOOKUP(B944,Results!$A$2:$B$240,2,FALSE)),"")</f>
        <v/>
      </c>
    </row>
    <row customHeight="1" ht="18.75" r="945" spans="2:47" x14ac:dyDescent="0.3">
      <c r="B945" t="s">
        <v>166</v>
      </c>
      <c r="C945" t="s">
        <v>116</v>
      </c>
      <c r="D945" t="s">
        <v>145</v>
      </c>
      <c r="E945" t="s">
        <v>146</v>
      </c>
      <c r="F945" t="s">
        <v>100</v>
      </c>
      <c r="G945" t="s">
        <v>159</v>
      </c>
      <c r="H945" t="s">
        <v>152</v>
      </c>
      <c r="I945" t="s">
        <v>183</v>
      </c>
      <c r="J945" t="s">
        <v>186</v>
      </c>
      <c r="K945" t="n">
        <v>11.0</v>
      </c>
      <c r="L945" s="30">
        <f si="238" t="shared"/>
        <v>0</v>
      </c>
      <c r="M945" s="6"/>
      <c r="N945" s="35" t="str">
        <f si="239" t="shared"/>
        <v/>
      </c>
      <c r="O945" s="59">
        <f>(IF(ISNUMBER(MATCH(B945,Sheet4!$K$92:$K$101,0)),1,0)+IF(ISNUMBER(MATCH(C945,Sheet4!$K$92:$K$101,0)),1,0)+IF(ISNUMBER(MATCH(D945,Sheet4!$K$92:$K$101,0)),1,0)+IF(ISNUMBER(MATCH(E945,Sheet4!$K$92:$K$101,0)),1,0)+IF(ISNUMBER(MATCH(F945,Sheet4!$K$92:$K$101,0)),1,0)+IF(ISNUMBER(MATCH(G945,Sheet4!$K$92:$K$101,0)),1,0)+IF(ISNUMBER(MATCH(H945,Sheet4!$K$92:$K$101,0)),1,0)+IF(ISNUMBER(MATCH(I945,Sheet4!$K$92:$K$101,0)),1,0)+IF(ISNUMBER(MATCH(J945,Sheet4!$K$92:$K$101,0)),1,0))
-
(IF(ISNUMBER(MATCH(B945,Sheet4!$F$2:$F$11,0)),1,0)+IF(ISNUMBER(MATCH(C945,Sheet4!$F$2:$F$11,0)),1,0)+IF(ISNUMBER(MATCH(D945,Sheet4!$F$2:$F$11,0)),1,0)+IF(ISNUMBER(MATCH(E945,Sheet4!$F$2:$F$11,0)),1,0)+IF(ISNUMBER(MATCH(F945,Sheet4!$F$2:$F$11,0)),1,0)+IF(ISNUMBER(MATCH(G945,Sheet4!$F$2:$F$11,0)),1,0)+IF(ISNUMBER(MATCH(H945,Sheet4!$F$2:$F$11,0)),1,0)+IF(ISNUMBER(MATCH(I945,Sheet4!$F$2:$F$11,0)),1,0)+IF(ISNUMBER(MATCH(J945,Sheet4!$F$2:$F$11,0)),1,0))</f>
        <v>0</v>
      </c>
      <c r="P945" s="40" t="str">
        <f>IFERROR(INDEX(Sheet4!$G:$G,MATCH(Sheet1!B945,Sheet4!$F:$F,0))+INDEX(Sheet4!$G:$G,MATCH(Sheet1!C945,Sheet4!$F:$F,0))+INDEX(Sheet4!$G:$G,MATCH(Sheet1!D945,Sheet4!$F:$F,0))+INDEX(Sheet4!$G:$G,MATCH(Sheet1!E945,Sheet4!$F:$F,0))+INDEX(Sheet4!$G:$G,MATCH(Sheet1!F945,Sheet4!$F:$F,0))+INDEX(Sheet4!$G:$G,MATCH(Sheet1!G945,Sheet4!$F:$F,0))+INDEX(Sheet4!$G:$G,MATCH(Sheet1!H945,Sheet4!$F:$F,0))+INDEX(Sheet4!$G:$G,MATCH(Sheet1!I945,Sheet4!$F:$F,0))+INDEX(Sheet4!$G:$G,MATCH(Sheet1!J945,Sheet4!$F:$F,0)),"")</f>
        <v/>
      </c>
      <c r="AF945">
        <f si="241" t="shared"/>
        <v>0</v>
      </c>
      <c r="AH945">
        <v>922</v>
      </c>
      <c r="AI945" t="str">
        <f si="240" t="shared"/>
        <v>Ben SimmonsTrae YoungDevin BookerMonte MorrisJoe InglesJae CrowderPaul MillsapTrey LylesKarl-Anthony Towns</v>
      </c>
      <c r="AJ945">
        <f si="242" t="shared"/>
        <v>0</v>
      </c>
      <c r="AK945">
        <f si="243" t="shared"/>
        <v>0</v>
      </c>
      <c r="AL945">
        <f si="244" t="shared"/>
        <v>0</v>
      </c>
      <c r="AM945">
        <f si="245" t="shared"/>
        <v>0</v>
      </c>
      <c r="AN945">
        <f si="246" t="shared"/>
        <v>0</v>
      </c>
      <c r="AO945">
        <f si="247" t="shared"/>
        <v>0</v>
      </c>
      <c r="AP945">
        <f si="248" t="shared"/>
        <v>0</v>
      </c>
      <c r="AQ945">
        <f si="249" t="shared"/>
        <v>0</v>
      </c>
      <c r="AR945">
        <f si="250" t="shared"/>
        <v>0</v>
      </c>
      <c r="AS945">
        <f si="251" t="shared"/>
        <v>0</v>
      </c>
      <c r="AU945" t="str">
        <f>IFERROR(VLOOKUP(C945,Results!$A$2:$B$240,2,FALSE)+VLOOKUP(D945,Results!$A$2:$B$240,2,FALSE)+VLOOKUP(E945,Results!$A$2:$B$240,2,FALSE)+VLOOKUP(F945,Results!$A$2:$B$240,2,FALSE)+VLOOKUP(G945,Results!$A$2:$B$240,2,FALSE)+VLOOKUP(H945,Results!$A$2:$B$240,2,FALSE)+VLOOKUP(I945,Results!$A$2:$B$240,2,FALSE)+VLOOKUP(J945,Results!$A$2:$B$240,2,FALSE)+VLOOKUP(B945,Results!$A$2:$B$240,2,FALSE)-MIN(VLOOKUP(C945,Results!$A$2:$B$240,2,FALSE),VLOOKUP(D945,Results!$A$2:$B$240,2,FALSE),VLOOKUP(E945,Results!$A$2:$B$240,2,FALSE),VLOOKUP(F945,Results!$A$2:$B$240,2,FALSE),VLOOKUP(G945,Results!$A$2:$B$240,2,FALSE),VLOOKUP(H945,Results!$A$2:$B$240,2,FALSE),VLOOKUP(I945,Results!$A$2:$B$240,2,FALSE),VLOOKUP(J945,Results!$A$2:$B$240,2,FALSE),VLOOKUP(B945,Results!$A$2:$B$240,2,FALSE)),"")</f>
        <v/>
      </c>
    </row>
    <row customHeight="1" ht="18.75" r="946" spans="2:47" x14ac:dyDescent="0.3">
      <c r="B946" t="s">
        <v>167</v>
      </c>
      <c r="C946" t="s">
        <v>170</v>
      </c>
      <c r="D946" t="s">
        <v>145</v>
      </c>
      <c r="E946" t="s">
        <v>172</v>
      </c>
      <c r="F946" t="s">
        <v>150</v>
      </c>
      <c r="G946" t="s">
        <v>179</v>
      </c>
      <c r="H946" t="s">
        <v>181</v>
      </c>
      <c r="I946" t="s">
        <v>152</v>
      </c>
      <c r="J946" t="s">
        <v>187</v>
      </c>
      <c r="K946" t="n">
        <v>11.0</v>
      </c>
      <c r="L946" s="30">
        <f si="238" t="shared"/>
        <v>0</v>
      </c>
      <c r="M946" s="6"/>
      <c r="N946" s="35" t="str">
        <f si="239" t="shared"/>
        <v/>
      </c>
      <c r="O946" s="59">
        <f>(IF(ISNUMBER(MATCH(B946,Sheet4!$K$92:$K$101,0)),1,0)+IF(ISNUMBER(MATCH(C946,Sheet4!$K$92:$K$101,0)),1,0)+IF(ISNUMBER(MATCH(D946,Sheet4!$K$92:$K$101,0)),1,0)+IF(ISNUMBER(MATCH(E946,Sheet4!$K$92:$K$101,0)),1,0)+IF(ISNUMBER(MATCH(F946,Sheet4!$K$92:$K$101,0)),1,0)+IF(ISNUMBER(MATCH(G946,Sheet4!$K$92:$K$101,0)),1,0)+IF(ISNUMBER(MATCH(H946,Sheet4!$K$92:$K$101,0)),1,0)+IF(ISNUMBER(MATCH(I946,Sheet4!$K$92:$K$101,0)),1,0)+IF(ISNUMBER(MATCH(J946,Sheet4!$K$92:$K$101,0)),1,0))
-
(IF(ISNUMBER(MATCH(B946,Sheet4!$F$2:$F$11,0)),1,0)+IF(ISNUMBER(MATCH(C946,Sheet4!$F$2:$F$11,0)),1,0)+IF(ISNUMBER(MATCH(D946,Sheet4!$F$2:$F$11,0)),1,0)+IF(ISNUMBER(MATCH(E946,Sheet4!$F$2:$F$11,0)),1,0)+IF(ISNUMBER(MATCH(F946,Sheet4!$F$2:$F$11,0)),1,0)+IF(ISNUMBER(MATCH(G946,Sheet4!$F$2:$F$11,0)),1,0)+IF(ISNUMBER(MATCH(H946,Sheet4!$F$2:$F$11,0)),1,0)+IF(ISNUMBER(MATCH(I946,Sheet4!$F$2:$F$11,0)),1,0)+IF(ISNUMBER(MATCH(J946,Sheet4!$F$2:$F$11,0)),1,0))</f>
        <v>0</v>
      </c>
      <c r="P946" s="40" t="str">
        <f>IFERROR(INDEX(Sheet4!$G:$G,MATCH(Sheet1!B946,Sheet4!$F:$F,0))+INDEX(Sheet4!$G:$G,MATCH(Sheet1!C946,Sheet4!$F:$F,0))+INDEX(Sheet4!$G:$G,MATCH(Sheet1!D946,Sheet4!$F:$F,0))+INDEX(Sheet4!$G:$G,MATCH(Sheet1!E946,Sheet4!$F:$F,0))+INDEX(Sheet4!$G:$G,MATCH(Sheet1!F946,Sheet4!$F:$F,0))+INDEX(Sheet4!$G:$G,MATCH(Sheet1!G946,Sheet4!$F:$F,0))+INDEX(Sheet4!$G:$G,MATCH(Sheet1!H946,Sheet4!$F:$F,0))+INDEX(Sheet4!$G:$G,MATCH(Sheet1!I946,Sheet4!$F:$F,0))+INDEX(Sheet4!$G:$G,MATCH(Sheet1!J946,Sheet4!$F:$F,0)),"")</f>
        <v/>
      </c>
      <c r="AF946">
        <f si="241" t="shared"/>
        <v>0</v>
      </c>
      <c r="AH946">
        <v>923</v>
      </c>
      <c r="AI946" t="str">
        <f si="240" t="shared"/>
        <v>Ben SimmonsLandry ShametAndrew WigginsMonte MorrisWill BartonCorey BrewerKenneth FariedPaul MillsapJoel Embiid</v>
      </c>
      <c r="AJ946">
        <f si="242" t="shared"/>
        <v>0</v>
      </c>
      <c r="AK946">
        <f si="243" t="shared"/>
        <v>0</v>
      </c>
      <c r="AL946">
        <f si="244" t="shared"/>
        <v>0</v>
      </c>
      <c r="AM946">
        <f si="245" t="shared"/>
        <v>0</v>
      </c>
      <c r="AN946">
        <f si="246" t="shared"/>
        <v>0</v>
      </c>
      <c r="AO946">
        <f si="247" t="shared"/>
        <v>0</v>
      </c>
      <c r="AP946">
        <f si="248" t="shared"/>
        <v>0</v>
      </c>
      <c r="AQ946">
        <f si="249" t="shared"/>
        <v>0</v>
      </c>
      <c r="AR946">
        <f si="250" t="shared"/>
        <v>0</v>
      </c>
      <c r="AS946">
        <f si="251" t="shared"/>
        <v>0</v>
      </c>
      <c r="AU946" t="str">
        <f>IFERROR(VLOOKUP(C946,Results!$A$2:$B$240,2,FALSE)+VLOOKUP(D946,Results!$A$2:$B$240,2,FALSE)+VLOOKUP(E946,Results!$A$2:$B$240,2,FALSE)+VLOOKUP(F946,Results!$A$2:$B$240,2,FALSE)+VLOOKUP(G946,Results!$A$2:$B$240,2,FALSE)+VLOOKUP(H946,Results!$A$2:$B$240,2,FALSE)+VLOOKUP(I946,Results!$A$2:$B$240,2,FALSE)+VLOOKUP(J946,Results!$A$2:$B$240,2,FALSE)+VLOOKUP(B946,Results!$A$2:$B$240,2,FALSE)-MIN(VLOOKUP(C946,Results!$A$2:$B$240,2,FALSE),VLOOKUP(D946,Results!$A$2:$B$240,2,FALSE),VLOOKUP(E946,Results!$A$2:$B$240,2,FALSE),VLOOKUP(F946,Results!$A$2:$B$240,2,FALSE),VLOOKUP(G946,Results!$A$2:$B$240,2,FALSE),VLOOKUP(H946,Results!$A$2:$B$240,2,FALSE),VLOOKUP(I946,Results!$A$2:$B$240,2,FALSE),VLOOKUP(J946,Results!$A$2:$B$240,2,FALSE),VLOOKUP(B946,Results!$A$2:$B$240,2,FALSE)),"")</f>
        <v/>
      </c>
    </row>
    <row customHeight="1" ht="18.75" r="947" spans="2:47" x14ac:dyDescent="0.3">
      <c r="B947" t="s">
        <v>166</v>
      </c>
      <c r="C947" t="s">
        <v>171</v>
      </c>
      <c r="D947" t="s">
        <v>173</v>
      </c>
      <c r="E947" t="s">
        <v>174</v>
      </c>
      <c r="F947" t="s">
        <v>150</v>
      </c>
      <c r="G947" t="s">
        <v>177</v>
      </c>
      <c r="H947" t="s">
        <v>93</v>
      </c>
      <c r="I947" t="s">
        <v>152</v>
      </c>
      <c r="J947" t="s">
        <v>187</v>
      </c>
      <c r="K947" t="n">
        <v>11.0</v>
      </c>
      <c r="L947" s="30">
        <f si="238" t="shared"/>
        <v>0</v>
      </c>
      <c r="M947" s="6"/>
      <c r="N947" s="35" t="str">
        <f si="239" t="shared"/>
        <v/>
      </c>
      <c r="O947" s="59">
        <f>(IF(ISNUMBER(MATCH(B947,Sheet4!$K$92:$K$101,0)),1,0)+IF(ISNUMBER(MATCH(C947,Sheet4!$K$92:$K$101,0)),1,0)+IF(ISNUMBER(MATCH(D947,Sheet4!$K$92:$K$101,0)),1,0)+IF(ISNUMBER(MATCH(E947,Sheet4!$K$92:$K$101,0)),1,0)+IF(ISNUMBER(MATCH(F947,Sheet4!$K$92:$K$101,0)),1,0)+IF(ISNUMBER(MATCH(G947,Sheet4!$K$92:$K$101,0)),1,0)+IF(ISNUMBER(MATCH(H947,Sheet4!$K$92:$K$101,0)),1,0)+IF(ISNUMBER(MATCH(I947,Sheet4!$K$92:$K$101,0)),1,0)+IF(ISNUMBER(MATCH(J947,Sheet4!$K$92:$K$101,0)),1,0))
-
(IF(ISNUMBER(MATCH(B947,Sheet4!$F$2:$F$11,0)),1,0)+IF(ISNUMBER(MATCH(C947,Sheet4!$F$2:$F$11,0)),1,0)+IF(ISNUMBER(MATCH(D947,Sheet4!$F$2:$F$11,0)),1,0)+IF(ISNUMBER(MATCH(E947,Sheet4!$F$2:$F$11,0)),1,0)+IF(ISNUMBER(MATCH(F947,Sheet4!$F$2:$F$11,0)),1,0)+IF(ISNUMBER(MATCH(G947,Sheet4!$F$2:$F$11,0)),1,0)+IF(ISNUMBER(MATCH(H947,Sheet4!$F$2:$F$11,0)),1,0)+IF(ISNUMBER(MATCH(I947,Sheet4!$F$2:$F$11,0)),1,0)+IF(ISNUMBER(MATCH(J947,Sheet4!$F$2:$F$11,0)),1,0))</f>
        <v>0</v>
      </c>
      <c r="P947" s="40" t="str">
        <f>IFERROR(INDEX(Sheet4!$G:$G,MATCH(Sheet1!B947,Sheet4!$F:$F,0))+INDEX(Sheet4!$G:$G,MATCH(Sheet1!C947,Sheet4!$F:$F,0))+INDEX(Sheet4!$G:$G,MATCH(Sheet1!D947,Sheet4!$F:$F,0))+INDEX(Sheet4!$G:$G,MATCH(Sheet1!E947,Sheet4!$F:$F,0))+INDEX(Sheet4!$G:$G,MATCH(Sheet1!F947,Sheet4!$F:$F,0))+INDEX(Sheet4!$G:$G,MATCH(Sheet1!G947,Sheet4!$F:$F,0))+INDEX(Sheet4!$G:$G,MATCH(Sheet1!H947,Sheet4!$F:$F,0))+INDEX(Sheet4!$G:$G,MATCH(Sheet1!I947,Sheet4!$F:$F,0))+INDEX(Sheet4!$G:$G,MATCH(Sheet1!J947,Sheet4!$F:$F,0)),"")</f>
        <v/>
      </c>
      <c r="AF947">
        <f si="241" t="shared"/>
        <v>0</v>
      </c>
      <c r="AH947">
        <v>924</v>
      </c>
      <c r="AI947" t="str">
        <f si="240" t="shared"/>
        <v>Ricky RubioLandry ShametJames HardenMonte MorrisKelly OubreJae CrowderPaul MillsapTaj GibsonNikola Jokic</v>
      </c>
      <c r="AJ947">
        <f si="242" t="shared"/>
        <v>0</v>
      </c>
      <c r="AK947">
        <f si="243" t="shared"/>
        <v>0</v>
      </c>
      <c r="AL947">
        <f si="244" t="shared"/>
        <v>0</v>
      </c>
      <c r="AM947">
        <f si="245" t="shared"/>
        <v>0</v>
      </c>
      <c r="AN947">
        <f si="246" t="shared"/>
        <v>0</v>
      </c>
      <c r="AO947">
        <f si="247" t="shared"/>
        <v>0</v>
      </c>
      <c r="AP947">
        <f si="248" t="shared"/>
        <v>0</v>
      </c>
      <c r="AQ947">
        <f si="249" t="shared"/>
        <v>0</v>
      </c>
      <c r="AR947">
        <f si="250" t="shared"/>
        <v>0</v>
      </c>
      <c r="AS947">
        <f si="251" t="shared"/>
        <v>0</v>
      </c>
      <c r="AU947" t="str">
        <f>IFERROR(VLOOKUP(C947,Results!$A$2:$B$240,2,FALSE)+VLOOKUP(D947,Results!$A$2:$B$240,2,FALSE)+VLOOKUP(E947,Results!$A$2:$B$240,2,FALSE)+VLOOKUP(F947,Results!$A$2:$B$240,2,FALSE)+VLOOKUP(G947,Results!$A$2:$B$240,2,FALSE)+VLOOKUP(H947,Results!$A$2:$B$240,2,FALSE)+VLOOKUP(I947,Results!$A$2:$B$240,2,FALSE)+VLOOKUP(J947,Results!$A$2:$B$240,2,FALSE)+VLOOKUP(B947,Results!$A$2:$B$240,2,FALSE)-MIN(VLOOKUP(C947,Results!$A$2:$B$240,2,FALSE),VLOOKUP(D947,Results!$A$2:$B$240,2,FALSE),VLOOKUP(E947,Results!$A$2:$B$240,2,FALSE),VLOOKUP(F947,Results!$A$2:$B$240,2,FALSE),VLOOKUP(G947,Results!$A$2:$B$240,2,FALSE),VLOOKUP(H947,Results!$A$2:$B$240,2,FALSE),VLOOKUP(I947,Results!$A$2:$B$240,2,FALSE),VLOOKUP(J947,Results!$A$2:$B$240,2,FALSE),VLOOKUP(B947,Results!$A$2:$B$240,2,FALSE)),"")</f>
        <v/>
      </c>
    </row>
    <row r="948" spans="2:47" x14ac:dyDescent="0.3">
      <c r="B948" t="s">
        <v>108</v>
      </c>
      <c r="C948" t="s">
        <v>170</v>
      </c>
      <c r="D948" t="s">
        <v>145</v>
      </c>
      <c r="E948" t="s">
        <v>146</v>
      </c>
      <c r="F948" t="s">
        <v>177</v>
      </c>
      <c r="G948" t="s">
        <v>90</v>
      </c>
      <c r="H948" t="s">
        <v>152</v>
      </c>
      <c r="I948" t="s">
        <v>182</v>
      </c>
      <c r="J948" t="s">
        <v>186</v>
      </c>
      <c r="K948" t="n">
        <v>11.0</v>
      </c>
      <c r="L948" s="30">
        <f si="238" t="shared"/>
        <v>0</v>
      </c>
      <c r="M948" s="6"/>
      <c r="N948" s="35" t="str">
        <f si="239" t="shared"/>
        <v/>
      </c>
      <c r="O948" s="59">
        <f>(IF(ISNUMBER(MATCH(B948,Sheet4!$K$92:$K$101,0)),1,0)+IF(ISNUMBER(MATCH(C948,Sheet4!$K$92:$K$101,0)),1,0)+IF(ISNUMBER(MATCH(D948,Sheet4!$K$92:$K$101,0)),1,0)+IF(ISNUMBER(MATCH(E948,Sheet4!$K$92:$K$101,0)),1,0)+IF(ISNUMBER(MATCH(F948,Sheet4!$K$92:$K$101,0)),1,0)+IF(ISNUMBER(MATCH(G948,Sheet4!$K$92:$K$101,0)),1,0)+IF(ISNUMBER(MATCH(H948,Sheet4!$K$92:$K$101,0)),1,0)+IF(ISNUMBER(MATCH(I948,Sheet4!$K$92:$K$101,0)),1,0)+IF(ISNUMBER(MATCH(J948,Sheet4!$K$92:$K$101,0)),1,0))
-
(IF(ISNUMBER(MATCH(B948,Sheet4!$F$2:$F$11,0)),1,0)+IF(ISNUMBER(MATCH(C948,Sheet4!$F$2:$F$11,0)),1,0)+IF(ISNUMBER(MATCH(D948,Sheet4!$F$2:$F$11,0)),1,0)+IF(ISNUMBER(MATCH(E948,Sheet4!$F$2:$F$11,0)),1,0)+IF(ISNUMBER(MATCH(F948,Sheet4!$F$2:$F$11,0)),1,0)+IF(ISNUMBER(MATCH(G948,Sheet4!$F$2:$F$11,0)),1,0)+IF(ISNUMBER(MATCH(H948,Sheet4!$F$2:$F$11,0)),1,0)+IF(ISNUMBER(MATCH(I948,Sheet4!$F$2:$F$11,0)),1,0)+IF(ISNUMBER(MATCH(J948,Sheet4!$F$2:$F$11,0)),1,0))</f>
        <v>0</v>
      </c>
      <c r="P948" s="40" t="str">
        <f>IFERROR(INDEX(Sheet4!$G:$G,MATCH(Sheet1!B948,Sheet4!$F:$F,0))+INDEX(Sheet4!$G:$G,MATCH(Sheet1!C948,Sheet4!$F:$F,0))+INDEX(Sheet4!$G:$G,MATCH(Sheet1!D948,Sheet4!$F:$F,0))+INDEX(Sheet4!$G:$G,MATCH(Sheet1!E948,Sheet4!$F:$F,0))+INDEX(Sheet4!$G:$G,MATCH(Sheet1!F948,Sheet4!$F:$F,0))+INDEX(Sheet4!$G:$G,MATCH(Sheet1!G948,Sheet4!$F:$F,0))+INDEX(Sheet4!$G:$G,MATCH(Sheet1!H948,Sheet4!$F:$F,0))+INDEX(Sheet4!$G:$G,MATCH(Sheet1!I948,Sheet4!$F:$F,0))+INDEX(Sheet4!$G:$G,MATCH(Sheet1!J948,Sheet4!$F:$F,0)),"")</f>
        <v/>
      </c>
      <c r="AF948">
        <f si="241" t="shared"/>
        <v>0</v>
      </c>
      <c r="AH948">
        <v>925</v>
      </c>
      <c r="AI948" t="str">
        <f si="240" t="shared"/>
        <v>Ben SimmonsRicky RubioDevin BookerTorrey CraigKelly OubreLuol DengJosh JacksonPaul MillsapKarl-Anthony Towns</v>
      </c>
      <c r="AJ948">
        <f si="242" t="shared"/>
        <v>0</v>
      </c>
      <c r="AK948">
        <f si="243" t="shared"/>
        <v>0</v>
      </c>
      <c r="AL948">
        <f si="244" t="shared"/>
        <v>0</v>
      </c>
      <c r="AM948">
        <f si="245" t="shared"/>
        <v>0</v>
      </c>
      <c r="AN948">
        <f si="246" t="shared"/>
        <v>0</v>
      </c>
      <c r="AO948">
        <f si="247" t="shared"/>
        <v>0</v>
      </c>
      <c r="AP948">
        <f si="248" t="shared"/>
        <v>0</v>
      </c>
      <c r="AQ948">
        <f si="249" t="shared"/>
        <v>0</v>
      </c>
      <c r="AR948">
        <f si="250" t="shared"/>
        <v>0</v>
      </c>
      <c r="AS948">
        <f si="251" t="shared"/>
        <v>0</v>
      </c>
      <c r="AU948" t="str">
        <f>IFERROR(VLOOKUP(C948,Results!$A$2:$B$240,2,FALSE)+VLOOKUP(D948,Results!$A$2:$B$240,2,FALSE)+VLOOKUP(E948,Results!$A$2:$B$240,2,FALSE)+VLOOKUP(F948,Results!$A$2:$B$240,2,FALSE)+VLOOKUP(G948,Results!$A$2:$B$240,2,FALSE)+VLOOKUP(H948,Results!$A$2:$B$240,2,FALSE)+VLOOKUP(I948,Results!$A$2:$B$240,2,FALSE)+VLOOKUP(J948,Results!$A$2:$B$240,2,FALSE)+VLOOKUP(B948,Results!$A$2:$B$240,2,FALSE)-MIN(VLOOKUP(C948,Results!$A$2:$B$240,2,FALSE),VLOOKUP(D948,Results!$A$2:$B$240,2,FALSE),VLOOKUP(E948,Results!$A$2:$B$240,2,FALSE),VLOOKUP(F948,Results!$A$2:$B$240,2,FALSE),VLOOKUP(G948,Results!$A$2:$B$240,2,FALSE),VLOOKUP(H948,Results!$A$2:$B$240,2,FALSE),VLOOKUP(I948,Results!$A$2:$B$240,2,FALSE),VLOOKUP(J948,Results!$A$2:$B$240,2,FALSE),VLOOKUP(B948,Results!$A$2:$B$240,2,FALSE)),"")</f>
        <v/>
      </c>
    </row>
    <row customHeight="1" ht="18.75" r="949" spans="2:47" x14ac:dyDescent="0.3">
      <c r="B949" t="s">
        <v>166</v>
      </c>
      <c r="C949" t="s">
        <v>87</v>
      </c>
      <c r="D949" t="s">
        <v>172</v>
      </c>
      <c r="E949" t="s">
        <v>146</v>
      </c>
      <c r="F949" t="s">
        <v>177</v>
      </c>
      <c r="G949" t="s">
        <v>180</v>
      </c>
      <c r="H949" t="s">
        <v>92</v>
      </c>
      <c r="I949" t="s">
        <v>155</v>
      </c>
      <c r="J949" t="s">
        <v>98</v>
      </c>
      <c r="K949" t="n">
        <v>11.0</v>
      </c>
      <c r="L949" s="30">
        <f si="238" t="shared"/>
        <v>0</v>
      </c>
      <c r="M949" s="6"/>
      <c r="N949" s="35" t="str">
        <f si="239" t="shared"/>
        <v/>
      </c>
      <c r="O949" s="59">
        <f>(IF(ISNUMBER(MATCH(B949,Sheet4!$K$92:$K$101,0)),1,0)+IF(ISNUMBER(MATCH(C949,Sheet4!$K$92:$K$101,0)),1,0)+IF(ISNUMBER(MATCH(D949,Sheet4!$K$92:$K$101,0)),1,0)+IF(ISNUMBER(MATCH(E949,Sheet4!$K$92:$K$101,0)),1,0)+IF(ISNUMBER(MATCH(F949,Sheet4!$K$92:$K$101,0)),1,0)+IF(ISNUMBER(MATCH(G949,Sheet4!$K$92:$K$101,0)),1,0)+IF(ISNUMBER(MATCH(H949,Sheet4!$K$92:$K$101,0)),1,0)+IF(ISNUMBER(MATCH(I949,Sheet4!$K$92:$K$101,0)),1,0)+IF(ISNUMBER(MATCH(J949,Sheet4!$K$92:$K$101,0)),1,0))
-
(IF(ISNUMBER(MATCH(B949,Sheet4!$F$2:$F$11,0)),1,0)+IF(ISNUMBER(MATCH(C949,Sheet4!$F$2:$F$11,0)),1,0)+IF(ISNUMBER(MATCH(D949,Sheet4!$F$2:$F$11,0)),1,0)+IF(ISNUMBER(MATCH(E949,Sheet4!$F$2:$F$11,0)),1,0)+IF(ISNUMBER(MATCH(F949,Sheet4!$F$2:$F$11,0)),1,0)+IF(ISNUMBER(MATCH(G949,Sheet4!$F$2:$F$11,0)),1,0)+IF(ISNUMBER(MATCH(H949,Sheet4!$F$2:$F$11,0)),1,0)+IF(ISNUMBER(MATCH(I949,Sheet4!$F$2:$F$11,0)),1,0)+IF(ISNUMBER(MATCH(J949,Sheet4!$F$2:$F$11,0)),1,0))</f>
        <v>0</v>
      </c>
      <c r="P949" s="40" t="str">
        <f>IFERROR(INDEX(Sheet4!$G:$G,MATCH(Sheet1!B949,Sheet4!$F:$F,0))+INDEX(Sheet4!$G:$G,MATCH(Sheet1!C949,Sheet4!$F:$F,0))+INDEX(Sheet4!$G:$G,MATCH(Sheet1!D949,Sheet4!$F:$F,0))+INDEX(Sheet4!$G:$G,MATCH(Sheet1!E949,Sheet4!$F:$F,0))+INDEX(Sheet4!$G:$G,MATCH(Sheet1!F949,Sheet4!$F:$F,0))+INDEX(Sheet4!$G:$G,MATCH(Sheet1!G949,Sheet4!$F:$F,0))+INDEX(Sheet4!$G:$G,MATCH(Sheet1!H949,Sheet4!$F:$F,0))+INDEX(Sheet4!$G:$G,MATCH(Sheet1!I949,Sheet4!$F:$F,0))+INDEX(Sheet4!$G:$G,MATCH(Sheet1!J949,Sheet4!$F:$F,0)),"")</f>
        <v/>
      </c>
      <c r="AF949">
        <f si="241" t="shared"/>
        <v>0</v>
      </c>
      <c r="AH949">
        <v>926</v>
      </c>
      <c r="AI949" t="str">
        <f si="240" t="shared"/>
        <v>Ben SimmonsDe'Aaron FoxDevin BookerJimmy ButlerJae CrowderGerald GreenMarvin BagleyPaul MillsapDewayne Dedmon</v>
      </c>
      <c r="AJ949">
        <f si="242" t="shared"/>
        <v>0</v>
      </c>
      <c r="AK949">
        <f si="243" t="shared"/>
        <v>0</v>
      </c>
      <c r="AL949">
        <f si="244" t="shared"/>
        <v>0</v>
      </c>
      <c r="AM949">
        <f si="245" t="shared"/>
        <v>0</v>
      </c>
      <c r="AN949">
        <f si="246" t="shared"/>
        <v>0</v>
      </c>
      <c r="AO949">
        <f si="247" t="shared"/>
        <v>0</v>
      </c>
      <c r="AP949">
        <f si="248" t="shared"/>
        <v>0</v>
      </c>
      <c r="AQ949">
        <f si="249" t="shared"/>
        <v>0</v>
      </c>
      <c r="AR949">
        <f si="250" t="shared"/>
        <v>0</v>
      </c>
      <c r="AS949">
        <f si="251" t="shared"/>
        <v>0</v>
      </c>
      <c r="AU949" t="str">
        <f>IFERROR(VLOOKUP(C949,Results!$A$2:$B$240,2,FALSE)+VLOOKUP(D949,Results!$A$2:$B$240,2,FALSE)+VLOOKUP(E949,Results!$A$2:$B$240,2,FALSE)+VLOOKUP(F949,Results!$A$2:$B$240,2,FALSE)+VLOOKUP(G949,Results!$A$2:$B$240,2,FALSE)+VLOOKUP(H949,Results!$A$2:$B$240,2,FALSE)+VLOOKUP(I949,Results!$A$2:$B$240,2,FALSE)+VLOOKUP(J949,Results!$A$2:$B$240,2,FALSE)+VLOOKUP(B949,Results!$A$2:$B$240,2,FALSE)-MIN(VLOOKUP(C949,Results!$A$2:$B$240,2,FALSE),VLOOKUP(D949,Results!$A$2:$B$240,2,FALSE),VLOOKUP(E949,Results!$A$2:$B$240,2,FALSE),VLOOKUP(F949,Results!$A$2:$B$240,2,FALSE),VLOOKUP(G949,Results!$A$2:$B$240,2,FALSE),VLOOKUP(H949,Results!$A$2:$B$240,2,FALSE),VLOOKUP(I949,Results!$A$2:$B$240,2,FALSE),VLOOKUP(J949,Results!$A$2:$B$240,2,FALSE),VLOOKUP(B949,Results!$A$2:$B$240,2,FALSE)),"")</f>
        <v/>
      </c>
    </row>
    <row customHeight="1" ht="18.75" r="950" spans="2:47" x14ac:dyDescent="0.3">
      <c r="B950" t="s">
        <v>166</v>
      </c>
      <c r="C950" t="s">
        <v>87</v>
      </c>
      <c r="D950" t="s">
        <v>172</v>
      </c>
      <c r="E950" t="s">
        <v>146</v>
      </c>
      <c r="F950" t="s">
        <v>177</v>
      </c>
      <c r="G950" t="s">
        <v>151</v>
      </c>
      <c r="H950" t="s">
        <v>152</v>
      </c>
      <c r="I950" t="s">
        <v>184</v>
      </c>
      <c r="J950" t="s">
        <v>186</v>
      </c>
      <c r="K950" t="n">
        <v>11.0</v>
      </c>
      <c r="L950" s="30">
        <f si="238" t="shared"/>
        <v>0</v>
      </c>
      <c r="M950" s="6"/>
      <c r="N950" s="35" t="str">
        <f si="239" t="shared"/>
        <v/>
      </c>
      <c r="O950" s="59">
        <f>(IF(ISNUMBER(MATCH(B950,Sheet4!$K$92:$K$101,0)),1,0)+IF(ISNUMBER(MATCH(C950,Sheet4!$K$92:$K$101,0)),1,0)+IF(ISNUMBER(MATCH(D950,Sheet4!$K$92:$K$101,0)),1,0)+IF(ISNUMBER(MATCH(E950,Sheet4!$K$92:$K$101,0)),1,0)+IF(ISNUMBER(MATCH(F950,Sheet4!$K$92:$K$101,0)),1,0)+IF(ISNUMBER(MATCH(G950,Sheet4!$K$92:$K$101,0)),1,0)+IF(ISNUMBER(MATCH(H950,Sheet4!$K$92:$K$101,0)),1,0)+IF(ISNUMBER(MATCH(I950,Sheet4!$K$92:$K$101,0)),1,0)+IF(ISNUMBER(MATCH(J950,Sheet4!$K$92:$K$101,0)),1,0))
-
(IF(ISNUMBER(MATCH(B950,Sheet4!$F$2:$F$11,0)),1,0)+IF(ISNUMBER(MATCH(C950,Sheet4!$F$2:$F$11,0)),1,0)+IF(ISNUMBER(MATCH(D950,Sheet4!$F$2:$F$11,0)),1,0)+IF(ISNUMBER(MATCH(E950,Sheet4!$F$2:$F$11,0)),1,0)+IF(ISNUMBER(MATCH(F950,Sheet4!$F$2:$F$11,0)),1,0)+IF(ISNUMBER(MATCH(G950,Sheet4!$F$2:$F$11,0)),1,0)+IF(ISNUMBER(MATCH(H950,Sheet4!$F$2:$F$11,0)),1,0)+IF(ISNUMBER(MATCH(I950,Sheet4!$F$2:$F$11,0)),1,0)+IF(ISNUMBER(MATCH(J950,Sheet4!$F$2:$F$11,0)),1,0))</f>
        <v>0</v>
      </c>
      <c r="P950" s="40" t="str">
        <f>IFERROR(INDEX(Sheet4!$G:$G,MATCH(Sheet1!B950,Sheet4!$F:$F,0))+INDEX(Sheet4!$G:$G,MATCH(Sheet1!C950,Sheet4!$F:$F,0))+INDEX(Sheet4!$G:$G,MATCH(Sheet1!D950,Sheet4!$F:$F,0))+INDEX(Sheet4!$G:$G,MATCH(Sheet1!E950,Sheet4!$F:$F,0))+INDEX(Sheet4!$G:$G,MATCH(Sheet1!F950,Sheet4!$F:$F,0))+INDEX(Sheet4!$G:$G,MATCH(Sheet1!G950,Sheet4!$F:$F,0))+INDEX(Sheet4!$G:$G,MATCH(Sheet1!H950,Sheet4!$F:$F,0))+INDEX(Sheet4!$G:$G,MATCH(Sheet1!I950,Sheet4!$F:$F,0))+INDEX(Sheet4!$G:$G,MATCH(Sheet1!J950,Sheet4!$F:$F,0)),"")</f>
        <v/>
      </c>
      <c r="AF950">
        <f si="241" t="shared"/>
        <v>0</v>
      </c>
      <c r="AH950">
        <v>927</v>
      </c>
      <c r="AI950" t="str">
        <f si="240" t="shared"/>
        <v>De'Aaron FoxLandry ShametDevin BookerBuddy HieldKelly OubreTaurean PrinceMarvin BagleyJosh JacksonKarl-Anthony Towns</v>
      </c>
      <c r="AJ950">
        <f si="242" t="shared"/>
        <v>0</v>
      </c>
      <c r="AK950">
        <f si="243" t="shared"/>
        <v>0</v>
      </c>
      <c r="AL950">
        <f si="244" t="shared"/>
        <v>0</v>
      </c>
      <c r="AM950">
        <f si="245" t="shared"/>
        <v>0</v>
      </c>
      <c r="AN950">
        <f si="246" t="shared"/>
        <v>0</v>
      </c>
      <c r="AO950">
        <f si="247" t="shared"/>
        <v>0</v>
      </c>
      <c r="AP950">
        <f si="248" t="shared"/>
        <v>0</v>
      </c>
      <c r="AQ950">
        <f si="249" t="shared"/>
        <v>0</v>
      </c>
      <c r="AR950">
        <f si="250" t="shared"/>
        <v>0</v>
      </c>
      <c r="AS950">
        <f si="251" t="shared"/>
        <v>0</v>
      </c>
      <c r="AU950" t="str">
        <f>IFERROR(VLOOKUP(C950,Results!$A$2:$B$240,2,FALSE)+VLOOKUP(D950,Results!$A$2:$B$240,2,FALSE)+VLOOKUP(E950,Results!$A$2:$B$240,2,FALSE)+VLOOKUP(F950,Results!$A$2:$B$240,2,FALSE)+VLOOKUP(G950,Results!$A$2:$B$240,2,FALSE)+VLOOKUP(H950,Results!$A$2:$B$240,2,FALSE)+VLOOKUP(I950,Results!$A$2:$B$240,2,FALSE)+VLOOKUP(J950,Results!$A$2:$B$240,2,FALSE)+VLOOKUP(B950,Results!$A$2:$B$240,2,FALSE)-MIN(VLOOKUP(C950,Results!$A$2:$B$240,2,FALSE),VLOOKUP(D950,Results!$A$2:$B$240,2,FALSE),VLOOKUP(E950,Results!$A$2:$B$240,2,FALSE),VLOOKUP(F950,Results!$A$2:$B$240,2,FALSE),VLOOKUP(G950,Results!$A$2:$B$240,2,FALSE),VLOOKUP(H950,Results!$A$2:$B$240,2,FALSE),VLOOKUP(I950,Results!$A$2:$B$240,2,FALSE),VLOOKUP(J950,Results!$A$2:$B$240,2,FALSE),VLOOKUP(B950,Results!$A$2:$B$240,2,FALSE)),"")</f>
        <v/>
      </c>
    </row>
    <row customHeight="1" ht="18.75" r="951" spans="2:47" x14ac:dyDescent="0.3">
      <c r="B951" t="s">
        <v>87</v>
      </c>
      <c r="C951" t="s">
        <v>170</v>
      </c>
      <c r="D951" t="s">
        <v>172</v>
      </c>
      <c r="E951" t="s">
        <v>173</v>
      </c>
      <c r="F951" t="s">
        <v>177</v>
      </c>
      <c r="G951" t="s">
        <v>96</v>
      </c>
      <c r="H951" t="s">
        <v>153</v>
      </c>
      <c r="I951" t="s">
        <v>154</v>
      </c>
      <c r="J951" t="s">
        <v>187</v>
      </c>
      <c r="K951" t="n">
        <v>11.0</v>
      </c>
      <c r="L951" s="30">
        <f si="238" t="shared"/>
        <v>0</v>
      </c>
      <c r="M951" s="6"/>
      <c r="N951" s="35" t="str">
        <f si="239" t="shared"/>
        <v/>
      </c>
      <c r="O951" s="59">
        <f>(IF(ISNUMBER(MATCH(B951,Sheet4!$K$92:$K$101,0)),1,0)+IF(ISNUMBER(MATCH(C951,Sheet4!$K$92:$K$101,0)),1,0)+IF(ISNUMBER(MATCH(D951,Sheet4!$K$92:$K$101,0)),1,0)+IF(ISNUMBER(MATCH(E951,Sheet4!$K$92:$K$101,0)),1,0)+IF(ISNUMBER(MATCH(F951,Sheet4!$K$92:$K$101,0)),1,0)+IF(ISNUMBER(MATCH(G951,Sheet4!$K$92:$K$101,0)),1,0)+IF(ISNUMBER(MATCH(H951,Sheet4!$K$92:$K$101,0)),1,0)+IF(ISNUMBER(MATCH(I951,Sheet4!$K$92:$K$101,0)),1,0)+IF(ISNUMBER(MATCH(J951,Sheet4!$K$92:$K$101,0)),1,0))
-
(IF(ISNUMBER(MATCH(B951,Sheet4!$F$2:$F$11,0)),1,0)+IF(ISNUMBER(MATCH(C951,Sheet4!$F$2:$F$11,0)),1,0)+IF(ISNUMBER(MATCH(D951,Sheet4!$F$2:$F$11,0)),1,0)+IF(ISNUMBER(MATCH(E951,Sheet4!$F$2:$F$11,0)),1,0)+IF(ISNUMBER(MATCH(F951,Sheet4!$F$2:$F$11,0)),1,0)+IF(ISNUMBER(MATCH(G951,Sheet4!$F$2:$F$11,0)),1,0)+IF(ISNUMBER(MATCH(H951,Sheet4!$F$2:$F$11,0)),1,0)+IF(ISNUMBER(MATCH(I951,Sheet4!$F$2:$F$11,0)),1,0)+IF(ISNUMBER(MATCH(J951,Sheet4!$F$2:$F$11,0)),1,0))</f>
        <v>0</v>
      </c>
      <c r="P951" s="40" t="str">
        <f>IFERROR(INDEX(Sheet4!$G:$G,MATCH(Sheet1!B951,Sheet4!$F:$F,0))+INDEX(Sheet4!$G:$G,MATCH(Sheet1!C951,Sheet4!$F:$F,0))+INDEX(Sheet4!$G:$G,MATCH(Sheet1!D951,Sheet4!$F:$F,0))+INDEX(Sheet4!$G:$G,MATCH(Sheet1!E951,Sheet4!$F:$F,0))+INDEX(Sheet4!$G:$G,MATCH(Sheet1!F951,Sheet4!$F:$F,0))+INDEX(Sheet4!$G:$G,MATCH(Sheet1!G951,Sheet4!$F:$F,0))+INDEX(Sheet4!$G:$G,MATCH(Sheet1!H951,Sheet4!$F:$F,0))+INDEX(Sheet4!$G:$G,MATCH(Sheet1!I951,Sheet4!$F:$F,0))+INDEX(Sheet4!$G:$G,MATCH(Sheet1!J951,Sheet4!$F:$F,0)),"")</f>
        <v/>
      </c>
      <c r="AF951">
        <f si="241" t="shared"/>
        <v>0</v>
      </c>
      <c r="AH951">
        <v>928</v>
      </c>
      <c r="AI951" t="str">
        <f si="240" t="shared"/>
        <v>Ben SimmonsRicky RubioBuddy HieldMonte MorrisKelly OubreJae CrowderKenneth FariedDario SaricKarl-Anthony Towns</v>
      </c>
      <c r="AJ951">
        <f si="242" t="shared"/>
        <v>0</v>
      </c>
      <c r="AK951">
        <f si="243" t="shared"/>
        <v>0</v>
      </c>
      <c r="AL951">
        <f si="244" t="shared"/>
        <v>0</v>
      </c>
      <c r="AM951">
        <f si="245" t="shared"/>
        <v>0</v>
      </c>
      <c r="AN951">
        <f si="246" t="shared"/>
        <v>0</v>
      </c>
      <c r="AO951">
        <f si="247" t="shared"/>
        <v>0</v>
      </c>
      <c r="AP951">
        <f si="248" t="shared"/>
        <v>0</v>
      </c>
      <c r="AQ951">
        <f si="249" t="shared"/>
        <v>0</v>
      </c>
      <c r="AR951">
        <f si="250" t="shared"/>
        <v>0</v>
      </c>
      <c r="AS951">
        <f si="251" t="shared"/>
        <v>0</v>
      </c>
      <c r="AU951" t="str">
        <f>IFERROR(VLOOKUP(C951,Results!$A$2:$B$240,2,FALSE)+VLOOKUP(D951,Results!$A$2:$B$240,2,FALSE)+VLOOKUP(E951,Results!$A$2:$B$240,2,FALSE)+VLOOKUP(F951,Results!$A$2:$B$240,2,FALSE)+VLOOKUP(G951,Results!$A$2:$B$240,2,FALSE)+VLOOKUP(H951,Results!$A$2:$B$240,2,FALSE)+VLOOKUP(I951,Results!$A$2:$B$240,2,FALSE)+VLOOKUP(J951,Results!$A$2:$B$240,2,FALSE)+VLOOKUP(B951,Results!$A$2:$B$240,2,FALSE)-MIN(VLOOKUP(C951,Results!$A$2:$B$240,2,FALSE),VLOOKUP(D951,Results!$A$2:$B$240,2,FALSE),VLOOKUP(E951,Results!$A$2:$B$240,2,FALSE),VLOOKUP(F951,Results!$A$2:$B$240,2,FALSE),VLOOKUP(G951,Results!$A$2:$B$240,2,FALSE),VLOOKUP(H951,Results!$A$2:$B$240,2,FALSE),VLOOKUP(I951,Results!$A$2:$B$240,2,FALSE),VLOOKUP(J951,Results!$A$2:$B$240,2,FALSE),VLOOKUP(B951,Results!$A$2:$B$240,2,FALSE)),"")</f>
        <v/>
      </c>
    </row>
    <row customHeight="1" ht="18.75" r="952" spans="2:47" x14ac:dyDescent="0.3">
      <c r="B952" t="s">
        <v>166</v>
      </c>
      <c r="C952" t="s">
        <v>116</v>
      </c>
      <c r="D952" t="s">
        <v>146</v>
      </c>
      <c r="E952" t="s">
        <v>158</v>
      </c>
      <c r="F952" t="s">
        <v>150</v>
      </c>
      <c r="G952" t="s">
        <v>177</v>
      </c>
      <c r="H952" t="s">
        <v>153</v>
      </c>
      <c r="I952" t="s">
        <v>181</v>
      </c>
      <c r="J952" t="s">
        <v>188</v>
      </c>
      <c r="K952" t="n">
        <v>11.0</v>
      </c>
      <c r="L952" s="30">
        <f si="238" t="shared"/>
        <v>0</v>
      </c>
      <c r="M952" s="6"/>
      <c r="N952" s="35" t="str">
        <f si="239" t="shared"/>
        <v/>
      </c>
      <c r="O952" s="59">
        <f>(IF(ISNUMBER(MATCH(B952,Sheet4!$K$92:$K$101,0)),1,0)+IF(ISNUMBER(MATCH(C952,Sheet4!$K$92:$K$101,0)),1,0)+IF(ISNUMBER(MATCH(D952,Sheet4!$K$92:$K$101,0)),1,0)+IF(ISNUMBER(MATCH(E952,Sheet4!$K$92:$K$101,0)),1,0)+IF(ISNUMBER(MATCH(F952,Sheet4!$K$92:$K$101,0)),1,0)+IF(ISNUMBER(MATCH(G952,Sheet4!$K$92:$K$101,0)),1,0)+IF(ISNUMBER(MATCH(H952,Sheet4!$K$92:$K$101,0)),1,0)+IF(ISNUMBER(MATCH(I952,Sheet4!$K$92:$K$101,0)),1,0)+IF(ISNUMBER(MATCH(J952,Sheet4!$K$92:$K$101,0)),1,0))
-
(IF(ISNUMBER(MATCH(B952,Sheet4!$F$2:$F$11,0)),1,0)+IF(ISNUMBER(MATCH(C952,Sheet4!$F$2:$F$11,0)),1,0)+IF(ISNUMBER(MATCH(D952,Sheet4!$F$2:$F$11,0)),1,0)+IF(ISNUMBER(MATCH(E952,Sheet4!$F$2:$F$11,0)),1,0)+IF(ISNUMBER(MATCH(F952,Sheet4!$F$2:$F$11,0)),1,0)+IF(ISNUMBER(MATCH(G952,Sheet4!$F$2:$F$11,0)),1,0)+IF(ISNUMBER(MATCH(H952,Sheet4!$F$2:$F$11,0)),1,0)+IF(ISNUMBER(MATCH(I952,Sheet4!$F$2:$F$11,0)),1,0)+IF(ISNUMBER(MATCH(J952,Sheet4!$F$2:$F$11,0)),1,0))</f>
        <v>0</v>
      </c>
      <c r="P952" s="40" t="str">
        <f>IFERROR(INDEX(Sheet4!$G:$G,MATCH(Sheet1!B952,Sheet4!$F:$F,0))+INDEX(Sheet4!$G:$G,MATCH(Sheet1!C952,Sheet4!$F:$F,0))+INDEX(Sheet4!$G:$G,MATCH(Sheet1!D952,Sheet4!$F:$F,0))+INDEX(Sheet4!$G:$G,MATCH(Sheet1!E952,Sheet4!$F:$F,0))+INDEX(Sheet4!$G:$G,MATCH(Sheet1!F952,Sheet4!$F:$F,0))+INDEX(Sheet4!$G:$G,MATCH(Sheet1!G952,Sheet4!$F:$F,0))+INDEX(Sheet4!$G:$G,MATCH(Sheet1!H952,Sheet4!$F:$F,0))+INDEX(Sheet4!$G:$G,MATCH(Sheet1!I952,Sheet4!$F:$F,0))+INDEX(Sheet4!$G:$G,MATCH(Sheet1!J952,Sheet4!$F:$F,0)),"")</f>
        <v/>
      </c>
      <c r="AF952">
        <f si="241" t="shared"/>
        <v>0</v>
      </c>
      <c r="AH952">
        <v>929</v>
      </c>
      <c r="AI952" t="str">
        <f si="240" t="shared"/>
        <v>Ben SimmonsLandry ShametJimmy ButlerMonte MorrisKelly OubreDeAndre' BembryJohn CollinsPaul MillsapKarl-Anthony Towns</v>
      </c>
      <c r="AJ952">
        <f si="242" t="shared"/>
        <v>0</v>
      </c>
      <c r="AK952">
        <f si="243" t="shared"/>
        <v>0</v>
      </c>
      <c r="AL952">
        <f si="244" t="shared"/>
        <v>0</v>
      </c>
      <c r="AM952">
        <f si="245" t="shared"/>
        <v>0</v>
      </c>
      <c r="AN952">
        <f si="246" t="shared"/>
        <v>0</v>
      </c>
      <c r="AO952">
        <f si="247" t="shared"/>
        <v>0</v>
      </c>
      <c r="AP952">
        <f si="248" t="shared"/>
        <v>0</v>
      </c>
      <c r="AQ952">
        <f si="249" t="shared"/>
        <v>0</v>
      </c>
      <c r="AR952">
        <f si="250" t="shared"/>
        <v>0</v>
      </c>
      <c r="AS952">
        <f si="251" t="shared"/>
        <v>0</v>
      </c>
      <c r="AU952" t="str">
        <f>IFERROR(VLOOKUP(C952,Results!$A$2:$B$240,2,FALSE)+VLOOKUP(D952,Results!$A$2:$B$240,2,FALSE)+VLOOKUP(E952,Results!$A$2:$B$240,2,FALSE)+VLOOKUP(F952,Results!$A$2:$B$240,2,FALSE)+VLOOKUP(G952,Results!$A$2:$B$240,2,FALSE)+VLOOKUP(H952,Results!$A$2:$B$240,2,FALSE)+VLOOKUP(I952,Results!$A$2:$B$240,2,FALSE)+VLOOKUP(J952,Results!$A$2:$B$240,2,FALSE)+VLOOKUP(B952,Results!$A$2:$B$240,2,FALSE)-MIN(VLOOKUP(C952,Results!$A$2:$B$240,2,FALSE),VLOOKUP(D952,Results!$A$2:$B$240,2,FALSE),VLOOKUP(E952,Results!$A$2:$B$240,2,FALSE),VLOOKUP(F952,Results!$A$2:$B$240,2,FALSE),VLOOKUP(G952,Results!$A$2:$B$240,2,FALSE),VLOOKUP(H952,Results!$A$2:$B$240,2,FALSE),VLOOKUP(I952,Results!$A$2:$B$240,2,FALSE),VLOOKUP(J952,Results!$A$2:$B$240,2,FALSE),VLOOKUP(B952,Results!$A$2:$B$240,2,FALSE)),"")</f>
        <v/>
      </c>
    </row>
    <row customHeight="1" ht="18.75" r="953" spans="2:47" x14ac:dyDescent="0.3">
      <c r="B953" t="s">
        <v>87</v>
      </c>
      <c r="C953" t="s">
        <v>108</v>
      </c>
      <c r="D953" t="s">
        <v>172</v>
      </c>
      <c r="E953" t="s">
        <v>173</v>
      </c>
      <c r="F953" t="s">
        <v>177</v>
      </c>
      <c r="G953" t="s">
        <v>180</v>
      </c>
      <c r="H953" t="s">
        <v>93</v>
      </c>
      <c r="I953" t="s">
        <v>181</v>
      </c>
      <c r="J953" t="s">
        <v>187</v>
      </c>
      <c r="K953" t="n">
        <v>11.0</v>
      </c>
      <c r="L953" s="30">
        <f si="238" t="shared"/>
        <v>0</v>
      </c>
      <c r="M953" s="6"/>
      <c r="N953" s="35" t="str">
        <f si="239" t="shared"/>
        <v/>
      </c>
      <c r="O953" s="59">
        <f>(IF(ISNUMBER(MATCH(B953,Sheet4!$K$92:$K$101,0)),1,0)+IF(ISNUMBER(MATCH(C953,Sheet4!$K$92:$K$101,0)),1,0)+IF(ISNUMBER(MATCH(D953,Sheet4!$K$92:$K$101,0)),1,0)+IF(ISNUMBER(MATCH(E953,Sheet4!$K$92:$K$101,0)),1,0)+IF(ISNUMBER(MATCH(F953,Sheet4!$K$92:$K$101,0)),1,0)+IF(ISNUMBER(MATCH(G953,Sheet4!$K$92:$K$101,0)),1,0)+IF(ISNUMBER(MATCH(H953,Sheet4!$K$92:$K$101,0)),1,0)+IF(ISNUMBER(MATCH(I953,Sheet4!$K$92:$K$101,0)),1,0)+IF(ISNUMBER(MATCH(J953,Sheet4!$K$92:$K$101,0)),1,0))
-
(IF(ISNUMBER(MATCH(B953,Sheet4!$F$2:$F$11,0)),1,0)+IF(ISNUMBER(MATCH(C953,Sheet4!$F$2:$F$11,0)),1,0)+IF(ISNUMBER(MATCH(D953,Sheet4!$F$2:$F$11,0)),1,0)+IF(ISNUMBER(MATCH(E953,Sheet4!$F$2:$F$11,0)),1,0)+IF(ISNUMBER(MATCH(F953,Sheet4!$F$2:$F$11,0)),1,0)+IF(ISNUMBER(MATCH(G953,Sheet4!$F$2:$F$11,0)),1,0)+IF(ISNUMBER(MATCH(H953,Sheet4!$F$2:$F$11,0)),1,0)+IF(ISNUMBER(MATCH(I953,Sheet4!$F$2:$F$11,0)),1,0)+IF(ISNUMBER(MATCH(J953,Sheet4!$F$2:$F$11,0)),1,0))</f>
        <v>0</v>
      </c>
      <c r="P953" s="40" t="str">
        <f>IFERROR(INDEX(Sheet4!$G:$G,MATCH(Sheet1!B953,Sheet4!$F:$F,0))+INDEX(Sheet4!$G:$G,MATCH(Sheet1!C953,Sheet4!$F:$F,0))+INDEX(Sheet4!$G:$G,MATCH(Sheet1!D953,Sheet4!$F:$F,0))+INDEX(Sheet4!$G:$G,MATCH(Sheet1!E953,Sheet4!$F:$F,0))+INDEX(Sheet4!$G:$G,MATCH(Sheet1!F953,Sheet4!$F:$F,0))+INDEX(Sheet4!$G:$G,MATCH(Sheet1!G953,Sheet4!$F:$F,0))+INDEX(Sheet4!$G:$G,MATCH(Sheet1!H953,Sheet4!$F:$F,0))+INDEX(Sheet4!$G:$G,MATCH(Sheet1!I953,Sheet4!$F:$F,0))+INDEX(Sheet4!$G:$G,MATCH(Sheet1!J953,Sheet4!$F:$F,0)),"")</f>
        <v/>
      </c>
      <c r="AF953">
        <f si="241" t="shared"/>
        <v>0</v>
      </c>
      <c r="AH953">
        <v>930</v>
      </c>
      <c r="AI953" t="str">
        <f si="240" t="shared"/>
        <v>Ben SimmonsIsaiah CanaanJames HardenJosh OkogieMikal BridgesCorey BrewerJosh JacksonPaul MillsapRudy Gobert</v>
      </c>
      <c r="AJ953">
        <f si="242" t="shared"/>
        <v>0</v>
      </c>
      <c r="AK953">
        <f si="243" t="shared"/>
        <v>0</v>
      </c>
      <c r="AL953">
        <f si="244" t="shared"/>
        <v>0</v>
      </c>
      <c r="AM953">
        <f si="245" t="shared"/>
        <v>0</v>
      </c>
      <c r="AN953">
        <f si="246" t="shared"/>
        <v>0</v>
      </c>
      <c r="AO953">
        <f si="247" t="shared"/>
        <v>0</v>
      </c>
      <c r="AP953">
        <f si="248" t="shared"/>
        <v>0</v>
      </c>
      <c r="AQ953">
        <f si="249" t="shared"/>
        <v>0</v>
      </c>
      <c r="AR953">
        <f si="250" t="shared"/>
        <v>0</v>
      </c>
      <c r="AS953">
        <f si="251" t="shared"/>
        <v>0</v>
      </c>
      <c r="AU953" t="str">
        <f>IFERROR(VLOOKUP(C953,Results!$A$2:$B$240,2,FALSE)+VLOOKUP(D953,Results!$A$2:$B$240,2,FALSE)+VLOOKUP(E953,Results!$A$2:$B$240,2,FALSE)+VLOOKUP(F953,Results!$A$2:$B$240,2,FALSE)+VLOOKUP(G953,Results!$A$2:$B$240,2,FALSE)+VLOOKUP(H953,Results!$A$2:$B$240,2,FALSE)+VLOOKUP(I953,Results!$A$2:$B$240,2,FALSE)+VLOOKUP(J953,Results!$A$2:$B$240,2,FALSE)+VLOOKUP(B953,Results!$A$2:$B$240,2,FALSE)-MIN(VLOOKUP(C953,Results!$A$2:$B$240,2,FALSE),VLOOKUP(D953,Results!$A$2:$B$240,2,FALSE),VLOOKUP(E953,Results!$A$2:$B$240,2,FALSE),VLOOKUP(F953,Results!$A$2:$B$240,2,FALSE),VLOOKUP(G953,Results!$A$2:$B$240,2,FALSE),VLOOKUP(H953,Results!$A$2:$B$240,2,FALSE),VLOOKUP(I953,Results!$A$2:$B$240,2,FALSE),VLOOKUP(J953,Results!$A$2:$B$240,2,FALSE),VLOOKUP(B953,Results!$A$2:$B$240,2,FALSE)),"")</f>
        <v/>
      </c>
    </row>
    <row customHeight="1" ht="18.75" r="954" spans="2:47" x14ac:dyDescent="0.3">
      <c r="B954" t="s">
        <v>166</v>
      </c>
      <c r="C954" t="s">
        <v>87</v>
      </c>
      <c r="D954" t="s">
        <v>173</v>
      </c>
      <c r="E954" t="s">
        <v>146</v>
      </c>
      <c r="F954" t="s">
        <v>177</v>
      </c>
      <c r="G954" t="s">
        <v>178</v>
      </c>
      <c r="H954" t="s">
        <v>152</v>
      </c>
      <c r="I954" t="s">
        <v>185</v>
      </c>
      <c r="J954" t="s">
        <v>98</v>
      </c>
      <c r="K954" t="n">
        <v>11.0</v>
      </c>
      <c r="L954" s="30">
        <f si="238" t="shared"/>
        <v>0</v>
      </c>
      <c r="M954" s="6"/>
      <c r="N954" s="35" t="str">
        <f si="239" t="shared"/>
        <v/>
      </c>
      <c r="O954" s="59">
        <f>(IF(ISNUMBER(MATCH(B954,Sheet4!$K$92:$K$101,0)),1,0)+IF(ISNUMBER(MATCH(C954,Sheet4!$K$92:$K$101,0)),1,0)+IF(ISNUMBER(MATCH(D954,Sheet4!$K$92:$K$101,0)),1,0)+IF(ISNUMBER(MATCH(E954,Sheet4!$K$92:$K$101,0)),1,0)+IF(ISNUMBER(MATCH(F954,Sheet4!$K$92:$K$101,0)),1,0)+IF(ISNUMBER(MATCH(G954,Sheet4!$K$92:$K$101,0)),1,0)+IF(ISNUMBER(MATCH(H954,Sheet4!$K$92:$K$101,0)),1,0)+IF(ISNUMBER(MATCH(I954,Sheet4!$K$92:$K$101,0)),1,0)+IF(ISNUMBER(MATCH(J954,Sheet4!$K$92:$K$101,0)),1,0))
-
(IF(ISNUMBER(MATCH(B954,Sheet4!$F$2:$F$11,0)),1,0)+IF(ISNUMBER(MATCH(C954,Sheet4!$F$2:$F$11,0)),1,0)+IF(ISNUMBER(MATCH(D954,Sheet4!$F$2:$F$11,0)),1,0)+IF(ISNUMBER(MATCH(E954,Sheet4!$F$2:$F$11,0)),1,0)+IF(ISNUMBER(MATCH(F954,Sheet4!$F$2:$F$11,0)),1,0)+IF(ISNUMBER(MATCH(G954,Sheet4!$F$2:$F$11,0)),1,0)+IF(ISNUMBER(MATCH(H954,Sheet4!$F$2:$F$11,0)),1,0)+IF(ISNUMBER(MATCH(I954,Sheet4!$F$2:$F$11,0)),1,0)+IF(ISNUMBER(MATCH(J954,Sheet4!$F$2:$F$11,0)),1,0))</f>
        <v>0</v>
      </c>
      <c r="P954" s="40" t="str">
        <f>IFERROR(INDEX(Sheet4!$G:$G,MATCH(Sheet1!B954,Sheet4!$F:$F,0))+INDEX(Sheet4!$G:$G,MATCH(Sheet1!C954,Sheet4!$F:$F,0))+INDEX(Sheet4!$G:$G,MATCH(Sheet1!D954,Sheet4!$F:$F,0))+INDEX(Sheet4!$G:$G,MATCH(Sheet1!E954,Sheet4!$F:$F,0))+INDEX(Sheet4!$G:$G,MATCH(Sheet1!F954,Sheet4!$F:$F,0))+INDEX(Sheet4!$G:$G,MATCH(Sheet1!G954,Sheet4!$F:$F,0))+INDEX(Sheet4!$G:$G,MATCH(Sheet1!H954,Sheet4!$F:$F,0))+INDEX(Sheet4!$G:$G,MATCH(Sheet1!I954,Sheet4!$F:$F,0))+INDEX(Sheet4!$G:$G,MATCH(Sheet1!J954,Sheet4!$F:$F,0)),"")</f>
        <v/>
      </c>
      <c r="AF954">
        <f si="241" t="shared"/>
        <v>0</v>
      </c>
      <c r="AH954">
        <v>931</v>
      </c>
      <c r="AI954" t="str">
        <f si="240" t="shared"/>
        <v>Ben SimmonsRicky RubioDevin BookerJimmy ButlerTaurean PrinceCorey BrewerPaul MillsapTrey LylesRudy Gobert</v>
      </c>
      <c r="AJ954">
        <f si="242" t="shared"/>
        <v>0</v>
      </c>
      <c r="AK954">
        <f si="243" t="shared"/>
        <v>0</v>
      </c>
      <c r="AL954">
        <f si="244" t="shared"/>
        <v>0</v>
      </c>
      <c r="AM954">
        <f si="245" t="shared"/>
        <v>0</v>
      </c>
      <c r="AN954">
        <f si="246" t="shared"/>
        <v>0</v>
      </c>
      <c r="AO954">
        <f si="247" t="shared"/>
        <v>0</v>
      </c>
      <c r="AP954">
        <f si="248" t="shared"/>
        <v>0</v>
      </c>
      <c r="AQ954">
        <f si="249" t="shared"/>
        <v>0</v>
      </c>
      <c r="AR954">
        <f si="250" t="shared"/>
        <v>0</v>
      </c>
      <c r="AS954">
        <f si="251" t="shared"/>
        <v>0</v>
      </c>
      <c r="AU954" t="str">
        <f>IFERROR(VLOOKUP(C954,Results!$A$2:$B$240,2,FALSE)+VLOOKUP(D954,Results!$A$2:$B$240,2,FALSE)+VLOOKUP(E954,Results!$A$2:$B$240,2,FALSE)+VLOOKUP(F954,Results!$A$2:$B$240,2,FALSE)+VLOOKUP(G954,Results!$A$2:$B$240,2,FALSE)+VLOOKUP(H954,Results!$A$2:$B$240,2,FALSE)+VLOOKUP(I954,Results!$A$2:$B$240,2,FALSE)+VLOOKUP(J954,Results!$A$2:$B$240,2,FALSE)+VLOOKUP(B954,Results!$A$2:$B$240,2,FALSE)-MIN(VLOOKUP(C954,Results!$A$2:$B$240,2,FALSE),VLOOKUP(D954,Results!$A$2:$B$240,2,FALSE),VLOOKUP(E954,Results!$A$2:$B$240,2,FALSE),VLOOKUP(F954,Results!$A$2:$B$240,2,FALSE),VLOOKUP(G954,Results!$A$2:$B$240,2,FALSE),VLOOKUP(H954,Results!$A$2:$B$240,2,FALSE),VLOOKUP(I954,Results!$A$2:$B$240,2,FALSE),VLOOKUP(J954,Results!$A$2:$B$240,2,FALSE),VLOOKUP(B954,Results!$A$2:$B$240,2,FALSE)),"")</f>
        <v/>
      </c>
    </row>
    <row customHeight="1" ht="18.75" r="955" spans="2:47" x14ac:dyDescent="0.3">
      <c r="B955" t="s">
        <v>166</v>
      </c>
      <c r="C955" t="s">
        <v>171</v>
      </c>
      <c r="D955" t="s">
        <v>172</v>
      </c>
      <c r="E955" t="s">
        <v>173</v>
      </c>
      <c r="F955" t="s">
        <v>96</v>
      </c>
      <c r="G955" t="s">
        <v>178</v>
      </c>
      <c r="H955" t="s">
        <v>181</v>
      </c>
      <c r="I955" t="s">
        <v>152</v>
      </c>
      <c r="J955" t="s">
        <v>187</v>
      </c>
      <c r="K955" t="n">
        <v>11.0</v>
      </c>
      <c r="L955" s="30">
        <f si="238" t="shared"/>
        <v>0</v>
      </c>
      <c r="M955" s="6"/>
      <c r="N955" s="35" t="str">
        <f si="239" t="shared"/>
        <v/>
      </c>
      <c r="O955" s="59">
        <f>(IF(ISNUMBER(MATCH(B955,Sheet4!$K$92:$K$101,0)),1,0)+IF(ISNUMBER(MATCH(C955,Sheet4!$K$92:$K$101,0)),1,0)+IF(ISNUMBER(MATCH(D955,Sheet4!$K$92:$K$101,0)),1,0)+IF(ISNUMBER(MATCH(E955,Sheet4!$K$92:$K$101,0)),1,0)+IF(ISNUMBER(MATCH(F955,Sheet4!$K$92:$K$101,0)),1,0)+IF(ISNUMBER(MATCH(G955,Sheet4!$K$92:$K$101,0)),1,0)+IF(ISNUMBER(MATCH(H955,Sheet4!$K$92:$K$101,0)),1,0)+IF(ISNUMBER(MATCH(I955,Sheet4!$K$92:$K$101,0)),1,0)+IF(ISNUMBER(MATCH(J955,Sheet4!$K$92:$K$101,0)),1,0))
-
(IF(ISNUMBER(MATCH(B955,Sheet4!$F$2:$F$11,0)),1,0)+IF(ISNUMBER(MATCH(C955,Sheet4!$F$2:$F$11,0)),1,0)+IF(ISNUMBER(MATCH(D955,Sheet4!$F$2:$F$11,0)),1,0)+IF(ISNUMBER(MATCH(E955,Sheet4!$F$2:$F$11,0)),1,0)+IF(ISNUMBER(MATCH(F955,Sheet4!$F$2:$F$11,0)),1,0)+IF(ISNUMBER(MATCH(G955,Sheet4!$F$2:$F$11,0)),1,0)+IF(ISNUMBER(MATCH(H955,Sheet4!$F$2:$F$11,0)),1,0)+IF(ISNUMBER(MATCH(I955,Sheet4!$F$2:$F$11,0)),1,0)+IF(ISNUMBER(MATCH(J955,Sheet4!$F$2:$F$11,0)),1,0))</f>
        <v>0</v>
      </c>
      <c r="P955" s="40" t="str">
        <f>IFERROR(INDEX(Sheet4!$G:$G,MATCH(Sheet1!B955,Sheet4!$F:$F,0))+INDEX(Sheet4!$G:$G,MATCH(Sheet1!C955,Sheet4!$F:$F,0))+INDEX(Sheet4!$G:$G,MATCH(Sheet1!D955,Sheet4!$F:$F,0))+INDEX(Sheet4!$G:$G,MATCH(Sheet1!E955,Sheet4!$F:$F,0))+INDEX(Sheet4!$G:$G,MATCH(Sheet1!F955,Sheet4!$F:$F,0))+INDEX(Sheet4!$G:$G,MATCH(Sheet1!G955,Sheet4!$F:$F,0))+INDEX(Sheet4!$G:$G,MATCH(Sheet1!H955,Sheet4!$F:$F,0))+INDEX(Sheet4!$G:$G,MATCH(Sheet1!I955,Sheet4!$F:$F,0))+INDEX(Sheet4!$G:$G,MATCH(Sheet1!J955,Sheet4!$F:$F,0)),"")</f>
        <v/>
      </c>
      <c r="AF955">
        <f si="241" t="shared"/>
        <v>0</v>
      </c>
      <c r="AH955">
        <v>932</v>
      </c>
      <c r="AI955" t="str">
        <f si="240" t="shared"/>
        <v>Jeremy LinLandry ShametJames HardenMonte MorrisWill BartonCorey BrewerKenneth FariedPaul MillsapKarl-Anthony Towns</v>
      </c>
      <c r="AJ955">
        <f si="242" t="shared"/>
        <v>0</v>
      </c>
      <c r="AK955">
        <f si="243" t="shared"/>
        <v>0</v>
      </c>
      <c r="AL955">
        <f si="244" t="shared"/>
        <v>0</v>
      </c>
      <c r="AM955">
        <f si="245" t="shared"/>
        <v>0</v>
      </c>
      <c r="AN955">
        <f si="246" t="shared"/>
        <v>0</v>
      </c>
      <c r="AO955">
        <f si="247" t="shared"/>
        <v>0</v>
      </c>
      <c r="AP955">
        <f si="248" t="shared"/>
        <v>0</v>
      </c>
      <c r="AQ955">
        <f si="249" t="shared"/>
        <v>0</v>
      </c>
      <c r="AR955">
        <f si="250" t="shared"/>
        <v>0</v>
      </c>
      <c r="AS955">
        <f si="251" t="shared"/>
        <v>0</v>
      </c>
      <c r="AU955" t="str">
        <f>IFERROR(VLOOKUP(C955,Results!$A$2:$B$240,2,FALSE)+VLOOKUP(D955,Results!$A$2:$B$240,2,FALSE)+VLOOKUP(E955,Results!$A$2:$B$240,2,FALSE)+VLOOKUP(F955,Results!$A$2:$B$240,2,FALSE)+VLOOKUP(G955,Results!$A$2:$B$240,2,FALSE)+VLOOKUP(H955,Results!$A$2:$B$240,2,FALSE)+VLOOKUP(I955,Results!$A$2:$B$240,2,FALSE)+VLOOKUP(J955,Results!$A$2:$B$240,2,FALSE)+VLOOKUP(B955,Results!$A$2:$B$240,2,FALSE)-MIN(VLOOKUP(C955,Results!$A$2:$B$240,2,FALSE),VLOOKUP(D955,Results!$A$2:$B$240,2,FALSE),VLOOKUP(E955,Results!$A$2:$B$240,2,FALSE),VLOOKUP(F955,Results!$A$2:$B$240,2,FALSE),VLOOKUP(G955,Results!$A$2:$B$240,2,FALSE),VLOOKUP(H955,Results!$A$2:$B$240,2,FALSE),VLOOKUP(I955,Results!$A$2:$B$240,2,FALSE),VLOOKUP(J955,Results!$A$2:$B$240,2,FALSE),VLOOKUP(B955,Results!$A$2:$B$240,2,FALSE)),"")</f>
        <v/>
      </c>
    </row>
    <row customHeight="1" ht="18.75" r="956" spans="2:47" x14ac:dyDescent="0.3">
      <c r="B956" t="s">
        <v>166</v>
      </c>
      <c r="C956" t="s">
        <v>87</v>
      </c>
      <c r="D956" t="s">
        <v>145</v>
      </c>
      <c r="E956" t="s">
        <v>146</v>
      </c>
      <c r="F956" t="s">
        <v>177</v>
      </c>
      <c r="G956" t="s">
        <v>180</v>
      </c>
      <c r="H956" t="s">
        <v>183</v>
      </c>
      <c r="I956" t="s">
        <v>155</v>
      </c>
      <c r="J956" t="s">
        <v>187</v>
      </c>
      <c r="K956" t="n">
        <v>11.0</v>
      </c>
      <c r="L956" s="30">
        <f si="238" t="shared"/>
        <v>0</v>
      </c>
      <c r="M956" s="6"/>
      <c r="N956" s="35" t="str">
        <f si="239" t="shared"/>
        <v/>
      </c>
      <c r="O956" s="59">
        <f>(IF(ISNUMBER(MATCH(B956,Sheet4!$K$92:$K$101,0)),1,0)+IF(ISNUMBER(MATCH(C956,Sheet4!$K$92:$K$101,0)),1,0)+IF(ISNUMBER(MATCH(D956,Sheet4!$K$92:$K$101,0)),1,0)+IF(ISNUMBER(MATCH(E956,Sheet4!$K$92:$K$101,0)),1,0)+IF(ISNUMBER(MATCH(F956,Sheet4!$K$92:$K$101,0)),1,0)+IF(ISNUMBER(MATCH(G956,Sheet4!$K$92:$K$101,0)),1,0)+IF(ISNUMBER(MATCH(H956,Sheet4!$K$92:$K$101,0)),1,0)+IF(ISNUMBER(MATCH(I956,Sheet4!$K$92:$K$101,0)),1,0)+IF(ISNUMBER(MATCH(J956,Sheet4!$K$92:$K$101,0)),1,0))
-
(IF(ISNUMBER(MATCH(B956,Sheet4!$F$2:$F$11,0)),1,0)+IF(ISNUMBER(MATCH(C956,Sheet4!$F$2:$F$11,0)),1,0)+IF(ISNUMBER(MATCH(D956,Sheet4!$F$2:$F$11,0)),1,0)+IF(ISNUMBER(MATCH(E956,Sheet4!$F$2:$F$11,0)),1,0)+IF(ISNUMBER(MATCH(F956,Sheet4!$F$2:$F$11,0)),1,0)+IF(ISNUMBER(MATCH(G956,Sheet4!$F$2:$F$11,0)),1,0)+IF(ISNUMBER(MATCH(H956,Sheet4!$F$2:$F$11,0)),1,0)+IF(ISNUMBER(MATCH(I956,Sheet4!$F$2:$F$11,0)),1,0)+IF(ISNUMBER(MATCH(J956,Sheet4!$F$2:$F$11,0)),1,0))</f>
        <v>0</v>
      </c>
      <c r="P956" s="40" t="str">
        <f>IFERROR(INDEX(Sheet4!$G:$G,MATCH(Sheet1!B956,Sheet4!$F:$F,0))+INDEX(Sheet4!$G:$G,MATCH(Sheet1!C956,Sheet4!$F:$F,0))+INDEX(Sheet4!$G:$G,MATCH(Sheet1!D956,Sheet4!$F:$F,0))+INDEX(Sheet4!$G:$G,MATCH(Sheet1!E956,Sheet4!$F:$F,0))+INDEX(Sheet4!$G:$G,MATCH(Sheet1!F956,Sheet4!$F:$F,0))+INDEX(Sheet4!$G:$G,MATCH(Sheet1!G956,Sheet4!$F:$F,0))+INDEX(Sheet4!$G:$G,MATCH(Sheet1!H956,Sheet4!$F:$F,0))+INDEX(Sheet4!$G:$G,MATCH(Sheet1!I956,Sheet4!$F:$F,0))+INDEX(Sheet4!$G:$G,MATCH(Sheet1!J956,Sheet4!$F:$F,0)),"")</f>
        <v/>
      </c>
      <c r="AF956">
        <f si="241" t="shared"/>
        <v>0</v>
      </c>
      <c r="AH956">
        <v>933</v>
      </c>
      <c r="AI956" t="str">
        <f si="240" t="shared"/>
        <v>Ben SimmonsRicky RubioDevin BookerTorrey CraigMikal BridgesGerald GreenJohn CollinsPaul MillsapKarl-Anthony Towns</v>
      </c>
      <c r="AJ956">
        <f si="242" t="shared"/>
        <v>0</v>
      </c>
      <c r="AK956">
        <f si="243" t="shared"/>
        <v>0</v>
      </c>
      <c r="AL956">
        <f si="244" t="shared"/>
        <v>0</v>
      </c>
      <c r="AM956">
        <f si="245" t="shared"/>
        <v>0</v>
      </c>
      <c r="AN956">
        <f si="246" t="shared"/>
        <v>0</v>
      </c>
      <c r="AO956">
        <f si="247" t="shared"/>
        <v>0</v>
      </c>
      <c r="AP956">
        <f si="248" t="shared"/>
        <v>0</v>
      </c>
      <c r="AQ956">
        <f si="249" t="shared"/>
        <v>0</v>
      </c>
      <c r="AR956">
        <f si="250" t="shared"/>
        <v>0</v>
      </c>
      <c r="AS956">
        <f si="251" t="shared"/>
        <v>0</v>
      </c>
      <c r="AU956" t="str">
        <f>IFERROR(VLOOKUP(C956,Results!$A$2:$B$240,2,FALSE)+VLOOKUP(D956,Results!$A$2:$B$240,2,FALSE)+VLOOKUP(E956,Results!$A$2:$B$240,2,FALSE)+VLOOKUP(F956,Results!$A$2:$B$240,2,FALSE)+VLOOKUP(G956,Results!$A$2:$B$240,2,FALSE)+VLOOKUP(H956,Results!$A$2:$B$240,2,FALSE)+VLOOKUP(I956,Results!$A$2:$B$240,2,FALSE)+VLOOKUP(J956,Results!$A$2:$B$240,2,FALSE)+VLOOKUP(B956,Results!$A$2:$B$240,2,FALSE)-MIN(VLOOKUP(C956,Results!$A$2:$B$240,2,FALSE),VLOOKUP(D956,Results!$A$2:$B$240,2,FALSE),VLOOKUP(E956,Results!$A$2:$B$240,2,FALSE),VLOOKUP(F956,Results!$A$2:$B$240,2,FALSE),VLOOKUP(G956,Results!$A$2:$B$240,2,FALSE),VLOOKUP(H956,Results!$A$2:$B$240,2,FALSE),VLOOKUP(I956,Results!$A$2:$B$240,2,FALSE),VLOOKUP(J956,Results!$A$2:$B$240,2,FALSE),VLOOKUP(B956,Results!$A$2:$B$240,2,FALSE)),"")</f>
        <v/>
      </c>
    </row>
    <row customHeight="1" ht="18.75" r="957" spans="2:47" x14ac:dyDescent="0.3">
      <c r="B957" t="s">
        <v>166</v>
      </c>
      <c r="C957" t="s">
        <v>171</v>
      </c>
      <c r="D957" t="s">
        <v>172</v>
      </c>
      <c r="E957" t="s">
        <v>149</v>
      </c>
      <c r="F957" t="s">
        <v>177</v>
      </c>
      <c r="G957" t="s">
        <v>178</v>
      </c>
      <c r="H957" t="s">
        <v>181</v>
      </c>
      <c r="I957" t="s">
        <v>152</v>
      </c>
      <c r="J957" t="s">
        <v>156</v>
      </c>
      <c r="K957" t="n">
        <v>11.0</v>
      </c>
      <c r="L957" s="30">
        <f si="238" t="shared"/>
        <v>0</v>
      </c>
      <c r="M957" s="6"/>
      <c r="N957" s="35" t="str">
        <f si="239" t="shared"/>
        <v/>
      </c>
      <c r="O957" s="59">
        <f>(IF(ISNUMBER(MATCH(B957,Sheet4!$K$92:$K$101,0)),1,0)+IF(ISNUMBER(MATCH(C957,Sheet4!$K$92:$K$101,0)),1,0)+IF(ISNUMBER(MATCH(D957,Sheet4!$K$92:$K$101,0)),1,0)+IF(ISNUMBER(MATCH(E957,Sheet4!$K$92:$K$101,0)),1,0)+IF(ISNUMBER(MATCH(F957,Sheet4!$K$92:$K$101,0)),1,0)+IF(ISNUMBER(MATCH(G957,Sheet4!$K$92:$K$101,0)),1,0)+IF(ISNUMBER(MATCH(H957,Sheet4!$K$92:$K$101,0)),1,0)+IF(ISNUMBER(MATCH(I957,Sheet4!$K$92:$K$101,0)),1,0)+IF(ISNUMBER(MATCH(J957,Sheet4!$K$92:$K$101,0)),1,0))
-
(IF(ISNUMBER(MATCH(B957,Sheet4!$F$2:$F$11,0)),1,0)+IF(ISNUMBER(MATCH(C957,Sheet4!$F$2:$F$11,0)),1,0)+IF(ISNUMBER(MATCH(D957,Sheet4!$F$2:$F$11,0)),1,0)+IF(ISNUMBER(MATCH(E957,Sheet4!$F$2:$F$11,0)),1,0)+IF(ISNUMBER(MATCH(F957,Sheet4!$F$2:$F$11,0)),1,0)+IF(ISNUMBER(MATCH(G957,Sheet4!$F$2:$F$11,0)),1,0)+IF(ISNUMBER(MATCH(H957,Sheet4!$F$2:$F$11,0)),1,0)+IF(ISNUMBER(MATCH(I957,Sheet4!$F$2:$F$11,0)),1,0)+IF(ISNUMBER(MATCH(J957,Sheet4!$F$2:$F$11,0)),1,0))</f>
        <v>0</v>
      </c>
      <c r="P957" s="40" t="str">
        <f>IFERROR(INDEX(Sheet4!$G:$G,MATCH(Sheet1!B957,Sheet4!$F:$F,0))+INDEX(Sheet4!$G:$G,MATCH(Sheet1!C957,Sheet4!$F:$F,0))+INDEX(Sheet4!$G:$G,MATCH(Sheet1!D957,Sheet4!$F:$F,0))+INDEX(Sheet4!$G:$G,MATCH(Sheet1!E957,Sheet4!$F:$F,0))+INDEX(Sheet4!$G:$G,MATCH(Sheet1!F957,Sheet4!$F:$F,0))+INDEX(Sheet4!$G:$G,MATCH(Sheet1!G957,Sheet4!$F:$F,0))+INDEX(Sheet4!$G:$G,MATCH(Sheet1!H957,Sheet4!$F:$F,0))+INDEX(Sheet4!$G:$G,MATCH(Sheet1!I957,Sheet4!$F:$F,0))+INDEX(Sheet4!$G:$G,MATCH(Sheet1!J957,Sheet4!$F:$F,0)),"")</f>
        <v/>
      </c>
      <c r="AF957">
        <f si="241" t="shared"/>
        <v>0</v>
      </c>
      <c r="AH957">
        <v>934</v>
      </c>
      <c r="AI957" t="str">
        <f si="240" t="shared"/>
        <v>Ben SimmonsTrae YoungJimmy ButlerMonte MorrisWill BartonMikal BridgesPaul MillsapTrey LylesRudy Gobert</v>
      </c>
      <c r="AJ957">
        <f si="242" t="shared"/>
        <v>0</v>
      </c>
      <c r="AK957">
        <f si="243" t="shared"/>
        <v>0</v>
      </c>
      <c r="AL957">
        <f si="244" t="shared"/>
        <v>0</v>
      </c>
      <c r="AM957">
        <f si="245" t="shared"/>
        <v>0</v>
      </c>
      <c r="AN957">
        <f si="246" t="shared"/>
        <v>0</v>
      </c>
      <c r="AO957">
        <f si="247" t="shared"/>
        <v>0</v>
      </c>
      <c r="AP957">
        <f si="248" t="shared"/>
        <v>0</v>
      </c>
      <c r="AQ957">
        <f si="249" t="shared"/>
        <v>0</v>
      </c>
      <c r="AR957">
        <f si="250" t="shared"/>
        <v>0</v>
      </c>
      <c r="AS957">
        <f si="251" t="shared"/>
        <v>0</v>
      </c>
      <c r="AU957" t="str">
        <f>IFERROR(VLOOKUP(C957,Results!$A$2:$B$240,2,FALSE)+VLOOKUP(D957,Results!$A$2:$B$240,2,FALSE)+VLOOKUP(E957,Results!$A$2:$B$240,2,FALSE)+VLOOKUP(F957,Results!$A$2:$B$240,2,FALSE)+VLOOKUP(G957,Results!$A$2:$B$240,2,FALSE)+VLOOKUP(H957,Results!$A$2:$B$240,2,FALSE)+VLOOKUP(I957,Results!$A$2:$B$240,2,FALSE)+VLOOKUP(J957,Results!$A$2:$B$240,2,FALSE)+VLOOKUP(B957,Results!$A$2:$B$240,2,FALSE)-MIN(VLOOKUP(C957,Results!$A$2:$B$240,2,FALSE),VLOOKUP(D957,Results!$A$2:$B$240,2,FALSE),VLOOKUP(E957,Results!$A$2:$B$240,2,FALSE),VLOOKUP(F957,Results!$A$2:$B$240,2,FALSE),VLOOKUP(G957,Results!$A$2:$B$240,2,FALSE),VLOOKUP(H957,Results!$A$2:$B$240,2,FALSE),VLOOKUP(I957,Results!$A$2:$B$240,2,FALSE),VLOOKUP(J957,Results!$A$2:$B$240,2,FALSE),VLOOKUP(B957,Results!$A$2:$B$240,2,FALSE)),"")</f>
        <v/>
      </c>
    </row>
    <row r="958" spans="2:47" x14ac:dyDescent="0.3">
      <c r="B958" t="s">
        <v>166</v>
      </c>
      <c r="C958" t="s">
        <v>170</v>
      </c>
      <c r="D958" t="s">
        <v>172</v>
      </c>
      <c r="E958" t="s">
        <v>89</v>
      </c>
      <c r="F958" t="s">
        <v>177</v>
      </c>
      <c r="G958" t="s">
        <v>105</v>
      </c>
      <c r="H958" t="s">
        <v>152</v>
      </c>
      <c r="I958" t="s">
        <v>183</v>
      </c>
      <c r="J958" t="s">
        <v>188</v>
      </c>
      <c r="K958" t="n">
        <v>11.0</v>
      </c>
      <c r="L958" s="30">
        <f si="238" t="shared"/>
        <v>0</v>
      </c>
      <c r="M958" s="6"/>
      <c r="N958" s="35" t="str">
        <f si="239" t="shared"/>
        <v/>
      </c>
      <c r="O958" s="59">
        <f>(IF(ISNUMBER(MATCH(B958,Sheet4!$K$92:$K$101,0)),1,0)+IF(ISNUMBER(MATCH(C958,Sheet4!$K$92:$K$101,0)),1,0)+IF(ISNUMBER(MATCH(D958,Sheet4!$K$92:$K$101,0)),1,0)+IF(ISNUMBER(MATCH(E958,Sheet4!$K$92:$K$101,0)),1,0)+IF(ISNUMBER(MATCH(F958,Sheet4!$K$92:$K$101,0)),1,0)+IF(ISNUMBER(MATCH(G958,Sheet4!$K$92:$K$101,0)),1,0)+IF(ISNUMBER(MATCH(H958,Sheet4!$K$92:$K$101,0)),1,0)+IF(ISNUMBER(MATCH(I958,Sheet4!$K$92:$K$101,0)),1,0)+IF(ISNUMBER(MATCH(J958,Sheet4!$K$92:$K$101,0)),1,0))
-
(IF(ISNUMBER(MATCH(B958,Sheet4!$F$2:$F$11,0)),1,0)+IF(ISNUMBER(MATCH(C958,Sheet4!$F$2:$F$11,0)),1,0)+IF(ISNUMBER(MATCH(D958,Sheet4!$F$2:$F$11,0)),1,0)+IF(ISNUMBER(MATCH(E958,Sheet4!$F$2:$F$11,0)),1,0)+IF(ISNUMBER(MATCH(F958,Sheet4!$F$2:$F$11,0)),1,0)+IF(ISNUMBER(MATCH(G958,Sheet4!$F$2:$F$11,0)),1,0)+IF(ISNUMBER(MATCH(H958,Sheet4!$F$2:$F$11,0)),1,0)+IF(ISNUMBER(MATCH(I958,Sheet4!$F$2:$F$11,0)),1,0)+IF(ISNUMBER(MATCH(J958,Sheet4!$F$2:$F$11,0)),1,0))</f>
        <v>0</v>
      </c>
      <c r="P958" s="40" t="str">
        <f>IFERROR(INDEX(Sheet4!$G:$G,MATCH(Sheet1!B958,Sheet4!$F:$F,0))+INDEX(Sheet4!$G:$G,MATCH(Sheet1!C958,Sheet4!$F:$F,0))+INDEX(Sheet4!$G:$G,MATCH(Sheet1!D958,Sheet4!$F:$F,0))+INDEX(Sheet4!$G:$G,MATCH(Sheet1!E958,Sheet4!$F:$F,0))+INDEX(Sheet4!$G:$G,MATCH(Sheet1!F958,Sheet4!$F:$F,0))+INDEX(Sheet4!$G:$G,MATCH(Sheet1!G958,Sheet4!$F:$F,0))+INDEX(Sheet4!$G:$G,MATCH(Sheet1!H958,Sheet4!$F:$F,0))+INDEX(Sheet4!$G:$G,MATCH(Sheet1!I958,Sheet4!$F:$F,0))+INDEX(Sheet4!$G:$G,MATCH(Sheet1!J958,Sheet4!$F:$F,0)),"")</f>
        <v/>
      </c>
      <c r="AF958">
        <f si="241" t="shared"/>
        <v>0</v>
      </c>
      <c r="AH958">
        <v>935</v>
      </c>
      <c r="AI958" t="str">
        <f si="240" t="shared"/>
        <v>Ben SimmonsLandry ShametJames HardenMalik BeasleyKelly OubreDeAndre' BembryJosh JacksonPaul MillsapDeandre Ayton</v>
      </c>
      <c r="AJ958">
        <f si="242" t="shared"/>
        <v>0</v>
      </c>
      <c r="AK958">
        <f si="243" t="shared"/>
        <v>0</v>
      </c>
      <c r="AL958">
        <f si="244" t="shared"/>
        <v>0</v>
      </c>
      <c r="AM958">
        <f si="245" t="shared"/>
        <v>0</v>
      </c>
      <c r="AN958">
        <f si="246" t="shared"/>
        <v>0</v>
      </c>
      <c r="AO958">
        <f si="247" t="shared"/>
        <v>0</v>
      </c>
      <c r="AP958">
        <f si="248" t="shared"/>
        <v>0</v>
      </c>
      <c r="AQ958">
        <f si="249" t="shared"/>
        <v>0</v>
      </c>
      <c r="AR958">
        <f si="250" t="shared"/>
        <v>0</v>
      </c>
      <c r="AS958">
        <f si="251" t="shared"/>
        <v>0</v>
      </c>
      <c r="AU958" t="str">
        <f>IFERROR(VLOOKUP(C958,Results!$A$2:$B$240,2,FALSE)+VLOOKUP(D958,Results!$A$2:$B$240,2,FALSE)+VLOOKUP(E958,Results!$A$2:$B$240,2,FALSE)+VLOOKUP(F958,Results!$A$2:$B$240,2,FALSE)+VLOOKUP(G958,Results!$A$2:$B$240,2,FALSE)+VLOOKUP(H958,Results!$A$2:$B$240,2,FALSE)+VLOOKUP(I958,Results!$A$2:$B$240,2,FALSE)+VLOOKUP(J958,Results!$A$2:$B$240,2,FALSE)+VLOOKUP(B958,Results!$A$2:$B$240,2,FALSE)-MIN(VLOOKUP(C958,Results!$A$2:$B$240,2,FALSE),VLOOKUP(D958,Results!$A$2:$B$240,2,FALSE),VLOOKUP(E958,Results!$A$2:$B$240,2,FALSE),VLOOKUP(F958,Results!$A$2:$B$240,2,FALSE),VLOOKUP(G958,Results!$A$2:$B$240,2,FALSE),VLOOKUP(H958,Results!$A$2:$B$240,2,FALSE),VLOOKUP(I958,Results!$A$2:$B$240,2,FALSE),VLOOKUP(J958,Results!$A$2:$B$240,2,FALSE),VLOOKUP(B958,Results!$A$2:$B$240,2,FALSE)),"")</f>
        <v/>
      </c>
    </row>
    <row customHeight="1" ht="18.75" r="959" spans="2:47" x14ac:dyDescent="0.3">
      <c r="B959" t="s">
        <v>166</v>
      </c>
      <c r="C959" t="s">
        <v>170</v>
      </c>
      <c r="D959" t="s">
        <v>173</v>
      </c>
      <c r="E959" t="s">
        <v>146</v>
      </c>
      <c r="F959" t="s">
        <v>177</v>
      </c>
      <c r="G959" t="s">
        <v>101</v>
      </c>
      <c r="H959" t="s">
        <v>93</v>
      </c>
      <c r="I959" t="s">
        <v>181</v>
      </c>
      <c r="J959" t="s">
        <v>156</v>
      </c>
      <c r="K959" t="n">
        <v>11.0</v>
      </c>
      <c r="L959" s="30">
        <f si="238" t="shared"/>
        <v>0</v>
      </c>
      <c r="M959" s="6"/>
      <c r="N959" s="35" t="str">
        <f si="239" t="shared"/>
        <v/>
      </c>
      <c r="O959" s="59">
        <f>(IF(ISNUMBER(MATCH(B959,Sheet4!$K$92:$K$101,0)),1,0)+IF(ISNUMBER(MATCH(C959,Sheet4!$K$92:$K$101,0)),1,0)+IF(ISNUMBER(MATCH(D959,Sheet4!$K$92:$K$101,0)),1,0)+IF(ISNUMBER(MATCH(E959,Sheet4!$K$92:$K$101,0)),1,0)+IF(ISNUMBER(MATCH(F959,Sheet4!$K$92:$K$101,0)),1,0)+IF(ISNUMBER(MATCH(G959,Sheet4!$K$92:$K$101,0)),1,0)+IF(ISNUMBER(MATCH(H959,Sheet4!$K$92:$K$101,0)),1,0)+IF(ISNUMBER(MATCH(I959,Sheet4!$K$92:$K$101,0)),1,0)+IF(ISNUMBER(MATCH(J959,Sheet4!$K$92:$K$101,0)),1,0))
-
(IF(ISNUMBER(MATCH(B959,Sheet4!$F$2:$F$11,0)),1,0)+IF(ISNUMBER(MATCH(C959,Sheet4!$F$2:$F$11,0)),1,0)+IF(ISNUMBER(MATCH(D959,Sheet4!$F$2:$F$11,0)),1,0)+IF(ISNUMBER(MATCH(E959,Sheet4!$F$2:$F$11,0)),1,0)+IF(ISNUMBER(MATCH(F959,Sheet4!$F$2:$F$11,0)),1,0)+IF(ISNUMBER(MATCH(G959,Sheet4!$F$2:$F$11,0)),1,0)+IF(ISNUMBER(MATCH(H959,Sheet4!$F$2:$F$11,0)),1,0)+IF(ISNUMBER(MATCH(I959,Sheet4!$F$2:$F$11,0)),1,0)+IF(ISNUMBER(MATCH(J959,Sheet4!$F$2:$F$11,0)),1,0))</f>
        <v>0</v>
      </c>
      <c r="P959" s="40" t="str">
        <f>IFERROR(INDEX(Sheet4!$G:$G,MATCH(Sheet1!B959,Sheet4!$F:$F,0))+INDEX(Sheet4!$G:$G,MATCH(Sheet1!C959,Sheet4!$F:$F,0))+INDEX(Sheet4!$G:$G,MATCH(Sheet1!D959,Sheet4!$F:$F,0))+INDEX(Sheet4!$G:$G,MATCH(Sheet1!E959,Sheet4!$F:$F,0))+INDEX(Sheet4!$G:$G,MATCH(Sheet1!F959,Sheet4!$F:$F,0))+INDEX(Sheet4!$G:$G,MATCH(Sheet1!G959,Sheet4!$F:$F,0))+INDEX(Sheet4!$G:$G,MATCH(Sheet1!H959,Sheet4!$F:$F,0))+INDEX(Sheet4!$G:$G,MATCH(Sheet1!I959,Sheet4!$F:$F,0))+INDEX(Sheet4!$G:$G,MATCH(Sheet1!J959,Sheet4!$F:$F,0)),"")</f>
        <v/>
      </c>
      <c r="AF959">
        <f si="241" t="shared"/>
        <v>0</v>
      </c>
      <c r="AH959">
        <v>936</v>
      </c>
      <c r="AI959" t="str">
        <f si="240" t="shared"/>
        <v>Ben SimmonsLandry ShametBuddy HieldMonte MorrisKelly OubreJoe InglesJohn CollinsJosh JacksonKarl-Anthony Towns</v>
      </c>
      <c r="AJ959">
        <f si="242" t="shared"/>
        <v>0</v>
      </c>
      <c r="AK959">
        <f si="243" t="shared"/>
        <v>0</v>
      </c>
      <c r="AL959">
        <f si="244" t="shared"/>
        <v>0</v>
      </c>
      <c r="AM959">
        <f si="245" t="shared"/>
        <v>0</v>
      </c>
      <c r="AN959">
        <f si="246" t="shared"/>
        <v>0</v>
      </c>
      <c r="AO959">
        <f si="247" t="shared"/>
        <v>0</v>
      </c>
      <c r="AP959">
        <f si="248" t="shared"/>
        <v>0</v>
      </c>
      <c r="AQ959">
        <f si="249" t="shared"/>
        <v>0</v>
      </c>
      <c r="AR959">
        <f si="250" t="shared"/>
        <v>0</v>
      </c>
      <c r="AS959">
        <f si="251" t="shared"/>
        <v>0</v>
      </c>
      <c r="AU959" t="str">
        <f>IFERROR(VLOOKUP(C959,Results!$A$2:$B$240,2,FALSE)+VLOOKUP(D959,Results!$A$2:$B$240,2,FALSE)+VLOOKUP(E959,Results!$A$2:$B$240,2,FALSE)+VLOOKUP(F959,Results!$A$2:$B$240,2,FALSE)+VLOOKUP(G959,Results!$A$2:$B$240,2,FALSE)+VLOOKUP(H959,Results!$A$2:$B$240,2,FALSE)+VLOOKUP(I959,Results!$A$2:$B$240,2,FALSE)+VLOOKUP(J959,Results!$A$2:$B$240,2,FALSE)+VLOOKUP(B959,Results!$A$2:$B$240,2,FALSE)-MIN(VLOOKUP(C959,Results!$A$2:$B$240,2,FALSE),VLOOKUP(D959,Results!$A$2:$B$240,2,FALSE),VLOOKUP(E959,Results!$A$2:$B$240,2,FALSE),VLOOKUP(F959,Results!$A$2:$B$240,2,FALSE),VLOOKUP(G959,Results!$A$2:$B$240,2,FALSE),VLOOKUP(H959,Results!$A$2:$B$240,2,FALSE),VLOOKUP(I959,Results!$A$2:$B$240,2,FALSE),VLOOKUP(J959,Results!$A$2:$B$240,2,FALSE),VLOOKUP(B959,Results!$A$2:$B$240,2,FALSE)),"")</f>
        <v/>
      </c>
    </row>
    <row customHeight="1" ht="18.75" r="960" spans="2:47" x14ac:dyDescent="0.3">
      <c r="B960" t="s">
        <v>166</v>
      </c>
      <c r="C960" t="s">
        <v>171</v>
      </c>
      <c r="D960" t="s">
        <v>145</v>
      </c>
      <c r="E960" t="s">
        <v>148</v>
      </c>
      <c r="F960" t="s">
        <v>150</v>
      </c>
      <c r="G960" t="s">
        <v>179</v>
      </c>
      <c r="H960" t="s">
        <v>181</v>
      </c>
      <c r="I960" t="s">
        <v>152</v>
      </c>
      <c r="J960" t="s">
        <v>187</v>
      </c>
      <c r="K960" t="n">
        <v>11.0</v>
      </c>
      <c r="L960" s="30">
        <f si="238" t="shared"/>
        <v>0</v>
      </c>
      <c r="M960" s="6"/>
      <c r="N960" s="35" t="str">
        <f si="239" t="shared"/>
        <v/>
      </c>
      <c r="O960" s="59">
        <f>(IF(ISNUMBER(MATCH(B960,Sheet4!$K$92:$K$101,0)),1,0)+IF(ISNUMBER(MATCH(C960,Sheet4!$K$92:$K$101,0)),1,0)+IF(ISNUMBER(MATCH(D960,Sheet4!$K$92:$K$101,0)),1,0)+IF(ISNUMBER(MATCH(E960,Sheet4!$K$92:$K$101,0)),1,0)+IF(ISNUMBER(MATCH(F960,Sheet4!$K$92:$K$101,0)),1,0)+IF(ISNUMBER(MATCH(G960,Sheet4!$K$92:$K$101,0)),1,0)+IF(ISNUMBER(MATCH(H960,Sheet4!$K$92:$K$101,0)),1,0)+IF(ISNUMBER(MATCH(I960,Sheet4!$K$92:$K$101,0)),1,0)+IF(ISNUMBER(MATCH(J960,Sheet4!$K$92:$K$101,0)),1,0))
-
(IF(ISNUMBER(MATCH(B960,Sheet4!$F$2:$F$11,0)),1,0)+IF(ISNUMBER(MATCH(C960,Sheet4!$F$2:$F$11,0)),1,0)+IF(ISNUMBER(MATCH(D960,Sheet4!$F$2:$F$11,0)),1,0)+IF(ISNUMBER(MATCH(E960,Sheet4!$F$2:$F$11,0)),1,0)+IF(ISNUMBER(MATCH(F960,Sheet4!$F$2:$F$11,0)),1,0)+IF(ISNUMBER(MATCH(G960,Sheet4!$F$2:$F$11,0)),1,0)+IF(ISNUMBER(MATCH(H960,Sheet4!$F$2:$F$11,0)),1,0)+IF(ISNUMBER(MATCH(I960,Sheet4!$F$2:$F$11,0)),1,0)+IF(ISNUMBER(MATCH(J960,Sheet4!$F$2:$F$11,0)),1,0))</f>
        <v>0</v>
      </c>
      <c r="P960" s="40" t="str">
        <f>IFERROR(INDEX(Sheet4!$G:$G,MATCH(Sheet1!B960,Sheet4!$F:$F,0))+INDEX(Sheet4!$G:$G,MATCH(Sheet1!C960,Sheet4!$F:$F,0))+INDEX(Sheet4!$G:$G,MATCH(Sheet1!D960,Sheet4!$F:$F,0))+INDEX(Sheet4!$G:$G,MATCH(Sheet1!E960,Sheet4!$F:$F,0))+INDEX(Sheet4!$G:$G,MATCH(Sheet1!F960,Sheet4!$F:$F,0))+INDEX(Sheet4!$G:$G,MATCH(Sheet1!G960,Sheet4!$F:$F,0))+INDEX(Sheet4!$G:$G,MATCH(Sheet1!H960,Sheet4!$F:$F,0))+INDEX(Sheet4!$G:$G,MATCH(Sheet1!I960,Sheet4!$F:$F,0))+INDEX(Sheet4!$G:$G,MATCH(Sheet1!J960,Sheet4!$F:$F,0)),"")</f>
        <v/>
      </c>
      <c r="AF960">
        <f si="241" t="shared"/>
        <v>0</v>
      </c>
      <c r="AH960">
        <v>937</v>
      </c>
      <c r="AI960" t="str">
        <f si="240" t="shared"/>
        <v>Ben SimmonsDe'Aaron FoxJimmy ButlerMonte MorrisDeAndre' BembryCorey BrewerJosh JacksonDerrick FavorsKarl-Anthony Towns</v>
      </c>
      <c r="AJ960">
        <f si="242" t="shared"/>
        <v>0</v>
      </c>
      <c r="AK960">
        <f si="243" t="shared"/>
        <v>0</v>
      </c>
      <c r="AL960">
        <f si="244" t="shared"/>
        <v>0</v>
      </c>
      <c r="AM960">
        <f si="245" t="shared"/>
        <v>0</v>
      </c>
      <c r="AN960">
        <f si="246" t="shared"/>
        <v>0</v>
      </c>
      <c r="AO960">
        <f si="247" t="shared"/>
        <v>0</v>
      </c>
      <c r="AP960">
        <f si="248" t="shared"/>
        <v>0</v>
      </c>
      <c r="AQ960">
        <f si="249" t="shared"/>
        <v>0</v>
      </c>
      <c r="AR960">
        <f si="250" t="shared"/>
        <v>0</v>
      </c>
      <c r="AS960">
        <f si="251" t="shared"/>
        <v>0</v>
      </c>
      <c r="AU960" t="str">
        <f>IFERROR(VLOOKUP(C960,Results!$A$2:$B$240,2,FALSE)+VLOOKUP(D960,Results!$A$2:$B$240,2,FALSE)+VLOOKUP(E960,Results!$A$2:$B$240,2,FALSE)+VLOOKUP(F960,Results!$A$2:$B$240,2,FALSE)+VLOOKUP(G960,Results!$A$2:$B$240,2,FALSE)+VLOOKUP(H960,Results!$A$2:$B$240,2,FALSE)+VLOOKUP(I960,Results!$A$2:$B$240,2,FALSE)+VLOOKUP(J960,Results!$A$2:$B$240,2,FALSE)+VLOOKUP(B960,Results!$A$2:$B$240,2,FALSE)-MIN(VLOOKUP(C960,Results!$A$2:$B$240,2,FALSE),VLOOKUP(D960,Results!$A$2:$B$240,2,FALSE),VLOOKUP(E960,Results!$A$2:$B$240,2,FALSE),VLOOKUP(F960,Results!$A$2:$B$240,2,FALSE),VLOOKUP(G960,Results!$A$2:$B$240,2,FALSE),VLOOKUP(H960,Results!$A$2:$B$240,2,FALSE),VLOOKUP(I960,Results!$A$2:$B$240,2,FALSE),VLOOKUP(J960,Results!$A$2:$B$240,2,FALSE),VLOOKUP(B960,Results!$A$2:$B$240,2,FALSE)),"")</f>
        <v/>
      </c>
    </row>
    <row customHeight="1" ht="18.75" r="961" spans="2:47" x14ac:dyDescent="0.3">
      <c r="B961" t="s">
        <v>87</v>
      </c>
      <c r="C961" t="s">
        <v>171</v>
      </c>
      <c r="D961" t="s">
        <v>172</v>
      </c>
      <c r="E961" t="s">
        <v>146</v>
      </c>
      <c r="F961" t="s">
        <v>177</v>
      </c>
      <c r="G961" t="s">
        <v>100</v>
      </c>
      <c r="H961" t="s">
        <v>153</v>
      </c>
      <c r="I961" t="s">
        <v>152</v>
      </c>
      <c r="J961" t="s">
        <v>156</v>
      </c>
      <c r="K961" t="n">
        <v>11.0</v>
      </c>
      <c r="L961" s="30">
        <f si="238" t="shared"/>
        <v>0</v>
      </c>
      <c r="M961" s="6"/>
      <c r="N961" s="35" t="str">
        <f si="239" t="shared"/>
        <v/>
      </c>
      <c r="O961" s="59">
        <f>(IF(ISNUMBER(MATCH(B961,Sheet4!$K$92:$K$101,0)),1,0)+IF(ISNUMBER(MATCH(C961,Sheet4!$K$92:$K$101,0)),1,0)+IF(ISNUMBER(MATCH(D961,Sheet4!$K$92:$K$101,0)),1,0)+IF(ISNUMBER(MATCH(E961,Sheet4!$K$92:$K$101,0)),1,0)+IF(ISNUMBER(MATCH(F961,Sheet4!$K$92:$K$101,0)),1,0)+IF(ISNUMBER(MATCH(G961,Sheet4!$K$92:$K$101,0)),1,0)+IF(ISNUMBER(MATCH(H961,Sheet4!$K$92:$K$101,0)),1,0)+IF(ISNUMBER(MATCH(I961,Sheet4!$K$92:$K$101,0)),1,0)+IF(ISNUMBER(MATCH(J961,Sheet4!$K$92:$K$101,0)),1,0))
-
(IF(ISNUMBER(MATCH(B961,Sheet4!$F$2:$F$11,0)),1,0)+IF(ISNUMBER(MATCH(C961,Sheet4!$F$2:$F$11,0)),1,0)+IF(ISNUMBER(MATCH(D961,Sheet4!$F$2:$F$11,0)),1,0)+IF(ISNUMBER(MATCH(E961,Sheet4!$F$2:$F$11,0)),1,0)+IF(ISNUMBER(MATCH(F961,Sheet4!$F$2:$F$11,0)),1,0)+IF(ISNUMBER(MATCH(G961,Sheet4!$F$2:$F$11,0)),1,0)+IF(ISNUMBER(MATCH(H961,Sheet4!$F$2:$F$11,0)),1,0)+IF(ISNUMBER(MATCH(I961,Sheet4!$F$2:$F$11,0)),1,0)+IF(ISNUMBER(MATCH(J961,Sheet4!$F$2:$F$11,0)),1,0))</f>
        <v>0</v>
      </c>
      <c r="P961" s="40" t="str">
        <f>IFERROR(INDEX(Sheet4!$G:$G,MATCH(Sheet1!B961,Sheet4!$F:$F,0))+INDEX(Sheet4!$G:$G,MATCH(Sheet1!C961,Sheet4!$F:$F,0))+INDEX(Sheet4!$G:$G,MATCH(Sheet1!D961,Sheet4!$F:$F,0))+INDEX(Sheet4!$G:$G,MATCH(Sheet1!E961,Sheet4!$F:$F,0))+INDEX(Sheet4!$G:$G,MATCH(Sheet1!F961,Sheet4!$F:$F,0))+INDEX(Sheet4!$G:$G,MATCH(Sheet1!G961,Sheet4!$F:$F,0))+INDEX(Sheet4!$G:$G,MATCH(Sheet1!H961,Sheet4!$F:$F,0))+INDEX(Sheet4!$G:$G,MATCH(Sheet1!I961,Sheet4!$F:$F,0))+INDEX(Sheet4!$G:$G,MATCH(Sheet1!J961,Sheet4!$F:$F,0)),"")</f>
        <v/>
      </c>
      <c r="AF961">
        <f si="241" t="shared"/>
        <v>0</v>
      </c>
      <c r="AH961">
        <v>938</v>
      </c>
      <c r="AI961" t="str">
        <f si="240" t="shared"/>
        <v>Ben SimmonsLandry ShametDevin BookerMonte MorrisMikal BridgesTaurean PrinceKenneth FariedJosh JacksonRudy Gobert</v>
      </c>
      <c r="AJ961">
        <f si="242" t="shared"/>
        <v>0</v>
      </c>
      <c r="AK961">
        <f si="243" t="shared"/>
        <v>0</v>
      </c>
      <c r="AL961">
        <f si="244" t="shared"/>
        <v>0</v>
      </c>
      <c r="AM961">
        <f si="245" t="shared"/>
        <v>0</v>
      </c>
      <c r="AN961">
        <f si="246" t="shared"/>
        <v>0</v>
      </c>
      <c r="AO961">
        <f si="247" t="shared"/>
        <v>0</v>
      </c>
      <c r="AP961">
        <f si="248" t="shared"/>
        <v>0</v>
      </c>
      <c r="AQ961">
        <f si="249" t="shared"/>
        <v>0</v>
      </c>
      <c r="AR961">
        <f si="250" t="shared"/>
        <v>0</v>
      </c>
      <c r="AS961">
        <f si="251" t="shared"/>
        <v>0</v>
      </c>
      <c r="AU961" t="str">
        <f>IFERROR(VLOOKUP(C961,Results!$A$2:$B$240,2,FALSE)+VLOOKUP(D961,Results!$A$2:$B$240,2,FALSE)+VLOOKUP(E961,Results!$A$2:$B$240,2,FALSE)+VLOOKUP(F961,Results!$A$2:$B$240,2,FALSE)+VLOOKUP(G961,Results!$A$2:$B$240,2,FALSE)+VLOOKUP(H961,Results!$A$2:$B$240,2,FALSE)+VLOOKUP(I961,Results!$A$2:$B$240,2,FALSE)+VLOOKUP(J961,Results!$A$2:$B$240,2,FALSE)+VLOOKUP(B961,Results!$A$2:$B$240,2,FALSE)-MIN(VLOOKUP(C961,Results!$A$2:$B$240,2,FALSE),VLOOKUP(D961,Results!$A$2:$B$240,2,FALSE),VLOOKUP(E961,Results!$A$2:$B$240,2,FALSE),VLOOKUP(F961,Results!$A$2:$B$240,2,FALSE),VLOOKUP(G961,Results!$A$2:$B$240,2,FALSE),VLOOKUP(H961,Results!$A$2:$B$240,2,FALSE),VLOOKUP(I961,Results!$A$2:$B$240,2,FALSE),VLOOKUP(J961,Results!$A$2:$B$240,2,FALSE),VLOOKUP(B961,Results!$A$2:$B$240,2,FALSE)),"")</f>
        <v/>
      </c>
    </row>
    <row customHeight="1" ht="18.75" r="962" spans="2:47" x14ac:dyDescent="0.3">
      <c r="B962" t="s">
        <v>166</v>
      </c>
      <c r="C962" t="s">
        <v>108</v>
      </c>
      <c r="D962" t="s">
        <v>146</v>
      </c>
      <c r="E962" t="s">
        <v>148</v>
      </c>
      <c r="F962" t="s">
        <v>177</v>
      </c>
      <c r="G962" t="s">
        <v>159</v>
      </c>
      <c r="H962" t="s">
        <v>153</v>
      </c>
      <c r="I962" t="s">
        <v>103</v>
      </c>
      <c r="J962" t="s">
        <v>188</v>
      </c>
      <c r="K962" t="n">
        <v>11.0</v>
      </c>
      <c r="L962" s="30">
        <f si="238" t="shared"/>
        <v>0</v>
      </c>
      <c r="M962" s="6"/>
      <c r="N962" s="35" t="str">
        <f si="239" t="shared"/>
        <v/>
      </c>
      <c r="O962" s="59">
        <f>(IF(ISNUMBER(MATCH(B962,Sheet4!$K$92:$K$101,0)),1,0)+IF(ISNUMBER(MATCH(C962,Sheet4!$K$92:$K$101,0)),1,0)+IF(ISNUMBER(MATCH(D962,Sheet4!$K$92:$K$101,0)),1,0)+IF(ISNUMBER(MATCH(E962,Sheet4!$K$92:$K$101,0)),1,0)+IF(ISNUMBER(MATCH(F962,Sheet4!$K$92:$K$101,0)),1,0)+IF(ISNUMBER(MATCH(G962,Sheet4!$K$92:$K$101,0)),1,0)+IF(ISNUMBER(MATCH(H962,Sheet4!$K$92:$K$101,0)),1,0)+IF(ISNUMBER(MATCH(I962,Sheet4!$K$92:$K$101,0)),1,0)+IF(ISNUMBER(MATCH(J962,Sheet4!$K$92:$K$101,0)),1,0))
-
(IF(ISNUMBER(MATCH(B962,Sheet4!$F$2:$F$11,0)),1,0)+IF(ISNUMBER(MATCH(C962,Sheet4!$F$2:$F$11,0)),1,0)+IF(ISNUMBER(MATCH(D962,Sheet4!$F$2:$F$11,0)),1,0)+IF(ISNUMBER(MATCH(E962,Sheet4!$F$2:$F$11,0)),1,0)+IF(ISNUMBER(MATCH(F962,Sheet4!$F$2:$F$11,0)),1,0)+IF(ISNUMBER(MATCH(G962,Sheet4!$F$2:$F$11,0)),1,0)+IF(ISNUMBER(MATCH(H962,Sheet4!$F$2:$F$11,0)),1,0)+IF(ISNUMBER(MATCH(I962,Sheet4!$F$2:$F$11,0)),1,0)+IF(ISNUMBER(MATCH(J962,Sheet4!$F$2:$F$11,0)),1,0))</f>
        <v>0</v>
      </c>
      <c r="P962" s="40" t="str">
        <f>IFERROR(INDEX(Sheet4!$G:$G,MATCH(Sheet1!B962,Sheet4!$F:$F,0))+INDEX(Sheet4!$G:$G,MATCH(Sheet1!C962,Sheet4!$F:$F,0))+INDEX(Sheet4!$G:$G,MATCH(Sheet1!D962,Sheet4!$F:$F,0))+INDEX(Sheet4!$G:$G,MATCH(Sheet1!E962,Sheet4!$F:$F,0))+INDEX(Sheet4!$G:$G,MATCH(Sheet1!F962,Sheet4!$F:$F,0))+INDEX(Sheet4!$G:$G,MATCH(Sheet1!G962,Sheet4!$F:$F,0))+INDEX(Sheet4!$G:$G,MATCH(Sheet1!H962,Sheet4!$F:$F,0))+INDEX(Sheet4!$G:$G,MATCH(Sheet1!I962,Sheet4!$F:$F,0))+INDEX(Sheet4!$G:$G,MATCH(Sheet1!J962,Sheet4!$F:$F,0)),"")</f>
        <v/>
      </c>
      <c r="AF962">
        <f si="241" t="shared"/>
        <v>0</v>
      </c>
      <c r="AH962">
        <v>939</v>
      </c>
      <c r="AI962" t="str">
        <f si="240" t="shared"/>
        <v>Ben SimmonsIsaiah CanaanDevin BookerMalik BeasleyWill BartonDeAndre' BembryJohn CollinsPaul MillsapKarl-Anthony Towns</v>
      </c>
      <c r="AJ962">
        <f si="242" t="shared"/>
        <v>0</v>
      </c>
      <c r="AK962">
        <f si="243" t="shared"/>
        <v>0</v>
      </c>
      <c r="AL962">
        <f si="244" t="shared"/>
        <v>0</v>
      </c>
      <c r="AM962">
        <f si="245" t="shared"/>
        <v>0</v>
      </c>
      <c r="AN962">
        <f si="246" t="shared"/>
        <v>0</v>
      </c>
      <c r="AO962">
        <f si="247" t="shared"/>
        <v>0</v>
      </c>
      <c r="AP962">
        <f si="248" t="shared"/>
        <v>0</v>
      </c>
      <c r="AQ962">
        <f si="249" t="shared"/>
        <v>0</v>
      </c>
      <c r="AR962">
        <f si="250" t="shared"/>
        <v>0</v>
      </c>
      <c r="AS962">
        <f si="251" t="shared"/>
        <v>0</v>
      </c>
      <c r="AU962" t="str">
        <f>IFERROR(VLOOKUP(C962,Results!$A$2:$B$240,2,FALSE)+VLOOKUP(D962,Results!$A$2:$B$240,2,FALSE)+VLOOKUP(E962,Results!$A$2:$B$240,2,FALSE)+VLOOKUP(F962,Results!$A$2:$B$240,2,FALSE)+VLOOKUP(G962,Results!$A$2:$B$240,2,FALSE)+VLOOKUP(H962,Results!$A$2:$B$240,2,FALSE)+VLOOKUP(I962,Results!$A$2:$B$240,2,FALSE)+VLOOKUP(J962,Results!$A$2:$B$240,2,FALSE)+VLOOKUP(B962,Results!$A$2:$B$240,2,FALSE)-MIN(VLOOKUP(C962,Results!$A$2:$B$240,2,FALSE),VLOOKUP(D962,Results!$A$2:$B$240,2,FALSE),VLOOKUP(E962,Results!$A$2:$B$240,2,FALSE),VLOOKUP(F962,Results!$A$2:$B$240,2,FALSE),VLOOKUP(G962,Results!$A$2:$B$240,2,FALSE),VLOOKUP(H962,Results!$A$2:$B$240,2,FALSE),VLOOKUP(I962,Results!$A$2:$B$240,2,FALSE),VLOOKUP(J962,Results!$A$2:$B$240,2,FALSE),VLOOKUP(B962,Results!$A$2:$B$240,2,FALSE)),"")</f>
        <v/>
      </c>
    </row>
    <row customHeight="1" ht="18.75" r="963" spans="2:47" x14ac:dyDescent="0.3">
      <c r="B963" t="s">
        <v>166</v>
      </c>
      <c r="C963" t="s">
        <v>87</v>
      </c>
      <c r="D963" t="s">
        <v>173</v>
      </c>
      <c r="E963" t="s">
        <v>146</v>
      </c>
      <c r="F963" t="s">
        <v>177</v>
      </c>
      <c r="G963" t="s">
        <v>100</v>
      </c>
      <c r="H963" t="s">
        <v>93</v>
      </c>
      <c r="I963" t="s">
        <v>155</v>
      </c>
      <c r="J963" t="s">
        <v>98</v>
      </c>
      <c r="K963" t="n">
        <v>11.0</v>
      </c>
      <c r="L963" s="30">
        <f si="238" t="shared"/>
        <v>0</v>
      </c>
      <c r="M963" s="6"/>
      <c r="N963" s="35" t="str">
        <f si="239" t="shared"/>
        <v/>
      </c>
      <c r="O963" s="59">
        <f>(IF(ISNUMBER(MATCH(B963,Sheet4!$K$92:$K$101,0)),1,0)+IF(ISNUMBER(MATCH(C963,Sheet4!$K$92:$K$101,0)),1,0)+IF(ISNUMBER(MATCH(D963,Sheet4!$K$92:$K$101,0)),1,0)+IF(ISNUMBER(MATCH(E963,Sheet4!$K$92:$K$101,0)),1,0)+IF(ISNUMBER(MATCH(F963,Sheet4!$K$92:$K$101,0)),1,0)+IF(ISNUMBER(MATCH(G963,Sheet4!$K$92:$K$101,0)),1,0)+IF(ISNUMBER(MATCH(H963,Sheet4!$K$92:$K$101,0)),1,0)+IF(ISNUMBER(MATCH(I963,Sheet4!$K$92:$K$101,0)),1,0)+IF(ISNUMBER(MATCH(J963,Sheet4!$K$92:$K$101,0)),1,0))
-
(IF(ISNUMBER(MATCH(B963,Sheet4!$F$2:$F$11,0)),1,0)+IF(ISNUMBER(MATCH(C963,Sheet4!$F$2:$F$11,0)),1,0)+IF(ISNUMBER(MATCH(D963,Sheet4!$F$2:$F$11,0)),1,0)+IF(ISNUMBER(MATCH(E963,Sheet4!$F$2:$F$11,0)),1,0)+IF(ISNUMBER(MATCH(F963,Sheet4!$F$2:$F$11,0)),1,0)+IF(ISNUMBER(MATCH(G963,Sheet4!$F$2:$F$11,0)),1,0)+IF(ISNUMBER(MATCH(H963,Sheet4!$F$2:$F$11,0)),1,0)+IF(ISNUMBER(MATCH(I963,Sheet4!$F$2:$F$11,0)),1,0)+IF(ISNUMBER(MATCH(J963,Sheet4!$F$2:$F$11,0)),1,0))</f>
        <v>0</v>
      </c>
      <c r="P963" s="40" t="str">
        <f>IFERROR(INDEX(Sheet4!$G:$G,MATCH(Sheet1!B963,Sheet4!$F:$F,0))+INDEX(Sheet4!$G:$G,MATCH(Sheet1!C963,Sheet4!$F:$F,0))+INDEX(Sheet4!$G:$G,MATCH(Sheet1!D963,Sheet4!$F:$F,0))+INDEX(Sheet4!$G:$G,MATCH(Sheet1!E963,Sheet4!$F:$F,0))+INDEX(Sheet4!$G:$G,MATCH(Sheet1!F963,Sheet4!$F:$F,0))+INDEX(Sheet4!$G:$G,MATCH(Sheet1!G963,Sheet4!$F:$F,0))+INDEX(Sheet4!$G:$G,MATCH(Sheet1!H963,Sheet4!$F:$F,0))+INDEX(Sheet4!$G:$G,MATCH(Sheet1!I963,Sheet4!$F:$F,0))+INDEX(Sheet4!$G:$G,MATCH(Sheet1!J963,Sheet4!$F:$F,0)),"")</f>
        <v/>
      </c>
      <c r="AF963">
        <f si="241" t="shared"/>
        <v>0</v>
      </c>
      <c r="AH963">
        <v>940</v>
      </c>
      <c r="AI963" t="str">
        <f si="240" t="shared"/>
        <v>Ben SimmonsRicky RubioDonovan MitchellMonte MorrisKelly OubreGerald GreenJosh JacksonTaj GibsonKarl-Anthony Towns</v>
      </c>
      <c r="AJ963">
        <f si="242" t="shared"/>
        <v>0</v>
      </c>
      <c r="AK963">
        <f si="243" t="shared"/>
        <v>0</v>
      </c>
      <c r="AL963">
        <f si="244" t="shared"/>
        <v>0</v>
      </c>
      <c r="AM963">
        <f si="245" t="shared"/>
        <v>0</v>
      </c>
      <c r="AN963">
        <f si="246" t="shared"/>
        <v>0</v>
      </c>
      <c r="AO963">
        <f si="247" t="shared"/>
        <v>0</v>
      </c>
      <c r="AP963">
        <f si="248" t="shared"/>
        <v>0</v>
      </c>
      <c r="AQ963">
        <f si="249" t="shared"/>
        <v>0</v>
      </c>
      <c r="AR963">
        <f si="250" t="shared"/>
        <v>0</v>
      </c>
      <c r="AS963">
        <f si="251" t="shared"/>
        <v>0</v>
      </c>
      <c r="AU963" t="str">
        <f>IFERROR(VLOOKUP(C963,Results!$A$2:$B$240,2,FALSE)+VLOOKUP(D963,Results!$A$2:$B$240,2,FALSE)+VLOOKUP(E963,Results!$A$2:$B$240,2,FALSE)+VLOOKUP(F963,Results!$A$2:$B$240,2,FALSE)+VLOOKUP(G963,Results!$A$2:$B$240,2,FALSE)+VLOOKUP(H963,Results!$A$2:$B$240,2,FALSE)+VLOOKUP(I963,Results!$A$2:$B$240,2,FALSE)+VLOOKUP(J963,Results!$A$2:$B$240,2,FALSE)+VLOOKUP(B963,Results!$A$2:$B$240,2,FALSE)-MIN(VLOOKUP(C963,Results!$A$2:$B$240,2,FALSE),VLOOKUP(D963,Results!$A$2:$B$240,2,FALSE),VLOOKUP(E963,Results!$A$2:$B$240,2,FALSE),VLOOKUP(F963,Results!$A$2:$B$240,2,FALSE),VLOOKUP(G963,Results!$A$2:$B$240,2,FALSE),VLOOKUP(H963,Results!$A$2:$B$240,2,FALSE),VLOOKUP(I963,Results!$A$2:$B$240,2,FALSE),VLOOKUP(J963,Results!$A$2:$B$240,2,FALSE),VLOOKUP(B963,Results!$A$2:$B$240,2,FALSE)),"")</f>
        <v/>
      </c>
    </row>
    <row customHeight="1" ht="18.75" r="964" spans="2:47" x14ac:dyDescent="0.3">
      <c r="B964" t="s">
        <v>166</v>
      </c>
      <c r="C964" t="s">
        <v>170</v>
      </c>
      <c r="D964" t="s">
        <v>173</v>
      </c>
      <c r="E964" t="s">
        <v>148</v>
      </c>
      <c r="F964" t="s">
        <v>178</v>
      </c>
      <c r="G964" t="s">
        <v>100</v>
      </c>
      <c r="H964" t="s">
        <v>92</v>
      </c>
      <c r="I964" t="s">
        <v>93</v>
      </c>
      <c r="J964" t="s">
        <v>186</v>
      </c>
      <c r="K964" t="n">
        <v>11.0</v>
      </c>
      <c r="L964" s="30">
        <f si="238" t="shared"/>
        <v>0</v>
      </c>
      <c r="M964" s="6"/>
      <c r="N964" s="35" t="str">
        <f si="239" t="shared"/>
        <v/>
      </c>
      <c r="O964" s="59">
        <f>(IF(ISNUMBER(MATCH(B964,Sheet4!$K$92:$K$101,0)),1,0)+IF(ISNUMBER(MATCH(C964,Sheet4!$K$92:$K$101,0)),1,0)+IF(ISNUMBER(MATCH(D964,Sheet4!$K$92:$K$101,0)),1,0)+IF(ISNUMBER(MATCH(E964,Sheet4!$K$92:$K$101,0)),1,0)+IF(ISNUMBER(MATCH(F964,Sheet4!$K$92:$K$101,0)),1,0)+IF(ISNUMBER(MATCH(G964,Sheet4!$K$92:$K$101,0)),1,0)+IF(ISNUMBER(MATCH(H964,Sheet4!$K$92:$K$101,0)),1,0)+IF(ISNUMBER(MATCH(I964,Sheet4!$K$92:$K$101,0)),1,0)+IF(ISNUMBER(MATCH(J964,Sheet4!$K$92:$K$101,0)),1,0))
-
(IF(ISNUMBER(MATCH(B964,Sheet4!$F$2:$F$11,0)),1,0)+IF(ISNUMBER(MATCH(C964,Sheet4!$F$2:$F$11,0)),1,0)+IF(ISNUMBER(MATCH(D964,Sheet4!$F$2:$F$11,0)),1,0)+IF(ISNUMBER(MATCH(E964,Sheet4!$F$2:$F$11,0)),1,0)+IF(ISNUMBER(MATCH(F964,Sheet4!$F$2:$F$11,0)),1,0)+IF(ISNUMBER(MATCH(G964,Sheet4!$F$2:$F$11,0)),1,0)+IF(ISNUMBER(MATCH(H964,Sheet4!$F$2:$F$11,0)),1,0)+IF(ISNUMBER(MATCH(I964,Sheet4!$F$2:$F$11,0)),1,0)+IF(ISNUMBER(MATCH(J964,Sheet4!$F$2:$F$11,0)),1,0))</f>
        <v>0</v>
      </c>
      <c r="P964" s="40" t="str">
        <f>IFERROR(INDEX(Sheet4!$G:$G,MATCH(Sheet1!B964,Sheet4!$F:$F,0))+INDEX(Sheet4!$G:$G,MATCH(Sheet1!C964,Sheet4!$F:$F,0))+INDEX(Sheet4!$G:$G,MATCH(Sheet1!D964,Sheet4!$F:$F,0))+INDEX(Sheet4!$G:$G,MATCH(Sheet1!E964,Sheet4!$F:$F,0))+INDEX(Sheet4!$G:$G,MATCH(Sheet1!F964,Sheet4!$F:$F,0))+INDEX(Sheet4!$G:$G,MATCH(Sheet1!G964,Sheet4!$F:$F,0))+INDEX(Sheet4!$G:$G,MATCH(Sheet1!H964,Sheet4!$F:$F,0))+INDEX(Sheet4!$G:$G,MATCH(Sheet1!I964,Sheet4!$F:$F,0))+INDEX(Sheet4!$G:$G,MATCH(Sheet1!J964,Sheet4!$F:$F,0)),"")</f>
        <v/>
      </c>
      <c r="AF964">
        <f si="241" t="shared"/>
        <v>0</v>
      </c>
      <c r="AH964">
        <v>941</v>
      </c>
      <c r="AI964" t="str">
        <f si="240" t="shared"/>
        <v>Ben SimmonsLandry ShametDevin BookerMonte MorrisMikal BridgesGerald GreenJohn CollinsJosh JacksonJoel Embiid</v>
      </c>
      <c r="AJ964">
        <f si="242" t="shared"/>
        <v>0</v>
      </c>
      <c r="AK964">
        <f si="243" t="shared"/>
        <v>0</v>
      </c>
      <c r="AL964">
        <f si="244" t="shared"/>
        <v>0</v>
      </c>
      <c r="AM964">
        <f si="245" t="shared"/>
        <v>0</v>
      </c>
      <c r="AN964">
        <f si="246" t="shared"/>
        <v>0</v>
      </c>
      <c r="AO964">
        <f si="247" t="shared"/>
        <v>0</v>
      </c>
      <c r="AP964">
        <f si="248" t="shared"/>
        <v>0</v>
      </c>
      <c r="AQ964">
        <f si="249" t="shared"/>
        <v>0</v>
      </c>
      <c r="AR964">
        <f si="250" t="shared"/>
        <v>0</v>
      </c>
      <c r="AS964">
        <f si="251" t="shared"/>
        <v>0</v>
      </c>
      <c r="AU964" t="str">
        <f>IFERROR(VLOOKUP(C964,Results!$A$2:$B$240,2,FALSE)+VLOOKUP(D964,Results!$A$2:$B$240,2,FALSE)+VLOOKUP(E964,Results!$A$2:$B$240,2,FALSE)+VLOOKUP(F964,Results!$A$2:$B$240,2,FALSE)+VLOOKUP(G964,Results!$A$2:$B$240,2,FALSE)+VLOOKUP(H964,Results!$A$2:$B$240,2,FALSE)+VLOOKUP(I964,Results!$A$2:$B$240,2,FALSE)+VLOOKUP(J964,Results!$A$2:$B$240,2,FALSE)+VLOOKUP(B964,Results!$A$2:$B$240,2,FALSE)-MIN(VLOOKUP(C964,Results!$A$2:$B$240,2,FALSE),VLOOKUP(D964,Results!$A$2:$B$240,2,FALSE),VLOOKUP(E964,Results!$A$2:$B$240,2,FALSE),VLOOKUP(F964,Results!$A$2:$B$240,2,FALSE),VLOOKUP(G964,Results!$A$2:$B$240,2,FALSE),VLOOKUP(H964,Results!$A$2:$B$240,2,FALSE),VLOOKUP(I964,Results!$A$2:$B$240,2,FALSE),VLOOKUP(J964,Results!$A$2:$B$240,2,FALSE),VLOOKUP(B964,Results!$A$2:$B$240,2,FALSE)),"")</f>
        <v/>
      </c>
    </row>
    <row customHeight="1" ht="18.75" r="965" spans="2:47" x14ac:dyDescent="0.3">
      <c r="B965" t="s">
        <v>166</v>
      </c>
      <c r="C965" t="s">
        <v>87</v>
      </c>
      <c r="D965" t="s">
        <v>173</v>
      </c>
      <c r="E965" t="s">
        <v>147</v>
      </c>
      <c r="F965" t="s">
        <v>179</v>
      </c>
      <c r="G965" t="s">
        <v>159</v>
      </c>
      <c r="H965" t="s">
        <v>181</v>
      </c>
      <c r="I965" t="s">
        <v>152</v>
      </c>
      <c r="J965" t="s">
        <v>186</v>
      </c>
      <c r="K965" t="n">
        <v>11.0</v>
      </c>
      <c r="L965" s="30">
        <f si="238" t="shared"/>
        <v>0</v>
      </c>
      <c r="M965" s="6"/>
      <c r="N965" s="35" t="str">
        <f si="239" t="shared"/>
        <v/>
      </c>
      <c r="O965" s="59">
        <f>(IF(ISNUMBER(MATCH(B965,Sheet4!$K$92:$K$101,0)),1,0)+IF(ISNUMBER(MATCH(C965,Sheet4!$K$92:$K$101,0)),1,0)+IF(ISNUMBER(MATCH(D965,Sheet4!$K$92:$K$101,0)),1,0)+IF(ISNUMBER(MATCH(E965,Sheet4!$K$92:$K$101,0)),1,0)+IF(ISNUMBER(MATCH(F965,Sheet4!$K$92:$K$101,0)),1,0)+IF(ISNUMBER(MATCH(G965,Sheet4!$K$92:$K$101,0)),1,0)+IF(ISNUMBER(MATCH(H965,Sheet4!$K$92:$K$101,0)),1,0)+IF(ISNUMBER(MATCH(I965,Sheet4!$K$92:$K$101,0)),1,0)+IF(ISNUMBER(MATCH(J965,Sheet4!$K$92:$K$101,0)),1,0))
-
(IF(ISNUMBER(MATCH(B965,Sheet4!$F$2:$F$11,0)),1,0)+IF(ISNUMBER(MATCH(C965,Sheet4!$F$2:$F$11,0)),1,0)+IF(ISNUMBER(MATCH(D965,Sheet4!$F$2:$F$11,0)),1,0)+IF(ISNUMBER(MATCH(E965,Sheet4!$F$2:$F$11,0)),1,0)+IF(ISNUMBER(MATCH(F965,Sheet4!$F$2:$F$11,0)),1,0)+IF(ISNUMBER(MATCH(G965,Sheet4!$F$2:$F$11,0)),1,0)+IF(ISNUMBER(MATCH(H965,Sheet4!$F$2:$F$11,0)),1,0)+IF(ISNUMBER(MATCH(I965,Sheet4!$F$2:$F$11,0)),1,0)+IF(ISNUMBER(MATCH(J965,Sheet4!$F$2:$F$11,0)),1,0))</f>
        <v>0</v>
      </c>
      <c r="P965" s="40" t="str">
        <f>IFERROR(INDEX(Sheet4!$G:$G,MATCH(Sheet1!B965,Sheet4!$F:$F,0))+INDEX(Sheet4!$G:$G,MATCH(Sheet1!C965,Sheet4!$F:$F,0))+INDEX(Sheet4!$G:$G,MATCH(Sheet1!D965,Sheet4!$F:$F,0))+INDEX(Sheet4!$G:$G,MATCH(Sheet1!E965,Sheet4!$F:$F,0))+INDEX(Sheet4!$G:$G,MATCH(Sheet1!F965,Sheet4!$F:$F,0))+INDEX(Sheet4!$G:$G,MATCH(Sheet1!G965,Sheet4!$F:$F,0))+INDEX(Sheet4!$G:$G,MATCH(Sheet1!H965,Sheet4!$F:$F,0))+INDEX(Sheet4!$G:$G,MATCH(Sheet1!I965,Sheet4!$F:$F,0))+INDEX(Sheet4!$G:$G,MATCH(Sheet1!J965,Sheet4!$F:$F,0)),"")</f>
        <v/>
      </c>
      <c r="AF965">
        <f si="241" t="shared"/>
        <v>0</v>
      </c>
      <c r="AH965">
        <v>942</v>
      </c>
      <c r="AI965" t="str">
        <f si="240" t="shared"/>
        <v>Ben SimmonsDe'Aaron FoxDonovan MitchellMonte MorrisCorey BrewerGerald GreenJohn CollinsJosh JacksonRudy Gobert</v>
      </c>
      <c r="AJ965">
        <f si="242" t="shared"/>
        <v>0</v>
      </c>
      <c r="AK965">
        <f si="243" t="shared"/>
        <v>0</v>
      </c>
      <c r="AL965">
        <f si="244" t="shared"/>
        <v>0</v>
      </c>
      <c r="AM965">
        <f si="245" t="shared"/>
        <v>0</v>
      </c>
      <c r="AN965">
        <f si="246" t="shared"/>
        <v>0</v>
      </c>
      <c r="AO965">
        <f si="247" t="shared"/>
        <v>0</v>
      </c>
      <c r="AP965">
        <f si="248" t="shared"/>
        <v>0</v>
      </c>
      <c r="AQ965">
        <f si="249" t="shared"/>
        <v>0</v>
      </c>
      <c r="AR965">
        <f si="250" t="shared"/>
        <v>0</v>
      </c>
      <c r="AS965">
        <f si="251" t="shared"/>
        <v>0</v>
      </c>
      <c r="AU965" t="str">
        <f>IFERROR(VLOOKUP(C965,Results!$A$2:$B$240,2,FALSE)+VLOOKUP(D965,Results!$A$2:$B$240,2,FALSE)+VLOOKUP(E965,Results!$A$2:$B$240,2,FALSE)+VLOOKUP(F965,Results!$A$2:$B$240,2,FALSE)+VLOOKUP(G965,Results!$A$2:$B$240,2,FALSE)+VLOOKUP(H965,Results!$A$2:$B$240,2,FALSE)+VLOOKUP(I965,Results!$A$2:$B$240,2,FALSE)+VLOOKUP(J965,Results!$A$2:$B$240,2,FALSE)+VLOOKUP(B965,Results!$A$2:$B$240,2,FALSE)-MIN(VLOOKUP(C965,Results!$A$2:$B$240,2,FALSE),VLOOKUP(D965,Results!$A$2:$B$240,2,FALSE),VLOOKUP(E965,Results!$A$2:$B$240,2,FALSE),VLOOKUP(F965,Results!$A$2:$B$240,2,FALSE),VLOOKUP(G965,Results!$A$2:$B$240,2,FALSE),VLOOKUP(H965,Results!$A$2:$B$240,2,FALSE),VLOOKUP(I965,Results!$A$2:$B$240,2,FALSE),VLOOKUP(J965,Results!$A$2:$B$240,2,FALSE),VLOOKUP(B965,Results!$A$2:$B$240,2,FALSE)),"")</f>
        <v/>
      </c>
    </row>
    <row customHeight="1" ht="18.75" r="966" spans="2:47" x14ac:dyDescent="0.3">
      <c r="B966" t="s">
        <v>166</v>
      </c>
      <c r="C966" t="s">
        <v>170</v>
      </c>
      <c r="D966" t="s">
        <v>89</v>
      </c>
      <c r="E966" t="s">
        <v>146</v>
      </c>
      <c r="F966" t="s">
        <v>177</v>
      </c>
      <c r="G966" t="s">
        <v>151</v>
      </c>
      <c r="H966" t="s">
        <v>153</v>
      </c>
      <c r="I966" t="s">
        <v>92</v>
      </c>
      <c r="J966" t="s">
        <v>186</v>
      </c>
      <c r="K966" t="n">
        <v>11.0</v>
      </c>
      <c r="L966" s="30">
        <f si="238" t="shared"/>
        <v>0</v>
      </c>
      <c r="M966" s="6"/>
      <c r="N966" s="35" t="str">
        <f si="239" t="shared"/>
        <v/>
      </c>
      <c r="O966" s="59">
        <f>(IF(ISNUMBER(MATCH(B966,Sheet4!$K$92:$K$101,0)),1,0)+IF(ISNUMBER(MATCH(C966,Sheet4!$K$92:$K$101,0)),1,0)+IF(ISNUMBER(MATCH(D966,Sheet4!$K$92:$K$101,0)),1,0)+IF(ISNUMBER(MATCH(E966,Sheet4!$K$92:$K$101,0)),1,0)+IF(ISNUMBER(MATCH(F966,Sheet4!$K$92:$K$101,0)),1,0)+IF(ISNUMBER(MATCH(G966,Sheet4!$K$92:$K$101,0)),1,0)+IF(ISNUMBER(MATCH(H966,Sheet4!$K$92:$K$101,0)),1,0)+IF(ISNUMBER(MATCH(I966,Sheet4!$K$92:$K$101,0)),1,0)+IF(ISNUMBER(MATCH(J966,Sheet4!$K$92:$K$101,0)),1,0))
-
(IF(ISNUMBER(MATCH(B966,Sheet4!$F$2:$F$11,0)),1,0)+IF(ISNUMBER(MATCH(C966,Sheet4!$F$2:$F$11,0)),1,0)+IF(ISNUMBER(MATCH(D966,Sheet4!$F$2:$F$11,0)),1,0)+IF(ISNUMBER(MATCH(E966,Sheet4!$F$2:$F$11,0)),1,0)+IF(ISNUMBER(MATCH(F966,Sheet4!$F$2:$F$11,0)),1,0)+IF(ISNUMBER(MATCH(G966,Sheet4!$F$2:$F$11,0)),1,0)+IF(ISNUMBER(MATCH(H966,Sheet4!$F$2:$F$11,0)),1,0)+IF(ISNUMBER(MATCH(I966,Sheet4!$F$2:$F$11,0)),1,0)+IF(ISNUMBER(MATCH(J966,Sheet4!$F$2:$F$11,0)),1,0))</f>
        <v>0</v>
      </c>
      <c r="P966" s="40" t="str">
        <f>IFERROR(INDEX(Sheet4!$G:$G,MATCH(Sheet1!B966,Sheet4!$F:$F,0))+INDEX(Sheet4!$G:$G,MATCH(Sheet1!C966,Sheet4!$F:$F,0))+INDEX(Sheet4!$G:$G,MATCH(Sheet1!D966,Sheet4!$F:$F,0))+INDEX(Sheet4!$G:$G,MATCH(Sheet1!E966,Sheet4!$F:$F,0))+INDEX(Sheet4!$G:$G,MATCH(Sheet1!F966,Sheet4!$F:$F,0))+INDEX(Sheet4!$G:$G,MATCH(Sheet1!G966,Sheet4!$F:$F,0))+INDEX(Sheet4!$G:$G,MATCH(Sheet1!H966,Sheet4!$F:$F,0))+INDEX(Sheet4!$G:$G,MATCH(Sheet1!I966,Sheet4!$F:$F,0))+INDEX(Sheet4!$G:$G,MATCH(Sheet1!J966,Sheet4!$F:$F,0)),"")</f>
        <v/>
      </c>
      <c r="AF966">
        <f si="241" t="shared"/>
        <v>0</v>
      </c>
      <c r="AH966">
        <v>943</v>
      </c>
      <c r="AI966" t="str">
        <f si="240" t="shared"/>
        <v>Ben SimmonsIsaiah CanaanDevin BookerMonte MorrisTaurean PrinceGerald GreenKenneth FariedPaul MillsapJoel Embiid</v>
      </c>
      <c r="AJ966">
        <f si="242" t="shared"/>
        <v>0</v>
      </c>
      <c r="AK966">
        <f si="243" t="shared"/>
        <v>0</v>
      </c>
      <c r="AL966">
        <f si="244" t="shared"/>
        <v>0</v>
      </c>
      <c r="AM966">
        <f si="245" t="shared"/>
        <v>0</v>
      </c>
      <c r="AN966">
        <f si="246" t="shared"/>
        <v>0</v>
      </c>
      <c r="AO966">
        <f si="247" t="shared"/>
        <v>0</v>
      </c>
      <c r="AP966">
        <f si="248" t="shared"/>
        <v>0</v>
      </c>
      <c r="AQ966">
        <f si="249" t="shared"/>
        <v>0</v>
      </c>
      <c r="AR966">
        <f si="250" t="shared"/>
        <v>0</v>
      </c>
      <c r="AS966">
        <f si="251" t="shared"/>
        <v>0</v>
      </c>
      <c r="AU966" t="str">
        <f>IFERROR(VLOOKUP(C966,Results!$A$2:$B$240,2,FALSE)+VLOOKUP(D966,Results!$A$2:$B$240,2,FALSE)+VLOOKUP(E966,Results!$A$2:$B$240,2,FALSE)+VLOOKUP(F966,Results!$A$2:$B$240,2,FALSE)+VLOOKUP(G966,Results!$A$2:$B$240,2,FALSE)+VLOOKUP(H966,Results!$A$2:$B$240,2,FALSE)+VLOOKUP(I966,Results!$A$2:$B$240,2,FALSE)+VLOOKUP(J966,Results!$A$2:$B$240,2,FALSE)+VLOOKUP(B966,Results!$A$2:$B$240,2,FALSE)-MIN(VLOOKUP(C966,Results!$A$2:$B$240,2,FALSE),VLOOKUP(D966,Results!$A$2:$B$240,2,FALSE),VLOOKUP(E966,Results!$A$2:$B$240,2,FALSE),VLOOKUP(F966,Results!$A$2:$B$240,2,FALSE),VLOOKUP(G966,Results!$A$2:$B$240,2,FALSE),VLOOKUP(H966,Results!$A$2:$B$240,2,FALSE),VLOOKUP(I966,Results!$A$2:$B$240,2,FALSE),VLOOKUP(J966,Results!$A$2:$B$240,2,FALSE),VLOOKUP(B966,Results!$A$2:$B$240,2,FALSE)),"")</f>
        <v/>
      </c>
    </row>
    <row customHeight="1" ht="18.75" r="967" spans="2:47" x14ac:dyDescent="0.3">
      <c r="B967" t="s">
        <v>166</v>
      </c>
      <c r="C967" t="s">
        <v>169</v>
      </c>
      <c r="D967" t="s">
        <v>173</v>
      </c>
      <c r="E967" t="s">
        <v>146</v>
      </c>
      <c r="F967" t="s">
        <v>96</v>
      </c>
      <c r="G967" t="s">
        <v>159</v>
      </c>
      <c r="H967" t="s">
        <v>93</v>
      </c>
      <c r="I967" t="s">
        <v>181</v>
      </c>
      <c r="J967" t="s">
        <v>188</v>
      </c>
      <c r="K967" t="n">
        <v>11.0</v>
      </c>
      <c r="L967" s="30">
        <f si="238" t="shared"/>
        <v>0</v>
      </c>
      <c r="M967" s="6"/>
      <c r="N967" s="35" t="str">
        <f si="239" t="shared"/>
        <v/>
      </c>
      <c r="O967" s="59">
        <f>(IF(ISNUMBER(MATCH(B967,Sheet4!$K$92:$K$101,0)),1,0)+IF(ISNUMBER(MATCH(C967,Sheet4!$K$92:$K$101,0)),1,0)+IF(ISNUMBER(MATCH(D967,Sheet4!$K$92:$K$101,0)),1,0)+IF(ISNUMBER(MATCH(E967,Sheet4!$K$92:$K$101,0)),1,0)+IF(ISNUMBER(MATCH(F967,Sheet4!$K$92:$K$101,0)),1,0)+IF(ISNUMBER(MATCH(G967,Sheet4!$K$92:$K$101,0)),1,0)+IF(ISNUMBER(MATCH(H967,Sheet4!$K$92:$K$101,0)),1,0)+IF(ISNUMBER(MATCH(I967,Sheet4!$K$92:$K$101,0)),1,0)+IF(ISNUMBER(MATCH(J967,Sheet4!$K$92:$K$101,0)),1,0))
-
(IF(ISNUMBER(MATCH(B967,Sheet4!$F$2:$F$11,0)),1,0)+IF(ISNUMBER(MATCH(C967,Sheet4!$F$2:$F$11,0)),1,0)+IF(ISNUMBER(MATCH(D967,Sheet4!$F$2:$F$11,0)),1,0)+IF(ISNUMBER(MATCH(E967,Sheet4!$F$2:$F$11,0)),1,0)+IF(ISNUMBER(MATCH(F967,Sheet4!$F$2:$F$11,0)),1,0)+IF(ISNUMBER(MATCH(G967,Sheet4!$F$2:$F$11,0)),1,0)+IF(ISNUMBER(MATCH(H967,Sheet4!$F$2:$F$11,0)),1,0)+IF(ISNUMBER(MATCH(I967,Sheet4!$F$2:$F$11,0)),1,0)+IF(ISNUMBER(MATCH(J967,Sheet4!$F$2:$F$11,0)),1,0))</f>
        <v>0</v>
      </c>
      <c r="P967" s="40" t="str">
        <f>IFERROR(INDEX(Sheet4!$G:$G,MATCH(Sheet1!B967,Sheet4!$F:$F,0))+INDEX(Sheet4!$G:$G,MATCH(Sheet1!C967,Sheet4!$F:$F,0))+INDEX(Sheet4!$G:$G,MATCH(Sheet1!D967,Sheet4!$F:$F,0))+INDEX(Sheet4!$G:$G,MATCH(Sheet1!E967,Sheet4!$F:$F,0))+INDEX(Sheet4!$G:$G,MATCH(Sheet1!F967,Sheet4!$F:$F,0))+INDEX(Sheet4!$G:$G,MATCH(Sheet1!G967,Sheet4!$F:$F,0))+INDEX(Sheet4!$G:$G,MATCH(Sheet1!H967,Sheet4!$F:$F,0))+INDEX(Sheet4!$G:$G,MATCH(Sheet1!I967,Sheet4!$F:$F,0))+INDEX(Sheet4!$G:$G,MATCH(Sheet1!J967,Sheet4!$F:$F,0)),"")</f>
        <v/>
      </c>
      <c r="AF967">
        <f si="241" t="shared"/>
        <v>0</v>
      </c>
      <c r="AH967">
        <v>944</v>
      </c>
      <c r="AI967" t="str">
        <f si="240" t="shared"/>
        <v>Ben SimmonsIsaiah CanaanJimmy ButlerMonte MorrisMikal BridgesJae CrowderKenneth FariedTaj GibsonNikola Jokic</v>
      </c>
      <c r="AJ967">
        <f si="242" t="shared"/>
        <v>0</v>
      </c>
      <c r="AK967">
        <f si="243" t="shared"/>
        <v>0</v>
      </c>
      <c r="AL967">
        <f si="244" t="shared"/>
        <v>0</v>
      </c>
      <c r="AM967">
        <f si="245" t="shared"/>
        <v>0</v>
      </c>
      <c r="AN967">
        <f si="246" t="shared"/>
        <v>0</v>
      </c>
      <c r="AO967">
        <f si="247" t="shared"/>
        <v>0</v>
      </c>
      <c r="AP967">
        <f si="248" t="shared"/>
        <v>0</v>
      </c>
      <c r="AQ967">
        <f si="249" t="shared"/>
        <v>0</v>
      </c>
      <c r="AR967">
        <f si="250" t="shared"/>
        <v>0</v>
      </c>
      <c r="AS967">
        <f si="251" t="shared"/>
        <v>0</v>
      </c>
      <c r="AU967" t="str">
        <f>IFERROR(VLOOKUP(C967,Results!$A$2:$B$240,2,FALSE)+VLOOKUP(D967,Results!$A$2:$B$240,2,FALSE)+VLOOKUP(E967,Results!$A$2:$B$240,2,FALSE)+VLOOKUP(F967,Results!$A$2:$B$240,2,FALSE)+VLOOKUP(G967,Results!$A$2:$B$240,2,FALSE)+VLOOKUP(H967,Results!$A$2:$B$240,2,FALSE)+VLOOKUP(I967,Results!$A$2:$B$240,2,FALSE)+VLOOKUP(J967,Results!$A$2:$B$240,2,FALSE)+VLOOKUP(B967,Results!$A$2:$B$240,2,FALSE)-MIN(VLOOKUP(C967,Results!$A$2:$B$240,2,FALSE),VLOOKUP(D967,Results!$A$2:$B$240,2,FALSE),VLOOKUP(E967,Results!$A$2:$B$240,2,FALSE),VLOOKUP(F967,Results!$A$2:$B$240,2,FALSE),VLOOKUP(G967,Results!$A$2:$B$240,2,FALSE),VLOOKUP(H967,Results!$A$2:$B$240,2,FALSE),VLOOKUP(I967,Results!$A$2:$B$240,2,FALSE),VLOOKUP(J967,Results!$A$2:$B$240,2,FALSE),VLOOKUP(B967,Results!$A$2:$B$240,2,FALSE)),"")</f>
        <v/>
      </c>
    </row>
    <row customHeight="1" ht="18.75" r="968" spans="2:47" x14ac:dyDescent="0.3">
      <c r="B968" t="s">
        <v>108</v>
      </c>
      <c r="C968" t="s">
        <v>171</v>
      </c>
      <c r="D968" t="s">
        <v>173</v>
      </c>
      <c r="E968" t="s">
        <v>146</v>
      </c>
      <c r="F968" t="s">
        <v>150</v>
      </c>
      <c r="G968" t="s">
        <v>177</v>
      </c>
      <c r="H968" t="s">
        <v>153</v>
      </c>
      <c r="I968" t="s">
        <v>92</v>
      </c>
      <c r="J968" t="s">
        <v>98</v>
      </c>
      <c r="K968" t="n">
        <v>11.0</v>
      </c>
      <c r="L968" s="30">
        <f si="238" t="shared"/>
        <v>0</v>
      </c>
      <c r="M968" s="6"/>
      <c r="N968" s="35" t="str">
        <f si="239" t="shared"/>
        <v/>
      </c>
      <c r="O968" s="59">
        <f>(IF(ISNUMBER(MATCH(B968,Sheet4!$K$92:$K$101,0)),1,0)+IF(ISNUMBER(MATCH(C968,Sheet4!$K$92:$K$101,0)),1,0)+IF(ISNUMBER(MATCH(D968,Sheet4!$K$92:$K$101,0)),1,0)+IF(ISNUMBER(MATCH(E968,Sheet4!$K$92:$K$101,0)),1,0)+IF(ISNUMBER(MATCH(F968,Sheet4!$K$92:$K$101,0)),1,0)+IF(ISNUMBER(MATCH(G968,Sheet4!$K$92:$K$101,0)),1,0)+IF(ISNUMBER(MATCH(H968,Sheet4!$K$92:$K$101,0)),1,0)+IF(ISNUMBER(MATCH(I968,Sheet4!$K$92:$K$101,0)),1,0)+IF(ISNUMBER(MATCH(J968,Sheet4!$K$92:$K$101,0)),1,0))
-
(IF(ISNUMBER(MATCH(B968,Sheet4!$F$2:$F$11,0)),1,0)+IF(ISNUMBER(MATCH(C968,Sheet4!$F$2:$F$11,0)),1,0)+IF(ISNUMBER(MATCH(D968,Sheet4!$F$2:$F$11,0)),1,0)+IF(ISNUMBER(MATCH(E968,Sheet4!$F$2:$F$11,0)),1,0)+IF(ISNUMBER(MATCH(F968,Sheet4!$F$2:$F$11,0)),1,0)+IF(ISNUMBER(MATCH(G968,Sheet4!$F$2:$F$11,0)),1,0)+IF(ISNUMBER(MATCH(H968,Sheet4!$F$2:$F$11,0)),1,0)+IF(ISNUMBER(MATCH(I968,Sheet4!$F$2:$F$11,0)),1,0)+IF(ISNUMBER(MATCH(J968,Sheet4!$F$2:$F$11,0)),1,0))</f>
        <v>0</v>
      </c>
      <c r="P968" s="40" t="str">
        <f>IFERROR(INDEX(Sheet4!$G:$G,MATCH(Sheet1!B968,Sheet4!$F:$F,0))+INDEX(Sheet4!$G:$G,MATCH(Sheet1!C968,Sheet4!$F:$F,0))+INDEX(Sheet4!$G:$G,MATCH(Sheet1!D968,Sheet4!$F:$F,0))+INDEX(Sheet4!$G:$G,MATCH(Sheet1!E968,Sheet4!$F:$F,0))+INDEX(Sheet4!$G:$G,MATCH(Sheet1!F968,Sheet4!$F:$F,0))+INDEX(Sheet4!$G:$G,MATCH(Sheet1!G968,Sheet4!$F:$F,0))+INDEX(Sheet4!$G:$G,MATCH(Sheet1!H968,Sheet4!$F:$F,0))+INDEX(Sheet4!$G:$G,MATCH(Sheet1!I968,Sheet4!$F:$F,0))+INDEX(Sheet4!$G:$G,MATCH(Sheet1!J968,Sheet4!$F:$F,0)),"")</f>
        <v/>
      </c>
      <c r="AF968">
        <f si="241" t="shared"/>
        <v>0</v>
      </c>
      <c r="AH968">
        <v>945</v>
      </c>
      <c r="AI968" t="str">
        <f si="240" t="shared"/>
        <v>Trae YoungLandry ShametJimmy ButlerMonte MorrisKelly OubreJae CrowderKenneth FariedPaul MillsapJoel Embiid</v>
      </c>
      <c r="AJ968">
        <f si="242" t="shared"/>
        <v>0</v>
      </c>
      <c r="AK968">
        <f si="243" t="shared"/>
        <v>0</v>
      </c>
      <c r="AL968">
        <f si="244" t="shared"/>
        <v>0</v>
      </c>
      <c r="AM968">
        <f si="245" t="shared"/>
        <v>0</v>
      </c>
      <c r="AN968">
        <f si="246" t="shared"/>
        <v>0</v>
      </c>
      <c r="AO968">
        <f si="247" t="shared"/>
        <v>0</v>
      </c>
      <c r="AP968">
        <f si="248" t="shared"/>
        <v>0</v>
      </c>
      <c r="AQ968">
        <f si="249" t="shared"/>
        <v>0</v>
      </c>
      <c r="AR968">
        <f si="250" t="shared"/>
        <v>0</v>
      </c>
      <c r="AS968">
        <f si="251" t="shared"/>
        <v>0</v>
      </c>
      <c r="AU968" t="str">
        <f>IFERROR(VLOOKUP(C968,Results!$A$2:$B$240,2,FALSE)+VLOOKUP(D968,Results!$A$2:$B$240,2,FALSE)+VLOOKUP(E968,Results!$A$2:$B$240,2,FALSE)+VLOOKUP(F968,Results!$A$2:$B$240,2,FALSE)+VLOOKUP(G968,Results!$A$2:$B$240,2,FALSE)+VLOOKUP(H968,Results!$A$2:$B$240,2,FALSE)+VLOOKUP(I968,Results!$A$2:$B$240,2,FALSE)+VLOOKUP(J968,Results!$A$2:$B$240,2,FALSE)+VLOOKUP(B968,Results!$A$2:$B$240,2,FALSE)-MIN(VLOOKUP(C968,Results!$A$2:$B$240,2,FALSE),VLOOKUP(D968,Results!$A$2:$B$240,2,FALSE),VLOOKUP(E968,Results!$A$2:$B$240,2,FALSE),VLOOKUP(F968,Results!$A$2:$B$240,2,FALSE),VLOOKUP(G968,Results!$A$2:$B$240,2,FALSE),VLOOKUP(H968,Results!$A$2:$B$240,2,FALSE),VLOOKUP(I968,Results!$A$2:$B$240,2,FALSE),VLOOKUP(J968,Results!$A$2:$B$240,2,FALSE),VLOOKUP(B968,Results!$A$2:$B$240,2,FALSE)),"")</f>
        <v/>
      </c>
    </row>
    <row customHeight="1" ht="18.75" r="969" spans="2:47" x14ac:dyDescent="0.3">
      <c r="B969" t="s">
        <v>166</v>
      </c>
      <c r="C969" t="s">
        <v>170</v>
      </c>
      <c r="D969" t="s">
        <v>172</v>
      </c>
      <c r="E969" t="s">
        <v>148</v>
      </c>
      <c r="F969" t="s">
        <v>150</v>
      </c>
      <c r="G969" t="s">
        <v>90</v>
      </c>
      <c r="H969" t="s">
        <v>153</v>
      </c>
      <c r="I969" t="s">
        <v>92</v>
      </c>
      <c r="J969" t="s">
        <v>187</v>
      </c>
      <c r="K969" t="n">
        <v>11.0</v>
      </c>
      <c r="L969" s="30">
        <f si="238" t="shared"/>
        <v>0</v>
      </c>
      <c r="M969" s="6"/>
      <c r="N969" s="35" t="str">
        <f si="239" t="shared"/>
        <v/>
      </c>
      <c r="O969" s="59">
        <f>(IF(ISNUMBER(MATCH(B969,Sheet4!$K$92:$K$101,0)),1,0)+IF(ISNUMBER(MATCH(C969,Sheet4!$K$92:$K$101,0)),1,0)+IF(ISNUMBER(MATCH(D969,Sheet4!$K$92:$K$101,0)),1,0)+IF(ISNUMBER(MATCH(E969,Sheet4!$K$92:$K$101,0)),1,0)+IF(ISNUMBER(MATCH(F969,Sheet4!$K$92:$K$101,0)),1,0)+IF(ISNUMBER(MATCH(G969,Sheet4!$K$92:$K$101,0)),1,0)+IF(ISNUMBER(MATCH(H969,Sheet4!$K$92:$K$101,0)),1,0)+IF(ISNUMBER(MATCH(I969,Sheet4!$K$92:$K$101,0)),1,0)+IF(ISNUMBER(MATCH(J969,Sheet4!$K$92:$K$101,0)),1,0))
-
(IF(ISNUMBER(MATCH(B969,Sheet4!$F$2:$F$11,0)),1,0)+IF(ISNUMBER(MATCH(C969,Sheet4!$F$2:$F$11,0)),1,0)+IF(ISNUMBER(MATCH(D969,Sheet4!$F$2:$F$11,0)),1,0)+IF(ISNUMBER(MATCH(E969,Sheet4!$F$2:$F$11,0)),1,0)+IF(ISNUMBER(MATCH(F969,Sheet4!$F$2:$F$11,0)),1,0)+IF(ISNUMBER(MATCH(G969,Sheet4!$F$2:$F$11,0)),1,0)+IF(ISNUMBER(MATCH(H969,Sheet4!$F$2:$F$11,0)),1,0)+IF(ISNUMBER(MATCH(I969,Sheet4!$F$2:$F$11,0)),1,0)+IF(ISNUMBER(MATCH(J969,Sheet4!$F$2:$F$11,0)),1,0))</f>
        <v>0</v>
      </c>
      <c r="P969" s="40" t="str">
        <f>IFERROR(INDEX(Sheet4!$G:$G,MATCH(Sheet1!B969,Sheet4!$F:$F,0))+INDEX(Sheet4!$G:$G,MATCH(Sheet1!C969,Sheet4!$F:$F,0))+INDEX(Sheet4!$G:$G,MATCH(Sheet1!D969,Sheet4!$F:$F,0))+INDEX(Sheet4!$G:$G,MATCH(Sheet1!E969,Sheet4!$F:$F,0))+INDEX(Sheet4!$G:$G,MATCH(Sheet1!F969,Sheet4!$F:$F,0))+INDEX(Sheet4!$G:$G,MATCH(Sheet1!G969,Sheet4!$F:$F,0))+INDEX(Sheet4!$G:$G,MATCH(Sheet1!H969,Sheet4!$F:$F,0))+INDEX(Sheet4!$G:$G,MATCH(Sheet1!I969,Sheet4!$F:$F,0))+INDEX(Sheet4!$G:$G,MATCH(Sheet1!J969,Sheet4!$F:$F,0)),"")</f>
        <v/>
      </c>
      <c r="AF969">
        <f si="241" t="shared"/>
        <v>0</v>
      </c>
      <c r="AH969">
        <v>946</v>
      </c>
      <c r="AI969" t="str">
        <f si="240" t="shared"/>
        <v>Ben SimmonsIsaiah CanaanJames HardenMonte MorrisMikal BridgesTaurean PrinceJohn CollinsTaj GibsonDeandre Ayton</v>
      </c>
      <c r="AJ969">
        <f si="242" t="shared"/>
        <v>0</v>
      </c>
      <c r="AK969">
        <f si="243" t="shared"/>
        <v>0</v>
      </c>
      <c r="AL969">
        <f si="244" t="shared"/>
        <v>0</v>
      </c>
      <c r="AM969">
        <f si="245" t="shared"/>
        <v>0</v>
      </c>
      <c r="AN969">
        <f si="246" t="shared"/>
        <v>0</v>
      </c>
      <c r="AO969">
        <f si="247" t="shared"/>
        <v>0</v>
      </c>
      <c r="AP969">
        <f si="248" t="shared"/>
        <v>0</v>
      </c>
      <c r="AQ969">
        <f si="249" t="shared"/>
        <v>0</v>
      </c>
      <c r="AR969">
        <f si="250" t="shared"/>
        <v>0</v>
      </c>
      <c r="AS969">
        <f si="251" t="shared"/>
        <v>0</v>
      </c>
      <c r="AU969" t="str">
        <f>IFERROR(VLOOKUP(C969,Results!$A$2:$B$240,2,FALSE)+VLOOKUP(D969,Results!$A$2:$B$240,2,FALSE)+VLOOKUP(E969,Results!$A$2:$B$240,2,FALSE)+VLOOKUP(F969,Results!$A$2:$B$240,2,FALSE)+VLOOKUP(G969,Results!$A$2:$B$240,2,FALSE)+VLOOKUP(H969,Results!$A$2:$B$240,2,FALSE)+VLOOKUP(I969,Results!$A$2:$B$240,2,FALSE)+VLOOKUP(J969,Results!$A$2:$B$240,2,FALSE)+VLOOKUP(B969,Results!$A$2:$B$240,2,FALSE)-MIN(VLOOKUP(C969,Results!$A$2:$B$240,2,FALSE),VLOOKUP(D969,Results!$A$2:$B$240,2,FALSE),VLOOKUP(E969,Results!$A$2:$B$240,2,FALSE),VLOOKUP(F969,Results!$A$2:$B$240,2,FALSE),VLOOKUP(G969,Results!$A$2:$B$240,2,FALSE),VLOOKUP(H969,Results!$A$2:$B$240,2,FALSE),VLOOKUP(I969,Results!$A$2:$B$240,2,FALSE),VLOOKUP(J969,Results!$A$2:$B$240,2,FALSE),VLOOKUP(B969,Results!$A$2:$B$240,2,FALSE)),"")</f>
        <v/>
      </c>
    </row>
    <row customHeight="1" ht="18.75" r="970" spans="2:47" x14ac:dyDescent="0.3">
      <c r="B970" t="s">
        <v>166</v>
      </c>
      <c r="C970" t="s">
        <v>87</v>
      </c>
      <c r="D970" t="s">
        <v>145</v>
      </c>
      <c r="E970" t="s">
        <v>148</v>
      </c>
      <c r="F970" t="s">
        <v>179</v>
      </c>
      <c r="G970" t="s">
        <v>159</v>
      </c>
      <c r="H970" t="s">
        <v>181</v>
      </c>
      <c r="I970" t="s">
        <v>152</v>
      </c>
      <c r="J970" t="s">
        <v>94</v>
      </c>
      <c r="K970" t="n">
        <v>11.0</v>
      </c>
      <c r="L970" s="30">
        <f si="238" t="shared"/>
        <v>0</v>
      </c>
      <c r="M970" s="6"/>
      <c r="N970" s="35" t="str">
        <f si="239" t="shared"/>
        <v/>
      </c>
      <c r="O970" s="59">
        <f>(IF(ISNUMBER(MATCH(B970,Sheet4!$K$92:$K$101,0)),1,0)+IF(ISNUMBER(MATCH(C970,Sheet4!$K$92:$K$101,0)),1,0)+IF(ISNUMBER(MATCH(D970,Sheet4!$K$92:$K$101,0)),1,0)+IF(ISNUMBER(MATCH(E970,Sheet4!$K$92:$K$101,0)),1,0)+IF(ISNUMBER(MATCH(F970,Sheet4!$K$92:$K$101,0)),1,0)+IF(ISNUMBER(MATCH(G970,Sheet4!$K$92:$K$101,0)),1,0)+IF(ISNUMBER(MATCH(H970,Sheet4!$K$92:$K$101,0)),1,0)+IF(ISNUMBER(MATCH(I970,Sheet4!$K$92:$K$101,0)),1,0)+IF(ISNUMBER(MATCH(J970,Sheet4!$K$92:$K$101,0)),1,0))
-
(IF(ISNUMBER(MATCH(B970,Sheet4!$F$2:$F$11,0)),1,0)+IF(ISNUMBER(MATCH(C970,Sheet4!$F$2:$F$11,0)),1,0)+IF(ISNUMBER(MATCH(D970,Sheet4!$F$2:$F$11,0)),1,0)+IF(ISNUMBER(MATCH(E970,Sheet4!$F$2:$F$11,0)),1,0)+IF(ISNUMBER(MATCH(F970,Sheet4!$F$2:$F$11,0)),1,0)+IF(ISNUMBER(MATCH(G970,Sheet4!$F$2:$F$11,0)),1,0)+IF(ISNUMBER(MATCH(H970,Sheet4!$F$2:$F$11,0)),1,0)+IF(ISNUMBER(MATCH(I970,Sheet4!$F$2:$F$11,0)),1,0)+IF(ISNUMBER(MATCH(J970,Sheet4!$F$2:$F$11,0)),1,0))</f>
        <v>0</v>
      </c>
      <c r="P970" s="40" t="str">
        <f>IFERROR(INDEX(Sheet4!$G:$G,MATCH(Sheet1!B970,Sheet4!$F:$F,0))+INDEX(Sheet4!$G:$G,MATCH(Sheet1!C970,Sheet4!$F:$F,0))+INDEX(Sheet4!$G:$G,MATCH(Sheet1!D970,Sheet4!$F:$F,0))+INDEX(Sheet4!$G:$G,MATCH(Sheet1!E970,Sheet4!$F:$F,0))+INDEX(Sheet4!$G:$G,MATCH(Sheet1!F970,Sheet4!$F:$F,0))+INDEX(Sheet4!$G:$G,MATCH(Sheet1!G970,Sheet4!$F:$F,0))+INDEX(Sheet4!$G:$G,MATCH(Sheet1!H970,Sheet4!$F:$F,0))+INDEX(Sheet4!$G:$G,MATCH(Sheet1!I970,Sheet4!$F:$F,0))+INDEX(Sheet4!$G:$G,MATCH(Sheet1!J970,Sheet4!$F:$F,0)),"")</f>
        <v/>
      </c>
      <c r="AF970">
        <f si="241" t="shared"/>
        <v>0</v>
      </c>
      <c r="AH970">
        <v>947</v>
      </c>
      <c r="AI970" t="str">
        <f si="240" t="shared"/>
        <v>Ben SimmonsRicky RubioEric GordonMonte MorrisKelly OubreGerald GreenKenneth FariedJosh JacksonKarl-Anthony Towns</v>
      </c>
      <c r="AJ970">
        <f si="242" t="shared"/>
        <v>0</v>
      </c>
      <c r="AK970">
        <f si="243" t="shared"/>
        <v>0</v>
      </c>
      <c r="AL970">
        <f si="244" t="shared"/>
        <v>0</v>
      </c>
      <c r="AM970">
        <f si="245" t="shared"/>
        <v>0</v>
      </c>
      <c r="AN970">
        <f si="246" t="shared"/>
        <v>0</v>
      </c>
      <c r="AO970">
        <f si="247" t="shared"/>
        <v>0</v>
      </c>
      <c r="AP970">
        <f si="248" t="shared"/>
        <v>0</v>
      </c>
      <c r="AQ970">
        <f si="249" t="shared"/>
        <v>0</v>
      </c>
      <c r="AR970">
        <f si="250" t="shared"/>
        <v>0</v>
      </c>
      <c r="AS970">
        <f si="251" t="shared"/>
        <v>0</v>
      </c>
      <c r="AU970" t="str">
        <f>IFERROR(VLOOKUP(C970,Results!$A$2:$B$240,2,FALSE)+VLOOKUP(D970,Results!$A$2:$B$240,2,FALSE)+VLOOKUP(E970,Results!$A$2:$B$240,2,FALSE)+VLOOKUP(F970,Results!$A$2:$B$240,2,FALSE)+VLOOKUP(G970,Results!$A$2:$B$240,2,FALSE)+VLOOKUP(H970,Results!$A$2:$B$240,2,FALSE)+VLOOKUP(I970,Results!$A$2:$B$240,2,FALSE)+VLOOKUP(J970,Results!$A$2:$B$240,2,FALSE)+VLOOKUP(B970,Results!$A$2:$B$240,2,FALSE)-MIN(VLOOKUP(C970,Results!$A$2:$B$240,2,FALSE),VLOOKUP(D970,Results!$A$2:$B$240,2,FALSE),VLOOKUP(E970,Results!$A$2:$B$240,2,FALSE),VLOOKUP(F970,Results!$A$2:$B$240,2,FALSE),VLOOKUP(G970,Results!$A$2:$B$240,2,FALSE),VLOOKUP(H970,Results!$A$2:$B$240,2,FALSE),VLOOKUP(I970,Results!$A$2:$B$240,2,FALSE),VLOOKUP(J970,Results!$A$2:$B$240,2,FALSE),VLOOKUP(B970,Results!$A$2:$B$240,2,FALSE)),"")</f>
        <v/>
      </c>
    </row>
    <row customHeight="1" ht="18.75" r="971" spans="2:47" x14ac:dyDescent="0.3">
      <c r="B971" t="s">
        <v>166</v>
      </c>
      <c r="C971" t="s">
        <v>95</v>
      </c>
      <c r="D971" t="s">
        <v>172</v>
      </c>
      <c r="E971" t="s">
        <v>158</v>
      </c>
      <c r="F971" t="s">
        <v>177</v>
      </c>
      <c r="G971" t="s">
        <v>159</v>
      </c>
      <c r="H971" t="s">
        <v>153</v>
      </c>
      <c r="I971" t="s">
        <v>181</v>
      </c>
      <c r="J971" t="s">
        <v>187</v>
      </c>
      <c r="K971" t="n">
        <v>11.0</v>
      </c>
      <c r="L971" s="30">
        <f si="238" t="shared"/>
        <v>0</v>
      </c>
      <c r="M971" s="6"/>
      <c r="N971" s="35" t="str">
        <f si="239" t="shared"/>
        <v/>
      </c>
      <c r="O971" s="59">
        <f>(IF(ISNUMBER(MATCH(B971,Sheet4!$K$92:$K$101,0)),1,0)+IF(ISNUMBER(MATCH(C971,Sheet4!$K$92:$K$101,0)),1,0)+IF(ISNUMBER(MATCH(D971,Sheet4!$K$92:$K$101,0)),1,0)+IF(ISNUMBER(MATCH(E971,Sheet4!$K$92:$K$101,0)),1,0)+IF(ISNUMBER(MATCH(F971,Sheet4!$K$92:$K$101,0)),1,0)+IF(ISNUMBER(MATCH(G971,Sheet4!$K$92:$K$101,0)),1,0)+IF(ISNUMBER(MATCH(H971,Sheet4!$K$92:$K$101,0)),1,0)+IF(ISNUMBER(MATCH(I971,Sheet4!$K$92:$K$101,0)),1,0)+IF(ISNUMBER(MATCH(J971,Sheet4!$K$92:$K$101,0)),1,0))
-
(IF(ISNUMBER(MATCH(B971,Sheet4!$F$2:$F$11,0)),1,0)+IF(ISNUMBER(MATCH(C971,Sheet4!$F$2:$F$11,0)),1,0)+IF(ISNUMBER(MATCH(D971,Sheet4!$F$2:$F$11,0)),1,0)+IF(ISNUMBER(MATCH(E971,Sheet4!$F$2:$F$11,0)),1,0)+IF(ISNUMBER(MATCH(F971,Sheet4!$F$2:$F$11,0)),1,0)+IF(ISNUMBER(MATCH(G971,Sheet4!$F$2:$F$11,0)),1,0)+IF(ISNUMBER(MATCH(H971,Sheet4!$F$2:$F$11,0)),1,0)+IF(ISNUMBER(MATCH(I971,Sheet4!$F$2:$F$11,0)),1,0)+IF(ISNUMBER(MATCH(J971,Sheet4!$F$2:$F$11,0)),1,0))</f>
        <v>0</v>
      </c>
      <c r="P971" s="40" t="str">
        <f>IFERROR(INDEX(Sheet4!$G:$G,MATCH(Sheet1!B971,Sheet4!$F:$F,0))+INDEX(Sheet4!$G:$G,MATCH(Sheet1!C971,Sheet4!$F:$F,0))+INDEX(Sheet4!$G:$G,MATCH(Sheet1!D971,Sheet4!$F:$F,0))+INDEX(Sheet4!$G:$G,MATCH(Sheet1!E971,Sheet4!$F:$F,0))+INDEX(Sheet4!$G:$G,MATCH(Sheet1!F971,Sheet4!$F:$F,0))+INDEX(Sheet4!$G:$G,MATCH(Sheet1!G971,Sheet4!$F:$F,0))+INDEX(Sheet4!$G:$G,MATCH(Sheet1!H971,Sheet4!$F:$F,0))+INDEX(Sheet4!$G:$G,MATCH(Sheet1!I971,Sheet4!$F:$F,0))+INDEX(Sheet4!$G:$G,MATCH(Sheet1!J971,Sheet4!$F:$F,0)),"")</f>
        <v/>
      </c>
      <c r="AF971">
        <f si="241" t="shared"/>
        <v>0</v>
      </c>
      <c r="AH971">
        <v>948</v>
      </c>
      <c r="AI971" t="str">
        <f si="240" t="shared"/>
        <v>Ben SimmonsJeremy LinDevin BookerMonte MorrisJoe InglesJae CrowderJosh JacksonPaul MillsapJoel Embiid</v>
      </c>
      <c r="AJ971">
        <f si="242" t="shared"/>
        <v>0</v>
      </c>
      <c r="AK971">
        <f si="243" t="shared"/>
        <v>0</v>
      </c>
      <c r="AL971">
        <f si="244" t="shared"/>
        <v>0</v>
      </c>
      <c r="AM971">
        <f si="245" t="shared"/>
        <v>0</v>
      </c>
      <c r="AN971">
        <f si="246" t="shared"/>
        <v>0</v>
      </c>
      <c r="AO971">
        <f si="247" t="shared"/>
        <v>0</v>
      </c>
      <c r="AP971">
        <f si="248" t="shared"/>
        <v>0</v>
      </c>
      <c r="AQ971">
        <f si="249" t="shared"/>
        <v>0</v>
      </c>
      <c r="AR971">
        <f si="250" t="shared"/>
        <v>0</v>
      </c>
      <c r="AS971">
        <f si="251" t="shared"/>
        <v>0</v>
      </c>
      <c r="AU971" t="str">
        <f>IFERROR(VLOOKUP(C971,Results!$A$2:$B$240,2,FALSE)+VLOOKUP(D971,Results!$A$2:$B$240,2,FALSE)+VLOOKUP(E971,Results!$A$2:$B$240,2,FALSE)+VLOOKUP(F971,Results!$A$2:$B$240,2,FALSE)+VLOOKUP(G971,Results!$A$2:$B$240,2,FALSE)+VLOOKUP(H971,Results!$A$2:$B$240,2,FALSE)+VLOOKUP(I971,Results!$A$2:$B$240,2,FALSE)+VLOOKUP(J971,Results!$A$2:$B$240,2,FALSE)+VLOOKUP(B971,Results!$A$2:$B$240,2,FALSE)-MIN(VLOOKUP(C971,Results!$A$2:$B$240,2,FALSE),VLOOKUP(D971,Results!$A$2:$B$240,2,FALSE),VLOOKUP(E971,Results!$A$2:$B$240,2,FALSE),VLOOKUP(F971,Results!$A$2:$B$240,2,FALSE),VLOOKUP(G971,Results!$A$2:$B$240,2,FALSE),VLOOKUP(H971,Results!$A$2:$B$240,2,FALSE),VLOOKUP(I971,Results!$A$2:$B$240,2,FALSE),VLOOKUP(J971,Results!$A$2:$B$240,2,FALSE),VLOOKUP(B971,Results!$A$2:$B$240,2,FALSE)),"")</f>
        <v/>
      </c>
    </row>
    <row customHeight="1" ht="18.75" r="972" spans="2:47" x14ac:dyDescent="0.3">
      <c r="B972" t="s">
        <v>166</v>
      </c>
      <c r="C972" t="s">
        <v>168</v>
      </c>
      <c r="D972" t="s">
        <v>173</v>
      </c>
      <c r="E972" t="s">
        <v>89</v>
      </c>
      <c r="F972" t="s">
        <v>177</v>
      </c>
      <c r="G972" t="s">
        <v>159</v>
      </c>
      <c r="H972" t="s">
        <v>152</v>
      </c>
      <c r="I972" t="s">
        <v>103</v>
      </c>
      <c r="J972" t="s">
        <v>186</v>
      </c>
      <c r="K972" t="n">
        <v>11.0</v>
      </c>
      <c r="L972" s="30">
        <f si="238" t="shared"/>
        <v>0</v>
      </c>
      <c r="M972" s="6"/>
      <c r="N972" s="35" t="str">
        <f si="239" t="shared"/>
        <v/>
      </c>
      <c r="O972" s="59">
        <f>(IF(ISNUMBER(MATCH(B972,Sheet4!$K$92:$K$101,0)),1,0)+IF(ISNUMBER(MATCH(C972,Sheet4!$K$92:$K$101,0)),1,0)+IF(ISNUMBER(MATCH(D972,Sheet4!$K$92:$K$101,0)),1,0)+IF(ISNUMBER(MATCH(E972,Sheet4!$K$92:$K$101,0)),1,0)+IF(ISNUMBER(MATCH(F972,Sheet4!$K$92:$K$101,0)),1,0)+IF(ISNUMBER(MATCH(G972,Sheet4!$K$92:$K$101,0)),1,0)+IF(ISNUMBER(MATCH(H972,Sheet4!$K$92:$K$101,0)),1,0)+IF(ISNUMBER(MATCH(I972,Sheet4!$K$92:$K$101,0)),1,0)+IF(ISNUMBER(MATCH(J972,Sheet4!$K$92:$K$101,0)),1,0))
-
(IF(ISNUMBER(MATCH(B972,Sheet4!$F$2:$F$11,0)),1,0)+IF(ISNUMBER(MATCH(C972,Sheet4!$F$2:$F$11,0)),1,0)+IF(ISNUMBER(MATCH(D972,Sheet4!$F$2:$F$11,0)),1,0)+IF(ISNUMBER(MATCH(E972,Sheet4!$F$2:$F$11,0)),1,0)+IF(ISNUMBER(MATCH(F972,Sheet4!$F$2:$F$11,0)),1,0)+IF(ISNUMBER(MATCH(G972,Sheet4!$F$2:$F$11,0)),1,0)+IF(ISNUMBER(MATCH(H972,Sheet4!$F$2:$F$11,0)),1,0)+IF(ISNUMBER(MATCH(I972,Sheet4!$F$2:$F$11,0)),1,0)+IF(ISNUMBER(MATCH(J972,Sheet4!$F$2:$F$11,0)),1,0))</f>
        <v>0</v>
      </c>
      <c r="P972" s="40" t="str">
        <f>IFERROR(INDEX(Sheet4!$G:$G,MATCH(Sheet1!B972,Sheet4!$F:$F,0))+INDEX(Sheet4!$G:$G,MATCH(Sheet1!C972,Sheet4!$F:$F,0))+INDEX(Sheet4!$G:$G,MATCH(Sheet1!D972,Sheet4!$F:$F,0))+INDEX(Sheet4!$G:$G,MATCH(Sheet1!E972,Sheet4!$F:$F,0))+INDEX(Sheet4!$G:$G,MATCH(Sheet1!F972,Sheet4!$F:$F,0))+INDEX(Sheet4!$G:$G,MATCH(Sheet1!G972,Sheet4!$F:$F,0))+INDEX(Sheet4!$G:$G,MATCH(Sheet1!H972,Sheet4!$F:$F,0))+INDEX(Sheet4!$G:$G,MATCH(Sheet1!I972,Sheet4!$F:$F,0))+INDEX(Sheet4!$G:$G,MATCH(Sheet1!J972,Sheet4!$F:$F,0)),"")</f>
        <v/>
      </c>
      <c r="AF972">
        <f si="241" t="shared"/>
        <v>0</v>
      </c>
      <c r="AH972">
        <v>949</v>
      </c>
      <c r="AI972" t="str">
        <f si="240" t="shared"/>
        <v>Ben SimmonsIsaiah CanaanJimmy ButlerBuddy HieldKelly OubreCorey BrewerJosh JacksonDerrick FavorsKarl-Anthony Towns</v>
      </c>
      <c r="AJ972">
        <f si="242" t="shared"/>
        <v>0</v>
      </c>
      <c r="AK972">
        <f si="243" t="shared"/>
        <v>0</v>
      </c>
      <c r="AL972">
        <f si="244" t="shared"/>
        <v>0</v>
      </c>
      <c r="AM972">
        <f si="245" t="shared"/>
        <v>0</v>
      </c>
      <c r="AN972">
        <f si="246" t="shared"/>
        <v>0</v>
      </c>
      <c r="AO972">
        <f si="247" t="shared"/>
        <v>0</v>
      </c>
      <c r="AP972">
        <f si="248" t="shared"/>
        <v>0</v>
      </c>
      <c r="AQ972">
        <f si="249" t="shared"/>
        <v>0</v>
      </c>
      <c r="AR972">
        <f si="250" t="shared"/>
        <v>0</v>
      </c>
      <c r="AS972">
        <f si="251" t="shared"/>
        <v>0</v>
      </c>
      <c r="AU972" t="str">
        <f>IFERROR(VLOOKUP(C972,Results!$A$2:$B$240,2,FALSE)+VLOOKUP(D972,Results!$A$2:$B$240,2,FALSE)+VLOOKUP(E972,Results!$A$2:$B$240,2,FALSE)+VLOOKUP(F972,Results!$A$2:$B$240,2,FALSE)+VLOOKUP(G972,Results!$A$2:$B$240,2,FALSE)+VLOOKUP(H972,Results!$A$2:$B$240,2,FALSE)+VLOOKUP(I972,Results!$A$2:$B$240,2,FALSE)+VLOOKUP(J972,Results!$A$2:$B$240,2,FALSE)+VLOOKUP(B972,Results!$A$2:$B$240,2,FALSE)-MIN(VLOOKUP(C972,Results!$A$2:$B$240,2,FALSE),VLOOKUP(D972,Results!$A$2:$B$240,2,FALSE),VLOOKUP(E972,Results!$A$2:$B$240,2,FALSE),VLOOKUP(F972,Results!$A$2:$B$240,2,FALSE),VLOOKUP(G972,Results!$A$2:$B$240,2,FALSE),VLOOKUP(H972,Results!$A$2:$B$240,2,FALSE),VLOOKUP(I972,Results!$A$2:$B$240,2,FALSE),VLOOKUP(J972,Results!$A$2:$B$240,2,FALSE),VLOOKUP(B972,Results!$A$2:$B$240,2,FALSE)),"")</f>
        <v/>
      </c>
    </row>
    <row customHeight="1" ht="18.75" r="973" spans="2:47" x14ac:dyDescent="0.3">
      <c r="B973" t="s">
        <v>166</v>
      </c>
      <c r="C973" t="s">
        <v>170</v>
      </c>
      <c r="D973" t="s">
        <v>173</v>
      </c>
      <c r="E973" t="s">
        <v>112</v>
      </c>
      <c r="F973" t="s">
        <v>177</v>
      </c>
      <c r="G973" t="s">
        <v>96</v>
      </c>
      <c r="H973" t="s">
        <v>92</v>
      </c>
      <c r="I973" t="s">
        <v>152</v>
      </c>
      <c r="J973" t="s">
        <v>98</v>
      </c>
      <c r="K973" t="n">
        <v>11.0</v>
      </c>
      <c r="L973" s="30">
        <f si="238" t="shared"/>
        <v>0</v>
      </c>
      <c r="M973" s="6"/>
      <c r="N973" s="35" t="str">
        <f si="239" t="shared"/>
        <v/>
      </c>
      <c r="O973" s="59">
        <f>(IF(ISNUMBER(MATCH(B973,Sheet4!$K$92:$K$101,0)),1,0)+IF(ISNUMBER(MATCH(C973,Sheet4!$K$92:$K$101,0)),1,0)+IF(ISNUMBER(MATCH(D973,Sheet4!$K$92:$K$101,0)),1,0)+IF(ISNUMBER(MATCH(E973,Sheet4!$K$92:$K$101,0)),1,0)+IF(ISNUMBER(MATCH(F973,Sheet4!$K$92:$K$101,0)),1,0)+IF(ISNUMBER(MATCH(G973,Sheet4!$K$92:$K$101,0)),1,0)+IF(ISNUMBER(MATCH(H973,Sheet4!$K$92:$K$101,0)),1,0)+IF(ISNUMBER(MATCH(I973,Sheet4!$K$92:$K$101,0)),1,0)+IF(ISNUMBER(MATCH(J973,Sheet4!$K$92:$K$101,0)),1,0))
-
(IF(ISNUMBER(MATCH(B973,Sheet4!$F$2:$F$11,0)),1,0)+IF(ISNUMBER(MATCH(C973,Sheet4!$F$2:$F$11,0)),1,0)+IF(ISNUMBER(MATCH(D973,Sheet4!$F$2:$F$11,0)),1,0)+IF(ISNUMBER(MATCH(E973,Sheet4!$F$2:$F$11,0)),1,0)+IF(ISNUMBER(MATCH(F973,Sheet4!$F$2:$F$11,0)),1,0)+IF(ISNUMBER(MATCH(G973,Sheet4!$F$2:$F$11,0)),1,0)+IF(ISNUMBER(MATCH(H973,Sheet4!$F$2:$F$11,0)),1,0)+IF(ISNUMBER(MATCH(I973,Sheet4!$F$2:$F$11,0)),1,0)+IF(ISNUMBER(MATCH(J973,Sheet4!$F$2:$F$11,0)),1,0))</f>
        <v>0</v>
      </c>
      <c r="P973" s="40" t="str">
        <f>IFERROR(INDEX(Sheet4!$G:$G,MATCH(Sheet1!B973,Sheet4!$F:$F,0))+INDEX(Sheet4!$G:$G,MATCH(Sheet1!C973,Sheet4!$F:$F,0))+INDEX(Sheet4!$G:$G,MATCH(Sheet1!D973,Sheet4!$F:$F,0))+INDEX(Sheet4!$G:$G,MATCH(Sheet1!E973,Sheet4!$F:$F,0))+INDEX(Sheet4!$G:$G,MATCH(Sheet1!F973,Sheet4!$F:$F,0))+INDEX(Sheet4!$G:$G,MATCH(Sheet1!G973,Sheet4!$F:$F,0))+INDEX(Sheet4!$G:$G,MATCH(Sheet1!H973,Sheet4!$F:$F,0))+INDEX(Sheet4!$G:$G,MATCH(Sheet1!I973,Sheet4!$F:$F,0))+INDEX(Sheet4!$G:$G,MATCH(Sheet1!J973,Sheet4!$F:$F,0)),"")</f>
        <v/>
      </c>
      <c r="AF973">
        <f si="241" t="shared"/>
        <v>0</v>
      </c>
      <c r="AH973">
        <v>950</v>
      </c>
      <c r="AI973" t="str">
        <f si="240" t="shared"/>
        <v>Ben SimmonsTrae YoungDevin BookerMonte MorrisJae CrowderGerald GreenJohn CollinsPaul MillsapRudy Gobert</v>
      </c>
      <c r="AJ973">
        <f si="242" t="shared"/>
        <v>0</v>
      </c>
      <c r="AK973">
        <f si="243" t="shared"/>
        <v>0</v>
      </c>
      <c r="AL973">
        <f si="244" t="shared"/>
        <v>0</v>
      </c>
      <c r="AM973">
        <f si="245" t="shared"/>
        <v>0</v>
      </c>
      <c r="AN973">
        <f si="246" t="shared"/>
        <v>0</v>
      </c>
      <c r="AO973">
        <f si="247" t="shared"/>
        <v>0</v>
      </c>
      <c r="AP973">
        <f si="248" t="shared"/>
        <v>0</v>
      </c>
      <c r="AQ973">
        <f si="249" t="shared"/>
        <v>0</v>
      </c>
      <c r="AR973">
        <f si="250" t="shared"/>
        <v>0</v>
      </c>
      <c r="AS973">
        <f si="251" t="shared"/>
        <v>0</v>
      </c>
      <c r="AU973" t="str">
        <f>IFERROR(VLOOKUP(C973,Results!$A$2:$B$240,2,FALSE)+VLOOKUP(D973,Results!$A$2:$B$240,2,FALSE)+VLOOKUP(E973,Results!$A$2:$B$240,2,FALSE)+VLOOKUP(F973,Results!$A$2:$B$240,2,FALSE)+VLOOKUP(G973,Results!$A$2:$B$240,2,FALSE)+VLOOKUP(H973,Results!$A$2:$B$240,2,FALSE)+VLOOKUP(I973,Results!$A$2:$B$240,2,FALSE)+VLOOKUP(J973,Results!$A$2:$B$240,2,FALSE)+VLOOKUP(B973,Results!$A$2:$B$240,2,FALSE)-MIN(VLOOKUP(C973,Results!$A$2:$B$240,2,FALSE),VLOOKUP(D973,Results!$A$2:$B$240,2,FALSE),VLOOKUP(E973,Results!$A$2:$B$240,2,FALSE),VLOOKUP(F973,Results!$A$2:$B$240,2,FALSE),VLOOKUP(G973,Results!$A$2:$B$240,2,FALSE),VLOOKUP(H973,Results!$A$2:$B$240,2,FALSE),VLOOKUP(I973,Results!$A$2:$B$240,2,FALSE),VLOOKUP(J973,Results!$A$2:$B$240,2,FALSE),VLOOKUP(B973,Results!$A$2:$B$240,2,FALSE)),"")</f>
        <v/>
      </c>
    </row>
    <row customHeight="1" ht="18.75" r="974" spans="2:47" x14ac:dyDescent="0.3">
      <c r="B974" t="s">
        <v>166</v>
      </c>
      <c r="C974" t="s">
        <v>95</v>
      </c>
      <c r="D974" t="s">
        <v>172</v>
      </c>
      <c r="E974" t="s">
        <v>146</v>
      </c>
      <c r="F974" t="s">
        <v>177</v>
      </c>
      <c r="G974" t="s">
        <v>179</v>
      </c>
      <c r="H974" t="s">
        <v>152</v>
      </c>
      <c r="I974" t="s">
        <v>154</v>
      </c>
      <c r="J974" t="s">
        <v>98</v>
      </c>
      <c r="K974" t="n">
        <v>11.0</v>
      </c>
      <c r="L974" s="30">
        <f si="238" t="shared"/>
        <v>0</v>
      </c>
      <c r="M974" s="6"/>
      <c r="N974" s="35" t="str">
        <f si="239" t="shared"/>
        <v/>
      </c>
      <c r="O974" s="59">
        <f>(IF(ISNUMBER(MATCH(B974,Sheet4!$K$92:$K$101,0)),1,0)+IF(ISNUMBER(MATCH(C974,Sheet4!$K$92:$K$101,0)),1,0)+IF(ISNUMBER(MATCH(D974,Sheet4!$K$92:$K$101,0)),1,0)+IF(ISNUMBER(MATCH(E974,Sheet4!$K$92:$K$101,0)),1,0)+IF(ISNUMBER(MATCH(F974,Sheet4!$K$92:$K$101,0)),1,0)+IF(ISNUMBER(MATCH(G974,Sheet4!$K$92:$K$101,0)),1,0)+IF(ISNUMBER(MATCH(H974,Sheet4!$K$92:$K$101,0)),1,0)+IF(ISNUMBER(MATCH(I974,Sheet4!$K$92:$K$101,0)),1,0)+IF(ISNUMBER(MATCH(J974,Sheet4!$K$92:$K$101,0)),1,0))
-
(IF(ISNUMBER(MATCH(B974,Sheet4!$F$2:$F$11,0)),1,0)+IF(ISNUMBER(MATCH(C974,Sheet4!$F$2:$F$11,0)),1,0)+IF(ISNUMBER(MATCH(D974,Sheet4!$F$2:$F$11,0)),1,0)+IF(ISNUMBER(MATCH(E974,Sheet4!$F$2:$F$11,0)),1,0)+IF(ISNUMBER(MATCH(F974,Sheet4!$F$2:$F$11,0)),1,0)+IF(ISNUMBER(MATCH(G974,Sheet4!$F$2:$F$11,0)),1,0)+IF(ISNUMBER(MATCH(H974,Sheet4!$F$2:$F$11,0)),1,0)+IF(ISNUMBER(MATCH(I974,Sheet4!$F$2:$F$11,0)),1,0)+IF(ISNUMBER(MATCH(J974,Sheet4!$F$2:$F$11,0)),1,0))</f>
        <v>0</v>
      </c>
      <c r="P974" s="40" t="str">
        <f>IFERROR(INDEX(Sheet4!$G:$G,MATCH(Sheet1!B974,Sheet4!$F:$F,0))+INDEX(Sheet4!$G:$G,MATCH(Sheet1!C974,Sheet4!$F:$F,0))+INDEX(Sheet4!$G:$G,MATCH(Sheet1!D974,Sheet4!$F:$F,0))+INDEX(Sheet4!$G:$G,MATCH(Sheet1!E974,Sheet4!$F:$F,0))+INDEX(Sheet4!$G:$G,MATCH(Sheet1!F974,Sheet4!$F:$F,0))+INDEX(Sheet4!$G:$G,MATCH(Sheet1!G974,Sheet4!$F:$F,0))+INDEX(Sheet4!$G:$G,MATCH(Sheet1!H974,Sheet4!$F:$F,0))+INDEX(Sheet4!$G:$G,MATCH(Sheet1!I974,Sheet4!$F:$F,0))+INDEX(Sheet4!$G:$G,MATCH(Sheet1!J974,Sheet4!$F:$F,0)),"")</f>
        <v/>
      </c>
      <c r="AF974">
        <f si="241" t="shared"/>
        <v>0</v>
      </c>
      <c r="AH974">
        <v>951</v>
      </c>
      <c r="AI974" t="str">
        <f si="240" t="shared"/>
        <v>Ben SimmonsIsaiah CanaanDevin BookerBuddy HieldTaurean PrinceCorey BrewerJosh JacksonPaul MillsapJoel Embiid</v>
      </c>
      <c r="AJ974">
        <f si="242" t="shared"/>
        <v>0</v>
      </c>
      <c r="AK974">
        <f si="243" t="shared"/>
        <v>0</v>
      </c>
      <c r="AL974">
        <f si="244" t="shared"/>
        <v>0</v>
      </c>
      <c r="AM974">
        <f si="245" t="shared"/>
        <v>0</v>
      </c>
      <c r="AN974">
        <f si="246" t="shared"/>
        <v>0</v>
      </c>
      <c r="AO974">
        <f si="247" t="shared"/>
        <v>0</v>
      </c>
      <c r="AP974">
        <f si="248" t="shared"/>
        <v>0</v>
      </c>
      <c r="AQ974">
        <f si="249" t="shared"/>
        <v>0</v>
      </c>
      <c r="AR974">
        <f si="250" t="shared"/>
        <v>0</v>
      </c>
      <c r="AS974">
        <f si="251" t="shared"/>
        <v>0</v>
      </c>
      <c r="AU974" t="str">
        <f>IFERROR(VLOOKUP(C974,Results!$A$2:$B$240,2,FALSE)+VLOOKUP(D974,Results!$A$2:$B$240,2,FALSE)+VLOOKUP(E974,Results!$A$2:$B$240,2,FALSE)+VLOOKUP(F974,Results!$A$2:$B$240,2,FALSE)+VLOOKUP(G974,Results!$A$2:$B$240,2,FALSE)+VLOOKUP(H974,Results!$A$2:$B$240,2,FALSE)+VLOOKUP(I974,Results!$A$2:$B$240,2,FALSE)+VLOOKUP(J974,Results!$A$2:$B$240,2,FALSE)+VLOOKUP(B974,Results!$A$2:$B$240,2,FALSE)-MIN(VLOOKUP(C974,Results!$A$2:$B$240,2,FALSE),VLOOKUP(D974,Results!$A$2:$B$240,2,FALSE),VLOOKUP(E974,Results!$A$2:$B$240,2,FALSE),VLOOKUP(F974,Results!$A$2:$B$240,2,FALSE),VLOOKUP(G974,Results!$A$2:$B$240,2,FALSE),VLOOKUP(H974,Results!$A$2:$B$240,2,FALSE),VLOOKUP(I974,Results!$A$2:$B$240,2,FALSE),VLOOKUP(J974,Results!$A$2:$B$240,2,FALSE),VLOOKUP(B974,Results!$A$2:$B$240,2,FALSE)),"")</f>
        <v/>
      </c>
    </row>
    <row customHeight="1" ht="18.75" r="975" spans="2:47" x14ac:dyDescent="0.3">
      <c r="B975" t="s">
        <v>166</v>
      </c>
      <c r="C975" t="s">
        <v>171</v>
      </c>
      <c r="D975" t="s">
        <v>145</v>
      </c>
      <c r="E975" t="s">
        <v>146</v>
      </c>
      <c r="F975" t="s">
        <v>90</v>
      </c>
      <c r="G975" t="s">
        <v>180</v>
      </c>
      <c r="H975" t="s">
        <v>92</v>
      </c>
      <c r="I975" t="s">
        <v>181</v>
      </c>
      <c r="J975" t="s">
        <v>187</v>
      </c>
      <c r="K975" t="n">
        <v>11.0</v>
      </c>
      <c r="L975" s="30">
        <f si="238" t="shared"/>
        <v>0</v>
      </c>
      <c r="M975" s="6"/>
      <c r="N975" s="35" t="str">
        <f si="239" t="shared"/>
        <v/>
      </c>
      <c r="O975" s="59">
        <f>(IF(ISNUMBER(MATCH(B975,Sheet4!$K$92:$K$101,0)),1,0)+IF(ISNUMBER(MATCH(C975,Sheet4!$K$92:$K$101,0)),1,0)+IF(ISNUMBER(MATCH(D975,Sheet4!$K$92:$K$101,0)),1,0)+IF(ISNUMBER(MATCH(E975,Sheet4!$K$92:$K$101,0)),1,0)+IF(ISNUMBER(MATCH(F975,Sheet4!$K$92:$K$101,0)),1,0)+IF(ISNUMBER(MATCH(G975,Sheet4!$K$92:$K$101,0)),1,0)+IF(ISNUMBER(MATCH(H975,Sheet4!$K$92:$K$101,0)),1,0)+IF(ISNUMBER(MATCH(I975,Sheet4!$K$92:$K$101,0)),1,0)+IF(ISNUMBER(MATCH(J975,Sheet4!$K$92:$K$101,0)),1,0))
-
(IF(ISNUMBER(MATCH(B975,Sheet4!$F$2:$F$11,0)),1,0)+IF(ISNUMBER(MATCH(C975,Sheet4!$F$2:$F$11,0)),1,0)+IF(ISNUMBER(MATCH(D975,Sheet4!$F$2:$F$11,0)),1,0)+IF(ISNUMBER(MATCH(E975,Sheet4!$F$2:$F$11,0)),1,0)+IF(ISNUMBER(MATCH(F975,Sheet4!$F$2:$F$11,0)),1,0)+IF(ISNUMBER(MATCH(G975,Sheet4!$F$2:$F$11,0)),1,0)+IF(ISNUMBER(MATCH(H975,Sheet4!$F$2:$F$11,0)),1,0)+IF(ISNUMBER(MATCH(I975,Sheet4!$F$2:$F$11,0)),1,0)+IF(ISNUMBER(MATCH(J975,Sheet4!$F$2:$F$11,0)),1,0))</f>
        <v>0</v>
      </c>
      <c r="P975" s="40" t="str">
        <f>IFERROR(INDEX(Sheet4!$G:$G,MATCH(Sheet1!B975,Sheet4!$F:$F,0))+INDEX(Sheet4!$G:$G,MATCH(Sheet1!C975,Sheet4!$F:$F,0))+INDEX(Sheet4!$G:$G,MATCH(Sheet1!D975,Sheet4!$F:$F,0))+INDEX(Sheet4!$G:$G,MATCH(Sheet1!E975,Sheet4!$F:$F,0))+INDEX(Sheet4!$G:$G,MATCH(Sheet1!F975,Sheet4!$F:$F,0))+INDEX(Sheet4!$G:$G,MATCH(Sheet1!G975,Sheet4!$F:$F,0))+INDEX(Sheet4!$G:$G,MATCH(Sheet1!H975,Sheet4!$F:$F,0))+INDEX(Sheet4!$G:$G,MATCH(Sheet1!I975,Sheet4!$F:$F,0))+INDEX(Sheet4!$G:$G,MATCH(Sheet1!J975,Sheet4!$F:$F,0)),"")</f>
        <v/>
      </c>
      <c r="AF975">
        <f si="241" t="shared"/>
        <v>0</v>
      </c>
      <c r="AH975">
        <v>952</v>
      </c>
      <c r="AI975" t="str">
        <f si="240" t="shared"/>
        <v>Trae YoungLandry ShametJimmy ButlerMonte MorrisKelly OubreCorey BrewerKenneth FariedJohn CollinsKarl-Anthony Towns</v>
      </c>
      <c r="AJ975">
        <f si="242" t="shared"/>
        <v>0</v>
      </c>
      <c r="AK975">
        <f si="243" t="shared"/>
        <v>0</v>
      </c>
      <c r="AL975">
        <f si="244" t="shared"/>
        <v>0</v>
      </c>
      <c r="AM975">
        <f si="245" t="shared"/>
        <v>0</v>
      </c>
      <c r="AN975">
        <f si="246" t="shared"/>
        <v>0</v>
      </c>
      <c r="AO975">
        <f si="247" t="shared"/>
        <v>0</v>
      </c>
      <c r="AP975">
        <f si="248" t="shared"/>
        <v>0</v>
      </c>
      <c r="AQ975">
        <f si="249" t="shared"/>
        <v>0</v>
      </c>
      <c r="AR975">
        <f si="250" t="shared"/>
        <v>0</v>
      </c>
      <c r="AS975">
        <f si="251" t="shared"/>
        <v>0</v>
      </c>
      <c r="AU975" t="str">
        <f>IFERROR(VLOOKUP(C975,Results!$A$2:$B$240,2,FALSE)+VLOOKUP(D975,Results!$A$2:$B$240,2,FALSE)+VLOOKUP(E975,Results!$A$2:$B$240,2,FALSE)+VLOOKUP(F975,Results!$A$2:$B$240,2,FALSE)+VLOOKUP(G975,Results!$A$2:$B$240,2,FALSE)+VLOOKUP(H975,Results!$A$2:$B$240,2,FALSE)+VLOOKUP(I975,Results!$A$2:$B$240,2,FALSE)+VLOOKUP(J975,Results!$A$2:$B$240,2,FALSE)+VLOOKUP(B975,Results!$A$2:$B$240,2,FALSE)-MIN(VLOOKUP(C975,Results!$A$2:$B$240,2,FALSE),VLOOKUP(D975,Results!$A$2:$B$240,2,FALSE),VLOOKUP(E975,Results!$A$2:$B$240,2,FALSE),VLOOKUP(F975,Results!$A$2:$B$240,2,FALSE),VLOOKUP(G975,Results!$A$2:$B$240,2,FALSE),VLOOKUP(H975,Results!$A$2:$B$240,2,FALSE),VLOOKUP(I975,Results!$A$2:$B$240,2,FALSE),VLOOKUP(J975,Results!$A$2:$B$240,2,FALSE),VLOOKUP(B975,Results!$A$2:$B$240,2,FALSE)),"")</f>
        <v/>
      </c>
    </row>
    <row customHeight="1" ht="18.75" r="976" spans="2:47" x14ac:dyDescent="0.3">
      <c r="B976" t="s">
        <v>116</v>
      </c>
      <c r="C976" t="s">
        <v>170</v>
      </c>
      <c r="D976" t="s">
        <v>173</v>
      </c>
      <c r="E976" t="s">
        <v>146</v>
      </c>
      <c r="F976" t="s">
        <v>150</v>
      </c>
      <c r="G976" t="s">
        <v>177</v>
      </c>
      <c r="H976" t="s">
        <v>153</v>
      </c>
      <c r="I976" t="s">
        <v>92</v>
      </c>
      <c r="J976" t="s">
        <v>188</v>
      </c>
      <c r="K976" t="n">
        <v>11.0</v>
      </c>
      <c r="L976" s="30">
        <f si="238" t="shared"/>
        <v>0</v>
      </c>
      <c r="M976" s="6"/>
      <c r="N976" s="35" t="str">
        <f si="239" t="shared"/>
        <v/>
      </c>
      <c r="O976" s="59">
        <f>(IF(ISNUMBER(MATCH(B976,Sheet4!$K$92:$K$101,0)),1,0)+IF(ISNUMBER(MATCH(C976,Sheet4!$K$92:$K$101,0)),1,0)+IF(ISNUMBER(MATCH(D976,Sheet4!$K$92:$K$101,0)),1,0)+IF(ISNUMBER(MATCH(E976,Sheet4!$K$92:$K$101,0)),1,0)+IF(ISNUMBER(MATCH(F976,Sheet4!$K$92:$K$101,0)),1,0)+IF(ISNUMBER(MATCH(G976,Sheet4!$K$92:$K$101,0)),1,0)+IF(ISNUMBER(MATCH(H976,Sheet4!$K$92:$K$101,0)),1,0)+IF(ISNUMBER(MATCH(I976,Sheet4!$K$92:$K$101,0)),1,0)+IF(ISNUMBER(MATCH(J976,Sheet4!$K$92:$K$101,0)),1,0))
-
(IF(ISNUMBER(MATCH(B976,Sheet4!$F$2:$F$11,0)),1,0)+IF(ISNUMBER(MATCH(C976,Sheet4!$F$2:$F$11,0)),1,0)+IF(ISNUMBER(MATCH(D976,Sheet4!$F$2:$F$11,0)),1,0)+IF(ISNUMBER(MATCH(E976,Sheet4!$F$2:$F$11,0)),1,0)+IF(ISNUMBER(MATCH(F976,Sheet4!$F$2:$F$11,0)),1,0)+IF(ISNUMBER(MATCH(G976,Sheet4!$F$2:$F$11,0)),1,0)+IF(ISNUMBER(MATCH(H976,Sheet4!$F$2:$F$11,0)),1,0)+IF(ISNUMBER(MATCH(I976,Sheet4!$F$2:$F$11,0)),1,0)+IF(ISNUMBER(MATCH(J976,Sheet4!$F$2:$F$11,0)),1,0))</f>
        <v>0</v>
      </c>
      <c r="P976" s="40" t="str">
        <f>IFERROR(INDEX(Sheet4!$G:$G,MATCH(Sheet1!B976,Sheet4!$F:$F,0))+INDEX(Sheet4!$G:$G,MATCH(Sheet1!C976,Sheet4!$F:$F,0))+INDEX(Sheet4!$G:$G,MATCH(Sheet1!D976,Sheet4!$F:$F,0))+INDEX(Sheet4!$G:$G,MATCH(Sheet1!E976,Sheet4!$F:$F,0))+INDEX(Sheet4!$G:$G,MATCH(Sheet1!F976,Sheet4!$F:$F,0))+INDEX(Sheet4!$G:$G,MATCH(Sheet1!G976,Sheet4!$F:$F,0))+INDEX(Sheet4!$G:$G,MATCH(Sheet1!H976,Sheet4!$F:$F,0))+INDEX(Sheet4!$G:$G,MATCH(Sheet1!I976,Sheet4!$F:$F,0))+INDEX(Sheet4!$G:$G,MATCH(Sheet1!J976,Sheet4!$F:$F,0)),"")</f>
        <v/>
      </c>
      <c r="AF976">
        <f si="241" t="shared"/>
        <v>0</v>
      </c>
      <c r="AH976">
        <v>953</v>
      </c>
      <c r="AI976" t="str">
        <f si="240" t="shared"/>
        <v>Ben SimmonsJeremy LinJames HardenMonte MorrisDeAndre' BembryCorey BrewerJosh JacksonPaul MillsapRudy Gobert</v>
      </c>
      <c r="AJ976">
        <f si="242" t="shared"/>
        <v>0</v>
      </c>
      <c r="AK976">
        <f si="243" t="shared"/>
        <v>0</v>
      </c>
      <c r="AL976">
        <f si="244" t="shared"/>
        <v>0</v>
      </c>
      <c r="AM976">
        <f si="245" t="shared"/>
        <v>0</v>
      </c>
      <c r="AN976">
        <f si="246" t="shared"/>
        <v>0</v>
      </c>
      <c r="AO976">
        <f si="247" t="shared"/>
        <v>0</v>
      </c>
      <c r="AP976">
        <f si="248" t="shared"/>
        <v>0</v>
      </c>
      <c r="AQ976">
        <f si="249" t="shared"/>
        <v>0</v>
      </c>
      <c r="AR976">
        <f si="250" t="shared"/>
        <v>0</v>
      </c>
      <c r="AS976">
        <f si="251" t="shared"/>
        <v>0</v>
      </c>
      <c r="AU976" t="str">
        <f>IFERROR(VLOOKUP(C976,Results!$A$2:$B$240,2,FALSE)+VLOOKUP(D976,Results!$A$2:$B$240,2,FALSE)+VLOOKUP(E976,Results!$A$2:$B$240,2,FALSE)+VLOOKUP(F976,Results!$A$2:$B$240,2,FALSE)+VLOOKUP(G976,Results!$A$2:$B$240,2,FALSE)+VLOOKUP(H976,Results!$A$2:$B$240,2,FALSE)+VLOOKUP(I976,Results!$A$2:$B$240,2,FALSE)+VLOOKUP(J976,Results!$A$2:$B$240,2,FALSE)+VLOOKUP(B976,Results!$A$2:$B$240,2,FALSE)-MIN(VLOOKUP(C976,Results!$A$2:$B$240,2,FALSE),VLOOKUP(D976,Results!$A$2:$B$240,2,FALSE),VLOOKUP(E976,Results!$A$2:$B$240,2,FALSE),VLOOKUP(F976,Results!$A$2:$B$240,2,FALSE),VLOOKUP(G976,Results!$A$2:$B$240,2,FALSE),VLOOKUP(H976,Results!$A$2:$B$240,2,FALSE),VLOOKUP(I976,Results!$A$2:$B$240,2,FALSE),VLOOKUP(J976,Results!$A$2:$B$240,2,FALSE),VLOOKUP(B976,Results!$A$2:$B$240,2,FALSE)),"")</f>
        <v/>
      </c>
    </row>
    <row customHeight="1" ht="18.75" r="977" spans="2:47" x14ac:dyDescent="0.3">
      <c r="B977" t="s">
        <v>166</v>
      </c>
      <c r="C977" t="s">
        <v>171</v>
      </c>
      <c r="D977" t="s">
        <v>172</v>
      </c>
      <c r="E977" t="s">
        <v>146</v>
      </c>
      <c r="F977" t="s">
        <v>90</v>
      </c>
      <c r="G977" t="s">
        <v>179</v>
      </c>
      <c r="H977" t="s">
        <v>153</v>
      </c>
      <c r="I977" t="s">
        <v>181</v>
      </c>
      <c r="J977" t="s">
        <v>186</v>
      </c>
      <c r="K977" t="n">
        <v>11.0</v>
      </c>
      <c r="L977" s="30">
        <f si="238" t="shared"/>
        <v>0</v>
      </c>
      <c r="M977" s="6"/>
      <c r="N977" s="35" t="str">
        <f si="239" t="shared"/>
        <v/>
      </c>
      <c r="O977" s="59">
        <f>(IF(ISNUMBER(MATCH(B977,Sheet4!$K$92:$K$101,0)),1,0)+IF(ISNUMBER(MATCH(C977,Sheet4!$K$92:$K$101,0)),1,0)+IF(ISNUMBER(MATCH(D977,Sheet4!$K$92:$K$101,0)),1,0)+IF(ISNUMBER(MATCH(E977,Sheet4!$K$92:$K$101,0)),1,0)+IF(ISNUMBER(MATCH(F977,Sheet4!$K$92:$K$101,0)),1,0)+IF(ISNUMBER(MATCH(G977,Sheet4!$K$92:$K$101,0)),1,0)+IF(ISNUMBER(MATCH(H977,Sheet4!$K$92:$K$101,0)),1,0)+IF(ISNUMBER(MATCH(I977,Sheet4!$K$92:$K$101,0)),1,0)+IF(ISNUMBER(MATCH(J977,Sheet4!$K$92:$K$101,0)),1,0))
-
(IF(ISNUMBER(MATCH(B977,Sheet4!$F$2:$F$11,0)),1,0)+IF(ISNUMBER(MATCH(C977,Sheet4!$F$2:$F$11,0)),1,0)+IF(ISNUMBER(MATCH(D977,Sheet4!$F$2:$F$11,0)),1,0)+IF(ISNUMBER(MATCH(E977,Sheet4!$F$2:$F$11,0)),1,0)+IF(ISNUMBER(MATCH(F977,Sheet4!$F$2:$F$11,0)),1,0)+IF(ISNUMBER(MATCH(G977,Sheet4!$F$2:$F$11,0)),1,0)+IF(ISNUMBER(MATCH(H977,Sheet4!$F$2:$F$11,0)),1,0)+IF(ISNUMBER(MATCH(I977,Sheet4!$F$2:$F$11,0)),1,0)+IF(ISNUMBER(MATCH(J977,Sheet4!$F$2:$F$11,0)),1,0))</f>
        <v>0</v>
      </c>
      <c r="P977" s="40" t="str">
        <f>IFERROR(INDEX(Sheet4!$G:$G,MATCH(Sheet1!B977,Sheet4!$F:$F,0))+INDEX(Sheet4!$G:$G,MATCH(Sheet1!C977,Sheet4!$F:$F,0))+INDEX(Sheet4!$G:$G,MATCH(Sheet1!D977,Sheet4!$F:$F,0))+INDEX(Sheet4!$G:$G,MATCH(Sheet1!E977,Sheet4!$F:$F,0))+INDEX(Sheet4!$G:$G,MATCH(Sheet1!F977,Sheet4!$F:$F,0))+INDEX(Sheet4!$G:$G,MATCH(Sheet1!G977,Sheet4!$F:$F,0))+INDEX(Sheet4!$G:$G,MATCH(Sheet1!H977,Sheet4!$F:$F,0))+INDEX(Sheet4!$G:$G,MATCH(Sheet1!I977,Sheet4!$F:$F,0))+INDEX(Sheet4!$G:$G,MATCH(Sheet1!J977,Sheet4!$F:$F,0)),"")</f>
        <v/>
      </c>
      <c r="AF977">
        <f si="241" t="shared"/>
        <v>0</v>
      </c>
      <c r="AH977">
        <v>954</v>
      </c>
      <c r="AI977" t="str">
        <f si="240" t="shared"/>
        <v>Ben SimmonsLandry ShametJimmy ButlerMalik BeasleyKelly OubreJae CrowderJosh JacksonPaul MillsapNikola Jokic</v>
      </c>
      <c r="AJ977">
        <f si="242" t="shared"/>
        <v>0</v>
      </c>
      <c r="AK977">
        <f si="243" t="shared"/>
        <v>0</v>
      </c>
      <c r="AL977">
        <f si="244" t="shared"/>
        <v>0</v>
      </c>
      <c r="AM977">
        <f si="245" t="shared"/>
        <v>0</v>
      </c>
      <c r="AN977">
        <f si="246" t="shared"/>
        <v>0</v>
      </c>
      <c r="AO977">
        <f si="247" t="shared"/>
        <v>0</v>
      </c>
      <c r="AP977">
        <f si="248" t="shared"/>
        <v>0</v>
      </c>
      <c r="AQ977">
        <f si="249" t="shared"/>
        <v>0</v>
      </c>
      <c r="AR977">
        <f si="250" t="shared"/>
        <v>0</v>
      </c>
      <c r="AS977">
        <f si="251" t="shared"/>
        <v>0</v>
      </c>
      <c r="AU977" t="str">
        <f>IFERROR(VLOOKUP(C977,Results!$A$2:$B$240,2,FALSE)+VLOOKUP(D977,Results!$A$2:$B$240,2,FALSE)+VLOOKUP(E977,Results!$A$2:$B$240,2,FALSE)+VLOOKUP(F977,Results!$A$2:$B$240,2,FALSE)+VLOOKUP(G977,Results!$A$2:$B$240,2,FALSE)+VLOOKUP(H977,Results!$A$2:$B$240,2,FALSE)+VLOOKUP(I977,Results!$A$2:$B$240,2,FALSE)+VLOOKUP(J977,Results!$A$2:$B$240,2,FALSE)+VLOOKUP(B977,Results!$A$2:$B$240,2,FALSE)-MIN(VLOOKUP(C977,Results!$A$2:$B$240,2,FALSE),VLOOKUP(D977,Results!$A$2:$B$240,2,FALSE),VLOOKUP(E977,Results!$A$2:$B$240,2,FALSE),VLOOKUP(F977,Results!$A$2:$B$240,2,FALSE),VLOOKUP(G977,Results!$A$2:$B$240,2,FALSE),VLOOKUP(H977,Results!$A$2:$B$240,2,FALSE),VLOOKUP(I977,Results!$A$2:$B$240,2,FALSE),VLOOKUP(J977,Results!$A$2:$B$240,2,FALSE),VLOOKUP(B977,Results!$A$2:$B$240,2,FALSE)),"")</f>
        <v/>
      </c>
    </row>
    <row customHeight="1" ht="18.75" r="978" spans="2:47" x14ac:dyDescent="0.3">
      <c r="B978" t="s">
        <v>166</v>
      </c>
      <c r="C978" t="s">
        <v>116</v>
      </c>
      <c r="D978" t="s">
        <v>172</v>
      </c>
      <c r="E978" t="s">
        <v>146</v>
      </c>
      <c r="F978" t="s">
        <v>177</v>
      </c>
      <c r="G978" t="s">
        <v>100</v>
      </c>
      <c r="H978" t="s">
        <v>92</v>
      </c>
      <c r="I978" t="s">
        <v>181</v>
      </c>
      <c r="J978" t="s">
        <v>98</v>
      </c>
      <c r="K978" t="n">
        <v>11.0</v>
      </c>
      <c r="L978" s="30">
        <f si="238" t="shared"/>
        <v>0</v>
      </c>
      <c r="M978" s="6"/>
      <c r="N978" s="35" t="str">
        <f si="239" t="shared"/>
        <v/>
      </c>
      <c r="O978" s="59">
        <f>(IF(ISNUMBER(MATCH(B978,Sheet4!$K$92:$K$101,0)),1,0)+IF(ISNUMBER(MATCH(C978,Sheet4!$K$92:$K$101,0)),1,0)+IF(ISNUMBER(MATCH(D978,Sheet4!$K$92:$K$101,0)),1,0)+IF(ISNUMBER(MATCH(E978,Sheet4!$K$92:$K$101,0)),1,0)+IF(ISNUMBER(MATCH(F978,Sheet4!$K$92:$K$101,0)),1,0)+IF(ISNUMBER(MATCH(G978,Sheet4!$K$92:$K$101,0)),1,0)+IF(ISNUMBER(MATCH(H978,Sheet4!$K$92:$K$101,0)),1,0)+IF(ISNUMBER(MATCH(I978,Sheet4!$K$92:$K$101,0)),1,0)+IF(ISNUMBER(MATCH(J978,Sheet4!$K$92:$K$101,0)),1,0))
-
(IF(ISNUMBER(MATCH(B978,Sheet4!$F$2:$F$11,0)),1,0)+IF(ISNUMBER(MATCH(C978,Sheet4!$F$2:$F$11,0)),1,0)+IF(ISNUMBER(MATCH(D978,Sheet4!$F$2:$F$11,0)),1,0)+IF(ISNUMBER(MATCH(E978,Sheet4!$F$2:$F$11,0)),1,0)+IF(ISNUMBER(MATCH(F978,Sheet4!$F$2:$F$11,0)),1,0)+IF(ISNUMBER(MATCH(G978,Sheet4!$F$2:$F$11,0)),1,0)+IF(ISNUMBER(MATCH(H978,Sheet4!$F$2:$F$11,0)),1,0)+IF(ISNUMBER(MATCH(I978,Sheet4!$F$2:$F$11,0)),1,0)+IF(ISNUMBER(MATCH(J978,Sheet4!$F$2:$F$11,0)),1,0))</f>
        <v>0</v>
      </c>
      <c r="P978" s="40" t="str">
        <f>IFERROR(INDEX(Sheet4!$G:$G,MATCH(Sheet1!B978,Sheet4!$F:$F,0))+INDEX(Sheet4!$G:$G,MATCH(Sheet1!C978,Sheet4!$F:$F,0))+INDEX(Sheet4!$G:$G,MATCH(Sheet1!D978,Sheet4!$F:$F,0))+INDEX(Sheet4!$G:$G,MATCH(Sheet1!E978,Sheet4!$F:$F,0))+INDEX(Sheet4!$G:$G,MATCH(Sheet1!F978,Sheet4!$F:$F,0))+INDEX(Sheet4!$G:$G,MATCH(Sheet1!G978,Sheet4!$F:$F,0))+INDEX(Sheet4!$G:$G,MATCH(Sheet1!H978,Sheet4!$F:$F,0))+INDEX(Sheet4!$G:$G,MATCH(Sheet1!I978,Sheet4!$F:$F,0))+INDEX(Sheet4!$G:$G,MATCH(Sheet1!J978,Sheet4!$F:$F,0)),"")</f>
        <v/>
      </c>
      <c r="AF978">
        <f si="241" t="shared"/>
        <v>0</v>
      </c>
      <c r="AH978">
        <v>955</v>
      </c>
      <c r="AI978" t="str">
        <f si="240" t="shared"/>
        <v>Ben SimmonsLandry ShametDevin BookerJimmy ButlerDeAndre' BembryCorey BrewerJohn CollinsPaul MillsapRudy Gobert</v>
      </c>
      <c r="AJ978">
        <f si="242" t="shared"/>
        <v>0</v>
      </c>
      <c r="AK978">
        <f si="243" t="shared"/>
        <v>0</v>
      </c>
      <c r="AL978">
        <f si="244" t="shared"/>
        <v>0</v>
      </c>
      <c r="AM978">
        <f si="245" t="shared"/>
        <v>0</v>
      </c>
      <c r="AN978">
        <f si="246" t="shared"/>
        <v>0</v>
      </c>
      <c r="AO978">
        <f si="247" t="shared"/>
        <v>0</v>
      </c>
      <c r="AP978">
        <f si="248" t="shared"/>
        <v>0</v>
      </c>
      <c r="AQ978">
        <f si="249" t="shared"/>
        <v>0</v>
      </c>
      <c r="AR978">
        <f si="250" t="shared"/>
        <v>0</v>
      </c>
      <c r="AS978">
        <f si="251" t="shared"/>
        <v>0</v>
      </c>
      <c r="AU978" t="str">
        <f>IFERROR(VLOOKUP(C978,Results!$A$2:$B$240,2,FALSE)+VLOOKUP(D978,Results!$A$2:$B$240,2,FALSE)+VLOOKUP(E978,Results!$A$2:$B$240,2,FALSE)+VLOOKUP(F978,Results!$A$2:$B$240,2,FALSE)+VLOOKUP(G978,Results!$A$2:$B$240,2,FALSE)+VLOOKUP(H978,Results!$A$2:$B$240,2,FALSE)+VLOOKUP(I978,Results!$A$2:$B$240,2,FALSE)+VLOOKUP(J978,Results!$A$2:$B$240,2,FALSE)+VLOOKUP(B978,Results!$A$2:$B$240,2,FALSE)-MIN(VLOOKUP(C978,Results!$A$2:$B$240,2,FALSE),VLOOKUP(D978,Results!$A$2:$B$240,2,FALSE),VLOOKUP(E978,Results!$A$2:$B$240,2,FALSE),VLOOKUP(F978,Results!$A$2:$B$240,2,FALSE),VLOOKUP(G978,Results!$A$2:$B$240,2,FALSE),VLOOKUP(H978,Results!$A$2:$B$240,2,FALSE),VLOOKUP(I978,Results!$A$2:$B$240,2,FALSE),VLOOKUP(J978,Results!$A$2:$B$240,2,FALSE),VLOOKUP(B978,Results!$A$2:$B$240,2,FALSE)),"")</f>
        <v/>
      </c>
    </row>
    <row customHeight="1" ht="18.75" r="979" spans="2:47" x14ac:dyDescent="0.3">
      <c r="B979" t="s">
        <v>166</v>
      </c>
      <c r="C979" t="s">
        <v>87</v>
      </c>
      <c r="D979" t="s">
        <v>172</v>
      </c>
      <c r="E979" t="s">
        <v>146</v>
      </c>
      <c r="F979" t="s">
        <v>96</v>
      </c>
      <c r="G979" t="s">
        <v>114</v>
      </c>
      <c r="H979" t="s">
        <v>181</v>
      </c>
      <c r="I979" t="s">
        <v>103</v>
      </c>
      <c r="J979" t="s">
        <v>98</v>
      </c>
      <c r="K979" t="n">
        <v>11.0</v>
      </c>
      <c r="L979" s="30">
        <f si="238" t="shared"/>
        <v>0</v>
      </c>
      <c r="M979" s="6"/>
      <c r="N979" s="35" t="str">
        <f si="239" t="shared"/>
        <v/>
      </c>
      <c r="O979" s="59">
        <f>(IF(ISNUMBER(MATCH(B979,Sheet4!$K$92:$K$101,0)),1,0)+IF(ISNUMBER(MATCH(C979,Sheet4!$K$92:$K$101,0)),1,0)+IF(ISNUMBER(MATCH(D979,Sheet4!$K$92:$K$101,0)),1,0)+IF(ISNUMBER(MATCH(E979,Sheet4!$K$92:$K$101,0)),1,0)+IF(ISNUMBER(MATCH(F979,Sheet4!$K$92:$K$101,0)),1,0)+IF(ISNUMBER(MATCH(G979,Sheet4!$K$92:$K$101,0)),1,0)+IF(ISNUMBER(MATCH(H979,Sheet4!$K$92:$K$101,0)),1,0)+IF(ISNUMBER(MATCH(I979,Sheet4!$K$92:$K$101,0)),1,0)+IF(ISNUMBER(MATCH(J979,Sheet4!$K$92:$K$101,0)),1,0))
-
(IF(ISNUMBER(MATCH(B979,Sheet4!$F$2:$F$11,0)),1,0)+IF(ISNUMBER(MATCH(C979,Sheet4!$F$2:$F$11,0)),1,0)+IF(ISNUMBER(MATCH(D979,Sheet4!$F$2:$F$11,0)),1,0)+IF(ISNUMBER(MATCH(E979,Sheet4!$F$2:$F$11,0)),1,0)+IF(ISNUMBER(MATCH(F979,Sheet4!$F$2:$F$11,0)),1,0)+IF(ISNUMBER(MATCH(G979,Sheet4!$F$2:$F$11,0)),1,0)+IF(ISNUMBER(MATCH(H979,Sheet4!$F$2:$F$11,0)),1,0)+IF(ISNUMBER(MATCH(I979,Sheet4!$F$2:$F$11,0)),1,0)+IF(ISNUMBER(MATCH(J979,Sheet4!$F$2:$F$11,0)),1,0))</f>
        <v>0</v>
      </c>
      <c r="P979" s="40" t="str">
        <f>IFERROR(INDEX(Sheet4!$G:$G,MATCH(Sheet1!B979,Sheet4!$F:$F,0))+INDEX(Sheet4!$G:$G,MATCH(Sheet1!C979,Sheet4!$F:$F,0))+INDEX(Sheet4!$G:$G,MATCH(Sheet1!D979,Sheet4!$F:$F,0))+INDEX(Sheet4!$G:$G,MATCH(Sheet1!E979,Sheet4!$F:$F,0))+INDEX(Sheet4!$G:$G,MATCH(Sheet1!F979,Sheet4!$F:$F,0))+INDEX(Sheet4!$G:$G,MATCH(Sheet1!G979,Sheet4!$F:$F,0))+INDEX(Sheet4!$G:$G,MATCH(Sheet1!H979,Sheet4!$F:$F,0))+INDEX(Sheet4!$G:$G,MATCH(Sheet1!I979,Sheet4!$F:$F,0))+INDEX(Sheet4!$G:$G,MATCH(Sheet1!J979,Sheet4!$F:$F,0)),"")</f>
        <v/>
      </c>
      <c r="AF979">
        <f si="241" t="shared"/>
        <v>0</v>
      </c>
      <c r="AH979">
        <v>956</v>
      </c>
      <c r="AI979" t="str">
        <f si="240" t="shared"/>
        <v>Ben SimmonsJerryd BaylessJimmy ButlerMonte MorrisKelly OubreGerald GreenKenneth FariedTaj GibsonRudy Gobert</v>
      </c>
      <c r="AJ979">
        <f si="242" t="shared"/>
        <v>0</v>
      </c>
      <c r="AK979">
        <f si="243" t="shared"/>
        <v>0</v>
      </c>
      <c r="AL979">
        <f si="244" t="shared"/>
        <v>0</v>
      </c>
      <c r="AM979">
        <f si="245" t="shared"/>
        <v>0</v>
      </c>
      <c r="AN979">
        <f si="246" t="shared"/>
        <v>0</v>
      </c>
      <c r="AO979">
        <f si="247" t="shared"/>
        <v>0</v>
      </c>
      <c r="AP979">
        <f si="248" t="shared"/>
        <v>0</v>
      </c>
      <c r="AQ979">
        <f si="249" t="shared"/>
        <v>0</v>
      </c>
      <c r="AR979">
        <f si="250" t="shared"/>
        <v>0</v>
      </c>
      <c r="AS979">
        <f si="251" t="shared"/>
        <v>0</v>
      </c>
      <c r="AU979" t="str">
        <f>IFERROR(VLOOKUP(C979,Results!$A$2:$B$240,2,FALSE)+VLOOKUP(D979,Results!$A$2:$B$240,2,FALSE)+VLOOKUP(E979,Results!$A$2:$B$240,2,FALSE)+VLOOKUP(F979,Results!$A$2:$B$240,2,FALSE)+VLOOKUP(G979,Results!$A$2:$B$240,2,FALSE)+VLOOKUP(H979,Results!$A$2:$B$240,2,FALSE)+VLOOKUP(I979,Results!$A$2:$B$240,2,FALSE)+VLOOKUP(J979,Results!$A$2:$B$240,2,FALSE)+VLOOKUP(B979,Results!$A$2:$B$240,2,FALSE)-MIN(VLOOKUP(C979,Results!$A$2:$B$240,2,FALSE),VLOOKUP(D979,Results!$A$2:$B$240,2,FALSE),VLOOKUP(E979,Results!$A$2:$B$240,2,FALSE),VLOOKUP(F979,Results!$A$2:$B$240,2,FALSE),VLOOKUP(G979,Results!$A$2:$B$240,2,FALSE),VLOOKUP(H979,Results!$A$2:$B$240,2,FALSE),VLOOKUP(I979,Results!$A$2:$B$240,2,FALSE),VLOOKUP(J979,Results!$A$2:$B$240,2,FALSE),VLOOKUP(B979,Results!$A$2:$B$240,2,FALSE)),"")</f>
        <v/>
      </c>
    </row>
    <row customHeight="1" ht="18.75" r="980" spans="2:47" x14ac:dyDescent="0.3">
      <c r="B980" t="s">
        <v>166</v>
      </c>
      <c r="C980" t="s">
        <v>170</v>
      </c>
      <c r="D980" t="s">
        <v>172</v>
      </c>
      <c r="E980" t="s">
        <v>148</v>
      </c>
      <c r="F980" t="s">
        <v>177</v>
      </c>
      <c r="G980" t="s">
        <v>96</v>
      </c>
      <c r="H980" t="s">
        <v>92</v>
      </c>
      <c r="I980" t="s">
        <v>103</v>
      </c>
      <c r="J980" t="s">
        <v>98</v>
      </c>
      <c r="K980" t="n">
        <v>11.0</v>
      </c>
      <c r="L980" s="30">
        <f si="238" t="shared"/>
        <v>0</v>
      </c>
      <c r="M980" s="6"/>
      <c r="N980" s="35" t="str">
        <f si="239" t="shared"/>
        <v/>
      </c>
      <c r="O980" s="59">
        <f>(IF(ISNUMBER(MATCH(B980,Sheet4!$K$92:$K$101,0)),1,0)+IF(ISNUMBER(MATCH(C980,Sheet4!$K$92:$K$101,0)),1,0)+IF(ISNUMBER(MATCH(D980,Sheet4!$K$92:$K$101,0)),1,0)+IF(ISNUMBER(MATCH(E980,Sheet4!$K$92:$K$101,0)),1,0)+IF(ISNUMBER(MATCH(F980,Sheet4!$K$92:$K$101,0)),1,0)+IF(ISNUMBER(MATCH(G980,Sheet4!$K$92:$K$101,0)),1,0)+IF(ISNUMBER(MATCH(H980,Sheet4!$K$92:$K$101,0)),1,0)+IF(ISNUMBER(MATCH(I980,Sheet4!$K$92:$K$101,0)),1,0)+IF(ISNUMBER(MATCH(J980,Sheet4!$K$92:$K$101,0)),1,0))
-
(IF(ISNUMBER(MATCH(B980,Sheet4!$F$2:$F$11,0)),1,0)+IF(ISNUMBER(MATCH(C980,Sheet4!$F$2:$F$11,0)),1,0)+IF(ISNUMBER(MATCH(D980,Sheet4!$F$2:$F$11,0)),1,0)+IF(ISNUMBER(MATCH(E980,Sheet4!$F$2:$F$11,0)),1,0)+IF(ISNUMBER(MATCH(F980,Sheet4!$F$2:$F$11,0)),1,0)+IF(ISNUMBER(MATCH(G980,Sheet4!$F$2:$F$11,0)),1,0)+IF(ISNUMBER(MATCH(H980,Sheet4!$F$2:$F$11,0)),1,0)+IF(ISNUMBER(MATCH(I980,Sheet4!$F$2:$F$11,0)),1,0)+IF(ISNUMBER(MATCH(J980,Sheet4!$F$2:$F$11,0)),1,0))</f>
        <v>0</v>
      </c>
      <c r="P980" s="40" t="str">
        <f>IFERROR(INDEX(Sheet4!$G:$G,MATCH(Sheet1!B980,Sheet4!$F:$F,0))+INDEX(Sheet4!$G:$G,MATCH(Sheet1!C980,Sheet4!$F:$F,0))+INDEX(Sheet4!$G:$G,MATCH(Sheet1!D980,Sheet4!$F:$F,0))+INDEX(Sheet4!$G:$G,MATCH(Sheet1!E980,Sheet4!$F:$F,0))+INDEX(Sheet4!$G:$G,MATCH(Sheet1!F980,Sheet4!$F:$F,0))+INDEX(Sheet4!$G:$G,MATCH(Sheet1!G980,Sheet4!$F:$F,0))+INDEX(Sheet4!$G:$G,MATCH(Sheet1!H980,Sheet4!$F:$F,0))+INDEX(Sheet4!$G:$G,MATCH(Sheet1!I980,Sheet4!$F:$F,0))+INDEX(Sheet4!$G:$G,MATCH(Sheet1!J980,Sheet4!$F:$F,0)),"")</f>
        <v/>
      </c>
      <c r="AF980">
        <f si="241" t="shared"/>
        <v>0</v>
      </c>
      <c r="AH980">
        <v>957</v>
      </c>
      <c r="AI980" t="str">
        <f si="240" t="shared"/>
        <v>Ben SimmonsElie OkoboJimmy ButlerAndrew WigginsKelly OubreCorey BrewerKenneth FariedJosh JacksonDeandre Ayton</v>
      </c>
      <c r="AJ980">
        <f si="242" t="shared"/>
        <v>0</v>
      </c>
      <c r="AK980">
        <f si="243" t="shared"/>
        <v>0</v>
      </c>
      <c r="AL980">
        <f si="244" t="shared"/>
        <v>0</v>
      </c>
      <c r="AM980">
        <f si="245" t="shared"/>
        <v>0</v>
      </c>
      <c r="AN980">
        <f si="246" t="shared"/>
        <v>0</v>
      </c>
      <c r="AO980">
        <f si="247" t="shared"/>
        <v>0</v>
      </c>
      <c r="AP980">
        <f si="248" t="shared"/>
        <v>0</v>
      </c>
      <c r="AQ980">
        <f si="249" t="shared"/>
        <v>0</v>
      </c>
      <c r="AR980">
        <f si="250" t="shared"/>
        <v>0</v>
      </c>
      <c r="AS980">
        <f si="251" t="shared"/>
        <v>0</v>
      </c>
      <c r="AU980" t="str">
        <f>IFERROR(VLOOKUP(C980,Results!$A$2:$B$240,2,FALSE)+VLOOKUP(D980,Results!$A$2:$B$240,2,FALSE)+VLOOKUP(E980,Results!$A$2:$B$240,2,FALSE)+VLOOKUP(F980,Results!$A$2:$B$240,2,FALSE)+VLOOKUP(G980,Results!$A$2:$B$240,2,FALSE)+VLOOKUP(H980,Results!$A$2:$B$240,2,FALSE)+VLOOKUP(I980,Results!$A$2:$B$240,2,FALSE)+VLOOKUP(J980,Results!$A$2:$B$240,2,FALSE)+VLOOKUP(B980,Results!$A$2:$B$240,2,FALSE)-MIN(VLOOKUP(C980,Results!$A$2:$B$240,2,FALSE),VLOOKUP(D980,Results!$A$2:$B$240,2,FALSE),VLOOKUP(E980,Results!$A$2:$B$240,2,FALSE),VLOOKUP(F980,Results!$A$2:$B$240,2,FALSE),VLOOKUP(G980,Results!$A$2:$B$240,2,FALSE),VLOOKUP(H980,Results!$A$2:$B$240,2,FALSE),VLOOKUP(I980,Results!$A$2:$B$240,2,FALSE),VLOOKUP(J980,Results!$A$2:$B$240,2,FALSE),VLOOKUP(B980,Results!$A$2:$B$240,2,FALSE)),"")</f>
        <v/>
      </c>
    </row>
    <row customHeight="1" ht="18.75" r="981" spans="2:47" x14ac:dyDescent="0.3">
      <c r="B981" t="s">
        <v>166</v>
      </c>
      <c r="C981" t="s">
        <v>87</v>
      </c>
      <c r="D981" t="s">
        <v>173</v>
      </c>
      <c r="E981" t="s">
        <v>146</v>
      </c>
      <c r="F981" t="s">
        <v>178</v>
      </c>
      <c r="G981" t="s">
        <v>159</v>
      </c>
      <c r="H981" t="s">
        <v>152</v>
      </c>
      <c r="I981" t="s">
        <v>182</v>
      </c>
      <c r="J981" t="s">
        <v>186</v>
      </c>
      <c r="K981" t="n">
        <v>11.0</v>
      </c>
      <c r="L981" s="30">
        <f si="238" t="shared"/>
        <v>0</v>
      </c>
      <c r="M981" s="6"/>
      <c r="N981" s="35" t="str">
        <f si="239" t="shared"/>
        <v/>
      </c>
      <c r="O981" s="59">
        <f>(IF(ISNUMBER(MATCH(B981,Sheet4!$K$92:$K$101,0)),1,0)+IF(ISNUMBER(MATCH(C981,Sheet4!$K$92:$K$101,0)),1,0)+IF(ISNUMBER(MATCH(D981,Sheet4!$K$92:$K$101,0)),1,0)+IF(ISNUMBER(MATCH(E981,Sheet4!$K$92:$K$101,0)),1,0)+IF(ISNUMBER(MATCH(F981,Sheet4!$K$92:$K$101,0)),1,0)+IF(ISNUMBER(MATCH(G981,Sheet4!$K$92:$K$101,0)),1,0)+IF(ISNUMBER(MATCH(H981,Sheet4!$K$92:$K$101,0)),1,0)+IF(ISNUMBER(MATCH(I981,Sheet4!$K$92:$K$101,0)),1,0)+IF(ISNUMBER(MATCH(J981,Sheet4!$K$92:$K$101,0)),1,0))
-
(IF(ISNUMBER(MATCH(B981,Sheet4!$F$2:$F$11,0)),1,0)+IF(ISNUMBER(MATCH(C981,Sheet4!$F$2:$F$11,0)),1,0)+IF(ISNUMBER(MATCH(D981,Sheet4!$F$2:$F$11,0)),1,0)+IF(ISNUMBER(MATCH(E981,Sheet4!$F$2:$F$11,0)),1,0)+IF(ISNUMBER(MATCH(F981,Sheet4!$F$2:$F$11,0)),1,0)+IF(ISNUMBER(MATCH(G981,Sheet4!$F$2:$F$11,0)),1,0)+IF(ISNUMBER(MATCH(H981,Sheet4!$F$2:$F$11,0)),1,0)+IF(ISNUMBER(MATCH(I981,Sheet4!$F$2:$F$11,0)),1,0)+IF(ISNUMBER(MATCH(J981,Sheet4!$F$2:$F$11,0)),1,0))</f>
        <v>0</v>
      </c>
      <c r="P981" s="40" t="str">
        <f>IFERROR(INDEX(Sheet4!$G:$G,MATCH(Sheet1!B981,Sheet4!$F:$F,0))+INDEX(Sheet4!$G:$G,MATCH(Sheet1!C981,Sheet4!$F:$F,0))+INDEX(Sheet4!$G:$G,MATCH(Sheet1!D981,Sheet4!$F:$F,0))+INDEX(Sheet4!$G:$G,MATCH(Sheet1!E981,Sheet4!$F:$F,0))+INDEX(Sheet4!$G:$G,MATCH(Sheet1!F981,Sheet4!$F:$F,0))+INDEX(Sheet4!$G:$G,MATCH(Sheet1!G981,Sheet4!$F:$F,0))+INDEX(Sheet4!$G:$G,MATCH(Sheet1!H981,Sheet4!$F:$F,0))+INDEX(Sheet4!$G:$G,MATCH(Sheet1!I981,Sheet4!$F:$F,0))+INDEX(Sheet4!$G:$G,MATCH(Sheet1!J981,Sheet4!$F:$F,0)),"")</f>
        <v/>
      </c>
      <c r="AF981">
        <f si="241" t="shared"/>
        <v>0</v>
      </c>
      <c r="AH981">
        <v>958</v>
      </c>
      <c r="AI981" t="str">
        <f si="240" t="shared"/>
        <v>Ben SimmonsJeremy LinDevin BookerJimmy ButlerKelly OubreGerald GreenJosh JacksonTaj GibsonRudy Gobert</v>
      </c>
      <c r="AJ981">
        <f si="242" t="shared"/>
        <v>0</v>
      </c>
      <c r="AK981">
        <f si="243" t="shared"/>
        <v>0</v>
      </c>
      <c r="AL981">
        <f si="244" t="shared"/>
        <v>0</v>
      </c>
      <c r="AM981">
        <f si="245" t="shared"/>
        <v>0</v>
      </c>
      <c r="AN981">
        <f si="246" t="shared"/>
        <v>0</v>
      </c>
      <c r="AO981">
        <f si="247" t="shared"/>
        <v>0</v>
      </c>
      <c r="AP981">
        <f si="248" t="shared"/>
        <v>0</v>
      </c>
      <c r="AQ981">
        <f si="249" t="shared"/>
        <v>0</v>
      </c>
      <c r="AR981">
        <f si="250" t="shared"/>
        <v>0</v>
      </c>
      <c r="AS981">
        <f si="251" t="shared"/>
        <v>0</v>
      </c>
      <c r="AU981" t="str">
        <f>IFERROR(VLOOKUP(C981,Results!$A$2:$B$240,2,FALSE)+VLOOKUP(D981,Results!$A$2:$B$240,2,FALSE)+VLOOKUP(E981,Results!$A$2:$B$240,2,FALSE)+VLOOKUP(F981,Results!$A$2:$B$240,2,FALSE)+VLOOKUP(G981,Results!$A$2:$B$240,2,FALSE)+VLOOKUP(H981,Results!$A$2:$B$240,2,FALSE)+VLOOKUP(I981,Results!$A$2:$B$240,2,FALSE)+VLOOKUP(J981,Results!$A$2:$B$240,2,FALSE)+VLOOKUP(B981,Results!$A$2:$B$240,2,FALSE)-MIN(VLOOKUP(C981,Results!$A$2:$B$240,2,FALSE),VLOOKUP(D981,Results!$A$2:$B$240,2,FALSE),VLOOKUP(E981,Results!$A$2:$B$240,2,FALSE),VLOOKUP(F981,Results!$A$2:$B$240,2,FALSE),VLOOKUP(G981,Results!$A$2:$B$240,2,FALSE),VLOOKUP(H981,Results!$A$2:$B$240,2,FALSE),VLOOKUP(I981,Results!$A$2:$B$240,2,FALSE),VLOOKUP(J981,Results!$A$2:$B$240,2,FALSE),VLOOKUP(B981,Results!$A$2:$B$240,2,FALSE)),"")</f>
        <v/>
      </c>
    </row>
    <row customHeight="1" ht="18.75" r="982" spans="2:47" x14ac:dyDescent="0.3">
      <c r="B982" t="s">
        <v>166</v>
      </c>
      <c r="C982" t="s">
        <v>87</v>
      </c>
      <c r="D982" t="s">
        <v>147</v>
      </c>
      <c r="E982" t="s">
        <v>146</v>
      </c>
      <c r="F982" t="s">
        <v>177</v>
      </c>
      <c r="G982" t="s">
        <v>96</v>
      </c>
      <c r="H982" t="s">
        <v>92</v>
      </c>
      <c r="I982" t="s">
        <v>155</v>
      </c>
      <c r="J982" t="s">
        <v>186</v>
      </c>
      <c r="K982" t="n">
        <v>11.0</v>
      </c>
      <c r="L982" s="30">
        <f si="238" t="shared"/>
        <v>0</v>
      </c>
      <c r="M982" s="6"/>
      <c r="N982" s="35" t="str">
        <f si="239" t="shared"/>
        <v/>
      </c>
      <c r="O982" s="59">
        <f>(IF(ISNUMBER(MATCH(B982,Sheet4!$K$92:$K$101,0)),1,0)+IF(ISNUMBER(MATCH(C982,Sheet4!$K$92:$K$101,0)),1,0)+IF(ISNUMBER(MATCH(D982,Sheet4!$K$92:$K$101,0)),1,0)+IF(ISNUMBER(MATCH(E982,Sheet4!$K$92:$K$101,0)),1,0)+IF(ISNUMBER(MATCH(F982,Sheet4!$K$92:$K$101,0)),1,0)+IF(ISNUMBER(MATCH(G982,Sheet4!$K$92:$K$101,0)),1,0)+IF(ISNUMBER(MATCH(H982,Sheet4!$K$92:$K$101,0)),1,0)+IF(ISNUMBER(MATCH(I982,Sheet4!$K$92:$K$101,0)),1,0)+IF(ISNUMBER(MATCH(J982,Sheet4!$K$92:$K$101,0)),1,0))
-
(IF(ISNUMBER(MATCH(B982,Sheet4!$F$2:$F$11,0)),1,0)+IF(ISNUMBER(MATCH(C982,Sheet4!$F$2:$F$11,0)),1,0)+IF(ISNUMBER(MATCH(D982,Sheet4!$F$2:$F$11,0)),1,0)+IF(ISNUMBER(MATCH(E982,Sheet4!$F$2:$F$11,0)),1,0)+IF(ISNUMBER(MATCH(F982,Sheet4!$F$2:$F$11,0)),1,0)+IF(ISNUMBER(MATCH(G982,Sheet4!$F$2:$F$11,0)),1,0)+IF(ISNUMBER(MATCH(H982,Sheet4!$F$2:$F$11,0)),1,0)+IF(ISNUMBER(MATCH(I982,Sheet4!$F$2:$F$11,0)),1,0)+IF(ISNUMBER(MATCH(J982,Sheet4!$F$2:$F$11,0)),1,0))</f>
        <v>0</v>
      </c>
      <c r="P982" s="40" t="str">
        <f>IFERROR(INDEX(Sheet4!$G:$G,MATCH(Sheet1!B982,Sheet4!$F:$F,0))+INDEX(Sheet4!$G:$G,MATCH(Sheet1!C982,Sheet4!$F:$F,0))+INDEX(Sheet4!$G:$G,MATCH(Sheet1!D982,Sheet4!$F:$F,0))+INDEX(Sheet4!$G:$G,MATCH(Sheet1!E982,Sheet4!$F:$F,0))+INDEX(Sheet4!$G:$G,MATCH(Sheet1!F982,Sheet4!$F:$F,0))+INDEX(Sheet4!$G:$G,MATCH(Sheet1!G982,Sheet4!$F:$F,0))+INDEX(Sheet4!$G:$G,MATCH(Sheet1!H982,Sheet4!$F:$F,0))+INDEX(Sheet4!$G:$G,MATCH(Sheet1!I982,Sheet4!$F:$F,0))+INDEX(Sheet4!$G:$G,MATCH(Sheet1!J982,Sheet4!$F:$F,0)),"")</f>
        <v/>
      </c>
      <c r="AF982">
        <f si="241" t="shared"/>
        <v>0</v>
      </c>
      <c r="AH982">
        <v>959</v>
      </c>
      <c r="AI982" t="str">
        <f si="240" t="shared"/>
        <v>Ben SimmonsDe'Aaron FoxJimmy ButlerMonte MorrisKelly OubreCorey BrewerJosh JacksonTaj GibsonRudy Gobert</v>
      </c>
      <c r="AJ982">
        <f si="242" t="shared"/>
        <v>0</v>
      </c>
      <c r="AK982">
        <f si="243" t="shared"/>
        <v>0</v>
      </c>
      <c r="AL982">
        <f si="244" t="shared"/>
        <v>0</v>
      </c>
      <c r="AM982">
        <f si="245" t="shared"/>
        <v>0</v>
      </c>
      <c r="AN982">
        <f si="246" t="shared"/>
        <v>0</v>
      </c>
      <c r="AO982">
        <f si="247" t="shared"/>
        <v>0</v>
      </c>
      <c r="AP982">
        <f si="248" t="shared"/>
        <v>0</v>
      </c>
      <c r="AQ982">
        <f si="249" t="shared"/>
        <v>0</v>
      </c>
      <c r="AR982">
        <f si="250" t="shared"/>
        <v>0</v>
      </c>
      <c r="AS982">
        <f si="251" t="shared"/>
        <v>0</v>
      </c>
      <c r="AU982" t="str">
        <f>IFERROR(VLOOKUP(C982,Results!$A$2:$B$240,2,FALSE)+VLOOKUP(D982,Results!$A$2:$B$240,2,FALSE)+VLOOKUP(E982,Results!$A$2:$B$240,2,FALSE)+VLOOKUP(F982,Results!$A$2:$B$240,2,FALSE)+VLOOKUP(G982,Results!$A$2:$B$240,2,FALSE)+VLOOKUP(H982,Results!$A$2:$B$240,2,FALSE)+VLOOKUP(I982,Results!$A$2:$B$240,2,FALSE)+VLOOKUP(J982,Results!$A$2:$B$240,2,FALSE)+VLOOKUP(B982,Results!$A$2:$B$240,2,FALSE)-MIN(VLOOKUP(C982,Results!$A$2:$B$240,2,FALSE),VLOOKUP(D982,Results!$A$2:$B$240,2,FALSE),VLOOKUP(E982,Results!$A$2:$B$240,2,FALSE),VLOOKUP(F982,Results!$A$2:$B$240,2,FALSE),VLOOKUP(G982,Results!$A$2:$B$240,2,FALSE),VLOOKUP(H982,Results!$A$2:$B$240,2,FALSE),VLOOKUP(I982,Results!$A$2:$B$240,2,FALSE),VLOOKUP(J982,Results!$A$2:$B$240,2,FALSE),VLOOKUP(B982,Results!$A$2:$B$240,2,FALSE)),"")</f>
        <v/>
      </c>
    </row>
    <row customHeight="1" ht="18.75" r="983" spans="2:47" x14ac:dyDescent="0.3">
      <c r="B983" t="s">
        <v>166</v>
      </c>
      <c r="C983" t="s">
        <v>170</v>
      </c>
      <c r="D983" t="s">
        <v>172</v>
      </c>
      <c r="E983" t="s">
        <v>146</v>
      </c>
      <c r="F983" t="s">
        <v>150</v>
      </c>
      <c r="G983" t="s">
        <v>178</v>
      </c>
      <c r="H983" t="s">
        <v>93</v>
      </c>
      <c r="I983" t="s">
        <v>182</v>
      </c>
      <c r="J983" t="s">
        <v>186</v>
      </c>
      <c r="K983" t="n">
        <v>11.0</v>
      </c>
      <c r="L983" s="30">
        <f si="238" t="shared"/>
        <v>0</v>
      </c>
      <c r="M983" s="6"/>
      <c r="N983" s="35" t="str">
        <f si="239" t="shared"/>
        <v/>
      </c>
      <c r="O983" s="59">
        <f>(IF(ISNUMBER(MATCH(B983,Sheet4!$K$92:$K$101,0)),1,0)+IF(ISNUMBER(MATCH(C983,Sheet4!$K$92:$K$101,0)),1,0)+IF(ISNUMBER(MATCH(D983,Sheet4!$K$92:$K$101,0)),1,0)+IF(ISNUMBER(MATCH(E983,Sheet4!$K$92:$K$101,0)),1,0)+IF(ISNUMBER(MATCH(F983,Sheet4!$K$92:$K$101,0)),1,0)+IF(ISNUMBER(MATCH(G983,Sheet4!$K$92:$K$101,0)),1,0)+IF(ISNUMBER(MATCH(H983,Sheet4!$K$92:$K$101,0)),1,0)+IF(ISNUMBER(MATCH(I983,Sheet4!$K$92:$K$101,0)),1,0)+IF(ISNUMBER(MATCH(J983,Sheet4!$K$92:$K$101,0)),1,0))
-
(IF(ISNUMBER(MATCH(B983,Sheet4!$F$2:$F$11,0)),1,0)+IF(ISNUMBER(MATCH(C983,Sheet4!$F$2:$F$11,0)),1,0)+IF(ISNUMBER(MATCH(D983,Sheet4!$F$2:$F$11,0)),1,0)+IF(ISNUMBER(MATCH(E983,Sheet4!$F$2:$F$11,0)),1,0)+IF(ISNUMBER(MATCH(F983,Sheet4!$F$2:$F$11,0)),1,0)+IF(ISNUMBER(MATCH(G983,Sheet4!$F$2:$F$11,0)),1,0)+IF(ISNUMBER(MATCH(H983,Sheet4!$F$2:$F$11,0)),1,0)+IF(ISNUMBER(MATCH(I983,Sheet4!$F$2:$F$11,0)),1,0)+IF(ISNUMBER(MATCH(J983,Sheet4!$F$2:$F$11,0)),1,0))</f>
        <v>0</v>
      </c>
      <c r="P983" s="40" t="str">
        <f>IFERROR(INDEX(Sheet4!$G:$G,MATCH(Sheet1!B983,Sheet4!$F:$F,0))+INDEX(Sheet4!$G:$G,MATCH(Sheet1!C983,Sheet4!$F:$F,0))+INDEX(Sheet4!$G:$G,MATCH(Sheet1!D983,Sheet4!$F:$F,0))+INDEX(Sheet4!$G:$G,MATCH(Sheet1!E983,Sheet4!$F:$F,0))+INDEX(Sheet4!$G:$G,MATCH(Sheet1!F983,Sheet4!$F:$F,0))+INDEX(Sheet4!$G:$G,MATCH(Sheet1!G983,Sheet4!$F:$F,0))+INDEX(Sheet4!$G:$G,MATCH(Sheet1!H983,Sheet4!$F:$F,0))+INDEX(Sheet4!$G:$G,MATCH(Sheet1!I983,Sheet4!$F:$F,0))+INDEX(Sheet4!$G:$G,MATCH(Sheet1!J983,Sheet4!$F:$F,0)),"")</f>
        <v/>
      </c>
      <c r="AF983">
        <f si="241" t="shared"/>
        <v>0</v>
      </c>
      <c r="AH983">
        <v>960</v>
      </c>
      <c r="AI983" t="str">
        <f si="240" t="shared"/>
        <v>Ben SimmonsLandry ShametDevin BookerMonte MorrisWill BartonKelly OubreJohn CollinsTaj GibsonRudy Gobert</v>
      </c>
      <c r="AJ983">
        <f si="242" t="shared"/>
        <v>0</v>
      </c>
      <c r="AK983">
        <f si="243" t="shared"/>
        <v>0</v>
      </c>
      <c r="AL983">
        <f si="244" t="shared"/>
        <v>0</v>
      </c>
      <c r="AM983">
        <f si="245" t="shared"/>
        <v>0</v>
      </c>
      <c r="AN983">
        <f si="246" t="shared"/>
        <v>0</v>
      </c>
      <c r="AO983">
        <f si="247" t="shared"/>
        <v>0</v>
      </c>
      <c r="AP983">
        <f si="248" t="shared"/>
        <v>0</v>
      </c>
      <c r="AQ983">
        <f si="249" t="shared"/>
        <v>0</v>
      </c>
      <c r="AR983">
        <f si="250" t="shared"/>
        <v>0</v>
      </c>
      <c r="AS983">
        <f si="251" t="shared"/>
        <v>0</v>
      </c>
      <c r="AU983" t="str">
        <f>IFERROR(VLOOKUP(C983,Results!$A$2:$B$240,2,FALSE)+VLOOKUP(D983,Results!$A$2:$B$240,2,FALSE)+VLOOKUP(E983,Results!$A$2:$B$240,2,FALSE)+VLOOKUP(F983,Results!$A$2:$B$240,2,FALSE)+VLOOKUP(G983,Results!$A$2:$B$240,2,FALSE)+VLOOKUP(H983,Results!$A$2:$B$240,2,FALSE)+VLOOKUP(I983,Results!$A$2:$B$240,2,FALSE)+VLOOKUP(J983,Results!$A$2:$B$240,2,FALSE)+VLOOKUP(B983,Results!$A$2:$B$240,2,FALSE)-MIN(VLOOKUP(C983,Results!$A$2:$B$240,2,FALSE),VLOOKUP(D983,Results!$A$2:$B$240,2,FALSE),VLOOKUP(E983,Results!$A$2:$B$240,2,FALSE),VLOOKUP(F983,Results!$A$2:$B$240,2,FALSE),VLOOKUP(G983,Results!$A$2:$B$240,2,FALSE),VLOOKUP(H983,Results!$A$2:$B$240,2,FALSE),VLOOKUP(I983,Results!$A$2:$B$240,2,FALSE),VLOOKUP(J983,Results!$A$2:$B$240,2,FALSE),VLOOKUP(B983,Results!$A$2:$B$240,2,FALSE)),"")</f>
        <v/>
      </c>
    </row>
    <row customHeight="1" ht="18.75" r="984" spans="2:47" x14ac:dyDescent="0.3">
      <c r="B984" t="s">
        <v>166</v>
      </c>
      <c r="C984" t="s">
        <v>170</v>
      </c>
      <c r="D984" t="s">
        <v>99</v>
      </c>
      <c r="E984" t="s">
        <v>146</v>
      </c>
      <c r="F984" t="s">
        <v>177</v>
      </c>
      <c r="G984" t="s">
        <v>178</v>
      </c>
      <c r="H984" t="s">
        <v>181</v>
      </c>
      <c r="I984" t="s">
        <v>183</v>
      </c>
      <c r="J984" t="s">
        <v>188</v>
      </c>
      <c r="K984" t="n">
        <v>11.0</v>
      </c>
      <c r="L984" s="30">
        <f ref="L984:L1047" si="252" t="shared">AS984</f>
        <v>0</v>
      </c>
      <c r="M984" s="6"/>
      <c r="N984" s="35" t="str">
        <f ref="N984:N1023" si="253" t="shared">AU984</f>
        <v/>
      </c>
      <c r="O984" s="59">
        <f>(IF(ISNUMBER(MATCH(B984,Sheet4!$K$92:$K$101,0)),1,0)+IF(ISNUMBER(MATCH(C984,Sheet4!$K$92:$K$101,0)),1,0)+IF(ISNUMBER(MATCH(D984,Sheet4!$K$92:$K$101,0)),1,0)+IF(ISNUMBER(MATCH(E984,Sheet4!$K$92:$K$101,0)),1,0)+IF(ISNUMBER(MATCH(F984,Sheet4!$K$92:$K$101,0)),1,0)+IF(ISNUMBER(MATCH(G984,Sheet4!$K$92:$K$101,0)),1,0)+IF(ISNUMBER(MATCH(H984,Sheet4!$K$92:$K$101,0)),1,0)+IF(ISNUMBER(MATCH(I984,Sheet4!$K$92:$K$101,0)),1,0)+IF(ISNUMBER(MATCH(J984,Sheet4!$K$92:$K$101,0)),1,0))
-
(IF(ISNUMBER(MATCH(B984,Sheet4!$F$2:$F$11,0)),1,0)+IF(ISNUMBER(MATCH(C984,Sheet4!$F$2:$F$11,0)),1,0)+IF(ISNUMBER(MATCH(D984,Sheet4!$F$2:$F$11,0)),1,0)+IF(ISNUMBER(MATCH(E984,Sheet4!$F$2:$F$11,0)),1,0)+IF(ISNUMBER(MATCH(F984,Sheet4!$F$2:$F$11,0)),1,0)+IF(ISNUMBER(MATCH(G984,Sheet4!$F$2:$F$11,0)),1,0)+IF(ISNUMBER(MATCH(H984,Sheet4!$F$2:$F$11,0)),1,0)+IF(ISNUMBER(MATCH(I984,Sheet4!$F$2:$F$11,0)),1,0)+IF(ISNUMBER(MATCH(J984,Sheet4!$F$2:$F$11,0)),1,0))</f>
        <v>0</v>
      </c>
      <c r="P984" s="40" t="str">
        <f>IFERROR(INDEX(Sheet4!$G:$G,MATCH(Sheet1!B984,Sheet4!$F:$F,0))+INDEX(Sheet4!$G:$G,MATCH(Sheet1!C984,Sheet4!$F:$F,0))+INDEX(Sheet4!$G:$G,MATCH(Sheet1!D984,Sheet4!$F:$F,0))+INDEX(Sheet4!$G:$G,MATCH(Sheet1!E984,Sheet4!$F:$F,0))+INDEX(Sheet4!$G:$G,MATCH(Sheet1!F984,Sheet4!$F:$F,0))+INDEX(Sheet4!$G:$G,MATCH(Sheet1!G984,Sheet4!$F:$F,0))+INDEX(Sheet4!$G:$G,MATCH(Sheet1!H984,Sheet4!$F:$F,0))+INDEX(Sheet4!$G:$G,MATCH(Sheet1!I984,Sheet4!$F:$F,0))+INDEX(Sheet4!$G:$G,MATCH(Sheet1!J984,Sheet4!$F:$F,0)),"")</f>
        <v/>
      </c>
      <c r="AF984">
        <f si="241" t="shared"/>
        <v>0</v>
      </c>
      <c r="AH984">
        <v>961</v>
      </c>
      <c r="AI984" t="str">
        <f ref="AI984:AI1023" si="254" t="shared">CONCATENATE(B984,C984,D984,E984,F984,G984,H984,I984,J984)</f>
        <v>Ben SimmonsLandry ShametAndrew WigginsMonte MorrisWill BartonJoe InglesJosh JacksonPaul MillsapJoel Embiid</v>
      </c>
      <c r="AJ984">
        <f si="242" t="shared"/>
        <v>0</v>
      </c>
      <c r="AK984">
        <f si="243" t="shared"/>
        <v>0</v>
      </c>
      <c r="AL984">
        <f si="244" t="shared"/>
        <v>0</v>
      </c>
      <c r="AM984">
        <f si="245" t="shared"/>
        <v>0</v>
      </c>
      <c r="AN984">
        <f si="246" t="shared"/>
        <v>0</v>
      </c>
      <c r="AO984">
        <f si="247" t="shared"/>
        <v>0</v>
      </c>
      <c r="AP984">
        <f si="248" t="shared"/>
        <v>0</v>
      </c>
      <c r="AQ984">
        <f si="249" t="shared"/>
        <v>0</v>
      </c>
      <c r="AR984">
        <f si="250" t="shared"/>
        <v>0</v>
      </c>
      <c r="AS984">
        <f si="251" t="shared"/>
        <v>0</v>
      </c>
      <c r="AU984" t="str">
        <f>IFERROR(VLOOKUP(C984,Results!$A$2:$B$240,2,FALSE)+VLOOKUP(D984,Results!$A$2:$B$240,2,FALSE)+VLOOKUP(E984,Results!$A$2:$B$240,2,FALSE)+VLOOKUP(F984,Results!$A$2:$B$240,2,FALSE)+VLOOKUP(G984,Results!$A$2:$B$240,2,FALSE)+VLOOKUP(H984,Results!$A$2:$B$240,2,FALSE)+VLOOKUP(I984,Results!$A$2:$B$240,2,FALSE)+VLOOKUP(J984,Results!$A$2:$B$240,2,FALSE)+VLOOKUP(B984,Results!$A$2:$B$240,2,FALSE)-MIN(VLOOKUP(C984,Results!$A$2:$B$240,2,FALSE),VLOOKUP(D984,Results!$A$2:$B$240,2,FALSE),VLOOKUP(E984,Results!$A$2:$B$240,2,FALSE),VLOOKUP(F984,Results!$A$2:$B$240,2,FALSE),VLOOKUP(G984,Results!$A$2:$B$240,2,FALSE),VLOOKUP(H984,Results!$A$2:$B$240,2,FALSE),VLOOKUP(I984,Results!$A$2:$B$240,2,FALSE),VLOOKUP(J984,Results!$A$2:$B$240,2,FALSE),VLOOKUP(B984,Results!$A$2:$B$240,2,FALSE)),"")</f>
        <v/>
      </c>
    </row>
    <row customHeight="1" ht="18.75" r="985" spans="2:47" x14ac:dyDescent="0.3">
      <c r="B985" t="s">
        <v>108</v>
      </c>
      <c r="C985" t="s">
        <v>170</v>
      </c>
      <c r="D985" t="s">
        <v>99</v>
      </c>
      <c r="E985" t="s">
        <v>146</v>
      </c>
      <c r="F985" t="s">
        <v>150</v>
      </c>
      <c r="G985" t="s">
        <v>177</v>
      </c>
      <c r="H985" t="s">
        <v>92</v>
      </c>
      <c r="I985" t="s">
        <v>152</v>
      </c>
      <c r="J985" t="s">
        <v>188</v>
      </c>
      <c r="K985" t="n">
        <v>11.0</v>
      </c>
      <c r="L985" s="30">
        <f si="252" t="shared"/>
        <v>0</v>
      </c>
      <c r="M985" s="6"/>
      <c r="N985" s="35" t="str">
        <f si="253" t="shared"/>
        <v/>
      </c>
      <c r="O985" s="59">
        <f>(IF(ISNUMBER(MATCH(B985,Sheet4!$K$92:$K$101,0)),1,0)+IF(ISNUMBER(MATCH(C985,Sheet4!$K$92:$K$101,0)),1,0)+IF(ISNUMBER(MATCH(D985,Sheet4!$K$92:$K$101,0)),1,0)+IF(ISNUMBER(MATCH(E985,Sheet4!$K$92:$K$101,0)),1,0)+IF(ISNUMBER(MATCH(F985,Sheet4!$K$92:$K$101,0)),1,0)+IF(ISNUMBER(MATCH(G985,Sheet4!$K$92:$K$101,0)),1,0)+IF(ISNUMBER(MATCH(H985,Sheet4!$K$92:$K$101,0)),1,0)+IF(ISNUMBER(MATCH(I985,Sheet4!$K$92:$K$101,0)),1,0)+IF(ISNUMBER(MATCH(J985,Sheet4!$K$92:$K$101,0)),1,0))
-
(IF(ISNUMBER(MATCH(B985,Sheet4!$F$2:$F$11,0)),1,0)+IF(ISNUMBER(MATCH(C985,Sheet4!$F$2:$F$11,0)),1,0)+IF(ISNUMBER(MATCH(D985,Sheet4!$F$2:$F$11,0)),1,0)+IF(ISNUMBER(MATCH(E985,Sheet4!$F$2:$F$11,0)),1,0)+IF(ISNUMBER(MATCH(F985,Sheet4!$F$2:$F$11,0)),1,0)+IF(ISNUMBER(MATCH(G985,Sheet4!$F$2:$F$11,0)),1,0)+IF(ISNUMBER(MATCH(H985,Sheet4!$F$2:$F$11,0)),1,0)+IF(ISNUMBER(MATCH(I985,Sheet4!$F$2:$F$11,0)),1,0)+IF(ISNUMBER(MATCH(J985,Sheet4!$F$2:$F$11,0)),1,0))</f>
        <v>0</v>
      </c>
      <c r="P985" s="40" t="str">
        <f>IFERROR(INDEX(Sheet4!$G:$G,MATCH(Sheet1!B985,Sheet4!$F:$F,0))+INDEX(Sheet4!$G:$G,MATCH(Sheet1!C985,Sheet4!$F:$F,0))+INDEX(Sheet4!$G:$G,MATCH(Sheet1!D985,Sheet4!$F:$F,0))+INDEX(Sheet4!$G:$G,MATCH(Sheet1!E985,Sheet4!$F:$F,0))+INDEX(Sheet4!$G:$G,MATCH(Sheet1!F985,Sheet4!$F:$F,0))+INDEX(Sheet4!$G:$G,MATCH(Sheet1!G985,Sheet4!$F:$F,0))+INDEX(Sheet4!$G:$G,MATCH(Sheet1!H985,Sheet4!$F:$F,0))+INDEX(Sheet4!$G:$G,MATCH(Sheet1!I985,Sheet4!$F:$F,0))+INDEX(Sheet4!$G:$G,MATCH(Sheet1!J985,Sheet4!$F:$F,0)),"")</f>
        <v/>
      </c>
      <c r="AF985">
        <f ref="AF985:AF1023" si="255" t="shared">IF(A985="✓",AF984+1,AF984)</f>
        <v>0</v>
      </c>
      <c r="AH985">
        <v>962</v>
      </c>
      <c r="AI985" t="str">
        <f si="254" t="shared"/>
        <v>Ben SimmonsIsaiah CanaanDevin BookerMonte MorrisJoe InglesDeAndre' BembryMarvin BagleyJosh JacksonNikola Jokic</v>
      </c>
      <c r="AJ985">
        <f ref="AJ985:AJ1048" si="256" t="shared">IF(ISNUMBER(SEARCH(B985,VLOOKUP($AH$20,$AH$24:$AI$2023,2,FALSE))),1,0)</f>
        <v>0</v>
      </c>
      <c r="AK985">
        <f ref="AK985:AK1048" si="257" t="shared">IF(ISNUMBER(SEARCH(C985,VLOOKUP($AH$20,$AH$24:$AI$2023,2,FALSE))),1,0)</f>
        <v>0</v>
      </c>
      <c r="AL985">
        <f ref="AL985:AL1048" si="258" t="shared">IF(ISNUMBER(SEARCH(D985,VLOOKUP($AH$20,$AH$24:$AI$2023,2,FALSE))),1,0)</f>
        <v>0</v>
      </c>
      <c r="AM985">
        <f ref="AM985:AM1048" si="259" t="shared">IF(ISNUMBER(SEARCH(E985,VLOOKUP($AH$20,$AH$24:$AI$2023,2,FALSE))),1,0)</f>
        <v>0</v>
      </c>
      <c r="AN985">
        <f ref="AN985:AN1048" si="260" t="shared">IF(ISNUMBER(SEARCH(F985,VLOOKUP($AH$20,$AH$24:$AI$2023,2,FALSE))),1,0)</f>
        <v>0</v>
      </c>
      <c r="AO985">
        <f ref="AO985:AO1048" si="261" t="shared">IF(ISNUMBER(SEARCH(G985,VLOOKUP($AH$20,$AH$24:$AI$2023,2,FALSE))),1,0)</f>
        <v>0</v>
      </c>
      <c r="AP985">
        <f ref="AP985:AP1048" si="262" t="shared">IF(ISNUMBER(SEARCH(H985,VLOOKUP($AH$20,$AH$24:$AI$2023,2,FALSE))),1,0)</f>
        <v>0</v>
      </c>
      <c r="AQ985">
        <f ref="AQ985:AQ1048" si="263" t="shared">IF(ISNUMBER(SEARCH(I985,VLOOKUP($AH$20,$AH$24:$AI$2023,2,FALSE))),1,0)</f>
        <v>0</v>
      </c>
      <c r="AR985">
        <f ref="AR985:AR1048" si="264" t="shared">IF(ISNUMBER(SEARCH(J985,VLOOKUP($AH$20,$AH$24:$AI$2023,2,FALSE))),1,0)</f>
        <v>0</v>
      </c>
      <c r="AS985">
        <f ref="AS985:AS1023" si="265" t="shared">SUM(AJ985:AR985)</f>
        <v>0</v>
      </c>
      <c r="AU985" t="str">
        <f>IFERROR(VLOOKUP(C985,Results!$A$2:$B$240,2,FALSE)+VLOOKUP(D985,Results!$A$2:$B$240,2,FALSE)+VLOOKUP(E985,Results!$A$2:$B$240,2,FALSE)+VLOOKUP(F985,Results!$A$2:$B$240,2,FALSE)+VLOOKUP(G985,Results!$A$2:$B$240,2,FALSE)+VLOOKUP(H985,Results!$A$2:$B$240,2,FALSE)+VLOOKUP(I985,Results!$A$2:$B$240,2,FALSE)+VLOOKUP(J985,Results!$A$2:$B$240,2,FALSE)+VLOOKUP(B985,Results!$A$2:$B$240,2,FALSE)-MIN(VLOOKUP(C985,Results!$A$2:$B$240,2,FALSE),VLOOKUP(D985,Results!$A$2:$B$240,2,FALSE),VLOOKUP(E985,Results!$A$2:$B$240,2,FALSE),VLOOKUP(F985,Results!$A$2:$B$240,2,FALSE),VLOOKUP(G985,Results!$A$2:$B$240,2,FALSE),VLOOKUP(H985,Results!$A$2:$B$240,2,FALSE),VLOOKUP(I985,Results!$A$2:$B$240,2,FALSE),VLOOKUP(J985,Results!$A$2:$B$240,2,FALSE),VLOOKUP(B985,Results!$A$2:$B$240,2,FALSE)),"")</f>
        <v/>
      </c>
    </row>
    <row customHeight="1" ht="18.75" r="986" spans="2:47" x14ac:dyDescent="0.3">
      <c r="B986" t="s">
        <v>166</v>
      </c>
      <c r="C986" t="s">
        <v>108</v>
      </c>
      <c r="D986" t="s">
        <v>172</v>
      </c>
      <c r="E986" t="s">
        <v>146</v>
      </c>
      <c r="F986" t="s">
        <v>96</v>
      </c>
      <c r="G986" t="s">
        <v>178</v>
      </c>
      <c r="H986" t="s">
        <v>92</v>
      </c>
      <c r="I986" t="s">
        <v>155</v>
      </c>
      <c r="J986" t="s">
        <v>98</v>
      </c>
      <c r="K986" t="n">
        <v>11.0</v>
      </c>
      <c r="L986" s="30">
        <f si="252" t="shared"/>
        <v>0</v>
      </c>
      <c r="M986" s="6"/>
      <c r="N986" s="35" t="str">
        <f si="253" t="shared"/>
        <v/>
      </c>
      <c r="O986" s="59">
        <f>(IF(ISNUMBER(MATCH(B986,Sheet4!$K$92:$K$101,0)),1,0)+IF(ISNUMBER(MATCH(C986,Sheet4!$K$92:$K$101,0)),1,0)+IF(ISNUMBER(MATCH(D986,Sheet4!$K$92:$K$101,0)),1,0)+IF(ISNUMBER(MATCH(E986,Sheet4!$K$92:$K$101,0)),1,0)+IF(ISNUMBER(MATCH(F986,Sheet4!$K$92:$K$101,0)),1,0)+IF(ISNUMBER(MATCH(G986,Sheet4!$K$92:$K$101,0)),1,0)+IF(ISNUMBER(MATCH(H986,Sheet4!$K$92:$K$101,0)),1,0)+IF(ISNUMBER(MATCH(I986,Sheet4!$K$92:$K$101,0)),1,0)+IF(ISNUMBER(MATCH(J986,Sheet4!$K$92:$K$101,0)),1,0))
-
(IF(ISNUMBER(MATCH(B986,Sheet4!$F$2:$F$11,0)),1,0)+IF(ISNUMBER(MATCH(C986,Sheet4!$F$2:$F$11,0)),1,0)+IF(ISNUMBER(MATCH(D986,Sheet4!$F$2:$F$11,0)),1,0)+IF(ISNUMBER(MATCH(E986,Sheet4!$F$2:$F$11,0)),1,0)+IF(ISNUMBER(MATCH(F986,Sheet4!$F$2:$F$11,0)),1,0)+IF(ISNUMBER(MATCH(G986,Sheet4!$F$2:$F$11,0)),1,0)+IF(ISNUMBER(MATCH(H986,Sheet4!$F$2:$F$11,0)),1,0)+IF(ISNUMBER(MATCH(I986,Sheet4!$F$2:$F$11,0)),1,0)+IF(ISNUMBER(MATCH(J986,Sheet4!$F$2:$F$11,0)),1,0))</f>
        <v>0</v>
      </c>
      <c r="P986" s="40" t="str">
        <f>IFERROR(INDEX(Sheet4!$G:$G,MATCH(Sheet1!B986,Sheet4!$F:$F,0))+INDEX(Sheet4!$G:$G,MATCH(Sheet1!C986,Sheet4!$F:$F,0))+INDEX(Sheet4!$G:$G,MATCH(Sheet1!D986,Sheet4!$F:$F,0))+INDEX(Sheet4!$G:$G,MATCH(Sheet1!E986,Sheet4!$F:$F,0))+INDEX(Sheet4!$G:$G,MATCH(Sheet1!F986,Sheet4!$F:$F,0))+INDEX(Sheet4!$G:$G,MATCH(Sheet1!G986,Sheet4!$F:$F,0))+INDEX(Sheet4!$G:$G,MATCH(Sheet1!H986,Sheet4!$F:$F,0))+INDEX(Sheet4!$G:$G,MATCH(Sheet1!I986,Sheet4!$F:$F,0))+INDEX(Sheet4!$G:$G,MATCH(Sheet1!J986,Sheet4!$F:$F,0)),"")</f>
        <v/>
      </c>
      <c r="AF986">
        <f si="255" t="shared"/>
        <v>0</v>
      </c>
      <c r="AH986">
        <v>963</v>
      </c>
      <c r="AI986" t="str">
        <f si="254" t="shared"/>
        <v>Ben SimmonsElie OkoboJimmy ButlerMonte MorrisWill BartonKelly OubreJosh JacksonPaul MillsapRudy Gobert</v>
      </c>
      <c r="AJ986">
        <f si="256" t="shared"/>
        <v>0</v>
      </c>
      <c r="AK986">
        <f si="257" t="shared"/>
        <v>0</v>
      </c>
      <c r="AL986">
        <f si="258" t="shared"/>
        <v>0</v>
      </c>
      <c r="AM986">
        <f si="259" t="shared"/>
        <v>0</v>
      </c>
      <c r="AN986">
        <f si="260" t="shared"/>
        <v>0</v>
      </c>
      <c r="AO986">
        <f si="261" t="shared"/>
        <v>0</v>
      </c>
      <c r="AP986">
        <f si="262" t="shared"/>
        <v>0</v>
      </c>
      <c r="AQ986">
        <f si="263" t="shared"/>
        <v>0</v>
      </c>
      <c r="AR986">
        <f si="264" t="shared"/>
        <v>0</v>
      </c>
      <c r="AS986">
        <f si="265" t="shared"/>
        <v>0</v>
      </c>
      <c r="AU986" t="str">
        <f>IFERROR(VLOOKUP(C986,Results!$A$2:$B$240,2,FALSE)+VLOOKUP(D986,Results!$A$2:$B$240,2,FALSE)+VLOOKUP(E986,Results!$A$2:$B$240,2,FALSE)+VLOOKUP(F986,Results!$A$2:$B$240,2,FALSE)+VLOOKUP(G986,Results!$A$2:$B$240,2,FALSE)+VLOOKUP(H986,Results!$A$2:$B$240,2,FALSE)+VLOOKUP(I986,Results!$A$2:$B$240,2,FALSE)+VLOOKUP(J986,Results!$A$2:$B$240,2,FALSE)+VLOOKUP(B986,Results!$A$2:$B$240,2,FALSE)-MIN(VLOOKUP(C986,Results!$A$2:$B$240,2,FALSE),VLOOKUP(D986,Results!$A$2:$B$240,2,FALSE),VLOOKUP(E986,Results!$A$2:$B$240,2,FALSE),VLOOKUP(F986,Results!$A$2:$B$240,2,FALSE),VLOOKUP(G986,Results!$A$2:$B$240,2,FALSE),VLOOKUP(H986,Results!$A$2:$B$240,2,FALSE),VLOOKUP(I986,Results!$A$2:$B$240,2,FALSE),VLOOKUP(J986,Results!$A$2:$B$240,2,FALSE),VLOOKUP(B986,Results!$A$2:$B$240,2,FALSE)),"")</f>
        <v/>
      </c>
    </row>
    <row customHeight="1" ht="18.75" r="987" spans="2:47" x14ac:dyDescent="0.3">
      <c r="B987" t="s">
        <v>87</v>
      </c>
      <c r="C987" t="s">
        <v>116</v>
      </c>
      <c r="D987" t="s">
        <v>145</v>
      </c>
      <c r="E987" t="s">
        <v>146</v>
      </c>
      <c r="F987" t="s">
        <v>177</v>
      </c>
      <c r="G987" t="s">
        <v>159</v>
      </c>
      <c r="H987" t="s">
        <v>152</v>
      </c>
      <c r="I987" t="s">
        <v>154</v>
      </c>
      <c r="J987" t="s">
        <v>186</v>
      </c>
      <c r="K987" t="n">
        <v>11.0</v>
      </c>
      <c r="L987" s="30">
        <f si="252" t="shared"/>
        <v>0</v>
      </c>
      <c r="M987" s="6"/>
      <c r="N987" s="35" t="str">
        <f si="253" t="shared"/>
        <v/>
      </c>
      <c r="O987" s="59">
        <f>(IF(ISNUMBER(MATCH(B987,Sheet4!$K$92:$K$101,0)),1,0)+IF(ISNUMBER(MATCH(C987,Sheet4!$K$92:$K$101,0)),1,0)+IF(ISNUMBER(MATCH(D987,Sheet4!$K$92:$K$101,0)),1,0)+IF(ISNUMBER(MATCH(E987,Sheet4!$K$92:$K$101,0)),1,0)+IF(ISNUMBER(MATCH(F987,Sheet4!$K$92:$K$101,0)),1,0)+IF(ISNUMBER(MATCH(G987,Sheet4!$K$92:$K$101,0)),1,0)+IF(ISNUMBER(MATCH(H987,Sheet4!$K$92:$K$101,0)),1,0)+IF(ISNUMBER(MATCH(I987,Sheet4!$K$92:$K$101,0)),1,0)+IF(ISNUMBER(MATCH(J987,Sheet4!$K$92:$K$101,0)),1,0))
-
(IF(ISNUMBER(MATCH(B987,Sheet4!$F$2:$F$11,0)),1,0)+IF(ISNUMBER(MATCH(C987,Sheet4!$F$2:$F$11,0)),1,0)+IF(ISNUMBER(MATCH(D987,Sheet4!$F$2:$F$11,0)),1,0)+IF(ISNUMBER(MATCH(E987,Sheet4!$F$2:$F$11,0)),1,0)+IF(ISNUMBER(MATCH(F987,Sheet4!$F$2:$F$11,0)),1,0)+IF(ISNUMBER(MATCH(G987,Sheet4!$F$2:$F$11,0)),1,0)+IF(ISNUMBER(MATCH(H987,Sheet4!$F$2:$F$11,0)),1,0)+IF(ISNUMBER(MATCH(I987,Sheet4!$F$2:$F$11,0)),1,0)+IF(ISNUMBER(MATCH(J987,Sheet4!$F$2:$F$11,0)),1,0))</f>
        <v>0</v>
      </c>
      <c r="P987" s="40" t="str">
        <f>IFERROR(INDEX(Sheet4!$G:$G,MATCH(Sheet1!B987,Sheet4!$F:$F,0))+INDEX(Sheet4!$G:$G,MATCH(Sheet1!C987,Sheet4!$F:$F,0))+INDEX(Sheet4!$G:$G,MATCH(Sheet1!D987,Sheet4!$F:$F,0))+INDEX(Sheet4!$G:$G,MATCH(Sheet1!E987,Sheet4!$F:$F,0))+INDEX(Sheet4!$G:$G,MATCH(Sheet1!F987,Sheet4!$F:$F,0))+INDEX(Sheet4!$G:$G,MATCH(Sheet1!G987,Sheet4!$F:$F,0))+INDEX(Sheet4!$G:$G,MATCH(Sheet1!H987,Sheet4!$F:$F,0))+INDEX(Sheet4!$G:$G,MATCH(Sheet1!I987,Sheet4!$F:$F,0))+INDEX(Sheet4!$G:$G,MATCH(Sheet1!J987,Sheet4!$F:$F,0)),"")</f>
        <v/>
      </c>
      <c r="AF987">
        <f si="255" t="shared"/>
        <v>0</v>
      </c>
      <c r="AH987">
        <v>964</v>
      </c>
      <c r="AI987" t="str">
        <f si="254" t="shared"/>
        <v>De'Aaron FoxLandry ShametJames HardenMonte MorrisJoe InglesMikal BridgesPaul MillsapDerrick FavorsRudy Gobert</v>
      </c>
      <c r="AJ987">
        <f si="256" t="shared"/>
        <v>0</v>
      </c>
      <c r="AK987">
        <f si="257" t="shared"/>
        <v>0</v>
      </c>
      <c r="AL987">
        <f si="258" t="shared"/>
        <v>0</v>
      </c>
      <c r="AM987">
        <f si="259" t="shared"/>
        <v>0</v>
      </c>
      <c r="AN987">
        <f si="260" t="shared"/>
        <v>0</v>
      </c>
      <c r="AO987">
        <f si="261" t="shared"/>
        <v>0</v>
      </c>
      <c r="AP987">
        <f si="262" t="shared"/>
        <v>0</v>
      </c>
      <c r="AQ987">
        <f si="263" t="shared"/>
        <v>0</v>
      </c>
      <c r="AR987">
        <f si="264" t="shared"/>
        <v>0</v>
      </c>
      <c r="AS987">
        <f si="265" t="shared"/>
        <v>0</v>
      </c>
      <c r="AU987" t="str">
        <f>IFERROR(VLOOKUP(C987,Results!$A$2:$B$240,2,FALSE)+VLOOKUP(D987,Results!$A$2:$B$240,2,FALSE)+VLOOKUP(E987,Results!$A$2:$B$240,2,FALSE)+VLOOKUP(F987,Results!$A$2:$B$240,2,FALSE)+VLOOKUP(G987,Results!$A$2:$B$240,2,FALSE)+VLOOKUP(H987,Results!$A$2:$B$240,2,FALSE)+VLOOKUP(I987,Results!$A$2:$B$240,2,FALSE)+VLOOKUP(J987,Results!$A$2:$B$240,2,FALSE)+VLOOKUP(B987,Results!$A$2:$B$240,2,FALSE)-MIN(VLOOKUP(C987,Results!$A$2:$B$240,2,FALSE),VLOOKUP(D987,Results!$A$2:$B$240,2,FALSE),VLOOKUP(E987,Results!$A$2:$B$240,2,FALSE),VLOOKUP(F987,Results!$A$2:$B$240,2,FALSE),VLOOKUP(G987,Results!$A$2:$B$240,2,FALSE),VLOOKUP(H987,Results!$A$2:$B$240,2,FALSE),VLOOKUP(I987,Results!$A$2:$B$240,2,FALSE),VLOOKUP(J987,Results!$A$2:$B$240,2,FALSE),VLOOKUP(B987,Results!$A$2:$B$240,2,FALSE)),"")</f>
        <v/>
      </c>
    </row>
    <row r="988" spans="2:47" x14ac:dyDescent="0.3">
      <c r="B988" t="s">
        <v>167</v>
      </c>
      <c r="C988" t="s">
        <v>171</v>
      </c>
      <c r="D988" t="s">
        <v>172</v>
      </c>
      <c r="E988" t="s">
        <v>173</v>
      </c>
      <c r="F988" t="s">
        <v>177</v>
      </c>
      <c r="G988" t="s">
        <v>178</v>
      </c>
      <c r="H988" t="s">
        <v>181</v>
      </c>
      <c r="I988" t="s">
        <v>152</v>
      </c>
      <c r="J988" t="s">
        <v>186</v>
      </c>
      <c r="K988" t="n">
        <v>11.0</v>
      </c>
      <c r="L988" s="30">
        <f si="252" t="shared"/>
        <v>0</v>
      </c>
      <c r="M988" s="6"/>
      <c r="N988" s="35" t="str">
        <f si="253" t="shared"/>
        <v/>
      </c>
      <c r="O988" s="59">
        <f>(IF(ISNUMBER(MATCH(B988,Sheet4!$K$92:$K$101,0)),1,0)+IF(ISNUMBER(MATCH(C988,Sheet4!$K$92:$K$101,0)),1,0)+IF(ISNUMBER(MATCH(D988,Sheet4!$K$92:$K$101,0)),1,0)+IF(ISNUMBER(MATCH(E988,Sheet4!$K$92:$K$101,0)),1,0)+IF(ISNUMBER(MATCH(F988,Sheet4!$K$92:$K$101,0)),1,0)+IF(ISNUMBER(MATCH(G988,Sheet4!$K$92:$K$101,0)),1,0)+IF(ISNUMBER(MATCH(H988,Sheet4!$K$92:$K$101,0)),1,0)+IF(ISNUMBER(MATCH(I988,Sheet4!$K$92:$K$101,0)),1,0)+IF(ISNUMBER(MATCH(J988,Sheet4!$K$92:$K$101,0)),1,0))
-
(IF(ISNUMBER(MATCH(B988,Sheet4!$F$2:$F$11,0)),1,0)+IF(ISNUMBER(MATCH(C988,Sheet4!$F$2:$F$11,0)),1,0)+IF(ISNUMBER(MATCH(D988,Sheet4!$F$2:$F$11,0)),1,0)+IF(ISNUMBER(MATCH(E988,Sheet4!$F$2:$F$11,0)),1,0)+IF(ISNUMBER(MATCH(F988,Sheet4!$F$2:$F$11,0)),1,0)+IF(ISNUMBER(MATCH(G988,Sheet4!$F$2:$F$11,0)),1,0)+IF(ISNUMBER(MATCH(H988,Sheet4!$F$2:$F$11,0)),1,0)+IF(ISNUMBER(MATCH(I988,Sheet4!$F$2:$F$11,0)),1,0)+IF(ISNUMBER(MATCH(J988,Sheet4!$F$2:$F$11,0)),1,0))</f>
        <v>0</v>
      </c>
      <c r="P988" s="40" t="str">
        <f>IFERROR(INDEX(Sheet4!$G:$G,MATCH(Sheet1!B988,Sheet4!$F:$F,0))+INDEX(Sheet4!$G:$G,MATCH(Sheet1!C988,Sheet4!$F:$F,0))+INDEX(Sheet4!$G:$G,MATCH(Sheet1!D988,Sheet4!$F:$F,0))+INDEX(Sheet4!$G:$G,MATCH(Sheet1!E988,Sheet4!$F:$F,0))+INDEX(Sheet4!$G:$G,MATCH(Sheet1!F988,Sheet4!$F:$F,0))+INDEX(Sheet4!$G:$G,MATCH(Sheet1!G988,Sheet4!$F:$F,0))+INDEX(Sheet4!$G:$G,MATCH(Sheet1!H988,Sheet4!$F:$F,0))+INDEX(Sheet4!$G:$G,MATCH(Sheet1!I988,Sheet4!$F:$F,0))+INDEX(Sheet4!$G:$G,MATCH(Sheet1!J988,Sheet4!$F:$F,0)),"")</f>
        <v/>
      </c>
      <c r="AF988">
        <f si="255" t="shared"/>
        <v>0</v>
      </c>
      <c r="AH988">
        <v>965</v>
      </c>
      <c r="AI988" t="str">
        <f si="254" t="shared"/>
        <v>Ben SimmonsRicky RubioDevin BookerMonte MorrisWill BartonCorey BrewerPaul MillsapTrey LylesNikola Jokic</v>
      </c>
      <c r="AJ988">
        <f si="256" t="shared"/>
        <v>0</v>
      </c>
      <c r="AK988">
        <f si="257" t="shared"/>
        <v>0</v>
      </c>
      <c r="AL988">
        <f si="258" t="shared"/>
        <v>0</v>
      </c>
      <c r="AM988">
        <f si="259" t="shared"/>
        <v>0</v>
      </c>
      <c r="AN988">
        <f si="260" t="shared"/>
        <v>0</v>
      </c>
      <c r="AO988">
        <f si="261" t="shared"/>
        <v>0</v>
      </c>
      <c r="AP988">
        <f si="262" t="shared"/>
        <v>0</v>
      </c>
      <c r="AQ988">
        <f si="263" t="shared"/>
        <v>0</v>
      </c>
      <c r="AR988">
        <f si="264" t="shared"/>
        <v>0</v>
      </c>
      <c r="AS988">
        <f si="265" t="shared"/>
        <v>0</v>
      </c>
      <c r="AU988" t="str">
        <f>IFERROR(VLOOKUP(C988,Results!$A$2:$B$240,2,FALSE)+VLOOKUP(D988,Results!$A$2:$B$240,2,FALSE)+VLOOKUP(E988,Results!$A$2:$B$240,2,FALSE)+VLOOKUP(F988,Results!$A$2:$B$240,2,FALSE)+VLOOKUP(G988,Results!$A$2:$B$240,2,FALSE)+VLOOKUP(H988,Results!$A$2:$B$240,2,FALSE)+VLOOKUP(I988,Results!$A$2:$B$240,2,FALSE)+VLOOKUP(J988,Results!$A$2:$B$240,2,FALSE)+VLOOKUP(B988,Results!$A$2:$B$240,2,FALSE)-MIN(VLOOKUP(C988,Results!$A$2:$B$240,2,FALSE),VLOOKUP(D988,Results!$A$2:$B$240,2,FALSE),VLOOKUP(E988,Results!$A$2:$B$240,2,FALSE),VLOOKUP(F988,Results!$A$2:$B$240,2,FALSE),VLOOKUP(G988,Results!$A$2:$B$240,2,FALSE),VLOOKUP(H988,Results!$A$2:$B$240,2,FALSE),VLOOKUP(I988,Results!$A$2:$B$240,2,FALSE),VLOOKUP(J988,Results!$A$2:$B$240,2,FALSE),VLOOKUP(B988,Results!$A$2:$B$240,2,FALSE)),"")</f>
        <v/>
      </c>
    </row>
    <row r="989" spans="2:47" x14ac:dyDescent="0.3">
      <c r="B989" t="s">
        <v>87</v>
      </c>
      <c r="C989" t="s">
        <v>171</v>
      </c>
      <c r="D989" t="s">
        <v>145</v>
      </c>
      <c r="E989" t="s">
        <v>146</v>
      </c>
      <c r="F989" t="s">
        <v>96</v>
      </c>
      <c r="G989" t="s">
        <v>179</v>
      </c>
      <c r="H989" t="s">
        <v>93</v>
      </c>
      <c r="I989" t="s">
        <v>181</v>
      </c>
      <c r="J989" t="s">
        <v>98</v>
      </c>
      <c r="K989" t="n">
        <v>11.0</v>
      </c>
      <c r="L989" s="30">
        <f si="252" t="shared"/>
        <v>0</v>
      </c>
      <c r="M989" s="6"/>
      <c r="N989" s="35" t="str">
        <f si="253" t="shared"/>
        <v/>
      </c>
      <c r="O989" s="59">
        <f>(IF(ISNUMBER(MATCH(B989,Sheet4!$K$92:$K$101,0)),1,0)+IF(ISNUMBER(MATCH(C989,Sheet4!$K$92:$K$101,0)),1,0)+IF(ISNUMBER(MATCH(D989,Sheet4!$K$92:$K$101,0)),1,0)+IF(ISNUMBER(MATCH(E989,Sheet4!$K$92:$K$101,0)),1,0)+IF(ISNUMBER(MATCH(F989,Sheet4!$K$92:$K$101,0)),1,0)+IF(ISNUMBER(MATCH(G989,Sheet4!$K$92:$K$101,0)),1,0)+IF(ISNUMBER(MATCH(H989,Sheet4!$K$92:$K$101,0)),1,0)+IF(ISNUMBER(MATCH(I989,Sheet4!$K$92:$K$101,0)),1,0)+IF(ISNUMBER(MATCH(J989,Sheet4!$K$92:$K$101,0)),1,0))
-
(IF(ISNUMBER(MATCH(B989,Sheet4!$F$2:$F$11,0)),1,0)+IF(ISNUMBER(MATCH(C989,Sheet4!$F$2:$F$11,0)),1,0)+IF(ISNUMBER(MATCH(D989,Sheet4!$F$2:$F$11,0)),1,0)+IF(ISNUMBER(MATCH(E989,Sheet4!$F$2:$F$11,0)),1,0)+IF(ISNUMBER(MATCH(F989,Sheet4!$F$2:$F$11,0)),1,0)+IF(ISNUMBER(MATCH(G989,Sheet4!$F$2:$F$11,0)),1,0)+IF(ISNUMBER(MATCH(H989,Sheet4!$F$2:$F$11,0)),1,0)+IF(ISNUMBER(MATCH(I989,Sheet4!$F$2:$F$11,0)),1,0)+IF(ISNUMBER(MATCH(J989,Sheet4!$F$2:$F$11,0)),1,0))</f>
        <v>0</v>
      </c>
      <c r="P989" s="40" t="str">
        <f>IFERROR(INDEX(Sheet4!$G:$G,MATCH(Sheet1!B989,Sheet4!$F:$F,0))+INDEX(Sheet4!$G:$G,MATCH(Sheet1!C989,Sheet4!$F:$F,0))+INDEX(Sheet4!$G:$G,MATCH(Sheet1!D989,Sheet4!$F:$F,0))+INDEX(Sheet4!$G:$G,MATCH(Sheet1!E989,Sheet4!$F:$F,0))+INDEX(Sheet4!$G:$G,MATCH(Sheet1!F989,Sheet4!$F:$F,0))+INDEX(Sheet4!$G:$G,MATCH(Sheet1!G989,Sheet4!$F:$F,0))+INDEX(Sheet4!$G:$G,MATCH(Sheet1!H989,Sheet4!$F:$F,0))+INDEX(Sheet4!$G:$G,MATCH(Sheet1!I989,Sheet4!$F:$F,0))+INDEX(Sheet4!$G:$G,MATCH(Sheet1!J989,Sheet4!$F:$F,0)),"")</f>
        <v/>
      </c>
      <c r="AF989">
        <f si="255" t="shared"/>
        <v>0</v>
      </c>
      <c r="AH989">
        <v>966</v>
      </c>
      <c r="AI989" t="str">
        <f si="254" t="shared"/>
        <v>De'Aaron FoxLandry ShametDevin BookerJimmy ButlerJae CrowderCorey BrewerJohn CollinsJosh JacksonKarl-Anthony Towns</v>
      </c>
      <c r="AJ989">
        <f si="256" t="shared"/>
        <v>0</v>
      </c>
      <c r="AK989">
        <f si="257" t="shared"/>
        <v>0</v>
      </c>
      <c r="AL989">
        <f si="258" t="shared"/>
        <v>0</v>
      </c>
      <c r="AM989">
        <f si="259" t="shared"/>
        <v>0</v>
      </c>
      <c r="AN989">
        <f si="260" t="shared"/>
        <v>0</v>
      </c>
      <c r="AO989">
        <f si="261" t="shared"/>
        <v>0</v>
      </c>
      <c r="AP989">
        <f si="262" t="shared"/>
        <v>0</v>
      </c>
      <c r="AQ989">
        <f si="263" t="shared"/>
        <v>0</v>
      </c>
      <c r="AR989">
        <f si="264" t="shared"/>
        <v>0</v>
      </c>
      <c r="AS989">
        <f si="265" t="shared"/>
        <v>0</v>
      </c>
      <c r="AU989" t="str">
        <f>IFERROR(VLOOKUP(C989,Results!$A$2:$B$240,2,FALSE)+VLOOKUP(D989,Results!$A$2:$B$240,2,FALSE)+VLOOKUP(E989,Results!$A$2:$B$240,2,FALSE)+VLOOKUP(F989,Results!$A$2:$B$240,2,FALSE)+VLOOKUP(G989,Results!$A$2:$B$240,2,FALSE)+VLOOKUP(H989,Results!$A$2:$B$240,2,FALSE)+VLOOKUP(I989,Results!$A$2:$B$240,2,FALSE)+VLOOKUP(J989,Results!$A$2:$B$240,2,FALSE)+VLOOKUP(B989,Results!$A$2:$B$240,2,FALSE)-MIN(VLOOKUP(C989,Results!$A$2:$B$240,2,FALSE),VLOOKUP(D989,Results!$A$2:$B$240,2,FALSE),VLOOKUP(E989,Results!$A$2:$B$240,2,FALSE),VLOOKUP(F989,Results!$A$2:$B$240,2,FALSE),VLOOKUP(G989,Results!$A$2:$B$240,2,FALSE),VLOOKUP(H989,Results!$A$2:$B$240,2,FALSE),VLOOKUP(I989,Results!$A$2:$B$240,2,FALSE),VLOOKUP(J989,Results!$A$2:$B$240,2,FALSE),VLOOKUP(B989,Results!$A$2:$B$240,2,FALSE)),"")</f>
        <v/>
      </c>
    </row>
    <row r="990" spans="2:47" x14ac:dyDescent="0.3">
      <c r="B990" t="s">
        <v>166</v>
      </c>
      <c r="C990" t="s">
        <v>171</v>
      </c>
      <c r="D990" t="s">
        <v>174</v>
      </c>
      <c r="E990" t="s">
        <v>146</v>
      </c>
      <c r="F990" t="s">
        <v>177</v>
      </c>
      <c r="G990" t="s">
        <v>178</v>
      </c>
      <c r="H990" t="s">
        <v>93</v>
      </c>
      <c r="I990" t="s">
        <v>181</v>
      </c>
      <c r="J990" t="s">
        <v>188</v>
      </c>
      <c r="K990" t="n">
        <v>11.0</v>
      </c>
      <c r="L990" s="30">
        <f si="252" t="shared"/>
        <v>0</v>
      </c>
      <c r="M990" s="6"/>
      <c r="N990" s="35" t="str">
        <f si="253" t="shared"/>
        <v/>
      </c>
      <c r="O990" s="59">
        <f>(IF(ISNUMBER(MATCH(B990,Sheet4!$K$92:$K$101,0)),1,0)+IF(ISNUMBER(MATCH(C990,Sheet4!$K$92:$K$101,0)),1,0)+IF(ISNUMBER(MATCH(D990,Sheet4!$K$92:$K$101,0)),1,0)+IF(ISNUMBER(MATCH(E990,Sheet4!$K$92:$K$101,0)),1,0)+IF(ISNUMBER(MATCH(F990,Sheet4!$K$92:$K$101,0)),1,0)+IF(ISNUMBER(MATCH(G990,Sheet4!$K$92:$K$101,0)),1,0)+IF(ISNUMBER(MATCH(H990,Sheet4!$K$92:$K$101,0)),1,0)+IF(ISNUMBER(MATCH(I990,Sheet4!$K$92:$K$101,0)),1,0)+IF(ISNUMBER(MATCH(J990,Sheet4!$K$92:$K$101,0)),1,0))
-
(IF(ISNUMBER(MATCH(B990,Sheet4!$F$2:$F$11,0)),1,0)+IF(ISNUMBER(MATCH(C990,Sheet4!$F$2:$F$11,0)),1,0)+IF(ISNUMBER(MATCH(D990,Sheet4!$F$2:$F$11,0)),1,0)+IF(ISNUMBER(MATCH(E990,Sheet4!$F$2:$F$11,0)),1,0)+IF(ISNUMBER(MATCH(F990,Sheet4!$F$2:$F$11,0)),1,0)+IF(ISNUMBER(MATCH(G990,Sheet4!$F$2:$F$11,0)),1,0)+IF(ISNUMBER(MATCH(H990,Sheet4!$F$2:$F$11,0)),1,0)+IF(ISNUMBER(MATCH(I990,Sheet4!$F$2:$F$11,0)),1,0)+IF(ISNUMBER(MATCH(J990,Sheet4!$F$2:$F$11,0)),1,0))</f>
        <v>0</v>
      </c>
      <c r="P990" s="40" t="str">
        <f>IFERROR(INDEX(Sheet4!$G:$G,MATCH(Sheet1!B990,Sheet4!$F:$F,0))+INDEX(Sheet4!$G:$G,MATCH(Sheet1!C990,Sheet4!$F:$F,0))+INDEX(Sheet4!$G:$G,MATCH(Sheet1!D990,Sheet4!$F:$F,0))+INDEX(Sheet4!$G:$G,MATCH(Sheet1!E990,Sheet4!$F:$F,0))+INDEX(Sheet4!$G:$G,MATCH(Sheet1!F990,Sheet4!$F:$F,0))+INDEX(Sheet4!$G:$G,MATCH(Sheet1!G990,Sheet4!$F:$F,0))+INDEX(Sheet4!$G:$G,MATCH(Sheet1!H990,Sheet4!$F:$F,0))+INDEX(Sheet4!$G:$G,MATCH(Sheet1!I990,Sheet4!$F:$F,0))+INDEX(Sheet4!$G:$G,MATCH(Sheet1!J990,Sheet4!$F:$F,0)),"")</f>
        <v/>
      </c>
      <c r="AF990">
        <f si="255" t="shared"/>
        <v>0</v>
      </c>
      <c r="AH990">
        <v>967</v>
      </c>
      <c r="AI990" t="str">
        <f si="254" t="shared"/>
        <v>Ben SimmonsLandry ShametAndrew WigginsMonte MorrisWill BartonKelly OubreJohn CollinsMarvin BagleyRudy Gobert</v>
      </c>
      <c r="AJ990">
        <f si="256" t="shared"/>
        <v>0</v>
      </c>
      <c r="AK990">
        <f si="257" t="shared"/>
        <v>0</v>
      </c>
      <c r="AL990">
        <f si="258" t="shared"/>
        <v>0</v>
      </c>
      <c r="AM990">
        <f si="259" t="shared"/>
        <v>0</v>
      </c>
      <c r="AN990">
        <f si="260" t="shared"/>
        <v>0</v>
      </c>
      <c r="AO990">
        <f si="261" t="shared"/>
        <v>0</v>
      </c>
      <c r="AP990">
        <f si="262" t="shared"/>
        <v>0</v>
      </c>
      <c r="AQ990">
        <f si="263" t="shared"/>
        <v>0</v>
      </c>
      <c r="AR990">
        <f si="264" t="shared"/>
        <v>0</v>
      </c>
      <c r="AS990">
        <f si="265" t="shared"/>
        <v>0</v>
      </c>
      <c r="AU990" t="str">
        <f>IFERROR(VLOOKUP(C990,Results!$A$2:$B$240,2,FALSE)+VLOOKUP(D990,Results!$A$2:$B$240,2,FALSE)+VLOOKUP(E990,Results!$A$2:$B$240,2,FALSE)+VLOOKUP(F990,Results!$A$2:$B$240,2,FALSE)+VLOOKUP(G990,Results!$A$2:$B$240,2,FALSE)+VLOOKUP(H990,Results!$A$2:$B$240,2,FALSE)+VLOOKUP(I990,Results!$A$2:$B$240,2,FALSE)+VLOOKUP(J990,Results!$A$2:$B$240,2,FALSE)+VLOOKUP(B990,Results!$A$2:$B$240,2,FALSE)-MIN(VLOOKUP(C990,Results!$A$2:$B$240,2,FALSE),VLOOKUP(D990,Results!$A$2:$B$240,2,FALSE),VLOOKUP(E990,Results!$A$2:$B$240,2,FALSE),VLOOKUP(F990,Results!$A$2:$B$240,2,FALSE),VLOOKUP(G990,Results!$A$2:$B$240,2,FALSE),VLOOKUP(H990,Results!$A$2:$B$240,2,FALSE),VLOOKUP(I990,Results!$A$2:$B$240,2,FALSE),VLOOKUP(J990,Results!$A$2:$B$240,2,FALSE),VLOOKUP(B990,Results!$A$2:$B$240,2,FALSE)),"")</f>
        <v/>
      </c>
    </row>
    <row r="991" spans="2:47" x14ac:dyDescent="0.3">
      <c r="B991" t="s">
        <v>166</v>
      </c>
      <c r="C991" t="s">
        <v>171</v>
      </c>
      <c r="D991" t="s">
        <v>172</v>
      </c>
      <c r="E991" t="s">
        <v>146</v>
      </c>
      <c r="F991" t="s">
        <v>100</v>
      </c>
      <c r="G991" t="s">
        <v>105</v>
      </c>
      <c r="H991" t="s">
        <v>153</v>
      </c>
      <c r="I991" t="s">
        <v>152</v>
      </c>
      <c r="J991" t="s">
        <v>156</v>
      </c>
      <c r="K991" t="n">
        <v>11.0</v>
      </c>
      <c r="L991" s="30">
        <f si="252" t="shared"/>
        <v>0</v>
      </c>
      <c r="M991" s="6"/>
      <c r="N991" s="35" t="str">
        <f si="253" t="shared"/>
        <v/>
      </c>
      <c r="O991" s="59">
        <f>(IF(ISNUMBER(MATCH(B991,Sheet4!$K$92:$K$101,0)),1,0)+IF(ISNUMBER(MATCH(C991,Sheet4!$K$92:$K$101,0)),1,0)+IF(ISNUMBER(MATCH(D991,Sheet4!$K$92:$K$101,0)),1,0)+IF(ISNUMBER(MATCH(E991,Sheet4!$K$92:$K$101,0)),1,0)+IF(ISNUMBER(MATCH(F991,Sheet4!$K$92:$K$101,0)),1,0)+IF(ISNUMBER(MATCH(G991,Sheet4!$K$92:$K$101,0)),1,0)+IF(ISNUMBER(MATCH(H991,Sheet4!$K$92:$K$101,0)),1,0)+IF(ISNUMBER(MATCH(I991,Sheet4!$K$92:$K$101,0)),1,0)+IF(ISNUMBER(MATCH(J991,Sheet4!$K$92:$K$101,0)),1,0))
-
(IF(ISNUMBER(MATCH(B991,Sheet4!$F$2:$F$11,0)),1,0)+IF(ISNUMBER(MATCH(C991,Sheet4!$F$2:$F$11,0)),1,0)+IF(ISNUMBER(MATCH(D991,Sheet4!$F$2:$F$11,0)),1,0)+IF(ISNUMBER(MATCH(E991,Sheet4!$F$2:$F$11,0)),1,0)+IF(ISNUMBER(MATCH(F991,Sheet4!$F$2:$F$11,0)),1,0)+IF(ISNUMBER(MATCH(G991,Sheet4!$F$2:$F$11,0)),1,0)+IF(ISNUMBER(MATCH(H991,Sheet4!$F$2:$F$11,0)),1,0)+IF(ISNUMBER(MATCH(I991,Sheet4!$F$2:$F$11,0)),1,0)+IF(ISNUMBER(MATCH(J991,Sheet4!$F$2:$F$11,0)),1,0))</f>
        <v>0</v>
      </c>
      <c r="P991" s="40" t="str">
        <f>IFERROR(INDEX(Sheet4!$G:$G,MATCH(Sheet1!B991,Sheet4!$F:$F,0))+INDEX(Sheet4!$G:$G,MATCH(Sheet1!C991,Sheet4!$F:$F,0))+INDEX(Sheet4!$G:$G,MATCH(Sheet1!D991,Sheet4!$F:$F,0))+INDEX(Sheet4!$G:$G,MATCH(Sheet1!E991,Sheet4!$F:$F,0))+INDEX(Sheet4!$G:$G,MATCH(Sheet1!F991,Sheet4!$F:$F,0))+INDEX(Sheet4!$G:$G,MATCH(Sheet1!G991,Sheet4!$F:$F,0))+INDEX(Sheet4!$G:$G,MATCH(Sheet1!H991,Sheet4!$F:$F,0))+INDEX(Sheet4!$G:$G,MATCH(Sheet1!I991,Sheet4!$F:$F,0))+INDEX(Sheet4!$G:$G,MATCH(Sheet1!J991,Sheet4!$F:$F,0)),"")</f>
        <v/>
      </c>
      <c r="AF991">
        <f si="255" t="shared"/>
        <v>0</v>
      </c>
      <c r="AH991">
        <v>968</v>
      </c>
      <c r="AI991" t="str">
        <f si="254" t="shared"/>
        <v>Trae YoungIsaiah CanaanDevin BookerJimmy ButlerKelly OubreCorey BrewerJosh JacksonPaul MillsapKarl-Anthony Towns</v>
      </c>
      <c r="AJ991">
        <f si="256" t="shared"/>
        <v>0</v>
      </c>
      <c r="AK991">
        <f si="257" t="shared"/>
        <v>0</v>
      </c>
      <c r="AL991">
        <f si="258" t="shared"/>
        <v>0</v>
      </c>
      <c r="AM991">
        <f si="259" t="shared"/>
        <v>0</v>
      </c>
      <c r="AN991">
        <f si="260" t="shared"/>
        <v>0</v>
      </c>
      <c r="AO991">
        <f si="261" t="shared"/>
        <v>0</v>
      </c>
      <c r="AP991">
        <f si="262" t="shared"/>
        <v>0</v>
      </c>
      <c r="AQ991">
        <f si="263" t="shared"/>
        <v>0</v>
      </c>
      <c r="AR991">
        <f si="264" t="shared"/>
        <v>0</v>
      </c>
      <c r="AS991">
        <f si="265" t="shared"/>
        <v>0</v>
      </c>
      <c r="AU991" t="str">
        <f>IFERROR(VLOOKUP(C991,Results!$A$2:$B$240,2,FALSE)+VLOOKUP(D991,Results!$A$2:$B$240,2,FALSE)+VLOOKUP(E991,Results!$A$2:$B$240,2,FALSE)+VLOOKUP(F991,Results!$A$2:$B$240,2,FALSE)+VLOOKUP(G991,Results!$A$2:$B$240,2,FALSE)+VLOOKUP(H991,Results!$A$2:$B$240,2,FALSE)+VLOOKUP(I991,Results!$A$2:$B$240,2,FALSE)+VLOOKUP(J991,Results!$A$2:$B$240,2,FALSE)+VLOOKUP(B991,Results!$A$2:$B$240,2,FALSE)-MIN(VLOOKUP(C991,Results!$A$2:$B$240,2,FALSE),VLOOKUP(D991,Results!$A$2:$B$240,2,FALSE),VLOOKUP(E991,Results!$A$2:$B$240,2,FALSE),VLOOKUP(F991,Results!$A$2:$B$240,2,FALSE),VLOOKUP(G991,Results!$A$2:$B$240,2,FALSE),VLOOKUP(H991,Results!$A$2:$B$240,2,FALSE),VLOOKUP(I991,Results!$A$2:$B$240,2,FALSE),VLOOKUP(J991,Results!$A$2:$B$240,2,FALSE),VLOOKUP(B991,Results!$A$2:$B$240,2,FALSE)),"")</f>
        <v/>
      </c>
    </row>
    <row customHeight="1" ht="18.75" r="992" spans="2:47" x14ac:dyDescent="0.3">
      <c r="B992" t="s">
        <v>87</v>
      </c>
      <c r="C992" t="s">
        <v>108</v>
      </c>
      <c r="D992" t="s">
        <v>173</v>
      </c>
      <c r="E992" t="s">
        <v>146</v>
      </c>
      <c r="F992" t="s">
        <v>90</v>
      </c>
      <c r="G992" t="s">
        <v>159</v>
      </c>
      <c r="H992" t="s">
        <v>92</v>
      </c>
      <c r="I992" t="s">
        <v>181</v>
      </c>
      <c r="J992" t="s">
        <v>188</v>
      </c>
      <c r="K992" t="n">
        <v>11.0</v>
      </c>
      <c r="L992" s="30">
        <f si="252" t="shared"/>
        <v>0</v>
      </c>
      <c r="M992" s="6"/>
      <c r="N992" s="35" t="str">
        <f si="253" t="shared"/>
        <v/>
      </c>
      <c r="O992" s="59">
        <f>(IF(ISNUMBER(MATCH(B992,Sheet4!$K$92:$K$101,0)),1,0)+IF(ISNUMBER(MATCH(C992,Sheet4!$K$92:$K$101,0)),1,0)+IF(ISNUMBER(MATCH(D992,Sheet4!$K$92:$K$101,0)),1,0)+IF(ISNUMBER(MATCH(E992,Sheet4!$K$92:$K$101,0)),1,0)+IF(ISNUMBER(MATCH(F992,Sheet4!$K$92:$K$101,0)),1,0)+IF(ISNUMBER(MATCH(G992,Sheet4!$K$92:$K$101,0)),1,0)+IF(ISNUMBER(MATCH(H992,Sheet4!$K$92:$K$101,0)),1,0)+IF(ISNUMBER(MATCH(I992,Sheet4!$K$92:$K$101,0)),1,0)+IF(ISNUMBER(MATCH(J992,Sheet4!$K$92:$K$101,0)),1,0))
-
(IF(ISNUMBER(MATCH(B992,Sheet4!$F$2:$F$11,0)),1,0)+IF(ISNUMBER(MATCH(C992,Sheet4!$F$2:$F$11,0)),1,0)+IF(ISNUMBER(MATCH(D992,Sheet4!$F$2:$F$11,0)),1,0)+IF(ISNUMBER(MATCH(E992,Sheet4!$F$2:$F$11,0)),1,0)+IF(ISNUMBER(MATCH(F992,Sheet4!$F$2:$F$11,0)),1,0)+IF(ISNUMBER(MATCH(G992,Sheet4!$F$2:$F$11,0)),1,0)+IF(ISNUMBER(MATCH(H992,Sheet4!$F$2:$F$11,0)),1,0)+IF(ISNUMBER(MATCH(I992,Sheet4!$F$2:$F$11,0)),1,0)+IF(ISNUMBER(MATCH(J992,Sheet4!$F$2:$F$11,0)),1,0))</f>
        <v>0</v>
      </c>
      <c r="P992" s="40" t="str">
        <f>IFERROR(INDEX(Sheet4!$G:$G,MATCH(Sheet1!B992,Sheet4!$F:$F,0))+INDEX(Sheet4!$G:$G,MATCH(Sheet1!C992,Sheet4!$F:$F,0))+INDEX(Sheet4!$G:$G,MATCH(Sheet1!D992,Sheet4!$F:$F,0))+INDEX(Sheet4!$G:$G,MATCH(Sheet1!E992,Sheet4!$F:$F,0))+INDEX(Sheet4!$G:$G,MATCH(Sheet1!F992,Sheet4!$F:$F,0))+INDEX(Sheet4!$G:$G,MATCH(Sheet1!G992,Sheet4!$F:$F,0))+INDEX(Sheet4!$G:$G,MATCH(Sheet1!H992,Sheet4!$F:$F,0))+INDEX(Sheet4!$G:$G,MATCH(Sheet1!I992,Sheet4!$F:$F,0))+INDEX(Sheet4!$G:$G,MATCH(Sheet1!J992,Sheet4!$F:$F,0)),"")</f>
        <v/>
      </c>
      <c r="AF992">
        <f si="255" t="shared"/>
        <v>0</v>
      </c>
      <c r="AH992">
        <v>969</v>
      </c>
      <c r="AI992" t="str">
        <f si="254" t="shared"/>
        <v>Ben SimmonsLandry ShametDonovan MitchellJimmy ButlerKelly OubreCorey BrewerMarvin BagleyJosh JacksonDeandre Ayton</v>
      </c>
      <c r="AJ992">
        <f si="256" t="shared"/>
        <v>0</v>
      </c>
      <c r="AK992">
        <f si="257" t="shared"/>
        <v>0</v>
      </c>
      <c r="AL992">
        <f si="258" t="shared"/>
        <v>0</v>
      </c>
      <c r="AM992">
        <f si="259" t="shared"/>
        <v>0</v>
      </c>
      <c r="AN992">
        <f si="260" t="shared"/>
        <v>0</v>
      </c>
      <c r="AO992">
        <f si="261" t="shared"/>
        <v>0</v>
      </c>
      <c r="AP992">
        <f si="262" t="shared"/>
        <v>0</v>
      </c>
      <c r="AQ992">
        <f si="263" t="shared"/>
        <v>0</v>
      </c>
      <c r="AR992">
        <f si="264" t="shared"/>
        <v>0</v>
      </c>
      <c r="AS992">
        <f si="265" t="shared"/>
        <v>0</v>
      </c>
      <c r="AU992" t="str">
        <f>IFERROR(VLOOKUP(C992,Results!$A$2:$B$240,2,FALSE)+VLOOKUP(D992,Results!$A$2:$B$240,2,FALSE)+VLOOKUP(E992,Results!$A$2:$B$240,2,FALSE)+VLOOKUP(F992,Results!$A$2:$B$240,2,FALSE)+VLOOKUP(G992,Results!$A$2:$B$240,2,FALSE)+VLOOKUP(H992,Results!$A$2:$B$240,2,FALSE)+VLOOKUP(I992,Results!$A$2:$B$240,2,FALSE)+VLOOKUP(J992,Results!$A$2:$B$240,2,FALSE)+VLOOKUP(B992,Results!$A$2:$B$240,2,FALSE)-MIN(VLOOKUP(C992,Results!$A$2:$B$240,2,FALSE),VLOOKUP(D992,Results!$A$2:$B$240,2,FALSE),VLOOKUP(E992,Results!$A$2:$B$240,2,FALSE),VLOOKUP(F992,Results!$A$2:$B$240,2,FALSE),VLOOKUP(G992,Results!$A$2:$B$240,2,FALSE),VLOOKUP(H992,Results!$A$2:$B$240,2,FALSE),VLOOKUP(I992,Results!$A$2:$B$240,2,FALSE),VLOOKUP(J992,Results!$A$2:$B$240,2,FALSE),VLOOKUP(B992,Results!$A$2:$B$240,2,FALSE)),"")</f>
        <v/>
      </c>
    </row>
    <row customHeight="1" ht="18.75" r="993" spans="2:47" x14ac:dyDescent="0.3">
      <c r="B993" t="s">
        <v>166</v>
      </c>
      <c r="C993" t="s">
        <v>171</v>
      </c>
      <c r="D993" t="s">
        <v>173</v>
      </c>
      <c r="E993" t="s">
        <v>158</v>
      </c>
      <c r="F993" t="s">
        <v>177</v>
      </c>
      <c r="G993" t="s">
        <v>178</v>
      </c>
      <c r="H993" t="s">
        <v>153</v>
      </c>
      <c r="I993" t="s">
        <v>181</v>
      </c>
      <c r="J993" t="s">
        <v>98</v>
      </c>
      <c r="K993" t="n">
        <v>11.0</v>
      </c>
      <c r="L993" s="30">
        <f si="252" t="shared"/>
        <v>0</v>
      </c>
      <c r="M993" s="6"/>
      <c r="N993" s="35" t="str">
        <f si="253" t="shared"/>
        <v/>
      </c>
      <c r="O993" s="59">
        <f>(IF(ISNUMBER(MATCH(B993,Sheet4!$K$92:$K$101,0)),1,0)+IF(ISNUMBER(MATCH(C993,Sheet4!$K$92:$K$101,0)),1,0)+IF(ISNUMBER(MATCH(D993,Sheet4!$K$92:$K$101,0)),1,0)+IF(ISNUMBER(MATCH(E993,Sheet4!$K$92:$K$101,0)),1,0)+IF(ISNUMBER(MATCH(F993,Sheet4!$K$92:$K$101,0)),1,0)+IF(ISNUMBER(MATCH(G993,Sheet4!$K$92:$K$101,0)),1,0)+IF(ISNUMBER(MATCH(H993,Sheet4!$K$92:$K$101,0)),1,0)+IF(ISNUMBER(MATCH(I993,Sheet4!$K$92:$K$101,0)),1,0)+IF(ISNUMBER(MATCH(J993,Sheet4!$K$92:$K$101,0)),1,0))
-
(IF(ISNUMBER(MATCH(B993,Sheet4!$F$2:$F$11,0)),1,0)+IF(ISNUMBER(MATCH(C993,Sheet4!$F$2:$F$11,0)),1,0)+IF(ISNUMBER(MATCH(D993,Sheet4!$F$2:$F$11,0)),1,0)+IF(ISNUMBER(MATCH(E993,Sheet4!$F$2:$F$11,0)),1,0)+IF(ISNUMBER(MATCH(F993,Sheet4!$F$2:$F$11,0)),1,0)+IF(ISNUMBER(MATCH(G993,Sheet4!$F$2:$F$11,0)),1,0)+IF(ISNUMBER(MATCH(H993,Sheet4!$F$2:$F$11,0)),1,0)+IF(ISNUMBER(MATCH(I993,Sheet4!$F$2:$F$11,0)),1,0)+IF(ISNUMBER(MATCH(J993,Sheet4!$F$2:$F$11,0)),1,0))</f>
        <v>0</v>
      </c>
      <c r="P993" s="40" t="str">
        <f>IFERROR(INDEX(Sheet4!$G:$G,MATCH(Sheet1!B993,Sheet4!$F:$F,0))+INDEX(Sheet4!$G:$G,MATCH(Sheet1!C993,Sheet4!$F:$F,0))+INDEX(Sheet4!$G:$G,MATCH(Sheet1!D993,Sheet4!$F:$F,0))+INDEX(Sheet4!$G:$G,MATCH(Sheet1!E993,Sheet4!$F:$F,0))+INDEX(Sheet4!$G:$G,MATCH(Sheet1!F993,Sheet4!$F:$F,0))+INDEX(Sheet4!$G:$G,MATCH(Sheet1!G993,Sheet4!$F:$F,0))+INDEX(Sheet4!$G:$G,MATCH(Sheet1!H993,Sheet4!$F:$F,0))+INDEX(Sheet4!$G:$G,MATCH(Sheet1!I993,Sheet4!$F:$F,0))+INDEX(Sheet4!$G:$G,MATCH(Sheet1!J993,Sheet4!$F:$F,0)),"")</f>
        <v/>
      </c>
      <c r="AF993">
        <f si="255" t="shared"/>
        <v>0</v>
      </c>
      <c r="AH993">
        <v>970</v>
      </c>
      <c r="AI993" t="str">
        <f si="254" t="shared"/>
        <v>Ben SimmonsLandry ShametDonovan MitchellMonte MorrisKelly OubreJae CrowderKenneth FariedPaul MillsapRudy Gobert</v>
      </c>
      <c r="AJ993">
        <f si="256" t="shared"/>
        <v>0</v>
      </c>
      <c r="AK993">
        <f si="257" t="shared"/>
        <v>0</v>
      </c>
      <c r="AL993">
        <f si="258" t="shared"/>
        <v>0</v>
      </c>
      <c r="AM993">
        <f si="259" t="shared"/>
        <v>0</v>
      </c>
      <c r="AN993">
        <f si="260" t="shared"/>
        <v>0</v>
      </c>
      <c r="AO993">
        <f si="261" t="shared"/>
        <v>0</v>
      </c>
      <c r="AP993">
        <f si="262" t="shared"/>
        <v>0</v>
      </c>
      <c r="AQ993">
        <f si="263" t="shared"/>
        <v>0</v>
      </c>
      <c r="AR993">
        <f si="264" t="shared"/>
        <v>0</v>
      </c>
      <c r="AS993">
        <f si="265" t="shared"/>
        <v>0</v>
      </c>
      <c r="AU993" t="str">
        <f>IFERROR(VLOOKUP(C993,Results!$A$2:$B$240,2,FALSE)+VLOOKUP(D993,Results!$A$2:$B$240,2,FALSE)+VLOOKUP(E993,Results!$A$2:$B$240,2,FALSE)+VLOOKUP(F993,Results!$A$2:$B$240,2,FALSE)+VLOOKUP(G993,Results!$A$2:$B$240,2,FALSE)+VLOOKUP(H993,Results!$A$2:$B$240,2,FALSE)+VLOOKUP(I993,Results!$A$2:$B$240,2,FALSE)+VLOOKUP(J993,Results!$A$2:$B$240,2,FALSE)+VLOOKUP(B993,Results!$A$2:$B$240,2,FALSE)-MIN(VLOOKUP(C993,Results!$A$2:$B$240,2,FALSE),VLOOKUP(D993,Results!$A$2:$B$240,2,FALSE),VLOOKUP(E993,Results!$A$2:$B$240,2,FALSE),VLOOKUP(F993,Results!$A$2:$B$240,2,FALSE),VLOOKUP(G993,Results!$A$2:$B$240,2,FALSE),VLOOKUP(H993,Results!$A$2:$B$240,2,FALSE),VLOOKUP(I993,Results!$A$2:$B$240,2,FALSE),VLOOKUP(J993,Results!$A$2:$B$240,2,FALSE),VLOOKUP(B993,Results!$A$2:$B$240,2,FALSE)),"")</f>
        <v/>
      </c>
    </row>
    <row customHeight="1" ht="18.75" r="994" spans="2:47" x14ac:dyDescent="0.3">
      <c r="B994" t="s">
        <v>166</v>
      </c>
      <c r="C994" t="s">
        <v>87</v>
      </c>
      <c r="D994" t="s">
        <v>172</v>
      </c>
      <c r="E994" t="s">
        <v>175</v>
      </c>
      <c r="F994" t="s">
        <v>177</v>
      </c>
      <c r="G994" t="s">
        <v>180</v>
      </c>
      <c r="H994" t="s">
        <v>181</v>
      </c>
      <c r="I994" t="s">
        <v>152</v>
      </c>
      <c r="J994" t="s">
        <v>98</v>
      </c>
      <c r="K994" t="n">
        <v>11.0</v>
      </c>
      <c r="L994" s="30">
        <f si="252" t="shared"/>
        <v>0</v>
      </c>
      <c r="M994" s="6"/>
      <c r="N994" s="35" t="str">
        <f si="253" t="shared"/>
        <v/>
      </c>
      <c r="O994" s="59">
        <f>(IF(ISNUMBER(MATCH(B994,Sheet4!$K$92:$K$101,0)),1,0)+IF(ISNUMBER(MATCH(C994,Sheet4!$K$92:$K$101,0)),1,0)+IF(ISNUMBER(MATCH(D994,Sheet4!$K$92:$K$101,0)),1,0)+IF(ISNUMBER(MATCH(E994,Sheet4!$K$92:$K$101,0)),1,0)+IF(ISNUMBER(MATCH(F994,Sheet4!$K$92:$K$101,0)),1,0)+IF(ISNUMBER(MATCH(G994,Sheet4!$K$92:$K$101,0)),1,0)+IF(ISNUMBER(MATCH(H994,Sheet4!$K$92:$K$101,0)),1,0)+IF(ISNUMBER(MATCH(I994,Sheet4!$K$92:$K$101,0)),1,0)+IF(ISNUMBER(MATCH(J994,Sheet4!$K$92:$K$101,0)),1,0))
-
(IF(ISNUMBER(MATCH(B994,Sheet4!$F$2:$F$11,0)),1,0)+IF(ISNUMBER(MATCH(C994,Sheet4!$F$2:$F$11,0)),1,0)+IF(ISNUMBER(MATCH(D994,Sheet4!$F$2:$F$11,0)),1,0)+IF(ISNUMBER(MATCH(E994,Sheet4!$F$2:$F$11,0)),1,0)+IF(ISNUMBER(MATCH(F994,Sheet4!$F$2:$F$11,0)),1,0)+IF(ISNUMBER(MATCH(G994,Sheet4!$F$2:$F$11,0)),1,0)+IF(ISNUMBER(MATCH(H994,Sheet4!$F$2:$F$11,0)),1,0)+IF(ISNUMBER(MATCH(I994,Sheet4!$F$2:$F$11,0)),1,0)+IF(ISNUMBER(MATCH(J994,Sheet4!$F$2:$F$11,0)),1,0))</f>
        <v>0</v>
      </c>
      <c r="P994" s="40" t="str">
        <f>IFERROR(INDEX(Sheet4!$G:$G,MATCH(Sheet1!B994,Sheet4!$F:$F,0))+INDEX(Sheet4!$G:$G,MATCH(Sheet1!C994,Sheet4!$F:$F,0))+INDEX(Sheet4!$G:$G,MATCH(Sheet1!D994,Sheet4!$F:$F,0))+INDEX(Sheet4!$G:$G,MATCH(Sheet1!E994,Sheet4!$F:$F,0))+INDEX(Sheet4!$G:$G,MATCH(Sheet1!F994,Sheet4!$F:$F,0))+INDEX(Sheet4!$G:$G,MATCH(Sheet1!G994,Sheet4!$F:$F,0))+INDEX(Sheet4!$G:$G,MATCH(Sheet1!H994,Sheet4!$F:$F,0))+INDEX(Sheet4!$G:$G,MATCH(Sheet1!I994,Sheet4!$F:$F,0))+INDEX(Sheet4!$G:$G,MATCH(Sheet1!J994,Sheet4!$F:$F,0)),"")</f>
        <v/>
      </c>
      <c r="AF994">
        <f si="255" t="shared"/>
        <v>0</v>
      </c>
      <c r="AH994">
        <v>971</v>
      </c>
      <c r="AI994" t="str">
        <f si="254" t="shared"/>
        <v>Ben SimmonsLandry ShametJames HardenTorrey CraigDeAndre' BembryCorey BrewerJosh JacksonPaul MillsapKarl-Anthony Towns</v>
      </c>
      <c r="AJ994">
        <f si="256" t="shared"/>
        <v>0</v>
      </c>
      <c r="AK994">
        <f si="257" t="shared"/>
        <v>0</v>
      </c>
      <c r="AL994">
        <f si="258" t="shared"/>
        <v>0</v>
      </c>
      <c r="AM994">
        <f si="259" t="shared"/>
        <v>0</v>
      </c>
      <c r="AN994">
        <f si="260" t="shared"/>
        <v>0</v>
      </c>
      <c r="AO994">
        <f si="261" t="shared"/>
        <v>0</v>
      </c>
      <c r="AP994">
        <f si="262" t="shared"/>
        <v>0</v>
      </c>
      <c r="AQ994">
        <f si="263" t="shared"/>
        <v>0</v>
      </c>
      <c r="AR994">
        <f si="264" t="shared"/>
        <v>0</v>
      </c>
      <c r="AS994">
        <f si="265" t="shared"/>
        <v>0</v>
      </c>
      <c r="AU994" t="str">
        <f>IFERROR(VLOOKUP(C994,Results!$A$2:$B$240,2,FALSE)+VLOOKUP(D994,Results!$A$2:$B$240,2,FALSE)+VLOOKUP(E994,Results!$A$2:$B$240,2,FALSE)+VLOOKUP(F994,Results!$A$2:$B$240,2,FALSE)+VLOOKUP(G994,Results!$A$2:$B$240,2,FALSE)+VLOOKUP(H994,Results!$A$2:$B$240,2,FALSE)+VLOOKUP(I994,Results!$A$2:$B$240,2,FALSE)+VLOOKUP(J994,Results!$A$2:$B$240,2,FALSE)+VLOOKUP(B994,Results!$A$2:$B$240,2,FALSE)-MIN(VLOOKUP(C994,Results!$A$2:$B$240,2,FALSE),VLOOKUP(D994,Results!$A$2:$B$240,2,FALSE),VLOOKUP(E994,Results!$A$2:$B$240,2,FALSE),VLOOKUP(F994,Results!$A$2:$B$240,2,FALSE),VLOOKUP(G994,Results!$A$2:$B$240,2,FALSE),VLOOKUP(H994,Results!$A$2:$B$240,2,FALSE),VLOOKUP(I994,Results!$A$2:$B$240,2,FALSE),VLOOKUP(J994,Results!$A$2:$B$240,2,FALSE),VLOOKUP(B994,Results!$A$2:$B$240,2,FALSE)),"")</f>
        <v/>
      </c>
    </row>
    <row r="995" spans="2:47" x14ac:dyDescent="0.3">
      <c r="B995" t="s">
        <v>166</v>
      </c>
      <c r="C995" t="s">
        <v>116</v>
      </c>
      <c r="D995" t="s">
        <v>145</v>
      </c>
      <c r="E995" t="s">
        <v>146</v>
      </c>
      <c r="F995" t="s">
        <v>177</v>
      </c>
      <c r="G995" t="s">
        <v>179</v>
      </c>
      <c r="H995" t="s">
        <v>181</v>
      </c>
      <c r="I995" t="s">
        <v>103</v>
      </c>
      <c r="J995" t="s">
        <v>187</v>
      </c>
      <c r="K995" t="n">
        <v>11.0</v>
      </c>
      <c r="L995" s="30">
        <f si="252" t="shared"/>
        <v>0</v>
      </c>
      <c r="M995" s="6"/>
      <c r="N995" s="35" t="str">
        <f si="253" t="shared"/>
        <v/>
      </c>
      <c r="O995" s="59">
        <f>(IF(ISNUMBER(MATCH(B995,Sheet4!$K$92:$K$101,0)),1,0)+IF(ISNUMBER(MATCH(C995,Sheet4!$K$92:$K$101,0)),1,0)+IF(ISNUMBER(MATCH(D995,Sheet4!$K$92:$K$101,0)),1,0)+IF(ISNUMBER(MATCH(E995,Sheet4!$K$92:$K$101,0)),1,0)+IF(ISNUMBER(MATCH(F995,Sheet4!$K$92:$K$101,0)),1,0)+IF(ISNUMBER(MATCH(G995,Sheet4!$K$92:$K$101,0)),1,0)+IF(ISNUMBER(MATCH(H995,Sheet4!$K$92:$K$101,0)),1,0)+IF(ISNUMBER(MATCH(I995,Sheet4!$K$92:$K$101,0)),1,0)+IF(ISNUMBER(MATCH(J995,Sheet4!$K$92:$K$101,0)),1,0))
-
(IF(ISNUMBER(MATCH(B995,Sheet4!$F$2:$F$11,0)),1,0)+IF(ISNUMBER(MATCH(C995,Sheet4!$F$2:$F$11,0)),1,0)+IF(ISNUMBER(MATCH(D995,Sheet4!$F$2:$F$11,0)),1,0)+IF(ISNUMBER(MATCH(E995,Sheet4!$F$2:$F$11,0)),1,0)+IF(ISNUMBER(MATCH(F995,Sheet4!$F$2:$F$11,0)),1,0)+IF(ISNUMBER(MATCH(G995,Sheet4!$F$2:$F$11,0)),1,0)+IF(ISNUMBER(MATCH(H995,Sheet4!$F$2:$F$11,0)),1,0)+IF(ISNUMBER(MATCH(I995,Sheet4!$F$2:$F$11,0)),1,0)+IF(ISNUMBER(MATCH(J995,Sheet4!$F$2:$F$11,0)),1,0))</f>
        <v>0</v>
      </c>
      <c r="P995" s="40" t="str">
        <f>IFERROR(INDEX(Sheet4!$G:$G,MATCH(Sheet1!B995,Sheet4!$F:$F,0))+INDEX(Sheet4!$G:$G,MATCH(Sheet1!C995,Sheet4!$F:$F,0))+INDEX(Sheet4!$G:$G,MATCH(Sheet1!D995,Sheet4!$F:$F,0))+INDEX(Sheet4!$G:$G,MATCH(Sheet1!E995,Sheet4!$F:$F,0))+INDEX(Sheet4!$G:$G,MATCH(Sheet1!F995,Sheet4!$F:$F,0))+INDEX(Sheet4!$G:$G,MATCH(Sheet1!G995,Sheet4!$F:$F,0))+INDEX(Sheet4!$G:$G,MATCH(Sheet1!H995,Sheet4!$F:$F,0))+INDEX(Sheet4!$G:$G,MATCH(Sheet1!I995,Sheet4!$F:$F,0))+INDEX(Sheet4!$G:$G,MATCH(Sheet1!J995,Sheet4!$F:$F,0)),"")</f>
        <v/>
      </c>
      <c r="AF995">
        <f si="255" t="shared"/>
        <v>0</v>
      </c>
      <c r="AH995">
        <v>972</v>
      </c>
      <c r="AI995" t="str">
        <f si="254" t="shared"/>
        <v>Ricky RubioLandry ShametJames HardenMonte MorrisKelly OubreMikal BridgesKenneth FariedPaul MillsapDeandre Ayton</v>
      </c>
      <c r="AJ995">
        <f si="256" t="shared"/>
        <v>0</v>
      </c>
      <c r="AK995">
        <f si="257" t="shared"/>
        <v>0</v>
      </c>
      <c r="AL995">
        <f si="258" t="shared"/>
        <v>0</v>
      </c>
      <c r="AM995">
        <f si="259" t="shared"/>
        <v>0</v>
      </c>
      <c r="AN995">
        <f si="260" t="shared"/>
        <v>0</v>
      </c>
      <c r="AO995">
        <f si="261" t="shared"/>
        <v>0</v>
      </c>
      <c r="AP995">
        <f si="262" t="shared"/>
        <v>0</v>
      </c>
      <c r="AQ995">
        <f si="263" t="shared"/>
        <v>0</v>
      </c>
      <c r="AR995">
        <f si="264" t="shared"/>
        <v>0</v>
      </c>
      <c r="AS995">
        <f si="265" t="shared"/>
        <v>0</v>
      </c>
      <c r="AU995" t="str">
        <f>IFERROR(VLOOKUP(C995,Results!$A$2:$B$240,2,FALSE)+VLOOKUP(D995,Results!$A$2:$B$240,2,FALSE)+VLOOKUP(E995,Results!$A$2:$B$240,2,FALSE)+VLOOKUP(F995,Results!$A$2:$B$240,2,FALSE)+VLOOKUP(G995,Results!$A$2:$B$240,2,FALSE)+VLOOKUP(H995,Results!$A$2:$B$240,2,FALSE)+VLOOKUP(I995,Results!$A$2:$B$240,2,FALSE)+VLOOKUP(J995,Results!$A$2:$B$240,2,FALSE)+VLOOKUP(B995,Results!$A$2:$B$240,2,FALSE)-MIN(VLOOKUP(C995,Results!$A$2:$B$240,2,FALSE),VLOOKUP(D995,Results!$A$2:$B$240,2,FALSE),VLOOKUP(E995,Results!$A$2:$B$240,2,FALSE),VLOOKUP(F995,Results!$A$2:$B$240,2,FALSE),VLOOKUP(G995,Results!$A$2:$B$240,2,FALSE),VLOOKUP(H995,Results!$A$2:$B$240,2,FALSE),VLOOKUP(I995,Results!$A$2:$B$240,2,FALSE),VLOOKUP(J995,Results!$A$2:$B$240,2,FALSE),VLOOKUP(B995,Results!$A$2:$B$240,2,FALSE)),"")</f>
        <v/>
      </c>
    </row>
    <row customHeight="1" ht="18.75" r="996" spans="2:47" x14ac:dyDescent="0.3">
      <c r="B996" t="s">
        <v>166</v>
      </c>
      <c r="C996" t="s">
        <v>87</v>
      </c>
      <c r="D996" t="s">
        <v>89</v>
      </c>
      <c r="E996" t="s">
        <v>148</v>
      </c>
      <c r="F996" t="s">
        <v>150</v>
      </c>
      <c r="G996" t="s">
        <v>159</v>
      </c>
      <c r="H996" t="s">
        <v>181</v>
      </c>
      <c r="I996" t="s">
        <v>152</v>
      </c>
      <c r="J996" t="s">
        <v>186</v>
      </c>
      <c r="K996" t="n">
        <v>11.0</v>
      </c>
      <c r="L996" s="30">
        <f si="252" t="shared"/>
        <v>0</v>
      </c>
      <c r="M996" s="6"/>
      <c r="N996" s="35" t="str">
        <f si="253" t="shared"/>
        <v/>
      </c>
      <c r="O996" s="59">
        <f>(IF(ISNUMBER(MATCH(B996,Sheet4!$K$92:$K$101,0)),1,0)+IF(ISNUMBER(MATCH(C996,Sheet4!$K$92:$K$101,0)),1,0)+IF(ISNUMBER(MATCH(D996,Sheet4!$K$92:$K$101,0)),1,0)+IF(ISNUMBER(MATCH(E996,Sheet4!$K$92:$K$101,0)),1,0)+IF(ISNUMBER(MATCH(F996,Sheet4!$K$92:$K$101,0)),1,0)+IF(ISNUMBER(MATCH(G996,Sheet4!$K$92:$K$101,0)),1,0)+IF(ISNUMBER(MATCH(H996,Sheet4!$K$92:$K$101,0)),1,0)+IF(ISNUMBER(MATCH(I996,Sheet4!$K$92:$K$101,0)),1,0)+IF(ISNUMBER(MATCH(J996,Sheet4!$K$92:$K$101,0)),1,0))
-
(IF(ISNUMBER(MATCH(B996,Sheet4!$F$2:$F$11,0)),1,0)+IF(ISNUMBER(MATCH(C996,Sheet4!$F$2:$F$11,0)),1,0)+IF(ISNUMBER(MATCH(D996,Sheet4!$F$2:$F$11,0)),1,0)+IF(ISNUMBER(MATCH(E996,Sheet4!$F$2:$F$11,0)),1,0)+IF(ISNUMBER(MATCH(F996,Sheet4!$F$2:$F$11,0)),1,0)+IF(ISNUMBER(MATCH(G996,Sheet4!$F$2:$F$11,0)),1,0)+IF(ISNUMBER(MATCH(H996,Sheet4!$F$2:$F$11,0)),1,0)+IF(ISNUMBER(MATCH(I996,Sheet4!$F$2:$F$11,0)),1,0)+IF(ISNUMBER(MATCH(J996,Sheet4!$F$2:$F$11,0)),1,0))</f>
        <v>0</v>
      </c>
      <c r="P996" s="40" t="str">
        <f>IFERROR(INDEX(Sheet4!$G:$G,MATCH(Sheet1!B996,Sheet4!$F:$F,0))+INDEX(Sheet4!$G:$G,MATCH(Sheet1!C996,Sheet4!$F:$F,0))+INDEX(Sheet4!$G:$G,MATCH(Sheet1!D996,Sheet4!$F:$F,0))+INDEX(Sheet4!$G:$G,MATCH(Sheet1!E996,Sheet4!$F:$F,0))+INDEX(Sheet4!$G:$G,MATCH(Sheet1!F996,Sheet4!$F:$F,0))+INDEX(Sheet4!$G:$G,MATCH(Sheet1!G996,Sheet4!$F:$F,0))+INDEX(Sheet4!$G:$G,MATCH(Sheet1!H996,Sheet4!$F:$F,0))+INDEX(Sheet4!$G:$G,MATCH(Sheet1!I996,Sheet4!$F:$F,0))+INDEX(Sheet4!$G:$G,MATCH(Sheet1!J996,Sheet4!$F:$F,0)),"")</f>
        <v/>
      </c>
      <c r="AF996">
        <f si="255" t="shared"/>
        <v>0</v>
      </c>
      <c r="AH996">
        <v>973</v>
      </c>
      <c r="AI996" t="str">
        <f si="254" t="shared"/>
        <v>Ben SimmonsLandry ShametDonovan MitchellMalik BeasleyKelly OubreMikal BridgesJosh JacksonPaul MillsapKarl-Anthony Towns</v>
      </c>
      <c r="AJ996">
        <f si="256" t="shared"/>
        <v>0</v>
      </c>
      <c r="AK996">
        <f si="257" t="shared"/>
        <v>0</v>
      </c>
      <c r="AL996">
        <f si="258" t="shared"/>
        <v>0</v>
      </c>
      <c r="AM996">
        <f si="259" t="shared"/>
        <v>0</v>
      </c>
      <c r="AN996">
        <f si="260" t="shared"/>
        <v>0</v>
      </c>
      <c r="AO996">
        <f si="261" t="shared"/>
        <v>0</v>
      </c>
      <c r="AP996">
        <f si="262" t="shared"/>
        <v>0</v>
      </c>
      <c r="AQ996">
        <f si="263" t="shared"/>
        <v>0</v>
      </c>
      <c r="AR996">
        <f si="264" t="shared"/>
        <v>0</v>
      </c>
      <c r="AS996">
        <f si="265" t="shared"/>
        <v>0</v>
      </c>
      <c r="AU996" t="str">
        <f>IFERROR(VLOOKUP(C996,Results!$A$2:$B$240,2,FALSE)+VLOOKUP(D996,Results!$A$2:$B$240,2,FALSE)+VLOOKUP(E996,Results!$A$2:$B$240,2,FALSE)+VLOOKUP(F996,Results!$A$2:$B$240,2,FALSE)+VLOOKUP(G996,Results!$A$2:$B$240,2,FALSE)+VLOOKUP(H996,Results!$A$2:$B$240,2,FALSE)+VLOOKUP(I996,Results!$A$2:$B$240,2,FALSE)+VLOOKUP(J996,Results!$A$2:$B$240,2,FALSE)+VLOOKUP(B996,Results!$A$2:$B$240,2,FALSE)-MIN(VLOOKUP(C996,Results!$A$2:$B$240,2,FALSE),VLOOKUP(D996,Results!$A$2:$B$240,2,FALSE),VLOOKUP(E996,Results!$A$2:$B$240,2,FALSE),VLOOKUP(F996,Results!$A$2:$B$240,2,FALSE),VLOOKUP(G996,Results!$A$2:$B$240,2,FALSE),VLOOKUP(H996,Results!$A$2:$B$240,2,FALSE),VLOOKUP(I996,Results!$A$2:$B$240,2,FALSE),VLOOKUP(J996,Results!$A$2:$B$240,2,FALSE),VLOOKUP(B996,Results!$A$2:$B$240,2,FALSE)),"")</f>
        <v/>
      </c>
    </row>
    <row customHeight="1" ht="18.75" r="997" spans="2:47" x14ac:dyDescent="0.3">
      <c r="B997" t="s">
        <v>166</v>
      </c>
      <c r="C997" t="s">
        <v>171</v>
      </c>
      <c r="D997" t="s">
        <v>172</v>
      </c>
      <c r="E997" t="s">
        <v>146</v>
      </c>
      <c r="F997" t="s">
        <v>177</v>
      </c>
      <c r="G997" t="s">
        <v>178</v>
      </c>
      <c r="H997" t="s">
        <v>181</v>
      </c>
      <c r="I997" t="s">
        <v>183</v>
      </c>
      <c r="J997" t="s">
        <v>188</v>
      </c>
      <c r="K997" t="n">
        <v>11.0</v>
      </c>
      <c r="L997" s="30">
        <f si="252" t="shared"/>
        <v>0</v>
      </c>
      <c r="M997" s="6"/>
      <c r="N997" s="35" t="str">
        <f si="253" t="shared"/>
        <v/>
      </c>
      <c r="O997" s="59">
        <f>(IF(ISNUMBER(MATCH(B997,Sheet4!$K$92:$K$101,0)),1,0)+IF(ISNUMBER(MATCH(C997,Sheet4!$K$92:$K$101,0)),1,0)+IF(ISNUMBER(MATCH(D997,Sheet4!$K$92:$K$101,0)),1,0)+IF(ISNUMBER(MATCH(E997,Sheet4!$K$92:$K$101,0)),1,0)+IF(ISNUMBER(MATCH(F997,Sheet4!$K$92:$K$101,0)),1,0)+IF(ISNUMBER(MATCH(G997,Sheet4!$K$92:$K$101,0)),1,0)+IF(ISNUMBER(MATCH(H997,Sheet4!$K$92:$K$101,0)),1,0)+IF(ISNUMBER(MATCH(I997,Sheet4!$K$92:$K$101,0)),1,0)+IF(ISNUMBER(MATCH(J997,Sheet4!$K$92:$K$101,0)),1,0))
-
(IF(ISNUMBER(MATCH(B997,Sheet4!$F$2:$F$11,0)),1,0)+IF(ISNUMBER(MATCH(C997,Sheet4!$F$2:$F$11,0)),1,0)+IF(ISNUMBER(MATCH(D997,Sheet4!$F$2:$F$11,0)),1,0)+IF(ISNUMBER(MATCH(E997,Sheet4!$F$2:$F$11,0)),1,0)+IF(ISNUMBER(MATCH(F997,Sheet4!$F$2:$F$11,0)),1,0)+IF(ISNUMBER(MATCH(G997,Sheet4!$F$2:$F$11,0)),1,0)+IF(ISNUMBER(MATCH(H997,Sheet4!$F$2:$F$11,0)),1,0)+IF(ISNUMBER(MATCH(I997,Sheet4!$F$2:$F$11,0)),1,0)+IF(ISNUMBER(MATCH(J997,Sheet4!$F$2:$F$11,0)),1,0))</f>
        <v>0</v>
      </c>
      <c r="P997" s="40" t="str">
        <f>IFERROR(INDEX(Sheet4!$G:$G,MATCH(Sheet1!B997,Sheet4!$F:$F,0))+INDEX(Sheet4!$G:$G,MATCH(Sheet1!C997,Sheet4!$F:$F,0))+INDEX(Sheet4!$G:$G,MATCH(Sheet1!D997,Sheet4!$F:$F,0))+INDEX(Sheet4!$G:$G,MATCH(Sheet1!E997,Sheet4!$F:$F,0))+INDEX(Sheet4!$G:$G,MATCH(Sheet1!F997,Sheet4!$F:$F,0))+INDEX(Sheet4!$G:$G,MATCH(Sheet1!G997,Sheet4!$F:$F,0))+INDEX(Sheet4!$G:$G,MATCH(Sheet1!H997,Sheet4!$F:$F,0))+INDEX(Sheet4!$G:$G,MATCH(Sheet1!I997,Sheet4!$F:$F,0))+INDEX(Sheet4!$G:$G,MATCH(Sheet1!J997,Sheet4!$F:$F,0)),"")</f>
        <v/>
      </c>
      <c r="AF997">
        <f si="255" t="shared"/>
        <v>0</v>
      </c>
      <c r="AH997">
        <v>974</v>
      </c>
      <c r="AI997" t="str">
        <f si="254" t="shared"/>
        <v>De'Aaron FoxTrae YoungDevin BookerMonte MorrisWill BartonJoe InglesJohn CollinsTrey LylesRudy Gobert</v>
      </c>
      <c r="AJ997">
        <f si="256" t="shared"/>
        <v>0</v>
      </c>
      <c r="AK997">
        <f si="257" t="shared"/>
        <v>0</v>
      </c>
      <c r="AL997">
        <f si="258" t="shared"/>
        <v>0</v>
      </c>
      <c r="AM997">
        <f si="259" t="shared"/>
        <v>0</v>
      </c>
      <c r="AN997">
        <f si="260" t="shared"/>
        <v>0</v>
      </c>
      <c r="AO997">
        <f si="261" t="shared"/>
        <v>0</v>
      </c>
      <c r="AP997">
        <f si="262" t="shared"/>
        <v>0</v>
      </c>
      <c r="AQ997">
        <f si="263" t="shared"/>
        <v>0</v>
      </c>
      <c r="AR997">
        <f si="264" t="shared"/>
        <v>0</v>
      </c>
      <c r="AS997">
        <f si="265" t="shared"/>
        <v>0</v>
      </c>
      <c r="AU997" t="str">
        <f>IFERROR(VLOOKUP(C997,Results!$A$2:$B$240,2,FALSE)+VLOOKUP(D997,Results!$A$2:$B$240,2,FALSE)+VLOOKUP(E997,Results!$A$2:$B$240,2,FALSE)+VLOOKUP(F997,Results!$A$2:$B$240,2,FALSE)+VLOOKUP(G997,Results!$A$2:$B$240,2,FALSE)+VLOOKUP(H997,Results!$A$2:$B$240,2,FALSE)+VLOOKUP(I997,Results!$A$2:$B$240,2,FALSE)+VLOOKUP(J997,Results!$A$2:$B$240,2,FALSE)+VLOOKUP(B997,Results!$A$2:$B$240,2,FALSE)-MIN(VLOOKUP(C997,Results!$A$2:$B$240,2,FALSE),VLOOKUP(D997,Results!$A$2:$B$240,2,FALSE),VLOOKUP(E997,Results!$A$2:$B$240,2,FALSE),VLOOKUP(F997,Results!$A$2:$B$240,2,FALSE),VLOOKUP(G997,Results!$A$2:$B$240,2,FALSE),VLOOKUP(H997,Results!$A$2:$B$240,2,FALSE),VLOOKUP(I997,Results!$A$2:$B$240,2,FALSE),VLOOKUP(J997,Results!$A$2:$B$240,2,FALSE),VLOOKUP(B997,Results!$A$2:$B$240,2,FALSE)),"")</f>
        <v/>
      </c>
    </row>
    <row customHeight="1" ht="18.75" r="998" spans="2:47" x14ac:dyDescent="0.3">
      <c r="B998" t="s">
        <v>166</v>
      </c>
      <c r="C998" t="s">
        <v>87</v>
      </c>
      <c r="D998" t="s">
        <v>172</v>
      </c>
      <c r="E998" t="s">
        <v>148</v>
      </c>
      <c r="F998" t="s">
        <v>178</v>
      </c>
      <c r="G998" t="s">
        <v>100</v>
      </c>
      <c r="H998" t="s">
        <v>181</v>
      </c>
      <c r="I998" t="s">
        <v>155</v>
      </c>
      <c r="J998" t="s">
        <v>186</v>
      </c>
      <c r="K998" t="n">
        <v>11.0</v>
      </c>
      <c r="L998" s="30">
        <f si="252" t="shared"/>
        <v>0</v>
      </c>
      <c r="M998" s="6"/>
      <c r="N998" s="35" t="str">
        <f si="253" t="shared"/>
        <v/>
      </c>
      <c r="O998" s="59">
        <f>(IF(ISNUMBER(MATCH(B998,Sheet4!$K$92:$K$101,0)),1,0)+IF(ISNUMBER(MATCH(C998,Sheet4!$K$92:$K$101,0)),1,0)+IF(ISNUMBER(MATCH(D998,Sheet4!$K$92:$K$101,0)),1,0)+IF(ISNUMBER(MATCH(E998,Sheet4!$K$92:$K$101,0)),1,0)+IF(ISNUMBER(MATCH(F998,Sheet4!$K$92:$K$101,0)),1,0)+IF(ISNUMBER(MATCH(G998,Sheet4!$K$92:$K$101,0)),1,0)+IF(ISNUMBER(MATCH(H998,Sheet4!$K$92:$K$101,0)),1,0)+IF(ISNUMBER(MATCH(I998,Sheet4!$K$92:$K$101,0)),1,0)+IF(ISNUMBER(MATCH(J998,Sheet4!$K$92:$K$101,0)),1,0))
-
(IF(ISNUMBER(MATCH(B998,Sheet4!$F$2:$F$11,0)),1,0)+IF(ISNUMBER(MATCH(C998,Sheet4!$F$2:$F$11,0)),1,0)+IF(ISNUMBER(MATCH(D998,Sheet4!$F$2:$F$11,0)),1,0)+IF(ISNUMBER(MATCH(E998,Sheet4!$F$2:$F$11,0)),1,0)+IF(ISNUMBER(MATCH(F998,Sheet4!$F$2:$F$11,0)),1,0)+IF(ISNUMBER(MATCH(G998,Sheet4!$F$2:$F$11,0)),1,0)+IF(ISNUMBER(MATCH(H998,Sheet4!$F$2:$F$11,0)),1,0)+IF(ISNUMBER(MATCH(I998,Sheet4!$F$2:$F$11,0)),1,0)+IF(ISNUMBER(MATCH(J998,Sheet4!$F$2:$F$11,0)),1,0))</f>
        <v>0</v>
      </c>
      <c r="P998" s="40" t="str">
        <f>IFERROR(INDEX(Sheet4!$G:$G,MATCH(Sheet1!B998,Sheet4!$F:$F,0))+INDEX(Sheet4!$G:$G,MATCH(Sheet1!C998,Sheet4!$F:$F,0))+INDEX(Sheet4!$G:$G,MATCH(Sheet1!D998,Sheet4!$F:$F,0))+INDEX(Sheet4!$G:$G,MATCH(Sheet1!E998,Sheet4!$F:$F,0))+INDEX(Sheet4!$G:$G,MATCH(Sheet1!F998,Sheet4!$F:$F,0))+INDEX(Sheet4!$G:$G,MATCH(Sheet1!G998,Sheet4!$F:$F,0))+INDEX(Sheet4!$G:$G,MATCH(Sheet1!H998,Sheet4!$F:$F,0))+INDEX(Sheet4!$G:$G,MATCH(Sheet1!I998,Sheet4!$F:$F,0))+INDEX(Sheet4!$G:$G,MATCH(Sheet1!J998,Sheet4!$F:$F,0)),"")</f>
        <v/>
      </c>
      <c r="AF998">
        <f si="255" t="shared"/>
        <v>0</v>
      </c>
      <c r="AH998">
        <v>975</v>
      </c>
      <c r="AI998" t="str">
        <f si="254" t="shared"/>
        <v>Ben SimmonsIsaiah CanaanJimmy ButlerBuddy HieldWill BartonKelly OubreJohn CollinsRichaun HolmesDeandre Ayton</v>
      </c>
      <c r="AJ998">
        <f si="256" t="shared"/>
        <v>0</v>
      </c>
      <c r="AK998">
        <f si="257" t="shared"/>
        <v>0</v>
      </c>
      <c r="AL998">
        <f si="258" t="shared"/>
        <v>0</v>
      </c>
      <c r="AM998">
        <f si="259" t="shared"/>
        <v>0</v>
      </c>
      <c r="AN998">
        <f si="260" t="shared"/>
        <v>0</v>
      </c>
      <c r="AO998">
        <f si="261" t="shared"/>
        <v>0</v>
      </c>
      <c r="AP998">
        <f si="262" t="shared"/>
        <v>0</v>
      </c>
      <c r="AQ998">
        <f si="263" t="shared"/>
        <v>0</v>
      </c>
      <c r="AR998">
        <f si="264" t="shared"/>
        <v>0</v>
      </c>
      <c r="AS998">
        <f si="265" t="shared"/>
        <v>0</v>
      </c>
      <c r="AU998" t="str">
        <f>IFERROR(VLOOKUP(C998,Results!$A$2:$B$240,2,FALSE)+VLOOKUP(D998,Results!$A$2:$B$240,2,FALSE)+VLOOKUP(E998,Results!$A$2:$B$240,2,FALSE)+VLOOKUP(F998,Results!$A$2:$B$240,2,FALSE)+VLOOKUP(G998,Results!$A$2:$B$240,2,FALSE)+VLOOKUP(H998,Results!$A$2:$B$240,2,FALSE)+VLOOKUP(I998,Results!$A$2:$B$240,2,FALSE)+VLOOKUP(J998,Results!$A$2:$B$240,2,FALSE)+VLOOKUP(B998,Results!$A$2:$B$240,2,FALSE)-MIN(VLOOKUP(C998,Results!$A$2:$B$240,2,FALSE),VLOOKUP(D998,Results!$A$2:$B$240,2,FALSE),VLOOKUP(E998,Results!$A$2:$B$240,2,FALSE),VLOOKUP(F998,Results!$A$2:$B$240,2,FALSE),VLOOKUP(G998,Results!$A$2:$B$240,2,FALSE),VLOOKUP(H998,Results!$A$2:$B$240,2,FALSE),VLOOKUP(I998,Results!$A$2:$B$240,2,FALSE),VLOOKUP(J998,Results!$A$2:$B$240,2,FALSE),VLOOKUP(B998,Results!$A$2:$B$240,2,FALSE)),"")</f>
        <v/>
      </c>
    </row>
    <row customHeight="1" ht="18.75" r="999" spans="2:47" x14ac:dyDescent="0.3">
      <c r="B999" t="s">
        <v>166</v>
      </c>
      <c r="C999" t="s">
        <v>170</v>
      </c>
      <c r="D999" t="s">
        <v>172</v>
      </c>
      <c r="E999" t="s">
        <v>149</v>
      </c>
      <c r="F999" t="s">
        <v>150</v>
      </c>
      <c r="G999" t="s">
        <v>177</v>
      </c>
      <c r="H999" t="s">
        <v>181</v>
      </c>
      <c r="I999" t="s">
        <v>103</v>
      </c>
      <c r="J999" t="s">
        <v>186</v>
      </c>
      <c r="K999" t="n">
        <v>11.0</v>
      </c>
      <c r="L999" s="30">
        <f si="252" t="shared"/>
        <v>0</v>
      </c>
      <c r="M999" s="6"/>
      <c r="N999" s="35" t="str">
        <f si="253" t="shared"/>
        <v/>
      </c>
      <c r="O999" s="59">
        <f>(IF(ISNUMBER(MATCH(B999,Sheet4!$K$92:$K$101,0)),1,0)+IF(ISNUMBER(MATCH(C999,Sheet4!$K$92:$K$101,0)),1,0)+IF(ISNUMBER(MATCH(D999,Sheet4!$K$92:$K$101,0)),1,0)+IF(ISNUMBER(MATCH(E999,Sheet4!$K$92:$K$101,0)),1,0)+IF(ISNUMBER(MATCH(F999,Sheet4!$K$92:$K$101,0)),1,0)+IF(ISNUMBER(MATCH(G999,Sheet4!$K$92:$K$101,0)),1,0)+IF(ISNUMBER(MATCH(H999,Sheet4!$K$92:$K$101,0)),1,0)+IF(ISNUMBER(MATCH(I999,Sheet4!$K$92:$K$101,0)),1,0)+IF(ISNUMBER(MATCH(J999,Sheet4!$K$92:$K$101,0)),1,0))
-
(IF(ISNUMBER(MATCH(B999,Sheet4!$F$2:$F$11,0)),1,0)+IF(ISNUMBER(MATCH(C999,Sheet4!$F$2:$F$11,0)),1,0)+IF(ISNUMBER(MATCH(D999,Sheet4!$F$2:$F$11,0)),1,0)+IF(ISNUMBER(MATCH(E999,Sheet4!$F$2:$F$11,0)),1,0)+IF(ISNUMBER(MATCH(F999,Sheet4!$F$2:$F$11,0)),1,0)+IF(ISNUMBER(MATCH(G999,Sheet4!$F$2:$F$11,0)),1,0)+IF(ISNUMBER(MATCH(H999,Sheet4!$F$2:$F$11,0)),1,0)+IF(ISNUMBER(MATCH(I999,Sheet4!$F$2:$F$11,0)),1,0)+IF(ISNUMBER(MATCH(J999,Sheet4!$F$2:$F$11,0)),1,0))</f>
        <v>0</v>
      </c>
      <c r="P999" s="40" t="str">
        <f>IFERROR(INDEX(Sheet4!$G:$G,MATCH(Sheet1!B999,Sheet4!$F:$F,0))+INDEX(Sheet4!$G:$G,MATCH(Sheet1!C999,Sheet4!$F:$F,0))+INDEX(Sheet4!$G:$G,MATCH(Sheet1!D999,Sheet4!$F:$F,0))+INDEX(Sheet4!$G:$G,MATCH(Sheet1!E999,Sheet4!$F:$F,0))+INDEX(Sheet4!$G:$G,MATCH(Sheet1!F999,Sheet4!$F:$F,0))+INDEX(Sheet4!$G:$G,MATCH(Sheet1!G999,Sheet4!$F:$F,0))+INDEX(Sheet4!$G:$G,MATCH(Sheet1!H999,Sheet4!$F:$F,0))+INDEX(Sheet4!$G:$G,MATCH(Sheet1!I999,Sheet4!$F:$F,0))+INDEX(Sheet4!$G:$G,MATCH(Sheet1!J999,Sheet4!$F:$F,0)),"")</f>
        <v/>
      </c>
      <c r="AF999">
        <f si="255" t="shared"/>
        <v>0</v>
      </c>
      <c r="AH999">
        <v>976</v>
      </c>
      <c r="AI999" t="str">
        <f si="254" t="shared"/>
        <v>Ben SimmonsDe'Aaron FoxDevin BookerMalik BeasleyKelly OubreCorey BrewerPaul MillsapTrey LylesKarl-Anthony Towns</v>
      </c>
      <c r="AJ999">
        <f si="256" t="shared"/>
        <v>0</v>
      </c>
      <c r="AK999">
        <f si="257" t="shared"/>
        <v>0</v>
      </c>
      <c r="AL999">
        <f si="258" t="shared"/>
        <v>0</v>
      </c>
      <c r="AM999">
        <f si="259" t="shared"/>
        <v>0</v>
      </c>
      <c r="AN999">
        <f si="260" t="shared"/>
        <v>0</v>
      </c>
      <c r="AO999">
        <f si="261" t="shared"/>
        <v>0</v>
      </c>
      <c r="AP999">
        <f si="262" t="shared"/>
        <v>0</v>
      </c>
      <c r="AQ999">
        <f si="263" t="shared"/>
        <v>0</v>
      </c>
      <c r="AR999">
        <f si="264" t="shared"/>
        <v>0</v>
      </c>
      <c r="AS999">
        <f si="265" t="shared"/>
        <v>0</v>
      </c>
      <c r="AU999" t="str">
        <f>IFERROR(VLOOKUP(C999,Results!$A$2:$B$240,2,FALSE)+VLOOKUP(D999,Results!$A$2:$B$240,2,FALSE)+VLOOKUP(E999,Results!$A$2:$B$240,2,FALSE)+VLOOKUP(F999,Results!$A$2:$B$240,2,FALSE)+VLOOKUP(G999,Results!$A$2:$B$240,2,FALSE)+VLOOKUP(H999,Results!$A$2:$B$240,2,FALSE)+VLOOKUP(I999,Results!$A$2:$B$240,2,FALSE)+VLOOKUP(J999,Results!$A$2:$B$240,2,FALSE)+VLOOKUP(B999,Results!$A$2:$B$240,2,FALSE)-MIN(VLOOKUP(C999,Results!$A$2:$B$240,2,FALSE),VLOOKUP(D999,Results!$A$2:$B$240,2,FALSE),VLOOKUP(E999,Results!$A$2:$B$240,2,FALSE),VLOOKUP(F999,Results!$A$2:$B$240,2,FALSE),VLOOKUP(G999,Results!$A$2:$B$240,2,FALSE),VLOOKUP(H999,Results!$A$2:$B$240,2,FALSE),VLOOKUP(I999,Results!$A$2:$B$240,2,FALSE),VLOOKUP(J999,Results!$A$2:$B$240,2,FALSE),VLOOKUP(B999,Results!$A$2:$B$240,2,FALSE)),"")</f>
        <v/>
      </c>
    </row>
    <row customHeight="1" ht="18.75" r="1000" spans="2:47" x14ac:dyDescent="0.3">
      <c r="B1000" t="s">
        <v>166</v>
      </c>
      <c r="C1000" t="s">
        <v>87</v>
      </c>
      <c r="D1000" t="s">
        <v>173</v>
      </c>
      <c r="E1000" t="s">
        <v>146</v>
      </c>
      <c r="F1000" t="s">
        <v>177</v>
      </c>
      <c r="G1000" t="s">
        <v>105</v>
      </c>
      <c r="H1000" t="s">
        <v>181</v>
      </c>
      <c r="I1000" t="s">
        <v>183</v>
      </c>
      <c r="J1000" t="s">
        <v>98</v>
      </c>
      <c r="K1000" t="n">
        <v>11.0</v>
      </c>
      <c r="L1000" s="30">
        <f si="252" t="shared"/>
        <v>0</v>
      </c>
      <c r="M1000" s="6"/>
      <c r="N1000" s="35" t="str">
        <f si="253" t="shared"/>
        <v/>
      </c>
      <c r="O1000" s="59">
        <f>(IF(ISNUMBER(MATCH(B1000,Sheet4!$K$92:$K$101,0)),1,0)+IF(ISNUMBER(MATCH(C1000,Sheet4!$K$92:$K$101,0)),1,0)+IF(ISNUMBER(MATCH(D1000,Sheet4!$K$92:$K$101,0)),1,0)+IF(ISNUMBER(MATCH(E1000,Sheet4!$K$92:$K$101,0)),1,0)+IF(ISNUMBER(MATCH(F1000,Sheet4!$K$92:$K$101,0)),1,0)+IF(ISNUMBER(MATCH(G1000,Sheet4!$K$92:$K$101,0)),1,0)+IF(ISNUMBER(MATCH(H1000,Sheet4!$K$92:$K$101,0)),1,0)+IF(ISNUMBER(MATCH(I1000,Sheet4!$K$92:$K$101,0)),1,0)+IF(ISNUMBER(MATCH(J1000,Sheet4!$K$92:$K$101,0)),1,0))
-
(IF(ISNUMBER(MATCH(B1000,Sheet4!$F$2:$F$11,0)),1,0)+IF(ISNUMBER(MATCH(C1000,Sheet4!$F$2:$F$11,0)),1,0)+IF(ISNUMBER(MATCH(D1000,Sheet4!$F$2:$F$11,0)),1,0)+IF(ISNUMBER(MATCH(E1000,Sheet4!$F$2:$F$11,0)),1,0)+IF(ISNUMBER(MATCH(F1000,Sheet4!$F$2:$F$11,0)),1,0)+IF(ISNUMBER(MATCH(G1000,Sheet4!$F$2:$F$11,0)),1,0)+IF(ISNUMBER(MATCH(H1000,Sheet4!$F$2:$F$11,0)),1,0)+IF(ISNUMBER(MATCH(I1000,Sheet4!$F$2:$F$11,0)),1,0)+IF(ISNUMBER(MATCH(J1000,Sheet4!$F$2:$F$11,0)),1,0))</f>
        <v>0</v>
      </c>
      <c r="P1000" s="40" t="str">
        <f>IFERROR(INDEX(Sheet4!$G:$G,MATCH(Sheet1!B1000,Sheet4!$F:$F,0))+INDEX(Sheet4!$G:$G,MATCH(Sheet1!C1000,Sheet4!$F:$F,0))+INDEX(Sheet4!$G:$G,MATCH(Sheet1!D1000,Sheet4!$F:$F,0))+INDEX(Sheet4!$G:$G,MATCH(Sheet1!E1000,Sheet4!$F:$F,0))+INDEX(Sheet4!$G:$G,MATCH(Sheet1!F1000,Sheet4!$F:$F,0))+INDEX(Sheet4!$G:$G,MATCH(Sheet1!G1000,Sheet4!$F:$F,0))+INDEX(Sheet4!$G:$G,MATCH(Sheet1!H1000,Sheet4!$F:$F,0))+INDEX(Sheet4!$G:$G,MATCH(Sheet1!I1000,Sheet4!$F:$F,0))+INDEX(Sheet4!$G:$G,MATCH(Sheet1!J1000,Sheet4!$F:$F,0)),"")</f>
        <v/>
      </c>
      <c r="AF1000">
        <f si="255" t="shared"/>
        <v>0</v>
      </c>
      <c r="AH1000">
        <v>977</v>
      </c>
      <c r="AI1000" t="str">
        <f si="254" t="shared"/>
        <v>Elie OkoboLandry ShametJames HardenMonte MorrisWill BartonKelly OubreJohn CollinsPaul MillsapRudy Gobert</v>
      </c>
      <c r="AJ1000">
        <f si="256" t="shared"/>
        <v>0</v>
      </c>
      <c r="AK1000">
        <f si="257" t="shared"/>
        <v>0</v>
      </c>
      <c r="AL1000">
        <f si="258" t="shared"/>
        <v>0</v>
      </c>
      <c r="AM1000">
        <f si="259" t="shared"/>
        <v>0</v>
      </c>
      <c r="AN1000">
        <f si="260" t="shared"/>
        <v>0</v>
      </c>
      <c r="AO1000">
        <f si="261" t="shared"/>
        <v>0</v>
      </c>
      <c r="AP1000">
        <f si="262" t="shared"/>
        <v>0</v>
      </c>
      <c r="AQ1000">
        <f si="263" t="shared"/>
        <v>0</v>
      </c>
      <c r="AR1000">
        <f si="264" t="shared"/>
        <v>0</v>
      </c>
      <c r="AS1000">
        <f si="265" t="shared"/>
        <v>0</v>
      </c>
      <c r="AU1000" t="str">
        <f>IFERROR(VLOOKUP(C1000,Results!$A$2:$B$240,2,FALSE)+VLOOKUP(D1000,Results!$A$2:$B$240,2,FALSE)+VLOOKUP(E1000,Results!$A$2:$B$240,2,FALSE)+VLOOKUP(F1000,Results!$A$2:$B$240,2,FALSE)+VLOOKUP(G1000,Results!$A$2:$B$240,2,FALSE)+VLOOKUP(H1000,Results!$A$2:$B$240,2,FALSE)+VLOOKUP(I1000,Results!$A$2:$B$240,2,FALSE)+VLOOKUP(J1000,Results!$A$2:$B$240,2,FALSE)+VLOOKUP(B1000,Results!$A$2:$B$240,2,FALSE)-MIN(VLOOKUP(C1000,Results!$A$2:$B$240,2,FALSE),VLOOKUP(D1000,Results!$A$2:$B$240,2,FALSE),VLOOKUP(E1000,Results!$A$2:$B$240,2,FALSE),VLOOKUP(F1000,Results!$A$2:$B$240,2,FALSE),VLOOKUP(G1000,Results!$A$2:$B$240,2,FALSE),VLOOKUP(H1000,Results!$A$2:$B$240,2,FALSE),VLOOKUP(I1000,Results!$A$2:$B$240,2,FALSE),VLOOKUP(J1000,Results!$A$2:$B$240,2,FALSE),VLOOKUP(B1000,Results!$A$2:$B$240,2,FALSE)),"")</f>
        <v/>
      </c>
    </row>
    <row customHeight="1" ht="18.75" r="1001" spans="2:47" x14ac:dyDescent="0.3">
      <c r="B1001" t="s">
        <v>166</v>
      </c>
      <c r="C1001" t="s">
        <v>170</v>
      </c>
      <c r="D1001" t="s">
        <v>145</v>
      </c>
      <c r="E1001" t="s">
        <v>158</v>
      </c>
      <c r="F1001" t="s">
        <v>177</v>
      </c>
      <c r="G1001" t="s">
        <v>105</v>
      </c>
      <c r="H1001" t="s">
        <v>153</v>
      </c>
      <c r="I1001" t="s">
        <v>152</v>
      </c>
      <c r="J1001" t="s">
        <v>94</v>
      </c>
      <c r="K1001" t="n">
        <v>11.0</v>
      </c>
      <c r="L1001" s="30">
        <f si="252" t="shared"/>
        <v>0</v>
      </c>
      <c r="M1001" s="6"/>
      <c r="N1001" s="35" t="str">
        <f si="253" t="shared"/>
        <v/>
      </c>
      <c r="O1001" s="59">
        <f>(IF(ISNUMBER(MATCH(B1001,Sheet4!$K$92:$K$101,0)),1,0)+IF(ISNUMBER(MATCH(C1001,Sheet4!$K$92:$K$101,0)),1,0)+IF(ISNUMBER(MATCH(D1001,Sheet4!$K$92:$K$101,0)),1,0)+IF(ISNUMBER(MATCH(E1001,Sheet4!$K$92:$K$101,0)),1,0)+IF(ISNUMBER(MATCH(F1001,Sheet4!$K$92:$K$101,0)),1,0)+IF(ISNUMBER(MATCH(G1001,Sheet4!$K$92:$K$101,0)),1,0)+IF(ISNUMBER(MATCH(H1001,Sheet4!$K$92:$K$101,0)),1,0)+IF(ISNUMBER(MATCH(I1001,Sheet4!$K$92:$K$101,0)),1,0)+IF(ISNUMBER(MATCH(J1001,Sheet4!$K$92:$K$101,0)),1,0))
-
(IF(ISNUMBER(MATCH(B1001,Sheet4!$F$2:$F$11,0)),1,0)+IF(ISNUMBER(MATCH(C1001,Sheet4!$F$2:$F$11,0)),1,0)+IF(ISNUMBER(MATCH(D1001,Sheet4!$F$2:$F$11,0)),1,0)+IF(ISNUMBER(MATCH(E1001,Sheet4!$F$2:$F$11,0)),1,0)+IF(ISNUMBER(MATCH(F1001,Sheet4!$F$2:$F$11,0)),1,0)+IF(ISNUMBER(MATCH(G1001,Sheet4!$F$2:$F$11,0)),1,0)+IF(ISNUMBER(MATCH(H1001,Sheet4!$F$2:$F$11,0)),1,0)+IF(ISNUMBER(MATCH(I1001,Sheet4!$F$2:$F$11,0)),1,0)+IF(ISNUMBER(MATCH(J1001,Sheet4!$F$2:$F$11,0)),1,0))</f>
        <v>0</v>
      </c>
      <c r="P1001" s="40" t="str">
        <f>IFERROR(INDEX(Sheet4!$G:$G,MATCH(Sheet1!B1001,Sheet4!$F:$F,0))+INDEX(Sheet4!$G:$G,MATCH(Sheet1!C1001,Sheet4!$F:$F,0))+INDEX(Sheet4!$G:$G,MATCH(Sheet1!D1001,Sheet4!$F:$F,0))+INDEX(Sheet4!$G:$G,MATCH(Sheet1!E1001,Sheet4!$F:$F,0))+INDEX(Sheet4!$G:$G,MATCH(Sheet1!F1001,Sheet4!$F:$F,0))+INDEX(Sheet4!$G:$G,MATCH(Sheet1!G1001,Sheet4!$F:$F,0))+INDEX(Sheet4!$G:$G,MATCH(Sheet1!H1001,Sheet4!$F:$F,0))+INDEX(Sheet4!$G:$G,MATCH(Sheet1!I1001,Sheet4!$F:$F,0))+INDEX(Sheet4!$G:$G,MATCH(Sheet1!J1001,Sheet4!$F:$F,0)),"")</f>
        <v/>
      </c>
      <c r="AF1001">
        <f si="255" t="shared"/>
        <v>0</v>
      </c>
      <c r="AH1001">
        <v>978</v>
      </c>
      <c r="AI1001" t="str">
        <f si="254" t="shared"/>
        <v>Ben SimmonsIsaiah CanaanDevin BookerJimmy ButlerKelly OubreJames EnnisJohn CollinsPaul MillsapDeandre Ayton</v>
      </c>
      <c r="AJ1001">
        <f si="256" t="shared"/>
        <v>0</v>
      </c>
      <c r="AK1001">
        <f si="257" t="shared"/>
        <v>0</v>
      </c>
      <c r="AL1001">
        <f si="258" t="shared"/>
        <v>0</v>
      </c>
      <c r="AM1001">
        <f si="259" t="shared"/>
        <v>0</v>
      </c>
      <c r="AN1001">
        <f si="260" t="shared"/>
        <v>0</v>
      </c>
      <c r="AO1001">
        <f si="261" t="shared"/>
        <v>0</v>
      </c>
      <c r="AP1001">
        <f si="262" t="shared"/>
        <v>0</v>
      </c>
      <c r="AQ1001">
        <f si="263" t="shared"/>
        <v>0</v>
      </c>
      <c r="AR1001">
        <f si="264" t="shared"/>
        <v>0</v>
      </c>
      <c r="AS1001">
        <f si="265" t="shared"/>
        <v>0</v>
      </c>
      <c r="AU1001" t="str">
        <f>IFERROR(VLOOKUP(C1001,Results!$A$2:$B$240,2,FALSE)+VLOOKUP(D1001,Results!$A$2:$B$240,2,FALSE)+VLOOKUP(E1001,Results!$A$2:$B$240,2,FALSE)+VLOOKUP(F1001,Results!$A$2:$B$240,2,FALSE)+VLOOKUP(G1001,Results!$A$2:$B$240,2,FALSE)+VLOOKUP(H1001,Results!$A$2:$B$240,2,FALSE)+VLOOKUP(I1001,Results!$A$2:$B$240,2,FALSE)+VLOOKUP(J1001,Results!$A$2:$B$240,2,FALSE)+VLOOKUP(B1001,Results!$A$2:$B$240,2,FALSE)-MIN(VLOOKUP(C1001,Results!$A$2:$B$240,2,FALSE),VLOOKUP(D1001,Results!$A$2:$B$240,2,FALSE),VLOOKUP(E1001,Results!$A$2:$B$240,2,FALSE),VLOOKUP(F1001,Results!$A$2:$B$240,2,FALSE),VLOOKUP(G1001,Results!$A$2:$B$240,2,FALSE),VLOOKUP(H1001,Results!$A$2:$B$240,2,FALSE),VLOOKUP(I1001,Results!$A$2:$B$240,2,FALSE),VLOOKUP(J1001,Results!$A$2:$B$240,2,FALSE),VLOOKUP(B1001,Results!$A$2:$B$240,2,FALSE)),"")</f>
        <v/>
      </c>
    </row>
    <row customHeight="1" ht="18.75" r="1002" spans="2:47" x14ac:dyDescent="0.3">
      <c r="B1002" t="s">
        <v>166</v>
      </c>
      <c r="C1002" t="s">
        <v>95</v>
      </c>
      <c r="D1002" t="s">
        <v>173</v>
      </c>
      <c r="E1002" t="s">
        <v>146</v>
      </c>
      <c r="F1002" t="s">
        <v>179</v>
      </c>
      <c r="G1002" t="s">
        <v>180</v>
      </c>
      <c r="H1002" t="s">
        <v>93</v>
      </c>
      <c r="I1002" t="s">
        <v>152</v>
      </c>
      <c r="J1002" t="s">
        <v>186</v>
      </c>
      <c r="K1002" t="n">
        <v>11.0</v>
      </c>
      <c r="L1002" s="30">
        <f si="252" t="shared"/>
        <v>0</v>
      </c>
      <c r="M1002" s="6"/>
      <c r="N1002" s="35" t="str">
        <f si="253" t="shared"/>
        <v/>
      </c>
      <c r="O1002" s="59">
        <f>(IF(ISNUMBER(MATCH(B1002,Sheet4!$K$92:$K$101,0)),1,0)+IF(ISNUMBER(MATCH(C1002,Sheet4!$K$92:$K$101,0)),1,0)+IF(ISNUMBER(MATCH(D1002,Sheet4!$K$92:$K$101,0)),1,0)+IF(ISNUMBER(MATCH(E1002,Sheet4!$K$92:$K$101,0)),1,0)+IF(ISNUMBER(MATCH(F1002,Sheet4!$K$92:$K$101,0)),1,0)+IF(ISNUMBER(MATCH(G1002,Sheet4!$K$92:$K$101,0)),1,0)+IF(ISNUMBER(MATCH(H1002,Sheet4!$K$92:$K$101,0)),1,0)+IF(ISNUMBER(MATCH(I1002,Sheet4!$K$92:$K$101,0)),1,0)+IF(ISNUMBER(MATCH(J1002,Sheet4!$K$92:$K$101,0)),1,0))
-
(IF(ISNUMBER(MATCH(B1002,Sheet4!$F$2:$F$11,0)),1,0)+IF(ISNUMBER(MATCH(C1002,Sheet4!$F$2:$F$11,0)),1,0)+IF(ISNUMBER(MATCH(D1002,Sheet4!$F$2:$F$11,0)),1,0)+IF(ISNUMBER(MATCH(E1002,Sheet4!$F$2:$F$11,0)),1,0)+IF(ISNUMBER(MATCH(F1002,Sheet4!$F$2:$F$11,0)),1,0)+IF(ISNUMBER(MATCH(G1002,Sheet4!$F$2:$F$11,0)),1,0)+IF(ISNUMBER(MATCH(H1002,Sheet4!$F$2:$F$11,0)),1,0)+IF(ISNUMBER(MATCH(I1002,Sheet4!$F$2:$F$11,0)),1,0)+IF(ISNUMBER(MATCH(J1002,Sheet4!$F$2:$F$11,0)),1,0))</f>
        <v>0</v>
      </c>
      <c r="P1002" s="40" t="str">
        <f>IFERROR(INDEX(Sheet4!$G:$G,MATCH(Sheet1!B1002,Sheet4!$F:$F,0))+INDEX(Sheet4!$G:$G,MATCH(Sheet1!C1002,Sheet4!$F:$F,0))+INDEX(Sheet4!$G:$G,MATCH(Sheet1!D1002,Sheet4!$F:$F,0))+INDEX(Sheet4!$G:$G,MATCH(Sheet1!E1002,Sheet4!$F:$F,0))+INDEX(Sheet4!$G:$G,MATCH(Sheet1!F1002,Sheet4!$F:$F,0))+INDEX(Sheet4!$G:$G,MATCH(Sheet1!G1002,Sheet4!$F:$F,0))+INDEX(Sheet4!$G:$G,MATCH(Sheet1!H1002,Sheet4!$F:$F,0))+INDEX(Sheet4!$G:$G,MATCH(Sheet1!I1002,Sheet4!$F:$F,0))+INDEX(Sheet4!$G:$G,MATCH(Sheet1!J1002,Sheet4!$F:$F,0)),"")</f>
        <v/>
      </c>
      <c r="AF1002">
        <f si="255" t="shared"/>
        <v>0</v>
      </c>
      <c r="AH1002">
        <v>979</v>
      </c>
      <c r="AI1002" t="str">
        <f si="254" t="shared"/>
        <v>De'Aaron FoxRicky RubioJimmy ButlerMonte MorrisKelly OubreGerald GreenMarvin BagleyPaul MillsapJoel Embiid</v>
      </c>
      <c r="AJ1002">
        <f si="256" t="shared"/>
        <v>0</v>
      </c>
      <c r="AK1002">
        <f si="257" t="shared"/>
        <v>0</v>
      </c>
      <c r="AL1002">
        <f si="258" t="shared"/>
        <v>0</v>
      </c>
      <c r="AM1002">
        <f si="259" t="shared"/>
        <v>0</v>
      </c>
      <c r="AN1002">
        <f si="260" t="shared"/>
        <v>0</v>
      </c>
      <c r="AO1002">
        <f si="261" t="shared"/>
        <v>0</v>
      </c>
      <c r="AP1002">
        <f si="262" t="shared"/>
        <v>0</v>
      </c>
      <c r="AQ1002">
        <f si="263" t="shared"/>
        <v>0</v>
      </c>
      <c r="AR1002">
        <f si="264" t="shared"/>
        <v>0</v>
      </c>
      <c r="AS1002">
        <f si="265" t="shared"/>
        <v>0</v>
      </c>
      <c r="AU1002" t="str">
        <f>IFERROR(VLOOKUP(C1002,Results!$A$2:$B$240,2,FALSE)+VLOOKUP(D1002,Results!$A$2:$B$240,2,FALSE)+VLOOKUP(E1002,Results!$A$2:$B$240,2,FALSE)+VLOOKUP(F1002,Results!$A$2:$B$240,2,FALSE)+VLOOKUP(G1002,Results!$A$2:$B$240,2,FALSE)+VLOOKUP(H1002,Results!$A$2:$B$240,2,FALSE)+VLOOKUP(I1002,Results!$A$2:$B$240,2,FALSE)+VLOOKUP(J1002,Results!$A$2:$B$240,2,FALSE)+VLOOKUP(B1002,Results!$A$2:$B$240,2,FALSE)-MIN(VLOOKUP(C1002,Results!$A$2:$B$240,2,FALSE),VLOOKUP(D1002,Results!$A$2:$B$240,2,FALSE),VLOOKUP(E1002,Results!$A$2:$B$240,2,FALSE),VLOOKUP(F1002,Results!$A$2:$B$240,2,FALSE),VLOOKUP(G1002,Results!$A$2:$B$240,2,FALSE),VLOOKUP(H1002,Results!$A$2:$B$240,2,FALSE),VLOOKUP(I1002,Results!$A$2:$B$240,2,FALSE),VLOOKUP(J1002,Results!$A$2:$B$240,2,FALSE),VLOOKUP(B1002,Results!$A$2:$B$240,2,FALSE)),"")</f>
        <v/>
      </c>
    </row>
    <row customHeight="1" ht="18.75" r="1003" spans="2:47" x14ac:dyDescent="0.3">
      <c r="B1003" t="s">
        <v>168</v>
      </c>
      <c r="C1003" t="s">
        <v>171</v>
      </c>
      <c r="D1003" t="s">
        <v>145</v>
      </c>
      <c r="E1003" t="s">
        <v>146</v>
      </c>
      <c r="F1003" t="s">
        <v>177</v>
      </c>
      <c r="G1003" t="s">
        <v>179</v>
      </c>
      <c r="H1003" t="s">
        <v>153</v>
      </c>
      <c r="I1003" t="s">
        <v>152</v>
      </c>
      <c r="J1003" t="s">
        <v>186</v>
      </c>
      <c r="K1003" t="n">
        <v>11.0</v>
      </c>
      <c r="L1003" s="30">
        <f si="252" t="shared"/>
        <v>0</v>
      </c>
      <c r="M1003" s="6"/>
      <c r="N1003" s="35" t="str">
        <f si="253" t="shared"/>
        <v/>
      </c>
      <c r="O1003" s="59">
        <f>(IF(ISNUMBER(MATCH(B1003,Sheet4!$K$92:$K$101,0)),1,0)+IF(ISNUMBER(MATCH(C1003,Sheet4!$K$92:$K$101,0)),1,0)+IF(ISNUMBER(MATCH(D1003,Sheet4!$K$92:$K$101,0)),1,0)+IF(ISNUMBER(MATCH(E1003,Sheet4!$K$92:$K$101,0)),1,0)+IF(ISNUMBER(MATCH(F1003,Sheet4!$K$92:$K$101,0)),1,0)+IF(ISNUMBER(MATCH(G1003,Sheet4!$K$92:$K$101,0)),1,0)+IF(ISNUMBER(MATCH(H1003,Sheet4!$K$92:$K$101,0)),1,0)+IF(ISNUMBER(MATCH(I1003,Sheet4!$K$92:$K$101,0)),1,0)+IF(ISNUMBER(MATCH(J1003,Sheet4!$K$92:$K$101,0)),1,0))
-
(IF(ISNUMBER(MATCH(B1003,Sheet4!$F$2:$F$11,0)),1,0)+IF(ISNUMBER(MATCH(C1003,Sheet4!$F$2:$F$11,0)),1,0)+IF(ISNUMBER(MATCH(D1003,Sheet4!$F$2:$F$11,0)),1,0)+IF(ISNUMBER(MATCH(E1003,Sheet4!$F$2:$F$11,0)),1,0)+IF(ISNUMBER(MATCH(F1003,Sheet4!$F$2:$F$11,0)),1,0)+IF(ISNUMBER(MATCH(G1003,Sheet4!$F$2:$F$11,0)),1,0)+IF(ISNUMBER(MATCH(H1003,Sheet4!$F$2:$F$11,0)),1,0)+IF(ISNUMBER(MATCH(I1003,Sheet4!$F$2:$F$11,0)),1,0)+IF(ISNUMBER(MATCH(J1003,Sheet4!$F$2:$F$11,0)),1,0))</f>
        <v>0</v>
      </c>
      <c r="P1003" s="40" t="str">
        <f>IFERROR(INDEX(Sheet4!$G:$G,MATCH(Sheet1!B1003,Sheet4!$F:$F,0))+INDEX(Sheet4!$G:$G,MATCH(Sheet1!C1003,Sheet4!$F:$F,0))+INDEX(Sheet4!$G:$G,MATCH(Sheet1!D1003,Sheet4!$F:$F,0))+INDEX(Sheet4!$G:$G,MATCH(Sheet1!E1003,Sheet4!$F:$F,0))+INDEX(Sheet4!$G:$G,MATCH(Sheet1!F1003,Sheet4!$F:$F,0))+INDEX(Sheet4!$G:$G,MATCH(Sheet1!G1003,Sheet4!$F:$F,0))+INDEX(Sheet4!$G:$G,MATCH(Sheet1!H1003,Sheet4!$F:$F,0))+INDEX(Sheet4!$G:$G,MATCH(Sheet1!I1003,Sheet4!$F:$F,0))+INDEX(Sheet4!$G:$G,MATCH(Sheet1!J1003,Sheet4!$F:$F,0)),"")</f>
        <v/>
      </c>
      <c r="AF1003">
        <f si="255" t="shared"/>
        <v>0</v>
      </c>
      <c r="AH1003">
        <v>980</v>
      </c>
      <c r="AI1003" t="str">
        <f si="254" t="shared"/>
        <v>Ben SimmonsLandry ShametJimmy ButlerMonte MorrisKelly OubreJoe InglesPaul MillsapTaj GibsonJoel Embiid</v>
      </c>
      <c r="AJ1003">
        <f si="256" t="shared"/>
        <v>0</v>
      </c>
      <c r="AK1003">
        <f si="257" t="shared"/>
        <v>0</v>
      </c>
      <c r="AL1003">
        <f si="258" t="shared"/>
        <v>0</v>
      </c>
      <c r="AM1003">
        <f si="259" t="shared"/>
        <v>0</v>
      </c>
      <c r="AN1003">
        <f si="260" t="shared"/>
        <v>0</v>
      </c>
      <c r="AO1003">
        <f si="261" t="shared"/>
        <v>0</v>
      </c>
      <c r="AP1003">
        <f si="262" t="shared"/>
        <v>0</v>
      </c>
      <c r="AQ1003">
        <f si="263" t="shared"/>
        <v>0</v>
      </c>
      <c r="AR1003">
        <f si="264" t="shared"/>
        <v>0</v>
      </c>
      <c r="AS1003">
        <f si="265" t="shared"/>
        <v>0</v>
      </c>
      <c r="AU1003" t="str">
        <f>IFERROR(VLOOKUP(C1003,Results!$A$2:$B$240,2,FALSE)+VLOOKUP(D1003,Results!$A$2:$B$240,2,FALSE)+VLOOKUP(E1003,Results!$A$2:$B$240,2,FALSE)+VLOOKUP(F1003,Results!$A$2:$B$240,2,FALSE)+VLOOKUP(G1003,Results!$A$2:$B$240,2,FALSE)+VLOOKUP(H1003,Results!$A$2:$B$240,2,FALSE)+VLOOKUP(I1003,Results!$A$2:$B$240,2,FALSE)+VLOOKUP(J1003,Results!$A$2:$B$240,2,FALSE)+VLOOKUP(B1003,Results!$A$2:$B$240,2,FALSE)-MIN(VLOOKUP(C1003,Results!$A$2:$B$240,2,FALSE),VLOOKUP(D1003,Results!$A$2:$B$240,2,FALSE),VLOOKUP(E1003,Results!$A$2:$B$240,2,FALSE),VLOOKUP(F1003,Results!$A$2:$B$240,2,FALSE),VLOOKUP(G1003,Results!$A$2:$B$240,2,FALSE),VLOOKUP(H1003,Results!$A$2:$B$240,2,FALSE),VLOOKUP(I1003,Results!$A$2:$B$240,2,FALSE),VLOOKUP(J1003,Results!$A$2:$B$240,2,FALSE),VLOOKUP(B1003,Results!$A$2:$B$240,2,FALSE)),"")</f>
        <v/>
      </c>
    </row>
    <row customHeight="1" ht="18.75" r="1004" spans="2:47" x14ac:dyDescent="0.3">
      <c r="B1004" t="s">
        <v>166</v>
      </c>
      <c r="C1004" t="s">
        <v>87</v>
      </c>
      <c r="D1004" t="s">
        <v>172</v>
      </c>
      <c r="E1004" t="s">
        <v>173</v>
      </c>
      <c r="F1004" t="s">
        <v>177</v>
      </c>
      <c r="G1004" t="s">
        <v>159</v>
      </c>
      <c r="H1004" t="s">
        <v>152</v>
      </c>
      <c r="I1004" t="s">
        <v>155</v>
      </c>
      <c r="J1004" t="s">
        <v>187</v>
      </c>
      <c r="K1004" t="n">
        <v>11.0</v>
      </c>
      <c r="L1004" s="30">
        <f si="252" t="shared"/>
        <v>0</v>
      </c>
      <c r="M1004" s="6"/>
      <c r="N1004" s="35" t="str">
        <f si="253" t="shared"/>
        <v/>
      </c>
      <c r="O1004" s="59">
        <f>(IF(ISNUMBER(MATCH(B1004,Sheet4!$K$92:$K$101,0)),1,0)+IF(ISNUMBER(MATCH(C1004,Sheet4!$K$92:$K$101,0)),1,0)+IF(ISNUMBER(MATCH(D1004,Sheet4!$K$92:$K$101,0)),1,0)+IF(ISNUMBER(MATCH(E1004,Sheet4!$K$92:$K$101,0)),1,0)+IF(ISNUMBER(MATCH(F1004,Sheet4!$K$92:$K$101,0)),1,0)+IF(ISNUMBER(MATCH(G1004,Sheet4!$K$92:$K$101,0)),1,0)+IF(ISNUMBER(MATCH(H1004,Sheet4!$K$92:$K$101,0)),1,0)+IF(ISNUMBER(MATCH(I1004,Sheet4!$K$92:$K$101,0)),1,0)+IF(ISNUMBER(MATCH(J1004,Sheet4!$K$92:$K$101,0)),1,0))
-
(IF(ISNUMBER(MATCH(B1004,Sheet4!$F$2:$F$11,0)),1,0)+IF(ISNUMBER(MATCH(C1004,Sheet4!$F$2:$F$11,0)),1,0)+IF(ISNUMBER(MATCH(D1004,Sheet4!$F$2:$F$11,0)),1,0)+IF(ISNUMBER(MATCH(E1004,Sheet4!$F$2:$F$11,0)),1,0)+IF(ISNUMBER(MATCH(F1004,Sheet4!$F$2:$F$11,0)),1,0)+IF(ISNUMBER(MATCH(G1004,Sheet4!$F$2:$F$11,0)),1,0)+IF(ISNUMBER(MATCH(H1004,Sheet4!$F$2:$F$11,0)),1,0)+IF(ISNUMBER(MATCH(I1004,Sheet4!$F$2:$F$11,0)),1,0)+IF(ISNUMBER(MATCH(J1004,Sheet4!$F$2:$F$11,0)),1,0))</f>
        <v>0</v>
      </c>
      <c r="P1004" s="40" t="str">
        <f>IFERROR(INDEX(Sheet4!$G:$G,MATCH(Sheet1!B1004,Sheet4!$F:$F,0))+INDEX(Sheet4!$G:$G,MATCH(Sheet1!C1004,Sheet4!$F:$F,0))+INDEX(Sheet4!$G:$G,MATCH(Sheet1!D1004,Sheet4!$F:$F,0))+INDEX(Sheet4!$G:$G,MATCH(Sheet1!E1004,Sheet4!$F:$F,0))+INDEX(Sheet4!$G:$G,MATCH(Sheet1!F1004,Sheet4!$F:$F,0))+INDEX(Sheet4!$G:$G,MATCH(Sheet1!G1004,Sheet4!$F:$F,0))+INDEX(Sheet4!$G:$G,MATCH(Sheet1!H1004,Sheet4!$F:$F,0))+INDEX(Sheet4!$G:$G,MATCH(Sheet1!I1004,Sheet4!$F:$F,0))+INDEX(Sheet4!$G:$G,MATCH(Sheet1!J1004,Sheet4!$F:$F,0)),"")</f>
        <v/>
      </c>
      <c r="AF1004">
        <f si="255" t="shared"/>
        <v>0</v>
      </c>
      <c r="AH1004">
        <v>981</v>
      </c>
      <c r="AI1004" t="str">
        <f si="254" t="shared"/>
        <v>Ben SimmonsElie OkoboJimmy ButlerMonte MorrisKelly OubreCorey BrewerKenneth FariedJosh JacksonRudy Gobert</v>
      </c>
      <c r="AJ1004">
        <f si="256" t="shared"/>
        <v>0</v>
      </c>
      <c r="AK1004">
        <f si="257" t="shared"/>
        <v>0</v>
      </c>
      <c r="AL1004">
        <f si="258" t="shared"/>
        <v>0</v>
      </c>
      <c r="AM1004">
        <f si="259" t="shared"/>
        <v>0</v>
      </c>
      <c r="AN1004">
        <f si="260" t="shared"/>
        <v>0</v>
      </c>
      <c r="AO1004">
        <f si="261" t="shared"/>
        <v>0</v>
      </c>
      <c r="AP1004">
        <f si="262" t="shared"/>
        <v>0</v>
      </c>
      <c r="AQ1004">
        <f si="263" t="shared"/>
        <v>0</v>
      </c>
      <c r="AR1004">
        <f si="264" t="shared"/>
        <v>0</v>
      </c>
      <c r="AS1004">
        <f si="265" t="shared"/>
        <v>0</v>
      </c>
      <c r="AU1004" t="str">
        <f>IFERROR(VLOOKUP(C1004,Results!$A$2:$B$240,2,FALSE)+VLOOKUP(D1004,Results!$A$2:$B$240,2,FALSE)+VLOOKUP(E1004,Results!$A$2:$B$240,2,FALSE)+VLOOKUP(F1004,Results!$A$2:$B$240,2,FALSE)+VLOOKUP(G1004,Results!$A$2:$B$240,2,FALSE)+VLOOKUP(H1004,Results!$A$2:$B$240,2,FALSE)+VLOOKUP(I1004,Results!$A$2:$B$240,2,FALSE)+VLOOKUP(J1004,Results!$A$2:$B$240,2,FALSE)+VLOOKUP(B1004,Results!$A$2:$B$240,2,FALSE)-MIN(VLOOKUP(C1004,Results!$A$2:$B$240,2,FALSE),VLOOKUP(D1004,Results!$A$2:$B$240,2,FALSE),VLOOKUP(E1004,Results!$A$2:$B$240,2,FALSE),VLOOKUP(F1004,Results!$A$2:$B$240,2,FALSE),VLOOKUP(G1004,Results!$A$2:$B$240,2,FALSE),VLOOKUP(H1004,Results!$A$2:$B$240,2,FALSE),VLOOKUP(I1004,Results!$A$2:$B$240,2,FALSE),VLOOKUP(J1004,Results!$A$2:$B$240,2,FALSE),VLOOKUP(B1004,Results!$A$2:$B$240,2,FALSE)),"")</f>
        <v/>
      </c>
    </row>
    <row customHeight="1" ht="18.75" r="1005" spans="2:47" x14ac:dyDescent="0.3">
      <c r="B1005" t="s">
        <v>166</v>
      </c>
      <c r="C1005" t="s">
        <v>169</v>
      </c>
      <c r="D1005" t="s">
        <v>172</v>
      </c>
      <c r="E1005" t="s">
        <v>146</v>
      </c>
      <c r="F1005" t="s">
        <v>177</v>
      </c>
      <c r="G1005" t="s">
        <v>96</v>
      </c>
      <c r="H1005" t="s">
        <v>181</v>
      </c>
      <c r="I1005" t="s">
        <v>155</v>
      </c>
      <c r="J1005" t="s">
        <v>188</v>
      </c>
      <c r="K1005" t="n">
        <v>11.0</v>
      </c>
      <c r="L1005" s="30">
        <f si="252" t="shared"/>
        <v>0</v>
      </c>
      <c r="M1005" s="6"/>
      <c r="N1005" s="35" t="str">
        <f si="253" t="shared"/>
        <v/>
      </c>
      <c r="O1005" s="59">
        <f>(IF(ISNUMBER(MATCH(B1005,Sheet4!$K$92:$K$101,0)),1,0)+IF(ISNUMBER(MATCH(C1005,Sheet4!$K$92:$K$101,0)),1,0)+IF(ISNUMBER(MATCH(D1005,Sheet4!$K$92:$K$101,0)),1,0)+IF(ISNUMBER(MATCH(E1005,Sheet4!$K$92:$K$101,0)),1,0)+IF(ISNUMBER(MATCH(F1005,Sheet4!$K$92:$K$101,0)),1,0)+IF(ISNUMBER(MATCH(G1005,Sheet4!$K$92:$K$101,0)),1,0)+IF(ISNUMBER(MATCH(H1005,Sheet4!$K$92:$K$101,0)),1,0)+IF(ISNUMBER(MATCH(I1005,Sheet4!$K$92:$K$101,0)),1,0)+IF(ISNUMBER(MATCH(J1005,Sheet4!$K$92:$K$101,0)),1,0))
-
(IF(ISNUMBER(MATCH(B1005,Sheet4!$F$2:$F$11,0)),1,0)+IF(ISNUMBER(MATCH(C1005,Sheet4!$F$2:$F$11,0)),1,0)+IF(ISNUMBER(MATCH(D1005,Sheet4!$F$2:$F$11,0)),1,0)+IF(ISNUMBER(MATCH(E1005,Sheet4!$F$2:$F$11,0)),1,0)+IF(ISNUMBER(MATCH(F1005,Sheet4!$F$2:$F$11,0)),1,0)+IF(ISNUMBER(MATCH(G1005,Sheet4!$F$2:$F$11,0)),1,0)+IF(ISNUMBER(MATCH(H1005,Sheet4!$F$2:$F$11,0)),1,0)+IF(ISNUMBER(MATCH(I1005,Sheet4!$F$2:$F$11,0)),1,0)+IF(ISNUMBER(MATCH(J1005,Sheet4!$F$2:$F$11,0)),1,0))</f>
        <v>0</v>
      </c>
      <c r="P1005" s="40" t="str">
        <f>IFERROR(INDEX(Sheet4!$G:$G,MATCH(Sheet1!B1005,Sheet4!$F:$F,0))+INDEX(Sheet4!$G:$G,MATCH(Sheet1!C1005,Sheet4!$F:$F,0))+INDEX(Sheet4!$G:$G,MATCH(Sheet1!D1005,Sheet4!$F:$F,0))+INDEX(Sheet4!$G:$G,MATCH(Sheet1!E1005,Sheet4!$F:$F,0))+INDEX(Sheet4!$G:$G,MATCH(Sheet1!F1005,Sheet4!$F:$F,0))+INDEX(Sheet4!$G:$G,MATCH(Sheet1!G1005,Sheet4!$F:$F,0))+INDEX(Sheet4!$G:$G,MATCH(Sheet1!H1005,Sheet4!$F:$F,0))+INDEX(Sheet4!$G:$G,MATCH(Sheet1!I1005,Sheet4!$F:$F,0))+INDEX(Sheet4!$G:$G,MATCH(Sheet1!J1005,Sheet4!$F:$F,0)),"")</f>
        <v/>
      </c>
      <c r="AF1005">
        <f si="255" t="shared"/>
        <v>0</v>
      </c>
      <c r="AH1005">
        <v>982</v>
      </c>
      <c r="AI1005" t="str">
        <f si="254" t="shared"/>
        <v>Ben SimmonsIsaiah CanaanJames HardenMonte MorrisWill BartonTaurean PrinceJosh JacksonTaj GibsonDeandre Ayton</v>
      </c>
      <c r="AJ1005">
        <f si="256" t="shared"/>
        <v>0</v>
      </c>
      <c r="AK1005">
        <f si="257" t="shared"/>
        <v>0</v>
      </c>
      <c r="AL1005">
        <f si="258" t="shared"/>
        <v>0</v>
      </c>
      <c r="AM1005">
        <f si="259" t="shared"/>
        <v>0</v>
      </c>
      <c r="AN1005">
        <f si="260" t="shared"/>
        <v>0</v>
      </c>
      <c r="AO1005">
        <f si="261" t="shared"/>
        <v>0</v>
      </c>
      <c r="AP1005">
        <f si="262" t="shared"/>
        <v>0</v>
      </c>
      <c r="AQ1005">
        <f si="263" t="shared"/>
        <v>0</v>
      </c>
      <c r="AR1005">
        <f si="264" t="shared"/>
        <v>0</v>
      </c>
      <c r="AS1005">
        <f si="265" t="shared"/>
        <v>0</v>
      </c>
      <c r="AU1005" t="str">
        <f>IFERROR(VLOOKUP(C1005,Results!$A$2:$B$240,2,FALSE)+VLOOKUP(D1005,Results!$A$2:$B$240,2,FALSE)+VLOOKUP(E1005,Results!$A$2:$B$240,2,FALSE)+VLOOKUP(F1005,Results!$A$2:$B$240,2,FALSE)+VLOOKUP(G1005,Results!$A$2:$B$240,2,FALSE)+VLOOKUP(H1005,Results!$A$2:$B$240,2,FALSE)+VLOOKUP(I1005,Results!$A$2:$B$240,2,FALSE)+VLOOKUP(J1005,Results!$A$2:$B$240,2,FALSE)+VLOOKUP(B1005,Results!$A$2:$B$240,2,FALSE)-MIN(VLOOKUP(C1005,Results!$A$2:$B$240,2,FALSE),VLOOKUP(D1005,Results!$A$2:$B$240,2,FALSE),VLOOKUP(E1005,Results!$A$2:$B$240,2,FALSE),VLOOKUP(F1005,Results!$A$2:$B$240,2,FALSE),VLOOKUP(G1005,Results!$A$2:$B$240,2,FALSE),VLOOKUP(H1005,Results!$A$2:$B$240,2,FALSE),VLOOKUP(I1005,Results!$A$2:$B$240,2,FALSE),VLOOKUP(J1005,Results!$A$2:$B$240,2,FALSE),VLOOKUP(B1005,Results!$A$2:$B$240,2,FALSE)),"")</f>
        <v/>
      </c>
    </row>
    <row customHeight="1" ht="18.75" r="1006" spans="2:47" x14ac:dyDescent="0.3">
      <c r="B1006" t="s">
        <v>166</v>
      </c>
      <c r="C1006" t="s">
        <v>87</v>
      </c>
      <c r="D1006" t="s">
        <v>172</v>
      </c>
      <c r="E1006" t="s">
        <v>146</v>
      </c>
      <c r="F1006" t="s">
        <v>150</v>
      </c>
      <c r="G1006" t="s">
        <v>159</v>
      </c>
      <c r="H1006" t="s">
        <v>92</v>
      </c>
      <c r="I1006" t="s">
        <v>152</v>
      </c>
      <c r="J1006" t="s">
        <v>187</v>
      </c>
      <c r="K1006" t="n">
        <v>11.0</v>
      </c>
      <c r="L1006" s="30">
        <f si="252" t="shared"/>
        <v>0</v>
      </c>
      <c r="M1006" s="6"/>
      <c r="N1006" s="35" t="str">
        <f si="253" t="shared"/>
        <v/>
      </c>
      <c r="O1006" s="59">
        <f>(IF(ISNUMBER(MATCH(B1006,Sheet4!$K$92:$K$101,0)),1,0)+IF(ISNUMBER(MATCH(C1006,Sheet4!$K$92:$K$101,0)),1,0)+IF(ISNUMBER(MATCH(D1006,Sheet4!$K$92:$K$101,0)),1,0)+IF(ISNUMBER(MATCH(E1006,Sheet4!$K$92:$K$101,0)),1,0)+IF(ISNUMBER(MATCH(F1006,Sheet4!$K$92:$K$101,0)),1,0)+IF(ISNUMBER(MATCH(G1006,Sheet4!$K$92:$K$101,0)),1,0)+IF(ISNUMBER(MATCH(H1006,Sheet4!$K$92:$K$101,0)),1,0)+IF(ISNUMBER(MATCH(I1006,Sheet4!$K$92:$K$101,0)),1,0)+IF(ISNUMBER(MATCH(J1006,Sheet4!$K$92:$K$101,0)),1,0))
-
(IF(ISNUMBER(MATCH(B1006,Sheet4!$F$2:$F$11,0)),1,0)+IF(ISNUMBER(MATCH(C1006,Sheet4!$F$2:$F$11,0)),1,0)+IF(ISNUMBER(MATCH(D1006,Sheet4!$F$2:$F$11,0)),1,0)+IF(ISNUMBER(MATCH(E1006,Sheet4!$F$2:$F$11,0)),1,0)+IF(ISNUMBER(MATCH(F1006,Sheet4!$F$2:$F$11,0)),1,0)+IF(ISNUMBER(MATCH(G1006,Sheet4!$F$2:$F$11,0)),1,0)+IF(ISNUMBER(MATCH(H1006,Sheet4!$F$2:$F$11,0)),1,0)+IF(ISNUMBER(MATCH(I1006,Sheet4!$F$2:$F$11,0)),1,0)+IF(ISNUMBER(MATCH(J1006,Sheet4!$F$2:$F$11,0)),1,0))</f>
        <v>0</v>
      </c>
      <c r="P1006" s="40" t="str">
        <f>IFERROR(INDEX(Sheet4!$G:$G,MATCH(Sheet1!B1006,Sheet4!$F:$F,0))+INDEX(Sheet4!$G:$G,MATCH(Sheet1!C1006,Sheet4!$F:$F,0))+INDEX(Sheet4!$G:$G,MATCH(Sheet1!D1006,Sheet4!$F:$F,0))+INDEX(Sheet4!$G:$G,MATCH(Sheet1!E1006,Sheet4!$F:$F,0))+INDEX(Sheet4!$G:$G,MATCH(Sheet1!F1006,Sheet4!$F:$F,0))+INDEX(Sheet4!$G:$G,MATCH(Sheet1!G1006,Sheet4!$F:$F,0))+INDEX(Sheet4!$G:$G,MATCH(Sheet1!H1006,Sheet4!$F:$F,0))+INDEX(Sheet4!$G:$G,MATCH(Sheet1!I1006,Sheet4!$F:$F,0))+INDEX(Sheet4!$G:$G,MATCH(Sheet1!J1006,Sheet4!$F:$F,0)),"")</f>
        <v/>
      </c>
      <c r="AF1006">
        <f si="255" t="shared"/>
        <v>0</v>
      </c>
      <c r="AH1006">
        <v>983</v>
      </c>
      <c r="AI1006" t="str">
        <f si="254" t="shared"/>
        <v>De'Aaron FoxIsaiah CanaanDevin BookerJimmy ButlerCorey BrewerRoyce O'NealeKenneth FariedJosh JacksonKarl-Anthony Towns</v>
      </c>
      <c r="AJ1006">
        <f si="256" t="shared"/>
        <v>0</v>
      </c>
      <c r="AK1006">
        <f si="257" t="shared"/>
        <v>0</v>
      </c>
      <c r="AL1006">
        <f si="258" t="shared"/>
        <v>0</v>
      </c>
      <c r="AM1006">
        <f si="259" t="shared"/>
        <v>0</v>
      </c>
      <c r="AN1006">
        <f si="260" t="shared"/>
        <v>0</v>
      </c>
      <c r="AO1006">
        <f si="261" t="shared"/>
        <v>0</v>
      </c>
      <c r="AP1006">
        <f si="262" t="shared"/>
        <v>0</v>
      </c>
      <c r="AQ1006">
        <f si="263" t="shared"/>
        <v>0</v>
      </c>
      <c r="AR1006">
        <f si="264" t="shared"/>
        <v>0</v>
      </c>
      <c r="AS1006">
        <f si="265" t="shared"/>
        <v>0</v>
      </c>
      <c r="AU1006" t="str">
        <f>IFERROR(VLOOKUP(C1006,Results!$A$2:$B$240,2,FALSE)+VLOOKUP(D1006,Results!$A$2:$B$240,2,FALSE)+VLOOKUP(E1006,Results!$A$2:$B$240,2,FALSE)+VLOOKUP(F1006,Results!$A$2:$B$240,2,FALSE)+VLOOKUP(G1006,Results!$A$2:$B$240,2,FALSE)+VLOOKUP(H1006,Results!$A$2:$B$240,2,FALSE)+VLOOKUP(I1006,Results!$A$2:$B$240,2,FALSE)+VLOOKUP(J1006,Results!$A$2:$B$240,2,FALSE)+VLOOKUP(B1006,Results!$A$2:$B$240,2,FALSE)-MIN(VLOOKUP(C1006,Results!$A$2:$B$240,2,FALSE),VLOOKUP(D1006,Results!$A$2:$B$240,2,FALSE),VLOOKUP(E1006,Results!$A$2:$B$240,2,FALSE),VLOOKUP(F1006,Results!$A$2:$B$240,2,FALSE),VLOOKUP(G1006,Results!$A$2:$B$240,2,FALSE),VLOOKUP(H1006,Results!$A$2:$B$240,2,FALSE),VLOOKUP(I1006,Results!$A$2:$B$240,2,FALSE),VLOOKUP(J1006,Results!$A$2:$B$240,2,FALSE),VLOOKUP(B1006,Results!$A$2:$B$240,2,FALSE)),"")</f>
        <v/>
      </c>
    </row>
    <row customHeight="1" ht="18.75" r="1007" spans="2:47" x14ac:dyDescent="0.3">
      <c r="B1007" t="s">
        <v>166</v>
      </c>
      <c r="C1007" t="s">
        <v>171</v>
      </c>
      <c r="D1007" t="s">
        <v>172</v>
      </c>
      <c r="E1007" t="s">
        <v>173</v>
      </c>
      <c r="F1007" t="s">
        <v>177</v>
      </c>
      <c r="G1007" t="s">
        <v>178</v>
      </c>
      <c r="H1007" t="s">
        <v>152</v>
      </c>
      <c r="I1007" t="s">
        <v>155</v>
      </c>
      <c r="J1007" t="s">
        <v>98</v>
      </c>
      <c r="K1007" t="n">
        <v>11.0</v>
      </c>
      <c r="L1007" s="30">
        <f si="252" t="shared"/>
        <v>0</v>
      </c>
      <c r="M1007" s="6"/>
      <c r="N1007" s="35" t="str">
        <f si="253" t="shared"/>
        <v/>
      </c>
      <c r="O1007" s="59">
        <f>(IF(ISNUMBER(MATCH(B1007,Sheet4!$K$92:$K$101,0)),1,0)+IF(ISNUMBER(MATCH(C1007,Sheet4!$K$92:$K$101,0)),1,0)+IF(ISNUMBER(MATCH(D1007,Sheet4!$K$92:$K$101,0)),1,0)+IF(ISNUMBER(MATCH(E1007,Sheet4!$K$92:$K$101,0)),1,0)+IF(ISNUMBER(MATCH(F1007,Sheet4!$K$92:$K$101,0)),1,0)+IF(ISNUMBER(MATCH(G1007,Sheet4!$K$92:$K$101,0)),1,0)+IF(ISNUMBER(MATCH(H1007,Sheet4!$K$92:$K$101,0)),1,0)+IF(ISNUMBER(MATCH(I1007,Sheet4!$K$92:$K$101,0)),1,0)+IF(ISNUMBER(MATCH(J1007,Sheet4!$K$92:$K$101,0)),1,0))
-
(IF(ISNUMBER(MATCH(B1007,Sheet4!$F$2:$F$11,0)),1,0)+IF(ISNUMBER(MATCH(C1007,Sheet4!$F$2:$F$11,0)),1,0)+IF(ISNUMBER(MATCH(D1007,Sheet4!$F$2:$F$11,0)),1,0)+IF(ISNUMBER(MATCH(E1007,Sheet4!$F$2:$F$11,0)),1,0)+IF(ISNUMBER(MATCH(F1007,Sheet4!$F$2:$F$11,0)),1,0)+IF(ISNUMBER(MATCH(G1007,Sheet4!$F$2:$F$11,0)),1,0)+IF(ISNUMBER(MATCH(H1007,Sheet4!$F$2:$F$11,0)),1,0)+IF(ISNUMBER(MATCH(I1007,Sheet4!$F$2:$F$11,0)),1,0)+IF(ISNUMBER(MATCH(J1007,Sheet4!$F$2:$F$11,0)),1,0))</f>
        <v>0</v>
      </c>
      <c r="P1007" s="40" t="str">
        <f>IFERROR(INDEX(Sheet4!$G:$G,MATCH(Sheet1!B1007,Sheet4!$F:$F,0))+INDEX(Sheet4!$G:$G,MATCH(Sheet1!C1007,Sheet4!$F:$F,0))+INDEX(Sheet4!$G:$G,MATCH(Sheet1!D1007,Sheet4!$F:$F,0))+INDEX(Sheet4!$G:$G,MATCH(Sheet1!E1007,Sheet4!$F:$F,0))+INDEX(Sheet4!$G:$G,MATCH(Sheet1!F1007,Sheet4!$F:$F,0))+INDEX(Sheet4!$G:$G,MATCH(Sheet1!G1007,Sheet4!$F:$F,0))+INDEX(Sheet4!$G:$G,MATCH(Sheet1!H1007,Sheet4!$F:$F,0))+INDEX(Sheet4!$G:$G,MATCH(Sheet1!I1007,Sheet4!$F:$F,0))+INDEX(Sheet4!$G:$G,MATCH(Sheet1!J1007,Sheet4!$F:$F,0)),"")</f>
        <v/>
      </c>
      <c r="AF1007">
        <f si="255" t="shared"/>
        <v>0</v>
      </c>
      <c r="AH1007">
        <v>984</v>
      </c>
      <c r="AI1007" t="str">
        <f si="254" t="shared"/>
        <v>Ben SimmonsLandry ShametJimmy ButlerBuddy HieldKelly OubreTaurean PrinceKenneth FariedPaul MillsapDeandre Ayton</v>
      </c>
      <c r="AJ1007">
        <f si="256" t="shared"/>
        <v>0</v>
      </c>
      <c r="AK1007">
        <f si="257" t="shared"/>
        <v>0</v>
      </c>
      <c r="AL1007">
        <f si="258" t="shared"/>
        <v>0</v>
      </c>
      <c r="AM1007">
        <f si="259" t="shared"/>
        <v>0</v>
      </c>
      <c r="AN1007">
        <f si="260" t="shared"/>
        <v>0</v>
      </c>
      <c r="AO1007">
        <f si="261" t="shared"/>
        <v>0</v>
      </c>
      <c r="AP1007">
        <f si="262" t="shared"/>
        <v>0</v>
      </c>
      <c r="AQ1007">
        <f si="263" t="shared"/>
        <v>0</v>
      </c>
      <c r="AR1007">
        <f si="264" t="shared"/>
        <v>0</v>
      </c>
      <c r="AS1007">
        <f si="265" t="shared"/>
        <v>0</v>
      </c>
      <c r="AU1007" t="str">
        <f>IFERROR(VLOOKUP(C1007,Results!$A$2:$B$240,2,FALSE)+VLOOKUP(D1007,Results!$A$2:$B$240,2,FALSE)+VLOOKUP(E1007,Results!$A$2:$B$240,2,FALSE)+VLOOKUP(F1007,Results!$A$2:$B$240,2,FALSE)+VLOOKUP(G1007,Results!$A$2:$B$240,2,FALSE)+VLOOKUP(H1007,Results!$A$2:$B$240,2,FALSE)+VLOOKUP(I1007,Results!$A$2:$B$240,2,FALSE)+VLOOKUP(J1007,Results!$A$2:$B$240,2,FALSE)+VLOOKUP(B1007,Results!$A$2:$B$240,2,FALSE)-MIN(VLOOKUP(C1007,Results!$A$2:$B$240,2,FALSE),VLOOKUP(D1007,Results!$A$2:$B$240,2,FALSE),VLOOKUP(E1007,Results!$A$2:$B$240,2,FALSE),VLOOKUP(F1007,Results!$A$2:$B$240,2,FALSE),VLOOKUP(G1007,Results!$A$2:$B$240,2,FALSE),VLOOKUP(H1007,Results!$A$2:$B$240,2,FALSE),VLOOKUP(I1007,Results!$A$2:$B$240,2,FALSE),VLOOKUP(J1007,Results!$A$2:$B$240,2,FALSE),VLOOKUP(B1007,Results!$A$2:$B$240,2,FALSE)),"")</f>
        <v/>
      </c>
    </row>
    <row customHeight="1" ht="18.75" r="1008" spans="2:47" x14ac:dyDescent="0.3">
      <c r="B1008" t="s">
        <v>116</v>
      </c>
      <c r="C1008" t="s">
        <v>170</v>
      </c>
      <c r="D1008" t="s">
        <v>145</v>
      </c>
      <c r="E1008" t="s">
        <v>148</v>
      </c>
      <c r="F1008" t="s">
        <v>177</v>
      </c>
      <c r="G1008" t="s">
        <v>179</v>
      </c>
      <c r="H1008" t="s">
        <v>153</v>
      </c>
      <c r="I1008" t="s">
        <v>181</v>
      </c>
      <c r="J1008" t="s">
        <v>186</v>
      </c>
      <c r="K1008" t="n">
        <v>11.0</v>
      </c>
      <c r="L1008" s="30">
        <f si="252" t="shared"/>
        <v>0</v>
      </c>
      <c r="M1008" s="6"/>
      <c r="N1008" s="35" t="str">
        <f si="253" t="shared"/>
        <v/>
      </c>
      <c r="O1008" s="59">
        <f>(IF(ISNUMBER(MATCH(B1008,Sheet4!$K$92:$K$101,0)),1,0)+IF(ISNUMBER(MATCH(C1008,Sheet4!$K$92:$K$101,0)),1,0)+IF(ISNUMBER(MATCH(D1008,Sheet4!$K$92:$K$101,0)),1,0)+IF(ISNUMBER(MATCH(E1008,Sheet4!$K$92:$K$101,0)),1,0)+IF(ISNUMBER(MATCH(F1008,Sheet4!$K$92:$K$101,0)),1,0)+IF(ISNUMBER(MATCH(G1008,Sheet4!$K$92:$K$101,0)),1,0)+IF(ISNUMBER(MATCH(H1008,Sheet4!$K$92:$K$101,0)),1,0)+IF(ISNUMBER(MATCH(I1008,Sheet4!$K$92:$K$101,0)),1,0)+IF(ISNUMBER(MATCH(J1008,Sheet4!$K$92:$K$101,0)),1,0))
-
(IF(ISNUMBER(MATCH(B1008,Sheet4!$F$2:$F$11,0)),1,0)+IF(ISNUMBER(MATCH(C1008,Sheet4!$F$2:$F$11,0)),1,0)+IF(ISNUMBER(MATCH(D1008,Sheet4!$F$2:$F$11,0)),1,0)+IF(ISNUMBER(MATCH(E1008,Sheet4!$F$2:$F$11,0)),1,0)+IF(ISNUMBER(MATCH(F1008,Sheet4!$F$2:$F$11,0)),1,0)+IF(ISNUMBER(MATCH(G1008,Sheet4!$F$2:$F$11,0)),1,0)+IF(ISNUMBER(MATCH(H1008,Sheet4!$F$2:$F$11,0)),1,0)+IF(ISNUMBER(MATCH(I1008,Sheet4!$F$2:$F$11,0)),1,0)+IF(ISNUMBER(MATCH(J1008,Sheet4!$F$2:$F$11,0)),1,0))</f>
        <v>0</v>
      </c>
      <c r="P1008" s="40" t="str">
        <f>IFERROR(INDEX(Sheet4!$G:$G,MATCH(Sheet1!B1008,Sheet4!$F:$F,0))+INDEX(Sheet4!$G:$G,MATCH(Sheet1!C1008,Sheet4!$F:$F,0))+INDEX(Sheet4!$G:$G,MATCH(Sheet1!D1008,Sheet4!$F:$F,0))+INDEX(Sheet4!$G:$G,MATCH(Sheet1!E1008,Sheet4!$F:$F,0))+INDEX(Sheet4!$G:$G,MATCH(Sheet1!F1008,Sheet4!$F:$F,0))+INDEX(Sheet4!$G:$G,MATCH(Sheet1!G1008,Sheet4!$F:$F,0))+INDEX(Sheet4!$G:$G,MATCH(Sheet1!H1008,Sheet4!$F:$F,0))+INDEX(Sheet4!$G:$G,MATCH(Sheet1!I1008,Sheet4!$F:$F,0))+INDEX(Sheet4!$G:$G,MATCH(Sheet1!J1008,Sheet4!$F:$F,0)),"")</f>
        <v/>
      </c>
      <c r="AF1008">
        <f si="255" t="shared"/>
        <v>0</v>
      </c>
      <c r="AH1008">
        <v>985</v>
      </c>
      <c r="AI1008" t="str">
        <f si="254" t="shared"/>
        <v>Trae YoungIsaiah CanaanAndrew WigginsMonte MorrisWill BartonKelly OubreKenneth FariedPaul MillsapJoel Embiid</v>
      </c>
      <c r="AJ1008">
        <f si="256" t="shared"/>
        <v>0</v>
      </c>
      <c r="AK1008">
        <f si="257" t="shared"/>
        <v>0</v>
      </c>
      <c r="AL1008">
        <f si="258" t="shared"/>
        <v>0</v>
      </c>
      <c r="AM1008">
        <f si="259" t="shared"/>
        <v>0</v>
      </c>
      <c r="AN1008">
        <f si="260" t="shared"/>
        <v>0</v>
      </c>
      <c r="AO1008">
        <f si="261" t="shared"/>
        <v>0</v>
      </c>
      <c r="AP1008">
        <f si="262" t="shared"/>
        <v>0</v>
      </c>
      <c r="AQ1008">
        <f si="263" t="shared"/>
        <v>0</v>
      </c>
      <c r="AR1008">
        <f si="264" t="shared"/>
        <v>0</v>
      </c>
      <c r="AS1008">
        <f si="265" t="shared"/>
        <v>0</v>
      </c>
      <c r="AU1008" t="str">
        <f>IFERROR(VLOOKUP(C1008,Results!$A$2:$B$240,2,FALSE)+VLOOKUP(D1008,Results!$A$2:$B$240,2,FALSE)+VLOOKUP(E1008,Results!$A$2:$B$240,2,FALSE)+VLOOKUP(F1008,Results!$A$2:$B$240,2,FALSE)+VLOOKUP(G1008,Results!$A$2:$B$240,2,FALSE)+VLOOKUP(H1008,Results!$A$2:$B$240,2,FALSE)+VLOOKUP(I1008,Results!$A$2:$B$240,2,FALSE)+VLOOKUP(J1008,Results!$A$2:$B$240,2,FALSE)+VLOOKUP(B1008,Results!$A$2:$B$240,2,FALSE)-MIN(VLOOKUP(C1008,Results!$A$2:$B$240,2,FALSE),VLOOKUP(D1008,Results!$A$2:$B$240,2,FALSE),VLOOKUP(E1008,Results!$A$2:$B$240,2,FALSE),VLOOKUP(F1008,Results!$A$2:$B$240,2,FALSE),VLOOKUP(G1008,Results!$A$2:$B$240,2,FALSE),VLOOKUP(H1008,Results!$A$2:$B$240,2,FALSE),VLOOKUP(I1008,Results!$A$2:$B$240,2,FALSE),VLOOKUP(J1008,Results!$A$2:$B$240,2,FALSE),VLOOKUP(B1008,Results!$A$2:$B$240,2,FALSE)),"")</f>
        <v/>
      </c>
    </row>
    <row customHeight="1" ht="18.75" r="1009" spans="2:47" x14ac:dyDescent="0.3">
      <c r="B1009" t="s">
        <v>166</v>
      </c>
      <c r="C1009" t="s">
        <v>171</v>
      </c>
      <c r="D1009" t="s">
        <v>172</v>
      </c>
      <c r="E1009" t="s">
        <v>146</v>
      </c>
      <c r="F1009" t="s">
        <v>177</v>
      </c>
      <c r="G1009" t="s">
        <v>101</v>
      </c>
      <c r="H1009" t="s">
        <v>153</v>
      </c>
      <c r="I1009" t="s">
        <v>182</v>
      </c>
      <c r="J1009" t="s">
        <v>186</v>
      </c>
      <c r="K1009" t="n">
        <v>11.0</v>
      </c>
      <c r="L1009" s="30">
        <f si="252" t="shared"/>
        <v>0</v>
      </c>
      <c r="M1009" s="6"/>
      <c r="N1009" s="35" t="str">
        <f si="253" t="shared"/>
        <v/>
      </c>
      <c r="O1009" s="59">
        <f>(IF(ISNUMBER(MATCH(B1009,Sheet4!$K$92:$K$101,0)),1,0)+IF(ISNUMBER(MATCH(C1009,Sheet4!$K$92:$K$101,0)),1,0)+IF(ISNUMBER(MATCH(D1009,Sheet4!$K$92:$K$101,0)),1,0)+IF(ISNUMBER(MATCH(E1009,Sheet4!$K$92:$K$101,0)),1,0)+IF(ISNUMBER(MATCH(F1009,Sheet4!$K$92:$K$101,0)),1,0)+IF(ISNUMBER(MATCH(G1009,Sheet4!$K$92:$K$101,0)),1,0)+IF(ISNUMBER(MATCH(H1009,Sheet4!$K$92:$K$101,0)),1,0)+IF(ISNUMBER(MATCH(I1009,Sheet4!$K$92:$K$101,0)),1,0)+IF(ISNUMBER(MATCH(J1009,Sheet4!$K$92:$K$101,0)),1,0))
-
(IF(ISNUMBER(MATCH(B1009,Sheet4!$F$2:$F$11,0)),1,0)+IF(ISNUMBER(MATCH(C1009,Sheet4!$F$2:$F$11,0)),1,0)+IF(ISNUMBER(MATCH(D1009,Sheet4!$F$2:$F$11,0)),1,0)+IF(ISNUMBER(MATCH(E1009,Sheet4!$F$2:$F$11,0)),1,0)+IF(ISNUMBER(MATCH(F1009,Sheet4!$F$2:$F$11,0)),1,0)+IF(ISNUMBER(MATCH(G1009,Sheet4!$F$2:$F$11,0)),1,0)+IF(ISNUMBER(MATCH(H1009,Sheet4!$F$2:$F$11,0)),1,0)+IF(ISNUMBER(MATCH(I1009,Sheet4!$F$2:$F$11,0)),1,0)+IF(ISNUMBER(MATCH(J1009,Sheet4!$F$2:$F$11,0)),1,0))</f>
        <v>0</v>
      </c>
      <c r="P1009" s="40" t="str">
        <f>IFERROR(INDEX(Sheet4!$G:$G,MATCH(Sheet1!B1009,Sheet4!$F:$F,0))+INDEX(Sheet4!$G:$G,MATCH(Sheet1!C1009,Sheet4!$F:$F,0))+INDEX(Sheet4!$G:$G,MATCH(Sheet1!D1009,Sheet4!$F:$F,0))+INDEX(Sheet4!$G:$G,MATCH(Sheet1!E1009,Sheet4!$F:$F,0))+INDEX(Sheet4!$G:$G,MATCH(Sheet1!F1009,Sheet4!$F:$F,0))+INDEX(Sheet4!$G:$G,MATCH(Sheet1!G1009,Sheet4!$F:$F,0))+INDEX(Sheet4!$G:$G,MATCH(Sheet1!H1009,Sheet4!$F:$F,0))+INDEX(Sheet4!$G:$G,MATCH(Sheet1!I1009,Sheet4!$F:$F,0))+INDEX(Sheet4!$G:$G,MATCH(Sheet1!J1009,Sheet4!$F:$F,0)),"")</f>
        <v/>
      </c>
      <c r="AF1009">
        <f si="255" t="shared"/>
        <v>0</v>
      </c>
      <c r="AH1009">
        <v>986</v>
      </c>
      <c r="AI1009" t="str">
        <f si="254" t="shared"/>
        <v>Ricky RubioIsaiah CanaanDevin BookerJimmy ButlerMikal BridgesCorey BrewerKenneth FariedPaul MillsapKarl-Anthony Towns</v>
      </c>
      <c r="AJ1009">
        <f si="256" t="shared"/>
        <v>0</v>
      </c>
      <c r="AK1009">
        <f si="257" t="shared"/>
        <v>0</v>
      </c>
      <c r="AL1009">
        <f si="258" t="shared"/>
        <v>0</v>
      </c>
      <c r="AM1009">
        <f si="259" t="shared"/>
        <v>0</v>
      </c>
      <c r="AN1009">
        <f si="260" t="shared"/>
        <v>0</v>
      </c>
      <c r="AO1009">
        <f si="261" t="shared"/>
        <v>0</v>
      </c>
      <c r="AP1009">
        <f si="262" t="shared"/>
        <v>0</v>
      </c>
      <c r="AQ1009">
        <f si="263" t="shared"/>
        <v>0</v>
      </c>
      <c r="AR1009">
        <f si="264" t="shared"/>
        <v>0</v>
      </c>
      <c r="AS1009">
        <f si="265" t="shared"/>
        <v>0</v>
      </c>
      <c r="AU1009" t="str">
        <f>IFERROR(VLOOKUP(C1009,Results!$A$2:$B$240,2,FALSE)+VLOOKUP(D1009,Results!$A$2:$B$240,2,FALSE)+VLOOKUP(E1009,Results!$A$2:$B$240,2,FALSE)+VLOOKUP(F1009,Results!$A$2:$B$240,2,FALSE)+VLOOKUP(G1009,Results!$A$2:$B$240,2,FALSE)+VLOOKUP(H1009,Results!$A$2:$B$240,2,FALSE)+VLOOKUP(I1009,Results!$A$2:$B$240,2,FALSE)+VLOOKUP(J1009,Results!$A$2:$B$240,2,FALSE)+VLOOKUP(B1009,Results!$A$2:$B$240,2,FALSE)-MIN(VLOOKUP(C1009,Results!$A$2:$B$240,2,FALSE),VLOOKUP(D1009,Results!$A$2:$B$240,2,FALSE),VLOOKUP(E1009,Results!$A$2:$B$240,2,FALSE),VLOOKUP(F1009,Results!$A$2:$B$240,2,FALSE),VLOOKUP(G1009,Results!$A$2:$B$240,2,FALSE),VLOOKUP(H1009,Results!$A$2:$B$240,2,FALSE),VLOOKUP(I1009,Results!$A$2:$B$240,2,FALSE),VLOOKUP(J1009,Results!$A$2:$B$240,2,FALSE),VLOOKUP(B1009,Results!$A$2:$B$240,2,FALSE)),"")</f>
        <v/>
      </c>
    </row>
    <row customHeight="1" ht="18.75" r="1010" spans="2:47" x14ac:dyDescent="0.3">
      <c r="B1010" t="s">
        <v>166</v>
      </c>
      <c r="C1010" t="s">
        <v>87</v>
      </c>
      <c r="D1010" t="s">
        <v>89</v>
      </c>
      <c r="E1010" t="s">
        <v>146</v>
      </c>
      <c r="F1010" t="s">
        <v>177</v>
      </c>
      <c r="G1010" t="s">
        <v>90</v>
      </c>
      <c r="H1010" t="s">
        <v>152</v>
      </c>
      <c r="I1010" t="s">
        <v>155</v>
      </c>
      <c r="J1010" t="s">
        <v>188</v>
      </c>
      <c r="K1010" t="n">
        <v>11.0</v>
      </c>
      <c r="L1010" s="30">
        <f si="252" t="shared"/>
        <v>0</v>
      </c>
      <c r="M1010" s="6"/>
      <c r="N1010" s="35" t="str">
        <f si="253" t="shared"/>
        <v/>
      </c>
      <c r="O1010" s="59">
        <f>(IF(ISNUMBER(MATCH(B1010,Sheet4!$K$92:$K$101,0)),1,0)+IF(ISNUMBER(MATCH(C1010,Sheet4!$K$92:$K$101,0)),1,0)+IF(ISNUMBER(MATCH(D1010,Sheet4!$K$92:$K$101,0)),1,0)+IF(ISNUMBER(MATCH(E1010,Sheet4!$K$92:$K$101,0)),1,0)+IF(ISNUMBER(MATCH(F1010,Sheet4!$K$92:$K$101,0)),1,0)+IF(ISNUMBER(MATCH(G1010,Sheet4!$K$92:$K$101,0)),1,0)+IF(ISNUMBER(MATCH(H1010,Sheet4!$K$92:$K$101,0)),1,0)+IF(ISNUMBER(MATCH(I1010,Sheet4!$K$92:$K$101,0)),1,0)+IF(ISNUMBER(MATCH(J1010,Sheet4!$K$92:$K$101,0)),1,0))
-
(IF(ISNUMBER(MATCH(B1010,Sheet4!$F$2:$F$11,0)),1,0)+IF(ISNUMBER(MATCH(C1010,Sheet4!$F$2:$F$11,0)),1,0)+IF(ISNUMBER(MATCH(D1010,Sheet4!$F$2:$F$11,0)),1,0)+IF(ISNUMBER(MATCH(E1010,Sheet4!$F$2:$F$11,0)),1,0)+IF(ISNUMBER(MATCH(F1010,Sheet4!$F$2:$F$11,0)),1,0)+IF(ISNUMBER(MATCH(G1010,Sheet4!$F$2:$F$11,0)),1,0)+IF(ISNUMBER(MATCH(H1010,Sheet4!$F$2:$F$11,0)),1,0)+IF(ISNUMBER(MATCH(I1010,Sheet4!$F$2:$F$11,0)),1,0)+IF(ISNUMBER(MATCH(J1010,Sheet4!$F$2:$F$11,0)),1,0))</f>
        <v>0</v>
      </c>
      <c r="P1010" s="40" t="str">
        <f>IFERROR(INDEX(Sheet4!$G:$G,MATCH(Sheet1!B1010,Sheet4!$F:$F,0))+INDEX(Sheet4!$G:$G,MATCH(Sheet1!C1010,Sheet4!$F:$F,0))+INDEX(Sheet4!$G:$G,MATCH(Sheet1!D1010,Sheet4!$F:$F,0))+INDEX(Sheet4!$G:$G,MATCH(Sheet1!E1010,Sheet4!$F:$F,0))+INDEX(Sheet4!$G:$G,MATCH(Sheet1!F1010,Sheet4!$F:$F,0))+INDEX(Sheet4!$G:$G,MATCH(Sheet1!G1010,Sheet4!$F:$F,0))+INDEX(Sheet4!$G:$G,MATCH(Sheet1!H1010,Sheet4!$F:$F,0))+INDEX(Sheet4!$G:$G,MATCH(Sheet1!I1010,Sheet4!$F:$F,0))+INDEX(Sheet4!$G:$G,MATCH(Sheet1!J1010,Sheet4!$F:$F,0)),"")</f>
        <v/>
      </c>
      <c r="AF1010">
        <f si="255" t="shared"/>
        <v>0</v>
      </c>
      <c r="AH1010">
        <v>987</v>
      </c>
      <c r="AI1010" t="str">
        <f si="254" t="shared"/>
        <v>Ben SimmonsIsaiah CanaanJimmy ButlerAustin RiversKelly OubreCorey BrewerKenneth FariedJosh JacksonKarl-Anthony Towns</v>
      </c>
      <c r="AJ1010">
        <f si="256" t="shared"/>
        <v>0</v>
      </c>
      <c r="AK1010">
        <f si="257" t="shared"/>
        <v>0</v>
      </c>
      <c r="AL1010">
        <f si="258" t="shared"/>
        <v>0</v>
      </c>
      <c r="AM1010">
        <f si="259" t="shared"/>
        <v>0</v>
      </c>
      <c r="AN1010">
        <f si="260" t="shared"/>
        <v>0</v>
      </c>
      <c r="AO1010">
        <f si="261" t="shared"/>
        <v>0</v>
      </c>
      <c r="AP1010">
        <f si="262" t="shared"/>
        <v>0</v>
      </c>
      <c r="AQ1010">
        <f si="263" t="shared"/>
        <v>0</v>
      </c>
      <c r="AR1010">
        <f si="264" t="shared"/>
        <v>0</v>
      </c>
      <c r="AS1010">
        <f si="265" t="shared"/>
        <v>0</v>
      </c>
      <c r="AU1010" t="str">
        <f>IFERROR(VLOOKUP(C1010,Results!$A$2:$B$240,2,FALSE)+VLOOKUP(D1010,Results!$A$2:$B$240,2,FALSE)+VLOOKUP(E1010,Results!$A$2:$B$240,2,FALSE)+VLOOKUP(F1010,Results!$A$2:$B$240,2,FALSE)+VLOOKUP(G1010,Results!$A$2:$B$240,2,FALSE)+VLOOKUP(H1010,Results!$A$2:$B$240,2,FALSE)+VLOOKUP(I1010,Results!$A$2:$B$240,2,FALSE)+VLOOKUP(J1010,Results!$A$2:$B$240,2,FALSE)+VLOOKUP(B1010,Results!$A$2:$B$240,2,FALSE)-MIN(VLOOKUP(C1010,Results!$A$2:$B$240,2,FALSE),VLOOKUP(D1010,Results!$A$2:$B$240,2,FALSE),VLOOKUP(E1010,Results!$A$2:$B$240,2,FALSE),VLOOKUP(F1010,Results!$A$2:$B$240,2,FALSE),VLOOKUP(G1010,Results!$A$2:$B$240,2,FALSE),VLOOKUP(H1010,Results!$A$2:$B$240,2,FALSE),VLOOKUP(I1010,Results!$A$2:$B$240,2,FALSE),VLOOKUP(J1010,Results!$A$2:$B$240,2,FALSE),VLOOKUP(B1010,Results!$A$2:$B$240,2,FALSE)),"")</f>
        <v/>
      </c>
    </row>
    <row customHeight="1" ht="18.75" r="1011" spans="2:47" x14ac:dyDescent="0.3">
      <c r="B1011" t="s">
        <v>166</v>
      </c>
      <c r="C1011" t="s">
        <v>171</v>
      </c>
      <c r="D1011" t="s">
        <v>173</v>
      </c>
      <c r="E1011" t="s">
        <v>146</v>
      </c>
      <c r="F1011" t="s">
        <v>150</v>
      </c>
      <c r="G1011" t="s">
        <v>178</v>
      </c>
      <c r="H1011" t="s">
        <v>181</v>
      </c>
      <c r="I1011" t="s">
        <v>103</v>
      </c>
      <c r="J1011" t="s">
        <v>186</v>
      </c>
      <c r="K1011" t="n">
        <v>11.0</v>
      </c>
      <c r="L1011" s="30">
        <f si="252" t="shared"/>
        <v>0</v>
      </c>
      <c r="M1011" s="6"/>
      <c r="N1011" s="35" t="str">
        <f si="253" t="shared"/>
        <v/>
      </c>
      <c r="O1011" s="59">
        <f>(IF(ISNUMBER(MATCH(B1011,Sheet4!$K$92:$K$101,0)),1,0)+IF(ISNUMBER(MATCH(C1011,Sheet4!$K$92:$K$101,0)),1,0)+IF(ISNUMBER(MATCH(D1011,Sheet4!$K$92:$K$101,0)),1,0)+IF(ISNUMBER(MATCH(E1011,Sheet4!$K$92:$K$101,0)),1,0)+IF(ISNUMBER(MATCH(F1011,Sheet4!$K$92:$K$101,0)),1,0)+IF(ISNUMBER(MATCH(G1011,Sheet4!$K$92:$K$101,0)),1,0)+IF(ISNUMBER(MATCH(H1011,Sheet4!$K$92:$K$101,0)),1,0)+IF(ISNUMBER(MATCH(I1011,Sheet4!$K$92:$K$101,0)),1,0)+IF(ISNUMBER(MATCH(J1011,Sheet4!$K$92:$K$101,0)),1,0))
-
(IF(ISNUMBER(MATCH(B1011,Sheet4!$F$2:$F$11,0)),1,0)+IF(ISNUMBER(MATCH(C1011,Sheet4!$F$2:$F$11,0)),1,0)+IF(ISNUMBER(MATCH(D1011,Sheet4!$F$2:$F$11,0)),1,0)+IF(ISNUMBER(MATCH(E1011,Sheet4!$F$2:$F$11,0)),1,0)+IF(ISNUMBER(MATCH(F1011,Sheet4!$F$2:$F$11,0)),1,0)+IF(ISNUMBER(MATCH(G1011,Sheet4!$F$2:$F$11,0)),1,0)+IF(ISNUMBER(MATCH(H1011,Sheet4!$F$2:$F$11,0)),1,0)+IF(ISNUMBER(MATCH(I1011,Sheet4!$F$2:$F$11,0)),1,0)+IF(ISNUMBER(MATCH(J1011,Sheet4!$F$2:$F$11,0)),1,0))</f>
        <v>0</v>
      </c>
      <c r="P1011" s="40" t="str">
        <f>IFERROR(INDEX(Sheet4!$G:$G,MATCH(Sheet1!B1011,Sheet4!$F:$F,0))+INDEX(Sheet4!$G:$G,MATCH(Sheet1!C1011,Sheet4!$F:$F,0))+INDEX(Sheet4!$G:$G,MATCH(Sheet1!D1011,Sheet4!$F:$F,0))+INDEX(Sheet4!$G:$G,MATCH(Sheet1!E1011,Sheet4!$F:$F,0))+INDEX(Sheet4!$G:$G,MATCH(Sheet1!F1011,Sheet4!$F:$F,0))+INDEX(Sheet4!$G:$G,MATCH(Sheet1!G1011,Sheet4!$F:$F,0))+INDEX(Sheet4!$G:$G,MATCH(Sheet1!H1011,Sheet4!$F:$F,0))+INDEX(Sheet4!$G:$G,MATCH(Sheet1!I1011,Sheet4!$F:$F,0))+INDEX(Sheet4!$G:$G,MATCH(Sheet1!J1011,Sheet4!$F:$F,0)),"")</f>
        <v/>
      </c>
      <c r="AF1011">
        <f si="255" t="shared"/>
        <v>0</v>
      </c>
      <c r="AH1011">
        <v>988</v>
      </c>
      <c r="AI1011" t="str">
        <f si="254" t="shared"/>
        <v>Ben SimmonsJeremy LinJimmy ButlerTorrey CraigKelly OubreCorey BrewerKenneth FariedJohn CollinsRudy Gobert</v>
      </c>
      <c r="AJ1011">
        <f si="256" t="shared"/>
        <v>0</v>
      </c>
      <c r="AK1011">
        <f si="257" t="shared"/>
        <v>0</v>
      </c>
      <c r="AL1011">
        <f si="258" t="shared"/>
        <v>0</v>
      </c>
      <c r="AM1011">
        <f si="259" t="shared"/>
        <v>0</v>
      </c>
      <c r="AN1011">
        <f si="260" t="shared"/>
        <v>0</v>
      </c>
      <c r="AO1011">
        <f si="261" t="shared"/>
        <v>0</v>
      </c>
      <c r="AP1011">
        <f si="262" t="shared"/>
        <v>0</v>
      </c>
      <c r="AQ1011">
        <f si="263" t="shared"/>
        <v>0</v>
      </c>
      <c r="AR1011">
        <f si="264" t="shared"/>
        <v>0</v>
      </c>
      <c r="AS1011">
        <f si="265" t="shared"/>
        <v>0</v>
      </c>
      <c r="AU1011" t="str">
        <f>IFERROR(VLOOKUP(C1011,Results!$A$2:$B$240,2,FALSE)+VLOOKUP(D1011,Results!$A$2:$B$240,2,FALSE)+VLOOKUP(E1011,Results!$A$2:$B$240,2,FALSE)+VLOOKUP(F1011,Results!$A$2:$B$240,2,FALSE)+VLOOKUP(G1011,Results!$A$2:$B$240,2,FALSE)+VLOOKUP(H1011,Results!$A$2:$B$240,2,FALSE)+VLOOKUP(I1011,Results!$A$2:$B$240,2,FALSE)+VLOOKUP(J1011,Results!$A$2:$B$240,2,FALSE)+VLOOKUP(B1011,Results!$A$2:$B$240,2,FALSE)-MIN(VLOOKUP(C1011,Results!$A$2:$B$240,2,FALSE),VLOOKUP(D1011,Results!$A$2:$B$240,2,FALSE),VLOOKUP(E1011,Results!$A$2:$B$240,2,FALSE),VLOOKUP(F1011,Results!$A$2:$B$240,2,FALSE),VLOOKUP(G1011,Results!$A$2:$B$240,2,FALSE),VLOOKUP(H1011,Results!$A$2:$B$240,2,FALSE),VLOOKUP(I1011,Results!$A$2:$B$240,2,FALSE),VLOOKUP(J1011,Results!$A$2:$B$240,2,FALSE),VLOOKUP(B1011,Results!$A$2:$B$240,2,FALSE)),"")</f>
        <v/>
      </c>
    </row>
    <row customHeight="1" ht="18.75" r="1012" spans="2:47" x14ac:dyDescent="0.3">
      <c r="B1012" t="s">
        <v>166</v>
      </c>
      <c r="C1012" t="s">
        <v>170</v>
      </c>
      <c r="D1012" t="s">
        <v>172</v>
      </c>
      <c r="E1012" t="s">
        <v>148</v>
      </c>
      <c r="F1012" t="s">
        <v>177</v>
      </c>
      <c r="G1012" t="s">
        <v>96</v>
      </c>
      <c r="H1012" t="s">
        <v>153</v>
      </c>
      <c r="I1012" t="s">
        <v>183</v>
      </c>
      <c r="J1012" t="s">
        <v>98</v>
      </c>
      <c r="K1012" t="n">
        <v>11.0</v>
      </c>
      <c r="L1012" s="30">
        <f si="252" t="shared"/>
        <v>0</v>
      </c>
      <c r="M1012" s="6"/>
      <c r="N1012" s="35" t="str">
        <f si="253" t="shared"/>
        <v/>
      </c>
      <c r="O1012" s="59">
        <f>(IF(ISNUMBER(MATCH(B1012,Sheet4!$K$92:$K$101,0)),1,0)+IF(ISNUMBER(MATCH(C1012,Sheet4!$K$92:$K$101,0)),1,0)+IF(ISNUMBER(MATCH(D1012,Sheet4!$K$92:$K$101,0)),1,0)+IF(ISNUMBER(MATCH(E1012,Sheet4!$K$92:$K$101,0)),1,0)+IF(ISNUMBER(MATCH(F1012,Sheet4!$K$92:$K$101,0)),1,0)+IF(ISNUMBER(MATCH(G1012,Sheet4!$K$92:$K$101,0)),1,0)+IF(ISNUMBER(MATCH(H1012,Sheet4!$K$92:$K$101,0)),1,0)+IF(ISNUMBER(MATCH(I1012,Sheet4!$K$92:$K$101,0)),1,0)+IF(ISNUMBER(MATCH(J1012,Sheet4!$K$92:$K$101,0)),1,0))
-
(IF(ISNUMBER(MATCH(B1012,Sheet4!$F$2:$F$11,0)),1,0)+IF(ISNUMBER(MATCH(C1012,Sheet4!$F$2:$F$11,0)),1,0)+IF(ISNUMBER(MATCH(D1012,Sheet4!$F$2:$F$11,0)),1,0)+IF(ISNUMBER(MATCH(E1012,Sheet4!$F$2:$F$11,0)),1,0)+IF(ISNUMBER(MATCH(F1012,Sheet4!$F$2:$F$11,0)),1,0)+IF(ISNUMBER(MATCH(G1012,Sheet4!$F$2:$F$11,0)),1,0)+IF(ISNUMBER(MATCH(H1012,Sheet4!$F$2:$F$11,0)),1,0)+IF(ISNUMBER(MATCH(I1012,Sheet4!$F$2:$F$11,0)),1,0)+IF(ISNUMBER(MATCH(J1012,Sheet4!$F$2:$F$11,0)),1,0))</f>
        <v>0</v>
      </c>
      <c r="P1012" s="40" t="str">
        <f>IFERROR(INDEX(Sheet4!$G:$G,MATCH(Sheet1!B1012,Sheet4!$F:$F,0))+INDEX(Sheet4!$G:$G,MATCH(Sheet1!C1012,Sheet4!$F:$F,0))+INDEX(Sheet4!$G:$G,MATCH(Sheet1!D1012,Sheet4!$F:$F,0))+INDEX(Sheet4!$G:$G,MATCH(Sheet1!E1012,Sheet4!$F:$F,0))+INDEX(Sheet4!$G:$G,MATCH(Sheet1!F1012,Sheet4!$F:$F,0))+INDEX(Sheet4!$G:$G,MATCH(Sheet1!G1012,Sheet4!$F:$F,0))+INDEX(Sheet4!$G:$G,MATCH(Sheet1!H1012,Sheet4!$F:$F,0))+INDEX(Sheet4!$G:$G,MATCH(Sheet1!I1012,Sheet4!$F:$F,0))+INDEX(Sheet4!$G:$G,MATCH(Sheet1!J1012,Sheet4!$F:$F,0)),"")</f>
        <v/>
      </c>
      <c r="AF1012">
        <f si="255" t="shared"/>
        <v>0</v>
      </c>
      <c r="AH1012">
        <v>989</v>
      </c>
      <c r="AI1012" t="str">
        <f si="254" t="shared"/>
        <v>Ricky RubioIsaiah CanaanJames HardenTorrey CraigWill BartonCorey BrewerJosh JacksonPaul MillsapJoel Embiid</v>
      </c>
      <c r="AJ1012">
        <f si="256" t="shared"/>
        <v>0</v>
      </c>
      <c r="AK1012">
        <f si="257" t="shared"/>
        <v>0</v>
      </c>
      <c r="AL1012">
        <f si="258" t="shared"/>
        <v>0</v>
      </c>
      <c r="AM1012">
        <f si="259" t="shared"/>
        <v>0</v>
      </c>
      <c r="AN1012">
        <f si="260" t="shared"/>
        <v>0</v>
      </c>
      <c r="AO1012">
        <f si="261" t="shared"/>
        <v>0</v>
      </c>
      <c r="AP1012">
        <f si="262" t="shared"/>
        <v>0</v>
      </c>
      <c r="AQ1012">
        <f si="263" t="shared"/>
        <v>0</v>
      </c>
      <c r="AR1012">
        <f si="264" t="shared"/>
        <v>0</v>
      </c>
      <c r="AS1012">
        <f si="265" t="shared"/>
        <v>0</v>
      </c>
      <c r="AU1012" t="str">
        <f>IFERROR(VLOOKUP(C1012,Results!$A$2:$B$240,2,FALSE)+VLOOKUP(D1012,Results!$A$2:$B$240,2,FALSE)+VLOOKUP(E1012,Results!$A$2:$B$240,2,FALSE)+VLOOKUP(F1012,Results!$A$2:$B$240,2,FALSE)+VLOOKUP(G1012,Results!$A$2:$B$240,2,FALSE)+VLOOKUP(H1012,Results!$A$2:$B$240,2,FALSE)+VLOOKUP(I1012,Results!$A$2:$B$240,2,FALSE)+VLOOKUP(J1012,Results!$A$2:$B$240,2,FALSE)+VLOOKUP(B1012,Results!$A$2:$B$240,2,FALSE)-MIN(VLOOKUP(C1012,Results!$A$2:$B$240,2,FALSE),VLOOKUP(D1012,Results!$A$2:$B$240,2,FALSE),VLOOKUP(E1012,Results!$A$2:$B$240,2,FALSE),VLOOKUP(F1012,Results!$A$2:$B$240,2,FALSE),VLOOKUP(G1012,Results!$A$2:$B$240,2,FALSE),VLOOKUP(H1012,Results!$A$2:$B$240,2,FALSE),VLOOKUP(I1012,Results!$A$2:$B$240,2,FALSE),VLOOKUP(J1012,Results!$A$2:$B$240,2,FALSE),VLOOKUP(B1012,Results!$A$2:$B$240,2,FALSE)),"")</f>
        <v/>
      </c>
    </row>
    <row customHeight="1" ht="18.75" r="1013" spans="2:47" x14ac:dyDescent="0.3">
      <c r="B1013" t="s">
        <v>87</v>
      </c>
      <c r="C1013" t="s">
        <v>170</v>
      </c>
      <c r="D1013" t="s">
        <v>172</v>
      </c>
      <c r="E1013" t="s">
        <v>89</v>
      </c>
      <c r="F1013" t="s">
        <v>177</v>
      </c>
      <c r="G1013" t="s">
        <v>178</v>
      </c>
      <c r="H1013" t="s">
        <v>153</v>
      </c>
      <c r="I1013" t="s">
        <v>152</v>
      </c>
      <c r="J1013" t="s">
        <v>98</v>
      </c>
      <c r="K1013" t="n">
        <v>11.0</v>
      </c>
      <c r="L1013" s="30">
        <f si="252" t="shared"/>
        <v>0</v>
      </c>
      <c r="M1013" s="6"/>
      <c r="N1013" s="35" t="str">
        <f si="253" t="shared"/>
        <v/>
      </c>
      <c r="O1013" s="59">
        <f>(IF(ISNUMBER(MATCH(B1013,Sheet4!$K$92:$K$101,0)),1,0)+IF(ISNUMBER(MATCH(C1013,Sheet4!$K$92:$K$101,0)),1,0)+IF(ISNUMBER(MATCH(D1013,Sheet4!$K$92:$K$101,0)),1,0)+IF(ISNUMBER(MATCH(E1013,Sheet4!$K$92:$K$101,0)),1,0)+IF(ISNUMBER(MATCH(F1013,Sheet4!$K$92:$K$101,0)),1,0)+IF(ISNUMBER(MATCH(G1013,Sheet4!$K$92:$K$101,0)),1,0)+IF(ISNUMBER(MATCH(H1013,Sheet4!$K$92:$K$101,0)),1,0)+IF(ISNUMBER(MATCH(I1013,Sheet4!$K$92:$K$101,0)),1,0)+IF(ISNUMBER(MATCH(J1013,Sheet4!$K$92:$K$101,0)),1,0))
-
(IF(ISNUMBER(MATCH(B1013,Sheet4!$F$2:$F$11,0)),1,0)+IF(ISNUMBER(MATCH(C1013,Sheet4!$F$2:$F$11,0)),1,0)+IF(ISNUMBER(MATCH(D1013,Sheet4!$F$2:$F$11,0)),1,0)+IF(ISNUMBER(MATCH(E1013,Sheet4!$F$2:$F$11,0)),1,0)+IF(ISNUMBER(MATCH(F1013,Sheet4!$F$2:$F$11,0)),1,0)+IF(ISNUMBER(MATCH(G1013,Sheet4!$F$2:$F$11,0)),1,0)+IF(ISNUMBER(MATCH(H1013,Sheet4!$F$2:$F$11,0)),1,0)+IF(ISNUMBER(MATCH(I1013,Sheet4!$F$2:$F$11,0)),1,0)+IF(ISNUMBER(MATCH(J1013,Sheet4!$F$2:$F$11,0)),1,0))</f>
        <v>0</v>
      </c>
      <c r="P1013" s="40" t="str">
        <f>IFERROR(INDEX(Sheet4!$G:$G,MATCH(Sheet1!B1013,Sheet4!$F:$F,0))+INDEX(Sheet4!$G:$G,MATCH(Sheet1!C1013,Sheet4!$F:$F,0))+INDEX(Sheet4!$G:$G,MATCH(Sheet1!D1013,Sheet4!$F:$F,0))+INDEX(Sheet4!$G:$G,MATCH(Sheet1!E1013,Sheet4!$F:$F,0))+INDEX(Sheet4!$G:$G,MATCH(Sheet1!F1013,Sheet4!$F:$F,0))+INDEX(Sheet4!$G:$G,MATCH(Sheet1!G1013,Sheet4!$F:$F,0))+INDEX(Sheet4!$G:$G,MATCH(Sheet1!H1013,Sheet4!$F:$F,0))+INDEX(Sheet4!$G:$G,MATCH(Sheet1!I1013,Sheet4!$F:$F,0))+INDEX(Sheet4!$G:$G,MATCH(Sheet1!J1013,Sheet4!$F:$F,0)),"")</f>
        <v/>
      </c>
      <c r="AF1013">
        <f si="255" t="shared"/>
        <v>0</v>
      </c>
      <c r="AH1013">
        <v>990</v>
      </c>
      <c r="AI1013" t="str">
        <f si="254" t="shared"/>
        <v>Ben SimmonsDe'Aaron FoxDevin BookerMalik BeasleyCorey BrewerGerald GreenPaul MillsapDerrick FavorsNikola Jokic</v>
      </c>
      <c r="AJ1013">
        <f si="256" t="shared"/>
        <v>0</v>
      </c>
      <c r="AK1013">
        <f si="257" t="shared"/>
        <v>0</v>
      </c>
      <c r="AL1013">
        <f si="258" t="shared"/>
        <v>0</v>
      </c>
      <c r="AM1013">
        <f si="259" t="shared"/>
        <v>0</v>
      </c>
      <c r="AN1013">
        <f si="260" t="shared"/>
        <v>0</v>
      </c>
      <c r="AO1013">
        <f si="261" t="shared"/>
        <v>0</v>
      </c>
      <c r="AP1013">
        <f si="262" t="shared"/>
        <v>0</v>
      </c>
      <c r="AQ1013">
        <f si="263" t="shared"/>
        <v>0</v>
      </c>
      <c r="AR1013">
        <f si="264" t="shared"/>
        <v>0</v>
      </c>
      <c r="AS1013">
        <f si="265" t="shared"/>
        <v>0</v>
      </c>
      <c r="AU1013" t="str">
        <f>IFERROR(VLOOKUP(C1013,Results!$A$2:$B$240,2,FALSE)+VLOOKUP(D1013,Results!$A$2:$B$240,2,FALSE)+VLOOKUP(E1013,Results!$A$2:$B$240,2,FALSE)+VLOOKUP(F1013,Results!$A$2:$B$240,2,FALSE)+VLOOKUP(G1013,Results!$A$2:$B$240,2,FALSE)+VLOOKUP(H1013,Results!$A$2:$B$240,2,FALSE)+VLOOKUP(I1013,Results!$A$2:$B$240,2,FALSE)+VLOOKUP(J1013,Results!$A$2:$B$240,2,FALSE)+VLOOKUP(B1013,Results!$A$2:$B$240,2,FALSE)-MIN(VLOOKUP(C1013,Results!$A$2:$B$240,2,FALSE),VLOOKUP(D1013,Results!$A$2:$B$240,2,FALSE),VLOOKUP(E1013,Results!$A$2:$B$240,2,FALSE),VLOOKUP(F1013,Results!$A$2:$B$240,2,FALSE),VLOOKUP(G1013,Results!$A$2:$B$240,2,FALSE),VLOOKUP(H1013,Results!$A$2:$B$240,2,FALSE),VLOOKUP(I1013,Results!$A$2:$B$240,2,FALSE),VLOOKUP(J1013,Results!$A$2:$B$240,2,FALSE),VLOOKUP(B1013,Results!$A$2:$B$240,2,FALSE)),"")</f>
        <v/>
      </c>
    </row>
    <row customHeight="1" ht="18.75" r="1014" spans="2:47" x14ac:dyDescent="0.3">
      <c r="B1014" t="s">
        <v>87</v>
      </c>
      <c r="C1014" t="s">
        <v>171</v>
      </c>
      <c r="D1014" t="s">
        <v>172</v>
      </c>
      <c r="E1014" t="s">
        <v>146</v>
      </c>
      <c r="F1014" t="s">
        <v>177</v>
      </c>
      <c r="G1014" t="s">
        <v>90</v>
      </c>
      <c r="H1014" t="s">
        <v>153</v>
      </c>
      <c r="I1014" t="s">
        <v>181</v>
      </c>
      <c r="J1014" t="s">
        <v>186</v>
      </c>
      <c r="K1014" t="n">
        <v>11.0</v>
      </c>
      <c r="L1014" s="30">
        <f si="252" t="shared"/>
        <v>0</v>
      </c>
      <c r="M1014" s="6"/>
      <c r="N1014" s="35" t="str">
        <f si="253" t="shared"/>
        <v/>
      </c>
      <c r="O1014" s="59">
        <f>(IF(ISNUMBER(MATCH(B1014,Sheet4!$K$92:$K$101,0)),1,0)+IF(ISNUMBER(MATCH(C1014,Sheet4!$K$92:$K$101,0)),1,0)+IF(ISNUMBER(MATCH(D1014,Sheet4!$K$92:$K$101,0)),1,0)+IF(ISNUMBER(MATCH(E1014,Sheet4!$K$92:$K$101,0)),1,0)+IF(ISNUMBER(MATCH(F1014,Sheet4!$K$92:$K$101,0)),1,0)+IF(ISNUMBER(MATCH(G1014,Sheet4!$K$92:$K$101,0)),1,0)+IF(ISNUMBER(MATCH(H1014,Sheet4!$K$92:$K$101,0)),1,0)+IF(ISNUMBER(MATCH(I1014,Sheet4!$K$92:$K$101,0)),1,0)+IF(ISNUMBER(MATCH(J1014,Sheet4!$K$92:$K$101,0)),1,0))
-
(IF(ISNUMBER(MATCH(B1014,Sheet4!$F$2:$F$11,0)),1,0)+IF(ISNUMBER(MATCH(C1014,Sheet4!$F$2:$F$11,0)),1,0)+IF(ISNUMBER(MATCH(D1014,Sheet4!$F$2:$F$11,0)),1,0)+IF(ISNUMBER(MATCH(E1014,Sheet4!$F$2:$F$11,0)),1,0)+IF(ISNUMBER(MATCH(F1014,Sheet4!$F$2:$F$11,0)),1,0)+IF(ISNUMBER(MATCH(G1014,Sheet4!$F$2:$F$11,0)),1,0)+IF(ISNUMBER(MATCH(H1014,Sheet4!$F$2:$F$11,0)),1,0)+IF(ISNUMBER(MATCH(I1014,Sheet4!$F$2:$F$11,0)),1,0)+IF(ISNUMBER(MATCH(J1014,Sheet4!$F$2:$F$11,0)),1,0))</f>
        <v>0</v>
      </c>
      <c r="P1014" s="40" t="str">
        <f>IFERROR(INDEX(Sheet4!$G:$G,MATCH(Sheet1!B1014,Sheet4!$F:$F,0))+INDEX(Sheet4!$G:$G,MATCH(Sheet1!C1014,Sheet4!$F:$F,0))+INDEX(Sheet4!$G:$G,MATCH(Sheet1!D1014,Sheet4!$F:$F,0))+INDEX(Sheet4!$G:$G,MATCH(Sheet1!E1014,Sheet4!$F:$F,0))+INDEX(Sheet4!$G:$G,MATCH(Sheet1!F1014,Sheet4!$F:$F,0))+INDEX(Sheet4!$G:$G,MATCH(Sheet1!G1014,Sheet4!$F:$F,0))+INDEX(Sheet4!$G:$G,MATCH(Sheet1!H1014,Sheet4!$F:$F,0))+INDEX(Sheet4!$G:$G,MATCH(Sheet1!I1014,Sheet4!$F:$F,0))+INDEX(Sheet4!$G:$G,MATCH(Sheet1!J1014,Sheet4!$F:$F,0)),"")</f>
        <v/>
      </c>
      <c r="AF1014">
        <f si="255" t="shared"/>
        <v>0</v>
      </c>
      <c r="AH1014">
        <v>991</v>
      </c>
      <c r="AI1014" t="str">
        <f si="254" t="shared"/>
        <v>T.J. McConnellLandry ShametDevin BookerJimmy ButlerWill BartonDeAndre' BembryKenneth FariedJosh JacksonKarl-Anthony Towns</v>
      </c>
      <c r="AJ1014">
        <f si="256" t="shared"/>
        <v>0</v>
      </c>
      <c r="AK1014">
        <f si="257" t="shared"/>
        <v>0</v>
      </c>
      <c r="AL1014">
        <f si="258" t="shared"/>
        <v>0</v>
      </c>
      <c r="AM1014">
        <f si="259" t="shared"/>
        <v>0</v>
      </c>
      <c r="AN1014">
        <f si="260" t="shared"/>
        <v>0</v>
      </c>
      <c r="AO1014">
        <f si="261" t="shared"/>
        <v>0</v>
      </c>
      <c r="AP1014">
        <f si="262" t="shared"/>
        <v>0</v>
      </c>
      <c r="AQ1014">
        <f si="263" t="shared"/>
        <v>0</v>
      </c>
      <c r="AR1014">
        <f si="264" t="shared"/>
        <v>0</v>
      </c>
      <c r="AS1014">
        <f si="265" t="shared"/>
        <v>0</v>
      </c>
      <c r="AU1014" t="str">
        <f>IFERROR(VLOOKUP(C1014,Results!$A$2:$B$240,2,FALSE)+VLOOKUP(D1014,Results!$A$2:$B$240,2,FALSE)+VLOOKUP(E1014,Results!$A$2:$B$240,2,FALSE)+VLOOKUP(F1014,Results!$A$2:$B$240,2,FALSE)+VLOOKUP(G1014,Results!$A$2:$B$240,2,FALSE)+VLOOKUP(H1014,Results!$A$2:$B$240,2,FALSE)+VLOOKUP(I1014,Results!$A$2:$B$240,2,FALSE)+VLOOKUP(J1014,Results!$A$2:$B$240,2,FALSE)+VLOOKUP(B1014,Results!$A$2:$B$240,2,FALSE)-MIN(VLOOKUP(C1014,Results!$A$2:$B$240,2,FALSE),VLOOKUP(D1014,Results!$A$2:$B$240,2,FALSE),VLOOKUP(E1014,Results!$A$2:$B$240,2,FALSE),VLOOKUP(F1014,Results!$A$2:$B$240,2,FALSE),VLOOKUP(G1014,Results!$A$2:$B$240,2,FALSE),VLOOKUP(H1014,Results!$A$2:$B$240,2,FALSE),VLOOKUP(I1014,Results!$A$2:$B$240,2,FALSE),VLOOKUP(J1014,Results!$A$2:$B$240,2,FALSE),VLOOKUP(B1014,Results!$A$2:$B$240,2,FALSE)),"")</f>
        <v/>
      </c>
    </row>
    <row customHeight="1" ht="18.75" r="1015" spans="2:47" x14ac:dyDescent="0.3">
      <c r="B1015" t="s">
        <v>166</v>
      </c>
      <c r="C1015" t="s">
        <v>108</v>
      </c>
      <c r="D1015" t="s">
        <v>173</v>
      </c>
      <c r="E1015" t="s">
        <v>146</v>
      </c>
      <c r="F1015" t="s">
        <v>178</v>
      </c>
      <c r="G1015" t="s">
        <v>159</v>
      </c>
      <c r="H1015" t="s">
        <v>92</v>
      </c>
      <c r="I1015" t="s">
        <v>183</v>
      </c>
      <c r="J1015" t="s">
        <v>186</v>
      </c>
      <c r="K1015" t="n">
        <v>11.0</v>
      </c>
      <c r="L1015" s="30">
        <f si="252" t="shared"/>
        <v>0</v>
      </c>
      <c r="M1015" s="6"/>
      <c r="N1015" s="35" t="str">
        <f si="253" t="shared"/>
        <v/>
      </c>
      <c r="O1015" s="59">
        <f>(IF(ISNUMBER(MATCH(B1015,Sheet4!$K$92:$K$101,0)),1,0)+IF(ISNUMBER(MATCH(C1015,Sheet4!$K$92:$K$101,0)),1,0)+IF(ISNUMBER(MATCH(D1015,Sheet4!$K$92:$K$101,0)),1,0)+IF(ISNUMBER(MATCH(E1015,Sheet4!$K$92:$K$101,0)),1,0)+IF(ISNUMBER(MATCH(F1015,Sheet4!$K$92:$K$101,0)),1,0)+IF(ISNUMBER(MATCH(G1015,Sheet4!$K$92:$K$101,0)),1,0)+IF(ISNUMBER(MATCH(H1015,Sheet4!$K$92:$K$101,0)),1,0)+IF(ISNUMBER(MATCH(I1015,Sheet4!$K$92:$K$101,0)),1,0)+IF(ISNUMBER(MATCH(J1015,Sheet4!$K$92:$K$101,0)),1,0))
-
(IF(ISNUMBER(MATCH(B1015,Sheet4!$F$2:$F$11,0)),1,0)+IF(ISNUMBER(MATCH(C1015,Sheet4!$F$2:$F$11,0)),1,0)+IF(ISNUMBER(MATCH(D1015,Sheet4!$F$2:$F$11,0)),1,0)+IF(ISNUMBER(MATCH(E1015,Sheet4!$F$2:$F$11,0)),1,0)+IF(ISNUMBER(MATCH(F1015,Sheet4!$F$2:$F$11,0)),1,0)+IF(ISNUMBER(MATCH(G1015,Sheet4!$F$2:$F$11,0)),1,0)+IF(ISNUMBER(MATCH(H1015,Sheet4!$F$2:$F$11,0)),1,0)+IF(ISNUMBER(MATCH(I1015,Sheet4!$F$2:$F$11,0)),1,0)+IF(ISNUMBER(MATCH(J1015,Sheet4!$F$2:$F$11,0)),1,0))</f>
        <v>0</v>
      </c>
      <c r="P1015" s="40" t="str">
        <f>IFERROR(INDEX(Sheet4!$G:$G,MATCH(Sheet1!B1015,Sheet4!$F:$F,0))+INDEX(Sheet4!$G:$G,MATCH(Sheet1!C1015,Sheet4!$F:$F,0))+INDEX(Sheet4!$G:$G,MATCH(Sheet1!D1015,Sheet4!$F:$F,0))+INDEX(Sheet4!$G:$G,MATCH(Sheet1!E1015,Sheet4!$F:$F,0))+INDEX(Sheet4!$G:$G,MATCH(Sheet1!F1015,Sheet4!$F:$F,0))+INDEX(Sheet4!$G:$G,MATCH(Sheet1!G1015,Sheet4!$F:$F,0))+INDEX(Sheet4!$G:$G,MATCH(Sheet1!H1015,Sheet4!$F:$F,0))+INDEX(Sheet4!$G:$G,MATCH(Sheet1!I1015,Sheet4!$F:$F,0))+INDEX(Sheet4!$G:$G,MATCH(Sheet1!J1015,Sheet4!$F:$F,0)),"")</f>
        <v/>
      </c>
      <c r="AF1015">
        <f si="255" t="shared"/>
        <v>0</v>
      </c>
      <c r="AH1015">
        <v>992</v>
      </c>
      <c r="AI1015" t="str">
        <f si="254" t="shared"/>
        <v>De'Aaron FoxLandry ShametJames HardenMonte MorrisKelly OubreMikal BridgesJohn CollinsDerrick FavorsDeandre Ayton</v>
      </c>
      <c r="AJ1015">
        <f si="256" t="shared"/>
        <v>0</v>
      </c>
      <c r="AK1015">
        <f si="257" t="shared"/>
        <v>0</v>
      </c>
      <c r="AL1015">
        <f si="258" t="shared"/>
        <v>0</v>
      </c>
      <c r="AM1015">
        <f si="259" t="shared"/>
        <v>0</v>
      </c>
      <c r="AN1015">
        <f si="260" t="shared"/>
        <v>0</v>
      </c>
      <c r="AO1015">
        <f si="261" t="shared"/>
        <v>0</v>
      </c>
      <c r="AP1015">
        <f si="262" t="shared"/>
        <v>0</v>
      </c>
      <c r="AQ1015">
        <f si="263" t="shared"/>
        <v>0</v>
      </c>
      <c r="AR1015">
        <f si="264" t="shared"/>
        <v>0</v>
      </c>
      <c r="AS1015">
        <f si="265" t="shared"/>
        <v>0</v>
      </c>
      <c r="AU1015" t="str">
        <f>IFERROR(VLOOKUP(C1015,Results!$A$2:$B$240,2,FALSE)+VLOOKUP(D1015,Results!$A$2:$B$240,2,FALSE)+VLOOKUP(E1015,Results!$A$2:$B$240,2,FALSE)+VLOOKUP(F1015,Results!$A$2:$B$240,2,FALSE)+VLOOKUP(G1015,Results!$A$2:$B$240,2,FALSE)+VLOOKUP(H1015,Results!$A$2:$B$240,2,FALSE)+VLOOKUP(I1015,Results!$A$2:$B$240,2,FALSE)+VLOOKUP(J1015,Results!$A$2:$B$240,2,FALSE)+VLOOKUP(B1015,Results!$A$2:$B$240,2,FALSE)-MIN(VLOOKUP(C1015,Results!$A$2:$B$240,2,FALSE),VLOOKUP(D1015,Results!$A$2:$B$240,2,FALSE),VLOOKUP(E1015,Results!$A$2:$B$240,2,FALSE),VLOOKUP(F1015,Results!$A$2:$B$240,2,FALSE),VLOOKUP(G1015,Results!$A$2:$B$240,2,FALSE),VLOOKUP(H1015,Results!$A$2:$B$240,2,FALSE),VLOOKUP(I1015,Results!$A$2:$B$240,2,FALSE),VLOOKUP(J1015,Results!$A$2:$B$240,2,FALSE),VLOOKUP(B1015,Results!$A$2:$B$240,2,FALSE)),"")</f>
        <v/>
      </c>
    </row>
    <row customHeight="1" ht="18.75" r="1016" spans="2:47" x14ac:dyDescent="0.3">
      <c r="B1016" t="s">
        <v>166</v>
      </c>
      <c r="C1016" t="s">
        <v>87</v>
      </c>
      <c r="D1016" t="s">
        <v>146</v>
      </c>
      <c r="E1016" t="s">
        <v>158</v>
      </c>
      <c r="F1016" t="s">
        <v>178</v>
      </c>
      <c r="G1016" t="s">
        <v>159</v>
      </c>
      <c r="H1016" t="s">
        <v>153</v>
      </c>
      <c r="I1016" t="s">
        <v>93</v>
      </c>
      <c r="J1016" t="s">
        <v>188</v>
      </c>
      <c r="K1016" t="n">
        <v>11.0</v>
      </c>
      <c r="L1016" s="30">
        <f si="252" t="shared"/>
        <v>0</v>
      </c>
      <c r="M1016" s="6"/>
      <c r="N1016" s="35" t="str">
        <f si="253" t="shared"/>
        <v/>
      </c>
      <c r="O1016" s="59">
        <f>(IF(ISNUMBER(MATCH(B1016,Sheet4!$K$92:$K$101,0)),1,0)+IF(ISNUMBER(MATCH(C1016,Sheet4!$K$92:$K$101,0)),1,0)+IF(ISNUMBER(MATCH(D1016,Sheet4!$K$92:$K$101,0)),1,0)+IF(ISNUMBER(MATCH(E1016,Sheet4!$K$92:$K$101,0)),1,0)+IF(ISNUMBER(MATCH(F1016,Sheet4!$K$92:$K$101,0)),1,0)+IF(ISNUMBER(MATCH(G1016,Sheet4!$K$92:$K$101,0)),1,0)+IF(ISNUMBER(MATCH(H1016,Sheet4!$K$92:$K$101,0)),1,0)+IF(ISNUMBER(MATCH(I1016,Sheet4!$K$92:$K$101,0)),1,0)+IF(ISNUMBER(MATCH(J1016,Sheet4!$K$92:$K$101,0)),1,0))
-
(IF(ISNUMBER(MATCH(B1016,Sheet4!$F$2:$F$11,0)),1,0)+IF(ISNUMBER(MATCH(C1016,Sheet4!$F$2:$F$11,0)),1,0)+IF(ISNUMBER(MATCH(D1016,Sheet4!$F$2:$F$11,0)),1,0)+IF(ISNUMBER(MATCH(E1016,Sheet4!$F$2:$F$11,0)),1,0)+IF(ISNUMBER(MATCH(F1016,Sheet4!$F$2:$F$11,0)),1,0)+IF(ISNUMBER(MATCH(G1016,Sheet4!$F$2:$F$11,0)),1,0)+IF(ISNUMBER(MATCH(H1016,Sheet4!$F$2:$F$11,0)),1,0)+IF(ISNUMBER(MATCH(I1016,Sheet4!$F$2:$F$11,0)),1,0)+IF(ISNUMBER(MATCH(J1016,Sheet4!$F$2:$F$11,0)),1,0))</f>
        <v>0</v>
      </c>
      <c r="P1016" s="40" t="str">
        <f>IFERROR(INDEX(Sheet4!$G:$G,MATCH(Sheet1!B1016,Sheet4!$F:$F,0))+INDEX(Sheet4!$G:$G,MATCH(Sheet1!C1016,Sheet4!$F:$F,0))+INDEX(Sheet4!$G:$G,MATCH(Sheet1!D1016,Sheet4!$F:$F,0))+INDEX(Sheet4!$G:$G,MATCH(Sheet1!E1016,Sheet4!$F:$F,0))+INDEX(Sheet4!$G:$G,MATCH(Sheet1!F1016,Sheet4!$F:$F,0))+INDEX(Sheet4!$G:$G,MATCH(Sheet1!G1016,Sheet4!$F:$F,0))+INDEX(Sheet4!$G:$G,MATCH(Sheet1!H1016,Sheet4!$F:$F,0))+INDEX(Sheet4!$G:$G,MATCH(Sheet1!I1016,Sheet4!$F:$F,0))+INDEX(Sheet4!$G:$G,MATCH(Sheet1!J1016,Sheet4!$F:$F,0)),"")</f>
        <v/>
      </c>
      <c r="AF1016">
        <f si="255" t="shared"/>
        <v>0</v>
      </c>
      <c r="AH1016">
        <v>993</v>
      </c>
      <c r="AI1016" t="str">
        <f si="254" t="shared"/>
        <v>Ben SimmonsTrae YoungBuddy HieldMonte MorrisMikal BridgesGerald GreenKenneth FariedJosh JacksonRudy Gobert</v>
      </c>
      <c r="AJ1016">
        <f si="256" t="shared"/>
        <v>0</v>
      </c>
      <c r="AK1016">
        <f si="257" t="shared"/>
        <v>0</v>
      </c>
      <c r="AL1016">
        <f si="258" t="shared"/>
        <v>0</v>
      </c>
      <c r="AM1016">
        <f si="259" t="shared"/>
        <v>0</v>
      </c>
      <c r="AN1016">
        <f si="260" t="shared"/>
        <v>0</v>
      </c>
      <c r="AO1016">
        <f si="261" t="shared"/>
        <v>0</v>
      </c>
      <c r="AP1016">
        <f si="262" t="shared"/>
        <v>0</v>
      </c>
      <c r="AQ1016">
        <f si="263" t="shared"/>
        <v>0</v>
      </c>
      <c r="AR1016">
        <f si="264" t="shared"/>
        <v>0</v>
      </c>
      <c r="AS1016">
        <f si="265" t="shared"/>
        <v>0</v>
      </c>
      <c r="AU1016" t="str">
        <f>IFERROR(VLOOKUP(C1016,Results!$A$2:$B$240,2,FALSE)+VLOOKUP(D1016,Results!$A$2:$B$240,2,FALSE)+VLOOKUP(E1016,Results!$A$2:$B$240,2,FALSE)+VLOOKUP(F1016,Results!$A$2:$B$240,2,FALSE)+VLOOKUP(G1016,Results!$A$2:$B$240,2,FALSE)+VLOOKUP(H1016,Results!$A$2:$B$240,2,FALSE)+VLOOKUP(I1016,Results!$A$2:$B$240,2,FALSE)+VLOOKUP(J1016,Results!$A$2:$B$240,2,FALSE)+VLOOKUP(B1016,Results!$A$2:$B$240,2,FALSE)-MIN(VLOOKUP(C1016,Results!$A$2:$B$240,2,FALSE),VLOOKUP(D1016,Results!$A$2:$B$240,2,FALSE),VLOOKUP(E1016,Results!$A$2:$B$240,2,FALSE),VLOOKUP(F1016,Results!$A$2:$B$240,2,FALSE),VLOOKUP(G1016,Results!$A$2:$B$240,2,FALSE),VLOOKUP(H1016,Results!$A$2:$B$240,2,FALSE),VLOOKUP(I1016,Results!$A$2:$B$240,2,FALSE),VLOOKUP(J1016,Results!$A$2:$B$240,2,FALSE),VLOOKUP(B1016,Results!$A$2:$B$240,2,FALSE)),"")</f>
        <v/>
      </c>
    </row>
    <row customHeight="1" ht="18.75" r="1017" spans="2:47" x14ac:dyDescent="0.3">
      <c r="B1017" t="s">
        <v>166</v>
      </c>
      <c r="C1017" t="s">
        <v>170</v>
      </c>
      <c r="D1017" t="s">
        <v>172</v>
      </c>
      <c r="E1017" t="s">
        <v>149</v>
      </c>
      <c r="F1017" t="s">
        <v>150</v>
      </c>
      <c r="G1017" t="s">
        <v>90</v>
      </c>
      <c r="H1017" t="s">
        <v>153</v>
      </c>
      <c r="I1017" t="s">
        <v>181</v>
      </c>
      <c r="J1017" t="s">
        <v>98</v>
      </c>
      <c r="K1017" t="n">
        <v>11.0</v>
      </c>
      <c r="L1017" s="30">
        <f si="252" t="shared"/>
        <v>0</v>
      </c>
      <c r="M1017" s="6"/>
      <c r="N1017" s="35" t="str">
        <f si="253" t="shared"/>
        <v/>
      </c>
      <c r="O1017" s="59">
        <f>(IF(ISNUMBER(MATCH(B1017,Sheet4!$K$92:$K$101,0)),1,0)+IF(ISNUMBER(MATCH(C1017,Sheet4!$K$92:$K$101,0)),1,0)+IF(ISNUMBER(MATCH(D1017,Sheet4!$K$92:$K$101,0)),1,0)+IF(ISNUMBER(MATCH(E1017,Sheet4!$K$92:$K$101,0)),1,0)+IF(ISNUMBER(MATCH(F1017,Sheet4!$K$92:$K$101,0)),1,0)+IF(ISNUMBER(MATCH(G1017,Sheet4!$K$92:$K$101,0)),1,0)+IF(ISNUMBER(MATCH(H1017,Sheet4!$K$92:$K$101,0)),1,0)+IF(ISNUMBER(MATCH(I1017,Sheet4!$K$92:$K$101,0)),1,0)+IF(ISNUMBER(MATCH(J1017,Sheet4!$K$92:$K$101,0)),1,0))
-
(IF(ISNUMBER(MATCH(B1017,Sheet4!$F$2:$F$11,0)),1,0)+IF(ISNUMBER(MATCH(C1017,Sheet4!$F$2:$F$11,0)),1,0)+IF(ISNUMBER(MATCH(D1017,Sheet4!$F$2:$F$11,0)),1,0)+IF(ISNUMBER(MATCH(E1017,Sheet4!$F$2:$F$11,0)),1,0)+IF(ISNUMBER(MATCH(F1017,Sheet4!$F$2:$F$11,0)),1,0)+IF(ISNUMBER(MATCH(G1017,Sheet4!$F$2:$F$11,0)),1,0)+IF(ISNUMBER(MATCH(H1017,Sheet4!$F$2:$F$11,0)),1,0)+IF(ISNUMBER(MATCH(I1017,Sheet4!$F$2:$F$11,0)),1,0)+IF(ISNUMBER(MATCH(J1017,Sheet4!$F$2:$F$11,0)),1,0))</f>
        <v>0</v>
      </c>
      <c r="P1017" s="40" t="str">
        <f>IFERROR(INDEX(Sheet4!$G:$G,MATCH(Sheet1!B1017,Sheet4!$F:$F,0))+INDEX(Sheet4!$G:$G,MATCH(Sheet1!C1017,Sheet4!$F:$F,0))+INDEX(Sheet4!$G:$G,MATCH(Sheet1!D1017,Sheet4!$F:$F,0))+INDEX(Sheet4!$G:$G,MATCH(Sheet1!E1017,Sheet4!$F:$F,0))+INDEX(Sheet4!$G:$G,MATCH(Sheet1!F1017,Sheet4!$F:$F,0))+INDEX(Sheet4!$G:$G,MATCH(Sheet1!G1017,Sheet4!$F:$F,0))+INDEX(Sheet4!$G:$G,MATCH(Sheet1!H1017,Sheet4!$F:$F,0))+INDEX(Sheet4!$G:$G,MATCH(Sheet1!I1017,Sheet4!$F:$F,0))+INDEX(Sheet4!$G:$G,MATCH(Sheet1!J1017,Sheet4!$F:$F,0)),"")</f>
        <v/>
      </c>
      <c r="AF1017">
        <f si="255" t="shared"/>
        <v>0</v>
      </c>
      <c r="AH1017">
        <v>994</v>
      </c>
      <c r="AI1017" t="str">
        <f si="254" t="shared"/>
        <v>Ben SimmonsRicky RubioDevin BookerJimmy ButlerCorey BrewerGerald GreenJosh JacksonTaj GibsonRudy Gobert</v>
      </c>
      <c r="AJ1017">
        <f si="256" t="shared"/>
        <v>0</v>
      </c>
      <c r="AK1017">
        <f si="257" t="shared"/>
        <v>0</v>
      </c>
      <c r="AL1017">
        <f si="258" t="shared"/>
        <v>0</v>
      </c>
      <c r="AM1017">
        <f si="259" t="shared"/>
        <v>0</v>
      </c>
      <c r="AN1017">
        <f si="260" t="shared"/>
        <v>0</v>
      </c>
      <c r="AO1017">
        <f si="261" t="shared"/>
        <v>0</v>
      </c>
      <c r="AP1017">
        <f si="262" t="shared"/>
        <v>0</v>
      </c>
      <c r="AQ1017">
        <f si="263" t="shared"/>
        <v>0</v>
      </c>
      <c r="AR1017">
        <f si="264" t="shared"/>
        <v>0</v>
      </c>
      <c r="AS1017">
        <f si="265" t="shared"/>
        <v>0</v>
      </c>
      <c r="AU1017" t="str">
        <f>IFERROR(VLOOKUP(C1017,Results!$A$2:$B$240,2,FALSE)+VLOOKUP(D1017,Results!$A$2:$B$240,2,FALSE)+VLOOKUP(E1017,Results!$A$2:$B$240,2,FALSE)+VLOOKUP(F1017,Results!$A$2:$B$240,2,FALSE)+VLOOKUP(G1017,Results!$A$2:$B$240,2,FALSE)+VLOOKUP(H1017,Results!$A$2:$B$240,2,FALSE)+VLOOKUP(I1017,Results!$A$2:$B$240,2,FALSE)+VLOOKUP(J1017,Results!$A$2:$B$240,2,FALSE)+VLOOKUP(B1017,Results!$A$2:$B$240,2,FALSE)-MIN(VLOOKUP(C1017,Results!$A$2:$B$240,2,FALSE),VLOOKUP(D1017,Results!$A$2:$B$240,2,FALSE),VLOOKUP(E1017,Results!$A$2:$B$240,2,FALSE),VLOOKUP(F1017,Results!$A$2:$B$240,2,FALSE),VLOOKUP(G1017,Results!$A$2:$B$240,2,FALSE),VLOOKUP(H1017,Results!$A$2:$B$240,2,FALSE),VLOOKUP(I1017,Results!$A$2:$B$240,2,FALSE),VLOOKUP(J1017,Results!$A$2:$B$240,2,FALSE),VLOOKUP(B1017,Results!$A$2:$B$240,2,FALSE)),"")</f>
        <v/>
      </c>
    </row>
    <row customHeight="1" ht="18.75" r="1018" spans="2:47" x14ac:dyDescent="0.3">
      <c r="B1018" t="s">
        <v>166</v>
      </c>
      <c r="C1018" t="s">
        <v>87</v>
      </c>
      <c r="D1018" t="s">
        <v>145</v>
      </c>
      <c r="E1018" t="s">
        <v>146</v>
      </c>
      <c r="F1018" t="s">
        <v>179</v>
      </c>
      <c r="G1018" t="s">
        <v>159</v>
      </c>
      <c r="H1018" t="s">
        <v>152</v>
      </c>
      <c r="I1018" t="s">
        <v>182</v>
      </c>
      <c r="J1018" t="s">
        <v>187</v>
      </c>
      <c r="K1018" t="n">
        <v>11.0</v>
      </c>
      <c r="L1018" s="30">
        <f si="252" t="shared"/>
        <v>0</v>
      </c>
      <c r="M1018" s="6"/>
      <c r="N1018" s="35" t="str">
        <f si="253" t="shared"/>
        <v/>
      </c>
      <c r="O1018" s="59">
        <f>(IF(ISNUMBER(MATCH(B1018,Sheet4!$K$92:$K$101,0)),1,0)+IF(ISNUMBER(MATCH(C1018,Sheet4!$K$92:$K$101,0)),1,0)+IF(ISNUMBER(MATCH(D1018,Sheet4!$K$92:$K$101,0)),1,0)+IF(ISNUMBER(MATCH(E1018,Sheet4!$K$92:$K$101,0)),1,0)+IF(ISNUMBER(MATCH(F1018,Sheet4!$K$92:$K$101,0)),1,0)+IF(ISNUMBER(MATCH(G1018,Sheet4!$K$92:$K$101,0)),1,0)+IF(ISNUMBER(MATCH(H1018,Sheet4!$K$92:$K$101,0)),1,0)+IF(ISNUMBER(MATCH(I1018,Sheet4!$K$92:$K$101,0)),1,0)+IF(ISNUMBER(MATCH(J1018,Sheet4!$K$92:$K$101,0)),1,0))
-
(IF(ISNUMBER(MATCH(B1018,Sheet4!$F$2:$F$11,0)),1,0)+IF(ISNUMBER(MATCH(C1018,Sheet4!$F$2:$F$11,0)),1,0)+IF(ISNUMBER(MATCH(D1018,Sheet4!$F$2:$F$11,0)),1,0)+IF(ISNUMBER(MATCH(E1018,Sheet4!$F$2:$F$11,0)),1,0)+IF(ISNUMBER(MATCH(F1018,Sheet4!$F$2:$F$11,0)),1,0)+IF(ISNUMBER(MATCH(G1018,Sheet4!$F$2:$F$11,0)),1,0)+IF(ISNUMBER(MATCH(H1018,Sheet4!$F$2:$F$11,0)),1,0)+IF(ISNUMBER(MATCH(I1018,Sheet4!$F$2:$F$11,0)),1,0)+IF(ISNUMBER(MATCH(J1018,Sheet4!$F$2:$F$11,0)),1,0))</f>
        <v>0</v>
      </c>
      <c r="P1018" s="40" t="str">
        <f>IFERROR(INDEX(Sheet4!$G:$G,MATCH(Sheet1!B1018,Sheet4!$F:$F,0))+INDEX(Sheet4!$G:$G,MATCH(Sheet1!C1018,Sheet4!$F:$F,0))+INDEX(Sheet4!$G:$G,MATCH(Sheet1!D1018,Sheet4!$F:$F,0))+INDEX(Sheet4!$G:$G,MATCH(Sheet1!E1018,Sheet4!$F:$F,0))+INDEX(Sheet4!$G:$G,MATCH(Sheet1!F1018,Sheet4!$F:$F,0))+INDEX(Sheet4!$G:$G,MATCH(Sheet1!G1018,Sheet4!$F:$F,0))+INDEX(Sheet4!$G:$G,MATCH(Sheet1!H1018,Sheet4!$F:$F,0))+INDEX(Sheet4!$G:$G,MATCH(Sheet1!I1018,Sheet4!$F:$F,0))+INDEX(Sheet4!$G:$G,MATCH(Sheet1!J1018,Sheet4!$F:$F,0)),"")</f>
        <v/>
      </c>
      <c r="AF1018">
        <f si="255" t="shared"/>
        <v>0</v>
      </c>
      <c r="AH1018">
        <v>995</v>
      </c>
      <c r="AI1018" t="str">
        <f si="254" t="shared"/>
        <v>Ben SimmonsElie OkoboDevin BookerMonte MorrisKelly OubreLuol DengJohn CollinsTaj GibsonJoel Embiid</v>
      </c>
      <c r="AJ1018">
        <f si="256" t="shared"/>
        <v>0</v>
      </c>
      <c r="AK1018">
        <f si="257" t="shared"/>
        <v>0</v>
      </c>
      <c r="AL1018">
        <f si="258" t="shared"/>
        <v>0</v>
      </c>
      <c r="AM1018">
        <f si="259" t="shared"/>
        <v>0</v>
      </c>
      <c r="AN1018">
        <f si="260" t="shared"/>
        <v>0</v>
      </c>
      <c r="AO1018">
        <f si="261" t="shared"/>
        <v>0</v>
      </c>
      <c r="AP1018">
        <f si="262" t="shared"/>
        <v>0</v>
      </c>
      <c r="AQ1018">
        <f si="263" t="shared"/>
        <v>0</v>
      </c>
      <c r="AR1018">
        <f si="264" t="shared"/>
        <v>0</v>
      </c>
      <c r="AS1018">
        <f si="265" t="shared"/>
        <v>0</v>
      </c>
      <c r="AU1018" t="str">
        <f>IFERROR(VLOOKUP(C1018,Results!$A$2:$B$240,2,FALSE)+VLOOKUP(D1018,Results!$A$2:$B$240,2,FALSE)+VLOOKUP(E1018,Results!$A$2:$B$240,2,FALSE)+VLOOKUP(F1018,Results!$A$2:$B$240,2,FALSE)+VLOOKUP(G1018,Results!$A$2:$B$240,2,FALSE)+VLOOKUP(H1018,Results!$A$2:$B$240,2,FALSE)+VLOOKUP(I1018,Results!$A$2:$B$240,2,FALSE)+VLOOKUP(J1018,Results!$A$2:$B$240,2,FALSE)+VLOOKUP(B1018,Results!$A$2:$B$240,2,FALSE)-MIN(VLOOKUP(C1018,Results!$A$2:$B$240,2,FALSE),VLOOKUP(D1018,Results!$A$2:$B$240,2,FALSE),VLOOKUP(E1018,Results!$A$2:$B$240,2,FALSE),VLOOKUP(F1018,Results!$A$2:$B$240,2,FALSE),VLOOKUP(G1018,Results!$A$2:$B$240,2,FALSE),VLOOKUP(H1018,Results!$A$2:$B$240,2,FALSE),VLOOKUP(I1018,Results!$A$2:$B$240,2,FALSE),VLOOKUP(J1018,Results!$A$2:$B$240,2,FALSE),VLOOKUP(B1018,Results!$A$2:$B$240,2,FALSE)),"")</f>
        <v/>
      </c>
    </row>
    <row customHeight="1" ht="18.75" r="1019" spans="2:47" x14ac:dyDescent="0.3">
      <c r="B1019" t="s">
        <v>87</v>
      </c>
      <c r="C1019" t="s">
        <v>95</v>
      </c>
      <c r="D1019" t="s">
        <v>172</v>
      </c>
      <c r="E1019" t="s">
        <v>146</v>
      </c>
      <c r="F1019" t="s">
        <v>90</v>
      </c>
      <c r="G1019" t="s">
        <v>159</v>
      </c>
      <c r="H1019" t="s">
        <v>153</v>
      </c>
      <c r="I1019" t="s">
        <v>93</v>
      </c>
      <c r="J1019" t="s">
        <v>98</v>
      </c>
      <c r="K1019" t="n">
        <v>11.0</v>
      </c>
      <c r="L1019" s="30">
        <f si="252" t="shared"/>
        <v>0</v>
      </c>
      <c r="M1019" s="6"/>
      <c r="N1019" s="35" t="str">
        <f si="253" t="shared"/>
        <v/>
      </c>
      <c r="O1019" s="59">
        <f>(IF(ISNUMBER(MATCH(B1019,Sheet4!$K$92:$K$101,0)),1,0)+IF(ISNUMBER(MATCH(C1019,Sheet4!$K$92:$K$101,0)),1,0)+IF(ISNUMBER(MATCH(D1019,Sheet4!$K$92:$K$101,0)),1,0)+IF(ISNUMBER(MATCH(E1019,Sheet4!$K$92:$K$101,0)),1,0)+IF(ISNUMBER(MATCH(F1019,Sheet4!$K$92:$K$101,0)),1,0)+IF(ISNUMBER(MATCH(G1019,Sheet4!$K$92:$K$101,0)),1,0)+IF(ISNUMBER(MATCH(H1019,Sheet4!$K$92:$K$101,0)),1,0)+IF(ISNUMBER(MATCH(I1019,Sheet4!$K$92:$K$101,0)),1,0)+IF(ISNUMBER(MATCH(J1019,Sheet4!$K$92:$K$101,0)),1,0))
-
(IF(ISNUMBER(MATCH(B1019,Sheet4!$F$2:$F$11,0)),1,0)+IF(ISNUMBER(MATCH(C1019,Sheet4!$F$2:$F$11,0)),1,0)+IF(ISNUMBER(MATCH(D1019,Sheet4!$F$2:$F$11,0)),1,0)+IF(ISNUMBER(MATCH(E1019,Sheet4!$F$2:$F$11,0)),1,0)+IF(ISNUMBER(MATCH(F1019,Sheet4!$F$2:$F$11,0)),1,0)+IF(ISNUMBER(MATCH(G1019,Sheet4!$F$2:$F$11,0)),1,0)+IF(ISNUMBER(MATCH(H1019,Sheet4!$F$2:$F$11,0)),1,0)+IF(ISNUMBER(MATCH(I1019,Sheet4!$F$2:$F$11,0)),1,0)+IF(ISNUMBER(MATCH(J1019,Sheet4!$F$2:$F$11,0)),1,0))</f>
        <v>0</v>
      </c>
      <c r="P1019" s="40" t="str">
        <f>IFERROR(INDEX(Sheet4!$G:$G,MATCH(Sheet1!B1019,Sheet4!$F:$F,0))+INDEX(Sheet4!$G:$G,MATCH(Sheet1!C1019,Sheet4!$F:$F,0))+INDEX(Sheet4!$G:$G,MATCH(Sheet1!D1019,Sheet4!$F:$F,0))+INDEX(Sheet4!$G:$G,MATCH(Sheet1!E1019,Sheet4!$F:$F,0))+INDEX(Sheet4!$G:$G,MATCH(Sheet1!F1019,Sheet4!$F:$F,0))+INDEX(Sheet4!$G:$G,MATCH(Sheet1!G1019,Sheet4!$F:$F,0))+INDEX(Sheet4!$G:$G,MATCH(Sheet1!H1019,Sheet4!$F:$F,0))+INDEX(Sheet4!$G:$G,MATCH(Sheet1!I1019,Sheet4!$F:$F,0))+INDEX(Sheet4!$G:$G,MATCH(Sheet1!J1019,Sheet4!$F:$F,0)),"")</f>
        <v/>
      </c>
      <c r="AF1019">
        <f si="255" t="shared"/>
        <v>0</v>
      </c>
      <c r="AH1019">
        <v>996</v>
      </c>
      <c r="AI1019" t="str">
        <f si="254" t="shared"/>
        <v>Ben SimmonsLandry ShametMalik BeasleyAustin RiversWill BartonKelly OubreKenneth FariedJosh JacksonNikola Jokic</v>
      </c>
      <c r="AJ1019">
        <f si="256" t="shared"/>
        <v>0</v>
      </c>
      <c r="AK1019">
        <f si="257" t="shared"/>
        <v>0</v>
      </c>
      <c r="AL1019">
        <f si="258" t="shared"/>
        <v>0</v>
      </c>
      <c r="AM1019">
        <f si="259" t="shared"/>
        <v>0</v>
      </c>
      <c r="AN1019">
        <f si="260" t="shared"/>
        <v>0</v>
      </c>
      <c r="AO1019">
        <f si="261" t="shared"/>
        <v>0</v>
      </c>
      <c r="AP1019">
        <f si="262" t="shared"/>
        <v>0</v>
      </c>
      <c r="AQ1019">
        <f si="263" t="shared"/>
        <v>0</v>
      </c>
      <c r="AR1019">
        <f si="264" t="shared"/>
        <v>0</v>
      </c>
      <c r="AS1019">
        <f si="265" t="shared"/>
        <v>0</v>
      </c>
      <c r="AU1019" t="str">
        <f>IFERROR(VLOOKUP(C1019,Results!$A$2:$B$240,2,FALSE)+VLOOKUP(D1019,Results!$A$2:$B$240,2,FALSE)+VLOOKUP(E1019,Results!$A$2:$B$240,2,FALSE)+VLOOKUP(F1019,Results!$A$2:$B$240,2,FALSE)+VLOOKUP(G1019,Results!$A$2:$B$240,2,FALSE)+VLOOKUP(H1019,Results!$A$2:$B$240,2,FALSE)+VLOOKUP(I1019,Results!$A$2:$B$240,2,FALSE)+VLOOKUP(J1019,Results!$A$2:$B$240,2,FALSE)+VLOOKUP(B1019,Results!$A$2:$B$240,2,FALSE)-MIN(VLOOKUP(C1019,Results!$A$2:$B$240,2,FALSE),VLOOKUP(D1019,Results!$A$2:$B$240,2,FALSE),VLOOKUP(E1019,Results!$A$2:$B$240,2,FALSE),VLOOKUP(F1019,Results!$A$2:$B$240,2,FALSE),VLOOKUP(G1019,Results!$A$2:$B$240,2,FALSE),VLOOKUP(H1019,Results!$A$2:$B$240,2,FALSE),VLOOKUP(I1019,Results!$A$2:$B$240,2,FALSE),VLOOKUP(J1019,Results!$A$2:$B$240,2,FALSE),VLOOKUP(B1019,Results!$A$2:$B$240,2,FALSE)),"")</f>
        <v/>
      </c>
    </row>
    <row customHeight="1" ht="18.75" r="1020" spans="2:47" x14ac:dyDescent="0.3">
      <c r="B1020" t="s">
        <v>166</v>
      </c>
      <c r="C1020" t="s">
        <v>87</v>
      </c>
      <c r="D1020" t="s">
        <v>173</v>
      </c>
      <c r="E1020" t="s">
        <v>146</v>
      </c>
      <c r="F1020" t="s">
        <v>177</v>
      </c>
      <c r="G1020" t="s">
        <v>90</v>
      </c>
      <c r="H1020" t="s">
        <v>181</v>
      </c>
      <c r="I1020" t="s">
        <v>122</v>
      </c>
      <c r="J1020" t="s">
        <v>98</v>
      </c>
      <c r="K1020" t="n">
        <v>11.0</v>
      </c>
      <c r="L1020" s="30">
        <f si="252" t="shared"/>
        <v>0</v>
      </c>
      <c r="M1020" s="6"/>
      <c r="N1020" s="35" t="str">
        <f si="253" t="shared"/>
        <v/>
      </c>
      <c r="O1020" s="59">
        <f>(IF(ISNUMBER(MATCH(B1020,Sheet4!$K$92:$K$101,0)),1,0)+IF(ISNUMBER(MATCH(C1020,Sheet4!$K$92:$K$101,0)),1,0)+IF(ISNUMBER(MATCH(D1020,Sheet4!$K$92:$K$101,0)),1,0)+IF(ISNUMBER(MATCH(E1020,Sheet4!$K$92:$K$101,0)),1,0)+IF(ISNUMBER(MATCH(F1020,Sheet4!$K$92:$K$101,0)),1,0)+IF(ISNUMBER(MATCH(G1020,Sheet4!$K$92:$K$101,0)),1,0)+IF(ISNUMBER(MATCH(H1020,Sheet4!$K$92:$K$101,0)),1,0)+IF(ISNUMBER(MATCH(I1020,Sheet4!$K$92:$K$101,0)),1,0)+IF(ISNUMBER(MATCH(J1020,Sheet4!$K$92:$K$101,0)),1,0))
-
(IF(ISNUMBER(MATCH(B1020,Sheet4!$F$2:$F$11,0)),1,0)+IF(ISNUMBER(MATCH(C1020,Sheet4!$F$2:$F$11,0)),1,0)+IF(ISNUMBER(MATCH(D1020,Sheet4!$F$2:$F$11,0)),1,0)+IF(ISNUMBER(MATCH(E1020,Sheet4!$F$2:$F$11,0)),1,0)+IF(ISNUMBER(MATCH(F1020,Sheet4!$F$2:$F$11,0)),1,0)+IF(ISNUMBER(MATCH(G1020,Sheet4!$F$2:$F$11,0)),1,0)+IF(ISNUMBER(MATCH(H1020,Sheet4!$F$2:$F$11,0)),1,0)+IF(ISNUMBER(MATCH(I1020,Sheet4!$F$2:$F$11,0)),1,0)+IF(ISNUMBER(MATCH(J1020,Sheet4!$F$2:$F$11,0)),1,0))</f>
        <v>0</v>
      </c>
      <c r="P1020" s="40" t="str">
        <f>IFERROR(INDEX(Sheet4!$G:$G,MATCH(Sheet1!B1020,Sheet4!$F:$F,0))+INDEX(Sheet4!$G:$G,MATCH(Sheet1!C1020,Sheet4!$F:$F,0))+INDEX(Sheet4!$G:$G,MATCH(Sheet1!D1020,Sheet4!$F:$F,0))+INDEX(Sheet4!$G:$G,MATCH(Sheet1!E1020,Sheet4!$F:$F,0))+INDEX(Sheet4!$G:$G,MATCH(Sheet1!F1020,Sheet4!$F:$F,0))+INDEX(Sheet4!$G:$G,MATCH(Sheet1!G1020,Sheet4!$F:$F,0))+INDEX(Sheet4!$G:$G,MATCH(Sheet1!H1020,Sheet4!$F:$F,0))+INDEX(Sheet4!$G:$G,MATCH(Sheet1!I1020,Sheet4!$F:$F,0))+INDEX(Sheet4!$G:$G,MATCH(Sheet1!J1020,Sheet4!$F:$F,0)),"")</f>
        <v/>
      </c>
      <c r="AF1020">
        <f si="255" t="shared"/>
        <v>0</v>
      </c>
      <c r="AH1020">
        <v>997</v>
      </c>
      <c r="AI1020" t="str">
        <f si="254" t="shared"/>
        <v>Ben SimmonsRicky RubioDevin BookerMalik BeasleyKelly OubreCorey BrewerKenneth FariedTrey LylesRudy Gobert</v>
      </c>
      <c r="AJ1020">
        <f si="256" t="shared"/>
        <v>0</v>
      </c>
      <c r="AK1020">
        <f si="257" t="shared"/>
        <v>0</v>
      </c>
      <c r="AL1020">
        <f si="258" t="shared"/>
        <v>0</v>
      </c>
      <c r="AM1020">
        <f si="259" t="shared"/>
        <v>0</v>
      </c>
      <c r="AN1020">
        <f si="260" t="shared"/>
        <v>0</v>
      </c>
      <c r="AO1020">
        <f si="261" t="shared"/>
        <v>0</v>
      </c>
      <c r="AP1020">
        <f si="262" t="shared"/>
        <v>0</v>
      </c>
      <c r="AQ1020">
        <f si="263" t="shared"/>
        <v>0</v>
      </c>
      <c r="AR1020">
        <f si="264" t="shared"/>
        <v>0</v>
      </c>
      <c r="AS1020">
        <f si="265" t="shared"/>
        <v>0</v>
      </c>
      <c r="AU1020" t="str">
        <f>IFERROR(VLOOKUP(C1020,Results!$A$2:$B$240,2,FALSE)+VLOOKUP(D1020,Results!$A$2:$B$240,2,FALSE)+VLOOKUP(E1020,Results!$A$2:$B$240,2,FALSE)+VLOOKUP(F1020,Results!$A$2:$B$240,2,FALSE)+VLOOKUP(G1020,Results!$A$2:$B$240,2,FALSE)+VLOOKUP(H1020,Results!$A$2:$B$240,2,FALSE)+VLOOKUP(I1020,Results!$A$2:$B$240,2,FALSE)+VLOOKUP(J1020,Results!$A$2:$B$240,2,FALSE)+VLOOKUP(B1020,Results!$A$2:$B$240,2,FALSE)-MIN(VLOOKUP(C1020,Results!$A$2:$B$240,2,FALSE),VLOOKUP(D1020,Results!$A$2:$B$240,2,FALSE),VLOOKUP(E1020,Results!$A$2:$B$240,2,FALSE),VLOOKUP(F1020,Results!$A$2:$B$240,2,FALSE),VLOOKUP(G1020,Results!$A$2:$B$240,2,FALSE),VLOOKUP(H1020,Results!$A$2:$B$240,2,FALSE),VLOOKUP(I1020,Results!$A$2:$B$240,2,FALSE),VLOOKUP(J1020,Results!$A$2:$B$240,2,FALSE),VLOOKUP(B1020,Results!$A$2:$B$240,2,FALSE)),"")</f>
        <v/>
      </c>
    </row>
    <row customHeight="1" ht="18.75" r="1021" spans="2:47" x14ac:dyDescent="0.3">
      <c r="B1021" t="s">
        <v>166</v>
      </c>
      <c r="C1021" t="s">
        <v>170</v>
      </c>
      <c r="D1021" t="s">
        <v>173</v>
      </c>
      <c r="E1021" t="s">
        <v>89</v>
      </c>
      <c r="F1021" t="s">
        <v>150</v>
      </c>
      <c r="G1021" t="s">
        <v>90</v>
      </c>
      <c r="H1021" t="s">
        <v>181</v>
      </c>
      <c r="I1021" t="s">
        <v>152</v>
      </c>
      <c r="J1021" t="s">
        <v>98</v>
      </c>
      <c r="K1021" t="n">
        <v>11.0</v>
      </c>
      <c r="L1021" s="30">
        <f si="252" t="shared"/>
        <v>0</v>
      </c>
      <c r="M1021" s="6"/>
      <c r="N1021" s="35" t="str">
        <f si="253" t="shared"/>
        <v/>
      </c>
      <c r="O1021" s="59">
        <f>(IF(ISNUMBER(MATCH(B1021,Sheet4!$K$92:$K$101,0)),1,0)+IF(ISNUMBER(MATCH(C1021,Sheet4!$K$92:$K$101,0)),1,0)+IF(ISNUMBER(MATCH(D1021,Sheet4!$K$92:$K$101,0)),1,0)+IF(ISNUMBER(MATCH(E1021,Sheet4!$K$92:$K$101,0)),1,0)+IF(ISNUMBER(MATCH(F1021,Sheet4!$K$92:$K$101,0)),1,0)+IF(ISNUMBER(MATCH(G1021,Sheet4!$K$92:$K$101,0)),1,0)+IF(ISNUMBER(MATCH(H1021,Sheet4!$K$92:$K$101,0)),1,0)+IF(ISNUMBER(MATCH(I1021,Sheet4!$K$92:$K$101,0)),1,0)+IF(ISNUMBER(MATCH(J1021,Sheet4!$K$92:$K$101,0)),1,0))
-
(IF(ISNUMBER(MATCH(B1021,Sheet4!$F$2:$F$11,0)),1,0)+IF(ISNUMBER(MATCH(C1021,Sheet4!$F$2:$F$11,0)),1,0)+IF(ISNUMBER(MATCH(D1021,Sheet4!$F$2:$F$11,0)),1,0)+IF(ISNUMBER(MATCH(E1021,Sheet4!$F$2:$F$11,0)),1,0)+IF(ISNUMBER(MATCH(F1021,Sheet4!$F$2:$F$11,0)),1,0)+IF(ISNUMBER(MATCH(G1021,Sheet4!$F$2:$F$11,0)),1,0)+IF(ISNUMBER(MATCH(H1021,Sheet4!$F$2:$F$11,0)),1,0)+IF(ISNUMBER(MATCH(I1021,Sheet4!$F$2:$F$11,0)),1,0)+IF(ISNUMBER(MATCH(J1021,Sheet4!$F$2:$F$11,0)),1,0))</f>
        <v>0</v>
      </c>
      <c r="P1021" s="40" t="str">
        <f>IFERROR(INDEX(Sheet4!$G:$G,MATCH(Sheet1!B1021,Sheet4!$F:$F,0))+INDEX(Sheet4!$G:$G,MATCH(Sheet1!C1021,Sheet4!$F:$F,0))+INDEX(Sheet4!$G:$G,MATCH(Sheet1!D1021,Sheet4!$F:$F,0))+INDEX(Sheet4!$G:$G,MATCH(Sheet1!E1021,Sheet4!$F:$F,0))+INDEX(Sheet4!$G:$G,MATCH(Sheet1!F1021,Sheet4!$F:$F,0))+INDEX(Sheet4!$G:$G,MATCH(Sheet1!G1021,Sheet4!$F:$F,0))+INDEX(Sheet4!$G:$G,MATCH(Sheet1!H1021,Sheet4!$F:$F,0))+INDEX(Sheet4!$G:$G,MATCH(Sheet1!I1021,Sheet4!$F:$F,0))+INDEX(Sheet4!$G:$G,MATCH(Sheet1!J1021,Sheet4!$F:$F,0)),"")</f>
        <v/>
      </c>
      <c r="AF1021">
        <f si="255" t="shared"/>
        <v>0</v>
      </c>
      <c r="AH1021">
        <v>998</v>
      </c>
      <c r="AI1021" t="str">
        <f si="254" t="shared"/>
        <v>Ben SimmonsJeremy LinMonte MorrisTorrey CraigKelly OubreMikal BridgesKenneth FariedJohn CollinsJoel Embiid</v>
      </c>
      <c r="AJ1021">
        <f si="256" t="shared"/>
        <v>0</v>
      </c>
      <c r="AK1021">
        <f si="257" t="shared"/>
        <v>0</v>
      </c>
      <c r="AL1021">
        <f si="258" t="shared"/>
        <v>0</v>
      </c>
      <c r="AM1021">
        <f si="259" t="shared"/>
        <v>0</v>
      </c>
      <c r="AN1021">
        <f si="260" t="shared"/>
        <v>0</v>
      </c>
      <c r="AO1021">
        <f si="261" t="shared"/>
        <v>0</v>
      </c>
      <c r="AP1021">
        <f si="262" t="shared"/>
        <v>0</v>
      </c>
      <c r="AQ1021">
        <f si="263" t="shared"/>
        <v>0</v>
      </c>
      <c r="AR1021">
        <f si="264" t="shared"/>
        <v>0</v>
      </c>
      <c r="AS1021">
        <f si="265" t="shared"/>
        <v>0</v>
      </c>
      <c r="AU1021" t="str">
        <f>IFERROR(VLOOKUP(C1021,Results!$A$2:$B$240,2,FALSE)+VLOOKUP(D1021,Results!$A$2:$B$240,2,FALSE)+VLOOKUP(E1021,Results!$A$2:$B$240,2,FALSE)+VLOOKUP(F1021,Results!$A$2:$B$240,2,FALSE)+VLOOKUP(G1021,Results!$A$2:$B$240,2,FALSE)+VLOOKUP(H1021,Results!$A$2:$B$240,2,FALSE)+VLOOKUP(I1021,Results!$A$2:$B$240,2,FALSE)+VLOOKUP(J1021,Results!$A$2:$B$240,2,FALSE)+VLOOKUP(B1021,Results!$A$2:$B$240,2,FALSE)-MIN(VLOOKUP(C1021,Results!$A$2:$B$240,2,FALSE),VLOOKUP(D1021,Results!$A$2:$B$240,2,FALSE),VLOOKUP(E1021,Results!$A$2:$B$240,2,FALSE),VLOOKUP(F1021,Results!$A$2:$B$240,2,FALSE),VLOOKUP(G1021,Results!$A$2:$B$240,2,FALSE),VLOOKUP(H1021,Results!$A$2:$B$240,2,FALSE),VLOOKUP(I1021,Results!$A$2:$B$240,2,FALSE),VLOOKUP(J1021,Results!$A$2:$B$240,2,FALSE),VLOOKUP(B1021,Results!$A$2:$B$240,2,FALSE)),"")</f>
        <v/>
      </c>
    </row>
    <row customHeight="1" ht="18.75" r="1022" spans="2:47" x14ac:dyDescent="0.3">
      <c r="B1022" t="s">
        <v>166</v>
      </c>
      <c r="C1022" t="s">
        <v>169</v>
      </c>
      <c r="D1022" t="s">
        <v>172</v>
      </c>
      <c r="E1022" t="s">
        <v>146</v>
      </c>
      <c r="F1022" t="s">
        <v>179</v>
      </c>
      <c r="G1022" t="s">
        <v>159</v>
      </c>
      <c r="H1022" t="s">
        <v>153</v>
      </c>
      <c r="I1022" t="s">
        <v>92</v>
      </c>
      <c r="J1022" t="s">
        <v>186</v>
      </c>
      <c r="K1022" t="n">
        <v>11.0</v>
      </c>
      <c r="L1022" s="30">
        <f si="252" t="shared"/>
        <v>0</v>
      </c>
      <c r="M1022" s="6"/>
      <c r="N1022" s="35" t="str">
        <f si="253" t="shared"/>
        <v/>
      </c>
      <c r="O1022" s="59">
        <f>(IF(ISNUMBER(MATCH(B1022,Sheet4!$K$92:$K$101,0)),1,0)+IF(ISNUMBER(MATCH(C1022,Sheet4!$K$92:$K$101,0)),1,0)+IF(ISNUMBER(MATCH(D1022,Sheet4!$K$92:$K$101,0)),1,0)+IF(ISNUMBER(MATCH(E1022,Sheet4!$K$92:$K$101,0)),1,0)+IF(ISNUMBER(MATCH(F1022,Sheet4!$K$92:$K$101,0)),1,0)+IF(ISNUMBER(MATCH(G1022,Sheet4!$K$92:$K$101,0)),1,0)+IF(ISNUMBER(MATCH(H1022,Sheet4!$K$92:$K$101,0)),1,0)+IF(ISNUMBER(MATCH(I1022,Sheet4!$K$92:$K$101,0)),1,0)+IF(ISNUMBER(MATCH(J1022,Sheet4!$K$92:$K$101,0)),1,0))
-
(IF(ISNUMBER(MATCH(B1022,Sheet4!$F$2:$F$11,0)),1,0)+IF(ISNUMBER(MATCH(C1022,Sheet4!$F$2:$F$11,0)),1,0)+IF(ISNUMBER(MATCH(D1022,Sheet4!$F$2:$F$11,0)),1,0)+IF(ISNUMBER(MATCH(E1022,Sheet4!$F$2:$F$11,0)),1,0)+IF(ISNUMBER(MATCH(F1022,Sheet4!$F$2:$F$11,0)),1,0)+IF(ISNUMBER(MATCH(G1022,Sheet4!$F$2:$F$11,0)),1,0)+IF(ISNUMBER(MATCH(H1022,Sheet4!$F$2:$F$11,0)),1,0)+IF(ISNUMBER(MATCH(I1022,Sheet4!$F$2:$F$11,0)),1,0)+IF(ISNUMBER(MATCH(J1022,Sheet4!$F$2:$F$11,0)),1,0))</f>
        <v>0</v>
      </c>
      <c r="P1022" s="40" t="str">
        <f>IFERROR(INDEX(Sheet4!$G:$G,MATCH(Sheet1!B1022,Sheet4!$F:$F,0))+INDEX(Sheet4!$G:$G,MATCH(Sheet1!C1022,Sheet4!$F:$F,0))+INDEX(Sheet4!$G:$G,MATCH(Sheet1!D1022,Sheet4!$F:$F,0))+INDEX(Sheet4!$G:$G,MATCH(Sheet1!E1022,Sheet4!$F:$F,0))+INDEX(Sheet4!$G:$G,MATCH(Sheet1!F1022,Sheet4!$F:$F,0))+INDEX(Sheet4!$G:$G,MATCH(Sheet1!G1022,Sheet4!$F:$F,0))+INDEX(Sheet4!$G:$G,MATCH(Sheet1!H1022,Sheet4!$F:$F,0))+INDEX(Sheet4!$G:$G,MATCH(Sheet1!I1022,Sheet4!$F:$F,0))+INDEX(Sheet4!$G:$G,MATCH(Sheet1!J1022,Sheet4!$F:$F,0)),"")</f>
        <v/>
      </c>
      <c r="AF1022">
        <f si="255" t="shared"/>
        <v>0</v>
      </c>
      <c r="AH1022">
        <v>999</v>
      </c>
      <c r="AI1022" t="str">
        <f si="254" t="shared"/>
        <v>Ben SimmonsIsaiah CanaanJames HardenMalik BeasleyWill BartonTaurean PrinceJosh JacksonTaj GibsonDeandre Ayton</v>
      </c>
      <c r="AJ1022">
        <f si="256" t="shared"/>
        <v>0</v>
      </c>
      <c r="AK1022">
        <f si="257" t="shared"/>
        <v>0</v>
      </c>
      <c r="AL1022">
        <f si="258" t="shared"/>
        <v>0</v>
      </c>
      <c r="AM1022">
        <f si="259" t="shared"/>
        <v>0</v>
      </c>
      <c r="AN1022">
        <f si="260" t="shared"/>
        <v>0</v>
      </c>
      <c r="AO1022">
        <f si="261" t="shared"/>
        <v>0</v>
      </c>
      <c r="AP1022">
        <f si="262" t="shared"/>
        <v>0</v>
      </c>
      <c r="AQ1022">
        <f si="263" t="shared"/>
        <v>0</v>
      </c>
      <c r="AR1022">
        <f si="264" t="shared"/>
        <v>0</v>
      </c>
      <c r="AS1022">
        <f si="265" t="shared"/>
        <v>0</v>
      </c>
      <c r="AU1022" t="str">
        <f>IFERROR(VLOOKUP(C1022,Results!$A$2:$B$240,2,FALSE)+VLOOKUP(D1022,Results!$A$2:$B$240,2,FALSE)+VLOOKUP(E1022,Results!$A$2:$B$240,2,FALSE)+VLOOKUP(F1022,Results!$A$2:$B$240,2,FALSE)+VLOOKUP(G1022,Results!$A$2:$B$240,2,FALSE)+VLOOKUP(H1022,Results!$A$2:$B$240,2,FALSE)+VLOOKUP(I1022,Results!$A$2:$B$240,2,FALSE)+VLOOKUP(J1022,Results!$A$2:$B$240,2,FALSE)+VLOOKUP(B1022,Results!$A$2:$B$240,2,FALSE)-MIN(VLOOKUP(C1022,Results!$A$2:$B$240,2,FALSE),VLOOKUP(D1022,Results!$A$2:$B$240,2,FALSE),VLOOKUP(E1022,Results!$A$2:$B$240,2,FALSE),VLOOKUP(F1022,Results!$A$2:$B$240,2,FALSE),VLOOKUP(G1022,Results!$A$2:$B$240,2,FALSE),VLOOKUP(H1022,Results!$A$2:$B$240,2,FALSE),VLOOKUP(I1022,Results!$A$2:$B$240,2,FALSE),VLOOKUP(J1022,Results!$A$2:$B$240,2,FALSE),VLOOKUP(B1022,Results!$A$2:$B$240,2,FALSE)),"")</f>
        <v/>
      </c>
    </row>
    <row customHeight="1" ht="18.75" r="1023" spans="2:47" x14ac:dyDescent="0.3">
      <c r="B1023" t="s">
        <v>166</v>
      </c>
      <c r="C1023" t="s">
        <v>95</v>
      </c>
      <c r="D1023" t="s">
        <v>172</v>
      </c>
      <c r="E1023" t="s">
        <v>146</v>
      </c>
      <c r="F1023" t="s">
        <v>177</v>
      </c>
      <c r="G1023" t="s">
        <v>96</v>
      </c>
      <c r="H1023" t="s">
        <v>92</v>
      </c>
      <c r="I1023" t="s">
        <v>155</v>
      </c>
      <c r="J1023" t="s">
        <v>187</v>
      </c>
      <c r="K1023" t="n">
        <v>11.0</v>
      </c>
      <c r="L1023" s="30">
        <f si="252" t="shared"/>
        <v>0</v>
      </c>
      <c r="M1023" s="6"/>
      <c r="N1023" s="35" t="str">
        <f si="253" t="shared"/>
        <v/>
      </c>
      <c r="O1023" s="59">
        <f>(IF(ISNUMBER(MATCH(B1023,Sheet4!$K$92:$K$101,0)),1,0)+IF(ISNUMBER(MATCH(C1023,Sheet4!$K$92:$K$101,0)),1,0)+IF(ISNUMBER(MATCH(D1023,Sheet4!$K$92:$K$101,0)),1,0)+IF(ISNUMBER(MATCH(E1023,Sheet4!$K$92:$K$101,0)),1,0)+IF(ISNUMBER(MATCH(F1023,Sheet4!$K$92:$K$101,0)),1,0)+IF(ISNUMBER(MATCH(G1023,Sheet4!$K$92:$K$101,0)),1,0)+IF(ISNUMBER(MATCH(H1023,Sheet4!$K$92:$K$101,0)),1,0)+IF(ISNUMBER(MATCH(I1023,Sheet4!$K$92:$K$101,0)),1,0)+IF(ISNUMBER(MATCH(J1023,Sheet4!$K$92:$K$101,0)),1,0))
-
(IF(ISNUMBER(MATCH(B1023,Sheet4!$F$2:$F$11,0)),1,0)+IF(ISNUMBER(MATCH(C1023,Sheet4!$F$2:$F$11,0)),1,0)+IF(ISNUMBER(MATCH(D1023,Sheet4!$F$2:$F$11,0)),1,0)+IF(ISNUMBER(MATCH(E1023,Sheet4!$F$2:$F$11,0)),1,0)+IF(ISNUMBER(MATCH(F1023,Sheet4!$F$2:$F$11,0)),1,0)+IF(ISNUMBER(MATCH(G1023,Sheet4!$F$2:$F$11,0)),1,0)+IF(ISNUMBER(MATCH(H1023,Sheet4!$F$2:$F$11,0)),1,0)+IF(ISNUMBER(MATCH(I1023,Sheet4!$F$2:$F$11,0)),1,0)+IF(ISNUMBER(MATCH(J1023,Sheet4!$F$2:$F$11,0)),1,0))</f>
        <v>0</v>
      </c>
      <c r="P1023" s="40" t="str">
        <f>IFERROR(INDEX(Sheet4!$G:$G,MATCH(Sheet1!B1023,Sheet4!$F:$F,0))+INDEX(Sheet4!$G:$G,MATCH(Sheet1!C1023,Sheet4!$F:$F,0))+INDEX(Sheet4!$G:$G,MATCH(Sheet1!D1023,Sheet4!$F:$F,0))+INDEX(Sheet4!$G:$G,MATCH(Sheet1!E1023,Sheet4!$F:$F,0))+INDEX(Sheet4!$G:$G,MATCH(Sheet1!F1023,Sheet4!$F:$F,0))+INDEX(Sheet4!$G:$G,MATCH(Sheet1!G1023,Sheet4!$F:$F,0))+INDEX(Sheet4!$G:$G,MATCH(Sheet1!H1023,Sheet4!$F:$F,0))+INDEX(Sheet4!$G:$G,MATCH(Sheet1!I1023,Sheet4!$F:$F,0))+INDEX(Sheet4!$G:$G,MATCH(Sheet1!J1023,Sheet4!$F:$F,0)),"")</f>
        <v/>
      </c>
      <c r="AF1023">
        <f si="255" t="shared"/>
        <v>0</v>
      </c>
      <c r="AH1023">
        <v>1000</v>
      </c>
      <c r="AI1023" t="str">
        <f si="254" t="shared"/>
        <v>Ben SimmonsIsaiah CanaanJimmy ButlerEric GordonKelly OubreCorey BrewerJohn CollinsPaul MillsapKarl-Anthony Towns</v>
      </c>
      <c r="AJ1023">
        <f si="256" t="shared"/>
        <v>0</v>
      </c>
      <c r="AK1023">
        <f si="257" t="shared"/>
        <v>0</v>
      </c>
      <c r="AL1023">
        <f si="258" t="shared"/>
        <v>0</v>
      </c>
      <c r="AM1023">
        <f si="259" t="shared"/>
        <v>0</v>
      </c>
      <c r="AN1023">
        <f si="260" t="shared"/>
        <v>0</v>
      </c>
      <c r="AO1023">
        <f si="261" t="shared"/>
        <v>0</v>
      </c>
      <c r="AP1023">
        <f si="262" t="shared"/>
        <v>0</v>
      </c>
      <c r="AQ1023">
        <f si="263" t="shared"/>
        <v>0</v>
      </c>
      <c r="AR1023">
        <f si="264" t="shared"/>
        <v>0</v>
      </c>
      <c r="AS1023">
        <f si="265" t="shared"/>
        <v>0</v>
      </c>
      <c r="AU1023" t="str">
        <f>IFERROR(VLOOKUP(C1023,Results!$A$2:$B$240,2,FALSE)+VLOOKUP(D1023,Results!$A$2:$B$240,2,FALSE)+VLOOKUP(E1023,Results!$A$2:$B$240,2,FALSE)+VLOOKUP(F1023,Results!$A$2:$B$240,2,FALSE)+VLOOKUP(G1023,Results!$A$2:$B$240,2,FALSE)+VLOOKUP(H1023,Results!$A$2:$B$240,2,FALSE)+VLOOKUP(I1023,Results!$A$2:$B$240,2,FALSE)+VLOOKUP(J1023,Results!$A$2:$B$240,2,FALSE)+VLOOKUP(B1023,Results!$A$2:$B$240,2,FALSE)-MIN(VLOOKUP(C1023,Results!$A$2:$B$240,2,FALSE),VLOOKUP(D1023,Results!$A$2:$B$240,2,FALSE),VLOOKUP(E1023,Results!$A$2:$B$240,2,FALSE),VLOOKUP(F1023,Results!$A$2:$B$240,2,FALSE),VLOOKUP(G1023,Results!$A$2:$B$240,2,FALSE),VLOOKUP(H1023,Results!$A$2:$B$240,2,FALSE),VLOOKUP(I1023,Results!$A$2:$B$240,2,FALSE),VLOOKUP(J1023,Results!$A$2:$B$240,2,FALSE),VLOOKUP(B1023,Results!$A$2:$B$240,2,FALSE)),"")</f>
        <v/>
      </c>
    </row>
    <row r="1024" spans="2:47" x14ac:dyDescent="0.3">
      <c r="B1024" t="s">
        <v>166</v>
      </c>
      <c r="C1024" t="s">
        <v>170</v>
      </c>
      <c r="D1024" t="s">
        <v>172</v>
      </c>
      <c r="E1024" t="s">
        <v>146</v>
      </c>
      <c r="F1024" t="s">
        <v>150</v>
      </c>
      <c r="G1024" t="s">
        <v>100</v>
      </c>
      <c r="H1024" t="s">
        <v>92</v>
      </c>
      <c r="I1024" t="s">
        <v>182</v>
      </c>
      <c r="J1024" t="s">
        <v>186</v>
      </c>
      <c r="K1024" t="n">
        <v>11.0</v>
      </c>
      <c r="L1024" s="30">
        <f si="252" t="shared"/>
        <v>0</v>
      </c>
      <c r="N1024" s="35" t="str">
        <f ref="N1024:N1087" si="266" t="shared">AU1024</f>
        <v/>
      </c>
      <c r="O1024" s="59">
        <f>(IF(ISNUMBER(MATCH(B1024,Sheet4!$K$92:$K$101,0)),1,0)+IF(ISNUMBER(MATCH(C1024,Sheet4!$K$92:$K$101,0)),1,0)+IF(ISNUMBER(MATCH(D1024,Sheet4!$K$92:$K$101,0)),1,0)+IF(ISNUMBER(MATCH(E1024,Sheet4!$K$92:$K$101,0)),1,0)+IF(ISNUMBER(MATCH(F1024,Sheet4!$K$92:$K$101,0)),1,0)+IF(ISNUMBER(MATCH(G1024,Sheet4!$K$92:$K$101,0)),1,0)+IF(ISNUMBER(MATCH(H1024,Sheet4!$K$92:$K$101,0)),1,0)+IF(ISNUMBER(MATCH(I1024,Sheet4!$K$92:$K$101,0)),1,0)+IF(ISNUMBER(MATCH(J1024,Sheet4!$K$92:$K$101,0)),1,0))
-
(IF(ISNUMBER(MATCH(B1024,Sheet4!$F$2:$F$11,0)),1,0)+IF(ISNUMBER(MATCH(C1024,Sheet4!$F$2:$F$11,0)),1,0)+IF(ISNUMBER(MATCH(D1024,Sheet4!$F$2:$F$11,0)),1,0)+IF(ISNUMBER(MATCH(E1024,Sheet4!$F$2:$F$11,0)),1,0)+IF(ISNUMBER(MATCH(F1024,Sheet4!$F$2:$F$11,0)),1,0)+IF(ISNUMBER(MATCH(G1024,Sheet4!$F$2:$F$11,0)),1,0)+IF(ISNUMBER(MATCH(H1024,Sheet4!$F$2:$F$11,0)),1,0)+IF(ISNUMBER(MATCH(I1024,Sheet4!$F$2:$F$11,0)),1,0)+IF(ISNUMBER(MATCH(J1024,Sheet4!$F$2:$F$11,0)),1,0))</f>
        <v>0</v>
      </c>
      <c r="P1024" s="40" t="str">
        <f>IFERROR(INDEX(Sheet4!$G:$G,MATCH(Sheet1!B1024,Sheet4!$F:$F,0))+INDEX(Sheet4!$G:$G,MATCH(Sheet1!C1024,Sheet4!$F:$F,0))+INDEX(Sheet4!$G:$G,MATCH(Sheet1!D1024,Sheet4!$F:$F,0))+INDEX(Sheet4!$G:$G,MATCH(Sheet1!E1024,Sheet4!$F:$F,0))+INDEX(Sheet4!$G:$G,MATCH(Sheet1!F1024,Sheet4!$F:$F,0))+INDEX(Sheet4!$G:$G,MATCH(Sheet1!G1024,Sheet4!$F:$F,0))+INDEX(Sheet4!$G:$G,MATCH(Sheet1!H1024,Sheet4!$F:$F,0))+INDEX(Sheet4!$G:$G,MATCH(Sheet1!I1024,Sheet4!$F:$F,0))+INDEX(Sheet4!$G:$G,MATCH(Sheet1!J1024,Sheet4!$F:$F,0)),"")</f>
        <v/>
      </c>
      <c r="AF1024">
        <f ref="AF1024:AF1087" si="267" t="shared">IF(A1024="✓",AF1023+1,AF1023)</f>
        <v>0</v>
      </c>
      <c r="AH1024">
        <v>1001</v>
      </c>
      <c r="AI1024" t="str">
        <f ref="AI1024:AI1087" si="268" t="shared">CONCATENATE(B1024,C1024,D1024,E1024,F1024,G1024,H1024,I1024,J1024)</f>
        <v>Ben SimmonsElie OkoboDevin BookerMonte MorrisWill BartonGerald GreenJohn CollinsPaul MillsapKarl-Anthony Towns</v>
      </c>
      <c r="AJ1024">
        <f si="256" t="shared"/>
        <v>0</v>
      </c>
      <c r="AK1024">
        <f si="257" t="shared"/>
        <v>0</v>
      </c>
      <c r="AL1024">
        <f si="258" t="shared"/>
        <v>0</v>
      </c>
      <c r="AM1024">
        <f si="259" t="shared"/>
        <v>0</v>
      </c>
      <c r="AN1024">
        <f si="260" t="shared"/>
        <v>0</v>
      </c>
      <c r="AO1024">
        <f si="261" t="shared"/>
        <v>0</v>
      </c>
      <c r="AP1024">
        <f si="262" t="shared"/>
        <v>0</v>
      </c>
      <c r="AQ1024">
        <f si="263" t="shared"/>
        <v>0</v>
      </c>
      <c r="AR1024">
        <f si="264" t="shared"/>
        <v>0</v>
      </c>
      <c r="AS1024">
        <f ref="AS1024:AS1087" si="269" t="shared">SUM(AJ1024:AR1024)</f>
        <v>0</v>
      </c>
      <c r="AU1024" t="str">
        <f>IFERROR(VLOOKUP(C1024,Results!$A$2:$B$240,2,FALSE)+VLOOKUP(D1024,Results!$A$2:$B$240,2,FALSE)+VLOOKUP(E1024,Results!$A$2:$B$240,2,FALSE)+VLOOKUP(F1024,Results!$A$2:$B$240,2,FALSE)+VLOOKUP(G1024,Results!$A$2:$B$240,2,FALSE)+VLOOKUP(H1024,Results!$A$2:$B$240,2,FALSE)+VLOOKUP(I1024,Results!$A$2:$B$240,2,FALSE)+VLOOKUP(J1024,Results!$A$2:$B$240,2,FALSE)+VLOOKUP(B1024,Results!$A$2:$B$240,2,FALSE)-MIN(VLOOKUP(C1024,Results!$A$2:$B$240,2,FALSE),VLOOKUP(D1024,Results!$A$2:$B$240,2,FALSE),VLOOKUP(E1024,Results!$A$2:$B$240,2,FALSE),VLOOKUP(F1024,Results!$A$2:$B$240,2,FALSE),VLOOKUP(G1024,Results!$A$2:$B$240,2,FALSE),VLOOKUP(H1024,Results!$A$2:$B$240,2,FALSE),VLOOKUP(I1024,Results!$A$2:$B$240,2,FALSE),VLOOKUP(J1024,Results!$A$2:$B$240,2,FALSE),VLOOKUP(B1024,Results!$A$2:$B$240,2,FALSE)),"")</f>
        <v/>
      </c>
    </row>
    <row r="1025" spans="2:47" x14ac:dyDescent="0.3">
      <c r="B1025" t="s">
        <v>166</v>
      </c>
      <c r="C1025" t="s">
        <v>169</v>
      </c>
      <c r="D1025" t="s">
        <v>172</v>
      </c>
      <c r="E1025" t="s">
        <v>146</v>
      </c>
      <c r="F1025" t="s">
        <v>177</v>
      </c>
      <c r="G1025" t="s">
        <v>179</v>
      </c>
      <c r="H1025" t="s">
        <v>153</v>
      </c>
      <c r="I1025" t="s">
        <v>183</v>
      </c>
      <c r="J1025" t="s">
        <v>186</v>
      </c>
      <c r="K1025" t="n">
        <v>11.0</v>
      </c>
      <c r="L1025" s="30">
        <f si="252" t="shared"/>
        <v>0</v>
      </c>
      <c r="N1025" s="35" t="str">
        <f si="266" t="shared"/>
        <v/>
      </c>
      <c r="O1025" s="59">
        <f>(IF(ISNUMBER(MATCH(B1025,Sheet4!$K$92:$K$101,0)),1,0)+IF(ISNUMBER(MATCH(C1025,Sheet4!$K$92:$K$101,0)),1,0)+IF(ISNUMBER(MATCH(D1025,Sheet4!$K$92:$K$101,0)),1,0)+IF(ISNUMBER(MATCH(E1025,Sheet4!$K$92:$K$101,0)),1,0)+IF(ISNUMBER(MATCH(F1025,Sheet4!$K$92:$K$101,0)),1,0)+IF(ISNUMBER(MATCH(G1025,Sheet4!$K$92:$K$101,0)),1,0)+IF(ISNUMBER(MATCH(H1025,Sheet4!$K$92:$K$101,0)),1,0)+IF(ISNUMBER(MATCH(I1025,Sheet4!$K$92:$K$101,0)),1,0)+IF(ISNUMBER(MATCH(J1025,Sheet4!$K$92:$K$101,0)),1,0))
-
(IF(ISNUMBER(MATCH(B1025,Sheet4!$F$2:$F$11,0)),1,0)+IF(ISNUMBER(MATCH(C1025,Sheet4!$F$2:$F$11,0)),1,0)+IF(ISNUMBER(MATCH(D1025,Sheet4!$F$2:$F$11,0)),1,0)+IF(ISNUMBER(MATCH(E1025,Sheet4!$F$2:$F$11,0)),1,0)+IF(ISNUMBER(MATCH(F1025,Sheet4!$F$2:$F$11,0)),1,0)+IF(ISNUMBER(MATCH(G1025,Sheet4!$F$2:$F$11,0)),1,0)+IF(ISNUMBER(MATCH(H1025,Sheet4!$F$2:$F$11,0)),1,0)+IF(ISNUMBER(MATCH(I1025,Sheet4!$F$2:$F$11,0)),1,0)+IF(ISNUMBER(MATCH(J1025,Sheet4!$F$2:$F$11,0)),1,0))</f>
        <v>0</v>
      </c>
      <c r="P1025" s="40" t="str">
        <f>IFERROR(INDEX(Sheet4!$G:$G,MATCH(Sheet1!B1025,Sheet4!$F:$F,0))+INDEX(Sheet4!$G:$G,MATCH(Sheet1!C1025,Sheet4!$F:$F,0))+INDEX(Sheet4!$G:$G,MATCH(Sheet1!D1025,Sheet4!$F:$F,0))+INDEX(Sheet4!$G:$G,MATCH(Sheet1!E1025,Sheet4!$F:$F,0))+INDEX(Sheet4!$G:$G,MATCH(Sheet1!F1025,Sheet4!$F:$F,0))+INDEX(Sheet4!$G:$G,MATCH(Sheet1!G1025,Sheet4!$F:$F,0))+INDEX(Sheet4!$G:$G,MATCH(Sheet1!H1025,Sheet4!$F:$F,0))+INDEX(Sheet4!$G:$G,MATCH(Sheet1!I1025,Sheet4!$F:$F,0))+INDEX(Sheet4!$G:$G,MATCH(Sheet1!J1025,Sheet4!$F:$F,0)),"")</f>
        <v/>
      </c>
      <c r="AF1025">
        <f si="267" t="shared"/>
        <v>0</v>
      </c>
      <c r="AH1025">
        <v>1002</v>
      </c>
      <c r="AI1025" t="str">
        <f si="268" t="shared"/>
        <v>Ben SimmonsJeremy LinJames HardenMonte MorrisJoe InglesCorey BrewerMarvin BagleyPaul MillsapDeandre Ayton</v>
      </c>
      <c r="AJ1025">
        <f si="256" t="shared"/>
        <v>0</v>
      </c>
      <c r="AK1025">
        <f si="257" t="shared"/>
        <v>0</v>
      </c>
      <c r="AL1025">
        <f si="258" t="shared"/>
        <v>0</v>
      </c>
      <c r="AM1025">
        <f si="259" t="shared"/>
        <v>0</v>
      </c>
      <c r="AN1025">
        <f si="260" t="shared"/>
        <v>0</v>
      </c>
      <c r="AO1025">
        <f si="261" t="shared"/>
        <v>0</v>
      </c>
      <c r="AP1025">
        <f si="262" t="shared"/>
        <v>0</v>
      </c>
      <c r="AQ1025">
        <f si="263" t="shared"/>
        <v>0</v>
      </c>
      <c r="AR1025">
        <f si="264" t="shared"/>
        <v>0</v>
      </c>
      <c r="AS1025">
        <f si="269" t="shared"/>
        <v>0</v>
      </c>
      <c r="AU1025" t="str">
        <f>IFERROR(VLOOKUP(C1025,Results!$A$2:$B$240,2,FALSE)+VLOOKUP(D1025,Results!$A$2:$B$240,2,FALSE)+VLOOKUP(E1025,Results!$A$2:$B$240,2,FALSE)+VLOOKUP(F1025,Results!$A$2:$B$240,2,FALSE)+VLOOKUP(G1025,Results!$A$2:$B$240,2,FALSE)+VLOOKUP(H1025,Results!$A$2:$B$240,2,FALSE)+VLOOKUP(I1025,Results!$A$2:$B$240,2,FALSE)+VLOOKUP(J1025,Results!$A$2:$B$240,2,FALSE)+VLOOKUP(B1025,Results!$A$2:$B$240,2,FALSE)-MIN(VLOOKUP(C1025,Results!$A$2:$B$240,2,FALSE),VLOOKUP(D1025,Results!$A$2:$B$240,2,FALSE),VLOOKUP(E1025,Results!$A$2:$B$240,2,FALSE),VLOOKUP(F1025,Results!$A$2:$B$240,2,FALSE),VLOOKUP(G1025,Results!$A$2:$B$240,2,FALSE),VLOOKUP(H1025,Results!$A$2:$B$240,2,FALSE),VLOOKUP(I1025,Results!$A$2:$B$240,2,FALSE),VLOOKUP(J1025,Results!$A$2:$B$240,2,FALSE),VLOOKUP(B1025,Results!$A$2:$B$240,2,FALSE)),"")</f>
        <v/>
      </c>
    </row>
    <row r="1026" spans="2:47" x14ac:dyDescent="0.3">
      <c r="B1026" t="s">
        <v>166</v>
      </c>
      <c r="C1026" t="s">
        <v>116</v>
      </c>
      <c r="D1026" t="s">
        <v>172</v>
      </c>
      <c r="E1026" t="s">
        <v>146</v>
      </c>
      <c r="F1026" t="s">
        <v>177</v>
      </c>
      <c r="G1026" t="s">
        <v>101</v>
      </c>
      <c r="H1026" t="s">
        <v>153</v>
      </c>
      <c r="I1026" t="s">
        <v>181</v>
      </c>
      <c r="J1026" t="s">
        <v>98</v>
      </c>
      <c r="K1026" t="n">
        <v>11.0</v>
      </c>
      <c r="L1026" s="30">
        <f si="252" t="shared"/>
        <v>0</v>
      </c>
      <c r="N1026" s="35" t="str">
        <f si="266" t="shared"/>
        <v/>
      </c>
      <c r="O1026" s="59">
        <f>(IF(ISNUMBER(MATCH(B1026,Sheet4!$K$92:$K$101,0)),1,0)+IF(ISNUMBER(MATCH(C1026,Sheet4!$K$92:$K$101,0)),1,0)+IF(ISNUMBER(MATCH(D1026,Sheet4!$K$92:$K$101,0)),1,0)+IF(ISNUMBER(MATCH(E1026,Sheet4!$K$92:$K$101,0)),1,0)+IF(ISNUMBER(MATCH(F1026,Sheet4!$K$92:$K$101,0)),1,0)+IF(ISNUMBER(MATCH(G1026,Sheet4!$K$92:$K$101,0)),1,0)+IF(ISNUMBER(MATCH(H1026,Sheet4!$K$92:$K$101,0)),1,0)+IF(ISNUMBER(MATCH(I1026,Sheet4!$K$92:$K$101,0)),1,0)+IF(ISNUMBER(MATCH(J1026,Sheet4!$K$92:$K$101,0)),1,0))
-
(IF(ISNUMBER(MATCH(B1026,Sheet4!$F$2:$F$11,0)),1,0)+IF(ISNUMBER(MATCH(C1026,Sheet4!$F$2:$F$11,0)),1,0)+IF(ISNUMBER(MATCH(D1026,Sheet4!$F$2:$F$11,0)),1,0)+IF(ISNUMBER(MATCH(E1026,Sheet4!$F$2:$F$11,0)),1,0)+IF(ISNUMBER(MATCH(F1026,Sheet4!$F$2:$F$11,0)),1,0)+IF(ISNUMBER(MATCH(G1026,Sheet4!$F$2:$F$11,0)),1,0)+IF(ISNUMBER(MATCH(H1026,Sheet4!$F$2:$F$11,0)),1,0)+IF(ISNUMBER(MATCH(I1026,Sheet4!$F$2:$F$11,0)),1,0)+IF(ISNUMBER(MATCH(J1026,Sheet4!$F$2:$F$11,0)),1,0))</f>
        <v>0</v>
      </c>
      <c r="P1026" s="40" t="str">
        <f>IFERROR(INDEX(Sheet4!$G:$G,MATCH(Sheet1!B1026,Sheet4!$F:$F,0))+INDEX(Sheet4!$G:$G,MATCH(Sheet1!C1026,Sheet4!$F:$F,0))+INDEX(Sheet4!$G:$G,MATCH(Sheet1!D1026,Sheet4!$F:$F,0))+INDEX(Sheet4!$G:$G,MATCH(Sheet1!E1026,Sheet4!$F:$F,0))+INDEX(Sheet4!$G:$G,MATCH(Sheet1!F1026,Sheet4!$F:$F,0))+INDEX(Sheet4!$G:$G,MATCH(Sheet1!G1026,Sheet4!$F:$F,0))+INDEX(Sheet4!$G:$G,MATCH(Sheet1!H1026,Sheet4!$F:$F,0))+INDEX(Sheet4!$G:$G,MATCH(Sheet1!I1026,Sheet4!$F:$F,0))+INDEX(Sheet4!$G:$G,MATCH(Sheet1!J1026,Sheet4!$F:$F,0)),"")</f>
        <v/>
      </c>
      <c r="AF1026">
        <f si="267" t="shared"/>
        <v>0</v>
      </c>
      <c r="AH1026">
        <v>1003</v>
      </c>
      <c r="AI1026" t="str">
        <f si="268" t="shared"/>
        <v>Trae YoungIsaiah CanaanDevin BookerJimmy ButlerKelly OubreMikal BridgesJosh JacksonPaul MillsapRudy Gobert</v>
      </c>
      <c r="AJ1026">
        <f si="256" t="shared"/>
        <v>0</v>
      </c>
      <c r="AK1026">
        <f si="257" t="shared"/>
        <v>0</v>
      </c>
      <c r="AL1026">
        <f si="258" t="shared"/>
        <v>0</v>
      </c>
      <c r="AM1026">
        <f si="259" t="shared"/>
        <v>0</v>
      </c>
      <c r="AN1026">
        <f si="260" t="shared"/>
        <v>0</v>
      </c>
      <c r="AO1026">
        <f si="261" t="shared"/>
        <v>0</v>
      </c>
      <c r="AP1026">
        <f si="262" t="shared"/>
        <v>0</v>
      </c>
      <c r="AQ1026">
        <f si="263" t="shared"/>
        <v>0</v>
      </c>
      <c r="AR1026">
        <f si="264" t="shared"/>
        <v>0</v>
      </c>
      <c r="AS1026">
        <f si="269" t="shared"/>
        <v>0</v>
      </c>
      <c r="AU1026" t="str">
        <f>IFERROR(VLOOKUP(C1026,Results!$A$2:$B$240,2,FALSE)+VLOOKUP(D1026,Results!$A$2:$B$240,2,FALSE)+VLOOKUP(E1026,Results!$A$2:$B$240,2,FALSE)+VLOOKUP(F1026,Results!$A$2:$B$240,2,FALSE)+VLOOKUP(G1026,Results!$A$2:$B$240,2,FALSE)+VLOOKUP(H1026,Results!$A$2:$B$240,2,FALSE)+VLOOKUP(I1026,Results!$A$2:$B$240,2,FALSE)+VLOOKUP(J1026,Results!$A$2:$B$240,2,FALSE)+VLOOKUP(B1026,Results!$A$2:$B$240,2,FALSE)-MIN(VLOOKUP(C1026,Results!$A$2:$B$240,2,FALSE),VLOOKUP(D1026,Results!$A$2:$B$240,2,FALSE),VLOOKUP(E1026,Results!$A$2:$B$240,2,FALSE),VLOOKUP(F1026,Results!$A$2:$B$240,2,FALSE),VLOOKUP(G1026,Results!$A$2:$B$240,2,FALSE),VLOOKUP(H1026,Results!$A$2:$B$240,2,FALSE),VLOOKUP(I1026,Results!$A$2:$B$240,2,FALSE),VLOOKUP(J1026,Results!$A$2:$B$240,2,FALSE),VLOOKUP(B1026,Results!$A$2:$B$240,2,FALSE)),"")</f>
        <v/>
      </c>
    </row>
    <row r="1027" spans="2:47" x14ac:dyDescent="0.3">
      <c r="B1027" t="s">
        <v>166</v>
      </c>
      <c r="C1027" t="s">
        <v>168</v>
      </c>
      <c r="D1027" t="s">
        <v>146</v>
      </c>
      <c r="E1027" t="s">
        <v>148</v>
      </c>
      <c r="F1027" t="s">
        <v>150</v>
      </c>
      <c r="G1027" t="s">
        <v>177</v>
      </c>
      <c r="H1027" t="s">
        <v>92</v>
      </c>
      <c r="I1027" t="s">
        <v>152</v>
      </c>
      <c r="J1027" t="s">
        <v>156</v>
      </c>
      <c r="K1027" t="n">
        <v>11.0</v>
      </c>
      <c r="L1027" s="30">
        <f si="252" t="shared"/>
        <v>0</v>
      </c>
      <c r="N1027" s="35" t="str">
        <f si="266" t="shared"/>
        <v/>
      </c>
      <c r="O1027" s="59">
        <f>(IF(ISNUMBER(MATCH(B1027,Sheet4!$K$92:$K$101,0)),1,0)+IF(ISNUMBER(MATCH(C1027,Sheet4!$K$92:$K$101,0)),1,0)+IF(ISNUMBER(MATCH(D1027,Sheet4!$K$92:$K$101,0)),1,0)+IF(ISNUMBER(MATCH(E1027,Sheet4!$K$92:$K$101,0)),1,0)+IF(ISNUMBER(MATCH(F1027,Sheet4!$K$92:$K$101,0)),1,0)+IF(ISNUMBER(MATCH(G1027,Sheet4!$K$92:$K$101,0)),1,0)+IF(ISNUMBER(MATCH(H1027,Sheet4!$K$92:$K$101,0)),1,0)+IF(ISNUMBER(MATCH(I1027,Sheet4!$K$92:$K$101,0)),1,0)+IF(ISNUMBER(MATCH(J1027,Sheet4!$K$92:$K$101,0)),1,0))
-
(IF(ISNUMBER(MATCH(B1027,Sheet4!$F$2:$F$11,0)),1,0)+IF(ISNUMBER(MATCH(C1027,Sheet4!$F$2:$F$11,0)),1,0)+IF(ISNUMBER(MATCH(D1027,Sheet4!$F$2:$F$11,0)),1,0)+IF(ISNUMBER(MATCH(E1027,Sheet4!$F$2:$F$11,0)),1,0)+IF(ISNUMBER(MATCH(F1027,Sheet4!$F$2:$F$11,0)),1,0)+IF(ISNUMBER(MATCH(G1027,Sheet4!$F$2:$F$11,0)),1,0)+IF(ISNUMBER(MATCH(H1027,Sheet4!$F$2:$F$11,0)),1,0)+IF(ISNUMBER(MATCH(I1027,Sheet4!$F$2:$F$11,0)),1,0)+IF(ISNUMBER(MATCH(J1027,Sheet4!$F$2:$F$11,0)),1,0))</f>
        <v>0</v>
      </c>
      <c r="P1027" s="40" t="str">
        <f>IFERROR(INDEX(Sheet4!$G:$G,MATCH(Sheet1!B1027,Sheet4!$F:$F,0))+INDEX(Sheet4!$G:$G,MATCH(Sheet1!C1027,Sheet4!$F:$F,0))+INDEX(Sheet4!$G:$G,MATCH(Sheet1!D1027,Sheet4!$F:$F,0))+INDEX(Sheet4!$G:$G,MATCH(Sheet1!E1027,Sheet4!$F:$F,0))+INDEX(Sheet4!$G:$G,MATCH(Sheet1!F1027,Sheet4!$F:$F,0))+INDEX(Sheet4!$G:$G,MATCH(Sheet1!G1027,Sheet4!$F:$F,0))+INDEX(Sheet4!$G:$G,MATCH(Sheet1!H1027,Sheet4!$F:$F,0))+INDEX(Sheet4!$G:$G,MATCH(Sheet1!I1027,Sheet4!$F:$F,0))+INDEX(Sheet4!$G:$G,MATCH(Sheet1!J1027,Sheet4!$F:$F,0)),"")</f>
        <v/>
      </c>
      <c r="AF1027">
        <f si="267" t="shared"/>
        <v>0</v>
      </c>
      <c r="AH1027">
        <v>1004</v>
      </c>
      <c r="AI1027" t="str">
        <f si="268" t="shared"/>
        <v>De'Aaron FoxLandry ShametDevin BookerJimmy ButlerWill BartonKelly OubreJohn CollinsJosh JacksonDewayne Dedmon</v>
      </c>
      <c r="AJ1027">
        <f si="256" t="shared"/>
        <v>0</v>
      </c>
      <c r="AK1027">
        <f si="257" t="shared"/>
        <v>0</v>
      </c>
      <c r="AL1027">
        <f si="258" t="shared"/>
        <v>0</v>
      </c>
      <c r="AM1027">
        <f si="259" t="shared"/>
        <v>0</v>
      </c>
      <c r="AN1027">
        <f si="260" t="shared"/>
        <v>0</v>
      </c>
      <c r="AO1027">
        <f si="261" t="shared"/>
        <v>0</v>
      </c>
      <c r="AP1027">
        <f si="262" t="shared"/>
        <v>0</v>
      </c>
      <c r="AQ1027">
        <f si="263" t="shared"/>
        <v>0</v>
      </c>
      <c r="AR1027">
        <f si="264" t="shared"/>
        <v>0</v>
      </c>
      <c r="AS1027">
        <f si="269" t="shared"/>
        <v>0</v>
      </c>
      <c r="AU1027" t="str">
        <f>IFERROR(VLOOKUP(C1027,Results!$A$2:$B$240,2,FALSE)+VLOOKUP(D1027,Results!$A$2:$B$240,2,FALSE)+VLOOKUP(E1027,Results!$A$2:$B$240,2,FALSE)+VLOOKUP(F1027,Results!$A$2:$B$240,2,FALSE)+VLOOKUP(G1027,Results!$A$2:$B$240,2,FALSE)+VLOOKUP(H1027,Results!$A$2:$B$240,2,FALSE)+VLOOKUP(I1027,Results!$A$2:$B$240,2,FALSE)+VLOOKUP(J1027,Results!$A$2:$B$240,2,FALSE)+VLOOKUP(B1027,Results!$A$2:$B$240,2,FALSE)-MIN(VLOOKUP(C1027,Results!$A$2:$B$240,2,FALSE),VLOOKUP(D1027,Results!$A$2:$B$240,2,FALSE),VLOOKUP(E1027,Results!$A$2:$B$240,2,FALSE),VLOOKUP(F1027,Results!$A$2:$B$240,2,FALSE),VLOOKUP(G1027,Results!$A$2:$B$240,2,FALSE),VLOOKUP(H1027,Results!$A$2:$B$240,2,FALSE),VLOOKUP(I1027,Results!$A$2:$B$240,2,FALSE),VLOOKUP(J1027,Results!$A$2:$B$240,2,FALSE),VLOOKUP(B1027,Results!$A$2:$B$240,2,FALSE)),"")</f>
        <v/>
      </c>
    </row>
    <row r="1028" spans="2:47" x14ac:dyDescent="0.3">
      <c r="B1028" t="s">
        <v>87</v>
      </c>
      <c r="C1028" t="s">
        <v>171</v>
      </c>
      <c r="D1028" t="s">
        <v>172</v>
      </c>
      <c r="E1028" t="s">
        <v>173</v>
      </c>
      <c r="F1028" t="s">
        <v>177</v>
      </c>
      <c r="G1028" t="s">
        <v>179</v>
      </c>
      <c r="H1028" t="s">
        <v>181</v>
      </c>
      <c r="I1028" t="s">
        <v>103</v>
      </c>
      <c r="J1028" t="s">
        <v>186</v>
      </c>
      <c r="K1028" t="n">
        <v>11.0</v>
      </c>
      <c r="L1028" s="30">
        <f si="252" t="shared"/>
        <v>0</v>
      </c>
      <c r="N1028" s="35" t="str">
        <f si="266" t="shared"/>
        <v/>
      </c>
      <c r="O1028" s="59">
        <f>(IF(ISNUMBER(MATCH(B1028,Sheet4!$K$92:$K$101,0)),1,0)+IF(ISNUMBER(MATCH(C1028,Sheet4!$K$92:$K$101,0)),1,0)+IF(ISNUMBER(MATCH(D1028,Sheet4!$K$92:$K$101,0)),1,0)+IF(ISNUMBER(MATCH(E1028,Sheet4!$K$92:$K$101,0)),1,0)+IF(ISNUMBER(MATCH(F1028,Sheet4!$K$92:$K$101,0)),1,0)+IF(ISNUMBER(MATCH(G1028,Sheet4!$K$92:$K$101,0)),1,0)+IF(ISNUMBER(MATCH(H1028,Sheet4!$K$92:$K$101,0)),1,0)+IF(ISNUMBER(MATCH(I1028,Sheet4!$K$92:$K$101,0)),1,0)+IF(ISNUMBER(MATCH(J1028,Sheet4!$K$92:$K$101,0)),1,0))
-
(IF(ISNUMBER(MATCH(B1028,Sheet4!$F$2:$F$11,0)),1,0)+IF(ISNUMBER(MATCH(C1028,Sheet4!$F$2:$F$11,0)),1,0)+IF(ISNUMBER(MATCH(D1028,Sheet4!$F$2:$F$11,0)),1,0)+IF(ISNUMBER(MATCH(E1028,Sheet4!$F$2:$F$11,0)),1,0)+IF(ISNUMBER(MATCH(F1028,Sheet4!$F$2:$F$11,0)),1,0)+IF(ISNUMBER(MATCH(G1028,Sheet4!$F$2:$F$11,0)),1,0)+IF(ISNUMBER(MATCH(H1028,Sheet4!$F$2:$F$11,0)),1,0)+IF(ISNUMBER(MATCH(I1028,Sheet4!$F$2:$F$11,0)),1,0)+IF(ISNUMBER(MATCH(J1028,Sheet4!$F$2:$F$11,0)),1,0))</f>
        <v>0</v>
      </c>
      <c r="P1028" s="40" t="str">
        <f>IFERROR(INDEX(Sheet4!$G:$G,MATCH(Sheet1!B1028,Sheet4!$F:$F,0))+INDEX(Sheet4!$G:$G,MATCH(Sheet1!C1028,Sheet4!$F:$F,0))+INDEX(Sheet4!$G:$G,MATCH(Sheet1!D1028,Sheet4!$F:$F,0))+INDEX(Sheet4!$G:$G,MATCH(Sheet1!E1028,Sheet4!$F:$F,0))+INDEX(Sheet4!$G:$G,MATCH(Sheet1!F1028,Sheet4!$F:$F,0))+INDEX(Sheet4!$G:$G,MATCH(Sheet1!G1028,Sheet4!$F:$F,0))+INDEX(Sheet4!$G:$G,MATCH(Sheet1!H1028,Sheet4!$F:$F,0))+INDEX(Sheet4!$G:$G,MATCH(Sheet1!I1028,Sheet4!$F:$F,0))+INDEX(Sheet4!$G:$G,MATCH(Sheet1!J1028,Sheet4!$F:$F,0)),"")</f>
        <v/>
      </c>
      <c r="AF1028">
        <f si="267" t="shared"/>
        <v>0</v>
      </c>
      <c r="AH1028">
        <v>1005</v>
      </c>
      <c r="AI1028" t="str">
        <f si="268" t="shared"/>
        <v>Ben SimmonsJeremy LinJimmy ButlerMonte MorrisWill BartonMikal BridgesJohn CollinsDerrick FavorsRudy Gobert</v>
      </c>
      <c r="AJ1028">
        <f si="256" t="shared"/>
        <v>0</v>
      </c>
      <c r="AK1028">
        <f si="257" t="shared"/>
        <v>0</v>
      </c>
      <c r="AL1028">
        <f si="258" t="shared"/>
        <v>0</v>
      </c>
      <c r="AM1028">
        <f si="259" t="shared"/>
        <v>0</v>
      </c>
      <c r="AN1028">
        <f si="260" t="shared"/>
        <v>0</v>
      </c>
      <c r="AO1028">
        <f si="261" t="shared"/>
        <v>0</v>
      </c>
      <c r="AP1028">
        <f si="262" t="shared"/>
        <v>0</v>
      </c>
      <c r="AQ1028">
        <f si="263" t="shared"/>
        <v>0</v>
      </c>
      <c r="AR1028">
        <f si="264" t="shared"/>
        <v>0</v>
      </c>
      <c r="AS1028">
        <f si="269" t="shared"/>
        <v>0</v>
      </c>
      <c r="AU1028" t="str">
        <f>IFERROR(VLOOKUP(C1028,Results!$A$2:$B$240,2,FALSE)+VLOOKUP(D1028,Results!$A$2:$B$240,2,FALSE)+VLOOKUP(E1028,Results!$A$2:$B$240,2,FALSE)+VLOOKUP(F1028,Results!$A$2:$B$240,2,FALSE)+VLOOKUP(G1028,Results!$A$2:$B$240,2,FALSE)+VLOOKUP(H1028,Results!$A$2:$B$240,2,FALSE)+VLOOKUP(I1028,Results!$A$2:$B$240,2,FALSE)+VLOOKUP(J1028,Results!$A$2:$B$240,2,FALSE)+VLOOKUP(B1028,Results!$A$2:$B$240,2,FALSE)-MIN(VLOOKUP(C1028,Results!$A$2:$B$240,2,FALSE),VLOOKUP(D1028,Results!$A$2:$B$240,2,FALSE),VLOOKUP(E1028,Results!$A$2:$B$240,2,FALSE),VLOOKUP(F1028,Results!$A$2:$B$240,2,FALSE),VLOOKUP(G1028,Results!$A$2:$B$240,2,FALSE),VLOOKUP(H1028,Results!$A$2:$B$240,2,FALSE),VLOOKUP(I1028,Results!$A$2:$B$240,2,FALSE),VLOOKUP(J1028,Results!$A$2:$B$240,2,FALSE),VLOOKUP(B1028,Results!$A$2:$B$240,2,FALSE)),"")</f>
        <v/>
      </c>
    </row>
    <row r="1029" spans="2:47" x14ac:dyDescent="0.3">
      <c r="B1029" t="s">
        <v>166</v>
      </c>
      <c r="C1029" t="s">
        <v>171</v>
      </c>
      <c r="D1029" t="s">
        <v>172</v>
      </c>
      <c r="E1029" t="s">
        <v>146</v>
      </c>
      <c r="F1029" t="s">
        <v>100</v>
      </c>
      <c r="G1029" t="s">
        <v>179</v>
      </c>
      <c r="H1029" t="s">
        <v>153</v>
      </c>
      <c r="I1029" t="s">
        <v>152</v>
      </c>
      <c r="J1029" t="s">
        <v>188</v>
      </c>
      <c r="K1029" t="n">
        <v>11.0</v>
      </c>
      <c r="L1029" s="30">
        <f si="252" t="shared"/>
        <v>0</v>
      </c>
      <c r="N1029" s="35" t="str">
        <f si="266" t="shared"/>
        <v/>
      </c>
      <c r="O1029" s="59">
        <f>(IF(ISNUMBER(MATCH(B1029,Sheet4!$K$92:$K$101,0)),1,0)+IF(ISNUMBER(MATCH(C1029,Sheet4!$K$92:$K$101,0)),1,0)+IF(ISNUMBER(MATCH(D1029,Sheet4!$K$92:$K$101,0)),1,0)+IF(ISNUMBER(MATCH(E1029,Sheet4!$K$92:$K$101,0)),1,0)+IF(ISNUMBER(MATCH(F1029,Sheet4!$K$92:$K$101,0)),1,0)+IF(ISNUMBER(MATCH(G1029,Sheet4!$K$92:$K$101,0)),1,0)+IF(ISNUMBER(MATCH(H1029,Sheet4!$K$92:$K$101,0)),1,0)+IF(ISNUMBER(MATCH(I1029,Sheet4!$K$92:$K$101,0)),1,0)+IF(ISNUMBER(MATCH(J1029,Sheet4!$K$92:$K$101,0)),1,0))
-
(IF(ISNUMBER(MATCH(B1029,Sheet4!$F$2:$F$11,0)),1,0)+IF(ISNUMBER(MATCH(C1029,Sheet4!$F$2:$F$11,0)),1,0)+IF(ISNUMBER(MATCH(D1029,Sheet4!$F$2:$F$11,0)),1,0)+IF(ISNUMBER(MATCH(E1029,Sheet4!$F$2:$F$11,0)),1,0)+IF(ISNUMBER(MATCH(F1029,Sheet4!$F$2:$F$11,0)),1,0)+IF(ISNUMBER(MATCH(G1029,Sheet4!$F$2:$F$11,0)),1,0)+IF(ISNUMBER(MATCH(H1029,Sheet4!$F$2:$F$11,0)),1,0)+IF(ISNUMBER(MATCH(I1029,Sheet4!$F$2:$F$11,0)),1,0)+IF(ISNUMBER(MATCH(J1029,Sheet4!$F$2:$F$11,0)),1,0))</f>
        <v>0</v>
      </c>
      <c r="P1029" s="40" t="str">
        <f>IFERROR(INDEX(Sheet4!$G:$G,MATCH(Sheet1!B1029,Sheet4!$F:$F,0))+INDEX(Sheet4!$G:$G,MATCH(Sheet1!C1029,Sheet4!$F:$F,0))+INDEX(Sheet4!$G:$G,MATCH(Sheet1!D1029,Sheet4!$F:$F,0))+INDEX(Sheet4!$G:$G,MATCH(Sheet1!E1029,Sheet4!$F:$F,0))+INDEX(Sheet4!$G:$G,MATCH(Sheet1!F1029,Sheet4!$F:$F,0))+INDEX(Sheet4!$G:$G,MATCH(Sheet1!G1029,Sheet4!$F:$F,0))+INDEX(Sheet4!$G:$G,MATCH(Sheet1!H1029,Sheet4!$F:$F,0))+INDEX(Sheet4!$G:$G,MATCH(Sheet1!I1029,Sheet4!$F:$F,0))+INDEX(Sheet4!$G:$G,MATCH(Sheet1!J1029,Sheet4!$F:$F,0)),"")</f>
        <v/>
      </c>
      <c r="AF1029">
        <f si="267" t="shared"/>
        <v>0</v>
      </c>
      <c r="AH1029">
        <v>1006</v>
      </c>
      <c r="AI1029" t="str">
        <f si="268" t="shared"/>
        <v>Ben SimmonsLandry ShametDevin BookerMonte MorrisWill BartonJae CrowderJosh JacksonRichaun HolmesJoel Embiid</v>
      </c>
      <c r="AJ1029">
        <f si="256" t="shared"/>
        <v>0</v>
      </c>
      <c r="AK1029">
        <f si="257" t="shared"/>
        <v>0</v>
      </c>
      <c r="AL1029">
        <f si="258" t="shared"/>
        <v>0</v>
      </c>
      <c r="AM1029">
        <f si="259" t="shared"/>
        <v>0</v>
      </c>
      <c r="AN1029">
        <f si="260" t="shared"/>
        <v>0</v>
      </c>
      <c r="AO1029">
        <f si="261" t="shared"/>
        <v>0</v>
      </c>
      <c r="AP1029">
        <f si="262" t="shared"/>
        <v>0</v>
      </c>
      <c r="AQ1029">
        <f si="263" t="shared"/>
        <v>0</v>
      </c>
      <c r="AR1029">
        <f si="264" t="shared"/>
        <v>0</v>
      </c>
      <c r="AS1029">
        <f si="269" t="shared"/>
        <v>0</v>
      </c>
      <c r="AU1029" t="str">
        <f>IFERROR(VLOOKUP(C1029,Results!$A$2:$B$240,2,FALSE)+VLOOKUP(D1029,Results!$A$2:$B$240,2,FALSE)+VLOOKUP(E1029,Results!$A$2:$B$240,2,FALSE)+VLOOKUP(F1029,Results!$A$2:$B$240,2,FALSE)+VLOOKUP(G1029,Results!$A$2:$B$240,2,FALSE)+VLOOKUP(H1029,Results!$A$2:$B$240,2,FALSE)+VLOOKUP(I1029,Results!$A$2:$B$240,2,FALSE)+VLOOKUP(J1029,Results!$A$2:$B$240,2,FALSE)+VLOOKUP(B1029,Results!$A$2:$B$240,2,FALSE)-MIN(VLOOKUP(C1029,Results!$A$2:$B$240,2,FALSE),VLOOKUP(D1029,Results!$A$2:$B$240,2,FALSE),VLOOKUP(E1029,Results!$A$2:$B$240,2,FALSE),VLOOKUP(F1029,Results!$A$2:$B$240,2,FALSE),VLOOKUP(G1029,Results!$A$2:$B$240,2,FALSE),VLOOKUP(H1029,Results!$A$2:$B$240,2,FALSE),VLOOKUP(I1029,Results!$A$2:$B$240,2,FALSE),VLOOKUP(J1029,Results!$A$2:$B$240,2,FALSE),VLOOKUP(B1029,Results!$A$2:$B$240,2,FALSE)),"")</f>
        <v/>
      </c>
    </row>
    <row r="1030" spans="2:47" x14ac:dyDescent="0.3">
      <c r="B1030" t="s">
        <v>166</v>
      </c>
      <c r="C1030" t="s">
        <v>171</v>
      </c>
      <c r="D1030" t="s">
        <v>172</v>
      </c>
      <c r="E1030" t="s">
        <v>146</v>
      </c>
      <c r="F1030" t="s">
        <v>177</v>
      </c>
      <c r="G1030" t="s">
        <v>90</v>
      </c>
      <c r="H1030" t="s">
        <v>153</v>
      </c>
      <c r="I1030" t="s">
        <v>92</v>
      </c>
      <c r="J1030" t="s">
        <v>187</v>
      </c>
      <c r="K1030" t="n">
        <v>11.0</v>
      </c>
      <c r="L1030" s="30">
        <f si="252" t="shared"/>
        <v>0</v>
      </c>
      <c r="N1030" s="35" t="str">
        <f si="266" t="shared"/>
        <v/>
      </c>
      <c r="O1030" s="59">
        <f>(IF(ISNUMBER(MATCH(B1030,Sheet4!$K$92:$K$101,0)),1,0)+IF(ISNUMBER(MATCH(C1030,Sheet4!$K$92:$K$101,0)),1,0)+IF(ISNUMBER(MATCH(D1030,Sheet4!$K$92:$K$101,0)),1,0)+IF(ISNUMBER(MATCH(E1030,Sheet4!$K$92:$K$101,0)),1,0)+IF(ISNUMBER(MATCH(F1030,Sheet4!$K$92:$K$101,0)),1,0)+IF(ISNUMBER(MATCH(G1030,Sheet4!$K$92:$K$101,0)),1,0)+IF(ISNUMBER(MATCH(H1030,Sheet4!$K$92:$K$101,0)),1,0)+IF(ISNUMBER(MATCH(I1030,Sheet4!$K$92:$K$101,0)),1,0)+IF(ISNUMBER(MATCH(J1030,Sheet4!$K$92:$K$101,0)),1,0))
-
(IF(ISNUMBER(MATCH(B1030,Sheet4!$F$2:$F$11,0)),1,0)+IF(ISNUMBER(MATCH(C1030,Sheet4!$F$2:$F$11,0)),1,0)+IF(ISNUMBER(MATCH(D1030,Sheet4!$F$2:$F$11,0)),1,0)+IF(ISNUMBER(MATCH(E1030,Sheet4!$F$2:$F$11,0)),1,0)+IF(ISNUMBER(MATCH(F1030,Sheet4!$F$2:$F$11,0)),1,0)+IF(ISNUMBER(MATCH(G1030,Sheet4!$F$2:$F$11,0)),1,0)+IF(ISNUMBER(MATCH(H1030,Sheet4!$F$2:$F$11,0)),1,0)+IF(ISNUMBER(MATCH(I1030,Sheet4!$F$2:$F$11,0)),1,0)+IF(ISNUMBER(MATCH(J1030,Sheet4!$F$2:$F$11,0)),1,0))</f>
        <v>0</v>
      </c>
      <c r="P1030" s="40" t="str">
        <f>IFERROR(INDEX(Sheet4!$G:$G,MATCH(Sheet1!B1030,Sheet4!$F:$F,0))+INDEX(Sheet4!$G:$G,MATCH(Sheet1!C1030,Sheet4!$F:$F,0))+INDEX(Sheet4!$G:$G,MATCH(Sheet1!D1030,Sheet4!$F:$F,0))+INDEX(Sheet4!$G:$G,MATCH(Sheet1!E1030,Sheet4!$F:$F,0))+INDEX(Sheet4!$G:$G,MATCH(Sheet1!F1030,Sheet4!$F:$F,0))+INDEX(Sheet4!$G:$G,MATCH(Sheet1!G1030,Sheet4!$F:$F,0))+INDEX(Sheet4!$G:$G,MATCH(Sheet1!H1030,Sheet4!$F:$F,0))+INDEX(Sheet4!$G:$G,MATCH(Sheet1!I1030,Sheet4!$F:$F,0))+INDEX(Sheet4!$G:$G,MATCH(Sheet1!J1030,Sheet4!$F:$F,0)),"")</f>
        <v/>
      </c>
      <c r="AF1030">
        <f si="267" t="shared"/>
        <v>0</v>
      </c>
      <c r="AH1030">
        <v>1007</v>
      </c>
      <c r="AI1030" t="str">
        <f si="268" t="shared"/>
        <v>Ben SimmonsIsaiah CanaanDevin BookerMalik BeasleyWill BartonKelly OubrePaul MillsapP.J. TuckerKarl-Anthony Towns</v>
      </c>
      <c r="AJ1030">
        <f si="256" t="shared"/>
        <v>0</v>
      </c>
      <c r="AK1030">
        <f si="257" t="shared"/>
        <v>0</v>
      </c>
      <c r="AL1030">
        <f si="258" t="shared"/>
        <v>0</v>
      </c>
      <c r="AM1030">
        <f si="259" t="shared"/>
        <v>0</v>
      </c>
      <c r="AN1030">
        <f si="260" t="shared"/>
        <v>0</v>
      </c>
      <c r="AO1030">
        <f si="261" t="shared"/>
        <v>0</v>
      </c>
      <c r="AP1030">
        <f si="262" t="shared"/>
        <v>0</v>
      </c>
      <c r="AQ1030">
        <f si="263" t="shared"/>
        <v>0</v>
      </c>
      <c r="AR1030">
        <f si="264" t="shared"/>
        <v>0</v>
      </c>
      <c r="AS1030">
        <f si="269" t="shared"/>
        <v>0</v>
      </c>
      <c r="AU1030" t="str">
        <f>IFERROR(VLOOKUP(C1030,Results!$A$2:$B$240,2,FALSE)+VLOOKUP(D1030,Results!$A$2:$B$240,2,FALSE)+VLOOKUP(E1030,Results!$A$2:$B$240,2,FALSE)+VLOOKUP(F1030,Results!$A$2:$B$240,2,FALSE)+VLOOKUP(G1030,Results!$A$2:$B$240,2,FALSE)+VLOOKUP(H1030,Results!$A$2:$B$240,2,FALSE)+VLOOKUP(I1030,Results!$A$2:$B$240,2,FALSE)+VLOOKUP(J1030,Results!$A$2:$B$240,2,FALSE)+VLOOKUP(B1030,Results!$A$2:$B$240,2,FALSE)-MIN(VLOOKUP(C1030,Results!$A$2:$B$240,2,FALSE),VLOOKUP(D1030,Results!$A$2:$B$240,2,FALSE),VLOOKUP(E1030,Results!$A$2:$B$240,2,FALSE),VLOOKUP(F1030,Results!$A$2:$B$240,2,FALSE),VLOOKUP(G1030,Results!$A$2:$B$240,2,FALSE),VLOOKUP(H1030,Results!$A$2:$B$240,2,FALSE),VLOOKUP(I1030,Results!$A$2:$B$240,2,FALSE),VLOOKUP(J1030,Results!$A$2:$B$240,2,FALSE),VLOOKUP(B1030,Results!$A$2:$B$240,2,FALSE)),"")</f>
        <v/>
      </c>
    </row>
    <row r="1031" spans="2:47" x14ac:dyDescent="0.3">
      <c r="B1031" t="s">
        <v>87</v>
      </c>
      <c r="C1031" t="s">
        <v>171</v>
      </c>
      <c r="D1031" t="s">
        <v>145</v>
      </c>
      <c r="E1031" t="s">
        <v>146</v>
      </c>
      <c r="F1031" t="s">
        <v>178</v>
      </c>
      <c r="G1031" t="s">
        <v>179</v>
      </c>
      <c r="H1031" t="s">
        <v>181</v>
      </c>
      <c r="I1031" t="s">
        <v>152</v>
      </c>
      <c r="J1031" t="s">
        <v>186</v>
      </c>
      <c r="K1031" t="n">
        <v>11.0</v>
      </c>
      <c r="L1031" s="30">
        <f si="252" t="shared"/>
        <v>0</v>
      </c>
      <c r="N1031" s="35" t="str">
        <f si="266" t="shared"/>
        <v/>
      </c>
      <c r="O1031" s="59">
        <f>(IF(ISNUMBER(MATCH(B1031,Sheet4!$K$92:$K$101,0)),1,0)+IF(ISNUMBER(MATCH(C1031,Sheet4!$K$92:$K$101,0)),1,0)+IF(ISNUMBER(MATCH(D1031,Sheet4!$K$92:$K$101,0)),1,0)+IF(ISNUMBER(MATCH(E1031,Sheet4!$K$92:$K$101,0)),1,0)+IF(ISNUMBER(MATCH(F1031,Sheet4!$K$92:$K$101,0)),1,0)+IF(ISNUMBER(MATCH(G1031,Sheet4!$K$92:$K$101,0)),1,0)+IF(ISNUMBER(MATCH(H1031,Sheet4!$K$92:$K$101,0)),1,0)+IF(ISNUMBER(MATCH(I1031,Sheet4!$K$92:$K$101,0)),1,0)+IF(ISNUMBER(MATCH(J1031,Sheet4!$K$92:$K$101,0)),1,0))
-
(IF(ISNUMBER(MATCH(B1031,Sheet4!$F$2:$F$11,0)),1,0)+IF(ISNUMBER(MATCH(C1031,Sheet4!$F$2:$F$11,0)),1,0)+IF(ISNUMBER(MATCH(D1031,Sheet4!$F$2:$F$11,0)),1,0)+IF(ISNUMBER(MATCH(E1031,Sheet4!$F$2:$F$11,0)),1,0)+IF(ISNUMBER(MATCH(F1031,Sheet4!$F$2:$F$11,0)),1,0)+IF(ISNUMBER(MATCH(G1031,Sheet4!$F$2:$F$11,0)),1,0)+IF(ISNUMBER(MATCH(H1031,Sheet4!$F$2:$F$11,0)),1,0)+IF(ISNUMBER(MATCH(I1031,Sheet4!$F$2:$F$11,0)),1,0)+IF(ISNUMBER(MATCH(J1031,Sheet4!$F$2:$F$11,0)),1,0))</f>
        <v>0</v>
      </c>
      <c r="P1031" s="40" t="str">
        <f>IFERROR(INDEX(Sheet4!$G:$G,MATCH(Sheet1!B1031,Sheet4!$F:$F,0))+INDEX(Sheet4!$G:$G,MATCH(Sheet1!C1031,Sheet4!$F:$F,0))+INDEX(Sheet4!$G:$G,MATCH(Sheet1!D1031,Sheet4!$F:$F,0))+INDEX(Sheet4!$G:$G,MATCH(Sheet1!E1031,Sheet4!$F:$F,0))+INDEX(Sheet4!$G:$G,MATCH(Sheet1!F1031,Sheet4!$F:$F,0))+INDEX(Sheet4!$G:$G,MATCH(Sheet1!G1031,Sheet4!$F:$F,0))+INDEX(Sheet4!$G:$G,MATCH(Sheet1!H1031,Sheet4!$F:$F,0))+INDEX(Sheet4!$G:$G,MATCH(Sheet1!I1031,Sheet4!$F:$F,0))+INDEX(Sheet4!$G:$G,MATCH(Sheet1!J1031,Sheet4!$F:$F,0)),"")</f>
        <v/>
      </c>
      <c r="AF1031">
        <f si="267" t="shared"/>
        <v>0</v>
      </c>
      <c r="AH1031">
        <v>1008</v>
      </c>
      <c r="AI1031" t="str">
        <f si="268" t="shared"/>
        <v>Elie OkoboJeremy LinJames HardenAndrew WigginsKelly OubreCorey BrewerJosh JacksonPaul MillsapKarl-Anthony Towns</v>
      </c>
      <c r="AJ1031">
        <f si="256" t="shared"/>
        <v>0</v>
      </c>
      <c r="AK1031">
        <f si="257" t="shared"/>
        <v>0</v>
      </c>
      <c r="AL1031">
        <f si="258" t="shared"/>
        <v>0</v>
      </c>
      <c r="AM1031">
        <f si="259" t="shared"/>
        <v>0</v>
      </c>
      <c r="AN1031">
        <f si="260" t="shared"/>
        <v>0</v>
      </c>
      <c r="AO1031">
        <f si="261" t="shared"/>
        <v>0</v>
      </c>
      <c r="AP1031">
        <f si="262" t="shared"/>
        <v>0</v>
      </c>
      <c r="AQ1031">
        <f si="263" t="shared"/>
        <v>0</v>
      </c>
      <c r="AR1031">
        <f si="264" t="shared"/>
        <v>0</v>
      </c>
      <c r="AS1031">
        <f si="269" t="shared"/>
        <v>0</v>
      </c>
      <c r="AU1031" t="str">
        <f>IFERROR(VLOOKUP(C1031,Results!$A$2:$B$240,2,FALSE)+VLOOKUP(D1031,Results!$A$2:$B$240,2,FALSE)+VLOOKUP(E1031,Results!$A$2:$B$240,2,FALSE)+VLOOKUP(F1031,Results!$A$2:$B$240,2,FALSE)+VLOOKUP(G1031,Results!$A$2:$B$240,2,FALSE)+VLOOKUP(H1031,Results!$A$2:$B$240,2,FALSE)+VLOOKUP(I1031,Results!$A$2:$B$240,2,FALSE)+VLOOKUP(J1031,Results!$A$2:$B$240,2,FALSE)+VLOOKUP(B1031,Results!$A$2:$B$240,2,FALSE)-MIN(VLOOKUP(C1031,Results!$A$2:$B$240,2,FALSE),VLOOKUP(D1031,Results!$A$2:$B$240,2,FALSE),VLOOKUP(E1031,Results!$A$2:$B$240,2,FALSE),VLOOKUP(F1031,Results!$A$2:$B$240,2,FALSE),VLOOKUP(G1031,Results!$A$2:$B$240,2,FALSE),VLOOKUP(H1031,Results!$A$2:$B$240,2,FALSE),VLOOKUP(I1031,Results!$A$2:$B$240,2,FALSE),VLOOKUP(J1031,Results!$A$2:$B$240,2,FALSE),VLOOKUP(B1031,Results!$A$2:$B$240,2,FALSE)),"")</f>
        <v/>
      </c>
    </row>
    <row r="1032" spans="2:47" x14ac:dyDescent="0.3">
      <c r="B1032" t="s">
        <v>166</v>
      </c>
      <c r="C1032" t="s">
        <v>95</v>
      </c>
      <c r="D1032" t="s">
        <v>172</v>
      </c>
      <c r="E1032" t="s">
        <v>173</v>
      </c>
      <c r="F1032" t="s">
        <v>178</v>
      </c>
      <c r="G1032" t="s">
        <v>105</v>
      </c>
      <c r="H1032" t="s">
        <v>181</v>
      </c>
      <c r="I1032" t="s">
        <v>155</v>
      </c>
      <c r="J1032" t="s">
        <v>187</v>
      </c>
      <c r="K1032" t="n">
        <v>11.0</v>
      </c>
      <c r="L1032" s="30">
        <f si="252" t="shared"/>
        <v>0</v>
      </c>
      <c r="N1032" s="35" t="str">
        <f si="266" t="shared"/>
        <v/>
      </c>
      <c r="O1032" s="59">
        <f>(IF(ISNUMBER(MATCH(B1032,Sheet4!$K$92:$K$101,0)),1,0)+IF(ISNUMBER(MATCH(C1032,Sheet4!$K$92:$K$101,0)),1,0)+IF(ISNUMBER(MATCH(D1032,Sheet4!$K$92:$K$101,0)),1,0)+IF(ISNUMBER(MATCH(E1032,Sheet4!$K$92:$K$101,0)),1,0)+IF(ISNUMBER(MATCH(F1032,Sheet4!$K$92:$K$101,0)),1,0)+IF(ISNUMBER(MATCH(G1032,Sheet4!$K$92:$K$101,0)),1,0)+IF(ISNUMBER(MATCH(H1032,Sheet4!$K$92:$K$101,0)),1,0)+IF(ISNUMBER(MATCH(I1032,Sheet4!$K$92:$K$101,0)),1,0)+IF(ISNUMBER(MATCH(J1032,Sheet4!$K$92:$K$101,0)),1,0))
-
(IF(ISNUMBER(MATCH(B1032,Sheet4!$F$2:$F$11,0)),1,0)+IF(ISNUMBER(MATCH(C1032,Sheet4!$F$2:$F$11,0)),1,0)+IF(ISNUMBER(MATCH(D1032,Sheet4!$F$2:$F$11,0)),1,0)+IF(ISNUMBER(MATCH(E1032,Sheet4!$F$2:$F$11,0)),1,0)+IF(ISNUMBER(MATCH(F1032,Sheet4!$F$2:$F$11,0)),1,0)+IF(ISNUMBER(MATCH(G1032,Sheet4!$F$2:$F$11,0)),1,0)+IF(ISNUMBER(MATCH(H1032,Sheet4!$F$2:$F$11,0)),1,0)+IF(ISNUMBER(MATCH(I1032,Sheet4!$F$2:$F$11,0)),1,0)+IF(ISNUMBER(MATCH(J1032,Sheet4!$F$2:$F$11,0)),1,0))</f>
        <v>0</v>
      </c>
      <c r="P1032" s="40" t="str">
        <f>IFERROR(INDEX(Sheet4!$G:$G,MATCH(Sheet1!B1032,Sheet4!$F:$F,0))+INDEX(Sheet4!$G:$G,MATCH(Sheet1!C1032,Sheet4!$F:$F,0))+INDEX(Sheet4!$G:$G,MATCH(Sheet1!D1032,Sheet4!$F:$F,0))+INDEX(Sheet4!$G:$G,MATCH(Sheet1!E1032,Sheet4!$F:$F,0))+INDEX(Sheet4!$G:$G,MATCH(Sheet1!F1032,Sheet4!$F:$F,0))+INDEX(Sheet4!$G:$G,MATCH(Sheet1!G1032,Sheet4!$F:$F,0))+INDEX(Sheet4!$G:$G,MATCH(Sheet1!H1032,Sheet4!$F:$F,0))+INDEX(Sheet4!$G:$G,MATCH(Sheet1!I1032,Sheet4!$F:$F,0))+INDEX(Sheet4!$G:$G,MATCH(Sheet1!J1032,Sheet4!$F:$F,0)),"")</f>
        <v/>
      </c>
      <c r="AF1032">
        <f si="267" t="shared"/>
        <v>0</v>
      </c>
      <c r="AH1032">
        <v>1009</v>
      </c>
      <c r="AI1032" t="str">
        <f si="268" t="shared"/>
        <v>Ben SimmonsDe'Aaron FoxJimmy ButlerMonte MorrisJae CrowderGerald GreenJohn CollinsPaul MillsapRudy Gobert</v>
      </c>
      <c r="AJ1032">
        <f si="256" t="shared"/>
        <v>0</v>
      </c>
      <c r="AK1032">
        <f si="257" t="shared"/>
        <v>0</v>
      </c>
      <c r="AL1032">
        <f si="258" t="shared"/>
        <v>0</v>
      </c>
      <c r="AM1032">
        <f si="259" t="shared"/>
        <v>0</v>
      </c>
      <c r="AN1032">
        <f si="260" t="shared"/>
        <v>0</v>
      </c>
      <c r="AO1032">
        <f si="261" t="shared"/>
        <v>0</v>
      </c>
      <c r="AP1032">
        <f si="262" t="shared"/>
        <v>0</v>
      </c>
      <c r="AQ1032">
        <f si="263" t="shared"/>
        <v>0</v>
      </c>
      <c r="AR1032">
        <f si="264" t="shared"/>
        <v>0</v>
      </c>
      <c r="AS1032">
        <f si="269" t="shared"/>
        <v>0</v>
      </c>
      <c r="AU1032" t="str">
        <f>IFERROR(VLOOKUP(C1032,Results!$A$2:$B$240,2,FALSE)+VLOOKUP(D1032,Results!$A$2:$B$240,2,FALSE)+VLOOKUP(E1032,Results!$A$2:$B$240,2,FALSE)+VLOOKUP(F1032,Results!$A$2:$B$240,2,FALSE)+VLOOKUP(G1032,Results!$A$2:$B$240,2,FALSE)+VLOOKUP(H1032,Results!$A$2:$B$240,2,FALSE)+VLOOKUP(I1032,Results!$A$2:$B$240,2,FALSE)+VLOOKUP(J1032,Results!$A$2:$B$240,2,FALSE)+VLOOKUP(B1032,Results!$A$2:$B$240,2,FALSE)-MIN(VLOOKUP(C1032,Results!$A$2:$B$240,2,FALSE),VLOOKUP(D1032,Results!$A$2:$B$240,2,FALSE),VLOOKUP(E1032,Results!$A$2:$B$240,2,FALSE),VLOOKUP(F1032,Results!$A$2:$B$240,2,FALSE),VLOOKUP(G1032,Results!$A$2:$B$240,2,FALSE),VLOOKUP(H1032,Results!$A$2:$B$240,2,FALSE),VLOOKUP(I1032,Results!$A$2:$B$240,2,FALSE),VLOOKUP(J1032,Results!$A$2:$B$240,2,FALSE),VLOOKUP(B1032,Results!$A$2:$B$240,2,FALSE)),"")</f>
        <v/>
      </c>
    </row>
    <row r="1033" spans="2:47" x14ac:dyDescent="0.3">
      <c r="B1033" t="s">
        <v>166</v>
      </c>
      <c r="C1033" t="s">
        <v>87</v>
      </c>
      <c r="D1033" t="s">
        <v>147</v>
      </c>
      <c r="E1033" t="s">
        <v>146</v>
      </c>
      <c r="F1033" t="s">
        <v>150</v>
      </c>
      <c r="G1033" t="s">
        <v>100</v>
      </c>
      <c r="H1033" t="s">
        <v>92</v>
      </c>
      <c r="I1033" t="s">
        <v>155</v>
      </c>
      <c r="J1033" t="s">
        <v>188</v>
      </c>
      <c r="K1033" t="n">
        <v>11.0</v>
      </c>
      <c r="L1033" s="30">
        <f si="252" t="shared"/>
        <v>0</v>
      </c>
      <c r="N1033" s="35" t="str">
        <f si="266" t="shared"/>
        <v/>
      </c>
      <c r="O1033" s="59">
        <f>(IF(ISNUMBER(MATCH(B1033,Sheet4!$K$92:$K$101,0)),1,0)+IF(ISNUMBER(MATCH(C1033,Sheet4!$K$92:$K$101,0)),1,0)+IF(ISNUMBER(MATCH(D1033,Sheet4!$K$92:$K$101,0)),1,0)+IF(ISNUMBER(MATCH(E1033,Sheet4!$K$92:$K$101,0)),1,0)+IF(ISNUMBER(MATCH(F1033,Sheet4!$K$92:$K$101,0)),1,0)+IF(ISNUMBER(MATCH(G1033,Sheet4!$K$92:$K$101,0)),1,0)+IF(ISNUMBER(MATCH(H1033,Sheet4!$K$92:$K$101,0)),1,0)+IF(ISNUMBER(MATCH(I1033,Sheet4!$K$92:$K$101,0)),1,0)+IF(ISNUMBER(MATCH(J1033,Sheet4!$K$92:$K$101,0)),1,0))
-
(IF(ISNUMBER(MATCH(B1033,Sheet4!$F$2:$F$11,0)),1,0)+IF(ISNUMBER(MATCH(C1033,Sheet4!$F$2:$F$11,0)),1,0)+IF(ISNUMBER(MATCH(D1033,Sheet4!$F$2:$F$11,0)),1,0)+IF(ISNUMBER(MATCH(E1033,Sheet4!$F$2:$F$11,0)),1,0)+IF(ISNUMBER(MATCH(F1033,Sheet4!$F$2:$F$11,0)),1,0)+IF(ISNUMBER(MATCH(G1033,Sheet4!$F$2:$F$11,0)),1,0)+IF(ISNUMBER(MATCH(H1033,Sheet4!$F$2:$F$11,0)),1,0)+IF(ISNUMBER(MATCH(I1033,Sheet4!$F$2:$F$11,0)),1,0)+IF(ISNUMBER(MATCH(J1033,Sheet4!$F$2:$F$11,0)),1,0))</f>
        <v>0</v>
      </c>
      <c r="P1033" s="40" t="str">
        <f>IFERROR(INDEX(Sheet4!$G:$G,MATCH(Sheet1!B1033,Sheet4!$F:$F,0))+INDEX(Sheet4!$G:$G,MATCH(Sheet1!C1033,Sheet4!$F:$F,0))+INDEX(Sheet4!$G:$G,MATCH(Sheet1!D1033,Sheet4!$F:$F,0))+INDEX(Sheet4!$G:$G,MATCH(Sheet1!E1033,Sheet4!$F:$F,0))+INDEX(Sheet4!$G:$G,MATCH(Sheet1!F1033,Sheet4!$F:$F,0))+INDEX(Sheet4!$G:$G,MATCH(Sheet1!G1033,Sheet4!$F:$F,0))+INDEX(Sheet4!$G:$G,MATCH(Sheet1!H1033,Sheet4!$F:$F,0))+INDEX(Sheet4!$G:$G,MATCH(Sheet1!I1033,Sheet4!$F:$F,0))+INDEX(Sheet4!$G:$G,MATCH(Sheet1!J1033,Sheet4!$F:$F,0)),"")</f>
        <v/>
      </c>
      <c r="AF1033">
        <f si="267" t="shared"/>
        <v>0</v>
      </c>
      <c r="AH1033">
        <v>1010</v>
      </c>
      <c r="AI1033" t="str">
        <f si="268" t="shared"/>
        <v>Trae YoungLandry ShametJimmy ButlerMonte MorrisWill BartonKelly OubreJohn CollinsPaul MillsapKarl-Anthony Towns</v>
      </c>
      <c r="AJ1033">
        <f si="256" t="shared"/>
        <v>0</v>
      </c>
      <c r="AK1033">
        <f si="257" t="shared"/>
        <v>0</v>
      </c>
      <c r="AL1033">
        <f si="258" t="shared"/>
        <v>0</v>
      </c>
      <c r="AM1033">
        <f si="259" t="shared"/>
        <v>0</v>
      </c>
      <c r="AN1033">
        <f si="260" t="shared"/>
        <v>0</v>
      </c>
      <c r="AO1033">
        <f si="261" t="shared"/>
        <v>0</v>
      </c>
      <c r="AP1033">
        <f si="262" t="shared"/>
        <v>0</v>
      </c>
      <c r="AQ1033">
        <f si="263" t="shared"/>
        <v>0</v>
      </c>
      <c r="AR1033">
        <f si="264" t="shared"/>
        <v>0</v>
      </c>
      <c r="AS1033">
        <f si="269" t="shared"/>
        <v>0</v>
      </c>
      <c r="AU1033" t="str">
        <f>IFERROR(VLOOKUP(C1033,Results!$A$2:$B$240,2,FALSE)+VLOOKUP(D1033,Results!$A$2:$B$240,2,FALSE)+VLOOKUP(E1033,Results!$A$2:$B$240,2,FALSE)+VLOOKUP(F1033,Results!$A$2:$B$240,2,FALSE)+VLOOKUP(G1033,Results!$A$2:$B$240,2,FALSE)+VLOOKUP(H1033,Results!$A$2:$B$240,2,FALSE)+VLOOKUP(I1033,Results!$A$2:$B$240,2,FALSE)+VLOOKUP(J1033,Results!$A$2:$B$240,2,FALSE)+VLOOKUP(B1033,Results!$A$2:$B$240,2,FALSE)-MIN(VLOOKUP(C1033,Results!$A$2:$B$240,2,FALSE),VLOOKUP(D1033,Results!$A$2:$B$240,2,FALSE),VLOOKUP(E1033,Results!$A$2:$B$240,2,FALSE),VLOOKUP(F1033,Results!$A$2:$B$240,2,FALSE),VLOOKUP(G1033,Results!$A$2:$B$240,2,FALSE),VLOOKUP(H1033,Results!$A$2:$B$240,2,FALSE),VLOOKUP(I1033,Results!$A$2:$B$240,2,FALSE),VLOOKUP(J1033,Results!$A$2:$B$240,2,FALSE),VLOOKUP(B1033,Results!$A$2:$B$240,2,FALSE)),"")</f>
        <v/>
      </c>
    </row>
    <row r="1034" spans="2:47" x14ac:dyDescent="0.3">
      <c r="B1034" t="s">
        <v>87</v>
      </c>
      <c r="C1034" t="s">
        <v>170</v>
      </c>
      <c r="D1034" t="s">
        <v>173</v>
      </c>
      <c r="E1034" t="s">
        <v>148</v>
      </c>
      <c r="F1034" t="s">
        <v>177</v>
      </c>
      <c r="G1034" t="s">
        <v>178</v>
      </c>
      <c r="H1034" t="s">
        <v>153</v>
      </c>
      <c r="I1034" t="s">
        <v>181</v>
      </c>
      <c r="J1034" t="s">
        <v>186</v>
      </c>
      <c r="K1034" t="n">
        <v>11.0</v>
      </c>
      <c r="L1034" s="30">
        <f si="252" t="shared"/>
        <v>0</v>
      </c>
      <c r="N1034" s="35" t="str">
        <f si="266" t="shared"/>
        <v/>
      </c>
      <c r="O1034" s="59">
        <f>(IF(ISNUMBER(MATCH(B1034,Sheet4!$K$92:$K$101,0)),1,0)+IF(ISNUMBER(MATCH(C1034,Sheet4!$K$92:$K$101,0)),1,0)+IF(ISNUMBER(MATCH(D1034,Sheet4!$K$92:$K$101,0)),1,0)+IF(ISNUMBER(MATCH(E1034,Sheet4!$K$92:$K$101,0)),1,0)+IF(ISNUMBER(MATCH(F1034,Sheet4!$K$92:$K$101,0)),1,0)+IF(ISNUMBER(MATCH(G1034,Sheet4!$K$92:$K$101,0)),1,0)+IF(ISNUMBER(MATCH(H1034,Sheet4!$K$92:$K$101,0)),1,0)+IF(ISNUMBER(MATCH(I1034,Sheet4!$K$92:$K$101,0)),1,0)+IF(ISNUMBER(MATCH(J1034,Sheet4!$K$92:$K$101,0)),1,0))
-
(IF(ISNUMBER(MATCH(B1034,Sheet4!$F$2:$F$11,0)),1,0)+IF(ISNUMBER(MATCH(C1034,Sheet4!$F$2:$F$11,0)),1,0)+IF(ISNUMBER(MATCH(D1034,Sheet4!$F$2:$F$11,0)),1,0)+IF(ISNUMBER(MATCH(E1034,Sheet4!$F$2:$F$11,0)),1,0)+IF(ISNUMBER(MATCH(F1034,Sheet4!$F$2:$F$11,0)),1,0)+IF(ISNUMBER(MATCH(G1034,Sheet4!$F$2:$F$11,0)),1,0)+IF(ISNUMBER(MATCH(H1034,Sheet4!$F$2:$F$11,0)),1,0)+IF(ISNUMBER(MATCH(I1034,Sheet4!$F$2:$F$11,0)),1,0)+IF(ISNUMBER(MATCH(J1034,Sheet4!$F$2:$F$11,0)),1,0))</f>
        <v>0</v>
      </c>
      <c r="P1034" s="40" t="str">
        <f>IFERROR(INDEX(Sheet4!$G:$G,MATCH(Sheet1!B1034,Sheet4!$F:$F,0))+INDEX(Sheet4!$G:$G,MATCH(Sheet1!C1034,Sheet4!$F:$F,0))+INDEX(Sheet4!$G:$G,MATCH(Sheet1!D1034,Sheet4!$F:$F,0))+INDEX(Sheet4!$G:$G,MATCH(Sheet1!E1034,Sheet4!$F:$F,0))+INDEX(Sheet4!$G:$G,MATCH(Sheet1!F1034,Sheet4!$F:$F,0))+INDEX(Sheet4!$G:$G,MATCH(Sheet1!G1034,Sheet4!$F:$F,0))+INDEX(Sheet4!$G:$G,MATCH(Sheet1!H1034,Sheet4!$F:$F,0))+INDEX(Sheet4!$G:$G,MATCH(Sheet1!I1034,Sheet4!$F:$F,0))+INDEX(Sheet4!$G:$G,MATCH(Sheet1!J1034,Sheet4!$F:$F,0)),"")</f>
        <v/>
      </c>
      <c r="AF1034">
        <f si="267" t="shared"/>
        <v>0</v>
      </c>
      <c r="AH1034">
        <v>1011</v>
      </c>
      <c r="AI1034" t="str">
        <f si="268" t="shared"/>
        <v>Trae YoungIsaiah CanaanJimmy ButlerBuddy HieldKelly OubreJoe InglesJohn CollinsJosh JacksonRudy Gobert</v>
      </c>
      <c r="AJ1034">
        <f si="256" t="shared"/>
        <v>0</v>
      </c>
      <c r="AK1034">
        <f si="257" t="shared"/>
        <v>0</v>
      </c>
      <c r="AL1034">
        <f si="258" t="shared"/>
        <v>0</v>
      </c>
      <c r="AM1034">
        <f si="259" t="shared"/>
        <v>0</v>
      </c>
      <c r="AN1034">
        <f si="260" t="shared"/>
        <v>0</v>
      </c>
      <c r="AO1034">
        <f si="261" t="shared"/>
        <v>0</v>
      </c>
      <c r="AP1034">
        <f si="262" t="shared"/>
        <v>0</v>
      </c>
      <c r="AQ1034">
        <f si="263" t="shared"/>
        <v>0</v>
      </c>
      <c r="AR1034">
        <f si="264" t="shared"/>
        <v>0</v>
      </c>
      <c r="AS1034">
        <f si="269" t="shared"/>
        <v>0</v>
      </c>
      <c r="AU1034" t="str">
        <f>IFERROR(VLOOKUP(C1034,Results!$A$2:$B$240,2,FALSE)+VLOOKUP(D1034,Results!$A$2:$B$240,2,FALSE)+VLOOKUP(E1034,Results!$A$2:$B$240,2,FALSE)+VLOOKUP(F1034,Results!$A$2:$B$240,2,FALSE)+VLOOKUP(G1034,Results!$A$2:$B$240,2,FALSE)+VLOOKUP(H1034,Results!$A$2:$B$240,2,FALSE)+VLOOKUP(I1034,Results!$A$2:$B$240,2,FALSE)+VLOOKUP(J1034,Results!$A$2:$B$240,2,FALSE)+VLOOKUP(B1034,Results!$A$2:$B$240,2,FALSE)-MIN(VLOOKUP(C1034,Results!$A$2:$B$240,2,FALSE),VLOOKUP(D1034,Results!$A$2:$B$240,2,FALSE),VLOOKUP(E1034,Results!$A$2:$B$240,2,FALSE),VLOOKUP(F1034,Results!$A$2:$B$240,2,FALSE),VLOOKUP(G1034,Results!$A$2:$B$240,2,FALSE),VLOOKUP(H1034,Results!$A$2:$B$240,2,FALSE),VLOOKUP(I1034,Results!$A$2:$B$240,2,FALSE),VLOOKUP(J1034,Results!$A$2:$B$240,2,FALSE),VLOOKUP(B1034,Results!$A$2:$B$240,2,FALSE)),"")</f>
        <v/>
      </c>
    </row>
    <row r="1035" spans="2:47" x14ac:dyDescent="0.3">
      <c r="B1035" t="s">
        <v>108</v>
      </c>
      <c r="C1035" t="s">
        <v>171</v>
      </c>
      <c r="D1035" t="s">
        <v>145</v>
      </c>
      <c r="E1035" t="s">
        <v>146</v>
      </c>
      <c r="F1035" t="s">
        <v>150</v>
      </c>
      <c r="G1035" t="s">
        <v>179</v>
      </c>
      <c r="H1035" t="s">
        <v>92</v>
      </c>
      <c r="I1035" t="s">
        <v>152</v>
      </c>
      <c r="J1035" t="s">
        <v>98</v>
      </c>
      <c r="K1035" t="n">
        <v>11.0</v>
      </c>
      <c r="L1035" s="30">
        <f si="252" t="shared"/>
        <v>0</v>
      </c>
      <c r="N1035" s="35" t="str">
        <f si="266" t="shared"/>
        <v/>
      </c>
      <c r="O1035" s="59">
        <f>(IF(ISNUMBER(MATCH(B1035,Sheet4!$K$92:$K$101,0)),1,0)+IF(ISNUMBER(MATCH(C1035,Sheet4!$K$92:$K$101,0)),1,0)+IF(ISNUMBER(MATCH(D1035,Sheet4!$K$92:$K$101,0)),1,0)+IF(ISNUMBER(MATCH(E1035,Sheet4!$K$92:$K$101,0)),1,0)+IF(ISNUMBER(MATCH(F1035,Sheet4!$K$92:$K$101,0)),1,0)+IF(ISNUMBER(MATCH(G1035,Sheet4!$K$92:$K$101,0)),1,0)+IF(ISNUMBER(MATCH(H1035,Sheet4!$K$92:$K$101,0)),1,0)+IF(ISNUMBER(MATCH(I1035,Sheet4!$K$92:$K$101,0)),1,0)+IF(ISNUMBER(MATCH(J1035,Sheet4!$K$92:$K$101,0)),1,0))
-
(IF(ISNUMBER(MATCH(B1035,Sheet4!$F$2:$F$11,0)),1,0)+IF(ISNUMBER(MATCH(C1035,Sheet4!$F$2:$F$11,0)),1,0)+IF(ISNUMBER(MATCH(D1035,Sheet4!$F$2:$F$11,0)),1,0)+IF(ISNUMBER(MATCH(E1035,Sheet4!$F$2:$F$11,0)),1,0)+IF(ISNUMBER(MATCH(F1035,Sheet4!$F$2:$F$11,0)),1,0)+IF(ISNUMBER(MATCH(G1035,Sheet4!$F$2:$F$11,0)),1,0)+IF(ISNUMBER(MATCH(H1035,Sheet4!$F$2:$F$11,0)),1,0)+IF(ISNUMBER(MATCH(I1035,Sheet4!$F$2:$F$11,0)),1,0)+IF(ISNUMBER(MATCH(J1035,Sheet4!$F$2:$F$11,0)),1,0))</f>
        <v>0</v>
      </c>
      <c r="P1035" s="40" t="str">
        <f>IFERROR(INDEX(Sheet4!$G:$G,MATCH(Sheet1!B1035,Sheet4!$F:$F,0))+INDEX(Sheet4!$G:$G,MATCH(Sheet1!C1035,Sheet4!$F:$F,0))+INDEX(Sheet4!$G:$G,MATCH(Sheet1!D1035,Sheet4!$F:$F,0))+INDEX(Sheet4!$G:$G,MATCH(Sheet1!E1035,Sheet4!$F:$F,0))+INDEX(Sheet4!$G:$G,MATCH(Sheet1!F1035,Sheet4!$F:$F,0))+INDEX(Sheet4!$G:$G,MATCH(Sheet1!G1035,Sheet4!$F:$F,0))+INDEX(Sheet4!$G:$G,MATCH(Sheet1!H1035,Sheet4!$F:$F,0))+INDEX(Sheet4!$G:$G,MATCH(Sheet1!I1035,Sheet4!$F:$F,0))+INDEX(Sheet4!$G:$G,MATCH(Sheet1!J1035,Sheet4!$F:$F,0)),"")</f>
        <v/>
      </c>
      <c r="AF1035">
        <f si="267" t="shared"/>
        <v>0</v>
      </c>
      <c r="AH1035">
        <v>1012</v>
      </c>
      <c r="AI1035" t="str">
        <f si="268" t="shared"/>
        <v>Ben SimmonsLandry ShametJimmy ButlerMonte MorrisKelly OubreTaurean PrinceMarvin BagleyTaj GibsonJoel Embiid</v>
      </c>
      <c r="AJ1035">
        <f si="256" t="shared"/>
        <v>0</v>
      </c>
      <c r="AK1035">
        <f si="257" t="shared"/>
        <v>0</v>
      </c>
      <c r="AL1035">
        <f si="258" t="shared"/>
        <v>0</v>
      </c>
      <c r="AM1035">
        <f si="259" t="shared"/>
        <v>0</v>
      </c>
      <c r="AN1035">
        <f si="260" t="shared"/>
        <v>0</v>
      </c>
      <c r="AO1035">
        <f si="261" t="shared"/>
        <v>0</v>
      </c>
      <c r="AP1035">
        <f si="262" t="shared"/>
        <v>0</v>
      </c>
      <c r="AQ1035">
        <f si="263" t="shared"/>
        <v>0</v>
      </c>
      <c r="AR1035">
        <f si="264" t="shared"/>
        <v>0</v>
      </c>
      <c r="AS1035">
        <f si="269" t="shared"/>
        <v>0</v>
      </c>
      <c r="AU1035" t="str">
        <f>IFERROR(VLOOKUP(C1035,Results!$A$2:$B$240,2,FALSE)+VLOOKUP(D1035,Results!$A$2:$B$240,2,FALSE)+VLOOKUP(E1035,Results!$A$2:$B$240,2,FALSE)+VLOOKUP(F1035,Results!$A$2:$B$240,2,FALSE)+VLOOKUP(G1035,Results!$A$2:$B$240,2,FALSE)+VLOOKUP(H1035,Results!$A$2:$B$240,2,FALSE)+VLOOKUP(I1035,Results!$A$2:$B$240,2,FALSE)+VLOOKUP(J1035,Results!$A$2:$B$240,2,FALSE)+VLOOKUP(B1035,Results!$A$2:$B$240,2,FALSE)-MIN(VLOOKUP(C1035,Results!$A$2:$B$240,2,FALSE),VLOOKUP(D1035,Results!$A$2:$B$240,2,FALSE),VLOOKUP(E1035,Results!$A$2:$B$240,2,FALSE),VLOOKUP(F1035,Results!$A$2:$B$240,2,FALSE),VLOOKUP(G1035,Results!$A$2:$B$240,2,FALSE),VLOOKUP(H1035,Results!$A$2:$B$240,2,FALSE),VLOOKUP(I1035,Results!$A$2:$B$240,2,FALSE),VLOOKUP(J1035,Results!$A$2:$B$240,2,FALSE),VLOOKUP(B1035,Results!$A$2:$B$240,2,FALSE)),"")</f>
        <v/>
      </c>
    </row>
    <row r="1036" spans="2:47" x14ac:dyDescent="0.3">
      <c r="B1036" t="s">
        <v>108</v>
      </c>
      <c r="C1036" t="s">
        <v>170</v>
      </c>
      <c r="D1036" t="s">
        <v>145</v>
      </c>
      <c r="E1036" t="s">
        <v>148</v>
      </c>
      <c r="F1036" t="s">
        <v>150</v>
      </c>
      <c r="G1036" t="s">
        <v>179</v>
      </c>
      <c r="H1036" t="s">
        <v>181</v>
      </c>
      <c r="I1036" t="s">
        <v>152</v>
      </c>
      <c r="J1036" t="s">
        <v>186</v>
      </c>
      <c r="K1036" t="n">
        <v>11.0</v>
      </c>
      <c r="L1036" s="30">
        <f si="252" t="shared"/>
        <v>0</v>
      </c>
      <c r="N1036" s="35" t="str">
        <f si="266" t="shared"/>
        <v/>
      </c>
      <c r="O1036" s="59">
        <f>(IF(ISNUMBER(MATCH(B1036,Sheet4!$K$92:$K$101,0)),1,0)+IF(ISNUMBER(MATCH(C1036,Sheet4!$K$92:$K$101,0)),1,0)+IF(ISNUMBER(MATCH(D1036,Sheet4!$K$92:$K$101,0)),1,0)+IF(ISNUMBER(MATCH(E1036,Sheet4!$K$92:$K$101,0)),1,0)+IF(ISNUMBER(MATCH(F1036,Sheet4!$K$92:$K$101,0)),1,0)+IF(ISNUMBER(MATCH(G1036,Sheet4!$K$92:$K$101,0)),1,0)+IF(ISNUMBER(MATCH(H1036,Sheet4!$K$92:$K$101,0)),1,0)+IF(ISNUMBER(MATCH(I1036,Sheet4!$K$92:$K$101,0)),1,0)+IF(ISNUMBER(MATCH(J1036,Sheet4!$K$92:$K$101,0)),1,0))
-
(IF(ISNUMBER(MATCH(B1036,Sheet4!$F$2:$F$11,0)),1,0)+IF(ISNUMBER(MATCH(C1036,Sheet4!$F$2:$F$11,0)),1,0)+IF(ISNUMBER(MATCH(D1036,Sheet4!$F$2:$F$11,0)),1,0)+IF(ISNUMBER(MATCH(E1036,Sheet4!$F$2:$F$11,0)),1,0)+IF(ISNUMBER(MATCH(F1036,Sheet4!$F$2:$F$11,0)),1,0)+IF(ISNUMBER(MATCH(G1036,Sheet4!$F$2:$F$11,0)),1,0)+IF(ISNUMBER(MATCH(H1036,Sheet4!$F$2:$F$11,0)),1,0)+IF(ISNUMBER(MATCH(I1036,Sheet4!$F$2:$F$11,0)),1,0)+IF(ISNUMBER(MATCH(J1036,Sheet4!$F$2:$F$11,0)),1,0))</f>
        <v>0</v>
      </c>
      <c r="P1036" s="40" t="str">
        <f>IFERROR(INDEX(Sheet4!$G:$G,MATCH(Sheet1!B1036,Sheet4!$F:$F,0))+INDEX(Sheet4!$G:$G,MATCH(Sheet1!C1036,Sheet4!$F:$F,0))+INDEX(Sheet4!$G:$G,MATCH(Sheet1!D1036,Sheet4!$F:$F,0))+INDEX(Sheet4!$G:$G,MATCH(Sheet1!E1036,Sheet4!$F:$F,0))+INDEX(Sheet4!$G:$G,MATCH(Sheet1!F1036,Sheet4!$F:$F,0))+INDEX(Sheet4!$G:$G,MATCH(Sheet1!G1036,Sheet4!$F:$F,0))+INDEX(Sheet4!$G:$G,MATCH(Sheet1!H1036,Sheet4!$F:$F,0))+INDEX(Sheet4!$G:$G,MATCH(Sheet1!I1036,Sheet4!$F:$F,0))+INDEX(Sheet4!$G:$G,MATCH(Sheet1!J1036,Sheet4!$F:$F,0)),"")</f>
        <v/>
      </c>
      <c r="AF1036">
        <f si="267" t="shared"/>
        <v>0</v>
      </c>
      <c r="AH1036">
        <v>1013</v>
      </c>
      <c r="AI1036" t="str">
        <f si="268" t="shared"/>
        <v>Ben SimmonsJerryd BaylessDevin BookerMalik BeasleyWill BartonKelly OubreKenneth FariedTrey LylesDeandre Ayton</v>
      </c>
      <c r="AJ1036">
        <f si="256" t="shared"/>
        <v>0</v>
      </c>
      <c r="AK1036">
        <f si="257" t="shared"/>
        <v>0</v>
      </c>
      <c r="AL1036">
        <f si="258" t="shared"/>
        <v>0</v>
      </c>
      <c r="AM1036">
        <f si="259" t="shared"/>
        <v>0</v>
      </c>
      <c r="AN1036">
        <f si="260" t="shared"/>
        <v>0</v>
      </c>
      <c r="AO1036">
        <f si="261" t="shared"/>
        <v>0</v>
      </c>
      <c r="AP1036">
        <f si="262" t="shared"/>
        <v>0</v>
      </c>
      <c r="AQ1036">
        <f si="263" t="shared"/>
        <v>0</v>
      </c>
      <c r="AR1036">
        <f si="264" t="shared"/>
        <v>0</v>
      </c>
      <c r="AS1036">
        <f si="269" t="shared"/>
        <v>0</v>
      </c>
      <c r="AU1036" t="str">
        <f>IFERROR(VLOOKUP(C1036,Results!$A$2:$B$240,2,FALSE)+VLOOKUP(D1036,Results!$A$2:$B$240,2,FALSE)+VLOOKUP(E1036,Results!$A$2:$B$240,2,FALSE)+VLOOKUP(F1036,Results!$A$2:$B$240,2,FALSE)+VLOOKUP(G1036,Results!$A$2:$B$240,2,FALSE)+VLOOKUP(H1036,Results!$A$2:$B$240,2,FALSE)+VLOOKUP(I1036,Results!$A$2:$B$240,2,FALSE)+VLOOKUP(J1036,Results!$A$2:$B$240,2,FALSE)+VLOOKUP(B1036,Results!$A$2:$B$240,2,FALSE)-MIN(VLOOKUP(C1036,Results!$A$2:$B$240,2,FALSE),VLOOKUP(D1036,Results!$A$2:$B$240,2,FALSE),VLOOKUP(E1036,Results!$A$2:$B$240,2,FALSE),VLOOKUP(F1036,Results!$A$2:$B$240,2,FALSE),VLOOKUP(G1036,Results!$A$2:$B$240,2,FALSE),VLOOKUP(H1036,Results!$A$2:$B$240,2,FALSE),VLOOKUP(I1036,Results!$A$2:$B$240,2,FALSE),VLOOKUP(J1036,Results!$A$2:$B$240,2,FALSE),VLOOKUP(B1036,Results!$A$2:$B$240,2,FALSE)),"")</f>
        <v/>
      </c>
    </row>
    <row r="1037" spans="2:47" x14ac:dyDescent="0.3">
      <c r="B1037" t="s">
        <v>166</v>
      </c>
      <c r="C1037" t="s">
        <v>116</v>
      </c>
      <c r="D1037" t="s">
        <v>172</v>
      </c>
      <c r="E1037" t="s">
        <v>146</v>
      </c>
      <c r="F1037" t="s">
        <v>177</v>
      </c>
      <c r="G1037" t="s">
        <v>151</v>
      </c>
      <c r="H1037" t="s">
        <v>92</v>
      </c>
      <c r="I1037" t="s">
        <v>152</v>
      </c>
      <c r="J1037" t="s">
        <v>186</v>
      </c>
      <c r="K1037" t="n">
        <v>11.0</v>
      </c>
      <c r="L1037" s="30">
        <f si="252" t="shared"/>
        <v>0</v>
      </c>
      <c r="N1037" s="35" t="str">
        <f si="266" t="shared"/>
        <v/>
      </c>
      <c r="O1037" s="59">
        <f>(IF(ISNUMBER(MATCH(B1037,Sheet4!$K$92:$K$101,0)),1,0)+IF(ISNUMBER(MATCH(C1037,Sheet4!$K$92:$K$101,0)),1,0)+IF(ISNUMBER(MATCH(D1037,Sheet4!$K$92:$K$101,0)),1,0)+IF(ISNUMBER(MATCH(E1037,Sheet4!$K$92:$K$101,0)),1,0)+IF(ISNUMBER(MATCH(F1037,Sheet4!$K$92:$K$101,0)),1,0)+IF(ISNUMBER(MATCH(G1037,Sheet4!$K$92:$K$101,0)),1,0)+IF(ISNUMBER(MATCH(H1037,Sheet4!$K$92:$K$101,0)),1,0)+IF(ISNUMBER(MATCH(I1037,Sheet4!$K$92:$K$101,0)),1,0)+IF(ISNUMBER(MATCH(J1037,Sheet4!$K$92:$K$101,0)),1,0))
-
(IF(ISNUMBER(MATCH(B1037,Sheet4!$F$2:$F$11,0)),1,0)+IF(ISNUMBER(MATCH(C1037,Sheet4!$F$2:$F$11,0)),1,0)+IF(ISNUMBER(MATCH(D1037,Sheet4!$F$2:$F$11,0)),1,0)+IF(ISNUMBER(MATCH(E1037,Sheet4!$F$2:$F$11,0)),1,0)+IF(ISNUMBER(MATCH(F1037,Sheet4!$F$2:$F$11,0)),1,0)+IF(ISNUMBER(MATCH(G1037,Sheet4!$F$2:$F$11,0)),1,0)+IF(ISNUMBER(MATCH(H1037,Sheet4!$F$2:$F$11,0)),1,0)+IF(ISNUMBER(MATCH(I1037,Sheet4!$F$2:$F$11,0)),1,0)+IF(ISNUMBER(MATCH(J1037,Sheet4!$F$2:$F$11,0)),1,0))</f>
        <v>0</v>
      </c>
      <c r="P1037" s="40" t="str">
        <f>IFERROR(INDEX(Sheet4!$G:$G,MATCH(Sheet1!B1037,Sheet4!$F:$F,0))+INDEX(Sheet4!$G:$G,MATCH(Sheet1!C1037,Sheet4!$F:$F,0))+INDEX(Sheet4!$G:$G,MATCH(Sheet1!D1037,Sheet4!$F:$F,0))+INDEX(Sheet4!$G:$G,MATCH(Sheet1!E1037,Sheet4!$F:$F,0))+INDEX(Sheet4!$G:$G,MATCH(Sheet1!F1037,Sheet4!$F:$F,0))+INDEX(Sheet4!$G:$G,MATCH(Sheet1!G1037,Sheet4!$F:$F,0))+INDEX(Sheet4!$G:$G,MATCH(Sheet1!H1037,Sheet4!$F:$F,0))+INDEX(Sheet4!$G:$G,MATCH(Sheet1!I1037,Sheet4!$F:$F,0))+INDEX(Sheet4!$G:$G,MATCH(Sheet1!J1037,Sheet4!$F:$F,0)),"")</f>
        <v/>
      </c>
      <c r="AF1037">
        <f si="267" t="shared"/>
        <v>0</v>
      </c>
      <c r="AH1037">
        <v>1014</v>
      </c>
      <c r="AI1037" t="str">
        <f si="268" t="shared"/>
        <v>Ben SimmonsJeremy LinDevin BookerMonte MorrisWill BartonKelly OubreMarvin BagleyRichaun HolmesRudy Gobert</v>
      </c>
      <c r="AJ1037">
        <f si="256" t="shared"/>
        <v>0</v>
      </c>
      <c r="AK1037">
        <f si="257" t="shared"/>
        <v>0</v>
      </c>
      <c r="AL1037">
        <f si="258" t="shared"/>
        <v>0</v>
      </c>
      <c r="AM1037">
        <f si="259" t="shared"/>
        <v>0</v>
      </c>
      <c r="AN1037">
        <f si="260" t="shared"/>
        <v>0</v>
      </c>
      <c r="AO1037">
        <f si="261" t="shared"/>
        <v>0</v>
      </c>
      <c r="AP1037">
        <f si="262" t="shared"/>
        <v>0</v>
      </c>
      <c r="AQ1037">
        <f si="263" t="shared"/>
        <v>0</v>
      </c>
      <c r="AR1037">
        <f si="264" t="shared"/>
        <v>0</v>
      </c>
      <c r="AS1037">
        <f si="269" t="shared"/>
        <v>0</v>
      </c>
      <c r="AU1037" t="str">
        <f>IFERROR(VLOOKUP(C1037,Results!$A$2:$B$240,2,FALSE)+VLOOKUP(D1037,Results!$A$2:$B$240,2,FALSE)+VLOOKUP(E1037,Results!$A$2:$B$240,2,FALSE)+VLOOKUP(F1037,Results!$A$2:$B$240,2,FALSE)+VLOOKUP(G1037,Results!$A$2:$B$240,2,FALSE)+VLOOKUP(H1037,Results!$A$2:$B$240,2,FALSE)+VLOOKUP(I1037,Results!$A$2:$B$240,2,FALSE)+VLOOKUP(J1037,Results!$A$2:$B$240,2,FALSE)+VLOOKUP(B1037,Results!$A$2:$B$240,2,FALSE)-MIN(VLOOKUP(C1037,Results!$A$2:$B$240,2,FALSE),VLOOKUP(D1037,Results!$A$2:$B$240,2,FALSE),VLOOKUP(E1037,Results!$A$2:$B$240,2,FALSE),VLOOKUP(F1037,Results!$A$2:$B$240,2,FALSE),VLOOKUP(G1037,Results!$A$2:$B$240,2,FALSE),VLOOKUP(H1037,Results!$A$2:$B$240,2,FALSE),VLOOKUP(I1037,Results!$A$2:$B$240,2,FALSE),VLOOKUP(J1037,Results!$A$2:$B$240,2,FALSE),VLOOKUP(B1037,Results!$A$2:$B$240,2,FALSE)),"")</f>
        <v/>
      </c>
    </row>
    <row r="1038" spans="2:47" x14ac:dyDescent="0.3">
      <c r="B1038" t="s">
        <v>166</v>
      </c>
      <c r="C1038" t="s">
        <v>116</v>
      </c>
      <c r="D1038" t="s">
        <v>147</v>
      </c>
      <c r="E1038" t="s">
        <v>146</v>
      </c>
      <c r="F1038" t="s">
        <v>150</v>
      </c>
      <c r="G1038" t="s">
        <v>177</v>
      </c>
      <c r="H1038" t="s">
        <v>153</v>
      </c>
      <c r="I1038" t="s">
        <v>152</v>
      </c>
      <c r="J1038" t="s">
        <v>186</v>
      </c>
      <c r="K1038" t="n">
        <v>11.0</v>
      </c>
      <c r="L1038" s="30">
        <f si="252" t="shared"/>
        <v>0</v>
      </c>
      <c r="N1038" s="35" t="str">
        <f si="266" t="shared"/>
        <v/>
      </c>
      <c r="O1038" s="59">
        <f>(IF(ISNUMBER(MATCH(B1038,Sheet4!$K$92:$K$101,0)),1,0)+IF(ISNUMBER(MATCH(C1038,Sheet4!$K$92:$K$101,0)),1,0)+IF(ISNUMBER(MATCH(D1038,Sheet4!$K$92:$K$101,0)),1,0)+IF(ISNUMBER(MATCH(E1038,Sheet4!$K$92:$K$101,0)),1,0)+IF(ISNUMBER(MATCH(F1038,Sheet4!$K$92:$K$101,0)),1,0)+IF(ISNUMBER(MATCH(G1038,Sheet4!$K$92:$K$101,0)),1,0)+IF(ISNUMBER(MATCH(H1038,Sheet4!$K$92:$K$101,0)),1,0)+IF(ISNUMBER(MATCH(I1038,Sheet4!$K$92:$K$101,0)),1,0)+IF(ISNUMBER(MATCH(J1038,Sheet4!$K$92:$K$101,0)),1,0))
-
(IF(ISNUMBER(MATCH(B1038,Sheet4!$F$2:$F$11,0)),1,0)+IF(ISNUMBER(MATCH(C1038,Sheet4!$F$2:$F$11,0)),1,0)+IF(ISNUMBER(MATCH(D1038,Sheet4!$F$2:$F$11,0)),1,0)+IF(ISNUMBER(MATCH(E1038,Sheet4!$F$2:$F$11,0)),1,0)+IF(ISNUMBER(MATCH(F1038,Sheet4!$F$2:$F$11,0)),1,0)+IF(ISNUMBER(MATCH(G1038,Sheet4!$F$2:$F$11,0)),1,0)+IF(ISNUMBER(MATCH(H1038,Sheet4!$F$2:$F$11,0)),1,0)+IF(ISNUMBER(MATCH(I1038,Sheet4!$F$2:$F$11,0)),1,0)+IF(ISNUMBER(MATCH(J1038,Sheet4!$F$2:$F$11,0)),1,0))</f>
        <v>0</v>
      </c>
      <c r="P1038" s="40" t="str">
        <f>IFERROR(INDEX(Sheet4!$G:$G,MATCH(Sheet1!B1038,Sheet4!$F:$F,0))+INDEX(Sheet4!$G:$G,MATCH(Sheet1!C1038,Sheet4!$F:$F,0))+INDEX(Sheet4!$G:$G,MATCH(Sheet1!D1038,Sheet4!$F:$F,0))+INDEX(Sheet4!$G:$G,MATCH(Sheet1!E1038,Sheet4!$F:$F,0))+INDEX(Sheet4!$G:$G,MATCH(Sheet1!F1038,Sheet4!$F:$F,0))+INDEX(Sheet4!$G:$G,MATCH(Sheet1!G1038,Sheet4!$F:$F,0))+INDEX(Sheet4!$G:$G,MATCH(Sheet1!H1038,Sheet4!$F:$F,0))+INDEX(Sheet4!$G:$G,MATCH(Sheet1!I1038,Sheet4!$F:$F,0))+INDEX(Sheet4!$G:$G,MATCH(Sheet1!J1038,Sheet4!$F:$F,0)),"")</f>
        <v/>
      </c>
      <c r="AF1038">
        <f si="267" t="shared"/>
        <v>0</v>
      </c>
      <c r="AH1038">
        <v>1015</v>
      </c>
      <c r="AI1038" t="str">
        <f si="268" t="shared"/>
        <v>Ben SimmonsElie OkoboDevin BookerMonte MorrisKelly OubreCorey BrewerJosh JacksonPaul MillsapNikola Jokic</v>
      </c>
      <c r="AJ1038">
        <f si="256" t="shared"/>
        <v>0</v>
      </c>
      <c r="AK1038">
        <f si="257" t="shared"/>
        <v>0</v>
      </c>
      <c r="AL1038">
        <f si="258" t="shared"/>
        <v>0</v>
      </c>
      <c r="AM1038">
        <f si="259" t="shared"/>
        <v>0</v>
      </c>
      <c r="AN1038">
        <f si="260" t="shared"/>
        <v>0</v>
      </c>
      <c r="AO1038">
        <f si="261" t="shared"/>
        <v>0</v>
      </c>
      <c r="AP1038">
        <f si="262" t="shared"/>
        <v>0</v>
      </c>
      <c r="AQ1038">
        <f si="263" t="shared"/>
        <v>0</v>
      </c>
      <c r="AR1038">
        <f si="264" t="shared"/>
        <v>0</v>
      </c>
      <c r="AS1038">
        <f si="269" t="shared"/>
        <v>0</v>
      </c>
      <c r="AU1038" t="str">
        <f>IFERROR(VLOOKUP(C1038,Results!$A$2:$B$240,2,FALSE)+VLOOKUP(D1038,Results!$A$2:$B$240,2,FALSE)+VLOOKUP(E1038,Results!$A$2:$B$240,2,FALSE)+VLOOKUP(F1038,Results!$A$2:$B$240,2,FALSE)+VLOOKUP(G1038,Results!$A$2:$B$240,2,FALSE)+VLOOKUP(H1038,Results!$A$2:$B$240,2,FALSE)+VLOOKUP(I1038,Results!$A$2:$B$240,2,FALSE)+VLOOKUP(J1038,Results!$A$2:$B$240,2,FALSE)+VLOOKUP(B1038,Results!$A$2:$B$240,2,FALSE)-MIN(VLOOKUP(C1038,Results!$A$2:$B$240,2,FALSE),VLOOKUP(D1038,Results!$A$2:$B$240,2,FALSE),VLOOKUP(E1038,Results!$A$2:$B$240,2,FALSE),VLOOKUP(F1038,Results!$A$2:$B$240,2,FALSE),VLOOKUP(G1038,Results!$A$2:$B$240,2,FALSE),VLOOKUP(H1038,Results!$A$2:$B$240,2,FALSE),VLOOKUP(I1038,Results!$A$2:$B$240,2,FALSE),VLOOKUP(J1038,Results!$A$2:$B$240,2,FALSE),VLOOKUP(B1038,Results!$A$2:$B$240,2,FALSE)),"")</f>
        <v/>
      </c>
    </row>
    <row r="1039" spans="2:47" x14ac:dyDescent="0.3">
      <c r="B1039" t="s">
        <v>166</v>
      </c>
      <c r="C1039" t="s">
        <v>170</v>
      </c>
      <c r="D1039" t="s">
        <v>173</v>
      </c>
      <c r="E1039" t="s">
        <v>148</v>
      </c>
      <c r="F1039" t="s">
        <v>177</v>
      </c>
      <c r="G1039" t="s">
        <v>178</v>
      </c>
      <c r="H1039" t="s">
        <v>153</v>
      </c>
      <c r="I1039" t="s">
        <v>92</v>
      </c>
      <c r="J1039" t="s">
        <v>187</v>
      </c>
      <c r="K1039" t="n">
        <v>11.0</v>
      </c>
      <c r="L1039" s="30">
        <f si="252" t="shared"/>
        <v>0</v>
      </c>
      <c r="N1039" s="35" t="str">
        <f si="266" t="shared"/>
        <v/>
      </c>
      <c r="O1039" s="59">
        <f>(IF(ISNUMBER(MATCH(B1039,Sheet4!$K$92:$K$101,0)),1,0)+IF(ISNUMBER(MATCH(C1039,Sheet4!$K$92:$K$101,0)),1,0)+IF(ISNUMBER(MATCH(D1039,Sheet4!$K$92:$K$101,0)),1,0)+IF(ISNUMBER(MATCH(E1039,Sheet4!$K$92:$K$101,0)),1,0)+IF(ISNUMBER(MATCH(F1039,Sheet4!$K$92:$K$101,0)),1,0)+IF(ISNUMBER(MATCH(G1039,Sheet4!$K$92:$K$101,0)),1,0)+IF(ISNUMBER(MATCH(H1039,Sheet4!$K$92:$K$101,0)),1,0)+IF(ISNUMBER(MATCH(I1039,Sheet4!$K$92:$K$101,0)),1,0)+IF(ISNUMBER(MATCH(J1039,Sheet4!$K$92:$K$101,0)),1,0))
-
(IF(ISNUMBER(MATCH(B1039,Sheet4!$F$2:$F$11,0)),1,0)+IF(ISNUMBER(MATCH(C1039,Sheet4!$F$2:$F$11,0)),1,0)+IF(ISNUMBER(MATCH(D1039,Sheet4!$F$2:$F$11,0)),1,0)+IF(ISNUMBER(MATCH(E1039,Sheet4!$F$2:$F$11,0)),1,0)+IF(ISNUMBER(MATCH(F1039,Sheet4!$F$2:$F$11,0)),1,0)+IF(ISNUMBER(MATCH(G1039,Sheet4!$F$2:$F$11,0)),1,0)+IF(ISNUMBER(MATCH(H1039,Sheet4!$F$2:$F$11,0)),1,0)+IF(ISNUMBER(MATCH(I1039,Sheet4!$F$2:$F$11,0)),1,0)+IF(ISNUMBER(MATCH(J1039,Sheet4!$F$2:$F$11,0)),1,0))</f>
        <v>0</v>
      </c>
      <c r="P1039" s="40" t="str">
        <f>IFERROR(INDEX(Sheet4!$G:$G,MATCH(Sheet1!B1039,Sheet4!$F:$F,0))+INDEX(Sheet4!$G:$G,MATCH(Sheet1!C1039,Sheet4!$F:$F,0))+INDEX(Sheet4!$G:$G,MATCH(Sheet1!D1039,Sheet4!$F:$F,0))+INDEX(Sheet4!$G:$G,MATCH(Sheet1!E1039,Sheet4!$F:$F,0))+INDEX(Sheet4!$G:$G,MATCH(Sheet1!F1039,Sheet4!$F:$F,0))+INDEX(Sheet4!$G:$G,MATCH(Sheet1!G1039,Sheet4!$F:$F,0))+INDEX(Sheet4!$G:$G,MATCH(Sheet1!H1039,Sheet4!$F:$F,0))+INDEX(Sheet4!$G:$G,MATCH(Sheet1!I1039,Sheet4!$F:$F,0))+INDEX(Sheet4!$G:$G,MATCH(Sheet1!J1039,Sheet4!$F:$F,0)),"")</f>
        <v/>
      </c>
      <c r="AF1039">
        <f si="267" t="shared"/>
        <v>0</v>
      </c>
      <c r="AH1039">
        <v>1016</v>
      </c>
      <c r="AI1039" t="str">
        <f si="268" t="shared"/>
        <v>Ben SimmonsJeremy LinDevin BookerMalik BeasleyWill BartonKelly OubreKenneth FariedPaul MillsapDeandre Ayton</v>
      </c>
      <c r="AJ1039">
        <f si="256" t="shared"/>
        <v>0</v>
      </c>
      <c r="AK1039">
        <f si="257" t="shared"/>
        <v>0</v>
      </c>
      <c r="AL1039">
        <f si="258" t="shared"/>
        <v>0</v>
      </c>
      <c r="AM1039">
        <f si="259" t="shared"/>
        <v>0</v>
      </c>
      <c r="AN1039">
        <f si="260" t="shared"/>
        <v>0</v>
      </c>
      <c r="AO1039">
        <f si="261" t="shared"/>
        <v>0</v>
      </c>
      <c r="AP1039">
        <f si="262" t="shared"/>
        <v>0</v>
      </c>
      <c r="AQ1039">
        <f si="263" t="shared"/>
        <v>0</v>
      </c>
      <c r="AR1039">
        <f si="264" t="shared"/>
        <v>0</v>
      </c>
      <c r="AS1039">
        <f si="269" t="shared"/>
        <v>0</v>
      </c>
      <c r="AU1039" t="str">
        <f>IFERROR(VLOOKUP(C1039,Results!$A$2:$B$240,2,FALSE)+VLOOKUP(D1039,Results!$A$2:$B$240,2,FALSE)+VLOOKUP(E1039,Results!$A$2:$B$240,2,FALSE)+VLOOKUP(F1039,Results!$A$2:$B$240,2,FALSE)+VLOOKUP(G1039,Results!$A$2:$B$240,2,FALSE)+VLOOKUP(H1039,Results!$A$2:$B$240,2,FALSE)+VLOOKUP(I1039,Results!$A$2:$B$240,2,FALSE)+VLOOKUP(J1039,Results!$A$2:$B$240,2,FALSE)+VLOOKUP(B1039,Results!$A$2:$B$240,2,FALSE)-MIN(VLOOKUP(C1039,Results!$A$2:$B$240,2,FALSE),VLOOKUP(D1039,Results!$A$2:$B$240,2,FALSE),VLOOKUP(E1039,Results!$A$2:$B$240,2,FALSE),VLOOKUP(F1039,Results!$A$2:$B$240,2,FALSE),VLOOKUP(G1039,Results!$A$2:$B$240,2,FALSE),VLOOKUP(H1039,Results!$A$2:$B$240,2,FALSE),VLOOKUP(I1039,Results!$A$2:$B$240,2,FALSE),VLOOKUP(J1039,Results!$A$2:$B$240,2,FALSE),VLOOKUP(B1039,Results!$A$2:$B$240,2,FALSE)),"")</f>
        <v/>
      </c>
    </row>
    <row r="1040" spans="2:47" x14ac:dyDescent="0.3">
      <c r="B1040" t="s">
        <v>166</v>
      </c>
      <c r="C1040" t="s">
        <v>171</v>
      </c>
      <c r="D1040" t="s">
        <v>172</v>
      </c>
      <c r="E1040" t="s">
        <v>175</v>
      </c>
      <c r="F1040" t="s">
        <v>177</v>
      </c>
      <c r="G1040" t="s">
        <v>90</v>
      </c>
      <c r="H1040" t="s">
        <v>153</v>
      </c>
      <c r="I1040" t="s">
        <v>181</v>
      </c>
      <c r="J1040" t="s">
        <v>98</v>
      </c>
      <c r="K1040" t="n">
        <v>11.0</v>
      </c>
      <c r="L1040" s="30">
        <f si="252" t="shared"/>
        <v>0</v>
      </c>
      <c r="N1040" s="35" t="str">
        <f si="266" t="shared"/>
        <v/>
      </c>
      <c r="O1040" s="59">
        <f>(IF(ISNUMBER(MATCH(B1040,Sheet4!$K$92:$K$101,0)),1,0)+IF(ISNUMBER(MATCH(C1040,Sheet4!$K$92:$K$101,0)),1,0)+IF(ISNUMBER(MATCH(D1040,Sheet4!$K$92:$K$101,0)),1,0)+IF(ISNUMBER(MATCH(E1040,Sheet4!$K$92:$K$101,0)),1,0)+IF(ISNUMBER(MATCH(F1040,Sheet4!$K$92:$K$101,0)),1,0)+IF(ISNUMBER(MATCH(G1040,Sheet4!$K$92:$K$101,0)),1,0)+IF(ISNUMBER(MATCH(H1040,Sheet4!$K$92:$K$101,0)),1,0)+IF(ISNUMBER(MATCH(I1040,Sheet4!$K$92:$K$101,0)),1,0)+IF(ISNUMBER(MATCH(J1040,Sheet4!$K$92:$K$101,0)),1,0))
-
(IF(ISNUMBER(MATCH(B1040,Sheet4!$F$2:$F$11,0)),1,0)+IF(ISNUMBER(MATCH(C1040,Sheet4!$F$2:$F$11,0)),1,0)+IF(ISNUMBER(MATCH(D1040,Sheet4!$F$2:$F$11,0)),1,0)+IF(ISNUMBER(MATCH(E1040,Sheet4!$F$2:$F$11,0)),1,0)+IF(ISNUMBER(MATCH(F1040,Sheet4!$F$2:$F$11,0)),1,0)+IF(ISNUMBER(MATCH(G1040,Sheet4!$F$2:$F$11,0)),1,0)+IF(ISNUMBER(MATCH(H1040,Sheet4!$F$2:$F$11,0)),1,0)+IF(ISNUMBER(MATCH(I1040,Sheet4!$F$2:$F$11,0)),1,0)+IF(ISNUMBER(MATCH(J1040,Sheet4!$F$2:$F$11,0)),1,0))</f>
        <v>0</v>
      </c>
      <c r="P1040" s="40" t="str">
        <f>IFERROR(INDEX(Sheet4!$G:$G,MATCH(Sheet1!B1040,Sheet4!$F:$F,0))+INDEX(Sheet4!$G:$G,MATCH(Sheet1!C1040,Sheet4!$F:$F,0))+INDEX(Sheet4!$G:$G,MATCH(Sheet1!D1040,Sheet4!$F:$F,0))+INDEX(Sheet4!$G:$G,MATCH(Sheet1!E1040,Sheet4!$F:$F,0))+INDEX(Sheet4!$G:$G,MATCH(Sheet1!F1040,Sheet4!$F:$F,0))+INDEX(Sheet4!$G:$G,MATCH(Sheet1!G1040,Sheet4!$F:$F,0))+INDEX(Sheet4!$G:$G,MATCH(Sheet1!H1040,Sheet4!$F:$F,0))+INDEX(Sheet4!$G:$G,MATCH(Sheet1!I1040,Sheet4!$F:$F,0))+INDEX(Sheet4!$G:$G,MATCH(Sheet1!J1040,Sheet4!$F:$F,0)),"")</f>
        <v/>
      </c>
      <c r="AF1040">
        <f si="267" t="shared"/>
        <v>0</v>
      </c>
      <c r="AH1040">
        <v>1017</v>
      </c>
      <c r="AI1040" t="str">
        <f si="268" t="shared"/>
        <v>De'Aaron FoxJerryd BaylessDevin BookerJimmy ButlerMikal BridgesGerald GreenMarvin BagleyPaul MillsapRudy Gobert</v>
      </c>
      <c r="AJ1040">
        <f si="256" t="shared"/>
        <v>0</v>
      </c>
      <c r="AK1040">
        <f si="257" t="shared"/>
        <v>0</v>
      </c>
      <c r="AL1040">
        <f si="258" t="shared"/>
        <v>0</v>
      </c>
      <c r="AM1040">
        <f si="259" t="shared"/>
        <v>0</v>
      </c>
      <c r="AN1040">
        <f si="260" t="shared"/>
        <v>0</v>
      </c>
      <c r="AO1040">
        <f si="261" t="shared"/>
        <v>0</v>
      </c>
      <c r="AP1040">
        <f si="262" t="shared"/>
        <v>0</v>
      </c>
      <c r="AQ1040">
        <f si="263" t="shared"/>
        <v>0</v>
      </c>
      <c r="AR1040">
        <f si="264" t="shared"/>
        <v>0</v>
      </c>
      <c r="AS1040">
        <f si="269" t="shared"/>
        <v>0</v>
      </c>
      <c r="AU1040" t="str">
        <f>IFERROR(VLOOKUP(C1040,Results!$A$2:$B$240,2,FALSE)+VLOOKUP(D1040,Results!$A$2:$B$240,2,FALSE)+VLOOKUP(E1040,Results!$A$2:$B$240,2,FALSE)+VLOOKUP(F1040,Results!$A$2:$B$240,2,FALSE)+VLOOKUP(G1040,Results!$A$2:$B$240,2,FALSE)+VLOOKUP(H1040,Results!$A$2:$B$240,2,FALSE)+VLOOKUP(I1040,Results!$A$2:$B$240,2,FALSE)+VLOOKUP(J1040,Results!$A$2:$B$240,2,FALSE)+VLOOKUP(B1040,Results!$A$2:$B$240,2,FALSE)-MIN(VLOOKUP(C1040,Results!$A$2:$B$240,2,FALSE),VLOOKUP(D1040,Results!$A$2:$B$240,2,FALSE),VLOOKUP(E1040,Results!$A$2:$B$240,2,FALSE),VLOOKUP(F1040,Results!$A$2:$B$240,2,FALSE),VLOOKUP(G1040,Results!$A$2:$B$240,2,FALSE),VLOOKUP(H1040,Results!$A$2:$B$240,2,FALSE),VLOOKUP(I1040,Results!$A$2:$B$240,2,FALSE),VLOOKUP(J1040,Results!$A$2:$B$240,2,FALSE),VLOOKUP(B1040,Results!$A$2:$B$240,2,FALSE)),"")</f>
        <v/>
      </c>
    </row>
    <row r="1041" spans="2:47" x14ac:dyDescent="0.3">
      <c r="B1041" t="s">
        <v>166</v>
      </c>
      <c r="C1041" t="s">
        <v>171</v>
      </c>
      <c r="D1041" t="s">
        <v>173</v>
      </c>
      <c r="E1041" t="s">
        <v>158</v>
      </c>
      <c r="F1041" t="s">
        <v>177</v>
      </c>
      <c r="G1041" t="s">
        <v>178</v>
      </c>
      <c r="H1041" t="s">
        <v>92</v>
      </c>
      <c r="I1041" t="s">
        <v>152</v>
      </c>
      <c r="J1041" t="s">
        <v>186</v>
      </c>
      <c r="K1041" t="n">
        <v>11.0</v>
      </c>
      <c r="L1041" s="30">
        <f si="252" t="shared"/>
        <v>0</v>
      </c>
      <c r="N1041" s="35" t="str">
        <f si="266" t="shared"/>
        <v/>
      </c>
      <c r="O1041" s="59">
        <f>(IF(ISNUMBER(MATCH(B1041,Sheet4!$K$92:$K$101,0)),1,0)+IF(ISNUMBER(MATCH(C1041,Sheet4!$K$92:$K$101,0)),1,0)+IF(ISNUMBER(MATCH(D1041,Sheet4!$K$92:$K$101,0)),1,0)+IF(ISNUMBER(MATCH(E1041,Sheet4!$K$92:$K$101,0)),1,0)+IF(ISNUMBER(MATCH(F1041,Sheet4!$K$92:$K$101,0)),1,0)+IF(ISNUMBER(MATCH(G1041,Sheet4!$K$92:$K$101,0)),1,0)+IF(ISNUMBER(MATCH(H1041,Sheet4!$K$92:$K$101,0)),1,0)+IF(ISNUMBER(MATCH(I1041,Sheet4!$K$92:$K$101,0)),1,0)+IF(ISNUMBER(MATCH(J1041,Sheet4!$K$92:$K$101,0)),1,0))
-
(IF(ISNUMBER(MATCH(B1041,Sheet4!$F$2:$F$11,0)),1,0)+IF(ISNUMBER(MATCH(C1041,Sheet4!$F$2:$F$11,0)),1,0)+IF(ISNUMBER(MATCH(D1041,Sheet4!$F$2:$F$11,0)),1,0)+IF(ISNUMBER(MATCH(E1041,Sheet4!$F$2:$F$11,0)),1,0)+IF(ISNUMBER(MATCH(F1041,Sheet4!$F$2:$F$11,0)),1,0)+IF(ISNUMBER(MATCH(G1041,Sheet4!$F$2:$F$11,0)),1,0)+IF(ISNUMBER(MATCH(H1041,Sheet4!$F$2:$F$11,0)),1,0)+IF(ISNUMBER(MATCH(I1041,Sheet4!$F$2:$F$11,0)),1,0)+IF(ISNUMBER(MATCH(J1041,Sheet4!$F$2:$F$11,0)),1,0))</f>
        <v>0</v>
      </c>
      <c r="P1041" s="40" t="str">
        <f>IFERROR(INDEX(Sheet4!$G:$G,MATCH(Sheet1!B1041,Sheet4!$F:$F,0))+INDEX(Sheet4!$G:$G,MATCH(Sheet1!C1041,Sheet4!$F:$F,0))+INDEX(Sheet4!$G:$G,MATCH(Sheet1!D1041,Sheet4!$F:$F,0))+INDEX(Sheet4!$G:$G,MATCH(Sheet1!E1041,Sheet4!$F:$F,0))+INDEX(Sheet4!$G:$G,MATCH(Sheet1!F1041,Sheet4!$F:$F,0))+INDEX(Sheet4!$G:$G,MATCH(Sheet1!G1041,Sheet4!$F:$F,0))+INDEX(Sheet4!$G:$G,MATCH(Sheet1!H1041,Sheet4!$F:$F,0))+INDEX(Sheet4!$G:$G,MATCH(Sheet1!I1041,Sheet4!$F:$F,0))+INDEX(Sheet4!$G:$G,MATCH(Sheet1!J1041,Sheet4!$F:$F,0)),"")</f>
        <v/>
      </c>
      <c r="AF1041">
        <f si="267" t="shared"/>
        <v>0</v>
      </c>
      <c r="AH1041">
        <v>1018</v>
      </c>
      <c r="AI1041" t="str">
        <f si="268" t="shared"/>
        <v>De'Aaron FoxLandry ShametJimmy ButlerMonte MorrisWill BartonKelly OubreJohn CollinsPaul MillsapKarl-Anthony Towns</v>
      </c>
      <c r="AJ1041">
        <f si="256" t="shared"/>
        <v>0</v>
      </c>
      <c r="AK1041">
        <f si="257" t="shared"/>
        <v>0</v>
      </c>
      <c r="AL1041">
        <f si="258" t="shared"/>
        <v>0</v>
      </c>
      <c r="AM1041">
        <f si="259" t="shared"/>
        <v>0</v>
      </c>
      <c r="AN1041">
        <f si="260" t="shared"/>
        <v>0</v>
      </c>
      <c r="AO1041">
        <f si="261" t="shared"/>
        <v>0</v>
      </c>
      <c r="AP1041">
        <f si="262" t="shared"/>
        <v>0</v>
      </c>
      <c r="AQ1041">
        <f si="263" t="shared"/>
        <v>0</v>
      </c>
      <c r="AR1041">
        <f si="264" t="shared"/>
        <v>0</v>
      </c>
      <c r="AS1041">
        <f si="269" t="shared"/>
        <v>0</v>
      </c>
      <c r="AU1041" t="str">
        <f>IFERROR(VLOOKUP(C1041,Results!$A$2:$B$240,2,FALSE)+VLOOKUP(D1041,Results!$A$2:$B$240,2,FALSE)+VLOOKUP(E1041,Results!$A$2:$B$240,2,FALSE)+VLOOKUP(F1041,Results!$A$2:$B$240,2,FALSE)+VLOOKUP(G1041,Results!$A$2:$B$240,2,FALSE)+VLOOKUP(H1041,Results!$A$2:$B$240,2,FALSE)+VLOOKUP(I1041,Results!$A$2:$B$240,2,FALSE)+VLOOKUP(J1041,Results!$A$2:$B$240,2,FALSE)+VLOOKUP(B1041,Results!$A$2:$B$240,2,FALSE)-MIN(VLOOKUP(C1041,Results!$A$2:$B$240,2,FALSE),VLOOKUP(D1041,Results!$A$2:$B$240,2,FALSE),VLOOKUP(E1041,Results!$A$2:$B$240,2,FALSE),VLOOKUP(F1041,Results!$A$2:$B$240,2,FALSE),VLOOKUP(G1041,Results!$A$2:$B$240,2,FALSE),VLOOKUP(H1041,Results!$A$2:$B$240,2,FALSE),VLOOKUP(I1041,Results!$A$2:$B$240,2,FALSE),VLOOKUP(J1041,Results!$A$2:$B$240,2,FALSE),VLOOKUP(B1041,Results!$A$2:$B$240,2,FALSE)),"")</f>
        <v/>
      </c>
    </row>
    <row r="1042" spans="2:47" x14ac:dyDescent="0.3">
      <c r="B1042" t="s">
        <v>166</v>
      </c>
      <c r="C1042" t="s">
        <v>171</v>
      </c>
      <c r="D1042" t="s">
        <v>172</v>
      </c>
      <c r="E1042" t="s">
        <v>146</v>
      </c>
      <c r="F1042" t="s">
        <v>150</v>
      </c>
      <c r="G1042" t="s">
        <v>96</v>
      </c>
      <c r="H1042" t="s">
        <v>153</v>
      </c>
      <c r="I1042" t="s">
        <v>92</v>
      </c>
      <c r="J1042" t="s">
        <v>94</v>
      </c>
      <c r="K1042" t="n">
        <v>11.0</v>
      </c>
      <c r="L1042" s="30">
        <f si="252" t="shared"/>
        <v>0</v>
      </c>
      <c r="N1042" s="35" t="str">
        <f si="266" t="shared"/>
        <v/>
      </c>
      <c r="O1042" s="59">
        <f>(IF(ISNUMBER(MATCH(B1042,Sheet4!$K$92:$K$101,0)),1,0)+IF(ISNUMBER(MATCH(C1042,Sheet4!$K$92:$K$101,0)),1,0)+IF(ISNUMBER(MATCH(D1042,Sheet4!$K$92:$K$101,0)),1,0)+IF(ISNUMBER(MATCH(E1042,Sheet4!$K$92:$K$101,0)),1,0)+IF(ISNUMBER(MATCH(F1042,Sheet4!$K$92:$K$101,0)),1,0)+IF(ISNUMBER(MATCH(G1042,Sheet4!$K$92:$K$101,0)),1,0)+IF(ISNUMBER(MATCH(H1042,Sheet4!$K$92:$K$101,0)),1,0)+IF(ISNUMBER(MATCH(I1042,Sheet4!$K$92:$K$101,0)),1,0)+IF(ISNUMBER(MATCH(J1042,Sheet4!$K$92:$K$101,0)),1,0))
-
(IF(ISNUMBER(MATCH(B1042,Sheet4!$F$2:$F$11,0)),1,0)+IF(ISNUMBER(MATCH(C1042,Sheet4!$F$2:$F$11,0)),1,0)+IF(ISNUMBER(MATCH(D1042,Sheet4!$F$2:$F$11,0)),1,0)+IF(ISNUMBER(MATCH(E1042,Sheet4!$F$2:$F$11,0)),1,0)+IF(ISNUMBER(MATCH(F1042,Sheet4!$F$2:$F$11,0)),1,0)+IF(ISNUMBER(MATCH(G1042,Sheet4!$F$2:$F$11,0)),1,0)+IF(ISNUMBER(MATCH(H1042,Sheet4!$F$2:$F$11,0)),1,0)+IF(ISNUMBER(MATCH(I1042,Sheet4!$F$2:$F$11,0)),1,0)+IF(ISNUMBER(MATCH(J1042,Sheet4!$F$2:$F$11,0)),1,0))</f>
        <v>0</v>
      </c>
      <c r="P1042" s="40" t="str">
        <f>IFERROR(INDEX(Sheet4!$G:$G,MATCH(Sheet1!B1042,Sheet4!$F:$F,0))+INDEX(Sheet4!$G:$G,MATCH(Sheet1!C1042,Sheet4!$F:$F,0))+INDEX(Sheet4!$G:$G,MATCH(Sheet1!D1042,Sheet4!$F:$F,0))+INDEX(Sheet4!$G:$G,MATCH(Sheet1!E1042,Sheet4!$F:$F,0))+INDEX(Sheet4!$G:$G,MATCH(Sheet1!F1042,Sheet4!$F:$F,0))+INDEX(Sheet4!$G:$G,MATCH(Sheet1!G1042,Sheet4!$F:$F,0))+INDEX(Sheet4!$G:$G,MATCH(Sheet1!H1042,Sheet4!$F:$F,0))+INDEX(Sheet4!$G:$G,MATCH(Sheet1!I1042,Sheet4!$F:$F,0))+INDEX(Sheet4!$G:$G,MATCH(Sheet1!J1042,Sheet4!$F:$F,0)),"")</f>
        <v/>
      </c>
      <c r="AF1042">
        <f si="267" t="shared"/>
        <v>0</v>
      </c>
      <c r="AH1042">
        <v>1019</v>
      </c>
      <c r="AI1042" t="str">
        <f si="268" t="shared"/>
        <v>Ben SimmonsRicky RubioJimmy ButlerMonte MorrisKelly OubreLuol DengMarvin BagleyPaul MillsapRudy Gobert</v>
      </c>
      <c r="AJ1042">
        <f si="256" t="shared"/>
        <v>0</v>
      </c>
      <c r="AK1042">
        <f si="257" t="shared"/>
        <v>0</v>
      </c>
      <c r="AL1042">
        <f si="258" t="shared"/>
        <v>0</v>
      </c>
      <c r="AM1042">
        <f si="259" t="shared"/>
        <v>0</v>
      </c>
      <c r="AN1042">
        <f si="260" t="shared"/>
        <v>0</v>
      </c>
      <c r="AO1042">
        <f si="261" t="shared"/>
        <v>0</v>
      </c>
      <c r="AP1042">
        <f si="262" t="shared"/>
        <v>0</v>
      </c>
      <c r="AQ1042">
        <f si="263" t="shared"/>
        <v>0</v>
      </c>
      <c r="AR1042">
        <f si="264" t="shared"/>
        <v>0</v>
      </c>
      <c r="AS1042">
        <f si="269" t="shared"/>
        <v>0</v>
      </c>
      <c r="AU1042" t="str">
        <f>IFERROR(VLOOKUP(C1042,Results!$A$2:$B$240,2,FALSE)+VLOOKUP(D1042,Results!$A$2:$B$240,2,FALSE)+VLOOKUP(E1042,Results!$A$2:$B$240,2,FALSE)+VLOOKUP(F1042,Results!$A$2:$B$240,2,FALSE)+VLOOKUP(G1042,Results!$A$2:$B$240,2,FALSE)+VLOOKUP(H1042,Results!$A$2:$B$240,2,FALSE)+VLOOKUP(I1042,Results!$A$2:$B$240,2,FALSE)+VLOOKUP(J1042,Results!$A$2:$B$240,2,FALSE)+VLOOKUP(B1042,Results!$A$2:$B$240,2,FALSE)-MIN(VLOOKUP(C1042,Results!$A$2:$B$240,2,FALSE),VLOOKUP(D1042,Results!$A$2:$B$240,2,FALSE),VLOOKUP(E1042,Results!$A$2:$B$240,2,FALSE),VLOOKUP(F1042,Results!$A$2:$B$240,2,FALSE),VLOOKUP(G1042,Results!$A$2:$B$240,2,FALSE),VLOOKUP(H1042,Results!$A$2:$B$240,2,FALSE),VLOOKUP(I1042,Results!$A$2:$B$240,2,FALSE),VLOOKUP(J1042,Results!$A$2:$B$240,2,FALSE),VLOOKUP(B1042,Results!$A$2:$B$240,2,FALSE)),"")</f>
        <v/>
      </c>
    </row>
    <row r="1043" spans="2:47" x14ac:dyDescent="0.3">
      <c r="B1043" t="s">
        <v>166</v>
      </c>
      <c r="C1043" t="s">
        <v>95</v>
      </c>
      <c r="D1043" t="s">
        <v>99</v>
      </c>
      <c r="E1043" t="s">
        <v>146</v>
      </c>
      <c r="F1043" t="s">
        <v>179</v>
      </c>
      <c r="G1043" t="s">
        <v>159</v>
      </c>
      <c r="H1043" t="s">
        <v>92</v>
      </c>
      <c r="I1043" t="s">
        <v>181</v>
      </c>
      <c r="J1043" t="s">
        <v>98</v>
      </c>
      <c r="K1043" t="n">
        <v>11.0</v>
      </c>
      <c r="L1043" s="30">
        <f si="252" t="shared"/>
        <v>0</v>
      </c>
      <c r="N1043" s="35" t="str">
        <f si="266" t="shared"/>
        <v/>
      </c>
      <c r="O1043" s="59">
        <f>(IF(ISNUMBER(MATCH(B1043,Sheet4!$K$92:$K$101,0)),1,0)+IF(ISNUMBER(MATCH(C1043,Sheet4!$K$92:$K$101,0)),1,0)+IF(ISNUMBER(MATCH(D1043,Sheet4!$K$92:$K$101,0)),1,0)+IF(ISNUMBER(MATCH(E1043,Sheet4!$K$92:$K$101,0)),1,0)+IF(ISNUMBER(MATCH(F1043,Sheet4!$K$92:$K$101,0)),1,0)+IF(ISNUMBER(MATCH(G1043,Sheet4!$K$92:$K$101,0)),1,0)+IF(ISNUMBER(MATCH(H1043,Sheet4!$K$92:$K$101,0)),1,0)+IF(ISNUMBER(MATCH(I1043,Sheet4!$K$92:$K$101,0)),1,0)+IF(ISNUMBER(MATCH(J1043,Sheet4!$K$92:$K$101,0)),1,0))
-
(IF(ISNUMBER(MATCH(B1043,Sheet4!$F$2:$F$11,0)),1,0)+IF(ISNUMBER(MATCH(C1043,Sheet4!$F$2:$F$11,0)),1,0)+IF(ISNUMBER(MATCH(D1043,Sheet4!$F$2:$F$11,0)),1,0)+IF(ISNUMBER(MATCH(E1043,Sheet4!$F$2:$F$11,0)),1,0)+IF(ISNUMBER(MATCH(F1043,Sheet4!$F$2:$F$11,0)),1,0)+IF(ISNUMBER(MATCH(G1043,Sheet4!$F$2:$F$11,0)),1,0)+IF(ISNUMBER(MATCH(H1043,Sheet4!$F$2:$F$11,0)),1,0)+IF(ISNUMBER(MATCH(I1043,Sheet4!$F$2:$F$11,0)),1,0)+IF(ISNUMBER(MATCH(J1043,Sheet4!$F$2:$F$11,0)),1,0))</f>
        <v>0</v>
      </c>
      <c r="P1043" s="40" t="str">
        <f>IFERROR(INDEX(Sheet4!$G:$G,MATCH(Sheet1!B1043,Sheet4!$F:$F,0))+INDEX(Sheet4!$G:$G,MATCH(Sheet1!C1043,Sheet4!$F:$F,0))+INDEX(Sheet4!$G:$G,MATCH(Sheet1!D1043,Sheet4!$F:$F,0))+INDEX(Sheet4!$G:$G,MATCH(Sheet1!E1043,Sheet4!$F:$F,0))+INDEX(Sheet4!$G:$G,MATCH(Sheet1!F1043,Sheet4!$F:$F,0))+INDEX(Sheet4!$G:$G,MATCH(Sheet1!G1043,Sheet4!$F:$F,0))+INDEX(Sheet4!$G:$G,MATCH(Sheet1!H1043,Sheet4!$F:$F,0))+INDEX(Sheet4!$G:$G,MATCH(Sheet1!I1043,Sheet4!$F:$F,0))+INDEX(Sheet4!$G:$G,MATCH(Sheet1!J1043,Sheet4!$F:$F,0)),"")</f>
        <v/>
      </c>
      <c r="AF1043">
        <f si="267" t="shared"/>
        <v>0</v>
      </c>
      <c r="AH1043">
        <v>1020</v>
      </c>
      <c r="AI1043" t="str">
        <f si="268" t="shared"/>
        <v>De'Aaron FoxIsaiah CanaanJames HardenMonte MorrisKelly OubreJae CrowderPaul MillsapTaj GibsonKarl-Anthony Towns</v>
      </c>
      <c r="AJ1043">
        <f si="256" t="shared"/>
        <v>0</v>
      </c>
      <c r="AK1043">
        <f si="257" t="shared"/>
        <v>0</v>
      </c>
      <c r="AL1043">
        <f si="258" t="shared"/>
        <v>0</v>
      </c>
      <c r="AM1043">
        <f si="259" t="shared"/>
        <v>0</v>
      </c>
      <c r="AN1043">
        <f si="260" t="shared"/>
        <v>0</v>
      </c>
      <c r="AO1043">
        <f si="261" t="shared"/>
        <v>0</v>
      </c>
      <c r="AP1043">
        <f si="262" t="shared"/>
        <v>0</v>
      </c>
      <c r="AQ1043">
        <f si="263" t="shared"/>
        <v>0</v>
      </c>
      <c r="AR1043">
        <f si="264" t="shared"/>
        <v>0</v>
      </c>
      <c r="AS1043">
        <f si="269" t="shared"/>
        <v>0</v>
      </c>
      <c r="AU1043" t="str">
        <f>IFERROR(VLOOKUP(C1043,Results!$A$2:$B$240,2,FALSE)+VLOOKUP(D1043,Results!$A$2:$B$240,2,FALSE)+VLOOKUP(E1043,Results!$A$2:$B$240,2,FALSE)+VLOOKUP(F1043,Results!$A$2:$B$240,2,FALSE)+VLOOKUP(G1043,Results!$A$2:$B$240,2,FALSE)+VLOOKUP(H1043,Results!$A$2:$B$240,2,FALSE)+VLOOKUP(I1043,Results!$A$2:$B$240,2,FALSE)+VLOOKUP(J1043,Results!$A$2:$B$240,2,FALSE)+VLOOKUP(B1043,Results!$A$2:$B$240,2,FALSE)-MIN(VLOOKUP(C1043,Results!$A$2:$B$240,2,FALSE),VLOOKUP(D1043,Results!$A$2:$B$240,2,FALSE),VLOOKUP(E1043,Results!$A$2:$B$240,2,FALSE),VLOOKUP(F1043,Results!$A$2:$B$240,2,FALSE),VLOOKUP(G1043,Results!$A$2:$B$240,2,FALSE),VLOOKUP(H1043,Results!$A$2:$B$240,2,FALSE),VLOOKUP(I1043,Results!$A$2:$B$240,2,FALSE),VLOOKUP(J1043,Results!$A$2:$B$240,2,FALSE),VLOOKUP(B1043,Results!$A$2:$B$240,2,FALSE)),"")</f>
        <v/>
      </c>
    </row>
    <row r="1044" spans="2:47" x14ac:dyDescent="0.3">
      <c r="B1044" t="s">
        <v>166</v>
      </c>
      <c r="C1044" t="s">
        <v>170</v>
      </c>
      <c r="D1044" t="s">
        <v>173</v>
      </c>
      <c r="E1044" t="s">
        <v>158</v>
      </c>
      <c r="F1044" t="s">
        <v>177</v>
      </c>
      <c r="G1044" t="s">
        <v>178</v>
      </c>
      <c r="H1044" t="s">
        <v>93</v>
      </c>
      <c r="I1044" t="s">
        <v>152</v>
      </c>
      <c r="J1044" t="s">
        <v>156</v>
      </c>
      <c r="K1044" t="n">
        <v>11.0</v>
      </c>
      <c r="L1044" s="30">
        <f si="252" t="shared"/>
        <v>0</v>
      </c>
      <c r="N1044" s="35" t="str">
        <f si="266" t="shared"/>
        <v/>
      </c>
      <c r="O1044" s="59">
        <f>(IF(ISNUMBER(MATCH(B1044,Sheet4!$K$92:$K$101,0)),1,0)+IF(ISNUMBER(MATCH(C1044,Sheet4!$K$92:$K$101,0)),1,0)+IF(ISNUMBER(MATCH(D1044,Sheet4!$K$92:$K$101,0)),1,0)+IF(ISNUMBER(MATCH(E1044,Sheet4!$K$92:$K$101,0)),1,0)+IF(ISNUMBER(MATCH(F1044,Sheet4!$K$92:$K$101,0)),1,0)+IF(ISNUMBER(MATCH(G1044,Sheet4!$K$92:$K$101,0)),1,0)+IF(ISNUMBER(MATCH(H1044,Sheet4!$K$92:$K$101,0)),1,0)+IF(ISNUMBER(MATCH(I1044,Sheet4!$K$92:$K$101,0)),1,0)+IF(ISNUMBER(MATCH(J1044,Sheet4!$K$92:$K$101,0)),1,0))
-
(IF(ISNUMBER(MATCH(B1044,Sheet4!$F$2:$F$11,0)),1,0)+IF(ISNUMBER(MATCH(C1044,Sheet4!$F$2:$F$11,0)),1,0)+IF(ISNUMBER(MATCH(D1044,Sheet4!$F$2:$F$11,0)),1,0)+IF(ISNUMBER(MATCH(E1044,Sheet4!$F$2:$F$11,0)),1,0)+IF(ISNUMBER(MATCH(F1044,Sheet4!$F$2:$F$11,0)),1,0)+IF(ISNUMBER(MATCH(G1044,Sheet4!$F$2:$F$11,0)),1,0)+IF(ISNUMBER(MATCH(H1044,Sheet4!$F$2:$F$11,0)),1,0)+IF(ISNUMBER(MATCH(I1044,Sheet4!$F$2:$F$11,0)),1,0)+IF(ISNUMBER(MATCH(J1044,Sheet4!$F$2:$F$11,0)),1,0))</f>
        <v>0</v>
      </c>
      <c r="P1044" s="40" t="str">
        <f>IFERROR(INDEX(Sheet4!$G:$G,MATCH(Sheet1!B1044,Sheet4!$F:$F,0))+INDEX(Sheet4!$G:$G,MATCH(Sheet1!C1044,Sheet4!$F:$F,0))+INDEX(Sheet4!$G:$G,MATCH(Sheet1!D1044,Sheet4!$F:$F,0))+INDEX(Sheet4!$G:$G,MATCH(Sheet1!E1044,Sheet4!$F:$F,0))+INDEX(Sheet4!$G:$G,MATCH(Sheet1!F1044,Sheet4!$F:$F,0))+INDEX(Sheet4!$G:$G,MATCH(Sheet1!G1044,Sheet4!$F:$F,0))+INDEX(Sheet4!$G:$G,MATCH(Sheet1!H1044,Sheet4!$F:$F,0))+INDEX(Sheet4!$G:$G,MATCH(Sheet1!I1044,Sheet4!$F:$F,0))+INDEX(Sheet4!$G:$G,MATCH(Sheet1!J1044,Sheet4!$F:$F,0)),"")</f>
        <v/>
      </c>
      <c r="AF1044">
        <f si="267" t="shared"/>
        <v>0</v>
      </c>
      <c r="AH1044">
        <v>1021</v>
      </c>
      <c r="AI1044" t="str">
        <f si="268" t="shared"/>
        <v>Trae YoungIsaiah CanaanJimmy ButlerMonte MorrisKelly OubreJoe InglesJohn CollinsMarvin BagleyKarl-Anthony Towns</v>
      </c>
      <c r="AJ1044">
        <f si="256" t="shared"/>
        <v>0</v>
      </c>
      <c r="AK1044">
        <f si="257" t="shared"/>
        <v>0</v>
      </c>
      <c r="AL1044">
        <f si="258" t="shared"/>
        <v>0</v>
      </c>
      <c r="AM1044">
        <f si="259" t="shared"/>
        <v>0</v>
      </c>
      <c r="AN1044">
        <f si="260" t="shared"/>
        <v>0</v>
      </c>
      <c r="AO1044">
        <f si="261" t="shared"/>
        <v>0</v>
      </c>
      <c r="AP1044">
        <f si="262" t="shared"/>
        <v>0</v>
      </c>
      <c r="AQ1044">
        <f si="263" t="shared"/>
        <v>0</v>
      </c>
      <c r="AR1044">
        <f si="264" t="shared"/>
        <v>0</v>
      </c>
      <c r="AS1044">
        <f si="269" t="shared"/>
        <v>0</v>
      </c>
      <c r="AU1044" t="str">
        <f>IFERROR(VLOOKUP(C1044,Results!$A$2:$B$240,2,FALSE)+VLOOKUP(D1044,Results!$A$2:$B$240,2,FALSE)+VLOOKUP(E1044,Results!$A$2:$B$240,2,FALSE)+VLOOKUP(F1044,Results!$A$2:$B$240,2,FALSE)+VLOOKUP(G1044,Results!$A$2:$B$240,2,FALSE)+VLOOKUP(H1044,Results!$A$2:$B$240,2,FALSE)+VLOOKUP(I1044,Results!$A$2:$B$240,2,FALSE)+VLOOKUP(J1044,Results!$A$2:$B$240,2,FALSE)+VLOOKUP(B1044,Results!$A$2:$B$240,2,FALSE)-MIN(VLOOKUP(C1044,Results!$A$2:$B$240,2,FALSE),VLOOKUP(D1044,Results!$A$2:$B$240,2,FALSE),VLOOKUP(E1044,Results!$A$2:$B$240,2,FALSE),VLOOKUP(F1044,Results!$A$2:$B$240,2,FALSE),VLOOKUP(G1044,Results!$A$2:$B$240,2,FALSE),VLOOKUP(H1044,Results!$A$2:$B$240,2,FALSE),VLOOKUP(I1044,Results!$A$2:$B$240,2,FALSE),VLOOKUP(J1044,Results!$A$2:$B$240,2,FALSE),VLOOKUP(B1044,Results!$A$2:$B$240,2,FALSE)),"")</f>
        <v/>
      </c>
    </row>
    <row r="1045" spans="2:47" x14ac:dyDescent="0.3">
      <c r="B1045" t="s">
        <v>87</v>
      </c>
      <c r="C1045" t="s">
        <v>170</v>
      </c>
      <c r="D1045" t="s">
        <v>174</v>
      </c>
      <c r="E1045" t="s">
        <v>146</v>
      </c>
      <c r="F1045" t="s">
        <v>150</v>
      </c>
      <c r="G1045" t="s">
        <v>177</v>
      </c>
      <c r="H1045" t="s">
        <v>92</v>
      </c>
      <c r="I1045" t="s">
        <v>93</v>
      </c>
      <c r="J1045" t="s">
        <v>188</v>
      </c>
      <c r="K1045" t="n">
        <v>11.0</v>
      </c>
      <c r="L1045" s="30">
        <f si="252" t="shared"/>
        <v>0</v>
      </c>
      <c r="N1045" s="35" t="str">
        <f si="266" t="shared"/>
        <v/>
      </c>
      <c r="O1045" s="59">
        <f>(IF(ISNUMBER(MATCH(B1045,Sheet4!$K$92:$K$101,0)),1,0)+IF(ISNUMBER(MATCH(C1045,Sheet4!$K$92:$K$101,0)),1,0)+IF(ISNUMBER(MATCH(D1045,Sheet4!$K$92:$K$101,0)),1,0)+IF(ISNUMBER(MATCH(E1045,Sheet4!$K$92:$K$101,0)),1,0)+IF(ISNUMBER(MATCH(F1045,Sheet4!$K$92:$K$101,0)),1,0)+IF(ISNUMBER(MATCH(G1045,Sheet4!$K$92:$K$101,0)),1,0)+IF(ISNUMBER(MATCH(H1045,Sheet4!$K$92:$K$101,0)),1,0)+IF(ISNUMBER(MATCH(I1045,Sheet4!$K$92:$K$101,0)),1,0)+IF(ISNUMBER(MATCH(J1045,Sheet4!$K$92:$K$101,0)),1,0))
-
(IF(ISNUMBER(MATCH(B1045,Sheet4!$F$2:$F$11,0)),1,0)+IF(ISNUMBER(MATCH(C1045,Sheet4!$F$2:$F$11,0)),1,0)+IF(ISNUMBER(MATCH(D1045,Sheet4!$F$2:$F$11,0)),1,0)+IF(ISNUMBER(MATCH(E1045,Sheet4!$F$2:$F$11,0)),1,0)+IF(ISNUMBER(MATCH(F1045,Sheet4!$F$2:$F$11,0)),1,0)+IF(ISNUMBER(MATCH(G1045,Sheet4!$F$2:$F$11,0)),1,0)+IF(ISNUMBER(MATCH(H1045,Sheet4!$F$2:$F$11,0)),1,0)+IF(ISNUMBER(MATCH(I1045,Sheet4!$F$2:$F$11,0)),1,0)+IF(ISNUMBER(MATCH(J1045,Sheet4!$F$2:$F$11,0)),1,0))</f>
        <v>0</v>
      </c>
      <c r="P1045" s="40" t="str">
        <f>IFERROR(INDEX(Sheet4!$G:$G,MATCH(Sheet1!B1045,Sheet4!$F:$F,0))+INDEX(Sheet4!$G:$G,MATCH(Sheet1!C1045,Sheet4!$F:$F,0))+INDEX(Sheet4!$G:$G,MATCH(Sheet1!D1045,Sheet4!$F:$F,0))+INDEX(Sheet4!$G:$G,MATCH(Sheet1!E1045,Sheet4!$F:$F,0))+INDEX(Sheet4!$G:$G,MATCH(Sheet1!F1045,Sheet4!$F:$F,0))+INDEX(Sheet4!$G:$G,MATCH(Sheet1!G1045,Sheet4!$F:$F,0))+INDEX(Sheet4!$G:$G,MATCH(Sheet1!H1045,Sheet4!$F:$F,0))+INDEX(Sheet4!$G:$G,MATCH(Sheet1!I1045,Sheet4!$F:$F,0))+INDEX(Sheet4!$G:$G,MATCH(Sheet1!J1045,Sheet4!$F:$F,0)),"")</f>
        <v/>
      </c>
      <c r="AF1045">
        <f si="267" t="shared"/>
        <v>0</v>
      </c>
      <c r="AH1045">
        <v>1022</v>
      </c>
      <c r="AI1045" t="str">
        <f si="268" t="shared"/>
        <v>Ben SimmonsDe'Aaron FoxMonte MorrisTorrey CraigJoe InglesGerald GreenKenneth FariedJosh JacksonNikola Jokic</v>
      </c>
      <c r="AJ1045">
        <f si="256" t="shared"/>
        <v>0</v>
      </c>
      <c r="AK1045">
        <f si="257" t="shared"/>
        <v>0</v>
      </c>
      <c r="AL1045">
        <f si="258" t="shared"/>
        <v>0</v>
      </c>
      <c r="AM1045">
        <f si="259" t="shared"/>
        <v>0</v>
      </c>
      <c r="AN1045">
        <f si="260" t="shared"/>
        <v>0</v>
      </c>
      <c r="AO1045">
        <f si="261" t="shared"/>
        <v>0</v>
      </c>
      <c r="AP1045">
        <f si="262" t="shared"/>
        <v>0</v>
      </c>
      <c r="AQ1045">
        <f si="263" t="shared"/>
        <v>0</v>
      </c>
      <c r="AR1045">
        <f si="264" t="shared"/>
        <v>0</v>
      </c>
      <c r="AS1045">
        <f si="269" t="shared"/>
        <v>0</v>
      </c>
      <c r="AU1045" t="str">
        <f>IFERROR(VLOOKUP(C1045,Results!$A$2:$B$240,2,FALSE)+VLOOKUP(D1045,Results!$A$2:$B$240,2,FALSE)+VLOOKUP(E1045,Results!$A$2:$B$240,2,FALSE)+VLOOKUP(F1045,Results!$A$2:$B$240,2,FALSE)+VLOOKUP(G1045,Results!$A$2:$B$240,2,FALSE)+VLOOKUP(H1045,Results!$A$2:$B$240,2,FALSE)+VLOOKUP(I1045,Results!$A$2:$B$240,2,FALSE)+VLOOKUP(J1045,Results!$A$2:$B$240,2,FALSE)+VLOOKUP(B1045,Results!$A$2:$B$240,2,FALSE)-MIN(VLOOKUP(C1045,Results!$A$2:$B$240,2,FALSE),VLOOKUP(D1045,Results!$A$2:$B$240,2,FALSE),VLOOKUP(E1045,Results!$A$2:$B$240,2,FALSE),VLOOKUP(F1045,Results!$A$2:$B$240,2,FALSE),VLOOKUP(G1045,Results!$A$2:$B$240,2,FALSE),VLOOKUP(H1045,Results!$A$2:$B$240,2,FALSE),VLOOKUP(I1045,Results!$A$2:$B$240,2,FALSE),VLOOKUP(J1045,Results!$A$2:$B$240,2,FALSE),VLOOKUP(B1045,Results!$A$2:$B$240,2,FALSE)),"")</f>
        <v/>
      </c>
    </row>
    <row r="1046" spans="2:47" x14ac:dyDescent="0.3">
      <c r="B1046" t="s">
        <v>166</v>
      </c>
      <c r="C1046" t="s">
        <v>170</v>
      </c>
      <c r="D1046" t="s">
        <v>173</v>
      </c>
      <c r="E1046" t="s">
        <v>148</v>
      </c>
      <c r="F1046" t="s">
        <v>177</v>
      </c>
      <c r="G1046" t="s">
        <v>178</v>
      </c>
      <c r="H1046" t="s">
        <v>93</v>
      </c>
      <c r="I1046" t="s">
        <v>103</v>
      </c>
      <c r="J1046" t="s">
        <v>186</v>
      </c>
      <c r="K1046" t="n">
        <v>11.0</v>
      </c>
      <c r="L1046" s="30">
        <f si="252" t="shared"/>
        <v>0</v>
      </c>
      <c r="N1046" s="35" t="str">
        <f si="266" t="shared"/>
        <v/>
      </c>
      <c r="O1046" s="59">
        <f>(IF(ISNUMBER(MATCH(B1046,Sheet4!$K$92:$K$101,0)),1,0)+IF(ISNUMBER(MATCH(C1046,Sheet4!$K$92:$K$101,0)),1,0)+IF(ISNUMBER(MATCH(D1046,Sheet4!$K$92:$K$101,0)),1,0)+IF(ISNUMBER(MATCH(E1046,Sheet4!$K$92:$K$101,0)),1,0)+IF(ISNUMBER(MATCH(F1046,Sheet4!$K$92:$K$101,0)),1,0)+IF(ISNUMBER(MATCH(G1046,Sheet4!$K$92:$K$101,0)),1,0)+IF(ISNUMBER(MATCH(H1046,Sheet4!$K$92:$K$101,0)),1,0)+IF(ISNUMBER(MATCH(I1046,Sheet4!$K$92:$K$101,0)),1,0)+IF(ISNUMBER(MATCH(J1046,Sheet4!$K$92:$K$101,0)),1,0))
-
(IF(ISNUMBER(MATCH(B1046,Sheet4!$F$2:$F$11,0)),1,0)+IF(ISNUMBER(MATCH(C1046,Sheet4!$F$2:$F$11,0)),1,0)+IF(ISNUMBER(MATCH(D1046,Sheet4!$F$2:$F$11,0)),1,0)+IF(ISNUMBER(MATCH(E1046,Sheet4!$F$2:$F$11,0)),1,0)+IF(ISNUMBER(MATCH(F1046,Sheet4!$F$2:$F$11,0)),1,0)+IF(ISNUMBER(MATCH(G1046,Sheet4!$F$2:$F$11,0)),1,0)+IF(ISNUMBER(MATCH(H1046,Sheet4!$F$2:$F$11,0)),1,0)+IF(ISNUMBER(MATCH(I1046,Sheet4!$F$2:$F$11,0)),1,0)+IF(ISNUMBER(MATCH(J1046,Sheet4!$F$2:$F$11,0)),1,0))</f>
        <v>0</v>
      </c>
      <c r="P1046" s="40" t="str">
        <f>IFERROR(INDEX(Sheet4!$G:$G,MATCH(Sheet1!B1046,Sheet4!$F:$F,0))+INDEX(Sheet4!$G:$G,MATCH(Sheet1!C1046,Sheet4!$F:$F,0))+INDEX(Sheet4!$G:$G,MATCH(Sheet1!D1046,Sheet4!$F:$F,0))+INDEX(Sheet4!$G:$G,MATCH(Sheet1!E1046,Sheet4!$F:$F,0))+INDEX(Sheet4!$G:$G,MATCH(Sheet1!F1046,Sheet4!$F:$F,0))+INDEX(Sheet4!$G:$G,MATCH(Sheet1!G1046,Sheet4!$F:$F,0))+INDEX(Sheet4!$G:$G,MATCH(Sheet1!H1046,Sheet4!$F:$F,0))+INDEX(Sheet4!$G:$G,MATCH(Sheet1!I1046,Sheet4!$F:$F,0))+INDEX(Sheet4!$G:$G,MATCH(Sheet1!J1046,Sheet4!$F:$F,0)),"")</f>
        <v/>
      </c>
      <c r="AF1046">
        <f si="267" t="shared"/>
        <v>0</v>
      </c>
      <c r="AH1046">
        <v>1023</v>
      </c>
      <c r="AI1046" t="str">
        <f si="268" t="shared"/>
        <v>De'Aaron FoxTrae YoungDevin BookerMonte MorrisKelly OubreJoe InglesJosh JacksonTrey LylesKarl-Anthony Towns</v>
      </c>
      <c r="AJ1046">
        <f si="256" t="shared"/>
        <v>0</v>
      </c>
      <c r="AK1046">
        <f si="257" t="shared"/>
        <v>0</v>
      </c>
      <c r="AL1046">
        <f si="258" t="shared"/>
        <v>0</v>
      </c>
      <c r="AM1046">
        <f si="259" t="shared"/>
        <v>0</v>
      </c>
      <c r="AN1046">
        <f si="260" t="shared"/>
        <v>0</v>
      </c>
      <c r="AO1046">
        <f si="261" t="shared"/>
        <v>0</v>
      </c>
      <c r="AP1046">
        <f si="262" t="shared"/>
        <v>0</v>
      </c>
      <c r="AQ1046">
        <f si="263" t="shared"/>
        <v>0</v>
      </c>
      <c r="AR1046">
        <f si="264" t="shared"/>
        <v>0</v>
      </c>
      <c r="AS1046">
        <f si="269" t="shared"/>
        <v>0</v>
      </c>
      <c r="AU1046" t="str">
        <f>IFERROR(VLOOKUP(C1046,Results!$A$2:$B$240,2,FALSE)+VLOOKUP(D1046,Results!$A$2:$B$240,2,FALSE)+VLOOKUP(E1046,Results!$A$2:$B$240,2,FALSE)+VLOOKUP(F1046,Results!$A$2:$B$240,2,FALSE)+VLOOKUP(G1046,Results!$A$2:$B$240,2,FALSE)+VLOOKUP(H1046,Results!$A$2:$B$240,2,FALSE)+VLOOKUP(I1046,Results!$A$2:$B$240,2,FALSE)+VLOOKUP(J1046,Results!$A$2:$B$240,2,FALSE)+VLOOKUP(B1046,Results!$A$2:$B$240,2,FALSE)-MIN(VLOOKUP(C1046,Results!$A$2:$B$240,2,FALSE),VLOOKUP(D1046,Results!$A$2:$B$240,2,FALSE),VLOOKUP(E1046,Results!$A$2:$B$240,2,FALSE),VLOOKUP(F1046,Results!$A$2:$B$240,2,FALSE),VLOOKUP(G1046,Results!$A$2:$B$240,2,FALSE),VLOOKUP(H1046,Results!$A$2:$B$240,2,FALSE),VLOOKUP(I1046,Results!$A$2:$B$240,2,FALSE),VLOOKUP(J1046,Results!$A$2:$B$240,2,FALSE),VLOOKUP(B1046,Results!$A$2:$B$240,2,FALSE)),"")</f>
        <v/>
      </c>
    </row>
    <row r="1047" spans="2:47" x14ac:dyDescent="0.3">
      <c r="B1047" t="s">
        <v>166</v>
      </c>
      <c r="C1047" t="s">
        <v>116</v>
      </c>
      <c r="D1047" t="s">
        <v>173</v>
      </c>
      <c r="E1047" t="s">
        <v>158</v>
      </c>
      <c r="F1047" t="s">
        <v>150</v>
      </c>
      <c r="G1047" t="s">
        <v>177</v>
      </c>
      <c r="H1047" t="s">
        <v>92</v>
      </c>
      <c r="I1047" t="s">
        <v>152</v>
      </c>
      <c r="J1047" t="s">
        <v>98</v>
      </c>
      <c r="K1047" t="n">
        <v>11.0</v>
      </c>
      <c r="L1047" s="30">
        <f si="252" t="shared"/>
        <v>0</v>
      </c>
      <c r="N1047" s="35" t="str">
        <f si="266" t="shared"/>
        <v/>
      </c>
      <c r="O1047" s="59">
        <f>(IF(ISNUMBER(MATCH(B1047,Sheet4!$K$92:$K$101,0)),1,0)+IF(ISNUMBER(MATCH(C1047,Sheet4!$K$92:$K$101,0)),1,0)+IF(ISNUMBER(MATCH(D1047,Sheet4!$K$92:$K$101,0)),1,0)+IF(ISNUMBER(MATCH(E1047,Sheet4!$K$92:$K$101,0)),1,0)+IF(ISNUMBER(MATCH(F1047,Sheet4!$K$92:$K$101,0)),1,0)+IF(ISNUMBER(MATCH(G1047,Sheet4!$K$92:$K$101,0)),1,0)+IF(ISNUMBER(MATCH(H1047,Sheet4!$K$92:$K$101,0)),1,0)+IF(ISNUMBER(MATCH(I1047,Sheet4!$K$92:$K$101,0)),1,0)+IF(ISNUMBER(MATCH(J1047,Sheet4!$K$92:$K$101,0)),1,0))
-
(IF(ISNUMBER(MATCH(B1047,Sheet4!$F$2:$F$11,0)),1,0)+IF(ISNUMBER(MATCH(C1047,Sheet4!$F$2:$F$11,0)),1,0)+IF(ISNUMBER(MATCH(D1047,Sheet4!$F$2:$F$11,0)),1,0)+IF(ISNUMBER(MATCH(E1047,Sheet4!$F$2:$F$11,0)),1,0)+IF(ISNUMBER(MATCH(F1047,Sheet4!$F$2:$F$11,0)),1,0)+IF(ISNUMBER(MATCH(G1047,Sheet4!$F$2:$F$11,0)),1,0)+IF(ISNUMBER(MATCH(H1047,Sheet4!$F$2:$F$11,0)),1,0)+IF(ISNUMBER(MATCH(I1047,Sheet4!$F$2:$F$11,0)),1,0)+IF(ISNUMBER(MATCH(J1047,Sheet4!$F$2:$F$11,0)),1,0))</f>
        <v>0</v>
      </c>
      <c r="P1047" s="40" t="str">
        <f>IFERROR(INDEX(Sheet4!$G:$G,MATCH(Sheet1!B1047,Sheet4!$F:$F,0))+INDEX(Sheet4!$G:$G,MATCH(Sheet1!C1047,Sheet4!$F:$F,0))+INDEX(Sheet4!$G:$G,MATCH(Sheet1!D1047,Sheet4!$F:$F,0))+INDEX(Sheet4!$G:$G,MATCH(Sheet1!E1047,Sheet4!$F:$F,0))+INDEX(Sheet4!$G:$G,MATCH(Sheet1!F1047,Sheet4!$F:$F,0))+INDEX(Sheet4!$G:$G,MATCH(Sheet1!G1047,Sheet4!$F:$F,0))+INDEX(Sheet4!$G:$G,MATCH(Sheet1!H1047,Sheet4!$F:$F,0))+INDEX(Sheet4!$G:$G,MATCH(Sheet1!I1047,Sheet4!$F:$F,0))+INDEX(Sheet4!$G:$G,MATCH(Sheet1!J1047,Sheet4!$F:$F,0)),"")</f>
        <v/>
      </c>
      <c r="AF1047">
        <f si="267" t="shared"/>
        <v>0</v>
      </c>
      <c r="AH1047">
        <v>1024</v>
      </c>
      <c r="AI1047" t="str">
        <f si="268" t="shared"/>
        <v>Ben SimmonsDe'Aaron FoxDevin BookerJosh OkogieWill BartonGerald GreenJosh JacksonPaul MillsapRudy Gobert</v>
      </c>
      <c r="AJ1047">
        <f si="256" t="shared"/>
        <v>0</v>
      </c>
      <c r="AK1047">
        <f si="257" t="shared"/>
        <v>0</v>
      </c>
      <c r="AL1047">
        <f si="258" t="shared"/>
        <v>0</v>
      </c>
      <c r="AM1047">
        <f si="259" t="shared"/>
        <v>0</v>
      </c>
      <c r="AN1047">
        <f si="260" t="shared"/>
        <v>0</v>
      </c>
      <c r="AO1047">
        <f si="261" t="shared"/>
        <v>0</v>
      </c>
      <c r="AP1047">
        <f si="262" t="shared"/>
        <v>0</v>
      </c>
      <c r="AQ1047">
        <f si="263" t="shared"/>
        <v>0</v>
      </c>
      <c r="AR1047">
        <f si="264" t="shared"/>
        <v>0</v>
      </c>
      <c r="AS1047">
        <f si="269" t="shared"/>
        <v>0</v>
      </c>
      <c r="AU1047" t="str">
        <f>IFERROR(VLOOKUP(C1047,Results!$A$2:$B$240,2,FALSE)+VLOOKUP(D1047,Results!$A$2:$B$240,2,FALSE)+VLOOKUP(E1047,Results!$A$2:$B$240,2,FALSE)+VLOOKUP(F1047,Results!$A$2:$B$240,2,FALSE)+VLOOKUP(G1047,Results!$A$2:$B$240,2,FALSE)+VLOOKUP(H1047,Results!$A$2:$B$240,2,FALSE)+VLOOKUP(I1047,Results!$A$2:$B$240,2,FALSE)+VLOOKUP(J1047,Results!$A$2:$B$240,2,FALSE)+VLOOKUP(B1047,Results!$A$2:$B$240,2,FALSE)-MIN(VLOOKUP(C1047,Results!$A$2:$B$240,2,FALSE),VLOOKUP(D1047,Results!$A$2:$B$240,2,FALSE),VLOOKUP(E1047,Results!$A$2:$B$240,2,FALSE),VLOOKUP(F1047,Results!$A$2:$B$240,2,FALSE),VLOOKUP(G1047,Results!$A$2:$B$240,2,FALSE),VLOOKUP(H1047,Results!$A$2:$B$240,2,FALSE),VLOOKUP(I1047,Results!$A$2:$B$240,2,FALSE),VLOOKUP(J1047,Results!$A$2:$B$240,2,FALSE),VLOOKUP(B1047,Results!$A$2:$B$240,2,FALSE)),"")</f>
        <v/>
      </c>
    </row>
    <row r="1048" spans="2:47" x14ac:dyDescent="0.3">
      <c r="B1048" t="s">
        <v>166</v>
      </c>
      <c r="C1048" t="s">
        <v>108</v>
      </c>
      <c r="D1048" t="s">
        <v>89</v>
      </c>
      <c r="E1048" t="s">
        <v>146</v>
      </c>
      <c r="F1048" t="s">
        <v>90</v>
      </c>
      <c r="G1048" t="s">
        <v>159</v>
      </c>
      <c r="H1048" t="s">
        <v>153</v>
      </c>
      <c r="I1048" t="s">
        <v>181</v>
      </c>
      <c r="J1048" t="s">
        <v>186</v>
      </c>
      <c r="K1048" t="n">
        <v>11.0</v>
      </c>
      <c r="L1048" s="30">
        <f ref="L1048:L1111" si="270" t="shared">AS1048</f>
        <v>0</v>
      </c>
      <c r="N1048" s="35" t="str">
        <f si="266" t="shared"/>
        <v/>
      </c>
      <c r="O1048" s="59">
        <f>(IF(ISNUMBER(MATCH(B1048,Sheet4!$K$92:$K$101,0)),1,0)+IF(ISNUMBER(MATCH(C1048,Sheet4!$K$92:$K$101,0)),1,0)+IF(ISNUMBER(MATCH(D1048,Sheet4!$K$92:$K$101,0)),1,0)+IF(ISNUMBER(MATCH(E1048,Sheet4!$K$92:$K$101,0)),1,0)+IF(ISNUMBER(MATCH(F1048,Sheet4!$K$92:$K$101,0)),1,0)+IF(ISNUMBER(MATCH(G1048,Sheet4!$K$92:$K$101,0)),1,0)+IF(ISNUMBER(MATCH(H1048,Sheet4!$K$92:$K$101,0)),1,0)+IF(ISNUMBER(MATCH(I1048,Sheet4!$K$92:$K$101,0)),1,0)+IF(ISNUMBER(MATCH(J1048,Sheet4!$K$92:$K$101,0)),1,0))
-
(IF(ISNUMBER(MATCH(B1048,Sheet4!$F$2:$F$11,0)),1,0)+IF(ISNUMBER(MATCH(C1048,Sheet4!$F$2:$F$11,0)),1,0)+IF(ISNUMBER(MATCH(D1048,Sheet4!$F$2:$F$11,0)),1,0)+IF(ISNUMBER(MATCH(E1048,Sheet4!$F$2:$F$11,0)),1,0)+IF(ISNUMBER(MATCH(F1048,Sheet4!$F$2:$F$11,0)),1,0)+IF(ISNUMBER(MATCH(G1048,Sheet4!$F$2:$F$11,0)),1,0)+IF(ISNUMBER(MATCH(H1048,Sheet4!$F$2:$F$11,0)),1,0)+IF(ISNUMBER(MATCH(I1048,Sheet4!$F$2:$F$11,0)),1,0)+IF(ISNUMBER(MATCH(J1048,Sheet4!$F$2:$F$11,0)),1,0))</f>
        <v>0</v>
      </c>
      <c r="P1048" s="40" t="str">
        <f>IFERROR(INDEX(Sheet4!$G:$G,MATCH(Sheet1!B1048,Sheet4!$F:$F,0))+INDEX(Sheet4!$G:$G,MATCH(Sheet1!C1048,Sheet4!$F:$F,0))+INDEX(Sheet4!$G:$G,MATCH(Sheet1!D1048,Sheet4!$F:$F,0))+INDEX(Sheet4!$G:$G,MATCH(Sheet1!E1048,Sheet4!$F:$F,0))+INDEX(Sheet4!$G:$G,MATCH(Sheet1!F1048,Sheet4!$F:$F,0))+INDEX(Sheet4!$G:$G,MATCH(Sheet1!G1048,Sheet4!$F:$F,0))+INDEX(Sheet4!$G:$G,MATCH(Sheet1!H1048,Sheet4!$F:$F,0))+INDEX(Sheet4!$G:$G,MATCH(Sheet1!I1048,Sheet4!$F:$F,0))+INDEX(Sheet4!$G:$G,MATCH(Sheet1!J1048,Sheet4!$F:$F,0)),"")</f>
        <v/>
      </c>
      <c r="AF1048">
        <f si="267" t="shared"/>
        <v>0</v>
      </c>
      <c r="AH1048">
        <v>1025</v>
      </c>
      <c r="AI1048" t="str">
        <f si="268" t="shared"/>
        <v>Trae YoungLandry ShametDevin BookerMonte MorrisKelly OubreCorey BrewerKenneth FariedJohn CollinsKarl-Anthony Towns</v>
      </c>
      <c r="AJ1048">
        <f si="256" t="shared"/>
        <v>0</v>
      </c>
      <c r="AK1048">
        <f si="257" t="shared"/>
        <v>0</v>
      </c>
      <c r="AL1048">
        <f si="258" t="shared"/>
        <v>0</v>
      </c>
      <c r="AM1048">
        <f si="259" t="shared"/>
        <v>0</v>
      </c>
      <c r="AN1048">
        <f si="260" t="shared"/>
        <v>0</v>
      </c>
      <c r="AO1048">
        <f si="261" t="shared"/>
        <v>0</v>
      </c>
      <c r="AP1048">
        <f si="262" t="shared"/>
        <v>0</v>
      </c>
      <c r="AQ1048">
        <f si="263" t="shared"/>
        <v>0</v>
      </c>
      <c r="AR1048">
        <f si="264" t="shared"/>
        <v>0</v>
      </c>
      <c r="AS1048">
        <f si="269" t="shared"/>
        <v>0</v>
      </c>
      <c r="AU1048" t="str">
        <f>IFERROR(VLOOKUP(C1048,Results!$A$2:$B$240,2,FALSE)+VLOOKUP(D1048,Results!$A$2:$B$240,2,FALSE)+VLOOKUP(E1048,Results!$A$2:$B$240,2,FALSE)+VLOOKUP(F1048,Results!$A$2:$B$240,2,FALSE)+VLOOKUP(G1048,Results!$A$2:$B$240,2,FALSE)+VLOOKUP(H1048,Results!$A$2:$B$240,2,FALSE)+VLOOKUP(I1048,Results!$A$2:$B$240,2,FALSE)+VLOOKUP(J1048,Results!$A$2:$B$240,2,FALSE)+VLOOKUP(B1048,Results!$A$2:$B$240,2,FALSE)-MIN(VLOOKUP(C1048,Results!$A$2:$B$240,2,FALSE),VLOOKUP(D1048,Results!$A$2:$B$240,2,FALSE),VLOOKUP(E1048,Results!$A$2:$B$240,2,FALSE),VLOOKUP(F1048,Results!$A$2:$B$240,2,FALSE),VLOOKUP(G1048,Results!$A$2:$B$240,2,FALSE),VLOOKUP(H1048,Results!$A$2:$B$240,2,FALSE),VLOOKUP(I1048,Results!$A$2:$B$240,2,FALSE),VLOOKUP(J1048,Results!$A$2:$B$240,2,FALSE),VLOOKUP(B1048,Results!$A$2:$B$240,2,FALSE)),"")</f>
        <v/>
      </c>
    </row>
    <row r="1049" spans="2:47" x14ac:dyDescent="0.3">
      <c r="B1049" t="s">
        <v>87</v>
      </c>
      <c r="C1049" t="s">
        <v>171</v>
      </c>
      <c r="D1049" t="s">
        <v>172</v>
      </c>
      <c r="E1049" t="s">
        <v>173</v>
      </c>
      <c r="F1049" t="s">
        <v>177</v>
      </c>
      <c r="G1049" t="s">
        <v>178</v>
      </c>
      <c r="H1049" t="s">
        <v>152</v>
      </c>
      <c r="I1049" t="s">
        <v>183</v>
      </c>
      <c r="J1049" t="s">
        <v>186</v>
      </c>
      <c r="K1049" t="n">
        <v>11.0</v>
      </c>
      <c r="L1049" s="30">
        <f si="270" t="shared"/>
        <v>0</v>
      </c>
      <c r="N1049" s="35" t="str">
        <f si="266" t="shared"/>
        <v/>
      </c>
      <c r="O1049" s="59">
        <f>(IF(ISNUMBER(MATCH(B1049,Sheet4!$K$92:$K$101,0)),1,0)+IF(ISNUMBER(MATCH(C1049,Sheet4!$K$92:$K$101,0)),1,0)+IF(ISNUMBER(MATCH(D1049,Sheet4!$K$92:$K$101,0)),1,0)+IF(ISNUMBER(MATCH(E1049,Sheet4!$K$92:$K$101,0)),1,0)+IF(ISNUMBER(MATCH(F1049,Sheet4!$K$92:$K$101,0)),1,0)+IF(ISNUMBER(MATCH(G1049,Sheet4!$K$92:$K$101,0)),1,0)+IF(ISNUMBER(MATCH(H1049,Sheet4!$K$92:$K$101,0)),1,0)+IF(ISNUMBER(MATCH(I1049,Sheet4!$K$92:$K$101,0)),1,0)+IF(ISNUMBER(MATCH(J1049,Sheet4!$K$92:$K$101,0)),1,0))
-
(IF(ISNUMBER(MATCH(B1049,Sheet4!$F$2:$F$11,0)),1,0)+IF(ISNUMBER(MATCH(C1049,Sheet4!$F$2:$F$11,0)),1,0)+IF(ISNUMBER(MATCH(D1049,Sheet4!$F$2:$F$11,0)),1,0)+IF(ISNUMBER(MATCH(E1049,Sheet4!$F$2:$F$11,0)),1,0)+IF(ISNUMBER(MATCH(F1049,Sheet4!$F$2:$F$11,0)),1,0)+IF(ISNUMBER(MATCH(G1049,Sheet4!$F$2:$F$11,0)),1,0)+IF(ISNUMBER(MATCH(H1049,Sheet4!$F$2:$F$11,0)),1,0)+IF(ISNUMBER(MATCH(I1049,Sheet4!$F$2:$F$11,0)),1,0)+IF(ISNUMBER(MATCH(J1049,Sheet4!$F$2:$F$11,0)),1,0))</f>
        <v>0</v>
      </c>
      <c r="P1049" s="40" t="str">
        <f>IFERROR(INDEX(Sheet4!$G:$G,MATCH(Sheet1!B1049,Sheet4!$F:$F,0))+INDEX(Sheet4!$G:$G,MATCH(Sheet1!C1049,Sheet4!$F:$F,0))+INDEX(Sheet4!$G:$G,MATCH(Sheet1!D1049,Sheet4!$F:$F,0))+INDEX(Sheet4!$G:$G,MATCH(Sheet1!E1049,Sheet4!$F:$F,0))+INDEX(Sheet4!$G:$G,MATCH(Sheet1!F1049,Sheet4!$F:$F,0))+INDEX(Sheet4!$G:$G,MATCH(Sheet1!G1049,Sheet4!$F:$F,0))+INDEX(Sheet4!$G:$G,MATCH(Sheet1!H1049,Sheet4!$F:$F,0))+INDEX(Sheet4!$G:$G,MATCH(Sheet1!I1049,Sheet4!$F:$F,0))+INDEX(Sheet4!$G:$G,MATCH(Sheet1!J1049,Sheet4!$F:$F,0)),"")</f>
        <v/>
      </c>
      <c r="AF1049">
        <f si="267" t="shared"/>
        <v>0</v>
      </c>
      <c r="AH1049">
        <v>1026</v>
      </c>
      <c r="AI1049" t="str">
        <f si="268" t="shared"/>
        <v>De'Aaron FoxJeremy LinMonte MorrisMalik BeasleyWill BartonKelly OubreKenneth FariedJohn CollinsJoel Embiid</v>
      </c>
      <c r="AJ1049">
        <f ref="AJ1049:AJ1112" si="271" t="shared">IF(ISNUMBER(SEARCH(B1049,VLOOKUP($AH$20,$AH$24:$AI$2023,2,FALSE))),1,0)</f>
        <v>0</v>
      </c>
      <c r="AK1049">
        <f ref="AK1049:AK1112" si="272" t="shared">IF(ISNUMBER(SEARCH(C1049,VLOOKUP($AH$20,$AH$24:$AI$2023,2,FALSE))),1,0)</f>
        <v>0</v>
      </c>
      <c r="AL1049">
        <f ref="AL1049:AL1112" si="273" t="shared">IF(ISNUMBER(SEARCH(D1049,VLOOKUP($AH$20,$AH$24:$AI$2023,2,FALSE))),1,0)</f>
        <v>0</v>
      </c>
      <c r="AM1049">
        <f ref="AM1049:AM1112" si="274" t="shared">IF(ISNUMBER(SEARCH(E1049,VLOOKUP($AH$20,$AH$24:$AI$2023,2,FALSE))),1,0)</f>
        <v>0</v>
      </c>
      <c r="AN1049">
        <f ref="AN1049:AN1112" si="275" t="shared">IF(ISNUMBER(SEARCH(F1049,VLOOKUP($AH$20,$AH$24:$AI$2023,2,FALSE))),1,0)</f>
        <v>0</v>
      </c>
      <c r="AO1049">
        <f ref="AO1049:AO1112" si="276" t="shared">IF(ISNUMBER(SEARCH(G1049,VLOOKUP($AH$20,$AH$24:$AI$2023,2,FALSE))),1,0)</f>
        <v>0</v>
      </c>
      <c r="AP1049">
        <f ref="AP1049:AP1112" si="277" t="shared">IF(ISNUMBER(SEARCH(H1049,VLOOKUP($AH$20,$AH$24:$AI$2023,2,FALSE))),1,0)</f>
        <v>0</v>
      </c>
      <c r="AQ1049">
        <f ref="AQ1049:AQ1112" si="278" t="shared">IF(ISNUMBER(SEARCH(I1049,VLOOKUP($AH$20,$AH$24:$AI$2023,2,FALSE))),1,0)</f>
        <v>0</v>
      </c>
      <c r="AR1049">
        <f ref="AR1049:AR1112" si="279" t="shared">IF(ISNUMBER(SEARCH(J1049,VLOOKUP($AH$20,$AH$24:$AI$2023,2,FALSE))),1,0)</f>
        <v>0</v>
      </c>
      <c r="AS1049">
        <f si="269" t="shared"/>
        <v>0</v>
      </c>
      <c r="AU1049" t="str">
        <f>IFERROR(VLOOKUP(C1049,Results!$A$2:$B$240,2,FALSE)+VLOOKUP(D1049,Results!$A$2:$B$240,2,FALSE)+VLOOKUP(E1049,Results!$A$2:$B$240,2,FALSE)+VLOOKUP(F1049,Results!$A$2:$B$240,2,FALSE)+VLOOKUP(G1049,Results!$A$2:$B$240,2,FALSE)+VLOOKUP(H1049,Results!$A$2:$B$240,2,FALSE)+VLOOKUP(I1049,Results!$A$2:$B$240,2,FALSE)+VLOOKUP(J1049,Results!$A$2:$B$240,2,FALSE)+VLOOKUP(B1049,Results!$A$2:$B$240,2,FALSE)-MIN(VLOOKUP(C1049,Results!$A$2:$B$240,2,FALSE),VLOOKUP(D1049,Results!$A$2:$B$240,2,FALSE),VLOOKUP(E1049,Results!$A$2:$B$240,2,FALSE),VLOOKUP(F1049,Results!$A$2:$B$240,2,FALSE),VLOOKUP(G1049,Results!$A$2:$B$240,2,FALSE),VLOOKUP(H1049,Results!$A$2:$B$240,2,FALSE),VLOOKUP(I1049,Results!$A$2:$B$240,2,FALSE),VLOOKUP(J1049,Results!$A$2:$B$240,2,FALSE),VLOOKUP(B1049,Results!$A$2:$B$240,2,FALSE)),"")</f>
        <v/>
      </c>
    </row>
    <row r="1050" spans="2:47" x14ac:dyDescent="0.3">
      <c r="B1050" t="s">
        <v>166</v>
      </c>
      <c r="C1050" t="s">
        <v>167</v>
      </c>
      <c r="D1050" t="s">
        <v>172</v>
      </c>
      <c r="E1050" t="s">
        <v>146</v>
      </c>
      <c r="F1050" t="s">
        <v>96</v>
      </c>
      <c r="G1050" t="s">
        <v>101</v>
      </c>
      <c r="H1050" t="s">
        <v>181</v>
      </c>
      <c r="I1050" t="s">
        <v>152</v>
      </c>
      <c r="J1050" t="s">
        <v>186</v>
      </c>
      <c r="K1050" t="n">
        <v>11.0</v>
      </c>
      <c r="L1050" s="30">
        <f si="270" t="shared"/>
        <v>0</v>
      </c>
      <c r="N1050" s="35" t="str">
        <f si="266" t="shared"/>
        <v/>
      </c>
      <c r="O1050" s="59">
        <f>(IF(ISNUMBER(MATCH(B1050,Sheet4!$K$92:$K$101,0)),1,0)+IF(ISNUMBER(MATCH(C1050,Sheet4!$K$92:$K$101,0)),1,0)+IF(ISNUMBER(MATCH(D1050,Sheet4!$K$92:$K$101,0)),1,0)+IF(ISNUMBER(MATCH(E1050,Sheet4!$K$92:$K$101,0)),1,0)+IF(ISNUMBER(MATCH(F1050,Sheet4!$K$92:$K$101,0)),1,0)+IF(ISNUMBER(MATCH(G1050,Sheet4!$K$92:$K$101,0)),1,0)+IF(ISNUMBER(MATCH(H1050,Sheet4!$K$92:$K$101,0)),1,0)+IF(ISNUMBER(MATCH(I1050,Sheet4!$K$92:$K$101,0)),1,0)+IF(ISNUMBER(MATCH(J1050,Sheet4!$K$92:$K$101,0)),1,0))
-
(IF(ISNUMBER(MATCH(B1050,Sheet4!$F$2:$F$11,0)),1,0)+IF(ISNUMBER(MATCH(C1050,Sheet4!$F$2:$F$11,0)),1,0)+IF(ISNUMBER(MATCH(D1050,Sheet4!$F$2:$F$11,0)),1,0)+IF(ISNUMBER(MATCH(E1050,Sheet4!$F$2:$F$11,0)),1,0)+IF(ISNUMBER(MATCH(F1050,Sheet4!$F$2:$F$11,0)),1,0)+IF(ISNUMBER(MATCH(G1050,Sheet4!$F$2:$F$11,0)),1,0)+IF(ISNUMBER(MATCH(H1050,Sheet4!$F$2:$F$11,0)),1,0)+IF(ISNUMBER(MATCH(I1050,Sheet4!$F$2:$F$11,0)),1,0)+IF(ISNUMBER(MATCH(J1050,Sheet4!$F$2:$F$11,0)),1,0))</f>
        <v>0</v>
      </c>
      <c r="P1050" s="40" t="str">
        <f>IFERROR(INDEX(Sheet4!$G:$G,MATCH(Sheet1!B1050,Sheet4!$F:$F,0))+INDEX(Sheet4!$G:$G,MATCH(Sheet1!C1050,Sheet4!$F:$F,0))+INDEX(Sheet4!$G:$G,MATCH(Sheet1!D1050,Sheet4!$F:$F,0))+INDEX(Sheet4!$G:$G,MATCH(Sheet1!E1050,Sheet4!$F:$F,0))+INDEX(Sheet4!$G:$G,MATCH(Sheet1!F1050,Sheet4!$F:$F,0))+INDEX(Sheet4!$G:$G,MATCH(Sheet1!G1050,Sheet4!$F:$F,0))+INDEX(Sheet4!$G:$G,MATCH(Sheet1!H1050,Sheet4!$F:$F,0))+INDEX(Sheet4!$G:$G,MATCH(Sheet1!I1050,Sheet4!$F:$F,0))+INDEX(Sheet4!$G:$G,MATCH(Sheet1!J1050,Sheet4!$F:$F,0)),"")</f>
        <v/>
      </c>
      <c r="AF1050">
        <f si="267" t="shared"/>
        <v>0</v>
      </c>
      <c r="AH1050">
        <v>1027</v>
      </c>
      <c r="AI1050" t="str">
        <f si="268" t="shared"/>
        <v>Ben SimmonsRicky RubioJimmy ButlerMonte MorrisKelly OubreGerald GreenJosh JacksonTrey LylesJoel Embiid</v>
      </c>
      <c r="AJ1050">
        <f si="271" t="shared"/>
        <v>0</v>
      </c>
      <c r="AK1050">
        <f si="272" t="shared"/>
        <v>0</v>
      </c>
      <c r="AL1050">
        <f si="273" t="shared"/>
        <v>0</v>
      </c>
      <c r="AM1050">
        <f si="274" t="shared"/>
        <v>0</v>
      </c>
      <c r="AN1050">
        <f si="275" t="shared"/>
        <v>0</v>
      </c>
      <c r="AO1050">
        <f si="276" t="shared"/>
        <v>0</v>
      </c>
      <c r="AP1050">
        <f si="277" t="shared"/>
        <v>0</v>
      </c>
      <c r="AQ1050">
        <f si="278" t="shared"/>
        <v>0</v>
      </c>
      <c r="AR1050">
        <f si="279" t="shared"/>
        <v>0</v>
      </c>
      <c r="AS1050">
        <f si="269" t="shared"/>
        <v>0</v>
      </c>
      <c r="AU1050" t="str">
        <f>IFERROR(VLOOKUP(C1050,Results!$A$2:$B$240,2,FALSE)+VLOOKUP(D1050,Results!$A$2:$B$240,2,FALSE)+VLOOKUP(E1050,Results!$A$2:$B$240,2,FALSE)+VLOOKUP(F1050,Results!$A$2:$B$240,2,FALSE)+VLOOKUP(G1050,Results!$A$2:$B$240,2,FALSE)+VLOOKUP(H1050,Results!$A$2:$B$240,2,FALSE)+VLOOKUP(I1050,Results!$A$2:$B$240,2,FALSE)+VLOOKUP(J1050,Results!$A$2:$B$240,2,FALSE)+VLOOKUP(B1050,Results!$A$2:$B$240,2,FALSE)-MIN(VLOOKUP(C1050,Results!$A$2:$B$240,2,FALSE),VLOOKUP(D1050,Results!$A$2:$B$240,2,FALSE),VLOOKUP(E1050,Results!$A$2:$B$240,2,FALSE),VLOOKUP(F1050,Results!$A$2:$B$240,2,FALSE),VLOOKUP(G1050,Results!$A$2:$B$240,2,FALSE),VLOOKUP(H1050,Results!$A$2:$B$240,2,FALSE),VLOOKUP(I1050,Results!$A$2:$B$240,2,FALSE),VLOOKUP(J1050,Results!$A$2:$B$240,2,FALSE),VLOOKUP(B1050,Results!$A$2:$B$240,2,FALSE)),"")</f>
        <v/>
      </c>
    </row>
    <row r="1051" spans="2:47" x14ac:dyDescent="0.3">
      <c r="B1051" t="s">
        <v>87</v>
      </c>
      <c r="C1051" t="s">
        <v>170</v>
      </c>
      <c r="D1051" t="s">
        <v>172</v>
      </c>
      <c r="E1051" t="s">
        <v>175</v>
      </c>
      <c r="F1051" t="s">
        <v>150</v>
      </c>
      <c r="G1051" t="s">
        <v>177</v>
      </c>
      <c r="H1051" t="s">
        <v>153</v>
      </c>
      <c r="I1051" t="s">
        <v>152</v>
      </c>
      <c r="J1051" t="s">
        <v>186</v>
      </c>
      <c r="K1051" t="n">
        <v>11.0</v>
      </c>
      <c r="L1051" s="30">
        <f si="270" t="shared"/>
        <v>0</v>
      </c>
      <c r="N1051" s="35" t="str">
        <f si="266" t="shared"/>
        <v/>
      </c>
      <c r="O1051" s="59">
        <f>(IF(ISNUMBER(MATCH(B1051,Sheet4!$K$92:$K$101,0)),1,0)+IF(ISNUMBER(MATCH(C1051,Sheet4!$K$92:$K$101,0)),1,0)+IF(ISNUMBER(MATCH(D1051,Sheet4!$K$92:$K$101,0)),1,0)+IF(ISNUMBER(MATCH(E1051,Sheet4!$K$92:$K$101,0)),1,0)+IF(ISNUMBER(MATCH(F1051,Sheet4!$K$92:$K$101,0)),1,0)+IF(ISNUMBER(MATCH(G1051,Sheet4!$K$92:$K$101,0)),1,0)+IF(ISNUMBER(MATCH(H1051,Sheet4!$K$92:$K$101,0)),1,0)+IF(ISNUMBER(MATCH(I1051,Sheet4!$K$92:$K$101,0)),1,0)+IF(ISNUMBER(MATCH(J1051,Sheet4!$K$92:$K$101,0)),1,0))
-
(IF(ISNUMBER(MATCH(B1051,Sheet4!$F$2:$F$11,0)),1,0)+IF(ISNUMBER(MATCH(C1051,Sheet4!$F$2:$F$11,0)),1,0)+IF(ISNUMBER(MATCH(D1051,Sheet4!$F$2:$F$11,0)),1,0)+IF(ISNUMBER(MATCH(E1051,Sheet4!$F$2:$F$11,0)),1,0)+IF(ISNUMBER(MATCH(F1051,Sheet4!$F$2:$F$11,0)),1,0)+IF(ISNUMBER(MATCH(G1051,Sheet4!$F$2:$F$11,0)),1,0)+IF(ISNUMBER(MATCH(H1051,Sheet4!$F$2:$F$11,0)),1,0)+IF(ISNUMBER(MATCH(I1051,Sheet4!$F$2:$F$11,0)),1,0)+IF(ISNUMBER(MATCH(J1051,Sheet4!$F$2:$F$11,0)),1,0))</f>
        <v>0</v>
      </c>
      <c r="P1051" s="40" t="str">
        <f>IFERROR(INDEX(Sheet4!$G:$G,MATCH(Sheet1!B1051,Sheet4!$F:$F,0))+INDEX(Sheet4!$G:$G,MATCH(Sheet1!C1051,Sheet4!$F:$F,0))+INDEX(Sheet4!$G:$G,MATCH(Sheet1!D1051,Sheet4!$F:$F,0))+INDEX(Sheet4!$G:$G,MATCH(Sheet1!E1051,Sheet4!$F:$F,0))+INDEX(Sheet4!$G:$G,MATCH(Sheet1!F1051,Sheet4!$F:$F,0))+INDEX(Sheet4!$G:$G,MATCH(Sheet1!G1051,Sheet4!$F:$F,0))+INDEX(Sheet4!$G:$G,MATCH(Sheet1!H1051,Sheet4!$F:$F,0))+INDEX(Sheet4!$G:$G,MATCH(Sheet1!I1051,Sheet4!$F:$F,0))+INDEX(Sheet4!$G:$G,MATCH(Sheet1!J1051,Sheet4!$F:$F,0)),"")</f>
        <v/>
      </c>
      <c r="AF1051">
        <f si="267" t="shared"/>
        <v>0</v>
      </c>
      <c r="AH1051">
        <v>1028</v>
      </c>
      <c r="AI1051" t="str">
        <f si="268" t="shared"/>
        <v>Ben SimmonsTrae YoungDevin BookerMonte MorrisKelly OubreMikal BridgesPaul MillsapTrey LylesRudy Gobert</v>
      </c>
      <c r="AJ1051">
        <f si="271" t="shared"/>
        <v>0</v>
      </c>
      <c r="AK1051">
        <f si="272" t="shared"/>
        <v>0</v>
      </c>
      <c r="AL1051">
        <f si="273" t="shared"/>
        <v>0</v>
      </c>
      <c r="AM1051">
        <f si="274" t="shared"/>
        <v>0</v>
      </c>
      <c r="AN1051">
        <f si="275" t="shared"/>
        <v>0</v>
      </c>
      <c r="AO1051">
        <f si="276" t="shared"/>
        <v>0</v>
      </c>
      <c r="AP1051">
        <f si="277" t="shared"/>
        <v>0</v>
      </c>
      <c r="AQ1051">
        <f si="278" t="shared"/>
        <v>0</v>
      </c>
      <c r="AR1051">
        <f si="279" t="shared"/>
        <v>0</v>
      </c>
      <c r="AS1051">
        <f si="269" t="shared"/>
        <v>0</v>
      </c>
      <c r="AU1051" t="str">
        <f>IFERROR(VLOOKUP(C1051,Results!$A$2:$B$240,2,FALSE)+VLOOKUP(D1051,Results!$A$2:$B$240,2,FALSE)+VLOOKUP(E1051,Results!$A$2:$B$240,2,FALSE)+VLOOKUP(F1051,Results!$A$2:$B$240,2,FALSE)+VLOOKUP(G1051,Results!$A$2:$B$240,2,FALSE)+VLOOKUP(H1051,Results!$A$2:$B$240,2,FALSE)+VLOOKUP(I1051,Results!$A$2:$B$240,2,FALSE)+VLOOKUP(J1051,Results!$A$2:$B$240,2,FALSE)+VLOOKUP(B1051,Results!$A$2:$B$240,2,FALSE)-MIN(VLOOKUP(C1051,Results!$A$2:$B$240,2,FALSE),VLOOKUP(D1051,Results!$A$2:$B$240,2,FALSE),VLOOKUP(E1051,Results!$A$2:$B$240,2,FALSE),VLOOKUP(F1051,Results!$A$2:$B$240,2,FALSE),VLOOKUP(G1051,Results!$A$2:$B$240,2,FALSE),VLOOKUP(H1051,Results!$A$2:$B$240,2,FALSE),VLOOKUP(I1051,Results!$A$2:$B$240,2,FALSE),VLOOKUP(J1051,Results!$A$2:$B$240,2,FALSE),VLOOKUP(B1051,Results!$A$2:$B$240,2,FALSE)),"")</f>
        <v/>
      </c>
    </row>
    <row r="1052" spans="2:47" x14ac:dyDescent="0.3">
      <c r="B1052" t="s">
        <v>166</v>
      </c>
      <c r="C1052" t="s">
        <v>116</v>
      </c>
      <c r="D1052" t="s">
        <v>173</v>
      </c>
      <c r="E1052" t="s">
        <v>146</v>
      </c>
      <c r="F1052" t="s">
        <v>177</v>
      </c>
      <c r="G1052" t="s">
        <v>96</v>
      </c>
      <c r="H1052" t="s">
        <v>93</v>
      </c>
      <c r="I1052" t="s">
        <v>183</v>
      </c>
      <c r="J1052" t="s">
        <v>186</v>
      </c>
      <c r="K1052" t="n">
        <v>11.0</v>
      </c>
      <c r="L1052" s="30">
        <f si="270" t="shared"/>
        <v>0</v>
      </c>
      <c r="N1052" s="35" t="str">
        <f si="266" t="shared"/>
        <v/>
      </c>
      <c r="O1052" s="59">
        <f>(IF(ISNUMBER(MATCH(B1052,Sheet4!$K$92:$K$101,0)),1,0)+IF(ISNUMBER(MATCH(C1052,Sheet4!$K$92:$K$101,0)),1,0)+IF(ISNUMBER(MATCH(D1052,Sheet4!$K$92:$K$101,0)),1,0)+IF(ISNUMBER(MATCH(E1052,Sheet4!$K$92:$K$101,0)),1,0)+IF(ISNUMBER(MATCH(F1052,Sheet4!$K$92:$K$101,0)),1,0)+IF(ISNUMBER(MATCH(G1052,Sheet4!$K$92:$K$101,0)),1,0)+IF(ISNUMBER(MATCH(H1052,Sheet4!$K$92:$K$101,0)),1,0)+IF(ISNUMBER(MATCH(I1052,Sheet4!$K$92:$K$101,0)),1,0)+IF(ISNUMBER(MATCH(J1052,Sheet4!$K$92:$K$101,0)),1,0))
-
(IF(ISNUMBER(MATCH(B1052,Sheet4!$F$2:$F$11,0)),1,0)+IF(ISNUMBER(MATCH(C1052,Sheet4!$F$2:$F$11,0)),1,0)+IF(ISNUMBER(MATCH(D1052,Sheet4!$F$2:$F$11,0)),1,0)+IF(ISNUMBER(MATCH(E1052,Sheet4!$F$2:$F$11,0)),1,0)+IF(ISNUMBER(MATCH(F1052,Sheet4!$F$2:$F$11,0)),1,0)+IF(ISNUMBER(MATCH(G1052,Sheet4!$F$2:$F$11,0)),1,0)+IF(ISNUMBER(MATCH(H1052,Sheet4!$F$2:$F$11,0)),1,0)+IF(ISNUMBER(MATCH(I1052,Sheet4!$F$2:$F$11,0)),1,0)+IF(ISNUMBER(MATCH(J1052,Sheet4!$F$2:$F$11,0)),1,0))</f>
        <v>0</v>
      </c>
      <c r="P1052" s="40" t="str">
        <f>IFERROR(INDEX(Sheet4!$G:$G,MATCH(Sheet1!B1052,Sheet4!$F:$F,0))+INDEX(Sheet4!$G:$G,MATCH(Sheet1!C1052,Sheet4!$F:$F,0))+INDEX(Sheet4!$G:$G,MATCH(Sheet1!D1052,Sheet4!$F:$F,0))+INDEX(Sheet4!$G:$G,MATCH(Sheet1!E1052,Sheet4!$F:$F,0))+INDEX(Sheet4!$G:$G,MATCH(Sheet1!F1052,Sheet4!$F:$F,0))+INDEX(Sheet4!$G:$G,MATCH(Sheet1!G1052,Sheet4!$F:$F,0))+INDEX(Sheet4!$G:$G,MATCH(Sheet1!H1052,Sheet4!$F:$F,0))+INDEX(Sheet4!$G:$G,MATCH(Sheet1!I1052,Sheet4!$F:$F,0))+INDEX(Sheet4!$G:$G,MATCH(Sheet1!J1052,Sheet4!$F:$F,0)),"")</f>
        <v/>
      </c>
      <c r="AF1052">
        <f si="267" t="shared"/>
        <v>0</v>
      </c>
      <c r="AH1052">
        <v>1029</v>
      </c>
      <c r="AI1052" t="str">
        <f si="268" t="shared"/>
        <v>Ben SimmonsRicky RubioBuddy HieldMonte MorrisJae CrowderGerald GreenKenneth FariedPaul MillsapNikola Jokic</v>
      </c>
      <c r="AJ1052">
        <f si="271" t="shared"/>
        <v>0</v>
      </c>
      <c r="AK1052">
        <f si="272" t="shared"/>
        <v>0</v>
      </c>
      <c r="AL1052">
        <f si="273" t="shared"/>
        <v>0</v>
      </c>
      <c r="AM1052">
        <f si="274" t="shared"/>
        <v>0</v>
      </c>
      <c r="AN1052">
        <f si="275" t="shared"/>
        <v>0</v>
      </c>
      <c r="AO1052">
        <f si="276" t="shared"/>
        <v>0</v>
      </c>
      <c r="AP1052">
        <f si="277" t="shared"/>
        <v>0</v>
      </c>
      <c r="AQ1052">
        <f si="278" t="shared"/>
        <v>0</v>
      </c>
      <c r="AR1052">
        <f si="279" t="shared"/>
        <v>0</v>
      </c>
      <c r="AS1052">
        <f si="269" t="shared"/>
        <v>0</v>
      </c>
      <c r="AU1052" t="str">
        <f>IFERROR(VLOOKUP(C1052,Results!$A$2:$B$240,2,FALSE)+VLOOKUP(D1052,Results!$A$2:$B$240,2,FALSE)+VLOOKUP(E1052,Results!$A$2:$B$240,2,FALSE)+VLOOKUP(F1052,Results!$A$2:$B$240,2,FALSE)+VLOOKUP(G1052,Results!$A$2:$B$240,2,FALSE)+VLOOKUP(H1052,Results!$A$2:$B$240,2,FALSE)+VLOOKUP(I1052,Results!$A$2:$B$240,2,FALSE)+VLOOKUP(J1052,Results!$A$2:$B$240,2,FALSE)+VLOOKUP(B1052,Results!$A$2:$B$240,2,FALSE)-MIN(VLOOKUP(C1052,Results!$A$2:$B$240,2,FALSE),VLOOKUP(D1052,Results!$A$2:$B$240,2,FALSE),VLOOKUP(E1052,Results!$A$2:$B$240,2,FALSE),VLOOKUP(F1052,Results!$A$2:$B$240,2,FALSE),VLOOKUP(G1052,Results!$A$2:$B$240,2,FALSE),VLOOKUP(H1052,Results!$A$2:$B$240,2,FALSE),VLOOKUP(I1052,Results!$A$2:$B$240,2,FALSE),VLOOKUP(J1052,Results!$A$2:$B$240,2,FALSE),VLOOKUP(B1052,Results!$A$2:$B$240,2,FALSE)),"")</f>
        <v/>
      </c>
    </row>
    <row r="1053" spans="2:47" x14ac:dyDescent="0.3">
      <c r="B1053" t="s">
        <v>166</v>
      </c>
      <c r="C1053" t="s">
        <v>108</v>
      </c>
      <c r="D1053" t="s">
        <v>172</v>
      </c>
      <c r="E1053" t="s">
        <v>173</v>
      </c>
      <c r="F1053" t="s">
        <v>177</v>
      </c>
      <c r="G1053" t="s">
        <v>159</v>
      </c>
      <c r="H1053" t="s">
        <v>183</v>
      </c>
      <c r="I1053" t="s">
        <v>155</v>
      </c>
      <c r="J1053" t="s">
        <v>98</v>
      </c>
      <c r="K1053" t="n">
        <v>11.0</v>
      </c>
      <c r="L1053" s="30">
        <f si="270" t="shared"/>
        <v>0</v>
      </c>
      <c r="N1053" s="35" t="str">
        <f si="266" t="shared"/>
        <v/>
      </c>
      <c r="O1053" s="59">
        <f>(IF(ISNUMBER(MATCH(B1053,Sheet4!$K$92:$K$101,0)),1,0)+IF(ISNUMBER(MATCH(C1053,Sheet4!$K$92:$K$101,0)),1,0)+IF(ISNUMBER(MATCH(D1053,Sheet4!$K$92:$K$101,0)),1,0)+IF(ISNUMBER(MATCH(E1053,Sheet4!$K$92:$K$101,0)),1,0)+IF(ISNUMBER(MATCH(F1053,Sheet4!$K$92:$K$101,0)),1,0)+IF(ISNUMBER(MATCH(G1053,Sheet4!$K$92:$K$101,0)),1,0)+IF(ISNUMBER(MATCH(H1053,Sheet4!$K$92:$K$101,0)),1,0)+IF(ISNUMBER(MATCH(I1053,Sheet4!$K$92:$K$101,0)),1,0)+IF(ISNUMBER(MATCH(J1053,Sheet4!$K$92:$K$101,0)),1,0))
-
(IF(ISNUMBER(MATCH(B1053,Sheet4!$F$2:$F$11,0)),1,0)+IF(ISNUMBER(MATCH(C1053,Sheet4!$F$2:$F$11,0)),1,0)+IF(ISNUMBER(MATCH(D1053,Sheet4!$F$2:$F$11,0)),1,0)+IF(ISNUMBER(MATCH(E1053,Sheet4!$F$2:$F$11,0)),1,0)+IF(ISNUMBER(MATCH(F1053,Sheet4!$F$2:$F$11,0)),1,0)+IF(ISNUMBER(MATCH(G1053,Sheet4!$F$2:$F$11,0)),1,0)+IF(ISNUMBER(MATCH(H1053,Sheet4!$F$2:$F$11,0)),1,0)+IF(ISNUMBER(MATCH(I1053,Sheet4!$F$2:$F$11,0)),1,0)+IF(ISNUMBER(MATCH(J1053,Sheet4!$F$2:$F$11,0)),1,0))</f>
        <v>0</v>
      </c>
      <c r="P1053" s="40" t="str">
        <f>IFERROR(INDEX(Sheet4!$G:$G,MATCH(Sheet1!B1053,Sheet4!$F:$F,0))+INDEX(Sheet4!$G:$G,MATCH(Sheet1!C1053,Sheet4!$F:$F,0))+INDEX(Sheet4!$G:$G,MATCH(Sheet1!D1053,Sheet4!$F:$F,0))+INDEX(Sheet4!$G:$G,MATCH(Sheet1!E1053,Sheet4!$F:$F,0))+INDEX(Sheet4!$G:$G,MATCH(Sheet1!F1053,Sheet4!$F:$F,0))+INDEX(Sheet4!$G:$G,MATCH(Sheet1!G1053,Sheet4!$F:$F,0))+INDEX(Sheet4!$G:$G,MATCH(Sheet1!H1053,Sheet4!$F:$F,0))+INDEX(Sheet4!$G:$G,MATCH(Sheet1!I1053,Sheet4!$F:$F,0))+INDEX(Sheet4!$G:$G,MATCH(Sheet1!J1053,Sheet4!$F:$F,0)),"")</f>
        <v/>
      </c>
      <c r="AF1053">
        <f si="267" t="shared"/>
        <v>0</v>
      </c>
      <c r="AH1053">
        <v>1030</v>
      </c>
      <c r="AI1053" t="str">
        <f si="268" t="shared"/>
        <v>Ben SimmonsLandry ShametJimmy ButlerMonte MorrisJae CrowderDeAndre' BembryKenneth FariedPaul MillsapNikola Jokic</v>
      </c>
      <c r="AJ1053">
        <f si="271" t="shared"/>
        <v>0</v>
      </c>
      <c r="AK1053">
        <f si="272" t="shared"/>
        <v>0</v>
      </c>
      <c r="AL1053">
        <f si="273" t="shared"/>
        <v>0</v>
      </c>
      <c r="AM1053">
        <f si="274" t="shared"/>
        <v>0</v>
      </c>
      <c r="AN1053">
        <f si="275" t="shared"/>
        <v>0</v>
      </c>
      <c r="AO1053">
        <f si="276" t="shared"/>
        <v>0</v>
      </c>
      <c r="AP1053">
        <f si="277" t="shared"/>
        <v>0</v>
      </c>
      <c r="AQ1053">
        <f si="278" t="shared"/>
        <v>0</v>
      </c>
      <c r="AR1053">
        <f si="279" t="shared"/>
        <v>0</v>
      </c>
      <c r="AS1053">
        <f si="269" t="shared"/>
        <v>0</v>
      </c>
      <c r="AU1053" t="str">
        <f>IFERROR(VLOOKUP(C1053,Results!$A$2:$B$240,2,FALSE)+VLOOKUP(D1053,Results!$A$2:$B$240,2,FALSE)+VLOOKUP(E1053,Results!$A$2:$B$240,2,FALSE)+VLOOKUP(F1053,Results!$A$2:$B$240,2,FALSE)+VLOOKUP(G1053,Results!$A$2:$B$240,2,FALSE)+VLOOKUP(H1053,Results!$A$2:$B$240,2,FALSE)+VLOOKUP(I1053,Results!$A$2:$B$240,2,FALSE)+VLOOKUP(J1053,Results!$A$2:$B$240,2,FALSE)+VLOOKUP(B1053,Results!$A$2:$B$240,2,FALSE)-MIN(VLOOKUP(C1053,Results!$A$2:$B$240,2,FALSE),VLOOKUP(D1053,Results!$A$2:$B$240,2,FALSE),VLOOKUP(E1053,Results!$A$2:$B$240,2,FALSE),VLOOKUP(F1053,Results!$A$2:$B$240,2,FALSE),VLOOKUP(G1053,Results!$A$2:$B$240,2,FALSE),VLOOKUP(H1053,Results!$A$2:$B$240,2,FALSE),VLOOKUP(I1053,Results!$A$2:$B$240,2,FALSE),VLOOKUP(J1053,Results!$A$2:$B$240,2,FALSE),VLOOKUP(B1053,Results!$A$2:$B$240,2,FALSE)),"")</f>
        <v/>
      </c>
    </row>
    <row r="1054" spans="2:47" x14ac:dyDescent="0.3">
      <c r="B1054" t="s">
        <v>166</v>
      </c>
      <c r="C1054" t="s">
        <v>171</v>
      </c>
      <c r="D1054" t="s">
        <v>173</v>
      </c>
      <c r="E1054" t="s">
        <v>146</v>
      </c>
      <c r="F1054" t="s">
        <v>150</v>
      </c>
      <c r="G1054" t="s">
        <v>90</v>
      </c>
      <c r="H1054" t="s">
        <v>153</v>
      </c>
      <c r="I1054" t="s">
        <v>92</v>
      </c>
      <c r="J1054" t="s">
        <v>187</v>
      </c>
      <c r="K1054" t="n">
        <v>11.0</v>
      </c>
      <c r="L1054" s="30">
        <f si="270" t="shared"/>
        <v>0</v>
      </c>
      <c r="N1054" s="35" t="str">
        <f si="266" t="shared"/>
        <v/>
      </c>
      <c r="O1054" s="59">
        <f>(IF(ISNUMBER(MATCH(B1054,Sheet4!$K$92:$K$101,0)),1,0)+IF(ISNUMBER(MATCH(C1054,Sheet4!$K$92:$K$101,0)),1,0)+IF(ISNUMBER(MATCH(D1054,Sheet4!$K$92:$K$101,0)),1,0)+IF(ISNUMBER(MATCH(E1054,Sheet4!$K$92:$K$101,0)),1,0)+IF(ISNUMBER(MATCH(F1054,Sheet4!$K$92:$K$101,0)),1,0)+IF(ISNUMBER(MATCH(G1054,Sheet4!$K$92:$K$101,0)),1,0)+IF(ISNUMBER(MATCH(H1054,Sheet4!$K$92:$K$101,0)),1,0)+IF(ISNUMBER(MATCH(I1054,Sheet4!$K$92:$K$101,0)),1,0)+IF(ISNUMBER(MATCH(J1054,Sheet4!$K$92:$K$101,0)),1,0))
-
(IF(ISNUMBER(MATCH(B1054,Sheet4!$F$2:$F$11,0)),1,0)+IF(ISNUMBER(MATCH(C1054,Sheet4!$F$2:$F$11,0)),1,0)+IF(ISNUMBER(MATCH(D1054,Sheet4!$F$2:$F$11,0)),1,0)+IF(ISNUMBER(MATCH(E1054,Sheet4!$F$2:$F$11,0)),1,0)+IF(ISNUMBER(MATCH(F1054,Sheet4!$F$2:$F$11,0)),1,0)+IF(ISNUMBER(MATCH(G1054,Sheet4!$F$2:$F$11,0)),1,0)+IF(ISNUMBER(MATCH(H1054,Sheet4!$F$2:$F$11,0)),1,0)+IF(ISNUMBER(MATCH(I1054,Sheet4!$F$2:$F$11,0)),1,0)+IF(ISNUMBER(MATCH(J1054,Sheet4!$F$2:$F$11,0)),1,0))</f>
        <v>0</v>
      </c>
      <c r="P1054" s="40" t="str">
        <f>IFERROR(INDEX(Sheet4!$G:$G,MATCH(Sheet1!B1054,Sheet4!$F:$F,0))+INDEX(Sheet4!$G:$G,MATCH(Sheet1!C1054,Sheet4!$F:$F,0))+INDEX(Sheet4!$G:$G,MATCH(Sheet1!D1054,Sheet4!$F:$F,0))+INDEX(Sheet4!$G:$G,MATCH(Sheet1!E1054,Sheet4!$F:$F,0))+INDEX(Sheet4!$G:$G,MATCH(Sheet1!F1054,Sheet4!$F:$F,0))+INDEX(Sheet4!$G:$G,MATCH(Sheet1!G1054,Sheet4!$F:$F,0))+INDEX(Sheet4!$G:$G,MATCH(Sheet1!H1054,Sheet4!$F:$F,0))+INDEX(Sheet4!$G:$G,MATCH(Sheet1!I1054,Sheet4!$F:$F,0))+INDEX(Sheet4!$G:$G,MATCH(Sheet1!J1054,Sheet4!$F:$F,0)),"")</f>
        <v/>
      </c>
      <c r="AF1054">
        <f si="267" t="shared"/>
        <v>0</v>
      </c>
      <c r="AH1054">
        <v>1031</v>
      </c>
      <c r="AI1054" t="str">
        <f si="268" t="shared"/>
        <v>Ben SimmonsJerryd BaylessDevin BookerMonte MorrisKelly OubreTaurean PrinceJosh JacksonTrey LylesKarl-Anthony Towns</v>
      </c>
      <c r="AJ1054">
        <f si="271" t="shared"/>
        <v>0</v>
      </c>
      <c r="AK1054">
        <f si="272" t="shared"/>
        <v>0</v>
      </c>
      <c r="AL1054">
        <f si="273" t="shared"/>
        <v>0</v>
      </c>
      <c r="AM1054">
        <f si="274" t="shared"/>
        <v>0</v>
      </c>
      <c r="AN1054">
        <f si="275" t="shared"/>
        <v>0</v>
      </c>
      <c r="AO1054">
        <f si="276" t="shared"/>
        <v>0</v>
      </c>
      <c r="AP1054">
        <f si="277" t="shared"/>
        <v>0</v>
      </c>
      <c r="AQ1054">
        <f si="278" t="shared"/>
        <v>0</v>
      </c>
      <c r="AR1054">
        <f si="279" t="shared"/>
        <v>0</v>
      </c>
      <c r="AS1054">
        <f si="269" t="shared"/>
        <v>0</v>
      </c>
      <c r="AU1054" t="str">
        <f>IFERROR(VLOOKUP(C1054,Results!$A$2:$B$240,2,FALSE)+VLOOKUP(D1054,Results!$A$2:$B$240,2,FALSE)+VLOOKUP(E1054,Results!$A$2:$B$240,2,FALSE)+VLOOKUP(F1054,Results!$A$2:$B$240,2,FALSE)+VLOOKUP(G1054,Results!$A$2:$B$240,2,FALSE)+VLOOKUP(H1054,Results!$A$2:$B$240,2,FALSE)+VLOOKUP(I1054,Results!$A$2:$B$240,2,FALSE)+VLOOKUP(J1054,Results!$A$2:$B$240,2,FALSE)+VLOOKUP(B1054,Results!$A$2:$B$240,2,FALSE)-MIN(VLOOKUP(C1054,Results!$A$2:$B$240,2,FALSE),VLOOKUP(D1054,Results!$A$2:$B$240,2,FALSE),VLOOKUP(E1054,Results!$A$2:$B$240,2,FALSE),VLOOKUP(F1054,Results!$A$2:$B$240,2,FALSE),VLOOKUP(G1054,Results!$A$2:$B$240,2,FALSE),VLOOKUP(H1054,Results!$A$2:$B$240,2,FALSE),VLOOKUP(I1054,Results!$A$2:$B$240,2,FALSE),VLOOKUP(J1054,Results!$A$2:$B$240,2,FALSE),VLOOKUP(B1054,Results!$A$2:$B$240,2,FALSE)),"")</f>
        <v/>
      </c>
    </row>
    <row r="1055" spans="2:47" x14ac:dyDescent="0.3">
      <c r="B1055" t="s">
        <v>87</v>
      </c>
      <c r="C1055" t="s">
        <v>116</v>
      </c>
      <c r="D1055" t="s">
        <v>145</v>
      </c>
      <c r="E1055" t="s">
        <v>146</v>
      </c>
      <c r="F1055" t="s">
        <v>178</v>
      </c>
      <c r="G1055" t="s">
        <v>100</v>
      </c>
      <c r="H1055" t="s">
        <v>153</v>
      </c>
      <c r="I1055" t="s">
        <v>181</v>
      </c>
      <c r="J1055" t="s">
        <v>187</v>
      </c>
      <c r="K1055" t="n">
        <v>11.0</v>
      </c>
      <c r="L1055" s="30">
        <f si="270" t="shared"/>
        <v>0</v>
      </c>
      <c r="N1055" s="35" t="str">
        <f si="266" t="shared"/>
        <v/>
      </c>
      <c r="O1055" s="59">
        <f>(IF(ISNUMBER(MATCH(B1055,Sheet4!$K$92:$K$101,0)),1,0)+IF(ISNUMBER(MATCH(C1055,Sheet4!$K$92:$K$101,0)),1,0)+IF(ISNUMBER(MATCH(D1055,Sheet4!$K$92:$K$101,0)),1,0)+IF(ISNUMBER(MATCH(E1055,Sheet4!$K$92:$K$101,0)),1,0)+IF(ISNUMBER(MATCH(F1055,Sheet4!$K$92:$K$101,0)),1,0)+IF(ISNUMBER(MATCH(G1055,Sheet4!$K$92:$K$101,0)),1,0)+IF(ISNUMBER(MATCH(H1055,Sheet4!$K$92:$K$101,0)),1,0)+IF(ISNUMBER(MATCH(I1055,Sheet4!$K$92:$K$101,0)),1,0)+IF(ISNUMBER(MATCH(J1055,Sheet4!$K$92:$K$101,0)),1,0))
-
(IF(ISNUMBER(MATCH(B1055,Sheet4!$F$2:$F$11,0)),1,0)+IF(ISNUMBER(MATCH(C1055,Sheet4!$F$2:$F$11,0)),1,0)+IF(ISNUMBER(MATCH(D1055,Sheet4!$F$2:$F$11,0)),1,0)+IF(ISNUMBER(MATCH(E1055,Sheet4!$F$2:$F$11,0)),1,0)+IF(ISNUMBER(MATCH(F1055,Sheet4!$F$2:$F$11,0)),1,0)+IF(ISNUMBER(MATCH(G1055,Sheet4!$F$2:$F$11,0)),1,0)+IF(ISNUMBER(MATCH(H1055,Sheet4!$F$2:$F$11,0)),1,0)+IF(ISNUMBER(MATCH(I1055,Sheet4!$F$2:$F$11,0)),1,0)+IF(ISNUMBER(MATCH(J1055,Sheet4!$F$2:$F$11,0)),1,0))</f>
        <v>0</v>
      </c>
      <c r="P1055" s="40" t="str">
        <f>IFERROR(INDEX(Sheet4!$G:$G,MATCH(Sheet1!B1055,Sheet4!$F:$F,0))+INDEX(Sheet4!$G:$G,MATCH(Sheet1!C1055,Sheet4!$F:$F,0))+INDEX(Sheet4!$G:$G,MATCH(Sheet1!D1055,Sheet4!$F:$F,0))+INDEX(Sheet4!$G:$G,MATCH(Sheet1!E1055,Sheet4!$F:$F,0))+INDEX(Sheet4!$G:$G,MATCH(Sheet1!F1055,Sheet4!$F:$F,0))+INDEX(Sheet4!$G:$G,MATCH(Sheet1!G1055,Sheet4!$F:$F,0))+INDEX(Sheet4!$G:$G,MATCH(Sheet1!H1055,Sheet4!$F:$F,0))+INDEX(Sheet4!$G:$G,MATCH(Sheet1!I1055,Sheet4!$F:$F,0))+INDEX(Sheet4!$G:$G,MATCH(Sheet1!J1055,Sheet4!$F:$F,0)),"")</f>
        <v/>
      </c>
      <c r="AF1055">
        <f si="267" t="shared"/>
        <v>0</v>
      </c>
      <c r="AH1055">
        <v>1032</v>
      </c>
      <c r="AI1055" t="str">
        <f si="268" t="shared"/>
        <v>Ben SimmonsLandry ShametJimmy ButlerMonte MorrisWill BartonMikal BridgesJosh JacksonPaul MillsapKarl-Anthony Towns</v>
      </c>
      <c r="AJ1055">
        <f si="271" t="shared"/>
        <v>0</v>
      </c>
      <c r="AK1055">
        <f si="272" t="shared"/>
        <v>0</v>
      </c>
      <c r="AL1055">
        <f si="273" t="shared"/>
        <v>0</v>
      </c>
      <c r="AM1055">
        <f si="274" t="shared"/>
        <v>0</v>
      </c>
      <c r="AN1055">
        <f si="275" t="shared"/>
        <v>0</v>
      </c>
      <c r="AO1055">
        <f si="276" t="shared"/>
        <v>0</v>
      </c>
      <c r="AP1055">
        <f si="277" t="shared"/>
        <v>0</v>
      </c>
      <c r="AQ1055">
        <f si="278" t="shared"/>
        <v>0</v>
      </c>
      <c r="AR1055">
        <f si="279" t="shared"/>
        <v>0</v>
      </c>
      <c r="AS1055">
        <f si="269" t="shared"/>
        <v>0</v>
      </c>
      <c r="AU1055" t="str">
        <f>IFERROR(VLOOKUP(C1055,Results!$A$2:$B$240,2,FALSE)+VLOOKUP(D1055,Results!$A$2:$B$240,2,FALSE)+VLOOKUP(E1055,Results!$A$2:$B$240,2,FALSE)+VLOOKUP(F1055,Results!$A$2:$B$240,2,FALSE)+VLOOKUP(G1055,Results!$A$2:$B$240,2,FALSE)+VLOOKUP(H1055,Results!$A$2:$B$240,2,FALSE)+VLOOKUP(I1055,Results!$A$2:$B$240,2,FALSE)+VLOOKUP(J1055,Results!$A$2:$B$240,2,FALSE)+VLOOKUP(B1055,Results!$A$2:$B$240,2,FALSE)-MIN(VLOOKUP(C1055,Results!$A$2:$B$240,2,FALSE),VLOOKUP(D1055,Results!$A$2:$B$240,2,FALSE),VLOOKUP(E1055,Results!$A$2:$B$240,2,FALSE),VLOOKUP(F1055,Results!$A$2:$B$240,2,FALSE),VLOOKUP(G1055,Results!$A$2:$B$240,2,FALSE),VLOOKUP(H1055,Results!$A$2:$B$240,2,FALSE),VLOOKUP(I1055,Results!$A$2:$B$240,2,FALSE),VLOOKUP(J1055,Results!$A$2:$B$240,2,FALSE),VLOOKUP(B1055,Results!$A$2:$B$240,2,FALSE)),"")</f>
        <v/>
      </c>
    </row>
    <row r="1056" spans="2:47" x14ac:dyDescent="0.3">
      <c r="B1056" t="s">
        <v>166</v>
      </c>
      <c r="C1056" t="s">
        <v>108</v>
      </c>
      <c r="D1056" t="s">
        <v>173</v>
      </c>
      <c r="E1056" t="s">
        <v>146</v>
      </c>
      <c r="F1056" t="s">
        <v>150</v>
      </c>
      <c r="G1056" t="s">
        <v>100</v>
      </c>
      <c r="H1056" t="s">
        <v>181</v>
      </c>
      <c r="I1056" t="s">
        <v>155</v>
      </c>
      <c r="J1056" t="s">
        <v>186</v>
      </c>
      <c r="K1056" t="n">
        <v>11.0</v>
      </c>
      <c r="L1056" s="30">
        <f si="270" t="shared"/>
        <v>0</v>
      </c>
      <c r="N1056" s="35" t="str">
        <f si="266" t="shared"/>
        <v/>
      </c>
      <c r="O1056" s="59">
        <f>(IF(ISNUMBER(MATCH(B1056,Sheet4!$K$92:$K$101,0)),1,0)+IF(ISNUMBER(MATCH(C1056,Sheet4!$K$92:$K$101,0)),1,0)+IF(ISNUMBER(MATCH(D1056,Sheet4!$K$92:$K$101,0)),1,0)+IF(ISNUMBER(MATCH(E1056,Sheet4!$K$92:$K$101,0)),1,0)+IF(ISNUMBER(MATCH(F1056,Sheet4!$K$92:$K$101,0)),1,0)+IF(ISNUMBER(MATCH(G1056,Sheet4!$K$92:$K$101,0)),1,0)+IF(ISNUMBER(MATCH(H1056,Sheet4!$K$92:$K$101,0)),1,0)+IF(ISNUMBER(MATCH(I1056,Sheet4!$K$92:$K$101,0)),1,0)+IF(ISNUMBER(MATCH(J1056,Sheet4!$K$92:$K$101,0)),1,0))
-
(IF(ISNUMBER(MATCH(B1056,Sheet4!$F$2:$F$11,0)),1,0)+IF(ISNUMBER(MATCH(C1056,Sheet4!$F$2:$F$11,0)),1,0)+IF(ISNUMBER(MATCH(D1056,Sheet4!$F$2:$F$11,0)),1,0)+IF(ISNUMBER(MATCH(E1056,Sheet4!$F$2:$F$11,0)),1,0)+IF(ISNUMBER(MATCH(F1056,Sheet4!$F$2:$F$11,0)),1,0)+IF(ISNUMBER(MATCH(G1056,Sheet4!$F$2:$F$11,0)),1,0)+IF(ISNUMBER(MATCH(H1056,Sheet4!$F$2:$F$11,0)),1,0)+IF(ISNUMBER(MATCH(I1056,Sheet4!$F$2:$F$11,0)),1,0)+IF(ISNUMBER(MATCH(J1056,Sheet4!$F$2:$F$11,0)),1,0))</f>
        <v>0</v>
      </c>
      <c r="P1056" s="40" t="str">
        <f>IFERROR(INDEX(Sheet4!$G:$G,MATCH(Sheet1!B1056,Sheet4!$F:$F,0))+INDEX(Sheet4!$G:$G,MATCH(Sheet1!C1056,Sheet4!$F:$F,0))+INDEX(Sheet4!$G:$G,MATCH(Sheet1!D1056,Sheet4!$F:$F,0))+INDEX(Sheet4!$G:$G,MATCH(Sheet1!E1056,Sheet4!$F:$F,0))+INDEX(Sheet4!$G:$G,MATCH(Sheet1!F1056,Sheet4!$F:$F,0))+INDEX(Sheet4!$G:$G,MATCH(Sheet1!G1056,Sheet4!$F:$F,0))+INDEX(Sheet4!$G:$G,MATCH(Sheet1!H1056,Sheet4!$F:$F,0))+INDEX(Sheet4!$G:$G,MATCH(Sheet1!I1056,Sheet4!$F:$F,0))+INDEX(Sheet4!$G:$G,MATCH(Sheet1!J1056,Sheet4!$F:$F,0)),"")</f>
        <v/>
      </c>
      <c r="AF1056">
        <f si="267" t="shared"/>
        <v>0</v>
      </c>
      <c r="AH1056">
        <v>1033</v>
      </c>
      <c r="AI1056" t="str">
        <f si="268" t="shared"/>
        <v>Ben SimmonsDe'Aaron FoxDevin BookerMalik BeasleyCorey BrewerLuol DengJosh JacksonPaul MillsapKarl-Anthony Towns</v>
      </c>
      <c r="AJ1056">
        <f si="271" t="shared"/>
        <v>0</v>
      </c>
      <c r="AK1056">
        <f si="272" t="shared"/>
        <v>0</v>
      </c>
      <c r="AL1056">
        <f si="273" t="shared"/>
        <v>0</v>
      </c>
      <c r="AM1056">
        <f si="274" t="shared"/>
        <v>0</v>
      </c>
      <c r="AN1056">
        <f si="275" t="shared"/>
        <v>0</v>
      </c>
      <c r="AO1056">
        <f si="276" t="shared"/>
        <v>0</v>
      </c>
      <c r="AP1056">
        <f si="277" t="shared"/>
        <v>0</v>
      </c>
      <c r="AQ1056">
        <f si="278" t="shared"/>
        <v>0</v>
      </c>
      <c r="AR1056">
        <f si="279" t="shared"/>
        <v>0</v>
      </c>
      <c r="AS1056">
        <f si="269" t="shared"/>
        <v>0</v>
      </c>
      <c r="AU1056" t="str">
        <f>IFERROR(VLOOKUP(C1056,Results!$A$2:$B$240,2,FALSE)+VLOOKUP(D1056,Results!$A$2:$B$240,2,FALSE)+VLOOKUP(E1056,Results!$A$2:$B$240,2,FALSE)+VLOOKUP(F1056,Results!$A$2:$B$240,2,FALSE)+VLOOKUP(G1056,Results!$A$2:$B$240,2,FALSE)+VLOOKUP(H1056,Results!$A$2:$B$240,2,FALSE)+VLOOKUP(I1056,Results!$A$2:$B$240,2,FALSE)+VLOOKUP(J1056,Results!$A$2:$B$240,2,FALSE)+VLOOKUP(B1056,Results!$A$2:$B$240,2,FALSE)-MIN(VLOOKUP(C1056,Results!$A$2:$B$240,2,FALSE),VLOOKUP(D1056,Results!$A$2:$B$240,2,FALSE),VLOOKUP(E1056,Results!$A$2:$B$240,2,FALSE),VLOOKUP(F1056,Results!$A$2:$B$240,2,FALSE),VLOOKUP(G1056,Results!$A$2:$B$240,2,FALSE),VLOOKUP(H1056,Results!$A$2:$B$240,2,FALSE),VLOOKUP(I1056,Results!$A$2:$B$240,2,FALSE),VLOOKUP(J1056,Results!$A$2:$B$240,2,FALSE),VLOOKUP(B1056,Results!$A$2:$B$240,2,FALSE)),"")</f>
        <v/>
      </c>
    </row>
    <row r="1057" spans="2:47" x14ac:dyDescent="0.3">
      <c r="B1057" t="s">
        <v>166</v>
      </c>
      <c r="C1057" t="s">
        <v>167</v>
      </c>
      <c r="D1057" t="s">
        <v>173</v>
      </c>
      <c r="E1057" t="s">
        <v>146</v>
      </c>
      <c r="F1057" t="s">
        <v>179</v>
      </c>
      <c r="G1057" t="s">
        <v>114</v>
      </c>
      <c r="H1057" t="s">
        <v>153</v>
      </c>
      <c r="I1057" t="s">
        <v>152</v>
      </c>
      <c r="J1057" t="s">
        <v>186</v>
      </c>
      <c r="K1057" t="n">
        <v>11.0</v>
      </c>
      <c r="L1057" s="30">
        <f si="270" t="shared"/>
        <v>0</v>
      </c>
      <c r="N1057" s="35" t="str">
        <f si="266" t="shared"/>
        <v/>
      </c>
      <c r="O1057" s="59">
        <f>(IF(ISNUMBER(MATCH(B1057,Sheet4!$K$92:$K$101,0)),1,0)+IF(ISNUMBER(MATCH(C1057,Sheet4!$K$92:$K$101,0)),1,0)+IF(ISNUMBER(MATCH(D1057,Sheet4!$K$92:$K$101,0)),1,0)+IF(ISNUMBER(MATCH(E1057,Sheet4!$K$92:$K$101,0)),1,0)+IF(ISNUMBER(MATCH(F1057,Sheet4!$K$92:$K$101,0)),1,0)+IF(ISNUMBER(MATCH(G1057,Sheet4!$K$92:$K$101,0)),1,0)+IF(ISNUMBER(MATCH(H1057,Sheet4!$K$92:$K$101,0)),1,0)+IF(ISNUMBER(MATCH(I1057,Sheet4!$K$92:$K$101,0)),1,0)+IF(ISNUMBER(MATCH(J1057,Sheet4!$K$92:$K$101,0)),1,0))
-
(IF(ISNUMBER(MATCH(B1057,Sheet4!$F$2:$F$11,0)),1,0)+IF(ISNUMBER(MATCH(C1057,Sheet4!$F$2:$F$11,0)),1,0)+IF(ISNUMBER(MATCH(D1057,Sheet4!$F$2:$F$11,0)),1,0)+IF(ISNUMBER(MATCH(E1057,Sheet4!$F$2:$F$11,0)),1,0)+IF(ISNUMBER(MATCH(F1057,Sheet4!$F$2:$F$11,0)),1,0)+IF(ISNUMBER(MATCH(G1057,Sheet4!$F$2:$F$11,0)),1,0)+IF(ISNUMBER(MATCH(H1057,Sheet4!$F$2:$F$11,0)),1,0)+IF(ISNUMBER(MATCH(I1057,Sheet4!$F$2:$F$11,0)),1,0)+IF(ISNUMBER(MATCH(J1057,Sheet4!$F$2:$F$11,0)),1,0))</f>
        <v>0</v>
      </c>
      <c r="P1057" s="40" t="str">
        <f>IFERROR(INDEX(Sheet4!$G:$G,MATCH(Sheet1!B1057,Sheet4!$F:$F,0))+INDEX(Sheet4!$G:$G,MATCH(Sheet1!C1057,Sheet4!$F:$F,0))+INDEX(Sheet4!$G:$G,MATCH(Sheet1!D1057,Sheet4!$F:$F,0))+INDEX(Sheet4!$G:$G,MATCH(Sheet1!E1057,Sheet4!$F:$F,0))+INDEX(Sheet4!$G:$G,MATCH(Sheet1!F1057,Sheet4!$F:$F,0))+INDEX(Sheet4!$G:$G,MATCH(Sheet1!G1057,Sheet4!$F:$F,0))+INDEX(Sheet4!$G:$G,MATCH(Sheet1!H1057,Sheet4!$F:$F,0))+INDEX(Sheet4!$G:$G,MATCH(Sheet1!I1057,Sheet4!$F:$F,0))+INDEX(Sheet4!$G:$G,MATCH(Sheet1!J1057,Sheet4!$F:$F,0)),"")</f>
        <v/>
      </c>
      <c r="AF1057">
        <f si="267" t="shared"/>
        <v>0</v>
      </c>
      <c r="AH1057">
        <v>1034</v>
      </c>
      <c r="AI1057" t="str">
        <f si="268" t="shared"/>
        <v>Ben SimmonsLandry ShametJimmy ButlerKyle KorverKelly OubreDeAndre' BembryKenneth FariedJosh JacksonKarl-Anthony Towns</v>
      </c>
      <c r="AJ1057">
        <f si="271" t="shared"/>
        <v>0</v>
      </c>
      <c r="AK1057">
        <f si="272" t="shared"/>
        <v>0</v>
      </c>
      <c r="AL1057">
        <f si="273" t="shared"/>
        <v>0</v>
      </c>
      <c r="AM1057">
        <f si="274" t="shared"/>
        <v>0</v>
      </c>
      <c r="AN1057">
        <f si="275" t="shared"/>
        <v>0</v>
      </c>
      <c r="AO1057">
        <f si="276" t="shared"/>
        <v>0</v>
      </c>
      <c r="AP1057">
        <f si="277" t="shared"/>
        <v>0</v>
      </c>
      <c r="AQ1057">
        <f si="278" t="shared"/>
        <v>0</v>
      </c>
      <c r="AR1057">
        <f si="279" t="shared"/>
        <v>0</v>
      </c>
      <c r="AS1057">
        <f si="269" t="shared"/>
        <v>0</v>
      </c>
      <c r="AU1057" t="str">
        <f>IFERROR(VLOOKUP(C1057,Results!$A$2:$B$240,2,FALSE)+VLOOKUP(D1057,Results!$A$2:$B$240,2,FALSE)+VLOOKUP(E1057,Results!$A$2:$B$240,2,FALSE)+VLOOKUP(F1057,Results!$A$2:$B$240,2,FALSE)+VLOOKUP(G1057,Results!$A$2:$B$240,2,FALSE)+VLOOKUP(H1057,Results!$A$2:$B$240,2,FALSE)+VLOOKUP(I1057,Results!$A$2:$B$240,2,FALSE)+VLOOKUP(J1057,Results!$A$2:$B$240,2,FALSE)+VLOOKUP(B1057,Results!$A$2:$B$240,2,FALSE)-MIN(VLOOKUP(C1057,Results!$A$2:$B$240,2,FALSE),VLOOKUP(D1057,Results!$A$2:$B$240,2,FALSE),VLOOKUP(E1057,Results!$A$2:$B$240,2,FALSE),VLOOKUP(F1057,Results!$A$2:$B$240,2,FALSE),VLOOKUP(G1057,Results!$A$2:$B$240,2,FALSE),VLOOKUP(H1057,Results!$A$2:$B$240,2,FALSE),VLOOKUP(I1057,Results!$A$2:$B$240,2,FALSE),VLOOKUP(J1057,Results!$A$2:$B$240,2,FALSE),VLOOKUP(B1057,Results!$A$2:$B$240,2,FALSE)),"")</f>
        <v/>
      </c>
    </row>
    <row r="1058" spans="2:47" x14ac:dyDescent="0.3">
      <c r="B1058" t="s">
        <v>166</v>
      </c>
      <c r="C1058" t="s">
        <v>169</v>
      </c>
      <c r="D1058" t="s">
        <v>172</v>
      </c>
      <c r="E1058" t="s">
        <v>146</v>
      </c>
      <c r="F1058" t="s">
        <v>177</v>
      </c>
      <c r="G1058" t="s">
        <v>179</v>
      </c>
      <c r="H1058" t="s">
        <v>181</v>
      </c>
      <c r="I1058" t="s">
        <v>152</v>
      </c>
      <c r="J1058" t="s">
        <v>188</v>
      </c>
      <c r="K1058" t="n">
        <v>11.0</v>
      </c>
      <c r="L1058" s="30">
        <f si="270" t="shared"/>
        <v>0</v>
      </c>
      <c r="N1058" s="35" t="str">
        <f si="266" t="shared"/>
        <v/>
      </c>
      <c r="O1058" s="59">
        <f>(IF(ISNUMBER(MATCH(B1058,Sheet4!$K$92:$K$101,0)),1,0)+IF(ISNUMBER(MATCH(C1058,Sheet4!$K$92:$K$101,0)),1,0)+IF(ISNUMBER(MATCH(D1058,Sheet4!$K$92:$K$101,0)),1,0)+IF(ISNUMBER(MATCH(E1058,Sheet4!$K$92:$K$101,0)),1,0)+IF(ISNUMBER(MATCH(F1058,Sheet4!$K$92:$K$101,0)),1,0)+IF(ISNUMBER(MATCH(G1058,Sheet4!$K$92:$K$101,0)),1,0)+IF(ISNUMBER(MATCH(H1058,Sheet4!$K$92:$K$101,0)),1,0)+IF(ISNUMBER(MATCH(I1058,Sheet4!$K$92:$K$101,0)),1,0)+IF(ISNUMBER(MATCH(J1058,Sheet4!$K$92:$K$101,0)),1,0))
-
(IF(ISNUMBER(MATCH(B1058,Sheet4!$F$2:$F$11,0)),1,0)+IF(ISNUMBER(MATCH(C1058,Sheet4!$F$2:$F$11,0)),1,0)+IF(ISNUMBER(MATCH(D1058,Sheet4!$F$2:$F$11,0)),1,0)+IF(ISNUMBER(MATCH(E1058,Sheet4!$F$2:$F$11,0)),1,0)+IF(ISNUMBER(MATCH(F1058,Sheet4!$F$2:$F$11,0)),1,0)+IF(ISNUMBER(MATCH(G1058,Sheet4!$F$2:$F$11,0)),1,0)+IF(ISNUMBER(MATCH(H1058,Sheet4!$F$2:$F$11,0)),1,0)+IF(ISNUMBER(MATCH(I1058,Sheet4!$F$2:$F$11,0)),1,0)+IF(ISNUMBER(MATCH(J1058,Sheet4!$F$2:$F$11,0)),1,0))</f>
        <v>0</v>
      </c>
      <c r="P1058" s="40" t="str">
        <f>IFERROR(INDEX(Sheet4!$G:$G,MATCH(Sheet1!B1058,Sheet4!$F:$F,0))+INDEX(Sheet4!$G:$G,MATCH(Sheet1!C1058,Sheet4!$F:$F,0))+INDEX(Sheet4!$G:$G,MATCH(Sheet1!D1058,Sheet4!$F:$F,0))+INDEX(Sheet4!$G:$G,MATCH(Sheet1!E1058,Sheet4!$F:$F,0))+INDEX(Sheet4!$G:$G,MATCH(Sheet1!F1058,Sheet4!$F:$F,0))+INDEX(Sheet4!$G:$G,MATCH(Sheet1!G1058,Sheet4!$F:$F,0))+INDEX(Sheet4!$G:$G,MATCH(Sheet1!H1058,Sheet4!$F:$F,0))+INDEX(Sheet4!$G:$G,MATCH(Sheet1!I1058,Sheet4!$F:$F,0))+INDEX(Sheet4!$G:$G,MATCH(Sheet1!J1058,Sheet4!$F:$F,0)),"")</f>
        <v/>
      </c>
      <c r="AF1058">
        <f si="267" t="shared"/>
        <v>0</v>
      </c>
      <c r="AH1058">
        <v>1035</v>
      </c>
      <c r="AI1058" t="str">
        <f si="268" t="shared"/>
        <v>Ben SimmonsRicky RubioDevin BookerMonte MorrisRoyce O'NealeGerald GreenJohn CollinsJosh JacksonKarl-Anthony Towns</v>
      </c>
      <c r="AJ1058">
        <f si="271" t="shared"/>
        <v>0</v>
      </c>
      <c r="AK1058">
        <f si="272" t="shared"/>
        <v>0</v>
      </c>
      <c r="AL1058">
        <f si="273" t="shared"/>
        <v>0</v>
      </c>
      <c r="AM1058">
        <f si="274" t="shared"/>
        <v>0</v>
      </c>
      <c r="AN1058">
        <f si="275" t="shared"/>
        <v>0</v>
      </c>
      <c r="AO1058">
        <f si="276" t="shared"/>
        <v>0</v>
      </c>
      <c r="AP1058">
        <f si="277" t="shared"/>
        <v>0</v>
      </c>
      <c r="AQ1058">
        <f si="278" t="shared"/>
        <v>0</v>
      </c>
      <c r="AR1058">
        <f si="279" t="shared"/>
        <v>0</v>
      </c>
      <c r="AS1058">
        <f si="269" t="shared"/>
        <v>0</v>
      </c>
      <c r="AU1058" t="str">
        <f>IFERROR(VLOOKUP(C1058,Results!$A$2:$B$240,2,FALSE)+VLOOKUP(D1058,Results!$A$2:$B$240,2,FALSE)+VLOOKUP(E1058,Results!$A$2:$B$240,2,FALSE)+VLOOKUP(F1058,Results!$A$2:$B$240,2,FALSE)+VLOOKUP(G1058,Results!$A$2:$B$240,2,FALSE)+VLOOKUP(H1058,Results!$A$2:$B$240,2,FALSE)+VLOOKUP(I1058,Results!$A$2:$B$240,2,FALSE)+VLOOKUP(J1058,Results!$A$2:$B$240,2,FALSE)+VLOOKUP(B1058,Results!$A$2:$B$240,2,FALSE)-MIN(VLOOKUP(C1058,Results!$A$2:$B$240,2,FALSE),VLOOKUP(D1058,Results!$A$2:$B$240,2,FALSE),VLOOKUP(E1058,Results!$A$2:$B$240,2,FALSE),VLOOKUP(F1058,Results!$A$2:$B$240,2,FALSE),VLOOKUP(G1058,Results!$A$2:$B$240,2,FALSE),VLOOKUP(H1058,Results!$A$2:$B$240,2,FALSE),VLOOKUP(I1058,Results!$A$2:$B$240,2,FALSE),VLOOKUP(J1058,Results!$A$2:$B$240,2,FALSE),VLOOKUP(B1058,Results!$A$2:$B$240,2,FALSE)),"")</f>
        <v/>
      </c>
    </row>
    <row r="1059" spans="2:47" x14ac:dyDescent="0.3">
      <c r="B1059" t="s">
        <v>166</v>
      </c>
      <c r="C1059" t="s">
        <v>171</v>
      </c>
      <c r="D1059" t="s">
        <v>172</v>
      </c>
      <c r="E1059" t="s">
        <v>158</v>
      </c>
      <c r="F1059" t="s">
        <v>177</v>
      </c>
      <c r="G1059" t="s">
        <v>178</v>
      </c>
      <c r="H1059" t="s">
        <v>92</v>
      </c>
      <c r="I1059" t="s">
        <v>152</v>
      </c>
      <c r="J1059" t="s">
        <v>186</v>
      </c>
      <c r="K1059" t="n">
        <v>11.0</v>
      </c>
      <c r="L1059" s="30">
        <f si="270" t="shared"/>
        <v>0</v>
      </c>
      <c r="N1059" s="35" t="str">
        <f si="266" t="shared"/>
        <v/>
      </c>
      <c r="O1059" s="59">
        <f>(IF(ISNUMBER(MATCH(B1059,Sheet4!$K$92:$K$101,0)),1,0)+IF(ISNUMBER(MATCH(C1059,Sheet4!$K$92:$K$101,0)),1,0)+IF(ISNUMBER(MATCH(D1059,Sheet4!$K$92:$K$101,0)),1,0)+IF(ISNUMBER(MATCH(E1059,Sheet4!$K$92:$K$101,0)),1,0)+IF(ISNUMBER(MATCH(F1059,Sheet4!$K$92:$K$101,0)),1,0)+IF(ISNUMBER(MATCH(G1059,Sheet4!$K$92:$K$101,0)),1,0)+IF(ISNUMBER(MATCH(H1059,Sheet4!$K$92:$K$101,0)),1,0)+IF(ISNUMBER(MATCH(I1059,Sheet4!$K$92:$K$101,0)),1,0)+IF(ISNUMBER(MATCH(J1059,Sheet4!$K$92:$K$101,0)),1,0))
-
(IF(ISNUMBER(MATCH(B1059,Sheet4!$F$2:$F$11,0)),1,0)+IF(ISNUMBER(MATCH(C1059,Sheet4!$F$2:$F$11,0)),1,0)+IF(ISNUMBER(MATCH(D1059,Sheet4!$F$2:$F$11,0)),1,0)+IF(ISNUMBER(MATCH(E1059,Sheet4!$F$2:$F$11,0)),1,0)+IF(ISNUMBER(MATCH(F1059,Sheet4!$F$2:$F$11,0)),1,0)+IF(ISNUMBER(MATCH(G1059,Sheet4!$F$2:$F$11,0)),1,0)+IF(ISNUMBER(MATCH(H1059,Sheet4!$F$2:$F$11,0)),1,0)+IF(ISNUMBER(MATCH(I1059,Sheet4!$F$2:$F$11,0)),1,0)+IF(ISNUMBER(MATCH(J1059,Sheet4!$F$2:$F$11,0)),1,0))</f>
        <v>0</v>
      </c>
      <c r="P1059" s="40" t="str">
        <f>IFERROR(INDEX(Sheet4!$G:$G,MATCH(Sheet1!B1059,Sheet4!$F:$F,0))+INDEX(Sheet4!$G:$G,MATCH(Sheet1!C1059,Sheet4!$F:$F,0))+INDEX(Sheet4!$G:$G,MATCH(Sheet1!D1059,Sheet4!$F:$F,0))+INDEX(Sheet4!$G:$G,MATCH(Sheet1!E1059,Sheet4!$F:$F,0))+INDEX(Sheet4!$G:$G,MATCH(Sheet1!F1059,Sheet4!$F:$F,0))+INDEX(Sheet4!$G:$G,MATCH(Sheet1!G1059,Sheet4!$F:$F,0))+INDEX(Sheet4!$G:$G,MATCH(Sheet1!H1059,Sheet4!$F:$F,0))+INDEX(Sheet4!$G:$G,MATCH(Sheet1!I1059,Sheet4!$F:$F,0))+INDEX(Sheet4!$G:$G,MATCH(Sheet1!J1059,Sheet4!$F:$F,0)),"")</f>
        <v/>
      </c>
      <c r="AF1059">
        <f si="267" t="shared"/>
        <v>0</v>
      </c>
      <c r="AH1059">
        <v>1036</v>
      </c>
      <c r="AI1059" t="str">
        <f si="268" t="shared"/>
        <v>Ben SimmonsIsaiah CanaanMonte MorrisMalik BeasleyWill BartonJae CrowderKenneth FariedJohn CollinsNikola Jokic</v>
      </c>
      <c r="AJ1059">
        <f si="271" t="shared"/>
        <v>0</v>
      </c>
      <c r="AK1059">
        <f si="272" t="shared"/>
        <v>0</v>
      </c>
      <c r="AL1059">
        <f si="273" t="shared"/>
        <v>0</v>
      </c>
      <c r="AM1059">
        <f si="274" t="shared"/>
        <v>0</v>
      </c>
      <c r="AN1059">
        <f si="275" t="shared"/>
        <v>0</v>
      </c>
      <c r="AO1059">
        <f si="276" t="shared"/>
        <v>0</v>
      </c>
      <c r="AP1059">
        <f si="277" t="shared"/>
        <v>0</v>
      </c>
      <c r="AQ1059">
        <f si="278" t="shared"/>
        <v>0</v>
      </c>
      <c r="AR1059">
        <f si="279" t="shared"/>
        <v>0</v>
      </c>
      <c r="AS1059">
        <f si="269" t="shared"/>
        <v>0</v>
      </c>
      <c r="AU1059" t="str">
        <f>IFERROR(VLOOKUP(C1059,Results!$A$2:$B$240,2,FALSE)+VLOOKUP(D1059,Results!$A$2:$B$240,2,FALSE)+VLOOKUP(E1059,Results!$A$2:$B$240,2,FALSE)+VLOOKUP(F1059,Results!$A$2:$B$240,2,FALSE)+VLOOKUP(G1059,Results!$A$2:$B$240,2,FALSE)+VLOOKUP(H1059,Results!$A$2:$B$240,2,FALSE)+VLOOKUP(I1059,Results!$A$2:$B$240,2,FALSE)+VLOOKUP(J1059,Results!$A$2:$B$240,2,FALSE)+VLOOKUP(B1059,Results!$A$2:$B$240,2,FALSE)-MIN(VLOOKUP(C1059,Results!$A$2:$B$240,2,FALSE),VLOOKUP(D1059,Results!$A$2:$B$240,2,FALSE),VLOOKUP(E1059,Results!$A$2:$B$240,2,FALSE),VLOOKUP(F1059,Results!$A$2:$B$240,2,FALSE),VLOOKUP(G1059,Results!$A$2:$B$240,2,FALSE),VLOOKUP(H1059,Results!$A$2:$B$240,2,FALSE),VLOOKUP(I1059,Results!$A$2:$B$240,2,FALSE),VLOOKUP(J1059,Results!$A$2:$B$240,2,FALSE),VLOOKUP(B1059,Results!$A$2:$B$240,2,FALSE)),"")</f>
        <v/>
      </c>
    </row>
    <row r="1060" spans="2:47" x14ac:dyDescent="0.3">
      <c r="B1060" t="s">
        <v>166</v>
      </c>
      <c r="C1060" t="s">
        <v>87</v>
      </c>
      <c r="D1060" t="s">
        <v>173</v>
      </c>
      <c r="E1060" t="s">
        <v>146</v>
      </c>
      <c r="F1060" t="s">
        <v>179</v>
      </c>
      <c r="G1060" t="s">
        <v>101</v>
      </c>
      <c r="H1060" t="s">
        <v>92</v>
      </c>
      <c r="I1060" t="s">
        <v>181</v>
      </c>
      <c r="J1060" t="s">
        <v>98</v>
      </c>
      <c r="K1060" t="n">
        <v>11.0</v>
      </c>
      <c r="L1060" s="30">
        <f si="270" t="shared"/>
        <v>0</v>
      </c>
      <c r="N1060" s="35" t="str">
        <f si="266" t="shared"/>
        <v/>
      </c>
      <c r="O1060" s="59">
        <f>(IF(ISNUMBER(MATCH(B1060,Sheet4!$K$92:$K$101,0)),1,0)+IF(ISNUMBER(MATCH(C1060,Sheet4!$K$92:$K$101,0)),1,0)+IF(ISNUMBER(MATCH(D1060,Sheet4!$K$92:$K$101,0)),1,0)+IF(ISNUMBER(MATCH(E1060,Sheet4!$K$92:$K$101,0)),1,0)+IF(ISNUMBER(MATCH(F1060,Sheet4!$K$92:$K$101,0)),1,0)+IF(ISNUMBER(MATCH(G1060,Sheet4!$K$92:$K$101,0)),1,0)+IF(ISNUMBER(MATCH(H1060,Sheet4!$K$92:$K$101,0)),1,0)+IF(ISNUMBER(MATCH(I1060,Sheet4!$K$92:$K$101,0)),1,0)+IF(ISNUMBER(MATCH(J1060,Sheet4!$K$92:$K$101,0)),1,0))
-
(IF(ISNUMBER(MATCH(B1060,Sheet4!$F$2:$F$11,0)),1,0)+IF(ISNUMBER(MATCH(C1060,Sheet4!$F$2:$F$11,0)),1,0)+IF(ISNUMBER(MATCH(D1060,Sheet4!$F$2:$F$11,0)),1,0)+IF(ISNUMBER(MATCH(E1060,Sheet4!$F$2:$F$11,0)),1,0)+IF(ISNUMBER(MATCH(F1060,Sheet4!$F$2:$F$11,0)),1,0)+IF(ISNUMBER(MATCH(G1060,Sheet4!$F$2:$F$11,0)),1,0)+IF(ISNUMBER(MATCH(H1060,Sheet4!$F$2:$F$11,0)),1,0)+IF(ISNUMBER(MATCH(I1060,Sheet4!$F$2:$F$11,0)),1,0)+IF(ISNUMBER(MATCH(J1060,Sheet4!$F$2:$F$11,0)),1,0))</f>
        <v>0</v>
      </c>
      <c r="P1060" s="40" t="str">
        <f>IFERROR(INDEX(Sheet4!$G:$G,MATCH(Sheet1!B1060,Sheet4!$F:$F,0))+INDEX(Sheet4!$G:$G,MATCH(Sheet1!C1060,Sheet4!$F:$F,0))+INDEX(Sheet4!$G:$G,MATCH(Sheet1!D1060,Sheet4!$F:$F,0))+INDEX(Sheet4!$G:$G,MATCH(Sheet1!E1060,Sheet4!$F:$F,0))+INDEX(Sheet4!$G:$G,MATCH(Sheet1!F1060,Sheet4!$F:$F,0))+INDEX(Sheet4!$G:$G,MATCH(Sheet1!G1060,Sheet4!$F:$F,0))+INDEX(Sheet4!$G:$G,MATCH(Sheet1!H1060,Sheet4!$F:$F,0))+INDEX(Sheet4!$G:$G,MATCH(Sheet1!I1060,Sheet4!$F:$F,0))+INDEX(Sheet4!$G:$G,MATCH(Sheet1!J1060,Sheet4!$F:$F,0)),"")</f>
        <v/>
      </c>
      <c r="AF1060">
        <f si="267" t="shared"/>
        <v>0</v>
      </c>
      <c r="AH1060">
        <v>1037</v>
      </c>
      <c r="AI1060" t="str">
        <f si="268" t="shared"/>
        <v>Ben SimmonsJeremy LinDevin BookerMonte MorrisWill BartonKelly OubrePaul MillsapTrey LylesNikola Jokic</v>
      </c>
      <c r="AJ1060">
        <f si="271" t="shared"/>
        <v>0</v>
      </c>
      <c r="AK1060">
        <f si="272" t="shared"/>
        <v>0</v>
      </c>
      <c r="AL1060">
        <f si="273" t="shared"/>
        <v>0</v>
      </c>
      <c r="AM1060">
        <f si="274" t="shared"/>
        <v>0</v>
      </c>
      <c r="AN1060">
        <f si="275" t="shared"/>
        <v>0</v>
      </c>
      <c r="AO1060">
        <f si="276" t="shared"/>
        <v>0</v>
      </c>
      <c r="AP1060">
        <f si="277" t="shared"/>
        <v>0</v>
      </c>
      <c r="AQ1060">
        <f si="278" t="shared"/>
        <v>0</v>
      </c>
      <c r="AR1060">
        <f si="279" t="shared"/>
        <v>0</v>
      </c>
      <c r="AS1060">
        <f si="269" t="shared"/>
        <v>0</v>
      </c>
      <c r="AU1060" t="str">
        <f>IFERROR(VLOOKUP(C1060,Results!$A$2:$B$240,2,FALSE)+VLOOKUP(D1060,Results!$A$2:$B$240,2,FALSE)+VLOOKUP(E1060,Results!$A$2:$B$240,2,FALSE)+VLOOKUP(F1060,Results!$A$2:$B$240,2,FALSE)+VLOOKUP(G1060,Results!$A$2:$B$240,2,FALSE)+VLOOKUP(H1060,Results!$A$2:$B$240,2,FALSE)+VLOOKUP(I1060,Results!$A$2:$B$240,2,FALSE)+VLOOKUP(J1060,Results!$A$2:$B$240,2,FALSE)+VLOOKUP(B1060,Results!$A$2:$B$240,2,FALSE)-MIN(VLOOKUP(C1060,Results!$A$2:$B$240,2,FALSE),VLOOKUP(D1060,Results!$A$2:$B$240,2,FALSE),VLOOKUP(E1060,Results!$A$2:$B$240,2,FALSE),VLOOKUP(F1060,Results!$A$2:$B$240,2,FALSE),VLOOKUP(G1060,Results!$A$2:$B$240,2,FALSE),VLOOKUP(H1060,Results!$A$2:$B$240,2,FALSE),VLOOKUP(I1060,Results!$A$2:$B$240,2,FALSE),VLOOKUP(J1060,Results!$A$2:$B$240,2,FALSE),VLOOKUP(B1060,Results!$A$2:$B$240,2,FALSE)),"")</f>
        <v/>
      </c>
    </row>
    <row r="1061" spans="2:47" x14ac:dyDescent="0.3">
      <c r="B1061" t="s">
        <v>166</v>
      </c>
      <c r="C1061" t="s">
        <v>169</v>
      </c>
      <c r="D1061" t="s">
        <v>173</v>
      </c>
      <c r="E1061" t="s">
        <v>146</v>
      </c>
      <c r="F1061" t="s">
        <v>177</v>
      </c>
      <c r="G1061" t="s">
        <v>179</v>
      </c>
      <c r="H1061" t="s">
        <v>181</v>
      </c>
      <c r="I1061" t="s">
        <v>152</v>
      </c>
      <c r="J1061" t="s">
        <v>156</v>
      </c>
      <c r="K1061" t="n">
        <v>11.0</v>
      </c>
      <c r="L1061" s="30">
        <f si="270" t="shared"/>
        <v>0</v>
      </c>
      <c r="N1061" s="35" t="str">
        <f si="266" t="shared"/>
        <v/>
      </c>
      <c r="O1061" s="59">
        <f>(IF(ISNUMBER(MATCH(B1061,Sheet4!$K$92:$K$101,0)),1,0)+IF(ISNUMBER(MATCH(C1061,Sheet4!$K$92:$K$101,0)),1,0)+IF(ISNUMBER(MATCH(D1061,Sheet4!$K$92:$K$101,0)),1,0)+IF(ISNUMBER(MATCH(E1061,Sheet4!$K$92:$K$101,0)),1,0)+IF(ISNUMBER(MATCH(F1061,Sheet4!$K$92:$K$101,0)),1,0)+IF(ISNUMBER(MATCH(G1061,Sheet4!$K$92:$K$101,0)),1,0)+IF(ISNUMBER(MATCH(H1061,Sheet4!$K$92:$K$101,0)),1,0)+IF(ISNUMBER(MATCH(I1061,Sheet4!$K$92:$K$101,0)),1,0)+IF(ISNUMBER(MATCH(J1061,Sheet4!$K$92:$K$101,0)),1,0))
-
(IF(ISNUMBER(MATCH(B1061,Sheet4!$F$2:$F$11,0)),1,0)+IF(ISNUMBER(MATCH(C1061,Sheet4!$F$2:$F$11,0)),1,0)+IF(ISNUMBER(MATCH(D1061,Sheet4!$F$2:$F$11,0)),1,0)+IF(ISNUMBER(MATCH(E1061,Sheet4!$F$2:$F$11,0)),1,0)+IF(ISNUMBER(MATCH(F1061,Sheet4!$F$2:$F$11,0)),1,0)+IF(ISNUMBER(MATCH(G1061,Sheet4!$F$2:$F$11,0)),1,0)+IF(ISNUMBER(MATCH(H1061,Sheet4!$F$2:$F$11,0)),1,0)+IF(ISNUMBER(MATCH(I1061,Sheet4!$F$2:$F$11,0)),1,0)+IF(ISNUMBER(MATCH(J1061,Sheet4!$F$2:$F$11,0)),1,0))</f>
        <v>0</v>
      </c>
      <c r="P1061" s="40" t="str">
        <f>IFERROR(INDEX(Sheet4!$G:$G,MATCH(Sheet1!B1061,Sheet4!$F:$F,0))+INDEX(Sheet4!$G:$G,MATCH(Sheet1!C1061,Sheet4!$F:$F,0))+INDEX(Sheet4!$G:$G,MATCH(Sheet1!D1061,Sheet4!$F:$F,0))+INDEX(Sheet4!$G:$G,MATCH(Sheet1!E1061,Sheet4!$F:$F,0))+INDEX(Sheet4!$G:$G,MATCH(Sheet1!F1061,Sheet4!$F:$F,0))+INDEX(Sheet4!$G:$G,MATCH(Sheet1!G1061,Sheet4!$F:$F,0))+INDEX(Sheet4!$G:$G,MATCH(Sheet1!H1061,Sheet4!$F:$F,0))+INDEX(Sheet4!$G:$G,MATCH(Sheet1!I1061,Sheet4!$F:$F,0))+INDEX(Sheet4!$G:$G,MATCH(Sheet1!J1061,Sheet4!$F:$F,0)),"")</f>
        <v/>
      </c>
      <c r="AF1061">
        <f si="267" t="shared"/>
        <v>0</v>
      </c>
      <c r="AH1061">
        <v>1038</v>
      </c>
      <c r="AI1061" t="str">
        <f si="268" t="shared"/>
        <v>De'Aaron FoxIsaiah CanaanDevin BookerMonte MorrisWill BartonKelly OubreJohn CollinsTaj GibsonJoel Embiid</v>
      </c>
      <c r="AJ1061">
        <f si="271" t="shared"/>
        <v>0</v>
      </c>
      <c r="AK1061">
        <f si="272" t="shared"/>
        <v>0</v>
      </c>
      <c r="AL1061">
        <f si="273" t="shared"/>
        <v>0</v>
      </c>
      <c r="AM1061">
        <f si="274" t="shared"/>
        <v>0</v>
      </c>
      <c r="AN1061">
        <f si="275" t="shared"/>
        <v>0</v>
      </c>
      <c r="AO1061">
        <f si="276" t="shared"/>
        <v>0</v>
      </c>
      <c r="AP1061">
        <f si="277" t="shared"/>
        <v>0</v>
      </c>
      <c r="AQ1061">
        <f si="278" t="shared"/>
        <v>0</v>
      </c>
      <c r="AR1061">
        <f si="279" t="shared"/>
        <v>0</v>
      </c>
      <c r="AS1061">
        <f si="269" t="shared"/>
        <v>0</v>
      </c>
      <c r="AU1061" t="str">
        <f>IFERROR(VLOOKUP(C1061,Results!$A$2:$B$240,2,FALSE)+VLOOKUP(D1061,Results!$A$2:$B$240,2,FALSE)+VLOOKUP(E1061,Results!$A$2:$B$240,2,FALSE)+VLOOKUP(F1061,Results!$A$2:$B$240,2,FALSE)+VLOOKUP(G1061,Results!$A$2:$B$240,2,FALSE)+VLOOKUP(H1061,Results!$A$2:$B$240,2,FALSE)+VLOOKUP(I1061,Results!$A$2:$B$240,2,FALSE)+VLOOKUP(J1061,Results!$A$2:$B$240,2,FALSE)+VLOOKUP(B1061,Results!$A$2:$B$240,2,FALSE)-MIN(VLOOKUP(C1061,Results!$A$2:$B$240,2,FALSE),VLOOKUP(D1061,Results!$A$2:$B$240,2,FALSE),VLOOKUP(E1061,Results!$A$2:$B$240,2,FALSE),VLOOKUP(F1061,Results!$A$2:$B$240,2,FALSE),VLOOKUP(G1061,Results!$A$2:$B$240,2,FALSE),VLOOKUP(H1061,Results!$A$2:$B$240,2,FALSE),VLOOKUP(I1061,Results!$A$2:$B$240,2,FALSE),VLOOKUP(J1061,Results!$A$2:$B$240,2,FALSE),VLOOKUP(B1061,Results!$A$2:$B$240,2,FALSE)),"")</f>
        <v/>
      </c>
    </row>
    <row r="1062" spans="2:47" x14ac:dyDescent="0.3">
      <c r="B1062" t="s">
        <v>87</v>
      </c>
      <c r="C1062" t="s">
        <v>171</v>
      </c>
      <c r="D1062" t="s">
        <v>145</v>
      </c>
      <c r="E1062" t="s">
        <v>146</v>
      </c>
      <c r="F1062" t="s">
        <v>177</v>
      </c>
      <c r="G1062" t="s">
        <v>178</v>
      </c>
      <c r="H1062" t="s">
        <v>93</v>
      </c>
      <c r="I1062" t="s">
        <v>181</v>
      </c>
      <c r="J1062" t="s">
        <v>187</v>
      </c>
      <c r="K1062" t="n">
        <v>11.0</v>
      </c>
      <c r="L1062" s="30">
        <f si="270" t="shared"/>
        <v>0</v>
      </c>
      <c r="N1062" s="35" t="str">
        <f si="266" t="shared"/>
        <v/>
      </c>
      <c r="O1062" s="59">
        <f>(IF(ISNUMBER(MATCH(B1062,Sheet4!$K$92:$K$101,0)),1,0)+IF(ISNUMBER(MATCH(C1062,Sheet4!$K$92:$K$101,0)),1,0)+IF(ISNUMBER(MATCH(D1062,Sheet4!$K$92:$K$101,0)),1,0)+IF(ISNUMBER(MATCH(E1062,Sheet4!$K$92:$K$101,0)),1,0)+IF(ISNUMBER(MATCH(F1062,Sheet4!$K$92:$K$101,0)),1,0)+IF(ISNUMBER(MATCH(G1062,Sheet4!$K$92:$K$101,0)),1,0)+IF(ISNUMBER(MATCH(H1062,Sheet4!$K$92:$K$101,0)),1,0)+IF(ISNUMBER(MATCH(I1062,Sheet4!$K$92:$K$101,0)),1,0)+IF(ISNUMBER(MATCH(J1062,Sheet4!$K$92:$K$101,0)),1,0))
-
(IF(ISNUMBER(MATCH(B1062,Sheet4!$F$2:$F$11,0)),1,0)+IF(ISNUMBER(MATCH(C1062,Sheet4!$F$2:$F$11,0)),1,0)+IF(ISNUMBER(MATCH(D1062,Sheet4!$F$2:$F$11,0)),1,0)+IF(ISNUMBER(MATCH(E1062,Sheet4!$F$2:$F$11,0)),1,0)+IF(ISNUMBER(MATCH(F1062,Sheet4!$F$2:$F$11,0)),1,0)+IF(ISNUMBER(MATCH(G1062,Sheet4!$F$2:$F$11,0)),1,0)+IF(ISNUMBER(MATCH(H1062,Sheet4!$F$2:$F$11,0)),1,0)+IF(ISNUMBER(MATCH(I1062,Sheet4!$F$2:$F$11,0)),1,0)+IF(ISNUMBER(MATCH(J1062,Sheet4!$F$2:$F$11,0)),1,0))</f>
        <v>0</v>
      </c>
      <c r="P1062" s="40" t="str">
        <f>IFERROR(INDEX(Sheet4!$G:$G,MATCH(Sheet1!B1062,Sheet4!$F:$F,0))+INDEX(Sheet4!$G:$G,MATCH(Sheet1!C1062,Sheet4!$F:$F,0))+INDEX(Sheet4!$G:$G,MATCH(Sheet1!D1062,Sheet4!$F:$F,0))+INDEX(Sheet4!$G:$G,MATCH(Sheet1!E1062,Sheet4!$F:$F,0))+INDEX(Sheet4!$G:$G,MATCH(Sheet1!F1062,Sheet4!$F:$F,0))+INDEX(Sheet4!$G:$G,MATCH(Sheet1!G1062,Sheet4!$F:$F,0))+INDEX(Sheet4!$G:$G,MATCH(Sheet1!H1062,Sheet4!$F:$F,0))+INDEX(Sheet4!$G:$G,MATCH(Sheet1!I1062,Sheet4!$F:$F,0))+INDEX(Sheet4!$G:$G,MATCH(Sheet1!J1062,Sheet4!$F:$F,0)),"")</f>
        <v/>
      </c>
      <c r="AF1062">
        <f si="267" t="shared"/>
        <v>0</v>
      </c>
      <c r="AH1062">
        <v>1039</v>
      </c>
      <c r="AI1062" t="str">
        <f si="268" t="shared"/>
        <v>Ben SimmonsDe'Aaron FoxJimmy ButlerAustin RiversKelly OubreGerald GreenMarvin BagleyPaul MillsapRudy Gobert</v>
      </c>
      <c r="AJ1062">
        <f si="271" t="shared"/>
        <v>0</v>
      </c>
      <c r="AK1062">
        <f si="272" t="shared"/>
        <v>0</v>
      </c>
      <c r="AL1062">
        <f si="273" t="shared"/>
        <v>0</v>
      </c>
      <c r="AM1062">
        <f si="274" t="shared"/>
        <v>0</v>
      </c>
      <c r="AN1062">
        <f si="275" t="shared"/>
        <v>0</v>
      </c>
      <c r="AO1062">
        <f si="276" t="shared"/>
        <v>0</v>
      </c>
      <c r="AP1062">
        <f si="277" t="shared"/>
        <v>0</v>
      </c>
      <c r="AQ1062">
        <f si="278" t="shared"/>
        <v>0</v>
      </c>
      <c r="AR1062">
        <f si="279" t="shared"/>
        <v>0</v>
      </c>
      <c r="AS1062">
        <f si="269" t="shared"/>
        <v>0</v>
      </c>
      <c r="AU1062" t="str">
        <f>IFERROR(VLOOKUP(C1062,Results!$A$2:$B$240,2,FALSE)+VLOOKUP(D1062,Results!$A$2:$B$240,2,FALSE)+VLOOKUP(E1062,Results!$A$2:$B$240,2,FALSE)+VLOOKUP(F1062,Results!$A$2:$B$240,2,FALSE)+VLOOKUP(G1062,Results!$A$2:$B$240,2,FALSE)+VLOOKUP(H1062,Results!$A$2:$B$240,2,FALSE)+VLOOKUP(I1062,Results!$A$2:$B$240,2,FALSE)+VLOOKUP(J1062,Results!$A$2:$B$240,2,FALSE)+VLOOKUP(B1062,Results!$A$2:$B$240,2,FALSE)-MIN(VLOOKUP(C1062,Results!$A$2:$B$240,2,FALSE),VLOOKUP(D1062,Results!$A$2:$B$240,2,FALSE),VLOOKUP(E1062,Results!$A$2:$B$240,2,FALSE),VLOOKUP(F1062,Results!$A$2:$B$240,2,FALSE),VLOOKUP(G1062,Results!$A$2:$B$240,2,FALSE),VLOOKUP(H1062,Results!$A$2:$B$240,2,FALSE),VLOOKUP(I1062,Results!$A$2:$B$240,2,FALSE),VLOOKUP(J1062,Results!$A$2:$B$240,2,FALSE),VLOOKUP(B1062,Results!$A$2:$B$240,2,FALSE)),"")</f>
        <v/>
      </c>
    </row>
    <row r="1063" spans="2:47" x14ac:dyDescent="0.3">
      <c r="B1063" t="s">
        <v>87</v>
      </c>
      <c r="C1063" t="s">
        <v>171</v>
      </c>
      <c r="D1063" t="s">
        <v>99</v>
      </c>
      <c r="E1063" t="s">
        <v>146</v>
      </c>
      <c r="F1063" t="s">
        <v>177</v>
      </c>
      <c r="G1063" t="s">
        <v>179</v>
      </c>
      <c r="H1063" t="s">
        <v>153</v>
      </c>
      <c r="I1063" t="s">
        <v>181</v>
      </c>
      <c r="J1063" t="s">
        <v>188</v>
      </c>
      <c r="K1063" t="n">
        <v>11.0</v>
      </c>
      <c r="L1063" s="30">
        <f si="270" t="shared"/>
        <v>0</v>
      </c>
      <c r="N1063" s="35" t="str">
        <f si="266" t="shared"/>
        <v/>
      </c>
      <c r="O1063" s="59">
        <f>(IF(ISNUMBER(MATCH(B1063,Sheet4!$K$92:$K$101,0)),1,0)+IF(ISNUMBER(MATCH(C1063,Sheet4!$K$92:$K$101,0)),1,0)+IF(ISNUMBER(MATCH(D1063,Sheet4!$K$92:$K$101,0)),1,0)+IF(ISNUMBER(MATCH(E1063,Sheet4!$K$92:$K$101,0)),1,0)+IF(ISNUMBER(MATCH(F1063,Sheet4!$K$92:$K$101,0)),1,0)+IF(ISNUMBER(MATCH(G1063,Sheet4!$K$92:$K$101,0)),1,0)+IF(ISNUMBER(MATCH(H1063,Sheet4!$K$92:$K$101,0)),1,0)+IF(ISNUMBER(MATCH(I1063,Sheet4!$K$92:$K$101,0)),1,0)+IF(ISNUMBER(MATCH(J1063,Sheet4!$K$92:$K$101,0)),1,0))
-
(IF(ISNUMBER(MATCH(B1063,Sheet4!$F$2:$F$11,0)),1,0)+IF(ISNUMBER(MATCH(C1063,Sheet4!$F$2:$F$11,0)),1,0)+IF(ISNUMBER(MATCH(D1063,Sheet4!$F$2:$F$11,0)),1,0)+IF(ISNUMBER(MATCH(E1063,Sheet4!$F$2:$F$11,0)),1,0)+IF(ISNUMBER(MATCH(F1063,Sheet4!$F$2:$F$11,0)),1,0)+IF(ISNUMBER(MATCH(G1063,Sheet4!$F$2:$F$11,0)),1,0)+IF(ISNUMBER(MATCH(H1063,Sheet4!$F$2:$F$11,0)),1,0)+IF(ISNUMBER(MATCH(I1063,Sheet4!$F$2:$F$11,0)),1,0)+IF(ISNUMBER(MATCH(J1063,Sheet4!$F$2:$F$11,0)),1,0))</f>
        <v>0</v>
      </c>
      <c r="P1063" s="40" t="str">
        <f>IFERROR(INDEX(Sheet4!$G:$G,MATCH(Sheet1!B1063,Sheet4!$F:$F,0))+INDEX(Sheet4!$G:$G,MATCH(Sheet1!C1063,Sheet4!$F:$F,0))+INDEX(Sheet4!$G:$G,MATCH(Sheet1!D1063,Sheet4!$F:$F,0))+INDEX(Sheet4!$G:$G,MATCH(Sheet1!E1063,Sheet4!$F:$F,0))+INDEX(Sheet4!$G:$G,MATCH(Sheet1!F1063,Sheet4!$F:$F,0))+INDEX(Sheet4!$G:$G,MATCH(Sheet1!G1063,Sheet4!$F:$F,0))+INDEX(Sheet4!$G:$G,MATCH(Sheet1!H1063,Sheet4!$F:$F,0))+INDEX(Sheet4!$G:$G,MATCH(Sheet1!I1063,Sheet4!$F:$F,0))+INDEX(Sheet4!$G:$G,MATCH(Sheet1!J1063,Sheet4!$F:$F,0)),"")</f>
        <v/>
      </c>
      <c r="AF1063">
        <f si="267" t="shared"/>
        <v>0</v>
      </c>
      <c r="AH1063">
        <v>1040</v>
      </c>
      <c r="AI1063" t="str">
        <f si="268" t="shared"/>
        <v>De'Aaron FoxLandry ShametJimmy ButlerBuddy HieldKelly OubreCorey BrewerKenneth FariedPaul MillsapKarl-Anthony Towns</v>
      </c>
      <c r="AJ1063">
        <f si="271" t="shared"/>
        <v>0</v>
      </c>
      <c r="AK1063">
        <f si="272" t="shared"/>
        <v>0</v>
      </c>
      <c r="AL1063">
        <f si="273" t="shared"/>
        <v>0</v>
      </c>
      <c r="AM1063">
        <f si="274" t="shared"/>
        <v>0</v>
      </c>
      <c r="AN1063">
        <f si="275" t="shared"/>
        <v>0</v>
      </c>
      <c r="AO1063">
        <f si="276" t="shared"/>
        <v>0</v>
      </c>
      <c r="AP1063">
        <f si="277" t="shared"/>
        <v>0</v>
      </c>
      <c r="AQ1063">
        <f si="278" t="shared"/>
        <v>0</v>
      </c>
      <c r="AR1063">
        <f si="279" t="shared"/>
        <v>0</v>
      </c>
      <c r="AS1063">
        <f si="269" t="shared"/>
        <v>0</v>
      </c>
      <c r="AU1063" t="str">
        <f>IFERROR(VLOOKUP(C1063,Results!$A$2:$B$240,2,FALSE)+VLOOKUP(D1063,Results!$A$2:$B$240,2,FALSE)+VLOOKUP(E1063,Results!$A$2:$B$240,2,FALSE)+VLOOKUP(F1063,Results!$A$2:$B$240,2,FALSE)+VLOOKUP(G1063,Results!$A$2:$B$240,2,FALSE)+VLOOKUP(H1063,Results!$A$2:$B$240,2,FALSE)+VLOOKUP(I1063,Results!$A$2:$B$240,2,FALSE)+VLOOKUP(J1063,Results!$A$2:$B$240,2,FALSE)+VLOOKUP(B1063,Results!$A$2:$B$240,2,FALSE)-MIN(VLOOKUP(C1063,Results!$A$2:$B$240,2,FALSE),VLOOKUP(D1063,Results!$A$2:$B$240,2,FALSE),VLOOKUP(E1063,Results!$A$2:$B$240,2,FALSE),VLOOKUP(F1063,Results!$A$2:$B$240,2,FALSE),VLOOKUP(G1063,Results!$A$2:$B$240,2,FALSE),VLOOKUP(H1063,Results!$A$2:$B$240,2,FALSE),VLOOKUP(I1063,Results!$A$2:$B$240,2,FALSE),VLOOKUP(J1063,Results!$A$2:$B$240,2,FALSE),VLOOKUP(B1063,Results!$A$2:$B$240,2,FALSE)),"")</f>
        <v/>
      </c>
    </row>
    <row r="1064" spans="2:47" x14ac:dyDescent="0.3">
      <c r="B1064" t="s">
        <v>166</v>
      </c>
      <c r="C1064" t="s">
        <v>171</v>
      </c>
      <c r="D1064" t="s">
        <v>147</v>
      </c>
      <c r="E1064" t="s">
        <v>148</v>
      </c>
      <c r="F1064" t="s">
        <v>150</v>
      </c>
      <c r="G1064" t="s">
        <v>177</v>
      </c>
      <c r="H1064" t="s">
        <v>153</v>
      </c>
      <c r="I1064" t="s">
        <v>92</v>
      </c>
      <c r="J1064" t="s">
        <v>98</v>
      </c>
      <c r="K1064" t="n">
        <v>11.0</v>
      </c>
      <c r="L1064" s="30">
        <f si="270" t="shared"/>
        <v>0</v>
      </c>
      <c r="N1064" s="35" t="str">
        <f si="266" t="shared"/>
        <v/>
      </c>
      <c r="O1064" s="59">
        <f>(IF(ISNUMBER(MATCH(B1064,Sheet4!$K$92:$K$101,0)),1,0)+IF(ISNUMBER(MATCH(C1064,Sheet4!$K$92:$K$101,0)),1,0)+IF(ISNUMBER(MATCH(D1064,Sheet4!$K$92:$K$101,0)),1,0)+IF(ISNUMBER(MATCH(E1064,Sheet4!$K$92:$K$101,0)),1,0)+IF(ISNUMBER(MATCH(F1064,Sheet4!$K$92:$K$101,0)),1,0)+IF(ISNUMBER(MATCH(G1064,Sheet4!$K$92:$K$101,0)),1,0)+IF(ISNUMBER(MATCH(H1064,Sheet4!$K$92:$K$101,0)),1,0)+IF(ISNUMBER(MATCH(I1064,Sheet4!$K$92:$K$101,0)),1,0)+IF(ISNUMBER(MATCH(J1064,Sheet4!$K$92:$K$101,0)),1,0))
-
(IF(ISNUMBER(MATCH(B1064,Sheet4!$F$2:$F$11,0)),1,0)+IF(ISNUMBER(MATCH(C1064,Sheet4!$F$2:$F$11,0)),1,0)+IF(ISNUMBER(MATCH(D1064,Sheet4!$F$2:$F$11,0)),1,0)+IF(ISNUMBER(MATCH(E1064,Sheet4!$F$2:$F$11,0)),1,0)+IF(ISNUMBER(MATCH(F1064,Sheet4!$F$2:$F$11,0)),1,0)+IF(ISNUMBER(MATCH(G1064,Sheet4!$F$2:$F$11,0)),1,0)+IF(ISNUMBER(MATCH(H1064,Sheet4!$F$2:$F$11,0)),1,0)+IF(ISNUMBER(MATCH(I1064,Sheet4!$F$2:$F$11,0)),1,0)+IF(ISNUMBER(MATCH(J1064,Sheet4!$F$2:$F$11,0)),1,0))</f>
        <v>0</v>
      </c>
      <c r="P1064" s="40" t="str">
        <f>IFERROR(INDEX(Sheet4!$G:$G,MATCH(Sheet1!B1064,Sheet4!$F:$F,0))+INDEX(Sheet4!$G:$G,MATCH(Sheet1!C1064,Sheet4!$F:$F,0))+INDEX(Sheet4!$G:$G,MATCH(Sheet1!D1064,Sheet4!$F:$F,0))+INDEX(Sheet4!$G:$G,MATCH(Sheet1!E1064,Sheet4!$F:$F,0))+INDEX(Sheet4!$G:$G,MATCH(Sheet1!F1064,Sheet4!$F:$F,0))+INDEX(Sheet4!$G:$G,MATCH(Sheet1!G1064,Sheet4!$F:$F,0))+INDEX(Sheet4!$G:$G,MATCH(Sheet1!H1064,Sheet4!$F:$F,0))+INDEX(Sheet4!$G:$G,MATCH(Sheet1!I1064,Sheet4!$F:$F,0))+INDEX(Sheet4!$G:$G,MATCH(Sheet1!J1064,Sheet4!$F:$F,0)),"")</f>
        <v/>
      </c>
      <c r="AF1064">
        <f si="267" t="shared"/>
        <v>0</v>
      </c>
      <c r="AH1064">
        <v>1041</v>
      </c>
      <c r="AI1064" t="str">
        <f si="268" t="shared"/>
        <v>Ben SimmonsLandry ShametDevin BookerTorrey CraigKelly OubreMikal BridgesJosh JacksonPaul MillsapJoel Embiid</v>
      </c>
      <c r="AJ1064">
        <f si="271" t="shared"/>
        <v>0</v>
      </c>
      <c r="AK1064">
        <f si="272" t="shared"/>
        <v>0</v>
      </c>
      <c r="AL1064">
        <f si="273" t="shared"/>
        <v>0</v>
      </c>
      <c r="AM1064">
        <f si="274" t="shared"/>
        <v>0</v>
      </c>
      <c r="AN1064">
        <f si="275" t="shared"/>
        <v>0</v>
      </c>
      <c r="AO1064">
        <f si="276" t="shared"/>
        <v>0</v>
      </c>
      <c r="AP1064">
        <f si="277" t="shared"/>
        <v>0</v>
      </c>
      <c r="AQ1064">
        <f si="278" t="shared"/>
        <v>0</v>
      </c>
      <c r="AR1064">
        <f si="279" t="shared"/>
        <v>0</v>
      </c>
      <c r="AS1064">
        <f si="269" t="shared"/>
        <v>0</v>
      </c>
      <c r="AU1064" t="str">
        <f>IFERROR(VLOOKUP(C1064,Results!$A$2:$B$240,2,FALSE)+VLOOKUP(D1064,Results!$A$2:$B$240,2,FALSE)+VLOOKUP(E1064,Results!$A$2:$B$240,2,FALSE)+VLOOKUP(F1064,Results!$A$2:$B$240,2,FALSE)+VLOOKUP(G1064,Results!$A$2:$B$240,2,FALSE)+VLOOKUP(H1064,Results!$A$2:$B$240,2,FALSE)+VLOOKUP(I1064,Results!$A$2:$B$240,2,FALSE)+VLOOKUP(J1064,Results!$A$2:$B$240,2,FALSE)+VLOOKUP(B1064,Results!$A$2:$B$240,2,FALSE)-MIN(VLOOKUP(C1064,Results!$A$2:$B$240,2,FALSE),VLOOKUP(D1064,Results!$A$2:$B$240,2,FALSE),VLOOKUP(E1064,Results!$A$2:$B$240,2,FALSE),VLOOKUP(F1064,Results!$A$2:$B$240,2,FALSE),VLOOKUP(G1064,Results!$A$2:$B$240,2,FALSE),VLOOKUP(H1064,Results!$A$2:$B$240,2,FALSE),VLOOKUP(I1064,Results!$A$2:$B$240,2,FALSE),VLOOKUP(J1064,Results!$A$2:$B$240,2,FALSE),VLOOKUP(B1064,Results!$A$2:$B$240,2,FALSE)),"")</f>
        <v/>
      </c>
    </row>
    <row r="1065" spans="2:47" x14ac:dyDescent="0.3">
      <c r="B1065" t="s">
        <v>166</v>
      </c>
      <c r="C1065" t="s">
        <v>116</v>
      </c>
      <c r="D1065" t="s">
        <v>173</v>
      </c>
      <c r="E1065" t="s">
        <v>146</v>
      </c>
      <c r="F1065" t="s">
        <v>177</v>
      </c>
      <c r="G1065" t="s">
        <v>180</v>
      </c>
      <c r="H1065" t="s">
        <v>93</v>
      </c>
      <c r="I1065" t="s">
        <v>152</v>
      </c>
      <c r="J1065" t="s">
        <v>188</v>
      </c>
      <c r="K1065" t="n">
        <v>11.0</v>
      </c>
      <c r="L1065" s="30">
        <f si="270" t="shared"/>
        <v>0</v>
      </c>
      <c r="N1065" s="35" t="str">
        <f si="266" t="shared"/>
        <v/>
      </c>
      <c r="O1065" s="59">
        <f>(IF(ISNUMBER(MATCH(B1065,Sheet4!$K$92:$K$101,0)),1,0)+IF(ISNUMBER(MATCH(C1065,Sheet4!$K$92:$K$101,0)),1,0)+IF(ISNUMBER(MATCH(D1065,Sheet4!$K$92:$K$101,0)),1,0)+IF(ISNUMBER(MATCH(E1065,Sheet4!$K$92:$K$101,0)),1,0)+IF(ISNUMBER(MATCH(F1065,Sheet4!$K$92:$K$101,0)),1,0)+IF(ISNUMBER(MATCH(G1065,Sheet4!$K$92:$K$101,0)),1,0)+IF(ISNUMBER(MATCH(H1065,Sheet4!$K$92:$K$101,0)),1,0)+IF(ISNUMBER(MATCH(I1065,Sheet4!$K$92:$K$101,0)),1,0)+IF(ISNUMBER(MATCH(J1065,Sheet4!$K$92:$K$101,0)),1,0))
-
(IF(ISNUMBER(MATCH(B1065,Sheet4!$F$2:$F$11,0)),1,0)+IF(ISNUMBER(MATCH(C1065,Sheet4!$F$2:$F$11,0)),1,0)+IF(ISNUMBER(MATCH(D1065,Sheet4!$F$2:$F$11,0)),1,0)+IF(ISNUMBER(MATCH(E1065,Sheet4!$F$2:$F$11,0)),1,0)+IF(ISNUMBER(MATCH(F1065,Sheet4!$F$2:$F$11,0)),1,0)+IF(ISNUMBER(MATCH(G1065,Sheet4!$F$2:$F$11,0)),1,0)+IF(ISNUMBER(MATCH(H1065,Sheet4!$F$2:$F$11,0)),1,0)+IF(ISNUMBER(MATCH(I1065,Sheet4!$F$2:$F$11,0)),1,0)+IF(ISNUMBER(MATCH(J1065,Sheet4!$F$2:$F$11,0)),1,0))</f>
        <v>0</v>
      </c>
      <c r="P1065" s="40" t="str">
        <f>IFERROR(INDEX(Sheet4!$G:$G,MATCH(Sheet1!B1065,Sheet4!$F:$F,0))+INDEX(Sheet4!$G:$G,MATCH(Sheet1!C1065,Sheet4!$F:$F,0))+INDEX(Sheet4!$G:$G,MATCH(Sheet1!D1065,Sheet4!$F:$F,0))+INDEX(Sheet4!$G:$G,MATCH(Sheet1!E1065,Sheet4!$F:$F,0))+INDEX(Sheet4!$G:$G,MATCH(Sheet1!F1065,Sheet4!$F:$F,0))+INDEX(Sheet4!$G:$G,MATCH(Sheet1!G1065,Sheet4!$F:$F,0))+INDEX(Sheet4!$G:$G,MATCH(Sheet1!H1065,Sheet4!$F:$F,0))+INDEX(Sheet4!$G:$G,MATCH(Sheet1!I1065,Sheet4!$F:$F,0))+INDEX(Sheet4!$G:$G,MATCH(Sheet1!J1065,Sheet4!$F:$F,0)),"")</f>
        <v/>
      </c>
      <c r="AF1065">
        <f si="267" t="shared"/>
        <v>0</v>
      </c>
      <c r="AH1065">
        <v>1042</v>
      </c>
      <c r="AI1065" t="str">
        <f si="268" t="shared"/>
        <v>Jeremy LinLandry ShametJames HardenMonte MorrisWill BartonKelly OubreJohn CollinsPaul MillsapRudy Gobert</v>
      </c>
      <c r="AJ1065">
        <f si="271" t="shared"/>
        <v>0</v>
      </c>
      <c r="AK1065">
        <f si="272" t="shared"/>
        <v>0</v>
      </c>
      <c r="AL1065">
        <f si="273" t="shared"/>
        <v>0</v>
      </c>
      <c r="AM1065">
        <f si="274" t="shared"/>
        <v>0</v>
      </c>
      <c r="AN1065">
        <f si="275" t="shared"/>
        <v>0</v>
      </c>
      <c r="AO1065">
        <f si="276" t="shared"/>
        <v>0</v>
      </c>
      <c r="AP1065">
        <f si="277" t="shared"/>
        <v>0</v>
      </c>
      <c r="AQ1065">
        <f si="278" t="shared"/>
        <v>0</v>
      </c>
      <c r="AR1065">
        <f si="279" t="shared"/>
        <v>0</v>
      </c>
      <c r="AS1065">
        <f si="269" t="shared"/>
        <v>0</v>
      </c>
      <c r="AU1065" t="str">
        <f>IFERROR(VLOOKUP(C1065,Results!$A$2:$B$240,2,FALSE)+VLOOKUP(D1065,Results!$A$2:$B$240,2,FALSE)+VLOOKUP(E1065,Results!$A$2:$B$240,2,FALSE)+VLOOKUP(F1065,Results!$A$2:$B$240,2,FALSE)+VLOOKUP(G1065,Results!$A$2:$B$240,2,FALSE)+VLOOKUP(H1065,Results!$A$2:$B$240,2,FALSE)+VLOOKUP(I1065,Results!$A$2:$B$240,2,FALSE)+VLOOKUP(J1065,Results!$A$2:$B$240,2,FALSE)+VLOOKUP(B1065,Results!$A$2:$B$240,2,FALSE)-MIN(VLOOKUP(C1065,Results!$A$2:$B$240,2,FALSE),VLOOKUP(D1065,Results!$A$2:$B$240,2,FALSE),VLOOKUP(E1065,Results!$A$2:$B$240,2,FALSE),VLOOKUP(F1065,Results!$A$2:$B$240,2,FALSE),VLOOKUP(G1065,Results!$A$2:$B$240,2,FALSE),VLOOKUP(H1065,Results!$A$2:$B$240,2,FALSE),VLOOKUP(I1065,Results!$A$2:$B$240,2,FALSE),VLOOKUP(J1065,Results!$A$2:$B$240,2,FALSE),VLOOKUP(B1065,Results!$A$2:$B$240,2,FALSE)),"")</f>
        <v/>
      </c>
    </row>
    <row r="1066" spans="2:47" x14ac:dyDescent="0.3">
      <c r="B1066" t="s">
        <v>166</v>
      </c>
      <c r="C1066" t="s">
        <v>95</v>
      </c>
      <c r="D1066" t="s">
        <v>172</v>
      </c>
      <c r="E1066" t="s">
        <v>146</v>
      </c>
      <c r="F1066" t="s">
        <v>150</v>
      </c>
      <c r="G1066" t="s">
        <v>180</v>
      </c>
      <c r="H1066" t="s">
        <v>92</v>
      </c>
      <c r="I1066" t="s">
        <v>152</v>
      </c>
      <c r="J1066" t="s">
        <v>187</v>
      </c>
      <c r="K1066" t="n">
        <v>11.0</v>
      </c>
      <c r="L1066" s="30">
        <f si="270" t="shared"/>
        <v>0</v>
      </c>
      <c r="N1066" s="35" t="str">
        <f si="266" t="shared"/>
        <v/>
      </c>
      <c r="O1066" s="59">
        <f>(IF(ISNUMBER(MATCH(B1066,Sheet4!$K$92:$K$101,0)),1,0)+IF(ISNUMBER(MATCH(C1066,Sheet4!$K$92:$K$101,0)),1,0)+IF(ISNUMBER(MATCH(D1066,Sheet4!$K$92:$K$101,0)),1,0)+IF(ISNUMBER(MATCH(E1066,Sheet4!$K$92:$K$101,0)),1,0)+IF(ISNUMBER(MATCH(F1066,Sheet4!$K$92:$K$101,0)),1,0)+IF(ISNUMBER(MATCH(G1066,Sheet4!$K$92:$K$101,0)),1,0)+IF(ISNUMBER(MATCH(H1066,Sheet4!$K$92:$K$101,0)),1,0)+IF(ISNUMBER(MATCH(I1066,Sheet4!$K$92:$K$101,0)),1,0)+IF(ISNUMBER(MATCH(J1066,Sheet4!$K$92:$K$101,0)),1,0))
-
(IF(ISNUMBER(MATCH(B1066,Sheet4!$F$2:$F$11,0)),1,0)+IF(ISNUMBER(MATCH(C1066,Sheet4!$F$2:$F$11,0)),1,0)+IF(ISNUMBER(MATCH(D1066,Sheet4!$F$2:$F$11,0)),1,0)+IF(ISNUMBER(MATCH(E1066,Sheet4!$F$2:$F$11,0)),1,0)+IF(ISNUMBER(MATCH(F1066,Sheet4!$F$2:$F$11,0)),1,0)+IF(ISNUMBER(MATCH(G1066,Sheet4!$F$2:$F$11,0)),1,0)+IF(ISNUMBER(MATCH(H1066,Sheet4!$F$2:$F$11,0)),1,0)+IF(ISNUMBER(MATCH(I1066,Sheet4!$F$2:$F$11,0)),1,0)+IF(ISNUMBER(MATCH(J1066,Sheet4!$F$2:$F$11,0)),1,0))</f>
        <v>0</v>
      </c>
      <c r="P1066" s="40" t="str">
        <f>IFERROR(INDEX(Sheet4!$G:$G,MATCH(Sheet1!B1066,Sheet4!$F:$F,0))+INDEX(Sheet4!$G:$G,MATCH(Sheet1!C1066,Sheet4!$F:$F,0))+INDEX(Sheet4!$G:$G,MATCH(Sheet1!D1066,Sheet4!$F:$F,0))+INDEX(Sheet4!$G:$G,MATCH(Sheet1!E1066,Sheet4!$F:$F,0))+INDEX(Sheet4!$G:$G,MATCH(Sheet1!F1066,Sheet4!$F:$F,0))+INDEX(Sheet4!$G:$G,MATCH(Sheet1!G1066,Sheet4!$F:$F,0))+INDEX(Sheet4!$G:$G,MATCH(Sheet1!H1066,Sheet4!$F:$F,0))+INDEX(Sheet4!$G:$G,MATCH(Sheet1!I1066,Sheet4!$F:$F,0))+INDEX(Sheet4!$G:$G,MATCH(Sheet1!J1066,Sheet4!$F:$F,0)),"")</f>
        <v/>
      </c>
      <c r="AF1066">
        <f si="267" t="shared"/>
        <v>0</v>
      </c>
      <c r="AH1066">
        <v>1043</v>
      </c>
      <c r="AI1066" t="str">
        <f si="268" t="shared"/>
        <v>Trae YoungJeremy LinJames HardenMonte MorrisTaurean PrinceGerald GreenJohn CollinsJosh JacksonRudy Gobert</v>
      </c>
      <c r="AJ1066">
        <f si="271" t="shared"/>
        <v>0</v>
      </c>
      <c r="AK1066">
        <f si="272" t="shared"/>
        <v>0</v>
      </c>
      <c r="AL1066">
        <f si="273" t="shared"/>
        <v>0</v>
      </c>
      <c r="AM1066">
        <f si="274" t="shared"/>
        <v>0</v>
      </c>
      <c r="AN1066">
        <f si="275" t="shared"/>
        <v>0</v>
      </c>
      <c r="AO1066">
        <f si="276" t="shared"/>
        <v>0</v>
      </c>
      <c r="AP1066">
        <f si="277" t="shared"/>
        <v>0</v>
      </c>
      <c r="AQ1066">
        <f si="278" t="shared"/>
        <v>0</v>
      </c>
      <c r="AR1066">
        <f si="279" t="shared"/>
        <v>0</v>
      </c>
      <c r="AS1066">
        <f si="269" t="shared"/>
        <v>0</v>
      </c>
      <c r="AU1066" t="str">
        <f>IFERROR(VLOOKUP(C1066,Results!$A$2:$B$240,2,FALSE)+VLOOKUP(D1066,Results!$A$2:$B$240,2,FALSE)+VLOOKUP(E1066,Results!$A$2:$B$240,2,FALSE)+VLOOKUP(F1066,Results!$A$2:$B$240,2,FALSE)+VLOOKUP(G1066,Results!$A$2:$B$240,2,FALSE)+VLOOKUP(H1066,Results!$A$2:$B$240,2,FALSE)+VLOOKUP(I1066,Results!$A$2:$B$240,2,FALSE)+VLOOKUP(J1066,Results!$A$2:$B$240,2,FALSE)+VLOOKUP(B1066,Results!$A$2:$B$240,2,FALSE)-MIN(VLOOKUP(C1066,Results!$A$2:$B$240,2,FALSE),VLOOKUP(D1066,Results!$A$2:$B$240,2,FALSE),VLOOKUP(E1066,Results!$A$2:$B$240,2,FALSE),VLOOKUP(F1066,Results!$A$2:$B$240,2,FALSE),VLOOKUP(G1066,Results!$A$2:$B$240,2,FALSE),VLOOKUP(H1066,Results!$A$2:$B$240,2,FALSE),VLOOKUP(I1066,Results!$A$2:$B$240,2,FALSE),VLOOKUP(J1066,Results!$A$2:$B$240,2,FALSE),VLOOKUP(B1066,Results!$A$2:$B$240,2,FALSE)),"")</f>
        <v/>
      </c>
    </row>
    <row r="1067" spans="2:47" x14ac:dyDescent="0.3">
      <c r="B1067" t="s">
        <v>87</v>
      </c>
      <c r="C1067" t="s">
        <v>170</v>
      </c>
      <c r="D1067" t="s">
        <v>172</v>
      </c>
      <c r="E1067" t="s">
        <v>173</v>
      </c>
      <c r="F1067" t="s">
        <v>177</v>
      </c>
      <c r="G1067" t="s">
        <v>96</v>
      </c>
      <c r="H1067" t="s">
        <v>153</v>
      </c>
      <c r="I1067" t="s">
        <v>181</v>
      </c>
      <c r="J1067" t="s">
        <v>110</v>
      </c>
      <c r="K1067" t="n">
        <v>11.0</v>
      </c>
      <c r="L1067" s="30">
        <f si="270" t="shared"/>
        <v>0</v>
      </c>
      <c r="N1067" s="35" t="str">
        <f si="266" t="shared"/>
        <v/>
      </c>
      <c r="O1067" s="59">
        <f>(IF(ISNUMBER(MATCH(B1067,Sheet4!$K$92:$K$101,0)),1,0)+IF(ISNUMBER(MATCH(C1067,Sheet4!$K$92:$K$101,0)),1,0)+IF(ISNUMBER(MATCH(D1067,Sheet4!$K$92:$K$101,0)),1,0)+IF(ISNUMBER(MATCH(E1067,Sheet4!$K$92:$K$101,0)),1,0)+IF(ISNUMBER(MATCH(F1067,Sheet4!$K$92:$K$101,0)),1,0)+IF(ISNUMBER(MATCH(G1067,Sheet4!$K$92:$K$101,0)),1,0)+IF(ISNUMBER(MATCH(H1067,Sheet4!$K$92:$K$101,0)),1,0)+IF(ISNUMBER(MATCH(I1067,Sheet4!$K$92:$K$101,0)),1,0)+IF(ISNUMBER(MATCH(J1067,Sheet4!$K$92:$K$101,0)),1,0))
-
(IF(ISNUMBER(MATCH(B1067,Sheet4!$F$2:$F$11,0)),1,0)+IF(ISNUMBER(MATCH(C1067,Sheet4!$F$2:$F$11,0)),1,0)+IF(ISNUMBER(MATCH(D1067,Sheet4!$F$2:$F$11,0)),1,0)+IF(ISNUMBER(MATCH(E1067,Sheet4!$F$2:$F$11,0)),1,0)+IF(ISNUMBER(MATCH(F1067,Sheet4!$F$2:$F$11,0)),1,0)+IF(ISNUMBER(MATCH(G1067,Sheet4!$F$2:$F$11,0)),1,0)+IF(ISNUMBER(MATCH(H1067,Sheet4!$F$2:$F$11,0)),1,0)+IF(ISNUMBER(MATCH(I1067,Sheet4!$F$2:$F$11,0)),1,0)+IF(ISNUMBER(MATCH(J1067,Sheet4!$F$2:$F$11,0)),1,0))</f>
        <v>0</v>
      </c>
      <c r="P1067" s="40" t="str">
        <f>IFERROR(INDEX(Sheet4!$G:$G,MATCH(Sheet1!B1067,Sheet4!$F:$F,0))+INDEX(Sheet4!$G:$G,MATCH(Sheet1!C1067,Sheet4!$F:$F,0))+INDEX(Sheet4!$G:$G,MATCH(Sheet1!D1067,Sheet4!$F:$F,0))+INDEX(Sheet4!$G:$G,MATCH(Sheet1!E1067,Sheet4!$F:$F,0))+INDEX(Sheet4!$G:$G,MATCH(Sheet1!F1067,Sheet4!$F:$F,0))+INDEX(Sheet4!$G:$G,MATCH(Sheet1!G1067,Sheet4!$F:$F,0))+INDEX(Sheet4!$G:$G,MATCH(Sheet1!H1067,Sheet4!$F:$F,0))+INDEX(Sheet4!$G:$G,MATCH(Sheet1!I1067,Sheet4!$F:$F,0))+INDEX(Sheet4!$G:$G,MATCH(Sheet1!J1067,Sheet4!$F:$F,0)),"")</f>
        <v/>
      </c>
      <c r="AF1067">
        <f si="267" t="shared"/>
        <v>0</v>
      </c>
      <c r="AH1067">
        <v>1044</v>
      </c>
      <c r="AI1067" t="str">
        <f si="268" t="shared"/>
        <v>Ben SimmonsJeremy LinDevin BookerMonte MorrisTaurean PrinceGerald GreenJohn CollinsJosh JacksonJoel Embiid</v>
      </c>
      <c r="AJ1067">
        <f si="271" t="shared"/>
        <v>0</v>
      </c>
      <c r="AK1067">
        <f si="272" t="shared"/>
        <v>0</v>
      </c>
      <c r="AL1067">
        <f si="273" t="shared"/>
        <v>0</v>
      </c>
      <c r="AM1067">
        <f si="274" t="shared"/>
        <v>0</v>
      </c>
      <c r="AN1067">
        <f si="275" t="shared"/>
        <v>0</v>
      </c>
      <c r="AO1067">
        <f si="276" t="shared"/>
        <v>0</v>
      </c>
      <c r="AP1067">
        <f si="277" t="shared"/>
        <v>0</v>
      </c>
      <c r="AQ1067">
        <f si="278" t="shared"/>
        <v>0</v>
      </c>
      <c r="AR1067">
        <f si="279" t="shared"/>
        <v>0</v>
      </c>
      <c r="AS1067">
        <f si="269" t="shared"/>
        <v>0</v>
      </c>
      <c r="AU1067" t="str">
        <f>IFERROR(VLOOKUP(C1067,Results!$A$2:$B$240,2,FALSE)+VLOOKUP(D1067,Results!$A$2:$B$240,2,FALSE)+VLOOKUP(E1067,Results!$A$2:$B$240,2,FALSE)+VLOOKUP(F1067,Results!$A$2:$B$240,2,FALSE)+VLOOKUP(G1067,Results!$A$2:$B$240,2,FALSE)+VLOOKUP(H1067,Results!$A$2:$B$240,2,FALSE)+VLOOKUP(I1067,Results!$A$2:$B$240,2,FALSE)+VLOOKUP(J1067,Results!$A$2:$B$240,2,FALSE)+VLOOKUP(B1067,Results!$A$2:$B$240,2,FALSE)-MIN(VLOOKUP(C1067,Results!$A$2:$B$240,2,FALSE),VLOOKUP(D1067,Results!$A$2:$B$240,2,FALSE),VLOOKUP(E1067,Results!$A$2:$B$240,2,FALSE),VLOOKUP(F1067,Results!$A$2:$B$240,2,FALSE),VLOOKUP(G1067,Results!$A$2:$B$240,2,FALSE),VLOOKUP(H1067,Results!$A$2:$B$240,2,FALSE),VLOOKUP(I1067,Results!$A$2:$B$240,2,FALSE),VLOOKUP(J1067,Results!$A$2:$B$240,2,FALSE),VLOOKUP(B1067,Results!$A$2:$B$240,2,FALSE)),"")</f>
        <v/>
      </c>
    </row>
    <row r="1068" spans="2:47" x14ac:dyDescent="0.3">
      <c r="B1068" t="s">
        <v>95</v>
      </c>
      <c r="C1068" t="s">
        <v>170</v>
      </c>
      <c r="D1068" t="s">
        <v>172</v>
      </c>
      <c r="E1068" t="s">
        <v>146</v>
      </c>
      <c r="F1068" t="s">
        <v>150</v>
      </c>
      <c r="G1068" t="s">
        <v>177</v>
      </c>
      <c r="H1068" t="s">
        <v>92</v>
      </c>
      <c r="I1068" t="s">
        <v>183</v>
      </c>
      <c r="J1068" t="s">
        <v>188</v>
      </c>
      <c r="K1068" t="n">
        <v>11.0</v>
      </c>
      <c r="L1068" s="30">
        <f si="270" t="shared"/>
        <v>0</v>
      </c>
      <c r="N1068" s="35" t="str">
        <f si="266" t="shared"/>
        <v/>
      </c>
      <c r="O1068" s="59">
        <f>(IF(ISNUMBER(MATCH(B1068,Sheet4!$K$92:$K$101,0)),1,0)+IF(ISNUMBER(MATCH(C1068,Sheet4!$K$92:$K$101,0)),1,0)+IF(ISNUMBER(MATCH(D1068,Sheet4!$K$92:$K$101,0)),1,0)+IF(ISNUMBER(MATCH(E1068,Sheet4!$K$92:$K$101,0)),1,0)+IF(ISNUMBER(MATCH(F1068,Sheet4!$K$92:$K$101,0)),1,0)+IF(ISNUMBER(MATCH(G1068,Sheet4!$K$92:$K$101,0)),1,0)+IF(ISNUMBER(MATCH(H1068,Sheet4!$K$92:$K$101,0)),1,0)+IF(ISNUMBER(MATCH(I1068,Sheet4!$K$92:$K$101,0)),1,0)+IF(ISNUMBER(MATCH(J1068,Sheet4!$K$92:$K$101,0)),1,0))
-
(IF(ISNUMBER(MATCH(B1068,Sheet4!$F$2:$F$11,0)),1,0)+IF(ISNUMBER(MATCH(C1068,Sheet4!$F$2:$F$11,0)),1,0)+IF(ISNUMBER(MATCH(D1068,Sheet4!$F$2:$F$11,0)),1,0)+IF(ISNUMBER(MATCH(E1068,Sheet4!$F$2:$F$11,0)),1,0)+IF(ISNUMBER(MATCH(F1068,Sheet4!$F$2:$F$11,0)),1,0)+IF(ISNUMBER(MATCH(G1068,Sheet4!$F$2:$F$11,0)),1,0)+IF(ISNUMBER(MATCH(H1068,Sheet4!$F$2:$F$11,0)),1,0)+IF(ISNUMBER(MATCH(I1068,Sheet4!$F$2:$F$11,0)),1,0)+IF(ISNUMBER(MATCH(J1068,Sheet4!$F$2:$F$11,0)),1,0))</f>
        <v>0</v>
      </c>
      <c r="P1068" s="40" t="str">
        <f>IFERROR(INDEX(Sheet4!$G:$G,MATCH(Sheet1!B1068,Sheet4!$F:$F,0))+INDEX(Sheet4!$G:$G,MATCH(Sheet1!C1068,Sheet4!$F:$F,0))+INDEX(Sheet4!$G:$G,MATCH(Sheet1!D1068,Sheet4!$F:$F,0))+INDEX(Sheet4!$G:$G,MATCH(Sheet1!E1068,Sheet4!$F:$F,0))+INDEX(Sheet4!$G:$G,MATCH(Sheet1!F1068,Sheet4!$F:$F,0))+INDEX(Sheet4!$G:$G,MATCH(Sheet1!G1068,Sheet4!$F:$F,0))+INDEX(Sheet4!$G:$G,MATCH(Sheet1!H1068,Sheet4!$F:$F,0))+INDEX(Sheet4!$G:$G,MATCH(Sheet1!I1068,Sheet4!$F:$F,0))+INDEX(Sheet4!$G:$G,MATCH(Sheet1!J1068,Sheet4!$F:$F,0)),"")</f>
        <v/>
      </c>
      <c r="AF1068">
        <f si="267" t="shared"/>
        <v>0</v>
      </c>
      <c r="AH1068">
        <v>1045</v>
      </c>
      <c r="AI1068" t="str">
        <f si="268" t="shared"/>
        <v>Ben SimmonsIsaiah CanaanDevin BookerMonte MorrisJoe InglesMikal BridgesJohn CollinsMarvin BagleyRudy Gobert</v>
      </c>
      <c r="AJ1068">
        <f si="271" t="shared"/>
        <v>0</v>
      </c>
      <c r="AK1068">
        <f si="272" t="shared"/>
        <v>0</v>
      </c>
      <c r="AL1068">
        <f si="273" t="shared"/>
        <v>0</v>
      </c>
      <c r="AM1068">
        <f si="274" t="shared"/>
        <v>0</v>
      </c>
      <c r="AN1068">
        <f si="275" t="shared"/>
        <v>0</v>
      </c>
      <c r="AO1068">
        <f si="276" t="shared"/>
        <v>0</v>
      </c>
      <c r="AP1068">
        <f si="277" t="shared"/>
        <v>0</v>
      </c>
      <c r="AQ1068">
        <f si="278" t="shared"/>
        <v>0</v>
      </c>
      <c r="AR1068">
        <f si="279" t="shared"/>
        <v>0</v>
      </c>
      <c r="AS1068">
        <f si="269" t="shared"/>
        <v>0</v>
      </c>
      <c r="AU1068" t="str">
        <f>IFERROR(VLOOKUP(C1068,Results!$A$2:$B$240,2,FALSE)+VLOOKUP(D1068,Results!$A$2:$B$240,2,FALSE)+VLOOKUP(E1068,Results!$A$2:$B$240,2,FALSE)+VLOOKUP(F1068,Results!$A$2:$B$240,2,FALSE)+VLOOKUP(G1068,Results!$A$2:$B$240,2,FALSE)+VLOOKUP(H1068,Results!$A$2:$B$240,2,FALSE)+VLOOKUP(I1068,Results!$A$2:$B$240,2,FALSE)+VLOOKUP(J1068,Results!$A$2:$B$240,2,FALSE)+VLOOKUP(B1068,Results!$A$2:$B$240,2,FALSE)-MIN(VLOOKUP(C1068,Results!$A$2:$B$240,2,FALSE),VLOOKUP(D1068,Results!$A$2:$B$240,2,FALSE),VLOOKUP(E1068,Results!$A$2:$B$240,2,FALSE),VLOOKUP(F1068,Results!$A$2:$B$240,2,FALSE),VLOOKUP(G1068,Results!$A$2:$B$240,2,FALSE),VLOOKUP(H1068,Results!$A$2:$B$240,2,FALSE),VLOOKUP(I1068,Results!$A$2:$B$240,2,FALSE),VLOOKUP(J1068,Results!$A$2:$B$240,2,FALSE),VLOOKUP(B1068,Results!$A$2:$B$240,2,FALSE)),"")</f>
        <v/>
      </c>
    </row>
    <row r="1069" spans="2:47" x14ac:dyDescent="0.3">
      <c r="B1069" t="s">
        <v>166</v>
      </c>
      <c r="C1069" t="s">
        <v>171</v>
      </c>
      <c r="D1069" t="s">
        <v>89</v>
      </c>
      <c r="E1069" t="s">
        <v>146</v>
      </c>
      <c r="F1069" t="s">
        <v>150</v>
      </c>
      <c r="G1069" t="s">
        <v>177</v>
      </c>
      <c r="H1069" t="s">
        <v>181</v>
      </c>
      <c r="I1069" t="s">
        <v>152</v>
      </c>
      <c r="J1069" t="s">
        <v>156</v>
      </c>
      <c r="K1069" t="n">
        <v>11.0</v>
      </c>
      <c r="L1069" s="30">
        <f si="270" t="shared"/>
        <v>0</v>
      </c>
      <c r="N1069" s="35" t="str">
        <f si="266" t="shared"/>
        <v/>
      </c>
      <c r="O1069" s="59">
        <f>(IF(ISNUMBER(MATCH(B1069,Sheet4!$K$92:$K$101,0)),1,0)+IF(ISNUMBER(MATCH(C1069,Sheet4!$K$92:$K$101,0)),1,0)+IF(ISNUMBER(MATCH(D1069,Sheet4!$K$92:$K$101,0)),1,0)+IF(ISNUMBER(MATCH(E1069,Sheet4!$K$92:$K$101,0)),1,0)+IF(ISNUMBER(MATCH(F1069,Sheet4!$K$92:$K$101,0)),1,0)+IF(ISNUMBER(MATCH(G1069,Sheet4!$K$92:$K$101,0)),1,0)+IF(ISNUMBER(MATCH(H1069,Sheet4!$K$92:$K$101,0)),1,0)+IF(ISNUMBER(MATCH(I1069,Sheet4!$K$92:$K$101,0)),1,0)+IF(ISNUMBER(MATCH(J1069,Sheet4!$K$92:$K$101,0)),1,0))
-
(IF(ISNUMBER(MATCH(B1069,Sheet4!$F$2:$F$11,0)),1,0)+IF(ISNUMBER(MATCH(C1069,Sheet4!$F$2:$F$11,0)),1,0)+IF(ISNUMBER(MATCH(D1069,Sheet4!$F$2:$F$11,0)),1,0)+IF(ISNUMBER(MATCH(E1069,Sheet4!$F$2:$F$11,0)),1,0)+IF(ISNUMBER(MATCH(F1069,Sheet4!$F$2:$F$11,0)),1,0)+IF(ISNUMBER(MATCH(G1069,Sheet4!$F$2:$F$11,0)),1,0)+IF(ISNUMBER(MATCH(H1069,Sheet4!$F$2:$F$11,0)),1,0)+IF(ISNUMBER(MATCH(I1069,Sheet4!$F$2:$F$11,0)),1,0)+IF(ISNUMBER(MATCH(J1069,Sheet4!$F$2:$F$11,0)),1,0))</f>
        <v>0</v>
      </c>
      <c r="P1069" s="40" t="str">
        <f>IFERROR(INDEX(Sheet4!$G:$G,MATCH(Sheet1!B1069,Sheet4!$F:$F,0))+INDEX(Sheet4!$G:$G,MATCH(Sheet1!C1069,Sheet4!$F:$F,0))+INDEX(Sheet4!$G:$G,MATCH(Sheet1!D1069,Sheet4!$F:$F,0))+INDEX(Sheet4!$G:$G,MATCH(Sheet1!E1069,Sheet4!$F:$F,0))+INDEX(Sheet4!$G:$G,MATCH(Sheet1!F1069,Sheet4!$F:$F,0))+INDEX(Sheet4!$G:$G,MATCH(Sheet1!G1069,Sheet4!$F:$F,0))+INDEX(Sheet4!$G:$G,MATCH(Sheet1!H1069,Sheet4!$F:$F,0))+INDEX(Sheet4!$G:$G,MATCH(Sheet1!I1069,Sheet4!$F:$F,0))+INDEX(Sheet4!$G:$G,MATCH(Sheet1!J1069,Sheet4!$F:$F,0)),"")</f>
        <v/>
      </c>
      <c r="AF1069">
        <f si="267" t="shared"/>
        <v>0</v>
      </c>
      <c r="AH1069">
        <v>1046</v>
      </c>
      <c r="AI1069" t="str">
        <f si="268" t="shared"/>
        <v>Ben SimmonsJerryd BaylessDevin BookerMonte MorrisKelly OubreTaurean PrinceJohn CollinsDario SaricRudy Gobert</v>
      </c>
      <c r="AJ1069">
        <f si="271" t="shared"/>
        <v>0</v>
      </c>
      <c r="AK1069">
        <f si="272" t="shared"/>
        <v>0</v>
      </c>
      <c r="AL1069">
        <f si="273" t="shared"/>
        <v>0</v>
      </c>
      <c r="AM1069">
        <f si="274" t="shared"/>
        <v>0</v>
      </c>
      <c r="AN1069">
        <f si="275" t="shared"/>
        <v>0</v>
      </c>
      <c r="AO1069">
        <f si="276" t="shared"/>
        <v>0</v>
      </c>
      <c r="AP1069">
        <f si="277" t="shared"/>
        <v>0</v>
      </c>
      <c r="AQ1069">
        <f si="278" t="shared"/>
        <v>0</v>
      </c>
      <c r="AR1069">
        <f si="279" t="shared"/>
        <v>0</v>
      </c>
      <c r="AS1069">
        <f si="269" t="shared"/>
        <v>0</v>
      </c>
      <c r="AU1069" t="str">
        <f>IFERROR(VLOOKUP(C1069,Results!$A$2:$B$240,2,FALSE)+VLOOKUP(D1069,Results!$A$2:$B$240,2,FALSE)+VLOOKUP(E1069,Results!$A$2:$B$240,2,FALSE)+VLOOKUP(F1069,Results!$A$2:$B$240,2,FALSE)+VLOOKUP(G1069,Results!$A$2:$B$240,2,FALSE)+VLOOKUP(H1069,Results!$A$2:$B$240,2,FALSE)+VLOOKUP(I1069,Results!$A$2:$B$240,2,FALSE)+VLOOKUP(J1069,Results!$A$2:$B$240,2,FALSE)+VLOOKUP(B1069,Results!$A$2:$B$240,2,FALSE)-MIN(VLOOKUP(C1069,Results!$A$2:$B$240,2,FALSE),VLOOKUP(D1069,Results!$A$2:$B$240,2,FALSE),VLOOKUP(E1069,Results!$A$2:$B$240,2,FALSE),VLOOKUP(F1069,Results!$A$2:$B$240,2,FALSE),VLOOKUP(G1069,Results!$A$2:$B$240,2,FALSE),VLOOKUP(H1069,Results!$A$2:$B$240,2,FALSE),VLOOKUP(I1069,Results!$A$2:$B$240,2,FALSE),VLOOKUP(J1069,Results!$A$2:$B$240,2,FALSE),VLOOKUP(B1069,Results!$A$2:$B$240,2,FALSE)),"")</f>
        <v/>
      </c>
    </row>
    <row r="1070" spans="2:47" x14ac:dyDescent="0.3">
      <c r="B1070" t="s">
        <v>166</v>
      </c>
      <c r="C1070" t="s">
        <v>87</v>
      </c>
      <c r="D1070" t="s">
        <v>173</v>
      </c>
      <c r="E1070" t="s">
        <v>146</v>
      </c>
      <c r="F1070" t="s">
        <v>177</v>
      </c>
      <c r="G1070" t="s">
        <v>179</v>
      </c>
      <c r="H1070" t="s">
        <v>152</v>
      </c>
      <c r="I1070" t="s">
        <v>184</v>
      </c>
      <c r="J1070" t="s">
        <v>186</v>
      </c>
      <c r="K1070" t="n">
        <v>11.0</v>
      </c>
      <c r="L1070" s="30">
        <f si="270" t="shared"/>
        <v>0</v>
      </c>
      <c r="N1070" s="35" t="str">
        <f si="266" t="shared"/>
        <v/>
      </c>
      <c r="O1070" s="59">
        <f>(IF(ISNUMBER(MATCH(B1070,Sheet4!$K$92:$K$101,0)),1,0)+IF(ISNUMBER(MATCH(C1070,Sheet4!$K$92:$K$101,0)),1,0)+IF(ISNUMBER(MATCH(D1070,Sheet4!$K$92:$K$101,0)),1,0)+IF(ISNUMBER(MATCH(E1070,Sheet4!$K$92:$K$101,0)),1,0)+IF(ISNUMBER(MATCH(F1070,Sheet4!$K$92:$K$101,0)),1,0)+IF(ISNUMBER(MATCH(G1070,Sheet4!$K$92:$K$101,0)),1,0)+IF(ISNUMBER(MATCH(H1070,Sheet4!$K$92:$K$101,0)),1,0)+IF(ISNUMBER(MATCH(I1070,Sheet4!$K$92:$K$101,0)),1,0)+IF(ISNUMBER(MATCH(J1070,Sheet4!$K$92:$K$101,0)),1,0))
-
(IF(ISNUMBER(MATCH(B1070,Sheet4!$F$2:$F$11,0)),1,0)+IF(ISNUMBER(MATCH(C1070,Sheet4!$F$2:$F$11,0)),1,0)+IF(ISNUMBER(MATCH(D1070,Sheet4!$F$2:$F$11,0)),1,0)+IF(ISNUMBER(MATCH(E1070,Sheet4!$F$2:$F$11,0)),1,0)+IF(ISNUMBER(MATCH(F1070,Sheet4!$F$2:$F$11,0)),1,0)+IF(ISNUMBER(MATCH(G1070,Sheet4!$F$2:$F$11,0)),1,0)+IF(ISNUMBER(MATCH(H1070,Sheet4!$F$2:$F$11,0)),1,0)+IF(ISNUMBER(MATCH(I1070,Sheet4!$F$2:$F$11,0)),1,0)+IF(ISNUMBER(MATCH(J1070,Sheet4!$F$2:$F$11,0)),1,0))</f>
        <v>0</v>
      </c>
      <c r="P1070" s="40" t="str">
        <f>IFERROR(INDEX(Sheet4!$G:$G,MATCH(Sheet1!B1070,Sheet4!$F:$F,0))+INDEX(Sheet4!$G:$G,MATCH(Sheet1!C1070,Sheet4!$F:$F,0))+INDEX(Sheet4!$G:$G,MATCH(Sheet1!D1070,Sheet4!$F:$F,0))+INDEX(Sheet4!$G:$G,MATCH(Sheet1!E1070,Sheet4!$F:$F,0))+INDEX(Sheet4!$G:$G,MATCH(Sheet1!F1070,Sheet4!$F:$F,0))+INDEX(Sheet4!$G:$G,MATCH(Sheet1!G1070,Sheet4!$F:$F,0))+INDEX(Sheet4!$G:$G,MATCH(Sheet1!H1070,Sheet4!$F:$F,0))+INDEX(Sheet4!$G:$G,MATCH(Sheet1!I1070,Sheet4!$F:$F,0))+INDEX(Sheet4!$G:$G,MATCH(Sheet1!J1070,Sheet4!$F:$F,0)),"")</f>
        <v/>
      </c>
      <c r="AF1070">
        <f si="267" t="shared"/>
        <v>0</v>
      </c>
      <c r="AH1070">
        <v>1047</v>
      </c>
      <c r="AI1070" t="str">
        <f si="268" t="shared"/>
        <v>Ben SimmonsIsaiah CanaanDevin BookerMalik BeasleyWill BartonMikal BridgesJosh JacksonPaul MillsapKarl-Anthony Towns</v>
      </c>
      <c r="AJ1070">
        <f si="271" t="shared"/>
        <v>0</v>
      </c>
      <c r="AK1070">
        <f si="272" t="shared"/>
        <v>0</v>
      </c>
      <c r="AL1070">
        <f si="273" t="shared"/>
        <v>0</v>
      </c>
      <c r="AM1070">
        <f si="274" t="shared"/>
        <v>0</v>
      </c>
      <c r="AN1070">
        <f si="275" t="shared"/>
        <v>0</v>
      </c>
      <c r="AO1070">
        <f si="276" t="shared"/>
        <v>0</v>
      </c>
      <c r="AP1070">
        <f si="277" t="shared"/>
        <v>0</v>
      </c>
      <c r="AQ1070">
        <f si="278" t="shared"/>
        <v>0</v>
      </c>
      <c r="AR1070">
        <f si="279" t="shared"/>
        <v>0</v>
      </c>
      <c r="AS1070">
        <f si="269" t="shared"/>
        <v>0</v>
      </c>
      <c r="AU1070" t="str">
        <f>IFERROR(VLOOKUP(C1070,Results!$A$2:$B$240,2,FALSE)+VLOOKUP(D1070,Results!$A$2:$B$240,2,FALSE)+VLOOKUP(E1070,Results!$A$2:$B$240,2,FALSE)+VLOOKUP(F1070,Results!$A$2:$B$240,2,FALSE)+VLOOKUP(G1070,Results!$A$2:$B$240,2,FALSE)+VLOOKUP(H1070,Results!$A$2:$B$240,2,FALSE)+VLOOKUP(I1070,Results!$A$2:$B$240,2,FALSE)+VLOOKUP(J1070,Results!$A$2:$B$240,2,FALSE)+VLOOKUP(B1070,Results!$A$2:$B$240,2,FALSE)-MIN(VLOOKUP(C1070,Results!$A$2:$B$240,2,FALSE),VLOOKUP(D1070,Results!$A$2:$B$240,2,FALSE),VLOOKUP(E1070,Results!$A$2:$B$240,2,FALSE),VLOOKUP(F1070,Results!$A$2:$B$240,2,FALSE),VLOOKUP(G1070,Results!$A$2:$B$240,2,FALSE),VLOOKUP(H1070,Results!$A$2:$B$240,2,FALSE),VLOOKUP(I1070,Results!$A$2:$B$240,2,FALSE),VLOOKUP(J1070,Results!$A$2:$B$240,2,FALSE),VLOOKUP(B1070,Results!$A$2:$B$240,2,FALSE)),"")</f>
        <v/>
      </c>
    </row>
    <row r="1071" spans="2:47" x14ac:dyDescent="0.3">
      <c r="B1071" t="s">
        <v>166</v>
      </c>
      <c r="C1071" t="s">
        <v>95</v>
      </c>
      <c r="D1071" t="s">
        <v>146</v>
      </c>
      <c r="E1071" t="s">
        <v>148</v>
      </c>
      <c r="F1071" t="s">
        <v>177</v>
      </c>
      <c r="G1071" t="s">
        <v>159</v>
      </c>
      <c r="H1071" t="s">
        <v>153</v>
      </c>
      <c r="I1071" t="s">
        <v>103</v>
      </c>
      <c r="J1071" t="s">
        <v>186</v>
      </c>
      <c r="K1071" t="n">
        <v>11.0</v>
      </c>
      <c r="L1071" s="30">
        <f si="270" t="shared"/>
        <v>0</v>
      </c>
      <c r="N1071" s="35" t="str">
        <f si="266" t="shared"/>
        <v/>
      </c>
      <c r="O1071" s="59">
        <f>(IF(ISNUMBER(MATCH(B1071,Sheet4!$K$92:$K$101,0)),1,0)+IF(ISNUMBER(MATCH(C1071,Sheet4!$K$92:$K$101,0)),1,0)+IF(ISNUMBER(MATCH(D1071,Sheet4!$K$92:$K$101,0)),1,0)+IF(ISNUMBER(MATCH(E1071,Sheet4!$K$92:$K$101,0)),1,0)+IF(ISNUMBER(MATCH(F1071,Sheet4!$K$92:$K$101,0)),1,0)+IF(ISNUMBER(MATCH(G1071,Sheet4!$K$92:$K$101,0)),1,0)+IF(ISNUMBER(MATCH(H1071,Sheet4!$K$92:$K$101,0)),1,0)+IF(ISNUMBER(MATCH(I1071,Sheet4!$K$92:$K$101,0)),1,0)+IF(ISNUMBER(MATCH(J1071,Sheet4!$K$92:$K$101,0)),1,0))
-
(IF(ISNUMBER(MATCH(B1071,Sheet4!$F$2:$F$11,0)),1,0)+IF(ISNUMBER(MATCH(C1071,Sheet4!$F$2:$F$11,0)),1,0)+IF(ISNUMBER(MATCH(D1071,Sheet4!$F$2:$F$11,0)),1,0)+IF(ISNUMBER(MATCH(E1071,Sheet4!$F$2:$F$11,0)),1,0)+IF(ISNUMBER(MATCH(F1071,Sheet4!$F$2:$F$11,0)),1,0)+IF(ISNUMBER(MATCH(G1071,Sheet4!$F$2:$F$11,0)),1,0)+IF(ISNUMBER(MATCH(H1071,Sheet4!$F$2:$F$11,0)),1,0)+IF(ISNUMBER(MATCH(I1071,Sheet4!$F$2:$F$11,0)),1,0)+IF(ISNUMBER(MATCH(J1071,Sheet4!$F$2:$F$11,0)),1,0))</f>
        <v>0</v>
      </c>
      <c r="P1071" s="40" t="str">
        <f>IFERROR(INDEX(Sheet4!$G:$G,MATCH(Sheet1!B1071,Sheet4!$F:$F,0))+INDEX(Sheet4!$G:$G,MATCH(Sheet1!C1071,Sheet4!$F:$F,0))+INDEX(Sheet4!$G:$G,MATCH(Sheet1!D1071,Sheet4!$F:$F,0))+INDEX(Sheet4!$G:$G,MATCH(Sheet1!E1071,Sheet4!$F:$F,0))+INDEX(Sheet4!$G:$G,MATCH(Sheet1!F1071,Sheet4!$F:$F,0))+INDEX(Sheet4!$G:$G,MATCH(Sheet1!G1071,Sheet4!$F:$F,0))+INDEX(Sheet4!$G:$G,MATCH(Sheet1!H1071,Sheet4!$F:$F,0))+INDEX(Sheet4!$G:$G,MATCH(Sheet1!I1071,Sheet4!$F:$F,0))+INDEX(Sheet4!$G:$G,MATCH(Sheet1!J1071,Sheet4!$F:$F,0)),"")</f>
        <v/>
      </c>
      <c r="AF1071">
        <f si="267" t="shared"/>
        <v>0</v>
      </c>
      <c r="AH1071">
        <v>1048</v>
      </c>
      <c r="AI1071" t="str">
        <f si="268" t="shared"/>
        <v>Ben SimmonsElie OkoboJimmy ButlerMonte MorrisKelly OubreDeAndre' BembryJosh JacksonPaul MillsapNikola Jokic</v>
      </c>
      <c r="AJ1071">
        <f si="271" t="shared"/>
        <v>0</v>
      </c>
      <c r="AK1071">
        <f si="272" t="shared"/>
        <v>0</v>
      </c>
      <c r="AL1071">
        <f si="273" t="shared"/>
        <v>0</v>
      </c>
      <c r="AM1071">
        <f si="274" t="shared"/>
        <v>0</v>
      </c>
      <c r="AN1071">
        <f si="275" t="shared"/>
        <v>0</v>
      </c>
      <c r="AO1071">
        <f si="276" t="shared"/>
        <v>0</v>
      </c>
      <c r="AP1071">
        <f si="277" t="shared"/>
        <v>0</v>
      </c>
      <c r="AQ1071">
        <f si="278" t="shared"/>
        <v>0</v>
      </c>
      <c r="AR1071">
        <f si="279" t="shared"/>
        <v>0</v>
      </c>
      <c r="AS1071">
        <f si="269" t="shared"/>
        <v>0</v>
      </c>
      <c r="AU1071" t="str">
        <f>IFERROR(VLOOKUP(C1071,Results!$A$2:$B$240,2,FALSE)+VLOOKUP(D1071,Results!$A$2:$B$240,2,FALSE)+VLOOKUP(E1071,Results!$A$2:$B$240,2,FALSE)+VLOOKUP(F1071,Results!$A$2:$B$240,2,FALSE)+VLOOKUP(G1071,Results!$A$2:$B$240,2,FALSE)+VLOOKUP(H1071,Results!$A$2:$B$240,2,FALSE)+VLOOKUP(I1071,Results!$A$2:$B$240,2,FALSE)+VLOOKUP(J1071,Results!$A$2:$B$240,2,FALSE)+VLOOKUP(B1071,Results!$A$2:$B$240,2,FALSE)-MIN(VLOOKUP(C1071,Results!$A$2:$B$240,2,FALSE),VLOOKUP(D1071,Results!$A$2:$B$240,2,FALSE),VLOOKUP(E1071,Results!$A$2:$B$240,2,FALSE),VLOOKUP(F1071,Results!$A$2:$B$240,2,FALSE),VLOOKUP(G1071,Results!$A$2:$B$240,2,FALSE),VLOOKUP(H1071,Results!$A$2:$B$240,2,FALSE),VLOOKUP(I1071,Results!$A$2:$B$240,2,FALSE),VLOOKUP(J1071,Results!$A$2:$B$240,2,FALSE),VLOOKUP(B1071,Results!$A$2:$B$240,2,FALSE)),"")</f>
        <v/>
      </c>
    </row>
    <row r="1072" spans="2:47" x14ac:dyDescent="0.3">
      <c r="B1072" t="s">
        <v>166</v>
      </c>
      <c r="C1072" t="s">
        <v>167</v>
      </c>
      <c r="D1072" t="s">
        <v>145</v>
      </c>
      <c r="E1072" t="s">
        <v>146</v>
      </c>
      <c r="F1072" t="s">
        <v>180</v>
      </c>
      <c r="G1072" t="s">
        <v>159</v>
      </c>
      <c r="H1072" t="s">
        <v>93</v>
      </c>
      <c r="I1072" t="s">
        <v>181</v>
      </c>
      <c r="J1072" t="s">
        <v>187</v>
      </c>
      <c r="K1072" t="n">
        <v>11.0</v>
      </c>
      <c r="L1072" s="30">
        <f si="270" t="shared"/>
        <v>0</v>
      </c>
      <c r="N1072" s="35" t="str">
        <f si="266" t="shared"/>
        <v/>
      </c>
      <c r="O1072" s="59">
        <f>(IF(ISNUMBER(MATCH(B1072,Sheet4!$K$92:$K$101,0)),1,0)+IF(ISNUMBER(MATCH(C1072,Sheet4!$K$92:$K$101,0)),1,0)+IF(ISNUMBER(MATCH(D1072,Sheet4!$K$92:$K$101,0)),1,0)+IF(ISNUMBER(MATCH(E1072,Sheet4!$K$92:$K$101,0)),1,0)+IF(ISNUMBER(MATCH(F1072,Sheet4!$K$92:$K$101,0)),1,0)+IF(ISNUMBER(MATCH(G1072,Sheet4!$K$92:$K$101,0)),1,0)+IF(ISNUMBER(MATCH(H1072,Sheet4!$K$92:$K$101,0)),1,0)+IF(ISNUMBER(MATCH(I1072,Sheet4!$K$92:$K$101,0)),1,0)+IF(ISNUMBER(MATCH(J1072,Sheet4!$K$92:$K$101,0)),1,0))
-
(IF(ISNUMBER(MATCH(B1072,Sheet4!$F$2:$F$11,0)),1,0)+IF(ISNUMBER(MATCH(C1072,Sheet4!$F$2:$F$11,0)),1,0)+IF(ISNUMBER(MATCH(D1072,Sheet4!$F$2:$F$11,0)),1,0)+IF(ISNUMBER(MATCH(E1072,Sheet4!$F$2:$F$11,0)),1,0)+IF(ISNUMBER(MATCH(F1072,Sheet4!$F$2:$F$11,0)),1,0)+IF(ISNUMBER(MATCH(G1072,Sheet4!$F$2:$F$11,0)),1,0)+IF(ISNUMBER(MATCH(H1072,Sheet4!$F$2:$F$11,0)),1,0)+IF(ISNUMBER(MATCH(I1072,Sheet4!$F$2:$F$11,0)),1,0)+IF(ISNUMBER(MATCH(J1072,Sheet4!$F$2:$F$11,0)),1,0))</f>
        <v>0</v>
      </c>
      <c r="P1072" s="40" t="str">
        <f>IFERROR(INDEX(Sheet4!$G:$G,MATCH(Sheet1!B1072,Sheet4!$F:$F,0))+INDEX(Sheet4!$G:$G,MATCH(Sheet1!C1072,Sheet4!$F:$F,0))+INDEX(Sheet4!$G:$G,MATCH(Sheet1!D1072,Sheet4!$F:$F,0))+INDEX(Sheet4!$G:$G,MATCH(Sheet1!E1072,Sheet4!$F:$F,0))+INDEX(Sheet4!$G:$G,MATCH(Sheet1!F1072,Sheet4!$F:$F,0))+INDEX(Sheet4!$G:$G,MATCH(Sheet1!G1072,Sheet4!$F:$F,0))+INDEX(Sheet4!$G:$G,MATCH(Sheet1!H1072,Sheet4!$F:$F,0))+INDEX(Sheet4!$G:$G,MATCH(Sheet1!I1072,Sheet4!$F:$F,0))+INDEX(Sheet4!$G:$G,MATCH(Sheet1!J1072,Sheet4!$F:$F,0)),"")</f>
        <v/>
      </c>
      <c r="AF1072">
        <f si="267" t="shared"/>
        <v>0</v>
      </c>
      <c r="AH1072">
        <v>1049</v>
      </c>
      <c r="AI1072" t="str">
        <f si="268" t="shared"/>
        <v>Ricky RubioLandry ShametDevin BookerJimmy ButlerKelly OubreMikal BridgesMarvin BagleyJosh JacksonRudy Gobert</v>
      </c>
      <c r="AJ1072">
        <f si="271" t="shared"/>
        <v>0</v>
      </c>
      <c r="AK1072">
        <f si="272" t="shared"/>
        <v>0</v>
      </c>
      <c r="AL1072">
        <f si="273" t="shared"/>
        <v>0</v>
      </c>
      <c r="AM1072">
        <f si="274" t="shared"/>
        <v>0</v>
      </c>
      <c r="AN1072">
        <f si="275" t="shared"/>
        <v>0</v>
      </c>
      <c r="AO1072">
        <f si="276" t="shared"/>
        <v>0</v>
      </c>
      <c r="AP1072">
        <f si="277" t="shared"/>
        <v>0</v>
      </c>
      <c r="AQ1072">
        <f si="278" t="shared"/>
        <v>0</v>
      </c>
      <c r="AR1072">
        <f si="279" t="shared"/>
        <v>0</v>
      </c>
      <c r="AS1072">
        <f si="269" t="shared"/>
        <v>0</v>
      </c>
      <c r="AU1072" t="str">
        <f>IFERROR(VLOOKUP(C1072,Results!$A$2:$B$240,2,FALSE)+VLOOKUP(D1072,Results!$A$2:$B$240,2,FALSE)+VLOOKUP(E1072,Results!$A$2:$B$240,2,FALSE)+VLOOKUP(F1072,Results!$A$2:$B$240,2,FALSE)+VLOOKUP(G1072,Results!$A$2:$B$240,2,FALSE)+VLOOKUP(H1072,Results!$A$2:$B$240,2,FALSE)+VLOOKUP(I1072,Results!$A$2:$B$240,2,FALSE)+VLOOKUP(J1072,Results!$A$2:$B$240,2,FALSE)+VLOOKUP(B1072,Results!$A$2:$B$240,2,FALSE)-MIN(VLOOKUP(C1072,Results!$A$2:$B$240,2,FALSE),VLOOKUP(D1072,Results!$A$2:$B$240,2,FALSE),VLOOKUP(E1072,Results!$A$2:$B$240,2,FALSE),VLOOKUP(F1072,Results!$A$2:$B$240,2,FALSE),VLOOKUP(G1072,Results!$A$2:$B$240,2,FALSE),VLOOKUP(H1072,Results!$A$2:$B$240,2,FALSE),VLOOKUP(I1072,Results!$A$2:$B$240,2,FALSE),VLOOKUP(J1072,Results!$A$2:$B$240,2,FALSE),VLOOKUP(B1072,Results!$A$2:$B$240,2,FALSE)),"")</f>
        <v/>
      </c>
    </row>
    <row r="1073" spans="2:47" x14ac:dyDescent="0.3">
      <c r="B1073" t="s">
        <v>166</v>
      </c>
      <c r="C1073" t="s">
        <v>87</v>
      </c>
      <c r="D1073" t="s">
        <v>172</v>
      </c>
      <c r="E1073" t="s">
        <v>146</v>
      </c>
      <c r="F1073" t="s">
        <v>96</v>
      </c>
      <c r="G1073" t="s">
        <v>159</v>
      </c>
      <c r="H1073" t="s">
        <v>93</v>
      </c>
      <c r="I1073" t="s">
        <v>155</v>
      </c>
      <c r="J1073" t="s">
        <v>186</v>
      </c>
      <c r="K1073" t="n">
        <v>11.0</v>
      </c>
      <c r="L1073" s="30">
        <f si="270" t="shared"/>
        <v>0</v>
      </c>
      <c r="N1073" s="35" t="str">
        <f si="266" t="shared"/>
        <v/>
      </c>
      <c r="O1073" s="59">
        <f>(IF(ISNUMBER(MATCH(B1073,Sheet4!$K$92:$K$101,0)),1,0)+IF(ISNUMBER(MATCH(C1073,Sheet4!$K$92:$K$101,0)),1,0)+IF(ISNUMBER(MATCH(D1073,Sheet4!$K$92:$K$101,0)),1,0)+IF(ISNUMBER(MATCH(E1073,Sheet4!$K$92:$K$101,0)),1,0)+IF(ISNUMBER(MATCH(F1073,Sheet4!$K$92:$K$101,0)),1,0)+IF(ISNUMBER(MATCH(G1073,Sheet4!$K$92:$K$101,0)),1,0)+IF(ISNUMBER(MATCH(H1073,Sheet4!$K$92:$K$101,0)),1,0)+IF(ISNUMBER(MATCH(I1073,Sheet4!$K$92:$K$101,0)),1,0)+IF(ISNUMBER(MATCH(J1073,Sheet4!$K$92:$K$101,0)),1,0))
-
(IF(ISNUMBER(MATCH(B1073,Sheet4!$F$2:$F$11,0)),1,0)+IF(ISNUMBER(MATCH(C1073,Sheet4!$F$2:$F$11,0)),1,0)+IF(ISNUMBER(MATCH(D1073,Sheet4!$F$2:$F$11,0)),1,0)+IF(ISNUMBER(MATCH(E1073,Sheet4!$F$2:$F$11,0)),1,0)+IF(ISNUMBER(MATCH(F1073,Sheet4!$F$2:$F$11,0)),1,0)+IF(ISNUMBER(MATCH(G1073,Sheet4!$F$2:$F$11,0)),1,0)+IF(ISNUMBER(MATCH(H1073,Sheet4!$F$2:$F$11,0)),1,0)+IF(ISNUMBER(MATCH(I1073,Sheet4!$F$2:$F$11,0)),1,0)+IF(ISNUMBER(MATCH(J1073,Sheet4!$F$2:$F$11,0)),1,0))</f>
        <v>0</v>
      </c>
      <c r="P1073" s="40" t="str">
        <f>IFERROR(INDEX(Sheet4!$G:$G,MATCH(Sheet1!B1073,Sheet4!$F:$F,0))+INDEX(Sheet4!$G:$G,MATCH(Sheet1!C1073,Sheet4!$F:$F,0))+INDEX(Sheet4!$G:$G,MATCH(Sheet1!D1073,Sheet4!$F:$F,0))+INDEX(Sheet4!$G:$G,MATCH(Sheet1!E1073,Sheet4!$F:$F,0))+INDEX(Sheet4!$G:$G,MATCH(Sheet1!F1073,Sheet4!$F:$F,0))+INDEX(Sheet4!$G:$G,MATCH(Sheet1!G1073,Sheet4!$F:$F,0))+INDEX(Sheet4!$G:$G,MATCH(Sheet1!H1073,Sheet4!$F:$F,0))+INDEX(Sheet4!$G:$G,MATCH(Sheet1!I1073,Sheet4!$F:$F,0))+INDEX(Sheet4!$G:$G,MATCH(Sheet1!J1073,Sheet4!$F:$F,0)),"")</f>
        <v/>
      </c>
      <c r="AF1073">
        <f si="267" t="shared"/>
        <v>0</v>
      </c>
      <c r="AH1073">
        <v>1050</v>
      </c>
      <c r="AI1073" t="str">
        <f si="268" t="shared"/>
        <v>De'Aaron FoxLandry ShametJimmy ButlerMonte MorrisKelly OubreCorey BrewerKenneth FariedJohn CollinsKarl-Anthony Towns</v>
      </c>
      <c r="AJ1073">
        <f si="271" t="shared"/>
        <v>0</v>
      </c>
      <c r="AK1073">
        <f si="272" t="shared"/>
        <v>0</v>
      </c>
      <c r="AL1073">
        <f si="273" t="shared"/>
        <v>0</v>
      </c>
      <c r="AM1073">
        <f si="274" t="shared"/>
        <v>0</v>
      </c>
      <c r="AN1073">
        <f si="275" t="shared"/>
        <v>0</v>
      </c>
      <c r="AO1073">
        <f si="276" t="shared"/>
        <v>0</v>
      </c>
      <c r="AP1073">
        <f si="277" t="shared"/>
        <v>0</v>
      </c>
      <c r="AQ1073">
        <f si="278" t="shared"/>
        <v>0</v>
      </c>
      <c r="AR1073">
        <f si="279" t="shared"/>
        <v>0</v>
      </c>
      <c r="AS1073">
        <f si="269" t="shared"/>
        <v>0</v>
      </c>
      <c r="AU1073" t="str">
        <f>IFERROR(VLOOKUP(C1073,Results!$A$2:$B$240,2,FALSE)+VLOOKUP(D1073,Results!$A$2:$B$240,2,FALSE)+VLOOKUP(E1073,Results!$A$2:$B$240,2,FALSE)+VLOOKUP(F1073,Results!$A$2:$B$240,2,FALSE)+VLOOKUP(G1073,Results!$A$2:$B$240,2,FALSE)+VLOOKUP(H1073,Results!$A$2:$B$240,2,FALSE)+VLOOKUP(I1073,Results!$A$2:$B$240,2,FALSE)+VLOOKUP(J1073,Results!$A$2:$B$240,2,FALSE)+VLOOKUP(B1073,Results!$A$2:$B$240,2,FALSE)-MIN(VLOOKUP(C1073,Results!$A$2:$B$240,2,FALSE),VLOOKUP(D1073,Results!$A$2:$B$240,2,FALSE),VLOOKUP(E1073,Results!$A$2:$B$240,2,FALSE),VLOOKUP(F1073,Results!$A$2:$B$240,2,FALSE),VLOOKUP(G1073,Results!$A$2:$B$240,2,FALSE),VLOOKUP(H1073,Results!$A$2:$B$240,2,FALSE),VLOOKUP(I1073,Results!$A$2:$B$240,2,FALSE),VLOOKUP(J1073,Results!$A$2:$B$240,2,FALSE),VLOOKUP(B1073,Results!$A$2:$B$240,2,FALSE)),"")</f>
        <v/>
      </c>
    </row>
    <row r="1074" spans="2:47" x14ac:dyDescent="0.3">
      <c r="B1074" t="s">
        <v>166</v>
      </c>
      <c r="C1074" t="s">
        <v>116</v>
      </c>
      <c r="D1074" t="s">
        <v>173</v>
      </c>
      <c r="E1074" t="s">
        <v>146</v>
      </c>
      <c r="F1074" t="s">
        <v>177</v>
      </c>
      <c r="G1074" t="s">
        <v>159</v>
      </c>
      <c r="H1074" t="s">
        <v>153</v>
      </c>
      <c r="I1074" t="s">
        <v>93</v>
      </c>
      <c r="J1074" t="s">
        <v>98</v>
      </c>
      <c r="K1074" t="n">
        <v>11.0</v>
      </c>
      <c r="L1074" s="30">
        <f si="270" t="shared"/>
        <v>0</v>
      </c>
      <c r="N1074" s="35" t="str">
        <f si="266" t="shared"/>
        <v/>
      </c>
      <c r="O1074" s="59">
        <f>(IF(ISNUMBER(MATCH(B1074,Sheet4!$K$92:$K$101,0)),1,0)+IF(ISNUMBER(MATCH(C1074,Sheet4!$K$92:$K$101,0)),1,0)+IF(ISNUMBER(MATCH(D1074,Sheet4!$K$92:$K$101,0)),1,0)+IF(ISNUMBER(MATCH(E1074,Sheet4!$K$92:$K$101,0)),1,0)+IF(ISNUMBER(MATCH(F1074,Sheet4!$K$92:$K$101,0)),1,0)+IF(ISNUMBER(MATCH(G1074,Sheet4!$K$92:$K$101,0)),1,0)+IF(ISNUMBER(MATCH(H1074,Sheet4!$K$92:$K$101,0)),1,0)+IF(ISNUMBER(MATCH(I1074,Sheet4!$K$92:$K$101,0)),1,0)+IF(ISNUMBER(MATCH(J1074,Sheet4!$K$92:$K$101,0)),1,0))
-
(IF(ISNUMBER(MATCH(B1074,Sheet4!$F$2:$F$11,0)),1,0)+IF(ISNUMBER(MATCH(C1074,Sheet4!$F$2:$F$11,0)),1,0)+IF(ISNUMBER(MATCH(D1074,Sheet4!$F$2:$F$11,0)),1,0)+IF(ISNUMBER(MATCH(E1074,Sheet4!$F$2:$F$11,0)),1,0)+IF(ISNUMBER(MATCH(F1074,Sheet4!$F$2:$F$11,0)),1,0)+IF(ISNUMBER(MATCH(G1074,Sheet4!$F$2:$F$11,0)),1,0)+IF(ISNUMBER(MATCH(H1074,Sheet4!$F$2:$F$11,0)),1,0)+IF(ISNUMBER(MATCH(I1074,Sheet4!$F$2:$F$11,0)),1,0)+IF(ISNUMBER(MATCH(J1074,Sheet4!$F$2:$F$11,0)),1,0))</f>
        <v>0</v>
      </c>
      <c r="P1074" s="40" t="str">
        <f>IFERROR(INDEX(Sheet4!$G:$G,MATCH(Sheet1!B1074,Sheet4!$F:$F,0))+INDEX(Sheet4!$G:$G,MATCH(Sheet1!C1074,Sheet4!$F:$F,0))+INDEX(Sheet4!$G:$G,MATCH(Sheet1!D1074,Sheet4!$F:$F,0))+INDEX(Sheet4!$G:$G,MATCH(Sheet1!E1074,Sheet4!$F:$F,0))+INDEX(Sheet4!$G:$G,MATCH(Sheet1!F1074,Sheet4!$F:$F,0))+INDEX(Sheet4!$G:$G,MATCH(Sheet1!G1074,Sheet4!$F:$F,0))+INDEX(Sheet4!$G:$G,MATCH(Sheet1!H1074,Sheet4!$F:$F,0))+INDEX(Sheet4!$G:$G,MATCH(Sheet1!I1074,Sheet4!$F:$F,0))+INDEX(Sheet4!$G:$G,MATCH(Sheet1!J1074,Sheet4!$F:$F,0)),"")</f>
        <v/>
      </c>
      <c r="AF1074">
        <f si="267" t="shared"/>
        <v>0</v>
      </c>
      <c r="AH1074">
        <v>1051</v>
      </c>
      <c r="AI1074" t="str">
        <f si="268" t="shared"/>
        <v>Ben SimmonsLandry ShametDevin BookerAustin RiversKelly OubreCorey BrewerKenneth FariedJohn CollinsRudy Gobert</v>
      </c>
      <c r="AJ1074">
        <f si="271" t="shared"/>
        <v>0</v>
      </c>
      <c r="AK1074">
        <f si="272" t="shared"/>
        <v>0</v>
      </c>
      <c r="AL1074">
        <f si="273" t="shared"/>
        <v>0</v>
      </c>
      <c r="AM1074">
        <f si="274" t="shared"/>
        <v>0</v>
      </c>
      <c r="AN1074">
        <f si="275" t="shared"/>
        <v>0</v>
      </c>
      <c r="AO1074">
        <f si="276" t="shared"/>
        <v>0</v>
      </c>
      <c r="AP1074">
        <f si="277" t="shared"/>
        <v>0</v>
      </c>
      <c r="AQ1074">
        <f si="278" t="shared"/>
        <v>0</v>
      </c>
      <c r="AR1074">
        <f si="279" t="shared"/>
        <v>0</v>
      </c>
      <c r="AS1074">
        <f si="269" t="shared"/>
        <v>0</v>
      </c>
      <c r="AU1074" t="str">
        <f>IFERROR(VLOOKUP(C1074,Results!$A$2:$B$240,2,FALSE)+VLOOKUP(D1074,Results!$A$2:$B$240,2,FALSE)+VLOOKUP(E1074,Results!$A$2:$B$240,2,FALSE)+VLOOKUP(F1074,Results!$A$2:$B$240,2,FALSE)+VLOOKUP(G1074,Results!$A$2:$B$240,2,FALSE)+VLOOKUP(H1074,Results!$A$2:$B$240,2,FALSE)+VLOOKUP(I1074,Results!$A$2:$B$240,2,FALSE)+VLOOKUP(J1074,Results!$A$2:$B$240,2,FALSE)+VLOOKUP(B1074,Results!$A$2:$B$240,2,FALSE)-MIN(VLOOKUP(C1074,Results!$A$2:$B$240,2,FALSE),VLOOKUP(D1074,Results!$A$2:$B$240,2,FALSE),VLOOKUP(E1074,Results!$A$2:$B$240,2,FALSE),VLOOKUP(F1074,Results!$A$2:$B$240,2,FALSE),VLOOKUP(G1074,Results!$A$2:$B$240,2,FALSE),VLOOKUP(H1074,Results!$A$2:$B$240,2,FALSE),VLOOKUP(I1074,Results!$A$2:$B$240,2,FALSE),VLOOKUP(J1074,Results!$A$2:$B$240,2,FALSE),VLOOKUP(B1074,Results!$A$2:$B$240,2,FALSE)),"")</f>
        <v/>
      </c>
    </row>
    <row r="1075" spans="2:47" x14ac:dyDescent="0.3">
      <c r="B1075" t="s">
        <v>166</v>
      </c>
      <c r="C1075" t="s">
        <v>87</v>
      </c>
      <c r="D1075" t="s">
        <v>172</v>
      </c>
      <c r="E1075" t="s">
        <v>146</v>
      </c>
      <c r="F1075" t="s">
        <v>177</v>
      </c>
      <c r="G1075" t="s">
        <v>101</v>
      </c>
      <c r="H1075" t="s">
        <v>92</v>
      </c>
      <c r="I1075" t="s">
        <v>152</v>
      </c>
      <c r="J1075" t="s">
        <v>187</v>
      </c>
      <c r="K1075" t="n">
        <v>11.0</v>
      </c>
      <c r="L1075" s="30">
        <f si="270" t="shared"/>
        <v>0</v>
      </c>
      <c r="N1075" s="35" t="str">
        <f si="266" t="shared"/>
        <v/>
      </c>
      <c r="O1075" s="59">
        <f>(IF(ISNUMBER(MATCH(B1075,Sheet4!$K$92:$K$101,0)),1,0)+IF(ISNUMBER(MATCH(C1075,Sheet4!$K$92:$K$101,0)),1,0)+IF(ISNUMBER(MATCH(D1075,Sheet4!$K$92:$K$101,0)),1,0)+IF(ISNUMBER(MATCH(E1075,Sheet4!$K$92:$K$101,0)),1,0)+IF(ISNUMBER(MATCH(F1075,Sheet4!$K$92:$K$101,0)),1,0)+IF(ISNUMBER(MATCH(G1075,Sheet4!$K$92:$K$101,0)),1,0)+IF(ISNUMBER(MATCH(H1075,Sheet4!$K$92:$K$101,0)),1,0)+IF(ISNUMBER(MATCH(I1075,Sheet4!$K$92:$K$101,0)),1,0)+IF(ISNUMBER(MATCH(J1075,Sheet4!$K$92:$K$101,0)),1,0))
-
(IF(ISNUMBER(MATCH(B1075,Sheet4!$F$2:$F$11,0)),1,0)+IF(ISNUMBER(MATCH(C1075,Sheet4!$F$2:$F$11,0)),1,0)+IF(ISNUMBER(MATCH(D1075,Sheet4!$F$2:$F$11,0)),1,0)+IF(ISNUMBER(MATCH(E1075,Sheet4!$F$2:$F$11,0)),1,0)+IF(ISNUMBER(MATCH(F1075,Sheet4!$F$2:$F$11,0)),1,0)+IF(ISNUMBER(MATCH(G1075,Sheet4!$F$2:$F$11,0)),1,0)+IF(ISNUMBER(MATCH(H1075,Sheet4!$F$2:$F$11,0)),1,0)+IF(ISNUMBER(MATCH(I1075,Sheet4!$F$2:$F$11,0)),1,0)+IF(ISNUMBER(MATCH(J1075,Sheet4!$F$2:$F$11,0)),1,0))</f>
        <v>0</v>
      </c>
      <c r="P1075" s="40" t="str">
        <f>IFERROR(INDEX(Sheet4!$G:$G,MATCH(Sheet1!B1075,Sheet4!$F:$F,0))+INDEX(Sheet4!$G:$G,MATCH(Sheet1!C1075,Sheet4!$F:$F,0))+INDEX(Sheet4!$G:$G,MATCH(Sheet1!D1075,Sheet4!$F:$F,0))+INDEX(Sheet4!$G:$G,MATCH(Sheet1!E1075,Sheet4!$F:$F,0))+INDEX(Sheet4!$G:$G,MATCH(Sheet1!F1075,Sheet4!$F:$F,0))+INDEX(Sheet4!$G:$G,MATCH(Sheet1!G1075,Sheet4!$F:$F,0))+INDEX(Sheet4!$G:$G,MATCH(Sheet1!H1075,Sheet4!$F:$F,0))+INDEX(Sheet4!$G:$G,MATCH(Sheet1!I1075,Sheet4!$F:$F,0))+INDEX(Sheet4!$G:$G,MATCH(Sheet1!J1075,Sheet4!$F:$F,0)),"")</f>
        <v/>
      </c>
      <c r="AF1075">
        <f si="267" t="shared"/>
        <v>0</v>
      </c>
      <c r="AH1075">
        <v>1052</v>
      </c>
      <c r="AI1075" t="str">
        <f si="268" t="shared"/>
        <v>Ben SimmonsIsaiah CanaanJimmy ButlerBuddy HieldKelly OubreJoe InglesPaul MillsapDerrick FavorsRudy Gobert</v>
      </c>
      <c r="AJ1075">
        <f si="271" t="shared"/>
        <v>0</v>
      </c>
      <c r="AK1075">
        <f si="272" t="shared"/>
        <v>0</v>
      </c>
      <c r="AL1075">
        <f si="273" t="shared"/>
        <v>0</v>
      </c>
      <c r="AM1075">
        <f si="274" t="shared"/>
        <v>0</v>
      </c>
      <c r="AN1075">
        <f si="275" t="shared"/>
        <v>0</v>
      </c>
      <c r="AO1075">
        <f si="276" t="shared"/>
        <v>0</v>
      </c>
      <c r="AP1075">
        <f si="277" t="shared"/>
        <v>0</v>
      </c>
      <c r="AQ1075">
        <f si="278" t="shared"/>
        <v>0</v>
      </c>
      <c r="AR1075">
        <f si="279" t="shared"/>
        <v>0</v>
      </c>
      <c r="AS1075">
        <f si="269" t="shared"/>
        <v>0</v>
      </c>
      <c r="AU1075" t="str">
        <f>IFERROR(VLOOKUP(C1075,Results!$A$2:$B$240,2,FALSE)+VLOOKUP(D1075,Results!$A$2:$B$240,2,FALSE)+VLOOKUP(E1075,Results!$A$2:$B$240,2,FALSE)+VLOOKUP(F1075,Results!$A$2:$B$240,2,FALSE)+VLOOKUP(G1075,Results!$A$2:$B$240,2,FALSE)+VLOOKUP(H1075,Results!$A$2:$B$240,2,FALSE)+VLOOKUP(I1075,Results!$A$2:$B$240,2,FALSE)+VLOOKUP(J1075,Results!$A$2:$B$240,2,FALSE)+VLOOKUP(B1075,Results!$A$2:$B$240,2,FALSE)-MIN(VLOOKUP(C1075,Results!$A$2:$B$240,2,FALSE),VLOOKUP(D1075,Results!$A$2:$B$240,2,FALSE),VLOOKUP(E1075,Results!$A$2:$B$240,2,FALSE),VLOOKUP(F1075,Results!$A$2:$B$240,2,FALSE),VLOOKUP(G1075,Results!$A$2:$B$240,2,FALSE),VLOOKUP(H1075,Results!$A$2:$B$240,2,FALSE),VLOOKUP(I1075,Results!$A$2:$B$240,2,FALSE),VLOOKUP(J1075,Results!$A$2:$B$240,2,FALSE),VLOOKUP(B1075,Results!$A$2:$B$240,2,FALSE)),"")</f>
        <v/>
      </c>
    </row>
    <row r="1076" spans="2:47" x14ac:dyDescent="0.3">
      <c r="B1076" t="s">
        <v>166</v>
      </c>
      <c r="C1076" t="s">
        <v>171</v>
      </c>
      <c r="D1076" t="s">
        <v>172</v>
      </c>
      <c r="E1076" t="s">
        <v>173</v>
      </c>
      <c r="F1076" t="s">
        <v>177</v>
      </c>
      <c r="G1076" t="s">
        <v>178</v>
      </c>
      <c r="H1076" t="s">
        <v>181</v>
      </c>
      <c r="I1076" t="s">
        <v>182</v>
      </c>
      <c r="J1076" t="s">
        <v>187</v>
      </c>
      <c r="K1076" t="n">
        <v>11.0</v>
      </c>
      <c r="L1076" s="30">
        <f si="270" t="shared"/>
        <v>0</v>
      </c>
      <c r="N1076" s="35" t="str">
        <f si="266" t="shared"/>
        <v/>
      </c>
      <c r="O1076" s="59">
        <f>(IF(ISNUMBER(MATCH(B1076,Sheet4!$K$92:$K$101,0)),1,0)+IF(ISNUMBER(MATCH(C1076,Sheet4!$K$92:$K$101,0)),1,0)+IF(ISNUMBER(MATCH(D1076,Sheet4!$K$92:$K$101,0)),1,0)+IF(ISNUMBER(MATCH(E1076,Sheet4!$K$92:$K$101,0)),1,0)+IF(ISNUMBER(MATCH(F1076,Sheet4!$K$92:$K$101,0)),1,0)+IF(ISNUMBER(MATCH(G1076,Sheet4!$K$92:$K$101,0)),1,0)+IF(ISNUMBER(MATCH(H1076,Sheet4!$K$92:$K$101,0)),1,0)+IF(ISNUMBER(MATCH(I1076,Sheet4!$K$92:$K$101,0)),1,0)+IF(ISNUMBER(MATCH(J1076,Sheet4!$K$92:$K$101,0)),1,0))
-
(IF(ISNUMBER(MATCH(B1076,Sheet4!$F$2:$F$11,0)),1,0)+IF(ISNUMBER(MATCH(C1076,Sheet4!$F$2:$F$11,0)),1,0)+IF(ISNUMBER(MATCH(D1076,Sheet4!$F$2:$F$11,0)),1,0)+IF(ISNUMBER(MATCH(E1076,Sheet4!$F$2:$F$11,0)),1,0)+IF(ISNUMBER(MATCH(F1076,Sheet4!$F$2:$F$11,0)),1,0)+IF(ISNUMBER(MATCH(G1076,Sheet4!$F$2:$F$11,0)),1,0)+IF(ISNUMBER(MATCH(H1076,Sheet4!$F$2:$F$11,0)),1,0)+IF(ISNUMBER(MATCH(I1076,Sheet4!$F$2:$F$11,0)),1,0)+IF(ISNUMBER(MATCH(J1076,Sheet4!$F$2:$F$11,0)),1,0))</f>
        <v>0</v>
      </c>
      <c r="P1076" s="40" t="str">
        <f>IFERROR(INDEX(Sheet4!$G:$G,MATCH(Sheet1!B1076,Sheet4!$F:$F,0))+INDEX(Sheet4!$G:$G,MATCH(Sheet1!C1076,Sheet4!$F:$F,0))+INDEX(Sheet4!$G:$G,MATCH(Sheet1!D1076,Sheet4!$F:$F,0))+INDEX(Sheet4!$G:$G,MATCH(Sheet1!E1076,Sheet4!$F:$F,0))+INDEX(Sheet4!$G:$G,MATCH(Sheet1!F1076,Sheet4!$F:$F,0))+INDEX(Sheet4!$G:$G,MATCH(Sheet1!G1076,Sheet4!$F:$F,0))+INDEX(Sheet4!$G:$G,MATCH(Sheet1!H1076,Sheet4!$F:$F,0))+INDEX(Sheet4!$G:$G,MATCH(Sheet1!I1076,Sheet4!$F:$F,0))+INDEX(Sheet4!$G:$G,MATCH(Sheet1!J1076,Sheet4!$F:$F,0)),"")</f>
        <v/>
      </c>
      <c r="AF1076">
        <f si="267" t="shared"/>
        <v>0</v>
      </c>
      <c r="AH1076">
        <v>1053</v>
      </c>
      <c r="AI1076" t="str">
        <f si="268" t="shared"/>
        <v>Ricky RubioIsaiah CanaanDevin BookerMonte MorrisWill BartonTaurean PrinceKenneth FariedJosh JacksonJoel Embiid</v>
      </c>
      <c r="AJ1076">
        <f si="271" t="shared"/>
        <v>0</v>
      </c>
      <c r="AK1076">
        <f si="272" t="shared"/>
        <v>0</v>
      </c>
      <c r="AL1076">
        <f si="273" t="shared"/>
        <v>0</v>
      </c>
      <c r="AM1076">
        <f si="274" t="shared"/>
        <v>0</v>
      </c>
      <c r="AN1076">
        <f si="275" t="shared"/>
        <v>0</v>
      </c>
      <c r="AO1076">
        <f si="276" t="shared"/>
        <v>0</v>
      </c>
      <c r="AP1076">
        <f si="277" t="shared"/>
        <v>0</v>
      </c>
      <c r="AQ1076">
        <f si="278" t="shared"/>
        <v>0</v>
      </c>
      <c r="AR1076">
        <f si="279" t="shared"/>
        <v>0</v>
      </c>
      <c r="AS1076">
        <f si="269" t="shared"/>
        <v>0</v>
      </c>
      <c r="AU1076" t="str">
        <f>IFERROR(VLOOKUP(C1076,Results!$A$2:$B$240,2,FALSE)+VLOOKUP(D1076,Results!$A$2:$B$240,2,FALSE)+VLOOKUP(E1076,Results!$A$2:$B$240,2,FALSE)+VLOOKUP(F1076,Results!$A$2:$B$240,2,FALSE)+VLOOKUP(G1076,Results!$A$2:$B$240,2,FALSE)+VLOOKUP(H1076,Results!$A$2:$B$240,2,FALSE)+VLOOKUP(I1076,Results!$A$2:$B$240,2,FALSE)+VLOOKUP(J1076,Results!$A$2:$B$240,2,FALSE)+VLOOKUP(B1076,Results!$A$2:$B$240,2,FALSE)-MIN(VLOOKUP(C1076,Results!$A$2:$B$240,2,FALSE),VLOOKUP(D1076,Results!$A$2:$B$240,2,FALSE),VLOOKUP(E1076,Results!$A$2:$B$240,2,FALSE),VLOOKUP(F1076,Results!$A$2:$B$240,2,FALSE),VLOOKUP(G1076,Results!$A$2:$B$240,2,FALSE),VLOOKUP(H1076,Results!$A$2:$B$240,2,FALSE),VLOOKUP(I1076,Results!$A$2:$B$240,2,FALSE),VLOOKUP(J1076,Results!$A$2:$B$240,2,FALSE),VLOOKUP(B1076,Results!$A$2:$B$240,2,FALSE)),"")</f>
        <v/>
      </c>
    </row>
    <row r="1077" spans="2:47" x14ac:dyDescent="0.3">
      <c r="B1077" t="s">
        <v>166</v>
      </c>
      <c r="C1077" t="s">
        <v>171</v>
      </c>
      <c r="D1077" t="s">
        <v>172</v>
      </c>
      <c r="E1077" t="s">
        <v>173</v>
      </c>
      <c r="F1077" t="s">
        <v>100</v>
      </c>
      <c r="G1077" t="s">
        <v>179</v>
      </c>
      <c r="H1077" t="s">
        <v>152</v>
      </c>
      <c r="I1077" t="s">
        <v>103</v>
      </c>
      <c r="J1077" t="s">
        <v>186</v>
      </c>
      <c r="K1077" t="n">
        <v>11.0</v>
      </c>
      <c r="L1077" s="30">
        <f si="270" t="shared"/>
        <v>0</v>
      </c>
      <c r="N1077" s="35" t="str">
        <f si="266" t="shared"/>
        <v/>
      </c>
      <c r="O1077" s="59">
        <f>(IF(ISNUMBER(MATCH(B1077,Sheet4!$K$92:$K$101,0)),1,0)+IF(ISNUMBER(MATCH(C1077,Sheet4!$K$92:$K$101,0)),1,0)+IF(ISNUMBER(MATCH(D1077,Sheet4!$K$92:$K$101,0)),1,0)+IF(ISNUMBER(MATCH(E1077,Sheet4!$K$92:$K$101,0)),1,0)+IF(ISNUMBER(MATCH(F1077,Sheet4!$K$92:$K$101,0)),1,0)+IF(ISNUMBER(MATCH(G1077,Sheet4!$K$92:$K$101,0)),1,0)+IF(ISNUMBER(MATCH(H1077,Sheet4!$K$92:$K$101,0)),1,0)+IF(ISNUMBER(MATCH(I1077,Sheet4!$K$92:$K$101,0)),1,0)+IF(ISNUMBER(MATCH(J1077,Sheet4!$K$92:$K$101,0)),1,0))
-
(IF(ISNUMBER(MATCH(B1077,Sheet4!$F$2:$F$11,0)),1,0)+IF(ISNUMBER(MATCH(C1077,Sheet4!$F$2:$F$11,0)),1,0)+IF(ISNUMBER(MATCH(D1077,Sheet4!$F$2:$F$11,0)),1,0)+IF(ISNUMBER(MATCH(E1077,Sheet4!$F$2:$F$11,0)),1,0)+IF(ISNUMBER(MATCH(F1077,Sheet4!$F$2:$F$11,0)),1,0)+IF(ISNUMBER(MATCH(G1077,Sheet4!$F$2:$F$11,0)),1,0)+IF(ISNUMBER(MATCH(H1077,Sheet4!$F$2:$F$11,0)),1,0)+IF(ISNUMBER(MATCH(I1077,Sheet4!$F$2:$F$11,0)),1,0)+IF(ISNUMBER(MATCH(J1077,Sheet4!$F$2:$F$11,0)),1,0))</f>
        <v>0</v>
      </c>
      <c r="P1077" s="40" t="str">
        <f>IFERROR(INDEX(Sheet4!$G:$G,MATCH(Sheet1!B1077,Sheet4!$F:$F,0))+INDEX(Sheet4!$G:$G,MATCH(Sheet1!C1077,Sheet4!$F:$F,0))+INDEX(Sheet4!$G:$G,MATCH(Sheet1!D1077,Sheet4!$F:$F,0))+INDEX(Sheet4!$G:$G,MATCH(Sheet1!E1077,Sheet4!$F:$F,0))+INDEX(Sheet4!$G:$G,MATCH(Sheet1!F1077,Sheet4!$F:$F,0))+INDEX(Sheet4!$G:$G,MATCH(Sheet1!G1077,Sheet4!$F:$F,0))+INDEX(Sheet4!$G:$G,MATCH(Sheet1!H1077,Sheet4!$F:$F,0))+INDEX(Sheet4!$G:$G,MATCH(Sheet1!I1077,Sheet4!$F:$F,0))+INDEX(Sheet4!$G:$G,MATCH(Sheet1!J1077,Sheet4!$F:$F,0)),"")</f>
        <v/>
      </c>
      <c r="AF1077">
        <f si="267" t="shared"/>
        <v>0</v>
      </c>
      <c r="AH1077">
        <v>1054</v>
      </c>
      <c r="AI1077" t="str">
        <f si="268" t="shared"/>
        <v>Ben SimmonsDe'Aaron FoxDevin BookerMalik BeasleyJoe InglesGerald GreenJosh JacksonDerrick FavorsRudy Gobert</v>
      </c>
      <c r="AJ1077">
        <f si="271" t="shared"/>
        <v>0</v>
      </c>
      <c r="AK1077">
        <f si="272" t="shared"/>
        <v>0</v>
      </c>
      <c r="AL1077">
        <f si="273" t="shared"/>
        <v>0</v>
      </c>
      <c r="AM1077">
        <f si="274" t="shared"/>
        <v>0</v>
      </c>
      <c r="AN1077">
        <f si="275" t="shared"/>
        <v>0</v>
      </c>
      <c r="AO1077">
        <f si="276" t="shared"/>
        <v>0</v>
      </c>
      <c r="AP1077">
        <f si="277" t="shared"/>
        <v>0</v>
      </c>
      <c r="AQ1077">
        <f si="278" t="shared"/>
        <v>0</v>
      </c>
      <c r="AR1077">
        <f si="279" t="shared"/>
        <v>0</v>
      </c>
      <c r="AS1077">
        <f si="269" t="shared"/>
        <v>0</v>
      </c>
      <c r="AU1077" t="str">
        <f>IFERROR(VLOOKUP(C1077,Results!$A$2:$B$240,2,FALSE)+VLOOKUP(D1077,Results!$A$2:$B$240,2,FALSE)+VLOOKUP(E1077,Results!$A$2:$B$240,2,FALSE)+VLOOKUP(F1077,Results!$A$2:$B$240,2,FALSE)+VLOOKUP(G1077,Results!$A$2:$B$240,2,FALSE)+VLOOKUP(H1077,Results!$A$2:$B$240,2,FALSE)+VLOOKUP(I1077,Results!$A$2:$B$240,2,FALSE)+VLOOKUP(J1077,Results!$A$2:$B$240,2,FALSE)+VLOOKUP(B1077,Results!$A$2:$B$240,2,FALSE)-MIN(VLOOKUP(C1077,Results!$A$2:$B$240,2,FALSE),VLOOKUP(D1077,Results!$A$2:$B$240,2,FALSE),VLOOKUP(E1077,Results!$A$2:$B$240,2,FALSE),VLOOKUP(F1077,Results!$A$2:$B$240,2,FALSE),VLOOKUP(G1077,Results!$A$2:$B$240,2,FALSE),VLOOKUP(H1077,Results!$A$2:$B$240,2,FALSE),VLOOKUP(I1077,Results!$A$2:$B$240,2,FALSE),VLOOKUP(J1077,Results!$A$2:$B$240,2,FALSE),VLOOKUP(B1077,Results!$A$2:$B$240,2,FALSE)),"")</f>
        <v/>
      </c>
    </row>
    <row r="1078" spans="2:47" x14ac:dyDescent="0.3">
      <c r="B1078" t="s">
        <v>87</v>
      </c>
      <c r="C1078" t="s">
        <v>116</v>
      </c>
      <c r="D1078" t="s">
        <v>145</v>
      </c>
      <c r="E1078" t="s">
        <v>172</v>
      </c>
      <c r="F1078" t="s">
        <v>177</v>
      </c>
      <c r="G1078" t="s">
        <v>100</v>
      </c>
      <c r="H1078" t="s">
        <v>152</v>
      </c>
      <c r="I1078" t="s">
        <v>155</v>
      </c>
      <c r="J1078" t="s">
        <v>187</v>
      </c>
      <c r="K1078" t="n">
        <v>11.0</v>
      </c>
      <c r="L1078" s="30">
        <f si="270" t="shared"/>
        <v>0</v>
      </c>
      <c r="N1078" s="35" t="str">
        <f si="266" t="shared"/>
        <v/>
      </c>
      <c r="O1078" s="59">
        <f>(IF(ISNUMBER(MATCH(B1078,Sheet4!$K$92:$K$101,0)),1,0)+IF(ISNUMBER(MATCH(C1078,Sheet4!$K$92:$K$101,0)),1,0)+IF(ISNUMBER(MATCH(D1078,Sheet4!$K$92:$K$101,0)),1,0)+IF(ISNUMBER(MATCH(E1078,Sheet4!$K$92:$K$101,0)),1,0)+IF(ISNUMBER(MATCH(F1078,Sheet4!$K$92:$K$101,0)),1,0)+IF(ISNUMBER(MATCH(G1078,Sheet4!$K$92:$K$101,0)),1,0)+IF(ISNUMBER(MATCH(H1078,Sheet4!$K$92:$K$101,0)),1,0)+IF(ISNUMBER(MATCH(I1078,Sheet4!$K$92:$K$101,0)),1,0)+IF(ISNUMBER(MATCH(J1078,Sheet4!$K$92:$K$101,0)),1,0))
-
(IF(ISNUMBER(MATCH(B1078,Sheet4!$F$2:$F$11,0)),1,0)+IF(ISNUMBER(MATCH(C1078,Sheet4!$F$2:$F$11,0)),1,0)+IF(ISNUMBER(MATCH(D1078,Sheet4!$F$2:$F$11,0)),1,0)+IF(ISNUMBER(MATCH(E1078,Sheet4!$F$2:$F$11,0)),1,0)+IF(ISNUMBER(MATCH(F1078,Sheet4!$F$2:$F$11,0)),1,0)+IF(ISNUMBER(MATCH(G1078,Sheet4!$F$2:$F$11,0)),1,0)+IF(ISNUMBER(MATCH(H1078,Sheet4!$F$2:$F$11,0)),1,0)+IF(ISNUMBER(MATCH(I1078,Sheet4!$F$2:$F$11,0)),1,0)+IF(ISNUMBER(MATCH(J1078,Sheet4!$F$2:$F$11,0)),1,0))</f>
        <v>0</v>
      </c>
      <c r="P1078" s="40" t="str">
        <f>IFERROR(INDEX(Sheet4!$G:$G,MATCH(Sheet1!B1078,Sheet4!$F:$F,0))+INDEX(Sheet4!$G:$G,MATCH(Sheet1!C1078,Sheet4!$F:$F,0))+INDEX(Sheet4!$G:$G,MATCH(Sheet1!D1078,Sheet4!$F:$F,0))+INDEX(Sheet4!$G:$G,MATCH(Sheet1!E1078,Sheet4!$F:$F,0))+INDEX(Sheet4!$G:$G,MATCH(Sheet1!F1078,Sheet4!$F:$F,0))+INDEX(Sheet4!$G:$G,MATCH(Sheet1!G1078,Sheet4!$F:$F,0))+INDEX(Sheet4!$G:$G,MATCH(Sheet1!H1078,Sheet4!$F:$F,0))+INDEX(Sheet4!$G:$G,MATCH(Sheet1!I1078,Sheet4!$F:$F,0))+INDEX(Sheet4!$G:$G,MATCH(Sheet1!J1078,Sheet4!$F:$F,0)),"")</f>
        <v/>
      </c>
      <c r="AF1078">
        <f si="267" t="shared"/>
        <v>0</v>
      </c>
      <c r="AH1078">
        <v>1055</v>
      </c>
      <c r="AI1078" t="str">
        <f si="268" t="shared"/>
        <v>Ben SimmonsIsaiah CanaanJames HardenMonte MorrisKelly OubreJoe InglesPaul MillsapDerrick FavorsDewayne Dedmon</v>
      </c>
      <c r="AJ1078">
        <f si="271" t="shared"/>
        <v>0</v>
      </c>
      <c r="AK1078">
        <f si="272" t="shared"/>
        <v>0</v>
      </c>
      <c r="AL1078">
        <f si="273" t="shared"/>
        <v>0</v>
      </c>
      <c r="AM1078">
        <f si="274" t="shared"/>
        <v>0</v>
      </c>
      <c r="AN1078">
        <f si="275" t="shared"/>
        <v>0</v>
      </c>
      <c r="AO1078">
        <f si="276" t="shared"/>
        <v>0</v>
      </c>
      <c r="AP1078">
        <f si="277" t="shared"/>
        <v>0</v>
      </c>
      <c r="AQ1078">
        <f si="278" t="shared"/>
        <v>0</v>
      </c>
      <c r="AR1078">
        <f si="279" t="shared"/>
        <v>0</v>
      </c>
      <c r="AS1078">
        <f si="269" t="shared"/>
        <v>0</v>
      </c>
      <c r="AU1078" t="str">
        <f>IFERROR(VLOOKUP(C1078,Results!$A$2:$B$240,2,FALSE)+VLOOKUP(D1078,Results!$A$2:$B$240,2,FALSE)+VLOOKUP(E1078,Results!$A$2:$B$240,2,FALSE)+VLOOKUP(F1078,Results!$A$2:$B$240,2,FALSE)+VLOOKUP(G1078,Results!$A$2:$B$240,2,FALSE)+VLOOKUP(H1078,Results!$A$2:$B$240,2,FALSE)+VLOOKUP(I1078,Results!$A$2:$B$240,2,FALSE)+VLOOKUP(J1078,Results!$A$2:$B$240,2,FALSE)+VLOOKUP(B1078,Results!$A$2:$B$240,2,FALSE)-MIN(VLOOKUP(C1078,Results!$A$2:$B$240,2,FALSE),VLOOKUP(D1078,Results!$A$2:$B$240,2,FALSE),VLOOKUP(E1078,Results!$A$2:$B$240,2,FALSE),VLOOKUP(F1078,Results!$A$2:$B$240,2,FALSE),VLOOKUP(G1078,Results!$A$2:$B$240,2,FALSE),VLOOKUP(H1078,Results!$A$2:$B$240,2,FALSE),VLOOKUP(I1078,Results!$A$2:$B$240,2,FALSE),VLOOKUP(J1078,Results!$A$2:$B$240,2,FALSE),VLOOKUP(B1078,Results!$A$2:$B$240,2,FALSE)),"")</f>
        <v/>
      </c>
    </row>
    <row r="1079" spans="2:47" x14ac:dyDescent="0.3">
      <c r="B1079" t="s">
        <v>87</v>
      </c>
      <c r="C1079" t="s">
        <v>171</v>
      </c>
      <c r="D1079" t="s">
        <v>172</v>
      </c>
      <c r="E1079" t="s">
        <v>173</v>
      </c>
      <c r="F1079" t="s">
        <v>150</v>
      </c>
      <c r="G1079" t="s">
        <v>90</v>
      </c>
      <c r="H1079" t="s">
        <v>181</v>
      </c>
      <c r="I1079" t="s">
        <v>152</v>
      </c>
      <c r="J1079" t="s">
        <v>98</v>
      </c>
      <c r="K1079" t="n">
        <v>11.0</v>
      </c>
      <c r="L1079" s="30">
        <f si="270" t="shared"/>
        <v>0</v>
      </c>
      <c r="N1079" s="35" t="str">
        <f si="266" t="shared"/>
        <v/>
      </c>
      <c r="O1079" s="59">
        <f>(IF(ISNUMBER(MATCH(B1079,Sheet4!$K$92:$K$101,0)),1,0)+IF(ISNUMBER(MATCH(C1079,Sheet4!$K$92:$K$101,0)),1,0)+IF(ISNUMBER(MATCH(D1079,Sheet4!$K$92:$K$101,0)),1,0)+IF(ISNUMBER(MATCH(E1079,Sheet4!$K$92:$K$101,0)),1,0)+IF(ISNUMBER(MATCH(F1079,Sheet4!$K$92:$K$101,0)),1,0)+IF(ISNUMBER(MATCH(G1079,Sheet4!$K$92:$K$101,0)),1,0)+IF(ISNUMBER(MATCH(H1079,Sheet4!$K$92:$K$101,0)),1,0)+IF(ISNUMBER(MATCH(I1079,Sheet4!$K$92:$K$101,0)),1,0)+IF(ISNUMBER(MATCH(J1079,Sheet4!$K$92:$K$101,0)),1,0))
-
(IF(ISNUMBER(MATCH(B1079,Sheet4!$F$2:$F$11,0)),1,0)+IF(ISNUMBER(MATCH(C1079,Sheet4!$F$2:$F$11,0)),1,0)+IF(ISNUMBER(MATCH(D1079,Sheet4!$F$2:$F$11,0)),1,0)+IF(ISNUMBER(MATCH(E1079,Sheet4!$F$2:$F$11,0)),1,0)+IF(ISNUMBER(MATCH(F1079,Sheet4!$F$2:$F$11,0)),1,0)+IF(ISNUMBER(MATCH(G1079,Sheet4!$F$2:$F$11,0)),1,0)+IF(ISNUMBER(MATCH(H1079,Sheet4!$F$2:$F$11,0)),1,0)+IF(ISNUMBER(MATCH(I1079,Sheet4!$F$2:$F$11,0)),1,0)+IF(ISNUMBER(MATCH(J1079,Sheet4!$F$2:$F$11,0)),1,0))</f>
        <v>0</v>
      </c>
      <c r="P1079" s="40" t="str">
        <f>IFERROR(INDEX(Sheet4!$G:$G,MATCH(Sheet1!B1079,Sheet4!$F:$F,0))+INDEX(Sheet4!$G:$G,MATCH(Sheet1!C1079,Sheet4!$F:$F,0))+INDEX(Sheet4!$G:$G,MATCH(Sheet1!D1079,Sheet4!$F:$F,0))+INDEX(Sheet4!$G:$G,MATCH(Sheet1!E1079,Sheet4!$F:$F,0))+INDEX(Sheet4!$G:$G,MATCH(Sheet1!F1079,Sheet4!$F:$F,0))+INDEX(Sheet4!$G:$G,MATCH(Sheet1!G1079,Sheet4!$F:$F,0))+INDEX(Sheet4!$G:$G,MATCH(Sheet1!H1079,Sheet4!$F:$F,0))+INDEX(Sheet4!$G:$G,MATCH(Sheet1!I1079,Sheet4!$F:$F,0))+INDEX(Sheet4!$G:$G,MATCH(Sheet1!J1079,Sheet4!$F:$F,0)),"")</f>
        <v/>
      </c>
      <c r="AF1079">
        <f si="267" t="shared"/>
        <v>0</v>
      </c>
      <c r="AH1079">
        <v>1056</v>
      </c>
      <c r="AI1079" t="str">
        <f si="268" t="shared"/>
        <v>Ben SimmonsIsaiah CanaanDevin BookerJimmy ButlerWill BartonTaurean PrinceJosh JacksonDerrick FavorsDeandre Ayton</v>
      </c>
      <c r="AJ1079">
        <f si="271" t="shared"/>
        <v>0</v>
      </c>
      <c r="AK1079">
        <f si="272" t="shared"/>
        <v>0</v>
      </c>
      <c r="AL1079">
        <f si="273" t="shared"/>
        <v>0</v>
      </c>
      <c r="AM1079">
        <f si="274" t="shared"/>
        <v>0</v>
      </c>
      <c r="AN1079">
        <f si="275" t="shared"/>
        <v>0</v>
      </c>
      <c r="AO1079">
        <f si="276" t="shared"/>
        <v>0</v>
      </c>
      <c r="AP1079">
        <f si="277" t="shared"/>
        <v>0</v>
      </c>
      <c r="AQ1079">
        <f si="278" t="shared"/>
        <v>0</v>
      </c>
      <c r="AR1079">
        <f si="279" t="shared"/>
        <v>0</v>
      </c>
      <c r="AS1079">
        <f si="269" t="shared"/>
        <v>0</v>
      </c>
      <c r="AU1079" t="str">
        <f>IFERROR(VLOOKUP(C1079,Results!$A$2:$B$240,2,FALSE)+VLOOKUP(D1079,Results!$A$2:$B$240,2,FALSE)+VLOOKUP(E1079,Results!$A$2:$B$240,2,FALSE)+VLOOKUP(F1079,Results!$A$2:$B$240,2,FALSE)+VLOOKUP(G1079,Results!$A$2:$B$240,2,FALSE)+VLOOKUP(H1079,Results!$A$2:$B$240,2,FALSE)+VLOOKUP(I1079,Results!$A$2:$B$240,2,FALSE)+VLOOKUP(J1079,Results!$A$2:$B$240,2,FALSE)+VLOOKUP(B1079,Results!$A$2:$B$240,2,FALSE)-MIN(VLOOKUP(C1079,Results!$A$2:$B$240,2,FALSE),VLOOKUP(D1079,Results!$A$2:$B$240,2,FALSE),VLOOKUP(E1079,Results!$A$2:$B$240,2,FALSE),VLOOKUP(F1079,Results!$A$2:$B$240,2,FALSE),VLOOKUP(G1079,Results!$A$2:$B$240,2,FALSE),VLOOKUP(H1079,Results!$A$2:$B$240,2,FALSE),VLOOKUP(I1079,Results!$A$2:$B$240,2,FALSE),VLOOKUP(J1079,Results!$A$2:$B$240,2,FALSE),VLOOKUP(B1079,Results!$A$2:$B$240,2,FALSE)),"")</f>
        <v/>
      </c>
    </row>
    <row r="1080" spans="2:47" x14ac:dyDescent="0.3">
      <c r="B1080" t="s">
        <v>108</v>
      </c>
      <c r="C1080" t="s">
        <v>171</v>
      </c>
      <c r="D1080" t="s">
        <v>145</v>
      </c>
      <c r="E1080" t="s">
        <v>146</v>
      </c>
      <c r="F1080" t="s">
        <v>177</v>
      </c>
      <c r="G1080" t="s">
        <v>100</v>
      </c>
      <c r="H1080" t="s">
        <v>152</v>
      </c>
      <c r="I1080" t="s">
        <v>183</v>
      </c>
      <c r="J1080" t="s">
        <v>156</v>
      </c>
      <c r="K1080" t="n">
        <v>11.0</v>
      </c>
      <c r="L1080" s="30">
        <f si="270" t="shared"/>
        <v>0</v>
      </c>
      <c r="N1080" s="35" t="str">
        <f si="266" t="shared"/>
        <v/>
      </c>
      <c r="O1080" s="59">
        <f>(IF(ISNUMBER(MATCH(B1080,Sheet4!$K$92:$K$101,0)),1,0)+IF(ISNUMBER(MATCH(C1080,Sheet4!$K$92:$K$101,0)),1,0)+IF(ISNUMBER(MATCH(D1080,Sheet4!$K$92:$K$101,0)),1,0)+IF(ISNUMBER(MATCH(E1080,Sheet4!$K$92:$K$101,0)),1,0)+IF(ISNUMBER(MATCH(F1080,Sheet4!$K$92:$K$101,0)),1,0)+IF(ISNUMBER(MATCH(G1080,Sheet4!$K$92:$K$101,0)),1,0)+IF(ISNUMBER(MATCH(H1080,Sheet4!$K$92:$K$101,0)),1,0)+IF(ISNUMBER(MATCH(I1080,Sheet4!$K$92:$K$101,0)),1,0)+IF(ISNUMBER(MATCH(J1080,Sheet4!$K$92:$K$101,0)),1,0))
-
(IF(ISNUMBER(MATCH(B1080,Sheet4!$F$2:$F$11,0)),1,0)+IF(ISNUMBER(MATCH(C1080,Sheet4!$F$2:$F$11,0)),1,0)+IF(ISNUMBER(MATCH(D1080,Sheet4!$F$2:$F$11,0)),1,0)+IF(ISNUMBER(MATCH(E1080,Sheet4!$F$2:$F$11,0)),1,0)+IF(ISNUMBER(MATCH(F1080,Sheet4!$F$2:$F$11,0)),1,0)+IF(ISNUMBER(MATCH(G1080,Sheet4!$F$2:$F$11,0)),1,0)+IF(ISNUMBER(MATCH(H1080,Sheet4!$F$2:$F$11,0)),1,0)+IF(ISNUMBER(MATCH(I1080,Sheet4!$F$2:$F$11,0)),1,0)+IF(ISNUMBER(MATCH(J1080,Sheet4!$F$2:$F$11,0)),1,0))</f>
        <v>0</v>
      </c>
      <c r="P1080" s="40" t="str">
        <f>IFERROR(INDEX(Sheet4!$G:$G,MATCH(Sheet1!B1080,Sheet4!$F:$F,0))+INDEX(Sheet4!$G:$G,MATCH(Sheet1!C1080,Sheet4!$F:$F,0))+INDEX(Sheet4!$G:$G,MATCH(Sheet1!D1080,Sheet4!$F:$F,0))+INDEX(Sheet4!$G:$G,MATCH(Sheet1!E1080,Sheet4!$F:$F,0))+INDEX(Sheet4!$G:$G,MATCH(Sheet1!F1080,Sheet4!$F:$F,0))+INDEX(Sheet4!$G:$G,MATCH(Sheet1!G1080,Sheet4!$F:$F,0))+INDEX(Sheet4!$G:$G,MATCH(Sheet1!H1080,Sheet4!$F:$F,0))+INDEX(Sheet4!$G:$G,MATCH(Sheet1!I1080,Sheet4!$F:$F,0))+INDEX(Sheet4!$G:$G,MATCH(Sheet1!J1080,Sheet4!$F:$F,0)),"")</f>
        <v/>
      </c>
      <c r="AF1080">
        <f si="267" t="shared"/>
        <v>0</v>
      </c>
      <c r="AH1080">
        <v>1057</v>
      </c>
      <c r="AI1080" t="str">
        <f si="268" t="shared"/>
        <v>De'Aaron FoxIsaiah CanaanJimmy ButlerMonte MorrisWill BartonJae CrowderKenneth FariedPaul MillsapJoel Embiid</v>
      </c>
      <c r="AJ1080">
        <f si="271" t="shared"/>
        <v>0</v>
      </c>
      <c r="AK1080">
        <f si="272" t="shared"/>
        <v>0</v>
      </c>
      <c r="AL1080">
        <f si="273" t="shared"/>
        <v>0</v>
      </c>
      <c r="AM1080">
        <f si="274" t="shared"/>
        <v>0</v>
      </c>
      <c r="AN1080">
        <f si="275" t="shared"/>
        <v>0</v>
      </c>
      <c r="AO1080">
        <f si="276" t="shared"/>
        <v>0</v>
      </c>
      <c r="AP1080">
        <f si="277" t="shared"/>
        <v>0</v>
      </c>
      <c r="AQ1080">
        <f si="278" t="shared"/>
        <v>0</v>
      </c>
      <c r="AR1080">
        <f si="279" t="shared"/>
        <v>0</v>
      </c>
      <c r="AS1080">
        <f si="269" t="shared"/>
        <v>0</v>
      </c>
      <c r="AU1080" t="str">
        <f>IFERROR(VLOOKUP(C1080,Results!$A$2:$B$240,2,FALSE)+VLOOKUP(D1080,Results!$A$2:$B$240,2,FALSE)+VLOOKUP(E1080,Results!$A$2:$B$240,2,FALSE)+VLOOKUP(F1080,Results!$A$2:$B$240,2,FALSE)+VLOOKUP(G1080,Results!$A$2:$B$240,2,FALSE)+VLOOKUP(H1080,Results!$A$2:$B$240,2,FALSE)+VLOOKUP(I1080,Results!$A$2:$B$240,2,FALSE)+VLOOKUP(J1080,Results!$A$2:$B$240,2,FALSE)+VLOOKUP(B1080,Results!$A$2:$B$240,2,FALSE)-MIN(VLOOKUP(C1080,Results!$A$2:$B$240,2,FALSE),VLOOKUP(D1080,Results!$A$2:$B$240,2,FALSE),VLOOKUP(E1080,Results!$A$2:$B$240,2,FALSE),VLOOKUP(F1080,Results!$A$2:$B$240,2,FALSE),VLOOKUP(G1080,Results!$A$2:$B$240,2,FALSE),VLOOKUP(H1080,Results!$A$2:$B$240,2,FALSE),VLOOKUP(I1080,Results!$A$2:$B$240,2,FALSE),VLOOKUP(J1080,Results!$A$2:$B$240,2,FALSE),VLOOKUP(B1080,Results!$A$2:$B$240,2,FALSE)),"")</f>
        <v/>
      </c>
    </row>
    <row r="1081" spans="2:47" x14ac:dyDescent="0.3">
      <c r="B1081" t="s">
        <v>166</v>
      </c>
      <c r="C1081" t="s">
        <v>108</v>
      </c>
      <c r="D1081" t="s">
        <v>172</v>
      </c>
      <c r="E1081" t="s">
        <v>158</v>
      </c>
      <c r="F1081" t="s">
        <v>177</v>
      </c>
      <c r="G1081" t="s">
        <v>180</v>
      </c>
      <c r="H1081" t="s">
        <v>181</v>
      </c>
      <c r="I1081" t="s">
        <v>152</v>
      </c>
      <c r="J1081" t="s">
        <v>186</v>
      </c>
      <c r="K1081" t="n">
        <v>11.0</v>
      </c>
      <c r="L1081" s="30">
        <f si="270" t="shared"/>
        <v>0</v>
      </c>
      <c r="N1081" s="35" t="str">
        <f si="266" t="shared"/>
        <v/>
      </c>
      <c r="O1081" s="59">
        <f>(IF(ISNUMBER(MATCH(B1081,Sheet4!$K$92:$K$101,0)),1,0)+IF(ISNUMBER(MATCH(C1081,Sheet4!$K$92:$K$101,0)),1,0)+IF(ISNUMBER(MATCH(D1081,Sheet4!$K$92:$K$101,0)),1,0)+IF(ISNUMBER(MATCH(E1081,Sheet4!$K$92:$K$101,0)),1,0)+IF(ISNUMBER(MATCH(F1081,Sheet4!$K$92:$K$101,0)),1,0)+IF(ISNUMBER(MATCH(G1081,Sheet4!$K$92:$K$101,0)),1,0)+IF(ISNUMBER(MATCH(H1081,Sheet4!$K$92:$K$101,0)),1,0)+IF(ISNUMBER(MATCH(I1081,Sheet4!$K$92:$K$101,0)),1,0)+IF(ISNUMBER(MATCH(J1081,Sheet4!$K$92:$K$101,0)),1,0))
-
(IF(ISNUMBER(MATCH(B1081,Sheet4!$F$2:$F$11,0)),1,0)+IF(ISNUMBER(MATCH(C1081,Sheet4!$F$2:$F$11,0)),1,0)+IF(ISNUMBER(MATCH(D1081,Sheet4!$F$2:$F$11,0)),1,0)+IF(ISNUMBER(MATCH(E1081,Sheet4!$F$2:$F$11,0)),1,0)+IF(ISNUMBER(MATCH(F1081,Sheet4!$F$2:$F$11,0)),1,0)+IF(ISNUMBER(MATCH(G1081,Sheet4!$F$2:$F$11,0)),1,0)+IF(ISNUMBER(MATCH(H1081,Sheet4!$F$2:$F$11,0)),1,0)+IF(ISNUMBER(MATCH(I1081,Sheet4!$F$2:$F$11,0)),1,0)+IF(ISNUMBER(MATCH(J1081,Sheet4!$F$2:$F$11,0)),1,0))</f>
        <v>0</v>
      </c>
      <c r="P1081" s="40" t="str">
        <f>IFERROR(INDEX(Sheet4!$G:$G,MATCH(Sheet1!B1081,Sheet4!$F:$F,0))+INDEX(Sheet4!$G:$G,MATCH(Sheet1!C1081,Sheet4!$F:$F,0))+INDEX(Sheet4!$G:$G,MATCH(Sheet1!D1081,Sheet4!$F:$F,0))+INDEX(Sheet4!$G:$G,MATCH(Sheet1!E1081,Sheet4!$F:$F,0))+INDEX(Sheet4!$G:$G,MATCH(Sheet1!F1081,Sheet4!$F:$F,0))+INDEX(Sheet4!$G:$G,MATCH(Sheet1!G1081,Sheet4!$F:$F,0))+INDEX(Sheet4!$G:$G,MATCH(Sheet1!H1081,Sheet4!$F:$F,0))+INDEX(Sheet4!$G:$G,MATCH(Sheet1!I1081,Sheet4!$F:$F,0))+INDEX(Sheet4!$G:$G,MATCH(Sheet1!J1081,Sheet4!$F:$F,0)),"")</f>
        <v/>
      </c>
      <c r="AF1081">
        <f si="267" t="shared"/>
        <v>0</v>
      </c>
      <c r="AH1081">
        <v>1058</v>
      </c>
      <c r="AI1081" t="str">
        <f si="268" t="shared"/>
        <v>Ben SimmonsLandry ShametDevin BookerMonte MorrisKelly OubreTaurean PrinceKenneth FariedDario SaricKarl-Anthony Towns</v>
      </c>
      <c r="AJ1081">
        <f si="271" t="shared"/>
        <v>0</v>
      </c>
      <c r="AK1081">
        <f si="272" t="shared"/>
        <v>0</v>
      </c>
      <c r="AL1081">
        <f si="273" t="shared"/>
        <v>0</v>
      </c>
      <c r="AM1081">
        <f si="274" t="shared"/>
        <v>0</v>
      </c>
      <c r="AN1081">
        <f si="275" t="shared"/>
        <v>0</v>
      </c>
      <c r="AO1081">
        <f si="276" t="shared"/>
        <v>0</v>
      </c>
      <c r="AP1081">
        <f si="277" t="shared"/>
        <v>0</v>
      </c>
      <c r="AQ1081">
        <f si="278" t="shared"/>
        <v>0</v>
      </c>
      <c r="AR1081">
        <f si="279" t="shared"/>
        <v>0</v>
      </c>
      <c r="AS1081">
        <f si="269" t="shared"/>
        <v>0</v>
      </c>
      <c r="AU1081" t="str">
        <f>IFERROR(VLOOKUP(C1081,Results!$A$2:$B$240,2,FALSE)+VLOOKUP(D1081,Results!$A$2:$B$240,2,FALSE)+VLOOKUP(E1081,Results!$A$2:$B$240,2,FALSE)+VLOOKUP(F1081,Results!$A$2:$B$240,2,FALSE)+VLOOKUP(G1081,Results!$A$2:$B$240,2,FALSE)+VLOOKUP(H1081,Results!$A$2:$B$240,2,FALSE)+VLOOKUP(I1081,Results!$A$2:$B$240,2,FALSE)+VLOOKUP(J1081,Results!$A$2:$B$240,2,FALSE)+VLOOKUP(B1081,Results!$A$2:$B$240,2,FALSE)-MIN(VLOOKUP(C1081,Results!$A$2:$B$240,2,FALSE),VLOOKUP(D1081,Results!$A$2:$B$240,2,FALSE),VLOOKUP(E1081,Results!$A$2:$B$240,2,FALSE),VLOOKUP(F1081,Results!$A$2:$B$240,2,FALSE),VLOOKUP(G1081,Results!$A$2:$B$240,2,FALSE),VLOOKUP(H1081,Results!$A$2:$B$240,2,FALSE),VLOOKUP(I1081,Results!$A$2:$B$240,2,FALSE),VLOOKUP(J1081,Results!$A$2:$B$240,2,FALSE),VLOOKUP(B1081,Results!$A$2:$B$240,2,FALSE)),"")</f>
        <v/>
      </c>
    </row>
    <row r="1082" spans="2:47" x14ac:dyDescent="0.3">
      <c r="B1082" t="s">
        <v>166</v>
      </c>
      <c r="C1082" t="s">
        <v>108</v>
      </c>
      <c r="D1082" t="s">
        <v>173</v>
      </c>
      <c r="E1082" t="s">
        <v>146</v>
      </c>
      <c r="F1082" t="s">
        <v>177</v>
      </c>
      <c r="G1082" t="s">
        <v>179</v>
      </c>
      <c r="H1082" t="s">
        <v>152</v>
      </c>
      <c r="I1082" t="s">
        <v>185</v>
      </c>
      <c r="J1082" t="s">
        <v>188</v>
      </c>
      <c r="K1082" t="n">
        <v>11.0</v>
      </c>
      <c r="L1082" s="30">
        <f si="270" t="shared"/>
        <v>0</v>
      </c>
      <c r="N1082" s="35" t="str">
        <f si="266" t="shared"/>
        <v/>
      </c>
      <c r="O1082" s="59">
        <f>(IF(ISNUMBER(MATCH(B1082,Sheet4!$K$92:$K$101,0)),1,0)+IF(ISNUMBER(MATCH(C1082,Sheet4!$K$92:$K$101,0)),1,0)+IF(ISNUMBER(MATCH(D1082,Sheet4!$K$92:$K$101,0)),1,0)+IF(ISNUMBER(MATCH(E1082,Sheet4!$K$92:$K$101,0)),1,0)+IF(ISNUMBER(MATCH(F1082,Sheet4!$K$92:$K$101,0)),1,0)+IF(ISNUMBER(MATCH(G1082,Sheet4!$K$92:$K$101,0)),1,0)+IF(ISNUMBER(MATCH(H1082,Sheet4!$K$92:$K$101,0)),1,0)+IF(ISNUMBER(MATCH(I1082,Sheet4!$K$92:$K$101,0)),1,0)+IF(ISNUMBER(MATCH(J1082,Sheet4!$K$92:$K$101,0)),1,0))
-
(IF(ISNUMBER(MATCH(B1082,Sheet4!$F$2:$F$11,0)),1,0)+IF(ISNUMBER(MATCH(C1082,Sheet4!$F$2:$F$11,0)),1,0)+IF(ISNUMBER(MATCH(D1082,Sheet4!$F$2:$F$11,0)),1,0)+IF(ISNUMBER(MATCH(E1082,Sheet4!$F$2:$F$11,0)),1,0)+IF(ISNUMBER(MATCH(F1082,Sheet4!$F$2:$F$11,0)),1,0)+IF(ISNUMBER(MATCH(G1082,Sheet4!$F$2:$F$11,0)),1,0)+IF(ISNUMBER(MATCH(H1082,Sheet4!$F$2:$F$11,0)),1,0)+IF(ISNUMBER(MATCH(I1082,Sheet4!$F$2:$F$11,0)),1,0)+IF(ISNUMBER(MATCH(J1082,Sheet4!$F$2:$F$11,0)),1,0))</f>
        <v>0</v>
      </c>
      <c r="P1082" s="40" t="str">
        <f>IFERROR(INDEX(Sheet4!$G:$G,MATCH(Sheet1!B1082,Sheet4!$F:$F,0))+INDEX(Sheet4!$G:$G,MATCH(Sheet1!C1082,Sheet4!$F:$F,0))+INDEX(Sheet4!$G:$G,MATCH(Sheet1!D1082,Sheet4!$F:$F,0))+INDEX(Sheet4!$G:$G,MATCH(Sheet1!E1082,Sheet4!$F:$F,0))+INDEX(Sheet4!$G:$G,MATCH(Sheet1!F1082,Sheet4!$F:$F,0))+INDEX(Sheet4!$G:$G,MATCH(Sheet1!G1082,Sheet4!$F:$F,0))+INDEX(Sheet4!$G:$G,MATCH(Sheet1!H1082,Sheet4!$F:$F,0))+INDEX(Sheet4!$G:$G,MATCH(Sheet1!I1082,Sheet4!$F:$F,0))+INDEX(Sheet4!$G:$G,MATCH(Sheet1!J1082,Sheet4!$F:$F,0)),"")</f>
        <v/>
      </c>
      <c r="AF1082">
        <f si="267" t="shared"/>
        <v>0</v>
      </c>
      <c r="AH1082">
        <v>1059</v>
      </c>
      <c r="AI1082" t="str">
        <f si="268" t="shared"/>
        <v>Ricky RubioIsaiah CanaanJames HardenDevin BookerJoe InglesDeAndre' BembryJosh JacksonPaul MillsapDeandre Ayton</v>
      </c>
      <c r="AJ1082">
        <f si="271" t="shared"/>
        <v>0</v>
      </c>
      <c r="AK1082">
        <f si="272" t="shared"/>
        <v>0</v>
      </c>
      <c r="AL1082">
        <f si="273" t="shared"/>
        <v>0</v>
      </c>
      <c r="AM1082">
        <f si="274" t="shared"/>
        <v>0</v>
      </c>
      <c r="AN1082">
        <f si="275" t="shared"/>
        <v>0</v>
      </c>
      <c r="AO1082">
        <f si="276" t="shared"/>
        <v>0</v>
      </c>
      <c r="AP1082">
        <f si="277" t="shared"/>
        <v>0</v>
      </c>
      <c r="AQ1082">
        <f si="278" t="shared"/>
        <v>0</v>
      </c>
      <c r="AR1082">
        <f si="279" t="shared"/>
        <v>0</v>
      </c>
      <c r="AS1082">
        <f si="269" t="shared"/>
        <v>0</v>
      </c>
      <c r="AU1082" t="str">
        <f>IFERROR(VLOOKUP(C1082,Results!$A$2:$B$240,2,FALSE)+VLOOKUP(D1082,Results!$A$2:$B$240,2,FALSE)+VLOOKUP(E1082,Results!$A$2:$B$240,2,FALSE)+VLOOKUP(F1082,Results!$A$2:$B$240,2,FALSE)+VLOOKUP(G1082,Results!$A$2:$B$240,2,FALSE)+VLOOKUP(H1082,Results!$A$2:$B$240,2,FALSE)+VLOOKUP(I1082,Results!$A$2:$B$240,2,FALSE)+VLOOKUP(J1082,Results!$A$2:$B$240,2,FALSE)+VLOOKUP(B1082,Results!$A$2:$B$240,2,FALSE)-MIN(VLOOKUP(C1082,Results!$A$2:$B$240,2,FALSE),VLOOKUP(D1082,Results!$A$2:$B$240,2,FALSE),VLOOKUP(E1082,Results!$A$2:$B$240,2,FALSE),VLOOKUP(F1082,Results!$A$2:$B$240,2,FALSE),VLOOKUP(G1082,Results!$A$2:$B$240,2,FALSE),VLOOKUP(H1082,Results!$A$2:$B$240,2,FALSE),VLOOKUP(I1082,Results!$A$2:$B$240,2,FALSE),VLOOKUP(J1082,Results!$A$2:$B$240,2,FALSE),VLOOKUP(B1082,Results!$A$2:$B$240,2,FALSE)),"")</f>
        <v/>
      </c>
    </row>
    <row r="1083" spans="2:47" x14ac:dyDescent="0.3">
      <c r="B1083" t="s">
        <v>87</v>
      </c>
      <c r="C1083" t="s">
        <v>116</v>
      </c>
      <c r="D1083" t="s">
        <v>145</v>
      </c>
      <c r="E1083" t="s">
        <v>146</v>
      </c>
      <c r="F1083" t="s">
        <v>177</v>
      </c>
      <c r="G1083" t="s">
        <v>179</v>
      </c>
      <c r="H1083" t="s">
        <v>181</v>
      </c>
      <c r="I1083" t="s">
        <v>152</v>
      </c>
      <c r="J1083" t="s">
        <v>98</v>
      </c>
      <c r="K1083" t="n">
        <v>11.0</v>
      </c>
      <c r="L1083" s="30">
        <f si="270" t="shared"/>
        <v>0</v>
      </c>
      <c r="N1083" s="35" t="str">
        <f si="266" t="shared"/>
        <v/>
      </c>
      <c r="O1083" s="59">
        <f>(IF(ISNUMBER(MATCH(B1083,Sheet4!$K$92:$K$101,0)),1,0)+IF(ISNUMBER(MATCH(C1083,Sheet4!$K$92:$K$101,0)),1,0)+IF(ISNUMBER(MATCH(D1083,Sheet4!$K$92:$K$101,0)),1,0)+IF(ISNUMBER(MATCH(E1083,Sheet4!$K$92:$K$101,0)),1,0)+IF(ISNUMBER(MATCH(F1083,Sheet4!$K$92:$K$101,0)),1,0)+IF(ISNUMBER(MATCH(G1083,Sheet4!$K$92:$K$101,0)),1,0)+IF(ISNUMBER(MATCH(H1083,Sheet4!$K$92:$K$101,0)),1,0)+IF(ISNUMBER(MATCH(I1083,Sheet4!$K$92:$K$101,0)),1,0)+IF(ISNUMBER(MATCH(J1083,Sheet4!$K$92:$K$101,0)),1,0))
-
(IF(ISNUMBER(MATCH(B1083,Sheet4!$F$2:$F$11,0)),1,0)+IF(ISNUMBER(MATCH(C1083,Sheet4!$F$2:$F$11,0)),1,0)+IF(ISNUMBER(MATCH(D1083,Sheet4!$F$2:$F$11,0)),1,0)+IF(ISNUMBER(MATCH(E1083,Sheet4!$F$2:$F$11,0)),1,0)+IF(ISNUMBER(MATCH(F1083,Sheet4!$F$2:$F$11,0)),1,0)+IF(ISNUMBER(MATCH(G1083,Sheet4!$F$2:$F$11,0)),1,0)+IF(ISNUMBER(MATCH(H1083,Sheet4!$F$2:$F$11,0)),1,0)+IF(ISNUMBER(MATCH(I1083,Sheet4!$F$2:$F$11,0)),1,0)+IF(ISNUMBER(MATCH(J1083,Sheet4!$F$2:$F$11,0)),1,0))</f>
        <v>0</v>
      </c>
      <c r="P1083" s="40" t="str">
        <f>IFERROR(INDEX(Sheet4!$G:$G,MATCH(Sheet1!B1083,Sheet4!$F:$F,0))+INDEX(Sheet4!$G:$G,MATCH(Sheet1!C1083,Sheet4!$F:$F,0))+INDEX(Sheet4!$G:$G,MATCH(Sheet1!D1083,Sheet4!$F:$F,0))+INDEX(Sheet4!$G:$G,MATCH(Sheet1!E1083,Sheet4!$F:$F,0))+INDEX(Sheet4!$G:$G,MATCH(Sheet1!F1083,Sheet4!$F:$F,0))+INDEX(Sheet4!$G:$G,MATCH(Sheet1!G1083,Sheet4!$F:$F,0))+INDEX(Sheet4!$G:$G,MATCH(Sheet1!H1083,Sheet4!$F:$F,0))+INDEX(Sheet4!$G:$G,MATCH(Sheet1!I1083,Sheet4!$F:$F,0))+INDEX(Sheet4!$G:$G,MATCH(Sheet1!J1083,Sheet4!$F:$F,0)),"")</f>
        <v/>
      </c>
      <c r="AF1083">
        <f si="267" t="shared"/>
        <v>0</v>
      </c>
      <c r="AH1083">
        <v>1060</v>
      </c>
      <c r="AI1083" t="str">
        <f si="268" t="shared"/>
        <v>Ricky RubioJeremy LinJimmy ButlerMonte MorrisWill BartonKelly OubreJohn CollinsMarvin BagleyKarl-Anthony Towns</v>
      </c>
      <c r="AJ1083">
        <f si="271" t="shared"/>
        <v>0</v>
      </c>
      <c r="AK1083">
        <f si="272" t="shared"/>
        <v>0</v>
      </c>
      <c r="AL1083">
        <f si="273" t="shared"/>
        <v>0</v>
      </c>
      <c r="AM1083">
        <f si="274" t="shared"/>
        <v>0</v>
      </c>
      <c r="AN1083">
        <f si="275" t="shared"/>
        <v>0</v>
      </c>
      <c r="AO1083">
        <f si="276" t="shared"/>
        <v>0</v>
      </c>
      <c r="AP1083">
        <f si="277" t="shared"/>
        <v>0</v>
      </c>
      <c r="AQ1083">
        <f si="278" t="shared"/>
        <v>0</v>
      </c>
      <c r="AR1083">
        <f si="279" t="shared"/>
        <v>0</v>
      </c>
      <c r="AS1083">
        <f si="269" t="shared"/>
        <v>0</v>
      </c>
      <c r="AU1083" t="str">
        <f>IFERROR(VLOOKUP(C1083,Results!$A$2:$B$240,2,FALSE)+VLOOKUP(D1083,Results!$A$2:$B$240,2,FALSE)+VLOOKUP(E1083,Results!$A$2:$B$240,2,FALSE)+VLOOKUP(F1083,Results!$A$2:$B$240,2,FALSE)+VLOOKUP(G1083,Results!$A$2:$B$240,2,FALSE)+VLOOKUP(H1083,Results!$A$2:$B$240,2,FALSE)+VLOOKUP(I1083,Results!$A$2:$B$240,2,FALSE)+VLOOKUP(J1083,Results!$A$2:$B$240,2,FALSE)+VLOOKUP(B1083,Results!$A$2:$B$240,2,FALSE)-MIN(VLOOKUP(C1083,Results!$A$2:$B$240,2,FALSE),VLOOKUP(D1083,Results!$A$2:$B$240,2,FALSE),VLOOKUP(E1083,Results!$A$2:$B$240,2,FALSE),VLOOKUP(F1083,Results!$A$2:$B$240,2,FALSE),VLOOKUP(G1083,Results!$A$2:$B$240,2,FALSE),VLOOKUP(H1083,Results!$A$2:$B$240,2,FALSE),VLOOKUP(I1083,Results!$A$2:$B$240,2,FALSE),VLOOKUP(J1083,Results!$A$2:$B$240,2,FALSE),VLOOKUP(B1083,Results!$A$2:$B$240,2,FALSE)),"")</f>
        <v/>
      </c>
    </row>
    <row r="1084" spans="2:47" x14ac:dyDescent="0.3">
      <c r="B1084" t="s">
        <v>166</v>
      </c>
      <c r="C1084" t="s">
        <v>169</v>
      </c>
      <c r="D1084" t="s">
        <v>173</v>
      </c>
      <c r="E1084" t="s">
        <v>146</v>
      </c>
      <c r="F1084" t="s">
        <v>177</v>
      </c>
      <c r="G1084" t="s">
        <v>179</v>
      </c>
      <c r="H1084" t="s">
        <v>181</v>
      </c>
      <c r="I1084" t="s">
        <v>152</v>
      </c>
      <c r="J1084" t="s">
        <v>188</v>
      </c>
      <c r="K1084" t="n">
        <v>11.0</v>
      </c>
      <c r="L1084" s="30">
        <f si="270" t="shared"/>
        <v>0</v>
      </c>
      <c r="N1084" s="35" t="str">
        <f si="266" t="shared"/>
        <v/>
      </c>
      <c r="O1084" s="59">
        <f>(IF(ISNUMBER(MATCH(B1084,Sheet4!$K$92:$K$101,0)),1,0)+IF(ISNUMBER(MATCH(C1084,Sheet4!$K$92:$K$101,0)),1,0)+IF(ISNUMBER(MATCH(D1084,Sheet4!$K$92:$K$101,0)),1,0)+IF(ISNUMBER(MATCH(E1084,Sheet4!$K$92:$K$101,0)),1,0)+IF(ISNUMBER(MATCH(F1084,Sheet4!$K$92:$K$101,0)),1,0)+IF(ISNUMBER(MATCH(G1084,Sheet4!$K$92:$K$101,0)),1,0)+IF(ISNUMBER(MATCH(H1084,Sheet4!$K$92:$K$101,0)),1,0)+IF(ISNUMBER(MATCH(I1084,Sheet4!$K$92:$K$101,0)),1,0)+IF(ISNUMBER(MATCH(J1084,Sheet4!$K$92:$K$101,0)),1,0))
-
(IF(ISNUMBER(MATCH(B1084,Sheet4!$F$2:$F$11,0)),1,0)+IF(ISNUMBER(MATCH(C1084,Sheet4!$F$2:$F$11,0)),1,0)+IF(ISNUMBER(MATCH(D1084,Sheet4!$F$2:$F$11,0)),1,0)+IF(ISNUMBER(MATCH(E1084,Sheet4!$F$2:$F$11,0)),1,0)+IF(ISNUMBER(MATCH(F1084,Sheet4!$F$2:$F$11,0)),1,0)+IF(ISNUMBER(MATCH(G1084,Sheet4!$F$2:$F$11,0)),1,0)+IF(ISNUMBER(MATCH(H1084,Sheet4!$F$2:$F$11,0)),1,0)+IF(ISNUMBER(MATCH(I1084,Sheet4!$F$2:$F$11,0)),1,0)+IF(ISNUMBER(MATCH(J1084,Sheet4!$F$2:$F$11,0)),1,0))</f>
        <v>0</v>
      </c>
      <c r="P1084" s="40" t="str">
        <f>IFERROR(INDEX(Sheet4!$G:$G,MATCH(Sheet1!B1084,Sheet4!$F:$F,0))+INDEX(Sheet4!$G:$G,MATCH(Sheet1!C1084,Sheet4!$F:$F,0))+INDEX(Sheet4!$G:$G,MATCH(Sheet1!D1084,Sheet4!$F:$F,0))+INDEX(Sheet4!$G:$G,MATCH(Sheet1!E1084,Sheet4!$F:$F,0))+INDEX(Sheet4!$G:$G,MATCH(Sheet1!F1084,Sheet4!$F:$F,0))+INDEX(Sheet4!$G:$G,MATCH(Sheet1!G1084,Sheet4!$F:$F,0))+INDEX(Sheet4!$G:$G,MATCH(Sheet1!H1084,Sheet4!$F:$F,0))+INDEX(Sheet4!$G:$G,MATCH(Sheet1!I1084,Sheet4!$F:$F,0))+INDEX(Sheet4!$G:$G,MATCH(Sheet1!J1084,Sheet4!$F:$F,0)),"")</f>
        <v/>
      </c>
      <c r="AF1084">
        <f si="267" t="shared"/>
        <v>0</v>
      </c>
      <c r="AH1084">
        <v>1061</v>
      </c>
      <c r="AI1084" t="str">
        <f si="268" t="shared"/>
        <v>Ben SimmonsRicky RubioDevin BookerMonte MorrisJoe InglesGerald GreenJosh JacksonRichaun HolmesKarl-Anthony Towns</v>
      </c>
      <c r="AJ1084">
        <f si="271" t="shared"/>
        <v>0</v>
      </c>
      <c r="AK1084">
        <f si="272" t="shared"/>
        <v>0</v>
      </c>
      <c r="AL1084">
        <f si="273" t="shared"/>
        <v>0</v>
      </c>
      <c r="AM1084">
        <f si="274" t="shared"/>
        <v>0</v>
      </c>
      <c r="AN1084">
        <f si="275" t="shared"/>
        <v>0</v>
      </c>
      <c r="AO1084">
        <f si="276" t="shared"/>
        <v>0</v>
      </c>
      <c r="AP1084">
        <f si="277" t="shared"/>
        <v>0</v>
      </c>
      <c r="AQ1084">
        <f si="278" t="shared"/>
        <v>0</v>
      </c>
      <c r="AR1084">
        <f si="279" t="shared"/>
        <v>0</v>
      </c>
      <c r="AS1084">
        <f si="269" t="shared"/>
        <v>0</v>
      </c>
      <c r="AU1084" t="str">
        <f>IFERROR(VLOOKUP(C1084,Results!$A$2:$B$240,2,FALSE)+VLOOKUP(D1084,Results!$A$2:$B$240,2,FALSE)+VLOOKUP(E1084,Results!$A$2:$B$240,2,FALSE)+VLOOKUP(F1084,Results!$A$2:$B$240,2,FALSE)+VLOOKUP(G1084,Results!$A$2:$B$240,2,FALSE)+VLOOKUP(H1084,Results!$A$2:$B$240,2,FALSE)+VLOOKUP(I1084,Results!$A$2:$B$240,2,FALSE)+VLOOKUP(J1084,Results!$A$2:$B$240,2,FALSE)+VLOOKUP(B1084,Results!$A$2:$B$240,2,FALSE)-MIN(VLOOKUP(C1084,Results!$A$2:$B$240,2,FALSE),VLOOKUP(D1084,Results!$A$2:$B$240,2,FALSE),VLOOKUP(E1084,Results!$A$2:$B$240,2,FALSE),VLOOKUP(F1084,Results!$A$2:$B$240,2,FALSE),VLOOKUP(G1084,Results!$A$2:$B$240,2,FALSE),VLOOKUP(H1084,Results!$A$2:$B$240,2,FALSE),VLOOKUP(I1084,Results!$A$2:$B$240,2,FALSE),VLOOKUP(J1084,Results!$A$2:$B$240,2,FALSE),VLOOKUP(B1084,Results!$A$2:$B$240,2,FALSE)),"")</f>
        <v/>
      </c>
    </row>
    <row r="1085" spans="2:47" x14ac:dyDescent="0.3">
      <c r="B1085" t="s">
        <v>166</v>
      </c>
      <c r="C1085" t="s">
        <v>87</v>
      </c>
      <c r="D1085" t="s">
        <v>172</v>
      </c>
      <c r="E1085" t="s">
        <v>173</v>
      </c>
      <c r="F1085" t="s">
        <v>100</v>
      </c>
      <c r="G1085" t="s">
        <v>159</v>
      </c>
      <c r="H1085" t="s">
        <v>93</v>
      </c>
      <c r="I1085" t="s">
        <v>152</v>
      </c>
      <c r="J1085" t="s">
        <v>110</v>
      </c>
      <c r="K1085" t="n">
        <v>11.0</v>
      </c>
      <c r="L1085" s="30">
        <f si="270" t="shared"/>
        <v>0</v>
      </c>
      <c r="N1085" s="35" t="str">
        <f si="266" t="shared"/>
        <v/>
      </c>
      <c r="O1085" s="59">
        <f>(IF(ISNUMBER(MATCH(B1085,Sheet4!$K$92:$K$101,0)),1,0)+IF(ISNUMBER(MATCH(C1085,Sheet4!$K$92:$K$101,0)),1,0)+IF(ISNUMBER(MATCH(D1085,Sheet4!$K$92:$K$101,0)),1,0)+IF(ISNUMBER(MATCH(E1085,Sheet4!$K$92:$K$101,0)),1,0)+IF(ISNUMBER(MATCH(F1085,Sheet4!$K$92:$K$101,0)),1,0)+IF(ISNUMBER(MATCH(G1085,Sheet4!$K$92:$K$101,0)),1,0)+IF(ISNUMBER(MATCH(H1085,Sheet4!$K$92:$K$101,0)),1,0)+IF(ISNUMBER(MATCH(I1085,Sheet4!$K$92:$K$101,0)),1,0)+IF(ISNUMBER(MATCH(J1085,Sheet4!$K$92:$K$101,0)),1,0))
-
(IF(ISNUMBER(MATCH(B1085,Sheet4!$F$2:$F$11,0)),1,0)+IF(ISNUMBER(MATCH(C1085,Sheet4!$F$2:$F$11,0)),1,0)+IF(ISNUMBER(MATCH(D1085,Sheet4!$F$2:$F$11,0)),1,0)+IF(ISNUMBER(MATCH(E1085,Sheet4!$F$2:$F$11,0)),1,0)+IF(ISNUMBER(MATCH(F1085,Sheet4!$F$2:$F$11,0)),1,0)+IF(ISNUMBER(MATCH(G1085,Sheet4!$F$2:$F$11,0)),1,0)+IF(ISNUMBER(MATCH(H1085,Sheet4!$F$2:$F$11,0)),1,0)+IF(ISNUMBER(MATCH(I1085,Sheet4!$F$2:$F$11,0)),1,0)+IF(ISNUMBER(MATCH(J1085,Sheet4!$F$2:$F$11,0)),1,0))</f>
        <v>0</v>
      </c>
      <c r="P1085" s="40" t="str">
        <f>IFERROR(INDEX(Sheet4!$G:$G,MATCH(Sheet1!B1085,Sheet4!$F:$F,0))+INDEX(Sheet4!$G:$G,MATCH(Sheet1!C1085,Sheet4!$F:$F,0))+INDEX(Sheet4!$G:$G,MATCH(Sheet1!D1085,Sheet4!$F:$F,0))+INDEX(Sheet4!$G:$G,MATCH(Sheet1!E1085,Sheet4!$F:$F,0))+INDEX(Sheet4!$G:$G,MATCH(Sheet1!F1085,Sheet4!$F:$F,0))+INDEX(Sheet4!$G:$G,MATCH(Sheet1!G1085,Sheet4!$F:$F,0))+INDEX(Sheet4!$G:$G,MATCH(Sheet1!H1085,Sheet4!$F:$F,0))+INDEX(Sheet4!$G:$G,MATCH(Sheet1!I1085,Sheet4!$F:$F,0))+INDEX(Sheet4!$G:$G,MATCH(Sheet1!J1085,Sheet4!$F:$F,0)),"")</f>
        <v/>
      </c>
      <c r="AF1085">
        <f si="267" t="shared"/>
        <v>0</v>
      </c>
      <c r="AH1085">
        <v>1062</v>
      </c>
      <c r="AI1085" t="str">
        <f si="268" t="shared"/>
        <v>T.J. McConnellIsaiah CanaanJames HardenDevin BookerMikal BridgesJae CrowderJosh JacksonPaul MillsapRudy Gobert</v>
      </c>
      <c r="AJ1085">
        <f si="271" t="shared"/>
        <v>0</v>
      </c>
      <c r="AK1085">
        <f si="272" t="shared"/>
        <v>0</v>
      </c>
      <c r="AL1085">
        <f si="273" t="shared"/>
        <v>0</v>
      </c>
      <c r="AM1085">
        <f si="274" t="shared"/>
        <v>0</v>
      </c>
      <c r="AN1085">
        <f si="275" t="shared"/>
        <v>0</v>
      </c>
      <c r="AO1085">
        <f si="276" t="shared"/>
        <v>0</v>
      </c>
      <c r="AP1085">
        <f si="277" t="shared"/>
        <v>0</v>
      </c>
      <c r="AQ1085">
        <f si="278" t="shared"/>
        <v>0</v>
      </c>
      <c r="AR1085">
        <f si="279" t="shared"/>
        <v>0</v>
      </c>
      <c r="AS1085">
        <f si="269" t="shared"/>
        <v>0</v>
      </c>
      <c r="AU1085" t="str">
        <f>IFERROR(VLOOKUP(C1085,Results!$A$2:$B$240,2,FALSE)+VLOOKUP(D1085,Results!$A$2:$B$240,2,FALSE)+VLOOKUP(E1085,Results!$A$2:$B$240,2,FALSE)+VLOOKUP(F1085,Results!$A$2:$B$240,2,FALSE)+VLOOKUP(G1085,Results!$A$2:$B$240,2,FALSE)+VLOOKUP(H1085,Results!$A$2:$B$240,2,FALSE)+VLOOKUP(I1085,Results!$A$2:$B$240,2,FALSE)+VLOOKUP(J1085,Results!$A$2:$B$240,2,FALSE)+VLOOKUP(B1085,Results!$A$2:$B$240,2,FALSE)-MIN(VLOOKUP(C1085,Results!$A$2:$B$240,2,FALSE),VLOOKUP(D1085,Results!$A$2:$B$240,2,FALSE),VLOOKUP(E1085,Results!$A$2:$B$240,2,FALSE),VLOOKUP(F1085,Results!$A$2:$B$240,2,FALSE),VLOOKUP(G1085,Results!$A$2:$B$240,2,FALSE),VLOOKUP(H1085,Results!$A$2:$B$240,2,FALSE),VLOOKUP(I1085,Results!$A$2:$B$240,2,FALSE),VLOOKUP(J1085,Results!$A$2:$B$240,2,FALSE),VLOOKUP(B1085,Results!$A$2:$B$240,2,FALSE)),"")</f>
        <v/>
      </c>
    </row>
    <row r="1086" spans="2:47" x14ac:dyDescent="0.3">
      <c r="B1086" t="s">
        <v>166</v>
      </c>
      <c r="C1086" t="s">
        <v>171</v>
      </c>
      <c r="D1086" t="s">
        <v>172</v>
      </c>
      <c r="E1086" t="s">
        <v>146</v>
      </c>
      <c r="F1086" t="s">
        <v>90</v>
      </c>
      <c r="G1086" t="s">
        <v>105</v>
      </c>
      <c r="H1086" t="s">
        <v>153</v>
      </c>
      <c r="I1086" t="s">
        <v>181</v>
      </c>
      <c r="J1086" t="s">
        <v>186</v>
      </c>
      <c r="K1086" t="n">
        <v>11.0</v>
      </c>
      <c r="L1086" s="30">
        <f si="270" t="shared"/>
        <v>0</v>
      </c>
      <c r="N1086" s="35" t="str">
        <f si="266" t="shared"/>
        <v/>
      </c>
      <c r="O1086" s="59">
        <f>(IF(ISNUMBER(MATCH(B1086,Sheet4!$K$92:$K$101,0)),1,0)+IF(ISNUMBER(MATCH(C1086,Sheet4!$K$92:$K$101,0)),1,0)+IF(ISNUMBER(MATCH(D1086,Sheet4!$K$92:$K$101,0)),1,0)+IF(ISNUMBER(MATCH(E1086,Sheet4!$K$92:$K$101,0)),1,0)+IF(ISNUMBER(MATCH(F1086,Sheet4!$K$92:$K$101,0)),1,0)+IF(ISNUMBER(MATCH(G1086,Sheet4!$K$92:$K$101,0)),1,0)+IF(ISNUMBER(MATCH(H1086,Sheet4!$K$92:$K$101,0)),1,0)+IF(ISNUMBER(MATCH(I1086,Sheet4!$K$92:$K$101,0)),1,0)+IF(ISNUMBER(MATCH(J1086,Sheet4!$K$92:$K$101,0)),1,0))
-
(IF(ISNUMBER(MATCH(B1086,Sheet4!$F$2:$F$11,0)),1,0)+IF(ISNUMBER(MATCH(C1086,Sheet4!$F$2:$F$11,0)),1,0)+IF(ISNUMBER(MATCH(D1086,Sheet4!$F$2:$F$11,0)),1,0)+IF(ISNUMBER(MATCH(E1086,Sheet4!$F$2:$F$11,0)),1,0)+IF(ISNUMBER(MATCH(F1086,Sheet4!$F$2:$F$11,0)),1,0)+IF(ISNUMBER(MATCH(G1086,Sheet4!$F$2:$F$11,0)),1,0)+IF(ISNUMBER(MATCH(H1086,Sheet4!$F$2:$F$11,0)),1,0)+IF(ISNUMBER(MATCH(I1086,Sheet4!$F$2:$F$11,0)),1,0)+IF(ISNUMBER(MATCH(J1086,Sheet4!$F$2:$F$11,0)),1,0))</f>
        <v>0</v>
      </c>
      <c r="P1086" s="40" t="str">
        <f>IFERROR(INDEX(Sheet4!$G:$G,MATCH(Sheet1!B1086,Sheet4!$F:$F,0))+INDEX(Sheet4!$G:$G,MATCH(Sheet1!C1086,Sheet4!$F:$F,0))+INDEX(Sheet4!$G:$G,MATCH(Sheet1!D1086,Sheet4!$F:$F,0))+INDEX(Sheet4!$G:$G,MATCH(Sheet1!E1086,Sheet4!$F:$F,0))+INDEX(Sheet4!$G:$G,MATCH(Sheet1!F1086,Sheet4!$F:$F,0))+INDEX(Sheet4!$G:$G,MATCH(Sheet1!G1086,Sheet4!$F:$F,0))+INDEX(Sheet4!$G:$G,MATCH(Sheet1!H1086,Sheet4!$F:$F,0))+INDEX(Sheet4!$G:$G,MATCH(Sheet1!I1086,Sheet4!$F:$F,0))+INDEX(Sheet4!$G:$G,MATCH(Sheet1!J1086,Sheet4!$F:$F,0)),"")</f>
        <v/>
      </c>
      <c r="AF1086">
        <f si="267" t="shared"/>
        <v>0</v>
      </c>
      <c r="AH1086">
        <v>1063</v>
      </c>
      <c r="AI1086" t="str">
        <f si="268" t="shared"/>
        <v>Trae YoungIsaiah CanaanDevin BookerJimmy ButlerKelly OubreMikal BridgesJohn CollinsMarvin BagleyDeandre Ayton</v>
      </c>
      <c r="AJ1086">
        <f si="271" t="shared"/>
        <v>0</v>
      </c>
      <c r="AK1086">
        <f si="272" t="shared"/>
        <v>0</v>
      </c>
      <c r="AL1086">
        <f si="273" t="shared"/>
        <v>0</v>
      </c>
      <c r="AM1086">
        <f si="274" t="shared"/>
        <v>0</v>
      </c>
      <c r="AN1086">
        <f si="275" t="shared"/>
        <v>0</v>
      </c>
      <c r="AO1086">
        <f si="276" t="shared"/>
        <v>0</v>
      </c>
      <c r="AP1086">
        <f si="277" t="shared"/>
        <v>0</v>
      </c>
      <c r="AQ1086">
        <f si="278" t="shared"/>
        <v>0</v>
      </c>
      <c r="AR1086">
        <f si="279" t="shared"/>
        <v>0</v>
      </c>
      <c r="AS1086">
        <f si="269" t="shared"/>
        <v>0</v>
      </c>
      <c r="AU1086" t="str">
        <f>IFERROR(VLOOKUP(C1086,Results!$A$2:$B$240,2,FALSE)+VLOOKUP(D1086,Results!$A$2:$B$240,2,FALSE)+VLOOKUP(E1086,Results!$A$2:$B$240,2,FALSE)+VLOOKUP(F1086,Results!$A$2:$B$240,2,FALSE)+VLOOKUP(G1086,Results!$A$2:$B$240,2,FALSE)+VLOOKUP(H1086,Results!$A$2:$B$240,2,FALSE)+VLOOKUP(I1086,Results!$A$2:$B$240,2,FALSE)+VLOOKUP(J1086,Results!$A$2:$B$240,2,FALSE)+VLOOKUP(B1086,Results!$A$2:$B$240,2,FALSE)-MIN(VLOOKUP(C1086,Results!$A$2:$B$240,2,FALSE),VLOOKUP(D1086,Results!$A$2:$B$240,2,FALSE),VLOOKUP(E1086,Results!$A$2:$B$240,2,FALSE),VLOOKUP(F1086,Results!$A$2:$B$240,2,FALSE),VLOOKUP(G1086,Results!$A$2:$B$240,2,FALSE),VLOOKUP(H1086,Results!$A$2:$B$240,2,FALSE),VLOOKUP(I1086,Results!$A$2:$B$240,2,FALSE),VLOOKUP(J1086,Results!$A$2:$B$240,2,FALSE),VLOOKUP(B1086,Results!$A$2:$B$240,2,FALSE)),"")</f>
        <v/>
      </c>
    </row>
    <row r="1087" spans="2:47" x14ac:dyDescent="0.3">
      <c r="B1087" t="s">
        <v>87</v>
      </c>
      <c r="C1087" t="s">
        <v>171</v>
      </c>
      <c r="D1087" t="s">
        <v>172</v>
      </c>
      <c r="E1087" t="s">
        <v>89</v>
      </c>
      <c r="F1087" t="s">
        <v>177</v>
      </c>
      <c r="G1087" t="s">
        <v>90</v>
      </c>
      <c r="H1087" t="s">
        <v>93</v>
      </c>
      <c r="I1087" t="s">
        <v>181</v>
      </c>
      <c r="J1087" t="s">
        <v>186</v>
      </c>
      <c r="K1087" t="n">
        <v>11.0</v>
      </c>
      <c r="L1087" s="30">
        <f si="270" t="shared"/>
        <v>0</v>
      </c>
      <c r="N1087" s="35" t="str">
        <f si="266" t="shared"/>
        <v/>
      </c>
      <c r="O1087" s="59">
        <f>(IF(ISNUMBER(MATCH(B1087,Sheet4!$K$92:$K$101,0)),1,0)+IF(ISNUMBER(MATCH(C1087,Sheet4!$K$92:$K$101,0)),1,0)+IF(ISNUMBER(MATCH(D1087,Sheet4!$K$92:$K$101,0)),1,0)+IF(ISNUMBER(MATCH(E1087,Sheet4!$K$92:$K$101,0)),1,0)+IF(ISNUMBER(MATCH(F1087,Sheet4!$K$92:$K$101,0)),1,0)+IF(ISNUMBER(MATCH(G1087,Sheet4!$K$92:$K$101,0)),1,0)+IF(ISNUMBER(MATCH(H1087,Sheet4!$K$92:$K$101,0)),1,0)+IF(ISNUMBER(MATCH(I1087,Sheet4!$K$92:$K$101,0)),1,0)+IF(ISNUMBER(MATCH(J1087,Sheet4!$K$92:$K$101,0)),1,0))
-
(IF(ISNUMBER(MATCH(B1087,Sheet4!$F$2:$F$11,0)),1,0)+IF(ISNUMBER(MATCH(C1087,Sheet4!$F$2:$F$11,0)),1,0)+IF(ISNUMBER(MATCH(D1087,Sheet4!$F$2:$F$11,0)),1,0)+IF(ISNUMBER(MATCH(E1087,Sheet4!$F$2:$F$11,0)),1,0)+IF(ISNUMBER(MATCH(F1087,Sheet4!$F$2:$F$11,0)),1,0)+IF(ISNUMBER(MATCH(G1087,Sheet4!$F$2:$F$11,0)),1,0)+IF(ISNUMBER(MATCH(H1087,Sheet4!$F$2:$F$11,0)),1,0)+IF(ISNUMBER(MATCH(I1087,Sheet4!$F$2:$F$11,0)),1,0)+IF(ISNUMBER(MATCH(J1087,Sheet4!$F$2:$F$11,0)),1,0))</f>
        <v>0</v>
      </c>
      <c r="P1087" s="40" t="str">
        <f>IFERROR(INDEX(Sheet4!$G:$G,MATCH(Sheet1!B1087,Sheet4!$F:$F,0))+INDEX(Sheet4!$G:$G,MATCH(Sheet1!C1087,Sheet4!$F:$F,0))+INDEX(Sheet4!$G:$G,MATCH(Sheet1!D1087,Sheet4!$F:$F,0))+INDEX(Sheet4!$G:$G,MATCH(Sheet1!E1087,Sheet4!$F:$F,0))+INDEX(Sheet4!$G:$G,MATCH(Sheet1!F1087,Sheet4!$F:$F,0))+INDEX(Sheet4!$G:$G,MATCH(Sheet1!G1087,Sheet4!$F:$F,0))+INDEX(Sheet4!$G:$G,MATCH(Sheet1!H1087,Sheet4!$F:$F,0))+INDEX(Sheet4!$G:$G,MATCH(Sheet1!I1087,Sheet4!$F:$F,0))+INDEX(Sheet4!$G:$G,MATCH(Sheet1!J1087,Sheet4!$F:$F,0)),"")</f>
        <v/>
      </c>
      <c r="AF1087">
        <f si="267" t="shared"/>
        <v>0</v>
      </c>
      <c r="AH1087">
        <v>1064</v>
      </c>
      <c r="AI1087" t="str">
        <f si="268" t="shared"/>
        <v>De'Aaron FoxTrae YoungJimmy ButlerMonte MorrisTaurean PrinceGerald GreenJohn CollinsJosh JacksonKarl-Anthony Towns</v>
      </c>
      <c r="AJ1087">
        <f si="271" t="shared"/>
        <v>0</v>
      </c>
      <c r="AK1087">
        <f si="272" t="shared"/>
        <v>0</v>
      </c>
      <c r="AL1087">
        <f si="273" t="shared"/>
        <v>0</v>
      </c>
      <c r="AM1087">
        <f si="274" t="shared"/>
        <v>0</v>
      </c>
      <c r="AN1087">
        <f si="275" t="shared"/>
        <v>0</v>
      </c>
      <c r="AO1087">
        <f si="276" t="shared"/>
        <v>0</v>
      </c>
      <c r="AP1087">
        <f si="277" t="shared"/>
        <v>0</v>
      </c>
      <c r="AQ1087">
        <f si="278" t="shared"/>
        <v>0</v>
      </c>
      <c r="AR1087">
        <f si="279" t="shared"/>
        <v>0</v>
      </c>
      <c r="AS1087">
        <f si="269" t="shared"/>
        <v>0</v>
      </c>
      <c r="AU1087" t="str">
        <f>IFERROR(VLOOKUP(C1087,Results!$A$2:$B$240,2,FALSE)+VLOOKUP(D1087,Results!$A$2:$B$240,2,FALSE)+VLOOKUP(E1087,Results!$A$2:$B$240,2,FALSE)+VLOOKUP(F1087,Results!$A$2:$B$240,2,FALSE)+VLOOKUP(G1087,Results!$A$2:$B$240,2,FALSE)+VLOOKUP(H1087,Results!$A$2:$B$240,2,FALSE)+VLOOKUP(I1087,Results!$A$2:$B$240,2,FALSE)+VLOOKUP(J1087,Results!$A$2:$B$240,2,FALSE)+VLOOKUP(B1087,Results!$A$2:$B$240,2,FALSE)-MIN(VLOOKUP(C1087,Results!$A$2:$B$240,2,FALSE),VLOOKUP(D1087,Results!$A$2:$B$240,2,FALSE),VLOOKUP(E1087,Results!$A$2:$B$240,2,FALSE),VLOOKUP(F1087,Results!$A$2:$B$240,2,FALSE),VLOOKUP(G1087,Results!$A$2:$B$240,2,FALSE),VLOOKUP(H1087,Results!$A$2:$B$240,2,FALSE),VLOOKUP(I1087,Results!$A$2:$B$240,2,FALSE),VLOOKUP(J1087,Results!$A$2:$B$240,2,FALSE),VLOOKUP(B1087,Results!$A$2:$B$240,2,FALSE)),"")</f>
        <v/>
      </c>
    </row>
    <row r="1088" spans="2:47" x14ac:dyDescent="0.3">
      <c r="B1088" t="s">
        <v>166</v>
      </c>
      <c r="C1088" t="s">
        <v>108</v>
      </c>
      <c r="D1088" t="s">
        <v>145</v>
      </c>
      <c r="E1088" t="s">
        <v>146</v>
      </c>
      <c r="F1088" t="s">
        <v>178</v>
      </c>
      <c r="G1088" t="s">
        <v>179</v>
      </c>
      <c r="H1088" t="s">
        <v>93</v>
      </c>
      <c r="I1088" t="s">
        <v>155</v>
      </c>
      <c r="J1088" t="s">
        <v>187</v>
      </c>
      <c r="K1088" t="n">
        <v>11.0</v>
      </c>
      <c r="L1088" s="30">
        <f si="270" t="shared"/>
        <v>0</v>
      </c>
      <c r="N1088" s="35" t="str">
        <f ref="N1088:N1151" si="280" t="shared">AU1088</f>
        <v/>
      </c>
      <c r="O1088" s="59">
        <f>(IF(ISNUMBER(MATCH(B1088,Sheet4!$K$92:$K$101,0)),1,0)+IF(ISNUMBER(MATCH(C1088,Sheet4!$K$92:$K$101,0)),1,0)+IF(ISNUMBER(MATCH(D1088,Sheet4!$K$92:$K$101,0)),1,0)+IF(ISNUMBER(MATCH(E1088,Sheet4!$K$92:$K$101,0)),1,0)+IF(ISNUMBER(MATCH(F1088,Sheet4!$K$92:$K$101,0)),1,0)+IF(ISNUMBER(MATCH(G1088,Sheet4!$K$92:$K$101,0)),1,0)+IF(ISNUMBER(MATCH(H1088,Sheet4!$K$92:$K$101,0)),1,0)+IF(ISNUMBER(MATCH(I1088,Sheet4!$K$92:$K$101,0)),1,0)+IF(ISNUMBER(MATCH(J1088,Sheet4!$K$92:$K$101,0)),1,0))
-
(IF(ISNUMBER(MATCH(B1088,Sheet4!$F$2:$F$11,0)),1,0)+IF(ISNUMBER(MATCH(C1088,Sheet4!$F$2:$F$11,0)),1,0)+IF(ISNUMBER(MATCH(D1088,Sheet4!$F$2:$F$11,0)),1,0)+IF(ISNUMBER(MATCH(E1088,Sheet4!$F$2:$F$11,0)),1,0)+IF(ISNUMBER(MATCH(F1088,Sheet4!$F$2:$F$11,0)),1,0)+IF(ISNUMBER(MATCH(G1088,Sheet4!$F$2:$F$11,0)),1,0)+IF(ISNUMBER(MATCH(H1088,Sheet4!$F$2:$F$11,0)),1,0)+IF(ISNUMBER(MATCH(I1088,Sheet4!$F$2:$F$11,0)),1,0)+IF(ISNUMBER(MATCH(J1088,Sheet4!$F$2:$F$11,0)),1,0))</f>
        <v>0</v>
      </c>
      <c r="P1088" s="40" t="str">
        <f>IFERROR(INDEX(Sheet4!$G:$G,MATCH(Sheet1!B1088,Sheet4!$F:$F,0))+INDEX(Sheet4!$G:$G,MATCH(Sheet1!C1088,Sheet4!$F:$F,0))+INDEX(Sheet4!$G:$G,MATCH(Sheet1!D1088,Sheet4!$F:$F,0))+INDEX(Sheet4!$G:$G,MATCH(Sheet1!E1088,Sheet4!$F:$F,0))+INDEX(Sheet4!$G:$G,MATCH(Sheet1!F1088,Sheet4!$F:$F,0))+INDEX(Sheet4!$G:$G,MATCH(Sheet1!G1088,Sheet4!$F:$F,0))+INDEX(Sheet4!$G:$G,MATCH(Sheet1!H1088,Sheet4!$F:$F,0))+INDEX(Sheet4!$G:$G,MATCH(Sheet1!I1088,Sheet4!$F:$F,0))+INDEX(Sheet4!$G:$G,MATCH(Sheet1!J1088,Sheet4!$F:$F,0)),"")</f>
        <v/>
      </c>
      <c r="AF1088">
        <f ref="AF1088:AF1151" si="281" t="shared">IF(A1088="✓",AF1087+1,AF1087)</f>
        <v>0</v>
      </c>
      <c r="AH1088">
        <v>1065</v>
      </c>
      <c r="AI1088" t="str">
        <f ref="AI1088:AI1151" si="282" t="shared">CONCATENATE(B1088,C1088,D1088,E1088,F1088,G1088,H1088,I1088,J1088)</f>
        <v>Ben SimmonsLandry ShametJames HardenTorrey CraigKelly OubreCorey BrewerJohn CollinsPaul MillsapDeandre Ayton</v>
      </c>
      <c r="AJ1088">
        <f si="271" t="shared"/>
        <v>0</v>
      </c>
      <c r="AK1088">
        <f si="272" t="shared"/>
        <v>0</v>
      </c>
      <c r="AL1088">
        <f si="273" t="shared"/>
        <v>0</v>
      </c>
      <c r="AM1088">
        <f si="274" t="shared"/>
        <v>0</v>
      </c>
      <c r="AN1088">
        <f si="275" t="shared"/>
        <v>0</v>
      </c>
      <c r="AO1088">
        <f si="276" t="shared"/>
        <v>0</v>
      </c>
      <c r="AP1088">
        <f si="277" t="shared"/>
        <v>0</v>
      </c>
      <c r="AQ1088">
        <f si="278" t="shared"/>
        <v>0</v>
      </c>
      <c r="AR1088">
        <f si="279" t="shared"/>
        <v>0</v>
      </c>
      <c r="AS1088">
        <f ref="AS1088:AS1151" si="283" t="shared">SUM(AJ1088:AR1088)</f>
        <v>0</v>
      </c>
      <c r="AU1088" t="str">
        <f>IFERROR(VLOOKUP(C1088,Results!$A$2:$B$240,2,FALSE)+VLOOKUP(D1088,Results!$A$2:$B$240,2,FALSE)+VLOOKUP(E1088,Results!$A$2:$B$240,2,FALSE)+VLOOKUP(F1088,Results!$A$2:$B$240,2,FALSE)+VLOOKUP(G1088,Results!$A$2:$B$240,2,FALSE)+VLOOKUP(H1088,Results!$A$2:$B$240,2,FALSE)+VLOOKUP(I1088,Results!$A$2:$B$240,2,FALSE)+VLOOKUP(J1088,Results!$A$2:$B$240,2,FALSE)+VLOOKUP(B1088,Results!$A$2:$B$240,2,FALSE)-MIN(VLOOKUP(C1088,Results!$A$2:$B$240,2,FALSE),VLOOKUP(D1088,Results!$A$2:$B$240,2,FALSE),VLOOKUP(E1088,Results!$A$2:$B$240,2,FALSE),VLOOKUP(F1088,Results!$A$2:$B$240,2,FALSE),VLOOKUP(G1088,Results!$A$2:$B$240,2,FALSE),VLOOKUP(H1088,Results!$A$2:$B$240,2,FALSE),VLOOKUP(I1088,Results!$A$2:$B$240,2,FALSE),VLOOKUP(J1088,Results!$A$2:$B$240,2,FALSE),VLOOKUP(B1088,Results!$A$2:$B$240,2,FALSE)),"")</f>
        <v/>
      </c>
    </row>
    <row r="1089" spans="2:47" x14ac:dyDescent="0.3">
      <c r="B1089" t="s">
        <v>166</v>
      </c>
      <c r="C1089" t="s">
        <v>170</v>
      </c>
      <c r="D1089" t="s">
        <v>173</v>
      </c>
      <c r="E1089" t="s">
        <v>174</v>
      </c>
      <c r="F1089" t="s">
        <v>178</v>
      </c>
      <c r="G1089" t="s">
        <v>179</v>
      </c>
      <c r="H1089" t="s">
        <v>153</v>
      </c>
      <c r="I1089" t="s">
        <v>103</v>
      </c>
      <c r="J1089" t="s">
        <v>98</v>
      </c>
      <c r="K1089" t="n">
        <v>11.0</v>
      </c>
      <c r="L1089" s="30">
        <f si="270" t="shared"/>
        <v>0</v>
      </c>
      <c r="N1089" s="35" t="str">
        <f si="280" t="shared"/>
        <v/>
      </c>
      <c r="O1089" s="59">
        <f>(IF(ISNUMBER(MATCH(B1089,Sheet4!$K$92:$K$101,0)),1,0)+IF(ISNUMBER(MATCH(C1089,Sheet4!$K$92:$K$101,0)),1,0)+IF(ISNUMBER(MATCH(D1089,Sheet4!$K$92:$K$101,0)),1,0)+IF(ISNUMBER(MATCH(E1089,Sheet4!$K$92:$K$101,0)),1,0)+IF(ISNUMBER(MATCH(F1089,Sheet4!$K$92:$K$101,0)),1,0)+IF(ISNUMBER(MATCH(G1089,Sheet4!$K$92:$K$101,0)),1,0)+IF(ISNUMBER(MATCH(H1089,Sheet4!$K$92:$K$101,0)),1,0)+IF(ISNUMBER(MATCH(I1089,Sheet4!$K$92:$K$101,0)),1,0)+IF(ISNUMBER(MATCH(J1089,Sheet4!$K$92:$K$101,0)),1,0))
-
(IF(ISNUMBER(MATCH(B1089,Sheet4!$F$2:$F$11,0)),1,0)+IF(ISNUMBER(MATCH(C1089,Sheet4!$F$2:$F$11,0)),1,0)+IF(ISNUMBER(MATCH(D1089,Sheet4!$F$2:$F$11,0)),1,0)+IF(ISNUMBER(MATCH(E1089,Sheet4!$F$2:$F$11,0)),1,0)+IF(ISNUMBER(MATCH(F1089,Sheet4!$F$2:$F$11,0)),1,0)+IF(ISNUMBER(MATCH(G1089,Sheet4!$F$2:$F$11,0)),1,0)+IF(ISNUMBER(MATCH(H1089,Sheet4!$F$2:$F$11,0)),1,0)+IF(ISNUMBER(MATCH(I1089,Sheet4!$F$2:$F$11,0)),1,0)+IF(ISNUMBER(MATCH(J1089,Sheet4!$F$2:$F$11,0)),1,0))</f>
        <v>0</v>
      </c>
      <c r="P1089" s="40" t="str">
        <f>IFERROR(INDEX(Sheet4!$G:$G,MATCH(Sheet1!B1089,Sheet4!$F:$F,0))+INDEX(Sheet4!$G:$G,MATCH(Sheet1!C1089,Sheet4!$F:$F,0))+INDEX(Sheet4!$G:$G,MATCH(Sheet1!D1089,Sheet4!$F:$F,0))+INDEX(Sheet4!$G:$G,MATCH(Sheet1!E1089,Sheet4!$F:$F,0))+INDEX(Sheet4!$G:$G,MATCH(Sheet1!F1089,Sheet4!$F:$F,0))+INDEX(Sheet4!$G:$G,MATCH(Sheet1!G1089,Sheet4!$F:$F,0))+INDEX(Sheet4!$G:$G,MATCH(Sheet1!H1089,Sheet4!$F:$F,0))+INDEX(Sheet4!$G:$G,MATCH(Sheet1!I1089,Sheet4!$F:$F,0))+INDEX(Sheet4!$G:$G,MATCH(Sheet1!J1089,Sheet4!$F:$F,0)),"")</f>
        <v/>
      </c>
      <c r="AF1089">
        <f si="281" t="shared"/>
        <v>0</v>
      </c>
      <c r="AH1089">
        <v>1066</v>
      </c>
      <c r="AI1089" t="str">
        <f si="282" t="shared"/>
        <v>Ben SimmonsT.J. McConnellDevin BookerJimmy ButlerLuol DengGerald GreenJohn CollinsPaul MillsapRudy Gobert</v>
      </c>
      <c r="AJ1089">
        <f si="271" t="shared"/>
        <v>0</v>
      </c>
      <c r="AK1089">
        <f si="272" t="shared"/>
        <v>0</v>
      </c>
      <c r="AL1089">
        <f si="273" t="shared"/>
        <v>0</v>
      </c>
      <c r="AM1089">
        <f si="274" t="shared"/>
        <v>0</v>
      </c>
      <c r="AN1089">
        <f si="275" t="shared"/>
        <v>0</v>
      </c>
      <c r="AO1089">
        <f si="276" t="shared"/>
        <v>0</v>
      </c>
      <c r="AP1089">
        <f si="277" t="shared"/>
        <v>0</v>
      </c>
      <c r="AQ1089">
        <f si="278" t="shared"/>
        <v>0</v>
      </c>
      <c r="AR1089">
        <f si="279" t="shared"/>
        <v>0</v>
      </c>
      <c r="AS1089">
        <f si="283" t="shared"/>
        <v>0</v>
      </c>
      <c r="AU1089" t="str">
        <f>IFERROR(VLOOKUP(C1089,Results!$A$2:$B$240,2,FALSE)+VLOOKUP(D1089,Results!$A$2:$B$240,2,FALSE)+VLOOKUP(E1089,Results!$A$2:$B$240,2,FALSE)+VLOOKUP(F1089,Results!$A$2:$B$240,2,FALSE)+VLOOKUP(G1089,Results!$A$2:$B$240,2,FALSE)+VLOOKUP(H1089,Results!$A$2:$B$240,2,FALSE)+VLOOKUP(I1089,Results!$A$2:$B$240,2,FALSE)+VLOOKUP(J1089,Results!$A$2:$B$240,2,FALSE)+VLOOKUP(B1089,Results!$A$2:$B$240,2,FALSE)-MIN(VLOOKUP(C1089,Results!$A$2:$B$240,2,FALSE),VLOOKUP(D1089,Results!$A$2:$B$240,2,FALSE),VLOOKUP(E1089,Results!$A$2:$B$240,2,FALSE),VLOOKUP(F1089,Results!$A$2:$B$240,2,FALSE),VLOOKUP(G1089,Results!$A$2:$B$240,2,FALSE),VLOOKUP(H1089,Results!$A$2:$B$240,2,FALSE),VLOOKUP(I1089,Results!$A$2:$B$240,2,FALSE),VLOOKUP(J1089,Results!$A$2:$B$240,2,FALSE),VLOOKUP(B1089,Results!$A$2:$B$240,2,FALSE)),"")</f>
        <v/>
      </c>
    </row>
    <row r="1090" spans="2:47" x14ac:dyDescent="0.3">
      <c r="B1090" t="s">
        <v>166</v>
      </c>
      <c r="C1090" t="s">
        <v>170</v>
      </c>
      <c r="D1090" t="s">
        <v>172</v>
      </c>
      <c r="E1090" t="s">
        <v>147</v>
      </c>
      <c r="F1090" t="s">
        <v>178</v>
      </c>
      <c r="G1090" t="s">
        <v>179</v>
      </c>
      <c r="H1090" t="s">
        <v>153</v>
      </c>
      <c r="I1090" t="s">
        <v>152</v>
      </c>
      <c r="J1090" t="s">
        <v>186</v>
      </c>
      <c r="K1090" t="n">
        <v>11.0</v>
      </c>
      <c r="L1090" s="30">
        <f si="270" t="shared"/>
        <v>0</v>
      </c>
      <c r="N1090" s="35" t="str">
        <f si="280" t="shared"/>
        <v/>
      </c>
      <c r="O1090" s="59">
        <f>(IF(ISNUMBER(MATCH(B1090,Sheet4!$K$92:$K$101,0)),1,0)+IF(ISNUMBER(MATCH(C1090,Sheet4!$K$92:$K$101,0)),1,0)+IF(ISNUMBER(MATCH(D1090,Sheet4!$K$92:$K$101,0)),1,0)+IF(ISNUMBER(MATCH(E1090,Sheet4!$K$92:$K$101,0)),1,0)+IF(ISNUMBER(MATCH(F1090,Sheet4!$K$92:$K$101,0)),1,0)+IF(ISNUMBER(MATCH(G1090,Sheet4!$K$92:$K$101,0)),1,0)+IF(ISNUMBER(MATCH(H1090,Sheet4!$K$92:$K$101,0)),1,0)+IF(ISNUMBER(MATCH(I1090,Sheet4!$K$92:$K$101,0)),1,0)+IF(ISNUMBER(MATCH(J1090,Sheet4!$K$92:$K$101,0)),1,0))
-
(IF(ISNUMBER(MATCH(B1090,Sheet4!$F$2:$F$11,0)),1,0)+IF(ISNUMBER(MATCH(C1090,Sheet4!$F$2:$F$11,0)),1,0)+IF(ISNUMBER(MATCH(D1090,Sheet4!$F$2:$F$11,0)),1,0)+IF(ISNUMBER(MATCH(E1090,Sheet4!$F$2:$F$11,0)),1,0)+IF(ISNUMBER(MATCH(F1090,Sheet4!$F$2:$F$11,0)),1,0)+IF(ISNUMBER(MATCH(G1090,Sheet4!$F$2:$F$11,0)),1,0)+IF(ISNUMBER(MATCH(H1090,Sheet4!$F$2:$F$11,0)),1,0)+IF(ISNUMBER(MATCH(I1090,Sheet4!$F$2:$F$11,0)),1,0)+IF(ISNUMBER(MATCH(J1090,Sheet4!$F$2:$F$11,0)),1,0))</f>
        <v>0</v>
      </c>
      <c r="P1090" s="40" t="str">
        <f>IFERROR(INDEX(Sheet4!$G:$G,MATCH(Sheet1!B1090,Sheet4!$F:$F,0))+INDEX(Sheet4!$G:$G,MATCH(Sheet1!C1090,Sheet4!$F:$F,0))+INDEX(Sheet4!$G:$G,MATCH(Sheet1!D1090,Sheet4!$F:$F,0))+INDEX(Sheet4!$G:$G,MATCH(Sheet1!E1090,Sheet4!$F:$F,0))+INDEX(Sheet4!$G:$G,MATCH(Sheet1!F1090,Sheet4!$F:$F,0))+INDEX(Sheet4!$G:$G,MATCH(Sheet1!G1090,Sheet4!$F:$F,0))+INDEX(Sheet4!$G:$G,MATCH(Sheet1!H1090,Sheet4!$F:$F,0))+INDEX(Sheet4!$G:$G,MATCH(Sheet1!I1090,Sheet4!$F:$F,0))+INDEX(Sheet4!$G:$G,MATCH(Sheet1!J1090,Sheet4!$F:$F,0)),"")</f>
        <v/>
      </c>
      <c r="AF1090">
        <f si="281" t="shared"/>
        <v>0</v>
      </c>
      <c r="AH1090">
        <v>1067</v>
      </c>
      <c r="AI1090" t="str">
        <f si="282" t="shared"/>
        <v>De'Aaron FoxJeremy LinJames HardenMonte MorrisTaurean PrinceGerald GreenJohn CollinsJosh JacksonRudy Gobert</v>
      </c>
      <c r="AJ1090">
        <f si="271" t="shared"/>
        <v>0</v>
      </c>
      <c r="AK1090">
        <f si="272" t="shared"/>
        <v>0</v>
      </c>
      <c r="AL1090">
        <f si="273" t="shared"/>
        <v>0</v>
      </c>
      <c r="AM1090">
        <f si="274" t="shared"/>
        <v>0</v>
      </c>
      <c r="AN1090">
        <f si="275" t="shared"/>
        <v>0</v>
      </c>
      <c r="AO1090">
        <f si="276" t="shared"/>
        <v>0</v>
      </c>
      <c r="AP1090">
        <f si="277" t="shared"/>
        <v>0</v>
      </c>
      <c r="AQ1090">
        <f si="278" t="shared"/>
        <v>0</v>
      </c>
      <c r="AR1090">
        <f si="279" t="shared"/>
        <v>0</v>
      </c>
      <c r="AS1090">
        <f si="283" t="shared"/>
        <v>0</v>
      </c>
      <c r="AU1090" t="str">
        <f>IFERROR(VLOOKUP(C1090,Results!$A$2:$B$240,2,FALSE)+VLOOKUP(D1090,Results!$A$2:$B$240,2,FALSE)+VLOOKUP(E1090,Results!$A$2:$B$240,2,FALSE)+VLOOKUP(F1090,Results!$A$2:$B$240,2,FALSE)+VLOOKUP(G1090,Results!$A$2:$B$240,2,FALSE)+VLOOKUP(H1090,Results!$A$2:$B$240,2,FALSE)+VLOOKUP(I1090,Results!$A$2:$B$240,2,FALSE)+VLOOKUP(J1090,Results!$A$2:$B$240,2,FALSE)+VLOOKUP(B1090,Results!$A$2:$B$240,2,FALSE)-MIN(VLOOKUP(C1090,Results!$A$2:$B$240,2,FALSE),VLOOKUP(D1090,Results!$A$2:$B$240,2,FALSE),VLOOKUP(E1090,Results!$A$2:$B$240,2,FALSE),VLOOKUP(F1090,Results!$A$2:$B$240,2,FALSE),VLOOKUP(G1090,Results!$A$2:$B$240,2,FALSE),VLOOKUP(H1090,Results!$A$2:$B$240,2,FALSE),VLOOKUP(I1090,Results!$A$2:$B$240,2,FALSE),VLOOKUP(J1090,Results!$A$2:$B$240,2,FALSE),VLOOKUP(B1090,Results!$A$2:$B$240,2,FALSE)),"")</f>
        <v/>
      </c>
    </row>
    <row r="1091" spans="2:47" x14ac:dyDescent="0.3">
      <c r="B1091" t="s">
        <v>166</v>
      </c>
      <c r="C1091" t="s">
        <v>116</v>
      </c>
      <c r="D1091" t="s">
        <v>145</v>
      </c>
      <c r="E1091" t="s">
        <v>146</v>
      </c>
      <c r="F1091" t="s">
        <v>105</v>
      </c>
      <c r="G1091" t="s">
        <v>179</v>
      </c>
      <c r="H1091" t="s">
        <v>153</v>
      </c>
      <c r="I1091" t="s">
        <v>152</v>
      </c>
      <c r="J1091" t="s">
        <v>187</v>
      </c>
      <c r="K1091" t="n">
        <v>11.0</v>
      </c>
      <c r="L1091" s="30">
        <f si="270" t="shared"/>
        <v>0</v>
      </c>
      <c r="N1091" s="35" t="str">
        <f si="280" t="shared"/>
        <v/>
      </c>
      <c r="O1091" s="59">
        <f>(IF(ISNUMBER(MATCH(B1091,Sheet4!$K$92:$K$101,0)),1,0)+IF(ISNUMBER(MATCH(C1091,Sheet4!$K$92:$K$101,0)),1,0)+IF(ISNUMBER(MATCH(D1091,Sheet4!$K$92:$K$101,0)),1,0)+IF(ISNUMBER(MATCH(E1091,Sheet4!$K$92:$K$101,0)),1,0)+IF(ISNUMBER(MATCH(F1091,Sheet4!$K$92:$K$101,0)),1,0)+IF(ISNUMBER(MATCH(G1091,Sheet4!$K$92:$K$101,0)),1,0)+IF(ISNUMBER(MATCH(H1091,Sheet4!$K$92:$K$101,0)),1,0)+IF(ISNUMBER(MATCH(I1091,Sheet4!$K$92:$K$101,0)),1,0)+IF(ISNUMBER(MATCH(J1091,Sheet4!$K$92:$K$101,0)),1,0))
-
(IF(ISNUMBER(MATCH(B1091,Sheet4!$F$2:$F$11,0)),1,0)+IF(ISNUMBER(MATCH(C1091,Sheet4!$F$2:$F$11,0)),1,0)+IF(ISNUMBER(MATCH(D1091,Sheet4!$F$2:$F$11,0)),1,0)+IF(ISNUMBER(MATCH(E1091,Sheet4!$F$2:$F$11,0)),1,0)+IF(ISNUMBER(MATCH(F1091,Sheet4!$F$2:$F$11,0)),1,0)+IF(ISNUMBER(MATCH(G1091,Sheet4!$F$2:$F$11,0)),1,0)+IF(ISNUMBER(MATCH(H1091,Sheet4!$F$2:$F$11,0)),1,0)+IF(ISNUMBER(MATCH(I1091,Sheet4!$F$2:$F$11,0)),1,0)+IF(ISNUMBER(MATCH(J1091,Sheet4!$F$2:$F$11,0)),1,0))</f>
        <v>0</v>
      </c>
      <c r="P1091" s="40" t="str">
        <f>IFERROR(INDEX(Sheet4!$G:$G,MATCH(Sheet1!B1091,Sheet4!$F:$F,0))+INDEX(Sheet4!$G:$G,MATCH(Sheet1!C1091,Sheet4!$F:$F,0))+INDEX(Sheet4!$G:$G,MATCH(Sheet1!D1091,Sheet4!$F:$F,0))+INDEX(Sheet4!$G:$G,MATCH(Sheet1!E1091,Sheet4!$F:$F,0))+INDEX(Sheet4!$G:$G,MATCH(Sheet1!F1091,Sheet4!$F:$F,0))+INDEX(Sheet4!$G:$G,MATCH(Sheet1!G1091,Sheet4!$F:$F,0))+INDEX(Sheet4!$G:$G,MATCH(Sheet1!H1091,Sheet4!$F:$F,0))+INDEX(Sheet4!$G:$G,MATCH(Sheet1!I1091,Sheet4!$F:$F,0))+INDEX(Sheet4!$G:$G,MATCH(Sheet1!J1091,Sheet4!$F:$F,0)),"")</f>
        <v/>
      </c>
      <c r="AF1091">
        <f si="281" t="shared"/>
        <v>0</v>
      </c>
      <c r="AH1091">
        <v>1068</v>
      </c>
      <c r="AI1091" t="str">
        <f si="282" t="shared"/>
        <v>Ricky RubioIsaiah CanaanDevin BookerMalik BeasleyKelly OubreJoe InglesKenneth FariedPaul MillsapNikola Jokic</v>
      </c>
      <c r="AJ1091">
        <f si="271" t="shared"/>
        <v>0</v>
      </c>
      <c r="AK1091">
        <f si="272" t="shared"/>
        <v>0</v>
      </c>
      <c r="AL1091">
        <f si="273" t="shared"/>
        <v>0</v>
      </c>
      <c r="AM1091">
        <f si="274" t="shared"/>
        <v>0</v>
      </c>
      <c r="AN1091">
        <f si="275" t="shared"/>
        <v>0</v>
      </c>
      <c r="AO1091">
        <f si="276" t="shared"/>
        <v>0</v>
      </c>
      <c r="AP1091">
        <f si="277" t="shared"/>
        <v>0</v>
      </c>
      <c r="AQ1091">
        <f si="278" t="shared"/>
        <v>0</v>
      </c>
      <c r="AR1091">
        <f si="279" t="shared"/>
        <v>0</v>
      </c>
      <c r="AS1091">
        <f si="283" t="shared"/>
        <v>0</v>
      </c>
      <c r="AU1091" t="str">
        <f>IFERROR(VLOOKUP(C1091,Results!$A$2:$B$240,2,FALSE)+VLOOKUP(D1091,Results!$A$2:$B$240,2,FALSE)+VLOOKUP(E1091,Results!$A$2:$B$240,2,FALSE)+VLOOKUP(F1091,Results!$A$2:$B$240,2,FALSE)+VLOOKUP(G1091,Results!$A$2:$B$240,2,FALSE)+VLOOKUP(H1091,Results!$A$2:$B$240,2,FALSE)+VLOOKUP(I1091,Results!$A$2:$B$240,2,FALSE)+VLOOKUP(J1091,Results!$A$2:$B$240,2,FALSE)+VLOOKUP(B1091,Results!$A$2:$B$240,2,FALSE)-MIN(VLOOKUP(C1091,Results!$A$2:$B$240,2,FALSE),VLOOKUP(D1091,Results!$A$2:$B$240,2,FALSE),VLOOKUP(E1091,Results!$A$2:$B$240,2,FALSE),VLOOKUP(F1091,Results!$A$2:$B$240,2,FALSE),VLOOKUP(G1091,Results!$A$2:$B$240,2,FALSE),VLOOKUP(H1091,Results!$A$2:$B$240,2,FALSE),VLOOKUP(I1091,Results!$A$2:$B$240,2,FALSE),VLOOKUP(J1091,Results!$A$2:$B$240,2,FALSE),VLOOKUP(B1091,Results!$A$2:$B$240,2,FALSE)),"")</f>
        <v/>
      </c>
    </row>
    <row r="1092" spans="2:47" x14ac:dyDescent="0.3">
      <c r="B1092" t="s">
        <v>87</v>
      </c>
      <c r="C1092" t="s">
        <v>170</v>
      </c>
      <c r="D1092" t="s">
        <v>145</v>
      </c>
      <c r="E1092" t="s">
        <v>146</v>
      </c>
      <c r="F1092" t="s">
        <v>90</v>
      </c>
      <c r="G1092" t="s">
        <v>179</v>
      </c>
      <c r="H1092" t="s">
        <v>152</v>
      </c>
      <c r="I1092" t="s">
        <v>103</v>
      </c>
      <c r="J1092" t="s">
        <v>156</v>
      </c>
      <c r="K1092" t="n">
        <v>11.0</v>
      </c>
      <c r="L1092" s="30">
        <f si="270" t="shared"/>
        <v>0</v>
      </c>
      <c r="N1092" s="35" t="str">
        <f si="280" t="shared"/>
        <v/>
      </c>
      <c r="O1092" s="59">
        <f>(IF(ISNUMBER(MATCH(B1092,Sheet4!$K$92:$K$101,0)),1,0)+IF(ISNUMBER(MATCH(C1092,Sheet4!$K$92:$K$101,0)),1,0)+IF(ISNUMBER(MATCH(D1092,Sheet4!$K$92:$K$101,0)),1,0)+IF(ISNUMBER(MATCH(E1092,Sheet4!$K$92:$K$101,0)),1,0)+IF(ISNUMBER(MATCH(F1092,Sheet4!$K$92:$K$101,0)),1,0)+IF(ISNUMBER(MATCH(G1092,Sheet4!$K$92:$K$101,0)),1,0)+IF(ISNUMBER(MATCH(H1092,Sheet4!$K$92:$K$101,0)),1,0)+IF(ISNUMBER(MATCH(I1092,Sheet4!$K$92:$K$101,0)),1,0)+IF(ISNUMBER(MATCH(J1092,Sheet4!$K$92:$K$101,0)),1,0))
-
(IF(ISNUMBER(MATCH(B1092,Sheet4!$F$2:$F$11,0)),1,0)+IF(ISNUMBER(MATCH(C1092,Sheet4!$F$2:$F$11,0)),1,0)+IF(ISNUMBER(MATCH(D1092,Sheet4!$F$2:$F$11,0)),1,0)+IF(ISNUMBER(MATCH(E1092,Sheet4!$F$2:$F$11,0)),1,0)+IF(ISNUMBER(MATCH(F1092,Sheet4!$F$2:$F$11,0)),1,0)+IF(ISNUMBER(MATCH(G1092,Sheet4!$F$2:$F$11,0)),1,0)+IF(ISNUMBER(MATCH(H1092,Sheet4!$F$2:$F$11,0)),1,0)+IF(ISNUMBER(MATCH(I1092,Sheet4!$F$2:$F$11,0)),1,0)+IF(ISNUMBER(MATCH(J1092,Sheet4!$F$2:$F$11,0)),1,0))</f>
        <v>0</v>
      </c>
      <c r="P1092" s="40" t="str">
        <f>IFERROR(INDEX(Sheet4!$G:$G,MATCH(Sheet1!B1092,Sheet4!$F:$F,0))+INDEX(Sheet4!$G:$G,MATCH(Sheet1!C1092,Sheet4!$F:$F,0))+INDEX(Sheet4!$G:$G,MATCH(Sheet1!D1092,Sheet4!$F:$F,0))+INDEX(Sheet4!$G:$G,MATCH(Sheet1!E1092,Sheet4!$F:$F,0))+INDEX(Sheet4!$G:$G,MATCH(Sheet1!F1092,Sheet4!$F:$F,0))+INDEX(Sheet4!$G:$G,MATCH(Sheet1!G1092,Sheet4!$F:$F,0))+INDEX(Sheet4!$G:$G,MATCH(Sheet1!H1092,Sheet4!$F:$F,0))+INDEX(Sheet4!$G:$G,MATCH(Sheet1!I1092,Sheet4!$F:$F,0))+INDEX(Sheet4!$G:$G,MATCH(Sheet1!J1092,Sheet4!$F:$F,0)),"")</f>
        <v/>
      </c>
      <c r="AF1092">
        <f si="281" t="shared"/>
        <v>0</v>
      </c>
      <c r="AH1092">
        <v>1069</v>
      </c>
      <c r="AI1092" t="str">
        <f si="282" t="shared"/>
        <v>Ricky RubioLandry ShametDevin BookerJimmy ButlerKelly OubreJae CrowderKenneth FariedJohn CollinsDeandre Ayton</v>
      </c>
      <c r="AJ1092">
        <f si="271" t="shared"/>
        <v>0</v>
      </c>
      <c r="AK1092">
        <f si="272" t="shared"/>
        <v>0</v>
      </c>
      <c r="AL1092">
        <f si="273" t="shared"/>
        <v>0</v>
      </c>
      <c r="AM1092">
        <f si="274" t="shared"/>
        <v>0</v>
      </c>
      <c r="AN1092">
        <f si="275" t="shared"/>
        <v>0</v>
      </c>
      <c r="AO1092">
        <f si="276" t="shared"/>
        <v>0</v>
      </c>
      <c r="AP1092">
        <f si="277" t="shared"/>
        <v>0</v>
      </c>
      <c r="AQ1092">
        <f si="278" t="shared"/>
        <v>0</v>
      </c>
      <c r="AR1092">
        <f si="279" t="shared"/>
        <v>0</v>
      </c>
      <c r="AS1092">
        <f si="283" t="shared"/>
        <v>0</v>
      </c>
      <c r="AU1092" t="str">
        <f>IFERROR(VLOOKUP(C1092,Results!$A$2:$B$240,2,FALSE)+VLOOKUP(D1092,Results!$A$2:$B$240,2,FALSE)+VLOOKUP(E1092,Results!$A$2:$B$240,2,FALSE)+VLOOKUP(F1092,Results!$A$2:$B$240,2,FALSE)+VLOOKUP(G1092,Results!$A$2:$B$240,2,FALSE)+VLOOKUP(H1092,Results!$A$2:$B$240,2,FALSE)+VLOOKUP(I1092,Results!$A$2:$B$240,2,FALSE)+VLOOKUP(J1092,Results!$A$2:$B$240,2,FALSE)+VLOOKUP(B1092,Results!$A$2:$B$240,2,FALSE)-MIN(VLOOKUP(C1092,Results!$A$2:$B$240,2,FALSE),VLOOKUP(D1092,Results!$A$2:$B$240,2,FALSE),VLOOKUP(E1092,Results!$A$2:$B$240,2,FALSE),VLOOKUP(F1092,Results!$A$2:$B$240,2,FALSE),VLOOKUP(G1092,Results!$A$2:$B$240,2,FALSE),VLOOKUP(H1092,Results!$A$2:$B$240,2,FALSE),VLOOKUP(I1092,Results!$A$2:$B$240,2,FALSE),VLOOKUP(J1092,Results!$A$2:$B$240,2,FALSE),VLOOKUP(B1092,Results!$A$2:$B$240,2,FALSE)),"")</f>
        <v/>
      </c>
    </row>
    <row r="1093" spans="2:47" x14ac:dyDescent="0.3">
      <c r="B1093" t="s">
        <v>166</v>
      </c>
      <c r="C1093" t="s">
        <v>108</v>
      </c>
      <c r="D1093" t="s">
        <v>172</v>
      </c>
      <c r="E1093" t="s">
        <v>173</v>
      </c>
      <c r="F1093" t="s">
        <v>90</v>
      </c>
      <c r="G1093" t="s">
        <v>179</v>
      </c>
      <c r="H1093" t="s">
        <v>152</v>
      </c>
      <c r="I1093" t="s">
        <v>155</v>
      </c>
      <c r="J1093" t="s">
        <v>98</v>
      </c>
      <c r="K1093" t="n">
        <v>11.0</v>
      </c>
      <c r="L1093" s="30">
        <f si="270" t="shared"/>
        <v>0</v>
      </c>
      <c r="N1093" s="35" t="str">
        <f si="280" t="shared"/>
        <v/>
      </c>
      <c r="O1093" s="59">
        <f>(IF(ISNUMBER(MATCH(B1093,Sheet4!$K$92:$K$101,0)),1,0)+IF(ISNUMBER(MATCH(C1093,Sheet4!$K$92:$K$101,0)),1,0)+IF(ISNUMBER(MATCH(D1093,Sheet4!$K$92:$K$101,0)),1,0)+IF(ISNUMBER(MATCH(E1093,Sheet4!$K$92:$K$101,0)),1,0)+IF(ISNUMBER(MATCH(F1093,Sheet4!$K$92:$K$101,0)),1,0)+IF(ISNUMBER(MATCH(G1093,Sheet4!$K$92:$K$101,0)),1,0)+IF(ISNUMBER(MATCH(H1093,Sheet4!$K$92:$K$101,0)),1,0)+IF(ISNUMBER(MATCH(I1093,Sheet4!$K$92:$K$101,0)),1,0)+IF(ISNUMBER(MATCH(J1093,Sheet4!$K$92:$K$101,0)),1,0))
-
(IF(ISNUMBER(MATCH(B1093,Sheet4!$F$2:$F$11,0)),1,0)+IF(ISNUMBER(MATCH(C1093,Sheet4!$F$2:$F$11,0)),1,0)+IF(ISNUMBER(MATCH(D1093,Sheet4!$F$2:$F$11,0)),1,0)+IF(ISNUMBER(MATCH(E1093,Sheet4!$F$2:$F$11,0)),1,0)+IF(ISNUMBER(MATCH(F1093,Sheet4!$F$2:$F$11,0)),1,0)+IF(ISNUMBER(MATCH(G1093,Sheet4!$F$2:$F$11,0)),1,0)+IF(ISNUMBER(MATCH(H1093,Sheet4!$F$2:$F$11,0)),1,0)+IF(ISNUMBER(MATCH(I1093,Sheet4!$F$2:$F$11,0)),1,0)+IF(ISNUMBER(MATCH(J1093,Sheet4!$F$2:$F$11,0)),1,0))</f>
        <v>0</v>
      </c>
      <c r="P1093" s="40" t="str">
        <f>IFERROR(INDEX(Sheet4!$G:$G,MATCH(Sheet1!B1093,Sheet4!$F:$F,0))+INDEX(Sheet4!$G:$G,MATCH(Sheet1!C1093,Sheet4!$F:$F,0))+INDEX(Sheet4!$G:$G,MATCH(Sheet1!D1093,Sheet4!$F:$F,0))+INDEX(Sheet4!$G:$G,MATCH(Sheet1!E1093,Sheet4!$F:$F,0))+INDEX(Sheet4!$G:$G,MATCH(Sheet1!F1093,Sheet4!$F:$F,0))+INDEX(Sheet4!$G:$G,MATCH(Sheet1!G1093,Sheet4!$F:$F,0))+INDEX(Sheet4!$G:$G,MATCH(Sheet1!H1093,Sheet4!$F:$F,0))+INDEX(Sheet4!$G:$G,MATCH(Sheet1!I1093,Sheet4!$F:$F,0))+INDEX(Sheet4!$G:$G,MATCH(Sheet1!J1093,Sheet4!$F:$F,0)),"")</f>
        <v/>
      </c>
      <c r="AF1093">
        <f si="281" t="shared"/>
        <v>0</v>
      </c>
      <c r="AH1093">
        <v>1070</v>
      </c>
      <c r="AI1093" t="str">
        <f si="282" t="shared"/>
        <v>Ben SimmonsTrae YoungDevin BookerMonte MorrisGerald GreenJustin JacksonKenneth FariedPaul MillsapRudy Gobert</v>
      </c>
      <c r="AJ1093">
        <f si="271" t="shared"/>
        <v>0</v>
      </c>
      <c r="AK1093">
        <f si="272" t="shared"/>
        <v>0</v>
      </c>
      <c r="AL1093">
        <f si="273" t="shared"/>
        <v>0</v>
      </c>
      <c r="AM1093">
        <f si="274" t="shared"/>
        <v>0</v>
      </c>
      <c r="AN1093">
        <f si="275" t="shared"/>
        <v>0</v>
      </c>
      <c r="AO1093">
        <f si="276" t="shared"/>
        <v>0</v>
      </c>
      <c r="AP1093">
        <f si="277" t="shared"/>
        <v>0</v>
      </c>
      <c r="AQ1093">
        <f si="278" t="shared"/>
        <v>0</v>
      </c>
      <c r="AR1093">
        <f si="279" t="shared"/>
        <v>0</v>
      </c>
      <c r="AS1093">
        <f si="283" t="shared"/>
        <v>0</v>
      </c>
      <c r="AU1093" t="str">
        <f>IFERROR(VLOOKUP(C1093,Results!$A$2:$B$240,2,FALSE)+VLOOKUP(D1093,Results!$A$2:$B$240,2,FALSE)+VLOOKUP(E1093,Results!$A$2:$B$240,2,FALSE)+VLOOKUP(F1093,Results!$A$2:$B$240,2,FALSE)+VLOOKUP(G1093,Results!$A$2:$B$240,2,FALSE)+VLOOKUP(H1093,Results!$A$2:$B$240,2,FALSE)+VLOOKUP(I1093,Results!$A$2:$B$240,2,FALSE)+VLOOKUP(J1093,Results!$A$2:$B$240,2,FALSE)+VLOOKUP(B1093,Results!$A$2:$B$240,2,FALSE)-MIN(VLOOKUP(C1093,Results!$A$2:$B$240,2,FALSE),VLOOKUP(D1093,Results!$A$2:$B$240,2,FALSE),VLOOKUP(E1093,Results!$A$2:$B$240,2,FALSE),VLOOKUP(F1093,Results!$A$2:$B$240,2,FALSE),VLOOKUP(G1093,Results!$A$2:$B$240,2,FALSE),VLOOKUP(H1093,Results!$A$2:$B$240,2,FALSE),VLOOKUP(I1093,Results!$A$2:$B$240,2,FALSE),VLOOKUP(J1093,Results!$A$2:$B$240,2,FALSE),VLOOKUP(B1093,Results!$A$2:$B$240,2,FALSE)),"")</f>
        <v/>
      </c>
    </row>
    <row r="1094" spans="2:47" x14ac:dyDescent="0.3">
      <c r="B1094" t="s">
        <v>166</v>
      </c>
      <c r="C1094" t="s">
        <v>170</v>
      </c>
      <c r="D1094" t="s">
        <v>99</v>
      </c>
      <c r="E1094" t="s">
        <v>149</v>
      </c>
      <c r="F1094" t="s">
        <v>150</v>
      </c>
      <c r="G1094" t="s">
        <v>177</v>
      </c>
      <c r="H1094" t="s">
        <v>92</v>
      </c>
      <c r="I1094" t="s">
        <v>152</v>
      </c>
      <c r="J1094" t="s">
        <v>98</v>
      </c>
      <c r="K1094" t="n">
        <v>11.0</v>
      </c>
      <c r="L1094" s="30">
        <f si="270" t="shared"/>
        <v>0</v>
      </c>
      <c r="N1094" s="35" t="str">
        <f si="280" t="shared"/>
        <v/>
      </c>
      <c r="O1094" s="59">
        <f>(IF(ISNUMBER(MATCH(B1094,Sheet4!$K$92:$K$101,0)),1,0)+IF(ISNUMBER(MATCH(C1094,Sheet4!$K$92:$K$101,0)),1,0)+IF(ISNUMBER(MATCH(D1094,Sheet4!$K$92:$K$101,0)),1,0)+IF(ISNUMBER(MATCH(E1094,Sheet4!$K$92:$K$101,0)),1,0)+IF(ISNUMBER(MATCH(F1094,Sheet4!$K$92:$K$101,0)),1,0)+IF(ISNUMBER(MATCH(G1094,Sheet4!$K$92:$K$101,0)),1,0)+IF(ISNUMBER(MATCH(H1094,Sheet4!$K$92:$K$101,0)),1,0)+IF(ISNUMBER(MATCH(I1094,Sheet4!$K$92:$K$101,0)),1,0)+IF(ISNUMBER(MATCH(J1094,Sheet4!$K$92:$K$101,0)),1,0))
-
(IF(ISNUMBER(MATCH(B1094,Sheet4!$F$2:$F$11,0)),1,0)+IF(ISNUMBER(MATCH(C1094,Sheet4!$F$2:$F$11,0)),1,0)+IF(ISNUMBER(MATCH(D1094,Sheet4!$F$2:$F$11,0)),1,0)+IF(ISNUMBER(MATCH(E1094,Sheet4!$F$2:$F$11,0)),1,0)+IF(ISNUMBER(MATCH(F1094,Sheet4!$F$2:$F$11,0)),1,0)+IF(ISNUMBER(MATCH(G1094,Sheet4!$F$2:$F$11,0)),1,0)+IF(ISNUMBER(MATCH(H1094,Sheet4!$F$2:$F$11,0)),1,0)+IF(ISNUMBER(MATCH(I1094,Sheet4!$F$2:$F$11,0)),1,0)+IF(ISNUMBER(MATCH(J1094,Sheet4!$F$2:$F$11,0)),1,0))</f>
        <v>0</v>
      </c>
      <c r="P1094" s="40" t="str">
        <f>IFERROR(INDEX(Sheet4!$G:$G,MATCH(Sheet1!B1094,Sheet4!$F:$F,0))+INDEX(Sheet4!$G:$G,MATCH(Sheet1!C1094,Sheet4!$F:$F,0))+INDEX(Sheet4!$G:$G,MATCH(Sheet1!D1094,Sheet4!$F:$F,0))+INDEX(Sheet4!$G:$G,MATCH(Sheet1!E1094,Sheet4!$F:$F,0))+INDEX(Sheet4!$G:$G,MATCH(Sheet1!F1094,Sheet4!$F:$F,0))+INDEX(Sheet4!$G:$G,MATCH(Sheet1!G1094,Sheet4!$F:$F,0))+INDEX(Sheet4!$G:$G,MATCH(Sheet1!H1094,Sheet4!$F:$F,0))+INDEX(Sheet4!$G:$G,MATCH(Sheet1!I1094,Sheet4!$F:$F,0))+INDEX(Sheet4!$G:$G,MATCH(Sheet1!J1094,Sheet4!$F:$F,0)),"")</f>
        <v/>
      </c>
      <c r="AF1094">
        <f si="281" t="shared"/>
        <v>0</v>
      </c>
      <c r="AH1094">
        <v>1071</v>
      </c>
      <c r="AI1094" t="str">
        <f si="282" t="shared"/>
        <v>Ben SimmonsJeremy LinJimmy ButlerMonte MorrisJoe InglesTaurean PrinceKenneth FariedPaul MillsapRudy Gobert</v>
      </c>
      <c r="AJ1094">
        <f si="271" t="shared"/>
        <v>0</v>
      </c>
      <c r="AK1094">
        <f si="272" t="shared"/>
        <v>0</v>
      </c>
      <c r="AL1094">
        <f si="273" t="shared"/>
        <v>0</v>
      </c>
      <c r="AM1094">
        <f si="274" t="shared"/>
        <v>0</v>
      </c>
      <c r="AN1094">
        <f si="275" t="shared"/>
        <v>0</v>
      </c>
      <c r="AO1094">
        <f si="276" t="shared"/>
        <v>0</v>
      </c>
      <c r="AP1094">
        <f si="277" t="shared"/>
        <v>0</v>
      </c>
      <c r="AQ1094">
        <f si="278" t="shared"/>
        <v>0</v>
      </c>
      <c r="AR1094">
        <f si="279" t="shared"/>
        <v>0</v>
      </c>
      <c r="AS1094">
        <f si="283" t="shared"/>
        <v>0</v>
      </c>
      <c r="AU1094" t="str">
        <f>IFERROR(VLOOKUP(C1094,Results!$A$2:$B$240,2,FALSE)+VLOOKUP(D1094,Results!$A$2:$B$240,2,FALSE)+VLOOKUP(E1094,Results!$A$2:$B$240,2,FALSE)+VLOOKUP(F1094,Results!$A$2:$B$240,2,FALSE)+VLOOKUP(G1094,Results!$A$2:$B$240,2,FALSE)+VLOOKUP(H1094,Results!$A$2:$B$240,2,FALSE)+VLOOKUP(I1094,Results!$A$2:$B$240,2,FALSE)+VLOOKUP(J1094,Results!$A$2:$B$240,2,FALSE)+VLOOKUP(B1094,Results!$A$2:$B$240,2,FALSE)-MIN(VLOOKUP(C1094,Results!$A$2:$B$240,2,FALSE),VLOOKUP(D1094,Results!$A$2:$B$240,2,FALSE),VLOOKUP(E1094,Results!$A$2:$B$240,2,FALSE),VLOOKUP(F1094,Results!$A$2:$B$240,2,FALSE),VLOOKUP(G1094,Results!$A$2:$B$240,2,FALSE),VLOOKUP(H1094,Results!$A$2:$B$240,2,FALSE),VLOOKUP(I1094,Results!$A$2:$B$240,2,FALSE),VLOOKUP(J1094,Results!$A$2:$B$240,2,FALSE),VLOOKUP(B1094,Results!$A$2:$B$240,2,FALSE)),"")</f>
        <v/>
      </c>
    </row>
    <row r="1095" spans="2:47" x14ac:dyDescent="0.3">
      <c r="B1095" t="s">
        <v>87</v>
      </c>
      <c r="C1095" t="s">
        <v>170</v>
      </c>
      <c r="D1095" t="s">
        <v>145</v>
      </c>
      <c r="E1095" t="s">
        <v>148</v>
      </c>
      <c r="F1095" t="s">
        <v>150</v>
      </c>
      <c r="G1095" t="s">
        <v>177</v>
      </c>
      <c r="H1095" t="s">
        <v>181</v>
      </c>
      <c r="I1095" t="s">
        <v>152</v>
      </c>
      <c r="J1095" t="s">
        <v>187</v>
      </c>
      <c r="K1095" t="n">
        <v>11.0</v>
      </c>
      <c r="L1095" s="30">
        <f si="270" t="shared"/>
        <v>0</v>
      </c>
      <c r="N1095" s="35" t="str">
        <f si="280" t="shared"/>
        <v/>
      </c>
      <c r="O1095" s="59">
        <f>(IF(ISNUMBER(MATCH(B1095,Sheet4!$K$92:$K$101,0)),1,0)+IF(ISNUMBER(MATCH(C1095,Sheet4!$K$92:$K$101,0)),1,0)+IF(ISNUMBER(MATCH(D1095,Sheet4!$K$92:$K$101,0)),1,0)+IF(ISNUMBER(MATCH(E1095,Sheet4!$K$92:$K$101,0)),1,0)+IF(ISNUMBER(MATCH(F1095,Sheet4!$K$92:$K$101,0)),1,0)+IF(ISNUMBER(MATCH(G1095,Sheet4!$K$92:$K$101,0)),1,0)+IF(ISNUMBER(MATCH(H1095,Sheet4!$K$92:$K$101,0)),1,0)+IF(ISNUMBER(MATCH(I1095,Sheet4!$K$92:$K$101,0)),1,0)+IF(ISNUMBER(MATCH(J1095,Sheet4!$K$92:$K$101,0)),1,0))
-
(IF(ISNUMBER(MATCH(B1095,Sheet4!$F$2:$F$11,0)),1,0)+IF(ISNUMBER(MATCH(C1095,Sheet4!$F$2:$F$11,0)),1,0)+IF(ISNUMBER(MATCH(D1095,Sheet4!$F$2:$F$11,0)),1,0)+IF(ISNUMBER(MATCH(E1095,Sheet4!$F$2:$F$11,0)),1,0)+IF(ISNUMBER(MATCH(F1095,Sheet4!$F$2:$F$11,0)),1,0)+IF(ISNUMBER(MATCH(G1095,Sheet4!$F$2:$F$11,0)),1,0)+IF(ISNUMBER(MATCH(H1095,Sheet4!$F$2:$F$11,0)),1,0)+IF(ISNUMBER(MATCH(I1095,Sheet4!$F$2:$F$11,0)),1,0)+IF(ISNUMBER(MATCH(J1095,Sheet4!$F$2:$F$11,0)),1,0))</f>
        <v>0</v>
      </c>
      <c r="P1095" s="40" t="str">
        <f>IFERROR(INDEX(Sheet4!$G:$G,MATCH(Sheet1!B1095,Sheet4!$F:$F,0))+INDEX(Sheet4!$G:$G,MATCH(Sheet1!C1095,Sheet4!$F:$F,0))+INDEX(Sheet4!$G:$G,MATCH(Sheet1!D1095,Sheet4!$F:$F,0))+INDEX(Sheet4!$G:$G,MATCH(Sheet1!E1095,Sheet4!$F:$F,0))+INDEX(Sheet4!$G:$G,MATCH(Sheet1!F1095,Sheet4!$F:$F,0))+INDEX(Sheet4!$G:$G,MATCH(Sheet1!G1095,Sheet4!$F:$F,0))+INDEX(Sheet4!$G:$G,MATCH(Sheet1!H1095,Sheet4!$F:$F,0))+INDEX(Sheet4!$G:$G,MATCH(Sheet1!I1095,Sheet4!$F:$F,0))+INDEX(Sheet4!$G:$G,MATCH(Sheet1!J1095,Sheet4!$F:$F,0)),"")</f>
        <v/>
      </c>
      <c r="AF1095">
        <f si="281" t="shared"/>
        <v>0</v>
      </c>
      <c r="AH1095">
        <v>1072</v>
      </c>
      <c r="AI1095" t="str">
        <f si="282" t="shared"/>
        <v>Ben SimmonsLandry ShametJimmy ButlerMonte MorrisMikal BridgesJae CrowderMarvin BagleyJosh JacksonJoel Embiid</v>
      </c>
      <c r="AJ1095">
        <f si="271" t="shared"/>
        <v>0</v>
      </c>
      <c r="AK1095">
        <f si="272" t="shared"/>
        <v>0</v>
      </c>
      <c r="AL1095">
        <f si="273" t="shared"/>
        <v>0</v>
      </c>
      <c r="AM1095">
        <f si="274" t="shared"/>
        <v>0</v>
      </c>
      <c r="AN1095">
        <f si="275" t="shared"/>
        <v>0</v>
      </c>
      <c r="AO1095">
        <f si="276" t="shared"/>
        <v>0</v>
      </c>
      <c r="AP1095">
        <f si="277" t="shared"/>
        <v>0</v>
      </c>
      <c r="AQ1095">
        <f si="278" t="shared"/>
        <v>0</v>
      </c>
      <c r="AR1095">
        <f si="279" t="shared"/>
        <v>0</v>
      </c>
      <c r="AS1095">
        <f si="283" t="shared"/>
        <v>0</v>
      </c>
      <c r="AU1095" t="str">
        <f>IFERROR(VLOOKUP(C1095,Results!$A$2:$B$240,2,FALSE)+VLOOKUP(D1095,Results!$A$2:$B$240,2,FALSE)+VLOOKUP(E1095,Results!$A$2:$B$240,2,FALSE)+VLOOKUP(F1095,Results!$A$2:$B$240,2,FALSE)+VLOOKUP(G1095,Results!$A$2:$B$240,2,FALSE)+VLOOKUP(H1095,Results!$A$2:$B$240,2,FALSE)+VLOOKUP(I1095,Results!$A$2:$B$240,2,FALSE)+VLOOKUP(J1095,Results!$A$2:$B$240,2,FALSE)+VLOOKUP(B1095,Results!$A$2:$B$240,2,FALSE)-MIN(VLOOKUP(C1095,Results!$A$2:$B$240,2,FALSE),VLOOKUP(D1095,Results!$A$2:$B$240,2,FALSE),VLOOKUP(E1095,Results!$A$2:$B$240,2,FALSE),VLOOKUP(F1095,Results!$A$2:$B$240,2,FALSE),VLOOKUP(G1095,Results!$A$2:$B$240,2,FALSE),VLOOKUP(H1095,Results!$A$2:$B$240,2,FALSE),VLOOKUP(I1095,Results!$A$2:$B$240,2,FALSE),VLOOKUP(J1095,Results!$A$2:$B$240,2,FALSE),VLOOKUP(B1095,Results!$A$2:$B$240,2,FALSE)),"")</f>
        <v/>
      </c>
    </row>
    <row r="1096" spans="2:47" x14ac:dyDescent="0.3">
      <c r="B1096" t="s">
        <v>166</v>
      </c>
      <c r="C1096" t="s">
        <v>108</v>
      </c>
      <c r="D1096" t="s">
        <v>172</v>
      </c>
      <c r="E1096" t="s">
        <v>158</v>
      </c>
      <c r="F1096" t="s">
        <v>178</v>
      </c>
      <c r="G1096" t="s">
        <v>159</v>
      </c>
      <c r="H1096" t="s">
        <v>92</v>
      </c>
      <c r="I1096" t="s">
        <v>152</v>
      </c>
      <c r="J1096" t="s">
        <v>186</v>
      </c>
      <c r="K1096" t="n">
        <v>11.0</v>
      </c>
      <c r="L1096" s="30">
        <f si="270" t="shared"/>
        <v>0</v>
      </c>
      <c r="N1096" s="35" t="str">
        <f si="280" t="shared"/>
        <v/>
      </c>
      <c r="O1096" s="59">
        <f>(IF(ISNUMBER(MATCH(B1096,Sheet4!$K$92:$K$101,0)),1,0)+IF(ISNUMBER(MATCH(C1096,Sheet4!$K$92:$K$101,0)),1,0)+IF(ISNUMBER(MATCH(D1096,Sheet4!$K$92:$K$101,0)),1,0)+IF(ISNUMBER(MATCH(E1096,Sheet4!$K$92:$K$101,0)),1,0)+IF(ISNUMBER(MATCH(F1096,Sheet4!$K$92:$K$101,0)),1,0)+IF(ISNUMBER(MATCH(G1096,Sheet4!$K$92:$K$101,0)),1,0)+IF(ISNUMBER(MATCH(H1096,Sheet4!$K$92:$K$101,0)),1,0)+IF(ISNUMBER(MATCH(I1096,Sheet4!$K$92:$K$101,0)),1,0)+IF(ISNUMBER(MATCH(J1096,Sheet4!$K$92:$K$101,0)),1,0))
-
(IF(ISNUMBER(MATCH(B1096,Sheet4!$F$2:$F$11,0)),1,0)+IF(ISNUMBER(MATCH(C1096,Sheet4!$F$2:$F$11,0)),1,0)+IF(ISNUMBER(MATCH(D1096,Sheet4!$F$2:$F$11,0)),1,0)+IF(ISNUMBER(MATCH(E1096,Sheet4!$F$2:$F$11,0)),1,0)+IF(ISNUMBER(MATCH(F1096,Sheet4!$F$2:$F$11,0)),1,0)+IF(ISNUMBER(MATCH(G1096,Sheet4!$F$2:$F$11,0)),1,0)+IF(ISNUMBER(MATCH(H1096,Sheet4!$F$2:$F$11,0)),1,0)+IF(ISNUMBER(MATCH(I1096,Sheet4!$F$2:$F$11,0)),1,0)+IF(ISNUMBER(MATCH(J1096,Sheet4!$F$2:$F$11,0)),1,0))</f>
        <v>0</v>
      </c>
      <c r="P1096" s="40" t="str">
        <f>IFERROR(INDEX(Sheet4!$G:$G,MATCH(Sheet1!B1096,Sheet4!$F:$F,0))+INDEX(Sheet4!$G:$G,MATCH(Sheet1!C1096,Sheet4!$F:$F,0))+INDEX(Sheet4!$G:$G,MATCH(Sheet1!D1096,Sheet4!$F:$F,0))+INDEX(Sheet4!$G:$G,MATCH(Sheet1!E1096,Sheet4!$F:$F,0))+INDEX(Sheet4!$G:$G,MATCH(Sheet1!F1096,Sheet4!$F:$F,0))+INDEX(Sheet4!$G:$G,MATCH(Sheet1!G1096,Sheet4!$F:$F,0))+INDEX(Sheet4!$G:$G,MATCH(Sheet1!H1096,Sheet4!$F:$F,0))+INDEX(Sheet4!$G:$G,MATCH(Sheet1!I1096,Sheet4!$F:$F,0))+INDEX(Sheet4!$G:$G,MATCH(Sheet1!J1096,Sheet4!$F:$F,0)),"")</f>
        <v/>
      </c>
      <c r="AF1096">
        <f si="281" t="shared"/>
        <v>0</v>
      </c>
      <c r="AH1096">
        <v>1073</v>
      </c>
      <c r="AI1096" t="str">
        <f si="282" t="shared"/>
        <v>Ben SimmonsIsaiah CanaanJimmy ButlerMonte MorrisKelly OubreJae CrowderMarvin BagleyRichaun HolmesJoel Embiid</v>
      </c>
      <c r="AJ1096">
        <f si="271" t="shared"/>
        <v>0</v>
      </c>
      <c r="AK1096">
        <f si="272" t="shared"/>
        <v>0</v>
      </c>
      <c r="AL1096">
        <f si="273" t="shared"/>
        <v>0</v>
      </c>
      <c r="AM1096">
        <f si="274" t="shared"/>
        <v>0</v>
      </c>
      <c r="AN1096">
        <f si="275" t="shared"/>
        <v>0</v>
      </c>
      <c r="AO1096">
        <f si="276" t="shared"/>
        <v>0</v>
      </c>
      <c r="AP1096">
        <f si="277" t="shared"/>
        <v>0</v>
      </c>
      <c r="AQ1096">
        <f si="278" t="shared"/>
        <v>0</v>
      </c>
      <c r="AR1096">
        <f si="279" t="shared"/>
        <v>0</v>
      </c>
      <c r="AS1096">
        <f si="283" t="shared"/>
        <v>0</v>
      </c>
      <c r="AU1096" t="str">
        <f>IFERROR(VLOOKUP(C1096,Results!$A$2:$B$240,2,FALSE)+VLOOKUP(D1096,Results!$A$2:$B$240,2,FALSE)+VLOOKUP(E1096,Results!$A$2:$B$240,2,FALSE)+VLOOKUP(F1096,Results!$A$2:$B$240,2,FALSE)+VLOOKUP(G1096,Results!$A$2:$B$240,2,FALSE)+VLOOKUP(H1096,Results!$A$2:$B$240,2,FALSE)+VLOOKUP(I1096,Results!$A$2:$B$240,2,FALSE)+VLOOKUP(J1096,Results!$A$2:$B$240,2,FALSE)+VLOOKUP(B1096,Results!$A$2:$B$240,2,FALSE)-MIN(VLOOKUP(C1096,Results!$A$2:$B$240,2,FALSE),VLOOKUP(D1096,Results!$A$2:$B$240,2,FALSE),VLOOKUP(E1096,Results!$A$2:$B$240,2,FALSE),VLOOKUP(F1096,Results!$A$2:$B$240,2,FALSE),VLOOKUP(G1096,Results!$A$2:$B$240,2,FALSE),VLOOKUP(H1096,Results!$A$2:$B$240,2,FALSE),VLOOKUP(I1096,Results!$A$2:$B$240,2,FALSE),VLOOKUP(J1096,Results!$A$2:$B$240,2,FALSE),VLOOKUP(B1096,Results!$A$2:$B$240,2,FALSE)),"")</f>
        <v/>
      </c>
    </row>
    <row r="1097" spans="2:47" x14ac:dyDescent="0.3">
      <c r="B1097" t="s">
        <v>166</v>
      </c>
      <c r="C1097" t="s">
        <v>95</v>
      </c>
      <c r="D1097" t="s">
        <v>174</v>
      </c>
      <c r="E1097" t="s">
        <v>146</v>
      </c>
      <c r="F1097" t="s">
        <v>179</v>
      </c>
      <c r="G1097" t="s">
        <v>159</v>
      </c>
      <c r="H1097" t="s">
        <v>92</v>
      </c>
      <c r="I1097" t="s">
        <v>152</v>
      </c>
      <c r="J1097" t="s">
        <v>188</v>
      </c>
      <c r="K1097" t="n">
        <v>11.0</v>
      </c>
      <c r="L1097" s="30">
        <f si="270" t="shared"/>
        <v>0</v>
      </c>
      <c r="N1097" s="35" t="str">
        <f si="280" t="shared"/>
        <v/>
      </c>
      <c r="O1097" s="59">
        <f>(IF(ISNUMBER(MATCH(B1097,Sheet4!$K$92:$K$101,0)),1,0)+IF(ISNUMBER(MATCH(C1097,Sheet4!$K$92:$K$101,0)),1,0)+IF(ISNUMBER(MATCH(D1097,Sheet4!$K$92:$K$101,0)),1,0)+IF(ISNUMBER(MATCH(E1097,Sheet4!$K$92:$K$101,0)),1,0)+IF(ISNUMBER(MATCH(F1097,Sheet4!$K$92:$K$101,0)),1,0)+IF(ISNUMBER(MATCH(G1097,Sheet4!$K$92:$K$101,0)),1,0)+IF(ISNUMBER(MATCH(H1097,Sheet4!$K$92:$K$101,0)),1,0)+IF(ISNUMBER(MATCH(I1097,Sheet4!$K$92:$K$101,0)),1,0)+IF(ISNUMBER(MATCH(J1097,Sheet4!$K$92:$K$101,0)),1,0))
-
(IF(ISNUMBER(MATCH(B1097,Sheet4!$F$2:$F$11,0)),1,0)+IF(ISNUMBER(MATCH(C1097,Sheet4!$F$2:$F$11,0)),1,0)+IF(ISNUMBER(MATCH(D1097,Sheet4!$F$2:$F$11,0)),1,0)+IF(ISNUMBER(MATCH(E1097,Sheet4!$F$2:$F$11,0)),1,0)+IF(ISNUMBER(MATCH(F1097,Sheet4!$F$2:$F$11,0)),1,0)+IF(ISNUMBER(MATCH(G1097,Sheet4!$F$2:$F$11,0)),1,0)+IF(ISNUMBER(MATCH(H1097,Sheet4!$F$2:$F$11,0)),1,0)+IF(ISNUMBER(MATCH(I1097,Sheet4!$F$2:$F$11,0)),1,0)+IF(ISNUMBER(MATCH(J1097,Sheet4!$F$2:$F$11,0)),1,0))</f>
        <v>0</v>
      </c>
      <c r="P1097" s="40" t="str">
        <f>IFERROR(INDEX(Sheet4!$G:$G,MATCH(Sheet1!B1097,Sheet4!$F:$F,0))+INDEX(Sheet4!$G:$G,MATCH(Sheet1!C1097,Sheet4!$F:$F,0))+INDEX(Sheet4!$G:$G,MATCH(Sheet1!D1097,Sheet4!$F:$F,0))+INDEX(Sheet4!$G:$G,MATCH(Sheet1!E1097,Sheet4!$F:$F,0))+INDEX(Sheet4!$G:$G,MATCH(Sheet1!F1097,Sheet4!$F:$F,0))+INDEX(Sheet4!$G:$G,MATCH(Sheet1!G1097,Sheet4!$F:$F,0))+INDEX(Sheet4!$G:$G,MATCH(Sheet1!H1097,Sheet4!$F:$F,0))+INDEX(Sheet4!$G:$G,MATCH(Sheet1!I1097,Sheet4!$F:$F,0))+INDEX(Sheet4!$G:$G,MATCH(Sheet1!J1097,Sheet4!$F:$F,0)),"")</f>
        <v/>
      </c>
      <c r="AF1097">
        <f si="281" t="shared"/>
        <v>0</v>
      </c>
      <c r="AH1097">
        <v>1074</v>
      </c>
      <c r="AI1097" t="str">
        <f si="282" t="shared"/>
        <v>Ben SimmonsJeremy LinJimmy ButlerBuddy HieldKelly OubreGerald GreenJohn CollinsPaul MillsapRudy Gobert</v>
      </c>
      <c r="AJ1097">
        <f si="271" t="shared"/>
        <v>0</v>
      </c>
      <c r="AK1097">
        <f si="272" t="shared"/>
        <v>0</v>
      </c>
      <c r="AL1097">
        <f si="273" t="shared"/>
        <v>0</v>
      </c>
      <c r="AM1097">
        <f si="274" t="shared"/>
        <v>0</v>
      </c>
      <c r="AN1097">
        <f si="275" t="shared"/>
        <v>0</v>
      </c>
      <c r="AO1097">
        <f si="276" t="shared"/>
        <v>0</v>
      </c>
      <c r="AP1097">
        <f si="277" t="shared"/>
        <v>0</v>
      </c>
      <c r="AQ1097">
        <f si="278" t="shared"/>
        <v>0</v>
      </c>
      <c r="AR1097">
        <f si="279" t="shared"/>
        <v>0</v>
      </c>
      <c r="AS1097">
        <f si="283" t="shared"/>
        <v>0</v>
      </c>
      <c r="AU1097" t="str">
        <f>IFERROR(VLOOKUP(C1097,Results!$A$2:$B$240,2,FALSE)+VLOOKUP(D1097,Results!$A$2:$B$240,2,FALSE)+VLOOKUP(E1097,Results!$A$2:$B$240,2,FALSE)+VLOOKUP(F1097,Results!$A$2:$B$240,2,FALSE)+VLOOKUP(G1097,Results!$A$2:$B$240,2,FALSE)+VLOOKUP(H1097,Results!$A$2:$B$240,2,FALSE)+VLOOKUP(I1097,Results!$A$2:$B$240,2,FALSE)+VLOOKUP(J1097,Results!$A$2:$B$240,2,FALSE)+VLOOKUP(B1097,Results!$A$2:$B$240,2,FALSE)-MIN(VLOOKUP(C1097,Results!$A$2:$B$240,2,FALSE),VLOOKUP(D1097,Results!$A$2:$B$240,2,FALSE),VLOOKUP(E1097,Results!$A$2:$B$240,2,FALSE),VLOOKUP(F1097,Results!$A$2:$B$240,2,FALSE),VLOOKUP(G1097,Results!$A$2:$B$240,2,FALSE),VLOOKUP(H1097,Results!$A$2:$B$240,2,FALSE),VLOOKUP(I1097,Results!$A$2:$B$240,2,FALSE),VLOOKUP(J1097,Results!$A$2:$B$240,2,FALSE),VLOOKUP(B1097,Results!$A$2:$B$240,2,FALSE)),"")</f>
        <v/>
      </c>
    </row>
    <row r="1098" spans="2:47" x14ac:dyDescent="0.3">
      <c r="B1098" t="s">
        <v>87</v>
      </c>
      <c r="C1098" t="s">
        <v>170</v>
      </c>
      <c r="D1098" t="s">
        <v>172</v>
      </c>
      <c r="E1098" t="s">
        <v>146</v>
      </c>
      <c r="F1098" t="s">
        <v>150</v>
      </c>
      <c r="G1098" t="s">
        <v>100</v>
      </c>
      <c r="H1098" t="s">
        <v>153</v>
      </c>
      <c r="I1098" t="s">
        <v>103</v>
      </c>
      <c r="J1098" t="s">
        <v>188</v>
      </c>
      <c r="K1098" t="n">
        <v>11.0</v>
      </c>
      <c r="L1098" s="30">
        <f si="270" t="shared"/>
        <v>0</v>
      </c>
      <c r="N1098" s="35" t="str">
        <f si="280" t="shared"/>
        <v/>
      </c>
      <c r="O1098" s="59">
        <f>(IF(ISNUMBER(MATCH(B1098,Sheet4!$K$92:$K$101,0)),1,0)+IF(ISNUMBER(MATCH(C1098,Sheet4!$K$92:$K$101,0)),1,0)+IF(ISNUMBER(MATCH(D1098,Sheet4!$K$92:$K$101,0)),1,0)+IF(ISNUMBER(MATCH(E1098,Sheet4!$K$92:$K$101,0)),1,0)+IF(ISNUMBER(MATCH(F1098,Sheet4!$K$92:$K$101,0)),1,0)+IF(ISNUMBER(MATCH(G1098,Sheet4!$K$92:$K$101,0)),1,0)+IF(ISNUMBER(MATCH(H1098,Sheet4!$K$92:$K$101,0)),1,0)+IF(ISNUMBER(MATCH(I1098,Sheet4!$K$92:$K$101,0)),1,0)+IF(ISNUMBER(MATCH(J1098,Sheet4!$K$92:$K$101,0)),1,0))
-
(IF(ISNUMBER(MATCH(B1098,Sheet4!$F$2:$F$11,0)),1,0)+IF(ISNUMBER(MATCH(C1098,Sheet4!$F$2:$F$11,0)),1,0)+IF(ISNUMBER(MATCH(D1098,Sheet4!$F$2:$F$11,0)),1,0)+IF(ISNUMBER(MATCH(E1098,Sheet4!$F$2:$F$11,0)),1,0)+IF(ISNUMBER(MATCH(F1098,Sheet4!$F$2:$F$11,0)),1,0)+IF(ISNUMBER(MATCH(G1098,Sheet4!$F$2:$F$11,0)),1,0)+IF(ISNUMBER(MATCH(H1098,Sheet4!$F$2:$F$11,0)),1,0)+IF(ISNUMBER(MATCH(I1098,Sheet4!$F$2:$F$11,0)),1,0)+IF(ISNUMBER(MATCH(J1098,Sheet4!$F$2:$F$11,0)),1,0))</f>
        <v>0</v>
      </c>
      <c r="P1098" s="40" t="str">
        <f>IFERROR(INDEX(Sheet4!$G:$G,MATCH(Sheet1!B1098,Sheet4!$F:$F,0))+INDEX(Sheet4!$G:$G,MATCH(Sheet1!C1098,Sheet4!$F:$F,0))+INDEX(Sheet4!$G:$G,MATCH(Sheet1!D1098,Sheet4!$F:$F,0))+INDEX(Sheet4!$G:$G,MATCH(Sheet1!E1098,Sheet4!$F:$F,0))+INDEX(Sheet4!$G:$G,MATCH(Sheet1!F1098,Sheet4!$F:$F,0))+INDEX(Sheet4!$G:$G,MATCH(Sheet1!G1098,Sheet4!$F:$F,0))+INDEX(Sheet4!$G:$G,MATCH(Sheet1!H1098,Sheet4!$F:$F,0))+INDEX(Sheet4!$G:$G,MATCH(Sheet1!I1098,Sheet4!$F:$F,0))+INDEX(Sheet4!$G:$G,MATCH(Sheet1!J1098,Sheet4!$F:$F,0)),"")</f>
        <v/>
      </c>
      <c r="AF1098">
        <f si="281" t="shared"/>
        <v>0</v>
      </c>
      <c r="AH1098">
        <v>1075</v>
      </c>
      <c r="AI1098" t="str">
        <f si="282" t="shared"/>
        <v>De'Aaron FoxLandry ShametDevin BookerMonte MorrisWill BartonKelly OubreJohn CollinsDerrick FavorsKarl-Anthony Towns</v>
      </c>
      <c r="AJ1098">
        <f si="271" t="shared"/>
        <v>0</v>
      </c>
      <c r="AK1098">
        <f si="272" t="shared"/>
        <v>0</v>
      </c>
      <c r="AL1098">
        <f si="273" t="shared"/>
        <v>0</v>
      </c>
      <c r="AM1098">
        <f si="274" t="shared"/>
        <v>0</v>
      </c>
      <c r="AN1098">
        <f si="275" t="shared"/>
        <v>0</v>
      </c>
      <c r="AO1098">
        <f si="276" t="shared"/>
        <v>0</v>
      </c>
      <c r="AP1098">
        <f si="277" t="shared"/>
        <v>0</v>
      </c>
      <c r="AQ1098">
        <f si="278" t="shared"/>
        <v>0</v>
      </c>
      <c r="AR1098">
        <f si="279" t="shared"/>
        <v>0</v>
      </c>
      <c r="AS1098">
        <f si="283" t="shared"/>
        <v>0</v>
      </c>
      <c r="AU1098" t="str">
        <f>IFERROR(VLOOKUP(C1098,Results!$A$2:$B$240,2,FALSE)+VLOOKUP(D1098,Results!$A$2:$B$240,2,FALSE)+VLOOKUP(E1098,Results!$A$2:$B$240,2,FALSE)+VLOOKUP(F1098,Results!$A$2:$B$240,2,FALSE)+VLOOKUP(G1098,Results!$A$2:$B$240,2,FALSE)+VLOOKUP(H1098,Results!$A$2:$B$240,2,FALSE)+VLOOKUP(I1098,Results!$A$2:$B$240,2,FALSE)+VLOOKUP(J1098,Results!$A$2:$B$240,2,FALSE)+VLOOKUP(B1098,Results!$A$2:$B$240,2,FALSE)-MIN(VLOOKUP(C1098,Results!$A$2:$B$240,2,FALSE),VLOOKUP(D1098,Results!$A$2:$B$240,2,FALSE),VLOOKUP(E1098,Results!$A$2:$B$240,2,FALSE),VLOOKUP(F1098,Results!$A$2:$B$240,2,FALSE),VLOOKUP(G1098,Results!$A$2:$B$240,2,FALSE),VLOOKUP(H1098,Results!$A$2:$B$240,2,FALSE),VLOOKUP(I1098,Results!$A$2:$B$240,2,FALSE),VLOOKUP(J1098,Results!$A$2:$B$240,2,FALSE),VLOOKUP(B1098,Results!$A$2:$B$240,2,FALSE)),"")</f>
        <v/>
      </c>
    </row>
    <row r="1099" spans="2:47" x14ac:dyDescent="0.3">
      <c r="B1099" t="s">
        <v>166</v>
      </c>
      <c r="C1099" t="s">
        <v>171</v>
      </c>
      <c r="D1099" t="s">
        <v>172</v>
      </c>
      <c r="E1099" t="s">
        <v>146</v>
      </c>
      <c r="F1099" t="s">
        <v>178</v>
      </c>
      <c r="G1099" t="s">
        <v>90</v>
      </c>
      <c r="H1099" t="s">
        <v>153</v>
      </c>
      <c r="I1099" t="s">
        <v>181</v>
      </c>
      <c r="J1099" t="s">
        <v>98</v>
      </c>
      <c r="K1099" t="n">
        <v>11.0</v>
      </c>
      <c r="L1099" s="30">
        <f si="270" t="shared"/>
        <v>0</v>
      </c>
      <c r="N1099" s="35" t="str">
        <f si="280" t="shared"/>
        <v/>
      </c>
      <c r="O1099" s="59">
        <f>(IF(ISNUMBER(MATCH(B1099,Sheet4!$K$92:$K$101,0)),1,0)+IF(ISNUMBER(MATCH(C1099,Sheet4!$K$92:$K$101,0)),1,0)+IF(ISNUMBER(MATCH(D1099,Sheet4!$K$92:$K$101,0)),1,0)+IF(ISNUMBER(MATCH(E1099,Sheet4!$K$92:$K$101,0)),1,0)+IF(ISNUMBER(MATCH(F1099,Sheet4!$K$92:$K$101,0)),1,0)+IF(ISNUMBER(MATCH(G1099,Sheet4!$K$92:$K$101,0)),1,0)+IF(ISNUMBER(MATCH(H1099,Sheet4!$K$92:$K$101,0)),1,0)+IF(ISNUMBER(MATCH(I1099,Sheet4!$K$92:$K$101,0)),1,0)+IF(ISNUMBER(MATCH(J1099,Sheet4!$K$92:$K$101,0)),1,0))
-
(IF(ISNUMBER(MATCH(B1099,Sheet4!$F$2:$F$11,0)),1,0)+IF(ISNUMBER(MATCH(C1099,Sheet4!$F$2:$F$11,0)),1,0)+IF(ISNUMBER(MATCH(D1099,Sheet4!$F$2:$F$11,0)),1,0)+IF(ISNUMBER(MATCH(E1099,Sheet4!$F$2:$F$11,0)),1,0)+IF(ISNUMBER(MATCH(F1099,Sheet4!$F$2:$F$11,0)),1,0)+IF(ISNUMBER(MATCH(G1099,Sheet4!$F$2:$F$11,0)),1,0)+IF(ISNUMBER(MATCH(H1099,Sheet4!$F$2:$F$11,0)),1,0)+IF(ISNUMBER(MATCH(I1099,Sheet4!$F$2:$F$11,0)),1,0)+IF(ISNUMBER(MATCH(J1099,Sheet4!$F$2:$F$11,0)),1,0))</f>
        <v>0</v>
      </c>
      <c r="P1099" s="40" t="str">
        <f>IFERROR(INDEX(Sheet4!$G:$G,MATCH(Sheet1!B1099,Sheet4!$F:$F,0))+INDEX(Sheet4!$G:$G,MATCH(Sheet1!C1099,Sheet4!$F:$F,0))+INDEX(Sheet4!$G:$G,MATCH(Sheet1!D1099,Sheet4!$F:$F,0))+INDEX(Sheet4!$G:$G,MATCH(Sheet1!E1099,Sheet4!$F:$F,0))+INDEX(Sheet4!$G:$G,MATCH(Sheet1!F1099,Sheet4!$F:$F,0))+INDEX(Sheet4!$G:$G,MATCH(Sheet1!G1099,Sheet4!$F:$F,0))+INDEX(Sheet4!$G:$G,MATCH(Sheet1!H1099,Sheet4!$F:$F,0))+INDEX(Sheet4!$G:$G,MATCH(Sheet1!I1099,Sheet4!$F:$F,0))+INDEX(Sheet4!$G:$G,MATCH(Sheet1!J1099,Sheet4!$F:$F,0)),"")</f>
        <v/>
      </c>
      <c r="AF1099">
        <f si="281" t="shared"/>
        <v>0</v>
      </c>
      <c r="AH1099">
        <v>1076</v>
      </c>
      <c r="AI1099" t="str">
        <f si="282" t="shared"/>
        <v>Ben SimmonsLandry ShametDevin BookerJimmy ButlerJoe InglesMikal BridgesJosh JacksonPaul MillsapDeandre Ayton</v>
      </c>
      <c r="AJ1099">
        <f si="271" t="shared"/>
        <v>0</v>
      </c>
      <c r="AK1099">
        <f si="272" t="shared"/>
        <v>0</v>
      </c>
      <c r="AL1099">
        <f si="273" t="shared"/>
        <v>0</v>
      </c>
      <c r="AM1099">
        <f si="274" t="shared"/>
        <v>0</v>
      </c>
      <c r="AN1099">
        <f si="275" t="shared"/>
        <v>0</v>
      </c>
      <c r="AO1099">
        <f si="276" t="shared"/>
        <v>0</v>
      </c>
      <c r="AP1099">
        <f si="277" t="shared"/>
        <v>0</v>
      </c>
      <c r="AQ1099">
        <f si="278" t="shared"/>
        <v>0</v>
      </c>
      <c r="AR1099">
        <f si="279" t="shared"/>
        <v>0</v>
      </c>
      <c r="AS1099">
        <f si="283" t="shared"/>
        <v>0</v>
      </c>
      <c r="AU1099" t="str">
        <f>IFERROR(VLOOKUP(C1099,Results!$A$2:$B$240,2,FALSE)+VLOOKUP(D1099,Results!$A$2:$B$240,2,FALSE)+VLOOKUP(E1099,Results!$A$2:$B$240,2,FALSE)+VLOOKUP(F1099,Results!$A$2:$B$240,2,FALSE)+VLOOKUP(G1099,Results!$A$2:$B$240,2,FALSE)+VLOOKUP(H1099,Results!$A$2:$B$240,2,FALSE)+VLOOKUP(I1099,Results!$A$2:$B$240,2,FALSE)+VLOOKUP(J1099,Results!$A$2:$B$240,2,FALSE)+VLOOKUP(B1099,Results!$A$2:$B$240,2,FALSE)-MIN(VLOOKUP(C1099,Results!$A$2:$B$240,2,FALSE),VLOOKUP(D1099,Results!$A$2:$B$240,2,FALSE),VLOOKUP(E1099,Results!$A$2:$B$240,2,FALSE),VLOOKUP(F1099,Results!$A$2:$B$240,2,FALSE),VLOOKUP(G1099,Results!$A$2:$B$240,2,FALSE),VLOOKUP(H1099,Results!$A$2:$B$240,2,FALSE),VLOOKUP(I1099,Results!$A$2:$B$240,2,FALSE),VLOOKUP(J1099,Results!$A$2:$B$240,2,FALSE),VLOOKUP(B1099,Results!$A$2:$B$240,2,FALSE)),"")</f>
        <v/>
      </c>
    </row>
    <row r="1100" spans="2:47" x14ac:dyDescent="0.3">
      <c r="B1100" t="s">
        <v>166</v>
      </c>
      <c r="C1100" t="s">
        <v>171</v>
      </c>
      <c r="D1100" t="s">
        <v>173</v>
      </c>
      <c r="E1100" t="s">
        <v>146</v>
      </c>
      <c r="F1100" t="s">
        <v>177</v>
      </c>
      <c r="G1100" t="s">
        <v>179</v>
      </c>
      <c r="H1100" t="s">
        <v>153</v>
      </c>
      <c r="I1100" t="s">
        <v>154</v>
      </c>
      <c r="J1100" t="s">
        <v>186</v>
      </c>
      <c r="K1100" t="n">
        <v>11.0</v>
      </c>
      <c r="L1100" s="30">
        <f si="270" t="shared"/>
        <v>0</v>
      </c>
      <c r="N1100" s="35" t="str">
        <f si="280" t="shared"/>
        <v/>
      </c>
      <c r="O1100" s="59">
        <f>(IF(ISNUMBER(MATCH(B1100,Sheet4!$K$92:$K$101,0)),1,0)+IF(ISNUMBER(MATCH(C1100,Sheet4!$K$92:$K$101,0)),1,0)+IF(ISNUMBER(MATCH(D1100,Sheet4!$K$92:$K$101,0)),1,0)+IF(ISNUMBER(MATCH(E1100,Sheet4!$K$92:$K$101,0)),1,0)+IF(ISNUMBER(MATCH(F1100,Sheet4!$K$92:$K$101,0)),1,0)+IF(ISNUMBER(MATCH(G1100,Sheet4!$K$92:$K$101,0)),1,0)+IF(ISNUMBER(MATCH(H1100,Sheet4!$K$92:$K$101,0)),1,0)+IF(ISNUMBER(MATCH(I1100,Sheet4!$K$92:$K$101,0)),1,0)+IF(ISNUMBER(MATCH(J1100,Sheet4!$K$92:$K$101,0)),1,0))
-
(IF(ISNUMBER(MATCH(B1100,Sheet4!$F$2:$F$11,0)),1,0)+IF(ISNUMBER(MATCH(C1100,Sheet4!$F$2:$F$11,0)),1,0)+IF(ISNUMBER(MATCH(D1100,Sheet4!$F$2:$F$11,0)),1,0)+IF(ISNUMBER(MATCH(E1100,Sheet4!$F$2:$F$11,0)),1,0)+IF(ISNUMBER(MATCH(F1100,Sheet4!$F$2:$F$11,0)),1,0)+IF(ISNUMBER(MATCH(G1100,Sheet4!$F$2:$F$11,0)),1,0)+IF(ISNUMBER(MATCH(H1100,Sheet4!$F$2:$F$11,0)),1,0)+IF(ISNUMBER(MATCH(I1100,Sheet4!$F$2:$F$11,0)),1,0)+IF(ISNUMBER(MATCH(J1100,Sheet4!$F$2:$F$11,0)),1,0))</f>
        <v>0</v>
      </c>
      <c r="P1100" s="40" t="str">
        <f>IFERROR(INDEX(Sheet4!$G:$G,MATCH(Sheet1!B1100,Sheet4!$F:$F,0))+INDEX(Sheet4!$G:$G,MATCH(Sheet1!C1100,Sheet4!$F:$F,0))+INDEX(Sheet4!$G:$G,MATCH(Sheet1!D1100,Sheet4!$F:$F,0))+INDEX(Sheet4!$G:$G,MATCH(Sheet1!E1100,Sheet4!$F:$F,0))+INDEX(Sheet4!$G:$G,MATCH(Sheet1!F1100,Sheet4!$F:$F,0))+INDEX(Sheet4!$G:$G,MATCH(Sheet1!G1100,Sheet4!$F:$F,0))+INDEX(Sheet4!$G:$G,MATCH(Sheet1!H1100,Sheet4!$F:$F,0))+INDEX(Sheet4!$G:$G,MATCH(Sheet1!I1100,Sheet4!$F:$F,0))+INDEX(Sheet4!$G:$G,MATCH(Sheet1!J1100,Sheet4!$F:$F,0)),"")</f>
        <v/>
      </c>
      <c r="AF1100">
        <f si="281" t="shared"/>
        <v>0</v>
      </c>
      <c r="AH1100">
        <v>1077</v>
      </c>
      <c r="AI1100" t="str">
        <f si="282" t="shared"/>
        <v>Jeremy LinIsaiah CanaanJames HardenDevin BookerKelly OubreCorey BrewerJosh JacksonPaul MillsapRudy Gobert</v>
      </c>
      <c r="AJ1100">
        <f si="271" t="shared"/>
        <v>0</v>
      </c>
      <c r="AK1100">
        <f si="272" t="shared"/>
        <v>0</v>
      </c>
      <c r="AL1100">
        <f si="273" t="shared"/>
        <v>0</v>
      </c>
      <c r="AM1100">
        <f si="274" t="shared"/>
        <v>0</v>
      </c>
      <c r="AN1100">
        <f si="275" t="shared"/>
        <v>0</v>
      </c>
      <c r="AO1100">
        <f si="276" t="shared"/>
        <v>0</v>
      </c>
      <c r="AP1100">
        <f si="277" t="shared"/>
        <v>0</v>
      </c>
      <c r="AQ1100">
        <f si="278" t="shared"/>
        <v>0</v>
      </c>
      <c r="AR1100">
        <f si="279" t="shared"/>
        <v>0</v>
      </c>
      <c r="AS1100">
        <f si="283" t="shared"/>
        <v>0</v>
      </c>
      <c r="AU1100" t="str">
        <f>IFERROR(VLOOKUP(C1100,Results!$A$2:$B$240,2,FALSE)+VLOOKUP(D1100,Results!$A$2:$B$240,2,FALSE)+VLOOKUP(E1100,Results!$A$2:$B$240,2,FALSE)+VLOOKUP(F1100,Results!$A$2:$B$240,2,FALSE)+VLOOKUP(G1100,Results!$A$2:$B$240,2,FALSE)+VLOOKUP(H1100,Results!$A$2:$B$240,2,FALSE)+VLOOKUP(I1100,Results!$A$2:$B$240,2,FALSE)+VLOOKUP(J1100,Results!$A$2:$B$240,2,FALSE)+VLOOKUP(B1100,Results!$A$2:$B$240,2,FALSE)-MIN(VLOOKUP(C1100,Results!$A$2:$B$240,2,FALSE),VLOOKUP(D1100,Results!$A$2:$B$240,2,FALSE),VLOOKUP(E1100,Results!$A$2:$B$240,2,FALSE),VLOOKUP(F1100,Results!$A$2:$B$240,2,FALSE),VLOOKUP(G1100,Results!$A$2:$B$240,2,FALSE),VLOOKUP(H1100,Results!$A$2:$B$240,2,FALSE),VLOOKUP(I1100,Results!$A$2:$B$240,2,FALSE),VLOOKUP(J1100,Results!$A$2:$B$240,2,FALSE),VLOOKUP(B1100,Results!$A$2:$B$240,2,FALSE)),"")</f>
        <v/>
      </c>
    </row>
    <row r="1101" spans="2:47" x14ac:dyDescent="0.3">
      <c r="B1101" t="s">
        <v>87</v>
      </c>
      <c r="C1101" t="s">
        <v>170</v>
      </c>
      <c r="D1101" t="s">
        <v>145</v>
      </c>
      <c r="E1101" t="s">
        <v>146</v>
      </c>
      <c r="F1101" t="s">
        <v>100</v>
      </c>
      <c r="G1101" t="s">
        <v>101</v>
      </c>
      <c r="H1101" t="s">
        <v>181</v>
      </c>
      <c r="I1101" t="s">
        <v>152</v>
      </c>
      <c r="J1101" t="s">
        <v>188</v>
      </c>
      <c r="K1101" t="n">
        <v>11.0</v>
      </c>
      <c r="L1101" s="30">
        <f si="270" t="shared"/>
        <v>0</v>
      </c>
      <c r="N1101" s="35" t="str">
        <f si="280" t="shared"/>
        <v/>
      </c>
      <c r="O1101" s="59">
        <f>(IF(ISNUMBER(MATCH(B1101,Sheet4!$K$92:$K$101,0)),1,0)+IF(ISNUMBER(MATCH(C1101,Sheet4!$K$92:$K$101,0)),1,0)+IF(ISNUMBER(MATCH(D1101,Sheet4!$K$92:$K$101,0)),1,0)+IF(ISNUMBER(MATCH(E1101,Sheet4!$K$92:$K$101,0)),1,0)+IF(ISNUMBER(MATCH(F1101,Sheet4!$K$92:$K$101,0)),1,0)+IF(ISNUMBER(MATCH(G1101,Sheet4!$K$92:$K$101,0)),1,0)+IF(ISNUMBER(MATCH(H1101,Sheet4!$K$92:$K$101,0)),1,0)+IF(ISNUMBER(MATCH(I1101,Sheet4!$K$92:$K$101,0)),1,0)+IF(ISNUMBER(MATCH(J1101,Sheet4!$K$92:$K$101,0)),1,0))
-
(IF(ISNUMBER(MATCH(B1101,Sheet4!$F$2:$F$11,0)),1,0)+IF(ISNUMBER(MATCH(C1101,Sheet4!$F$2:$F$11,0)),1,0)+IF(ISNUMBER(MATCH(D1101,Sheet4!$F$2:$F$11,0)),1,0)+IF(ISNUMBER(MATCH(E1101,Sheet4!$F$2:$F$11,0)),1,0)+IF(ISNUMBER(MATCH(F1101,Sheet4!$F$2:$F$11,0)),1,0)+IF(ISNUMBER(MATCH(G1101,Sheet4!$F$2:$F$11,0)),1,0)+IF(ISNUMBER(MATCH(H1101,Sheet4!$F$2:$F$11,0)),1,0)+IF(ISNUMBER(MATCH(I1101,Sheet4!$F$2:$F$11,0)),1,0)+IF(ISNUMBER(MATCH(J1101,Sheet4!$F$2:$F$11,0)),1,0))</f>
        <v>0</v>
      </c>
      <c r="P1101" s="40" t="str">
        <f>IFERROR(INDEX(Sheet4!$G:$G,MATCH(Sheet1!B1101,Sheet4!$F:$F,0))+INDEX(Sheet4!$G:$G,MATCH(Sheet1!C1101,Sheet4!$F:$F,0))+INDEX(Sheet4!$G:$G,MATCH(Sheet1!D1101,Sheet4!$F:$F,0))+INDEX(Sheet4!$G:$G,MATCH(Sheet1!E1101,Sheet4!$F:$F,0))+INDEX(Sheet4!$G:$G,MATCH(Sheet1!F1101,Sheet4!$F:$F,0))+INDEX(Sheet4!$G:$G,MATCH(Sheet1!G1101,Sheet4!$F:$F,0))+INDEX(Sheet4!$G:$G,MATCH(Sheet1!H1101,Sheet4!$F:$F,0))+INDEX(Sheet4!$G:$G,MATCH(Sheet1!I1101,Sheet4!$F:$F,0))+INDEX(Sheet4!$G:$G,MATCH(Sheet1!J1101,Sheet4!$F:$F,0)),"")</f>
        <v/>
      </c>
      <c r="AF1101">
        <f si="281" t="shared"/>
        <v>0</v>
      </c>
      <c r="AH1101">
        <v>1078</v>
      </c>
      <c r="AI1101" t="str">
        <f si="282" t="shared"/>
        <v>De'Aaron FoxIsaiah CanaanJames HardenMonte MorrisJoe InglesMikal BridgesJosh JacksonRichaun HolmesRudy Gobert</v>
      </c>
      <c r="AJ1101">
        <f si="271" t="shared"/>
        <v>0</v>
      </c>
      <c r="AK1101">
        <f si="272" t="shared"/>
        <v>0</v>
      </c>
      <c r="AL1101">
        <f si="273" t="shared"/>
        <v>0</v>
      </c>
      <c r="AM1101">
        <f si="274" t="shared"/>
        <v>0</v>
      </c>
      <c r="AN1101">
        <f si="275" t="shared"/>
        <v>0</v>
      </c>
      <c r="AO1101">
        <f si="276" t="shared"/>
        <v>0</v>
      </c>
      <c r="AP1101">
        <f si="277" t="shared"/>
        <v>0</v>
      </c>
      <c r="AQ1101">
        <f si="278" t="shared"/>
        <v>0</v>
      </c>
      <c r="AR1101">
        <f si="279" t="shared"/>
        <v>0</v>
      </c>
      <c r="AS1101">
        <f si="283" t="shared"/>
        <v>0</v>
      </c>
      <c r="AU1101" t="str">
        <f>IFERROR(VLOOKUP(C1101,Results!$A$2:$B$240,2,FALSE)+VLOOKUP(D1101,Results!$A$2:$B$240,2,FALSE)+VLOOKUP(E1101,Results!$A$2:$B$240,2,FALSE)+VLOOKUP(F1101,Results!$A$2:$B$240,2,FALSE)+VLOOKUP(G1101,Results!$A$2:$B$240,2,FALSE)+VLOOKUP(H1101,Results!$A$2:$B$240,2,FALSE)+VLOOKUP(I1101,Results!$A$2:$B$240,2,FALSE)+VLOOKUP(J1101,Results!$A$2:$B$240,2,FALSE)+VLOOKUP(B1101,Results!$A$2:$B$240,2,FALSE)-MIN(VLOOKUP(C1101,Results!$A$2:$B$240,2,FALSE),VLOOKUP(D1101,Results!$A$2:$B$240,2,FALSE),VLOOKUP(E1101,Results!$A$2:$B$240,2,FALSE),VLOOKUP(F1101,Results!$A$2:$B$240,2,FALSE),VLOOKUP(G1101,Results!$A$2:$B$240,2,FALSE),VLOOKUP(H1101,Results!$A$2:$B$240,2,FALSE),VLOOKUP(I1101,Results!$A$2:$B$240,2,FALSE),VLOOKUP(J1101,Results!$A$2:$B$240,2,FALSE),VLOOKUP(B1101,Results!$A$2:$B$240,2,FALSE)),"")</f>
        <v/>
      </c>
    </row>
    <row r="1102" spans="2:47" x14ac:dyDescent="0.3">
      <c r="B1102" t="s">
        <v>166</v>
      </c>
      <c r="C1102" t="s">
        <v>87</v>
      </c>
      <c r="D1102" t="s">
        <v>172</v>
      </c>
      <c r="E1102" t="s">
        <v>146</v>
      </c>
      <c r="F1102" t="s">
        <v>105</v>
      </c>
      <c r="G1102" t="s">
        <v>179</v>
      </c>
      <c r="H1102" t="s">
        <v>153</v>
      </c>
      <c r="I1102" t="s">
        <v>183</v>
      </c>
      <c r="J1102" t="s">
        <v>98</v>
      </c>
      <c r="K1102" t="n">
        <v>11.0</v>
      </c>
      <c r="L1102" s="30">
        <f si="270" t="shared"/>
        <v>0</v>
      </c>
      <c r="N1102" s="35" t="str">
        <f si="280" t="shared"/>
        <v/>
      </c>
      <c r="O1102" s="59">
        <f>(IF(ISNUMBER(MATCH(B1102,Sheet4!$K$92:$K$101,0)),1,0)+IF(ISNUMBER(MATCH(C1102,Sheet4!$K$92:$K$101,0)),1,0)+IF(ISNUMBER(MATCH(D1102,Sheet4!$K$92:$K$101,0)),1,0)+IF(ISNUMBER(MATCH(E1102,Sheet4!$K$92:$K$101,0)),1,0)+IF(ISNUMBER(MATCH(F1102,Sheet4!$K$92:$K$101,0)),1,0)+IF(ISNUMBER(MATCH(G1102,Sheet4!$K$92:$K$101,0)),1,0)+IF(ISNUMBER(MATCH(H1102,Sheet4!$K$92:$K$101,0)),1,0)+IF(ISNUMBER(MATCH(I1102,Sheet4!$K$92:$K$101,0)),1,0)+IF(ISNUMBER(MATCH(J1102,Sheet4!$K$92:$K$101,0)),1,0))
-
(IF(ISNUMBER(MATCH(B1102,Sheet4!$F$2:$F$11,0)),1,0)+IF(ISNUMBER(MATCH(C1102,Sheet4!$F$2:$F$11,0)),1,0)+IF(ISNUMBER(MATCH(D1102,Sheet4!$F$2:$F$11,0)),1,0)+IF(ISNUMBER(MATCH(E1102,Sheet4!$F$2:$F$11,0)),1,0)+IF(ISNUMBER(MATCH(F1102,Sheet4!$F$2:$F$11,0)),1,0)+IF(ISNUMBER(MATCH(G1102,Sheet4!$F$2:$F$11,0)),1,0)+IF(ISNUMBER(MATCH(H1102,Sheet4!$F$2:$F$11,0)),1,0)+IF(ISNUMBER(MATCH(I1102,Sheet4!$F$2:$F$11,0)),1,0)+IF(ISNUMBER(MATCH(J1102,Sheet4!$F$2:$F$11,0)),1,0))</f>
        <v>0</v>
      </c>
      <c r="P1102" s="40" t="str">
        <f>IFERROR(INDEX(Sheet4!$G:$G,MATCH(Sheet1!B1102,Sheet4!$F:$F,0))+INDEX(Sheet4!$G:$G,MATCH(Sheet1!C1102,Sheet4!$F:$F,0))+INDEX(Sheet4!$G:$G,MATCH(Sheet1!D1102,Sheet4!$F:$F,0))+INDEX(Sheet4!$G:$G,MATCH(Sheet1!E1102,Sheet4!$F:$F,0))+INDEX(Sheet4!$G:$G,MATCH(Sheet1!F1102,Sheet4!$F:$F,0))+INDEX(Sheet4!$G:$G,MATCH(Sheet1!G1102,Sheet4!$F:$F,0))+INDEX(Sheet4!$G:$G,MATCH(Sheet1!H1102,Sheet4!$F:$F,0))+INDEX(Sheet4!$G:$G,MATCH(Sheet1!I1102,Sheet4!$F:$F,0))+INDEX(Sheet4!$G:$G,MATCH(Sheet1!J1102,Sheet4!$F:$F,0)),"")</f>
        <v/>
      </c>
      <c r="AF1102">
        <f si="281" t="shared"/>
        <v>0</v>
      </c>
      <c r="AH1102">
        <v>1079</v>
      </c>
      <c r="AI1102" t="str">
        <f si="282" t="shared"/>
        <v>Ben SimmonsJeremy LinDonovan MitchellDevin BookerJoe InglesMikal BridgesPaul MillsapTrey LylesRudy Gobert</v>
      </c>
      <c r="AJ1102">
        <f si="271" t="shared"/>
        <v>0</v>
      </c>
      <c r="AK1102">
        <f si="272" t="shared"/>
        <v>0</v>
      </c>
      <c r="AL1102">
        <f si="273" t="shared"/>
        <v>0</v>
      </c>
      <c r="AM1102">
        <f si="274" t="shared"/>
        <v>0</v>
      </c>
      <c r="AN1102">
        <f si="275" t="shared"/>
        <v>0</v>
      </c>
      <c r="AO1102">
        <f si="276" t="shared"/>
        <v>0</v>
      </c>
      <c r="AP1102">
        <f si="277" t="shared"/>
        <v>0</v>
      </c>
      <c r="AQ1102">
        <f si="278" t="shared"/>
        <v>0</v>
      </c>
      <c r="AR1102">
        <f si="279" t="shared"/>
        <v>0</v>
      </c>
      <c r="AS1102">
        <f si="283" t="shared"/>
        <v>0</v>
      </c>
      <c r="AU1102" t="str">
        <f>IFERROR(VLOOKUP(C1102,Results!$A$2:$B$240,2,FALSE)+VLOOKUP(D1102,Results!$A$2:$B$240,2,FALSE)+VLOOKUP(E1102,Results!$A$2:$B$240,2,FALSE)+VLOOKUP(F1102,Results!$A$2:$B$240,2,FALSE)+VLOOKUP(G1102,Results!$A$2:$B$240,2,FALSE)+VLOOKUP(H1102,Results!$A$2:$B$240,2,FALSE)+VLOOKUP(I1102,Results!$A$2:$B$240,2,FALSE)+VLOOKUP(J1102,Results!$A$2:$B$240,2,FALSE)+VLOOKUP(B1102,Results!$A$2:$B$240,2,FALSE)-MIN(VLOOKUP(C1102,Results!$A$2:$B$240,2,FALSE),VLOOKUP(D1102,Results!$A$2:$B$240,2,FALSE),VLOOKUP(E1102,Results!$A$2:$B$240,2,FALSE),VLOOKUP(F1102,Results!$A$2:$B$240,2,FALSE),VLOOKUP(G1102,Results!$A$2:$B$240,2,FALSE),VLOOKUP(H1102,Results!$A$2:$B$240,2,FALSE),VLOOKUP(I1102,Results!$A$2:$B$240,2,FALSE),VLOOKUP(J1102,Results!$A$2:$B$240,2,FALSE),VLOOKUP(B1102,Results!$A$2:$B$240,2,FALSE)),"")</f>
        <v/>
      </c>
    </row>
    <row r="1103" spans="2:47" x14ac:dyDescent="0.3">
      <c r="B1103" t="s">
        <v>166</v>
      </c>
      <c r="C1103" t="s">
        <v>108</v>
      </c>
      <c r="D1103" t="s">
        <v>147</v>
      </c>
      <c r="E1103" t="s">
        <v>146</v>
      </c>
      <c r="F1103" t="s">
        <v>177</v>
      </c>
      <c r="G1103" t="s">
        <v>159</v>
      </c>
      <c r="H1103" t="s">
        <v>153</v>
      </c>
      <c r="I1103" t="s">
        <v>181</v>
      </c>
      <c r="J1103" t="s">
        <v>186</v>
      </c>
      <c r="K1103" t="n">
        <v>11.0</v>
      </c>
      <c r="L1103" s="30">
        <f si="270" t="shared"/>
        <v>0</v>
      </c>
      <c r="N1103" s="35" t="str">
        <f si="280" t="shared"/>
        <v/>
      </c>
      <c r="O1103" s="59">
        <f>(IF(ISNUMBER(MATCH(B1103,Sheet4!$K$92:$K$101,0)),1,0)+IF(ISNUMBER(MATCH(C1103,Sheet4!$K$92:$K$101,0)),1,0)+IF(ISNUMBER(MATCH(D1103,Sheet4!$K$92:$K$101,0)),1,0)+IF(ISNUMBER(MATCH(E1103,Sheet4!$K$92:$K$101,0)),1,0)+IF(ISNUMBER(MATCH(F1103,Sheet4!$K$92:$K$101,0)),1,0)+IF(ISNUMBER(MATCH(G1103,Sheet4!$K$92:$K$101,0)),1,0)+IF(ISNUMBER(MATCH(H1103,Sheet4!$K$92:$K$101,0)),1,0)+IF(ISNUMBER(MATCH(I1103,Sheet4!$K$92:$K$101,0)),1,0)+IF(ISNUMBER(MATCH(J1103,Sheet4!$K$92:$K$101,0)),1,0))
-
(IF(ISNUMBER(MATCH(B1103,Sheet4!$F$2:$F$11,0)),1,0)+IF(ISNUMBER(MATCH(C1103,Sheet4!$F$2:$F$11,0)),1,0)+IF(ISNUMBER(MATCH(D1103,Sheet4!$F$2:$F$11,0)),1,0)+IF(ISNUMBER(MATCH(E1103,Sheet4!$F$2:$F$11,0)),1,0)+IF(ISNUMBER(MATCH(F1103,Sheet4!$F$2:$F$11,0)),1,0)+IF(ISNUMBER(MATCH(G1103,Sheet4!$F$2:$F$11,0)),1,0)+IF(ISNUMBER(MATCH(H1103,Sheet4!$F$2:$F$11,0)),1,0)+IF(ISNUMBER(MATCH(I1103,Sheet4!$F$2:$F$11,0)),1,0)+IF(ISNUMBER(MATCH(J1103,Sheet4!$F$2:$F$11,0)),1,0))</f>
        <v>0</v>
      </c>
      <c r="P1103" s="40" t="str">
        <f>IFERROR(INDEX(Sheet4!$G:$G,MATCH(Sheet1!B1103,Sheet4!$F:$F,0))+INDEX(Sheet4!$G:$G,MATCH(Sheet1!C1103,Sheet4!$F:$F,0))+INDEX(Sheet4!$G:$G,MATCH(Sheet1!D1103,Sheet4!$F:$F,0))+INDEX(Sheet4!$G:$G,MATCH(Sheet1!E1103,Sheet4!$F:$F,0))+INDEX(Sheet4!$G:$G,MATCH(Sheet1!F1103,Sheet4!$F:$F,0))+INDEX(Sheet4!$G:$G,MATCH(Sheet1!G1103,Sheet4!$F:$F,0))+INDEX(Sheet4!$G:$G,MATCH(Sheet1!H1103,Sheet4!$F:$F,0))+INDEX(Sheet4!$G:$G,MATCH(Sheet1!I1103,Sheet4!$F:$F,0))+INDEX(Sheet4!$G:$G,MATCH(Sheet1!J1103,Sheet4!$F:$F,0)),"")</f>
        <v/>
      </c>
      <c r="AF1103">
        <f si="281" t="shared"/>
        <v>0</v>
      </c>
      <c r="AH1103">
        <v>1080</v>
      </c>
      <c r="AI1103" t="str">
        <f si="282" t="shared"/>
        <v>Ben SimmonsLandry ShametDevin BookerAustin RiversKelly OubreMikal BridgesJosh JacksonPaul MillsapNikola Jokic</v>
      </c>
      <c r="AJ1103">
        <f si="271" t="shared"/>
        <v>0</v>
      </c>
      <c r="AK1103">
        <f si="272" t="shared"/>
        <v>0</v>
      </c>
      <c r="AL1103">
        <f si="273" t="shared"/>
        <v>0</v>
      </c>
      <c r="AM1103">
        <f si="274" t="shared"/>
        <v>0</v>
      </c>
      <c r="AN1103">
        <f si="275" t="shared"/>
        <v>0</v>
      </c>
      <c r="AO1103">
        <f si="276" t="shared"/>
        <v>0</v>
      </c>
      <c r="AP1103">
        <f si="277" t="shared"/>
        <v>0</v>
      </c>
      <c r="AQ1103">
        <f si="278" t="shared"/>
        <v>0</v>
      </c>
      <c r="AR1103">
        <f si="279" t="shared"/>
        <v>0</v>
      </c>
      <c r="AS1103">
        <f si="283" t="shared"/>
        <v>0</v>
      </c>
      <c r="AU1103" t="str">
        <f>IFERROR(VLOOKUP(C1103,Results!$A$2:$B$240,2,FALSE)+VLOOKUP(D1103,Results!$A$2:$B$240,2,FALSE)+VLOOKUP(E1103,Results!$A$2:$B$240,2,FALSE)+VLOOKUP(F1103,Results!$A$2:$B$240,2,FALSE)+VLOOKUP(G1103,Results!$A$2:$B$240,2,FALSE)+VLOOKUP(H1103,Results!$A$2:$B$240,2,FALSE)+VLOOKUP(I1103,Results!$A$2:$B$240,2,FALSE)+VLOOKUP(J1103,Results!$A$2:$B$240,2,FALSE)+VLOOKUP(B1103,Results!$A$2:$B$240,2,FALSE)-MIN(VLOOKUP(C1103,Results!$A$2:$B$240,2,FALSE),VLOOKUP(D1103,Results!$A$2:$B$240,2,FALSE),VLOOKUP(E1103,Results!$A$2:$B$240,2,FALSE),VLOOKUP(F1103,Results!$A$2:$B$240,2,FALSE),VLOOKUP(G1103,Results!$A$2:$B$240,2,FALSE),VLOOKUP(H1103,Results!$A$2:$B$240,2,FALSE),VLOOKUP(I1103,Results!$A$2:$B$240,2,FALSE),VLOOKUP(J1103,Results!$A$2:$B$240,2,FALSE),VLOOKUP(B1103,Results!$A$2:$B$240,2,FALSE)),"")</f>
        <v/>
      </c>
    </row>
    <row r="1104" spans="2:47" x14ac:dyDescent="0.3">
      <c r="B1104" t="s">
        <v>166</v>
      </c>
      <c r="C1104" t="s">
        <v>170</v>
      </c>
      <c r="D1104" t="s">
        <v>172</v>
      </c>
      <c r="E1104" t="s">
        <v>148</v>
      </c>
      <c r="F1104" t="s">
        <v>96</v>
      </c>
      <c r="G1104" t="s">
        <v>178</v>
      </c>
      <c r="H1104" t="s">
        <v>153</v>
      </c>
      <c r="I1104" t="s">
        <v>152</v>
      </c>
      <c r="J1104" t="s">
        <v>98</v>
      </c>
      <c r="K1104" t="n">
        <v>11.0</v>
      </c>
      <c r="L1104" s="30">
        <f si="270" t="shared"/>
        <v>0</v>
      </c>
      <c r="N1104" s="35" t="str">
        <f si="280" t="shared"/>
        <v/>
      </c>
      <c r="O1104" s="59">
        <f>(IF(ISNUMBER(MATCH(B1104,Sheet4!$K$92:$K$101,0)),1,0)+IF(ISNUMBER(MATCH(C1104,Sheet4!$K$92:$K$101,0)),1,0)+IF(ISNUMBER(MATCH(D1104,Sheet4!$K$92:$K$101,0)),1,0)+IF(ISNUMBER(MATCH(E1104,Sheet4!$K$92:$K$101,0)),1,0)+IF(ISNUMBER(MATCH(F1104,Sheet4!$K$92:$K$101,0)),1,0)+IF(ISNUMBER(MATCH(G1104,Sheet4!$K$92:$K$101,0)),1,0)+IF(ISNUMBER(MATCH(H1104,Sheet4!$K$92:$K$101,0)),1,0)+IF(ISNUMBER(MATCH(I1104,Sheet4!$K$92:$K$101,0)),1,0)+IF(ISNUMBER(MATCH(J1104,Sheet4!$K$92:$K$101,0)),1,0))
-
(IF(ISNUMBER(MATCH(B1104,Sheet4!$F$2:$F$11,0)),1,0)+IF(ISNUMBER(MATCH(C1104,Sheet4!$F$2:$F$11,0)),1,0)+IF(ISNUMBER(MATCH(D1104,Sheet4!$F$2:$F$11,0)),1,0)+IF(ISNUMBER(MATCH(E1104,Sheet4!$F$2:$F$11,0)),1,0)+IF(ISNUMBER(MATCH(F1104,Sheet4!$F$2:$F$11,0)),1,0)+IF(ISNUMBER(MATCH(G1104,Sheet4!$F$2:$F$11,0)),1,0)+IF(ISNUMBER(MATCH(H1104,Sheet4!$F$2:$F$11,0)),1,0)+IF(ISNUMBER(MATCH(I1104,Sheet4!$F$2:$F$11,0)),1,0)+IF(ISNUMBER(MATCH(J1104,Sheet4!$F$2:$F$11,0)),1,0))</f>
        <v>0</v>
      </c>
      <c r="P1104" s="40" t="str">
        <f>IFERROR(INDEX(Sheet4!$G:$G,MATCH(Sheet1!B1104,Sheet4!$F:$F,0))+INDEX(Sheet4!$G:$G,MATCH(Sheet1!C1104,Sheet4!$F:$F,0))+INDEX(Sheet4!$G:$G,MATCH(Sheet1!D1104,Sheet4!$F:$F,0))+INDEX(Sheet4!$G:$G,MATCH(Sheet1!E1104,Sheet4!$F:$F,0))+INDEX(Sheet4!$G:$G,MATCH(Sheet1!F1104,Sheet4!$F:$F,0))+INDEX(Sheet4!$G:$G,MATCH(Sheet1!G1104,Sheet4!$F:$F,0))+INDEX(Sheet4!$G:$G,MATCH(Sheet1!H1104,Sheet4!$F:$F,0))+INDEX(Sheet4!$G:$G,MATCH(Sheet1!I1104,Sheet4!$F:$F,0))+INDEX(Sheet4!$G:$G,MATCH(Sheet1!J1104,Sheet4!$F:$F,0)),"")</f>
        <v/>
      </c>
      <c r="AF1104">
        <f si="281" t="shared"/>
        <v>0</v>
      </c>
      <c r="AH1104">
        <v>1081</v>
      </c>
      <c r="AI1104" t="str">
        <f si="282" t="shared"/>
        <v>Ben SimmonsJeremy LinDevin BookerJimmy ButlerCorey BrewerGerald GreenJosh JacksonPaul MillsapKarl-Anthony Towns</v>
      </c>
      <c r="AJ1104">
        <f si="271" t="shared"/>
        <v>0</v>
      </c>
      <c r="AK1104">
        <f si="272" t="shared"/>
        <v>0</v>
      </c>
      <c r="AL1104">
        <f si="273" t="shared"/>
        <v>0</v>
      </c>
      <c r="AM1104">
        <f si="274" t="shared"/>
        <v>0</v>
      </c>
      <c r="AN1104">
        <f si="275" t="shared"/>
        <v>0</v>
      </c>
      <c r="AO1104">
        <f si="276" t="shared"/>
        <v>0</v>
      </c>
      <c r="AP1104">
        <f si="277" t="shared"/>
        <v>0</v>
      </c>
      <c r="AQ1104">
        <f si="278" t="shared"/>
        <v>0</v>
      </c>
      <c r="AR1104">
        <f si="279" t="shared"/>
        <v>0</v>
      </c>
      <c r="AS1104">
        <f si="283" t="shared"/>
        <v>0</v>
      </c>
      <c r="AU1104" t="str">
        <f>IFERROR(VLOOKUP(C1104,Results!$A$2:$B$240,2,FALSE)+VLOOKUP(D1104,Results!$A$2:$B$240,2,FALSE)+VLOOKUP(E1104,Results!$A$2:$B$240,2,FALSE)+VLOOKUP(F1104,Results!$A$2:$B$240,2,FALSE)+VLOOKUP(G1104,Results!$A$2:$B$240,2,FALSE)+VLOOKUP(H1104,Results!$A$2:$B$240,2,FALSE)+VLOOKUP(I1104,Results!$A$2:$B$240,2,FALSE)+VLOOKUP(J1104,Results!$A$2:$B$240,2,FALSE)+VLOOKUP(B1104,Results!$A$2:$B$240,2,FALSE)-MIN(VLOOKUP(C1104,Results!$A$2:$B$240,2,FALSE),VLOOKUP(D1104,Results!$A$2:$B$240,2,FALSE),VLOOKUP(E1104,Results!$A$2:$B$240,2,FALSE),VLOOKUP(F1104,Results!$A$2:$B$240,2,FALSE),VLOOKUP(G1104,Results!$A$2:$B$240,2,FALSE),VLOOKUP(H1104,Results!$A$2:$B$240,2,FALSE),VLOOKUP(I1104,Results!$A$2:$B$240,2,FALSE),VLOOKUP(J1104,Results!$A$2:$B$240,2,FALSE),VLOOKUP(B1104,Results!$A$2:$B$240,2,FALSE)),"")</f>
        <v/>
      </c>
    </row>
    <row r="1105" spans="2:47" x14ac:dyDescent="0.3">
      <c r="B1105" t="s">
        <v>166</v>
      </c>
      <c r="C1105" t="s">
        <v>87</v>
      </c>
      <c r="D1105" t="s">
        <v>173</v>
      </c>
      <c r="E1105" t="s">
        <v>146</v>
      </c>
      <c r="F1105" t="s">
        <v>178</v>
      </c>
      <c r="G1105" t="s">
        <v>159</v>
      </c>
      <c r="H1105" t="s">
        <v>181</v>
      </c>
      <c r="I1105" t="s">
        <v>155</v>
      </c>
      <c r="J1105" t="s">
        <v>156</v>
      </c>
      <c r="K1105" t="n">
        <v>11.0</v>
      </c>
      <c r="L1105" s="30">
        <f si="270" t="shared"/>
        <v>0</v>
      </c>
      <c r="N1105" s="35" t="str">
        <f si="280" t="shared"/>
        <v/>
      </c>
      <c r="O1105" s="59">
        <f>(IF(ISNUMBER(MATCH(B1105,Sheet4!$K$92:$K$101,0)),1,0)+IF(ISNUMBER(MATCH(C1105,Sheet4!$K$92:$K$101,0)),1,0)+IF(ISNUMBER(MATCH(D1105,Sheet4!$K$92:$K$101,0)),1,0)+IF(ISNUMBER(MATCH(E1105,Sheet4!$K$92:$K$101,0)),1,0)+IF(ISNUMBER(MATCH(F1105,Sheet4!$K$92:$K$101,0)),1,0)+IF(ISNUMBER(MATCH(G1105,Sheet4!$K$92:$K$101,0)),1,0)+IF(ISNUMBER(MATCH(H1105,Sheet4!$K$92:$K$101,0)),1,0)+IF(ISNUMBER(MATCH(I1105,Sheet4!$K$92:$K$101,0)),1,0)+IF(ISNUMBER(MATCH(J1105,Sheet4!$K$92:$K$101,0)),1,0))
-
(IF(ISNUMBER(MATCH(B1105,Sheet4!$F$2:$F$11,0)),1,0)+IF(ISNUMBER(MATCH(C1105,Sheet4!$F$2:$F$11,0)),1,0)+IF(ISNUMBER(MATCH(D1105,Sheet4!$F$2:$F$11,0)),1,0)+IF(ISNUMBER(MATCH(E1105,Sheet4!$F$2:$F$11,0)),1,0)+IF(ISNUMBER(MATCH(F1105,Sheet4!$F$2:$F$11,0)),1,0)+IF(ISNUMBER(MATCH(G1105,Sheet4!$F$2:$F$11,0)),1,0)+IF(ISNUMBER(MATCH(H1105,Sheet4!$F$2:$F$11,0)),1,0)+IF(ISNUMBER(MATCH(I1105,Sheet4!$F$2:$F$11,0)),1,0)+IF(ISNUMBER(MATCH(J1105,Sheet4!$F$2:$F$11,0)),1,0))</f>
        <v>0</v>
      </c>
      <c r="P1105" s="40" t="str">
        <f>IFERROR(INDEX(Sheet4!$G:$G,MATCH(Sheet1!B1105,Sheet4!$F:$F,0))+INDEX(Sheet4!$G:$G,MATCH(Sheet1!C1105,Sheet4!$F:$F,0))+INDEX(Sheet4!$G:$G,MATCH(Sheet1!D1105,Sheet4!$F:$F,0))+INDEX(Sheet4!$G:$G,MATCH(Sheet1!E1105,Sheet4!$F:$F,0))+INDEX(Sheet4!$G:$G,MATCH(Sheet1!F1105,Sheet4!$F:$F,0))+INDEX(Sheet4!$G:$G,MATCH(Sheet1!G1105,Sheet4!$F:$F,0))+INDEX(Sheet4!$G:$G,MATCH(Sheet1!H1105,Sheet4!$F:$F,0))+INDEX(Sheet4!$G:$G,MATCH(Sheet1!I1105,Sheet4!$F:$F,0))+INDEX(Sheet4!$G:$G,MATCH(Sheet1!J1105,Sheet4!$F:$F,0)),"")</f>
        <v/>
      </c>
      <c r="AF1105">
        <f si="281" t="shared"/>
        <v>0</v>
      </c>
      <c r="AH1105">
        <v>1082</v>
      </c>
      <c r="AI1105" t="str">
        <f si="282" t="shared"/>
        <v>Ben SimmonsDe'Aaron FoxMonte MorrisJosh OkogieWill BartonGerald GreenKenneth FariedJosh JacksonKarl-Anthony Towns</v>
      </c>
      <c r="AJ1105">
        <f si="271" t="shared"/>
        <v>0</v>
      </c>
      <c r="AK1105">
        <f si="272" t="shared"/>
        <v>0</v>
      </c>
      <c r="AL1105">
        <f si="273" t="shared"/>
        <v>0</v>
      </c>
      <c r="AM1105">
        <f si="274" t="shared"/>
        <v>0</v>
      </c>
      <c r="AN1105">
        <f si="275" t="shared"/>
        <v>0</v>
      </c>
      <c r="AO1105">
        <f si="276" t="shared"/>
        <v>0</v>
      </c>
      <c r="AP1105">
        <f si="277" t="shared"/>
        <v>0</v>
      </c>
      <c r="AQ1105">
        <f si="278" t="shared"/>
        <v>0</v>
      </c>
      <c r="AR1105">
        <f si="279" t="shared"/>
        <v>0</v>
      </c>
      <c r="AS1105">
        <f si="283" t="shared"/>
        <v>0</v>
      </c>
      <c r="AU1105" t="str">
        <f>IFERROR(VLOOKUP(C1105,Results!$A$2:$B$240,2,FALSE)+VLOOKUP(D1105,Results!$A$2:$B$240,2,FALSE)+VLOOKUP(E1105,Results!$A$2:$B$240,2,FALSE)+VLOOKUP(F1105,Results!$A$2:$B$240,2,FALSE)+VLOOKUP(G1105,Results!$A$2:$B$240,2,FALSE)+VLOOKUP(H1105,Results!$A$2:$B$240,2,FALSE)+VLOOKUP(I1105,Results!$A$2:$B$240,2,FALSE)+VLOOKUP(J1105,Results!$A$2:$B$240,2,FALSE)+VLOOKUP(B1105,Results!$A$2:$B$240,2,FALSE)-MIN(VLOOKUP(C1105,Results!$A$2:$B$240,2,FALSE),VLOOKUP(D1105,Results!$A$2:$B$240,2,FALSE),VLOOKUP(E1105,Results!$A$2:$B$240,2,FALSE),VLOOKUP(F1105,Results!$A$2:$B$240,2,FALSE),VLOOKUP(G1105,Results!$A$2:$B$240,2,FALSE),VLOOKUP(H1105,Results!$A$2:$B$240,2,FALSE),VLOOKUP(I1105,Results!$A$2:$B$240,2,FALSE),VLOOKUP(J1105,Results!$A$2:$B$240,2,FALSE),VLOOKUP(B1105,Results!$A$2:$B$240,2,FALSE)),"")</f>
        <v/>
      </c>
    </row>
    <row r="1106" spans="2:47" x14ac:dyDescent="0.3">
      <c r="B1106" t="s">
        <v>166</v>
      </c>
      <c r="C1106" t="s">
        <v>170</v>
      </c>
      <c r="D1106" t="s">
        <v>173</v>
      </c>
      <c r="E1106" t="s">
        <v>89</v>
      </c>
      <c r="F1106" t="s">
        <v>177</v>
      </c>
      <c r="G1106" t="s">
        <v>179</v>
      </c>
      <c r="H1106" t="s">
        <v>181</v>
      </c>
      <c r="I1106" t="s">
        <v>103</v>
      </c>
      <c r="J1106" t="s">
        <v>186</v>
      </c>
      <c r="K1106" t="n">
        <v>11.0</v>
      </c>
      <c r="L1106" s="30">
        <f si="270" t="shared"/>
        <v>0</v>
      </c>
      <c r="N1106" s="35" t="str">
        <f si="280" t="shared"/>
        <v/>
      </c>
      <c r="O1106" s="59">
        <f>(IF(ISNUMBER(MATCH(B1106,Sheet4!$K$92:$K$101,0)),1,0)+IF(ISNUMBER(MATCH(C1106,Sheet4!$K$92:$K$101,0)),1,0)+IF(ISNUMBER(MATCH(D1106,Sheet4!$K$92:$K$101,0)),1,0)+IF(ISNUMBER(MATCH(E1106,Sheet4!$K$92:$K$101,0)),1,0)+IF(ISNUMBER(MATCH(F1106,Sheet4!$K$92:$K$101,0)),1,0)+IF(ISNUMBER(MATCH(G1106,Sheet4!$K$92:$K$101,0)),1,0)+IF(ISNUMBER(MATCH(H1106,Sheet4!$K$92:$K$101,0)),1,0)+IF(ISNUMBER(MATCH(I1106,Sheet4!$K$92:$K$101,0)),1,0)+IF(ISNUMBER(MATCH(J1106,Sheet4!$K$92:$K$101,0)),1,0))
-
(IF(ISNUMBER(MATCH(B1106,Sheet4!$F$2:$F$11,0)),1,0)+IF(ISNUMBER(MATCH(C1106,Sheet4!$F$2:$F$11,0)),1,0)+IF(ISNUMBER(MATCH(D1106,Sheet4!$F$2:$F$11,0)),1,0)+IF(ISNUMBER(MATCH(E1106,Sheet4!$F$2:$F$11,0)),1,0)+IF(ISNUMBER(MATCH(F1106,Sheet4!$F$2:$F$11,0)),1,0)+IF(ISNUMBER(MATCH(G1106,Sheet4!$F$2:$F$11,0)),1,0)+IF(ISNUMBER(MATCH(H1106,Sheet4!$F$2:$F$11,0)),1,0)+IF(ISNUMBER(MATCH(I1106,Sheet4!$F$2:$F$11,0)),1,0)+IF(ISNUMBER(MATCH(J1106,Sheet4!$F$2:$F$11,0)),1,0))</f>
        <v>0</v>
      </c>
      <c r="P1106" s="40" t="str">
        <f>IFERROR(INDEX(Sheet4!$G:$G,MATCH(Sheet1!B1106,Sheet4!$F:$F,0))+INDEX(Sheet4!$G:$G,MATCH(Sheet1!C1106,Sheet4!$F:$F,0))+INDEX(Sheet4!$G:$G,MATCH(Sheet1!D1106,Sheet4!$F:$F,0))+INDEX(Sheet4!$G:$G,MATCH(Sheet1!E1106,Sheet4!$F:$F,0))+INDEX(Sheet4!$G:$G,MATCH(Sheet1!F1106,Sheet4!$F:$F,0))+INDEX(Sheet4!$G:$G,MATCH(Sheet1!G1106,Sheet4!$F:$F,0))+INDEX(Sheet4!$G:$G,MATCH(Sheet1!H1106,Sheet4!$F:$F,0))+INDEX(Sheet4!$G:$G,MATCH(Sheet1!I1106,Sheet4!$F:$F,0))+INDEX(Sheet4!$G:$G,MATCH(Sheet1!J1106,Sheet4!$F:$F,0)),"")</f>
        <v/>
      </c>
      <c r="AF1106">
        <f si="281" t="shared"/>
        <v>0</v>
      </c>
      <c r="AH1106">
        <v>1083</v>
      </c>
      <c r="AI1106" t="str">
        <f si="282" t="shared"/>
        <v>Ben SimmonsDe'Aaron FoxDevin BookerMonte MorrisWill BartonKelly OubreMarvin BagleyJonah BoldenDeandre Ayton</v>
      </c>
      <c r="AJ1106">
        <f si="271" t="shared"/>
        <v>0</v>
      </c>
      <c r="AK1106">
        <f si="272" t="shared"/>
        <v>0</v>
      </c>
      <c r="AL1106">
        <f si="273" t="shared"/>
        <v>0</v>
      </c>
      <c r="AM1106">
        <f si="274" t="shared"/>
        <v>0</v>
      </c>
      <c r="AN1106">
        <f si="275" t="shared"/>
        <v>0</v>
      </c>
      <c r="AO1106">
        <f si="276" t="shared"/>
        <v>0</v>
      </c>
      <c r="AP1106">
        <f si="277" t="shared"/>
        <v>0</v>
      </c>
      <c r="AQ1106">
        <f si="278" t="shared"/>
        <v>0</v>
      </c>
      <c r="AR1106">
        <f si="279" t="shared"/>
        <v>0</v>
      </c>
      <c r="AS1106">
        <f si="283" t="shared"/>
        <v>0</v>
      </c>
      <c r="AU1106" t="str">
        <f>IFERROR(VLOOKUP(C1106,Results!$A$2:$B$240,2,FALSE)+VLOOKUP(D1106,Results!$A$2:$B$240,2,FALSE)+VLOOKUP(E1106,Results!$A$2:$B$240,2,FALSE)+VLOOKUP(F1106,Results!$A$2:$B$240,2,FALSE)+VLOOKUP(G1106,Results!$A$2:$B$240,2,FALSE)+VLOOKUP(H1106,Results!$A$2:$B$240,2,FALSE)+VLOOKUP(I1106,Results!$A$2:$B$240,2,FALSE)+VLOOKUP(J1106,Results!$A$2:$B$240,2,FALSE)+VLOOKUP(B1106,Results!$A$2:$B$240,2,FALSE)-MIN(VLOOKUP(C1106,Results!$A$2:$B$240,2,FALSE),VLOOKUP(D1106,Results!$A$2:$B$240,2,FALSE),VLOOKUP(E1106,Results!$A$2:$B$240,2,FALSE),VLOOKUP(F1106,Results!$A$2:$B$240,2,FALSE),VLOOKUP(G1106,Results!$A$2:$B$240,2,FALSE),VLOOKUP(H1106,Results!$A$2:$B$240,2,FALSE),VLOOKUP(I1106,Results!$A$2:$B$240,2,FALSE),VLOOKUP(J1106,Results!$A$2:$B$240,2,FALSE),VLOOKUP(B1106,Results!$A$2:$B$240,2,FALSE)),"")</f>
        <v/>
      </c>
    </row>
    <row r="1107" spans="2:47" x14ac:dyDescent="0.3">
      <c r="B1107" t="s">
        <v>95</v>
      </c>
      <c r="C1107" t="s">
        <v>170</v>
      </c>
      <c r="D1107" t="s">
        <v>145</v>
      </c>
      <c r="E1107" t="s">
        <v>146</v>
      </c>
      <c r="F1107" t="s">
        <v>177</v>
      </c>
      <c r="G1107" t="s">
        <v>90</v>
      </c>
      <c r="H1107" t="s">
        <v>152</v>
      </c>
      <c r="I1107" t="s">
        <v>103</v>
      </c>
      <c r="J1107" t="s">
        <v>98</v>
      </c>
      <c r="K1107" t="n">
        <v>11.0</v>
      </c>
      <c r="L1107" s="30">
        <f si="270" t="shared"/>
        <v>0</v>
      </c>
      <c r="N1107" s="35" t="str">
        <f si="280" t="shared"/>
        <v/>
      </c>
      <c r="O1107" s="59">
        <f>(IF(ISNUMBER(MATCH(B1107,Sheet4!$K$92:$K$101,0)),1,0)+IF(ISNUMBER(MATCH(C1107,Sheet4!$K$92:$K$101,0)),1,0)+IF(ISNUMBER(MATCH(D1107,Sheet4!$K$92:$K$101,0)),1,0)+IF(ISNUMBER(MATCH(E1107,Sheet4!$K$92:$K$101,0)),1,0)+IF(ISNUMBER(MATCH(F1107,Sheet4!$K$92:$K$101,0)),1,0)+IF(ISNUMBER(MATCH(G1107,Sheet4!$K$92:$K$101,0)),1,0)+IF(ISNUMBER(MATCH(H1107,Sheet4!$K$92:$K$101,0)),1,0)+IF(ISNUMBER(MATCH(I1107,Sheet4!$K$92:$K$101,0)),1,0)+IF(ISNUMBER(MATCH(J1107,Sheet4!$K$92:$K$101,0)),1,0))
-
(IF(ISNUMBER(MATCH(B1107,Sheet4!$F$2:$F$11,0)),1,0)+IF(ISNUMBER(MATCH(C1107,Sheet4!$F$2:$F$11,0)),1,0)+IF(ISNUMBER(MATCH(D1107,Sheet4!$F$2:$F$11,0)),1,0)+IF(ISNUMBER(MATCH(E1107,Sheet4!$F$2:$F$11,0)),1,0)+IF(ISNUMBER(MATCH(F1107,Sheet4!$F$2:$F$11,0)),1,0)+IF(ISNUMBER(MATCH(G1107,Sheet4!$F$2:$F$11,0)),1,0)+IF(ISNUMBER(MATCH(H1107,Sheet4!$F$2:$F$11,0)),1,0)+IF(ISNUMBER(MATCH(I1107,Sheet4!$F$2:$F$11,0)),1,0)+IF(ISNUMBER(MATCH(J1107,Sheet4!$F$2:$F$11,0)),1,0))</f>
        <v>0</v>
      </c>
      <c r="P1107" s="40" t="str">
        <f>IFERROR(INDEX(Sheet4!$G:$G,MATCH(Sheet1!B1107,Sheet4!$F:$F,0))+INDEX(Sheet4!$G:$G,MATCH(Sheet1!C1107,Sheet4!$F:$F,0))+INDEX(Sheet4!$G:$G,MATCH(Sheet1!D1107,Sheet4!$F:$F,0))+INDEX(Sheet4!$G:$G,MATCH(Sheet1!E1107,Sheet4!$F:$F,0))+INDEX(Sheet4!$G:$G,MATCH(Sheet1!F1107,Sheet4!$F:$F,0))+INDEX(Sheet4!$G:$G,MATCH(Sheet1!G1107,Sheet4!$F:$F,0))+INDEX(Sheet4!$G:$G,MATCH(Sheet1!H1107,Sheet4!$F:$F,0))+INDEX(Sheet4!$G:$G,MATCH(Sheet1!I1107,Sheet4!$F:$F,0))+INDEX(Sheet4!$G:$G,MATCH(Sheet1!J1107,Sheet4!$F:$F,0)),"")</f>
        <v/>
      </c>
      <c r="AF1107">
        <f si="281" t="shared"/>
        <v>0</v>
      </c>
      <c r="AH1107">
        <v>1084</v>
      </c>
      <c r="AI1107" t="str">
        <f si="282" t="shared"/>
        <v>Ricky RubioLandry ShametJames HardenMalik BeasleyKelly OubreMikal BridgesJosh JacksonPaul MillsapRudy Gobert</v>
      </c>
      <c r="AJ1107">
        <f si="271" t="shared"/>
        <v>0</v>
      </c>
      <c r="AK1107">
        <f si="272" t="shared"/>
        <v>0</v>
      </c>
      <c r="AL1107">
        <f si="273" t="shared"/>
        <v>0</v>
      </c>
      <c r="AM1107">
        <f si="274" t="shared"/>
        <v>0</v>
      </c>
      <c r="AN1107">
        <f si="275" t="shared"/>
        <v>0</v>
      </c>
      <c r="AO1107">
        <f si="276" t="shared"/>
        <v>0</v>
      </c>
      <c r="AP1107">
        <f si="277" t="shared"/>
        <v>0</v>
      </c>
      <c r="AQ1107">
        <f si="278" t="shared"/>
        <v>0</v>
      </c>
      <c r="AR1107">
        <f si="279" t="shared"/>
        <v>0</v>
      </c>
      <c r="AS1107">
        <f si="283" t="shared"/>
        <v>0</v>
      </c>
      <c r="AU1107" t="str">
        <f>IFERROR(VLOOKUP(C1107,Results!$A$2:$B$240,2,FALSE)+VLOOKUP(D1107,Results!$A$2:$B$240,2,FALSE)+VLOOKUP(E1107,Results!$A$2:$B$240,2,FALSE)+VLOOKUP(F1107,Results!$A$2:$B$240,2,FALSE)+VLOOKUP(G1107,Results!$A$2:$B$240,2,FALSE)+VLOOKUP(H1107,Results!$A$2:$B$240,2,FALSE)+VLOOKUP(I1107,Results!$A$2:$B$240,2,FALSE)+VLOOKUP(J1107,Results!$A$2:$B$240,2,FALSE)+VLOOKUP(B1107,Results!$A$2:$B$240,2,FALSE)-MIN(VLOOKUP(C1107,Results!$A$2:$B$240,2,FALSE),VLOOKUP(D1107,Results!$A$2:$B$240,2,FALSE),VLOOKUP(E1107,Results!$A$2:$B$240,2,FALSE),VLOOKUP(F1107,Results!$A$2:$B$240,2,FALSE),VLOOKUP(G1107,Results!$A$2:$B$240,2,FALSE),VLOOKUP(H1107,Results!$A$2:$B$240,2,FALSE),VLOOKUP(I1107,Results!$A$2:$B$240,2,FALSE),VLOOKUP(J1107,Results!$A$2:$B$240,2,FALSE),VLOOKUP(B1107,Results!$A$2:$B$240,2,FALSE)),"")</f>
        <v/>
      </c>
    </row>
    <row r="1108" spans="2:47" x14ac:dyDescent="0.3">
      <c r="B1108" t="s">
        <v>166</v>
      </c>
      <c r="C1108" t="s">
        <v>95</v>
      </c>
      <c r="D1108" t="s">
        <v>173</v>
      </c>
      <c r="E1108" t="s">
        <v>146</v>
      </c>
      <c r="F1108" t="s">
        <v>105</v>
      </c>
      <c r="G1108" t="s">
        <v>159</v>
      </c>
      <c r="H1108" t="s">
        <v>153</v>
      </c>
      <c r="I1108" t="s">
        <v>92</v>
      </c>
      <c r="J1108" t="s">
        <v>187</v>
      </c>
      <c r="K1108" t="n">
        <v>11.0</v>
      </c>
      <c r="L1108" s="30">
        <f si="270" t="shared"/>
        <v>0</v>
      </c>
      <c r="N1108" s="35" t="str">
        <f si="280" t="shared"/>
        <v/>
      </c>
      <c r="O1108" s="59">
        <f>(IF(ISNUMBER(MATCH(B1108,Sheet4!$K$92:$K$101,0)),1,0)+IF(ISNUMBER(MATCH(C1108,Sheet4!$K$92:$K$101,0)),1,0)+IF(ISNUMBER(MATCH(D1108,Sheet4!$K$92:$K$101,0)),1,0)+IF(ISNUMBER(MATCH(E1108,Sheet4!$K$92:$K$101,0)),1,0)+IF(ISNUMBER(MATCH(F1108,Sheet4!$K$92:$K$101,0)),1,0)+IF(ISNUMBER(MATCH(G1108,Sheet4!$K$92:$K$101,0)),1,0)+IF(ISNUMBER(MATCH(H1108,Sheet4!$K$92:$K$101,0)),1,0)+IF(ISNUMBER(MATCH(I1108,Sheet4!$K$92:$K$101,0)),1,0)+IF(ISNUMBER(MATCH(J1108,Sheet4!$K$92:$K$101,0)),1,0))
-
(IF(ISNUMBER(MATCH(B1108,Sheet4!$F$2:$F$11,0)),1,0)+IF(ISNUMBER(MATCH(C1108,Sheet4!$F$2:$F$11,0)),1,0)+IF(ISNUMBER(MATCH(D1108,Sheet4!$F$2:$F$11,0)),1,0)+IF(ISNUMBER(MATCH(E1108,Sheet4!$F$2:$F$11,0)),1,0)+IF(ISNUMBER(MATCH(F1108,Sheet4!$F$2:$F$11,0)),1,0)+IF(ISNUMBER(MATCH(G1108,Sheet4!$F$2:$F$11,0)),1,0)+IF(ISNUMBER(MATCH(H1108,Sheet4!$F$2:$F$11,0)),1,0)+IF(ISNUMBER(MATCH(I1108,Sheet4!$F$2:$F$11,0)),1,0)+IF(ISNUMBER(MATCH(J1108,Sheet4!$F$2:$F$11,0)),1,0))</f>
        <v>0</v>
      </c>
      <c r="P1108" s="40" t="str">
        <f>IFERROR(INDEX(Sheet4!$G:$G,MATCH(Sheet1!B1108,Sheet4!$F:$F,0))+INDEX(Sheet4!$G:$G,MATCH(Sheet1!C1108,Sheet4!$F:$F,0))+INDEX(Sheet4!$G:$G,MATCH(Sheet1!D1108,Sheet4!$F:$F,0))+INDEX(Sheet4!$G:$G,MATCH(Sheet1!E1108,Sheet4!$F:$F,0))+INDEX(Sheet4!$G:$G,MATCH(Sheet1!F1108,Sheet4!$F:$F,0))+INDEX(Sheet4!$G:$G,MATCH(Sheet1!G1108,Sheet4!$F:$F,0))+INDEX(Sheet4!$G:$G,MATCH(Sheet1!H1108,Sheet4!$F:$F,0))+INDEX(Sheet4!$G:$G,MATCH(Sheet1!I1108,Sheet4!$F:$F,0))+INDEX(Sheet4!$G:$G,MATCH(Sheet1!J1108,Sheet4!$F:$F,0)),"")</f>
        <v/>
      </c>
      <c r="AF1108">
        <f si="281" t="shared"/>
        <v>0</v>
      </c>
      <c r="AH1108">
        <v>1085</v>
      </c>
      <c r="AI1108" t="str">
        <f si="282" t="shared"/>
        <v>Trae YoungLandry ShametDevin BookerAndrew WigginsKelly OubreJoe InglesJohn CollinsPaul MillsapRudy Gobert</v>
      </c>
      <c r="AJ1108">
        <f si="271" t="shared"/>
        <v>0</v>
      </c>
      <c r="AK1108">
        <f si="272" t="shared"/>
        <v>0</v>
      </c>
      <c r="AL1108">
        <f si="273" t="shared"/>
        <v>0</v>
      </c>
      <c r="AM1108">
        <f si="274" t="shared"/>
        <v>0</v>
      </c>
      <c r="AN1108">
        <f si="275" t="shared"/>
        <v>0</v>
      </c>
      <c r="AO1108">
        <f si="276" t="shared"/>
        <v>0</v>
      </c>
      <c r="AP1108">
        <f si="277" t="shared"/>
        <v>0</v>
      </c>
      <c r="AQ1108">
        <f si="278" t="shared"/>
        <v>0</v>
      </c>
      <c r="AR1108">
        <f si="279" t="shared"/>
        <v>0</v>
      </c>
      <c r="AS1108">
        <f si="283" t="shared"/>
        <v>0</v>
      </c>
      <c r="AU1108" t="str">
        <f>IFERROR(VLOOKUP(C1108,Results!$A$2:$B$240,2,FALSE)+VLOOKUP(D1108,Results!$A$2:$B$240,2,FALSE)+VLOOKUP(E1108,Results!$A$2:$B$240,2,FALSE)+VLOOKUP(F1108,Results!$A$2:$B$240,2,FALSE)+VLOOKUP(G1108,Results!$A$2:$B$240,2,FALSE)+VLOOKUP(H1108,Results!$A$2:$B$240,2,FALSE)+VLOOKUP(I1108,Results!$A$2:$B$240,2,FALSE)+VLOOKUP(J1108,Results!$A$2:$B$240,2,FALSE)+VLOOKUP(B1108,Results!$A$2:$B$240,2,FALSE)-MIN(VLOOKUP(C1108,Results!$A$2:$B$240,2,FALSE),VLOOKUP(D1108,Results!$A$2:$B$240,2,FALSE),VLOOKUP(E1108,Results!$A$2:$B$240,2,FALSE),VLOOKUP(F1108,Results!$A$2:$B$240,2,FALSE),VLOOKUP(G1108,Results!$A$2:$B$240,2,FALSE),VLOOKUP(H1108,Results!$A$2:$B$240,2,FALSE),VLOOKUP(I1108,Results!$A$2:$B$240,2,FALSE),VLOOKUP(J1108,Results!$A$2:$B$240,2,FALSE),VLOOKUP(B1108,Results!$A$2:$B$240,2,FALSE)),"")</f>
        <v/>
      </c>
    </row>
    <row r="1109" spans="2:47" x14ac:dyDescent="0.3">
      <c r="B1109" t="s">
        <v>166</v>
      </c>
      <c r="C1109" t="s">
        <v>170</v>
      </c>
      <c r="D1109" t="s">
        <v>173</v>
      </c>
      <c r="E1109" t="s">
        <v>111</v>
      </c>
      <c r="F1109" t="s">
        <v>150</v>
      </c>
      <c r="G1109" t="s">
        <v>177</v>
      </c>
      <c r="H1109" t="s">
        <v>92</v>
      </c>
      <c r="I1109" t="s">
        <v>181</v>
      </c>
      <c r="J1109" t="s">
        <v>98</v>
      </c>
      <c r="K1109" t="n">
        <v>11.0</v>
      </c>
      <c r="L1109" s="30">
        <f si="270" t="shared"/>
        <v>0</v>
      </c>
      <c r="N1109" s="35" t="str">
        <f si="280" t="shared"/>
        <v/>
      </c>
      <c r="O1109" s="59">
        <f>(IF(ISNUMBER(MATCH(B1109,Sheet4!$K$92:$K$101,0)),1,0)+IF(ISNUMBER(MATCH(C1109,Sheet4!$K$92:$K$101,0)),1,0)+IF(ISNUMBER(MATCH(D1109,Sheet4!$K$92:$K$101,0)),1,0)+IF(ISNUMBER(MATCH(E1109,Sheet4!$K$92:$K$101,0)),1,0)+IF(ISNUMBER(MATCH(F1109,Sheet4!$K$92:$K$101,0)),1,0)+IF(ISNUMBER(MATCH(G1109,Sheet4!$K$92:$K$101,0)),1,0)+IF(ISNUMBER(MATCH(H1109,Sheet4!$K$92:$K$101,0)),1,0)+IF(ISNUMBER(MATCH(I1109,Sheet4!$K$92:$K$101,0)),1,0)+IF(ISNUMBER(MATCH(J1109,Sheet4!$K$92:$K$101,0)),1,0))
-
(IF(ISNUMBER(MATCH(B1109,Sheet4!$F$2:$F$11,0)),1,0)+IF(ISNUMBER(MATCH(C1109,Sheet4!$F$2:$F$11,0)),1,0)+IF(ISNUMBER(MATCH(D1109,Sheet4!$F$2:$F$11,0)),1,0)+IF(ISNUMBER(MATCH(E1109,Sheet4!$F$2:$F$11,0)),1,0)+IF(ISNUMBER(MATCH(F1109,Sheet4!$F$2:$F$11,0)),1,0)+IF(ISNUMBER(MATCH(G1109,Sheet4!$F$2:$F$11,0)),1,0)+IF(ISNUMBER(MATCH(H1109,Sheet4!$F$2:$F$11,0)),1,0)+IF(ISNUMBER(MATCH(I1109,Sheet4!$F$2:$F$11,0)),1,0)+IF(ISNUMBER(MATCH(J1109,Sheet4!$F$2:$F$11,0)),1,0))</f>
        <v>0</v>
      </c>
      <c r="P1109" s="40" t="str">
        <f>IFERROR(INDEX(Sheet4!$G:$G,MATCH(Sheet1!B1109,Sheet4!$F:$F,0))+INDEX(Sheet4!$G:$G,MATCH(Sheet1!C1109,Sheet4!$F:$F,0))+INDEX(Sheet4!$G:$G,MATCH(Sheet1!D1109,Sheet4!$F:$F,0))+INDEX(Sheet4!$G:$G,MATCH(Sheet1!E1109,Sheet4!$F:$F,0))+INDEX(Sheet4!$G:$G,MATCH(Sheet1!F1109,Sheet4!$F:$F,0))+INDEX(Sheet4!$G:$G,MATCH(Sheet1!G1109,Sheet4!$F:$F,0))+INDEX(Sheet4!$G:$G,MATCH(Sheet1!H1109,Sheet4!$F:$F,0))+INDEX(Sheet4!$G:$G,MATCH(Sheet1!I1109,Sheet4!$F:$F,0))+INDEX(Sheet4!$G:$G,MATCH(Sheet1!J1109,Sheet4!$F:$F,0)),"")</f>
        <v/>
      </c>
      <c r="AF1109">
        <f si="281" t="shared"/>
        <v>0</v>
      </c>
      <c r="AH1109">
        <v>1086</v>
      </c>
      <c r="AI1109" t="str">
        <f si="282" t="shared"/>
        <v>Ben SimmonsTrae YoungDevin BookerMonte MorrisJae CrowderGerald GreenJosh JacksonRichaun HolmesKarl-Anthony Towns</v>
      </c>
      <c r="AJ1109">
        <f si="271" t="shared"/>
        <v>0</v>
      </c>
      <c r="AK1109">
        <f si="272" t="shared"/>
        <v>0</v>
      </c>
      <c r="AL1109">
        <f si="273" t="shared"/>
        <v>0</v>
      </c>
      <c r="AM1109">
        <f si="274" t="shared"/>
        <v>0</v>
      </c>
      <c r="AN1109">
        <f si="275" t="shared"/>
        <v>0</v>
      </c>
      <c r="AO1109">
        <f si="276" t="shared"/>
        <v>0</v>
      </c>
      <c r="AP1109">
        <f si="277" t="shared"/>
        <v>0</v>
      </c>
      <c r="AQ1109">
        <f si="278" t="shared"/>
        <v>0</v>
      </c>
      <c r="AR1109">
        <f si="279" t="shared"/>
        <v>0</v>
      </c>
      <c r="AS1109">
        <f si="283" t="shared"/>
        <v>0</v>
      </c>
      <c r="AU1109" t="str">
        <f>IFERROR(VLOOKUP(C1109,Results!$A$2:$B$240,2,FALSE)+VLOOKUP(D1109,Results!$A$2:$B$240,2,FALSE)+VLOOKUP(E1109,Results!$A$2:$B$240,2,FALSE)+VLOOKUP(F1109,Results!$A$2:$B$240,2,FALSE)+VLOOKUP(G1109,Results!$A$2:$B$240,2,FALSE)+VLOOKUP(H1109,Results!$A$2:$B$240,2,FALSE)+VLOOKUP(I1109,Results!$A$2:$B$240,2,FALSE)+VLOOKUP(J1109,Results!$A$2:$B$240,2,FALSE)+VLOOKUP(B1109,Results!$A$2:$B$240,2,FALSE)-MIN(VLOOKUP(C1109,Results!$A$2:$B$240,2,FALSE),VLOOKUP(D1109,Results!$A$2:$B$240,2,FALSE),VLOOKUP(E1109,Results!$A$2:$B$240,2,FALSE),VLOOKUP(F1109,Results!$A$2:$B$240,2,FALSE),VLOOKUP(G1109,Results!$A$2:$B$240,2,FALSE),VLOOKUP(H1109,Results!$A$2:$B$240,2,FALSE),VLOOKUP(I1109,Results!$A$2:$B$240,2,FALSE),VLOOKUP(J1109,Results!$A$2:$B$240,2,FALSE),VLOOKUP(B1109,Results!$A$2:$B$240,2,FALSE)),"")</f>
        <v/>
      </c>
    </row>
    <row r="1110" spans="2:47" x14ac:dyDescent="0.3">
      <c r="B1110" t="s">
        <v>166</v>
      </c>
      <c r="C1110" t="s">
        <v>87</v>
      </c>
      <c r="D1110" t="s">
        <v>172</v>
      </c>
      <c r="E1110" t="s">
        <v>176</v>
      </c>
      <c r="F1110" t="s">
        <v>177</v>
      </c>
      <c r="G1110" t="s">
        <v>178</v>
      </c>
      <c r="H1110" t="s">
        <v>181</v>
      </c>
      <c r="I1110" t="s">
        <v>155</v>
      </c>
      <c r="J1110" t="s">
        <v>98</v>
      </c>
      <c r="K1110" t="n">
        <v>11.0</v>
      </c>
      <c r="L1110" s="30">
        <f si="270" t="shared"/>
        <v>0</v>
      </c>
      <c r="N1110" s="35" t="str">
        <f si="280" t="shared"/>
        <v/>
      </c>
      <c r="O1110" s="59">
        <f>(IF(ISNUMBER(MATCH(B1110,Sheet4!$K$92:$K$101,0)),1,0)+IF(ISNUMBER(MATCH(C1110,Sheet4!$K$92:$K$101,0)),1,0)+IF(ISNUMBER(MATCH(D1110,Sheet4!$K$92:$K$101,0)),1,0)+IF(ISNUMBER(MATCH(E1110,Sheet4!$K$92:$K$101,0)),1,0)+IF(ISNUMBER(MATCH(F1110,Sheet4!$K$92:$K$101,0)),1,0)+IF(ISNUMBER(MATCH(G1110,Sheet4!$K$92:$K$101,0)),1,0)+IF(ISNUMBER(MATCH(H1110,Sheet4!$K$92:$K$101,0)),1,0)+IF(ISNUMBER(MATCH(I1110,Sheet4!$K$92:$K$101,0)),1,0)+IF(ISNUMBER(MATCH(J1110,Sheet4!$K$92:$K$101,0)),1,0))
-
(IF(ISNUMBER(MATCH(B1110,Sheet4!$F$2:$F$11,0)),1,0)+IF(ISNUMBER(MATCH(C1110,Sheet4!$F$2:$F$11,0)),1,0)+IF(ISNUMBER(MATCH(D1110,Sheet4!$F$2:$F$11,0)),1,0)+IF(ISNUMBER(MATCH(E1110,Sheet4!$F$2:$F$11,0)),1,0)+IF(ISNUMBER(MATCH(F1110,Sheet4!$F$2:$F$11,0)),1,0)+IF(ISNUMBER(MATCH(G1110,Sheet4!$F$2:$F$11,0)),1,0)+IF(ISNUMBER(MATCH(H1110,Sheet4!$F$2:$F$11,0)),1,0)+IF(ISNUMBER(MATCH(I1110,Sheet4!$F$2:$F$11,0)),1,0)+IF(ISNUMBER(MATCH(J1110,Sheet4!$F$2:$F$11,0)),1,0))</f>
        <v>0</v>
      </c>
      <c r="P1110" s="40" t="str">
        <f>IFERROR(INDEX(Sheet4!$G:$G,MATCH(Sheet1!B1110,Sheet4!$F:$F,0))+INDEX(Sheet4!$G:$G,MATCH(Sheet1!C1110,Sheet4!$F:$F,0))+INDEX(Sheet4!$G:$G,MATCH(Sheet1!D1110,Sheet4!$F:$F,0))+INDEX(Sheet4!$G:$G,MATCH(Sheet1!E1110,Sheet4!$F:$F,0))+INDEX(Sheet4!$G:$G,MATCH(Sheet1!F1110,Sheet4!$F:$F,0))+INDEX(Sheet4!$G:$G,MATCH(Sheet1!G1110,Sheet4!$F:$F,0))+INDEX(Sheet4!$G:$G,MATCH(Sheet1!H1110,Sheet4!$F:$F,0))+INDEX(Sheet4!$G:$G,MATCH(Sheet1!I1110,Sheet4!$F:$F,0))+INDEX(Sheet4!$G:$G,MATCH(Sheet1!J1110,Sheet4!$F:$F,0)),"")</f>
        <v/>
      </c>
      <c r="AF1110">
        <f si="281" t="shared"/>
        <v>0</v>
      </c>
      <c r="AH1110">
        <v>1087</v>
      </c>
      <c r="AI1110" t="str">
        <f si="282" t="shared"/>
        <v>Ben SimmonsIsaiah CanaanJimmy ButlerMonte MorrisKelly OubreRoyce O'NealeMarvin BagleyJosh JacksonNikola Jokic</v>
      </c>
      <c r="AJ1110">
        <f si="271" t="shared"/>
        <v>0</v>
      </c>
      <c r="AK1110">
        <f si="272" t="shared"/>
        <v>0</v>
      </c>
      <c r="AL1110">
        <f si="273" t="shared"/>
        <v>0</v>
      </c>
      <c r="AM1110">
        <f si="274" t="shared"/>
        <v>0</v>
      </c>
      <c r="AN1110">
        <f si="275" t="shared"/>
        <v>0</v>
      </c>
      <c r="AO1110">
        <f si="276" t="shared"/>
        <v>0</v>
      </c>
      <c r="AP1110">
        <f si="277" t="shared"/>
        <v>0</v>
      </c>
      <c r="AQ1110">
        <f si="278" t="shared"/>
        <v>0</v>
      </c>
      <c r="AR1110">
        <f si="279" t="shared"/>
        <v>0</v>
      </c>
      <c r="AS1110">
        <f si="283" t="shared"/>
        <v>0</v>
      </c>
      <c r="AU1110" t="str">
        <f>IFERROR(VLOOKUP(C1110,Results!$A$2:$B$240,2,FALSE)+VLOOKUP(D1110,Results!$A$2:$B$240,2,FALSE)+VLOOKUP(E1110,Results!$A$2:$B$240,2,FALSE)+VLOOKUP(F1110,Results!$A$2:$B$240,2,FALSE)+VLOOKUP(G1110,Results!$A$2:$B$240,2,FALSE)+VLOOKUP(H1110,Results!$A$2:$B$240,2,FALSE)+VLOOKUP(I1110,Results!$A$2:$B$240,2,FALSE)+VLOOKUP(J1110,Results!$A$2:$B$240,2,FALSE)+VLOOKUP(B1110,Results!$A$2:$B$240,2,FALSE)-MIN(VLOOKUP(C1110,Results!$A$2:$B$240,2,FALSE),VLOOKUP(D1110,Results!$A$2:$B$240,2,FALSE),VLOOKUP(E1110,Results!$A$2:$B$240,2,FALSE),VLOOKUP(F1110,Results!$A$2:$B$240,2,FALSE),VLOOKUP(G1110,Results!$A$2:$B$240,2,FALSE),VLOOKUP(H1110,Results!$A$2:$B$240,2,FALSE),VLOOKUP(I1110,Results!$A$2:$B$240,2,FALSE),VLOOKUP(J1110,Results!$A$2:$B$240,2,FALSE),VLOOKUP(B1110,Results!$A$2:$B$240,2,FALSE)),"")</f>
        <v/>
      </c>
    </row>
    <row r="1111" spans="2:47" x14ac:dyDescent="0.3">
      <c r="B1111" t="s">
        <v>95</v>
      </c>
      <c r="C1111" t="s">
        <v>170</v>
      </c>
      <c r="D1111" t="s">
        <v>173</v>
      </c>
      <c r="E1111" t="s">
        <v>146</v>
      </c>
      <c r="F1111" t="s">
        <v>150</v>
      </c>
      <c r="G1111" t="s">
        <v>177</v>
      </c>
      <c r="H1111" t="s">
        <v>93</v>
      </c>
      <c r="I1111" t="s">
        <v>152</v>
      </c>
      <c r="J1111" t="s">
        <v>156</v>
      </c>
      <c r="K1111" t="n">
        <v>11.0</v>
      </c>
      <c r="L1111" s="30">
        <f si="270" t="shared"/>
        <v>0</v>
      </c>
      <c r="N1111" s="35" t="str">
        <f si="280" t="shared"/>
        <v/>
      </c>
      <c r="O1111" s="59">
        <f>(IF(ISNUMBER(MATCH(B1111,Sheet4!$K$92:$K$101,0)),1,0)+IF(ISNUMBER(MATCH(C1111,Sheet4!$K$92:$K$101,0)),1,0)+IF(ISNUMBER(MATCH(D1111,Sheet4!$K$92:$K$101,0)),1,0)+IF(ISNUMBER(MATCH(E1111,Sheet4!$K$92:$K$101,0)),1,0)+IF(ISNUMBER(MATCH(F1111,Sheet4!$K$92:$K$101,0)),1,0)+IF(ISNUMBER(MATCH(G1111,Sheet4!$K$92:$K$101,0)),1,0)+IF(ISNUMBER(MATCH(H1111,Sheet4!$K$92:$K$101,0)),1,0)+IF(ISNUMBER(MATCH(I1111,Sheet4!$K$92:$K$101,0)),1,0)+IF(ISNUMBER(MATCH(J1111,Sheet4!$K$92:$K$101,0)),1,0))
-
(IF(ISNUMBER(MATCH(B1111,Sheet4!$F$2:$F$11,0)),1,0)+IF(ISNUMBER(MATCH(C1111,Sheet4!$F$2:$F$11,0)),1,0)+IF(ISNUMBER(MATCH(D1111,Sheet4!$F$2:$F$11,0)),1,0)+IF(ISNUMBER(MATCH(E1111,Sheet4!$F$2:$F$11,0)),1,0)+IF(ISNUMBER(MATCH(F1111,Sheet4!$F$2:$F$11,0)),1,0)+IF(ISNUMBER(MATCH(G1111,Sheet4!$F$2:$F$11,0)),1,0)+IF(ISNUMBER(MATCH(H1111,Sheet4!$F$2:$F$11,0)),1,0)+IF(ISNUMBER(MATCH(I1111,Sheet4!$F$2:$F$11,0)),1,0)+IF(ISNUMBER(MATCH(J1111,Sheet4!$F$2:$F$11,0)),1,0))</f>
        <v>0</v>
      </c>
      <c r="P1111" s="40" t="str">
        <f>IFERROR(INDEX(Sheet4!$G:$G,MATCH(Sheet1!B1111,Sheet4!$F:$F,0))+INDEX(Sheet4!$G:$G,MATCH(Sheet1!C1111,Sheet4!$F:$F,0))+INDEX(Sheet4!$G:$G,MATCH(Sheet1!D1111,Sheet4!$F:$F,0))+INDEX(Sheet4!$G:$G,MATCH(Sheet1!E1111,Sheet4!$F:$F,0))+INDEX(Sheet4!$G:$G,MATCH(Sheet1!F1111,Sheet4!$F:$F,0))+INDEX(Sheet4!$G:$G,MATCH(Sheet1!G1111,Sheet4!$F:$F,0))+INDEX(Sheet4!$G:$G,MATCH(Sheet1!H1111,Sheet4!$F:$F,0))+INDEX(Sheet4!$G:$G,MATCH(Sheet1!I1111,Sheet4!$F:$F,0))+INDEX(Sheet4!$G:$G,MATCH(Sheet1!J1111,Sheet4!$F:$F,0)),"")</f>
        <v/>
      </c>
      <c r="AF1111">
        <f si="281" t="shared"/>
        <v>0</v>
      </c>
      <c r="AH1111">
        <v>1088</v>
      </c>
      <c r="AI1111" t="str">
        <f si="282" t="shared"/>
        <v>Ben SimmonsLandry ShametMonte MorrisAustin RiversWill BartonKelly OubreKenneth FariedJosh JacksonJoel Embiid</v>
      </c>
      <c r="AJ1111">
        <f si="271" t="shared"/>
        <v>0</v>
      </c>
      <c r="AK1111">
        <f si="272" t="shared"/>
        <v>0</v>
      </c>
      <c r="AL1111">
        <f si="273" t="shared"/>
        <v>0</v>
      </c>
      <c r="AM1111">
        <f si="274" t="shared"/>
        <v>0</v>
      </c>
      <c r="AN1111">
        <f si="275" t="shared"/>
        <v>0</v>
      </c>
      <c r="AO1111">
        <f si="276" t="shared"/>
        <v>0</v>
      </c>
      <c r="AP1111">
        <f si="277" t="shared"/>
        <v>0</v>
      </c>
      <c r="AQ1111">
        <f si="278" t="shared"/>
        <v>0</v>
      </c>
      <c r="AR1111">
        <f si="279" t="shared"/>
        <v>0</v>
      </c>
      <c r="AS1111">
        <f si="283" t="shared"/>
        <v>0</v>
      </c>
      <c r="AU1111" t="str">
        <f>IFERROR(VLOOKUP(C1111,Results!$A$2:$B$240,2,FALSE)+VLOOKUP(D1111,Results!$A$2:$B$240,2,FALSE)+VLOOKUP(E1111,Results!$A$2:$B$240,2,FALSE)+VLOOKUP(F1111,Results!$A$2:$B$240,2,FALSE)+VLOOKUP(G1111,Results!$A$2:$B$240,2,FALSE)+VLOOKUP(H1111,Results!$A$2:$B$240,2,FALSE)+VLOOKUP(I1111,Results!$A$2:$B$240,2,FALSE)+VLOOKUP(J1111,Results!$A$2:$B$240,2,FALSE)+VLOOKUP(B1111,Results!$A$2:$B$240,2,FALSE)-MIN(VLOOKUP(C1111,Results!$A$2:$B$240,2,FALSE),VLOOKUP(D1111,Results!$A$2:$B$240,2,FALSE),VLOOKUP(E1111,Results!$A$2:$B$240,2,FALSE),VLOOKUP(F1111,Results!$A$2:$B$240,2,FALSE),VLOOKUP(G1111,Results!$A$2:$B$240,2,FALSE),VLOOKUP(H1111,Results!$A$2:$B$240,2,FALSE),VLOOKUP(I1111,Results!$A$2:$B$240,2,FALSE),VLOOKUP(J1111,Results!$A$2:$B$240,2,FALSE),VLOOKUP(B1111,Results!$A$2:$B$240,2,FALSE)),"")</f>
        <v/>
      </c>
    </row>
    <row r="1112" spans="2:47" x14ac:dyDescent="0.3">
      <c r="B1112" t="s">
        <v>108</v>
      </c>
      <c r="C1112" t="s">
        <v>170</v>
      </c>
      <c r="D1112" t="s">
        <v>145</v>
      </c>
      <c r="E1112" t="s">
        <v>146</v>
      </c>
      <c r="F1112" t="s">
        <v>150</v>
      </c>
      <c r="G1112" t="s">
        <v>177</v>
      </c>
      <c r="H1112" t="s">
        <v>153</v>
      </c>
      <c r="I1112" t="s">
        <v>183</v>
      </c>
      <c r="J1112" t="s">
        <v>187</v>
      </c>
      <c r="K1112" t="n">
        <v>11.0</v>
      </c>
      <c r="L1112" s="30">
        <f ref="L1112:L1175" si="284" t="shared">AS1112</f>
        <v>0</v>
      </c>
      <c r="N1112" s="35" t="str">
        <f si="280" t="shared"/>
        <v/>
      </c>
      <c r="O1112" s="59">
        <f>(IF(ISNUMBER(MATCH(B1112,Sheet4!$K$92:$K$101,0)),1,0)+IF(ISNUMBER(MATCH(C1112,Sheet4!$K$92:$K$101,0)),1,0)+IF(ISNUMBER(MATCH(D1112,Sheet4!$K$92:$K$101,0)),1,0)+IF(ISNUMBER(MATCH(E1112,Sheet4!$K$92:$K$101,0)),1,0)+IF(ISNUMBER(MATCH(F1112,Sheet4!$K$92:$K$101,0)),1,0)+IF(ISNUMBER(MATCH(G1112,Sheet4!$K$92:$K$101,0)),1,0)+IF(ISNUMBER(MATCH(H1112,Sheet4!$K$92:$K$101,0)),1,0)+IF(ISNUMBER(MATCH(I1112,Sheet4!$K$92:$K$101,0)),1,0)+IF(ISNUMBER(MATCH(J1112,Sheet4!$K$92:$K$101,0)),1,0))
-
(IF(ISNUMBER(MATCH(B1112,Sheet4!$F$2:$F$11,0)),1,0)+IF(ISNUMBER(MATCH(C1112,Sheet4!$F$2:$F$11,0)),1,0)+IF(ISNUMBER(MATCH(D1112,Sheet4!$F$2:$F$11,0)),1,0)+IF(ISNUMBER(MATCH(E1112,Sheet4!$F$2:$F$11,0)),1,0)+IF(ISNUMBER(MATCH(F1112,Sheet4!$F$2:$F$11,0)),1,0)+IF(ISNUMBER(MATCH(G1112,Sheet4!$F$2:$F$11,0)),1,0)+IF(ISNUMBER(MATCH(H1112,Sheet4!$F$2:$F$11,0)),1,0)+IF(ISNUMBER(MATCH(I1112,Sheet4!$F$2:$F$11,0)),1,0)+IF(ISNUMBER(MATCH(J1112,Sheet4!$F$2:$F$11,0)),1,0))</f>
        <v>0</v>
      </c>
      <c r="P1112" s="40" t="str">
        <f>IFERROR(INDEX(Sheet4!$G:$G,MATCH(Sheet1!B1112,Sheet4!$F:$F,0))+INDEX(Sheet4!$G:$G,MATCH(Sheet1!C1112,Sheet4!$F:$F,0))+INDEX(Sheet4!$G:$G,MATCH(Sheet1!D1112,Sheet4!$F:$F,0))+INDEX(Sheet4!$G:$G,MATCH(Sheet1!E1112,Sheet4!$F:$F,0))+INDEX(Sheet4!$G:$G,MATCH(Sheet1!F1112,Sheet4!$F:$F,0))+INDEX(Sheet4!$G:$G,MATCH(Sheet1!G1112,Sheet4!$F:$F,0))+INDEX(Sheet4!$G:$G,MATCH(Sheet1!H1112,Sheet4!$F:$F,0))+INDEX(Sheet4!$G:$G,MATCH(Sheet1!I1112,Sheet4!$F:$F,0))+INDEX(Sheet4!$G:$G,MATCH(Sheet1!J1112,Sheet4!$F:$F,0)),"")</f>
        <v/>
      </c>
      <c r="AF1112">
        <f si="281" t="shared"/>
        <v>0</v>
      </c>
      <c r="AH1112">
        <v>1089</v>
      </c>
      <c r="AI1112" t="str">
        <f si="282" t="shared"/>
        <v>Ben SimmonsRicky RubioDevin BookerMonte MorrisKelly OubreJae CrowderJosh JacksonJonah BoldenKarl-Anthony Towns</v>
      </c>
      <c r="AJ1112">
        <f si="271" t="shared"/>
        <v>0</v>
      </c>
      <c r="AK1112">
        <f si="272" t="shared"/>
        <v>0</v>
      </c>
      <c r="AL1112">
        <f si="273" t="shared"/>
        <v>0</v>
      </c>
      <c r="AM1112">
        <f si="274" t="shared"/>
        <v>0</v>
      </c>
      <c r="AN1112">
        <f si="275" t="shared"/>
        <v>0</v>
      </c>
      <c r="AO1112">
        <f si="276" t="shared"/>
        <v>0</v>
      </c>
      <c r="AP1112">
        <f si="277" t="shared"/>
        <v>0</v>
      </c>
      <c r="AQ1112">
        <f si="278" t="shared"/>
        <v>0</v>
      </c>
      <c r="AR1112">
        <f si="279" t="shared"/>
        <v>0</v>
      </c>
      <c r="AS1112">
        <f si="283" t="shared"/>
        <v>0</v>
      </c>
      <c r="AU1112" t="str">
        <f>IFERROR(VLOOKUP(C1112,Results!$A$2:$B$240,2,FALSE)+VLOOKUP(D1112,Results!$A$2:$B$240,2,FALSE)+VLOOKUP(E1112,Results!$A$2:$B$240,2,FALSE)+VLOOKUP(F1112,Results!$A$2:$B$240,2,FALSE)+VLOOKUP(G1112,Results!$A$2:$B$240,2,FALSE)+VLOOKUP(H1112,Results!$A$2:$B$240,2,FALSE)+VLOOKUP(I1112,Results!$A$2:$B$240,2,FALSE)+VLOOKUP(J1112,Results!$A$2:$B$240,2,FALSE)+VLOOKUP(B1112,Results!$A$2:$B$240,2,FALSE)-MIN(VLOOKUP(C1112,Results!$A$2:$B$240,2,FALSE),VLOOKUP(D1112,Results!$A$2:$B$240,2,FALSE),VLOOKUP(E1112,Results!$A$2:$B$240,2,FALSE),VLOOKUP(F1112,Results!$A$2:$B$240,2,FALSE),VLOOKUP(G1112,Results!$A$2:$B$240,2,FALSE),VLOOKUP(H1112,Results!$A$2:$B$240,2,FALSE),VLOOKUP(I1112,Results!$A$2:$B$240,2,FALSE),VLOOKUP(J1112,Results!$A$2:$B$240,2,FALSE),VLOOKUP(B1112,Results!$A$2:$B$240,2,FALSE)),"")</f>
        <v/>
      </c>
    </row>
    <row r="1113" spans="2:47" x14ac:dyDescent="0.3">
      <c r="B1113" t="s">
        <v>87</v>
      </c>
      <c r="C1113" t="s">
        <v>171</v>
      </c>
      <c r="D1113" t="s">
        <v>145</v>
      </c>
      <c r="E1113" t="s">
        <v>146</v>
      </c>
      <c r="F1113" t="s">
        <v>96</v>
      </c>
      <c r="G1113" t="s">
        <v>178</v>
      </c>
      <c r="H1113" t="s">
        <v>152</v>
      </c>
      <c r="I1113" t="s">
        <v>103</v>
      </c>
      <c r="J1113" t="s">
        <v>98</v>
      </c>
      <c r="K1113" t="n">
        <v>11.0</v>
      </c>
      <c r="L1113" s="30">
        <f si="284" t="shared"/>
        <v>0</v>
      </c>
      <c r="N1113" s="35" t="str">
        <f si="280" t="shared"/>
        <v/>
      </c>
      <c r="O1113" s="59">
        <f>(IF(ISNUMBER(MATCH(B1113,Sheet4!$K$92:$K$101,0)),1,0)+IF(ISNUMBER(MATCH(C1113,Sheet4!$K$92:$K$101,0)),1,0)+IF(ISNUMBER(MATCH(D1113,Sheet4!$K$92:$K$101,0)),1,0)+IF(ISNUMBER(MATCH(E1113,Sheet4!$K$92:$K$101,0)),1,0)+IF(ISNUMBER(MATCH(F1113,Sheet4!$K$92:$K$101,0)),1,0)+IF(ISNUMBER(MATCH(G1113,Sheet4!$K$92:$K$101,0)),1,0)+IF(ISNUMBER(MATCH(H1113,Sheet4!$K$92:$K$101,0)),1,0)+IF(ISNUMBER(MATCH(I1113,Sheet4!$K$92:$K$101,0)),1,0)+IF(ISNUMBER(MATCH(J1113,Sheet4!$K$92:$K$101,0)),1,0))
-
(IF(ISNUMBER(MATCH(B1113,Sheet4!$F$2:$F$11,0)),1,0)+IF(ISNUMBER(MATCH(C1113,Sheet4!$F$2:$F$11,0)),1,0)+IF(ISNUMBER(MATCH(D1113,Sheet4!$F$2:$F$11,0)),1,0)+IF(ISNUMBER(MATCH(E1113,Sheet4!$F$2:$F$11,0)),1,0)+IF(ISNUMBER(MATCH(F1113,Sheet4!$F$2:$F$11,0)),1,0)+IF(ISNUMBER(MATCH(G1113,Sheet4!$F$2:$F$11,0)),1,0)+IF(ISNUMBER(MATCH(H1113,Sheet4!$F$2:$F$11,0)),1,0)+IF(ISNUMBER(MATCH(I1113,Sheet4!$F$2:$F$11,0)),1,0)+IF(ISNUMBER(MATCH(J1113,Sheet4!$F$2:$F$11,0)),1,0))</f>
        <v>0</v>
      </c>
      <c r="P1113" s="40" t="str">
        <f>IFERROR(INDEX(Sheet4!$G:$G,MATCH(Sheet1!B1113,Sheet4!$F:$F,0))+INDEX(Sheet4!$G:$G,MATCH(Sheet1!C1113,Sheet4!$F:$F,0))+INDEX(Sheet4!$G:$G,MATCH(Sheet1!D1113,Sheet4!$F:$F,0))+INDEX(Sheet4!$G:$G,MATCH(Sheet1!E1113,Sheet4!$F:$F,0))+INDEX(Sheet4!$G:$G,MATCH(Sheet1!F1113,Sheet4!$F:$F,0))+INDEX(Sheet4!$G:$G,MATCH(Sheet1!G1113,Sheet4!$F:$F,0))+INDEX(Sheet4!$G:$G,MATCH(Sheet1!H1113,Sheet4!$F:$F,0))+INDEX(Sheet4!$G:$G,MATCH(Sheet1!I1113,Sheet4!$F:$F,0))+INDEX(Sheet4!$G:$G,MATCH(Sheet1!J1113,Sheet4!$F:$F,0)),"")</f>
        <v/>
      </c>
      <c r="AF1113">
        <f si="281" t="shared"/>
        <v>0</v>
      </c>
      <c r="AH1113">
        <v>1090</v>
      </c>
      <c r="AI1113" t="str">
        <f si="282" t="shared"/>
        <v>Ben SimmonsRicky RubioMonte MorrisMalik BeasleyKelly OubreGerald GreenKenneth FariedDerrick FavorsJoel Embiid</v>
      </c>
      <c r="AJ1113">
        <f ref="AJ1113:AJ1176" si="285" t="shared">IF(ISNUMBER(SEARCH(B1113,VLOOKUP($AH$20,$AH$24:$AI$2023,2,FALSE))),1,0)</f>
        <v>0</v>
      </c>
      <c r="AK1113">
        <f ref="AK1113:AK1176" si="286" t="shared">IF(ISNUMBER(SEARCH(C1113,VLOOKUP($AH$20,$AH$24:$AI$2023,2,FALSE))),1,0)</f>
        <v>0</v>
      </c>
      <c r="AL1113">
        <f ref="AL1113:AL1176" si="287" t="shared">IF(ISNUMBER(SEARCH(D1113,VLOOKUP($AH$20,$AH$24:$AI$2023,2,FALSE))),1,0)</f>
        <v>0</v>
      </c>
      <c r="AM1113">
        <f ref="AM1113:AM1176" si="288" t="shared">IF(ISNUMBER(SEARCH(E1113,VLOOKUP($AH$20,$AH$24:$AI$2023,2,FALSE))),1,0)</f>
        <v>0</v>
      </c>
      <c r="AN1113">
        <f ref="AN1113:AN1176" si="289" t="shared">IF(ISNUMBER(SEARCH(F1113,VLOOKUP($AH$20,$AH$24:$AI$2023,2,FALSE))),1,0)</f>
        <v>0</v>
      </c>
      <c r="AO1113">
        <f ref="AO1113:AO1176" si="290" t="shared">IF(ISNUMBER(SEARCH(G1113,VLOOKUP($AH$20,$AH$24:$AI$2023,2,FALSE))),1,0)</f>
        <v>0</v>
      </c>
      <c r="AP1113">
        <f ref="AP1113:AP1176" si="291" t="shared">IF(ISNUMBER(SEARCH(H1113,VLOOKUP($AH$20,$AH$24:$AI$2023,2,FALSE))),1,0)</f>
        <v>0</v>
      </c>
      <c r="AQ1113">
        <f ref="AQ1113:AQ1176" si="292" t="shared">IF(ISNUMBER(SEARCH(I1113,VLOOKUP($AH$20,$AH$24:$AI$2023,2,FALSE))),1,0)</f>
        <v>0</v>
      </c>
      <c r="AR1113">
        <f ref="AR1113:AR1176" si="293" t="shared">IF(ISNUMBER(SEARCH(J1113,VLOOKUP($AH$20,$AH$24:$AI$2023,2,FALSE))),1,0)</f>
        <v>0</v>
      </c>
      <c r="AS1113">
        <f si="283" t="shared"/>
        <v>0</v>
      </c>
      <c r="AU1113" t="str">
        <f>IFERROR(VLOOKUP(C1113,Results!$A$2:$B$240,2,FALSE)+VLOOKUP(D1113,Results!$A$2:$B$240,2,FALSE)+VLOOKUP(E1113,Results!$A$2:$B$240,2,FALSE)+VLOOKUP(F1113,Results!$A$2:$B$240,2,FALSE)+VLOOKUP(G1113,Results!$A$2:$B$240,2,FALSE)+VLOOKUP(H1113,Results!$A$2:$B$240,2,FALSE)+VLOOKUP(I1113,Results!$A$2:$B$240,2,FALSE)+VLOOKUP(J1113,Results!$A$2:$B$240,2,FALSE)+VLOOKUP(B1113,Results!$A$2:$B$240,2,FALSE)-MIN(VLOOKUP(C1113,Results!$A$2:$B$240,2,FALSE),VLOOKUP(D1113,Results!$A$2:$B$240,2,FALSE),VLOOKUP(E1113,Results!$A$2:$B$240,2,FALSE),VLOOKUP(F1113,Results!$A$2:$B$240,2,FALSE),VLOOKUP(G1113,Results!$A$2:$B$240,2,FALSE),VLOOKUP(H1113,Results!$A$2:$B$240,2,FALSE),VLOOKUP(I1113,Results!$A$2:$B$240,2,FALSE),VLOOKUP(J1113,Results!$A$2:$B$240,2,FALSE),VLOOKUP(B1113,Results!$A$2:$B$240,2,FALSE)),"")</f>
        <v/>
      </c>
    </row>
    <row r="1114" spans="2:47" x14ac:dyDescent="0.3">
      <c r="B1114" t="s">
        <v>166</v>
      </c>
      <c r="C1114" t="s">
        <v>116</v>
      </c>
      <c r="D1114" t="s">
        <v>145</v>
      </c>
      <c r="E1114" t="s">
        <v>146</v>
      </c>
      <c r="F1114" t="s">
        <v>100</v>
      </c>
      <c r="G1114" t="s">
        <v>179</v>
      </c>
      <c r="H1114" t="s">
        <v>181</v>
      </c>
      <c r="I1114" t="s">
        <v>182</v>
      </c>
      <c r="J1114" t="s">
        <v>98</v>
      </c>
      <c r="K1114" t="n">
        <v>11.0</v>
      </c>
      <c r="L1114" s="30">
        <f si="284" t="shared"/>
        <v>0</v>
      </c>
      <c r="N1114" s="35" t="str">
        <f si="280" t="shared"/>
        <v/>
      </c>
      <c r="O1114" s="59">
        <f>(IF(ISNUMBER(MATCH(B1114,Sheet4!$K$92:$K$101,0)),1,0)+IF(ISNUMBER(MATCH(C1114,Sheet4!$K$92:$K$101,0)),1,0)+IF(ISNUMBER(MATCH(D1114,Sheet4!$K$92:$K$101,0)),1,0)+IF(ISNUMBER(MATCH(E1114,Sheet4!$K$92:$K$101,0)),1,0)+IF(ISNUMBER(MATCH(F1114,Sheet4!$K$92:$K$101,0)),1,0)+IF(ISNUMBER(MATCH(G1114,Sheet4!$K$92:$K$101,0)),1,0)+IF(ISNUMBER(MATCH(H1114,Sheet4!$K$92:$K$101,0)),1,0)+IF(ISNUMBER(MATCH(I1114,Sheet4!$K$92:$K$101,0)),1,0)+IF(ISNUMBER(MATCH(J1114,Sheet4!$K$92:$K$101,0)),1,0))
-
(IF(ISNUMBER(MATCH(B1114,Sheet4!$F$2:$F$11,0)),1,0)+IF(ISNUMBER(MATCH(C1114,Sheet4!$F$2:$F$11,0)),1,0)+IF(ISNUMBER(MATCH(D1114,Sheet4!$F$2:$F$11,0)),1,0)+IF(ISNUMBER(MATCH(E1114,Sheet4!$F$2:$F$11,0)),1,0)+IF(ISNUMBER(MATCH(F1114,Sheet4!$F$2:$F$11,0)),1,0)+IF(ISNUMBER(MATCH(G1114,Sheet4!$F$2:$F$11,0)),1,0)+IF(ISNUMBER(MATCH(H1114,Sheet4!$F$2:$F$11,0)),1,0)+IF(ISNUMBER(MATCH(I1114,Sheet4!$F$2:$F$11,0)),1,0)+IF(ISNUMBER(MATCH(J1114,Sheet4!$F$2:$F$11,0)),1,0))</f>
        <v>0</v>
      </c>
      <c r="P1114" s="40" t="str">
        <f>IFERROR(INDEX(Sheet4!$G:$G,MATCH(Sheet1!B1114,Sheet4!$F:$F,0))+INDEX(Sheet4!$G:$G,MATCH(Sheet1!C1114,Sheet4!$F:$F,0))+INDEX(Sheet4!$G:$G,MATCH(Sheet1!D1114,Sheet4!$F:$F,0))+INDEX(Sheet4!$G:$G,MATCH(Sheet1!E1114,Sheet4!$F:$F,0))+INDEX(Sheet4!$G:$G,MATCH(Sheet1!F1114,Sheet4!$F:$F,0))+INDEX(Sheet4!$G:$G,MATCH(Sheet1!G1114,Sheet4!$F:$F,0))+INDEX(Sheet4!$G:$G,MATCH(Sheet1!H1114,Sheet4!$F:$F,0))+INDEX(Sheet4!$G:$G,MATCH(Sheet1!I1114,Sheet4!$F:$F,0))+INDEX(Sheet4!$G:$G,MATCH(Sheet1!J1114,Sheet4!$F:$F,0)),"")</f>
        <v/>
      </c>
      <c r="AF1114">
        <f si="281" t="shared"/>
        <v>0</v>
      </c>
      <c r="AH1114">
        <v>1091</v>
      </c>
      <c r="AI1114" t="str">
        <f si="282" t="shared"/>
        <v>Ben SimmonsIsaiah CanaanJimmy ButlerMonte MorrisWill BartonKelly OubreRichaun HolmesTaj GibsonNikola Jokic</v>
      </c>
      <c r="AJ1114">
        <f si="285" t="shared"/>
        <v>0</v>
      </c>
      <c r="AK1114">
        <f si="286" t="shared"/>
        <v>0</v>
      </c>
      <c r="AL1114">
        <f si="287" t="shared"/>
        <v>0</v>
      </c>
      <c r="AM1114">
        <f si="288" t="shared"/>
        <v>0</v>
      </c>
      <c r="AN1114">
        <f si="289" t="shared"/>
        <v>0</v>
      </c>
      <c r="AO1114">
        <f si="290" t="shared"/>
        <v>0</v>
      </c>
      <c r="AP1114">
        <f si="291" t="shared"/>
        <v>0</v>
      </c>
      <c r="AQ1114">
        <f si="292" t="shared"/>
        <v>0</v>
      </c>
      <c r="AR1114">
        <f si="293" t="shared"/>
        <v>0</v>
      </c>
      <c r="AS1114">
        <f si="283" t="shared"/>
        <v>0</v>
      </c>
      <c r="AU1114" t="str">
        <f>IFERROR(VLOOKUP(C1114,Results!$A$2:$B$240,2,FALSE)+VLOOKUP(D1114,Results!$A$2:$B$240,2,FALSE)+VLOOKUP(E1114,Results!$A$2:$B$240,2,FALSE)+VLOOKUP(F1114,Results!$A$2:$B$240,2,FALSE)+VLOOKUP(G1114,Results!$A$2:$B$240,2,FALSE)+VLOOKUP(H1114,Results!$A$2:$B$240,2,FALSE)+VLOOKUP(I1114,Results!$A$2:$B$240,2,FALSE)+VLOOKUP(J1114,Results!$A$2:$B$240,2,FALSE)+VLOOKUP(B1114,Results!$A$2:$B$240,2,FALSE)-MIN(VLOOKUP(C1114,Results!$A$2:$B$240,2,FALSE),VLOOKUP(D1114,Results!$A$2:$B$240,2,FALSE),VLOOKUP(E1114,Results!$A$2:$B$240,2,FALSE),VLOOKUP(F1114,Results!$A$2:$B$240,2,FALSE),VLOOKUP(G1114,Results!$A$2:$B$240,2,FALSE),VLOOKUP(H1114,Results!$A$2:$B$240,2,FALSE),VLOOKUP(I1114,Results!$A$2:$B$240,2,FALSE),VLOOKUP(J1114,Results!$A$2:$B$240,2,FALSE),VLOOKUP(B1114,Results!$A$2:$B$240,2,FALSE)),"")</f>
        <v/>
      </c>
    </row>
    <row r="1115" spans="2:47" x14ac:dyDescent="0.3">
      <c r="B1115" t="s">
        <v>166</v>
      </c>
      <c r="C1115" t="s">
        <v>170</v>
      </c>
      <c r="D1115" t="s">
        <v>172</v>
      </c>
      <c r="E1115" t="s">
        <v>146</v>
      </c>
      <c r="F1115" t="s">
        <v>90</v>
      </c>
      <c r="G1115" t="s">
        <v>105</v>
      </c>
      <c r="H1115" t="s">
        <v>92</v>
      </c>
      <c r="I1115" t="s">
        <v>181</v>
      </c>
      <c r="J1115" t="s">
        <v>156</v>
      </c>
      <c r="K1115" t="n">
        <v>11.0</v>
      </c>
      <c r="L1115" s="30">
        <f si="284" t="shared"/>
        <v>0</v>
      </c>
      <c r="N1115" s="35" t="str">
        <f si="280" t="shared"/>
        <v/>
      </c>
      <c r="O1115" s="59">
        <f>(IF(ISNUMBER(MATCH(B1115,Sheet4!$K$92:$K$101,0)),1,0)+IF(ISNUMBER(MATCH(C1115,Sheet4!$K$92:$K$101,0)),1,0)+IF(ISNUMBER(MATCH(D1115,Sheet4!$K$92:$K$101,0)),1,0)+IF(ISNUMBER(MATCH(E1115,Sheet4!$K$92:$K$101,0)),1,0)+IF(ISNUMBER(MATCH(F1115,Sheet4!$K$92:$K$101,0)),1,0)+IF(ISNUMBER(MATCH(G1115,Sheet4!$K$92:$K$101,0)),1,0)+IF(ISNUMBER(MATCH(H1115,Sheet4!$K$92:$K$101,0)),1,0)+IF(ISNUMBER(MATCH(I1115,Sheet4!$K$92:$K$101,0)),1,0)+IF(ISNUMBER(MATCH(J1115,Sheet4!$K$92:$K$101,0)),1,0))
-
(IF(ISNUMBER(MATCH(B1115,Sheet4!$F$2:$F$11,0)),1,0)+IF(ISNUMBER(MATCH(C1115,Sheet4!$F$2:$F$11,0)),1,0)+IF(ISNUMBER(MATCH(D1115,Sheet4!$F$2:$F$11,0)),1,0)+IF(ISNUMBER(MATCH(E1115,Sheet4!$F$2:$F$11,0)),1,0)+IF(ISNUMBER(MATCH(F1115,Sheet4!$F$2:$F$11,0)),1,0)+IF(ISNUMBER(MATCH(G1115,Sheet4!$F$2:$F$11,0)),1,0)+IF(ISNUMBER(MATCH(H1115,Sheet4!$F$2:$F$11,0)),1,0)+IF(ISNUMBER(MATCH(I1115,Sheet4!$F$2:$F$11,0)),1,0)+IF(ISNUMBER(MATCH(J1115,Sheet4!$F$2:$F$11,0)),1,0))</f>
        <v>0</v>
      </c>
      <c r="P1115" s="40" t="str">
        <f>IFERROR(INDEX(Sheet4!$G:$G,MATCH(Sheet1!B1115,Sheet4!$F:$F,0))+INDEX(Sheet4!$G:$G,MATCH(Sheet1!C1115,Sheet4!$F:$F,0))+INDEX(Sheet4!$G:$G,MATCH(Sheet1!D1115,Sheet4!$F:$F,0))+INDEX(Sheet4!$G:$G,MATCH(Sheet1!E1115,Sheet4!$F:$F,0))+INDEX(Sheet4!$G:$G,MATCH(Sheet1!F1115,Sheet4!$F:$F,0))+INDEX(Sheet4!$G:$G,MATCH(Sheet1!G1115,Sheet4!$F:$F,0))+INDEX(Sheet4!$G:$G,MATCH(Sheet1!H1115,Sheet4!$F:$F,0))+INDEX(Sheet4!$G:$G,MATCH(Sheet1!I1115,Sheet4!$F:$F,0))+INDEX(Sheet4!$G:$G,MATCH(Sheet1!J1115,Sheet4!$F:$F,0)),"")</f>
        <v/>
      </c>
      <c r="AF1115">
        <f si="281" t="shared"/>
        <v>0</v>
      </c>
      <c r="AH1115">
        <v>1092</v>
      </c>
      <c r="AI1115" t="str">
        <f si="282" t="shared"/>
        <v>De'Aaron FoxIsaiah CanaanJames HardenMonte MorrisWill BartonCorey BrewerMarvin BagleyDerrick FavorsRudy Gobert</v>
      </c>
      <c r="AJ1115">
        <f si="285" t="shared"/>
        <v>0</v>
      </c>
      <c r="AK1115">
        <f si="286" t="shared"/>
        <v>0</v>
      </c>
      <c r="AL1115">
        <f si="287" t="shared"/>
        <v>0</v>
      </c>
      <c r="AM1115">
        <f si="288" t="shared"/>
        <v>0</v>
      </c>
      <c r="AN1115">
        <f si="289" t="shared"/>
        <v>0</v>
      </c>
      <c r="AO1115">
        <f si="290" t="shared"/>
        <v>0</v>
      </c>
      <c r="AP1115">
        <f si="291" t="shared"/>
        <v>0</v>
      </c>
      <c r="AQ1115">
        <f si="292" t="shared"/>
        <v>0</v>
      </c>
      <c r="AR1115">
        <f si="293" t="shared"/>
        <v>0</v>
      </c>
      <c r="AS1115">
        <f si="283" t="shared"/>
        <v>0</v>
      </c>
      <c r="AU1115" t="str">
        <f>IFERROR(VLOOKUP(C1115,Results!$A$2:$B$240,2,FALSE)+VLOOKUP(D1115,Results!$A$2:$B$240,2,FALSE)+VLOOKUP(E1115,Results!$A$2:$B$240,2,FALSE)+VLOOKUP(F1115,Results!$A$2:$B$240,2,FALSE)+VLOOKUP(G1115,Results!$A$2:$B$240,2,FALSE)+VLOOKUP(H1115,Results!$A$2:$B$240,2,FALSE)+VLOOKUP(I1115,Results!$A$2:$B$240,2,FALSE)+VLOOKUP(J1115,Results!$A$2:$B$240,2,FALSE)+VLOOKUP(B1115,Results!$A$2:$B$240,2,FALSE)-MIN(VLOOKUP(C1115,Results!$A$2:$B$240,2,FALSE),VLOOKUP(D1115,Results!$A$2:$B$240,2,FALSE),VLOOKUP(E1115,Results!$A$2:$B$240,2,FALSE),VLOOKUP(F1115,Results!$A$2:$B$240,2,FALSE),VLOOKUP(G1115,Results!$A$2:$B$240,2,FALSE),VLOOKUP(H1115,Results!$A$2:$B$240,2,FALSE),VLOOKUP(I1115,Results!$A$2:$B$240,2,FALSE),VLOOKUP(J1115,Results!$A$2:$B$240,2,FALSE),VLOOKUP(B1115,Results!$A$2:$B$240,2,FALSE)),"")</f>
        <v/>
      </c>
    </row>
    <row r="1116" spans="2:47" x14ac:dyDescent="0.3">
      <c r="B1116" t="s">
        <v>166</v>
      </c>
      <c r="C1116" t="s">
        <v>87</v>
      </c>
      <c r="D1116" t="s">
        <v>172</v>
      </c>
      <c r="E1116" t="s">
        <v>146</v>
      </c>
      <c r="F1116" t="s">
        <v>100</v>
      </c>
      <c r="G1116" t="s">
        <v>179</v>
      </c>
      <c r="H1116" t="s">
        <v>93</v>
      </c>
      <c r="I1116" t="s">
        <v>155</v>
      </c>
      <c r="J1116" t="s">
        <v>156</v>
      </c>
      <c r="K1116" t="n">
        <v>11.0</v>
      </c>
      <c r="L1116" s="30">
        <f si="284" t="shared"/>
        <v>0</v>
      </c>
      <c r="N1116" s="35" t="str">
        <f si="280" t="shared"/>
        <v/>
      </c>
      <c r="O1116" s="59">
        <f>(IF(ISNUMBER(MATCH(B1116,Sheet4!$K$92:$K$101,0)),1,0)+IF(ISNUMBER(MATCH(C1116,Sheet4!$K$92:$K$101,0)),1,0)+IF(ISNUMBER(MATCH(D1116,Sheet4!$K$92:$K$101,0)),1,0)+IF(ISNUMBER(MATCH(E1116,Sheet4!$K$92:$K$101,0)),1,0)+IF(ISNUMBER(MATCH(F1116,Sheet4!$K$92:$K$101,0)),1,0)+IF(ISNUMBER(MATCH(G1116,Sheet4!$K$92:$K$101,0)),1,0)+IF(ISNUMBER(MATCH(H1116,Sheet4!$K$92:$K$101,0)),1,0)+IF(ISNUMBER(MATCH(I1116,Sheet4!$K$92:$K$101,0)),1,0)+IF(ISNUMBER(MATCH(J1116,Sheet4!$K$92:$K$101,0)),1,0))
-
(IF(ISNUMBER(MATCH(B1116,Sheet4!$F$2:$F$11,0)),1,0)+IF(ISNUMBER(MATCH(C1116,Sheet4!$F$2:$F$11,0)),1,0)+IF(ISNUMBER(MATCH(D1116,Sheet4!$F$2:$F$11,0)),1,0)+IF(ISNUMBER(MATCH(E1116,Sheet4!$F$2:$F$11,0)),1,0)+IF(ISNUMBER(MATCH(F1116,Sheet4!$F$2:$F$11,0)),1,0)+IF(ISNUMBER(MATCH(G1116,Sheet4!$F$2:$F$11,0)),1,0)+IF(ISNUMBER(MATCH(H1116,Sheet4!$F$2:$F$11,0)),1,0)+IF(ISNUMBER(MATCH(I1116,Sheet4!$F$2:$F$11,0)),1,0)+IF(ISNUMBER(MATCH(J1116,Sheet4!$F$2:$F$11,0)),1,0))</f>
        <v>0</v>
      </c>
      <c r="P1116" s="40" t="str">
        <f>IFERROR(INDEX(Sheet4!$G:$G,MATCH(Sheet1!B1116,Sheet4!$F:$F,0))+INDEX(Sheet4!$G:$G,MATCH(Sheet1!C1116,Sheet4!$F:$F,0))+INDEX(Sheet4!$G:$G,MATCH(Sheet1!D1116,Sheet4!$F:$F,0))+INDEX(Sheet4!$G:$G,MATCH(Sheet1!E1116,Sheet4!$F:$F,0))+INDEX(Sheet4!$G:$G,MATCH(Sheet1!F1116,Sheet4!$F:$F,0))+INDEX(Sheet4!$G:$G,MATCH(Sheet1!G1116,Sheet4!$F:$F,0))+INDEX(Sheet4!$G:$G,MATCH(Sheet1!H1116,Sheet4!$F:$F,0))+INDEX(Sheet4!$G:$G,MATCH(Sheet1!I1116,Sheet4!$F:$F,0))+INDEX(Sheet4!$G:$G,MATCH(Sheet1!J1116,Sheet4!$F:$F,0)),"")</f>
        <v/>
      </c>
      <c r="AF1116">
        <f si="281" t="shared"/>
        <v>0</v>
      </c>
      <c r="AH1116">
        <v>1093</v>
      </c>
      <c r="AI1116" t="str">
        <f si="282" t="shared"/>
        <v>Ben SimmonsJeremy LinDevin BookerAustin RiversKelly OubreCorey BrewerKenneth FariedPaul MillsapKarl-Anthony Towns</v>
      </c>
      <c r="AJ1116">
        <f si="285" t="shared"/>
        <v>0</v>
      </c>
      <c r="AK1116">
        <f si="286" t="shared"/>
        <v>0</v>
      </c>
      <c r="AL1116">
        <f si="287" t="shared"/>
        <v>0</v>
      </c>
      <c r="AM1116">
        <f si="288" t="shared"/>
        <v>0</v>
      </c>
      <c r="AN1116">
        <f si="289" t="shared"/>
        <v>0</v>
      </c>
      <c r="AO1116">
        <f si="290" t="shared"/>
        <v>0</v>
      </c>
      <c r="AP1116">
        <f si="291" t="shared"/>
        <v>0</v>
      </c>
      <c r="AQ1116">
        <f si="292" t="shared"/>
        <v>0</v>
      </c>
      <c r="AR1116">
        <f si="293" t="shared"/>
        <v>0</v>
      </c>
      <c r="AS1116">
        <f si="283" t="shared"/>
        <v>0</v>
      </c>
      <c r="AU1116" t="str">
        <f>IFERROR(VLOOKUP(C1116,Results!$A$2:$B$240,2,FALSE)+VLOOKUP(D1116,Results!$A$2:$B$240,2,FALSE)+VLOOKUP(E1116,Results!$A$2:$B$240,2,FALSE)+VLOOKUP(F1116,Results!$A$2:$B$240,2,FALSE)+VLOOKUP(G1116,Results!$A$2:$B$240,2,FALSE)+VLOOKUP(H1116,Results!$A$2:$B$240,2,FALSE)+VLOOKUP(I1116,Results!$A$2:$B$240,2,FALSE)+VLOOKUP(J1116,Results!$A$2:$B$240,2,FALSE)+VLOOKUP(B1116,Results!$A$2:$B$240,2,FALSE)-MIN(VLOOKUP(C1116,Results!$A$2:$B$240,2,FALSE),VLOOKUP(D1116,Results!$A$2:$B$240,2,FALSE),VLOOKUP(E1116,Results!$A$2:$B$240,2,FALSE),VLOOKUP(F1116,Results!$A$2:$B$240,2,FALSE),VLOOKUP(G1116,Results!$A$2:$B$240,2,FALSE),VLOOKUP(H1116,Results!$A$2:$B$240,2,FALSE),VLOOKUP(I1116,Results!$A$2:$B$240,2,FALSE),VLOOKUP(J1116,Results!$A$2:$B$240,2,FALSE),VLOOKUP(B1116,Results!$A$2:$B$240,2,FALSE)),"")</f>
        <v/>
      </c>
    </row>
    <row r="1117" spans="2:47" x14ac:dyDescent="0.3">
      <c r="B1117" t="s">
        <v>166</v>
      </c>
      <c r="C1117" t="s">
        <v>171</v>
      </c>
      <c r="D1117" t="s">
        <v>99</v>
      </c>
      <c r="E1117" t="s">
        <v>173</v>
      </c>
      <c r="F1117" t="s">
        <v>177</v>
      </c>
      <c r="G1117" t="s">
        <v>179</v>
      </c>
      <c r="H1117" t="s">
        <v>93</v>
      </c>
      <c r="I1117" t="s">
        <v>181</v>
      </c>
      <c r="J1117" t="s">
        <v>187</v>
      </c>
      <c r="K1117" t="n">
        <v>11.0</v>
      </c>
      <c r="L1117" s="30">
        <f si="284" t="shared"/>
        <v>0</v>
      </c>
      <c r="N1117" s="35" t="str">
        <f si="280" t="shared"/>
        <v/>
      </c>
      <c r="O1117" s="59">
        <f>(IF(ISNUMBER(MATCH(B1117,Sheet4!$K$92:$K$101,0)),1,0)+IF(ISNUMBER(MATCH(C1117,Sheet4!$K$92:$K$101,0)),1,0)+IF(ISNUMBER(MATCH(D1117,Sheet4!$K$92:$K$101,0)),1,0)+IF(ISNUMBER(MATCH(E1117,Sheet4!$K$92:$K$101,0)),1,0)+IF(ISNUMBER(MATCH(F1117,Sheet4!$K$92:$K$101,0)),1,0)+IF(ISNUMBER(MATCH(G1117,Sheet4!$K$92:$K$101,0)),1,0)+IF(ISNUMBER(MATCH(H1117,Sheet4!$K$92:$K$101,0)),1,0)+IF(ISNUMBER(MATCH(I1117,Sheet4!$K$92:$K$101,0)),1,0)+IF(ISNUMBER(MATCH(J1117,Sheet4!$K$92:$K$101,0)),1,0))
-
(IF(ISNUMBER(MATCH(B1117,Sheet4!$F$2:$F$11,0)),1,0)+IF(ISNUMBER(MATCH(C1117,Sheet4!$F$2:$F$11,0)),1,0)+IF(ISNUMBER(MATCH(D1117,Sheet4!$F$2:$F$11,0)),1,0)+IF(ISNUMBER(MATCH(E1117,Sheet4!$F$2:$F$11,0)),1,0)+IF(ISNUMBER(MATCH(F1117,Sheet4!$F$2:$F$11,0)),1,0)+IF(ISNUMBER(MATCH(G1117,Sheet4!$F$2:$F$11,0)),1,0)+IF(ISNUMBER(MATCH(H1117,Sheet4!$F$2:$F$11,0)),1,0)+IF(ISNUMBER(MATCH(I1117,Sheet4!$F$2:$F$11,0)),1,0)+IF(ISNUMBER(MATCH(J1117,Sheet4!$F$2:$F$11,0)),1,0))</f>
        <v>0</v>
      </c>
      <c r="P1117" s="40" t="str">
        <f>IFERROR(INDEX(Sheet4!$G:$G,MATCH(Sheet1!B1117,Sheet4!$F:$F,0))+INDEX(Sheet4!$G:$G,MATCH(Sheet1!C1117,Sheet4!$F:$F,0))+INDEX(Sheet4!$G:$G,MATCH(Sheet1!D1117,Sheet4!$F:$F,0))+INDEX(Sheet4!$G:$G,MATCH(Sheet1!E1117,Sheet4!$F:$F,0))+INDEX(Sheet4!$G:$G,MATCH(Sheet1!F1117,Sheet4!$F:$F,0))+INDEX(Sheet4!$G:$G,MATCH(Sheet1!G1117,Sheet4!$F:$F,0))+INDEX(Sheet4!$G:$G,MATCH(Sheet1!H1117,Sheet4!$F:$F,0))+INDEX(Sheet4!$G:$G,MATCH(Sheet1!I1117,Sheet4!$F:$F,0))+INDEX(Sheet4!$G:$G,MATCH(Sheet1!J1117,Sheet4!$F:$F,0)),"")</f>
        <v/>
      </c>
      <c r="AF1117">
        <f si="281" t="shared"/>
        <v>0</v>
      </c>
      <c r="AH1117">
        <v>1094</v>
      </c>
      <c r="AI1117" t="str">
        <f si="282" t="shared"/>
        <v>Ben SimmonsJeremy LinDevin BookerMonte MorrisWill BartonJae CrowderJohn CollinsTrey LylesJoel Embiid</v>
      </c>
      <c r="AJ1117">
        <f si="285" t="shared"/>
        <v>0</v>
      </c>
      <c r="AK1117">
        <f si="286" t="shared"/>
        <v>0</v>
      </c>
      <c r="AL1117">
        <f si="287" t="shared"/>
        <v>0</v>
      </c>
      <c r="AM1117">
        <f si="288" t="shared"/>
        <v>0</v>
      </c>
      <c r="AN1117">
        <f si="289" t="shared"/>
        <v>0</v>
      </c>
      <c r="AO1117">
        <f si="290" t="shared"/>
        <v>0</v>
      </c>
      <c r="AP1117">
        <f si="291" t="shared"/>
        <v>0</v>
      </c>
      <c r="AQ1117">
        <f si="292" t="shared"/>
        <v>0</v>
      </c>
      <c r="AR1117">
        <f si="293" t="shared"/>
        <v>0</v>
      </c>
      <c r="AS1117">
        <f si="283" t="shared"/>
        <v>0</v>
      </c>
      <c r="AU1117" t="str">
        <f>IFERROR(VLOOKUP(C1117,Results!$A$2:$B$240,2,FALSE)+VLOOKUP(D1117,Results!$A$2:$B$240,2,FALSE)+VLOOKUP(E1117,Results!$A$2:$B$240,2,FALSE)+VLOOKUP(F1117,Results!$A$2:$B$240,2,FALSE)+VLOOKUP(G1117,Results!$A$2:$B$240,2,FALSE)+VLOOKUP(H1117,Results!$A$2:$B$240,2,FALSE)+VLOOKUP(I1117,Results!$A$2:$B$240,2,FALSE)+VLOOKUP(J1117,Results!$A$2:$B$240,2,FALSE)+VLOOKUP(B1117,Results!$A$2:$B$240,2,FALSE)-MIN(VLOOKUP(C1117,Results!$A$2:$B$240,2,FALSE),VLOOKUP(D1117,Results!$A$2:$B$240,2,FALSE),VLOOKUP(E1117,Results!$A$2:$B$240,2,FALSE),VLOOKUP(F1117,Results!$A$2:$B$240,2,FALSE),VLOOKUP(G1117,Results!$A$2:$B$240,2,FALSE),VLOOKUP(H1117,Results!$A$2:$B$240,2,FALSE),VLOOKUP(I1117,Results!$A$2:$B$240,2,FALSE),VLOOKUP(J1117,Results!$A$2:$B$240,2,FALSE),VLOOKUP(B1117,Results!$A$2:$B$240,2,FALSE)),"")</f>
        <v/>
      </c>
    </row>
    <row r="1118" spans="2:47" x14ac:dyDescent="0.3">
      <c r="B1118" t="s">
        <v>166</v>
      </c>
      <c r="C1118" t="s">
        <v>171</v>
      </c>
      <c r="D1118" t="s">
        <v>99</v>
      </c>
      <c r="E1118" t="s">
        <v>146</v>
      </c>
      <c r="F1118" t="s">
        <v>177</v>
      </c>
      <c r="G1118" t="s">
        <v>100</v>
      </c>
      <c r="H1118" t="s">
        <v>153</v>
      </c>
      <c r="I1118" t="s">
        <v>152</v>
      </c>
      <c r="J1118" t="s">
        <v>98</v>
      </c>
      <c r="K1118" t="n">
        <v>11.0</v>
      </c>
      <c r="L1118" s="30">
        <f si="284" t="shared"/>
        <v>0</v>
      </c>
      <c r="N1118" s="35" t="str">
        <f si="280" t="shared"/>
        <v/>
      </c>
      <c r="O1118" s="59">
        <f>(IF(ISNUMBER(MATCH(B1118,Sheet4!$K$92:$K$101,0)),1,0)+IF(ISNUMBER(MATCH(C1118,Sheet4!$K$92:$K$101,0)),1,0)+IF(ISNUMBER(MATCH(D1118,Sheet4!$K$92:$K$101,0)),1,0)+IF(ISNUMBER(MATCH(E1118,Sheet4!$K$92:$K$101,0)),1,0)+IF(ISNUMBER(MATCH(F1118,Sheet4!$K$92:$K$101,0)),1,0)+IF(ISNUMBER(MATCH(G1118,Sheet4!$K$92:$K$101,0)),1,0)+IF(ISNUMBER(MATCH(H1118,Sheet4!$K$92:$K$101,0)),1,0)+IF(ISNUMBER(MATCH(I1118,Sheet4!$K$92:$K$101,0)),1,0)+IF(ISNUMBER(MATCH(J1118,Sheet4!$K$92:$K$101,0)),1,0))
-
(IF(ISNUMBER(MATCH(B1118,Sheet4!$F$2:$F$11,0)),1,0)+IF(ISNUMBER(MATCH(C1118,Sheet4!$F$2:$F$11,0)),1,0)+IF(ISNUMBER(MATCH(D1118,Sheet4!$F$2:$F$11,0)),1,0)+IF(ISNUMBER(MATCH(E1118,Sheet4!$F$2:$F$11,0)),1,0)+IF(ISNUMBER(MATCH(F1118,Sheet4!$F$2:$F$11,0)),1,0)+IF(ISNUMBER(MATCH(G1118,Sheet4!$F$2:$F$11,0)),1,0)+IF(ISNUMBER(MATCH(H1118,Sheet4!$F$2:$F$11,0)),1,0)+IF(ISNUMBER(MATCH(I1118,Sheet4!$F$2:$F$11,0)),1,0)+IF(ISNUMBER(MATCH(J1118,Sheet4!$F$2:$F$11,0)),1,0))</f>
        <v>0</v>
      </c>
      <c r="P1118" s="40" t="str">
        <f>IFERROR(INDEX(Sheet4!$G:$G,MATCH(Sheet1!B1118,Sheet4!$F:$F,0))+INDEX(Sheet4!$G:$G,MATCH(Sheet1!C1118,Sheet4!$F:$F,0))+INDEX(Sheet4!$G:$G,MATCH(Sheet1!D1118,Sheet4!$F:$F,0))+INDEX(Sheet4!$G:$G,MATCH(Sheet1!E1118,Sheet4!$F:$F,0))+INDEX(Sheet4!$G:$G,MATCH(Sheet1!F1118,Sheet4!$F:$F,0))+INDEX(Sheet4!$G:$G,MATCH(Sheet1!G1118,Sheet4!$F:$F,0))+INDEX(Sheet4!$G:$G,MATCH(Sheet1!H1118,Sheet4!$F:$F,0))+INDEX(Sheet4!$G:$G,MATCH(Sheet1!I1118,Sheet4!$F:$F,0))+INDEX(Sheet4!$G:$G,MATCH(Sheet1!J1118,Sheet4!$F:$F,0)),"")</f>
        <v/>
      </c>
      <c r="AF1118">
        <f si="281" t="shared"/>
        <v>0</v>
      </c>
      <c r="AH1118">
        <v>1095</v>
      </c>
      <c r="AI1118" t="str">
        <f si="282" t="shared"/>
        <v>Ricky RubioLandry ShametDevin BookerMonte MorrisKelly OubreCorey BrewerKenneth FariedJohn CollinsJoel Embiid</v>
      </c>
      <c r="AJ1118">
        <f si="285" t="shared"/>
        <v>0</v>
      </c>
      <c r="AK1118">
        <f si="286" t="shared"/>
        <v>0</v>
      </c>
      <c r="AL1118">
        <f si="287" t="shared"/>
        <v>0</v>
      </c>
      <c r="AM1118">
        <f si="288" t="shared"/>
        <v>0</v>
      </c>
      <c r="AN1118">
        <f si="289" t="shared"/>
        <v>0</v>
      </c>
      <c r="AO1118">
        <f si="290" t="shared"/>
        <v>0</v>
      </c>
      <c r="AP1118">
        <f si="291" t="shared"/>
        <v>0</v>
      </c>
      <c r="AQ1118">
        <f si="292" t="shared"/>
        <v>0</v>
      </c>
      <c r="AR1118">
        <f si="293" t="shared"/>
        <v>0</v>
      </c>
      <c r="AS1118">
        <f si="283" t="shared"/>
        <v>0</v>
      </c>
      <c r="AU1118" t="str">
        <f>IFERROR(VLOOKUP(C1118,Results!$A$2:$B$240,2,FALSE)+VLOOKUP(D1118,Results!$A$2:$B$240,2,FALSE)+VLOOKUP(E1118,Results!$A$2:$B$240,2,FALSE)+VLOOKUP(F1118,Results!$A$2:$B$240,2,FALSE)+VLOOKUP(G1118,Results!$A$2:$B$240,2,FALSE)+VLOOKUP(H1118,Results!$A$2:$B$240,2,FALSE)+VLOOKUP(I1118,Results!$A$2:$B$240,2,FALSE)+VLOOKUP(J1118,Results!$A$2:$B$240,2,FALSE)+VLOOKUP(B1118,Results!$A$2:$B$240,2,FALSE)-MIN(VLOOKUP(C1118,Results!$A$2:$B$240,2,FALSE),VLOOKUP(D1118,Results!$A$2:$B$240,2,FALSE),VLOOKUP(E1118,Results!$A$2:$B$240,2,FALSE),VLOOKUP(F1118,Results!$A$2:$B$240,2,FALSE),VLOOKUP(G1118,Results!$A$2:$B$240,2,FALSE),VLOOKUP(H1118,Results!$A$2:$B$240,2,FALSE),VLOOKUP(I1118,Results!$A$2:$B$240,2,FALSE),VLOOKUP(J1118,Results!$A$2:$B$240,2,FALSE),VLOOKUP(B1118,Results!$A$2:$B$240,2,FALSE)),"")</f>
        <v/>
      </c>
    </row>
    <row r="1119" spans="2:47" x14ac:dyDescent="0.3">
      <c r="B1119" t="s">
        <v>166</v>
      </c>
      <c r="C1119" t="s">
        <v>169</v>
      </c>
      <c r="D1119" t="s">
        <v>172</v>
      </c>
      <c r="E1119" t="s">
        <v>146</v>
      </c>
      <c r="F1119" t="s">
        <v>150</v>
      </c>
      <c r="G1119" t="s">
        <v>179</v>
      </c>
      <c r="H1119" t="s">
        <v>93</v>
      </c>
      <c r="I1119" t="s">
        <v>181</v>
      </c>
      <c r="J1119" t="s">
        <v>186</v>
      </c>
      <c r="K1119" t="n">
        <v>11.0</v>
      </c>
      <c r="L1119" s="30">
        <f si="284" t="shared"/>
        <v>0</v>
      </c>
      <c r="N1119" s="35" t="str">
        <f si="280" t="shared"/>
        <v/>
      </c>
      <c r="O1119" s="59">
        <f>(IF(ISNUMBER(MATCH(B1119,Sheet4!$K$92:$K$101,0)),1,0)+IF(ISNUMBER(MATCH(C1119,Sheet4!$K$92:$K$101,0)),1,0)+IF(ISNUMBER(MATCH(D1119,Sheet4!$K$92:$K$101,0)),1,0)+IF(ISNUMBER(MATCH(E1119,Sheet4!$K$92:$K$101,0)),1,0)+IF(ISNUMBER(MATCH(F1119,Sheet4!$K$92:$K$101,0)),1,0)+IF(ISNUMBER(MATCH(G1119,Sheet4!$K$92:$K$101,0)),1,0)+IF(ISNUMBER(MATCH(H1119,Sheet4!$K$92:$K$101,0)),1,0)+IF(ISNUMBER(MATCH(I1119,Sheet4!$K$92:$K$101,0)),1,0)+IF(ISNUMBER(MATCH(J1119,Sheet4!$K$92:$K$101,0)),1,0))
-
(IF(ISNUMBER(MATCH(B1119,Sheet4!$F$2:$F$11,0)),1,0)+IF(ISNUMBER(MATCH(C1119,Sheet4!$F$2:$F$11,0)),1,0)+IF(ISNUMBER(MATCH(D1119,Sheet4!$F$2:$F$11,0)),1,0)+IF(ISNUMBER(MATCH(E1119,Sheet4!$F$2:$F$11,0)),1,0)+IF(ISNUMBER(MATCH(F1119,Sheet4!$F$2:$F$11,0)),1,0)+IF(ISNUMBER(MATCH(G1119,Sheet4!$F$2:$F$11,0)),1,0)+IF(ISNUMBER(MATCH(H1119,Sheet4!$F$2:$F$11,0)),1,0)+IF(ISNUMBER(MATCH(I1119,Sheet4!$F$2:$F$11,0)),1,0)+IF(ISNUMBER(MATCH(J1119,Sheet4!$F$2:$F$11,0)),1,0))</f>
        <v>0</v>
      </c>
      <c r="P1119" s="40" t="str">
        <f>IFERROR(INDEX(Sheet4!$G:$G,MATCH(Sheet1!B1119,Sheet4!$F:$F,0))+INDEX(Sheet4!$G:$G,MATCH(Sheet1!C1119,Sheet4!$F:$F,0))+INDEX(Sheet4!$G:$G,MATCH(Sheet1!D1119,Sheet4!$F:$F,0))+INDEX(Sheet4!$G:$G,MATCH(Sheet1!E1119,Sheet4!$F:$F,0))+INDEX(Sheet4!$G:$G,MATCH(Sheet1!F1119,Sheet4!$F:$F,0))+INDEX(Sheet4!$G:$G,MATCH(Sheet1!G1119,Sheet4!$F:$F,0))+INDEX(Sheet4!$G:$G,MATCH(Sheet1!H1119,Sheet4!$F:$F,0))+INDEX(Sheet4!$G:$G,MATCH(Sheet1!I1119,Sheet4!$F:$F,0))+INDEX(Sheet4!$G:$G,MATCH(Sheet1!J1119,Sheet4!$F:$F,0)),"")</f>
        <v/>
      </c>
      <c r="AF1119">
        <f si="281" t="shared"/>
        <v>0</v>
      </c>
      <c r="AH1119">
        <v>1096</v>
      </c>
      <c r="AI1119" t="str">
        <f si="282" t="shared"/>
        <v>Ben SimmonsDe'Aaron FoxJimmy ButlerMonte MorrisTaurean PrinceGerald GreenJohn CollinsRichaun HolmesRudy Gobert</v>
      </c>
      <c r="AJ1119">
        <f si="285" t="shared"/>
        <v>0</v>
      </c>
      <c r="AK1119">
        <f si="286" t="shared"/>
        <v>0</v>
      </c>
      <c r="AL1119">
        <f si="287" t="shared"/>
        <v>0</v>
      </c>
      <c r="AM1119">
        <f si="288" t="shared"/>
        <v>0</v>
      </c>
      <c r="AN1119">
        <f si="289" t="shared"/>
        <v>0</v>
      </c>
      <c r="AO1119">
        <f si="290" t="shared"/>
        <v>0</v>
      </c>
      <c r="AP1119">
        <f si="291" t="shared"/>
        <v>0</v>
      </c>
      <c r="AQ1119">
        <f si="292" t="shared"/>
        <v>0</v>
      </c>
      <c r="AR1119">
        <f si="293" t="shared"/>
        <v>0</v>
      </c>
      <c r="AS1119">
        <f si="283" t="shared"/>
        <v>0</v>
      </c>
      <c r="AU1119" t="str">
        <f>IFERROR(VLOOKUP(C1119,Results!$A$2:$B$240,2,FALSE)+VLOOKUP(D1119,Results!$A$2:$B$240,2,FALSE)+VLOOKUP(E1119,Results!$A$2:$B$240,2,FALSE)+VLOOKUP(F1119,Results!$A$2:$B$240,2,FALSE)+VLOOKUP(G1119,Results!$A$2:$B$240,2,FALSE)+VLOOKUP(H1119,Results!$A$2:$B$240,2,FALSE)+VLOOKUP(I1119,Results!$A$2:$B$240,2,FALSE)+VLOOKUP(J1119,Results!$A$2:$B$240,2,FALSE)+VLOOKUP(B1119,Results!$A$2:$B$240,2,FALSE)-MIN(VLOOKUP(C1119,Results!$A$2:$B$240,2,FALSE),VLOOKUP(D1119,Results!$A$2:$B$240,2,FALSE),VLOOKUP(E1119,Results!$A$2:$B$240,2,FALSE),VLOOKUP(F1119,Results!$A$2:$B$240,2,FALSE),VLOOKUP(G1119,Results!$A$2:$B$240,2,FALSE),VLOOKUP(H1119,Results!$A$2:$B$240,2,FALSE),VLOOKUP(I1119,Results!$A$2:$B$240,2,FALSE),VLOOKUP(J1119,Results!$A$2:$B$240,2,FALSE),VLOOKUP(B1119,Results!$A$2:$B$240,2,FALSE)),"")</f>
        <v/>
      </c>
    </row>
    <row r="1120" spans="2:47" x14ac:dyDescent="0.3">
      <c r="B1120" t="s">
        <v>166</v>
      </c>
      <c r="C1120" t="s">
        <v>170</v>
      </c>
      <c r="D1120" t="s">
        <v>99</v>
      </c>
      <c r="E1120" t="s">
        <v>146</v>
      </c>
      <c r="F1120" t="s">
        <v>177</v>
      </c>
      <c r="G1120" t="s">
        <v>101</v>
      </c>
      <c r="H1120" t="s">
        <v>92</v>
      </c>
      <c r="I1120" t="s">
        <v>181</v>
      </c>
      <c r="J1120" t="s">
        <v>186</v>
      </c>
      <c r="K1120" t="n">
        <v>11.0</v>
      </c>
      <c r="L1120" s="30">
        <f si="284" t="shared"/>
        <v>0</v>
      </c>
      <c r="N1120" s="35" t="str">
        <f si="280" t="shared"/>
        <v/>
      </c>
      <c r="O1120" s="59">
        <f>(IF(ISNUMBER(MATCH(B1120,Sheet4!$K$92:$K$101,0)),1,0)+IF(ISNUMBER(MATCH(C1120,Sheet4!$K$92:$K$101,0)),1,0)+IF(ISNUMBER(MATCH(D1120,Sheet4!$K$92:$K$101,0)),1,0)+IF(ISNUMBER(MATCH(E1120,Sheet4!$K$92:$K$101,0)),1,0)+IF(ISNUMBER(MATCH(F1120,Sheet4!$K$92:$K$101,0)),1,0)+IF(ISNUMBER(MATCH(G1120,Sheet4!$K$92:$K$101,0)),1,0)+IF(ISNUMBER(MATCH(H1120,Sheet4!$K$92:$K$101,0)),1,0)+IF(ISNUMBER(MATCH(I1120,Sheet4!$K$92:$K$101,0)),1,0)+IF(ISNUMBER(MATCH(J1120,Sheet4!$K$92:$K$101,0)),1,0))
-
(IF(ISNUMBER(MATCH(B1120,Sheet4!$F$2:$F$11,0)),1,0)+IF(ISNUMBER(MATCH(C1120,Sheet4!$F$2:$F$11,0)),1,0)+IF(ISNUMBER(MATCH(D1120,Sheet4!$F$2:$F$11,0)),1,0)+IF(ISNUMBER(MATCH(E1120,Sheet4!$F$2:$F$11,0)),1,0)+IF(ISNUMBER(MATCH(F1120,Sheet4!$F$2:$F$11,0)),1,0)+IF(ISNUMBER(MATCH(G1120,Sheet4!$F$2:$F$11,0)),1,0)+IF(ISNUMBER(MATCH(H1120,Sheet4!$F$2:$F$11,0)),1,0)+IF(ISNUMBER(MATCH(I1120,Sheet4!$F$2:$F$11,0)),1,0)+IF(ISNUMBER(MATCH(J1120,Sheet4!$F$2:$F$11,0)),1,0))</f>
        <v>0</v>
      </c>
      <c r="P1120" s="40" t="str">
        <f>IFERROR(INDEX(Sheet4!$G:$G,MATCH(Sheet1!B1120,Sheet4!$F:$F,0))+INDEX(Sheet4!$G:$G,MATCH(Sheet1!C1120,Sheet4!$F:$F,0))+INDEX(Sheet4!$G:$G,MATCH(Sheet1!D1120,Sheet4!$F:$F,0))+INDEX(Sheet4!$G:$G,MATCH(Sheet1!E1120,Sheet4!$F:$F,0))+INDEX(Sheet4!$G:$G,MATCH(Sheet1!F1120,Sheet4!$F:$F,0))+INDEX(Sheet4!$G:$G,MATCH(Sheet1!G1120,Sheet4!$F:$F,0))+INDEX(Sheet4!$G:$G,MATCH(Sheet1!H1120,Sheet4!$F:$F,0))+INDEX(Sheet4!$G:$G,MATCH(Sheet1!I1120,Sheet4!$F:$F,0))+INDEX(Sheet4!$G:$G,MATCH(Sheet1!J1120,Sheet4!$F:$F,0)),"")</f>
        <v/>
      </c>
      <c r="AF1120">
        <f si="281" t="shared"/>
        <v>0</v>
      </c>
      <c r="AH1120">
        <v>1097</v>
      </c>
      <c r="AI1120" t="str">
        <f si="282" t="shared"/>
        <v>Ricky RubioJeremy LinDevin BookerJimmy ButlerMikal BridgesGerald GreenMarvin BagleyJosh JacksonJoel Embiid</v>
      </c>
      <c r="AJ1120">
        <f si="285" t="shared"/>
        <v>0</v>
      </c>
      <c r="AK1120">
        <f si="286" t="shared"/>
        <v>0</v>
      </c>
      <c r="AL1120">
        <f si="287" t="shared"/>
        <v>0</v>
      </c>
      <c r="AM1120">
        <f si="288" t="shared"/>
        <v>0</v>
      </c>
      <c r="AN1120">
        <f si="289" t="shared"/>
        <v>0</v>
      </c>
      <c r="AO1120">
        <f si="290" t="shared"/>
        <v>0</v>
      </c>
      <c r="AP1120">
        <f si="291" t="shared"/>
        <v>0</v>
      </c>
      <c r="AQ1120">
        <f si="292" t="shared"/>
        <v>0</v>
      </c>
      <c r="AR1120">
        <f si="293" t="shared"/>
        <v>0</v>
      </c>
      <c r="AS1120">
        <f si="283" t="shared"/>
        <v>0</v>
      </c>
      <c r="AU1120" t="str">
        <f>IFERROR(VLOOKUP(C1120,Results!$A$2:$B$240,2,FALSE)+VLOOKUP(D1120,Results!$A$2:$B$240,2,FALSE)+VLOOKUP(E1120,Results!$A$2:$B$240,2,FALSE)+VLOOKUP(F1120,Results!$A$2:$B$240,2,FALSE)+VLOOKUP(G1120,Results!$A$2:$B$240,2,FALSE)+VLOOKUP(H1120,Results!$A$2:$B$240,2,FALSE)+VLOOKUP(I1120,Results!$A$2:$B$240,2,FALSE)+VLOOKUP(J1120,Results!$A$2:$B$240,2,FALSE)+VLOOKUP(B1120,Results!$A$2:$B$240,2,FALSE)-MIN(VLOOKUP(C1120,Results!$A$2:$B$240,2,FALSE),VLOOKUP(D1120,Results!$A$2:$B$240,2,FALSE),VLOOKUP(E1120,Results!$A$2:$B$240,2,FALSE),VLOOKUP(F1120,Results!$A$2:$B$240,2,FALSE),VLOOKUP(G1120,Results!$A$2:$B$240,2,FALSE),VLOOKUP(H1120,Results!$A$2:$B$240,2,FALSE),VLOOKUP(I1120,Results!$A$2:$B$240,2,FALSE),VLOOKUP(J1120,Results!$A$2:$B$240,2,FALSE),VLOOKUP(B1120,Results!$A$2:$B$240,2,FALSE)),"")</f>
        <v/>
      </c>
    </row>
    <row r="1121" spans="2:47" x14ac:dyDescent="0.3">
      <c r="B1121" t="s">
        <v>108</v>
      </c>
      <c r="C1121" t="s">
        <v>171</v>
      </c>
      <c r="D1121" t="s">
        <v>145</v>
      </c>
      <c r="E1121" t="s">
        <v>146</v>
      </c>
      <c r="F1121" t="s">
        <v>177</v>
      </c>
      <c r="G1121" t="s">
        <v>96</v>
      </c>
      <c r="H1121" t="s">
        <v>153</v>
      </c>
      <c r="I1121" t="s">
        <v>181</v>
      </c>
      <c r="J1121" t="s">
        <v>94</v>
      </c>
      <c r="K1121" t="n">
        <v>11.0</v>
      </c>
      <c r="L1121" s="30">
        <f si="284" t="shared"/>
        <v>0</v>
      </c>
      <c r="N1121" s="35" t="str">
        <f si="280" t="shared"/>
        <v/>
      </c>
      <c r="O1121" s="59">
        <f>(IF(ISNUMBER(MATCH(B1121,Sheet4!$K$92:$K$101,0)),1,0)+IF(ISNUMBER(MATCH(C1121,Sheet4!$K$92:$K$101,0)),1,0)+IF(ISNUMBER(MATCH(D1121,Sheet4!$K$92:$K$101,0)),1,0)+IF(ISNUMBER(MATCH(E1121,Sheet4!$K$92:$K$101,0)),1,0)+IF(ISNUMBER(MATCH(F1121,Sheet4!$K$92:$K$101,0)),1,0)+IF(ISNUMBER(MATCH(G1121,Sheet4!$K$92:$K$101,0)),1,0)+IF(ISNUMBER(MATCH(H1121,Sheet4!$K$92:$K$101,0)),1,0)+IF(ISNUMBER(MATCH(I1121,Sheet4!$K$92:$K$101,0)),1,0)+IF(ISNUMBER(MATCH(J1121,Sheet4!$K$92:$K$101,0)),1,0))
-
(IF(ISNUMBER(MATCH(B1121,Sheet4!$F$2:$F$11,0)),1,0)+IF(ISNUMBER(MATCH(C1121,Sheet4!$F$2:$F$11,0)),1,0)+IF(ISNUMBER(MATCH(D1121,Sheet4!$F$2:$F$11,0)),1,0)+IF(ISNUMBER(MATCH(E1121,Sheet4!$F$2:$F$11,0)),1,0)+IF(ISNUMBER(MATCH(F1121,Sheet4!$F$2:$F$11,0)),1,0)+IF(ISNUMBER(MATCH(G1121,Sheet4!$F$2:$F$11,0)),1,0)+IF(ISNUMBER(MATCH(H1121,Sheet4!$F$2:$F$11,0)),1,0)+IF(ISNUMBER(MATCH(I1121,Sheet4!$F$2:$F$11,0)),1,0)+IF(ISNUMBER(MATCH(J1121,Sheet4!$F$2:$F$11,0)),1,0))</f>
        <v>0</v>
      </c>
      <c r="P1121" s="40" t="str">
        <f>IFERROR(INDEX(Sheet4!$G:$G,MATCH(Sheet1!B1121,Sheet4!$F:$F,0))+INDEX(Sheet4!$G:$G,MATCH(Sheet1!C1121,Sheet4!$F:$F,0))+INDEX(Sheet4!$G:$G,MATCH(Sheet1!D1121,Sheet4!$F:$F,0))+INDEX(Sheet4!$G:$G,MATCH(Sheet1!E1121,Sheet4!$F:$F,0))+INDEX(Sheet4!$G:$G,MATCH(Sheet1!F1121,Sheet4!$F:$F,0))+INDEX(Sheet4!$G:$G,MATCH(Sheet1!G1121,Sheet4!$F:$F,0))+INDEX(Sheet4!$G:$G,MATCH(Sheet1!H1121,Sheet4!$F:$F,0))+INDEX(Sheet4!$G:$G,MATCH(Sheet1!I1121,Sheet4!$F:$F,0))+INDEX(Sheet4!$G:$G,MATCH(Sheet1!J1121,Sheet4!$F:$F,0)),"")</f>
        <v/>
      </c>
      <c r="AF1121">
        <f si="281" t="shared"/>
        <v>0</v>
      </c>
      <c r="AH1121">
        <v>1098</v>
      </c>
      <c r="AI1121" t="str">
        <f si="282" t="shared"/>
        <v>De'Aaron FoxIsaiah CanaanJames HardenMonte MorrisJoe InglesCorey BrewerJosh JacksonRichaun HolmesKarl-Anthony Towns</v>
      </c>
      <c r="AJ1121">
        <f si="285" t="shared"/>
        <v>0</v>
      </c>
      <c r="AK1121">
        <f si="286" t="shared"/>
        <v>0</v>
      </c>
      <c r="AL1121">
        <f si="287" t="shared"/>
        <v>0</v>
      </c>
      <c r="AM1121">
        <f si="288" t="shared"/>
        <v>0</v>
      </c>
      <c r="AN1121">
        <f si="289" t="shared"/>
        <v>0</v>
      </c>
      <c r="AO1121">
        <f si="290" t="shared"/>
        <v>0</v>
      </c>
      <c r="AP1121">
        <f si="291" t="shared"/>
        <v>0</v>
      </c>
      <c r="AQ1121">
        <f si="292" t="shared"/>
        <v>0</v>
      </c>
      <c r="AR1121">
        <f si="293" t="shared"/>
        <v>0</v>
      </c>
      <c r="AS1121">
        <f si="283" t="shared"/>
        <v>0</v>
      </c>
      <c r="AU1121" t="str">
        <f>IFERROR(VLOOKUP(C1121,Results!$A$2:$B$240,2,FALSE)+VLOOKUP(D1121,Results!$A$2:$B$240,2,FALSE)+VLOOKUP(E1121,Results!$A$2:$B$240,2,FALSE)+VLOOKUP(F1121,Results!$A$2:$B$240,2,FALSE)+VLOOKUP(G1121,Results!$A$2:$B$240,2,FALSE)+VLOOKUP(H1121,Results!$A$2:$B$240,2,FALSE)+VLOOKUP(I1121,Results!$A$2:$B$240,2,FALSE)+VLOOKUP(J1121,Results!$A$2:$B$240,2,FALSE)+VLOOKUP(B1121,Results!$A$2:$B$240,2,FALSE)-MIN(VLOOKUP(C1121,Results!$A$2:$B$240,2,FALSE),VLOOKUP(D1121,Results!$A$2:$B$240,2,FALSE),VLOOKUP(E1121,Results!$A$2:$B$240,2,FALSE),VLOOKUP(F1121,Results!$A$2:$B$240,2,FALSE),VLOOKUP(G1121,Results!$A$2:$B$240,2,FALSE),VLOOKUP(H1121,Results!$A$2:$B$240,2,FALSE),VLOOKUP(I1121,Results!$A$2:$B$240,2,FALSE),VLOOKUP(J1121,Results!$A$2:$B$240,2,FALSE),VLOOKUP(B1121,Results!$A$2:$B$240,2,FALSE)),"")</f>
        <v/>
      </c>
    </row>
    <row r="1122" spans="2:47" x14ac:dyDescent="0.3">
      <c r="B1122" t="s">
        <v>166</v>
      </c>
      <c r="C1122" t="s">
        <v>170</v>
      </c>
      <c r="D1122" t="s">
        <v>145</v>
      </c>
      <c r="E1122" t="s">
        <v>146</v>
      </c>
      <c r="F1122" t="s">
        <v>150</v>
      </c>
      <c r="G1122" t="s">
        <v>105</v>
      </c>
      <c r="H1122" t="s">
        <v>181</v>
      </c>
      <c r="I1122" t="s">
        <v>103</v>
      </c>
      <c r="J1122" t="s">
        <v>187</v>
      </c>
      <c r="K1122" t="n">
        <v>11.0</v>
      </c>
      <c r="L1122" s="30">
        <f si="284" t="shared"/>
        <v>0</v>
      </c>
      <c r="N1122" s="35" t="str">
        <f si="280" t="shared"/>
        <v/>
      </c>
      <c r="O1122" s="59">
        <f>(IF(ISNUMBER(MATCH(B1122,Sheet4!$K$92:$K$101,0)),1,0)+IF(ISNUMBER(MATCH(C1122,Sheet4!$K$92:$K$101,0)),1,0)+IF(ISNUMBER(MATCH(D1122,Sheet4!$K$92:$K$101,0)),1,0)+IF(ISNUMBER(MATCH(E1122,Sheet4!$K$92:$K$101,0)),1,0)+IF(ISNUMBER(MATCH(F1122,Sheet4!$K$92:$K$101,0)),1,0)+IF(ISNUMBER(MATCH(G1122,Sheet4!$K$92:$K$101,0)),1,0)+IF(ISNUMBER(MATCH(H1122,Sheet4!$K$92:$K$101,0)),1,0)+IF(ISNUMBER(MATCH(I1122,Sheet4!$K$92:$K$101,0)),1,0)+IF(ISNUMBER(MATCH(J1122,Sheet4!$K$92:$K$101,0)),1,0))
-
(IF(ISNUMBER(MATCH(B1122,Sheet4!$F$2:$F$11,0)),1,0)+IF(ISNUMBER(MATCH(C1122,Sheet4!$F$2:$F$11,0)),1,0)+IF(ISNUMBER(MATCH(D1122,Sheet4!$F$2:$F$11,0)),1,0)+IF(ISNUMBER(MATCH(E1122,Sheet4!$F$2:$F$11,0)),1,0)+IF(ISNUMBER(MATCH(F1122,Sheet4!$F$2:$F$11,0)),1,0)+IF(ISNUMBER(MATCH(G1122,Sheet4!$F$2:$F$11,0)),1,0)+IF(ISNUMBER(MATCH(H1122,Sheet4!$F$2:$F$11,0)),1,0)+IF(ISNUMBER(MATCH(I1122,Sheet4!$F$2:$F$11,0)),1,0)+IF(ISNUMBER(MATCH(J1122,Sheet4!$F$2:$F$11,0)),1,0))</f>
        <v>0</v>
      </c>
      <c r="P1122" s="40" t="str">
        <f>IFERROR(INDEX(Sheet4!$G:$G,MATCH(Sheet1!B1122,Sheet4!$F:$F,0))+INDEX(Sheet4!$G:$G,MATCH(Sheet1!C1122,Sheet4!$F:$F,0))+INDEX(Sheet4!$G:$G,MATCH(Sheet1!D1122,Sheet4!$F:$F,0))+INDEX(Sheet4!$G:$G,MATCH(Sheet1!E1122,Sheet4!$F:$F,0))+INDEX(Sheet4!$G:$G,MATCH(Sheet1!F1122,Sheet4!$F:$F,0))+INDEX(Sheet4!$G:$G,MATCH(Sheet1!G1122,Sheet4!$F:$F,0))+INDEX(Sheet4!$G:$G,MATCH(Sheet1!H1122,Sheet4!$F:$F,0))+INDEX(Sheet4!$G:$G,MATCH(Sheet1!I1122,Sheet4!$F:$F,0))+INDEX(Sheet4!$G:$G,MATCH(Sheet1!J1122,Sheet4!$F:$F,0)),"")</f>
        <v/>
      </c>
      <c r="AF1122">
        <f si="281" t="shared"/>
        <v>0</v>
      </c>
      <c r="AH1122">
        <v>1099</v>
      </c>
      <c r="AI1122" t="str">
        <f si="282" t="shared"/>
        <v>Ben SimmonsRicky RubioDevin BookerMonte MorrisWill BartonLuol DengJosh JacksonPaul MillsapRudy Gobert</v>
      </c>
      <c r="AJ1122">
        <f si="285" t="shared"/>
        <v>0</v>
      </c>
      <c r="AK1122">
        <f si="286" t="shared"/>
        <v>0</v>
      </c>
      <c r="AL1122">
        <f si="287" t="shared"/>
        <v>0</v>
      </c>
      <c r="AM1122">
        <f si="288" t="shared"/>
        <v>0</v>
      </c>
      <c r="AN1122">
        <f si="289" t="shared"/>
        <v>0</v>
      </c>
      <c r="AO1122">
        <f si="290" t="shared"/>
        <v>0</v>
      </c>
      <c r="AP1122">
        <f si="291" t="shared"/>
        <v>0</v>
      </c>
      <c r="AQ1122">
        <f si="292" t="shared"/>
        <v>0</v>
      </c>
      <c r="AR1122">
        <f si="293" t="shared"/>
        <v>0</v>
      </c>
      <c r="AS1122">
        <f si="283" t="shared"/>
        <v>0</v>
      </c>
      <c r="AU1122" t="str">
        <f>IFERROR(VLOOKUP(C1122,Results!$A$2:$B$240,2,FALSE)+VLOOKUP(D1122,Results!$A$2:$B$240,2,FALSE)+VLOOKUP(E1122,Results!$A$2:$B$240,2,FALSE)+VLOOKUP(F1122,Results!$A$2:$B$240,2,FALSE)+VLOOKUP(G1122,Results!$A$2:$B$240,2,FALSE)+VLOOKUP(H1122,Results!$A$2:$B$240,2,FALSE)+VLOOKUP(I1122,Results!$A$2:$B$240,2,FALSE)+VLOOKUP(J1122,Results!$A$2:$B$240,2,FALSE)+VLOOKUP(B1122,Results!$A$2:$B$240,2,FALSE)-MIN(VLOOKUP(C1122,Results!$A$2:$B$240,2,FALSE),VLOOKUP(D1122,Results!$A$2:$B$240,2,FALSE),VLOOKUP(E1122,Results!$A$2:$B$240,2,FALSE),VLOOKUP(F1122,Results!$A$2:$B$240,2,FALSE),VLOOKUP(G1122,Results!$A$2:$B$240,2,FALSE),VLOOKUP(H1122,Results!$A$2:$B$240,2,FALSE),VLOOKUP(I1122,Results!$A$2:$B$240,2,FALSE),VLOOKUP(J1122,Results!$A$2:$B$240,2,FALSE),VLOOKUP(B1122,Results!$A$2:$B$240,2,FALSE)),"")</f>
        <v/>
      </c>
    </row>
    <row r="1123" spans="2:47" x14ac:dyDescent="0.3">
      <c r="B1123" t="s">
        <v>166</v>
      </c>
      <c r="C1123" t="s">
        <v>87</v>
      </c>
      <c r="D1123" t="s">
        <v>172</v>
      </c>
      <c r="E1123" t="s">
        <v>146</v>
      </c>
      <c r="F1123" t="s">
        <v>177</v>
      </c>
      <c r="G1123" t="s">
        <v>96</v>
      </c>
      <c r="H1123" t="s">
        <v>153</v>
      </c>
      <c r="I1123" t="s">
        <v>155</v>
      </c>
      <c r="J1123" t="s">
        <v>94</v>
      </c>
      <c r="K1123" t="n">
        <v>11.0</v>
      </c>
      <c r="L1123" s="30">
        <f si="284" t="shared"/>
        <v>0</v>
      </c>
      <c r="N1123" s="35" t="str">
        <f si="280" t="shared"/>
        <v/>
      </c>
      <c r="O1123" s="59">
        <f>(IF(ISNUMBER(MATCH(B1123,Sheet4!$K$92:$K$101,0)),1,0)+IF(ISNUMBER(MATCH(C1123,Sheet4!$K$92:$K$101,0)),1,0)+IF(ISNUMBER(MATCH(D1123,Sheet4!$K$92:$K$101,0)),1,0)+IF(ISNUMBER(MATCH(E1123,Sheet4!$K$92:$K$101,0)),1,0)+IF(ISNUMBER(MATCH(F1123,Sheet4!$K$92:$K$101,0)),1,0)+IF(ISNUMBER(MATCH(G1123,Sheet4!$K$92:$K$101,0)),1,0)+IF(ISNUMBER(MATCH(H1123,Sheet4!$K$92:$K$101,0)),1,0)+IF(ISNUMBER(MATCH(I1123,Sheet4!$K$92:$K$101,0)),1,0)+IF(ISNUMBER(MATCH(J1123,Sheet4!$K$92:$K$101,0)),1,0))
-
(IF(ISNUMBER(MATCH(B1123,Sheet4!$F$2:$F$11,0)),1,0)+IF(ISNUMBER(MATCH(C1123,Sheet4!$F$2:$F$11,0)),1,0)+IF(ISNUMBER(MATCH(D1123,Sheet4!$F$2:$F$11,0)),1,0)+IF(ISNUMBER(MATCH(E1123,Sheet4!$F$2:$F$11,0)),1,0)+IF(ISNUMBER(MATCH(F1123,Sheet4!$F$2:$F$11,0)),1,0)+IF(ISNUMBER(MATCH(G1123,Sheet4!$F$2:$F$11,0)),1,0)+IF(ISNUMBER(MATCH(H1123,Sheet4!$F$2:$F$11,0)),1,0)+IF(ISNUMBER(MATCH(I1123,Sheet4!$F$2:$F$11,0)),1,0)+IF(ISNUMBER(MATCH(J1123,Sheet4!$F$2:$F$11,0)),1,0))</f>
        <v>0</v>
      </c>
      <c r="P1123" s="40" t="str">
        <f>IFERROR(INDEX(Sheet4!$G:$G,MATCH(Sheet1!B1123,Sheet4!$F:$F,0))+INDEX(Sheet4!$G:$G,MATCH(Sheet1!C1123,Sheet4!$F:$F,0))+INDEX(Sheet4!$G:$G,MATCH(Sheet1!D1123,Sheet4!$F:$F,0))+INDEX(Sheet4!$G:$G,MATCH(Sheet1!E1123,Sheet4!$F:$F,0))+INDEX(Sheet4!$G:$G,MATCH(Sheet1!F1123,Sheet4!$F:$F,0))+INDEX(Sheet4!$G:$G,MATCH(Sheet1!G1123,Sheet4!$F:$F,0))+INDEX(Sheet4!$G:$G,MATCH(Sheet1!H1123,Sheet4!$F:$F,0))+INDEX(Sheet4!$G:$G,MATCH(Sheet1!I1123,Sheet4!$F:$F,0))+INDEX(Sheet4!$G:$G,MATCH(Sheet1!J1123,Sheet4!$F:$F,0)),"")</f>
        <v/>
      </c>
      <c r="AF1123">
        <f si="281" t="shared"/>
        <v>0</v>
      </c>
      <c r="AH1123">
        <v>1100</v>
      </c>
      <c r="AI1123" t="str">
        <f si="282" t="shared"/>
        <v>Ben SimmonsIsaiah CanaanDevin BookerJimmy ButlerKelly OubreCorey BrewerPaul MillsapJonah BoldenKarl-Anthony Towns</v>
      </c>
      <c r="AJ1123">
        <f si="285" t="shared"/>
        <v>0</v>
      </c>
      <c r="AK1123">
        <f si="286" t="shared"/>
        <v>0</v>
      </c>
      <c r="AL1123">
        <f si="287" t="shared"/>
        <v>0</v>
      </c>
      <c r="AM1123">
        <f si="288" t="shared"/>
        <v>0</v>
      </c>
      <c r="AN1123">
        <f si="289" t="shared"/>
        <v>0</v>
      </c>
      <c r="AO1123">
        <f si="290" t="shared"/>
        <v>0</v>
      </c>
      <c r="AP1123">
        <f si="291" t="shared"/>
        <v>0</v>
      </c>
      <c r="AQ1123">
        <f si="292" t="shared"/>
        <v>0</v>
      </c>
      <c r="AR1123">
        <f si="293" t="shared"/>
        <v>0</v>
      </c>
      <c r="AS1123">
        <f si="283" t="shared"/>
        <v>0</v>
      </c>
      <c r="AU1123" t="str">
        <f>IFERROR(VLOOKUP(C1123,Results!$A$2:$B$240,2,FALSE)+VLOOKUP(D1123,Results!$A$2:$B$240,2,FALSE)+VLOOKUP(E1123,Results!$A$2:$B$240,2,FALSE)+VLOOKUP(F1123,Results!$A$2:$B$240,2,FALSE)+VLOOKUP(G1123,Results!$A$2:$B$240,2,FALSE)+VLOOKUP(H1123,Results!$A$2:$B$240,2,FALSE)+VLOOKUP(I1123,Results!$A$2:$B$240,2,FALSE)+VLOOKUP(J1123,Results!$A$2:$B$240,2,FALSE)+VLOOKUP(B1123,Results!$A$2:$B$240,2,FALSE)-MIN(VLOOKUP(C1123,Results!$A$2:$B$240,2,FALSE),VLOOKUP(D1123,Results!$A$2:$B$240,2,FALSE),VLOOKUP(E1123,Results!$A$2:$B$240,2,FALSE),VLOOKUP(F1123,Results!$A$2:$B$240,2,FALSE),VLOOKUP(G1123,Results!$A$2:$B$240,2,FALSE),VLOOKUP(H1123,Results!$A$2:$B$240,2,FALSE),VLOOKUP(I1123,Results!$A$2:$B$240,2,FALSE),VLOOKUP(J1123,Results!$A$2:$B$240,2,FALSE),VLOOKUP(B1123,Results!$A$2:$B$240,2,FALSE)),"")</f>
        <v/>
      </c>
    </row>
    <row r="1124" spans="2:47" x14ac:dyDescent="0.3">
      <c r="B1124" t="s">
        <v>166</v>
      </c>
      <c r="C1124" t="s">
        <v>170</v>
      </c>
      <c r="D1124" t="s">
        <v>173</v>
      </c>
      <c r="E1124" t="s">
        <v>89</v>
      </c>
      <c r="F1124" t="s">
        <v>150</v>
      </c>
      <c r="G1124" t="s">
        <v>177</v>
      </c>
      <c r="H1124" t="s">
        <v>92</v>
      </c>
      <c r="I1124" t="s">
        <v>182</v>
      </c>
      <c r="J1124" t="s">
        <v>187</v>
      </c>
      <c r="K1124" t="n">
        <v>11.0</v>
      </c>
      <c r="L1124" s="30">
        <f si="284" t="shared"/>
        <v>0</v>
      </c>
      <c r="N1124" s="35" t="str">
        <f si="280" t="shared"/>
        <v/>
      </c>
      <c r="O1124" s="59">
        <f>(IF(ISNUMBER(MATCH(B1124,Sheet4!$K$92:$K$101,0)),1,0)+IF(ISNUMBER(MATCH(C1124,Sheet4!$K$92:$K$101,0)),1,0)+IF(ISNUMBER(MATCH(D1124,Sheet4!$K$92:$K$101,0)),1,0)+IF(ISNUMBER(MATCH(E1124,Sheet4!$K$92:$K$101,0)),1,0)+IF(ISNUMBER(MATCH(F1124,Sheet4!$K$92:$K$101,0)),1,0)+IF(ISNUMBER(MATCH(G1124,Sheet4!$K$92:$K$101,0)),1,0)+IF(ISNUMBER(MATCH(H1124,Sheet4!$K$92:$K$101,0)),1,0)+IF(ISNUMBER(MATCH(I1124,Sheet4!$K$92:$K$101,0)),1,0)+IF(ISNUMBER(MATCH(J1124,Sheet4!$K$92:$K$101,0)),1,0))
-
(IF(ISNUMBER(MATCH(B1124,Sheet4!$F$2:$F$11,0)),1,0)+IF(ISNUMBER(MATCH(C1124,Sheet4!$F$2:$F$11,0)),1,0)+IF(ISNUMBER(MATCH(D1124,Sheet4!$F$2:$F$11,0)),1,0)+IF(ISNUMBER(MATCH(E1124,Sheet4!$F$2:$F$11,0)),1,0)+IF(ISNUMBER(MATCH(F1124,Sheet4!$F$2:$F$11,0)),1,0)+IF(ISNUMBER(MATCH(G1124,Sheet4!$F$2:$F$11,0)),1,0)+IF(ISNUMBER(MATCH(H1124,Sheet4!$F$2:$F$11,0)),1,0)+IF(ISNUMBER(MATCH(I1124,Sheet4!$F$2:$F$11,0)),1,0)+IF(ISNUMBER(MATCH(J1124,Sheet4!$F$2:$F$11,0)),1,0))</f>
        <v>0</v>
      </c>
      <c r="P1124" s="40" t="str">
        <f>IFERROR(INDEX(Sheet4!$G:$G,MATCH(Sheet1!B1124,Sheet4!$F:$F,0))+INDEX(Sheet4!$G:$G,MATCH(Sheet1!C1124,Sheet4!$F:$F,0))+INDEX(Sheet4!$G:$G,MATCH(Sheet1!D1124,Sheet4!$F:$F,0))+INDEX(Sheet4!$G:$G,MATCH(Sheet1!E1124,Sheet4!$F:$F,0))+INDEX(Sheet4!$G:$G,MATCH(Sheet1!F1124,Sheet4!$F:$F,0))+INDEX(Sheet4!$G:$G,MATCH(Sheet1!G1124,Sheet4!$F:$F,0))+INDEX(Sheet4!$G:$G,MATCH(Sheet1!H1124,Sheet4!$F:$F,0))+INDEX(Sheet4!$G:$G,MATCH(Sheet1!I1124,Sheet4!$F:$F,0))+INDEX(Sheet4!$G:$G,MATCH(Sheet1!J1124,Sheet4!$F:$F,0)),"")</f>
        <v/>
      </c>
      <c r="AF1124">
        <f si="281" t="shared"/>
        <v>0</v>
      </c>
      <c r="AH1124">
        <v>1101</v>
      </c>
      <c r="AI1124" t="str">
        <f si="282" t="shared"/>
        <v>Ben SimmonsDe'Aaron FoxDonovan MitchellDevin BookerKelly OubreCorey BrewerJosh JacksonTrey LylesDewayne Dedmon</v>
      </c>
      <c r="AJ1124">
        <f si="285" t="shared"/>
        <v>0</v>
      </c>
      <c r="AK1124">
        <f si="286" t="shared"/>
        <v>0</v>
      </c>
      <c r="AL1124">
        <f si="287" t="shared"/>
        <v>0</v>
      </c>
      <c r="AM1124">
        <f si="288" t="shared"/>
        <v>0</v>
      </c>
      <c r="AN1124">
        <f si="289" t="shared"/>
        <v>0</v>
      </c>
      <c r="AO1124">
        <f si="290" t="shared"/>
        <v>0</v>
      </c>
      <c r="AP1124">
        <f si="291" t="shared"/>
        <v>0</v>
      </c>
      <c r="AQ1124">
        <f si="292" t="shared"/>
        <v>0</v>
      </c>
      <c r="AR1124">
        <f si="293" t="shared"/>
        <v>0</v>
      </c>
      <c r="AS1124">
        <f si="283" t="shared"/>
        <v>0</v>
      </c>
      <c r="AU1124" t="str">
        <f>IFERROR(VLOOKUP(C1124,Results!$A$2:$B$240,2,FALSE)+VLOOKUP(D1124,Results!$A$2:$B$240,2,FALSE)+VLOOKUP(E1124,Results!$A$2:$B$240,2,FALSE)+VLOOKUP(F1124,Results!$A$2:$B$240,2,FALSE)+VLOOKUP(G1124,Results!$A$2:$B$240,2,FALSE)+VLOOKUP(H1124,Results!$A$2:$B$240,2,FALSE)+VLOOKUP(I1124,Results!$A$2:$B$240,2,FALSE)+VLOOKUP(J1124,Results!$A$2:$B$240,2,FALSE)+VLOOKUP(B1124,Results!$A$2:$B$240,2,FALSE)-MIN(VLOOKUP(C1124,Results!$A$2:$B$240,2,FALSE),VLOOKUP(D1124,Results!$A$2:$B$240,2,FALSE),VLOOKUP(E1124,Results!$A$2:$B$240,2,FALSE),VLOOKUP(F1124,Results!$A$2:$B$240,2,FALSE),VLOOKUP(G1124,Results!$A$2:$B$240,2,FALSE),VLOOKUP(H1124,Results!$A$2:$B$240,2,FALSE),VLOOKUP(I1124,Results!$A$2:$B$240,2,FALSE),VLOOKUP(J1124,Results!$A$2:$B$240,2,FALSE),VLOOKUP(B1124,Results!$A$2:$B$240,2,FALSE)),"")</f>
        <v/>
      </c>
    </row>
    <row r="1125" spans="2:47" x14ac:dyDescent="0.3">
      <c r="B1125" t="s">
        <v>87</v>
      </c>
      <c r="C1125" t="s">
        <v>170</v>
      </c>
      <c r="D1125" t="s">
        <v>173</v>
      </c>
      <c r="E1125" t="s">
        <v>148</v>
      </c>
      <c r="F1125" t="s">
        <v>177</v>
      </c>
      <c r="G1125" t="s">
        <v>96</v>
      </c>
      <c r="H1125" t="s">
        <v>153</v>
      </c>
      <c r="I1125" t="s">
        <v>152</v>
      </c>
      <c r="J1125" t="s">
        <v>186</v>
      </c>
      <c r="K1125" t="n">
        <v>11.0</v>
      </c>
      <c r="L1125" s="30">
        <f si="284" t="shared"/>
        <v>0</v>
      </c>
      <c r="N1125" s="35" t="str">
        <f si="280" t="shared"/>
        <v/>
      </c>
      <c r="O1125" s="59">
        <f>(IF(ISNUMBER(MATCH(B1125,Sheet4!$K$92:$K$101,0)),1,0)+IF(ISNUMBER(MATCH(C1125,Sheet4!$K$92:$K$101,0)),1,0)+IF(ISNUMBER(MATCH(D1125,Sheet4!$K$92:$K$101,0)),1,0)+IF(ISNUMBER(MATCH(E1125,Sheet4!$K$92:$K$101,0)),1,0)+IF(ISNUMBER(MATCH(F1125,Sheet4!$K$92:$K$101,0)),1,0)+IF(ISNUMBER(MATCH(G1125,Sheet4!$K$92:$K$101,0)),1,0)+IF(ISNUMBER(MATCH(H1125,Sheet4!$K$92:$K$101,0)),1,0)+IF(ISNUMBER(MATCH(I1125,Sheet4!$K$92:$K$101,0)),1,0)+IF(ISNUMBER(MATCH(J1125,Sheet4!$K$92:$K$101,0)),1,0))
-
(IF(ISNUMBER(MATCH(B1125,Sheet4!$F$2:$F$11,0)),1,0)+IF(ISNUMBER(MATCH(C1125,Sheet4!$F$2:$F$11,0)),1,0)+IF(ISNUMBER(MATCH(D1125,Sheet4!$F$2:$F$11,0)),1,0)+IF(ISNUMBER(MATCH(E1125,Sheet4!$F$2:$F$11,0)),1,0)+IF(ISNUMBER(MATCH(F1125,Sheet4!$F$2:$F$11,0)),1,0)+IF(ISNUMBER(MATCH(G1125,Sheet4!$F$2:$F$11,0)),1,0)+IF(ISNUMBER(MATCH(H1125,Sheet4!$F$2:$F$11,0)),1,0)+IF(ISNUMBER(MATCH(I1125,Sheet4!$F$2:$F$11,0)),1,0)+IF(ISNUMBER(MATCH(J1125,Sheet4!$F$2:$F$11,0)),1,0))</f>
        <v>0</v>
      </c>
      <c r="P1125" s="40" t="str">
        <f>IFERROR(INDEX(Sheet4!$G:$G,MATCH(Sheet1!B1125,Sheet4!$F:$F,0))+INDEX(Sheet4!$G:$G,MATCH(Sheet1!C1125,Sheet4!$F:$F,0))+INDEX(Sheet4!$G:$G,MATCH(Sheet1!D1125,Sheet4!$F:$F,0))+INDEX(Sheet4!$G:$G,MATCH(Sheet1!E1125,Sheet4!$F:$F,0))+INDEX(Sheet4!$G:$G,MATCH(Sheet1!F1125,Sheet4!$F:$F,0))+INDEX(Sheet4!$G:$G,MATCH(Sheet1!G1125,Sheet4!$F:$F,0))+INDEX(Sheet4!$G:$G,MATCH(Sheet1!H1125,Sheet4!$F:$F,0))+INDEX(Sheet4!$G:$G,MATCH(Sheet1!I1125,Sheet4!$F:$F,0))+INDEX(Sheet4!$G:$G,MATCH(Sheet1!J1125,Sheet4!$F:$F,0)),"")</f>
        <v/>
      </c>
      <c r="AF1125">
        <f si="281" t="shared"/>
        <v>0</v>
      </c>
      <c r="AH1125">
        <v>1102</v>
      </c>
      <c r="AI1125" t="str">
        <f si="282" t="shared"/>
        <v>Ben SimmonsDe'Aaron FoxEric GordonMonte MorrisKelly OubreGerald GreenMarvin BagleyPaul MillsapJoel Embiid</v>
      </c>
      <c r="AJ1125">
        <f si="285" t="shared"/>
        <v>0</v>
      </c>
      <c r="AK1125">
        <f si="286" t="shared"/>
        <v>0</v>
      </c>
      <c r="AL1125">
        <f si="287" t="shared"/>
        <v>0</v>
      </c>
      <c r="AM1125">
        <f si="288" t="shared"/>
        <v>0</v>
      </c>
      <c r="AN1125">
        <f si="289" t="shared"/>
        <v>0</v>
      </c>
      <c r="AO1125">
        <f si="290" t="shared"/>
        <v>0</v>
      </c>
      <c r="AP1125">
        <f si="291" t="shared"/>
        <v>0</v>
      </c>
      <c r="AQ1125">
        <f si="292" t="shared"/>
        <v>0</v>
      </c>
      <c r="AR1125">
        <f si="293" t="shared"/>
        <v>0</v>
      </c>
      <c r="AS1125">
        <f si="283" t="shared"/>
        <v>0</v>
      </c>
      <c r="AU1125" t="str">
        <f>IFERROR(VLOOKUP(C1125,Results!$A$2:$B$240,2,FALSE)+VLOOKUP(D1125,Results!$A$2:$B$240,2,FALSE)+VLOOKUP(E1125,Results!$A$2:$B$240,2,FALSE)+VLOOKUP(F1125,Results!$A$2:$B$240,2,FALSE)+VLOOKUP(G1125,Results!$A$2:$B$240,2,FALSE)+VLOOKUP(H1125,Results!$A$2:$B$240,2,FALSE)+VLOOKUP(I1125,Results!$A$2:$B$240,2,FALSE)+VLOOKUP(J1125,Results!$A$2:$B$240,2,FALSE)+VLOOKUP(B1125,Results!$A$2:$B$240,2,FALSE)-MIN(VLOOKUP(C1125,Results!$A$2:$B$240,2,FALSE),VLOOKUP(D1125,Results!$A$2:$B$240,2,FALSE),VLOOKUP(E1125,Results!$A$2:$B$240,2,FALSE),VLOOKUP(F1125,Results!$A$2:$B$240,2,FALSE),VLOOKUP(G1125,Results!$A$2:$B$240,2,FALSE),VLOOKUP(H1125,Results!$A$2:$B$240,2,FALSE),VLOOKUP(I1125,Results!$A$2:$B$240,2,FALSE),VLOOKUP(J1125,Results!$A$2:$B$240,2,FALSE),VLOOKUP(B1125,Results!$A$2:$B$240,2,FALSE)),"")</f>
        <v/>
      </c>
    </row>
    <row r="1126" spans="2:47" x14ac:dyDescent="0.3">
      <c r="B1126" t="s">
        <v>167</v>
      </c>
      <c r="C1126" t="s">
        <v>170</v>
      </c>
      <c r="D1126" t="s">
        <v>145</v>
      </c>
      <c r="E1126" t="s">
        <v>146</v>
      </c>
      <c r="F1126" t="s">
        <v>150</v>
      </c>
      <c r="G1126" t="s">
        <v>100</v>
      </c>
      <c r="H1126" t="s">
        <v>181</v>
      </c>
      <c r="I1126" t="s">
        <v>103</v>
      </c>
      <c r="J1126" t="s">
        <v>186</v>
      </c>
      <c r="K1126" t="n">
        <v>11.0</v>
      </c>
      <c r="L1126" s="30">
        <f si="284" t="shared"/>
        <v>0</v>
      </c>
      <c r="N1126" s="35" t="str">
        <f si="280" t="shared"/>
        <v/>
      </c>
      <c r="O1126" s="59">
        <f>(IF(ISNUMBER(MATCH(B1126,Sheet4!$K$92:$K$101,0)),1,0)+IF(ISNUMBER(MATCH(C1126,Sheet4!$K$92:$K$101,0)),1,0)+IF(ISNUMBER(MATCH(D1126,Sheet4!$K$92:$K$101,0)),1,0)+IF(ISNUMBER(MATCH(E1126,Sheet4!$K$92:$K$101,0)),1,0)+IF(ISNUMBER(MATCH(F1126,Sheet4!$K$92:$K$101,0)),1,0)+IF(ISNUMBER(MATCH(G1126,Sheet4!$K$92:$K$101,0)),1,0)+IF(ISNUMBER(MATCH(H1126,Sheet4!$K$92:$K$101,0)),1,0)+IF(ISNUMBER(MATCH(I1126,Sheet4!$K$92:$K$101,0)),1,0)+IF(ISNUMBER(MATCH(J1126,Sheet4!$K$92:$K$101,0)),1,0))
-
(IF(ISNUMBER(MATCH(B1126,Sheet4!$F$2:$F$11,0)),1,0)+IF(ISNUMBER(MATCH(C1126,Sheet4!$F$2:$F$11,0)),1,0)+IF(ISNUMBER(MATCH(D1126,Sheet4!$F$2:$F$11,0)),1,0)+IF(ISNUMBER(MATCH(E1126,Sheet4!$F$2:$F$11,0)),1,0)+IF(ISNUMBER(MATCH(F1126,Sheet4!$F$2:$F$11,0)),1,0)+IF(ISNUMBER(MATCH(G1126,Sheet4!$F$2:$F$11,0)),1,0)+IF(ISNUMBER(MATCH(H1126,Sheet4!$F$2:$F$11,0)),1,0)+IF(ISNUMBER(MATCH(I1126,Sheet4!$F$2:$F$11,0)),1,0)+IF(ISNUMBER(MATCH(J1126,Sheet4!$F$2:$F$11,0)),1,0))</f>
        <v>0</v>
      </c>
      <c r="P1126" s="40" t="str">
        <f>IFERROR(INDEX(Sheet4!$G:$G,MATCH(Sheet1!B1126,Sheet4!$F:$F,0))+INDEX(Sheet4!$G:$G,MATCH(Sheet1!C1126,Sheet4!$F:$F,0))+INDEX(Sheet4!$G:$G,MATCH(Sheet1!D1126,Sheet4!$F:$F,0))+INDEX(Sheet4!$G:$G,MATCH(Sheet1!E1126,Sheet4!$F:$F,0))+INDEX(Sheet4!$G:$G,MATCH(Sheet1!F1126,Sheet4!$F:$F,0))+INDEX(Sheet4!$G:$G,MATCH(Sheet1!G1126,Sheet4!$F:$F,0))+INDEX(Sheet4!$G:$G,MATCH(Sheet1!H1126,Sheet4!$F:$F,0))+INDEX(Sheet4!$G:$G,MATCH(Sheet1!I1126,Sheet4!$F:$F,0))+INDEX(Sheet4!$G:$G,MATCH(Sheet1!J1126,Sheet4!$F:$F,0)),"")</f>
        <v/>
      </c>
      <c r="AF1126">
        <f si="281" t="shared"/>
        <v>0</v>
      </c>
      <c r="AH1126">
        <v>1103</v>
      </c>
      <c r="AI1126" t="str">
        <f si="282" t="shared"/>
        <v>De'Aaron FoxIsaiah CanaanJames HardenJimmy ButlerTaurean PrinceCorey BrewerJosh JacksonPaul MillsapDeandre Ayton</v>
      </c>
      <c r="AJ1126">
        <f si="285" t="shared"/>
        <v>0</v>
      </c>
      <c r="AK1126">
        <f si="286" t="shared"/>
        <v>0</v>
      </c>
      <c r="AL1126">
        <f si="287" t="shared"/>
        <v>0</v>
      </c>
      <c r="AM1126">
        <f si="288" t="shared"/>
        <v>0</v>
      </c>
      <c r="AN1126">
        <f si="289" t="shared"/>
        <v>0</v>
      </c>
      <c r="AO1126">
        <f si="290" t="shared"/>
        <v>0</v>
      </c>
      <c r="AP1126">
        <f si="291" t="shared"/>
        <v>0</v>
      </c>
      <c r="AQ1126">
        <f si="292" t="shared"/>
        <v>0</v>
      </c>
      <c r="AR1126">
        <f si="293" t="shared"/>
        <v>0</v>
      </c>
      <c r="AS1126">
        <f si="283" t="shared"/>
        <v>0</v>
      </c>
      <c r="AU1126" t="str">
        <f>IFERROR(VLOOKUP(C1126,Results!$A$2:$B$240,2,FALSE)+VLOOKUP(D1126,Results!$A$2:$B$240,2,FALSE)+VLOOKUP(E1126,Results!$A$2:$B$240,2,FALSE)+VLOOKUP(F1126,Results!$A$2:$B$240,2,FALSE)+VLOOKUP(G1126,Results!$A$2:$B$240,2,FALSE)+VLOOKUP(H1126,Results!$A$2:$B$240,2,FALSE)+VLOOKUP(I1126,Results!$A$2:$B$240,2,FALSE)+VLOOKUP(J1126,Results!$A$2:$B$240,2,FALSE)+VLOOKUP(B1126,Results!$A$2:$B$240,2,FALSE)-MIN(VLOOKUP(C1126,Results!$A$2:$B$240,2,FALSE),VLOOKUP(D1126,Results!$A$2:$B$240,2,FALSE),VLOOKUP(E1126,Results!$A$2:$B$240,2,FALSE),VLOOKUP(F1126,Results!$A$2:$B$240,2,FALSE),VLOOKUP(G1126,Results!$A$2:$B$240,2,FALSE),VLOOKUP(H1126,Results!$A$2:$B$240,2,FALSE),VLOOKUP(I1126,Results!$A$2:$B$240,2,FALSE),VLOOKUP(J1126,Results!$A$2:$B$240,2,FALSE),VLOOKUP(B1126,Results!$A$2:$B$240,2,FALSE)),"")</f>
        <v/>
      </c>
    </row>
    <row r="1127" spans="2:47" x14ac:dyDescent="0.3">
      <c r="B1127" t="s">
        <v>166</v>
      </c>
      <c r="C1127" t="s">
        <v>171</v>
      </c>
      <c r="D1127" t="s">
        <v>99</v>
      </c>
      <c r="E1127" t="s">
        <v>146</v>
      </c>
      <c r="F1127" t="s">
        <v>177</v>
      </c>
      <c r="G1127" t="s">
        <v>105</v>
      </c>
      <c r="H1127" t="s">
        <v>92</v>
      </c>
      <c r="I1127" t="s">
        <v>152</v>
      </c>
      <c r="J1127" t="s">
        <v>186</v>
      </c>
      <c r="K1127" t="n">
        <v>11.0</v>
      </c>
      <c r="L1127" s="30">
        <f si="284" t="shared"/>
        <v>0</v>
      </c>
      <c r="N1127" s="35" t="str">
        <f si="280" t="shared"/>
        <v/>
      </c>
      <c r="O1127" s="59">
        <f>(IF(ISNUMBER(MATCH(B1127,Sheet4!$K$92:$K$101,0)),1,0)+IF(ISNUMBER(MATCH(C1127,Sheet4!$K$92:$K$101,0)),1,0)+IF(ISNUMBER(MATCH(D1127,Sheet4!$K$92:$K$101,0)),1,0)+IF(ISNUMBER(MATCH(E1127,Sheet4!$K$92:$K$101,0)),1,0)+IF(ISNUMBER(MATCH(F1127,Sheet4!$K$92:$K$101,0)),1,0)+IF(ISNUMBER(MATCH(G1127,Sheet4!$K$92:$K$101,0)),1,0)+IF(ISNUMBER(MATCH(H1127,Sheet4!$K$92:$K$101,0)),1,0)+IF(ISNUMBER(MATCH(I1127,Sheet4!$K$92:$K$101,0)),1,0)+IF(ISNUMBER(MATCH(J1127,Sheet4!$K$92:$K$101,0)),1,0))
-
(IF(ISNUMBER(MATCH(B1127,Sheet4!$F$2:$F$11,0)),1,0)+IF(ISNUMBER(MATCH(C1127,Sheet4!$F$2:$F$11,0)),1,0)+IF(ISNUMBER(MATCH(D1127,Sheet4!$F$2:$F$11,0)),1,0)+IF(ISNUMBER(MATCH(E1127,Sheet4!$F$2:$F$11,0)),1,0)+IF(ISNUMBER(MATCH(F1127,Sheet4!$F$2:$F$11,0)),1,0)+IF(ISNUMBER(MATCH(G1127,Sheet4!$F$2:$F$11,0)),1,0)+IF(ISNUMBER(MATCH(H1127,Sheet4!$F$2:$F$11,0)),1,0)+IF(ISNUMBER(MATCH(I1127,Sheet4!$F$2:$F$11,0)),1,0)+IF(ISNUMBER(MATCH(J1127,Sheet4!$F$2:$F$11,0)),1,0))</f>
        <v>0</v>
      </c>
      <c r="P1127" s="40" t="str">
        <f>IFERROR(INDEX(Sheet4!$G:$G,MATCH(Sheet1!B1127,Sheet4!$F:$F,0))+INDEX(Sheet4!$G:$G,MATCH(Sheet1!C1127,Sheet4!$F:$F,0))+INDEX(Sheet4!$G:$G,MATCH(Sheet1!D1127,Sheet4!$F:$F,0))+INDEX(Sheet4!$G:$G,MATCH(Sheet1!E1127,Sheet4!$F:$F,0))+INDEX(Sheet4!$G:$G,MATCH(Sheet1!F1127,Sheet4!$F:$F,0))+INDEX(Sheet4!$G:$G,MATCH(Sheet1!G1127,Sheet4!$F:$F,0))+INDEX(Sheet4!$G:$G,MATCH(Sheet1!H1127,Sheet4!$F:$F,0))+INDEX(Sheet4!$G:$G,MATCH(Sheet1!I1127,Sheet4!$F:$F,0))+INDEX(Sheet4!$G:$G,MATCH(Sheet1!J1127,Sheet4!$F:$F,0)),"")</f>
        <v/>
      </c>
      <c r="AF1127">
        <f si="281" t="shared"/>
        <v>0</v>
      </c>
      <c r="AH1127">
        <v>1104</v>
      </c>
      <c r="AI1127" t="str">
        <f si="282" t="shared"/>
        <v>De'Aaron FoxLandry ShametDevin BookerAndrew WigginsWill BartonKelly OubreKenneth FariedJosh JacksonDeandre Ayton</v>
      </c>
      <c r="AJ1127">
        <f si="285" t="shared"/>
        <v>0</v>
      </c>
      <c r="AK1127">
        <f si="286" t="shared"/>
        <v>0</v>
      </c>
      <c r="AL1127">
        <f si="287" t="shared"/>
        <v>0</v>
      </c>
      <c r="AM1127">
        <f si="288" t="shared"/>
        <v>0</v>
      </c>
      <c r="AN1127">
        <f si="289" t="shared"/>
        <v>0</v>
      </c>
      <c r="AO1127">
        <f si="290" t="shared"/>
        <v>0</v>
      </c>
      <c r="AP1127">
        <f si="291" t="shared"/>
        <v>0</v>
      </c>
      <c r="AQ1127">
        <f si="292" t="shared"/>
        <v>0</v>
      </c>
      <c r="AR1127">
        <f si="293" t="shared"/>
        <v>0</v>
      </c>
      <c r="AS1127">
        <f si="283" t="shared"/>
        <v>0</v>
      </c>
      <c r="AU1127" t="str">
        <f>IFERROR(VLOOKUP(C1127,Results!$A$2:$B$240,2,FALSE)+VLOOKUP(D1127,Results!$A$2:$B$240,2,FALSE)+VLOOKUP(E1127,Results!$A$2:$B$240,2,FALSE)+VLOOKUP(F1127,Results!$A$2:$B$240,2,FALSE)+VLOOKUP(G1127,Results!$A$2:$B$240,2,FALSE)+VLOOKUP(H1127,Results!$A$2:$B$240,2,FALSE)+VLOOKUP(I1127,Results!$A$2:$B$240,2,FALSE)+VLOOKUP(J1127,Results!$A$2:$B$240,2,FALSE)+VLOOKUP(B1127,Results!$A$2:$B$240,2,FALSE)-MIN(VLOOKUP(C1127,Results!$A$2:$B$240,2,FALSE),VLOOKUP(D1127,Results!$A$2:$B$240,2,FALSE),VLOOKUP(E1127,Results!$A$2:$B$240,2,FALSE),VLOOKUP(F1127,Results!$A$2:$B$240,2,FALSE),VLOOKUP(G1127,Results!$A$2:$B$240,2,FALSE),VLOOKUP(H1127,Results!$A$2:$B$240,2,FALSE),VLOOKUP(I1127,Results!$A$2:$B$240,2,FALSE),VLOOKUP(J1127,Results!$A$2:$B$240,2,FALSE),VLOOKUP(B1127,Results!$A$2:$B$240,2,FALSE)),"")</f>
        <v/>
      </c>
    </row>
    <row r="1128" spans="2:47" x14ac:dyDescent="0.3">
      <c r="B1128" t="s">
        <v>166</v>
      </c>
      <c r="C1128" t="s">
        <v>116</v>
      </c>
      <c r="D1128" t="s">
        <v>172</v>
      </c>
      <c r="E1128" t="s">
        <v>146</v>
      </c>
      <c r="F1128" t="s">
        <v>96</v>
      </c>
      <c r="G1128" t="s">
        <v>178</v>
      </c>
      <c r="H1128" t="s">
        <v>92</v>
      </c>
      <c r="I1128" t="s">
        <v>181</v>
      </c>
      <c r="J1128" t="s">
        <v>98</v>
      </c>
      <c r="K1128" t="n">
        <v>11.0</v>
      </c>
      <c r="L1128" s="30">
        <f si="284" t="shared"/>
        <v>0</v>
      </c>
      <c r="N1128" s="35" t="str">
        <f si="280" t="shared"/>
        <v/>
      </c>
      <c r="O1128" s="59">
        <f>(IF(ISNUMBER(MATCH(B1128,Sheet4!$K$92:$K$101,0)),1,0)+IF(ISNUMBER(MATCH(C1128,Sheet4!$K$92:$K$101,0)),1,0)+IF(ISNUMBER(MATCH(D1128,Sheet4!$K$92:$K$101,0)),1,0)+IF(ISNUMBER(MATCH(E1128,Sheet4!$K$92:$K$101,0)),1,0)+IF(ISNUMBER(MATCH(F1128,Sheet4!$K$92:$K$101,0)),1,0)+IF(ISNUMBER(MATCH(G1128,Sheet4!$K$92:$K$101,0)),1,0)+IF(ISNUMBER(MATCH(H1128,Sheet4!$K$92:$K$101,0)),1,0)+IF(ISNUMBER(MATCH(I1128,Sheet4!$K$92:$K$101,0)),1,0)+IF(ISNUMBER(MATCH(J1128,Sheet4!$K$92:$K$101,0)),1,0))
-
(IF(ISNUMBER(MATCH(B1128,Sheet4!$F$2:$F$11,0)),1,0)+IF(ISNUMBER(MATCH(C1128,Sheet4!$F$2:$F$11,0)),1,0)+IF(ISNUMBER(MATCH(D1128,Sheet4!$F$2:$F$11,0)),1,0)+IF(ISNUMBER(MATCH(E1128,Sheet4!$F$2:$F$11,0)),1,0)+IF(ISNUMBER(MATCH(F1128,Sheet4!$F$2:$F$11,0)),1,0)+IF(ISNUMBER(MATCH(G1128,Sheet4!$F$2:$F$11,0)),1,0)+IF(ISNUMBER(MATCH(H1128,Sheet4!$F$2:$F$11,0)),1,0)+IF(ISNUMBER(MATCH(I1128,Sheet4!$F$2:$F$11,0)),1,0)+IF(ISNUMBER(MATCH(J1128,Sheet4!$F$2:$F$11,0)),1,0))</f>
        <v>0</v>
      </c>
      <c r="P1128" s="40" t="str">
        <f>IFERROR(INDEX(Sheet4!$G:$G,MATCH(Sheet1!B1128,Sheet4!$F:$F,0))+INDEX(Sheet4!$G:$G,MATCH(Sheet1!C1128,Sheet4!$F:$F,0))+INDEX(Sheet4!$G:$G,MATCH(Sheet1!D1128,Sheet4!$F:$F,0))+INDEX(Sheet4!$G:$G,MATCH(Sheet1!E1128,Sheet4!$F:$F,0))+INDEX(Sheet4!$G:$G,MATCH(Sheet1!F1128,Sheet4!$F:$F,0))+INDEX(Sheet4!$G:$G,MATCH(Sheet1!G1128,Sheet4!$F:$F,0))+INDEX(Sheet4!$G:$G,MATCH(Sheet1!H1128,Sheet4!$F:$F,0))+INDEX(Sheet4!$G:$G,MATCH(Sheet1!I1128,Sheet4!$F:$F,0))+INDEX(Sheet4!$G:$G,MATCH(Sheet1!J1128,Sheet4!$F:$F,0)),"")</f>
        <v/>
      </c>
      <c r="AF1128">
        <f si="281" t="shared"/>
        <v>0</v>
      </c>
      <c r="AH1128">
        <v>1105</v>
      </c>
      <c r="AI1128" t="str">
        <f si="282" t="shared"/>
        <v>Ben SimmonsLandry ShametJimmy ButlerAustin RiversWill BartonJae CrowderJohn CollinsJosh JacksonKarl-Anthony Towns</v>
      </c>
      <c r="AJ1128">
        <f si="285" t="shared"/>
        <v>0</v>
      </c>
      <c r="AK1128">
        <f si="286" t="shared"/>
        <v>0</v>
      </c>
      <c r="AL1128">
        <f si="287" t="shared"/>
        <v>0</v>
      </c>
      <c r="AM1128">
        <f si="288" t="shared"/>
        <v>0</v>
      </c>
      <c r="AN1128">
        <f si="289" t="shared"/>
        <v>0</v>
      </c>
      <c r="AO1128">
        <f si="290" t="shared"/>
        <v>0</v>
      </c>
      <c r="AP1128">
        <f si="291" t="shared"/>
        <v>0</v>
      </c>
      <c r="AQ1128">
        <f si="292" t="shared"/>
        <v>0</v>
      </c>
      <c r="AR1128">
        <f si="293" t="shared"/>
        <v>0</v>
      </c>
      <c r="AS1128">
        <f si="283" t="shared"/>
        <v>0</v>
      </c>
      <c r="AU1128" t="str">
        <f>IFERROR(VLOOKUP(C1128,Results!$A$2:$B$240,2,FALSE)+VLOOKUP(D1128,Results!$A$2:$B$240,2,FALSE)+VLOOKUP(E1128,Results!$A$2:$B$240,2,FALSE)+VLOOKUP(F1128,Results!$A$2:$B$240,2,FALSE)+VLOOKUP(G1128,Results!$A$2:$B$240,2,FALSE)+VLOOKUP(H1128,Results!$A$2:$B$240,2,FALSE)+VLOOKUP(I1128,Results!$A$2:$B$240,2,FALSE)+VLOOKUP(J1128,Results!$A$2:$B$240,2,FALSE)+VLOOKUP(B1128,Results!$A$2:$B$240,2,FALSE)-MIN(VLOOKUP(C1128,Results!$A$2:$B$240,2,FALSE),VLOOKUP(D1128,Results!$A$2:$B$240,2,FALSE),VLOOKUP(E1128,Results!$A$2:$B$240,2,FALSE),VLOOKUP(F1128,Results!$A$2:$B$240,2,FALSE),VLOOKUP(G1128,Results!$A$2:$B$240,2,FALSE),VLOOKUP(H1128,Results!$A$2:$B$240,2,FALSE),VLOOKUP(I1128,Results!$A$2:$B$240,2,FALSE),VLOOKUP(J1128,Results!$A$2:$B$240,2,FALSE),VLOOKUP(B1128,Results!$A$2:$B$240,2,FALSE)),"")</f>
        <v/>
      </c>
    </row>
    <row r="1129" spans="2:47" x14ac:dyDescent="0.3">
      <c r="B1129" t="s">
        <v>166</v>
      </c>
      <c r="C1129" t="s">
        <v>168</v>
      </c>
      <c r="D1129" t="s">
        <v>172</v>
      </c>
      <c r="E1129" t="s">
        <v>146</v>
      </c>
      <c r="F1129" t="s">
        <v>150</v>
      </c>
      <c r="G1129" t="s">
        <v>177</v>
      </c>
      <c r="H1129" t="s">
        <v>92</v>
      </c>
      <c r="I1129" t="s">
        <v>181</v>
      </c>
      <c r="J1129" t="s">
        <v>187</v>
      </c>
      <c r="K1129" t="n">
        <v>11.0</v>
      </c>
      <c r="L1129" s="30">
        <f si="284" t="shared"/>
        <v>0</v>
      </c>
      <c r="N1129" s="35" t="str">
        <f si="280" t="shared"/>
        <v/>
      </c>
      <c r="O1129" s="59">
        <f>(IF(ISNUMBER(MATCH(B1129,Sheet4!$K$92:$K$101,0)),1,0)+IF(ISNUMBER(MATCH(C1129,Sheet4!$K$92:$K$101,0)),1,0)+IF(ISNUMBER(MATCH(D1129,Sheet4!$K$92:$K$101,0)),1,0)+IF(ISNUMBER(MATCH(E1129,Sheet4!$K$92:$K$101,0)),1,0)+IF(ISNUMBER(MATCH(F1129,Sheet4!$K$92:$K$101,0)),1,0)+IF(ISNUMBER(MATCH(G1129,Sheet4!$K$92:$K$101,0)),1,0)+IF(ISNUMBER(MATCH(H1129,Sheet4!$K$92:$K$101,0)),1,0)+IF(ISNUMBER(MATCH(I1129,Sheet4!$K$92:$K$101,0)),1,0)+IF(ISNUMBER(MATCH(J1129,Sheet4!$K$92:$K$101,0)),1,0))
-
(IF(ISNUMBER(MATCH(B1129,Sheet4!$F$2:$F$11,0)),1,0)+IF(ISNUMBER(MATCH(C1129,Sheet4!$F$2:$F$11,0)),1,0)+IF(ISNUMBER(MATCH(D1129,Sheet4!$F$2:$F$11,0)),1,0)+IF(ISNUMBER(MATCH(E1129,Sheet4!$F$2:$F$11,0)),1,0)+IF(ISNUMBER(MATCH(F1129,Sheet4!$F$2:$F$11,0)),1,0)+IF(ISNUMBER(MATCH(G1129,Sheet4!$F$2:$F$11,0)),1,0)+IF(ISNUMBER(MATCH(H1129,Sheet4!$F$2:$F$11,0)),1,0)+IF(ISNUMBER(MATCH(I1129,Sheet4!$F$2:$F$11,0)),1,0)+IF(ISNUMBER(MATCH(J1129,Sheet4!$F$2:$F$11,0)),1,0))</f>
        <v>0</v>
      </c>
      <c r="P1129" s="40" t="str">
        <f>IFERROR(INDEX(Sheet4!$G:$G,MATCH(Sheet1!B1129,Sheet4!$F:$F,0))+INDEX(Sheet4!$G:$G,MATCH(Sheet1!C1129,Sheet4!$F:$F,0))+INDEX(Sheet4!$G:$G,MATCH(Sheet1!D1129,Sheet4!$F:$F,0))+INDEX(Sheet4!$G:$G,MATCH(Sheet1!E1129,Sheet4!$F:$F,0))+INDEX(Sheet4!$G:$G,MATCH(Sheet1!F1129,Sheet4!$F:$F,0))+INDEX(Sheet4!$G:$G,MATCH(Sheet1!G1129,Sheet4!$F:$F,0))+INDEX(Sheet4!$G:$G,MATCH(Sheet1!H1129,Sheet4!$F:$F,0))+INDEX(Sheet4!$G:$G,MATCH(Sheet1!I1129,Sheet4!$F:$F,0))+INDEX(Sheet4!$G:$G,MATCH(Sheet1!J1129,Sheet4!$F:$F,0)),"")</f>
        <v/>
      </c>
      <c r="AF1129">
        <f si="281" t="shared"/>
        <v>0</v>
      </c>
      <c r="AH1129">
        <v>1106</v>
      </c>
      <c r="AI1129" t="str">
        <f si="282" t="shared"/>
        <v>Ben SimmonsIsaiah CanaanJimmy ButlerEric GordonJoe InglesJae CrowderJosh JacksonPaul MillsapJoel Embiid</v>
      </c>
      <c r="AJ1129">
        <f si="285" t="shared"/>
        <v>0</v>
      </c>
      <c r="AK1129">
        <f si="286" t="shared"/>
        <v>0</v>
      </c>
      <c r="AL1129">
        <f si="287" t="shared"/>
        <v>0</v>
      </c>
      <c r="AM1129">
        <f si="288" t="shared"/>
        <v>0</v>
      </c>
      <c r="AN1129">
        <f si="289" t="shared"/>
        <v>0</v>
      </c>
      <c r="AO1129">
        <f si="290" t="shared"/>
        <v>0</v>
      </c>
      <c r="AP1129">
        <f si="291" t="shared"/>
        <v>0</v>
      </c>
      <c r="AQ1129">
        <f si="292" t="shared"/>
        <v>0</v>
      </c>
      <c r="AR1129">
        <f si="293" t="shared"/>
        <v>0</v>
      </c>
      <c r="AS1129">
        <f si="283" t="shared"/>
        <v>0</v>
      </c>
      <c r="AU1129" t="str">
        <f>IFERROR(VLOOKUP(C1129,Results!$A$2:$B$240,2,FALSE)+VLOOKUP(D1129,Results!$A$2:$B$240,2,FALSE)+VLOOKUP(E1129,Results!$A$2:$B$240,2,FALSE)+VLOOKUP(F1129,Results!$A$2:$B$240,2,FALSE)+VLOOKUP(G1129,Results!$A$2:$B$240,2,FALSE)+VLOOKUP(H1129,Results!$A$2:$B$240,2,FALSE)+VLOOKUP(I1129,Results!$A$2:$B$240,2,FALSE)+VLOOKUP(J1129,Results!$A$2:$B$240,2,FALSE)+VLOOKUP(B1129,Results!$A$2:$B$240,2,FALSE)-MIN(VLOOKUP(C1129,Results!$A$2:$B$240,2,FALSE),VLOOKUP(D1129,Results!$A$2:$B$240,2,FALSE),VLOOKUP(E1129,Results!$A$2:$B$240,2,FALSE),VLOOKUP(F1129,Results!$A$2:$B$240,2,FALSE),VLOOKUP(G1129,Results!$A$2:$B$240,2,FALSE),VLOOKUP(H1129,Results!$A$2:$B$240,2,FALSE),VLOOKUP(I1129,Results!$A$2:$B$240,2,FALSE),VLOOKUP(J1129,Results!$A$2:$B$240,2,FALSE),VLOOKUP(B1129,Results!$A$2:$B$240,2,FALSE)),"")</f>
        <v/>
      </c>
    </row>
    <row r="1130" spans="2:47" x14ac:dyDescent="0.3">
      <c r="B1130" t="s">
        <v>87</v>
      </c>
      <c r="C1130" t="s">
        <v>116</v>
      </c>
      <c r="D1130" t="s">
        <v>173</v>
      </c>
      <c r="E1130" t="s">
        <v>146</v>
      </c>
      <c r="F1130" t="s">
        <v>177</v>
      </c>
      <c r="G1130" t="s">
        <v>178</v>
      </c>
      <c r="H1130" t="s">
        <v>92</v>
      </c>
      <c r="I1130" t="s">
        <v>152</v>
      </c>
      <c r="J1130" t="s">
        <v>156</v>
      </c>
      <c r="K1130" t="n">
        <v>11.0</v>
      </c>
      <c r="L1130" s="30">
        <f si="284" t="shared"/>
        <v>0</v>
      </c>
      <c r="N1130" s="35" t="str">
        <f si="280" t="shared"/>
        <v/>
      </c>
      <c r="O1130" s="59">
        <f>(IF(ISNUMBER(MATCH(B1130,Sheet4!$K$92:$K$101,0)),1,0)+IF(ISNUMBER(MATCH(C1130,Sheet4!$K$92:$K$101,0)),1,0)+IF(ISNUMBER(MATCH(D1130,Sheet4!$K$92:$K$101,0)),1,0)+IF(ISNUMBER(MATCH(E1130,Sheet4!$K$92:$K$101,0)),1,0)+IF(ISNUMBER(MATCH(F1130,Sheet4!$K$92:$K$101,0)),1,0)+IF(ISNUMBER(MATCH(G1130,Sheet4!$K$92:$K$101,0)),1,0)+IF(ISNUMBER(MATCH(H1130,Sheet4!$K$92:$K$101,0)),1,0)+IF(ISNUMBER(MATCH(I1130,Sheet4!$K$92:$K$101,0)),1,0)+IF(ISNUMBER(MATCH(J1130,Sheet4!$K$92:$K$101,0)),1,0))
-
(IF(ISNUMBER(MATCH(B1130,Sheet4!$F$2:$F$11,0)),1,0)+IF(ISNUMBER(MATCH(C1130,Sheet4!$F$2:$F$11,0)),1,0)+IF(ISNUMBER(MATCH(D1130,Sheet4!$F$2:$F$11,0)),1,0)+IF(ISNUMBER(MATCH(E1130,Sheet4!$F$2:$F$11,0)),1,0)+IF(ISNUMBER(MATCH(F1130,Sheet4!$F$2:$F$11,0)),1,0)+IF(ISNUMBER(MATCH(G1130,Sheet4!$F$2:$F$11,0)),1,0)+IF(ISNUMBER(MATCH(H1130,Sheet4!$F$2:$F$11,0)),1,0)+IF(ISNUMBER(MATCH(I1130,Sheet4!$F$2:$F$11,0)),1,0)+IF(ISNUMBER(MATCH(J1130,Sheet4!$F$2:$F$11,0)),1,0))</f>
        <v>0</v>
      </c>
      <c r="P1130" s="40" t="str">
        <f>IFERROR(INDEX(Sheet4!$G:$G,MATCH(Sheet1!B1130,Sheet4!$F:$F,0))+INDEX(Sheet4!$G:$G,MATCH(Sheet1!C1130,Sheet4!$F:$F,0))+INDEX(Sheet4!$G:$G,MATCH(Sheet1!D1130,Sheet4!$F:$F,0))+INDEX(Sheet4!$G:$G,MATCH(Sheet1!E1130,Sheet4!$F:$F,0))+INDEX(Sheet4!$G:$G,MATCH(Sheet1!F1130,Sheet4!$F:$F,0))+INDEX(Sheet4!$G:$G,MATCH(Sheet1!G1130,Sheet4!$F:$F,0))+INDEX(Sheet4!$G:$G,MATCH(Sheet1!H1130,Sheet4!$F:$F,0))+INDEX(Sheet4!$G:$G,MATCH(Sheet1!I1130,Sheet4!$F:$F,0))+INDEX(Sheet4!$G:$G,MATCH(Sheet1!J1130,Sheet4!$F:$F,0)),"")</f>
        <v/>
      </c>
      <c r="AF1130">
        <f si="281" t="shared"/>
        <v>0</v>
      </c>
      <c r="AH1130">
        <v>1107</v>
      </c>
      <c r="AI1130" t="str">
        <f si="282" t="shared"/>
        <v>Ben SimmonsTrae YoungDevin BookerMalik BeasleyJoe InglesJae CrowderPaul MillsapTrey LylesKarl-Anthony Towns</v>
      </c>
      <c r="AJ1130">
        <f si="285" t="shared"/>
        <v>0</v>
      </c>
      <c r="AK1130">
        <f si="286" t="shared"/>
        <v>0</v>
      </c>
      <c r="AL1130">
        <f si="287" t="shared"/>
        <v>0</v>
      </c>
      <c r="AM1130">
        <f si="288" t="shared"/>
        <v>0</v>
      </c>
      <c r="AN1130">
        <f si="289" t="shared"/>
        <v>0</v>
      </c>
      <c r="AO1130">
        <f si="290" t="shared"/>
        <v>0</v>
      </c>
      <c r="AP1130">
        <f si="291" t="shared"/>
        <v>0</v>
      </c>
      <c r="AQ1130">
        <f si="292" t="shared"/>
        <v>0</v>
      </c>
      <c r="AR1130">
        <f si="293" t="shared"/>
        <v>0</v>
      </c>
      <c r="AS1130">
        <f si="283" t="shared"/>
        <v>0</v>
      </c>
      <c r="AU1130" t="str">
        <f>IFERROR(VLOOKUP(C1130,Results!$A$2:$B$240,2,FALSE)+VLOOKUP(D1130,Results!$A$2:$B$240,2,FALSE)+VLOOKUP(E1130,Results!$A$2:$B$240,2,FALSE)+VLOOKUP(F1130,Results!$A$2:$B$240,2,FALSE)+VLOOKUP(G1130,Results!$A$2:$B$240,2,FALSE)+VLOOKUP(H1130,Results!$A$2:$B$240,2,FALSE)+VLOOKUP(I1130,Results!$A$2:$B$240,2,FALSE)+VLOOKUP(J1130,Results!$A$2:$B$240,2,FALSE)+VLOOKUP(B1130,Results!$A$2:$B$240,2,FALSE)-MIN(VLOOKUP(C1130,Results!$A$2:$B$240,2,FALSE),VLOOKUP(D1130,Results!$A$2:$B$240,2,FALSE),VLOOKUP(E1130,Results!$A$2:$B$240,2,FALSE),VLOOKUP(F1130,Results!$A$2:$B$240,2,FALSE),VLOOKUP(G1130,Results!$A$2:$B$240,2,FALSE),VLOOKUP(H1130,Results!$A$2:$B$240,2,FALSE),VLOOKUP(I1130,Results!$A$2:$B$240,2,FALSE),VLOOKUP(J1130,Results!$A$2:$B$240,2,FALSE),VLOOKUP(B1130,Results!$A$2:$B$240,2,FALSE)),"")</f>
        <v/>
      </c>
    </row>
    <row r="1131" spans="2:47" x14ac:dyDescent="0.3">
      <c r="B1131" t="s">
        <v>166</v>
      </c>
      <c r="C1131" t="s">
        <v>170</v>
      </c>
      <c r="D1131" t="s">
        <v>145</v>
      </c>
      <c r="E1131" t="s">
        <v>89</v>
      </c>
      <c r="F1131" t="s">
        <v>177</v>
      </c>
      <c r="G1131" t="s">
        <v>179</v>
      </c>
      <c r="H1131" t="s">
        <v>152</v>
      </c>
      <c r="I1131" t="s">
        <v>183</v>
      </c>
      <c r="J1131" t="s">
        <v>187</v>
      </c>
      <c r="K1131" t="n">
        <v>11.0</v>
      </c>
      <c r="L1131" s="30">
        <f si="284" t="shared"/>
        <v>0</v>
      </c>
      <c r="N1131" s="35" t="str">
        <f si="280" t="shared"/>
        <v/>
      </c>
      <c r="O1131" s="59">
        <f>(IF(ISNUMBER(MATCH(B1131,Sheet4!$K$92:$K$101,0)),1,0)+IF(ISNUMBER(MATCH(C1131,Sheet4!$K$92:$K$101,0)),1,0)+IF(ISNUMBER(MATCH(D1131,Sheet4!$K$92:$K$101,0)),1,0)+IF(ISNUMBER(MATCH(E1131,Sheet4!$K$92:$K$101,0)),1,0)+IF(ISNUMBER(MATCH(F1131,Sheet4!$K$92:$K$101,0)),1,0)+IF(ISNUMBER(MATCH(G1131,Sheet4!$K$92:$K$101,0)),1,0)+IF(ISNUMBER(MATCH(H1131,Sheet4!$K$92:$K$101,0)),1,0)+IF(ISNUMBER(MATCH(I1131,Sheet4!$K$92:$K$101,0)),1,0)+IF(ISNUMBER(MATCH(J1131,Sheet4!$K$92:$K$101,0)),1,0))
-
(IF(ISNUMBER(MATCH(B1131,Sheet4!$F$2:$F$11,0)),1,0)+IF(ISNUMBER(MATCH(C1131,Sheet4!$F$2:$F$11,0)),1,0)+IF(ISNUMBER(MATCH(D1131,Sheet4!$F$2:$F$11,0)),1,0)+IF(ISNUMBER(MATCH(E1131,Sheet4!$F$2:$F$11,0)),1,0)+IF(ISNUMBER(MATCH(F1131,Sheet4!$F$2:$F$11,0)),1,0)+IF(ISNUMBER(MATCH(G1131,Sheet4!$F$2:$F$11,0)),1,0)+IF(ISNUMBER(MATCH(H1131,Sheet4!$F$2:$F$11,0)),1,0)+IF(ISNUMBER(MATCH(I1131,Sheet4!$F$2:$F$11,0)),1,0)+IF(ISNUMBER(MATCH(J1131,Sheet4!$F$2:$F$11,0)),1,0))</f>
        <v>0</v>
      </c>
      <c r="P1131" s="40" t="str">
        <f>IFERROR(INDEX(Sheet4!$G:$G,MATCH(Sheet1!B1131,Sheet4!$F:$F,0))+INDEX(Sheet4!$G:$G,MATCH(Sheet1!C1131,Sheet4!$F:$F,0))+INDEX(Sheet4!$G:$G,MATCH(Sheet1!D1131,Sheet4!$F:$F,0))+INDEX(Sheet4!$G:$G,MATCH(Sheet1!E1131,Sheet4!$F:$F,0))+INDEX(Sheet4!$G:$G,MATCH(Sheet1!F1131,Sheet4!$F:$F,0))+INDEX(Sheet4!$G:$G,MATCH(Sheet1!G1131,Sheet4!$F:$F,0))+INDEX(Sheet4!$G:$G,MATCH(Sheet1!H1131,Sheet4!$F:$F,0))+INDEX(Sheet4!$G:$G,MATCH(Sheet1!I1131,Sheet4!$F:$F,0))+INDEX(Sheet4!$G:$G,MATCH(Sheet1!J1131,Sheet4!$F:$F,0)),"")</f>
        <v/>
      </c>
      <c r="AF1131">
        <f si="281" t="shared"/>
        <v>0</v>
      </c>
      <c r="AH1131">
        <v>1108</v>
      </c>
      <c r="AI1131" t="str">
        <f si="282" t="shared"/>
        <v>Ben SimmonsRicky RubioMonte MorrisMalik BeasleyKelly OubreLuol DengKenneth FariedMarvin BagleyKarl-Anthony Towns</v>
      </c>
      <c r="AJ1131">
        <f si="285" t="shared"/>
        <v>0</v>
      </c>
      <c r="AK1131">
        <f si="286" t="shared"/>
        <v>0</v>
      </c>
      <c r="AL1131">
        <f si="287" t="shared"/>
        <v>0</v>
      </c>
      <c r="AM1131">
        <f si="288" t="shared"/>
        <v>0</v>
      </c>
      <c r="AN1131">
        <f si="289" t="shared"/>
        <v>0</v>
      </c>
      <c r="AO1131">
        <f si="290" t="shared"/>
        <v>0</v>
      </c>
      <c r="AP1131">
        <f si="291" t="shared"/>
        <v>0</v>
      </c>
      <c r="AQ1131">
        <f si="292" t="shared"/>
        <v>0</v>
      </c>
      <c r="AR1131">
        <f si="293" t="shared"/>
        <v>0</v>
      </c>
      <c r="AS1131">
        <f si="283" t="shared"/>
        <v>0</v>
      </c>
      <c r="AU1131" t="str">
        <f>IFERROR(VLOOKUP(C1131,Results!$A$2:$B$240,2,FALSE)+VLOOKUP(D1131,Results!$A$2:$B$240,2,FALSE)+VLOOKUP(E1131,Results!$A$2:$B$240,2,FALSE)+VLOOKUP(F1131,Results!$A$2:$B$240,2,FALSE)+VLOOKUP(G1131,Results!$A$2:$B$240,2,FALSE)+VLOOKUP(H1131,Results!$A$2:$B$240,2,FALSE)+VLOOKUP(I1131,Results!$A$2:$B$240,2,FALSE)+VLOOKUP(J1131,Results!$A$2:$B$240,2,FALSE)+VLOOKUP(B1131,Results!$A$2:$B$240,2,FALSE)-MIN(VLOOKUP(C1131,Results!$A$2:$B$240,2,FALSE),VLOOKUP(D1131,Results!$A$2:$B$240,2,FALSE),VLOOKUP(E1131,Results!$A$2:$B$240,2,FALSE),VLOOKUP(F1131,Results!$A$2:$B$240,2,FALSE),VLOOKUP(G1131,Results!$A$2:$B$240,2,FALSE),VLOOKUP(H1131,Results!$A$2:$B$240,2,FALSE),VLOOKUP(I1131,Results!$A$2:$B$240,2,FALSE),VLOOKUP(J1131,Results!$A$2:$B$240,2,FALSE),VLOOKUP(B1131,Results!$A$2:$B$240,2,FALSE)),"")</f>
        <v/>
      </c>
    </row>
    <row r="1132" spans="2:47" x14ac:dyDescent="0.3">
      <c r="B1132" t="s">
        <v>166</v>
      </c>
      <c r="C1132" t="s">
        <v>170</v>
      </c>
      <c r="D1132" t="s">
        <v>146</v>
      </c>
      <c r="E1132" t="s">
        <v>112</v>
      </c>
      <c r="F1132" t="s">
        <v>177</v>
      </c>
      <c r="G1132" t="s">
        <v>96</v>
      </c>
      <c r="H1132" t="s">
        <v>153</v>
      </c>
      <c r="I1132" t="s">
        <v>181</v>
      </c>
      <c r="J1132" t="s">
        <v>188</v>
      </c>
      <c r="K1132" t="n">
        <v>11.0</v>
      </c>
      <c r="L1132" s="30">
        <f si="284" t="shared"/>
        <v>0</v>
      </c>
      <c r="N1132" s="35" t="str">
        <f si="280" t="shared"/>
        <v/>
      </c>
      <c r="O1132" s="59">
        <f>(IF(ISNUMBER(MATCH(B1132,Sheet4!$K$92:$K$101,0)),1,0)+IF(ISNUMBER(MATCH(C1132,Sheet4!$K$92:$K$101,0)),1,0)+IF(ISNUMBER(MATCH(D1132,Sheet4!$K$92:$K$101,0)),1,0)+IF(ISNUMBER(MATCH(E1132,Sheet4!$K$92:$K$101,0)),1,0)+IF(ISNUMBER(MATCH(F1132,Sheet4!$K$92:$K$101,0)),1,0)+IF(ISNUMBER(MATCH(G1132,Sheet4!$K$92:$K$101,0)),1,0)+IF(ISNUMBER(MATCH(H1132,Sheet4!$K$92:$K$101,0)),1,0)+IF(ISNUMBER(MATCH(I1132,Sheet4!$K$92:$K$101,0)),1,0)+IF(ISNUMBER(MATCH(J1132,Sheet4!$K$92:$K$101,0)),1,0))
-
(IF(ISNUMBER(MATCH(B1132,Sheet4!$F$2:$F$11,0)),1,0)+IF(ISNUMBER(MATCH(C1132,Sheet4!$F$2:$F$11,0)),1,0)+IF(ISNUMBER(MATCH(D1132,Sheet4!$F$2:$F$11,0)),1,0)+IF(ISNUMBER(MATCH(E1132,Sheet4!$F$2:$F$11,0)),1,0)+IF(ISNUMBER(MATCH(F1132,Sheet4!$F$2:$F$11,0)),1,0)+IF(ISNUMBER(MATCH(G1132,Sheet4!$F$2:$F$11,0)),1,0)+IF(ISNUMBER(MATCH(H1132,Sheet4!$F$2:$F$11,0)),1,0)+IF(ISNUMBER(MATCH(I1132,Sheet4!$F$2:$F$11,0)),1,0)+IF(ISNUMBER(MATCH(J1132,Sheet4!$F$2:$F$11,0)),1,0))</f>
        <v>0</v>
      </c>
      <c r="P1132" s="40" t="str">
        <f>IFERROR(INDEX(Sheet4!$G:$G,MATCH(Sheet1!B1132,Sheet4!$F:$F,0))+INDEX(Sheet4!$G:$G,MATCH(Sheet1!C1132,Sheet4!$F:$F,0))+INDEX(Sheet4!$G:$G,MATCH(Sheet1!D1132,Sheet4!$F:$F,0))+INDEX(Sheet4!$G:$G,MATCH(Sheet1!E1132,Sheet4!$F:$F,0))+INDEX(Sheet4!$G:$G,MATCH(Sheet1!F1132,Sheet4!$F:$F,0))+INDEX(Sheet4!$G:$G,MATCH(Sheet1!G1132,Sheet4!$F:$F,0))+INDEX(Sheet4!$G:$G,MATCH(Sheet1!H1132,Sheet4!$F:$F,0))+INDEX(Sheet4!$G:$G,MATCH(Sheet1!I1132,Sheet4!$F:$F,0))+INDEX(Sheet4!$G:$G,MATCH(Sheet1!J1132,Sheet4!$F:$F,0)),"")</f>
        <v/>
      </c>
      <c r="AF1132">
        <f si="281" t="shared"/>
        <v>0</v>
      </c>
      <c r="AH1132">
        <v>1109</v>
      </c>
      <c r="AI1132" t="str">
        <f si="282" t="shared"/>
        <v>Trae YoungLandry ShametDevin BookerMonte MorrisKelly OubreJoe InglesJohn CollinsJosh JacksonKarl-Anthony Towns</v>
      </c>
      <c r="AJ1132">
        <f si="285" t="shared"/>
        <v>0</v>
      </c>
      <c r="AK1132">
        <f si="286" t="shared"/>
        <v>0</v>
      </c>
      <c r="AL1132">
        <f si="287" t="shared"/>
        <v>0</v>
      </c>
      <c r="AM1132">
        <f si="288" t="shared"/>
        <v>0</v>
      </c>
      <c r="AN1132">
        <f si="289" t="shared"/>
        <v>0</v>
      </c>
      <c r="AO1132">
        <f si="290" t="shared"/>
        <v>0</v>
      </c>
      <c r="AP1132">
        <f si="291" t="shared"/>
        <v>0</v>
      </c>
      <c r="AQ1132">
        <f si="292" t="shared"/>
        <v>0</v>
      </c>
      <c r="AR1132">
        <f si="293" t="shared"/>
        <v>0</v>
      </c>
      <c r="AS1132">
        <f si="283" t="shared"/>
        <v>0</v>
      </c>
      <c r="AU1132" t="str">
        <f>IFERROR(VLOOKUP(C1132,Results!$A$2:$B$240,2,FALSE)+VLOOKUP(D1132,Results!$A$2:$B$240,2,FALSE)+VLOOKUP(E1132,Results!$A$2:$B$240,2,FALSE)+VLOOKUP(F1132,Results!$A$2:$B$240,2,FALSE)+VLOOKUP(G1132,Results!$A$2:$B$240,2,FALSE)+VLOOKUP(H1132,Results!$A$2:$B$240,2,FALSE)+VLOOKUP(I1132,Results!$A$2:$B$240,2,FALSE)+VLOOKUP(J1132,Results!$A$2:$B$240,2,FALSE)+VLOOKUP(B1132,Results!$A$2:$B$240,2,FALSE)-MIN(VLOOKUP(C1132,Results!$A$2:$B$240,2,FALSE),VLOOKUP(D1132,Results!$A$2:$B$240,2,FALSE),VLOOKUP(E1132,Results!$A$2:$B$240,2,FALSE),VLOOKUP(F1132,Results!$A$2:$B$240,2,FALSE),VLOOKUP(G1132,Results!$A$2:$B$240,2,FALSE),VLOOKUP(H1132,Results!$A$2:$B$240,2,FALSE),VLOOKUP(I1132,Results!$A$2:$B$240,2,FALSE),VLOOKUP(J1132,Results!$A$2:$B$240,2,FALSE),VLOOKUP(B1132,Results!$A$2:$B$240,2,FALSE)),"")</f>
        <v/>
      </c>
    </row>
    <row r="1133" spans="2:47" x14ac:dyDescent="0.3">
      <c r="B1133" t="s">
        <v>166</v>
      </c>
      <c r="C1133" t="s">
        <v>171</v>
      </c>
      <c r="D1133" t="s">
        <v>173</v>
      </c>
      <c r="E1133" t="s">
        <v>89</v>
      </c>
      <c r="F1133" t="s">
        <v>177</v>
      </c>
      <c r="G1133" t="s">
        <v>90</v>
      </c>
      <c r="H1133" t="s">
        <v>153</v>
      </c>
      <c r="I1133" t="s">
        <v>152</v>
      </c>
      <c r="J1133" t="s">
        <v>187</v>
      </c>
      <c r="K1133" t="n">
        <v>11.0</v>
      </c>
      <c r="L1133" s="30">
        <f si="284" t="shared"/>
        <v>0</v>
      </c>
      <c r="N1133" s="35" t="str">
        <f si="280" t="shared"/>
        <v/>
      </c>
      <c r="O1133" s="59">
        <f>(IF(ISNUMBER(MATCH(B1133,Sheet4!$K$92:$K$101,0)),1,0)+IF(ISNUMBER(MATCH(C1133,Sheet4!$K$92:$K$101,0)),1,0)+IF(ISNUMBER(MATCH(D1133,Sheet4!$K$92:$K$101,0)),1,0)+IF(ISNUMBER(MATCH(E1133,Sheet4!$K$92:$K$101,0)),1,0)+IF(ISNUMBER(MATCH(F1133,Sheet4!$K$92:$K$101,0)),1,0)+IF(ISNUMBER(MATCH(G1133,Sheet4!$K$92:$K$101,0)),1,0)+IF(ISNUMBER(MATCH(H1133,Sheet4!$K$92:$K$101,0)),1,0)+IF(ISNUMBER(MATCH(I1133,Sheet4!$K$92:$K$101,0)),1,0)+IF(ISNUMBER(MATCH(J1133,Sheet4!$K$92:$K$101,0)),1,0))
-
(IF(ISNUMBER(MATCH(B1133,Sheet4!$F$2:$F$11,0)),1,0)+IF(ISNUMBER(MATCH(C1133,Sheet4!$F$2:$F$11,0)),1,0)+IF(ISNUMBER(MATCH(D1133,Sheet4!$F$2:$F$11,0)),1,0)+IF(ISNUMBER(MATCH(E1133,Sheet4!$F$2:$F$11,0)),1,0)+IF(ISNUMBER(MATCH(F1133,Sheet4!$F$2:$F$11,0)),1,0)+IF(ISNUMBER(MATCH(G1133,Sheet4!$F$2:$F$11,0)),1,0)+IF(ISNUMBER(MATCH(H1133,Sheet4!$F$2:$F$11,0)),1,0)+IF(ISNUMBER(MATCH(I1133,Sheet4!$F$2:$F$11,0)),1,0)+IF(ISNUMBER(MATCH(J1133,Sheet4!$F$2:$F$11,0)),1,0))</f>
        <v>0</v>
      </c>
      <c r="P1133" s="40" t="str">
        <f>IFERROR(INDEX(Sheet4!$G:$G,MATCH(Sheet1!B1133,Sheet4!$F:$F,0))+INDEX(Sheet4!$G:$G,MATCH(Sheet1!C1133,Sheet4!$F:$F,0))+INDEX(Sheet4!$G:$G,MATCH(Sheet1!D1133,Sheet4!$F:$F,0))+INDEX(Sheet4!$G:$G,MATCH(Sheet1!E1133,Sheet4!$F:$F,0))+INDEX(Sheet4!$G:$G,MATCH(Sheet1!F1133,Sheet4!$F:$F,0))+INDEX(Sheet4!$G:$G,MATCH(Sheet1!G1133,Sheet4!$F:$F,0))+INDEX(Sheet4!$G:$G,MATCH(Sheet1!H1133,Sheet4!$F:$F,0))+INDEX(Sheet4!$G:$G,MATCH(Sheet1!I1133,Sheet4!$F:$F,0))+INDEX(Sheet4!$G:$G,MATCH(Sheet1!J1133,Sheet4!$F:$F,0)),"")</f>
        <v/>
      </c>
      <c r="AF1133">
        <f si="281" t="shared"/>
        <v>0</v>
      </c>
      <c r="AH1133">
        <v>1110</v>
      </c>
      <c r="AI1133" t="str">
        <f si="282" t="shared"/>
        <v>De'Aaron FoxIsaiah CanaanJames HardenMonte MorrisTaurean PrinceCorey BrewerMarvin BagleyPaul MillsapKarl-Anthony Towns</v>
      </c>
      <c r="AJ1133">
        <f si="285" t="shared"/>
        <v>0</v>
      </c>
      <c r="AK1133">
        <f si="286" t="shared"/>
        <v>0</v>
      </c>
      <c r="AL1133">
        <f si="287" t="shared"/>
        <v>0</v>
      </c>
      <c r="AM1133">
        <f si="288" t="shared"/>
        <v>0</v>
      </c>
      <c r="AN1133">
        <f si="289" t="shared"/>
        <v>0</v>
      </c>
      <c r="AO1133">
        <f si="290" t="shared"/>
        <v>0</v>
      </c>
      <c r="AP1133">
        <f si="291" t="shared"/>
        <v>0</v>
      </c>
      <c r="AQ1133">
        <f si="292" t="shared"/>
        <v>0</v>
      </c>
      <c r="AR1133">
        <f si="293" t="shared"/>
        <v>0</v>
      </c>
      <c r="AS1133">
        <f si="283" t="shared"/>
        <v>0</v>
      </c>
      <c r="AU1133" t="str">
        <f>IFERROR(VLOOKUP(C1133,Results!$A$2:$B$240,2,FALSE)+VLOOKUP(D1133,Results!$A$2:$B$240,2,FALSE)+VLOOKUP(E1133,Results!$A$2:$B$240,2,FALSE)+VLOOKUP(F1133,Results!$A$2:$B$240,2,FALSE)+VLOOKUP(G1133,Results!$A$2:$B$240,2,FALSE)+VLOOKUP(H1133,Results!$A$2:$B$240,2,FALSE)+VLOOKUP(I1133,Results!$A$2:$B$240,2,FALSE)+VLOOKUP(J1133,Results!$A$2:$B$240,2,FALSE)+VLOOKUP(B1133,Results!$A$2:$B$240,2,FALSE)-MIN(VLOOKUP(C1133,Results!$A$2:$B$240,2,FALSE),VLOOKUP(D1133,Results!$A$2:$B$240,2,FALSE),VLOOKUP(E1133,Results!$A$2:$B$240,2,FALSE),VLOOKUP(F1133,Results!$A$2:$B$240,2,FALSE),VLOOKUP(G1133,Results!$A$2:$B$240,2,FALSE),VLOOKUP(H1133,Results!$A$2:$B$240,2,FALSE),VLOOKUP(I1133,Results!$A$2:$B$240,2,FALSE),VLOOKUP(J1133,Results!$A$2:$B$240,2,FALSE),VLOOKUP(B1133,Results!$A$2:$B$240,2,FALSE)),"")</f>
        <v/>
      </c>
    </row>
    <row r="1134" spans="2:47" x14ac:dyDescent="0.3">
      <c r="B1134" t="s">
        <v>166</v>
      </c>
      <c r="C1134" t="s">
        <v>87</v>
      </c>
      <c r="D1134" t="s">
        <v>173</v>
      </c>
      <c r="E1134" t="s">
        <v>146</v>
      </c>
      <c r="F1134" t="s">
        <v>178</v>
      </c>
      <c r="G1134" t="s">
        <v>179</v>
      </c>
      <c r="H1134" t="s">
        <v>153</v>
      </c>
      <c r="I1134" t="s">
        <v>155</v>
      </c>
      <c r="J1134" t="s">
        <v>98</v>
      </c>
      <c r="K1134" t="n">
        <v>11.0</v>
      </c>
      <c r="L1134" s="30">
        <f si="284" t="shared"/>
        <v>0</v>
      </c>
      <c r="N1134" s="35" t="str">
        <f si="280" t="shared"/>
        <v/>
      </c>
      <c r="O1134" s="59">
        <f>(IF(ISNUMBER(MATCH(B1134,Sheet4!$K$92:$K$101,0)),1,0)+IF(ISNUMBER(MATCH(C1134,Sheet4!$K$92:$K$101,0)),1,0)+IF(ISNUMBER(MATCH(D1134,Sheet4!$K$92:$K$101,0)),1,0)+IF(ISNUMBER(MATCH(E1134,Sheet4!$K$92:$K$101,0)),1,0)+IF(ISNUMBER(MATCH(F1134,Sheet4!$K$92:$K$101,0)),1,0)+IF(ISNUMBER(MATCH(G1134,Sheet4!$K$92:$K$101,0)),1,0)+IF(ISNUMBER(MATCH(H1134,Sheet4!$K$92:$K$101,0)),1,0)+IF(ISNUMBER(MATCH(I1134,Sheet4!$K$92:$K$101,0)),1,0)+IF(ISNUMBER(MATCH(J1134,Sheet4!$K$92:$K$101,0)),1,0))
-
(IF(ISNUMBER(MATCH(B1134,Sheet4!$F$2:$F$11,0)),1,0)+IF(ISNUMBER(MATCH(C1134,Sheet4!$F$2:$F$11,0)),1,0)+IF(ISNUMBER(MATCH(D1134,Sheet4!$F$2:$F$11,0)),1,0)+IF(ISNUMBER(MATCH(E1134,Sheet4!$F$2:$F$11,0)),1,0)+IF(ISNUMBER(MATCH(F1134,Sheet4!$F$2:$F$11,0)),1,0)+IF(ISNUMBER(MATCH(G1134,Sheet4!$F$2:$F$11,0)),1,0)+IF(ISNUMBER(MATCH(H1134,Sheet4!$F$2:$F$11,0)),1,0)+IF(ISNUMBER(MATCH(I1134,Sheet4!$F$2:$F$11,0)),1,0)+IF(ISNUMBER(MATCH(J1134,Sheet4!$F$2:$F$11,0)),1,0))</f>
        <v>0</v>
      </c>
      <c r="P1134" s="40" t="str">
        <f>IFERROR(INDEX(Sheet4!$G:$G,MATCH(Sheet1!B1134,Sheet4!$F:$F,0))+INDEX(Sheet4!$G:$G,MATCH(Sheet1!C1134,Sheet4!$F:$F,0))+INDEX(Sheet4!$G:$G,MATCH(Sheet1!D1134,Sheet4!$F:$F,0))+INDEX(Sheet4!$G:$G,MATCH(Sheet1!E1134,Sheet4!$F:$F,0))+INDEX(Sheet4!$G:$G,MATCH(Sheet1!F1134,Sheet4!$F:$F,0))+INDEX(Sheet4!$G:$G,MATCH(Sheet1!G1134,Sheet4!$F:$F,0))+INDEX(Sheet4!$G:$G,MATCH(Sheet1!H1134,Sheet4!$F:$F,0))+INDEX(Sheet4!$G:$G,MATCH(Sheet1!I1134,Sheet4!$F:$F,0))+INDEX(Sheet4!$G:$G,MATCH(Sheet1!J1134,Sheet4!$F:$F,0)),"")</f>
        <v/>
      </c>
      <c r="AF1134">
        <f si="281" t="shared"/>
        <v>0</v>
      </c>
      <c r="AH1134">
        <v>1111</v>
      </c>
      <c r="AI1134" t="str">
        <f si="282" t="shared"/>
        <v>De'Aaron FoxIsaiah CanaanDevin BookerJimmy ButlerMikal BridgesCorey BrewerJosh JacksonPaul MillsapNikola Jokic</v>
      </c>
      <c r="AJ1134">
        <f si="285" t="shared"/>
        <v>0</v>
      </c>
      <c r="AK1134">
        <f si="286" t="shared"/>
        <v>0</v>
      </c>
      <c r="AL1134">
        <f si="287" t="shared"/>
        <v>0</v>
      </c>
      <c r="AM1134">
        <f si="288" t="shared"/>
        <v>0</v>
      </c>
      <c r="AN1134">
        <f si="289" t="shared"/>
        <v>0</v>
      </c>
      <c r="AO1134">
        <f si="290" t="shared"/>
        <v>0</v>
      </c>
      <c r="AP1134">
        <f si="291" t="shared"/>
        <v>0</v>
      </c>
      <c r="AQ1134">
        <f si="292" t="shared"/>
        <v>0</v>
      </c>
      <c r="AR1134">
        <f si="293" t="shared"/>
        <v>0</v>
      </c>
      <c r="AS1134">
        <f si="283" t="shared"/>
        <v>0</v>
      </c>
      <c r="AU1134" t="str">
        <f>IFERROR(VLOOKUP(C1134,Results!$A$2:$B$240,2,FALSE)+VLOOKUP(D1134,Results!$A$2:$B$240,2,FALSE)+VLOOKUP(E1134,Results!$A$2:$B$240,2,FALSE)+VLOOKUP(F1134,Results!$A$2:$B$240,2,FALSE)+VLOOKUP(G1134,Results!$A$2:$B$240,2,FALSE)+VLOOKUP(H1134,Results!$A$2:$B$240,2,FALSE)+VLOOKUP(I1134,Results!$A$2:$B$240,2,FALSE)+VLOOKUP(J1134,Results!$A$2:$B$240,2,FALSE)+VLOOKUP(B1134,Results!$A$2:$B$240,2,FALSE)-MIN(VLOOKUP(C1134,Results!$A$2:$B$240,2,FALSE),VLOOKUP(D1134,Results!$A$2:$B$240,2,FALSE),VLOOKUP(E1134,Results!$A$2:$B$240,2,FALSE),VLOOKUP(F1134,Results!$A$2:$B$240,2,FALSE),VLOOKUP(G1134,Results!$A$2:$B$240,2,FALSE),VLOOKUP(H1134,Results!$A$2:$B$240,2,FALSE),VLOOKUP(I1134,Results!$A$2:$B$240,2,FALSE),VLOOKUP(J1134,Results!$A$2:$B$240,2,FALSE),VLOOKUP(B1134,Results!$A$2:$B$240,2,FALSE)),"")</f>
        <v/>
      </c>
    </row>
    <row r="1135" spans="2:47" x14ac:dyDescent="0.3">
      <c r="B1135" t="s">
        <v>166</v>
      </c>
      <c r="C1135" t="s">
        <v>170</v>
      </c>
      <c r="D1135" t="s">
        <v>89</v>
      </c>
      <c r="E1135" t="s">
        <v>146</v>
      </c>
      <c r="F1135" t="s">
        <v>150</v>
      </c>
      <c r="G1135" t="s">
        <v>179</v>
      </c>
      <c r="H1135" t="s">
        <v>153</v>
      </c>
      <c r="I1135" t="s">
        <v>181</v>
      </c>
      <c r="J1135" t="s">
        <v>156</v>
      </c>
      <c r="K1135" t="n">
        <v>11.0</v>
      </c>
      <c r="L1135" s="30">
        <f si="284" t="shared"/>
        <v>0</v>
      </c>
      <c r="N1135" s="35" t="str">
        <f si="280" t="shared"/>
        <v/>
      </c>
      <c r="O1135" s="59">
        <f>(IF(ISNUMBER(MATCH(B1135,Sheet4!$K$92:$K$101,0)),1,0)+IF(ISNUMBER(MATCH(C1135,Sheet4!$K$92:$K$101,0)),1,0)+IF(ISNUMBER(MATCH(D1135,Sheet4!$K$92:$K$101,0)),1,0)+IF(ISNUMBER(MATCH(E1135,Sheet4!$K$92:$K$101,0)),1,0)+IF(ISNUMBER(MATCH(F1135,Sheet4!$K$92:$K$101,0)),1,0)+IF(ISNUMBER(MATCH(G1135,Sheet4!$K$92:$K$101,0)),1,0)+IF(ISNUMBER(MATCH(H1135,Sheet4!$K$92:$K$101,0)),1,0)+IF(ISNUMBER(MATCH(I1135,Sheet4!$K$92:$K$101,0)),1,0)+IF(ISNUMBER(MATCH(J1135,Sheet4!$K$92:$K$101,0)),1,0))
-
(IF(ISNUMBER(MATCH(B1135,Sheet4!$F$2:$F$11,0)),1,0)+IF(ISNUMBER(MATCH(C1135,Sheet4!$F$2:$F$11,0)),1,0)+IF(ISNUMBER(MATCH(D1135,Sheet4!$F$2:$F$11,0)),1,0)+IF(ISNUMBER(MATCH(E1135,Sheet4!$F$2:$F$11,0)),1,0)+IF(ISNUMBER(MATCH(F1135,Sheet4!$F$2:$F$11,0)),1,0)+IF(ISNUMBER(MATCH(G1135,Sheet4!$F$2:$F$11,0)),1,0)+IF(ISNUMBER(MATCH(H1135,Sheet4!$F$2:$F$11,0)),1,0)+IF(ISNUMBER(MATCH(I1135,Sheet4!$F$2:$F$11,0)),1,0)+IF(ISNUMBER(MATCH(J1135,Sheet4!$F$2:$F$11,0)),1,0))</f>
        <v>0</v>
      </c>
      <c r="P1135" s="40" t="str">
        <f>IFERROR(INDEX(Sheet4!$G:$G,MATCH(Sheet1!B1135,Sheet4!$F:$F,0))+INDEX(Sheet4!$G:$G,MATCH(Sheet1!C1135,Sheet4!$F:$F,0))+INDEX(Sheet4!$G:$G,MATCH(Sheet1!D1135,Sheet4!$F:$F,0))+INDEX(Sheet4!$G:$G,MATCH(Sheet1!E1135,Sheet4!$F:$F,0))+INDEX(Sheet4!$G:$G,MATCH(Sheet1!F1135,Sheet4!$F:$F,0))+INDEX(Sheet4!$G:$G,MATCH(Sheet1!G1135,Sheet4!$F:$F,0))+INDEX(Sheet4!$G:$G,MATCH(Sheet1!H1135,Sheet4!$F:$F,0))+INDEX(Sheet4!$G:$G,MATCH(Sheet1!I1135,Sheet4!$F:$F,0))+INDEX(Sheet4!$G:$G,MATCH(Sheet1!J1135,Sheet4!$F:$F,0)),"")</f>
        <v/>
      </c>
      <c r="AF1135">
        <f si="281" t="shared"/>
        <v>0</v>
      </c>
      <c r="AH1135">
        <v>1112</v>
      </c>
      <c r="AI1135" t="str">
        <f si="282" t="shared"/>
        <v>Ben SimmonsTrae YoungDonovan MitchellMonte MorrisWill BartonGerald GreenJohn CollinsPaul MillsapDeandre Ayton</v>
      </c>
      <c r="AJ1135">
        <f si="285" t="shared"/>
        <v>0</v>
      </c>
      <c r="AK1135">
        <f si="286" t="shared"/>
        <v>0</v>
      </c>
      <c r="AL1135">
        <f si="287" t="shared"/>
        <v>0</v>
      </c>
      <c r="AM1135">
        <f si="288" t="shared"/>
        <v>0</v>
      </c>
      <c r="AN1135">
        <f si="289" t="shared"/>
        <v>0</v>
      </c>
      <c r="AO1135">
        <f si="290" t="shared"/>
        <v>0</v>
      </c>
      <c r="AP1135">
        <f si="291" t="shared"/>
        <v>0</v>
      </c>
      <c r="AQ1135">
        <f si="292" t="shared"/>
        <v>0</v>
      </c>
      <c r="AR1135">
        <f si="293" t="shared"/>
        <v>0</v>
      </c>
      <c r="AS1135">
        <f si="283" t="shared"/>
        <v>0</v>
      </c>
      <c r="AU1135" t="str">
        <f>IFERROR(VLOOKUP(C1135,Results!$A$2:$B$240,2,FALSE)+VLOOKUP(D1135,Results!$A$2:$B$240,2,FALSE)+VLOOKUP(E1135,Results!$A$2:$B$240,2,FALSE)+VLOOKUP(F1135,Results!$A$2:$B$240,2,FALSE)+VLOOKUP(G1135,Results!$A$2:$B$240,2,FALSE)+VLOOKUP(H1135,Results!$A$2:$B$240,2,FALSE)+VLOOKUP(I1135,Results!$A$2:$B$240,2,FALSE)+VLOOKUP(J1135,Results!$A$2:$B$240,2,FALSE)+VLOOKUP(B1135,Results!$A$2:$B$240,2,FALSE)-MIN(VLOOKUP(C1135,Results!$A$2:$B$240,2,FALSE),VLOOKUP(D1135,Results!$A$2:$B$240,2,FALSE),VLOOKUP(E1135,Results!$A$2:$B$240,2,FALSE),VLOOKUP(F1135,Results!$A$2:$B$240,2,FALSE),VLOOKUP(G1135,Results!$A$2:$B$240,2,FALSE),VLOOKUP(H1135,Results!$A$2:$B$240,2,FALSE),VLOOKUP(I1135,Results!$A$2:$B$240,2,FALSE),VLOOKUP(J1135,Results!$A$2:$B$240,2,FALSE),VLOOKUP(B1135,Results!$A$2:$B$240,2,FALSE)),"")</f>
        <v/>
      </c>
    </row>
    <row r="1136" spans="2:47" x14ac:dyDescent="0.3">
      <c r="B1136" t="s">
        <v>166</v>
      </c>
      <c r="C1136" t="s">
        <v>170</v>
      </c>
      <c r="D1136" t="s">
        <v>99</v>
      </c>
      <c r="E1136" t="s">
        <v>89</v>
      </c>
      <c r="F1136" t="s">
        <v>177</v>
      </c>
      <c r="G1136" t="s">
        <v>90</v>
      </c>
      <c r="H1136" t="s">
        <v>181</v>
      </c>
      <c r="I1136" t="s">
        <v>152</v>
      </c>
      <c r="J1136" t="s">
        <v>98</v>
      </c>
      <c r="K1136" t="n">
        <v>11.0</v>
      </c>
      <c r="L1136" s="30">
        <f si="284" t="shared"/>
        <v>0</v>
      </c>
      <c r="N1136" s="35" t="str">
        <f si="280" t="shared"/>
        <v/>
      </c>
      <c r="O1136" s="59">
        <f>(IF(ISNUMBER(MATCH(B1136,Sheet4!$K$92:$K$101,0)),1,0)+IF(ISNUMBER(MATCH(C1136,Sheet4!$K$92:$K$101,0)),1,0)+IF(ISNUMBER(MATCH(D1136,Sheet4!$K$92:$K$101,0)),1,0)+IF(ISNUMBER(MATCH(E1136,Sheet4!$K$92:$K$101,0)),1,0)+IF(ISNUMBER(MATCH(F1136,Sheet4!$K$92:$K$101,0)),1,0)+IF(ISNUMBER(MATCH(G1136,Sheet4!$K$92:$K$101,0)),1,0)+IF(ISNUMBER(MATCH(H1136,Sheet4!$K$92:$K$101,0)),1,0)+IF(ISNUMBER(MATCH(I1136,Sheet4!$K$92:$K$101,0)),1,0)+IF(ISNUMBER(MATCH(J1136,Sheet4!$K$92:$K$101,0)),1,0))
-
(IF(ISNUMBER(MATCH(B1136,Sheet4!$F$2:$F$11,0)),1,0)+IF(ISNUMBER(MATCH(C1136,Sheet4!$F$2:$F$11,0)),1,0)+IF(ISNUMBER(MATCH(D1136,Sheet4!$F$2:$F$11,0)),1,0)+IF(ISNUMBER(MATCH(E1136,Sheet4!$F$2:$F$11,0)),1,0)+IF(ISNUMBER(MATCH(F1136,Sheet4!$F$2:$F$11,0)),1,0)+IF(ISNUMBER(MATCH(G1136,Sheet4!$F$2:$F$11,0)),1,0)+IF(ISNUMBER(MATCH(H1136,Sheet4!$F$2:$F$11,0)),1,0)+IF(ISNUMBER(MATCH(I1136,Sheet4!$F$2:$F$11,0)),1,0)+IF(ISNUMBER(MATCH(J1136,Sheet4!$F$2:$F$11,0)),1,0))</f>
        <v>0</v>
      </c>
      <c r="P1136" s="40" t="str">
        <f>IFERROR(INDEX(Sheet4!$G:$G,MATCH(Sheet1!B1136,Sheet4!$F:$F,0))+INDEX(Sheet4!$G:$G,MATCH(Sheet1!C1136,Sheet4!$F:$F,0))+INDEX(Sheet4!$G:$G,MATCH(Sheet1!D1136,Sheet4!$F:$F,0))+INDEX(Sheet4!$G:$G,MATCH(Sheet1!E1136,Sheet4!$F:$F,0))+INDEX(Sheet4!$G:$G,MATCH(Sheet1!F1136,Sheet4!$F:$F,0))+INDEX(Sheet4!$G:$G,MATCH(Sheet1!G1136,Sheet4!$F:$F,0))+INDEX(Sheet4!$G:$G,MATCH(Sheet1!H1136,Sheet4!$F:$F,0))+INDEX(Sheet4!$G:$G,MATCH(Sheet1!I1136,Sheet4!$F:$F,0))+INDEX(Sheet4!$G:$G,MATCH(Sheet1!J1136,Sheet4!$F:$F,0)),"")</f>
        <v/>
      </c>
      <c r="AF1136">
        <f si="281" t="shared"/>
        <v>0</v>
      </c>
      <c r="AH1136">
        <v>1113</v>
      </c>
      <c r="AI1136" t="str">
        <f si="282" t="shared"/>
        <v>Ben SimmonsLandry ShametDevin BookerMonte MorrisMikal BridgesDeAndre' BembryJohn CollinsMarvin BagleyKarl-Anthony Towns</v>
      </c>
      <c r="AJ1136">
        <f si="285" t="shared"/>
        <v>0</v>
      </c>
      <c r="AK1136">
        <f si="286" t="shared"/>
        <v>0</v>
      </c>
      <c r="AL1136">
        <f si="287" t="shared"/>
        <v>0</v>
      </c>
      <c r="AM1136">
        <f si="288" t="shared"/>
        <v>0</v>
      </c>
      <c r="AN1136">
        <f si="289" t="shared"/>
        <v>0</v>
      </c>
      <c r="AO1136">
        <f si="290" t="shared"/>
        <v>0</v>
      </c>
      <c r="AP1136">
        <f si="291" t="shared"/>
        <v>0</v>
      </c>
      <c r="AQ1136">
        <f si="292" t="shared"/>
        <v>0</v>
      </c>
      <c r="AR1136">
        <f si="293" t="shared"/>
        <v>0</v>
      </c>
      <c r="AS1136">
        <f si="283" t="shared"/>
        <v>0</v>
      </c>
      <c r="AU1136" t="str">
        <f>IFERROR(VLOOKUP(C1136,Results!$A$2:$B$240,2,FALSE)+VLOOKUP(D1136,Results!$A$2:$B$240,2,FALSE)+VLOOKUP(E1136,Results!$A$2:$B$240,2,FALSE)+VLOOKUP(F1136,Results!$A$2:$B$240,2,FALSE)+VLOOKUP(G1136,Results!$A$2:$B$240,2,FALSE)+VLOOKUP(H1136,Results!$A$2:$B$240,2,FALSE)+VLOOKUP(I1136,Results!$A$2:$B$240,2,FALSE)+VLOOKUP(J1136,Results!$A$2:$B$240,2,FALSE)+VLOOKUP(B1136,Results!$A$2:$B$240,2,FALSE)-MIN(VLOOKUP(C1136,Results!$A$2:$B$240,2,FALSE),VLOOKUP(D1136,Results!$A$2:$B$240,2,FALSE),VLOOKUP(E1136,Results!$A$2:$B$240,2,FALSE),VLOOKUP(F1136,Results!$A$2:$B$240,2,FALSE),VLOOKUP(G1136,Results!$A$2:$B$240,2,FALSE),VLOOKUP(H1136,Results!$A$2:$B$240,2,FALSE),VLOOKUP(I1136,Results!$A$2:$B$240,2,FALSE),VLOOKUP(J1136,Results!$A$2:$B$240,2,FALSE),VLOOKUP(B1136,Results!$A$2:$B$240,2,FALSE)),"")</f>
        <v/>
      </c>
    </row>
    <row r="1137" spans="2:47" x14ac:dyDescent="0.3">
      <c r="B1137" t="s">
        <v>166</v>
      </c>
      <c r="C1137" t="s">
        <v>108</v>
      </c>
      <c r="D1137" t="s">
        <v>99</v>
      </c>
      <c r="E1137" t="s">
        <v>146</v>
      </c>
      <c r="F1137" t="s">
        <v>90</v>
      </c>
      <c r="G1137" t="s">
        <v>159</v>
      </c>
      <c r="H1137" t="s">
        <v>92</v>
      </c>
      <c r="I1137" t="s">
        <v>181</v>
      </c>
      <c r="J1137" t="s">
        <v>98</v>
      </c>
      <c r="K1137" t="n">
        <v>11.0</v>
      </c>
      <c r="L1137" s="30">
        <f si="284" t="shared"/>
        <v>0</v>
      </c>
      <c r="N1137" s="35" t="str">
        <f si="280" t="shared"/>
        <v/>
      </c>
      <c r="O1137" s="59">
        <f>(IF(ISNUMBER(MATCH(B1137,Sheet4!$K$92:$K$101,0)),1,0)+IF(ISNUMBER(MATCH(C1137,Sheet4!$K$92:$K$101,0)),1,0)+IF(ISNUMBER(MATCH(D1137,Sheet4!$K$92:$K$101,0)),1,0)+IF(ISNUMBER(MATCH(E1137,Sheet4!$K$92:$K$101,0)),1,0)+IF(ISNUMBER(MATCH(F1137,Sheet4!$K$92:$K$101,0)),1,0)+IF(ISNUMBER(MATCH(G1137,Sheet4!$K$92:$K$101,0)),1,0)+IF(ISNUMBER(MATCH(H1137,Sheet4!$K$92:$K$101,0)),1,0)+IF(ISNUMBER(MATCH(I1137,Sheet4!$K$92:$K$101,0)),1,0)+IF(ISNUMBER(MATCH(J1137,Sheet4!$K$92:$K$101,0)),1,0))
-
(IF(ISNUMBER(MATCH(B1137,Sheet4!$F$2:$F$11,0)),1,0)+IF(ISNUMBER(MATCH(C1137,Sheet4!$F$2:$F$11,0)),1,0)+IF(ISNUMBER(MATCH(D1137,Sheet4!$F$2:$F$11,0)),1,0)+IF(ISNUMBER(MATCH(E1137,Sheet4!$F$2:$F$11,0)),1,0)+IF(ISNUMBER(MATCH(F1137,Sheet4!$F$2:$F$11,0)),1,0)+IF(ISNUMBER(MATCH(G1137,Sheet4!$F$2:$F$11,0)),1,0)+IF(ISNUMBER(MATCH(H1137,Sheet4!$F$2:$F$11,0)),1,0)+IF(ISNUMBER(MATCH(I1137,Sheet4!$F$2:$F$11,0)),1,0)+IF(ISNUMBER(MATCH(J1137,Sheet4!$F$2:$F$11,0)),1,0))</f>
        <v>0</v>
      </c>
      <c r="P1137" s="40" t="str">
        <f>IFERROR(INDEX(Sheet4!$G:$G,MATCH(Sheet1!B1137,Sheet4!$F:$F,0))+INDEX(Sheet4!$G:$G,MATCH(Sheet1!C1137,Sheet4!$F:$F,0))+INDEX(Sheet4!$G:$G,MATCH(Sheet1!D1137,Sheet4!$F:$F,0))+INDEX(Sheet4!$G:$G,MATCH(Sheet1!E1137,Sheet4!$F:$F,0))+INDEX(Sheet4!$G:$G,MATCH(Sheet1!F1137,Sheet4!$F:$F,0))+INDEX(Sheet4!$G:$G,MATCH(Sheet1!G1137,Sheet4!$F:$F,0))+INDEX(Sheet4!$G:$G,MATCH(Sheet1!H1137,Sheet4!$F:$F,0))+INDEX(Sheet4!$G:$G,MATCH(Sheet1!I1137,Sheet4!$F:$F,0))+INDEX(Sheet4!$G:$G,MATCH(Sheet1!J1137,Sheet4!$F:$F,0)),"")</f>
        <v/>
      </c>
      <c r="AF1137">
        <f si="281" t="shared"/>
        <v>0</v>
      </c>
      <c r="AH1137">
        <v>1114</v>
      </c>
      <c r="AI1137" t="str">
        <f si="282" t="shared"/>
        <v>Jerryd BaylessIsaiah CanaanDevin BookerJosh OkogieWill BartonKelly OubreKenneth FariedJosh JacksonJoel Embiid</v>
      </c>
      <c r="AJ1137">
        <f si="285" t="shared"/>
        <v>0</v>
      </c>
      <c r="AK1137">
        <f si="286" t="shared"/>
        <v>0</v>
      </c>
      <c r="AL1137">
        <f si="287" t="shared"/>
        <v>0</v>
      </c>
      <c r="AM1137">
        <f si="288" t="shared"/>
        <v>0</v>
      </c>
      <c r="AN1137">
        <f si="289" t="shared"/>
        <v>0</v>
      </c>
      <c r="AO1137">
        <f si="290" t="shared"/>
        <v>0</v>
      </c>
      <c r="AP1137">
        <f si="291" t="shared"/>
        <v>0</v>
      </c>
      <c r="AQ1137">
        <f si="292" t="shared"/>
        <v>0</v>
      </c>
      <c r="AR1137">
        <f si="293" t="shared"/>
        <v>0</v>
      </c>
      <c r="AS1137">
        <f si="283" t="shared"/>
        <v>0</v>
      </c>
      <c r="AU1137" t="str">
        <f>IFERROR(VLOOKUP(C1137,Results!$A$2:$B$240,2,FALSE)+VLOOKUP(D1137,Results!$A$2:$B$240,2,FALSE)+VLOOKUP(E1137,Results!$A$2:$B$240,2,FALSE)+VLOOKUP(F1137,Results!$A$2:$B$240,2,FALSE)+VLOOKUP(G1137,Results!$A$2:$B$240,2,FALSE)+VLOOKUP(H1137,Results!$A$2:$B$240,2,FALSE)+VLOOKUP(I1137,Results!$A$2:$B$240,2,FALSE)+VLOOKUP(J1137,Results!$A$2:$B$240,2,FALSE)+VLOOKUP(B1137,Results!$A$2:$B$240,2,FALSE)-MIN(VLOOKUP(C1137,Results!$A$2:$B$240,2,FALSE),VLOOKUP(D1137,Results!$A$2:$B$240,2,FALSE),VLOOKUP(E1137,Results!$A$2:$B$240,2,FALSE),VLOOKUP(F1137,Results!$A$2:$B$240,2,FALSE),VLOOKUP(G1137,Results!$A$2:$B$240,2,FALSE),VLOOKUP(H1137,Results!$A$2:$B$240,2,FALSE),VLOOKUP(I1137,Results!$A$2:$B$240,2,FALSE),VLOOKUP(J1137,Results!$A$2:$B$240,2,FALSE),VLOOKUP(B1137,Results!$A$2:$B$240,2,FALSE)),"")</f>
        <v/>
      </c>
    </row>
    <row r="1138" spans="2:47" x14ac:dyDescent="0.3">
      <c r="B1138" t="s">
        <v>166</v>
      </c>
      <c r="C1138" t="s">
        <v>171</v>
      </c>
      <c r="D1138" t="s">
        <v>146</v>
      </c>
      <c r="E1138" t="s">
        <v>148</v>
      </c>
      <c r="F1138" t="s">
        <v>177</v>
      </c>
      <c r="G1138" t="s">
        <v>178</v>
      </c>
      <c r="H1138" t="s">
        <v>153</v>
      </c>
      <c r="I1138" t="s">
        <v>93</v>
      </c>
      <c r="J1138" t="s">
        <v>188</v>
      </c>
      <c r="K1138" t="n">
        <v>11.0</v>
      </c>
      <c r="L1138" s="30">
        <f si="284" t="shared"/>
        <v>0</v>
      </c>
      <c r="N1138" s="35" t="str">
        <f si="280" t="shared"/>
        <v/>
      </c>
      <c r="O1138" s="59">
        <f>(IF(ISNUMBER(MATCH(B1138,Sheet4!$K$92:$K$101,0)),1,0)+IF(ISNUMBER(MATCH(C1138,Sheet4!$K$92:$K$101,0)),1,0)+IF(ISNUMBER(MATCH(D1138,Sheet4!$K$92:$K$101,0)),1,0)+IF(ISNUMBER(MATCH(E1138,Sheet4!$K$92:$K$101,0)),1,0)+IF(ISNUMBER(MATCH(F1138,Sheet4!$K$92:$K$101,0)),1,0)+IF(ISNUMBER(MATCH(G1138,Sheet4!$K$92:$K$101,0)),1,0)+IF(ISNUMBER(MATCH(H1138,Sheet4!$K$92:$K$101,0)),1,0)+IF(ISNUMBER(MATCH(I1138,Sheet4!$K$92:$K$101,0)),1,0)+IF(ISNUMBER(MATCH(J1138,Sheet4!$K$92:$K$101,0)),1,0))
-
(IF(ISNUMBER(MATCH(B1138,Sheet4!$F$2:$F$11,0)),1,0)+IF(ISNUMBER(MATCH(C1138,Sheet4!$F$2:$F$11,0)),1,0)+IF(ISNUMBER(MATCH(D1138,Sheet4!$F$2:$F$11,0)),1,0)+IF(ISNUMBER(MATCH(E1138,Sheet4!$F$2:$F$11,0)),1,0)+IF(ISNUMBER(MATCH(F1138,Sheet4!$F$2:$F$11,0)),1,0)+IF(ISNUMBER(MATCH(G1138,Sheet4!$F$2:$F$11,0)),1,0)+IF(ISNUMBER(MATCH(H1138,Sheet4!$F$2:$F$11,0)),1,0)+IF(ISNUMBER(MATCH(I1138,Sheet4!$F$2:$F$11,0)),1,0)+IF(ISNUMBER(MATCH(J1138,Sheet4!$F$2:$F$11,0)),1,0))</f>
        <v>0</v>
      </c>
      <c r="P1138" s="40" t="str">
        <f>IFERROR(INDEX(Sheet4!$G:$G,MATCH(Sheet1!B1138,Sheet4!$F:$F,0))+INDEX(Sheet4!$G:$G,MATCH(Sheet1!C1138,Sheet4!$F:$F,0))+INDEX(Sheet4!$G:$G,MATCH(Sheet1!D1138,Sheet4!$F:$F,0))+INDEX(Sheet4!$G:$G,MATCH(Sheet1!E1138,Sheet4!$F:$F,0))+INDEX(Sheet4!$G:$G,MATCH(Sheet1!F1138,Sheet4!$F:$F,0))+INDEX(Sheet4!$G:$G,MATCH(Sheet1!G1138,Sheet4!$F:$F,0))+INDEX(Sheet4!$G:$G,MATCH(Sheet1!H1138,Sheet4!$F:$F,0))+INDEX(Sheet4!$G:$G,MATCH(Sheet1!I1138,Sheet4!$F:$F,0))+INDEX(Sheet4!$G:$G,MATCH(Sheet1!J1138,Sheet4!$F:$F,0)),"")</f>
        <v/>
      </c>
      <c r="AF1138">
        <f si="281" t="shared"/>
        <v>0</v>
      </c>
      <c r="AH1138">
        <v>1115</v>
      </c>
      <c r="AI1138" t="str">
        <f si="282" t="shared"/>
        <v>De'Aaron FoxJeremy LinJames HardenMonte MorrisKelly OubreCorey BrewerPaul MillsapTrey LylesJoel Embiid</v>
      </c>
      <c r="AJ1138">
        <f si="285" t="shared"/>
        <v>0</v>
      </c>
      <c r="AK1138">
        <f si="286" t="shared"/>
        <v>0</v>
      </c>
      <c r="AL1138">
        <f si="287" t="shared"/>
        <v>0</v>
      </c>
      <c r="AM1138">
        <f si="288" t="shared"/>
        <v>0</v>
      </c>
      <c r="AN1138">
        <f si="289" t="shared"/>
        <v>0</v>
      </c>
      <c r="AO1138">
        <f si="290" t="shared"/>
        <v>0</v>
      </c>
      <c r="AP1138">
        <f si="291" t="shared"/>
        <v>0</v>
      </c>
      <c r="AQ1138">
        <f si="292" t="shared"/>
        <v>0</v>
      </c>
      <c r="AR1138">
        <f si="293" t="shared"/>
        <v>0</v>
      </c>
      <c r="AS1138">
        <f si="283" t="shared"/>
        <v>0</v>
      </c>
      <c r="AU1138" t="str">
        <f>IFERROR(VLOOKUP(C1138,Results!$A$2:$B$240,2,FALSE)+VLOOKUP(D1138,Results!$A$2:$B$240,2,FALSE)+VLOOKUP(E1138,Results!$A$2:$B$240,2,FALSE)+VLOOKUP(F1138,Results!$A$2:$B$240,2,FALSE)+VLOOKUP(G1138,Results!$A$2:$B$240,2,FALSE)+VLOOKUP(H1138,Results!$A$2:$B$240,2,FALSE)+VLOOKUP(I1138,Results!$A$2:$B$240,2,FALSE)+VLOOKUP(J1138,Results!$A$2:$B$240,2,FALSE)+VLOOKUP(B1138,Results!$A$2:$B$240,2,FALSE)-MIN(VLOOKUP(C1138,Results!$A$2:$B$240,2,FALSE),VLOOKUP(D1138,Results!$A$2:$B$240,2,FALSE),VLOOKUP(E1138,Results!$A$2:$B$240,2,FALSE),VLOOKUP(F1138,Results!$A$2:$B$240,2,FALSE),VLOOKUP(G1138,Results!$A$2:$B$240,2,FALSE),VLOOKUP(H1138,Results!$A$2:$B$240,2,FALSE),VLOOKUP(I1138,Results!$A$2:$B$240,2,FALSE),VLOOKUP(J1138,Results!$A$2:$B$240,2,FALSE),VLOOKUP(B1138,Results!$A$2:$B$240,2,FALSE)),"")</f>
        <v/>
      </c>
    </row>
    <row r="1139" spans="2:47" x14ac:dyDescent="0.3">
      <c r="B1139" t="s">
        <v>166</v>
      </c>
      <c r="C1139" t="s">
        <v>171</v>
      </c>
      <c r="D1139" t="s">
        <v>172</v>
      </c>
      <c r="E1139" t="s">
        <v>146</v>
      </c>
      <c r="F1139" t="s">
        <v>150</v>
      </c>
      <c r="G1139" t="s">
        <v>96</v>
      </c>
      <c r="H1139" t="s">
        <v>93</v>
      </c>
      <c r="I1139" t="s">
        <v>183</v>
      </c>
      <c r="J1139" t="s">
        <v>186</v>
      </c>
      <c r="K1139" t="n">
        <v>11.0</v>
      </c>
      <c r="L1139" s="30">
        <f si="284" t="shared"/>
        <v>0</v>
      </c>
      <c r="N1139" s="35" t="str">
        <f si="280" t="shared"/>
        <v/>
      </c>
      <c r="O1139" s="59">
        <f>(IF(ISNUMBER(MATCH(B1139,Sheet4!$K$92:$K$101,0)),1,0)+IF(ISNUMBER(MATCH(C1139,Sheet4!$K$92:$K$101,0)),1,0)+IF(ISNUMBER(MATCH(D1139,Sheet4!$K$92:$K$101,0)),1,0)+IF(ISNUMBER(MATCH(E1139,Sheet4!$K$92:$K$101,0)),1,0)+IF(ISNUMBER(MATCH(F1139,Sheet4!$K$92:$K$101,0)),1,0)+IF(ISNUMBER(MATCH(G1139,Sheet4!$K$92:$K$101,0)),1,0)+IF(ISNUMBER(MATCH(H1139,Sheet4!$K$92:$K$101,0)),1,0)+IF(ISNUMBER(MATCH(I1139,Sheet4!$K$92:$K$101,0)),1,0)+IF(ISNUMBER(MATCH(J1139,Sheet4!$K$92:$K$101,0)),1,0))
-
(IF(ISNUMBER(MATCH(B1139,Sheet4!$F$2:$F$11,0)),1,0)+IF(ISNUMBER(MATCH(C1139,Sheet4!$F$2:$F$11,0)),1,0)+IF(ISNUMBER(MATCH(D1139,Sheet4!$F$2:$F$11,0)),1,0)+IF(ISNUMBER(MATCH(E1139,Sheet4!$F$2:$F$11,0)),1,0)+IF(ISNUMBER(MATCH(F1139,Sheet4!$F$2:$F$11,0)),1,0)+IF(ISNUMBER(MATCH(G1139,Sheet4!$F$2:$F$11,0)),1,0)+IF(ISNUMBER(MATCH(H1139,Sheet4!$F$2:$F$11,0)),1,0)+IF(ISNUMBER(MATCH(I1139,Sheet4!$F$2:$F$11,0)),1,0)+IF(ISNUMBER(MATCH(J1139,Sheet4!$F$2:$F$11,0)),1,0))</f>
        <v>0</v>
      </c>
      <c r="P1139" s="40" t="str">
        <f>IFERROR(INDEX(Sheet4!$G:$G,MATCH(Sheet1!B1139,Sheet4!$F:$F,0))+INDEX(Sheet4!$G:$G,MATCH(Sheet1!C1139,Sheet4!$F:$F,0))+INDEX(Sheet4!$G:$G,MATCH(Sheet1!D1139,Sheet4!$F:$F,0))+INDEX(Sheet4!$G:$G,MATCH(Sheet1!E1139,Sheet4!$F:$F,0))+INDEX(Sheet4!$G:$G,MATCH(Sheet1!F1139,Sheet4!$F:$F,0))+INDEX(Sheet4!$G:$G,MATCH(Sheet1!G1139,Sheet4!$F:$F,0))+INDEX(Sheet4!$G:$G,MATCH(Sheet1!H1139,Sheet4!$F:$F,0))+INDEX(Sheet4!$G:$G,MATCH(Sheet1!I1139,Sheet4!$F:$F,0))+INDEX(Sheet4!$G:$G,MATCH(Sheet1!J1139,Sheet4!$F:$F,0)),"")</f>
        <v/>
      </c>
      <c r="AF1139">
        <f si="281" t="shared"/>
        <v>0</v>
      </c>
      <c r="AH1139">
        <v>1116</v>
      </c>
      <c r="AI1139" t="str">
        <f si="282" t="shared"/>
        <v>Ben SimmonsDe'Aaron FoxMonte MorrisMalik BeasleyJoe InglesRoyce O'NealeKenneth FariedJohn CollinsRudy Gobert</v>
      </c>
      <c r="AJ1139">
        <f si="285" t="shared"/>
        <v>0</v>
      </c>
      <c r="AK1139">
        <f si="286" t="shared"/>
        <v>0</v>
      </c>
      <c r="AL1139">
        <f si="287" t="shared"/>
        <v>0</v>
      </c>
      <c r="AM1139">
        <f si="288" t="shared"/>
        <v>0</v>
      </c>
      <c r="AN1139">
        <f si="289" t="shared"/>
        <v>0</v>
      </c>
      <c r="AO1139">
        <f si="290" t="shared"/>
        <v>0</v>
      </c>
      <c r="AP1139">
        <f si="291" t="shared"/>
        <v>0</v>
      </c>
      <c r="AQ1139">
        <f si="292" t="shared"/>
        <v>0</v>
      </c>
      <c r="AR1139">
        <f si="293" t="shared"/>
        <v>0</v>
      </c>
      <c r="AS1139">
        <f si="283" t="shared"/>
        <v>0</v>
      </c>
      <c r="AU1139" t="str">
        <f>IFERROR(VLOOKUP(C1139,Results!$A$2:$B$240,2,FALSE)+VLOOKUP(D1139,Results!$A$2:$B$240,2,FALSE)+VLOOKUP(E1139,Results!$A$2:$B$240,2,FALSE)+VLOOKUP(F1139,Results!$A$2:$B$240,2,FALSE)+VLOOKUP(G1139,Results!$A$2:$B$240,2,FALSE)+VLOOKUP(H1139,Results!$A$2:$B$240,2,FALSE)+VLOOKUP(I1139,Results!$A$2:$B$240,2,FALSE)+VLOOKUP(J1139,Results!$A$2:$B$240,2,FALSE)+VLOOKUP(B1139,Results!$A$2:$B$240,2,FALSE)-MIN(VLOOKUP(C1139,Results!$A$2:$B$240,2,FALSE),VLOOKUP(D1139,Results!$A$2:$B$240,2,FALSE),VLOOKUP(E1139,Results!$A$2:$B$240,2,FALSE),VLOOKUP(F1139,Results!$A$2:$B$240,2,FALSE),VLOOKUP(G1139,Results!$A$2:$B$240,2,FALSE),VLOOKUP(H1139,Results!$A$2:$B$240,2,FALSE),VLOOKUP(I1139,Results!$A$2:$B$240,2,FALSE),VLOOKUP(J1139,Results!$A$2:$B$240,2,FALSE),VLOOKUP(B1139,Results!$A$2:$B$240,2,FALSE)),"")</f>
        <v/>
      </c>
    </row>
    <row r="1140" spans="2:47" x14ac:dyDescent="0.3">
      <c r="B1140" t="s">
        <v>166</v>
      </c>
      <c r="C1140" t="s">
        <v>171</v>
      </c>
      <c r="D1140" t="s">
        <v>89</v>
      </c>
      <c r="E1140" t="s">
        <v>146</v>
      </c>
      <c r="F1140" t="s">
        <v>177</v>
      </c>
      <c r="G1140" t="s">
        <v>179</v>
      </c>
      <c r="H1140" t="s">
        <v>153</v>
      </c>
      <c r="I1140" t="s">
        <v>181</v>
      </c>
      <c r="J1140" t="s">
        <v>188</v>
      </c>
      <c r="K1140" t="n">
        <v>11.0</v>
      </c>
      <c r="L1140" s="30">
        <f si="284" t="shared"/>
        <v>0</v>
      </c>
      <c r="N1140" s="35" t="str">
        <f si="280" t="shared"/>
        <v/>
      </c>
      <c r="O1140" s="59">
        <f>(IF(ISNUMBER(MATCH(B1140,Sheet4!$K$92:$K$101,0)),1,0)+IF(ISNUMBER(MATCH(C1140,Sheet4!$K$92:$K$101,0)),1,0)+IF(ISNUMBER(MATCH(D1140,Sheet4!$K$92:$K$101,0)),1,0)+IF(ISNUMBER(MATCH(E1140,Sheet4!$K$92:$K$101,0)),1,0)+IF(ISNUMBER(MATCH(F1140,Sheet4!$K$92:$K$101,0)),1,0)+IF(ISNUMBER(MATCH(G1140,Sheet4!$K$92:$K$101,0)),1,0)+IF(ISNUMBER(MATCH(H1140,Sheet4!$K$92:$K$101,0)),1,0)+IF(ISNUMBER(MATCH(I1140,Sheet4!$K$92:$K$101,0)),1,0)+IF(ISNUMBER(MATCH(J1140,Sheet4!$K$92:$K$101,0)),1,0))
-
(IF(ISNUMBER(MATCH(B1140,Sheet4!$F$2:$F$11,0)),1,0)+IF(ISNUMBER(MATCH(C1140,Sheet4!$F$2:$F$11,0)),1,0)+IF(ISNUMBER(MATCH(D1140,Sheet4!$F$2:$F$11,0)),1,0)+IF(ISNUMBER(MATCH(E1140,Sheet4!$F$2:$F$11,0)),1,0)+IF(ISNUMBER(MATCH(F1140,Sheet4!$F$2:$F$11,0)),1,0)+IF(ISNUMBER(MATCH(G1140,Sheet4!$F$2:$F$11,0)),1,0)+IF(ISNUMBER(MATCH(H1140,Sheet4!$F$2:$F$11,0)),1,0)+IF(ISNUMBER(MATCH(I1140,Sheet4!$F$2:$F$11,0)),1,0)+IF(ISNUMBER(MATCH(J1140,Sheet4!$F$2:$F$11,0)),1,0))</f>
        <v>0</v>
      </c>
      <c r="P1140" s="40" t="str">
        <f>IFERROR(INDEX(Sheet4!$G:$G,MATCH(Sheet1!B1140,Sheet4!$F:$F,0))+INDEX(Sheet4!$G:$G,MATCH(Sheet1!C1140,Sheet4!$F:$F,0))+INDEX(Sheet4!$G:$G,MATCH(Sheet1!D1140,Sheet4!$F:$F,0))+INDEX(Sheet4!$G:$G,MATCH(Sheet1!E1140,Sheet4!$F:$F,0))+INDEX(Sheet4!$G:$G,MATCH(Sheet1!F1140,Sheet4!$F:$F,0))+INDEX(Sheet4!$G:$G,MATCH(Sheet1!G1140,Sheet4!$F:$F,0))+INDEX(Sheet4!$G:$G,MATCH(Sheet1!H1140,Sheet4!$F:$F,0))+INDEX(Sheet4!$G:$G,MATCH(Sheet1!I1140,Sheet4!$F:$F,0))+INDEX(Sheet4!$G:$G,MATCH(Sheet1!J1140,Sheet4!$F:$F,0)),"")</f>
        <v/>
      </c>
      <c r="AF1140">
        <f si="281" t="shared"/>
        <v>0</v>
      </c>
      <c r="AH1140">
        <v>1117</v>
      </c>
      <c r="AI1140" t="str">
        <f si="282" t="shared"/>
        <v>Ben SimmonsIsaiah CanaanDevin BookerTorrey CraigKelly OubreCorey BrewerJohn CollinsJosh JacksonNikola Jokic</v>
      </c>
      <c r="AJ1140">
        <f si="285" t="shared"/>
        <v>0</v>
      </c>
      <c r="AK1140">
        <f si="286" t="shared"/>
        <v>0</v>
      </c>
      <c r="AL1140">
        <f si="287" t="shared"/>
        <v>0</v>
      </c>
      <c r="AM1140">
        <f si="288" t="shared"/>
        <v>0</v>
      </c>
      <c r="AN1140">
        <f si="289" t="shared"/>
        <v>0</v>
      </c>
      <c r="AO1140">
        <f si="290" t="shared"/>
        <v>0</v>
      </c>
      <c r="AP1140">
        <f si="291" t="shared"/>
        <v>0</v>
      </c>
      <c r="AQ1140">
        <f si="292" t="shared"/>
        <v>0</v>
      </c>
      <c r="AR1140">
        <f si="293" t="shared"/>
        <v>0</v>
      </c>
      <c r="AS1140">
        <f si="283" t="shared"/>
        <v>0</v>
      </c>
      <c r="AU1140" t="str">
        <f>IFERROR(VLOOKUP(C1140,Results!$A$2:$B$240,2,FALSE)+VLOOKUP(D1140,Results!$A$2:$B$240,2,FALSE)+VLOOKUP(E1140,Results!$A$2:$B$240,2,FALSE)+VLOOKUP(F1140,Results!$A$2:$B$240,2,FALSE)+VLOOKUP(G1140,Results!$A$2:$B$240,2,FALSE)+VLOOKUP(H1140,Results!$A$2:$B$240,2,FALSE)+VLOOKUP(I1140,Results!$A$2:$B$240,2,FALSE)+VLOOKUP(J1140,Results!$A$2:$B$240,2,FALSE)+VLOOKUP(B1140,Results!$A$2:$B$240,2,FALSE)-MIN(VLOOKUP(C1140,Results!$A$2:$B$240,2,FALSE),VLOOKUP(D1140,Results!$A$2:$B$240,2,FALSE),VLOOKUP(E1140,Results!$A$2:$B$240,2,FALSE),VLOOKUP(F1140,Results!$A$2:$B$240,2,FALSE),VLOOKUP(G1140,Results!$A$2:$B$240,2,FALSE),VLOOKUP(H1140,Results!$A$2:$B$240,2,FALSE),VLOOKUP(I1140,Results!$A$2:$B$240,2,FALSE),VLOOKUP(J1140,Results!$A$2:$B$240,2,FALSE),VLOOKUP(B1140,Results!$A$2:$B$240,2,FALSE)),"")</f>
        <v/>
      </c>
    </row>
    <row r="1141" spans="2:47" x14ac:dyDescent="0.3">
      <c r="B1141" t="s">
        <v>166</v>
      </c>
      <c r="C1141" t="s">
        <v>116</v>
      </c>
      <c r="D1141" t="s">
        <v>173</v>
      </c>
      <c r="E1141" t="s">
        <v>158</v>
      </c>
      <c r="F1141" t="s">
        <v>177</v>
      </c>
      <c r="G1141" t="s">
        <v>179</v>
      </c>
      <c r="H1141" t="s">
        <v>153</v>
      </c>
      <c r="I1141" t="s">
        <v>92</v>
      </c>
      <c r="J1141" t="s">
        <v>98</v>
      </c>
      <c r="K1141" t="n">
        <v>11.0</v>
      </c>
      <c r="L1141" s="30">
        <f si="284" t="shared"/>
        <v>0</v>
      </c>
      <c r="N1141" s="35" t="str">
        <f si="280" t="shared"/>
        <v/>
      </c>
      <c r="O1141" s="59">
        <f>(IF(ISNUMBER(MATCH(B1141,Sheet4!$K$92:$K$101,0)),1,0)+IF(ISNUMBER(MATCH(C1141,Sheet4!$K$92:$K$101,0)),1,0)+IF(ISNUMBER(MATCH(D1141,Sheet4!$K$92:$K$101,0)),1,0)+IF(ISNUMBER(MATCH(E1141,Sheet4!$K$92:$K$101,0)),1,0)+IF(ISNUMBER(MATCH(F1141,Sheet4!$K$92:$K$101,0)),1,0)+IF(ISNUMBER(MATCH(G1141,Sheet4!$K$92:$K$101,0)),1,0)+IF(ISNUMBER(MATCH(H1141,Sheet4!$K$92:$K$101,0)),1,0)+IF(ISNUMBER(MATCH(I1141,Sheet4!$K$92:$K$101,0)),1,0)+IF(ISNUMBER(MATCH(J1141,Sheet4!$K$92:$K$101,0)),1,0))
-
(IF(ISNUMBER(MATCH(B1141,Sheet4!$F$2:$F$11,0)),1,0)+IF(ISNUMBER(MATCH(C1141,Sheet4!$F$2:$F$11,0)),1,0)+IF(ISNUMBER(MATCH(D1141,Sheet4!$F$2:$F$11,0)),1,0)+IF(ISNUMBER(MATCH(E1141,Sheet4!$F$2:$F$11,0)),1,0)+IF(ISNUMBER(MATCH(F1141,Sheet4!$F$2:$F$11,0)),1,0)+IF(ISNUMBER(MATCH(G1141,Sheet4!$F$2:$F$11,0)),1,0)+IF(ISNUMBER(MATCH(H1141,Sheet4!$F$2:$F$11,0)),1,0)+IF(ISNUMBER(MATCH(I1141,Sheet4!$F$2:$F$11,0)),1,0)+IF(ISNUMBER(MATCH(J1141,Sheet4!$F$2:$F$11,0)),1,0))</f>
        <v>0</v>
      </c>
      <c r="P1141" s="40" t="str">
        <f>IFERROR(INDEX(Sheet4!$G:$G,MATCH(Sheet1!B1141,Sheet4!$F:$F,0))+INDEX(Sheet4!$G:$G,MATCH(Sheet1!C1141,Sheet4!$F:$F,0))+INDEX(Sheet4!$G:$G,MATCH(Sheet1!D1141,Sheet4!$F:$F,0))+INDEX(Sheet4!$G:$G,MATCH(Sheet1!E1141,Sheet4!$F:$F,0))+INDEX(Sheet4!$G:$G,MATCH(Sheet1!F1141,Sheet4!$F:$F,0))+INDEX(Sheet4!$G:$G,MATCH(Sheet1!G1141,Sheet4!$F:$F,0))+INDEX(Sheet4!$G:$G,MATCH(Sheet1!H1141,Sheet4!$F:$F,0))+INDEX(Sheet4!$G:$G,MATCH(Sheet1!I1141,Sheet4!$F:$F,0))+INDEX(Sheet4!$G:$G,MATCH(Sheet1!J1141,Sheet4!$F:$F,0)),"")</f>
        <v/>
      </c>
      <c r="AF1141">
        <f si="281" t="shared"/>
        <v>0</v>
      </c>
      <c r="AH1141">
        <v>1118</v>
      </c>
      <c r="AI1141" t="str">
        <f si="282" t="shared"/>
        <v>Ben SimmonsDe'Aaron FoxBuddy HieldMonte MorrisKelly OubreRoyce O'NealeJosh JacksonPaul MillsapKarl-Anthony Towns</v>
      </c>
      <c r="AJ1141">
        <f si="285" t="shared"/>
        <v>0</v>
      </c>
      <c r="AK1141">
        <f si="286" t="shared"/>
        <v>0</v>
      </c>
      <c r="AL1141">
        <f si="287" t="shared"/>
        <v>0</v>
      </c>
      <c r="AM1141">
        <f si="288" t="shared"/>
        <v>0</v>
      </c>
      <c r="AN1141">
        <f si="289" t="shared"/>
        <v>0</v>
      </c>
      <c r="AO1141">
        <f si="290" t="shared"/>
        <v>0</v>
      </c>
      <c r="AP1141">
        <f si="291" t="shared"/>
        <v>0</v>
      </c>
      <c r="AQ1141">
        <f si="292" t="shared"/>
        <v>0</v>
      </c>
      <c r="AR1141">
        <f si="293" t="shared"/>
        <v>0</v>
      </c>
      <c r="AS1141">
        <f si="283" t="shared"/>
        <v>0</v>
      </c>
      <c r="AU1141" t="str">
        <f>IFERROR(VLOOKUP(C1141,Results!$A$2:$B$240,2,FALSE)+VLOOKUP(D1141,Results!$A$2:$B$240,2,FALSE)+VLOOKUP(E1141,Results!$A$2:$B$240,2,FALSE)+VLOOKUP(F1141,Results!$A$2:$B$240,2,FALSE)+VLOOKUP(G1141,Results!$A$2:$B$240,2,FALSE)+VLOOKUP(H1141,Results!$A$2:$B$240,2,FALSE)+VLOOKUP(I1141,Results!$A$2:$B$240,2,FALSE)+VLOOKUP(J1141,Results!$A$2:$B$240,2,FALSE)+VLOOKUP(B1141,Results!$A$2:$B$240,2,FALSE)-MIN(VLOOKUP(C1141,Results!$A$2:$B$240,2,FALSE),VLOOKUP(D1141,Results!$A$2:$B$240,2,FALSE),VLOOKUP(E1141,Results!$A$2:$B$240,2,FALSE),VLOOKUP(F1141,Results!$A$2:$B$240,2,FALSE),VLOOKUP(G1141,Results!$A$2:$B$240,2,FALSE),VLOOKUP(H1141,Results!$A$2:$B$240,2,FALSE),VLOOKUP(I1141,Results!$A$2:$B$240,2,FALSE),VLOOKUP(J1141,Results!$A$2:$B$240,2,FALSE),VLOOKUP(B1141,Results!$A$2:$B$240,2,FALSE)),"")</f>
        <v/>
      </c>
    </row>
    <row r="1142" spans="2:47" x14ac:dyDescent="0.3">
      <c r="B1142" t="s">
        <v>166</v>
      </c>
      <c r="C1142" t="s">
        <v>171</v>
      </c>
      <c r="D1142" t="s">
        <v>173</v>
      </c>
      <c r="E1142" t="s">
        <v>146</v>
      </c>
      <c r="F1142" t="s">
        <v>150</v>
      </c>
      <c r="G1142" t="s">
        <v>177</v>
      </c>
      <c r="H1142" t="s">
        <v>92</v>
      </c>
      <c r="I1142" t="s">
        <v>183</v>
      </c>
      <c r="J1142" t="s">
        <v>98</v>
      </c>
      <c r="K1142" t="n">
        <v>11.0</v>
      </c>
      <c r="L1142" s="30">
        <f si="284" t="shared"/>
        <v>0</v>
      </c>
      <c r="N1142" s="35" t="str">
        <f si="280" t="shared"/>
        <v/>
      </c>
      <c r="O1142" s="59">
        <f>(IF(ISNUMBER(MATCH(B1142,Sheet4!$K$92:$K$101,0)),1,0)+IF(ISNUMBER(MATCH(C1142,Sheet4!$K$92:$K$101,0)),1,0)+IF(ISNUMBER(MATCH(D1142,Sheet4!$K$92:$K$101,0)),1,0)+IF(ISNUMBER(MATCH(E1142,Sheet4!$K$92:$K$101,0)),1,0)+IF(ISNUMBER(MATCH(F1142,Sheet4!$K$92:$K$101,0)),1,0)+IF(ISNUMBER(MATCH(G1142,Sheet4!$K$92:$K$101,0)),1,0)+IF(ISNUMBER(MATCH(H1142,Sheet4!$K$92:$K$101,0)),1,0)+IF(ISNUMBER(MATCH(I1142,Sheet4!$K$92:$K$101,0)),1,0)+IF(ISNUMBER(MATCH(J1142,Sheet4!$K$92:$K$101,0)),1,0))
-
(IF(ISNUMBER(MATCH(B1142,Sheet4!$F$2:$F$11,0)),1,0)+IF(ISNUMBER(MATCH(C1142,Sheet4!$F$2:$F$11,0)),1,0)+IF(ISNUMBER(MATCH(D1142,Sheet4!$F$2:$F$11,0)),1,0)+IF(ISNUMBER(MATCH(E1142,Sheet4!$F$2:$F$11,0)),1,0)+IF(ISNUMBER(MATCH(F1142,Sheet4!$F$2:$F$11,0)),1,0)+IF(ISNUMBER(MATCH(G1142,Sheet4!$F$2:$F$11,0)),1,0)+IF(ISNUMBER(MATCH(H1142,Sheet4!$F$2:$F$11,0)),1,0)+IF(ISNUMBER(MATCH(I1142,Sheet4!$F$2:$F$11,0)),1,0)+IF(ISNUMBER(MATCH(J1142,Sheet4!$F$2:$F$11,0)),1,0))</f>
        <v>0</v>
      </c>
      <c r="P1142" s="40" t="str">
        <f>IFERROR(INDEX(Sheet4!$G:$G,MATCH(Sheet1!B1142,Sheet4!$F:$F,0))+INDEX(Sheet4!$G:$G,MATCH(Sheet1!C1142,Sheet4!$F:$F,0))+INDEX(Sheet4!$G:$G,MATCH(Sheet1!D1142,Sheet4!$F:$F,0))+INDEX(Sheet4!$G:$G,MATCH(Sheet1!E1142,Sheet4!$F:$F,0))+INDEX(Sheet4!$G:$G,MATCH(Sheet1!F1142,Sheet4!$F:$F,0))+INDEX(Sheet4!$G:$G,MATCH(Sheet1!G1142,Sheet4!$F:$F,0))+INDEX(Sheet4!$G:$G,MATCH(Sheet1!H1142,Sheet4!$F:$F,0))+INDEX(Sheet4!$G:$G,MATCH(Sheet1!I1142,Sheet4!$F:$F,0))+INDEX(Sheet4!$G:$G,MATCH(Sheet1!J1142,Sheet4!$F:$F,0)),"")</f>
        <v/>
      </c>
      <c r="AF1142">
        <f si="281" t="shared"/>
        <v>0</v>
      </c>
      <c r="AH1142">
        <v>1119</v>
      </c>
      <c r="AI1142" t="str">
        <f si="282" t="shared"/>
        <v>Ben SimmonsLandry ShametDevin BookerTorrey CraigKelly OubreMikal BridgesJohn CollinsDerrick FavorsKarl-Anthony Towns</v>
      </c>
      <c r="AJ1142">
        <f si="285" t="shared"/>
        <v>0</v>
      </c>
      <c r="AK1142">
        <f si="286" t="shared"/>
        <v>0</v>
      </c>
      <c r="AL1142">
        <f si="287" t="shared"/>
        <v>0</v>
      </c>
      <c r="AM1142">
        <f si="288" t="shared"/>
        <v>0</v>
      </c>
      <c r="AN1142">
        <f si="289" t="shared"/>
        <v>0</v>
      </c>
      <c r="AO1142">
        <f si="290" t="shared"/>
        <v>0</v>
      </c>
      <c r="AP1142">
        <f si="291" t="shared"/>
        <v>0</v>
      </c>
      <c r="AQ1142">
        <f si="292" t="shared"/>
        <v>0</v>
      </c>
      <c r="AR1142">
        <f si="293" t="shared"/>
        <v>0</v>
      </c>
      <c r="AS1142">
        <f si="283" t="shared"/>
        <v>0</v>
      </c>
      <c r="AU1142" t="str">
        <f>IFERROR(VLOOKUP(C1142,Results!$A$2:$B$240,2,FALSE)+VLOOKUP(D1142,Results!$A$2:$B$240,2,FALSE)+VLOOKUP(E1142,Results!$A$2:$B$240,2,FALSE)+VLOOKUP(F1142,Results!$A$2:$B$240,2,FALSE)+VLOOKUP(G1142,Results!$A$2:$B$240,2,FALSE)+VLOOKUP(H1142,Results!$A$2:$B$240,2,FALSE)+VLOOKUP(I1142,Results!$A$2:$B$240,2,FALSE)+VLOOKUP(J1142,Results!$A$2:$B$240,2,FALSE)+VLOOKUP(B1142,Results!$A$2:$B$240,2,FALSE)-MIN(VLOOKUP(C1142,Results!$A$2:$B$240,2,FALSE),VLOOKUP(D1142,Results!$A$2:$B$240,2,FALSE),VLOOKUP(E1142,Results!$A$2:$B$240,2,FALSE),VLOOKUP(F1142,Results!$A$2:$B$240,2,FALSE),VLOOKUP(G1142,Results!$A$2:$B$240,2,FALSE),VLOOKUP(H1142,Results!$A$2:$B$240,2,FALSE),VLOOKUP(I1142,Results!$A$2:$B$240,2,FALSE),VLOOKUP(J1142,Results!$A$2:$B$240,2,FALSE),VLOOKUP(B1142,Results!$A$2:$B$240,2,FALSE)),"")</f>
        <v/>
      </c>
    </row>
    <row r="1143" spans="2:47" x14ac:dyDescent="0.3">
      <c r="B1143" t="s">
        <v>108</v>
      </c>
      <c r="C1143" t="s">
        <v>170</v>
      </c>
      <c r="D1143" t="s">
        <v>172</v>
      </c>
      <c r="E1143" t="s">
        <v>89</v>
      </c>
      <c r="F1143" t="s">
        <v>177</v>
      </c>
      <c r="G1143" t="s">
        <v>100</v>
      </c>
      <c r="H1143" t="s">
        <v>153</v>
      </c>
      <c r="I1143" t="s">
        <v>181</v>
      </c>
      <c r="J1143" t="s">
        <v>186</v>
      </c>
      <c r="K1143" t="n">
        <v>11.0</v>
      </c>
      <c r="L1143" s="30">
        <f si="284" t="shared"/>
        <v>0</v>
      </c>
      <c r="N1143" s="35" t="str">
        <f si="280" t="shared"/>
        <v/>
      </c>
      <c r="O1143" s="59">
        <f>(IF(ISNUMBER(MATCH(B1143,Sheet4!$K$92:$K$101,0)),1,0)+IF(ISNUMBER(MATCH(C1143,Sheet4!$K$92:$K$101,0)),1,0)+IF(ISNUMBER(MATCH(D1143,Sheet4!$K$92:$K$101,0)),1,0)+IF(ISNUMBER(MATCH(E1143,Sheet4!$K$92:$K$101,0)),1,0)+IF(ISNUMBER(MATCH(F1143,Sheet4!$K$92:$K$101,0)),1,0)+IF(ISNUMBER(MATCH(G1143,Sheet4!$K$92:$K$101,0)),1,0)+IF(ISNUMBER(MATCH(H1143,Sheet4!$K$92:$K$101,0)),1,0)+IF(ISNUMBER(MATCH(I1143,Sheet4!$K$92:$K$101,0)),1,0)+IF(ISNUMBER(MATCH(J1143,Sheet4!$K$92:$K$101,0)),1,0))
-
(IF(ISNUMBER(MATCH(B1143,Sheet4!$F$2:$F$11,0)),1,0)+IF(ISNUMBER(MATCH(C1143,Sheet4!$F$2:$F$11,0)),1,0)+IF(ISNUMBER(MATCH(D1143,Sheet4!$F$2:$F$11,0)),1,0)+IF(ISNUMBER(MATCH(E1143,Sheet4!$F$2:$F$11,0)),1,0)+IF(ISNUMBER(MATCH(F1143,Sheet4!$F$2:$F$11,0)),1,0)+IF(ISNUMBER(MATCH(G1143,Sheet4!$F$2:$F$11,0)),1,0)+IF(ISNUMBER(MATCH(H1143,Sheet4!$F$2:$F$11,0)),1,0)+IF(ISNUMBER(MATCH(I1143,Sheet4!$F$2:$F$11,0)),1,0)+IF(ISNUMBER(MATCH(J1143,Sheet4!$F$2:$F$11,0)),1,0))</f>
        <v>0</v>
      </c>
      <c r="P1143" s="40" t="str">
        <f>IFERROR(INDEX(Sheet4!$G:$G,MATCH(Sheet1!B1143,Sheet4!$F:$F,0))+INDEX(Sheet4!$G:$G,MATCH(Sheet1!C1143,Sheet4!$F:$F,0))+INDEX(Sheet4!$G:$G,MATCH(Sheet1!D1143,Sheet4!$F:$F,0))+INDEX(Sheet4!$G:$G,MATCH(Sheet1!E1143,Sheet4!$F:$F,0))+INDEX(Sheet4!$G:$G,MATCH(Sheet1!F1143,Sheet4!$F:$F,0))+INDEX(Sheet4!$G:$G,MATCH(Sheet1!G1143,Sheet4!$F:$F,0))+INDEX(Sheet4!$G:$G,MATCH(Sheet1!H1143,Sheet4!$F:$F,0))+INDEX(Sheet4!$G:$G,MATCH(Sheet1!I1143,Sheet4!$F:$F,0))+INDEX(Sheet4!$G:$G,MATCH(Sheet1!J1143,Sheet4!$F:$F,0)),"")</f>
        <v/>
      </c>
      <c r="AF1143">
        <f si="281" t="shared"/>
        <v>0</v>
      </c>
      <c r="AH1143">
        <v>1120</v>
      </c>
      <c r="AI1143" t="str">
        <f si="282" t="shared"/>
        <v>Ben SimmonsDe'Aaron FoxJimmy ButlerMalik BeasleyWill BartonKelly OubreTaj GibsonTrey LylesRudy Gobert</v>
      </c>
      <c r="AJ1143">
        <f si="285" t="shared"/>
        <v>0</v>
      </c>
      <c r="AK1143">
        <f si="286" t="shared"/>
        <v>0</v>
      </c>
      <c r="AL1143">
        <f si="287" t="shared"/>
        <v>0</v>
      </c>
      <c r="AM1143">
        <f si="288" t="shared"/>
        <v>0</v>
      </c>
      <c r="AN1143">
        <f si="289" t="shared"/>
        <v>0</v>
      </c>
      <c r="AO1143">
        <f si="290" t="shared"/>
        <v>0</v>
      </c>
      <c r="AP1143">
        <f si="291" t="shared"/>
        <v>0</v>
      </c>
      <c r="AQ1143">
        <f si="292" t="shared"/>
        <v>0</v>
      </c>
      <c r="AR1143">
        <f si="293" t="shared"/>
        <v>0</v>
      </c>
      <c r="AS1143">
        <f si="283" t="shared"/>
        <v>0</v>
      </c>
      <c r="AU1143" t="str">
        <f>IFERROR(VLOOKUP(C1143,Results!$A$2:$B$240,2,FALSE)+VLOOKUP(D1143,Results!$A$2:$B$240,2,FALSE)+VLOOKUP(E1143,Results!$A$2:$B$240,2,FALSE)+VLOOKUP(F1143,Results!$A$2:$B$240,2,FALSE)+VLOOKUP(G1143,Results!$A$2:$B$240,2,FALSE)+VLOOKUP(H1143,Results!$A$2:$B$240,2,FALSE)+VLOOKUP(I1143,Results!$A$2:$B$240,2,FALSE)+VLOOKUP(J1143,Results!$A$2:$B$240,2,FALSE)+VLOOKUP(B1143,Results!$A$2:$B$240,2,FALSE)-MIN(VLOOKUP(C1143,Results!$A$2:$B$240,2,FALSE),VLOOKUP(D1143,Results!$A$2:$B$240,2,FALSE),VLOOKUP(E1143,Results!$A$2:$B$240,2,FALSE),VLOOKUP(F1143,Results!$A$2:$B$240,2,FALSE),VLOOKUP(G1143,Results!$A$2:$B$240,2,FALSE),VLOOKUP(H1143,Results!$A$2:$B$240,2,FALSE),VLOOKUP(I1143,Results!$A$2:$B$240,2,FALSE),VLOOKUP(J1143,Results!$A$2:$B$240,2,FALSE),VLOOKUP(B1143,Results!$A$2:$B$240,2,FALSE)),"")</f>
        <v/>
      </c>
    </row>
    <row r="1144" spans="2:47" x14ac:dyDescent="0.3">
      <c r="B1144" t="s">
        <v>166</v>
      </c>
      <c r="C1144" t="s">
        <v>87</v>
      </c>
      <c r="D1144" t="s">
        <v>172</v>
      </c>
      <c r="E1144" t="s">
        <v>148</v>
      </c>
      <c r="F1144" t="s">
        <v>179</v>
      </c>
      <c r="G1144" t="s">
        <v>159</v>
      </c>
      <c r="H1144" t="s">
        <v>152</v>
      </c>
      <c r="I1144" t="s">
        <v>103</v>
      </c>
      <c r="J1144" t="s">
        <v>156</v>
      </c>
      <c r="K1144" t="n">
        <v>11.0</v>
      </c>
      <c r="L1144" s="30">
        <f si="284" t="shared"/>
        <v>0</v>
      </c>
      <c r="N1144" s="35" t="str">
        <f si="280" t="shared"/>
        <v/>
      </c>
      <c r="O1144" s="59">
        <f>(IF(ISNUMBER(MATCH(B1144,Sheet4!$K$92:$K$101,0)),1,0)+IF(ISNUMBER(MATCH(C1144,Sheet4!$K$92:$K$101,0)),1,0)+IF(ISNUMBER(MATCH(D1144,Sheet4!$K$92:$K$101,0)),1,0)+IF(ISNUMBER(MATCH(E1144,Sheet4!$K$92:$K$101,0)),1,0)+IF(ISNUMBER(MATCH(F1144,Sheet4!$K$92:$K$101,0)),1,0)+IF(ISNUMBER(MATCH(G1144,Sheet4!$K$92:$K$101,0)),1,0)+IF(ISNUMBER(MATCH(H1144,Sheet4!$K$92:$K$101,0)),1,0)+IF(ISNUMBER(MATCH(I1144,Sheet4!$K$92:$K$101,0)),1,0)+IF(ISNUMBER(MATCH(J1144,Sheet4!$K$92:$K$101,0)),1,0))
-
(IF(ISNUMBER(MATCH(B1144,Sheet4!$F$2:$F$11,0)),1,0)+IF(ISNUMBER(MATCH(C1144,Sheet4!$F$2:$F$11,0)),1,0)+IF(ISNUMBER(MATCH(D1144,Sheet4!$F$2:$F$11,0)),1,0)+IF(ISNUMBER(MATCH(E1144,Sheet4!$F$2:$F$11,0)),1,0)+IF(ISNUMBER(MATCH(F1144,Sheet4!$F$2:$F$11,0)),1,0)+IF(ISNUMBER(MATCH(G1144,Sheet4!$F$2:$F$11,0)),1,0)+IF(ISNUMBER(MATCH(H1144,Sheet4!$F$2:$F$11,0)),1,0)+IF(ISNUMBER(MATCH(I1144,Sheet4!$F$2:$F$11,0)),1,0)+IF(ISNUMBER(MATCH(J1144,Sheet4!$F$2:$F$11,0)),1,0))</f>
        <v>0</v>
      </c>
      <c r="P1144" s="40" t="str">
        <f>IFERROR(INDEX(Sheet4!$G:$G,MATCH(Sheet1!B1144,Sheet4!$F:$F,0))+INDEX(Sheet4!$G:$G,MATCH(Sheet1!C1144,Sheet4!$F:$F,0))+INDEX(Sheet4!$G:$G,MATCH(Sheet1!D1144,Sheet4!$F:$F,0))+INDEX(Sheet4!$G:$G,MATCH(Sheet1!E1144,Sheet4!$F:$F,0))+INDEX(Sheet4!$G:$G,MATCH(Sheet1!F1144,Sheet4!$F:$F,0))+INDEX(Sheet4!$G:$G,MATCH(Sheet1!G1144,Sheet4!$F:$F,0))+INDEX(Sheet4!$G:$G,MATCH(Sheet1!H1144,Sheet4!$F:$F,0))+INDEX(Sheet4!$G:$G,MATCH(Sheet1!I1144,Sheet4!$F:$F,0))+INDEX(Sheet4!$G:$G,MATCH(Sheet1!J1144,Sheet4!$F:$F,0)),"")</f>
        <v/>
      </c>
      <c r="AF1144">
        <f si="281" t="shared"/>
        <v>0</v>
      </c>
      <c r="AH1144">
        <v>1121</v>
      </c>
      <c r="AI1144" t="str">
        <f si="282" t="shared"/>
        <v>Ben SimmonsTrae YoungJimmy ButlerMonte MorrisWill BartonKelly OubreTaj GibsonTrey LylesRudy Gobert</v>
      </c>
      <c r="AJ1144">
        <f si="285" t="shared"/>
        <v>0</v>
      </c>
      <c r="AK1144">
        <f si="286" t="shared"/>
        <v>0</v>
      </c>
      <c r="AL1144">
        <f si="287" t="shared"/>
        <v>0</v>
      </c>
      <c r="AM1144">
        <f si="288" t="shared"/>
        <v>0</v>
      </c>
      <c r="AN1144">
        <f si="289" t="shared"/>
        <v>0</v>
      </c>
      <c r="AO1144">
        <f si="290" t="shared"/>
        <v>0</v>
      </c>
      <c r="AP1144">
        <f si="291" t="shared"/>
        <v>0</v>
      </c>
      <c r="AQ1144">
        <f si="292" t="shared"/>
        <v>0</v>
      </c>
      <c r="AR1144">
        <f si="293" t="shared"/>
        <v>0</v>
      </c>
      <c r="AS1144">
        <f si="283" t="shared"/>
        <v>0</v>
      </c>
      <c r="AU1144" t="str">
        <f>IFERROR(VLOOKUP(C1144,Results!$A$2:$B$240,2,FALSE)+VLOOKUP(D1144,Results!$A$2:$B$240,2,FALSE)+VLOOKUP(E1144,Results!$A$2:$B$240,2,FALSE)+VLOOKUP(F1144,Results!$A$2:$B$240,2,FALSE)+VLOOKUP(G1144,Results!$A$2:$B$240,2,FALSE)+VLOOKUP(H1144,Results!$A$2:$B$240,2,FALSE)+VLOOKUP(I1144,Results!$A$2:$B$240,2,FALSE)+VLOOKUP(J1144,Results!$A$2:$B$240,2,FALSE)+VLOOKUP(B1144,Results!$A$2:$B$240,2,FALSE)-MIN(VLOOKUP(C1144,Results!$A$2:$B$240,2,FALSE),VLOOKUP(D1144,Results!$A$2:$B$240,2,FALSE),VLOOKUP(E1144,Results!$A$2:$B$240,2,FALSE),VLOOKUP(F1144,Results!$A$2:$B$240,2,FALSE),VLOOKUP(G1144,Results!$A$2:$B$240,2,FALSE),VLOOKUP(H1144,Results!$A$2:$B$240,2,FALSE),VLOOKUP(I1144,Results!$A$2:$B$240,2,FALSE),VLOOKUP(J1144,Results!$A$2:$B$240,2,FALSE),VLOOKUP(B1144,Results!$A$2:$B$240,2,FALSE)),"")</f>
        <v/>
      </c>
    </row>
    <row r="1145" spans="2:47" x14ac:dyDescent="0.3">
      <c r="B1145" t="s">
        <v>108</v>
      </c>
      <c r="C1145" t="s">
        <v>116</v>
      </c>
      <c r="D1145" t="s">
        <v>172</v>
      </c>
      <c r="E1145" t="s">
        <v>146</v>
      </c>
      <c r="F1145" t="s">
        <v>150</v>
      </c>
      <c r="G1145" t="s">
        <v>100</v>
      </c>
      <c r="H1145" t="s">
        <v>153</v>
      </c>
      <c r="I1145" t="s">
        <v>92</v>
      </c>
      <c r="J1145" t="s">
        <v>186</v>
      </c>
      <c r="K1145" t="n">
        <v>11.0</v>
      </c>
      <c r="L1145" s="30">
        <f si="284" t="shared"/>
        <v>0</v>
      </c>
      <c r="N1145" s="35" t="str">
        <f si="280" t="shared"/>
        <v/>
      </c>
      <c r="O1145" s="59">
        <f>(IF(ISNUMBER(MATCH(B1145,Sheet4!$K$92:$K$101,0)),1,0)+IF(ISNUMBER(MATCH(C1145,Sheet4!$K$92:$K$101,0)),1,0)+IF(ISNUMBER(MATCH(D1145,Sheet4!$K$92:$K$101,0)),1,0)+IF(ISNUMBER(MATCH(E1145,Sheet4!$K$92:$K$101,0)),1,0)+IF(ISNUMBER(MATCH(F1145,Sheet4!$K$92:$K$101,0)),1,0)+IF(ISNUMBER(MATCH(G1145,Sheet4!$K$92:$K$101,0)),1,0)+IF(ISNUMBER(MATCH(H1145,Sheet4!$K$92:$K$101,0)),1,0)+IF(ISNUMBER(MATCH(I1145,Sheet4!$K$92:$K$101,0)),1,0)+IF(ISNUMBER(MATCH(J1145,Sheet4!$K$92:$K$101,0)),1,0))
-
(IF(ISNUMBER(MATCH(B1145,Sheet4!$F$2:$F$11,0)),1,0)+IF(ISNUMBER(MATCH(C1145,Sheet4!$F$2:$F$11,0)),1,0)+IF(ISNUMBER(MATCH(D1145,Sheet4!$F$2:$F$11,0)),1,0)+IF(ISNUMBER(MATCH(E1145,Sheet4!$F$2:$F$11,0)),1,0)+IF(ISNUMBER(MATCH(F1145,Sheet4!$F$2:$F$11,0)),1,0)+IF(ISNUMBER(MATCH(G1145,Sheet4!$F$2:$F$11,0)),1,0)+IF(ISNUMBER(MATCH(H1145,Sheet4!$F$2:$F$11,0)),1,0)+IF(ISNUMBER(MATCH(I1145,Sheet4!$F$2:$F$11,0)),1,0)+IF(ISNUMBER(MATCH(J1145,Sheet4!$F$2:$F$11,0)),1,0))</f>
        <v>0</v>
      </c>
      <c r="P1145" s="40" t="str">
        <f>IFERROR(INDEX(Sheet4!$G:$G,MATCH(Sheet1!B1145,Sheet4!$F:$F,0))+INDEX(Sheet4!$G:$G,MATCH(Sheet1!C1145,Sheet4!$F:$F,0))+INDEX(Sheet4!$G:$G,MATCH(Sheet1!D1145,Sheet4!$F:$F,0))+INDEX(Sheet4!$G:$G,MATCH(Sheet1!E1145,Sheet4!$F:$F,0))+INDEX(Sheet4!$G:$G,MATCH(Sheet1!F1145,Sheet4!$F:$F,0))+INDEX(Sheet4!$G:$G,MATCH(Sheet1!G1145,Sheet4!$F:$F,0))+INDEX(Sheet4!$G:$G,MATCH(Sheet1!H1145,Sheet4!$F:$F,0))+INDEX(Sheet4!$G:$G,MATCH(Sheet1!I1145,Sheet4!$F:$F,0))+INDEX(Sheet4!$G:$G,MATCH(Sheet1!J1145,Sheet4!$F:$F,0)),"")</f>
        <v/>
      </c>
      <c r="AF1145">
        <f si="281" t="shared"/>
        <v>0</v>
      </c>
      <c r="AH1145">
        <v>1122</v>
      </c>
      <c r="AI1145" t="str">
        <f si="282" t="shared"/>
        <v>Ben SimmonsJeremy LinDevin BookerMonte MorrisKelly OubreJae CrowderJohn CollinsJosh JacksonRudy Gobert</v>
      </c>
      <c r="AJ1145">
        <f si="285" t="shared"/>
        <v>0</v>
      </c>
      <c r="AK1145">
        <f si="286" t="shared"/>
        <v>0</v>
      </c>
      <c r="AL1145">
        <f si="287" t="shared"/>
        <v>0</v>
      </c>
      <c r="AM1145">
        <f si="288" t="shared"/>
        <v>0</v>
      </c>
      <c r="AN1145">
        <f si="289" t="shared"/>
        <v>0</v>
      </c>
      <c r="AO1145">
        <f si="290" t="shared"/>
        <v>0</v>
      </c>
      <c r="AP1145">
        <f si="291" t="shared"/>
        <v>0</v>
      </c>
      <c r="AQ1145">
        <f si="292" t="shared"/>
        <v>0</v>
      </c>
      <c r="AR1145">
        <f si="293" t="shared"/>
        <v>0</v>
      </c>
      <c r="AS1145">
        <f si="283" t="shared"/>
        <v>0</v>
      </c>
      <c r="AU1145" t="str">
        <f>IFERROR(VLOOKUP(C1145,Results!$A$2:$B$240,2,FALSE)+VLOOKUP(D1145,Results!$A$2:$B$240,2,FALSE)+VLOOKUP(E1145,Results!$A$2:$B$240,2,FALSE)+VLOOKUP(F1145,Results!$A$2:$B$240,2,FALSE)+VLOOKUP(G1145,Results!$A$2:$B$240,2,FALSE)+VLOOKUP(H1145,Results!$A$2:$B$240,2,FALSE)+VLOOKUP(I1145,Results!$A$2:$B$240,2,FALSE)+VLOOKUP(J1145,Results!$A$2:$B$240,2,FALSE)+VLOOKUP(B1145,Results!$A$2:$B$240,2,FALSE)-MIN(VLOOKUP(C1145,Results!$A$2:$B$240,2,FALSE),VLOOKUP(D1145,Results!$A$2:$B$240,2,FALSE),VLOOKUP(E1145,Results!$A$2:$B$240,2,FALSE),VLOOKUP(F1145,Results!$A$2:$B$240,2,FALSE),VLOOKUP(G1145,Results!$A$2:$B$240,2,FALSE),VLOOKUP(H1145,Results!$A$2:$B$240,2,FALSE),VLOOKUP(I1145,Results!$A$2:$B$240,2,FALSE),VLOOKUP(J1145,Results!$A$2:$B$240,2,FALSE),VLOOKUP(B1145,Results!$A$2:$B$240,2,FALSE)),"")</f>
        <v/>
      </c>
    </row>
    <row r="1146" spans="2:47" x14ac:dyDescent="0.3">
      <c r="B1146" t="s">
        <v>166</v>
      </c>
      <c r="C1146" t="s">
        <v>87</v>
      </c>
      <c r="D1146" t="s">
        <v>172</v>
      </c>
      <c r="E1146" t="s">
        <v>148</v>
      </c>
      <c r="F1146" t="s">
        <v>177</v>
      </c>
      <c r="G1146" t="s">
        <v>178</v>
      </c>
      <c r="H1146" t="s">
        <v>152</v>
      </c>
      <c r="I1146" t="s">
        <v>155</v>
      </c>
      <c r="J1146" t="s">
        <v>98</v>
      </c>
      <c r="K1146" t="n">
        <v>11.0</v>
      </c>
      <c r="L1146" s="30">
        <f si="284" t="shared"/>
        <v>0</v>
      </c>
      <c r="N1146" s="35" t="str">
        <f si="280" t="shared"/>
        <v/>
      </c>
      <c r="O1146" s="59">
        <f>(IF(ISNUMBER(MATCH(B1146,Sheet4!$K$92:$K$101,0)),1,0)+IF(ISNUMBER(MATCH(C1146,Sheet4!$K$92:$K$101,0)),1,0)+IF(ISNUMBER(MATCH(D1146,Sheet4!$K$92:$K$101,0)),1,0)+IF(ISNUMBER(MATCH(E1146,Sheet4!$K$92:$K$101,0)),1,0)+IF(ISNUMBER(MATCH(F1146,Sheet4!$K$92:$K$101,0)),1,0)+IF(ISNUMBER(MATCH(G1146,Sheet4!$K$92:$K$101,0)),1,0)+IF(ISNUMBER(MATCH(H1146,Sheet4!$K$92:$K$101,0)),1,0)+IF(ISNUMBER(MATCH(I1146,Sheet4!$K$92:$K$101,0)),1,0)+IF(ISNUMBER(MATCH(J1146,Sheet4!$K$92:$K$101,0)),1,0))
-
(IF(ISNUMBER(MATCH(B1146,Sheet4!$F$2:$F$11,0)),1,0)+IF(ISNUMBER(MATCH(C1146,Sheet4!$F$2:$F$11,0)),1,0)+IF(ISNUMBER(MATCH(D1146,Sheet4!$F$2:$F$11,0)),1,0)+IF(ISNUMBER(MATCH(E1146,Sheet4!$F$2:$F$11,0)),1,0)+IF(ISNUMBER(MATCH(F1146,Sheet4!$F$2:$F$11,0)),1,0)+IF(ISNUMBER(MATCH(G1146,Sheet4!$F$2:$F$11,0)),1,0)+IF(ISNUMBER(MATCH(H1146,Sheet4!$F$2:$F$11,0)),1,0)+IF(ISNUMBER(MATCH(I1146,Sheet4!$F$2:$F$11,0)),1,0)+IF(ISNUMBER(MATCH(J1146,Sheet4!$F$2:$F$11,0)),1,0))</f>
        <v>0</v>
      </c>
      <c r="P1146" s="40" t="str">
        <f>IFERROR(INDEX(Sheet4!$G:$G,MATCH(Sheet1!B1146,Sheet4!$F:$F,0))+INDEX(Sheet4!$G:$G,MATCH(Sheet1!C1146,Sheet4!$F:$F,0))+INDEX(Sheet4!$G:$G,MATCH(Sheet1!D1146,Sheet4!$F:$F,0))+INDEX(Sheet4!$G:$G,MATCH(Sheet1!E1146,Sheet4!$F:$F,0))+INDEX(Sheet4!$G:$G,MATCH(Sheet1!F1146,Sheet4!$F:$F,0))+INDEX(Sheet4!$G:$G,MATCH(Sheet1!G1146,Sheet4!$F:$F,0))+INDEX(Sheet4!$G:$G,MATCH(Sheet1!H1146,Sheet4!$F:$F,0))+INDEX(Sheet4!$G:$G,MATCH(Sheet1!I1146,Sheet4!$F:$F,0))+INDEX(Sheet4!$G:$G,MATCH(Sheet1!J1146,Sheet4!$F:$F,0)),"")</f>
        <v/>
      </c>
      <c r="AF1146">
        <f si="281" t="shared"/>
        <v>0</v>
      </c>
      <c r="AH1146">
        <v>1123</v>
      </c>
      <c r="AI1146" t="str">
        <f si="282" t="shared"/>
        <v>Ben SimmonsJeremy LinJimmy ButlerMonte MorrisDeAndre' BembryGerald GreenKenneth FariedJohn CollinsKarl-Anthony Towns</v>
      </c>
      <c r="AJ1146">
        <f si="285" t="shared"/>
        <v>0</v>
      </c>
      <c r="AK1146">
        <f si="286" t="shared"/>
        <v>0</v>
      </c>
      <c r="AL1146">
        <f si="287" t="shared"/>
        <v>0</v>
      </c>
      <c r="AM1146">
        <f si="288" t="shared"/>
        <v>0</v>
      </c>
      <c r="AN1146">
        <f si="289" t="shared"/>
        <v>0</v>
      </c>
      <c r="AO1146">
        <f si="290" t="shared"/>
        <v>0</v>
      </c>
      <c r="AP1146">
        <f si="291" t="shared"/>
        <v>0</v>
      </c>
      <c r="AQ1146">
        <f si="292" t="shared"/>
        <v>0</v>
      </c>
      <c r="AR1146">
        <f si="293" t="shared"/>
        <v>0</v>
      </c>
      <c r="AS1146">
        <f si="283" t="shared"/>
        <v>0</v>
      </c>
      <c r="AU1146" t="str">
        <f>IFERROR(VLOOKUP(C1146,Results!$A$2:$B$240,2,FALSE)+VLOOKUP(D1146,Results!$A$2:$B$240,2,FALSE)+VLOOKUP(E1146,Results!$A$2:$B$240,2,FALSE)+VLOOKUP(F1146,Results!$A$2:$B$240,2,FALSE)+VLOOKUP(G1146,Results!$A$2:$B$240,2,FALSE)+VLOOKUP(H1146,Results!$A$2:$B$240,2,FALSE)+VLOOKUP(I1146,Results!$A$2:$B$240,2,FALSE)+VLOOKUP(J1146,Results!$A$2:$B$240,2,FALSE)+VLOOKUP(B1146,Results!$A$2:$B$240,2,FALSE)-MIN(VLOOKUP(C1146,Results!$A$2:$B$240,2,FALSE),VLOOKUP(D1146,Results!$A$2:$B$240,2,FALSE),VLOOKUP(E1146,Results!$A$2:$B$240,2,FALSE),VLOOKUP(F1146,Results!$A$2:$B$240,2,FALSE),VLOOKUP(G1146,Results!$A$2:$B$240,2,FALSE),VLOOKUP(H1146,Results!$A$2:$B$240,2,FALSE),VLOOKUP(I1146,Results!$A$2:$B$240,2,FALSE),VLOOKUP(J1146,Results!$A$2:$B$240,2,FALSE),VLOOKUP(B1146,Results!$A$2:$B$240,2,FALSE)),"")</f>
        <v/>
      </c>
    </row>
    <row r="1147" spans="2:47" x14ac:dyDescent="0.3">
      <c r="B1147" t="s">
        <v>166</v>
      </c>
      <c r="C1147" t="s">
        <v>171</v>
      </c>
      <c r="D1147" t="s">
        <v>172</v>
      </c>
      <c r="E1147" t="s">
        <v>146</v>
      </c>
      <c r="F1147" t="s">
        <v>90</v>
      </c>
      <c r="G1147" t="s">
        <v>100</v>
      </c>
      <c r="H1147" t="s">
        <v>92</v>
      </c>
      <c r="I1147" t="s">
        <v>93</v>
      </c>
      <c r="J1147" t="s">
        <v>186</v>
      </c>
      <c r="K1147" t="n">
        <v>11.0</v>
      </c>
      <c r="L1147" s="30">
        <f si="284" t="shared"/>
        <v>0</v>
      </c>
      <c r="N1147" s="35" t="str">
        <f si="280" t="shared"/>
        <v/>
      </c>
      <c r="O1147" s="59">
        <f>(IF(ISNUMBER(MATCH(B1147,Sheet4!$K$92:$K$101,0)),1,0)+IF(ISNUMBER(MATCH(C1147,Sheet4!$K$92:$K$101,0)),1,0)+IF(ISNUMBER(MATCH(D1147,Sheet4!$K$92:$K$101,0)),1,0)+IF(ISNUMBER(MATCH(E1147,Sheet4!$K$92:$K$101,0)),1,0)+IF(ISNUMBER(MATCH(F1147,Sheet4!$K$92:$K$101,0)),1,0)+IF(ISNUMBER(MATCH(G1147,Sheet4!$K$92:$K$101,0)),1,0)+IF(ISNUMBER(MATCH(H1147,Sheet4!$K$92:$K$101,0)),1,0)+IF(ISNUMBER(MATCH(I1147,Sheet4!$K$92:$K$101,0)),1,0)+IF(ISNUMBER(MATCH(J1147,Sheet4!$K$92:$K$101,0)),1,0))
-
(IF(ISNUMBER(MATCH(B1147,Sheet4!$F$2:$F$11,0)),1,0)+IF(ISNUMBER(MATCH(C1147,Sheet4!$F$2:$F$11,0)),1,0)+IF(ISNUMBER(MATCH(D1147,Sheet4!$F$2:$F$11,0)),1,0)+IF(ISNUMBER(MATCH(E1147,Sheet4!$F$2:$F$11,0)),1,0)+IF(ISNUMBER(MATCH(F1147,Sheet4!$F$2:$F$11,0)),1,0)+IF(ISNUMBER(MATCH(G1147,Sheet4!$F$2:$F$11,0)),1,0)+IF(ISNUMBER(MATCH(H1147,Sheet4!$F$2:$F$11,0)),1,0)+IF(ISNUMBER(MATCH(I1147,Sheet4!$F$2:$F$11,0)),1,0)+IF(ISNUMBER(MATCH(J1147,Sheet4!$F$2:$F$11,0)),1,0))</f>
        <v>0</v>
      </c>
      <c r="P1147" s="40" t="str">
        <f>IFERROR(INDEX(Sheet4!$G:$G,MATCH(Sheet1!B1147,Sheet4!$F:$F,0))+INDEX(Sheet4!$G:$G,MATCH(Sheet1!C1147,Sheet4!$F:$F,0))+INDEX(Sheet4!$G:$G,MATCH(Sheet1!D1147,Sheet4!$F:$F,0))+INDEX(Sheet4!$G:$G,MATCH(Sheet1!E1147,Sheet4!$F:$F,0))+INDEX(Sheet4!$G:$G,MATCH(Sheet1!F1147,Sheet4!$F:$F,0))+INDEX(Sheet4!$G:$G,MATCH(Sheet1!G1147,Sheet4!$F:$F,0))+INDEX(Sheet4!$G:$G,MATCH(Sheet1!H1147,Sheet4!$F:$F,0))+INDEX(Sheet4!$G:$G,MATCH(Sheet1!I1147,Sheet4!$F:$F,0))+INDEX(Sheet4!$G:$G,MATCH(Sheet1!J1147,Sheet4!$F:$F,0)),"")</f>
        <v/>
      </c>
      <c r="AF1147">
        <f si="281" t="shared"/>
        <v>0</v>
      </c>
      <c r="AH1147">
        <v>1124</v>
      </c>
      <c r="AI1147" t="str">
        <f si="282" t="shared"/>
        <v>De'Aaron FoxRicky RubioDevin BookerMonte MorrisTaurean PrinceRoyce O'NealeKenneth FariedJosh JacksonKarl-Anthony Towns</v>
      </c>
      <c r="AJ1147">
        <f si="285" t="shared"/>
        <v>0</v>
      </c>
      <c r="AK1147">
        <f si="286" t="shared"/>
        <v>0</v>
      </c>
      <c r="AL1147">
        <f si="287" t="shared"/>
        <v>0</v>
      </c>
      <c r="AM1147">
        <f si="288" t="shared"/>
        <v>0</v>
      </c>
      <c r="AN1147">
        <f si="289" t="shared"/>
        <v>0</v>
      </c>
      <c r="AO1147">
        <f si="290" t="shared"/>
        <v>0</v>
      </c>
      <c r="AP1147">
        <f si="291" t="shared"/>
        <v>0</v>
      </c>
      <c r="AQ1147">
        <f si="292" t="shared"/>
        <v>0</v>
      </c>
      <c r="AR1147">
        <f si="293" t="shared"/>
        <v>0</v>
      </c>
      <c r="AS1147">
        <f si="283" t="shared"/>
        <v>0</v>
      </c>
      <c r="AU1147" t="str">
        <f>IFERROR(VLOOKUP(C1147,Results!$A$2:$B$240,2,FALSE)+VLOOKUP(D1147,Results!$A$2:$B$240,2,FALSE)+VLOOKUP(E1147,Results!$A$2:$B$240,2,FALSE)+VLOOKUP(F1147,Results!$A$2:$B$240,2,FALSE)+VLOOKUP(G1147,Results!$A$2:$B$240,2,FALSE)+VLOOKUP(H1147,Results!$A$2:$B$240,2,FALSE)+VLOOKUP(I1147,Results!$A$2:$B$240,2,FALSE)+VLOOKUP(J1147,Results!$A$2:$B$240,2,FALSE)+VLOOKUP(B1147,Results!$A$2:$B$240,2,FALSE)-MIN(VLOOKUP(C1147,Results!$A$2:$B$240,2,FALSE),VLOOKUP(D1147,Results!$A$2:$B$240,2,FALSE),VLOOKUP(E1147,Results!$A$2:$B$240,2,FALSE),VLOOKUP(F1147,Results!$A$2:$B$240,2,FALSE),VLOOKUP(G1147,Results!$A$2:$B$240,2,FALSE),VLOOKUP(H1147,Results!$A$2:$B$240,2,FALSE),VLOOKUP(I1147,Results!$A$2:$B$240,2,FALSE),VLOOKUP(J1147,Results!$A$2:$B$240,2,FALSE),VLOOKUP(B1147,Results!$A$2:$B$240,2,FALSE)),"")</f>
        <v/>
      </c>
    </row>
    <row r="1148" spans="2:47" x14ac:dyDescent="0.3">
      <c r="B1148" t="s">
        <v>166</v>
      </c>
      <c r="C1148" t="s">
        <v>169</v>
      </c>
      <c r="D1148" t="s">
        <v>145</v>
      </c>
      <c r="E1148" t="s">
        <v>146</v>
      </c>
      <c r="F1148" t="s">
        <v>179</v>
      </c>
      <c r="G1148" t="s">
        <v>159</v>
      </c>
      <c r="H1148" t="s">
        <v>93</v>
      </c>
      <c r="I1148" t="s">
        <v>152</v>
      </c>
      <c r="J1148" t="s">
        <v>98</v>
      </c>
      <c r="K1148" t="n">
        <v>11.0</v>
      </c>
      <c r="L1148" s="30">
        <f si="284" t="shared"/>
        <v>0</v>
      </c>
      <c r="N1148" s="35" t="str">
        <f si="280" t="shared"/>
        <v/>
      </c>
      <c r="O1148" s="59">
        <f>(IF(ISNUMBER(MATCH(B1148,Sheet4!$K$92:$K$101,0)),1,0)+IF(ISNUMBER(MATCH(C1148,Sheet4!$K$92:$K$101,0)),1,0)+IF(ISNUMBER(MATCH(D1148,Sheet4!$K$92:$K$101,0)),1,0)+IF(ISNUMBER(MATCH(E1148,Sheet4!$K$92:$K$101,0)),1,0)+IF(ISNUMBER(MATCH(F1148,Sheet4!$K$92:$K$101,0)),1,0)+IF(ISNUMBER(MATCH(G1148,Sheet4!$K$92:$K$101,0)),1,0)+IF(ISNUMBER(MATCH(H1148,Sheet4!$K$92:$K$101,0)),1,0)+IF(ISNUMBER(MATCH(I1148,Sheet4!$K$92:$K$101,0)),1,0)+IF(ISNUMBER(MATCH(J1148,Sheet4!$K$92:$K$101,0)),1,0))
-
(IF(ISNUMBER(MATCH(B1148,Sheet4!$F$2:$F$11,0)),1,0)+IF(ISNUMBER(MATCH(C1148,Sheet4!$F$2:$F$11,0)),1,0)+IF(ISNUMBER(MATCH(D1148,Sheet4!$F$2:$F$11,0)),1,0)+IF(ISNUMBER(MATCH(E1148,Sheet4!$F$2:$F$11,0)),1,0)+IF(ISNUMBER(MATCH(F1148,Sheet4!$F$2:$F$11,0)),1,0)+IF(ISNUMBER(MATCH(G1148,Sheet4!$F$2:$F$11,0)),1,0)+IF(ISNUMBER(MATCH(H1148,Sheet4!$F$2:$F$11,0)),1,0)+IF(ISNUMBER(MATCH(I1148,Sheet4!$F$2:$F$11,0)),1,0)+IF(ISNUMBER(MATCH(J1148,Sheet4!$F$2:$F$11,0)),1,0))</f>
        <v>0</v>
      </c>
      <c r="P1148" s="40" t="str">
        <f>IFERROR(INDEX(Sheet4!$G:$G,MATCH(Sheet1!B1148,Sheet4!$F:$F,0))+INDEX(Sheet4!$G:$G,MATCH(Sheet1!C1148,Sheet4!$F:$F,0))+INDEX(Sheet4!$G:$G,MATCH(Sheet1!D1148,Sheet4!$F:$F,0))+INDEX(Sheet4!$G:$G,MATCH(Sheet1!E1148,Sheet4!$F:$F,0))+INDEX(Sheet4!$G:$G,MATCH(Sheet1!F1148,Sheet4!$F:$F,0))+INDEX(Sheet4!$G:$G,MATCH(Sheet1!G1148,Sheet4!$F:$F,0))+INDEX(Sheet4!$G:$G,MATCH(Sheet1!H1148,Sheet4!$F:$F,0))+INDEX(Sheet4!$G:$G,MATCH(Sheet1!I1148,Sheet4!$F:$F,0))+INDEX(Sheet4!$G:$G,MATCH(Sheet1!J1148,Sheet4!$F:$F,0)),"")</f>
        <v/>
      </c>
      <c r="AF1148">
        <f si="281" t="shared"/>
        <v>0</v>
      </c>
      <c r="AH1148">
        <v>1125</v>
      </c>
      <c r="AI1148" t="str">
        <f si="282" t="shared"/>
        <v>Ben SimmonsJeremy LinDevin BookerMonte MorrisDeAndre' BembryGerald GreenKenneth FariedJosh JacksonJoel Embiid</v>
      </c>
      <c r="AJ1148">
        <f si="285" t="shared"/>
        <v>0</v>
      </c>
      <c r="AK1148">
        <f si="286" t="shared"/>
        <v>0</v>
      </c>
      <c r="AL1148">
        <f si="287" t="shared"/>
        <v>0</v>
      </c>
      <c r="AM1148">
        <f si="288" t="shared"/>
        <v>0</v>
      </c>
      <c r="AN1148">
        <f si="289" t="shared"/>
        <v>0</v>
      </c>
      <c r="AO1148">
        <f si="290" t="shared"/>
        <v>0</v>
      </c>
      <c r="AP1148">
        <f si="291" t="shared"/>
        <v>0</v>
      </c>
      <c r="AQ1148">
        <f si="292" t="shared"/>
        <v>0</v>
      </c>
      <c r="AR1148">
        <f si="293" t="shared"/>
        <v>0</v>
      </c>
      <c r="AS1148">
        <f si="283" t="shared"/>
        <v>0</v>
      </c>
      <c r="AU1148" t="str">
        <f>IFERROR(VLOOKUP(C1148,Results!$A$2:$B$240,2,FALSE)+VLOOKUP(D1148,Results!$A$2:$B$240,2,FALSE)+VLOOKUP(E1148,Results!$A$2:$B$240,2,FALSE)+VLOOKUP(F1148,Results!$A$2:$B$240,2,FALSE)+VLOOKUP(G1148,Results!$A$2:$B$240,2,FALSE)+VLOOKUP(H1148,Results!$A$2:$B$240,2,FALSE)+VLOOKUP(I1148,Results!$A$2:$B$240,2,FALSE)+VLOOKUP(J1148,Results!$A$2:$B$240,2,FALSE)+VLOOKUP(B1148,Results!$A$2:$B$240,2,FALSE)-MIN(VLOOKUP(C1148,Results!$A$2:$B$240,2,FALSE),VLOOKUP(D1148,Results!$A$2:$B$240,2,FALSE),VLOOKUP(E1148,Results!$A$2:$B$240,2,FALSE),VLOOKUP(F1148,Results!$A$2:$B$240,2,FALSE),VLOOKUP(G1148,Results!$A$2:$B$240,2,FALSE),VLOOKUP(H1148,Results!$A$2:$B$240,2,FALSE),VLOOKUP(I1148,Results!$A$2:$B$240,2,FALSE),VLOOKUP(J1148,Results!$A$2:$B$240,2,FALSE),VLOOKUP(B1148,Results!$A$2:$B$240,2,FALSE)),"")</f>
        <v/>
      </c>
    </row>
    <row r="1149" spans="2:47" x14ac:dyDescent="0.3">
      <c r="B1149" t="s">
        <v>87</v>
      </c>
      <c r="C1149" t="s">
        <v>171</v>
      </c>
      <c r="D1149" t="s">
        <v>172</v>
      </c>
      <c r="E1149" t="s">
        <v>148</v>
      </c>
      <c r="F1149" t="s">
        <v>177</v>
      </c>
      <c r="G1149" t="s">
        <v>178</v>
      </c>
      <c r="H1149" t="s">
        <v>153</v>
      </c>
      <c r="I1149" t="s">
        <v>92</v>
      </c>
      <c r="J1149" t="s">
        <v>98</v>
      </c>
      <c r="K1149" t="n">
        <v>11.0</v>
      </c>
      <c r="L1149" s="30">
        <f si="284" t="shared"/>
        <v>0</v>
      </c>
      <c r="N1149" s="35" t="str">
        <f si="280" t="shared"/>
        <v/>
      </c>
      <c r="O1149" s="59">
        <f>(IF(ISNUMBER(MATCH(B1149,Sheet4!$K$92:$K$101,0)),1,0)+IF(ISNUMBER(MATCH(C1149,Sheet4!$K$92:$K$101,0)),1,0)+IF(ISNUMBER(MATCH(D1149,Sheet4!$K$92:$K$101,0)),1,0)+IF(ISNUMBER(MATCH(E1149,Sheet4!$K$92:$K$101,0)),1,0)+IF(ISNUMBER(MATCH(F1149,Sheet4!$K$92:$K$101,0)),1,0)+IF(ISNUMBER(MATCH(G1149,Sheet4!$K$92:$K$101,0)),1,0)+IF(ISNUMBER(MATCH(H1149,Sheet4!$K$92:$K$101,0)),1,0)+IF(ISNUMBER(MATCH(I1149,Sheet4!$K$92:$K$101,0)),1,0)+IF(ISNUMBER(MATCH(J1149,Sheet4!$K$92:$K$101,0)),1,0))
-
(IF(ISNUMBER(MATCH(B1149,Sheet4!$F$2:$F$11,0)),1,0)+IF(ISNUMBER(MATCH(C1149,Sheet4!$F$2:$F$11,0)),1,0)+IF(ISNUMBER(MATCH(D1149,Sheet4!$F$2:$F$11,0)),1,0)+IF(ISNUMBER(MATCH(E1149,Sheet4!$F$2:$F$11,0)),1,0)+IF(ISNUMBER(MATCH(F1149,Sheet4!$F$2:$F$11,0)),1,0)+IF(ISNUMBER(MATCH(G1149,Sheet4!$F$2:$F$11,0)),1,0)+IF(ISNUMBER(MATCH(H1149,Sheet4!$F$2:$F$11,0)),1,0)+IF(ISNUMBER(MATCH(I1149,Sheet4!$F$2:$F$11,0)),1,0)+IF(ISNUMBER(MATCH(J1149,Sheet4!$F$2:$F$11,0)),1,0))</f>
        <v>0</v>
      </c>
      <c r="P1149" s="40" t="str">
        <f>IFERROR(INDEX(Sheet4!$G:$G,MATCH(Sheet1!B1149,Sheet4!$F:$F,0))+INDEX(Sheet4!$G:$G,MATCH(Sheet1!C1149,Sheet4!$F:$F,0))+INDEX(Sheet4!$G:$G,MATCH(Sheet1!D1149,Sheet4!$F:$F,0))+INDEX(Sheet4!$G:$G,MATCH(Sheet1!E1149,Sheet4!$F:$F,0))+INDEX(Sheet4!$G:$G,MATCH(Sheet1!F1149,Sheet4!$F:$F,0))+INDEX(Sheet4!$G:$G,MATCH(Sheet1!G1149,Sheet4!$F:$F,0))+INDEX(Sheet4!$G:$G,MATCH(Sheet1!H1149,Sheet4!$F:$F,0))+INDEX(Sheet4!$G:$G,MATCH(Sheet1!I1149,Sheet4!$F:$F,0))+INDEX(Sheet4!$G:$G,MATCH(Sheet1!J1149,Sheet4!$F:$F,0)),"")</f>
        <v/>
      </c>
      <c r="AF1149">
        <f si="281" t="shared"/>
        <v>0</v>
      </c>
      <c r="AH1149">
        <v>1126</v>
      </c>
      <c r="AI1149" t="str">
        <f si="282" t="shared"/>
        <v>Ben SimmonsIsaiah CanaanJimmy ButlerTorrey CraigWill BartonMikal BridgesJohn CollinsPaul MillsapKarl-Anthony Towns</v>
      </c>
      <c r="AJ1149">
        <f si="285" t="shared"/>
        <v>0</v>
      </c>
      <c r="AK1149">
        <f si="286" t="shared"/>
        <v>0</v>
      </c>
      <c r="AL1149">
        <f si="287" t="shared"/>
        <v>0</v>
      </c>
      <c r="AM1149">
        <f si="288" t="shared"/>
        <v>0</v>
      </c>
      <c r="AN1149">
        <f si="289" t="shared"/>
        <v>0</v>
      </c>
      <c r="AO1149">
        <f si="290" t="shared"/>
        <v>0</v>
      </c>
      <c r="AP1149">
        <f si="291" t="shared"/>
        <v>0</v>
      </c>
      <c r="AQ1149">
        <f si="292" t="shared"/>
        <v>0</v>
      </c>
      <c r="AR1149">
        <f si="293" t="shared"/>
        <v>0</v>
      </c>
      <c r="AS1149">
        <f si="283" t="shared"/>
        <v>0</v>
      </c>
      <c r="AU1149" t="str">
        <f>IFERROR(VLOOKUP(C1149,Results!$A$2:$B$240,2,FALSE)+VLOOKUP(D1149,Results!$A$2:$B$240,2,FALSE)+VLOOKUP(E1149,Results!$A$2:$B$240,2,FALSE)+VLOOKUP(F1149,Results!$A$2:$B$240,2,FALSE)+VLOOKUP(G1149,Results!$A$2:$B$240,2,FALSE)+VLOOKUP(H1149,Results!$A$2:$B$240,2,FALSE)+VLOOKUP(I1149,Results!$A$2:$B$240,2,FALSE)+VLOOKUP(J1149,Results!$A$2:$B$240,2,FALSE)+VLOOKUP(B1149,Results!$A$2:$B$240,2,FALSE)-MIN(VLOOKUP(C1149,Results!$A$2:$B$240,2,FALSE),VLOOKUP(D1149,Results!$A$2:$B$240,2,FALSE),VLOOKUP(E1149,Results!$A$2:$B$240,2,FALSE),VLOOKUP(F1149,Results!$A$2:$B$240,2,FALSE),VLOOKUP(G1149,Results!$A$2:$B$240,2,FALSE),VLOOKUP(H1149,Results!$A$2:$B$240,2,FALSE),VLOOKUP(I1149,Results!$A$2:$B$240,2,FALSE),VLOOKUP(J1149,Results!$A$2:$B$240,2,FALSE),VLOOKUP(B1149,Results!$A$2:$B$240,2,FALSE)),"")</f>
        <v/>
      </c>
    </row>
    <row r="1150" spans="2:47" x14ac:dyDescent="0.3">
      <c r="B1150" t="s">
        <v>166</v>
      </c>
      <c r="C1150" t="s">
        <v>168</v>
      </c>
      <c r="D1150" t="s">
        <v>173</v>
      </c>
      <c r="E1150" t="s">
        <v>146</v>
      </c>
      <c r="F1150" t="s">
        <v>179</v>
      </c>
      <c r="G1150" t="s">
        <v>159</v>
      </c>
      <c r="H1150" t="s">
        <v>153</v>
      </c>
      <c r="I1150" t="s">
        <v>181</v>
      </c>
      <c r="J1150" t="s">
        <v>156</v>
      </c>
      <c r="K1150" t="n">
        <v>11.0</v>
      </c>
      <c r="L1150" s="30">
        <f si="284" t="shared"/>
        <v>0</v>
      </c>
      <c r="N1150" s="35" t="str">
        <f si="280" t="shared"/>
        <v/>
      </c>
      <c r="O1150" s="59">
        <f>(IF(ISNUMBER(MATCH(B1150,Sheet4!$K$92:$K$101,0)),1,0)+IF(ISNUMBER(MATCH(C1150,Sheet4!$K$92:$K$101,0)),1,0)+IF(ISNUMBER(MATCH(D1150,Sheet4!$K$92:$K$101,0)),1,0)+IF(ISNUMBER(MATCH(E1150,Sheet4!$K$92:$K$101,0)),1,0)+IF(ISNUMBER(MATCH(F1150,Sheet4!$K$92:$K$101,0)),1,0)+IF(ISNUMBER(MATCH(G1150,Sheet4!$K$92:$K$101,0)),1,0)+IF(ISNUMBER(MATCH(H1150,Sheet4!$K$92:$K$101,0)),1,0)+IF(ISNUMBER(MATCH(I1150,Sheet4!$K$92:$K$101,0)),1,0)+IF(ISNUMBER(MATCH(J1150,Sheet4!$K$92:$K$101,0)),1,0))
-
(IF(ISNUMBER(MATCH(B1150,Sheet4!$F$2:$F$11,0)),1,0)+IF(ISNUMBER(MATCH(C1150,Sheet4!$F$2:$F$11,0)),1,0)+IF(ISNUMBER(MATCH(D1150,Sheet4!$F$2:$F$11,0)),1,0)+IF(ISNUMBER(MATCH(E1150,Sheet4!$F$2:$F$11,0)),1,0)+IF(ISNUMBER(MATCH(F1150,Sheet4!$F$2:$F$11,0)),1,0)+IF(ISNUMBER(MATCH(G1150,Sheet4!$F$2:$F$11,0)),1,0)+IF(ISNUMBER(MATCH(H1150,Sheet4!$F$2:$F$11,0)),1,0)+IF(ISNUMBER(MATCH(I1150,Sheet4!$F$2:$F$11,0)),1,0)+IF(ISNUMBER(MATCH(J1150,Sheet4!$F$2:$F$11,0)),1,0))</f>
        <v>0</v>
      </c>
      <c r="P1150" s="40" t="str">
        <f>IFERROR(INDEX(Sheet4!$G:$G,MATCH(Sheet1!B1150,Sheet4!$F:$F,0))+INDEX(Sheet4!$G:$G,MATCH(Sheet1!C1150,Sheet4!$F:$F,0))+INDEX(Sheet4!$G:$G,MATCH(Sheet1!D1150,Sheet4!$F:$F,0))+INDEX(Sheet4!$G:$G,MATCH(Sheet1!E1150,Sheet4!$F:$F,0))+INDEX(Sheet4!$G:$G,MATCH(Sheet1!F1150,Sheet4!$F:$F,0))+INDEX(Sheet4!$G:$G,MATCH(Sheet1!G1150,Sheet4!$F:$F,0))+INDEX(Sheet4!$G:$G,MATCH(Sheet1!H1150,Sheet4!$F:$F,0))+INDEX(Sheet4!$G:$G,MATCH(Sheet1!I1150,Sheet4!$F:$F,0))+INDEX(Sheet4!$G:$G,MATCH(Sheet1!J1150,Sheet4!$F:$F,0)),"")</f>
        <v/>
      </c>
      <c r="AF1150">
        <f si="281" t="shared"/>
        <v>0</v>
      </c>
      <c r="AH1150">
        <v>1127</v>
      </c>
      <c r="AI1150" t="str">
        <f si="282" t="shared"/>
        <v>De'Aaron FoxLandry ShametJames HardenMonte MorrisWill BartonDeAndre' BembryJosh JacksonPaul MillsapRudy Gobert</v>
      </c>
      <c r="AJ1150">
        <f si="285" t="shared"/>
        <v>0</v>
      </c>
      <c r="AK1150">
        <f si="286" t="shared"/>
        <v>0</v>
      </c>
      <c r="AL1150">
        <f si="287" t="shared"/>
        <v>0</v>
      </c>
      <c r="AM1150">
        <f si="288" t="shared"/>
        <v>0</v>
      </c>
      <c r="AN1150">
        <f si="289" t="shared"/>
        <v>0</v>
      </c>
      <c r="AO1150">
        <f si="290" t="shared"/>
        <v>0</v>
      </c>
      <c r="AP1150">
        <f si="291" t="shared"/>
        <v>0</v>
      </c>
      <c r="AQ1150">
        <f si="292" t="shared"/>
        <v>0</v>
      </c>
      <c r="AR1150">
        <f si="293" t="shared"/>
        <v>0</v>
      </c>
      <c r="AS1150">
        <f si="283" t="shared"/>
        <v>0</v>
      </c>
      <c r="AU1150" t="str">
        <f>IFERROR(VLOOKUP(C1150,Results!$A$2:$B$240,2,FALSE)+VLOOKUP(D1150,Results!$A$2:$B$240,2,FALSE)+VLOOKUP(E1150,Results!$A$2:$B$240,2,FALSE)+VLOOKUP(F1150,Results!$A$2:$B$240,2,FALSE)+VLOOKUP(G1150,Results!$A$2:$B$240,2,FALSE)+VLOOKUP(H1150,Results!$A$2:$B$240,2,FALSE)+VLOOKUP(I1150,Results!$A$2:$B$240,2,FALSE)+VLOOKUP(J1150,Results!$A$2:$B$240,2,FALSE)+VLOOKUP(B1150,Results!$A$2:$B$240,2,FALSE)-MIN(VLOOKUP(C1150,Results!$A$2:$B$240,2,FALSE),VLOOKUP(D1150,Results!$A$2:$B$240,2,FALSE),VLOOKUP(E1150,Results!$A$2:$B$240,2,FALSE),VLOOKUP(F1150,Results!$A$2:$B$240,2,FALSE),VLOOKUP(G1150,Results!$A$2:$B$240,2,FALSE),VLOOKUP(H1150,Results!$A$2:$B$240,2,FALSE),VLOOKUP(I1150,Results!$A$2:$B$240,2,FALSE),VLOOKUP(J1150,Results!$A$2:$B$240,2,FALSE),VLOOKUP(B1150,Results!$A$2:$B$240,2,FALSE)),"")</f>
        <v/>
      </c>
    </row>
    <row r="1151" spans="2:47" x14ac:dyDescent="0.3">
      <c r="B1151" t="s">
        <v>166</v>
      </c>
      <c r="C1151" t="s">
        <v>169</v>
      </c>
      <c r="D1151" t="s">
        <v>172</v>
      </c>
      <c r="E1151" t="s">
        <v>146</v>
      </c>
      <c r="F1151" t="s">
        <v>177</v>
      </c>
      <c r="G1151" t="s">
        <v>180</v>
      </c>
      <c r="H1151" t="s">
        <v>92</v>
      </c>
      <c r="I1151" t="s">
        <v>183</v>
      </c>
      <c r="J1151" t="s">
        <v>188</v>
      </c>
      <c r="K1151" t="n">
        <v>11.0</v>
      </c>
      <c r="L1151" s="30">
        <f si="284" t="shared"/>
        <v>0</v>
      </c>
      <c r="N1151" s="35" t="str">
        <f si="280" t="shared"/>
        <v/>
      </c>
      <c r="O1151" s="59">
        <f>(IF(ISNUMBER(MATCH(B1151,Sheet4!$K$92:$K$101,0)),1,0)+IF(ISNUMBER(MATCH(C1151,Sheet4!$K$92:$K$101,0)),1,0)+IF(ISNUMBER(MATCH(D1151,Sheet4!$K$92:$K$101,0)),1,0)+IF(ISNUMBER(MATCH(E1151,Sheet4!$K$92:$K$101,0)),1,0)+IF(ISNUMBER(MATCH(F1151,Sheet4!$K$92:$K$101,0)),1,0)+IF(ISNUMBER(MATCH(G1151,Sheet4!$K$92:$K$101,0)),1,0)+IF(ISNUMBER(MATCH(H1151,Sheet4!$K$92:$K$101,0)),1,0)+IF(ISNUMBER(MATCH(I1151,Sheet4!$K$92:$K$101,0)),1,0)+IF(ISNUMBER(MATCH(J1151,Sheet4!$K$92:$K$101,0)),1,0))
-
(IF(ISNUMBER(MATCH(B1151,Sheet4!$F$2:$F$11,0)),1,0)+IF(ISNUMBER(MATCH(C1151,Sheet4!$F$2:$F$11,0)),1,0)+IF(ISNUMBER(MATCH(D1151,Sheet4!$F$2:$F$11,0)),1,0)+IF(ISNUMBER(MATCH(E1151,Sheet4!$F$2:$F$11,0)),1,0)+IF(ISNUMBER(MATCH(F1151,Sheet4!$F$2:$F$11,0)),1,0)+IF(ISNUMBER(MATCH(G1151,Sheet4!$F$2:$F$11,0)),1,0)+IF(ISNUMBER(MATCH(H1151,Sheet4!$F$2:$F$11,0)),1,0)+IF(ISNUMBER(MATCH(I1151,Sheet4!$F$2:$F$11,0)),1,0)+IF(ISNUMBER(MATCH(J1151,Sheet4!$F$2:$F$11,0)),1,0))</f>
        <v>0</v>
      </c>
      <c r="P1151" s="40" t="str">
        <f>IFERROR(INDEX(Sheet4!$G:$G,MATCH(Sheet1!B1151,Sheet4!$F:$F,0))+INDEX(Sheet4!$G:$G,MATCH(Sheet1!C1151,Sheet4!$F:$F,0))+INDEX(Sheet4!$G:$G,MATCH(Sheet1!D1151,Sheet4!$F:$F,0))+INDEX(Sheet4!$G:$G,MATCH(Sheet1!E1151,Sheet4!$F:$F,0))+INDEX(Sheet4!$G:$G,MATCH(Sheet1!F1151,Sheet4!$F:$F,0))+INDEX(Sheet4!$G:$G,MATCH(Sheet1!G1151,Sheet4!$F:$F,0))+INDEX(Sheet4!$G:$G,MATCH(Sheet1!H1151,Sheet4!$F:$F,0))+INDEX(Sheet4!$G:$G,MATCH(Sheet1!I1151,Sheet4!$F:$F,0))+INDEX(Sheet4!$G:$G,MATCH(Sheet1!J1151,Sheet4!$F:$F,0)),"")</f>
        <v/>
      </c>
      <c r="AF1151">
        <f si="281" t="shared"/>
        <v>0</v>
      </c>
      <c r="AH1151">
        <v>1128</v>
      </c>
      <c r="AI1151" t="str">
        <f si="282" t="shared"/>
        <v>Ben SimmonsIsaiah CanaanDevin BookerMalik BeasleyKelly OubreJoe InglesJohn CollinsDerrick FavorsRudy Gobert</v>
      </c>
      <c r="AJ1151">
        <f si="285" t="shared"/>
        <v>0</v>
      </c>
      <c r="AK1151">
        <f si="286" t="shared"/>
        <v>0</v>
      </c>
      <c r="AL1151">
        <f si="287" t="shared"/>
        <v>0</v>
      </c>
      <c r="AM1151">
        <f si="288" t="shared"/>
        <v>0</v>
      </c>
      <c r="AN1151">
        <f si="289" t="shared"/>
        <v>0</v>
      </c>
      <c r="AO1151">
        <f si="290" t="shared"/>
        <v>0</v>
      </c>
      <c r="AP1151">
        <f si="291" t="shared"/>
        <v>0</v>
      </c>
      <c r="AQ1151">
        <f si="292" t="shared"/>
        <v>0</v>
      </c>
      <c r="AR1151">
        <f si="293" t="shared"/>
        <v>0</v>
      </c>
      <c r="AS1151">
        <f si="283" t="shared"/>
        <v>0</v>
      </c>
      <c r="AU1151" t="str">
        <f>IFERROR(VLOOKUP(C1151,Results!$A$2:$B$240,2,FALSE)+VLOOKUP(D1151,Results!$A$2:$B$240,2,FALSE)+VLOOKUP(E1151,Results!$A$2:$B$240,2,FALSE)+VLOOKUP(F1151,Results!$A$2:$B$240,2,FALSE)+VLOOKUP(G1151,Results!$A$2:$B$240,2,FALSE)+VLOOKUP(H1151,Results!$A$2:$B$240,2,FALSE)+VLOOKUP(I1151,Results!$A$2:$B$240,2,FALSE)+VLOOKUP(J1151,Results!$A$2:$B$240,2,FALSE)+VLOOKUP(B1151,Results!$A$2:$B$240,2,FALSE)-MIN(VLOOKUP(C1151,Results!$A$2:$B$240,2,FALSE),VLOOKUP(D1151,Results!$A$2:$B$240,2,FALSE),VLOOKUP(E1151,Results!$A$2:$B$240,2,FALSE),VLOOKUP(F1151,Results!$A$2:$B$240,2,FALSE),VLOOKUP(G1151,Results!$A$2:$B$240,2,FALSE),VLOOKUP(H1151,Results!$A$2:$B$240,2,FALSE),VLOOKUP(I1151,Results!$A$2:$B$240,2,FALSE),VLOOKUP(J1151,Results!$A$2:$B$240,2,FALSE),VLOOKUP(B1151,Results!$A$2:$B$240,2,FALSE)),"")</f>
        <v/>
      </c>
    </row>
    <row r="1152" spans="2:47" x14ac:dyDescent="0.3">
      <c r="B1152" t="s">
        <v>166</v>
      </c>
      <c r="C1152" t="s">
        <v>170</v>
      </c>
      <c r="D1152" t="s">
        <v>89</v>
      </c>
      <c r="E1152" t="s">
        <v>146</v>
      </c>
      <c r="F1152" t="s">
        <v>177</v>
      </c>
      <c r="G1152" t="s">
        <v>179</v>
      </c>
      <c r="H1152" t="s">
        <v>153</v>
      </c>
      <c r="I1152" t="s">
        <v>92</v>
      </c>
      <c r="J1152" t="s">
        <v>186</v>
      </c>
      <c r="K1152" t="n">
        <v>11.0</v>
      </c>
      <c r="L1152" s="30">
        <f si="284" t="shared"/>
        <v>0</v>
      </c>
      <c r="N1152" s="35" t="str">
        <f ref="N1152:N1215" si="294" t="shared">AU1152</f>
        <v/>
      </c>
      <c r="O1152" s="59">
        <f>(IF(ISNUMBER(MATCH(B1152,Sheet4!$K$92:$K$101,0)),1,0)+IF(ISNUMBER(MATCH(C1152,Sheet4!$K$92:$K$101,0)),1,0)+IF(ISNUMBER(MATCH(D1152,Sheet4!$K$92:$K$101,0)),1,0)+IF(ISNUMBER(MATCH(E1152,Sheet4!$K$92:$K$101,0)),1,0)+IF(ISNUMBER(MATCH(F1152,Sheet4!$K$92:$K$101,0)),1,0)+IF(ISNUMBER(MATCH(G1152,Sheet4!$K$92:$K$101,0)),1,0)+IF(ISNUMBER(MATCH(H1152,Sheet4!$K$92:$K$101,0)),1,0)+IF(ISNUMBER(MATCH(I1152,Sheet4!$K$92:$K$101,0)),1,0)+IF(ISNUMBER(MATCH(J1152,Sheet4!$K$92:$K$101,0)),1,0))
-
(IF(ISNUMBER(MATCH(B1152,Sheet4!$F$2:$F$11,0)),1,0)+IF(ISNUMBER(MATCH(C1152,Sheet4!$F$2:$F$11,0)),1,0)+IF(ISNUMBER(MATCH(D1152,Sheet4!$F$2:$F$11,0)),1,0)+IF(ISNUMBER(MATCH(E1152,Sheet4!$F$2:$F$11,0)),1,0)+IF(ISNUMBER(MATCH(F1152,Sheet4!$F$2:$F$11,0)),1,0)+IF(ISNUMBER(MATCH(G1152,Sheet4!$F$2:$F$11,0)),1,0)+IF(ISNUMBER(MATCH(H1152,Sheet4!$F$2:$F$11,0)),1,0)+IF(ISNUMBER(MATCH(I1152,Sheet4!$F$2:$F$11,0)),1,0)+IF(ISNUMBER(MATCH(J1152,Sheet4!$F$2:$F$11,0)),1,0))</f>
        <v>0</v>
      </c>
      <c r="P1152" s="40" t="str">
        <f>IFERROR(INDEX(Sheet4!$G:$G,MATCH(Sheet1!B1152,Sheet4!$F:$F,0))+INDEX(Sheet4!$G:$G,MATCH(Sheet1!C1152,Sheet4!$F:$F,0))+INDEX(Sheet4!$G:$G,MATCH(Sheet1!D1152,Sheet4!$F:$F,0))+INDEX(Sheet4!$G:$G,MATCH(Sheet1!E1152,Sheet4!$F:$F,0))+INDEX(Sheet4!$G:$G,MATCH(Sheet1!F1152,Sheet4!$F:$F,0))+INDEX(Sheet4!$G:$G,MATCH(Sheet1!G1152,Sheet4!$F:$F,0))+INDEX(Sheet4!$G:$G,MATCH(Sheet1!H1152,Sheet4!$F:$F,0))+INDEX(Sheet4!$G:$G,MATCH(Sheet1!I1152,Sheet4!$F:$F,0))+INDEX(Sheet4!$G:$G,MATCH(Sheet1!J1152,Sheet4!$F:$F,0)),"")</f>
        <v/>
      </c>
      <c r="AF1152">
        <f ref="AF1152:AF1215" si="295" t="shared">IF(A1152="✓",AF1151+1,AF1151)</f>
        <v>0</v>
      </c>
      <c r="AH1152">
        <v>1129</v>
      </c>
      <c r="AI1152" t="str">
        <f ref="AI1152:AI1215" si="296" t="shared">CONCATENATE(B1152,C1152,D1152,E1152,F1152,G1152,H1152,I1152,J1152)</f>
        <v>Ben SimmonsDe'Aaron FoxDevin BookerMonte MorrisKelly OubreJames EnnisPaul MillsapTrey LylesKarl-Anthony Towns</v>
      </c>
      <c r="AJ1152">
        <f si="285" t="shared"/>
        <v>0</v>
      </c>
      <c r="AK1152">
        <f si="286" t="shared"/>
        <v>0</v>
      </c>
      <c r="AL1152">
        <f si="287" t="shared"/>
        <v>0</v>
      </c>
      <c r="AM1152">
        <f si="288" t="shared"/>
        <v>0</v>
      </c>
      <c r="AN1152">
        <f si="289" t="shared"/>
        <v>0</v>
      </c>
      <c r="AO1152">
        <f si="290" t="shared"/>
        <v>0</v>
      </c>
      <c r="AP1152">
        <f si="291" t="shared"/>
        <v>0</v>
      </c>
      <c r="AQ1152">
        <f si="292" t="shared"/>
        <v>0</v>
      </c>
      <c r="AR1152">
        <f si="293" t="shared"/>
        <v>0</v>
      </c>
      <c r="AS1152">
        <f ref="AS1152:AS1215" si="297" t="shared">SUM(AJ1152:AR1152)</f>
        <v>0</v>
      </c>
      <c r="AU1152" t="str">
        <f>IFERROR(VLOOKUP(C1152,Results!$A$2:$B$240,2,FALSE)+VLOOKUP(D1152,Results!$A$2:$B$240,2,FALSE)+VLOOKUP(E1152,Results!$A$2:$B$240,2,FALSE)+VLOOKUP(F1152,Results!$A$2:$B$240,2,FALSE)+VLOOKUP(G1152,Results!$A$2:$B$240,2,FALSE)+VLOOKUP(H1152,Results!$A$2:$B$240,2,FALSE)+VLOOKUP(I1152,Results!$A$2:$B$240,2,FALSE)+VLOOKUP(J1152,Results!$A$2:$B$240,2,FALSE)+VLOOKUP(B1152,Results!$A$2:$B$240,2,FALSE)-MIN(VLOOKUP(C1152,Results!$A$2:$B$240,2,FALSE),VLOOKUP(D1152,Results!$A$2:$B$240,2,FALSE),VLOOKUP(E1152,Results!$A$2:$B$240,2,FALSE),VLOOKUP(F1152,Results!$A$2:$B$240,2,FALSE),VLOOKUP(G1152,Results!$A$2:$B$240,2,FALSE),VLOOKUP(H1152,Results!$A$2:$B$240,2,FALSE),VLOOKUP(I1152,Results!$A$2:$B$240,2,FALSE),VLOOKUP(J1152,Results!$A$2:$B$240,2,FALSE),VLOOKUP(B1152,Results!$A$2:$B$240,2,FALSE)),"")</f>
        <v/>
      </c>
    </row>
    <row r="1153" spans="2:47" x14ac:dyDescent="0.3">
      <c r="B1153" t="s">
        <v>166</v>
      </c>
      <c r="C1153" t="s">
        <v>171</v>
      </c>
      <c r="D1153" t="s">
        <v>172</v>
      </c>
      <c r="E1153" t="s">
        <v>174</v>
      </c>
      <c r="F1153" t="s">
        <v>177</v>
      </c>
      <c r="G1153" t="s">
        <v>178</v>
      </c>
      <c r="H1153" t="s">
        <v>152</v>
      </c>
      <c r="I1153" t="s">
        <v>103</v>
      </c>
      <c r="J1153" t="s">
        <v>98</v>
      </c>
      <c r="K1153" t="n">
        <v>11.0</v>
      </c>
      <c r="L1153" s="30">
        <f si="284" t="shared"/>
        <v>0</v>
      </c>
      <c r="N1153" s="35" t="str">
        <f si="294" t="shared"/>
        <v/>
      </c>
      <c r="O1153" s="59">
        <f>(IF(ISNUMBER(MATCH(B1153,Sheet4!$K$92:$K$101,0)),1,0)+IF(ISNUMBER(MATCH(C1153,Sheet4!$K$92:$K$101,0)),1,0)+IF(ISNUMBER(MATCH(D1153,Sheet4!$K$92:$K$101,0)),1,0)+IF(ISNUMBER(MATCH(E1153,Sheet4!$K$92:$K$101,0)),1,0)+IF(ISNUMBER(MATCH(F1153,Sheet4!$K$92:$K$101,0)),1,0)+IF(ISNUMBER(MATCH(G1153,Sheet4!$K$92:$K$101,0)),1,0)+IF(ISNUMBER(MATCH(H1153,Sheet4!$K$92:$K$101,0)),1,0)+IF(ISNUMBER(MATCH(I1153,Sheet4!$K$92:$K$101,0)),1,0)+IF(ISNUMBER(MATCH(J1153,Sheet4!$K$92:$K$101,0)),1,0))
-
(IF(ISNUMBER(MATCH(B1153,Sheet4!$F$2:$F$11,0)),1,0)+IF(ISNUMBER(MATCH(C1153,Sheet4!$F$2:$F$11,0)),1,0)+IF(ISNUMBER(MATCH(D1153,Sheet4!$F$2:$F$11,0)),1,0)+IF(ISNUMBER(MATCH(E1153,Sheet4!$F$2:$F$11,0)),1,0)+IF(ISNUMBER(MATCH(F1153,Sheet4!$F$2:$F$11,0)),1,0)+IF(ISNUMBER(MATCH(G1153,Sheet4!$F$2:$F$11,0)),1,0)+IF(ISNUMBER(MATCH(H1153,Sheet4!$F$2:$F$11,0)),1,0)+IF(ISNUMBER(MATCH(I1153,Sheet4!$F$2:$F$11,0)),1,0)+IF(ISNUMBER(MATCH(J1153,Sheet4!$F$2:$F$11,0)),1,0))</f>
        <v>0</v>
      </c>
      <c r="P1153" s="40" t="str">
        <f>IFERROR(INDEX(Sheet4!$G:$G,MATCH(Sheet1!B1153,Sheet4!$F:$F,0))+INDEX(Sheet4!$G:$G,MATCH(Sheet1!C1153,Sheet4!$F:$F,0))+INDEX(Sheet4!$G:$G,MATCH(Sheet1!D1153,Sheet4!$F:$F,0))+INDEX(Sheet4!$G:$G,MATCH(Sheet1!E1153,Sheet4!$F:$F,0))+INDEX(Sheet4!$G:$G,MATCH(Sheet1!F1153,Sheet4!$F:$F,0))+INDEX(Sheet4!$G:$G,MATCH(Sheet1!G1153,Sheet4!$F:$F,0))+INDEX(Sheet4!$G:$G,MATCH(Sheet1!H1153,Sheet4!$F:$F,0))+INDEX(Sheet4!$G:$G,MATCH(Sheet1!I1153,Sheet4!$F:$F,0))+INDEX(Sheet4!$G:$G,MATCH(Sheet1!J1153,Sheet4!$F:$F,0)),"")</f>
        <v/>
      </c>
      <c r="AF1153">
        <f si="295" t="shared"/>
        <v>0</v>
      </c>
      <c r="AH1153">
        <v>1130</v>
      </c>
      <c r="AI1153" t="str">
        <f si="296" t="shared"/>
        <v>Ben SimmonsRicky RubioBuddy HieldMonte MorrisKelly OubreLuol DengJohn CollinsPaul MillsapKarl-Anthony Towns</v>
      </c>
      <c r="AJ1153">
        <f si="285" t="shared"/>
        <v>0</v>
      </c>
      <c r="AK1153">
        <f si="286" t="shared"/>
        <v>0</v>
      </c>
      <c r="AL1153">
        <f si="287" t="shared"/>
        <v>0</v>
      </c>
      <c r="AM1153">
        <f si="288" t="shared"/>
        <v>0</v>
      </c>
      <c r="AN1153">
        <f si="289" t="shared"/>
        <v>0</v>
      </c>
      <c r="AO1153">
        <f si="290" t="shared"/>
        <v>0</v>
      </c>
      <c r="AP1153">
        <f si="291" t="shared"/>
        <v>0</v>
      </c>
      <c r="AQ1153">
        <f si="292" t="shared"/>
        <v>0</v>
      </c>
      <c r="AR1153">
        <f si="293" t="shared"/>
        <v>0</v>
      </c>
      <c r="AS1153">
        <f si="297" t="shared"/>
        <v>0</v>
      </c>
      <c r="AU1153" t="str">
        <f>IFERROR(VLOOKUP(C1153,Results!$A$2:$B$240,2,FALSE)+VLOOKUP(D1153,Results!$A$2:$B$240,2,FALSE)+VLOOKUP(E1153,Results!$A$2:$B$240,2,FALSE)+VLOOKUP(F1153,Results!$A$2:$B$240,2,FALSE)+VLOOKUP(G1153,Results!$A$2:$B$240,2,FALSE)+VLOOKUP(H1153,Results!$A$2:$B$240,2,FALSE)+VLOOKUP(I1153,Results!$A$2:$B$240,2,FALSE)+VLOOKUP(J1153,Results!$A$2:$B$240,2,FALSE)+VLOOKUP(B1153,Results!$A$2:$B$240,2,FALSE)-MIN(VLOOKUP(C1153,Results!$A$2:$B$240,2,FALSE),VLOOKUP(D1153,Results!$A$2:$B$240,2,FALSE),VLOOKUP(E1153,Results!$A$2:$B$240,2,FALSE),VLOOKUP(F1153,Results!$A$2:$B$240,2,FALSE),VLOOKUP(G1153,Results!$A$2:$B$240,2,FALSE),VLOOKUP(H1153,Results!$A$2:$B$240,2,FALSE),VLOOKUP(I1153,Results!$A$2:$B$240,2,FALSE),VLOOKUP(J1153,Results!$A$2:$B$240,2,FALSE),VLOOKUP(B1153,Results!$A$2:$B$240,2,FALSE)),"")</f>
        <v/>
      </c>
    </row>
    <row r="1154" spans="2:47" x14ac:dyDescent="0.3">
      <c r="B1154" t="s">
        <v>108</v>
      </c>
      <c r="C1154" t="s">
        <v>116</v>
      </c>
      <c r="D1154" t="s">
        <v>145</v>
      </c>
      <c r="E1154" t="s">
        <v>146</v>
      </c>
      <c r="F1154" t="s">
        <v>177</v>
      </c>
      <c r="G1154" t="s">
        <v>101</v>
      </c>
      <c r="H1154" t="s">
        <v>181</v>
      </c>
      <c r="I1154" t="s">
        <v>152</v>
      </c>
      <c r="J1154" t="s">
        <v>186</v>
      </c>
      <c r="K1154" t="n">
        <v>11.0</v>
      </c>
      <c r="L1154" s="30">
        <f si="284" t="shared"/>
        <v>0</v>
      </c>
      <c r="N1154" s="35" t="str">
        <f si="294" t="shared"/>
        <v/>
      </c>
      <c r="O1154" s="59">
        <f>(IF(ISNUMBER(MATCH(B1154,Sheet4!$K$92:$K$101,0)),1,0)+IF(ISNUMBER(MATCH(C1154,Sheet4!$K$92:$K$101,0)),1,0)+IF(ISNUMBER(MATCH(D1154,Sheet4!$K$92:$K$101,0)),1,0)+IF(ISNUMBER(MATCH(E1154,Sheet4!$K$92:$K$101,0)),1,0)+IF(ISNUMBER(MATCH(F1154,Sheet4!$K$92:$K$101,0)),1,0)+IF(ISNUMBER(MATCH(G1154,Sheet4!$K$92:$K$101,0)),1,0)+IF(ISNUMBER(MATCH(H1154,Sheet4!$K$92:$K$101,0)),1,0)+IF(ISNUMBER(MATCH(I1154,Sheet4!$K$92:$K$101,0)),1,0)+IF(ISNUMBER(MATCH(J1154,Sheet4!$K$92:$K$101,0)),1,0))
-
(IF(ISNUMBER(MATCH(B1154,Sheet4!$F$2:$F$11,0)),1,0)+IF(ISNUMBER(MATCH(C1154,Sheet4!$F$2:$F$11,0)),1,0)+IF(ISNUMBER(MATCH(D1154,Sheet4!$F$2:$F$11,0)),1,0)+IF(ISNUMBER(MATCH(E1154,Sheet4!$F$2:$F$11,0)),1,0)+IF(ISNUMBER(MATCH(F1154,Sheet4!$F$2:$F$11,0)),1,0)+IF(ISNUMBER(MATCH(G1154,Sheet4!$F$2:$F$11,0)),1,0)+IF(ISNUMBER(MATCH(H1154,Sheet4!$F$2:$F$11,0)),1,0)+IF(ISNUMBER(MATCH(I1154,Sheet4!$F$2:$F$11,0)),1,0)+IF(ISNUMBER(MATCH(J1154,Sheet4!$F$2:$F$11,0)),1,0))</f>
        <v>0</v>
      </c>
      <c r="P1154" s="40" t="str">
        <f>IFERROR(INDEX(Sheet4!$G:$G,MATCH(Sheet1!B1154,Sheet4!$F:$F,0))+INDEX(Sheet4!$G:$G,MATCH(Sheet1!C1154,Sheet4!$F:$F,0))+INDEX(Sheet4!$G:$G,MATCH(Sheet1!D1154,Sheet4!$F:$F,0))+INDEX(Sheet4!$G:$G,MATCH(Sheet1!E1154,Sheet4!$F:$F,0))+INDEX(Sheet4!$G:$G,MATCH(Sheet1!F1154,Sheet4!$F:$F,0))+INDEX(Sheet4!$G:$G,MATCH(Sheet1!G1154,Sheet4!$F:$F,0))+INDEX(Sheet4!$G:$G,MATCH(Sheet1!H1154,Sheet4!$F:$F,0))+INDEX(Sheet4!$G:$G,MATCH(Sheet1!I1154,Sheet4!$F:$F,0))+INDEX(Sheet4!$G:$G,MATCH(Sheet1!J1154,Sheet4!$F:$F,0)),"")</f>
        <v/>
      </c>
      <c r="AF1154">
        <f si="295" t="shared"/>
        <v>0</v>
      </c>
      <c r="AH1154">
        <v>1131</v>
      </c>
      <c r="AI1154" t="str">
        <f si="296" t="shared"/>
        <v>Ricky RubioJeremy LinJimmy ButlerAndrew WigginsWill BartonKelly OubreJosh JacksonPaul MillsapKarl-Anthony Towns</v>
      </c>
      <c r="AJ1154">
        <f si="285" t="shared"/>
        <v>0</v>
      </c>
      <c r="AK1154">
        <f si="286" t="shared"/>
        <v>0</v>
      </c>
      <c r="AL1154">
        <f si="287" t="shared"/>
        <v>0</v>
      </c>
      <c r="AM1154">
        <f si="288" t="shared"/>
        <v>0</v>
      </c>
      <c r="AN1154">
        <f si="289" t="shared"/>
        <v>0</v>
      </c>
      <c r="AO1154">
        <f si="290" t="shared"/>
        <v>0</v>
      </c>
      <c r="AP1154">
        <f si="291" t="shared"/>
        <v>0</v>
      </c>
      <c r="AQ1154">
        <f si="292" t="shared"/>
        <v>0</v>
      </c>
      <c r="AR1154">
        <f si="293" t="shared"/>
        <v>0</v>
      </c>
      <c r="AS1154">
        <f si="297" t="shared"/>
        <v>0</v>
      </c>
      <c r="AU1154" t="str">
        <f>IFERROR(VLOOKUP(C1154,Results!$A$2:$B$240,2,FALSE)+VLOOKUP(D1154,Results!$A$2:$B$240,2,FALSE)+VLOOKUP(E1154,Results!$A$2:$B$240,2,FALSE)+VLOOKUP(F1154,Results!$A$2:$B$240,2,FALSE)+VLOOKUP(G1154,Results!$A$2:$B$240,2,FALSE)+VLOOKUP(H1154,Results!$A$2:$B$240,2,FALSE)+VLOOKUP(I1154,Results!$A$2:$B$240,2,FALSE)+VLOOKUP(J1154,Results!$A$2:$B$240,2,FALSE)+VLOOKUP(B1154,Results!$A$2:$B$240,2,FALSE)-MIN(VLOOKUP(C1154,Results!$A$2:$B$240,2,FALSE),VLOOKUP(D1154,Results!$A$2:$B$240,2,FALSE),VLOOKUP(E1154,Results!$A$2:$B$240,2,FALSE),VLOOKUP(F1154,Results!$A$2:$B$240,2,FALSE),VLOOKUP(G1154,Results!$A$2:$B$240,2,FALSE),VLOOKUP(H1154,Results!$A$2:$B$240,2,FALSE),VLOOKUP(I1154,Results!$A$2:$B$240,2,FALSE),VLOOKUP(J1154,Results!$A$2:$B$240,2,FALSE),VLOOKUP(B1154,Results!$A$2:$B$240,2,FALSE)),"")</f>
        <v/>
      </c>
    </row>
    <row r="1155" spans="2:47" x14ac:dyDescent="0.3">
      <c r="B1155" t="s">
        <v>166</v>
      </c>
      <c r="C1155" t="s">
        <v>87</v>
      </c>
      <c r="D1155" t="s">
        <v>173</v>
      </c>
      <c r="E1155" t="s">
        <v>89</v>
      </c>
      <c r="F1155" t="s">
        <v>177</v>
      </c>
      <c r="G1155" t="s">
        <v>96</v>
      </c>
      <c r="H1155" t="s">
        <v>152</v>
      </c>
      <c r="I1155" t="s">
        <v>155</v>
      </c>
      <c r="J1155" t="s">
        <v>187</v>
      </c>
      <c r="K1155" t="n">
        <v>11.0</v>
      </c>
      <c r="L1155" s="30">
        <f si="284" t="shared"/>
        <v>0</v>
      </c>
      <c r="N1155" s="35" t="str">
        <f si="294" t="shared"/>
        <v/>
      </c>
      <c r="O1155" s="59">
        <f>(IF(ISNUMBER(MATCH(B1155,Sheet4!$K$92:$K$101,0)),1,0)+IF(ISNUMBER(MATCH(C1155,Sheet4!$K$92:$K$101,0)),1,0)+IF(ISNUMBER(MATCH(D1155,Sheet4!$K$92:$K$101,0)),1,0)+IF(ISNUMBER(MATCH(E1155,Sheet4!$K$92:$K$101,0)),1,0)+IF(ISNUMBER(MATCH(F1155,Sheet4!$K$92:$K$101,0)),1,0)+IF(ISNUMBER(MATCH(G1155,Sheet4!$K$92:$K$101,0)),1,0)+IF(ISNUMBER(MATCH(H1155,Sheet4!$K$92:$K$101,0)),1,0)+IF(ISNUMBER(MATCH(I1155,Sheet4!$K$92:$K$101,0)),1,0)+IF(ISNUMBER(MATCH(J1155,Sheet4!$K$92:$K$101,0)),1,0))
-
(IF(ISNUMBER(MATCH(B1155,Sheet4!$F$2:$F$11,0)),1,0)+IF(ISNUMBER(MATCH(C1155,Sheet4!$F$2:$F$11,0)),1,0)+IF(ISNUMBER(MATCH(D1155,Sheet4!$F$2:$F$11,0)),1,0)+IF(ISNUMBER(MATCH(E1155,Sheet4!$F$2:$F$11,0)),1,0)+IF(ISNUMBER(MATCH(F1155,Sheet4!$F$2:$F$11,0)),1,0)+IF(ISNUMBER(MATCH(G1155,Sheet4!$F$2:$F$11,0)),1,0)+IF(ISNUMBER(MATCH(H1155,Sheet4!$F$2:$F$11,0)),1,0)+IF(ISNUMBER(MATCH(I1155,Sheet4!$F$2:$F$11,0)),1,0)+IF(ISNUMBER(MATCH(J1155,Sheet4!$F$2:$F$11,0)),1,0))</f>
        <v>0</v>
      </c>
      <c r="P1155" s="40" t="str">
        <f>IFERROR(INDEX(Sheet4!$G:$G,MATCH(Sheet1!B1155,Sheet4!$F:$F,0))+INDEX(Sheet4!$G:$G,MATCH(Sheet1!C1155,Sheet4!$F:$F,0))+INDEX(Sheet4!$G:$G,MATCH(Sheet1!D1155,Sheet4!$F:$F,0))+INDEX(Sheet4!$G:$G,MATCH(Sheet1!E1155,Sheet4!$F:$F,0))+INDEX(Sheet4!$G:$G,MATCH(Sheet1!F1155,Sheet4!$F:$F,0))+INDEX(Sheet4!$G:$G,MATCH(Sheet1!G1155,Sheet4!$F:$F,0))+INDEX(Sheet4!$G:$G,MATCH(Sheet1!H1155,Sheet4!$F:$F,0))+INDEX(Sheet4!$G:$G,MATCH(Sheet1!I1155,Sheet4!$F:$F,0))+INDEX(Sheet4!$G:$G,MATCH(Sheet1!J1155,Sheet4!$F:$F,0)),"")</f>
        <v/>
      </c>
      <c r="AF1155">
        <f si="295" t="shared"/>
        <v>0</v>
      </c>
      <c r="AH1155">
        <v>1132</v>
      </c>
      <c r="AI1155" t="str">
        <f si="296" t="shared"/>
        <v>Ben SimmonsDe'Aaron FoxJimmy ButlerMonte MorrisKelly OubreGerald GreenJohn CollinsDario SaricRudy Gobert</v>
      </c>
      <c r="AJ1155">
        <f si="285" t="shared"/>
        <v>0</v>
      </c>
      <c r="AK1155">
        <f si="286" t="shared"/>
        <v>0</v>
      </c>
      <c r="AL1155">
        <f si="287" t="shared"/>
        <v>0</v>
      </c>
      <c r="AM1155">
        <f si="288" t="shared"/>
        <v>0</v>
      </c>
      <c r="AN1155">
        <f si="289" t="shared"/>
        <v>0</v>
      </c>
      <c r="AO1155">
        <f si="290" t="shared"/>
        <v>0</v>
      </c>
      <c r="AP1155">
        <f si="291" t="shared"/>
        <v>0</v>
      </c>
      <c r="AQ1155">
        <f si="292" t="shared"/>
        <v>0</v>
      </c>
      <c r="AR1155">
        <f si="293" t="shared"/>
        <v>0</v>
      </c>
      <c r="AS1155">
        <f si="297" t="shared"/>
        <v>0</v>
      </c>
      <c r="AU1155" t="str">
        <f>IFERROR(VLOOKUP(C1155,Results!$A$2:$B$240,2,FALSE)+VLOOKUP(D1155,Results!$A$2:$B$240,2,FALSE)+VLOOKUP(E1155,Results!$A$2:$B$240,2,FALSE)+VLOOKUP(F1155,Results!$A$2:$B$240,2,FALSE)+VLOOKUP(G1155,Results!$A$2:$B$240,2,FALSE)+VLOOKUP(H1155,Results!$A$2:$B$240,2,FALSE)+VLOOKUP(I1155,Results!$A$2:$B$240,2,FALSE)+VLOOKUP(J1155,Results!$A$2:$B$240,2,FALSE)+VLOOKUP(B1155,Results!$A$2:$B$240,2,FALSE)-MIN(VLOOKUP(C1155,Results!$A$2:$B$240,2,FALSE),VLOOKUP(D1155,Results!$A$2:$B$240,2,FALSE),VLOOKUP(E1155,Results!$A$2:$B$240,2,FALSE),VLOOKUP(F1155,Results!$A$2:$B$240,2,FALSE),VLOOKUP(G1155,Results!$A$2:$B$240,2,FALSE),VLOOKUP(H1155,Results!$A$2:$B$240,2,FALSE),VLOOKUP(I1155,Results!$A$2:$B$240,2,FALSE),VLOOKUP(J1155,Results!$A$2:$B$240,2,FALSE),VLOOKUP(B1155,Results!$A$2:$B$240,2,FALSE)),"")</f>
        <v/>
      </c>
    </row>
    <row r="1156" spans="2:47" x14ac:dyDescent="0.3">
      <c r="B1156" t="s">
        <v>166</v>
      </c>
      <c r="C1156" t="s">
        <v>170</v>
      </c>
      <c r="D1156" t="s">
        <v>173</v>
      </c>
      <c r="E1156" t="s">
        <v>147</v>
      </c>
      <c r="F1156" t="s">
        <v>177</v>
      </c>
      <c r="G1156" t="s">
        <v>179</v>
      </c>
      <c r="H1156" t="s">
        <v>92</v>
      </c>
      <c r="I1156" t="s">
        <v>152</v>
      </c>
      <c r="J1156" t="s">
        <v>186</v>
      </c>
      <c r="K1156" t="n">
        <v>11.0</v>
      </c>
      <c r="L1156" s="30">
        <f si="284" t="shared"/>
        <v>0</v>
      </c>
      <c r="N1156" s="35" t="str">
        <f si="294" t="shared"/>
        <v/>
      </c>
      <c r="O1156" s="59">
        <f>(IF(ISNUMBER(MATCH(B1156,Sheet4!$K$92:$K$101,0)),1,0)+IF(ISNUMBER(MATCH(C1156,Sheet4!$K$92:$K$101,0)),1,0)+IF(ISNUMBER(MATCH(D1156,Sheet4!$K$92:$K$101,0)),1,0)+IF(ISNUMBER(MATCH(E1156,Sheet4!$K$92:$K$101,0)),1,0)+IF(ISNUMBER(MATCH(F1156,Sheet4!$K$92:$K$101,0)),1,0)+IF(ISNUMBER(MATCH(G1156,Sheet4!$K$92:$K$101,0)),1,0)+IF(ISNUMBER(MATCH(H1156,Sheet4!$K$92:$K$101,0)),1,0)+IF(ISNUMBER(MATCH(I1156,Sheet4!$K$92:$K$101,0)),1,0)+IF(ISNUMBER(MATCH(J1156,Sheet4!$K$92:$K$101,0)),1,0))
-
(IF(ISNUMBER(MATCH(B1156,Sheet4!$F$2:$F$11,0)),1,0)+IF(ISNUMBER(MATCH(C1156,Sheet4!$F$2:$F$11,0)),1,0)+IF(ISNUMBER(MATCH(D1156,Sheet4!$F$2:$F$11,0)),1,0)+IF(ISNUMBER(MATCH(E1156,Sheet4!$F$2:$F$11,0)),1,0)+IF(ISNUMBER(MATCH(F1156,Sheet4!$F$2:$F$11,0)),1,0)+IF(ISNUMBER(MATCH(G1156,Sheet4!$F$2:$F$11,0)),1,0)+IF(ISNUMBER(MATCH(H1156,Sheet4!$F$2:$F$11,0)),1,0)+IF(ISNUMBER(MATCH(I1156,Sheet4!$F$2:$F$11,0)),1,0)+IF(ISNUMBER(MATCH(J1156,Sheet4!$F$2:$F$11,0)),1,0))</f>
        <v>0</v>
      </c>
      <c r="P1156" s="40" t="str">
        <f>IFERROR(INDEX(Sheet4!$G:$G,MATCH(Sheet1!B1156,Sheet4!$F:$F,0))+INDEX(Sheet4!$G:$G,MATCH(Sheet1!C1156,Sheet4!$F:$F,0))+INDEX(Sheet4!$G:$G,MATCH(Sheet1!D1156,Sheet4!$F:$F,0))+INDEX(Sheet4!$G:$G,MATCH(Sheet1!E1156,Sheet4!$F:$F,0))+INDEX(Sheet4!$G:$G,MATCH(Sheet1!F1156,Sheet4!$F:$F,0))+INDEX(Sheet4!$G:$G,MATCH(Sheet1!G1156,Sheet4!$F:$F,0))+INDEX(Sheet4!$G:$G,MATCH(Sheet1!H1156,Sheet4!$F:$F,0))+INDEX(Sheet4!$G:$G,MATCH(Sheet1!I1156,Sheet4!$F:$F,0))+INDEX(Sheet4!$G:$G,MATCH(Sheet1!J1156,Sheet4!$F:$F,0)),"")</f>
        <v/>
      </c>
      <c r="AF1156">
        <f si="295" t="shared"/>
        <v>0</v>
      </c>
      <c r="AH1156">
        <v>1133</v>
      </c>
      <c r="AI1156" t="str">
        <f si="296" t="shared"/>
        <v>Ben SimmonsLandry ShametDevin BookerMonte MorrisWill BartonDeAndre' BembryMarvin BagleyJosh JacksonKarl-Anthony Towns</v>
      </c>
      <c r="AJ1156">
        <f si="285" t="shared"/>
        <v>0</v>
      </c>
      <c r="AK1156">
        <f si="286" t="shared"/>
        <v>0</v>
      </c>
      <c r="AL1156">
        <f si="287" t="shared"/>
        <v>0</v>
      </c>
      <c r="AM1156">
        <f si="288" t="shared"/>
        <v>0</v>
      </c>
      <c r="AN1156">
        <f si="289" t="shared"/>
        <v>0</v>
      </c>
      <c r="AO1156">
        <f si="290" t="shared"/>
        <v>0</v>
      </c>
      <c r="AP1156">
        <f si="291" t="shared"/>
        <v>0</v>
      </c>
      <c r="AQ1156">
        <f si="292" t="shared"/>
        <v>0</v>
      </c>
      <c r="AR1156">
        <f si="293" t="shared"/>
        <v>0</v>
      </c>
      <c r="AS1156">
        <f si="297" t="shared"/>
        <v>0</v>
      </c>
      <c r="AU1156" t="str">
        <f>IFERROR(VLOOKUP(C1156,Results!$A$2:$B$240,2,FALSE)+VLOOKUP(D1156,Results!$A$2:$B$240,2,FALSE)+VLOOKUP(E1156,Results!$A$2:$B$240,2,FALSE)+VLOOKUP(F1156,Results!$A$2:$B$240,2,FALSE)+VLOOKUP(G1156,Results!$A$2:$B$240,2,FALSE)+VLOOKUP(H1156,Results!$A$2:$B$240,2,FALSE)+VLOOKUP(I1156,Results!$A$2:$B$240,2,FALSE)+VLOOKUP(J1156,Results!$A$2:$B$240,2,FALSE)+VLOOKUP(B1156,Results!$A$2:$B$240,2,FALSE)-MIN(VLOOKUP(C1156,Results!$A$2:$B$240,2,FALSE),VLOOKUP(D1156,Results!$A$2:$B$240,2,FALSE),VLOOKUP(E1156,Results!$A$2:$B$240,2,FALSE),VLOOKUP(F1156,Results!$A$2:$B$240,2,FALSE),VLOOKUP(G1156,Results!$A$2:$B$240,2,FALSE),VLOOKUP(H1156,Results!$A$2:$B$240,2,FALSE),VLOOKUP(I1156,Results!$A$2:$B$240,2,FALSE),VLOOKUP(J1156,Results!$A$2:$B$240,2,FALSE),VLOOKUP(B1156,Results!$A$2:$B$240,2,FALSE)),"")</f>
        <v/>
      </c>
    </row>
    <row r="1157" spans="2:47" x14ac:dyDescent="0.3">
      <c r="B1157" t="s">
        <v>166</v>
      </c>
      <c r="C1157" t="s">
        <v>87</v>
      </c>
      <c r="D1157" t="s">
        <v>173</v>
      </c>
      <c r="E1157" t="s">
        <v>146</v>
      </c>
      <c r="F1157" t="s">
        <v>177</v>
      </c>
      <c r="G1157" t="s">
        <v>96</v>
      </c>
      <c r="H1157" t="s">
        <v>92</v>
      </c>
      <c r="I1157" t="s">
        <v>184</v>
      </c>
      <c r="J1157" t="s">
        <v>187</v>
      </c>
      <c r="K1157" t="n">
        <v>11.0</v>
      </c>
      <c r="L1157" s="30">
        <f si="284" t="shared"/>
        <v>0</v>
      </c>
      <c r="N1157" s="35" t="str">
        <f si="294" t="shared"/>
        <v/>
      </c>
      <c r="O1157" s="59">
        <f>(IF(ISNUMBER(MATCH(B1157,Sheet4!$K$92:$K$101,0)),1,0)+IF(ISNUMBER(MATCH(C1157,Sheet4!$K$92:$K$101,0)),1,0)+IF(ISNUMBER(MATCH(D1157,Sheet4!$K$92:$K$101,0)),1,0)+IF(ISNUMBER(MATCH(E1157,Sheet4!$K$92:$K$101,0)),1,0)+IF(ISNUMBER(MATCH(F1157,Sheet4!$K$92:$K$101,0)),1,0)+IF(ISNUMBER(MATCH(G1157,Sheet4!$K$92:$K$101,0)),1,0)+IF(ISNUMBER(MATCH(H1157,Sheet4!$K$92:$K$101,0)),1,0)+IF(ISNUMBER(MATCH(I1157,Sheet4!$K$92:$K$101,0)),1,0)+IF(ISNUMBER(MATCH(J1157,Sheet4!$K$92:$K$101,0)),1,0))
-
(IF(ISNUMBER(MATCH(B1157,Sheet4!$F$2:$F$11,0)),1,0)+IF(ISNUMBER(MATCH(C1157,Sheet4!$F$2:$F$11,0)),1,0)+IF(ISNUMBER(MATCH(D1157,Sheet4!$F$2:$F$11,0)),1,0)+IF(ISNUMBER(MATCH(E1157,Sheet4!$F$2:$F$11,0)),1,0)+IF(ISNUMBER(MATCH(F1157,Sheet4!$F$2:$F$11,0)),1,0)+IF(ISNUMBER(MATCH(G1157,Sheet4!$F$2:$F$11,0)),1,0)+IF(ISNUMBER(MATCH(H1157,Sheet4!$F$2:$F$11,0)),1,0)+IF(ISNUMBER(MATCH(I1157,Sheet4!$F$2:$F$11,0)),1,0)+IF(ISNUMBER(MATCH(J1157,Sheet4!$F$2:$F$11,0)),1,0))</f>
        <v>0</v>
      </c>
      <c r="P1157" s="40" t="str">
        <f>IFERROR(INDEX(Sheet4!$G:$G,MATCH(Sheet1!B1157,Sheet4!$F:$F,0))+INDEX(Sheet4!$G:$G,MATCH(Sheet1!C1157,Sheet4!$F:$F,0))+INDEX(Sheet4!$G:$G,MATCH(Sheet1!D1157,Sheet4!$F:$F,0))+INDEX(Sheet4!$G:$G,MATCH(Sheet1!E1157,Sheet4!$F:$F,0))+INDEX(Sheet4!$G:$G,MATCH(Sheet1!F1157,Sheet4!$F:$F,0))+INDEX(Sheet4!$G:$G,MATCH(Sheet1!G1157,Sheet4!$F:$F,0))+INDEX(Sheet4!$G:$G,MATCH(Sheet1!H1157,Sheet4!$F:$F,0))+INDEX(Sheet4!$G:$G,MATCH(Sheet1!I1157,Sheet4!$F:$F,0))+INDEX(Sheet4!$G:$G,MATCH(Sheet1!J1157,Sheet4!$F:$F,0)),"")</f>
        <v/>
      </c>
      <c r="AF1157">
        <f si="295" t="shared"/>
        <v>0</v>
      </c>
      <c r="AH1157">
        <v>1134</v>
      </c>
      <c r="AI1157" t="str">
        <f si="296" t="shared"/>
        <v>Ben SimmonsDe'Aaron FoxMonte MorrisTorrey CraigKelly OubreJustin JacksonKenneth FariedPaul MillsapNikola Jokic</v>
      </c>
      <c r="AJ1157">
        <f si="285" t="shared"/>
        <v>0</v>
      </c>
      <c r="AK1157">
        <f si="286" t="shared"/>
        <v>0</v>
      </c>
      <c r="AL1157">
        <f si="287" t="shared"/>
        <v>0</v>
      </c>
      <c r="AM1157">
        <f si="288" t="shared"/>
        <v>0</v>
      </c>
      <c r="AN1157">
        <f si="289" t="shared"/>
        <v>0</v>
      </c>
      <c r="AO1157">
        <f si="290" t="shared"/>
        <v>0</v>
      </c>
      <c r="AP1157">
        <f si="291" t="shared"/>
        <v>0</v>
      </c>
      <c r="AQ1157">
        <f si="292" t="shared"/>
        <v>0</v>
      </c>
      <c r="AR1157">
        <f si="293" t="shared"/>
        <v>0</v>
      </c>
      <c r="AS1157">
        <f si="297" t="shared"/>
        <v>0</v>
      </c>
      <c r="AU1157" t="str">
        <f>IFERROR(VLOOKUP(C1157,Results!$A$2:$B$240,2,FALSE)+VLOOKUP(D1157,Results!$A$2:$B$240,2,FALSE)+VLOOKUP(E1157,Results!$A$2:$B$240,2,FALSE)+VLOOKUP(F1157,Results!$A$2:$B$240,2,FALSE)+VLOOKUP(G1157,Results!$A$2:$B$240,2,FALSE)+VLOOKUP(H1157,Results!$A$2:$B$240,2,FALSE)+VLOOKUP(I1157,Results!$A$2:$B$240,2,FALSE)+VLOOKUP(J1157,Results!$A$2:$B$240,2,FALSE)+VLOOKUP(B1157,Results!$A$2:$B$240,2,FALSE)-MIN(VLOOKUP(C1157,Results!$A$2:$B$240,2,FALSE),VLOOKUP(D1157,Results!$A$2:$B$240,2,FALSE),VLOOKUP(E1157,Results!$A$2:$B$240,2,FALSE),VLOOKUP(F1157,Results!$A$2:$B$240,2,FALSE),VLOOKUP(G1157,Results!$A$2:$B$240,2,FALSE),VLOOKUP(H1157,Results!$A$2:$B$240,2,FALSE),VLOOKUP(I1157,Results!$A$2:$B$240,2,FALSE),VLOOKUP(J1157,Results!$A$2:$B$240,2,FALSE),VLOOKUP(B1157,Results!$A$2:$B$240,2,FALSE)),"")</f>
        <v/>
      </c>
    </row>
    <row r="1158" spans="2:47" x14ac:dyDescent="0.3">
      <c r="B1158" t="s">
        <v>166</v>
      </c>
      <c r="C1158" t="s">
        <v>170</v>
      </c>
      <c r="D1158" t="s">
        <v>172</v>
      </c>
      <c r="E1158" t="s">
        <v>173</v>
      </c>
      <c r="F1158" t="s">
        <v>178</v>
      </c>
      <c r="G1158" t="s">
        <v>90</v>
      </c>
      <c r="H1158" t="s">
        <v>153</v>
      </c>
      <c r="I1158" t="s">
        <v>152</v>
      </c>
      <c r="J1158" t="s">
        <v>110</v>
      </c>
      <c r="K1158" t="n">
        <v>11.0</v>
      </c>
      <c r="L1158" s="30">
        <f si="284" t="shared"/>
        <v>0</v>
      </c>
      <c r="N1158" s="35" t="str">
        <f si="294" t="shared"/>
        <v/>
      </c>
      <c r="O1158" s="59">
        <f>(IF(ISNUMBER(MATCH(B1158,Sheet4!$K$92:$K$101,0)),1,0)+IF(ISNUMBER(MATCH(C1158,Sheet4!$K$92:$K$101,0)),1,0)+IF(ISNUMBER(MATCH(D1158,Sheet4!$K$92:$K$101,0)),1,0)+IF(ISNUMBER(MATCH(E1158,Sheet4!$K$92:$K$101,0)),1,0)+IF(ISNUMBER(MATCH(F1158,Sheet4!$K$92:$K$101,0)),1,0)+IF(ISNUMBER(MATCH(G1158,Sheet4!$K$92:$K$101,0)),1,0)+IF(ISNUMBER(MATCH(H1158,Sheet4!$K$92:$K$101,0)),1,0)+IF(ISNUMBER(MATCH(I1158,Sheet4!$K$92:$K$101,0)),1,0)+IF(ISNUMBER(MATCH(J1158,Sheet4!$K$92:$K$101,0)),1,0))
-
(IF(ISNUMBER(MATCH(B1158,Sheet4!$F$2:$F$11,0)),1,0)+IF(ISNUMBER(MATCH(C1158,Sheet4!$F$2:$F$11,0)),1,0)+IF(ISNUMBER(MATCH(D1158,Sheet4!$F$2:$F$11,0)),1,0)+IF(ISNUMBER(MATCH(E1158,Sheet4!$F$2:$F$11,0)),1,0)+IF(ISNUMBER(MATCH(F1158,Sheet4!$F$2:$F$11,0)),1,0)+IF(ISNUMBER(MATCH(G1158,Sheet4!$F$2:$F$11,0)),1,0)+IF(ISNUMBER(MATCH(H1158,Sheet4!$F$2:$F$11,0)),1,0)+IF(ISNUMBER(MATCH(I1158,Sheet4!$F$2:$F$11,0)),1,0)+IF(ISNUMBER(MATCH(J1158,Sheet4!$F$2:$F$11,0)),1,0))</f>
        <v>0</v>
      </c>
      <c r="P1158" s="40" t="str">
        <f>IFERROR(INDEX(Sheet4!$G:$G,MATCH(Sheet1!B1158,Sheet4!$F:$F,0))+INDEX(Sheet4!$G:$G,MATCH(Sheet1!C1158,Sheet4!$F:$F,0))+INDEX(Sheet4!$G:$G,MATCH(Sheet1!D1158,Sheet4!$F:$F,0))+INDEX(Sheet4!$G:$G,MATCH(Sheet1!E1158,Sheet4!$F:$F,0))+INDEX(Sheet4!$G:$G,MATCH(Sheet1!F1158,Sheet4!$F:$F,0))+INDEX(Sheet4!$G:$G,MATCH(Sheet1!G1158,Sheet4!$F:$F,0))+INDEX(Sheet4!$G:$G,MATCH(Sheet1!H1158,Sheet4!$F:$F,0))+INDEX(Sheet4!$G:$G,MATCH(Sheet1!I1158,Sheet4!$F:$F,0))+INDEX(Sheet4!$G:$G,MATCH(Sheet1!J1158,Sheet4!$F:$F,0)),"")</f>
        <v/>
      </c>
      <c r="AF1158">
        <f si="295" t="shared"/>
        <v>0</v>
      </c>
      <c r="AH1158">
        <v>1135</v>
      </c>
      <c r="AI1158" t="str">
        <f si="296" t="shared"/>
        <v>Elie OkoboIsaiah CanaanJames HardenMonte MorrisWill BartonKelly OubreJosh JacksonDerrick FavorsKarl-Anthony Towns</v>
      </c>
      <c r="AJ1158">
        <f si="285" t="shared"/>
        <v>0</v>
      </c>
      <c r="AK1158">
        <f si="286" t="shared"/>
        <v>0</v>
      </c>
      <c r="AL1158">
        <f si="287" t="shared"/>
        <v>0</v>
      </c>
      <c r="AM1158">
        <f si="288" t="shared"/>
        <v>0</v>
      </c>
      <c r="AN1158">
        <f si="289" t="shared"/>
        <v>0</v>
      </c>
      <c r="AO1158">
        <f si="290" t="shared"/>
        <v>0</v>
      </c>
      <c r="AP1158">
        <f si="291" t="shared"/>
        <v>0</v>
      </c>
      <c r="AQ1158">
        <f si="292" t="shared"/>
        <v>0</v>
      </c>
      <c r="AR1158">
        <f si="293" t="shared"/>
        <v>0</v>
      </c>
      <c r="AS1158">
        <f si="297" t="shared"/>
        <v>0</v>
      </c>
      <c r="AU1158" t="str">
        <f>IFERROR(VLOOKUP(C1158,Results!$A$2:$B$240,2,FALSE)+VLOOKUP(D1158,Results!$A$2:$B$240,2,FALSE)+VLOOKUP(E1158,Results!$A$2:$B$240,2,FALSE)+VLOOKUP(F1158,Results!$A$2:$B$240,2,FALSE)+VLOOKUP(G1158,Results!$A$2:$B$240,2,FALSE)+VLOOKUP(H1158,Results!$A$2:$B$240,2,FALSE)+VLOOKUP(I1158,Results!$A$2:$B$240,2,FALSE)+VLOOKUP(J1158,Results!$A$2:$B$240,2,FALSE)+VLOOKUP(B1158,Results!$A$2:$B$240,2,FALSE)-MIN(VLOOKUP(C1158,Results!$A$2:$B$240,2,FALSE),VLOOKUP(D1158,Results!$A$2:$B$240,2,FALSE),VLOOKUP(E1158,Results!$A$2:$B$240,2,FALSE),VLOOKUP(F1158,Results!$A$2:$B$240,2,FALSE),VLOOKUP(G1158,Results!$A$2:$B$240,2,FALSE),VLOOKUP(H1158,Results!$A$2:$B$240,2,FALSE),VLOOKUP(I1158,Results!$A$2:$B$240,2,FALSE),VLOOKUP(J1158,Results!$A$2:$B$240,2,FALSE),VLOOKUP(B1158,Results!$A$2:$B$240,2,FALSE)),"")</f>
        <v/>
      </c>
    </row>
    <row r="1159" spans="2:47" x14ac:dyDescent="0.3">
      <c r="B1159" t="s">
        <v>166</v>
      </c>
      <c r="C1159" t="s">
        <v>108</v>
      </c>
      <c r="D1159" t="s">
        <v>145</v>
      </c>
      <c r="E1159" t="s">
        <v>146</v>
      </c>
      <c r="F1159" t="s">
        <v>100</v>
      </c>
      <c r="G1159" t="s">
        <v>179</v>
      </c>
      <c r="H1159" t="s">
        <v>182</v>
      </c>
      <c r="I1159" t="s">
        <v>155</v>
      </c>
      <c r="J1159" t="s">
        <v>98</v>
      </c>
      <c r="K1159" t="n">
        <v>11.0</v>
      </c>
      <c r="L1159" s="30">
        <f si="284" t="shared"/>
        <v>0</v>
      </c>
      <c r="N1159" s="35" t="str">
        <f si="294" t="shared"/>
        <v/>
      </c>
      <c r="O1159" s="59">
        <f>(IF(ISNUMBER(MATCH(B1159,Sheet4!$K$92:$K$101,0)),1,0)+IF(ISNUMBER(MATCH(C1159,Sheet4!$K$92:$K$101,0)),1,0)+IF(ISNUMBER(MATCH(D1159,Sheet4!$K$92:$K$101,0)),1,0)+IF(ISNUMBER(MATCH(E1159,Sheet4!$K$92:$K$101,0)),1,0)+IF(ISNUMBER(MATCH(F1159,Sheet4!$K$92:$K$101,0)),1,0)+IF(ISNUMBER(MATCH(G1159,Sheet4!$K$92:$K$101,0)),1,0)+IF(ISNUMBER(MATCH(H1159,Sheet4!$K$92:$K$101,0)),1,0)+IF(ISNUMBER(MATCH(I1159,Sheet4!$K$92:$K$101,0)),1,0)+IF(ISNUMBER(MATCH(J1159,Sheet4!$K$92:$K$101,0)),1,0))
-
(IF(ISNUMBER(MATCH(B1159,Sheet4!$F$2:$F$11,0)),1,0)+IF(ISNUMBER(MATCH(C1159,Sheet4!$F$2:$F$11,0)),1,0)+IF(ISNUMBER(MATCH(D1159,Sheet4!$F$2:$F$11,0)),1,0)+IF(ISNUMBER(MATCH(E1159,Sheet4!$F$2:$F$11,0)),1,0)+IF(ISNUMBER(MATCH(F1159,Sheet4!$F$2:$F$11,0)),1,0)+IF(ISNUMBER(MATCH(G1159,Sheet4!$F$2:$F$11,0)),1,0)+IF(ISNUMBER(MATCH(H1159,Sheet4!$F$2:$F$11,0)),1,0)+IF(ISNUMBER(MATCH(I1159,Sheet4!$F$2:$F$11,0)),1,0)+IF(ISNUMBER(MATCH(J1159,Sheet4!$F$2:$F$11,0)),1,0))</f>
        <v>0</v>
      </c>
      <c r="P1159" s="40" t="str">
        <f>IFERROR(INDEX(Sheet4!$G:$G,MATCH(Sheet1!B1159,Sheet4!$F:$F,0))+INDEX(Sheet4!$G:$G,MATCH(Sheet1!C1159,Sheet4!$F:$F,0))+INDEX(Sheet4!$G:$G,MATCH(Sheet1!D1159,Sheet4!$F:$F,0))+INDEX(Sheet4!$G:$G,MATCH(Sheet1!E1159,Sheet4!$F:$F,0))+INDEX(Sheet4!$G:$G,MATCH(Sheet1!F1159,Sheet4!$F:$F,0))+INDEX(Sheet4!$G:$G,MATCH(Sheet1!G1159,Sheet4!$F:$F,0))+INDEX(Sheet4!$G:$G,MATCH(Sheet1!H1159,Sheet4!$F:$F,0))+INDEX(Sheet4!$G:$G,MATCH(Sheet1!I1159,Sheet4!$F:$F,0))+INDEX(Sheet4!$G:$G,MATCH(Sheet1!J1159,Sheet4!$F:$F,0)),"")</f>
        <v/>
      </c>
      <c r="AF1159">
        <f si="295" t="shared"/>
        <v>0</v>
      </c>
      <c r="AH1159">
        <v>1136</v>
      </c>
      <c r="AI1159" t="str">
        <f si="296" t="shared"/>
        <v>Ben SimmonsLandry ShametJimmy ButlerMonte MorrisKelly OubreTaurean PrinceJohn CollinsDario SaricNikola Jokic</v>
      </c>
      <c r="AJ1159">
        <f si="285" t="shared"/>
        <v>0</v>
      </c>
      <c r="AK1159">
        <f si="286" t="shared"/>
        <v>0</v>
      </c>
      <c r="AL1159">
        <f si="287" t="shared"/>
        <v>0</v>
      </c>
      <c r="AM1159">
        <f si="288" t="shared"/>
        <v>0</v>
      </c>
      <c r="AN1159">
        <f si="289" t="shared"/>
        <v>0</v>
      </c>
      <c r="AO1159">
        <f si="290" t="shared"/>
        <v>0</v>
      </c>
      <c r="AP1159">
        <f si="291" t="shared"/>
        <v>0</v>
      </c>
      <c r="AQ1159">
        <f si="292" t="shared"/>
        <v>0</v>
      </c>
      <c r="AR1159">
        <f si="293" t="shared"/>
        <v>0</v>
      </c>
      <c r="AS1159">
        <f si="297" t="shared"/>
        <v>0</v>
      </c>
      <c r="AU1159" t="str">
        <f>IFERROR(VLOOKUP(C1159,Results!$A$2:$B$240,2,FALSE)+VLOOKUP(D1159,Results!$A$2:$B$240,2,FALSE)+VLOOKUP(E1159,Results!$A$2:$B$240,2,FALSE)+VLOOKUP(F1159,Results!$A$2:$B$240,2,FALSE)+VLOOKUP(G1159,Results!$A$2:$B$240,2,FALSE)+VLOOKUP(H1159,Results!$A$2:$B$240,2,FALSE)+VLOOKUP(I1159,Results!$A$2:$B$240,2,FALSE)+VLOOKUP(J1159,Results!$A$2:$B$240,2,FALSE)+VLOOKUP(B1159,Results!$A$2:$B$240,2,FALSE)-MIN(VLOOKUP(C1159,Results!$A$2:$B$240,2,FALSE),VLOOKUP(D1159,Results!$A$2:$B$240,2,FALSE),VLOOKUP(E1159,Results!$A$2:$B$240,2,FALSE),VLOOKUP(F1159,Results!$A$2:$B$240,2,FALSE),VLOOKUP(G1159,Results!$A$2:$B$240,2,FALSE),VLOOKUP(H1159,Results!$A$2:$B$240,2,FALSE),VLOOKUP(I1159,Results!$A$2:$B$240,2,FALSE),VLOOKUP(J1159,Results!$A$2:$B$240,2,FALSE),VLOOKUP(B1159,Results!$A$2:$B$240,2,FALSE)),"")</f>
        <v/>
      </c>
    </row>
    <row r="1160" spans="2:47" x14ac:dyDescent="0.3">
      <c r="B1160" t="s">
        <v>166</v>
      </c>
      <c r="C1160" t="s">
        <v>95</v>
      </c>
      <c r="D1160" t="s">
        <v>172</v>
      </c>
      <c r="E1160" t="s">
        <v>146</v>
      </c>
      <c r="F1160" t="s">
        <v>178</v>
      </c>
      <c r="G1160" t="s">
        <v>114</v>
      </c>
      <c r="H1160" t="s">
        <v>93</v>
      </c>
      <c r="I1160" t="s">
        <v>152</v>
      </c>
      <c r="J1160" t="s">
        <v>98</v>
      </c>
      <c r="K1160" t="n">
        <v>11.0</v>
      </c>
      <c r="L1160" s="30">
        <f si="284" t="shared"/>
        <v>0</v>
      </c>
      <c r="N1160" s="35" t="str">
        <f si="294" t="shared"/>
        <v/>
      </c>
      <c r="O1160" s="59">
        <f>(IF(ISNUMBER(MATCH(B1160,Sheet4!$K$92:$K$101,0)),1,0)+IF(ISNUMBER(MATCH(C1160,Sheet4!$K$92:$K$101,0)),1,0)+IF(ISNUMBER(MATCH(D1160,Sheet4!$K$92:$K$101,0)),1,0)+IF(ISNUMBER(MATCH(E1160,Sheet4!$K$92:$K$101,0)),1,0)+IF(ISNUMBER(MATCH(F1160,Sheet4!$K$92:$K$101,0)),1,0)+IF(ISNUMBER(MATCH(G1160,Sheet4!$K$92:$K$101,0)),1,0)+IF(ISNUMBER(MATCH(H1160,Sheet4!$K$92:$K$101,0)),1,0)+IF(ISNUMBER(MATCH(I1160,Sheet4!$K$92:$K$101,0)),1,0)+IF(ISNUMBER(MATCH(J1160,Sheet4!$K$92:$K$101,0)),1,0))
-
(IF(ISNUMBER(MATCH(B1160,Sheet4!$F$2:$F$11,0)),1,0)+IF(ISNUMBER(MATCH(C1160,Sheet4!$F$2:$F$11,0)),1,0)+IF(ISNUMBER(MATCH(D1160,Sheet4!$F$2:$F$11,0)),1,0)+IF(ISNUMBER(MATCH(E1160,Sheet4!$F$2:$F$11,0)),1,0)+IF(ISNUMBER(MATCH(F1160,Sheet4!$F$2:$F$11,0)),1,0)+IF(ISNUMBER(MATCH(G1160,Sheet4!$F$2:$F$11,0)),1,0)+IF(ISNUMBER(MATCH(H1160,Sheet4!$F$2:$F$11,0)),1,0)+IF(ISNUMBER(MATCH(I1160,Sheet4!$F$2:$F$11,0)),1,0)+IF(ISNUMBER(MATCH(J1160,Sheet4!$F$2:$F$11,0)),1,0))</f>
        <v>0</v>
      </c>
      <c r="P1160" s="40" t="str">
        <f>IFERROR(INDEX(Sheet4!$G:$G,MATCH(Sheet1!B1160,Sheet4!$F:$F,0))+INDEX(Sheet4!$G:$G,MATCH(Sheet1!C1160,Sheet4!$F:$F,0))+INDEX(Sheet4!$G:$G,MATCH(Sheet1!D1160,Sheet4!$F:$F,0))+INDEX(Sheet4!$G:$G,MATCH(Sheet1!E1160,Sheet4!$F:$F,0))+INDEX(Sheet4!$G:$G,MATCH(Sheet1!F1160,Sheet4!$F:$F,0))+INDEX(Sheet4!$G:$G,MATCH(Sheet1!G1160,Sheet4!$F:$F,0))+INDEX(Sheet4!$G:$G,MATCH(Sheet1!H1160,Sheet4!$F:$F,0))+INDEX(Sheet4!$G:$G,MATCH(Sheet1!I1160,Sheet4!$F:$F,0))+INDEX(Sheet4!$G:$G,MATCH(Sheet1!J1160,Sheet4!$F:$F,0)),"")</f>
        <v/>
      </c>
      <c r="AF1160">
        <f si="295" t="shared"/>
        <v>0</v>
      </c>
      <c r="AH1160">
        <v>1137</v>
      </c>
      <c r="AI1160" t="str">
        <f si="296" t="shared"/>
        <v>Ben SimmonsJeremy LinJames HardenMonte MorrisKelly OubreMikal BridgesPaul MillsapTaj GibsonDeandre Ayton</v>
      </c>
      <c r="AJ1160">
        <f si="285" t="shared"/>
        <v>0</v>
      </c>
      <c r="AK1160">
        <f si="286" t="shared"/>
        <v>0</v>
      </c>
      <c r="AL1160">
        <f si="287" t="shared"/>
        <v>0</v>
      </c>
      <c r="AM1160">
        <f si="288" t="shared"/>
        <v>0</v>
      </c>
      <c r="AN1160">
        <f si="289" t="shared"/>
        <v>0</v>
      </c>
      <c r="AO1160">
        <f si="290" t="shared"/>
        <v>0</v>
      </c>
      <c r="AP1160">
        <f si="291" t="shared"/>
        <v>0</v>
      </c>
      <c r="AQ1160">
        <f si="292" t="shared"/>
        <v>0</v>
      </c>
      <c r="AR1160">
        <f si="293" t="shared"/>
        <v>0</v>
      </c>
      <c r="AS1160">
        <f si="297" t="shared"/>
        <v>0</v>
      </c>
      <c r="AU1160" t="str">
        <f>IFERROR(VLOOKUP(C1160,Results!$A$2:$B$240,2,FALSE)+VLOOKUP(D1160,Results!$A$2:$B$240,2,FALSE)+VLOOKUP(E1160,Results!$A$2:$B$240,2,FALSE)+VLOOKUP(F1160,Results!$A$2:$B$240,2,FALSE)+VLOOKUP(G1160,Results!$A$2:$B$240,2,FALSE)+VLOOKUP(H1160,Results!$A$2:$B$240,2,FALSE)+VLOOKUP(I1160,Results!$A$2:$B$240,2,FALSE)+VLOOKUP(J1160,Results!$A$2:$B$240,2,FALSE)+VLOOKUP(B1160,Results!$A$2:$B$240,2,FALSE)-MIN(VLOOKUP(C1160,Results!$A$2:$B$240,2,FALSE),VLOOKUP(D1160,Results!$A$2:$B$240,2,FALSE),VLOOKUP(E1160,Results!$A$2:$B$240,2,FALSE),VLOOKUP(F1160,Results!$A$2:$B$240,2,FALSE),VLOOKUP(G1160,Results!$A$2:$B$240,2,FALSE),VLOOKUP(H1160,Results!$A$2:$B$240,2,FALSE),VLOOKUP(I1160,Results!$A$2:$B$240,2,FALSE),VLOOKUP(J1160,Results!$A$2:$B$240,2,FALSE),VLOOKUP(B1160,Results!$A$2:$B$240,2,FALSE)),"")</f>
        <v/>
      </c>
    </row>
    <row r="1161" spans="2:47" x14ac:dyDescent="0.3">
      <c r="B1161" t="s">
        <v>166</v>
      </c>
      <c r="C1161" t="s">
        <v>116</v>
      </c>
      <c r="D1161" t="s">
        <v>173</v>
      </c>
      <c r="E1161" t="s">
        <v>146</v>
      </c>
      <c r="F1161" t="s">
        <v>150</v>
      </c>
      <c r="G1161" t="s">
        <v>178</v>
      </c>
      <c r="H1161" t="s">
        <v>92</v>
      </c>
      <c r="I1161" t="s">
        <v>103</v>
      </c>
      <c r="J1161" t="s">
        <v>98</v>
      </c>
      <c r="K1161" t="n">
        <v>11.0</v>
      </c>
      <c r="L1161" s="30">
        <f si="284" t="shared"/>
        <v>0</v>
      </c>
      <c r="N1161" s="35" t="str">
        <f si="294" t="shared"/>
        <v/>
      </c>
      <c r="O1161" s="59">
        <f>(IF(ISNUMBER(MATCH(B1161,Sheet4!$K$92:$K$101,0)),1,0)+IF(ISNUMBER(MATCH(C1161,Sheet4!$K$92:$K$101,0)),1,0)+IF(ISNUMBER(MATCH(D1161,Sheet4!$K$92:$K$101,0)),1,0)+IF(ISNUMBER(MATCH(E1161,Sheet4!$K$92:$K$101,0)),1,0)+IF(ISNUMBER(MATCH(F1161,Sheet4!$K$92:$K$101,0)),1,0)+IF(ISNUMBER(MATCH(G1161,Sheet4!$K$92:$K$101,0)),1,0)+IF(ISNUMBER(MATCH(H1161,Sheet4!$K$92:$K$101,0)),1,0)+IF(ISNUMBER(MATCH(I1161,Sheet4!$K$92:$K$101,0)),1,0)+IF(ISNUMBER(MATCH(J1161,Sheet4!$K$92:$K$101,0)),1,0))
-
(IF(ISNUMBER(MATCH(B1161,Sheet4!$F$2:$F$11,0)),1,0)+IF(ISNUMBER(MATCH(C1161,Sheet4!$F$2:$F$11,0)),1,0)+IF(ISNUMBER(MATCH(D1161,Sheet4!$F$2:$F$11,0)),1,0)+IF(ISNUMBER(MATCH(E1161,Sheet4!$F$2:$F$11,0)),1,0)+IF(ISNUMBER(MATCH(F1161,Sheet4!$F$2:$F$11,0)),1,0)+IF(ISNUMBER(MATCH(G1161,Sheet4!$F$2:$F$11,0)),1,0)+IF(ISNUMBER(MATCH(H1161,Sheet4!$F$2:$F$11,0)),1,0)+IF(ISNUMBER(MATCH(I1161,Sheet4!$F$2:$F$11,0)),1,0)+IF(ISNUMBER(MATCH(J1161,Sheet4!$F$2:$F$11,0)),1,0))</f>
        <v>0</v>
      </c>
      <c r="P1161" s="40" t="str">
        <f>IFERROR(INDEX(Sheet4!$G:$G,MATCH(Sheet1!B1161,Sheet4!$F:$F,0))+INDEX(Sheet4!$G:$G,MATCH(Sheet1!C1161,Sheet4!$F:$F,0))+INDEX(Sheet4!$G:$G,MATCH(Sheet1!D1161,Sheet4!$F:$F,0))+INDEX(Sheet4!$G:$G,MATCH(Sheet1!E1161,Sheet4!$F:$F,0))+INDEX(Sheet4!$G:$G,MATCH(Sheet1!F1161,Sheet4!$F:$F,0))+INDEX(Sheet4!$G:$G,MATCH(Sheet1!G1161,Sheet4!$F:$F,0))+INDEX(Sheet4!$G:$G,MATCH(Sheet1!H1161,Sheet4!$F:$F,0))+INDEX(Sheet4!$G:$G,MATCH(Sheet1!I1161,Sheet4!$F:$F,0))+INDEX(Sheet4!$G:$G,MATCH(Sheet1!J1161,Sheet4!$F:$F,0)),"")</f>
        <v/>
      </c>
      <c r="AF1161">
        <f si="295" t="shared"/>
        <v>0</v>
      </c>
      <c r="AH1161">
        <v>1138</v>
      </c>
      <c r="AI1161" t="str">
        <f si="296" t="shared"/>
        <v>De'Aaron FoxTrae YoungJames HardenMonte MorrisKelly OubreGerald GreenJosh JacksonPaul MillsapDewayne Dedmon</v>
      </c>
      <c r="AJ1161">
        <f si="285" t="shared"/>
        <v>0</v>
      </c>
      <c r="AK1161">
        <f si="286" t="shared"/>
        <v>0</v>
      </c>
      <c r="AL1161">
        <f si="287" t="shared"/>
        <v>0</v>
      </c>
      <c r="AM1161">
        <f si="288" t="shared"/>
        <v>0</v>
      </c>
      <c r="AN1161">
        <f si="289" t="shared"/>
        <v>0</v>
      </c>
      <c r="AO1161">
        <f si="290" t="shared"/>
        <v>0</v>
      </c>
      <c r="AP1161">
        <f si="291" t="shared"/>
        <v>0</v>
      </c>
      <c r="AQ1161">
        <f si="292" t="shared"/>
        <v>0</v>
      </c>
      <c r="AR1161">
        <f si="293" t="shared"/>
        <v>0</v>
      </c>
      <c r="AS1161">
        <f si="297" t="shared"/>
        <v>0</v>
      </c>
      <c r="AU1161" t="str">
        <f>IFERROR(VLOOKUP(C1161,Results!$A$2:$B$240,2,FALSE)+VLOOKUP(D1161,Results!$A$2:$B$240,2,FALSE)+VLOOKUP(E1161,Results!$A$2:$B$240,2,FALSE)+VLOOKUP(F1161,Results!$A$2:$B$240,2,FALSE)+VLOOKUP(G1161,Results!$A$2:$B$240,2,FALSE)+VLOOKUP(H1161,Results!$A$2:$B$240,2,FALSE)+VLOOKUP(I1161,Results!$A$2:$B$240,2,FALSE)+VLOOKUP(J1161,Results!$A$2:$B$240,2,FALSE)+VLOOKUP(B1161,Results!$A$2:$B$240,2,FALSE)-MIN(VLOOKUP(C1161,Results!$A$2:$B$240,2,FALSE),VLOOKUP(D1161,Results!$A$2:$B$240,2,FALSE),VLOOKUP(E1161,Results!$A$2:$B$240,2,FALSE),VLOOKUP(F1161,Results!$A$2:$B$240,2,FALSE),VLOOKUP(G1161,Results!$A$2:$B$240,2,FALSE),VLOOKUP(H1161,Results!$A$2:$B$240,2,FALSE),VLOOKUP(I1161,Results!$A$2:$B$240,2,FALSE),VLOOKUP(J1161,Results!$A$2:$B$240,2,FALSE),VLOOKUP(B1161,Results!$A$2:$B$240,2,FALSE)),"")</f>
        <v/>
      </c>
    </row>
    <row r="1162" spans="2:47" x14ac:dyDescent="0.3">
      <c r="B1162" t="s">
        <v>166</v>
      </c>
      <c r="C1162" t="s">
        <v>171</v>
      </c>
      <c r="D1162" t="s">
        <v>172</v>
      </c>
      <c r="E1162" t="s">
        <v>174</v>
      </c>
      <c r="F1162" t="s">
        <v>90</v>
      </c>
      <c r="G1162" t="s">
        <v>100</v>
      </c>
      <c r="H1162" t="s">
        <v>181</v>
      </c>
      <c r="I1162" t="s">
        <v>152</v>
      </c>
      <c r="J1162" t="s">
        <v>186</v>
      </c>
      <c r="K1162" t="n">
        <v>11.0</v>
      </c>
      <c r="L1162" s="30">
        <f si="284" t="shared"/>
        <v>0</v>
      </c>
      <c r="N1162" s="35" t="str">
        <f si="294" t="shared"/>
        <v/>
      </c>
      <c r="O1162" s="59">
        <f>(IF(ISNUMBER(MATCH(B1162,Sheet4!$K$92:$K$101,0)),1,0)+IF(ISNUMBER(MATCH(C1162,Sheet4!$K$92:$K$101,0)),1,0)+IF(ISNUMBER(MATCH(D1162,Sheet4!$K$92:$K$101,0)),1,0)+IF(ISNUMBER(MATCH(E1162,Sheet4!$K$92:$K$101,0)),1,0)+IF(ISNUMBER(MATCH(F1162,Sheet4!$K$92:$K$101,0)),1,0)+IF(ISNUMBER(MATCH(G1162,Sheet4!$K$92:$K$101,0)),1,0)+IF(ISNUMBER(MATCH(H1162,Sheet4!$K$92:$K$101,0)),1,0)+IF(ISNUMBER(MATCH(I1162,Sheet4!$K$92:$K$101,0)),1,0)+IF(ISNUMBER(MATCH(J1162,Sheet4!$K$92:$K$101,0)),1,0))
-
(IF(ISNUMBER(MATCH(B1162,Sheet4!$F$2:$F$11,0)),1,0)+IF(ISNUMBER(MATCH(C1162,Sheet4!$F$2:$F$11,0)),1,0)+IF(ISNUMBER(MATCH(D1162,Sheet4!$F$2:$F$11,0)),1,0)+IF(ISNUMBER(MATCH(E1162,Sheet4!$F$2:$F$11,0)),1,0)+IF(ISNUMBER(MATCH(F1162,Sheet4!$F$2:$F$11,0)),1,0)+IF(ISNUMBER(MATCH(G1162,Sheet4!$F$2:$F$11,0)),1,0)+IF(ISNUMBER(MATCH(H1162,Sheet4!$F$2:$F$11,0)),1,0)+IF(ISNUMBER(MATCH(I1162,Sheet4!$F$2:$F$11,0)),1,0)+IF(ISNUMBER(MATCH(J1162,Sheet4!$F$2:$F$11,0)),1,0))</f>
        <v>0</v>
      </c>
      <c r="P1162" s="40" t="str">
        <f>IFERROR(INDEX(Sheet4!$G:$G,MATCH(Sheet1!B1162,Sheet4!$F:$F,0))+INDEX(Sheet4!$G:$G,MATCH(Sheet1!C1162,Sheet4!$F:$F,0))+INDEX(Sheet4!$G:$G,MATCH(Sheet1!D1162,Sheet4!$F:$F,0))+INDEX(Sheet4!$G:$G,MATCH(Sheet1!E1162,Sheet4!$F:$F,0))+INDEX(Sheet4!$G:$G,MATCH(Sheet1!F1162,Sheet4!$F:$F,0))+INDEX(Sheet4!$G:$G,MATCH(Sheet1!G1162,Sheet4!$F:$F,0))+INDEX(Sheet4!$G:$G,MATCH(Sheet1!H1162,Sheet4!$F:$F,0))+INDEX(Sheet4!$G:$G,MATCH(Sheet1!I1162,Sheet4!$F:$F,0))+INDEX(Sheet4!$G:$G,MATCH(Sheet1!J1162,Sheet4!$F:$F,0)),"")</f>
        <v/>
      </c>
      <c r="AF1162">
        <f si="295" t="shared"/>
        <v>0</v>
      </c>
      <c r="AH1162">
        <v>1139</v>
      </c>
      <c r="AI1162" t="str">
        <f si="296" t="shared"/>
        <v>Ben SimmonsIsaiah CanaanDevin BookerMonte MorrisKelly OubreJae CrowderMarvin BagleyRichaun HolmesNikola Jokic</v>
      </c>
      <c r="AJ1162">
        <f si="285" t="shared"/>
        <v>0</v>
      </c>
      <c r="AK1162">
        <f si="286" t="shared"/>
        <v>0</v>
      </c>
      <c r="AL1162">
        <f si="287" t="shared"/>
        <v>0</v>
      </c>
      <c r="AM1162">
        <f si="288" t="shared"/>
        <v>0</v>
      </c>
      <c r="AN1162">
        <f si="289" t="shared"/>
        <v>0</v>
      </c>
      <c r="AO1162">
        <f si="290" t="shared"/>
        <v>0</v>
      </c>
      <c r="AP1162">
        <f si="291" t="shared"/>
        <v>0</v>
      </c>
      <c r="AQ1162">
        <f si="292" t="shared"/>
        <v>0</v>
      </c>
      <c r="AR1162">
        <f si="293" t="shared"/>
        <v>0</v>
      </c>
      <c r="AS1162">
        <f si="297" t="shared"/>
        <v>0</v>
      </c>
      <c r="AU1162" t="str">
        <f>IFERROR(VLOOKUP(C1162,Results!$A$2:$B$240,2,FALSE)+VLOOKUP(D1162,Results!$A$2:$B$240,2,FALSE)+VLOOKUP(E1162,Results!$A$2:$B$240,2,FALSE)+VLOOKUP(F1162,Results!$A$2:$B$240,2,FALSE)+VLOOKUP(G1162,Results!$A$2:$B$240,2,FALSE)+VLOOKUP(H1162,Results!$A$2:$B$240,2,FALSE)+VLOOKUP(I1162,Results!$A$2:$B$240,2,FALSE)+VLOOKUP(J1162,Results!$A$2:$B$240,2,FALSE)+VLOOKUP(B1162,Results!$A$2:$B$240,2,FALSE)-MIN(VLOOKUP(C1162,Results!$A$2:$B$240,2,FALSE),VLOOKUP(D1162,Results!$A$2:$B$240,2,FALSE),VLOOKUP(E1162,Results!$A$2:$B$240,2,FALSE),VLOOKUP(F1162,Results!$A$2:$B$240,2,FALSE),VLOOKUP(G1162,Results!$A$2:$B$240,2,FALSE),VLOOKUP(H1162,Results!$A$2:$B$240,2,FALSE),VLOOKUP(I1162,Results!$A$2:$B$240,2,FALSE),VLOOKUP(J1162,Results!$A$2:$B$240,2,FALSE),VLOOKUP(B1162,Results!$A$2:$B$240,2,FALSE)),"")</f>
        <v/>
      </c>
    </row>
    <row r="1163" spans="2:47" x14ac:dyDescent="0.3">
      <c r="B1163" t="s">
        <v>166</v>
      </c>
      <c r="C1163" t="s">
        <v>116</v>
      </c>
      <c r="D1163" t="s">
        <v>172</v>
      </c>
      <c r="E1163" t="s">
        <v>158</v>
      </c>
      <c r="F1163" t="s">
        <v>150</v>
      </c>
      <c r="G1163" t="s">
        <v>178</v>
      </c>
      <c r="H1163" t="s">
        <v>153</v>
      </c>
      <c r="I1163" t="s">
        <v>152</v>
      </c>
      <c r="J1163" t="s">
        <v>98</v>
      </c>
      <c r="K1163" t="n">
        <v>11.0</v>
      </c>
      <c r="L1163" s="30">
        <f si="284" t="shared"/>
        <v>0</v>
      </c>
      <c r="N1163" s="35" t="str">
        <f si="294" t="shared"/>
        <v/>
      </c>
      <c r="O1163" s="59">
        <f>(IF(ISNUMBER(MATCH(B1163,Sheet4!$K$92:$K$101,0)),1,0)+IF(ISNUMBER(MATCH(C1163,Sheet4!$K$92:$K$101,0)),1,0)+IF(ISNUMBER(MATCH(D1163,Sheet4!$K$92:$K$101,0)),1,0)+IF(ISNUMBER(MATCH(E1163,Sheet4!$K$92:$K$101,0)),1,0)+IF(ISNUMBER(MATCH(F1163,Sheet4!$K$92:$K$101,0)),1,0)+IF(ISNUMBER(MATCH(G1163,Sheet4!$K$92:$K$101,0)),1,0)+IF(ISNUMBER(MATCH(H1163,Sheet4!$K$92:$K$101,0)),1,0)+IF(ISNUMBER(MATCH(I1163,Sheet4!$K$92:$K$101,0)),1,0)+IF(ISNUMBER(MATCH(J1163,Sheet4!$K$92:$K$101,0)),1,0))
-
(IF(ISNUMBER(MATCH(B1163,Sheet4!$F$2:$F$11,0)),1,0)+IF(ISNUMBER(MATCH(C1163,Sheet4!$F$2:$F$11,0)),1,0)+IF(ISNUMBER(MATCH(D1163,Sheet4!$F$2:$F$11,0)),1,0)+IF(ISNUMBER(MATCH(E1163,Sheet4!$F$2:$F$11,0)),1,0)+IF(ISNUMBER(MATCH(F1163,Sheet4!$F$2:$F$11,0)),1,0)+IF(ISNUMBER(MATCH(G1163,Sheet4!$F$2:$F$11,0)),1,0)+IF(ISNUMBER(MATCH(H1163,Sheet4!$F$2:$F$11,0)),1,0)+IF(ISNUMBER(MATCH(I1163,Sheet4!$F$2:$F$11,0)),1,0)+IF(ISNUMBER(MATCH(J1163,Sheet4!$F$2:$F$11,0)),1,0))</f>
        <v>0</v>
      </c>
      <c r="P1163" s="40" t="str">
        <f>IFERROR(INDEX(Sheet4!$G:$G,MATCH(Sheet1!B1163,Sheet4!$F:$F,0))+INDEX(Sheet4!$G:$G,MATCH(Sheet1!C1163,Sheet4!$F:$F,0))+INDEX(Sheet4!$G:$G,MATCH(Sheet1!D1163,Sheet4!$F:$F,0))+INDEX(Sheet4!$G:$G,MATCH(Sheet1!E1163,Sheet4!$F:$F,0))+INDEX(Sheet4!$G:$G,MATCH(Sheet1!F1163,Sheet4!$F:$F,0))+INDEX(Sheet4!$G:$G,MATCH(Sheet1!G1163,Sheet4!$F:$F,0))+INDEX(Sheet4!$G:$G,MATCH(Sheet1!H1163,Sheet4!$F:$F,0))+INDEX(Sheet4!$G:$G,MATCH(Sheet1!I1163,Sheet4!$F:$F,0))+INDEX(Sheet4!$G:$G,MATCH(Sheet1!J1163,Sheet4!$F:$F,0)),"")</f>
        <v/>
      </c>
      <c r="AF1163">
        <f si="295" t="shared"/>
        <v>0</v>
      </c>
      <c r="AH1163">
        <v>1140</v>
      </c>
      <c r="AI1163" t="str">
        <f si="296" t="shared"/>
        <v>Ben SimmonsLandry ShametDevin BookerBuddy HieldKelly OubreMikal BridgesKenneth FariedJosh JacksonWillie Cauley-Stein</v>
      </c>
      <c r="AJ1163">
        <f si="285" t="shared"/>
        <v>0</v>
      </c>
      <c r="AK1163">
        <f si="286" t="shared"/>
        <v>0</v>
      </c>
      <c r="AL1163">
        <f si="287" t="shared"/>
        <v>0</v>
      </c>
      <c r="AM1163">
        <f si="288" t="shared"/>
        <v>0</v>
      </c>
      <c r="AN1163">
        <f si="289" t="shared"/>
        <v>0</v>
      </c>
      <c r="AO1163">
        <f si="290" t="shared"/>
        <v>0</v>
      </c>
      <c r="AP1163">
        <f si="291" t="shared"/>
        <v>0</v>
      </c>
      <c r="AQ1163">
        <f si="292" t="shared"/>
        <v>0</v>
      </c>
      <c r="AR1163">
        <f si="293" t="shared"/>
        <v>0</v>
      </c>
      <c r="AS1163">
        <f si="297" t="shared"/>
        <v>0</v>
      </c>
      <c r="AU1163" t="str">
        <f>IFERROR(VLOOKUP(C1163,Results!$A$2:$B$240,2,FALSE)+VLOOKUP(D1163,Results!$A$2:$B$240,2,FALSE)+VLOOKUP(E1163,Results!$A$2:$B$240,2,FALSE)+VLOOKUP(F1163,Results!$A$2:$B$240,2,FALSE)+VLOOKUP(G1163,Results!$A$2:$B$240,2,FALSE)+VLOOKUP(H1163,Results!$A$2:$B$240,2,FALSE)+VLOOKUP(I1163,Results!$A$2:$B$240,2,FALSE)+VLOOKUP(J1163,Results!$A$2:$B$240,2,FALSE)+VLOOKUP(B1163,Results!$A$2:$B$240,2,FALSE)-MIN(VLOOKUP(C1163,Results!$A$2:$B$240,2,FALSE),VLOOKUP(D1163,Results!$A$2:$B$240,2,FALSE),VLOOKUP(E1163,Results!$A$2:$B$240,2,FALSE),VLOOKUP(F1163,Results!$A$2:$B$240,2,FALSE),VLOOKUP(G1163,Results!$A$2:$B$240,2,FALSE),VLOOKUP(H1163,Results!$A$2:$B$240,2,FALSE),VLOOKUP(I1163,Results!$A$2:$B$240,2,FALSE),VLOOKUP(J1163,Results!$A$2:$B$240,2,FALSE),VLOOKUP(B1163,Results!$A$2:$B$240,2,FALSE)),"")</f>
        <v/>
      </c>
    </row>
    <row r="1164" spans="2:47" x14ac:dyDescent="0.3">
      <c r="B1164" t="s">
        <v>166</v>
      </c>
      <c r="C1164" t="s">
        <v>95</v>
      </c>
      <c r="D1164" t="s">
        <v>172</v>
      </c>
      <c r="E1164" t="s">
        <v>146</v>
      </c>
      <c r="F1164" t="s">
        <v>177</v>
      </c>
      <c r="G1164" t="s">
        <v>179</v>
      </c>
      <c r="H1164" t="s">
        <v>152</v>
      </c>
      <c r="I1164" t="s">
        <v>184</v>
      </c>
      <c r="J1164" t="s">
        <v>186</v>
      </c>
      <c r="K1164" t="n">
        <v>11.0</v>
      </c>
      <c r="L1164" s="30">
        <f si="284" t="shared"/>
        <v>0</v>
      </c>
      <c r="N1164" s="35" t="str">
        <f si="294" t="shared"/>
        <v/>
      </c>
      <c r="O1164" s="59">
        <f>(IF(ISNUMBER(MATCH(B1164,Sheet4!$K$92:$K$101,0)),1,0)+IF(ISNUMBER(MATCH(C1164,Sheet4!$K$92:$K$101,0)),1,0)+IF(ISNUMBER(MATCH(D1164,Sheet4!$K$92:$K$101,0)),1,0)+IF(ISNUMBER(MATCH(E1164,Sheet4!$K$92:$K$101,0)),1,0)+IF(ISNUMBER(MATCH(F1164,Sheet4!$K$92:$K$101,0)),1,0)+IF(ISNUMBER(MATCH(G1164,Sheet4!$K$92:$K$101,0)),1,0)+IF(ISNUMBER(MATCH(H1164,Sheet4!$K$92:$K$101,0)),1,0)+IF(ISNUMBER(MATCH(I1164,Sheet4!$K$92:$K$101,0)),1,0)+IF(ISNUMBER(MATCH(J1164,Sheet4!$K$92:$K$101,0)),1,0))
-
(IF(ISNUMBER(MATCH(B1164,Sheet4!$F$2:$F$11,0)),1,0)+IF(ISNUMBER(MATCH(C1164,Sheet4!$F$2:$F$11,0)),1,0)+IF(ISNUMBER(MATCH(D1164,Sheet4!$F$2:$F$11,0)),1,0)+IF(ISNUMBER(MATCH(E1164,Sheet4!$F$2:$F$11,0)),1,0)+IF(ISNUMBER(MATCH(F1164,Sheet4!$F$2:$F$11,0)),1,0)+IF(ISNUMBER(MATCH(G1164,Sheet4!$F$2:$F$11,0)),1,0)+IF(ISNUMBER(MATCH(H1164,Sheet4!$F$2:$F$11,0)),1,0)+IF(ISNUMBER(MATCH(I1164,Sheet4!$F$2:$F$11,0)),1,0)+IF(ISNUMBER(MATCH(J1164,Sheet4!$F$2:$F$11,0)),1,0))</f>
        <v>0</v>
      </c>
      <c r="P1164" s="40" t="str">
        <f>IFERROR(INDEX(Sheet4!$G:$G,MATCH(Sheet1!B1164,Sheet4!$F:$F,0))+INDEX(Sheet4!$G:$G,MATCH(Sheet1!C1164,Sheet4!$F:$F,0))+INDEX(Sheet4!$G:$G,MATCH(Sheet1!D1164,Sheet4!$F:$F,0))+INDEX(Sheet4!$G:$G,MATCH(Sheet1!E1164,Sheet4!$F:$F,0))+INDEX(Sheet4!$G:$G,MATCH(Sheet1!F1164,Sheet4!$F:$F,0))+INDEX(Sheet4!$G:$G,MATCH(Sheet1!G1164,Sheet4!$F:$F,0))+INDEX(Sheet4!$G:$G,MATCH(Sheet1!H1164,Sheet4!$F:$F,0))+INDEX(Sheet4!$G:$G,MATCH(Sheet1!I1164,Sheet4!$F:$F,0))+INDEX(Sheet4!$G:$G,MATCH(Sheet1!J1164,Sheet4!$F:$F,0)),"")</f>
        <v/>
      </c>
      <c r="AF1164">
        <f si="295" t="shared"/>
        <v>0</v>
      </c>
      <c r="AH1164">
        <v>1141</v>
      </c>
      <c r="AI1164" t="str">
        <f si="296" t="shared"/>
        <v>Ben SimmonsRicky RubioDevin BookerMonte MorrisTaurean PrinceCorey BrewerJosh JacksonPaul MillsapKarl-Anthony Towns</v>
      </c>
      <c r="AJ1164">
        <f si="285" t="shared"/>
        <v>0</v>
      </c>
      <c r="AK1164">
        <f si="286" t="shared"/>
        <v>0</v>
      </c>
      <c r="AL1164">
        <f si="287" t="shared"/>
        <v>0</v>
      </c>
      <c r="AM1164">
        <f si="288" t="shared"/>
        <v>0</v>
      </c>
      <c r="AN1164">
        <f si="289" t="shared"/>
        <v>0</v>
      </c>
      <c r="AO1164">
        <f si="290" t="shared"/>
        <v>0</v>
      </c>
      <c r="AP1164">
        <f si="291" t="shared"/>
        <v>0</v>
      </c>
      <c r="AQ1164">
        <f si="292" t="shared"/>
        <v>0</v>
      </c>
      <c r="AR1164">
        <f si="293" t="shared"/>
        <v>0</v>
      </c>
      <c r="AS1164">
        <f si="297" t="shared"/>
        <v>0</v>
      </c>
      <c r="AU1164" t="str">
        <f>IFERROR(VLOOKUP(C1164,Results!$A$2:$B$240,2,FALSE)+VLOOKUP(D1164,Results!$A$2:$B$240,2,FALSE)+VLOOKUP(E1164,Results!$A$2:$B$240,2,FALSE)+VLOOKUP(F1164,Results!$A$2:$B$240,2,FALSE)+VLOOKUP(G1164,Results!$A$2:$B$240,2,FALSE)+VLOOKUP(H1164,Results!$A$2:$B$240,2,FALSE)+VLOOKUP(I1164,Results!$A$2:$B$240,2,FALSE)+VLOOKUP(J1164,Results!$A$2:$B$240,2,FALSE)+VLOOKUP(B1164,Results!$A$2:$B$240,2,FALSE)-MIN(VLOOKUP(C1164,Results!$A$2:$B$240,2,FALSE),VLOOKUP(D1164,Results!$A$2:$B$240,2,FALSE),VLOOKUP(E1164,Results!$A$2:$B$240,2,FALSE),VLOOKUP(F1164,Results!$A$2:$B$240,2,FALSE),VLOOKUP(G1164,Results!$A$2:$B$240,2,FALSE),VLOOKUP(H1164,Results!$A$2:$B$240,2,FALSE),VLOOKUP(I1164,Results!$A$2:$B$240,2,FALSE),VLOOKUP(J1164,Results!$A$2:$B$240,2,FALSE),VLOOKUP(B1164,Results!$A$2:$B$240,2,FALSE)),"")</f>
        <v/>
      </c>
    </row>
    <row r="1165" spans="2:47" x14ac:dyDescent="0.3">
      <c r="B1165" t="s">
        <v>166</v>
      </c>
      <c r="C1165" t="s">
        <v>87</v>
      </c>
      <c r="D1165" t="s">
        <v>146</v>
      </c>
      <c r="E1165" t="s">
        <v>148</v>
      </c>
      <c r="F1165" t="s">
        <v>177</v>
      </c>
      <c r="G1165" t="s">
        <v>178</v>
      </c>
      <c r="H1165" t="s">
        <v>92</v>
      </c>
      <c r="I1165" t="s">
        <v>155</v>
      </c>
      <c r="J1165" t="s">
        <v>156</v>
      </c>
      <c r="K1165" t="n">
        <v>11.0</v>
      </c>
      <c r="L1165" s="30">
        <f si="284" t="shared"/>
        <v>0</v>
      </c>
      <c r="N1165" s="35" t="str">
        <f si="294" t="shared"/>
        <v/>
      </c>
      <c r="O1165" s="59">
        <f>(IF(ISNUMBER(MATCH(B1165,Sheet4!$K$92:$K$101,0)),1,0)+IF(ISNUMBER(MATCH(C1165,Sheet4!$K$92:$K$101,0)),1,0)+IF(ISNUMBER(MATCH(D1165,Sheet4!$K$92:$K$101,0)),1,0)+IF(ISNUMBER(MATCH(E1165,Sheet4!$K$92:$K$101,0)),1,0)+IF(ISNUMBER(MATCH(F1165,Sheet4!$K$92:$K$101,0)),1,0)+IF(ISNUMBER(MATCH(G1165,Sheet4!$K$92:$K$101,0)),1,0)+IF(ISNUMBER(MATCH(H1165,Sheet4!$K$92:$K$101,0)),1,0)+IF(ISNUMBER(MATCH(I1165,Sheet4!$K$92:$K$101,0)),1,0)+IF(ISNUMBER(MATCH(J1165,Sheet4!$K$92:$K$101,0)),1,0))
-
(IF(ISNUMBER(MATCH(B1165,Sheet4!$F$2:$F$11,0)),1,0)+IF(ISNUMBER(MATCH(C1165,Sheet4!$F$2:$F$11,0)),1,0)+IF(ISNUMBER(MATCH(D1165,Sheet4!$F$2:$F$11,0)),1,0)+IF(ISNUMBER(MATCH(E1165,Sheet4!$F$2:$F$11,0)),1,0)+IF(ISNUMBER(MATCH(F1165,Sheet4!$F$2:$F$11,0)),1,0)+IF(ISNUMBER(MATCH(G1165,Sheet4!$F$2:$F$11,0)),1,0)+IF(ISNUMBER(MATCH(H1165,Sheet4!$F$2:$F$11,0)),1,0)+IF(ISNUMBER(MATCH(I1165,Sheet4!$F$2:$F$11,0)),1,0)+IF(ISNUMBER(MATCH(J1165,Sheet4!$F$2:$F$11,0)),1,0))</f>
        <v>0</v>
      </c>
      <c r="P1165" s="40" t="str">
        <f>IFERROR(INDEX(Sheet4!$G:$G,MATCH(Sheet1!B1165,Sheet4!$F:$F,0))+INDEX(Sheet4!$G:$G,MATCH(Sheet1!C1165,Sheet4!$F:$F,0))+INDEX(Sheet4!$G:$G,MATCH(Sheet1!D1165,Sheet4!$F:$F,0))+INDEX(Sheet4!$G:$G,MATCH(Sheet1!E1165,Sheet4!$F:$F,0))+INDEX(Sheet4!$G:$G,MATCH(Sheet1!F1165,Sheet4!$F:$F,0))+INDEX(Sheet4!$G:$G,MATCH(Sheet1!G1165,Sheet4!$F:$F,0))+INDEX(Sheet4!$G:$G,MATCH(Sheet1!H1165,Sheet4!$F:$F,0))+INDEX(Sheet4!$G:$G,MATCH(Sheet1!I1165,Sheet4!$F:$F,0))+INDEX(Sheet4!$G:$G,MATCH(Sheet1!J1165,Sheet4!$F:$F,0)),"")</f>
        <v/>
      </c>
      <c r="AF1165">
        <f si="295" t="shared"/>
        <v>0</v>
      </c>
      <c r="AH1165">
        <v>1142</v>
      </c>
      <c r="AI1165" t="str">
        <f si="296" t="shared"/>
        <v>Ben SimmonsLandry ShametJimmy ButlerTorrey CraigWill BartonKelly OubreJosh JacksonPaul MillsapKarl-Anthony Towns</v>
      </c>
      <c r="AJ1165">
        <f si="285" t="shared"/>
        <v>0</v>
      </c>
      <c r="AK1165">
        <f si="286" t="shared"/>
        <v>0</v>
      </c>
      <c r="AL1165">
        <f si="287" t="shared"/>
        <v>0</v>
      </c>
      <c r="AM1165">
        <f si="288" t="shared"/>
        <v>0</v>
      </c>
      <c r="AN1165">
        <f si="289" t="shared"/>
        <v>0</v>
      </c>
      <c r="AO1165">
        <f si="290" t="shared"/>
        <v>0</v>
      </c>
      <c r="AP1165">
        <f si="291" t="shared"/>
        <v>0</v>
      </c>
      <c r="AQ1165">
        <f si="292" t="shared"/>
        <v>0</v>
      </c>
      <c r="AR1165">
        <f si="293" t="shared"/>
        <v>0</v>
      </c>
      <c r="AS1165">
        <f si="297" t="shared"/>
        <v>0</v>
      </c>
      <c r="AU1165" t="str">
        <f>IFERROR(VLOOKUP(C1165,Results!$A$2:$B$240,2,FALSE)+VLOOKUP(D1165,Results!$A$2:$B$240,2,FALSE)+VLOOKUP(E1165,Results!$A$2:$B$240,2,FALSE)+VLOOKUP(F1165,Results!$A$2:$B$240,2,FALSE)+VLOOKUP(G1165,Results!$A$2:$B$240,2,FALSE)+VLOOKUP(H1165,Results!$A$2:$B$240,2,FALSE)+VLOOKUP(I1165,Results!$A$2:$B$240,2,FALSE)+VLOOKUP(J1165,Results!$A$2:$B$240,2,FALSE)+VLOOKUP(B1165,Results!$A$2:$B$240,2,FALSE)-MIN(VLOOKUP(C1165,Results!$A$2:$B$240,2,FALSE),VLOOKUP(D1165,Results!$A$2:$B$240,2,FALSE),VLOOKUP(E1165,Results!$A$2:$B$240,2,FALSE),VLOOKUP(F1165,Results!$A$2:$B$240,2,FALSE),VLOOKUP(G1165,Results!$A$2:$B$240,2,FALSE),VLOOKUP(H1165,Results!$A$2:$B$240,2,FALSE),VLOOKUP(I1165,Results!$A$2:$B$240,2,FALSE),VLOOKUP(J1165,Results!$A$2:$B$240,2,FALSE),VLOOKUP(B1165,Results!$A$2:$B$240,2,FALSE)),"")</f>
        <v/>
      </c>
    </row>
    <row r="1166" spans="2:47" x14ac:dyDescent="0.3">
      <c r="B1166" t="s">
        <v>166</v>
      </c>
      <c r="C1166" t="s">
        <v>87</v>
      </c>
      <c r="D1166" t="s">
        <v>173</v>
      </c>
      <c r="E1166" t="s">
        <v>146</v>
      </c>
      <c r="F1166" t="s">
        <v>100</v>
      </c>
      <c r="G1166" t="s">
        <v>159</v>
      </c>
      <c r="H1166" t="s">
        <v>92</v>
      </c>
      <c r="I1166" t="s">
        <v>152</v>
      </c>
      <c r="J1166" t="s">
        <v>98</v>
      </c>
      <c r="K1166" t="n">
        <v>11.0</v>
      </c>
      <c r="L1166" s="30">
        <f si="284" t="shared"/>
        <v>0</v>
      </c>
      <c r="N1166" s="35" t="str">
        <f si="294" t="shared"/>
        <v/>
      </c>
      <c r="O1166" s="59">
        <f>(IF(ISNUMBER(MATCH(B1166,Sheet4!$K$92:$K$101,0)),1,0)+IF(ISNUMBER(MATCH(C1166,Sheet4!$K$92:$K$101,0)),1,0)+IF(ISNUMBER(MATCH(D1166,Sheet4!$K$92:$K$101,0)),1,0)+IF(ISNUMBER(MATCH(E1166,Sheet4!$K$92:$K$101,0)),1,0)+IF(ISNUMBER(MATCH(F1166,Sheet4!$K$92:$K$101,0)),1,0)+IF(ISNUMBER(MATCH(G1166,Sheet4!$K$92:$K$101,0)),1,0)+IF(ISNUMBER(MATCH(H1166,Sheet4!$K$92:$K$101,0)),1,0)+IF(ISNUMBER(MATCH(I1166,Sheet4!$K$92:$K$101,0)),1,0)+IF(ISNUMBER(MATCH(J1166,Sheet4!$K$92:$K$101,0)),1,0))
-
(IF(ISNUMBER(MATCH(B1166,Sheet4!$F$2:$F$11,0)),1,0)+IF(ISNUMBER(MATCH(C1166,Sheet4!$F$2:$F$11,0)),1,0)+IF(ISNUMBER(MATCH(D1166,Sheet4!$F$2:$F$11,0)),1,0)+IF(ISNUMBER(MATCH(E1166,Sheet4!$F$2:$F$11,0)),1,0)+IF(ISNUMBER(MATCH(F1166,Sheet4!$F$2:$F$11,0)),1,0)+IF(ISNUMBER(MATCH(G1166,Sheet4!$F$2:$F$11,0)),1,0)+IF(ISNUMBER(MATCH(H1166,Sheet4!$F$2:$F$11,0)),1,0)+IF(ISNUMBER(MATCH(I1166,Sheet4!$F$2:$F$11,0)),1,0)+IF(ISNUMBER(MATCH(J1166,Sheet4!$F$2:$F$11,0)),1,0))</f>
        <v>0</v>
      </c>
      <c r="P1166" s="40" t="str">
        <f>IFERROR(INDEX(Sheet4!$G:$G,MATCH(Sheet1!B1166,Sheet4!$F:$F,0))+INDEX(Sheet4!$G:$G,MATCH(Sheet1!C1166,Sheet4!$F:$F,0))+INDEX(Sheet4!$G:$G,MATCH(Sheet1!D1166,Sheet4!$F:$F,0))+INDEX(Sheet4!$G:$G,MATCH(Sheet1!E1166,Sheet4!$F:$F,0))+INDEX(Sheet4!$G:$G,MATCH(Sheet1!F1166,Sheet4!$F:$F,0))+INDEX(Sheet4!$G:$G,MATCH(Sheet1!G1166,Sheet4!$F:$F,0))+INDEX(Sheet4!$G:$G,MATCH(Sheet1!H1166,Sheet4!$F:$F,0))+INDEX(Sheet4!$G:$G,MATCH(Sheet1!I1166,Sheet4!$F:$F,0))+INDEX(Sheet4!$G:$G,MATCH(Sheet1!J1166,Sheet4!$F:$F,0)),"")</f>
        <v/>
      </c>
      <c r="AF1166">
        <f si="295" t="shared"/>
        <v>0</v>
      </c>
      <c r="AH1166">
        <v>1143</v>
      </c>
      <c r="AI1166" t="str">
        <f si="296" t="shared"/>
        <v>Ben SimmonsLandry ShametDevin BookerTorrey CraigWill BartonTaurean PrinceJohn CollinsPaul MillsapKarl-Anthony Towns</v>
      </c>
      <c r="AJ1166">
        <f si="285" t="shared"/>
        <v>0</v>
      </c>
      <c r="AK1166">
        <f si="286" t="shared"/>
        <v>0</v>
      </c>
      <c r="AL1166">
        <f si="287" t="shared"/>
        <v>0</v>
      </c>
      <c r="AM1166">
        <f si="288" t="shared"/>
        <v>0</v>
      </c>
      <c r="AN1166">
        <f si="289" t="shared"/>
        <v>0</v>
      </c>
      <c r="AO1166">
        <f si="290" t="shared"/>
        <v>0</v>
      </c>
      <c r="AP1166">
        <f si="291" t="shared"/>
        <v>0</v>
      </c>
      <c r="AQ1166">
        <f si="292" t="shared"/>
        <v>0</v>
      </c>
      <c r="AR1166">
        <f si="293" t="shared"/>
        <v>0</v>
      </c>
      <c r="AS1166">
        <f si="297" t="shared"/>
        <v>0</v>
      </c>
      <c r="AU1166" t="str">
        <f>IFERROR(VLOOKUP(C1166,Results!$A$2:$B$240,2,FALSE)+VLOOKUP(D1166,Results!$A$2:$B$240,2,FALSE)+VLOOKUP(E1166,Results!$A$2:$B$240,2,FALSE)+VLOOKUP(F1166,Results!$A$2:$B$240,2,FALSE)+VLOOKUP(G1166,Results!$A$2:$B$240,2,FALSE)+VLOOKUP(H1166,Results!$A$2:$B$240,2,FALSE)+VLOOKUP(I1166,Results!$A$2:$B$240,2,FALSE)+VLOOKUP(J1166,Results!$A$2:$B$240,2,FALSE)+VLOOKUP(B1166,Results!$A$2:$B$240,2,FALSE)-MIN(VLOOKUP(C1166,Results!$A$2:$B$240,2,FALSE),VLOOKUP(D1166,Results!$A$2:$B$240,2,FALSE),VLOOKUP(E1166,Results!$A$2:$B$240,2,FALSE),VLOOKUP(F1166,Results!$A$2:$B$240,2,FALSE),VLOOKUP(G1166,Results!$A$2:$B$240,2,FALSE),VLOOKUP(H1166,Results!$A$2:$B$240,2,FALSE),VLOOKUP(I1166,Results!$A$2:$B$240,2,FALSE),VLOOKUP(J1166,Results!$A$2:$B$240,2,FALSE),VLOOKUP(B1166,Results!$A$2:$B$240,2,FALSE)),"")</f>
        <v/>
      </c>
    </row>
    <row r="1167" spans="2:47" x14ac:dyDescent="0.3">
      <c r="B1167" t="s">
        <v>87</v>
      </c>
      <c r="C1167" t="s">
        <v>95</v>
      </c>
      <c r="D1167" t="s">
        <v>145</v>
      </c>
      <c r="E1167" t="s">
        <v>146</v>
      </c>
      <c r="F1167" t="s">
        <v>177</v>
      </c>
      <c r="G1167" t="s">
        <v>100</v>
      </c>
      <c r="H1167" t="s">
        <v>181</v>
      </c>
      <c r="I1167" t="s">
        <v>155</v>
      </c>
      <c r="J1167" t="s">
        <v>187</v>
      </c>
      <c r="K1167" t="n">
        <v>11.0</v>
      </c>
      <c r="L1167" s="30">
        <f si="284" t="shared"/>
        <v>0</v>
      </c>
      <c r="N1167" s="35" t="str">
        <f si="294" t="shared"/>
        <v/>
      </c>
      <c r="O1167" s="59">
        <f>(IF(ISNUMBER(MATCH(B1167,Sheet4!$K$92:$K$101,0)),1,0)+IF(ISNUMBER(MATCH(C1167,Sheet4!$K$92:$K$101,0)),1,0)+IF(ISNUMBER(MATCH(D1167,Sheet4!$K$92:$K$101,0)),1,0)+IF(ISNUMBER(MATCH(E1167,Sheet4!$K$92:$K$101,0)),1,0)+IF(ISNUMBER(MATCH(F1167,Sheet4!$K$92:$K$101,0)),1,0)+IF(ISNUMBER(MATCH(G1167,Sheet4!$K$92:$K$101,0)),1,0)+IF(ISNUMBER(MATCH(H1167,Sheet4!$K$92:$K$101,0)),1,0)+IF(ISNUMBER(MATCH(I1167,Sheet4!$K$92:$K$101,0)),1,0)+IF(ISNUMBER(MATCH(J1167,Sheet4!$K$92:$K$101,0)),1,0))
-
(IF(ISNUMBER(MATCH(B1167,Sheet4!$F$2:$F$11,0)),1,0)+IF(ISNUMBER(MATCH(C1167,Sheet4!$F$2:$F$11,0)),1,0)+IF(ISNUMBER(MATCH(D1167,Sheet4!$F$2:$F$11,0)),1,0)+IF(ISNUMBER(MATCH(E1167,Sheet4!$F$2:$F$11,0)),1,0)+IF(ISNUMBER(MATCH(F1167,Sheet4!$F$2:$F$11,0)),1,0)+IF(ISNUMBER(MATCH(G1167,Sheet4!$F$2:$F$11,0)),1,0)+IF(ISNUMBER(MATCH(H1167,Sheet4!$F$2:$F$11,0)),1,0)+IF(ISNUMBER(MATCH(I1167,Sheet4!$F$2:$F$11,0)),1,0)+IF(ISNUMBER(MATCH(J1167,Sheet4!$F$2:$F$11,0)),1,0))</f>
        <v>0</v>
      </c>
      <c r="P1167" s="40" t="str">
        <f>IFERROR(INDEX(Sheet4!$G:$G,MATCH(Sheet1!B1167,Sheet4!$F:$F,0))+INDEX(Sheet4!$G:$G,MATCH(Sheet1!C1167,Sheet4!$F:$F,0))+INDEX(Sheet4!$G:$G,MATCH(Sheet1!D1167,Sheet4!$F:$F,0))+INDEX(Sheet4!$G:$G,MATCH(Sheet1!E1167,Sheet4!$F:$F,0))+INDEX(Sheet4!$G:$G,MATCH(Sheet1!F1167,Sheet4!$F:$F,0))+INDEX(Sheet4!$G:$G,MATCH(Sheet1!G1167,Sheet4!$F:$F,0))+INDEX(Sheet4!$G:$G,MATCH(Sheet1!H1167,Sheet4!$F:$F,0))+INDEX(Sheet4!$G:$G,MATCH(Sheet1!I1167,Sheet4!$F:$F,0))+INDEX(Sheet4!$G:$G,MATCH(Sheet1!J1167,Sheet4!$F:$F,0)),"")</f>
        <v/>
      </c>
      <c r="AF1167">
        <f si="295" t="shared"/>
        <v>0</v>
      </c>
      <c r="AH1167">
        <v>1144</v>
      </c>
      <c r="AI1167" t="str">
        <f si="296" t="shared"/>
        <v>Ben SimmonsLandry ShametDonovan MitchellMonte MorrisKelly OubreDeAndre' BembryKenneth FariedJosh JacksonRudy Gobert</v>
      </c>
      <c r="AJ1167">
        <f si="285" t="shared"/>
        <v>0</v>
      </c>
      <c r="AK1167">
        <f si="286" t="shared"/>
        <v>0</v>
      </c>
      <c r="AL1167">
        <f si="287" t="shared"/>
        <v>0</v>
      </c>
      <c r="AM1167">
        <f si="288" t="shared"/>
        <v>0</v>
      </c>
      <c r="AN1167">
        <f si="289" t="shared"/>
        <v>0</v>
      </c>
      <c r="AO1167">
        <f si="290" t="shared"/>
        <v>0</v>
      </c>
      <c r="AP1167">
        <f si="291" t="shared"/>
        <v>0</v>
      </c>
      <c r="AQ1167">
        <f si="292" t="shared"/>
        <v>0</v>
      </c>
      <c r="AR1167">
        <f si="293" t="shared"/>
        <v>0</v>
      </c>
      <c r="AS1167">
        <f si="297" t="shared"/>
        <v>0</v>
      </c>
      <c r="AU1167" t="str">
        <f>IFERROR(VLOOKUP(C1167,Results!$A$2:$B$240,2,FALSE)+VLOOKUP(D1167,Results!$A$2:$B$240,2,FALSE)+VLOOKUP(E1167,Results!$A$2:$B$240,2,FALSE)+VLOOKUP(F1167,Results!$A$2:$B$240,2,FALSE)+VLOOKUP(G1167,Results!$A$2:$B$240,2,FALSE)+VLOOKUP(H1167,Results!$A$2:$B$240,2,FALSE)+VLOOKUP(I1167,Results!$A$2:$B$240,2,FALSE)+VLOOKUP(J1167,Results!$A$2:$B$240,2,FALSE)+VLOOKUP(B1167,Results!$A$2:$B$240,2,FALSE)-MIN(VLOOKUP(C1167,Results!$A$2:$B$240,2,FALSE),VLOOKUP(D1167,Results!$A$2:$B$240,2,FALSE),VLOOKUP(E1167,Results!$A$2:$B$240,2,FALSE),VLOOKUP(F1167,Results!$A$2:$B$240,2,FALSE),VLOOKUP(G1167,Results!$A$2:$B$240,2,FALSE),VLOOKUP(H1167,Results!$A$2:$B$240,2,FALSE),VLOOKUP(I1167,Results!$A$2:$B$240,2,FALSE),VLOOKUP(J1167,Results!$A$2:$B$240,2,FALSE),VLOOKUP(B1167,Results!$A$2:$B$240,2,FALSE)),"")</f>
        <v/>
      </c>
    </row>
    <row r="1168" spans="2:47" x14ac:dyDescent="0.3">
      <c r="B1168" t="s">
        <v>166</v>
      </c>
      <c r="C1168" t="s">
        <v>171</v>
      </c>
      <c r="D1168" t="s">
        <v>173</v>
      </c>
      <c r="E1168" t="s">
        <v>146</v>
      </c>
      <c r="F1168" t="s">
        <v>177</v>
      </c>
      <c r="G1168" t="s">
        <v>90</v>
      </c>
      <c r="H1168" t="s">
        <v>93</v>
      </c>
      <c r="I1168" t="s">
        <v>183</v>
      </c>
      <c r="J1168" t="s">
        <v>188</v>
      </c>
      <c r="K1168" t="n">
        <v>11.0</v>
      </c>
      <c r="L1168" s="30">
        <f si="284" t="shared"/>
        <v>0</v>
      </c>
      <c r="N1168" s="35" t="str">
        <f si="294" t="shared"/>
        <v/>
      </c>
      <c r="O1168" s="59">
        <f>(IF(ISNUMBER(MATCH(B1168,Sheet4!$K$92:$K$101,0)),1,0)+IF(ISNUMBER(MATCH(C1168,Sheet4!$K$92:$K$101,0)),1,0)+IF(ISNUMBER(MATCH(D1168,Sheet4!$K$92:$K$101,0)),1,0)+IF(ISNUMBER(MATCH(E1168,Sheet4!$K$92:$K$101,0)),1,0)+IF(ISNUMBER(MATCH(F1168,Sheet4!$K$92:$K$101,0)),1,0)+IF(ISNUMBER(MATCH(G1168,Sheet4!$K$92:$K$101,0)),1,0)+IF(ISNUMBER(MATCH(H1168,Sheet4!$K$92:$K$101,0)),1,0)+IF(ISNUMBER(MATCH(I1168,Sheet4!$K$92:$K$101,0)),1,0)+IF(ISNUMBER(MATCH(J1168,Sheet4!$K$92:$K$101,0)),1,0))
-
(IF(ISNUMBER(MATCH(B1168,Sheet4!$F$2:$F$11,0)),1,0)+IF(ISNUMBER(MATCH(C1168,Sheet4!$F$2:$F$11,0)),1,0)+IF(ISNUMBER(MATCH(D1168,Sheet4!$F$2:$F$11,0)),1,0)+IF(ISNUMBER(MATCH(E1168,Sheet4!$F$2:$F$11,0)),1,0)+IF(ISNUMBER(MATCH(F1168,Sheet4!$F$2:$F$11,0)),1,0)+IF(ISNUMBER(MATCH(G1168,Sheet4!$F$2:$F$11,0)),1,0)+IF(ISNUMBER(MATCH(H1168,Sheet4!$F$2:$F$11,0)),1,0)+IF(ISNUMBER(MATCH(I1168,Sheet4!$F$2:$F$11,0)),1,0)+IF(ISNUMBER(MATCH(J1168,Sheet4!$F$2:$F$11,0)),1,0))</f>
        <v>0</v>
      </c>
      <c r="P1168" s="40" t="str">
        <f>IFERROR(INDEX(Sheet4!$G:$G,MATCH(Sheet1!B1168,Sheet4!$F:$F,0))+INDEX(Sheet4!$G:$G,MATCH(Sheet1!C1168,Sheet4!$F:$F,0))+INDEX(Sheet4!$G:$G,MATCH(Sheet1!D1168,Sheet4!$F:$F,0))+INDEX(Sheet4!$G:$G,MATCH(Sheet1!E1168,Sheet4!$F:$F,0))+INDEX(Sheet4!$G:$G,MATCH(Sheet1!F1168,Sheet4!$F:$F,0))+INDEX(Sheet4!$G:$G,MATCH(Sheet1!G1168,Sheet4!$F:$F,0))+INDEX(Sheet4!$G:$G,MATCH(Sheet1!H1168,Sheet4!$F:$F,0))+INDEX(Sheet4!$G:$G,MATCH(Sheet1!I1168,Sheet4!$F:$F,0))+INDEX(Sheet4!$G:$G,MATCH(Sheet1!J1168,Sheet4!$F:$F,0)),"")</f>
        <v/>
      </c>
      <c r="AF1168">
        <f si="295" t="shared"/>
        <v>0</v>
      </c>
      <c r="AH1168">
        <v>1145</v>
      </c>
      <c r="AI1168" t="str">
        <f si="296" t="shared"/>
        <v>Ben SimmonsRicky RubioMonte MorrisMalik BeasleyJoe InglesGerald GreenKenneth FariedJosh JacksonNikola Jokic</v>
      </c>
      <c r="AJ1168">
        <f si="285" t="shared"/>
        <v>0</v>
      </c>
      <c r="AK1168">
        <f si="286" t="shared"/>
        <v>0</v>
      </c>
      <c r="AL1168">
        <f si="287" t="shared"/>
        <v>0</v>
      </c>
      <c r="AM1168">
        <f si="288" t="shared"/>
        <v>0</v>
      </c>
      <c r="AN1168">
        <f si="289" t="shared"/>
        <v>0</v>
      </c>
      <c r="AO1168">
        <f si="290" t="shared"/>
        <v>0</v>
      </c>
      <c r="AP1168">
        <f si="291" t="shared"/>
        <v>0</v>
      </c>
      <c r="AQ1168">
        <f si="292" t="shared"/>
        <v>0</v>
      </c>
      <c r="AR1168">
        <f si="293" t="shared"/>
        <v>0</v>
      </c>
      <c r="AS1168">
        <f si="297" t="shared"/>
        <v>0</v>
      </c>
      <c r="AU1168" t="str">
        <f>IFERROR(VLOOKUP(C1168,Results!$A$2:$B$240,2,FALSE)+VLOOKUP(D1168,Results!$A$2:$B$240,2,FALSE)+VLOOKUP(E1168,Results!$A$2:$B$240,2,FALSE)+VLOOKUP(F1168,Results!$A$2:$B$240,2,FALSE)+VLOOKUP(G1168,Results!$A$2:$B$240,2,FALSE)+VLOOKUP(H1168,Results!$A$2:$B$240,2,FALSE)+VLOOKUP(I1168,Results!$A$2:$B$240,2,FALSE)+VLOOKUP(J1168,Results!$A$2:$B$240,2,FALSE)+VLOOKUP(B1168,Results!$A$2:$B$240,2,FALSE)-MIN(VLOOKUP(C1168,Results!$A$2:$B$240,2,FALSE),VLOOKUP(D1168,Results!$A$2:$B$240,2,FALSE),VLOOKUP(E1168,Results!$A$2:$B$240,2,FALSE),VLOOKUP(F1168,Results!$A$2:$B$240,2,FALSE),VLOOKUP(G1168,Results!$A$2:$B$240,2,FALSE),VLOOKUP(H1168,Results!$A$2:$B$240,2,FALSE),VLOOKUP(I1168,Results!$A$2:$B$240,2,FALSE),VLOOKUP(J1168,Results!$A$2:$B$240,2,FALSE),VLOOKUP(B1168,Results!$A$2:$B$240,2,FALSE)),"")</f>
        <v/>
      </c>
    </row>
    <row r="1169" spans="2:47" x14ac:dyDescent="0.3">
      <c r="B1169" t="s">
        <v>166</v>
      </c>
      <c r="C1169" t="s">
        <v>95</v>
      </c>
      <c r="D1169" t="s">
        <v>172</v>
      </c>
      <c r="E1169" t="s">
        <v>158</v>
      </c>
      <c r="F1169" t="s">
        <v>177</v>
      </c>
      <c r="G1169" t="s">
        <v>179</v>
      </c>
      <c r="H1169" t="s">
        <v>153</v>
      </c>
      <c r="I1169" t="s">
        <v>155</v>
      </c>
      <c r="J1169" t="s">
        <v>98</v>
      </c>
      <c r="K1169" t="n">
        <v>11.0</v>
      </c>
      <c r="L1169" s="30">
        <f si="284" t="shared"/>
        <v>0</v>
      </c>
      <c r="N1169" s="35" t="str">
        <f si="294" t="shared"/>
        <v/>
      </c>
      <c r="O1169" s="59">
        <f>(IF(ISNUMBER(MATCH(B1169,Sheet4!$K$92:$K$101,0)),1,0)+IF(ISNUMBER(MATCH(C1169,Sheet4!$K$92:$K$101,0)),1,0)+IF(ISNUMBER(MATCH(D1169,Sheet4!$K$92:$K$101,0)),1,0)+IF(ISNUMBER(MATCH(E1169,Sheet4!$K$92:$K$101,0)),1,0)+IF(ISNUMBER(MATCH(F1169,Sheet4!$K$92:$K$101,0)),1,0)+IF(ISNUMBER(MATCH(G1169,Sheet4!$K$92:$K$101,0)),1,0)+IF(ISNUMBER(MATCH(H1169,Sheet4!$K$92:$K$101,0)),1,0)+IF(ISNUMBER(MATCH(I1169,Sheet4!$K$92:$K$101,0)),1,0)+IF(ISNUMBER(MATCH(J1169,Sheet4!$K$92:$K$101,0)),1,0))
-
(IF(ISNUMBER(MATCH(B1169,Sheet4!$F$2:$F$11,0)),1,0)+IF(ISNUMBER(MATCH(C1169,Sheet4!$F$2:$F$11,0)),1,0)+IF(ISNUMBER(MATCH(D1169,Sheet4!$F$2:$F$11,0)),1,0)+IF(ISNUMBER(MATCH(E1169,Sheet4!$F$2:$F$11,0)),1,0)+IF(ISNUMBER(MATCH(F1169,Sheet4!$F$2:$F$11,0)),1,0)+IF(ISNUMBER(MATCH(G1169,Sheet4!$F$2:$F$11,0)),1,0)+IF(ISNUMBER(MATCH(H1169,Sheet4!$F$2:$F$11,0)),1,0)+IF(ISNUMBER(MATCH(I1169,Sheet4!$F$2:$F$11,0)),1,0)+IF(ISNUMBER(MATCH(J1169,Sheet4!$F$2:$F$11,0)),1,0))</f>
        <v>0</v>
      </c>
      <c r="P1169" s="40" t="str">
        <f>IFERROR(INDEX(Sheet4!$G:$G,MATCH(Sheet1!B1169,Sheet4!$F:$F,0))+INDEX(Sheet4!$G:$G,MATCH(Sheet1!C1169,Sheet4!$F:$F,0))+INDEX(Sheet4!$G:$G,MATCH(Sheet1!D1169,Sheet4!$F:$F,0))+INDEX(Sheet4!$G:$G,MATCH(Sheet1!E1169,Sheet4!$F:$F,0))+INDEX(Sheet4!$G:$G,MATCH(Sheet1!F1169,Sheet4!$F:$F,0))+INDEX(Sheet4!$G:$G,MATCH(Sheet1!G1169,Sheet4!$F:$F,0))+INDEX(Sheet4!$G:$G,MATCH(Sheet1!H1169,Sheet4!$F:$F,0))+INDEX(Sheet4!$G:$G,MATCH(Sheet1!I1169,Sheet4!$F:$F,0))+INDEX(Sheet4!$G:$G,MATCH(Sheet1!J1169,Sheet4!$F:$F,0)),"")</f>
        <v/>
      </c>
      <c r="AF1169">
        <f si="295" t="shared"/>
        <v>0</v>
      </c>
      <c r="AH1169">
        <v>1146</v>
      </c>
      <c r="AI1169" t="str">
        <f si="296" t="shared"/>
        <v>Ben SimmonsJeremy LinJimmy ButlerMonte MorrisKelly OubreCorey BrewerJohn CollinsTaj GibsonJoel Embiid</v>
      </c>
      <c r="AJ1169">
        <f si="285" t="shared"/>
        <v>0</v>
      </c>
      <c r="AK1169">
        <f si="286" t="shared"/>
        <v>0</v>
      </c>
      <c r="AL1169">
        <f si="287" t="shared"/>
        <v>0</v>
      </c>
      <c r="AM1169">
        <f si="288" t="shared"/>
        <v>0</v>
      </c>
      <c r="AN1169">
        <f si="289" t="shared"/>
        <v>0</v>
      </c>
      <c r="AO1169">
        <f si="290" t="shared"/>
        <v>0</v>
      </c>
      <c r="AP1169">
        <f si="291" t="shared"/>
        <v>0</v>
      </c>
      <c r="AQ1169">
        <f si="292" t="shared"/>
        <v>0</v>
      </c>
      <c r="AR1169">
        <f si="293" t="shared"/>
        <v>0</v>
      </c>
      <c r="AS1169">
        <f si="297" t="shared"/>
        <v>0</v>
      </c>
      <c r="AU1169" t="str">
        <f>IFERROR(VLOOKUP(C1169,Results!$A$2:$B$240,2,FALSE)+VLOOKUP(D1169,Results!$A$2:$B$240,2,FALSE)+VLOOKUP(E1169,Results!$A$2:$B$240,2,FALSE)+VLOOKUP(F1169,Results!$A$2:$B$240,2,FALSE)+VLOOKUP(G1169,Results!$A$2:$B$240,2,FALSE)+VLOOKUP(H1169,Results!$A$2:$B$240,2,FALSE)+VLOOKUP(I1169,Results!$A$2:$B$240,2,FALSE)+VLOOKUP(J1169,Results!$A$2:$B$240,2,FALSE)+VLOOKUP(B1169,Results!$A$2:$B$240,2,FALSE)-MIN(VLOOKUP(C1169,Results!$A$2:$B$240,2,FALSE),VLOOKUP(D1169,Results!$A$2:$B$240,2,FALSE),VLOOKUP(E1169,Results!$A$2:$B$240,2,FALSE),VLOOKUP(F1169,Results!$A$2:$B$240,2,FALSE),VLOOKUP(G1169,Results!$A$2:$B$240,2,FALSE),VLOOKUP(H1169,Results!$A$2:$B$240,2,FALSE),VLOOKUP(I1169,Results!$A$2:$B$240,2,FALSE),VLOOKUP(J1169,Results!$A$2:$B$240,2,FALSE),VLOOKUP(B1169,Results!$A$2:$B$240,2,FALSE)),"")</f>
        <v/>
      </c>
    </row>
    <row r="1170" spans="2:47" x14ac:dyDescent="0.3">
      <c r="B1170" t="s">
        <v>166</v>
      </c>
      <c r="C1170" t="s">
        <v>167</v>
      </c>
      <c r="D1170" t="s">
        <v>172</v>
      </c>
      <c r="E1170" t="s">
        <v>148</v>
      </c>
      <c r="F1170" t="s">
        <v>150</v>
      </c>
      <c r="G1170" t="s">
        <v>177</v>
      </c>
      <c r="H1170" t="s">
        <v>153</v>
      </c>
      <c r="I1170" t="s">
        <v>155</v>
      </c>
      <c r="J1170" t="s">
        <v>187</v>
      </c>
      <c r="K1170" t="n">
        <v>11.0</v>
      </c>
      <c r="L1170" s="30">
        <f si="284" t="shared"/>
        <v>0</v>
      </c>
      <c r="N1170" s="35" t="str">
        <f si="294" t="shared"/>
        <v/>
      </c>
      <c r="O1170" s="59">
        <f>(IF(ISNUMBER(MATCH(B1170,Sheet4!$K$92:$K$101,0)),1,0)+IF(ISNUMBER(MATCH(C1170,Sheet4!$K$92:$K$101,0)),1,0)+IF(ISNUMBER(MATCH(D1170,Sheet4!$K$92:$K$101,0)),1,0)+IF(ISNUMBER(MATCH(E1170,Sheet4!$K$92:$K$101,0)),1,0)+IF(ISNUMBER(MATCH(F1170,Sheet4!$K$92:$K$101,0)),1,0)+IF(ISNUMBER(MATCH(G1170,Sheet4!$K$92:$K$101,0)),1,0)+IF(ISNUMBER(MATCH(H1170,Sheet4!$K$92:$K$101,0)),1,0)+IF(ISNUMBER(MATCH(I1170,Sheet4!$K$92:$K$101,0)),1,0)+IF(ISNUMBER(MATCH(J1170,Sheet4!$K$92:$K$101,0)),1,0))
-
(IF(ISNUMBER(MATCH(B1170,Sheet4!$F$2:$F$11,0)),1,0)+IF(ISNUMBER(MATCH(C1170,Sheet4!$F$2:$F$11,0)),1,0)+IF(ISNUMBER(MATCH(D1170,Sheet4!$F$2:$F$11,0)),1,0)+IF(ISNUMBER(MATCH(E1170,Sheet4!$F$2:$F$11,0)),1,0)+IF(ISNUMBER(MATCH(F1170,Sheet4!$F$2:$F$11,0)),1,0)+IF(ISNUMBER(MATCH(G1170,Sheet4!$F$2:$F$11,0)),1,0)+IF(ISNUMBER(MATCH(H1170,Sheet4!$F$2:$F$11,0)),1,0)+IF(ISNUMBER(MATCH(I1170,Sheet4!$F$2:$F$11,0)),1,0)+IF(ISNUMBER(MATCH(J1170,Sheet4!$F$2:$F$11,0)),1,0))</f>
        <v>0</v>
      </c>
      <c r="P1170" s="40" t="str">
        <f>IFERROR(INDEX(Sheet4!$G:$G,MATCH(Sheet1!B1170,Sheet4!$F:$F,0))+INDEX(Sheet4!$G:$G,MATCH(Sheet1!C1170,Sheet4!$F:$F,0))+INDEX(Sheet4!$G:$G,MATCH(Sheet1!D1170,Sheet4!$F:$F,0))+INDEX(Sheet4!$G:$G,MATCH(Sheet1!E1170,Sheet4!$F:$F,0))+INDEX(Sheet4!$G:$G,MATCH(Sheet1!F1170,Sheet4!$F:$F,0))+INDEX(Sheet4!$G:$G,MATCH(Sheet1!G1170,Sheet4!$F:$F,0))+INDEX(Sheet4!$G:$G,MATCH(Sheet1!H1170,Sheet4!$F:$F,0))+INDEX(Sheet4!$G:$G,MATCH(Sheet1!I1170,Sheet4!$F:$F,0))+INDEX(Sheet4!$G:$G,MATCH(Sheet1!J1170,Sheet4!$F:$F,0)),"")</f>
        <v/>
      </c>
      <c r="AF1170">
        <f si="295" t="shared"/>
        <v>0</v>
      </c>
      <c r="AH1170">
        <v>1147</v>
      </c>
      <c r="AI1170" t="str">
        <f si="296" t="shared"/>
        <v>Elie OkoboJeremy LinJames HardenMonte MorrisWill BartonKelly OubreKenneth FariedMarvin BagleyDeandre Ayton</v>
      </c>
      <c r="AJ1170">
        <f si="285" t="shared"/>
        <v>0</v>
      </c>
      <c r="AK1170">
        <f si="286" t="shared"/>
        <v>0</v>
      </c>
      <c r="AL1170">
        <f si="287" t="shared"/>
        <v>0</v>
      </c>
      <c r="AM1170">
        <f si="288" t="shared"/>
        <v>0</v>
      </c>
      <c r="AN1170">
        <f si="289" t="shared"/>
        <v>0</v>
      </c>
      <c r="AO1170">
        <f si="290" t="shared"/>
        <v>0</v>
      </c>
      <c r="AP1170">
        <f si="291" t="shared"/>
        <v>0</v>
      </c>
      <c r="AQ1170">
        <f si="292" t="shared"/>
        <v>0</v>
      </c>
      <c r="AR1170">
        <f si="293" t="shared"/>
        <v>0</v>
      </c>
      <c r="AS1170">
        <f si="297" t="shared"/>
        <v>0</v>
      </c>
      <c r="AU1170" t="str">
        <f>IFERROR(VLOOKUP(C1170,Results!$A$2:$B$240,2,FALSE)+VLOOKUP(D1170,Results!$A$2:$B$240,2,FALSE)+VLOOKUP(E1170,Results!$A$2:$B$240,2,FALSE)+VLOOKUP(F1170,Results!$A$2:$B$240,2,FALSE)+VLOOKUP(G1170,Results!$A$2:$B$240,2,FALSE)+VLOOKUP(H1170,Results!$A$2:$B$240,2,FALSE)+VLOOKUP(I1170,Results!$A$2:$B$240,2,FALSE)+VLOOKUP(J1170,Results!$A$2:$B$240,2,FALSE)+VLOOKUP(B1170,Results!$A$2:$B$240,2,FALSE)-MIN(VLOOKUP(C1170,Results!$A$2:$B$240,2,FALSE),VLOOKUP(D1170,Results!$A$2:$B$240,2,FALSE),VLOOKUP(E1170,Results!$A$2:$B$240,2,FALSE),VLOOKUP(F1170,Results!$A$2:$B$240,2,FALSE),VLOOKUP(G1170,Results!$A$2:$B$240,2,FALSE),VLOOKUP(H1170,Results!$A$2:$B$240,2,FALSE),VLOOKUP(I1170,Results!$A$2:$B$240,2,FALSE),VLOOKUP(J1170,Results!$A$2:$B$240,2,FALSE),VLOOKUP(B1170,Results!$A$2:$B$240,2,FALSE)),"")</f>
        <v/>
      </c>
    </row>
    <row r="1171" spans="2:47" x14ac:dyDescent="0.3">
      <c r="B1171" t="s">
        <v>166</v>
      </c>
      <c r="C1171" t="s">
        <v>167</v>
      </c>
      <c r="D1171" t="s">
        <v>173</v>
      </c>
      <c r="E1171" t="s">
        <v>146</v>
      </c>
      <c r="F1171" t="s">
        <v>179</v>
      </c>
      <c r="G1171" t="s">
        <v>159</v>
      </c>
      <c r="H1171" t="s">
        <v>92</v>
      </c>
      <c r="I1171" t="s">
        <v>93</v>
      </c>
      <c r="J1171" t="s">
        <v>186</v>
      </c>
      <c r="K1171" t="n">
        <v>11.0</v>
      </c>
      <c r="L1171" s="30">
        <f si="284" t="shared"/>
        <v>0</v>
      </c>
      <c r="N1171" s="35" t="str">
        <f si="294" t="shared"/>
        <v/>
      </c>
      <c r="O1171" s="59">
        <f>(IF(ISNUMBER(MATCH(B1171,Sheet4!$K$92:$K$101,0)),1,0)+IF(ISNUMBER(MATCH(C1171,Sheet4!$K$92:$K$101,0)),1,0)+IF(ISNUMBER(MATCH(D1171,Sheet4!$K$92:$K$101,0)),1,0)+IF(ISNUMBER(MATCH(E1171,Sheet4!$K$92:$K$101,0)),1,0)+IF(ISNUMBER(MATCH(F1171,Sheet4!$K$92:$K$101,0)),1,0)+IF(ISNUMBER(MATCH(G1171,Sheet4!$K$92:$K$101,0)),1,0)+IF(ISNUMBER(MATCH(H1171,Sheet4!$K$92:$K$101,0)),1,0)+IF(ISNUMBER(MATCH(I1171,Sheet4!$K$92:$K$101,0)),1,0)+IF(ISNUMBER(MATCH(J1171,Sheet4!$K$92:$K$101,0)),1,0))
-
(IF(ISNUMBER(MATCH(B1171,Sheet4!$F$2:$F$11,0)),1,0)+IF(ISNUMBER(MATCH(C1171,Sheet4!$F$2:$F$11,0)),1,0)+IF(ISNUMBER(MATCH(D1171,Sheet4!$F$2:$F$11,0)),1,0)+IF(ISNUMBER(MATCH(E1171,Sheet4!$F$2:$F$11,0)),1,0)+IF(ISNUMBER(MATCH(F1171,Sheet4!$F$2:$F$11,0)),1,0)+IF(ISNUMBER(MATCH(G1171,Sheet4!$F$2:$F$11,0)),1,0)+IF(ISNUMBER(MATCH(H1171,Sheet4!$F$2:$F$11,0)),1,0)+IF(ISNUMBER(MATCH(I1171,Sheet4!$F$2:$F$11,0)),1,0)+IF(ISNUMBER(MATCH(J1171,Sheet4!$F$2:$F$11,0)),1,0))</f>
        <v>0</v>
      </c>
      <c r="P1171" s="40" t="str">
        <f>IFERROR(INDEX(Sheet4!$G:$G,MATCH(Sheet1!B1171,Sheet4!$F:$F,0))+INDEX(Sheet4!$G:$G,MATCH(Sheet1!C1171,Sheet4!$F:$F,0))+INDEX(Sheet4!$G:$G,MATCH(Sheet1!D1171,Sheet4!$F:$F,0))+INDEX(Sheet4!$G:$G,MATCH(Sheet1!E1171,Sheet4!$F:$F,0))+INDEX(Sheet4!$G:$G,MATCH(Sheet1!F1171,Sheet4!$F:$F,0))+INDEX(Sheet4!$G:$G,MATCH(Sheet1!G1171,Sheet4!$F:$F,0))+INDEX(Sheet4!$G:$G,MATCH(Sheet1!H1171,Sheet4!$F:$F,0))+INDEX(Sheet4!$G:$G,MATCH(Sheet1!I1171,Sheet4!$F:$F,0))+INDEX(Sheet4!$G:$G,MATCH(Sheet1!J1171,Sheet4!$F:$F,0)),"")</f>
        <v/>
      </c>
      <c r="AF1171">
        <f si="295" t="shared"/>
        <v>0</v>
      </c>
      <c r="AH1171">
        <v>1148</v>
      </c>
      <c r="AI1171" t="str">
        <f si="296" t="shared"/>
        <v>Ben SimmonsLandry ShametDevin BookerMalik BeasleyJae CrowderCorey BrewerKenneth FariedPaul MillsapJoel Embiid</v>
      </c>
      <c r="AJ1171">
        <f si="285" t="shared"/>
        <v>0</v>
      </c>
      <c r="AK1171">
        <f si="286" t="shared"/>
        <v>0</v>
      </c>
      <c r="AL1171">
        <f si="287" t="shared"/>
        <v>0</v>
      </c>
      <c r="AM1171">
        <f si="288" t="shared"/>
        <v>0</v>
      </c>
      <c r="AN1171">
        <f si="289" t="shared"/>
        <v>0</v>
      </c>
      <c r="AO1171">
        <f si="290" t="shared"/>
        <v>0</v>
      </c>
      <c r="AP1171">
        <f si="291" t="shared"/>
        <v>0</v>
      </c>
      <c r="AQ1171">
        <f si="292" t="shared"/>
        <v>0</v>
      </c>
      <c r="AR1171">
        <f si="293" t="shared"/>
        <v>0</v>
      </c>
      <c r="AS1171">
        <f si="297" t="shared"/>
        <v>0</v>
      </c>
      <c r="AU1171" t="str">
        <f>IFERROR(VLOOKUP(C1171,Results!$A$2:$B$240,2,FALSE)+VLOOKUP(D1171,Results!$A$2:$B$240,2,FALSE)+VLOOKUP(E1171,Results!$A$2:$B$240,2,FALSE)+VLOOKUP(F1171,Results!$A$2:$B$240,2,FALSE)+VLOOKUP(G1171,Results!$A$2:$B$240,2,FALSE)+VLOOKUP(H1171,Results!$A$2:$B$240,2,FALSE)+VLOOKUP(I1171,Results!$A$2:$B$240,2,FALSE)+VLOOKUP(J1171,Results!$A$2:$B$240,2,FALSE)+VLOOKUP(B1171,Results!$A$2:$B$240,2,FALSE)-MIN(VLOOKUP(C1171,Results!$A$2:$B$240,2,FALSE),VLOOKUP(D1171,Results!$A$2:$B$240,2,FALSE),VLOOKUP(E1171,Results!$A$2:$B$240,2,FALSE),VLOOKUP(F1171,Results!$A$2:$B$240,2,FALSE),VLOOKUP(G1171,Results!$A$2:$B$240,2,FALSE),VLOOKUP(H1171,Results!$A$2:$B$240,2,FALSE),VLOOKUP(I1171,Results!$A$2:$B$240,2,FALSE),VLOOKUP(J1171,Results!$A$2:$B$240,2,FALSE),VLOOKUP(B1171,Results!$A$2:$B$240,2,FALSE)),"")</f>
        <v/>
      </c>
    </row>
    <row r="1172" spans="2:47" x14ac:dyDescent="0.3">
      <c r="B1172" t="s">
        <v>166</v>
      </c>
      <c r="C1172" t="s">
        <v>170</v>
      </c>
      <c r="D1172" t="s">
        <v>145</v>
      </c>
      <c r="E1172" t="s">
        <v>146</v>
      </c>
      <c r="F1172" t="s">
        <v>150</v>
      </c>
      <c r="G1172" t="s">
        <v>177</v>
      </c>
      <c r="H1172" t="s">
        <v>93</v>
      </c>
      <c r="I1172" t="s">
        <v>181</v>
      </c>
      <c r="J1172" t="s">
        <v>189</v>
      </c>
      <c r="K1172" t="n">
        <v>11.0</v>
      </c>
      <c r="L1172" s="30">
        <f si="284" t="shared"/>
        <v>0</v>
      </c>
      <c r="N1172" s="35" t="str">
        <f si="294" t="shared"/>
        <v/>
      </c>
      <c r="O1172" s="59">
        <f>(IF(ISNUMBER(MATCH(B1172,Sheet4!$K$92:$K$101,0)),1,0)+IF(ISNUMBER(MATCH(C1172,Sheet4!$K$92:$K$101,0)),1,0)+IF(ISNUMBER(MATCH(D1172,Sheet4!$K$92:$K$101,0)),1,0)+IF(ISNUMBER(MATCH(E1172,Sheet4!$K$92:$K$101,0)),1,0)+IF(ISNUMBER(MATCH(F1172,Sheet4!$K$92:$K$101,0)),1,0)+IF(ISNUMBER(MATCH(G1172,Sheet4!$K$92:$K$101,0)),1,0)+IF(ISNUMBER(MATCH(H1172,Sheet4!$K$92:$K$101,0)),1,0)+IF(ISNUMBER(MATCH(I1172,Sheet4!$K$92:$K$101,0)),1,0)+IF(ISNUMBER(MATCH(J1172,Sheet4!$K$92:$K$101,0)),1,0))
-
(IF(ISNUMBER(MATCH(B1172,Sheet4!$F$2:$F$11,0)),1,0)+IF(ISNUMBER(MATCH(C1172,Sheet4!$F$2:$F$11,0)),1,0)+IF(ISNUMBER(MATCH(D1172,Sheet4!$F$2:$F$11,0)),1,0)+IF(ISNUMBER(MATCH(E1172,Sheet4!$F$2:$F$11,0)),1,0)+IF(ISNUMBER(MATCH(F1172,Sheet4!$F$2:$F$11,0)),1,0)+IF(ISNUMBER(MATCH(G1172,Sheet4!$F$2:$F$11,0)),1,0)+IF(ISNUMBER(MATCH(H1172,Sheet4!$F$2:$F$11,0)),1,0)+IF(ISNUMBER(MATCH(I1172,Sheet4!$F$2:$F$11,0)),1,0)+IF(ISNUMBER(MATCH(J1172,Sheet4!$F$2:$F$11,0)),1,0))</f>
        <v>0</v>
      </c>
      <c r="P1172" s="40" t="str">
        <f>IFERROR(INDEX(Sheet4!$G:$G,MATCH(Sheet1!B1172,Sheet4!$F:$F,0))+INDEX(Sheet4!$G:$G,MATCH(Sheet1!C1172,Sheet4!$F:$F,0))+INDEX(Sheet4!$G:$G,MATCH(Sheet1!D1172,Sheet4!$F:$F,0))+INDEX(Sheet4!$G:$G,MATCH(Sheet1!E1172,Sheet4!$F:$F,0))+INDEX(Sheet4!$G:$G,MATCH(Sheet1!F1172,Sheet4!$F:$F,0))+INDEX(Sheet4!$G:$G,MATCH(Sheet1!G1172,Sheet4!$F:$F,0))+INDEX(Sheet4!$G:$G,MATCH(Sheet1!H1172,Sheet4!$F:$F,0))+INDEX(Sheet4!$G:$G,MATCH(Sheet1!I1172,Sheet4!$F:$F,0))+INDEX(Sheet4!$G:$G,MATCH(Sheet1!J1172,Sheet4!$F:$F,0)),"")</f>
        <v/>
      </c>
      <c r="AF1172">
        <f si="295" t="shared"/>
        <v>0</v>
      </c>
      <c r="AH1172">
        <v>1149</v>
      </c>
      <c r="AI1172" t="str">
        <f si="296" t="shared"/>
        <v>Ben SimmonsLandry ShametAndrew WigginsMonte MorrisKelly OubreMikal BridgesKenneth FariedDerrick FavorsKarl-Anthony Towns</v>
      </c>
      <c r="AJ1172">
        <f si="285" t="shared"/>
        <v>0</v>
      </c>
      <c r="AK1172">
        <f si="286" t="shared"/>
        <v>0</v>
      </c>
      <c r="AL1172">
        <f si="287" t="shared"/>
        <v>0</v>
      </c>
      <c r="AM1172">
        <f si="288" t="shared"/>
        <v>0</v>
      </c>
      <c r="AN1172">
        <f si="289" t="shared"/>
        <v>0</v>
      </c>
      <c r="AO1172">
        <f si="290" t="shared"/>
        <v>0</v>
      </c>
      <c r="AP1172">
        <f si="291" t="shared"/>
        <v>0</v>
      </c>
      <c r="AQ1172">
        <f si="292" t="shared"/>
        <v>0</v>
      </c>
      <c r="AR1172">
        <f si="293" t="shared"/>
        <v>0</v>
      </c>
      <c r="AS1172">
        <f si="297" t="shared"/>
        <v>0</v>
      </c>
      <c r="AU1172" t="str">
        <f>IFERROR(VLOOKUP(C1172,Results!$A$2:$B$240,2,FALSE)+VLOOKUP(D1172,Results!$A$2:$B$240,2,FALSE)+VLOOKUP(E1172,Results!$A$2:$B$240,2,FALSE)+VLOOKUP(F1172,Results!$A$2:$B$240,2,FALSE)+VLOOKUP(G1172,Results!$A$2:$B$240,2,FALSE)+VLOOKUP(H1172,Results!$A$2:$B$240,2,FALSE)+VLOOKUP(I1172,Results!$A$2:$B$240,2,FALSE)+VLOOKUP(J1172,Results!$A$2:$B$240,2,FALSE)+VLOOKUP(B1172,Results!$A$2:$B$240,2,FALSE)-MIN(VLOOKUP(C1172,Results!$A$2:$B$240,2,FALSE),VLOOKUP(D1172,Results!$A$2:$B$240,2,FALSE),VLOOKUP(E1172,Results!$A$2:$B$240,2,FALSE),VLOOKUP(F1172,Results!$A$2:$B$240,2,FALSE),VLOOKUP(G1172,Results!$A$2:$B$240,2,FALSE),VLOOKUP(H1172,Results!$A$2:$B$240,2,FALSE),VLOOKUP(I1172,Results!$A$2:$B$240,2,FALSE),VLOOKUP(J1172,Results!$A$2:$B$240,2,FALSE),VLOOKUP(B1172,Results!$A$2:$B$240,2,FALSE)),"")</f>
        <v/>
      </c>
    </row>
    <row r="1173" spans="2:47" x14ac:dyDescent="0.3">
      <c r="B1173" t="s">
        <v>166</v>
      </c>
      <c r="C1173" t="s">
        <v>171</v>
      </c>
      <c r="D1173" t="s">
        <v>172</v>
      </c>
      <c r="E1173" t="s">
        <v>146</v>
      </c>
      <c r="F1173" t="s">
        <v>178</v>
      </c>
      <c r="G1173" t="s">
        <v>105</v>
      </c>
      <c r="H1173" t="s">
        <v>153</v>
      </c>
      <c r="I1173" t="s">
        <v>152</v>
      </c>
      <c r="J1173" t="s">
        <v>186</v>
      </c>
      <c r="K1173" t="n">
        <v>11.0</v>
      </c>
      <c r="L1173" s="30">
        <f si="284" t="shared"/>
        <v>0</v>
      </c>
      <c r="N1173" s="35" t="str">
        <f si="294" t="shared"/>
        <v/>
      </c>
      <c r="O1173" s="59">
        <f>(IF(ISNUMBER(MATCH(B1173,Sheet4!$K$92:$K$101,0)),1,0)+IF(ISNUMBER(MATCH(C1173,Sheet4!$K$92:$K$101,0)),1,0)+IF(ISNUMBER(MATCH(D1173,Sheet4!$K$92:$K$101,0)),1,0)+IF(ISNUMBER(MATCH(E1173,Sheet4!$K$92:$K$101,0)),1,0)+IF(ISNUMBER(MATCH(F1173,Sheet4!$K$92:$K$101,0)),1,0)+IF(ISNUMBER(MATCH(G1173,Sheet4!$K$92:$K$101,0)),1,0)+IF(ISNUMBER(MATCH(H1173,Sheet4!$K$92:$K$101,0)),1,0)+IF(ISNUMBER(MATCH(I1173,Sheet4!$K$92:$K$101,0)),1,0)+IF(ISNUMBER(MATCH(J1173,Sheet4!$K$92:$K$101,0)),1,0))
-
(IF(ISNUMBER(MATCH(B1173,Sheet4!$F$2:$F$11,0)),1,0)+IF(ISNUMBER(MATCH(C1173,Sheet4!$F$2:$F$11,0)),1,0)+IF(ISNUMBER(MATCH(D1173,Sheet4!$F$2:$F$11,0)),1,0)+IF(ISNUMBER(MATCH(E1173,Sheet4!$F$2:$F$11,0)),1,0)+IF(ISNUMBER(MATCH(F1173,Sheet4!$F$2:$F$11,0)),1,0)+IF(ISNUMBER(MATCH(G1173,Sheet4!$F$2:$F$11,0)),1,0)+IF(ISNUMBER(MATCH(H1173,Sheet4!$F$2:$F$11,0)),1,0)+IF(ISNUMBER(MATCH(I1173,Sheet4!$F$2:$F$11,0)),1,0)+IF(ISNUMBER(MATCH(J1173,Sheet4!$F$2:$F$11,0)),1,0))</f>
        <v>0</v>
      </c>
      <c r="P1173" s="40" t="str">
        <f>IFERROR(INDEX(Sheet4!$G:$G,MATCH(Sheet1!B1173,Sheet4!$F:$F,0))+INDEX(Sheet4!$G:$G,MATCH(Sheet1!C1173,Sheet4!$F:$F,0))+INDEX(Sheet4!$G:$G,MATCH(Sheet1!D1173,Sheet4!$F:$F,0))+INDEX(Sheet4!$G:$G,MATCH(Sheet1!E1173,Sheet4!$F:$F,0))+INDEX(Sheet4!$G:$G,MATCH(Sheet1!F1173,Sheet4!$F:$F,0))+INDEX(Sheet4!$G:$G,MATCH(Sheet1!G1173,Sheet4!$F:$F,0))+INDEX(Sheet4!$G:$G,MATCH(Sheet1!H1173,Sheet4!$F:$F,0))+INDEX(Sheet4!$G:$G,MATCH(Sheet1!I1173,Sheet4!$F:$F,0))+INDEX(Sheet4!$G:$G,MATCH(Sheet1!J1173,Sheet4!$F:$F,0)),"")</f>
        <v/>
      </c>
      <c r="AF1173">
        <f si="295" t="shared"/>
        <v>0</v>
      </c>
      <c r="AH1173">
        <v>1150</v>
      </c>
      <c r="AI1173" t="str">
        <f si="296" t="shared"/>
        <v>Ben SimmonsRicky RubioMonte MorrisTorrey CraigWill BartonCorey BrewerKenneth FariedJosh JacksonJoel Embiid</v>
      </c>
      <c r="AJ1173">
        <f si="285" t="shared"/>
        <v>0</v>
      </c>
      <c r="AK1173">
        <f si="286" t="shared"/>
        <v>0</v>
      </c>
      <c r="AL1173">
        <f si="287" t="shared"/>
        <v>0</v>
      </c>
      <c r="AM1173">
        <f si="288" t="shared"/>
        <v>0</v>
      </c>
      <c r="AN1173">
        <f si="289" t="shared"/>
        <v>0</v>
      </c>
      <c r="AO1173">
        <f si="290" t="shared"/>
        <v>0</v>
      </c>
      <c r="AP1173">
        <f si="291" t="shared"/>
        <v>0</v>
      </c>
      <c r="AQ1173">
        <f si="292" t="shared"/>
        <v>0</v>
      </c>
      <c r="AR1173">
        <f si="293" t="shared"/>
        <v>0</v>
      </c>
      <c r="AS1173">
        <f si="297" t="shared"/>
        <v>0</v>
      </c>
      <c r="AU1173" t="str">
        <f>IFERROR(VLOOKUP(C1173,Results!$A$2:$B$240,2,FALSE)+VLOOKUP(D1173,Results!$A$2:$B$240,2,FALSE)+VLOOKUP(E1173,Results!$A$2:$B$240,2,FALSE)+VLOOKUP(F1173,Results!$A$2:$B$240,2,FALSE)+VLOOKUP(G1173,Results!$A$2:$B$240,2,FALSE)+VLOOKUP(H1173,Results!$A$2:$B$240,2,FALSE)+VLOOKUP(I1173,Results!$A$2:$B$240,2,FALSE)+VLOOKUP(J1173,Results!$A$2:$B$240,2,FALSE)+VLOOKUP(B1173,Results!$A$2:$B$240,2,FALSE)-MIN(VLOOKUP(C1173,Results!$A$2:$B$240,2,FALSE),VLOOKUP(D1173,Results!$A$2:$B$240,2,FALSE),VLOOKUP(E1173,Results!$A$2:$B$240,2,FALSE),VLOOKUP(F1173,Results!$A$2:$B$240,2,FALSE),VLOOKUP(G1173,Results!$A$2:$B$240,2,FALSE),VLOOKUP(H1173,Results!$A$2:$B$240,2,FALSE),VLOOKUP(I1173,Results!$A$2:$B$240,2,FALSE),VLOOKUP(J1173,Results!$A$2:$B$240,2,FALSE),VLOOKUP(B1173,Results!$A$2:$B$240,2,FALSE)),"")</f>
        <v/>
      </c>
    </row>
    <row r="1174" spans="2:47" x14ac:dyDescent="0.3">
      <c r="B1174" t="s">
        <v>166</v>
      </c>
      <c r="C1174" t="s">
        <v>108</v>
      </c>
      <c r="D1174" t="s">
        <v>172</v>
      </c>
      <c r="E1174" t="s">
        <v>146</v>
      </c>
      <c r="F1174" t="s">
        <v>177</v>
      </c>
      <c r="G1174" t="s">
        <v>180</v>
      </c>
      <c r="H1174" t="s">
        <v>181</v>
      </c>
      <c r="I1174" t="s">
        <v>183</v>
      </c>
      <c r="J1174" t="s">
        <v>186</v>
      </c>
      <c r="K1174" t="n">
        <v>11.0</v>
      </c>
      <c r="L1174" s="30">
        <f si="284" t="shared"/>
        <v>0</v>
      </c>
      <c r="N1174" s="35" t="str">
        <f si="294" t="shared"/>
        <v/>
      </c>
      <c r="O1174" s="59">
        <f>(IF(ISNUMBER(MATCH(B1174,Sheet4!$K$92:$K$101,0)),1,0)+IF(ISNUMBER(MATCH(C1174,Sheet4!$K$92:$K$101,0)),1,0)+IF(ISNUMBER(MATCH(D1174,Sheet4!$K$92:$K$101,0)),1,0)+IF(ISNUMBER(MATCH(E1174,Sheet4!$K$92:$K$101,0)),1,0)+IF(ISNUMBER(MATCH(F1174,Sheet4!$K$92:$K$101,0)),1,0)+IF(ISNUMBER(MATCH(G1174,Sheet4!$K$92:$K$101,0)),1,0)+IF(ISNUMBER(MATCH(H1174,Sheet4!$K$92:$K$101,0)),1,0)+IF(ISNUMBER(MATCH(I1174,Sheet4!$K$92:$K$101,0)),1,0)+IF(ISNUMBER(MATCH(J1174,Sheet4!$K$92:$K$101,0)),1,0))
-
(IF(ISNUMBER(MATCH(B1174,Sheet4!$F$2:$F$11,0)),1,0)+IF(ISNUMBER(MATCH(C1174,Sheet4!$F$2:$F$11,0)),1,0)+IF(ISNUMBER(MATCH(D1174,Sheet4!$F$2:$F$11,0)),1,0)+IF(ISNUMBER(MATCH(E1174,Sheet4!$F$2:$F$11,0)),1,0)+IF(ISNUMBER(MATCH(F1174,Sheet4!$F$2:$F$11,0)),1,0)+IF(ISNUMBER(MATCH(G1174,Sheet4!$F$2:$F$11,0)),1,0)+IF(ISNUMBER(MATCH(H1174,Sheet4!$F$2:$F$11,0)),1,0)+IF(ISNUMBER(MATCH(I1174,Sheet4!$F$2:$F$11,0)),1,0)+IF(ISNUMBER(MATCH(J1174,Sheet4!$F$2:$F$11,0)),1,0))</f>
        <v>0</v>
      </c>
      <c r="P1174" s="40" t="str">
        <f>IFERROR(INDEX(Sheet4!$G:$G,MATCH(Sheet1!B1174,Sheet4!$F:$F,0))+INDEX(Sheet4!$G:$G,MATCH(Sheet1!C1174,Sheet4!$F:$F,0))+INDEX(Sheet4!$G:$G,MATCH(Sheet1!D1174,Sheet4!$F:$F,0))+INDEX(Sheet4!$G:$G,MATCH(Sheet1!E1174,Sheet4!$F:$F,0))+INDEX(Sheet4!$G:$G,MATCH(Sheet1!F1174,Sheet4!$F:$F,0))+INDEX(Sheet4!$G:$G,MATCH(Sheet1!G1174,Sheet4!$F:$F,0))+INDEX(Sheet4!$G:$G,MATCH(Sheet1!H1174,Sheet4!$F:$F,0))+INDEX(Sheet4!$G:$G,MATCH(Sheet1!I1174,Sheet4!$F:$F,0))+INDEX(Sheet4!$G:$G,MATCH(Sheet1!J1174,Sheet4!$F:$F,0)),"")</f>
        <v/>
      </c>
      <c r="AF1174">
        <f si="295" t="shared"/>
        <v>0</v>
      </c>
      <c r="AH1174">
        <v>1151</v>
      </c>
      <c r="AI1174" t="str">
        <f si="296" t="shared"/>
        <v>Ricky RubioIsaiah CanaanJames HardenMonte MorrisWill BartonCorey BrewerJosh JacksonTaj GibsonNikola Jokic</v>
      </c>
      <c r="AJ1174">
        <f si="285" t="shared"/>
        <v>0</v>
      </c>
      <c r="AK1174">
        <f si="286" t="shared"/>
        <v>0</v>
      </c>
      <c r="AL1174">
        <f si="287" t="shared"/>
        <v>0</v>
      </c>
      <c r="AM1174">
        <f si="288" t="shared"/>
        <v>0</v>
      </c>
      <c r="AN1174">
        <f si="289" t="shared"/>
        <v>0</v>
      </c>
      <c r="AO1174">
        <f si="290" t="shared"/>
        <v>0</v>
      </c>
      <c r="AP1174">
        <f si="291" t="shared"/>
        <v>0</v>
      </c>
      <c r="AQ1174">
        <f si="292" t="shared"/>
        <v>0</v>
      </c>
      <c r="AR1174">
        <f si="293" t="shared"/>
        <v>0</v>
      </c>
      <c r="AS1174">
        <f si="297" t="shared"/>
        <v>0</v>
      </c>
      <c r="AU1174" t="str">
        <f>IFERROR(VLOOKUP(C1174,Results!$A$2:$B$240,2,FALSE)+VLOOKUP(D1174,Results!$A$2:$B$240,2,FALSE)+VLOOKUP(E1174,Results!$A$2:$B$240,2,FALSE)+VLOOKUP(F1174,Results!$A$2:$B$240,2,FALSE)+VLOOKUP(G1174,Results!$A$2:$B$240,2,FALSE)+VLOOKUP(H1174,Results!$A$2:$B$240,2,FALSE)+VLOOKUP(I1174,Results!$A$2:$B$240,2,FALSE)+VLOOKUP(J1174,Results!$A$2:$B$240,2,FALSE)+VLOOKUP(B1174,Results!$A$2:$B$240,2,FALSE)-MIN(VLOOKUP(C1174,Results!$A$2:$B$240,2,FALSE),VLOOKUP(D1174,Results!$A$2:$B$240,2,FALSE),VLOOKUP(E1174,Results!$A$2:$B$240,2,FALSE),VLOOKUP(F1174,Results!$A$2:$B$240,2,FALSE),VLOOKUP(G1174,Results!$A$2:$B$240,2,FALSE),VLOOKUP(H1174,Results!$A$2:$B$240,2,FALSE),VLOOKUP(I1174,Results!$A$2:$B$240,2,FALSE),VLOOKUP(J1174,Results!$A$2:$B$240,2,FALSE),VLOOKUP(B1174,Results!$A$2:$B$240,2,FALSE)),"")</f>
        <v/>
      </c>
    </row>
    <row r="1175" spans="2:47" x14ac:dyDescent="0.3">
      <c r="B1175" t="s">
        <v>166</v>
      </c>
      <c r="C1175" t="s">
        <v>171</v>
      </c>
      <c r="D1175" t="s">
        <v>173</v>
      </c>
      <c r="E1175" t="s">
        <v>158</v>
      </c>
      <c r="F1175" t="s">
        <v>177</v>
      </c>
      <c r="G1175" t="s">
        <v>100</v>
      </c>
      <c r="H1175" t="s">
        <v>153</v>
      </c>
      <c r="I1175" t="s">
        <v>152</v>
      </c>
      <c r="J1175" t="s">
        <v>186</v>
      </c>
      <c r="K1175" t="n">
        <v>11.0</v>
      </c>
      <c r="L1175" s="30">
        <f si="284" t="shared"/>
        <v>0</v>
      </c>
      <c r="N1175" s="35" t="str">
        <f si="294" t="shared"/>
        <v/>
      </c>
      <c r="O1175" s="59">
        <f>(IF(ISNUMBER(MATCH(B1175,Sheet4!$K$92:$K$101,0)),1,0)+IF(ISNUMBER(MATCH(C1175,Sheet4!$K$92:$K$101,0)),1,0)+IF(ISNUMBER(MATCH(D1175,Sheet4!$K$92:$K$101,0)),1,0)+IF(ISNUMBER(MATCH(E1175,Sheet4!$K$92:$K$101,0)),1,0)+IF(ISNUMBER(MATCH(F1175,Sheet4!$K$92:$K$101,0)),1,0)+IF(ISNUMBER(MATCH(G1175,Sheet4!$K$92:$K$101,0)),1,0)+IF(ISNUMBER(MATCH(H1175,Sheet4!$K$92:$K$101,0)),1,0)+IF(ISNUMBER(MATCH(I1175,Sheet4!$K$92:$K$101,0)),1,0)+IF(ISNUMBER(MATCH(J1175,Sheet4!$K$92:$K$101,0)),1,0))
-
(IF(ISNUMBER(MATCH(B1175,Sheet4!$F$2:$F$11,0)),1,0)+IF(ISNUMBER(MATCH(C1175,Sheet4!$F$2:$F$11,0)),1,0)+IF(ISNUMBER(MATCH(D1175,Sheet4!$F$2:$F$11,0)),1,0)+IF(ISNUMBER(MATCH(E1175,Sheet4!$F$2:$F$11,0)),1,0)+IF(ISNUMBER(MATCH(F1175,Sheet4!$F$2:$F$11,0)),1,0)+IF(ISNUMBER(MATCH(G1175,Sheet4!$F$2:$F$11,0)),1,0)+IF(ISNUMBER(MATCH(H1175,Sheet4!$F$2:$F$11,0)),1,0)+IF(ISNUMBER(MATCH(I1175,Sheet4!$F$2:$F$11,0)),1,0)+IF(ISNUMBER(MATCH(J1175,Sheet4!$F$2:$F$11,0)),1,0))</f>
        <v>0</v>
      </c>
      <c r="P1175" s="40" t="str">
        <f>IFERROR(INDEX(Sheet4!$G:$G,MATCH(Sheet1!B1175,Sheet4!$F:$F,0))+INDEX(Sheet4!$G:$G,MATCH(Sheet1!C1175,Sheet4!$F:$F,0))+INDEX(Sheet4!$G:$G,MATCH(Sheet1!D1175,Sheet4!$F:$F,0))+INDEX(Sheet4!$G:$G,MATCH(Sheet1!E1175,Sheet4!$F:$F,0))+INDEX(Sheet4!$G:$G,MATCH(Sheet1!F1175,Sheet4!$F:$F,0))+INDEX(Sheet4!$G:$G,MATCH(Sheet1!G1175,Sheet4!$F:$F,0))+INDEX(Sheet4!$G:$G,MATCH(Sheet1!H1175,Sheet4!$F:$F,0))+INDEX(Sheet4!$G:$G,MATCH(Sheet1!I1175,Sheet4!$F:$F,0))+INDEX(Sheet4!$G:$G,MATCH(Sheet1!J1175,Sheet4!$F:$F,0)),"")</f>
        <v/>
      </c>
      <c r="AF1175">
        <f si="295" t="shared"/>
        <v>0</v>
      </c>
      <c r="AH1175">
        <v>1152</v>
      </c>
      <c r="AI1175" t="str">
        <f si="296" t="shared"/>
        <v>Ricky RubioIsaiah CanaanJames HardenMonte MorrisKelly OubreTaurean PrinceKenneth FariedJosh JacksonDeandre Ayton</v>
      </c>
      <c r="AJ1175">
        <f si="285" t="shared"/>
        <v>0</v>
      </c>
      <c r="AK1175">
        <f si="286" t="shared"/>
        <v>0</v>
      </c>
      <c r="AL1175">
        <f si="287" t="shared"/>
        <v>0</v>
      </c>
      <c r="AM1175">
        <f si="288" t="shared"/>
        <v>0</v>
      </c>
      <c r="AN1175">
        <f si="289" t="shared"/>
        <v>0</v>
      </c>
      <c r="AO1175">
        <f si="290" t="shared"/>
        <v>0</v>
      </c>
      <c r="AP1175">
        <f si="291" t="shared"/>
        <v>0</v>
      </c>
      <c r="AQ1175">
        <f si="292" t="shared"/>
        <v>0</v>
      </c>
      <c r="AR1175">
        <f si="293" t="shared"/>
        <v>0</v>
      </c>
      <c r="AS1175">
        <f si="297" t="shared"/>
        <v>0</v>
      </c>
      <c r="AU1175" t="str">
        <f>IFERROR(VLOOKUP(C1175,Results!$A$2:$B$240,2,FALSE)+VLOOKUP(D1175,Results!$A$2:$B$240,2,FALSE)+VLOOKUP(E1175,Results!$A$2:$B$240,2,FALSE)+VLOOKUP(F1175,Results!$A$2:$B$240,2,FALSE)+VLOOKUP(G1175,Results!$A$2:$B$240,2,FALSE)+VLOOKUP(H1175,Results!$A$2:$B$240,2,FALSE)+VLOOKUP(I1175,Results!$A$2:$B$240,2,FALSE)+VLOOKUP(J1175,Results!$A$2:$B$240,2,FALSE)+VLOOKUP(B1175,Results!$A$2:$B$240,2,FALSE)-MIN(VLOOKUP(C1175,Results!$A$2:$B$240,2,FALSE),VLOOKUP(D1175,Results!$A$2:$B$240,2,FALSE),VLOOKUP(E1175,Results!$A$2:$B$240,2,FALSE),VLOOKUP(F1175,Results!$A$2:$B$240,2,FALSE),VLOOKUP(G1175,Results!$A$2:$B$240,2,FALSE),VLOOKUP(H1175,Results!$A$2:$B$240,2,FALSE),VLOOKUP(I1175,Results!$A$2:$B$240,2,FALSE),VLOOKUP(J1175,Results!$A$2:$B$240,2,FALSE),VLOOKUP(B1175,Results!$A$2:$B$240,2,FALSE)),"")</f>
        <v/>
      </c>
    </row>
    <row r="1176" spans="2:47" x14ac:dyDescent="0.3">
      <c r="B1176" t="s">
        <v>166</v>
      </c>
      <c r="C1176" t="s">
        <v>108</v>
      </c>
      <c r="D1176" t="s">
        <v>172</v>
      </c>
      <c r="E1176" t="s">
        <v>146</v>
      </c>
      <c r="F1176" t="s">
        <v>100</v>
      </c>
      <c r="G1176" t="s">
        <v>159</v>
      </c>
      <c r="H1176" t="s">
        <v>181</v>
      </c>
      <c r="I1176" t="s">
        <v>103</v>
      </c>
      <c r="J1176" t="s">
        <v>156</v>
      </c>
      <c r="K1176" t="n">
        <v>11.0</v>
      </c>
      <c r="L1176" s="30">
        <f ref="L1176:L1239" si="298" t="shared">AS1176</f>
        <v>0</v>
      </c>
      <c r="N1176" s="35" t="str">
        <f si="294" t="shared"/>
        <v/>
      </c>
      <c r="O1176" s="59">
        <f>(IF(ISNUMBER(MATCH(B1176,Sheet4!$K$92:$K$101,0)),1,0)+IF(ISNUMBER(MATCH(C1176,Sheet4!$K$92:$K$101,0)),1,0)+IF(ISNUMBER(MATCH(D1176,Sheet4!$K$92:$K$101,0)),1,0)+IF(ISNUMBER(MATCH(E1176,Sheet4!$K$92:$K$101,0)),1,0)+IF(ISNUMBER(MATCH(F1176,Sheet4!$K$92:$K$101,0)),1,0)+IF(ISNUMBER(MATCH(G1176,Sheet4!$K$92:$K$101,0)),1,0)+IF(ISNUMBER(MATCH(H1176,Sheet4!$K$92:$K$101,0)),1,0)+IF(ISNUMBER(MATCH(I1176,Sheet4!$K$92:$K$101,0)),1,0)+IF(ISNUMBER(MATCH(J1176,Sheet4!$K$92:$K$101,0)),1,0))
-
(IF(ISNUMBER(MATCH(B1176,Sheet4!$F$2:$F$11,0)),1,0)+IF(ISNUMBER(MATCH(C1176,Sheet4!$F$2:$F$11,0)),1,0)+IF(ISNUMBER(MATCH(D1176,Sheet4!$F$2:$F$11,0)),1,0)+IF(ISNUMBER(MATCH(E1176,Sheet4!$F$2:$F$11,0)),1,0)+IF(ISNUMBER(MATCH(F1176,Sheet4!$F$2:$F$11,0)),1,0)+IF(ISNUMBER(MATCH(G1176,Sheet4!$F$2:$F$11,0)),1,0)+IF(ISNUMBER(MATCH(H1176,Sheet4!$F$2:$F$11,0)),1,0)+IF(ISNUMBER(MATCH(I1176,Sheet4!$F$2:$F$11,0)),1,0)+IF(ISNUMBER(MATCH(J1176,Sheet4!$F$2:$F$11,0)),1,0))</f>
        <v>0</v>
      </c>
      <c r="P1176" s="40" t="str">
        <f>IFERROR(INDEX(Sheet4!$G:$G,MATCH(Sheet1!B1176,Sheet4!$F:$F,0))+INDEX(Sheet4!$G:$G,MATCH(Sheet1!C1176,Sheet4!$F:$F,0))+INDEX(Sheet4!$G:$G,MATCH(Sheet1!D1176,Sheet4!$F:$F,0))+INDEX(Sheet4!$G:$G,MATCH(Sheet1!E1176,Sheet4!$F:$F,0))+INDEX(Sheet4!$G:$G,MATCH(Sheet1!F1176,Sheet4!$F:$F,0))+INDEX(Sheet4!$G:$G,MATCH(Sheet1!G1176,Sheet4!$F:$F,0))+INDEX(Sheet4!$G:$G,MATCH(Sheet1!H1176,Sheet4!$F:$F,0))+INDEX(Sheet4!$G:$G,MATCH(Sheet1!I1176,Sheet4!$F:$F,0))+INDEX(Sheet4!$G:$G,MATCH(Sheet1!J1176,Sheet4!$F:$F,0)),"")</f>
        <v/>
      </c>
      <c r="AF1176">
        <f si="295" t="shared"/>
        <v>0</v>
      </c>
      <c r="AH1176">
        <v>1153</v>
      </c>
      <c r="AI1176" t="str">
        <f si="296" t="shared"/>
        <v>Ben SimmonsLandry ShametMonte MorrisKevin HuerterWill BartonKelly OubreJohn CollinsJosh JacksonNikola Jokic</v>
      </c>
      <c r="AJ1176">
        <f si="285" t="shared"/>
        <v>0</v>
      </c>
      <c r="AK1176">
        <f si="286" t="shared"/>
        <v>0</v>
      </c>
      <c r="AL1176">
        <f si="287" t="shared"/>
        <v>0</v>
      </c>
      <c r="AM1176">
        <f si="288" t="shared"/>
        <v>0</v>
      </c>
      <c r="AN1176">
        <f si="289" t="shared"/>
        <v>0</v>
      </c>
      <c r="AO1176">
        <f si="290" t="shared"/>
        <v>0</v>
      </c>
      <c r="AP1176">
        <f si="291" t="shared"/>
        <v>0</v>
      </c>
      <c r="AQ1176">
        <f si="292" t="shared"/>
        <v>0</v>
      </c>
      <c r="AR1176">
        <f si="293" t="shared"/>
        <v>0</v>
      </c>
      <c r="AS1176">
        <f si="297" t="shared"/>
        <v>0</v>
      </c>
      <c r="AU1176" t="str">
        <f>IFERROR(VLOOKUP(C1176,Results!$A$2:$B$240,2,FALSE)+VLOOKUP(D1176,Results!$A$2:$B$240,2,FALSE)+VLOOKUP(E1176,Results!$A$2:$B$240,2,FALSE)+VLOOKUP(F1176,Results!$A$2:$B$240,2,FALSE)+VLOOKUP(G1176,Results!$A$2:$B$240,2,FALSE)+VLOOKUP(H1176,Results!$A$2:$B$240,2,FALSE)+VLOOKUP(I1176,Results!$A$2:$B$240,2,FALSE)+VLOOKUP(J1176,Results!$A$2:$B$240,2,FALSE)+VLOOKUP(B1176,Results!$A$2:$B$240,2,FALSE)-MIN(VLOOKUP(C1176,Results!$A$2:$B$240,2,FALSE),VLOOKUP(D1176,Results!$A$2:$B$240,2,FALSE),VLOOKUP(E1176,Results!$A$2:$B$240,2,FALSE),VLOOKUP(F1176,Results!$A$2:$B$240,2,FALSE),VLOOKUP(G1176,Results!$A$2:$B$240,2,FALSE),VLOOKUP(H1176,Results!$A$2:$B$240,2,FALSE),VLOOKUP(I1176,Results!$A$2:$B$240,2,FALSE),VLOOKUP(J1176,Results!$A$2:$B$240,2,FALSE),VLOOKUP(B1176,Results!$A$2:$B$240,2,FALSE)),"")</f>
        <v/>
      </c>
    </row>
    <row r="1177" spans="2:47" x14ac:dyDescent="0.3">
      <c r="B1177" t="s">
        <v>166</v>
      </c>
      <c r="C1177" t="s">
        <v>170</v>
      </c>
      <c r="D1177" t="s">
        <v>173</v>
      </c>
      <c r="E1177" t="s">
        <v>146</v>
      </c>
      <c r="F1177" t="s">
        <v>150</v>
      </c>
      <c r="G1177" t="s">
        <v>180</v>
      </c>
      <c r="H1177" t="s">
        <v>92</v>
      </c>
      <c r="I1177" t="s">
        <v>181</v>
      </c>
      <c r="J1177" t="s">
        <v>186</v>
      </c>
      <c r="K1177" t="n">
        <v>11.0</v>
      </c>
      <c r="L1177" s="30">
        <f si="298" t="shared"/>
        <v>0</v>
      </c>
      <c r="N1177" s="35" t="str">
        <f si="294" t="shared"/>
        <v/>
      </c>
      <c r="O1177" s="59">
        <f>(IF(ISNUMBER(MATCH(B1177,Sheet4!$K$92:$K$101,0)),1,0)+IF(ISNUMBER(MATCH(C1177,Sheet4!$K$92:$K$101,0)),1,0)+IF(ISNUMBER(MATCH(D1177,Sheet4!$K$92:$K$101,0)),1,0)+IF(ISNUMBER(MATCH(E1177,Sheet4!$K$92:$K$101,0)),1,0)+IF(ISNUMBER(MATCH(F1177,Sheet4!$K$92:$K$101,0)),1,0)+IF(ISNUMBER(MATCH(G1177,Sheet4!$K$92:$K$101,0)),1,0)+IF(ISNUMBER(MATCH(H1177,Sheet4!$K$92:$K$101,0)),1,0)+IF(ISNUMBER(MATCH(I1177,Sheet4!$K$92:$K$101,0)),1,0)+IF(ISNUMBER(MATCH(J1177,Sheet4!$K$92:$K$101,0)),1,0))
-
(IF(ISNUMBER(MATCH(B1177,Sheet4!$F$2:$F$11,0)),1,0)+IF(ISNUMBER(MATCH(C1177,Sheet4!$F$2:$F$11,0)),1,0)+IF(ISNUMBER(MATCH(D1177,Sheet4!$F$2:$F$11,0)),1,0)+IF(ISNUMBER(MATCH(E1177,Sheet4!$F$2:$F$11,0)),1,0)+IF(ISNUMBER(MATCH(F1177,Sheet4!$F$2:$F$11,0)),1,0)+IF(ISNUMBER(MATCH(G1177,Sheet4!$F$2:$F$11,0)),1,0)+IF(ISNUMBER(MATCH(H1177,Sheet4!$F$2:$F$11,0)),1,0)+IF(ISNUMBER(MATCH(I1177,Sheet4!$F$2:$F$11,0)),1,0)+IF(ISNUMBER(MATCH(J1177,Sheet4!$F$2:$F$11,0)),1,0))</f>
        <v>0</v>
      </c>
      <c r="P1177" s="40" t="str">
        <f>IFERROR(INDEX(Sheet4!$G:$G,MATCH(Sheet1!B1177,Sheet4!$F:$F,0))+INDEX(Sheet4!$G:$G,MATCH(Sheet1!C1177,Sheet4!$F:$F,0))+INDEX(Sheet4!$G:$G,MATCH(Sheet1!D1177,Sheet4!$F:$F,0))+INDEX(Sheet4!$G:$G,MATCH(Sheet1!E1177,Sheet4!$F:$F,0))+INDEX(Sheet4!$G:$G,MATCH(Sheet1!F1177,Sheet4!$F:$F,0))+INDEX(Sheet4!$G:$G,MATCH(Sheet1!G1177,Sheet4!$F:$F,0))+INDEX(Sheet4!$G:$G,MATCH(Sheet1!H1177,Sheet4!$F:$F,0))+INDEX(Sheet4!$G:$G,MATCH(Sheet1!I1177,Sheet4!$F:$F,0))+INDEX(Sheet4!$G:$G,MATCH(Sheet1!J1177,Sheet4!$F:$F,0)),"")</f>
        <v/>
      </c>
      <c r="AF1177">
        <f si="295" t="shared"/>
        <v>0</v>
      </c>
      <c r="AH1177">
        <v>1154</v>
      </c>
      <c r="AI1177" t="str">
        <f si="296" t="shared"/>
        <v>Ben SimmonsJeremy LinJames HardenMonte MorrisKelly OubreCorey BrewerJosh JacksonDerrick FavorsDeandre Ayton</v>
      </c>
      <c r="AJ1177">
        <f ref="AJ1177:AJ1240" si="299" t="shared">IF(ISNUMBER(SEARCH(B1177,VLOOKUP($AH$20,$AH$24:$AI$2023,2,FALSE))),1,0)</f>
        <v>0</v>
      </c>
      <c r="AK1177">
        <f ref="AK1177:AK1240" si="300" t="shared">IF(ISNUMBER(SEARCH(C1177,VLOOKUP($AH$20,$AH$24:$AI$2023,2,FALSE))),1,0)</f>
        <v>0</v>
      </c>
      <c r="AL1177">
        <f ref="AL1177:AL1240" si="301" t="shared">IF(ISNUMBER(SEARCH(D1177,VLOOKUP($AH$20,$AH$24:$AI$2023,2,FALSE))),1,0)</f>
        <v>0</v>
      </c>
      <c r="AM1177">
        <f ref="AM1177:AM1240" si="302" t="shared">IF(ISNUMBER(SEARCH(E1177,VLOOKUP($AH$20,$AH$24:$AI$2023,2,FALSE))),1,0)</f>
        <v>0</v>
      </c>
      <c r="AN1177">
        <f ref="AN1177:AN1240" si="303" t="shared">IF(ISNUMBER(SEARCH(F1177,VLOOKUP($AH$20,$AH$24:$AI$2023,2,FALSE))),1,0)</f>
        <v>0</v>
      </c>
      <c r="AO1177">
        <f ref="AO1177:AO1240" si="304" t="shared">IF(ISNUMBER(SEARCH(G1177,VLOOKUP($AH$20,$AH$24:$AI$2023,2,FALSE))),1,0)</f>
        <v>0</v>
      </c>
      <c r="AP1177">
        <f ref="AP1177:AP1240" si="305" t="shared">IF(ISNUMBER(SEARCH(H1177,VLOOKUP($AH$20,$AH$24:$AI$2023,2,FALSE))),1,0)</f>
        <v>0</v>
      </c>
      <c r="AQ1177">
        <f ref="AQ1177:AQ1240" si="306" t="shared">IF(ISNUMBER(SEARCH(I1177,VLOOKUP($AH$20,$AH$24:$AI$2023,2,FALSE))),1,0)</f>
        <v>0</v>
      </c>
      <c r="AR1177">
        <f ref="AR1177:AR1240" si="307" t="shared">IF(ISNUMBER(SEARCH(J1177,VLOOKUP($AH$20,$AH$24:$AI$2023,2,FALSE))),1,0)</f>
        <v>0</v>
      </c>
      <c r="AS1177">
        <f si="297" t="shared"/>
        <v>0</v>
      </c>
      <c r="AU1177" t="str">
        <f>IFERROR(VLOOKUP(C1177,Results!$A$2:$B$240,2,FALSE)+VLOOKUP(D1177,Results!$A$2:$B$240,2,FALSE)+VLOOKUP(E1177,Results!$A$2:$B$240,2,FALSE)+VLOOKUP(F1177,Results!$A$2:$B$240,2,FALSE)+VLOOKUP(G1177,Results!$A$2:$B$240,2,FALSE)+VLOOKUP(H1177,Results!$A$2:$B$240,2,FALSE)+VLOOKUP(I1177,Results!$A$2:$B$240,2,FALSE)+VLOOKUP(J1177,Results!$A$2:$B$240,2,FALSE)+VLOOKUP(B1177,Results!$A$2:$B$240,2,FALSE)-MIN(VLOOKUP(C1177,Results!$A$2:$B$240,2,FALSE),VLOOKUP(D1177,Results!$A$2:$B$240,2,FALSE),VLOOKUP(E1177,Results!$A$2:$B$240,2,FALSE),VLOOKUP(F1177,Results!$A$2:$B$240,2,FALSE),VLOOKUP(G1177,Results!$A$2:$B$240,2,FALSE),VLOOKUP(H1177,Results!$A$2:$B$240,2,FALSE),VLOOKUP(I1177,Results!$A$2:$B$240,2,FALSE),VLOOKUP(J1177,Results!$A$2:$B$240,2,FALSE),VLOOKUP(B1177,Results!$A$2:$B$240,2,FALSE)),"")</f>
        <v/>
      </c>
    </row>
    <row r="1178" spans="2:47" x14ac:dyDescent="0.3">
      <c r="B1178" t="s">
        <v>166</v>
      </c>
      <c r="C1178" t="s">
        <v>87</v>
      </c>
      <c r="D1178" t="s">
        <v>173</v>
      </c>
      <c r="E1178" t="s">
        <v>146</v>
      </c>
      <c r="F1178" t="s">
        <v>150</v>
      </c>
      <c r="G1178" t="s">
        <v>177</v>
      </c>
      <c r="H1178" t="s">
        <v>153</v>
      </c>
      <c r="I1178" t="s">
        <v>152</v>
      </c>
      <c r="J1178" t="s">
        <v>161</v>
      </c>
      <c r="K1178" t="n">
        <v>11.0</v>
      </c>
      <c r="L1178" s="30">
        <f si="298" t="shared"/>
        <v>0</v>
      </c>
      <c r="N1178" s="35" t="str">
        <f si="294" t="shared"/>
        <v/>
      </c>
      <c r="O1178" s="59">
        <f>(IF(ISNUMBER(MATCH(B1178,Sheet4!$K$92:$K$101,0)),1,0)+IF(ISNUMBER(MATCH(C1178,Sheet4!$K$92:$K$101,0)),1,0)+IF(ISNUMBER(MATCH(D1178,Sheet4!$K$92:$K$101,0)),1,0)+IF(ISNUMBER(MATCH(E1178,Sheet4!$K$92:$K$101,0)),1,0)+IF(ISNUMBER(MATCH(F1178,Sheet4!$K$92:$K$101,0)),1,0)+IF(ISNUMBER(MATCH(G1178,Sheet4!$K$92:$K$101,0)),1,0)+IF(ISNUMBER(MATCH(H1178,Sheet4!$K$92:$K$101,0)),1,0)+IF(ISNUMBER(MATCH(I1178,Sheet4!$K$92:$K$101,0)),1,0)+IF(ISNUMBER(MATCH(J1178,Sheet4!$K$92:$K$101,0)),1,0))
-
(IF(ISNUMBER(MATCH(B1178,Sheet4!$F$2:$F$11,0)),1,0)+IF(ISNUMBER(MATCH(C1178,Sheet4!$F$2:$F$11,0)),1,0)+IF(ISNUMBER(MATCH(D1178,Sheet4!$F$2:$F$11,0)),1,0)+IF(ISNUMBER(MATCH(E1178,Sheet4!$F$2:$F$11,0)),1,0)+IF(ISNUMBER(MATCH(F1178,Sheet4!$F$2:$F$11,0)),1,0)+IF(ISNUMBER(MATCH(G1178,Sheet4!$F$2:$F$11,0)),1,0)+IF(ISNUMBER(MATCH(H1178,Sheet4!$F$2:$F$11,0)),1,0)+IF(ISNUMBER(MATCH(I1178,Sheet4!$F$2:$F$11,0)),1,0)+IF(ISNUMBER(MATCH(J1178,Sheet4!$F$2:$F$11,0)),1,0))</f>
        <v>0</v>
      </c>
      <c r="P1178" s="40" t="str">
        <f>IFERROR(INDEX(Sheet4!$G:$G,MATCH(Sheet1!B1178,Sheet4!$F:$F,0))+INDEX(Sheet4!$G:$G,MATCH(Sheet1!C1178,Sheet4!$F:$F,0))+INDEX(Sheet4!$G:$G,MATCH(Sheet1!D1178,Sheet4!$F:$F,0))+INDEX(Sheet4!$G:$G,MATCH(Sheet1!E1178,Sheet4!$F:$F,0))+INDEX(Sheet4!$G:$G,MATCH(Sheet1!F1178,Sheet4!$F:$F,0))+INDEX(Sheet4!$G:$G,MATCH(Sheet1!G1178,Sheet4!$F:$F,0))+INDEX(Sheet4!$G:$G,MATCH(Sheet1!H1178,Sheet4!$F:$F,0))+INDEX(Sheet4!$G:$G,MATCH(Sheet1!I1178,Sheet4!$F:$F,0))+INDEX(Sheet4!$G:$G,MATCH(Sheet1!J1178,Sheet4!$F:$F,0)),"")</f>
        <v/>
      </c>
      <c r="AF1178">
        <f si="295" t="shared"/>
        <v>0</v>
      </c>
      <c r="AH1178">
        <v>1155</v>
      </c>
      <c r="AI1178" t="str">
        <f si="296" t="shared"/>
        <v>Ben SimmonsTrae YoungJimmy ButlerMonte MorrisKelly OubreGerald GreenRichaun HolmesTaj GibsonKarl-Anthony Towns</v>
      </c>
      <c r="AJ1178">
        <f si="299" t="shared"/>
        <v>0</v>
      </c>
      <c r="AK1178">
        <f si="300" t="shared"/>
        <v>0</v>
      </c>
      <c r="AL1178">
        <f si="301" t="shared"/>
        <v>0</v>
      </c>
      <c r="AM1178">
        <f si="302" t="shared"/>
        <v>0</v>
      </c>
      <c r="AN1178">
        <f si="303" t="shared"/>
        <v>0</v>
      </c>
      <c r="AO1178">
        <f si="304" t="shared"/>
        <v>0</v>
      </c>
      <c r="AP1178">
        <f si="305" t="shared"/>
        <v>0</v>
      </c>
      <c r="AQ1178">
        <f si="306" t="shared"/>
        <v>0</v>
      </c>
      <c r="AR1178">
        <f si="307" t="shared"/>
        <v>0</v>
      </c>
      <c r="AS1178">
        <f si="297" t="shared"/>
        <v>0</v>
      </c>
      <c r="AU1178" t="str">
        <f>IFERROR(VLOOKUP(C1178,Results!$A$2:$B$240,2,FALSE)+VLOOKUP(D1178,Results!$A$2:$B$240,2,FALSE)+VLOOKUP(E1178,Results!$A$2:$B$240,2,FALSE)+VLOOKUP(F1178,Results!$A$2:$B$240,2,FALSE)+VLOOKUP(G1178,Results!$A$2:$B$240,2,FALSE)+VLOOKUP(H1178,Results!$A$2:$B$240,2,FALSE)+VLOOKUP(I1178,Results!$A$2:$B$240,2,FALSE)+VLOOKUP(J1178,Results!$A$2:$B$240,2,FALSE)+VLOOKUP(B1178,Results!$A$2:$B$240,2,FALSE)-MIN(VLOOKUP(C1178,Results!$A$2:$B$240,2,FALSE),VLOOKUP(D1178,Results!$A$2:$B$240,2,FALSE),VLOOKUP(E1178,Results!$A$2:$B$240,2,FALSE),VLOOKUP(F1178,Results!$A$2:$B$240,2,FALSE),VLOOKUP(G1178,Results!$A$2:$B$240,2,FALSE),VLOOKUP(H1178,Results!$A$2:$B$240,2,FALSE),VLOOKUP(I1178,Results!$A$2:$B$240,2,FALSE),VLOOKUP(J1178,Results!$A$2:$B$240,2,FALSE),VLOOKUP(B1178,Results!$A$2:$B$240,2,FALSE)),"")</f>
        <v/>
      </c>
    </row>
    <row r="1179" spans="2:47" x14ac:dyDescent="0.3">
      <c r="B1179" t="s">
        <v>87</v>
      </c>
      <c r="C1179" t="s">
        <v>108</v>
      </c>
      <c r="D1179" t="s">
        <v>172</v>
      </c>
      <c r="E1179" t="s">
        <v>146</v>
      </c>
      <c r="F1179" t="s">
        <v>177</v>
      </c>
      <c r="G1179" t="s">
        <v>159</v>
      </c>
      <c r="H1179" t="s">
        <v>93</v>
      </c>
      <c r="I1179" t="s">
        <v>103</v>
      </c>
      <c r="J1179" t="s">
        <v>188</v>
      </c>
      <c r="K1179" t="n">
        <v>11.0</v>
      </c>
      <c r="L1179" s="30">
        <f si="298" t="shared"/>
        <v>0</v>
      </c>
      <c r="N1179" s="35" t="str">
        <f si="294" t="shared"/>
        <v/>
      </c>
      <c r="O1179" s="59">
        <f>(IF(ISNUMBER(MATCH(B1179,Sheet4!$K$92:$K$101,0)),1,0)+IF(ISNUMBER(MATCH(C1179,Sheet4!$K$92:$K$101,0)),1,0)+IF(ISNUMBER(MATCH(D1179,Sheet4!$K$92:$K$101,0)),1,0)+IF(ISNUMBER(MATCH(E1179,Sheet4!$K$92:$K$101,0)),1,0)+IF(ISNUMBER(MATCH(F1179,Sheet4!$K$92:$K$101,0)),1,0)+IF(ISNUMBER(MATCH(G1179,Sheet4!$K$92:$K$101,0)),1,0)+IF(ISNUMBER(MATCH(H1179,Sheet4!$K$92:$K$101,0)),1,0)+IF(ISNUMBER(MATCH(I1179,Sheet4!$K$92:$K$101,0)),1,0)+IF(ISNUMBER(MATCH(J1179,Sheet4!$K$92:$K$101,0)),1,0))
-
(IF(ISNUMBER(MATCH(B1179,Sheet4!$F$2:$F$11,0)),1,0)+IF(ISNUMBER(MATCH(C1179,Sheet4!$F$2:$F$11,0)),1,0)+IF(ISNUMBER(MATCH(D1179,Sheet4!$F$2:$F$11,0)),1,0)+IF(ISNUMBER(MATCH(E1179,Sheet4!$F$2:$F$11,0)),1,0)+IF(ISNUMBER(MATCH(F1179,Sheet4!$F$2:$F$11,0)),1,0)+IF(ISNUMBER(MATCH(G1179,Sheet4!$F$2:$F$11,0)),1,0)+IF(ISNUMBER(MATCH(H1179,Sheet4!$F$2:$F$11,0)),1,0)+IF(ISNUMBER(MATCH(I1179,Sheet4!$F$2:$F$11,0)),1,0)+IF(ISNUMBER(MATCH(J1179,Sheet4!$F$2:$F$11,0)),1,0))</f>
        <v>0</v>
      </c>
      <c r="P1179" s="40" t="str">
        <f>IFERROR(INDEX(Sheet4!$G:$G,MATCH(Sheet1!B1179,Sheet4!$F:$F,0))+INDEX(Sheet4!$G:$G,MATCH(Sheet1!C1179,Sheet4!$F:$F,0))+INDEX(Sheet4!$G:$G,MATCH(Sheet1!D1179,Sheet4!$F:$F,0))+INDEX(Sheet4!$G:$G,MATCH(Sheet1!E1179,Sheet4!$F:$F,0))+INDEX(Sheet4!$G:$G,MATCH(Sheet1!F1179,Sheet4!$F:$F,0))+INDEX(Sheet4!$G:$G,MATCH(Sheet1!G1179,Sheet4!$F:$F,0))+INDEX(Sheet4!$G:$G,MATCH(Sheet1!H1179,Sheet4!$F:$F,0))+INDEX(Sheet4!$G:$G,MATCH(Sheet1!I1179,Sheet4!$F:$F,0))+INDEX(Sheet4!$G:$G,MATCH(Sheet1!J1179,Sheet4!$F:$F,0)),"")</f>
        <v/>
      </c>
      <c r="AF1179">
        <f si="295" t="shared"/>
        <v>0</v>
      </c>
      <c r="AH1179">
        <v>1156</v>
      </c>
      <c r="AI1179" t="str">
        <f si="296" t="shared"/>
        <v>De'Aaron FoxLandry ShametDevin BookerMonte MorrisWill BartonKelly OubreJosh JacksonPaul MillsapNikola Jokic</v>
      </c>
      <c r="AJ1179">
        <f si="299" t="shared"/>
        <v>0</v>
      </c>
      <c r="AK1179">
        <f si="300" t="shared"/>
        <v>0</v>
      </c>
      <c r="AL1179">
        <f si="301" t="shared"/>
        <v>0</v>
      </c>
      <c r="AM1179">
        <f si="302" t="shared"/>
        <v>0</v>
      </c>
      <c r="AN1179">
        <f si="303" t="shared"/>
        <v>0</v>
      </c>
      <c r="AO1179">
        <f si="304" t="shared"/>
        <v>0</v>
      </c>
      <c r="AP1179">
        <f si="305" t="shared"/>
        <v>0</v>
      </c>
      <c r="AQ1179">
        <f si="306" t="shared"/>
        <v>0</v>
      </c>
      <c r="AR1179">
        <f si="307" t="shared"/>
        <v>0</v>
      </c>
      <c r="AS1179">
        <f si="297" t="shared"/>
        <v>0</v>
      </c>
      <c r="AU1179" t="str">
        <f>IFERROR(VLOOKUP(C1179,Results!$A$2:$B$240,2,FALSE)+VLOOKUP(D1179,Results!$A$2:$B$240,2,FALSE)+VLOOKUP(E1179,Results!$A$2:$B$240,2,FALSE)+VLOOKUP(F1179,Results!$A$2:$B$240,2,FALSE)+VLOOKUP(G1179,Results!$A$2:$B$240,2,FALSE)+VLOOKUP(H1179,Results!$A$2:$B$240,2,FALSE)+VLOOKUP(I1179,Results!$A$2:$B$240,2,FALSE)+VLOOKUP(J1179,Results!$A$2:$B$240,2,FALSE)+VLOOKUP(B1179,Results!$A$2:$B$240,2,FALSE)-MIN(VLOOKUP(C1179,Results!$A$2:$B$240,2,FALSE),VLOOKUP(D1179,Results!$A$2:$B$240,2,FALSE),VLOOKUP(E1179,Results!$A$2:$B$240,2,FALSE),VLOOKUP(F1179,Results!$A$2:$B$240,2,FALSE),VLOOKUP(G1179,Results!$A$2:$B$240,2,FALSE),VLOOKUP(H1179,Results!$A$2:$B$240,2,FALSE),VLOOKUP(I1179,Results!$A$2:$B$240,2,FALSE),VLOOKUP(J1179,Results!$A$2:$B$240,2,FALSE),VLOOKUP(B1179,Results!$A$2:$B$240,2,FALSE)),"")</f>
        <v/>
      </c>
    </row>
    <row r="1180" spans="2:47" x14ac:dyDescent="0.3">
      <c r="B1180" t="s">
        <v>166</v>
      </c>
      <c r="C1180" t="s">
        <v>87</v>
      </c>
      <c r="D1180" t="s">
        <v>89</v>
      </c>
      <c r="E1180" t="s">
        <v>146</v>
      </c>
      <c r="F1180" t="s">
        <v>177</v>
      </c>
      <c r="G1180" t="s">
        <v>180</v>
      </c>
      <c r="H1180" t="s">
        <v>181</v>
      </c>
      <c r="I1180" t="s">
        <v>152</v>
      </c>
      <c r="J1180" t="s">
        <v>186</v>
      </c>
      <c r="K1180" t="n">
        <v>11.0</v>
      </c>
      <c r="L1180" s="30">
        <f si="298" t="shared"/>
        <v>0</v>
      </c>
      <c r="N1180" s="35" t="str">
        <f si="294" t="shared"/>
        <v/>
      </c>
      <c r="O1180" s="59">
        <f>(IF(ISNUMBER(MATCH(B1180,Sheet4!$K$92:$K$101,0)),1,0)+IF(ISNUMBER(MATCH(C1180,Sheet4!$K$92:$K$101,0)),1,0)+IF(ISNUMBER(MATCH(D1180,Sheet4!$K$92:$K$101,0)),1,0)+IF(ISNUMBER(MATCH(E1180,Sheet4!$K$92:$K$101,0)),1,0)+IF(ISNUMBER(MATCH(F1180,Sheet4!$K$92:$K$101,0)),1,0)+IF(ISNUMBER(MATCH(G1180,Sheet4!$K$92:$K$101,0)),1,0)+IF(ISNUMBER(MATCH(H1180,Sheet4!$K$92:$K$101,0)),1,0)+IF(ISNUMBER(MATCH(I1180,Sheet4!$K$92:$K$101,0)),1,0)+IF(ISNUMBER(MATCH(J1180,Sheet4!$K$92:$K$101,0)),1,0))
-
(IF(ISNUMBER(MATCH(B1180,Sheet4!$F$2:$F$11,0)),1,0)+IF(ISNUMBER(MATCH(C1180,Sheet4!$F$2:$F$11,0)),1,0)+IF(ISNUMBER(MATCH(D1180,Sheet4!$F$2:$F$11,0)),1,0)+IF(ISNUMBER(MATCH(E1180,Sheet4!$F$2:$F$11,0)),1,0)+IF(ISNUMBER(MATCH(F1180,Sheet4!$F$2:$F$11,0)),1,0)+IF(ISNUMBER(MATCH(G1180,Sheet4!$F$2:$F$11,0)),1,0)+IF(ISNUMBER(MATCH(H1180,Sheet4!$F$2:$F$11,0)),1,0)+IF(ISNUMBER(MATCH(I1180,Sheet4!$F$2:$F$11,0)),1,0)+IF(ISNUMBER(MATCH(J1180,Sheet4!$F$2:$F$11,0)),1,0))</f>
        <v>0</v>
      </c>
      <c r="P1180" s="40" t="str">
        <f>IFERROR(INDEX(Sheet4!$G:$G,MATCH(Sheet1!B1180,Sheet4!$F:$F,0))+INDEX(Sheet4!$G:$G,MATCH(Sheet1!C1180,Sheet4!$F:$F,0))+INDEX(Sheet4!$G:$G,MATCH(Sheet1!D1180,Sheet4!$F:$F,0))+INDEX(Sheet4!$G:$G,MATCH(Sheet1!E1180,Sheet4!$F:$F,0))+INDEX(Sheet4!$G:$G,MATCH(Sheet1!F1180,Sheet4!$F:$F,0))+INDEX(Sheet4!$G:$G,MATCH(Sheet1!G1180,Sheet4!$F:$F,0))+INDEX(Sheet4!$G:$G,MATCH(Sheet1!H1180,Sheet4!$F:$F,0))+INDEX(Sheet4!$G:$G,MATCH(Sheet1!I1180,Sheet4!$F:$F,0))+INDEX(Sheet4!$G:$G,MATCH(Sheet1!J1180,Sheet4!$F:$F,0)),"")</f>
        <v/>
      </c>
      <c r="AF1180">
        <f si="295" t="shared"/>
        <v>0</v>
      </c>
      <c r="AH1180">
        <v>1157</v>
      </c>
      <c r="AI1180" t="str">
        <f si="296" t="shared"/>
        <v>Ben SimmonsLandry ShametDevin BookerMonte MorrisKelly OubreDeAndre' BembryJohn CollinsTaj GibsonJoel Embiid</v>
      </c>
      <c r="AJ1180">
        <f si="299" t="shared"/>
        <v>0</v>
      </c>
      <c r="AK1180">
        <f si="300" t="shared"/>
        <v>0</v>
      </c>
      <c r="AL1180">
        <f si="301" t="shared"/>
        <v>0</v>
      </c>
      <c r="AM1180">
        <f si="302" t="shared"/>
        <v>0</v>
      </c>
      <c r="AN1180">
        <f si="303" t="shared"/>
        <v>0</v>
      </c>
      <c r="AO1180">
        <f si="304" t="shared"/>
        <v>0</v>
      </c>
      <c r="AP1180">
        <f si="305" t="shared"/>
        <v>0</v>
      </c>
      <c r="AQ1180">
        <f si="306" t="shared"/>
        <v>0</v>
      </c>
      <c r="AR1180">
        <f si="307" t="shared"/>
        <v>0</v>
      </c>
      <c r="AS1180">
        <f si="297" t="shared"/>
        <v>0</v>
      </c>
      <c r="AU1180" t="str">
        <f>IFERROR(VLOOKUP(C1180,Results!$A$2:$B$240,2,FALSE)+VLOOKUP(D1180,Results!$A$2:$B$240,2,FALSE)+VLOOKUP(E1180,Results!$A$2:$B$240,2,FALSE)+VLOOKUP(F1180,Results!$A$2:$B$240,2,FALSE)+VLOOKUP(G1180,Results!$A$2:$B$240,2,FALSE)+VLOOKUP(H1180,Results!$A$2:$B$240,2,FALSE)+VLOOKUP(I1180,Results!$A$2:$B$240,2,FALSE)+VLOOKUP(J1180,Results!$A$2:$B$240,2,FALSE)+VLOOKUP(B1180,Results!$A$2:$B$240,2,FALSE)-MIN(VLOOKUP(C1180,Results!$A$2:$B$240,2,FALSE),VLOOKUP(D1180,Results!$A$2:$B$240,2,FALSE),VLOOKUP(E1180,Results!$A$2:$B$240,2,FALSE),VLOOKUP(F1180,Results!$A$2:$B$240,2,FALSE),VLOOKUP(G1180,Results!$A$2:$B$240,2,FALSE),VLOOKUP(H1180,Results!$A$2:$B$240,2,FALSE),VLOOKUP(I1180,Results!$A$2:$B$240,2,FALSE),VLOOKUP(J1180,Results!$A$2:$B$240,2,FALSE),VLOOKUP(B1180,Results!$A$2:$B$240,2,FALSE)),"")</f>
        <v/>
      </c>
    </row>
    <row r="1181" spans="2:47" x14ac:dyDescent="0.3">
      <c r="B1181" t="s">
        <v>95</v>
      </c>
      <c r="C1181" t="s">
        <v>170</v>
      </c>
      <c r="D1181" t="s">
        <v>173</v>
      </c>
      <c r="E1181" t="s">
        <v>146</v>
      </c>
      <c r="F1181" t="s">
        <v>177</v>
      </c>
      <c r="G1181" t="s">
        <v>96</v>
      </c>
      <c r="H1181" t="s">
        <v>92</v>
      </c>
      <c r="I1181" t="s">
        <v>93</v>
      </c>
      <c r="J1181" t="s">
        <v>186</v>
      </c>
      <c r="K1181" t="n">
        <v>11.0</v>
      </c>
      <c r="L1181" s="30">
        <f si="298" t="shared"/>
        <v>0</v>
      </c>
      <c r="N1181" s="35" t="str">
        <f si="294" t="shared"/>
        <v/>
      </c>
      <c r="O1181" s="59">
        <f>(IF(ISNUMBER(MATCH(B1181,Sheet4!$K$92:$K$101,0)),1,0)+IF(ISNUMBER(MATCH(C1181,Sheet4!$K$92:$K$101,0)),1,0)+IF(ISNUMBER(MATCH(D1181,Sheet4!$K$92:$K$101,0)),1,0)+IF(ISNUMBER(MATCH(E1181,Sheet4!$K$92:$K$101,0)),1,0)+IF(ISNUMBER(MATCH(F1181,Sheet4!$K$92:$K$101,0)),1,0)+IF(ISNUMBER(MATCH(G1181,Sheet4!$K$92:$K$101,0)),1,0)+IF(ISNUMBER(MATCH(H1181,Sheet4!$K$92:$K$101,0)),1,0)+IF(ISNUMBER(MATCH(I1181,Sheet4!$K$92:$K$101,0)),1,0)+IF(ISNUMBER(MATCH(J1181,Sheet4!$K$92:$K$101,0)),1,0))
-
(IF(ISNUMBER(MATCH(B1181,Sheet4!$F$2:$F$11,0)),1,0)+IF(ISNUMBER(MATCH(C1181,Sheet4!$F$2:$F$11,0)),1,0)+IF(ISNUMBER(MATCH(D1181,Sheet4!$F$2:$F$11,0)),1,0)+IF(ISNUMBER(MATCH(E1181,Sheet4!$F$2:$F$11,0)),1,0)+IF(ISNUMBER(MATCH(F1181,Sheet4!$F$2:$F$11,0)),1,0)+IF(ISNUMBER(MATCH(G1181,Sheet4!$F$2:$F$11,0)),1,0)+IF(ISNUMBER(MATCH(H1181,Sheet4!$F$2:$F$11,0)),1,0)+IF(ISNUMBER(MATCH(I1181,Sheet4!$F$2:$F$11,0)),1,0)+IF(ISNUMBER(MATCH(J1181,Sheet4!$F$2:$F$11,0)),1,0))</f>
        <v>0</v>
      </c>
      <c r="P1181" s="40" t="str">
        <f>IFERROR(INDEX(Sheet4!$G:$G,MATCH(Sheet1!B1181,Sheet4!$F:$F,0))+INDEX(Sheet4!$G:$G,MATCH(Sheet1!C1181,Sheet4!$F:$F,0))+INDEX(Sheet4!$G:$G,MATCH(Sheet1!D1181,Sheet4!$F:$F,0))+INDEX(Sheet4!$G:$G,MATCH(Sheet1!E1181,Sheet4!$F:$F,0))+INDEX(Sheet4!$G:$G,MATCH(Sheet1!F1181,Sheet4!$F:$F,0))+INDEX(Sheet4!$G:$G,MATCH(Sheet1!G1181,Sheet4!$F:$F,0))+INDEX(Sheet4!$G:$G,MATCH(Sheet1!H1181,Sheet4!$F:$F,0))+INDEX(Sheet4!$G:$G,MATCH(Sheet1!I1181,Sheet4!$F:$F,0))+INDEX(Sheet4!$G:$G,MATCH(Sheet1!J1181,Sheet4!$F:$F,0)),"")</f>
        <v/>
      </c>
      <c r="AF1181">
        <f si="295" t="shared"/>
        <v>0</v>
      </c>
      <c r="AH1181">
        <v>1158</v>
      </c>
      <c r="AI1181" t="str">
        <f si="296" t="shared"/>
        <v>De'Aaron FoxRicky RubioJimmy ButlerMonte MorrisWill BartonKelly OubreMarvin BagleyTrey LylesKarl-Anthony Towns</v>
      </c>
      <c r="AJ1181">
        <f si="299" t="shared"/>
        <v>0</v>
      </c>
      <c r="AK1181">
        <f si="300" t="shared"/>
        <v>0</v>
      </c>
      <c r="AL1181">
        <f si="301" t="shared"/>
        <v>0</v>
      </c>
      <c r="AM1181">
        <f si="302" t="shared"/>
        <v>0</v>
      </c>
      <c r="AN1181">
        <f si="303" t="shared"/>
        <v>0</v>
      </c>
      <c r="AO1181">
        <f si="304" t="shared"/>
        <v>0</v>
      </c>
      <c r="AP1181">
        <f si="305" t="shared"/>
        <v>0</v>
      </c>
      <c r="AQ1181">
        <f si="306" t="shared"/>
        <v>0</v>
      </c>
      <c r="AR1181">
        <f si="307" t="shared"/>
        <v>0</v>
      </c>
      <c r="AS1181">
        <f si="297" t="shared"/>
        <v>0</v>
      </c>
      <c r="AU1181" t="str">
        <f>IFERROR(VLOOKUP(C1181,Results!$A$2:$B$240,2,FALSE)+VLOOKUP(D1181,Results!$A$2:$B$240,2,FALSE)+VLOOKUP(E1181,Results!$A$2:$B$240,2,FALSE)+VLOOKUP(F1181,Results!$A$2:$B$240,2,FALSE)+VLOOKUP(G1181,Results!$A$2:$B$240,2,FALSE)+VLOOKUP(H1181,Results!$A$2:$B$240,2,FALSE)+VLOOKUP(I1181,Results!$A$2:$B$240,2,FALSE)+VLOOKUP(J1181,Results!$A$2:$B$240,2,FALSE)+VLOOKUP(B1181,Results!$A$2:$B$240,2,FALSE)-MIN(VLOOKUP(C1181,Results!$A$2:$B$240,2,FALSE),VLOOKUP(D1181,Results!$A$2:$B$240,2,FALSE),VLOOKUP(E1181,Results!$A$2:$B$240,2,FALSE),VLOOKUP(F1181,Results!$A$2:$B$240,2,FALSE),VLOOKUP(G1181,Results!$A$2:$B$240,2,FALSE),VLOOKUP(H1181,Results!$A$2:$B$240,2,FALSE),VLOOKUP(I1181,Results!$A$2:$B$240,2,FALSE),VLOOKUP(J1181,Results!$A$2:$B$240,2,FALSE),VLOOKUP(B1181,Results!$A$2:$B$240,2,FALSE)),"")</f>
        <v/>
      </c>
    </row>
    <row r="1182" spans="2:47" x14ac:dyDescent="0.3">
      <c r="B1182" t="s">
        <v>166</v>
      </c>
      <c r="C1182" t="s">
        <v>87</v>
      </c>
      <c r="D1182" t="s">
        <v>146</v>
      </c>
      <c r="E1182" t="s">
        <v>158</v>
      </c>
      <c r="F1182" t="s">
        <v>96</v>
      </c>
      <c r="G1182" t="s">
        <v>159</v>
      </c>
      <c r="H1182" t="s">
        <v>153</v>
      </c>
      <c r="I1182" t="s">
        <v>181</v>
      </c>
      <c r="J1182" t="s">
        <v>156</v>
      </c>
      <c r="K1182" t="n">
        <v>11.0</v>
      </c>
      <c r="L1182" s="30">
        <f si="298" t="shared"/>
        <v>0</v>
      </c>
      <c r="N1182" s="35" t="str">
        <f si="294" t="shared"/>
        <v/>
      </c>
      <c r="O1182" s="59">
        <f>(IF(ISNUMBER(MATCH(B1182,Sheet4!$K$92:$K$101,0)),1,0)+IF(ISNUMBER(MATCH(C1182,Sheet4!$K$92:$K$101,0)),1,0)+IF(ISNUMBER(MATCH(D1182,Sheet4!$K$92:$K$101,0)),1,0)+IF(ISNUMBER(MATCH(E1182,Sheet4!$K$92:$K$101,0)),1,0)+IF(ISNUMBER(MATCH(F1182,Sheet4!$K$92:$K$101,0)),1,0)+IF(ISNUMBER(MATCH(G1182,Sheet4!$K$92:$K$101,0)),1,0)+IF(ISNUMBER(MATCH(H1182,Sheet4!$K$92:$K$101,0)),1,0)+IF(ISNUMBER(MATCH(I1182,Sheet4!$K$92:$K$101,0)),1,0)+IF(ISNUMBER(MATCH(J1182,Sheet4!$K$92:$K$101,0)),1,0))
-
(IF(ISNUMBER(MATCH(B1182,Sheet4!$F$2:$F$11,0)),1,0)+IF(ISNUMBER(MATCH(C1182,Sheet4!$F$2:$F$11,0)),1,0)+IF(ISNUMBER(MATCH(D1182,Sheet4!$F$2:$F$11,0)),1,0)+IF(ISNUMBER(MATCH(E1182,Sheet4!$F$2:$F$11,0)),1,0)+IF(ISNUMBER(MATCH(F1182,Sheet4!$F$2:$F$11,0)),1,0)+IF(ISNUMBER(MATCH(G1182,Sheet4!$F$2:$F$11,0)),1,0)+IF(ISNUMBER(MATCH(H1182,Sheet4!$F$2:$F$11,0)),1,0)+IF(ISNUMBER(MATCH(I1182,Sheet4!$F$2:$F$11,0)),1,0)+IF(ISNUMBER(MATCH(J1182,Sheet4!$F$2:$F$11,0)),1,0))</f>
        <v>0</v>
      </c>
      <c r="P1182" s="40" t="str">
        <f>IFERROR(INDEX(Sheet4!$G:$G,MATCH(Sheet1!B1182,Sheet4!$F:$F,0))+INDEX(Sheet4!$G:$G,MATCH(Sheet1!C1182,Sheet4!$F:$F,0))+INDEX(Sheet4!$G:$G,MATCH(Sheet1!D1182,Sheet4!$F:$F,0))+INDEX(Sheet4!$G:$G,MATCH(Sheet1!E1182,Sheet4!$F:$F,0))+INDEX(Sheet4!$G:$G,MATCH(Sheet1!F1182,Sheet4!$F:$F,0))+INDEX(Sheet4!$G:$G,MATCH(Sheet1!G1182,Sheet4!$F:$F,0))+INDEX(Sheet4!$G:$G,MATCH(Sheet1!H1182,Sheet4!$F:$F,0))+INDEX(Sheet4!$G:$G,MATCH(Sheet1!I1182,Sheet4!$F:$F,0))+INDEX(Sheet4!$G:$G,MATCH(Sheet1!J1182,Sheet4!$F:$F,0)),"")</f>
        <v/>
      </c>
      <c r="AF1182">
        <f si="295" t="shared"/>
        <v>0</v>
      </c>
      <c r="AH1182">
        <v>1159</v>
      </c>
      <c r="AI1182" t="str">
        <f si="296" t="shared"/>
        <v>Ben SimmonsLandry ShametDevin BookerMonte MorrisKelly OubreMikal BridgesPaul MillsapRichaun HolmesNikola Jokic</v>
      </c>
      <c r="AJ1182">
        <f si="299" t="shared"/>
        <v>0</v>
      </c>
      <c r="AK1182">
        <f si="300" t="shared"/>
        <v>0</v>
      </c>
      <c r="AL1182">
        <f si="301" t="shared"/>
        <v>0</v>
      </c>
      <c r="AM1182">
        <f si="302" t="shared"/>
        <v>0</v>
      </c>
      <c r="AN1182">
        <f si="303" t="shared"/>
        <v>0</v>
      </c>
      <c r="AO1182">
        <f si="304" t="shared"/>
        <v>0</v>
      </c>
      <c r="AP1182">
        <f si="305" t="shared"/>
        <v>0</v>
      </c>
      <c r="AQ1182">
        <f si="306" t="shared"/>
        <v>0</v>
      </c>
      <c r="AR1182">
        <f si="307" t="shared"/>
        <v>0</v>
      </c>
      <c r="AS1182">
        <f si="297" t="shared"/>
        <v>0</v>
      </c>
      <c r="AU1182" t="str">
        <f>IFERROR(VLOOKUP(C1182,Results!$A$2:$B$240,2,FALSE)+VLOOKUP(D1182,Results!$A$2:$B$240,2,FALSE)+VLOOKUP(E1182,Results!$A$2:$B$240,2,FALSE)+VLOOKUP(F1182,Results!$A$2:$B$240,2,FALSE)+VLOOKUP(G1182,Results!$A$2:$B$240,2,FALSE)+VLOOKUP(H1182,Results!$A$2:$B$240,2,FALSE)+VLOOKUP(I1182,Results!$A$2:$B$240,2,FALSE)+VLOOKUP(J1182,Results!$A$2:$B$240,2,FALSE)+VLOOKUP(B1182,Results!$A$2:$B$240,2,FALSE)-MIN(VLOOKUP(C1182,Results!$A$2:$B$240,2,FALSE),VLOOKUP(D1182,Results!$A$2:$B$240,2,FALSE),VLOOKUP(E1182,Results!$A$2:$B$240,2,FALSE),VLOOKUP(F1182,Results!$A$2:$B$240,2,FALSE),VLOOKUP(G1182,Results!$A$2:$B$240,2,FALSE),VLOOKUP(H1182,Results!$A$2:$B$240,2,FALSE),VLOOKUP(I1182,Results!$A$2:$B$240,2,FALSE),VLOOKUP(J1182,Results!$A$2:$B$240,2,FALSE),VLOOKUP(B1182,Results!$A$2:$B$240,2,FALSE)),"")</f>
        <v/>
      </c>
    </row>
    <row r="1183" spans="2:47" x14ac:dyDescent="0.3">
      <c r="B1183" t="s">
        <v>166</v>
      </c>
      <c r="C1183" t="s">
        <v>116</v>
      </c>
      <c r="D1183" t="s">
        <v>145</v>
      </c>
      <c r="E1183" t="s">
        <v>146</v>
      </c>
      <c r="F1183" t="s">
        <v>90</v>
      </c>
      <c r="G1183" t="s">
        <v>159</v>
      </c>
      <c r="H1183" t="s">
        <v>152</v>
      </c>
      <c r="I1183" t="s">
        <v>103</v>
      </c>
      <c r="J1183" t="s">
        <v>98</v>
      </c>
      <c r="K1183" t="n">
        <v>11.0</v>
      </c>
      <c r="L1183" s="30">
        <f si="298" t="shared"/>
        <v>0</v>
      </c>
      <c r="N1183" s="35" t="str">
        <f si="294" t="shared"/>
        <v/>
      </c>
      <c r="O1183" s="59">
        <f>(IF(ISNUMBER(MATCH(B1183,Sheet4!$K$92:$K$101,0)),1,0)+IF(ISNUMBER(MATCH(C1183,Sheet4!$K$92:$K$101,0)),1,0)+IF(ISNUMBER(MATCH(D1183,Sheet4!$K$92:$K$101,0)),1,0)+IF(ISNUMBER(MATCH(E1183,Sheet4!$K$92:$K$101,0)),1,0)+IF(ISNUMBER(MATCH(F1183,Sheet4!$K$92:$K$101,0)),1,0)+IF(ISNUMBER(MATCH(G1183,Sheet4!$K$92:$K$101,0)),1,0)+IF(ISNUMBER(MATCH(H1183,Sheet4!$K$92:$K$101,0)),1,0)+IF(ISNUMBER(MATCH(I1183,Sheet4!$K$92:$K$101,0)),1,0)+IF(ISNUMBER(MATCH(J1183,Sheet4!$K$92:$K$101,0)),1,0))
-
(IF(ISNUMBER(MATCH(B1183,Sheet4!$F$2:$F$11,0)),1,0)+IF(ISNUMBER(MATCH(C1183,Sheet4!$F$2:$F$11,0)),1,0)+IF(ISNUMBER(MATCH(D1183,Sheet4!$F$2:$F$11,0)),1,0)+IF(ISNUMBER(MATCH(E1183,Sheet4!$F$2:$F$11,0)),1,0)+IF(ISNUMBER(MATCH(F1183,Sheet4!$F$2:$F$11,0)),1,0)+IF(ISNUMBER(MATCH(G1183,Sheet4!$F$2:$F$11,0)),1,0)+IF(ISNUMBER(MATCH(H1183,Sheet4!$F$2:$F$11,0)),1,0)+IF(ISNUMBER(MATCH(I1183,Sheet4!$F$2:$F$11,0)),1,0)+IF(ISNUMBER(MATCH(J1183,Sheet4!$F$2:$F$11,0)),1,0))</f>
        <v>0</v>
      </c>
      <c r="P1183" s="40" t="str">
        <f>IFERROR(INDEX(Sheet4!$G:$G,MATCH(Sheet1!B1183,Sheet4!$F:$F,0))+INDEX(Sheet4!$G:$G,MATCH(Sheet1!C1183,Sheet4!$F:$F,0))+INDEX(Sheet4!$G:$G,MATCH(Sheet1!D1183,Sheet4!$F:$F,0))+INDEX(Sheet4!$G:$G,MATCH(Sheet1!E1183,Sheet4!$F:$F,0))+INDEX(Sheet4!$G:$G,MATCH(Sheet1!F1183,Sheet4!$F:$F,0))+INDEX(Sheet4!$G:$G,MATCH(Sheet1!G1183,Sheet4!$F:$F,0))+INDEX(Sheet4!$G:$G,MATCH(Sheet1!H1183,Sheet4!$F:$F,0))+INDEX(Sheet4!$G:$G,MATCH(Sheet1!I1183,Sheet4!$F:$F,0))+INDEX(Sheet4!$G:$G,MATCH(Sheet1!J1183,Sheet4!$F:$F,0)),"")</f>
        <v/>
      </c>
      <c r="AF1183">
        <f si="295" t="shared"/>
        <v>0</v>
      </c>
      <c r="AH1183">
        <v>1160</v>
      </c>
      <c r="AI1183" t="str">
        <f si="296" t="shared"/>
        <v>Ben SimmonsTrae YoungDonovan MitchellMonte MorrisCorey BrewerGerald GreenKenneth FariedJohn CollinsDeandre Ayton</v>
      </c>
      <c r="AJ1183">
        <f si="299" t="shared"/>
        <v>0</v>
      </c>
      <c r="AK1183">
        <f si="300" t="shared"/>
        <v>0</v>
      </c>
      <c r="AL1183">
        <f si="301" t="shared"/>
        <v>0</v>
      </c>
      <c r="AM1183">
        <f si="302" t="shared"/>
        <v>0</v>
      </c>
      <c r="AN1183">
        <f si="303" t="shared"/>
        <v>0</v>
      </c>
      <c r="AO1183">
        <f si="304" t="shared"/>
        <v>0</v>
      </c>
      <c r="AP1183">
        <f si="305" t="shared"/>
        <v>0</v>
      </c>
      <c r="AQ1183">
        <f si="306" t="shared"/>
        <v>0</v>
      </c>
      <c r="AR1183">
        <f si="307" t="shared"/>
        <v>0</v>
      </c>
      <c r="AS1183">
        <f si="297" t="shared"/>
        <v>0</v>
      </c>
      <c r="AU1183" t="str">
        <f>IFERROR(VLOOKUP(C1183,Results!$A$2:$B$240,2,FALSE)+VLOOKUP(D1183,Results!$A$2:$B$240,2,FALSE)+VLOOKUP(E1183,Results!$A$2:$B$240,2,FALSE)+VLOOKUP(F1183,Results!$A$2:$B$240,2,FALSE)+VLOOKUP(G1183,Results!$A$2:$B$240,2,FALSE)+VLOOKUP(H1183,Results!$A$2:$B$240,2,FALSE)+VLOOKUP(I1183,Results!$A$2:$B$240,2,FALSE)+VLOOKUP(J1183,Results!$A$2:$B$240,2,FALSE)+VLOOKUP(B1183,Results!$A$2:$B$240,2,FALSE)-MIN(VLOOKUP(C1183,Results!$A$2:$B$240,2,FALSE),VLOOKUP(D1183,Results!$A$2:$B$240,2,FALSE),VLOOKUP(E1183,Results!$A$2:$B$240,2,FALSE),VLOOKUP(F1183,Results!$A$2:$B$240,2,FALSE),VLOOKUP(G1183,Results!$A$2:$B$240,2,FALSE),VLOOKUP(H1183,Results!$A$2:$B$240,2,FALSE),VLOOKUP(I1183,Results!$A$2:$B$240,2,FALSE),VLOOKUP(J1183,Results!$A$2:$B$240,2,FALSE),VLOOKUP(B1183,Results!$A$2:$B$240,2,FALSE)),"")</f>
        <v/>
      </c>
    </row>
    <row r="1184" spans="2:47" x14ac:dyDescent="0.3">
      <c r="B1184" t="s">
        <v>166</v>
      </c>
      <c r="C1184" t="s">
        <v>87</v>
      </c>
      <c r="D1184" t="s">
        <v>172</v>
      </c>
      <c r="E1184" t="s">
        <v>175</v>
      </c>
      <c r="F1184" t="s">
        <v>150</v>
      </c>
      <c r="G1184" t="s">
        <v>159</v>
      </c>
      <c r="H1184" t="s">
        <v>181</v>
      </c>
      <c r="I1184" t="s">
        <v>152</v>
      </c>
      <c r="J1184" t="s">
        <v>98</v>
      </c>
      <c r="K1184" t="n">
        <v>11.0</v>
      </c>
      <c r="L1184" s="30">
        <f si="298" t="shared"/>
        <v>0</v>
      </c>
      <c r="N1184" s="35" t="str">
        <f si="294" t="shared"/>
        <v/>
      </c>
      <c r="O1184" s="59">
        <f>(IF(ISNUMBER(MATCH(B1184,Sheet4!$K$92:$K$101,0)),1,0)+IF(ISNUMBER(MATCH(C1184,Sheet4!$K$92:$K$101,0)),1,0)+IF(ISNUMBER(MATCH(D1184,Sheet4!$K$92:$K$101,0)),1,0)+IF(ISNUMBER(MATCH(E1184,Sheet4!$K$92:$K$101,0)),1,0)+IF(ISNUMBER(MATCH(F1184,Sheet4!$K$92:$K$101,0)),1,0)+IF(ISNUMBER(MATCH(G1184,Sheet4!$K$92:$K$101,0)),1,0)+IF(ISNUMBER(MATCH(H1184,Sheet4!$K$92:$K$101,0)),1,0)+IF(ISNUMBER(MATCH(I1184,Sheet4!$K$92:$K$101,0)),1,0)+IF(ISNUMBER(MATCH(J1184,Sheet4!$K$92:$K$101,0)),1,0))
-
(IF(ISNUMBER(MATCH(B1184,Sheet4!$F$2:$F$11,0)),1,0)+IF(ISNUMBER(MATCH(C1184,Sheet4!$F$2:$F$11,0)),1,0)+IF(ISNUMBER(MATCH(D1184,Sheet4!$F$2:$F$11,0)),1,0)+IF(ISNUMBER(MATCH(E1184,Sheet4!$F$2:$F$11,0)),1,0)+IF(ISNUMBER(MATCH(F1184,Sheet4!$F$2:$F$11,0)),1,0)+IF(ISNUMBER(MATCH(G1184,Sheet4!$F$2:$F$11,0)),1,0)+IF(ISNUMBER(MATCH(H1184,Sheet4!$F$2:$F$11,0)),1,0)+IF(ISNUMBER(MATCH(I1184,Sheet4!$F$2:$F$11,0)),1,0)+IF(ISNUMBER(MATCH(J1184,Sheet4!$F$2:$F$11,0)),1,0))</f>
        <v>0</v>
      </c>
      <c r="P1184" s="40" t="str">
        <f>IFERROR(INDEX(Sheet4!$G:$G,MATCH(Sheet1!B1184,Sheet4!$F:$F,0))+INDEX(Sheet4!$G:$G,MATCH(Sheet1!C1184,Sheet4!$F:$F,0))+INDEX(Sheet4!$G:$G,MATCH(Sheet1!D1184,Sheet4!$F:$F,0))+INDEX(Sheet4!$G:$G,MATCH(Sheet1!E1184,Sheet4!$F:$F,0))+INDEX(Sheet4!$G:$G,MATCH(Sheet1!F1184,Sheet4!$F:$F,0))+INDEX(Sheet4!$G:$G,MATCH(Sheet1!G1184,Sheet4!$F:$F,0))+INDEX(Sheet4!$G:$G,MATCH(Sheet1!H1184,Sheet4!$F:$F,0))+INDEX(Sheet4!$G:$G,MATCH(Sheet1!I1184,Sheet4!$F:$F,0))+INDEX(Sheet4!$G:$G,MATCH(Sheet1!J1184,Sheet4!$F:$F,0)),"")</f>
        <v/>
      </c>
      <c r="AF1184">
        <f si="295" t="shared"/>
        <v>0</v>
      </c>
      <c r="AH1184">
        <v>1161</v>
      </c>
      <c r="AI1184" t="str">
        <f si="296" t="shared"/>
        <v>Ben SimmonsT.J. McConnellJames HardenMonte MorrisKelly OubreJoe InglesPaul MillsapTrey LylesDeandre Ayton</v>
      </c>
      <c r="AJ1184">
        <f si="299" t="shared"/>
        <v>0</v>
      </c>
      <c r="AK1184">
        <f si="300" t="shared"/>
        <v>0</v>
      </c>
      <c r="AL1184">
        <f si="301" t="shared"/>
        <v>0</v>
      </c>
      <c r="AM1184">
        <f si="302" t="shared"/>
        <v>0</v>
      </c>
      <c r="AN1184">
        <f si="303" t="shared"/>
        <v>0</v>
      </c>
      <c r="AO1184">
        <f si="304" t="shared"/>
        <v>0</v>
      </c>
      <c r="AP1184">
        <f si="305" t="shared"/>
        <v>0</v>
      </c>
      <c r="AQ1184">
        <f si="306" t="shared"/>
        <v>0</v>
      </c>
      <c r="AR1184">
        <f si="307" t="shared"/>
        <v>0</v>
      </c>
      <c r="AS1184">
        <f si="297" t="shared"/>
        <v>0</v>
      </c>
      <c r="AU1184" t="str">
        <f>IFERROR(VLOOKUP(C1184,Results!$A$2:$B$240,2,FALSE)+VLOOKUP(D1184,Results!$A$2:$B$240,2,FALSE)+VLOOKUP(E1184,Results!$A$2:$B$240,2,FALSE)+VLOOKUP(F1184,Results!$A$2:$B$240,2,FALSE)+VLOOKUP(G1184,Results!$A$2:$B$240,2,FALSE)+VLOOKUP(H1184,Results!$A$2:$B$240,2,FALSE)+VLOOKUP(I1184,Results!$A$2:$B$240,2,FALSE)+VLOOKUP(J1184,Results!$A$2:$B$240,2,FALSE)+VLOOKUP(B1184,Results!$A$2:$B$240,2,FALSE)-MIN(VLOOKUP(C1184,Results!$A$2:$B$240,2,FALSE),VLOOKUP(D1184,Results!$A$2:$B$240,2,FALSE),VLOOKUP(E1184,Results!$A$2:$B$240,2,FALSE),VLOOKUP(F1184,Results!$A$2:$B$240,2,FALSE),VLOOKUP(G1184,Results!$A$2:$B$240,2,FALSE),VLOOKUP(H1184,Results!$A$2:$B$240,2,FALSE),VLOOKUP(I1184,Results!$A$2:$B$240,2,FALSE),VLOOKUP(J1184,Results!$A$2:$B$240,2,FALSE),VLOOKUP(B1184,Results!$A$2:$B$240,2,FALSE)),"")</f>
        <v/>
      </c>
    </row>
    <row r="1185" spans="2:47" x14ac:dyDescent="0.3">
      <c r="B1185" t="s">
        <v>166</v>
      </c>
      <c r="C1185" t="s">
        <v>170</v>
      </c>
      <c r="D1185" t="s">
        <v>172</v>
      </c>
      <c r="E1185" t="s">
        <v>158</v>
      </c>
      <c r="F1185" t="s">
        <v>150</v>
      </c>
      <c r="G1185" t="s">
        <v>100</v>
      </c>
      <c r="H1185" t="s">
        <v>93</v>
      </c>
      <c r="I1185" t="s">
        <v>181</v>
      </c>
      <c r="J1185" t="s">
        <v>156</v>
      </c>
      <c r="K1185" t="n">
        <v>11.0</v>
      </c>
      <c r="L1185" s="30">
        <f si="298" t="shared"/>
        <v>0</v>
      </c>
      <c r="N1185" s="35" t="str">
        <f si="294" t="shared"/>
        <v/>
      </c>
      <c r="O1185" s="59">
        <f>(IF(ISNUMBER(MATCH(B1185,Sheet4!$K$92:$K$101,0)),1,0)+IF(ISNUMBER(MATCH(C1185,Sheet4!$K$92:$K$101,0)),1,0)+IF(ISNUMBER(MATCH(D1185,Sheet4!$K$92:$K$101,0)),1,0)+IF(ISNUMBER(MATCH(E1185,Sheet4!$K$92:$K$101,0)),1,0)+IF(ISNUMBER(MATCH(F1185,Sheet4!$K$92:$K$101,0)),1,0)+IF(ISNUMBER(MATCH(G1185,Sheet4!$K$92:$K$101,0)),1,0)+IF(ISNUMBER(MATCH(H1185,Sheet4!$K$92:$K$101,0)),1,0)+IF(ISNUMBER(MATCH(I1185,Sheet4!$K$92:$K$101,0)),1,0)+IF(ISNUMBER(MATCH(J1185,Sheet4!$K$92:$K$101,0)),1,0))
-
(IF(ISNUMBER(MATCH(B1185,Sheet4!$F$2:$F$11,0)),1,0)+IF(ISNUMBER(MATCH(C1185,Sheet4!$F$2:$F$11,0)),1,0)+IF(ISNUMBER(MATCH(D1185,Sheet4!$F$2:$F$11,0)),1,0)+IF(ISNUMBER(MATCH(E1185,Sheet4!$F$2:$F$11,0)),1,0)+IF(ISNUMBER(MATCH(F1185,Sheet4!$F$2:$F$11,0)),1,0)+IF(ISNUMBER(MATCH(G1185,Sheet4!$F$2:$F$11,0)),1,0)+IF(ISNUMBER(MATCH(H1185,Sheet4!$F$2:$F$11,0)),1,0)+IF(ISNUMBER(MATCH(I1185,Sheet4!$F$2:$F$11,0)),1,0)+IF(ISNUMBER(MATCH(J1185,Sheet4!$F$2:$F$11,0)),1,0))</f>
        <v>0</v>
      </c>
      <c r="P1185" s="40" t="str">
        <f>IFERROR(INDEX(Sheet4!$G:$G,MATCH(Sheet1!B1185,Sheet4!$F:$F,0))+INDEX(Sheet4!$G:$G,MATCH(Sheet1!C1185,Sheet4!$F:$F,0))+INDEX(Sheet4!$G:$G,MATCH(Sheet1!D1185,Sheet4!$F:$F,0))+INDEX(Sheet4!$G:$G,MATCH(Sheet1!E1185,Sheet4!$F:$F,0))+INDEX(Sheet4!$G:$G,MATCH(Sheet1!F1185,Sheet4!$F:$F,0))+INDEX(Sheet4!$G:$G,MATCH(Sheet1!G1185,Sheet4!$F:$F,0))+INDEX(Sheet4!$G:$G,MATCH(Sheet1!H1185,Sheet4!$F:$F,0))+INDEX(Sheet4!$G:$G,MATCH(Sheet1!I1185,Sheet4!$F:$F,0))+INDEX(Sheet4!$G:$G,MATCH(Sheet1!J1185,Sheet4!$F:$F,0)),"")</f>
        <v/>
      </c>
      <c r="AF1185">
        <f si="295" t="shared"/>
        <v>0</v>
      </c>
      <c r="AH1185">
        <v>1162</v>
      </c>
      <c r="AI1185" t="str">
        <f si="296" t="shared"/>
        <v>Ben SimmonsJeremy LinDevin BookerJimmy ButlerCorey BrewerJustin JacksonJosh JacksonPaul MillsapKarl-Anthony Towns</v>
      </c>
      <c r="AJ1185">
        <f si="299" t="shared"/>
        <v>0</v>
      </c>
      <c r="AK1185">
        <f si="300" t="shared"/>
        <v>0</v>
      </c>
      <c r="AL1185">
        <f si="301" t="shared"/>
        <v>0</v>
      </c>
      <c r="AM1185">
        <f si="302" t="shared"/>
        <v>0</v>
      </c>
      <c r="AN1185">
        <f si="303" t="shared"/>
        <v>0</v>
      </c>
      <c r="AO1185">
        <f si="304" t="shared"/>
        <v>0</v>
      </c>
      <c r="AP1185">
        <f si="305" t="shared"/>
        <v>0</v>
      </c>
      <c r="AQ1185">
        <f si="306" t="shared"/>
        <v>0</v>
      </c>
      <c r="AR1185">
        <f si="307" t="shared"/>
        <v>0</v>
      </c>
      <c r="AS1185">
        <f si="297" t="shared"/>
        <v>0</v>
      </c>
      <c r="AU1185" t="str">
        <f>IFERROR(VLOOKUP(C1185,Results!$A$2:$B$240,2,FALSE)+VLOOKUP(D1185,Results!$A$2:$B$240,2,FALSE)+VLOOKUP(E1185,Results!$A$2:$B$240,2,FALSE)+VLOOKUP(F1185,Results!$A$2:$B$240,2,FALSE)+VLOOKUP(G1185,Results!$A$2:$B$240,2,FALSE)+VLOOKUP(H1185,Results!$A$2:$B$240,2,FALSE)+VLOOKUP(I1185,Results!$A$2:$B$240,2,FALSE)+VLOOKUP(J1185,Results!$A$2:$B$240,2,FALSE)+VLOOKUP(B1185,Results!$A$2:$B$240,2,FALSE)-MIN(VLOOKUP(C1185,Results!$A$2:$B$240,2,FALSE),VLOOKUP(D1185,Results!$A$2:$B$240,2,FALSE),VLOOKUP(E1185,Results!$A$2:$B$240,2,FALSE),VLOOKUP(F1185,Results!$A$2:$B$240,2,FALSE),VLOOKUP(G1185,Results!$A$2:$B$240,2,FALSE),VLOOKUP(H1185,Results!$A$2:$B$240,2,FALSE),VLOOKUP(I1185,Results!$A$2:$B$240,2,FALSE),VLOOKUP(J1185,Results!$A$2:$B$240,2,FALSE),VLOOKUP(B1185,Results!$A$2:$B$240,2,FALSE)),"")</f>
        <v/>
      </c>
    </row>
    <row r="1186" spans="2:47" x14ac:dyDescent="0.3">
      <c r="B1186" t="s">
        <v>108</v>
      </c>
      <c r="C1186" t="s">
        <v>171</v>
      </c>
      <c r="D1186" t="s">
        <v>172</v>
      </c>
      <c r="E1186" t="s">
        <v>173</v>
      </c>
      <c r="F1186" t="s">
        <v>177</v>
      </c>
      <c r="G1186" t="s">
        <v>179</v>
      </c>
      <c r="H1186" t="s">
        <v>93</v>
      </c>
      <c r="I1186" t="s">
        <v>181</v>
      </c>
      <c r="J1186" t="s">
        <v>186</v>
      </c>
      <c r="K1186" t="n">
        <v>11.0</v>
      </c>
      <c r="L1186" s="30">
        <f si="298" t="shared"/>
        <v>0</v>
      </c>
      <c r="N1186" s="35" t="str">
        <f si="294" t="shared"/>
        <v/>
      </c>
      <c r="O1186" s="59">
        <f>(IF(ISNUMBER(MATCH(B1186,Sheet4!$K$92:$K$101,0)),1,0)+IF(ISNUMBER(MATCH(C1186,Sheet4!$K$92:$K$101,0)),1,0)+IF(ISNUMBER(MATCH(D1186,Sheet4!$K$92:$K$101,0)),1,0)+IF(ISNUMBER(MATCH(E1186,Sheet4!$K$92:$K$101,0)),1,0)+IF(ISNUMBER(MATCH(F1186,Sheet4!$K$92:$K$101,0)),1,0)+IF(ISNUMBER(MATCH(G1186,Sheet4!$K$92:$K$101,0)),1,0)+IF(ISNUMBER(MATCH(H1186,Sheet4!$K$92:$K$101,0)),1,0)+IF(ISNUMBER(MATCH(I1186,Sheet4!$K$92:$K$101,0)),1,0)+IF(ISNUMBER(MATCH(J1186,Sheet4!$K$92:$K$101,0)),1,0))
-
(IF(ISNUMBER(MATCH(B1186,Sheet4!$F$2:$F$11,0)),1,0)+IF(ISNUMBER(MATCH(C1186,Sheet4!$F$2:$F$11,0)),1,0)+IF(ISNUMBER(MATCH(D1186,Sheet4!$F$2:$F$11,0)),1,0)+IF(ISNUMBER(MATCH(E1186,Sheet4!$F$2:$F$11,0)),1,0)+IF(ISNUMBER(MATCH(F1186,Sheet4!$F$2:$F$11,0)),1,0)+IF(ISNUMBER(MATCH(G1186,Sheet4!$F$2:$F$11,0)),1,0)+IF(ISNUMBER(MATCH(H1186,Sheet4!$F$2:$F$11,0)),1,0)+IF(ISNUMBER(MATCH(I1186,Sheet4!$F$2:$F$11,0)),1,0)+IF(ISNUMBER(MATCH(J1186,Sheet4!$F$2:$F$11,0)),1,0))</f>
        <v>0</v>
      </c>
      <c r="P1186" s="40" t="str">
        <f>IFERROR(INDEX(Sheet4!$G:$G,MATCH(Sheet1!B1186,Sheet4!$F:$F,0))+INDEX(Sheet4!$G:$G,MATCH(Sheet1!C1186,Sheet4!$F:$F,0))+INDEX(Sheet4!$G:$G,MATCH(Sheet1!D1186,Sheet4!$F:$F,0))+INDEX(Sheet4!$G:$G,MATCH(Sheet1!E1186,Sheet4!$F:$F,0))+INDEX(Sheet4!$G:$G,MATCH(Sheet1!F1186,Sheet4!$F:$F,0))+INDEX(Sheet4!$G:$G,MATCH(Sheet1!G1186,Sheet4!$F:$F,0))+INDEX(Sheet4!$G:$G,MATCH(Sheet1!H1186,Sheet4!$F:$F,0))+INDEX(Sheet4!$G:$G,MATCH(Sheet1!I1186,Sheet4!$F:$F,0))+INDEX(Sheet4!$G:$G,MATCH(Sheet1!J1186,Sheet4!$F:$F,0)),"")</f>
        <v/>
      </c>
      <c r="AF1186">
        <f si="295" t="shared"/>
        <v>0</v>
      </c>
      <c r="AH1186">
        <v>1163</v>
      </c>
      <c r="AI1186" t="str">
        <f si="296" t="shared"/>
        <v>Ben SimmonsDe'Aaron FoxJimmy ButlerMonte MorrisMikal BridgesJames EnnisKenneth FariedPaul MillsapDeandre Ayton</v>
      </c>
      <c r="AJ1186">
        <f si="299" t="shared"/>
        <v>0</v>
      </c>
      <c r="AK1186">
        <f si="300" t="shared"/>
        <v>0</v>
      </c>
      <c r="AL1186">
        <f si="301" t="shared"/>
        <v>0</v>
      </c>
      <c r="AM1186">
        <f si="302" t="shared"/>
        <v>0</v>
      </c>
      <c r="AN1186">
        <f si="303" t="shared"/>
        <v>0</v>
      </c>
      <c r="AO1186">
        <f si="304" t="shared"/>
        <v>0</v>
      </c>
      <c r="AP1186">
        <f si="305" t="shared"/>
        <v>0</v>
      </c>
      <c r="AQ1186">
        <f si="306" t="shared"/>
        <v>0</v>
      </c>
      <c r="AR1186">
        <f si="307" t="shared"/>
        <v>0</v>
      </c>
      <c r="AS1186">
        <f si="297" t="shared"/>
        <v>0</v>
      </c>
      <c r="AU1186" t="str">
        <f>IFERROR(VLOOKUP(C1186,Results!$A$2:$B$240,2,FALSE)+VLOOKUP(D1186,Results!$A$2:$B$240,2,FALSE)+VLOOKUP(E1186,Results!$A$2:$B$240,2,FALSE)+VLOOKUP(F1186,Results!$A$2:$B$240,2,FALSE)+VLOOKUP(G1186,Results!$A$2:$B$240,2,FALSE)+VLOOKUP(H1186,Results!$A$2:$B$240,2,FALSE)+VLOOKUP(I1186,Results!$A$2:$B$240,2,FALSE)+VLOOKUP(J1186,Results!$A$2:$B$240,2,FALSE)+VLOOKUP(B1186,Results!$A$2:$B$240,2,FALSE)-MIN(VLOOKUP(C1186,Results!$A$2:$B$240,2,FALSE),VLOOKUP(D1186,Results!$A$2:$B$240,2,FALSE),VLOOKUP(E1186,Results!$A$2:$B$240,2,FALSE),VLOOKUP(F1186,Results!$A$2:$B$240,2,FALSE),VLOOKUP(G1186,Results!$A$2:$B$240,2,FALSE),VLOOKUP(H1186,Results!$A$2:$B$240,2,FALSE),VLOOKUP(I1186,Results!$A$2:$B$240,2,FALSE),VLOOKUP(J1186,Results!$A$2:$B$240,2,FALSE),VLOOKUP(B1186,Results!$A$2:$B$240,2,FALSE)),"")</f>
        <v/>
      </c>
    </row>
    <row r="1187" spans="2:47" x14ac:dyDescent="0.3">
      <c r="B1187" t="s">
        <v>166</v>
      </c>
      <c r="C1187" t="s">
        <v>87</v>
      </c>
      <c r="D1187" t="s">
        <v>173</v>
      </c>
      <c r="E1187" t="s">
        <v>146</v>
      </c>
      <c r="F1187" t="s">
        <v>101</v>
      </c>
      <c r="G1187" t="s">
        <v>159</v>
      </c>
      <c r="H1187" t="s">
        <v>92</v>
      </c>
      <c r="I1187" t="s">
        <v>93</v>
      </c>
      <c r="J1187" t="s">
        <v>98</v>
      </c>
      <c r="K1187" t="n">
        <v>11.0</v>
      </c>
      <c r="L1187" s="30">
        <f si="298" t="shared"/>
        <v>0</v>
      </c>
      <c r="N1187" s="35" t="str">
        <f si="294" t="shared"/>
        <v/>
      </c>
      <c r="O1187" s="59">
        <f>(IF(ISNUMBER(MATCH(B1187,Sheet4!$K$92:$K$101,0)),1,0)+IF(ISNUMBER(MATCH(C1187,Sheet4!$K$92:$K$101,0)),1,0)+IF(ISNUMBER(MATCH(D1187,Sheet4!$K$92:$K$101,0)),1,0)+IF(ISNUMBER(MATCH(E1187,Sheet4!$K$92:$K$101,0)),1,0)+IF(ISNUMBER(MATCH(F1187,Sheet4!$K$92:$K$101,0)),1,0)+IF(ISNUMBER(MATCH(G1187,Sheet4!$K$92:$K$101,0)),1,0)+IF(ISNUMBER(MATCH(H1187,Sheet4!$K$92:$K$101,0)),1,0)+IF(ISNUMBER(MATCH(I1187,Sheet4!$K$92:$K$101,0)),1,0)+IF(ISNUMBER(MATCH(J1187,Sheet4!$K$92:$K$101,0)),1,0))
-
(IF(ISNUMBER(MATCH(B1187,Sheet4!$F$2:$F$11,0)),1,0)+IF(ISNUMBER(MATCH(C1187,Sheet4!$F$2:$F$11,0)),1,0)+IF(ISNUMBER(MATCH(D1187,Sheet4!$F$2:$F$11,0)),1,0)+IF(ISNUMBER(MATCH(E1187,Sheet4!$F$2:$F$11,0)),1,0)+IF(ISNUMBER(MATCH(F1187,Sheet4!$F$2:$F$11,0)),1,0)+IF(ISNUMBER(MATCH(G1187,Sheet4!$F$2:$F$11,0)),1,0)+IF(ISNUMBER(MATCH(H1187,Sheet4!$F$2:$F$11,0)),1,0)+IF(ISNUMBER(MATCH(I1187,Sheet4!$F$2:$F$11,0)),1,0)+IF(ISNUMBER(MATCH(J1187,Sheet4!$F$2:$F$11,0)),1,0))</f>
        <v>0</v>
      </c>
      <c r="P1187" s="40" t="str">
        <f>IFERROR(INDEX(Sheet4!$G:$G,MATCH(Sheet1!B1187,Sheet4!$F:$F,0))+INDEX(Sheet4!$G:$G,MATCH(Sheet1!C1187,Sheet4!$F:$F,0))+INDEX(Sheet4!$G:$G,MATCH(Sheet1!D1187,Sheet4!$F:$F,0))+INDEX(Sheet4!$G:$G,MATCH(Sheet1!E1187,Sheet4!$F:$F,0))+INDEX(Sheet4!$G:$G,MATCH(Sheet1!F1187,Sheet4!$F:$F,0))+INDEX(Sheet4!$G:$G,MATCH(Sheet1!G1187,Sheet4!$F:$F,0))+INDEX(Sheet4!$G:$G,MATCH(Sheet1!H1187,Sheet4!$F:$F,0))+INDEX(Sheet4!$G:$G,MATCH(Sheet1!I1187,Sheet4!$F:$F,0))+INDEX(Sheet4!$G:$G,MATCH(Sheet1!J1187,Sheet4!$F:$F,0)),"")</f>
        <v/>
      </c>
      <c r="AF1187">
        <f si="295" t="shared"/>
        <v>0</v>
      </c>
      <c r="AH1187">
        <v>1164</v>
      </c>
      <c r="AI1187" t="str">
        <f si="296" t="shared"/>
        <v>Ben SimmonsTrae YoungJimmy ButlerMonte MorrisCorey BrewerLuol DengMarvin BagleyPaul MillsapKarl-Anthony Towns</v>
      </c>
      <c r="AJ1187">
        <f si="299" t="shared"/>
        <v>0</v>
      </c>
      <c r="AK1187">
        <f si="300" t="shared"/>
        <v>0</v>
      </c>
      <c r="AL1187">
        <f si="301" t="shared"/>
        <v>0</v>
      </c>
      <c r="AM1187">
        <f si="302" t="shared"/>
        <v>0</v>
      </c>
      <c r="AN1187">
        <f si="303" t="shared"/>
        <v>0</v>
      </c>
      <c r="AO1187">
        <f si="304" t="shared"/>
        <v>0</v>
      </c>
      <c r="AP1187">
        <f si="305" t="shared"/>
        <v>0</v>
      </c>
      <c r="AQ1187">
        <f si="306" t="shared"/>
        <v>0</v>
      </c>
      <c r="AR1187">
        <f si="307" t="shared"/>
        <v>0</v>
      </c>
      <c r="AS1187">
        <f si="297" t="shared"/>
        <v>0</v>
      </c>
      <c r="AU1187" t="str">
        <f>IFERROR(VLOOKUP(C1187,Results!$A$2:$B$240,2,FALSE)+VLOOKUP(D1187,Results!$A$2:$B$240,2,FALSE)+VLOOKUP(E1187,Results!$A$2:$B$240,2,FALSE)+VLOOKUP(F1187,Results!$A$2:$B$240,2,FALSE)+VLOOKUP(G1187,Results!$A$2:$B$240,2,FALSE)+VLOOKUP(H1187,Results!$A$2:$B$240,2,FALSE)+VLOOKUP(I1187,Results!$A$2:$B$240,2,FALSE)+VLOOKUP(J1187,Results!$A$2:$B$240,2,FALSE)+VLOOKUP(B1187,Results!$A$2:$B$240,2,FALSE)-MIN(VLOOKUP(C1187,Results!$A$2:$B$240,2,FALSE),VLOOKUP(D1187,Results!$A$2:$B$240,2,FALSE),VLOOKUP(E1187,Results!$A$2:$B$240,2,FALSE),VLOOKUP(F1187,Results!$A$2:$B$240,2,FALSE),VLOOKUP(G1187,Results!$A$2:$B$240,2,FALSE),VLOOKUP(H1187,Results!$A$2:$B$240,2,FALSE),VLOOKUP(I1187,Results!$A$2:$B$240,2,FALSE),VLOOKUP(J1187,Results!$A$2:$B$240,2,FALSE),VLOOKUP(B1187,Results!$A$2:$B$240,2,FALSE)),"")</f>
        <v/>
      </c>
    </row>
    <row r="1188" spans="2:47" x14ac:dyDescent="0.3">
      <c r="B1188" t="s">
        <v>167</v>
      </c>
      <c r="C1188" t="s">
        <v>171</v>
      </c>
      <c r="D1188" t="s">
        <v>172</v>
      </c>
      <c r="E1188" t="s">
        <v>146</v>
      </c>
      <c r="F1188" t="s">
        <v>150</v>
      </c>
      <c r="G1188" t="s">
        <v>177</v>
      </c>
      <c r="H1188" t="s">
        <v>153</v>
      </c>
      <c r="I1188" t="s">
        <v>181</v>
      </c>
      <c r="J1188" t="s">
        <v>186</v>
      </c>
      <c r="K1188" t="n">
        <v>11.0</v>
      </c>
      <c r="L1188" s="30">
        <f si="298" t="shared"/>
        <v>0</v>
      </c>
      <c r="N1188" s="35" t="str">
        <f si="294" t="shared"/>
        <v/>
      </c>
      <c r="O1188" s="59">
        <f>(IF(ISNUMBER(MATCH(B1188,Sheet4!$K$92:$K$101,0)),1,0)+IF(ISNUMBER(MATCH(C1188,Sheet4!$K$92:$K$101,0)),1,0)+IF(ISNUMBER(MATCH(D1188,Sheet4!$K$92:$K$101,0)),1,0)+IF(ISNUMBER(MATCH(E1188,Sheet4!$K$92:$K$101,0)),1,0)+IF(ISNUMBER(MATCH(F1188,Sheet4!$K$92:$K$101,0)),1,0)+IF(ISNUMBER(MATCH(G1188,Sheet4!$K$92:$K$101,0)),1,0)+IF(ISNUMBER(MATCH(H1188,Sheet4!$K$92:$K$101,0)),1,0)+IF(ISNUMBER(MATCH(I1188,Sheet4!$K$92:$K$101,0)),1,0)+IF(ISNUMBER(MATCH(J1188,Sheet4!$K$92:$K$101,0)),1,0))
-
(IF(ISNUMBER(MATCH(B1188,Sheet4!$F$2:$F$11,0)),1,0)+IF(ISNUMBER(MATCH(C1188,Sheet4!$F$2:$F$11,0)),1,0)+IF(ISNUMBER(MATCH(D1188,Sheet4!$F$2:$F$11,0)),1,0)+IF(ISNUMBER(MATCH(E1188,Sheet4!$F$2:$F$11,0)),1,0)+IF(ISNUMBER(MATCH(F1188,Sheet4!$F$2:$F$11,0)),1,0)+IF(ISNUMBER(MATCH(G1188,Sheet4!$F$2:$F$11,0)),1,0)+IF(ISNUMBER(MATCH(H1188,Sheet4!$F$2:$F$11,0)),1,0)+IF(ISNUMBER(MATCH(I1188,Sheet4!$F$2:$F$11,0)),1,0)+IF(ISNUMBER(MATCH(J1188,Sheet4!$F$2:$F$11,0)),1,0))</f>
        <v>0</v>
      </c>
      <c r="P1188" s="40" t="str">
        <f>IFERROR(INDEX(Sheet4!$G:$G,MATCH(Sheet1!B1188,Sheet4!$F:$F,0))+INDEX(Sheet4!$G:$G,MATCH(Sheet1!C1188,Sheet4!$F:$F,0))+INDEX(Sheet4!$G:$G,MATCH(Sheet1!D1188,Sheet4!$F:$F,0))+INDEX(Sheet4!$G:$G,MATCH(Sheet1!E1188,Sheet4!$F:$F,0))+INDEX(Sheet4!$G:$G,MATCH(Sheet1!F1188,Sheet4!$F:$F,0))+INDEX(Sheet4!$G:$G,MATCH(Sheet1!G1188,Sheet4!$F:$F,0))+INDEX(Sheet4!$G:$G,MATCH(Sheet1!H1188,Sheet4!$F:$F,0))+INDEX(Sheet4!$G:$G,MATCH(Sheet1!I1188,Sheet4!$F:$F,0))+INDEX(Sheet4!$G:$G,MATCH(Sheet1!J1188,Sheet4!$F:$F,0)),"")</f>
        <v/>
      </c>
      <c r="AF1188">
        <f si="295" t="shared"/>
        <v>0</v>
      </c>
      <c r="AH1188">
        <v>1165</v>
      </c>
      <c r="AI1188" t="str">
        <f si="296" t="shared"/>
        <v>De'Aaron FoxLandry ShametDevin BookerMonte MorrisWill BartonMikal BridgesKenneth FariedPaul MillsapKarl-Anthony Towns</v>
      </c>
      <c r="AJ1188">
        <f si="299" t="shared"/>
        <v>0</v>
      </c>
      <c r="AK1188">
        <f si="300" t="shared"/>
        <v>0</v>
      </c>
      <c r="AL1188">
        <f si="301" t="shared"/>
        <v>0</v>
      </c>
      <c r="AM1188">
        <f si="302" t="shared"/>
        <v>0</v>
      </c>
      <c r="AN1188">
        <f si="303" t="shared"/>
        <v>0</v>
      </c>
      <c r="AO1188">
        <f si="304" t="shared"/>
        <v>0</v>
      </c>
      <c r="AP1188">
        <f si="305" t="shared"/>
        <v>0</v>
      </c>
      <c r="AQ1188">
        <f si="306" t="shared"/>
        <v>0</v>
      </c>
      <c r="AR1188">
        <f si="307" t="shared"/>
        <v>0</v>
      </c>
      <c r="AS1188">
        <f si="297" t="shared"/>
        <v>0</v>
      </c>
      <c r="AU1188" t="str">
        <f>IFERROR(VLOOKUP(C1188,Results!$A$2:$B$240,2,FALSE)+VLOOKUP(D1188,Results!$A$2:$B$240,2,FALSE)+VLOOKUP(E1188,Results!$A$2:$B$240,2,FALSE)+VLOOKUP(F1188,Results!$A$2:$B$240,2,FALSE)+VLOOKUP(G1188,Results!$A$2:$B$240,2,FALSE)+VLOOKUP(H1188,Results!$A$2:$B$240,2,FALSE)+VLOOKUP(I1188,Results!$A$2:$B$240,2,FALSE)+VLOOKUP(J1188,Results!$A$2:$B$240,2,FALSE)+VLOOKUP(B1188,Results!$A$2:$B$240,2,FALSE)-MIN(VLOOKUP(C1188,Results!$A$2:$B$240,2,FALSE),VLOOKUP(D1188,Results!$A$2:$B$240,2,FALSE),VLOOKUP(E1188,Results!$A$2:$B$240,2,FALSE),VLOOKUP(F1188,Results!$A$2:$B$240,2,FALSE),VLOOKUP(G1188,Results!$A$2:$B$240,2,FALSE),VLOOKUP(H1188,Results!$A$2:$B$240,2,FALSE),VLOOKUP(I1188,Results!$A$2:$B$240,2,FALSE),VLOOKUP(J1188,Results!$A$2:$B$240,2,FALSE),VLOOKUP(B1188,Results!$A$2:$B$240,2,FALSE)),"")</f>
        <v/>
      </c>
    </row>
    <row r="1189" spans="2:47" x14ac:dyDescent="0.3">
      <c r="B1189" t="s">
        <v>166</v>
      </c>
      <c r="C1189" t="s">
        <v>170</v>
      </c>
      <c r="D1189" t="s">
        <v>173</v>
      </c>
      <c r="E1189" t="s">
        <v>158</v>
      </c>
      <c r="F1189" t="s">
        <v>177</v>
      </c>
      <c r="G1189" t="s">
        <v>90</v>
      </c>
      <c r="H1189" t="s">
        <v>92</v>
      </c>
      <c r="I1189" t="s">
        <v>181</v>
      </c>
      <c r="J1189" t="s">
        <v>186</v>
      </c>
      <c r="K1189" t="n">
        <v>11.0</v>
      </c>
      <c r="L1189" s="30">
        <f si="298" t="shared"/>
        <v>0</v>
      </c>
      <c r="N1189" s="35" t="str">
        <f si="294" t="shared"/>
        <v/>
      </c>
      <c r="O1189" s="59">
        <f>(IF(ISNUMBER(MATCH(B1189,Sheet4!$K$92:$K$101,0)),1,0)+IF(ISNUMBER(MATCH(C1189,Sheet4!$K$92:$K$101,0)),1,0)+IF(ISNUMBER(MATCH(D1189,Sheet4!$K$92:$K$101,0)),1,0)+IF(ISNUMBER(MATCH(E1189,Sheet4!$K$92:$K$101,0)),1,0)+IF(ISNUMBER(MATCH(F1189,Sheet4!$K$92:$K$101,0)),1,0)+IF(ISNUMBER(MATCH(G1189,Sheet4!$K$92:$K$101,0)),1,0)+IF(ISNUMBER(MATCH(H1189,Sheet4!$K$92:$K$101,0)),1,0)+IF(ISNUMBER(MATCH(I1189,Sheet4!$K$92:$K$101,0)),1,0)+IF(ISNUMBER(MATCH(J1189,Sheet4!$K$92:$K$101,0)),1,0))
-
(IF(ISNUMBER(MATCH(B1189,Sheet4!$F$2:$F$11,0)),1,0)+IF(ISNUMBER(MATCH(C1189,Sheet4!$F$2:$F$11,0)),1,0)+IF(ISNUMBER(MATCH(D1189,Sheet4!$F$2:$F$11,0)),1,0)+IF(ISNUMBER(MATCH(E1189,Sheet4!$F$2:$F$11,0)),1,0)+IF(ISNUMBER(MATCH(F1189,Sheet4!$F$2:$F$11,0)),1,0)+IF(ISNUMBER(MATCH(G1189,Sheet4!$F$2:$F$11,0)),1,0)+IF(ISNUMBER(MATCH(H1189,Sheet4!$F$2:$F$11,0)),1,0)+IF(ISNUMBER(MATCH(I1189,Sheet4!$F$2:$F$11,0)),1,0)+IF(ISNUMBER(MATCH(J1189,Sheet4!$F$2:$F$11,0)),1,0))</f>
        <v>0</v>
      </c>
      <c r="P1189" s="40" t="str">
        <f>IFERROR(INDEX(Sheet4!$G:$G,MATCH(Sheet1!B1189,Sheet4!$F:$F,0))+INDEX(Sheet4!$G:$G,MATCH(Sheet1!C1189,Sheet4!$F:$F,0))+INDEX(Sheet4!$G:$G,MATCH(Sheet1!D1189,Sheet4!$F:$F,0))+INDEX(Sheet4!$G:$G,MATCH(Sheet1!E1189,Sheet4!$F:$F,0))+INDEX(Sheet4!$G:$G,MATCH(Sheet1!F1189,Sheet4!$F:$F,0))+INDEX(Sheet4!$G:$G,MATCH(Sheet1!G1189,Sheet4!$F:$F,0))+INDEX(Sheet4!$G:$G,MATCH(Sheet1!H1189,Sheet4!$F:$F,0))+INDEX(Sheet4!$G:$G,MATCH(Sheet1!I1189,Sheet4!$F:$F,0))+INDEX(Sheet4!$G:$G,MATCH(Sheet1!J1189,Sheet4!$F:$F,0)),"")</f>
        <v/>
      </c>
      <c r="AF1189">
        <f si="295" t="shared"/>
        <v>0</v>
      </c>
      <c r="AH1189">
        <v>1166</v>
      </c>
      <c r="AI1189" t="str">
        <f si="296" t="shared"/>
        <v>Ben SimmonsLandry ShametAndrew WigginsMonte MorrisWill BartonJae CrowderKenneth FariedJosh JacksonKarl-Anthony Towns</v>
      </c>
      <c r="AJ1189">
        <f si="299" t="shared"/>
        <v>0</v>
      </c>
      <c r="AK1189">
        <f si="300" t="shared"/>
        <v>0</v>
      </c>
      <c r="AL1189">
        <f si="301" t="shared"/>
        <v>0</v>
      </c>
      <c r="AM1189">
        <f si="302" t="shared"/>
        <v>0</v>
      </c>
      <c r="AN1189">
        <f si="303" t="shared"/>
        <v>0</v>
      </c>
      <c r="AO1189">
        <f si="304" t="shared"/>
        <v>0</v>
      </c>
      <c r="AP1189">
        <f si="305" t="shared"/>
        <v>0</v>
      </c>
      <c r="AQ1189">
        <f si="306" t="shared"/>
        <v>0</v>
      </c>
      <c r="AR1189">
        <f si="307" t="shared"/>
        <v>0</v>
      </c>
      <c r="AS1189">
        <f si="297" t="shared"/>
        <v>0</v>
      </c>
      <c r="AU1189" t="str">
        <f>IFERROR(VLOOKUP(C1189,Results!$A$2:$B$240,2,FALSE)+VLOOKUP(D1189,Results!$A$2:$B$240,2,FALSE)+VLOOKUP(E1189,Results!$A$2:$B$240,2,FALSE)+VLOOKUP(F1189,Results!$A$2:$B$240,2,FALSE)+VLOOKUP(G1189,Results!$A$2:$B$240,2,FALSE)+VLOOKUP(H1189,Results!$A$2:$B$240,2,FALSE)+VLOOKUP(I1189,Results!$A$2:$B$240,2,FALSE)+VLOOKUP(J1189,Results!$A$2:$B$240,2,FALSE)+VLOOKUP(B1189,Results!$A$2:$B$240,2,FALSE)-MIN(VLOOKUP(C1189,Results!$A$2:$B$240,2,FALSE),VLOOKUP(D1189,Results!$A$2:$B$240,2,FALSE),VLOOKUP(E1189,Results!$A$2:$B$240,2,FALSE),VLOOKUP(F1189,Results!$A$2:$B$240,2,FALSE),VLOOKUP(G1189,Results!$A$2:$B$240,2,FALSE),VLOOKUP(H1189,Results!$A$2:$B$240,2,FALSE),VLOOKUP(I1189,Results!$A$2:$B$240,2,FALSE),VLOOKUP(J1189,Results!$A$2:$B$240,2,FALSE),VLOOKUP(B1189,Results!$A$2:$B$240,2,FALSE)),"")</f>
        <v/>
      </c>
    </row>
    <row r="1190" spans="2:47" x14ac:dyDescent="0.3">
      <c r="B1190" t="s">
        <v>166</v>
      </c>
      <c r="C1190" t="s">
        <v>171</v>
      </c>
      <c r="D1190" t="s">
        <v>173</v>
      </c>
      <c r="E1190" t="s">
        <v>146</v>
      </c>
      <c r="F1190" t="s">
        <v>100</v>
      </c>
      <c r="G1190" t="s">
        <v>105</v>
      </c>
      <c r="H1190" t="s">
        <v>153</v>
      </c>
      <c r="I1190" t="s">
        <v>152</v>
      </c>
      <c r="J1190" t="s">
        <v>156</v>
      </c>
      <c r="K1190" t="n">
        <v>11.0</v>
      </c>
      <c r="L1190" s="30">
        <f si="298" t="shared"/>
        <v>0</v>
      </c>
      <c r="N1190" s="35" t="str">
        <f si="294" t="shared"/>
        <v/>
      </c>
      <c r="O1190" s="59">
        <f>(IF(ISNUMBER(MATCH(B1190,Sheet4!$K$92:$K$101,0)),1,0)+IF(ISNUMBER(MATCH(C1190,Sheet4!$K$92:$K$101,0)),1,0)+IF(ISNUMBER(MATCH(D1190,Sheet4!$K$92:$K$101,0)),1,0)+IF(ISNUMBER(MATCH(E1190,Sheet4!$K$92:$K$101,0)),1,0)+IF(ISNUMBER(MATCH(F1190,Sheet4!$K$92:$K$101,0)),1,0)+IF(ISNUMBER(MATCH(G1190,Sheet4!$K$92:$K$101,0)),1,0)+IF(ISNUMBER(MATCH(H1190,Sheet4!$K$92:$K$101,0)),1,0)+IF(ISNUMBER(MATCH(I1190,Sheet4!$K$92:$K$101,0)),1,0)+IF(ISNUMBER(MATCH(J1190,Sheet4!$K$92:$K$101,0)),1,0))
-
(IF(ISNUMBER(MATCH(B1190,Sheet4!$F$2:$F$11,0)),1,0)+IF(ISNUMBER(MATCH(C1190,Sheet4!$F$2:$F$11,0)),1,0)+IF(ISNUMBER(MATCH(D1190,Sheet4!$F$2:$F$11,0)),1,0)+IF(ISNUMBER(MATCH(E1190,Sheet4!$F$2:$F$11,0)),1,0)+IF(ISNUMBER(MATCH(F1190,Sheet4!$F$2:$F$11,0)),1,0)+IF(ISNUMBER(MATCH(G1190,Sheet4!$F$2:$F$11,0)),1,0)+IF(ISNUMBER(MATCH(H1190,Sheet4!$F$2:$F$11,0)),1,0)+IF(ISNUMBER(MATCH(I1190,Sheet4!$F$2:$F$11,0)),1,0)+IF(ISNUMBER(MATCH(J1190,Sheet4!$F$2:$F$11,0)),1,0))</f>
        <v>0</v>
      </c>
      <c r="P1190" s="40" t="str">
        <f>IFERROR(INDEX(Sheet4!$G:$G,MATCH(Sheet1!B1190,Sheet4!$F:$F,0))+INDEX(Sheet4!$G:$G,MATCH(Sheet1!C1190,Sheet4!$F:$F,0))+INDEX(Sheet4!$G:$G,MATCH(Sheet1!D1190,Sheet4!$F:$F,0))+INDEX(Sheet4!$G:$G,MATCH(Sheet1!E1190,Sheet4!$F:$F,0))+INDEX(Sheet4!$G:$G,MATCH(Sheet1!F1190,Sheet4!$F:$F,0))+INDEX(Sheet4!$G:$G,MATCH(Sheet1!G1190,Sheet4!$F:$F,0))+INDEX(Sheet4!$G:$G,MATCH(Sheet1!H1190,Sheet4!$F:$F,0))+INDEX(Sheet4!$G:$G,MATCH(Sheet1!I1190,Sheet4!$F:$F,0))+INDEX(Sheet4!$G:$G,MATCH(Sheet1!J1190,Sheet4!$F:$F,0)),"")</f>
        <v/>
      </c>
      <c r="AF1190">
        <f si="295" t="shared"/>
        <v>0</v>
      </c>
      <c r="AH1190">
        <v>1167</v>
      </c>
      <c r="AI1190" t="str">
        <f si="296" t="shared"/>
        <v>Ben SimmonsJeremy LinJimmy ButlerMonte MorrisWill BartonKelly OubrePaul MillsapJonah BoldenNikola Jokic</v>
      </c>
      <c r="AJ1190">
        <f si="299" t="shared"/>
        <v>0</v>
      </c>
      <c r="AK1190">
        <f si="300" t="shared"/>
        <v>0</v>
      </c>
      <c r="AL1190">
        <f si="301" t="shared"/>
        <v>0</v>
      </c>
      <c r="AM1190">
        <f si="302" t="shared"/>
        <v>0</v>
      </c>
      <c r="AN1190">
        <f si="303" t="shared"/>
        <v>0</v>
      </c>
      <c r="AO1190">
        <f si="304" t="shared"/>
        <v>0</v>
      </c>
      <c r="AP1190">
        <f si="305" t="shared"/>
        <v>0</v>
      </c>
      <c r="AQ1190">
        <f si="306" t="shared"/>
        <v>0</v>
      </c>
      <c r="AR1190">
        <f si="307" t="shared"/>
        <v>0</v>
      </c>
      <c r="AS1190">
        <f si="297" t="shared"/>
        <v>0</v>
      </c>
      <c r="AU1190" t="str">
        <f>IFERROR(VLOOKUP(C1190,Results!$A$2:$B$240,2,FALSE)+VLOOKUP(D1190,Results!$A$2:$B$240,2,FALSE)+VLOOKUP(E1190,Results!$A$2:$B$240,2,FALSE)+VLOOKUP(F1190,Results!$A$2:$B$240,2,FALSE)+VLOOKUP(G1190,Results!$A$2:$B$240,2,FALSE)+VLOOKUP(H1190,Results!$A$2:$B$240,2,FALSE)+VLOOKUP(I1190,Results!$A$2:$B$240,2,FALSE)+VLOOKUP(J1190,Results!$A$2:$B$240,2,FALSE)+VLOOKUP(B1190,Results!$A$2:$B$240,2,FALSE)-MIN(VLOOKUP(C1190,Results!$A$2:$B$240,2,FALSE),VLOOKUP(D1190,Results!$A$2:$B$240,2,FALSE),VLOOKUP(E1190,Results!$A$2:$B$240,2,FALSE),VLOOKUP(F1190,Results!$A$2:$B$240,2,FALSE),VLOOKUP(G1190,Results!$A$2:$B$240,2,FALSE),VLOOKUP(H1190,Results!$A$2:$B$240,2,FALSE),VLOOKUP(I1190,Results!$A$2:$B$240,2,FALSE),VLOOKUP(J1190,Results!$A$2:$B$240,2,FALSE),VLOOKUP(B1190,Results!$A$2:$B$240,2,FALSE)),"")</f>
        <v/>
      </c>
    </row>
    <row r="1191" spans="2:47" x14ac:dyDescent="0.3">
      <c r="B1191" t="s">
        <v>166</v>
      </c>
      <c r="C1191" t="s">
        <v>167</v>
      </c>
      <c r="D1191" t="s">
        <v>172</v>
      </c>
      <c r="E1191" t="s">
        <v>146</v>
      </c>
      <c r="F1191" t="s">
        <v>177</v>
      </c>
      <c r="G1191" t="s">
        <v>90</v>
      </c>
      <c r="H1191" t="s">
        <v>181</v>
      </c>
      <c r="I1191" t="s">
        <v>155</v>
      </c>
      <c r="J1191" t="s">
        <v>186</v>
      </c>
      <c r="K1191" t="n">
        <v>11.0</v>
      </c>
      <c r="L1191" s="30">
        <f si="298" t="shared"/>
        <v>0</v>
      </c>
      <c r="N1191" s="35" t="str">
        <f si="294" t="shared"/>
        <v/>
      </c>
      <c r="O1191" s="59">
        <f>(IF(ISNUMBER(MATCH(B1191,Sheet4!$K$92:$K$101,0)),1,0)+IF(ISNUMBER(MATCH(C1191,Sheet4!$K$92:$K$101,0)),1,0)+IF(ISNUMBER(MATCH(D1191,Sheet4!$K$92:$K$101,0)),1,0)+IF(ISNUMBER(MATCH(E1191,Sheet4!$K$92:$K$101,0)),1,0)+IF(ISNUMBER(MATCH(F1191,Sheet4!$K$92:$K$101,0)),1,0)+IF(ISNUMBER(MATCH(G1191,Sheet4!$K$92:$K$101,0)),1,0)+IF(ISNUMBER(MATCH(H1191,Sheet4!$K$92:$K$101,0)),1,0)+IF(ISNUMBER(MATCH(I1191,Sheet4!$K$92:$K$101,0)),1,0)+IF(ISNUMBER(MATCH(J1191,Sheet4!$K$92:$K$101,0)),1,0))
-
(IF(ISNUMBER(MATCH(B1191,Sheet4!$F$2:$F$11,0)),1,0)+IF(ISNUMBER(MATCH(C1191,Sheet4!$F$2:$F$11,0)),1,0)+IF(ISNUMBER(MATCH(D1191,Sheet4!$F$2:$F$11,0)),1,0)+IF(ISNUMBER(MATCH(E1191,Sheet4!$F$2:$F$11,0)),1,0)+IF(ISNUMBER(MATCH(F1191,Sheet4!$F$2:$F$11,0)),1,0)+IF(ISNUMBER(MATCH(G1191,Sheet4!$F$2:$F$11,0)),1,0)+IF(ISNUMBER(MATCH(H1191,Sheet4!$F$2:$F$11,0)),1,0)+IF(ISNUMBER(MATCH(I1191,Sheet4!$F$2:$F$11,0)),1,0)+IF(ISNUMBER(MATCH(J1191,Sheet4!$F$2:$F$11,0)),1,0))</f>
        <v>0</v>
      </c>
      <c r="P1191" s="40" t="str">
        <f>IFERROR(INDEX(Sheet4!$G:$G,MATCH(Sheet1!B1191,Sheet4!$F:$F,0))+INDEX(Sheet4!$G:$G,MATCH(Sheet1!C1191,Sheet4!$F:$F,0))+INDEX(Sheet4!$G:$G,MATCH(Sheet1!D1191,Sheet4!$F:$F,0))+INDEX(Sheet4!$G:$G,MATCH(Sheet1!E1191,Sheet4!$F:$F,0))+INDEX(Sheet4!$G:$G,MATCH(Sheet1!F1191,Sheet4!$F:$F,0))+INDEX(Sheet4!$G:$G,MATCH(Sheet1!G1191,Sheet4!$F:$F,0))+INDEX(Sheet4!$G:$G,MATCH(Sheet1!H1191,Sheet4!$F:$F,0))+INDEX(Sheet4!$G:$G,MATCH(Sheet1!I1191,Sheet4!$F:$F,0))+INDEX(Sheet4!$G:$G,MATCH(Sheet1!J1191,Sheet4!$F:$F,0)),"")</f>
        <v/>
      </c>
      <c r="AF1191">
        <f si="295" t="shared"/>
        <v>0</v>
      </c>
      <c r="AH1191">
        <v>1168</v>
      </c>
      <c r="AI1191" t="str">
        <f si="296" t="shared"/>
        <v>De'Aaron FoxIsaiah CanaanDevin BookerMonte MorrisMikal BridgesCorey BrewerKenneth FariedJohn CollinsJoel Embiid</v>
      </c>
      <c r="AJ1191">
        <f si="299" t="shared"/>
        <v>0</v>
      </c>
      <c r="AK1191">
        <f si="300" t="shared"/>
        <v>0</v>
      </c>
      <c r="AL1191">
        <f si="301" t="shared"/>
        <v>0</v>
      </c>
      <c r="AM1191">
        <f si="302" t="shared"/>
        <v>0</v>
      </c>
      <c r="AN1191">
        <f si="303" t="shared"/>
        <v>0</v>
      </c>
      <c r="AO1191">
        <f si="304" t="shared"/>
        <v>0</v>
      </c>
      <c r="AP1191">
        <f si="305" t="shared"/>
        <v>0</v>
      </c>
      <c r="AQ1191">
        <f si="306" t="shared"/>
        <v>0</v>
      </c>
      <c r="AR1191">
        <f si="307" t="shared"/>
        <v>0</v>
      </c>
      <c r="AS1191">
        <f si="297" t="shared"/>
        <v>0</v>
      </c>
      <c r="AU1191" t="str">
        <f>IFERROR(VLOOKUP(C1191,Results!$A$2:$B$240,2,FALSE)+VLOOKUP(D1191,Results!$A$2:$B$240,2,FALSE)+VLOOKUP(E1191,Results!$A$2:$B$240,2,FALSE)+VLOOKUP(F1191,Results!$A$2:$B$240,2,FALSE)+VLOOKUP(G1191,Results!$A$2:$B$240,2,FALSE)+VLOOKUP(H1191,Results!$A$2:$B$240,2,FALSE)+VLOOKUP(I1191,Results!$A$2:$B$240,2,FALSE)+VLOOKUP(J1191,Results!$A$2:$B$240,2,FALSE)+VLOOKUP(B1191,Results!$A$2:$B$240,2,FALSE)-MIN(VLOOKUP(C1191,Results!$A$2:$B$240,2,FALSE),VLOOKUP(D1191,Results!$A$2:$B$240,2,FALSE),VLOOKUP(E1191,Results!$A$2:$B$240,2,FALSE),VLOOKUP(F1191,Results!$A$2:$B$240,2,FALSE),VLOOKUP(G1191,Results!$A$2:$B$240,2,FALSE),VLOOKUP(H1191,Results!$A$2:$B$240,2,FALSE),VLOOKUP(I1191,Results!$A$2:$B$240,2,FALSE),VLOOKUP(J1191,Results!$A$2:$B$240,2,FALSE),VLOOKUP(B1191,Results!$A$2:$B$240,2,FALSE)),"")</f>
        <v/>
      </c>
    </row>
    <row r="1192" spans="2:47" x14ac:dyDescent="0.3">
      <c r="B1192" t="s">
        <v>166</v>
      </c>
      <c r="C1192" t="s">
        <v>171</v>
      </c>
      <c r="D1192" t="s">
        <v>173</v>
      </c>
      <c r="E1192" t="s">
        <v>146</v>
      </c>
      <c r="F1192" t="s">
        <v>150</v>
      </c>
      <c r="G1192" t="s">
        <v>178</v>
      </c>
      <c r="H1192" t="s">
        <v>181</v>
      </c>
      <c r="I1192" t="s">
        <v>152</v>
      </c>
      <c r="J1192" t="s">
        <v>186</v>
      </c>
      <c r="K1192" t="n">
        <v>11.0</v>
      </c>
      <c r="L1192" s="30">
        <f si="298" t="shared"/>
        <v>0</v>
      </c>
      <c r="N1192" s="35" t="str">
        <f si="294" t="shared"/>
        <v/>
      </c>
      <c r="O1192" s="59">
        <f>(IF(ISNUMBER(MATCH(B1192,Sheet4!$K$92:$K$101,0)),1,0)+IF(ISNUMBER(MATCH(C1192,Sheet4!$K$92:$K$101,0)),1,0)+IF(ISNUMBER(MATCH(D1192,Sheet4!$K$92:$K$101,0)),1,0)+IF(ISNUMBER(MATCH(E1192,Sheet4!$K$92:$K$101,0)),1,0)+IF(ISNUMBER(MATCH(F1192,Sheet4!$K$92:$K$101,0)),1,0)+IF(ISNUMBER(MATCH(G1192,Sheet4!$K$92:$K$101,0)),1,0)+IF(ISNUMBER(MATCH(H1192,Sheet4!$K$92:$K$101,0)),1,0)+IF(ISNUMBER(MATCH(I1192,Sheet4!$K$92:$K$101,0)),1,0)+IF(ISNUMBER(MATCH(J1192,Sheet4!$K$92:$K$101,0)),1,0))
-
(IF(ISNUMBER(MATCH(B1192,Sheet4!$F$2:$F$11,0)),1,0)+IF(ISNUMBER(MATCH(C1192,Sheet4!$F$2:$F$11,0)),1,0)+IF(ISNUMBER(MATCH(D1192,Sheet4!$F$2:$F$11,0)),1,0)+IF(ISNUMBER(MATCH(E1192,Sheet4!$F$2:$F$11,0)),1,0)+IF(ISNUMBER(MATCH(F1192,Sheet4!$F$2:$F$11,0)),1,0)+IF(ISNUMBER(MATCH(G1192,Sheet4!$F$2:$F$11,0)),1,0)+IF(ISNUMBER(MATCH(H1192,Sheet4!$F$2:$F$11,0)),1,0)+IF(ISNUMBER(MATCH(I1192,Sheet4!$F$2:$F$11,0)),1,0)+IF(ISNUMBER(MATCH(J1192,Sheet4!$F$2:$F$11,0)),1,0))</f>
        <v>0</v>
      </c>
      <c r="P1192" s="40" t="str">
        <f>IFERROR(INDEX(Sheet4!$G:$G,MATCH(Sheet1!B1192,Sheet4!$F:$F,0))+INDEX(Sheet4!$G:$G,MATCH(Sheet1!C1192,Sheet4!$F:$F,0))+INDEX(Sheet4!$G:$G,MATCH(Sheet1!D1192,Sheet4!$F:$F,0))+INDEX(Sheet4!$G:$G,MATCH(Sheet1!E1192,Sheet4!$F:$F,0))+INDEX(Sheet4!$G:$G,MATCH(Sheet1!F1192,Sheet4!$F:$F,0))+INDEX(Sheet4!$G:$G,MATCH(Sheet1!G1192,Sheet4!$F:$F,0))+INDEX(Sheet4!$G:$G,MATCH(Sheet1!H1192,Sheet4!$F:$F,0))+INDEX(Sheet4!$G:$G,MATCH(Sheet1!I1192,Sheet4!$F:$F,0))+INDEX(Sheet4!$G:$G,MATCH(Sheet1!J1192,Sheet4!$F:$F,0)),"")</f>
        <v/>
      </c>
      <c r="AF1192">
        <f si="295" t="shared"/>
        <v>0</v>
      </c>
      <c r="AH1192">
        <v>1169</v>
      </c>
      <c r="AI1192" t="str">
        <f si="296" t="shared"/>
        <v>Ben SimmonsIsaiah CanaanDevin BookerJimmy ButlerKelly OubreGerald GreenPaul MillsapDerrick FavorsRudy Gobert</v>
      </c>
      <c r="AJ1192">
        <f si="299" t="shared"/>
        <v>0</v>
      </c>
      <c r="AK1192">
        <f si="300" t="shared"/>
        <v>0</v>
      </c>
      <c r="AL1192">
        <f si="301" t="shared"/>
        <v>0</v>
      </c>
      <c r="AM1192">
        <f si="302" t="shared"/>
        <v>0</v>
      </c>
      <c r="AN1192">
        <f si="303" t="shared"/>
        <v>0</v>
      </c>
      <c r="AO1192">
        <f si="304" t="shared"/>
        <v>0</v>
      </c>
      <c r="AP1192">
        <f si="305" t="shared"/>
        <v>0</v>
      </c>
      <c r="AQ1192">
        <f si="306" t="shared"/>
        <v>0</v>
      </c>
      <c r="AR1192">
        <f si="307" t="shared"/>
        <v>0</v>
      </c>
      <c r="AS1192">
        <f si="297" t="shared"/>
        <v>0</v>
      </c>
      <c r="AU1192" t="str">
        <f>IFERROR(VLOOKUP(C1192,Results!$A$2:$B$240,2,FALSE)+VLOOKUP(D1192,Results!$A$2:$B$240,2,FALSE)+VLOOKUP(E1192,Results!$A$2:$B$240,2,FALSE)+VLOOKUP(F1192,Results!$A$2:$B$240,2,FALSE)+VLOOKUP(G1192,Results!$A$2:$B$240,2,FALSE)+VLOOKUP(H1192,Results!$A$2:$B$240,2,FALSE)+VLOOKUP(I1192,Results!$A$2:$B$240,2,FALSE)+VLOOKUP(J1192,Results!$A$2:$B$240,2,FALSE)+VLOOKUP(B1192,Results!$A$2:$B$240,2,FALSE)-MIN(VLOOKUP(C1192,Results!$A$2:$B$240,2,FALSE),VLOOKUP(D1192,Results!$A$2:$B$240,2,FALSE),VLOOKUP(E1192,Results!$A$2:$B$240,2,FALSE),VLOOKUP(F1192,Results!$A$2:$B$240,2,FALSE),VLOOKUP(G1192,Results!$A$2:$B$240,2,FALSE),VLOOKUP(H1192,Results!$A$2:$B$240,2,FALSE),VLOOKUP(I1192,Results!$A$2:$B$240,2,FALSE),VLOOKUP(J1192,Results!$A$2:$B$240,2,FALSE),VLOOKUP(B1192,Results!$A$2:$B$240,2,FALSE)),"")</f>
        <v/>
      </c>
    </row>
    <row r="1193" spans="2:47" x14ac:dyDescent="0.3">
      <c r="B1193" t="s">
        <v>166</v>
      </c>
      <c r="C1193" t="s">
        <v>87</v>
      </c>
      <c r="D1193" t="s">
        <v>172</v>
      </c>
      <c r="E1193" t="s">
        <v>148</v>
      </c>
      <c r="F1193" t="s">
        <v>179</v>
      </c>
      <c r="G1193" t="s">
        <v>180</v>
      </c>
      <c r="H1193" t="s">
        <v>181</v>
      </c>
      <c r="I1193" t="s">
        <v>152</v>
      </c>
      <c r="J1193" t="s">
        <v>186</v>
      </c>
      <c r="K1193" t="n">
        <v>11.0</v>
      </c>
      <c r="L1193" s="30">
        <f si="298" t="shared"/>
        <v>0</v>
      </c>
      <c r="N1193" s="35" t="str">
        <f si="294" t="shared"/>
        <v/>
      </c>
      <c r="O1193" s="59">
        <f>(IF(ISNUMBER(MATCH(B1193,Sheet4!$K$92:$K$101,0)),1,0)+IF(ISNUMBER(MATCH(C1193,Sheet4!$K$92:$K$101,0)),1,0)+IF(ISNUMBER(MATCH(D1193,Sheet4!$K$92:$K$101,0)),1,0)+IF(ISNUMBER(MATCH(E1193,Sheet4!$K$92:$K$101,0)),1,0)+IF(ISNUMBER(MATCH(F1193,Sheet4!$K$92:$K$101,0)),1,0)+IF(ISNUMBER(MATCH(G1193,Sheet4!$K$92:$K$101,0)),1,0)+IF(ISNUMBER(MATCH(H1193,Sheet4!$K$92:$K$101,0)),1,0)+IF(ISNUMBER(MATCH(I1193,Sheet4!$K$92:$K$101,0)),1,0)+IF(ISNUMBER(MATCH(J1193,Sheet4!$K$92:$K$101,0)),1,0))
-
(IF(ISNUMBER(MATCH(B1193,Sheet4!$F$2:$F$11,0)),1,0)+IF(ISNUMBER(MATCH(C1193,Sheet4!$F$2:$F$11,0)),1,0)+IF(ISNUMBER(MATCH(D1193,Sheet4!$F$2:$F$11,0)),1,0)+IF(ISNUMBER(MATCH(E1193,Sheet4!$F$2:$F$11,0)),1,0)+IF(ISNUMBER(MATCH(F1193,Sheet4!$F$2:$F$11,0)),1,0)+IF(ISNUMBER(MATCH(G1193,Sheet4!$F$2:$F$11,0)),1,0)+IF(ISNUMBER(MATCH(H1193,Sheet4!$F$2:$F$11,0)),1,0)+IF(ISNUMBER(MATCH(I1193,Sheet4!$F$2:$F$11,0)),1,0)+IF(ISNUMBER(MATCH(J1193,Sheet4!$F$2:$F$11,0)),1,0))</f>
        <v>0</v>
      </c>
      <c r="P1193" s="40" t="str">
        <f>IFERROR(INDEX(Sheet4!$G:$G,MATCH(Sheet1!B1193,Sheet4!$F:$F,0))+INDEX(Sheet4!$G:$G,MATCH(Sheet1!C1193,Sheet4!$F:$F,0))+INDEX(Sheet4!$G:$G,MATCH(Sheet1!D1193,Sheet4!$F:$F,0))+INDEX(Sheet4!$G:$G,MATCH(Sheet1!E1193,Sheet4!$F:$F,0))+INDEX(Sheet4!$G:$G,MATCH(Sheet1!F1193,Sheet4!$F:$F,0))+INDEX(Sheet4!$G:$G,MATCH(Sheet1!G1193,Sheet4!$F:$F,0))+INDEX(Sheet4!$G:$G,MATCH(Sheet1!H1193,Sheet4!$F:$F,0))+INDEX(Sheet4!$G:$G,MATCH(Sheet1!I1193,Sheet4!$F:$F,0))+INDEX(Sheet4!$G:$G,MATCH(Sheet1!J1193,Sheet4!$F:$F,0)),"")</f>
        <v/>
      </c>
      <c r="AF1193">
        <f si="295" t="shared"/>
        <v>0</v>
      </c>
      <c r="AH1193">
        <v>1170</v>
      </c>
      <c r="AI1193" t="str">
        <f si="296" t="shared"/>
        <v>Ben SimmonsDe'Aaron FoxJimmy ButlerMonte MorrisKelly OubreRoyce O'NealePaul MillsapDerrick FavorsRudy Gobert</v>
      </c>
      <c r="AJ1193">
        <f si="299" t="shared"/>
        <v>0</v>
      </c>
      <c r="AK1193">
        <f si="300" t="shared"/>
        <v>0</v>
      </c>
      <c r="AL1193">
        <f si="301" t="shared"/>
        <v>0</v>
      </c>
      <c r="AM1193">
        <f si="302" t="shared"/>
        <v>0</v>
      </c>
      <c r="AN1193">
        <f si="303" t="shared"/>
        <v>0</v>
      </c>
      <c r="AO1193">
        <f si="304" t="shared"/>
        <v>0</v>
      </c>
      <c r="AP1193">
        <f si="305" t="shared"/>
        <v>0</v>
      </c>
      <c r="AQ1193">
        <f si="306" t="shared"/>
        <v>0</v>
      </c>
      <c r="AR1193">
        <f si="307" t="shared"/>
        <v>0</v>
      </c>
      <c r="AS1193">
        <f si="297" t="shared"/>
        <v>0</v>
      </c>
      <c r="AU1193" t="str">
        <f>IFERROR(VLOOKUP(C1193,Results!$A$2:$B$240,2,FALSE)+VLOOKUP(D1193,Results!$A$2:$B$240,2,FALSE)+VLOOKUP(E1193,Results!$A$2:$B$240,2,FALSE)+VLOOKUP(F1193,Results!$A$2:$B$240,2,FALSE)+VLOOKUP(G1193,Results!$A$2:$B$240,2,FALSE)+VLOOKUP(H1193,Results!$A$2:$B$240,2,FALSE)+VLOOKUP(I1193,Results!$A$2:$B$240,2,FALSE)+VLOOKUP(J1193,Results!$A$2:$B$240,2,FALSE)+VLOOKUP(B1193,Results!$A$2:$B$240,2,FALSE)-MIN(VLOOKUP(C1193,Results!$A$2:$B$240,2,FALSE),VLOOKUP(D1193,Results!$A$2:$B$240,2,FALSE),VLOOKUP(E1193,Results!$A$2:$B$240,2,FALSE),VLOOKUP(F1193,Results!$A$2:$B$240,2,FALSE),VLOOKUP(G1193,Results!$A$2:$B$240,2,FALSE),VLOOKUP(H1193,Results!$A$2:$B$240,2,FALSE),VLOOKUP(I1193,Results!$A$2:$B$240,2,FALSE),VLOOKUP(J1193,Results!$A$2:$B$240,2,FALSE),VLOOKUP(B1193,Results!$A$2:$B$240,2,FALSE)),"")</f>
        <v/>
      </c>
    </row>
    <row r="1194" spans="2:47" x14ac:dyDescent="0.3">
      <c r="B1194" t="s">
        <v>166</v>
      </c>
      <c r="C1194" t="s">
        <v>171</v>
      </c>
      <c r="D1194" t="s">
        <v>172</v>
      </c>
      <c r="E1194" t="s">
        <v>146</v>
      </c>
      <c r="F1194" t="s">
        <v>178</v>
      </c>
      <c r="G1194" t="s">
        <v>90</v>
      </c>
      <c r="H1194" t="s">
        <v>93</v>
      </c>
      <c r="I1194" t="s">
        <v>152</v>
      </c>
      <c r="J1194" t="s">
        <v>156</v>
      </c>
      <c r="K1194" t="n">
        <v>11.0</v>
      </c>
      <c r="L1194" s="30">
        <f si="298" t="shared"/>
        <v>0</v>
      </c>
      <c r="N1194" s="35" t="str">
        <f si="294" t="shared"/>
        <v/>
      </c>
      <c r="O1194" s="59">
        <f>(IF(ISNUMBER(MATCH(B1194,Sheet4!$K$92:$K$101,0)),1,0)+IF(ISNUMBER(MATCH(C1194,Sheet4!$K$92:$K$101,0)),1,0)+IF(ISNUMBER(MATCH(D1194,Sheet4!$K$92:$K$101,0)),1,0)+IF(ISNUMBER(MATCH(E1194,Sheet4!$K$92:$K$101,0)),1,0)+IF(ISNUMBER(MATCH(F1194,Sheet4!$K$92:$K$101,0)),1,0)+IF(ISNUMBER(MATCH(G1194,Sheet4!$K$92:$K$101,0)),1,0)+IF(ISNUMBER(MATCH(H1194,Sheet4!$K$92:$K$101,0)),1,0)+IF(ISNUMBER(MATCH(I1194,Sheet4!$K$92:$K$101,0)),1,0)+IF(ISNUMBER(MATCH(J1194,Sheet4!$K$92:$K$101,0)),1,0))
-
(IF(ISNUMBER(MATCH(B1194,Sheet4!$F$2:$F$11,0)),1,0)+IF(ISNUMBER(MATCH(C1194,Sheet4!$F$2:$F$11,0)),1,0)+IF(ISNUMBER(MATCH(D1194,Sheet4!$F$2:$F$11,0)),1,0)+IF(ISNUMBER(MATCH(E1194,Sheet4!$F$2:$F$11,0)),1,0)+IF(ISNUMBER(MATCH(F1194,Sheet4!$F$2:$F$11,0)),1,0)+IF(ISNUMBER(MATCH(G1194,Sheet4!$F$2:$F$11,0)),1,0)+IF(ISNUMBER(MATCH(H1194,Sheet4!$F$2:$F$11,0)),1,0)+IF(ISNUMBER(MATCH(I1194,Sheet4!$F$2:$F$11,0)),1,0)+IF(ISNUMBER(MATCH(J1194,Sheet4!$F$2:$F$11,0)),1,0))</f>
        <v>0</v>
      </c>
      <c r="P1194" s="40" t="str">
        <f>IFERROR(INDEX(Sheet4!$G:$G,MATCH(Sheet1!B1194,Sheet4!$F:$F,0))+INDEX(Sheet4!$G:$G,MATCH(Sheet1!C1194,Sheet4!$F:$F,0))+INDEX(Sheet4!$G:$G,MATCH(Sheet1!D1194,Sheet4!$F:$F,0))+INDEX(Sheet4!$G:$G,MATCH(Sheet1!E1194,Sheet4!$F:$F,0))+INDEX(Sheet4!$G:$G,MATCH(Sheet1!F1194,Sheet4!$F:$F,0))+INDEX(Sheet4!$G:$G,MATCH(Sheet1!G1194,Sheet4!$F:$F,0))+INDEX(Sheet4!$G:$G,MATCH(Sheet1!H1194,Sheet4!$F:$F,0))+INDEX(Sheet4!$G:$G,MATCH(Sheet1!I1194,Sheet4!$F:$F,0))+INDEX(Sheet4!$G:$G,MATCH(Sheet1!J1194,Sheet4!$F:$F,0)),"")</f>
        <v/>
      </c>
      <c r="AF1194">
        <f si="295" t="shared"/>
        <v>0</v>
      </c>
      <c r="AH1194">
        <v>1171</v>
      </c>
      <c r="AI1194" t="str">
        <f si="296" t="shared"/>
        <v>Ben SimmonsDe'Aaron FoxJimmy ButlerMalik BeasleyKelly OubreJae CrowderMarvin BagleyJonah BoldenRudy Gobert</v>
      </c>
      <c r="AJ1194">
        <f si="299" t="shared"/>
        <v>0</v>
      </c>
      <c r="AK1194">
        <f si="300" t="shared"/>
        <v>0</v>
      </c>
      <c r="AL1194">
        <f si="301" t="shared"/>
        <v>0</v>
      </c>
      <c r="AM1194">
        <f si="302" t="shared"/>
        <v>0</v>
      </c>
      <c r="AN1194">
        <f si="303" t="shared"/>
        <v>0</v>
      </c>
      <c r="AO1194">
        <f si="304" t="shared"/>
        <v>0</v>
      </c>
      <c r="AP1194">
        <f si="305" t="shared"/>
        <v>0</v>
      </c>
      <c r="AQ1194">
        <f si="306" t="shared"/>
        <v>0</v>
      </c>
      <c r="AR1194">
        <f si="307" t="shared"/>
        <v>0</v>
      </c>
      <c r="AS1194">
        <f si="297" t="shared"/>
        <v>0</v>
      </c>
      <c r="AU1194" t="str">
        <f>IFERROR(VLOOKUP(C1194,Results!$A$2:$B$240,2,FALSE)+VLOOKUP(D1194,Results!$A$2:$B$240,2,FALSE)+VLOOKUP(E1194,Results!$A$2:$B$240,2,FALSE)+VLOOKUP(F1194,Results!$A$2:$B$240,2,FALSE)+VLOOKUP(G1194,Results!$A$2:$B$240,2,FALSE)+VLOOKUP(H1194,Results!$A$2:$B$240,2,FALSE)+VLOOKUP(I1194,Results!$A$2:$B$240,2,FALSE)+VLOOKUP(J1194,Results!$A$2:$B$240,2,FALSE)+VLOOKUP(B1194,Results!$A$2:$B$240,2,FALSE)-MIN(VLOOKUP(C1194,Results!$A$2:$B$240,2,FALSE),VLOOKUP(D1194,Results!$A$2:$B$240,2,FALSE),VLOOKUP(E1194,Results!$A$2:$B$240,2,FALSE),VLOOKUP(F1194,Results!$A$2:$B$240,2,FALSE),VLOOKUP(G1194,Results!$A$2:$B$240,2,FALSE),VLOOKUP(H1194,Results!$A$2:$B$240,2,FALSE),VLOOKUP(I1194,Results!$A$2:$B$240,2,FALSE),VLOOKUP(J1194,Results!$A$2:$B$240,2,FALSE),VLOOKUP(B1194,Results!$A$2:$B$240,2,FALSE)),"")</f>
        <v/>
      </c>
    </row>
    <row r="1195" spans="2:47" x14ac:dyDescent="0.3">
      <c r="B1195" t="s">
        <v>166</v>
      </c>
      <c r="C1195" t="s">
        <v>116</v>
      </c>
      <c r="D1195" t="s">
        <v>172</v>
      </c>
      <c r="E1195" t="s">
        <v>146</v>
      </c>
      <c r="F1195" t="s">
        <v>177</v>
      </c>
      <c r="G1195" t="s">
        <v>179</v>
      </c>
      <c r="H1195" t="s">
        <v>181</v>
      </c>
      <c r="I1195" t="s">
        <v>152</v>
      </c>
      <c r="J1195" t="s">
        <v>156</v>
      </c>
      <c r="K1195" t="n">
        <v>11.0</v>
      </c>
      <c r="L1195" s="30">
        <f si="298" t="shared"/>
        <v>0</v>
      </c>
      <c r="N1195" s="35" t="str">
        <f si="294" t="shared"/>
        <v/>
      </c>
      <c r="O1195" s="59">
        <f>(IF(ISNUMBER(MATCH(B1195,Sheet4!$K$92:$K$101,0)),1,0)+IF(ISNUMBER(MATCH(C1195,Sheet4!$K$92:$K$101,0)),1,0)+IF(ISNUMBER(MATCH(D1195,Sheet4!$K$92:$K$101,0)),1,0)+IF(ISNUMBER(MATCH(E1195,Sheet4!$K$92:$K$101,0)),1,0)+IF(ISNUMBER(MATCH(F1195,Sheet4!$K$92:$K$101,0)),1,0)+IF(ISNUMBER(MATCH(G1195,Sheet4!$K$92:$K$101,0)),1,0)+IF(ISNUMBER(MATCH(H1195,Sheet4!$K$92:$K$101,0)),1,0)+IF(ISNUMBER(MATCH(I1195,Sheet4!$K$92:$K$101,0)),1,0)+IF(ISNUMBER(MATCH(J1195,Sheet4!$K$92:$K$101,0)),1,0))
-
(IF(ISNUMBER(MATCH(B1195,Sheet4!$F$2:$F$11,0)),1,0)+IF(ISNUMBER(MATCH(C1195,Sheet4!$F$2:$F$11,0)),1,0)+IF(ISNUMBER(MATCH(D1195,Sheet4!$F$2:$F$11,0)),1,0)+IF(ISNUMBER(MATCH(E1195,Sheet4!$F$2:$F$11,0)),1,0)+IF(ISNUMBER(MATCH(F1195,Sheet4!$F$2:$F$11,0)),1,0)+IF(ISNUMBER(MATCH(G1195,Sheet4!$F$2:$F$11,0)),1,0)+IF(ISNUMBER(MATCH(H1195,Sheet4!$F$2:$F$11,0)),1,0)+IF(ISNUMBER(MATCH(I1195,Sheet4!$F$2:$F$11,0)),1,0)+IF(ISNUMBER(MATCH(J1195,Sheet4!$F$2:$F$11,0)),1,0))</f>
        <v>0</v>
      </c>
      <c r="P1195" s="40" t="str">
        <f>IFERROR(INDEX(Sheet4!$G:$G,MATCH(Sheet1!B1195,Sheet4!$F:$F,0))+INDEX(Sheet4!$G:$G,MATCH(Sheet1!C1195,Sheet4!$F:$F,0))+INDEX(Sheet4!$G:$G,MATCH(Sheet1!D1195,Sheet4!$F:$F,0))+INDEX(Sheet4!$G:$G,MATCH(Sheet1!E1195,Sheet4!$F:$F,0))+INDEX(Sheet4!$G:$G,MATCH(Sheet1!F1195,Sheet4!$F:$F,0))+INDEX(Sheet4!$G:$G,MATCH(Sheet1!G1195,Sheet4!$F:$F,0))+INDEX(Sheet4!$G:$G,MATCH(Sheet1!H1195,Sheet4!$F:$F,0))+INDEX(Sheet4!$G:$G,MATCH(Sheet1!I1195,Sheet4!$F:$F,0))+INDEX(Sheet4!$G:$G,MATCH(Sheet1!J1195,Sheet4!$F:$F,0)),"")</f>
        <v/>
      </c>
      <c r="AF1195">
        <f si="295" t="shared"/>
        <v>0</v>
      </c>
      <c r="AH1195">
        <v>1172</v>
      </c>
      <c r="AI1195" t="str">
        <f si="296" t="shared"/>
        <v>Ricky RubioIsaiah CanaanJames HardenMonte MorrisKelly OubreJames EnnisKenneth FariedP.J. TuckerRudy Gobert</v>
      </c>
      <c r="AJ1195">
        <f si="299" t="shared"/>
        <v>0</v>
      </c>
      <c r="AK1195">
        <f si="300" t="shared"/>
        <v>0</v>
      </c>
      <c r="AL1195">
        <f si="301" t="shared"/>
        <v>0</v>
      </c>
      <c r="AM1195">
        <f si="302" t="shared"/>
        <v>0</v>
      </c>
      <c r="AN1195">
        <f si="303" t="shared"/>
        <v>0</v>
      </c>
      <c r="AO1195">
        <f si="304" t="shared"/>
        <v>0</v>
      </c>
      <c r="AP1195">
        <f si="305" t="shared"/>
        <v>0</v>
      </c>
      <c r="AQ1195">
        <f si="306" t="shared"/>
        <v>0</v>
      </c>
      <c r="AR1195">
        <f si="307" t="shared"/>
        <v>0</v>
      </c>
      <c r="AS1195">
        <f si="297" t="shared"/>
        <v>0</v>
      </c>
      <c r="AU1195" t="str">
        <f>IFERROR(VLOOKUP(C1195,Results!$A$2:$B$240,2,FALSE)+VLOOKUP(D1195,Results!$A$2:$B$240,2,FALSE)+VLOOKUP(E1195,Results!$A$2:$B$240,2,FALSE)+VLOOKUP(F1195,Results!$A$2:$B$240,2,FALSE)+VLOOKUP(G1195,Results!$A$2:$B$240,2,FALSE)+VLOOKUP(H1195,Results!$A$2:$B$240,2,FALSE)+VLOOKUP(I1195,Results!$A$2:$B$240,2,FALSE)+VLOOKUP(J1195,Results!$A$2:$B$240,2,FALSE)+VLOOKUP(B1195,Results!$A$2:$B$240,2,FALSE)-MIN(VLOOKUP(C1195,Results!$A$2:$B$240,2,FALSE),VLOOKUP(D1195,Results!$A$2:$B$240,2,FALSE),VLOOKUP(E1195,Results!$A$2:$B$240,2,FALSE),VLOOKUP(F1195,Results!$A$2:$B$240,2,FALSE),VLOOKUP(G1195,Results!$A$2:$B$240,2,FALSE),VLOOKUP(H1195,Results!$A$2:$B$240,2,FALSE),VLOOKUP(I1195,Results!$A$2:$B$240,2,FALSE),VLOOKUP(J1195,Results!$A$2:$B$240,2,FALSE),VLOOKUP(B1195,Results!$A$2:$B$240,2,FALSE)),"")</f>
        <v/>
      </c>
    </row>
    <row r="1196" spans="2:47" x14ac:dyDescent="0.3">
      <c r="B1196" t="s">
        <v>166</v>
      </c>
      <c r="C1196" t="s">
        <v>108</v>
      </c>
      <c r="D1196" t="s">
        <v>172</v>
      </c>
      <c r="E1196" t="s">
        <v>173</v>
      </c>
      <c r="F1196" t="s">
        <v>179</v>
      </c>
      <c r="G1196" t="s">
        <v>159</v>
      </c>
      <c r="H1196" t="s">
        <v>153</v>
      </c>
      <c r="I1196" t="s">
        <v>183</v>
      </c>
      <c r="J1196" t="s">
        <v>187</v>
      </c>
      <c r="K1196" t="n">
        <v>11.0</v>
      </c>
      <c r="L1196" s="30">
        <f si="298" t="shared"/>
        <v>0</v>
      </c>
      <c r="N1196" s="35" t="str">
        <f si="294" t="shared"/>
        <v/>
      </c>
      <c r="O1196" s="59">
        <f>(IF(ISNUMBER(MATCH(B1196,Sheet4!$K$92:$K$101,0)),1,0)+IF(ISNUMBER(MATCH(C1196,Sheet4!$K$92:$K$101,0)),1,0)+IF(ISNUMBER(MATCH(D1196,Sheet4!$K$92:$K$101,0)),1,0)+IF(ISNUMBER(MATCH(E1196,Sheet4!$K$92:$K$101,0)),1,0)+IF(ISNUMBER(MATCH(F1196,Sheet4!$K$92:$K$101,0)),1,0)+IF(ISNUMBER(MATCH(G1196,Sheet4!$K$92:$K$101,0)),1,0)+IF(ISNUMBER(MATCH(H1196,Sheet4!$K$92:$K$101,0)),1,0)+IF(ISNUMBER(MATCH(I1196,Sheet4!$K$92:$K$101,0)),1,0)+IF(ISNUMBER(MATCH(J1196,Sheet4!$K$92:$K$101,0)),1,0))
-
(IF(ISNUMBER(MATCH(B1196,Sheet4!$F$2:$F$11,0)),1,0)+IF(ISNUMBER(MATCH(C1196,Sheet4!$F$2:$F$11,0)),1,0)+IF(ISNUMBER(MATCH(D1196,Sheet4!$F$2:$F$11,0)),1,0)+IF(ISNUMBER(MATCH(E1196,Sheet4!$F$2:$F$11,0)),1,0)+IF(ISNUMBER(MATCH(F1196,Sheet4!$F$2:$F$11,0)),1,0)+IF(ISNUMBER(MATCH(G1196,Sheet4!$F$2:$F$11,0)),1,0)+IF(ISNUMBER(MATCH(H1196,Sheet4!$F$2:$F$11,0)),1,0)+IF(ISNUMBER(MATCH(I1196,Sheet4!$F$2:$F$11,0)),1,0)+IF(ISNUMBER(MATCH(J1196,Sheet4!$F$2:$F$11,0)),1,0))</f>
        <v>0</v>
      </c>
      <c r="P1196" s="40" t="str">
        <f>IFERROR(INDEX(Sheet4!$G:$G,MATCH(Sheet1!B1196,Sheet4!$F:$F,0))+INDEX(Sheet4!$G:$G,MATCH(Sheet1!C1196,Sheet4!$F:$F,0))+INDEX(Sheet4!$G:$G,MATCH(Sheet1!D1196,Sheet4!$F:$F,0))+INDEX(Sheet4!$G:$G,MATCH(Sheet1!E1196,Sheet4!$F:$F,0))+INDEX(Sheet4!$G:$G,MATCH(Sheet1!F1196,Sheet4!$F:$F,0))+INDEX(Sheet4!$G:$G,MATCH(Sheet1!G1196,Sheet4!$F:$F,0))+INDEX(Sheet4!$G:$G,MATCH(Sheet1!H1196,Sheet4!$F:$F,0))+INDEX(Sheet4!$G:$G,MATCH(Sheet1!I1196,Sheet4!$F:$F,0))+INDEX(Sheet4!$G:$G,MATCH(Sheet1!J1196,Sheet4!$F:$F,0)),"")</f>
        <v/>
      </c>
      <c r="AF1196">
        <f si="295" t="shared"/>
        <v>0</v>
      </c>
      <c r="AH1196">
        <v>1173</v>
      </c>
      <c r="AI1196" t="str">
        <f si="296" t="shared"/>
        <v>Ben SimmonsLandry ShametJimmy ButlerMonte MorrisKelly OubreCorey BrewerMarvin BagleyPaul MillsapNikola Jokic</v>
      </c>
      <c r="AJ1196">
        <f si="299" t="shared"/>
        <v>0</v>
      </c>
      <c r="AK1196">
        <f si="300" t="shared"/>
        <v>0</v>
      </c>
      <c r="AL1196">
        <f si="301" t="shared"/>
        <v>0</v>
      </c>
      <c r="AM1196">
        <f si="302" t="shared"/>
        <v>0</v>
      </c>
      <c r="AN1196">
        <f si="303" t="shared"/>
        <v>0</v>
      </c>
      <c r="AO1196">
        <f si="304" t="shared"/>
        <v>0</v>
      </c>
      <c r="AP1196">
        <f si="305" t="shared"/>
        <v>0</v>
      </c>
      <c r="AQ1196">
        <f si="306" t="shared"/>
        <v>0</v>
      </c>
      <c r="AR1196">
        <f si="307" t="shared"/>
        <v>0</v>
      </c>
      <c r="AS1196">
        <f si="297" t="shared"/>
        <v>0</v>
      </c>
      <c r="AU1196" t="str">
        <f>IFERROR(VLOOKUP(C1196,Results!$A$2:$B$240,2,FALSE)+VLOOKUP(D1196,Results!$A$2:$B$240,2,FALSE)+VLOOKUP(E1196,Results!$A$2:$B$240,2,FALSE)+VLOOKUP(F1196,Results!$A$2:$B$240,2,FALSE)+VLOOKUP(G1196,Results!$A$2:$B$240,2,FALSE)+VLOOKUP(H1196,Results!$A$2:$B$240,2,FALSE)+VLOOKUP(I1196,Results!$A$2:$B$240,2,FALSE)+VLOOKUP(J1196,Results!$A$2:$B$240,2,FALSE)+VLOOKUP(B1196,Results!$A$2:$B$240,2,FALSE)-MIN(VLOOKUP(C1196,Results!$A$2:$B$240,2,FALSE),VLOOKUP(D1196,Results!$A$2:$B$240,2,FALSE),VLOOKUP(E1196,Results!$A$2:$B$240,2,FALSE),VLOOKUP(F1196,Results!$A$2:$B$240,2,FALSE),VLOOKUP(G1196,Results!$A$2:$B$240,2,FALSE),VLOOKUP(H1196,Results!$A$2:$B$240,2,FALSE),VLOOKUP(I1196,Results!$A$2:$B$240,2,FALSE),VLOOKUP(J1196,Results!$A$2:$B$240,2,FALSE),VLOOKUP(B1196,Results!$A$2:$B$240,2,FALSE)),"")</f>
        <v/>
      </c>
    </row>
    <row r="1197" spans="2:47" x14ac:dyDescent="0.3">
      <c r="B1197" t="s">
        <v>166</v>
      </c>
      <c r="C1197" t="s">
        <v>87</v>
      </c>
      <c r="D1197" t="s">
        <v>145</v>
      </c>
      <c r="E1197" t="s">
        <v>146</v>
      </c>
      <c r="F1197" t="s">
        <v>151</v>
      </c>
      <c r="G1197" t="s">
        <v>159</v>
      </c>
      <c r="H1197" t="s">
        <v>181</v>
      </c>
      <c r="I1197" t="s">
        <v>152</v>
      </c>
      <c r="J1197" t="s">
        <v>94</v>
      </c>
      <c r="K1197" t="n">
        <v>11.0</v>
      </c>
      <c r="L1197" s="30">
        <f si="298" t="shared"/>
        <v>0</v>
      </c>
      <c r="N1197" s="35" t="str">
        <f si="294" t="shared"/>
        <v/>
      </c>
      <c r="O1197" s="59">
        <f>(IF(ISNUMBER(MATCH(B1197,Sheet4!$K$92:$K$101,0)),1,0)+IF(ISNUMBER(MATCH(C1197,Sheet4!$K$92:$K$101,0)),1,0)+IF(ISNUMBER(MATCH(D1197,Sheet4!$K$92:$K$101,0)),1,0)+IF(ISNUMBER(MATCH(E1197,Sheet4!$K$92:$K$101,0)),1,0)+IF(ISNUMBER(MATCH(F1197,Sheet4!$K$92:$K$101,0)),1,0)+IF(ISNUMBER(MATCH(G1197,Sheet4!$K$92:$K$101,0)),1,0)+IF(ISNUMBER(MATCH(H1197,Sheet4!$K$92:$K$101,0)),1,0)+IF(ISNUMBER(MATCH(I1197,Sheet4!$K$92:$K$101,0)),1,0)+IF(ISNUMBER(MATCH(J1197,Sheet4!$K$92:$K$101,0)),1,0))
-
(IF(ISNUMBER(MATCH(B1197,Sheet4!$F$2:$F$11,0)),1,0)+IF(ISNUMBER(MATCH(C1197,Sheet4!$F$2:$F$11,0)),1,0)+IF(ISNUMBER(MATCH(D1197,Sheet4!$F$2:$F$11,0)),1,0)+IF(ISNUMBER(MATCH(E1197,Sheet4!$F$2:$F$11,0)),1,0)+IF(ISNUMBER(MATCH(F1197,Sheet4!$F$2:$F$11,0)),1,0)+IF(ISNUMBER(MATCH(G1197,Sheet4!$F$2:$F$11,0)),1,0)+IF(ISNUMBER(MATCH(H1197,Sheet4!$F$2:$F$11,0)),1,0)+IF(ISNUMBER(MATCH(I1197,Sheet4!$F$2:$F$11,0)),1,0)+IF(ISNUMBER(MATCH(J1197,Sheet4!$F$2:$F$11,0)),1,0))</f>
        <v>0</v>
      </c>
      <c r="P1197" s="40" t="str">
        <f>IFERROR(INDEX(Sheet4!$G:$G,MATCH(Sheet1!B1197,Sheet4!$F:$F,0))+INDEX(Sheet4!$G:$G,MATCH(Sheet1!C1197,Sheet4!$F:$F,0))+INDEX(Sheet4!$G:$G,MATCH(Sheet1!D1197,Sheet4!$F:$F,0))+INDEX(Sheet4!$G:$G,MATCH(Sheet1!E1197,Sheet4!$F:$F,0))+INDEX(Sheet4!$G:$G,MATCH(Sheet1!F1197,Sheet4!$F:$F,0))+INDEX(Sheet4!$G:$G,MATCH(Sheet1!G1197,Sheet4!$F:$F,0))+INDEX(Sheet4!$G:$G,MATCH(Sheet1!H1197,Sheet4!$F:$F,0))+INDEX(Sheet4!$G:$G,MATCH(Sheet1!I1197,Sheet4!$F:$F,0))+INDEX(Sheet4!$G:$G,MATCH(Sheet1!J1197,Sheet4!$F:$F,0)),"")</f>
        <v/>
      </c>
      <c r="AF1197">
        <f si="295" t="shared"/>
        <v>0</v>
      </c>
      <c r="AH1197">
        <v>1174</v>
      </c>
      <c r="AI1197" t="str">
        <f si="296" t="shared"/>
        <v>Ben SimmonsLandry ShametDevin BookerMalik BeasleyWill BartonTaurean PrinceJosh JacksonPaul MillsapKarl-Anthony Towns</v>
      </c>
      <c r="AJ1197">
        <f si="299" t="shared"/>
        <v>0</v>
      </c>
      <c r="AK1197">
        <f si="300" t="shared"/>
        <v>0</v>
      </c>
      <c r="AL1197">
        <f si="301" t="shared"/>
        <v>0</v>
      </c>
      <c r="AM1197">
        <f si="302" t="shared"/>
        <v>0</v>
      </c>
      <c r="AN1197">
        <f si="303" t="shared"/>
        <v>0</v>
      </c>
      <c r="AO1197">
        <f si="304" t="shared"/>
        <v>0</v>
      </c>
      <c r="AP1197">
        <f si="305" t="shared"/>
        <v>0</v>
      </c>
      <c r="AQ1197">
        <f si="306" t="shared"/>
        <v>0</v>
      </c>
      <c r="AR1197">
        <f si="307" t="shared"/>
        <v>0</v>
      </c>
      <c r="AS1197">
        <f si="297" t="shared"/>
        <v>0</v>
      </c>
      <c r="AU1197" t="str">
        <f>IFERROR(VLOOKUP(C1197,Results!$A$2:$B$240,2,FALSE)+VLOOKUP(D1197,Results!$A$2:$B$240,2,FALSE)+VLOOKUP(E1197,Results!$A$2:$B$240,2,FALSE)+VLOOKUP(F1197,Results!$A$2:$B$240,2,FALSE)+VLOOKUP(G1197,Results!$A$2:$B$240,2,FALSE)+VLOOKUP(H1197,Results!$A$2:$B$240,2,FALSE)+VLOOKUP(I1197,Results!$A$2:$B$240,2,FALSE)+VLOOKUP(J1197,Results!$A$2:$B$240,2,FALSE)+VLOOKUP(B1197,Results!$A$2:$B$240,2,FALSE)-MIN(VLOOKUP(C1197,Results!$A$2:$B$240,2,FALSE),VLOOKUP(D1197,Results!$A$2:$B$240,2,FALSE),VLOOKUP(E1197,Results!$A$2:$B$240,2,FALSE),VLOOKUP(F1197,Results!$A$2:$B$240,2,FALSE),VLOOKUP(G1197,Results!$A$2:$B$240,2,FALSE),VLOOKUP(H1197,Results!$A$2:$B$240,2,FALSE),VLOOKUP(I1197,Results!$A$2:$B$240,2,FALSE),VLOOKUP(J1197,Results!$A$2:$B$240,2,FALSE),VLOOKUP(B1197,Results!$A$2:$B$240,2,FALSE)),"")</f>
        <v/>
      </c>
    </row>
    <row r="1198" spans="2:47" x14ac:dyDescent="0.3">
      <c r="B1198" t="s">
        <v>166</v>
      </c>
      <c r="C1198" t="s">
        <v>116</v>
      </c>
      <c r="D1198" t="s">
        <v>172</v>
      </c>
      <c r="E1198" t="s">
        <v>146</v>
      </c>
      <c r="F1198" t="s">
        <v>150</v>
      </c>
      <c r="G1198" t="s">
        <v>177</v>
      </c>
      <c r="H1198" t="s">
        <v>152</v>
      </c>
      <c r="I1198" t="s">
        <v>155</v>
      </c>
      <c r="J1198" t="s">
        <v>156</v>
      </c>
      <c r="K1198" t="n">
        <v>11.0</v>
      </c>
      <c r="L1198" s="30">
        <f si="298" t="shared"/>
        <v>0</v>
      </c>
      <c r="N1198" s="35" t="str">
        <f si="294" t="shared"/>
        <v/>
      </c>
      <c r="O1198" s="59">
        <f>(IF(ISNUMBER(MATCH(B1198,Sheet4!$K$92:$K$101,0)),1,0)+IF(ISNUMBER(MATCH(C1198,Sheet4!$K$92:$K$101,0)),1,0)+IF(ISNUMBER(MATCH(D1198,Sheet4!$K$92:$K$101,0)),1,0)+IF(ISNUMBER(MATCH(E1198,Sheet4!$K$92:$K$101,0)),1,0)+IF(ISNUMBER(MATCH(F1198,Sheet4!$K$92:$K$101,0)),1,0)+IF(ISNUMBER(MATCH(G1198,Sheet4!$K$92:$K$101,0)),1,0)+IF(ISNUMBER(MATCH(H1198,Sheet4!$K$92:$K$101,0)),1,0)+IF(ISNUMBER(MATCH(I1198,Sheet4!$K$92:$K$101,0)),1,0)+IF(ISNUMBER(MATCH(J1198,Sheet4!$K$92:$K$101,0)),1,0))
-
(IF(ISNUMBER(MATCH(B1198,Sheet4!$F$2:$F$11,0)),1,0)+IF(ISNUMBER(MATCH(C1198,Sheet4!$F$2:$F$11,0)),1,0)+IF(ISNUMBER(MATCH(D1198,Sheet4!$F$2:$F$11,0)),1,0)+IF(ISNUMBER(MATCH(E1198,Sheet4!$F$2:$F$11,0)),1,0)+IF(ISNUMBER(MATCH(F1198,Sheet4!$F$2:$F$11,0)),1,0)+IF(ISNUMBER(MATCH(G1198,Sheet4!$F$2:$F$11,0)),1,0)+IF(ISNUMBER(MATCH(H1198,Sheet4!$F$2:$F$11,0)),1,0)+IF(ISNUMBER(MATCH(I1198,Sheet4!$F$2:$F$11,0)),1,0)+IF(ISNUMBER(MATCH(J1198,Sheet4!$F$2:$F$11,0)),1,0))</f>
        <v>0</v>
      </c>
      <c r="P1198" s="40" t="str">
        <f>IFERROR(INDEX(Sheet4!$G:$G,MATCH(Sheet1!B1198,Sheet4!$F:$F,0))+INDEX(Sheet4!$G:$G,MATCH(Sheet1!C1198,Sheet4!$F:$F,0))+INDEX(Sheet4!$G:$G,MATCH(Sheet1!D1198,Sheet4!$F:$F,0))+INDEX(Sheet4!$G:$G,MATCH(Sheet1!E1198,Sheet4!$F:$F,0))+INDEX(Sheet4!$G:$G,MATCH(Sheet1!F1198,Sheet4!$F:$F,0))+INDEX(Sheet4!$G:$G,MATCH(Sheet1!G1198,Sheet4!$F:$F,0))+INDEX(Sheet4!$G:$G,MATCH(Sheet1!H1198,Sheet4!$F:$F,0))+INDEX(Sheet4!$G:$G,MATCH(Sheet1!I1198,Sheet4!$F:$F,0))+INDEX(Sheet4!$G:$G,MATCH(Sheet1!J1198,Sheet4!$F:$F,0)),"")</f>
        <v/>
      </c>
      <c r="AF1198">
        <f si="295" t="shared"/>
        <v>0</v>
      </c>
      <c r="AH1198">
        <v>1175</v>
      </c>
      <c r="AI1198" t="str">
        <f si="296" t="shared"/>
        <v>Ben SimmonsDe'Aaron FoxDevin BookerMalik BeasleyMikal BridgesGerald GreenJosh JacksonTaj GibsonKarl-Anthony Towns</v>
      </c>
      <c r="AJ1198">
        <f si="299" t="shared"/>
        <v>0</v>
      </c>
      <c r="AK1198">
        <f si="300" t="shared"/>
        <v>0</v>
      </c>
      <c r="AL1198">
        <f si="301" t="shared"/>
        <v>0</v>
      </c>
      <c r="AM1198">
        <f si="302" t="shared"/>
        <v>0</v>
      </c>
      <c r="AN1198">
        <f si="303" t="shared"/>
        <v>0</v>
      </c>
      <c r="AO1198">
        <f si="304" t="shared"/>
        <v>0</v>
      </c>
      <c r="AP1198">
        <f si="305" t="shared"/>
        <v>0</v>
      </c>
      <c r="AQ1198">
        <f si="306" t="shared"/>
        <v>0</v>
      </c>
      <c r="AR1198">
        <f si="307" t="shared"/>
        <v>0</v>
      </c>
      <c r="AS1198">
        <f si="297" t="shared"/>
        <v>0</v>
      </c>
      <c r="AU1198" t="str">
        <f>IFERROR(VLOOKUP(C1198,Results!$A$2:$B$240,2,FALSE)+VLOOKUP(D1198,Results!$A$2:$B$240,2,FALSE)+VLOOKUP(E1198,Results!$A$2:$B$240,2,FALSE)+VLOOKUP(F1198,Results!$A$2:$B$240,2,FALSE)+VLOOKUP(G1198,Results!$A$2:$B$240,2,FALSE)+VLOOKUP(H1198,Results!$A$2:$B$240,2,FALSE)+VLOOKUP(I1198,Results!$A$2:$B$240,2,FALSE)+VLOOKUP(J1198,Results!$A$2:$B$240,2,FALSE)+VLOOKUP(B1198,Results!$A$2:$B$240,2,FALSE)-MIN(VLOOKUP(C1198,Results!$A$2:$B$240,2,FALSE),VLOOKUP(D1198,Results!$A$2:$B$240,2,FALSE),VLOOKUP(E1198,Results!$A$2:$B$240,2,FALSE),VLOOKUP(F1198,Results!$A$2:$B$240,2,FALSE),VLOOKUP(G1198,Results!$A$2:$B$240,2,FALSE),VLOOKUP(H1198,Results!$A$2:$B$240,2,FALSE),VLOOKUP(I1198,Results!$A$2:$B$240,2,FALSE),VLOOKUP(J1198,Results!$A$2:$B$240,2,FALSE),VLOOKUP(B1198,Results!$A$2:$B$240,2,FALSE)),"")</f>
        <v/>
      </c>
    </row>
    <row r="1199" spans="2:47" x14ac:dyDescent="0.3">
      <c r="B1199" t="s">
        <v>166</v>
      </c>
      <c r="C1199" t="s">
        <v>87</v>
      </c>
      <c r="D1199" t="s">
        <v>172</v>
      </c>
      <c r="E1199" t="s">
        <v>146</v>
      </c>
      <c r="F1199" t="s">
        <v>177</v>
      </c>
      <c r="G1199" t="s">
        <v>159</v>
      </c>
      <c r="H1199" t="s">
        <v>92</v>
      </c>
      <c r="I1199" t="s">
        <v>184</v>
      </c>
      <c r="J1199" t="s">
        <v>98</v>
      </c>
      <c r="K1199" t="n">
        <v>11.0</v>
      </c>
      <c r="L1199" s="30">
        <f si="298" t="shared"/>
        <v>0</v>
      </c>
      <c r="N1199" s="35" t="str">
        <f si="294" t="shared"/>
        <v/>
      </c>
      <c r="O1199" s="59">
        <f>(IF(ISNUMBER(MATCH(B1199,Sheet4!$K$92:$K$101,0)),1,0)+IF(ISNUMBER(MATCH(C1199,Sheet4!$K$92:$K$101,0)),1,0)+IF(ISNUMBER(MATCH(D1199,Sheet4!$K$92:$K$101,0)),1,0)+IF(ISNUMBER(MATCH(E1199,Sheet4!$K$92:$K$101,0)),1,0)+IF(ISNUMBER(MATCH(F1199,Sheet4!$K$92:$K$101,0)),1,0)+IF(ISNUMBER(MATCH(G1199,Sheet4!$K$92:$K$101,0)),1,0)+IF(ISNUMBER(MATCH(H1199,Sheet4!$K$92:$K$101,0)),1,0)+IF(ISNUMBER(MATCH(I1199,Sheet4!$K$92:$K$101,0)),1,0)+IF(ISNUMBER(MATCH(J1199,Sheet4!$K$92:$K$101,0)),1,0))
-
(IF(ISNUMBER(MATCH(B1199,Sheet4!$F$2:$F$11,0)),1,0)+IF(ISNUMBER(MATCH(C1199,Sheet4!$F$2:$F$11,0)),1,0)+IF(ISNUMBER(MATCH(D1199,Sheet4!$F$2:$F$11,0)),1,0)+IF(ISNUMBER(MATCH(E1199,Sheet4!$F$2:$F$11,0)),1,0)+IF(ISNUMBER(MATCH(F1199,Sheet4!$F$2:$F$11,0)),1,0)+IF(ISNUMBER(MATCH(G1199,Sheet4!$F$2:$F$11,0)),1,0)+IF(ISNUMBER(MATCH(H1199,Sheet4!$F$2:$F$11,0)),1,0)+IF(ISNUMBER(MATCH(I1199,Sheet4!$F$2:$F$11,0)),1,0)+IF(ISNUMBER(MATCH(J1199,Sheet4!$F$2:$F$11,0)),1,0))</f>
        <v>0</v>
      </c>
      <c r="P1199" s="40" t="str">
        <f>IFERROR(INDEX(Sheet4!$G:$G,MATCH(Sheet1!B1199,Sheet4!$F:$F,0))+INDEX(Sheet4!$G:$G,MATCH(Sheet1!C1199,Sheet4!$F:$F,0))+INDEX(Sheet4!$G:$G,MATCH(Sheet1!D1199,Sheet4!$F:$F,0))+INDEX(Sheet4!$G:$G,MATCH(Sheet1!E1199,Sheet4!$F:$F,0))+INDEX(Sheet4!$G:$G,MATCH(Sheet1!F1199,Sheet4!$F:$F,0))+INDEX(Sheet4!$G:$G,MATCH(Sheet1!G1199,Sheet4!$F:$F,0))+INDEX(Sheet4!$G:$G,MATCH(Sheet1!H1199,Sheet4!$F:$F,0))+INDEX(Sheet4!$G:$G,MATCH(Sheet1!I1199,Sheet4!$F:$F,0))+INDEX(Sheet4!$G:$G,MATCH(Sheet1!J1199,Sheet4!$F:$F,0)),"")</f>
        <v/>
      </c>
      <c r="AF1199">
        <f si="295" t="shared"/>
        <v>0</v>
      </c>
      <c r="AH1199">
        <v>1176</v>
      </c>
      <c r="AI1199" t="str">
        <f si="296" t="shared"/>
        <v>Ben SimmonsLandry ShametJimmy ButlerEric GordonKelly OubreCorey BrewerJosh JacksonPaul MillsapNikola Jokic</v>
      </c>
      <c r="AJ1199">
        <f si="299" t="shared"/>
        <v>0</v>
      </c>
      <c r="AK1199">
        <f si="300" t="shared"/>
        <v>0</v>
      </c>
      <c r="AL1199">
        <f si="301" t="shared"/>
        <v>0</v>
      </c>
      <c r="AM1199">
        <f si="302" t="shared"/>
        <v>0</v>
      </c>
      <c r="AN1199">
        <f si="303" t="shared"/>
        <v>0</v>
      </c>
      <c r="AO1199">
        <f si="304" t="shared"/>
        <v>0</v>
      </c>
      <c r="AP1199">
        <f si="305" t="shared"/>
        <v>0</v>
      </c>
      <c r="AQ1199">
        <f si="306" t="shared"/>
        <v>0</v>
      </c>
      <c r="AR1199">
        <f si="307" t="shared"/>
        <v>0</v>
      </c>
      <c r="AS1199">
        <f si="297" t="shared"/>
        <v>0</v>
      </c>
      <c r="AU1199" t="str">
        <f>IFERROR(VLOOKUP(C1199,Results!$A$2:$B$240,2,FALSE)+VLOOKUP(D1199,Results!$A$2:$B$240,2,FALSE)+VLOOKUP(E1199,Results!$A$2:$B$240,2,FALSE)+VLOOKUP(F1199,Results!$A$2:$B$240,2,FALSE)+VLOOKUP(G1199,Results!$A$2:$B$240,2,FALSE)+VLOOKUP(H1199,Results!$A$2:$B$240,2,FALSE)+VLOOKUP(I1199,Results!$A$2:$B$240,2,FALSE)+VLOOKUP(J1199,Results!$A$2:$B$240,2,FALSE)+VLOOKUP(B1199,Results!$A$2:$B$240,2,FALSE)-MIN(VLOOKUP(C1199,Results!$A$2:$B$240,2,FALSE),VLOOKUP(D1199,Results!$A$2:$B$240,2,FALSE),VLOOKUP(E1199,Results!$A$2:$B$240,2,FALSE),VLOOKUP(F1199,Results!$A$2:$B$240,2,FALSE),VLOOKUP(G1199,Results!$A$2:$B$240,2,FALSE),VLOOKUP(H1199,Results!$A$2:$B$240,2,FALSE),VLOOKUP(I1199,Results!$A$2:$B$240,2,FALSE),VLOOKUP(J1199,Results!$A$2:$B$240,2,FALSE),VLOOKUP(B1199,Results!$A$2:$B$240,2,FALSE)),"")</f>
        <v/>
      </c>
    </row>
    <row r="1200" spans="2:47" x14ac:dyDescent="0.3">
      <c r="B1200" t="s">
        <v>87</v>
      </c>
      <c r="C1200" t="s">
        <v>171</v>
      </c>
      <c r="D1200" t="s">
        <v>173</v>
      </c>
      <c r="E1200" t="s">
        <v>89</v>
      </c>
      <c r="F1200" t="s">
        <v>177</v>
      </c>
      <c r="G1200" t="s">
        <v>179</v>
      </c>
      <c r="H1200" t="s">
        <v>153</v>
      </c>
      <c r="I1200" t="s">
        <v>152</v>
      </c>
      <c r="J1200" t="s">
        <v>186</v>
      </c>
      <c r="K1200" t="n">
        <v>11.0</v>
      </c>
      <c r="L1200" s="30">
        <f si="298" t="shared"/>
        <v>0</v>
      </c>
      <c r="N1200" s="35" t="str">
        <f si="294" t="shared"/>
        <v/>
      </c>
      <c r="O1200" s="59">
        <f>(IF(ISNUMBER(MATCH(B1200,Sheet4!$K$92:$K$101,0)),1,0)+IF(ISNUMBER(MATCH(C1200,Sheet4!$K$92:$K$101,0)),1,0)+IF(ISNUMBER(MATCH(D1200,Sheet4!$K$92:$K$101,0)),1,0)+IF(ISNUMBER(MATCH(E1200,Sheet4!$K$92:$K$101,0)),1,0)+IF(ISNUMBER(MATCH(F1200,Sheet4!$K$92:$K$101,0)),1,0)+IF(ISNUMBER(MATCH(G1200,Sheet4!$K$92:$K$101,0)),1,0)+IF(ISNUMBER(MATCH(H1200,Sheet4!$K$92:$K$101,0)),1,0)+IF(ISNUMBER(MATCH(I1200,Sheet4!$K$92:$K$101,0)),1,0)+IF(ISNUMBER(MATCH(J1200,Sheet4!$K$92:$K$101,0)),1,0))
-
(IF(ISNUMBER(MATCH(B1200,Sheet4!$F$2:$F$11,0)),1,0)+IF(ISNUMBER(MATCH(C1200,Sheet4!$F$2:$F$11,0)),1,0)+IF(ISNUMBER(MATCH(D1200,Sheet4!$F$2:$F$11,0)),1,0)+IF(ISNUMBER(MATCH(E1200,Sheet4!$F$2:$F$11,0)),1,0)+IF(ISNUMBER(MATCH(F1200,Sheet4!$F$2:$F$11,0)),1,0)+IF(ISNUMBER(MATCH(G1200,Sheet4!$F$2:$F$11,0)),1,0)+IF(ISNUMBER(MATCH(H1200,Sheet4!$F$2:$F$11,0)),1,0)+IF(ISNUMBER(MATCH(I1200,Sheet4!$F$2:$F$11,0)),1,0)+IF(ISNUMBER(MATCH(J1200,Sheet4!$F$2:$F$11,0)),1,0))</f>
        <v>0</v>
      </c>
      <c r="P1200" s="40" t="str">
        <f>IFERROR(INDEX(Sheet4!$G:$G,MATCH(Sheet1!B1200,Sheet4!$F:$F,0))+INDEX(Sheet4!$G:$G,MATCH(Sheet1!C1200,Sheet4!$F:$F,0))+INDEX(Sheet4!$G:$G,MATCH(Sheet1!D1200,Sheet4!$F:$F,0))+INDEX(Sheet4!$G:$G,MATCH(Sheet1!E1200,Sheet4!$F:$F,0))+INDEX(Sheet4!$G:$G,MATCH(Sheet1!F1200,Sheet4!$F:$F,0))+INDEX(Sheet4!$G:$G,MATCH(Sheet1!G1200,Sheet4!$F:$F,0))+INDEX(Sheet4!$G:$G,MATCH(Sheet1!H1200,Sheet4!$F:$F,0))+INDEX(Sheet4!$G:$G,MATCH(Sheet1!I1200,Sheet4!$F:$F,0))+INDEX(Sheet4!$G:$G,MATCH(Sheet1!J1200,Sheet4!$F:$F,0)),"")</f>
        <v/>
      </c>
      <c r="AF1200">
        <f si="295" t="shared"/>
        <v>0</v>
      </c>
      <c r="AH1200">
        <v>1177</v>
      </c>
      <c r="AI1200" t="str">
        <f si="296" t="shared"/>
        <v>Ben SimmonsLandry ShametJames HardenMonte MorrisKelly OubreJames EnnisJohn CollinsTaj GibsonDeandre Ayton</v>
      </c>
      <c r="AJ1200">
        <f si="299" t="shared"/>
        <v>0</v>
      </c>
      <c r="AK1200">
        <f si="300" t="shared"/>
        <v>0</v>
      </c>
      <c r="AL1200">
        <f si="301" t="shared"/>
        <v>0</v>
      </c>
      <c r="AM1200">
        <f si="302" t="shared"/>
        <v>0</v>
      </c>
      <c r="AN1200">
        <f si="303" t="shared"/>
        <v>0</v>
      </c>
      <c r="AO1200">
        <f si="304" t="shared"/>
        <v>0</v>
      </c>
      <c r="AP1200">
        <f si="305" t="shared"/>
        <v>0</v>
      </c>
      <c r="AQ1200">
        <f si="306" t="shared"/>
        <v>0</v>
      </c>
      <c r="AR1200">
        <f si="307" t="shared"/>
        <v>0</v>
      </c>
      <c r="AS1200">
        <f si="297" t="shared"/>
        <v>0</v>
      </c>
      <c r="AU1200" t="str">
        <f>IFERROR(VLOOKUP(C1200,Results!$A$2:$B$240,2,FALSE)+VLOOKUP(D1200,Results!$A$2:$B$240,2,FALSE)+VLOOKUP(E1200,Results!$A$2:$B$240,2,FALSE)+VLOOKUP(F1200,Results!$A$2:$B$240,2,FALSE)+VLOOKUP(G1200,Results!$A$2:$B$240,2,FALSE)+VLOOKUP(H1200,Results!$A$2:$B$240,2,FALSE)+VLOOKUP(I1200,Results!$A$2:$B$240,2,FALSE)+VLOOKUP(J1200,Results!$A$2:$B$240,2,FALSE)+VLOOKUP(B1200,Results!$A$2:$B$240,2,FALSE)-MIN(VLOOKUP(C1200,Results!$A$2:$B$240,2,FALSE),VLOOKUP(D1200,Results!$A$2:$B$240,2,FALSE),VLOOKUP(E1200,Results!$A$2:$B$240,2,FALSE),VLOOKUP(F1200,Results!$A$2:$B$240,2,FALSE),VLOOKUP(G1200,Results!$A$2:$B$240,2,FALSE),VLOOKUP(H1200,Results!$A$2:$B$240,2,FALSE),VLOOKUP(I1200,Results!$A$2:$B$240,2,FALSE),VLOOKUP(J1200,Results!$A$2:$B$240,2,FALSE),VLOOKUP(B1200,Results!$A$2:$B$240,2,FALSE)),"")</f>
        <v/>
      </c>
    </row>
    <row r="1201" spans="2:47" x14ac:dyDescent="0.3">
      <c r="B1201" t="s">
        <v>166</v>
      </c>
      <c r="C1201" t="s">
        <v>108</v>
      </c>
      <c r="D1201" t="s">
        <v>172</v>
      </c>
      <c r="E1201" t="s">
        <v>173</v>
      </c>
      <c r="F1201" t="s">
        <v>90</v>
      </c>
      <c r="G1201" t="s">
        <v>159</v>
      </c>
      <c r="H1201" t="s">
        <v>181</v>
      </c>
      <c r="I1201" t="s">
        <v>152</v>
      </c>
      <c r="J1201" t="s">
        <v>187</v>
      </c>
      <c r="K1201" t="n">
        <v>11.0</v>
      </c>
      <c r="L1201" s="30">
        <f si="298" t="shared"/>
        <v>0</v>
      </c>
      <c r="N1201" s="35" t="str">
        <f si="294" t="shared"/>
        <v/>
      </c>
      <c r="O1201" s="59">
        <f>(IF(ISNUMBER(MATCH(B1201,Sheet4!$K$92:$K$101,0)),1,0)+IF(ISNUMBER(MATCH(C1201,Sheet4!$K$92:$K$101,0)),1,0)+IF(ISNUMBER(MATCH(D1201,Sheet4!$K$92:$K$101,0)),1,0)+IF(ISNUMBER(MATCH(E1201,Sheet4!$K$92:$K$101,0)),1,0)+IF(ISNUMBER(MATCH(F1201,Sheet4!$K$92:$K$101,0)),1,0)+IF(ISNUMBER(MATCH(G1201,Sheet4!$K$92:$K$101,0)),1,0)+IF(ISNUMBER(MATCH(H1201,Sheet4!$K$92:$K$101,0)),1,0)+IF(ISNUMBER(MATCH(I1201,Sheet4!$K$92:$K$101,0)),1,0)+IF(ISNUMBER(MATCH(J1201,Sheet4!$K$92:$K$101,0)),1,0))
-
(IF(ISNUMBER(MATCH(B1201,Sheet4!$F$2:$F$11,0)),1,0)+IF(ISNUMBER(MATCH(C1201,Sheet4!$F$2:$F$11,0)),1,0)+IF(ISNUMBER(MATCH(D1201,Sheet4!$F$2:$F$11,0)),1,0)+IF(ISNUMBER(MATCH(E1201,Sheet4!$F$2:$F$11,0)),1,0)+IF(ISNUMBER(MATCH(F1201,Sheet4!$F$2:$F$11,0)),1,0)+IF(ISNUMBER(MATCH(G1201,Sheet4!$F$2:$F$11,0)),1,0)+IF(ISNUMBER(MATCH(H1201,Sheet4!$F$2:$F$11,0)),1,0)+IF(ISNUMBER(MATCH(I1201,Sheet4!$F$2:$F$11,0)),1,0)+IF(ISNUMBER(MATCH(J1201,Sheet4!$F$2:$F$11,0)),1,0))</f>
        <v>0</v>
      </c>
      <c r="P1201" s="40" t="str">
        <f>IFERROR(INDEX(Sheet4!$G:$G,MATCH(Sheet1!B1201,Sheet4!$F:$F,0))+INDEX(Sheet4!$G:$G,MATCH(Sheet1!C1201,Sheet4!$F:$F,0))+INDEX(Sheet4!$G:$G,MATCH(Sheet1!D1201,Sheet4!$F:$F,0))+INDEX(Sheet4!$G:$G,MATCH(Sheet1!E1201,Sheet4!$F:$F,0))+INDEX(Sheet4!$G:$G,MATCH(Sheet1!F1201,Sheet4!$F:$F,0))+INDEX(Sheet4!$G:$G,MATCH(Sheet1!G1201,Sheet4!$F:$F,0))+INDEX(Sheet4!$G:$G,MATCH(Sheet1!H1201,Sheet4!$F:$F,0))+INDEX(Sheet4!$G:$G,MATCH(Sheet1!I1201,Sheet4!$F:$F,0))+INDEX(Sheet4!$G:$G,MATCH(Sheet1!J1201,Sheet4!$F:$F,0)),"")</f>
        <v/>
      </c>
      <c r="AF1201">
        <f si="295" t="shared"/>
        <v>0</v>
      </c>
      <c r="AH1201">
        <v>1178</v>
      </c>
      <c r="AI1201" t="str">
        <f si="296" t="shared"/>
        <v>Ben SimmonsRicky RubioJimmy ButlerMalik BeasleyKelly OubreJae CrowderJosh JacksonDario SaricKarl-Anthony Towns</v>
      </c>
      <c r="AJ1201">
        <f si="299" t="shared"/>
        <v>0</v>
      </c>
      <c r="AK1201">
        <f si="300" t="shared"/>
        <v>0</v>
      </c>
      <c r="AL1201">
        <f si="301" t="shared"/>
        <v>0</v>
      </c>
      <c r="AM1201">
        <f si="302" t="shared"/>
        <v>0</v>
      </c>
      <c r="AN1201">
        <f si="303" t="shared"/>
        <v>0</v>
      </c>
      <c r="AO1201">
        <f si="304" t="shared"/>
        <v>0</v>
      </c>
      <c r="AP1201">
        <f si="305" t="shared"/>
        <v>0</v>
      </c>
      <c r="AQ1201">
        <f si="306" t="shared"/>
        <v>0</v>
      </c>
      <c r="AR1201">
        <f si="307" t="shared"/>
        <v>0</v>
      </c>
      <c r="AS1201">
        <f si="297" t="shared"/>
        <v>0</v>
      </c>
      <c r="AU1201" t="str">
        <f>IFERROR(VLOOKUP(C1201,Results!$A$2:$B$240,2,FALSE)+VLOOKUP(D1201,Results!$A$2:$B$240,2,FALSE)+VLOOKUP(E1201,Results!$A$2:$B$240,2,FALSE)+VLOOKUP(F1201,Results!$A$2:$B$240,2,FALSE)+VLOOKUP(G1201,Results!$A$2:$B$240,2,FALSE)+VLOOKUP(H1201,Results!$A$2:$B$240,2,FALSE)+VLOOKUP(I1201,Results!$A$2:$B$240,2,FALSE)+VLOOKUP(J1201,Results!$A$2:$B$240,2,FALSE)+VLOOKUP(B1201,Results!$A$2:$B$240,2,FALSE)-MIN(VLOOKUP(C1201,Results!$A$2:$B$240,2,FALSE),VLOOKUP(D1201,Results!$A$2:$B$240,2,FALSE),VLOOKUP(E1201,Results!$A$2:$B$240,2,FALSE),VLOOKUP(F1201,Results!$A$2:$B$240,2,FALSE),VLOOKUP(G1201,Results!$A$2:$B$240,2,FALSE),VLOOKUP(H1201,Results!$A$2:$B$240,2,FALSE),VLOOKUP(I1201,Results!$A$2:$B$240,2,FALSE),VLOOKUP(J1201,Results!$A$2:$B$240,2,FALSE),VLOOKUP(B1201,Results!$A$2:$B$240,2,FALSE)),"")</f>
        <v/>
      </c>
    </row>
    <row r="1202" spans="2:47" x14ac:dyDescent="0.3">
      <c r="B1202" t="s">
        <v>166</v>
      </c>
      <c r="C1202" t="s">
        <v>171</v>
      </c>
      <c r="D1202" t="s">
        <v>174</v>
      </c>
      <c r="E1202" t="s">
        <v>146</v>
      </c>
      <c r="F1202" t="s">
        <v>150</v>
      </c>
      <c r="G1202" t="s">
        <v>96</v>
      </c>
      <c r="H1202" t="s">
        <v>153</v>
      </c>
      <c r="I1202" t="s">
        <v>181</v>
      </c>
      <c r="J1202" t="s">
        <v>98</v>
      </c>
      <c r="K1202" t="n">
        <v>11.0</v>
      </c>
      <c r="L1202" s="30">
        <f si="298" t="shared"/>
        <v>0</v>
      </c>
      <c r="N1202" s="35" t="str">
        <f si="294" t="shared"/>
        <v/>
      </c>
      <c r="O1202" s="59">
        <f>(IF(ISNUMBER(MATCH(B1202,Sheet4!$K$92:$K$101,0)),1,0)+IF(ISNUMBER(MATCH(C1202,Sheet4!$K$92:$K$101,0)),1,0)+IF(ISNUMBER(MATCH(D1202,Sheet4!$K$92:$K$101,0)),1,0)+IF(ISNUMBER(MATCH(E1202,Sheet4!$K$92:$K$101,0)),1,0)+IF(ISNUMBER(MATCH(F1202,Sheet4!$K$92:$K$101,0)),1,0)+IF(ISNUMBER(MATCH(G1202,Sheet4!$K$92:$K$101,0)),1,0)+IF(ISNUMBER(MATCH(H1202,Sheet4!$K$92:$K$101,0)),1,0)+IF(ISNUMBER(MATCH(I1202,Sheet4!$K$92:$K$101,0)),1,0)+IF(ISNUMBER(MATCH(J1202,Sheet4!$K$92:$K$101,0)),1,0))
-
(IF(ISNUMBER(MATCH(B1202,Sheet4!$F$2:$F$11,0)),1,0)+IF(ISNUMBER(MATCH(C1202,Sheet4!$F$2:$F$11,0)),1,0)+IF(ISNUMBER(MATCH(D1202,Sheet4!$F$2:$F$11,0)),1,0)+IF(ISNUMBER(MATCH(E1202,Sheet4!$F$2:$F$11,0)),1,0)+IF(ISNUMBER(MATCH(F1202,Sheet4!$F$2:$F$11,0)),1,0)+IF(ISNUMBER(MATCH(G1202,Sheet4!$F$2:$F$11,0)),1,0)+IF(ISNUMBER(MATCH(H1202,Sheet4!$F$2:$F$11,0)),1,0)+IF(ISNUMBER(MATCH(I1202,Sheet4!$F$2:$F$11,0)),1,0)+IF(ISNUMBER(MATCH(J1202,Sheet4!$F$2:$F$11,0)),1,0))</f>
        <v>0</v>
      </c>
      <c r="P1202" s="40" t="str">
        <f>IFERROR(INDEX(Sheet4!$G:$G,MATCH(Sheet1!B1202,Sheet4!$F:$F,0))+INDEX(Sheet4!$G:$G,MATCH(Sheet1!C1202,Sheet4!$F:$F,0))+INDEX(Sheet4!$G:$G,MATCH(Sheet1!D1202,Sheet4!$F:$F,0))+INDEX(Sheet4!$G:$G,MATCH(Sheet1!E1202,Sheet4!$F:$F,0))+INDEX(Sheet4!$G:$G,MATCH(Sheet1!F1202,Sheet4!$F:$F,0))+INDEX(Sheet4!$G:$G,MATCH(Sheet1!G1202,Sheet4!$F:$F,0))+INDEX(Sheet4!$G:$G,MATCH(Sheet1!H1202,Sheet4!$F:$F,0))+INDEX(Sheet4!$G:$G,MATCH(Sheet1!I1202,Sheet4!$F:$F,0))+INDEX(Sheet4!$G:$G,MATCH(Sheet1!J1202,Sheet4!$F:$F,0)),"")</f>
        <v/>
      </c>
      <c r="AF1202">
        <f si="295" t="shared"/>
        <v>0</v>
      </c>
      <c r="AH1202">
        <v>1179</v>
      </c>
      <c r="AI1202" t="str">
        <f si="296" t="shared"/>
        <v>Ben SimmonsDe'Aaron FoxJimmy ButlerMonte MorrisKelly OubreLuol DengJohn CollinsPaul MillsapDeandre Ayton</v>
      </c>
      <c r="AJ1202">
        <f si="299" t="shared"/>
        <v>0</v>
      </c>
      <c r="AK1202">
        <f si="300" t="shared"/>
        <v>0</v>
      </c>
      <c r="AL1202">
        <f si="301" t="shared"/>
        <v>0</v>
      </c>
      <c r="AM1202">
        <f si="302" t="shared"/>
        <v>0</v>
      </c>
      <c r="AN1202">
        <f si="303" t="shared"/>
        <v>0</v>
      </c>
      <c r="AO1202">
        <f si="304" t="shared"/>
        <v>0</v>
      </c>
      <c r="AP1202">
        <f si="305" t="shared"/>
        <v>0</v>
      </c>
      <c r="AQ1202">
        <f si="306" t="shared"/>
        <v>0</v>
      </c>
      <c r="AR1202">
        <f si="307" t="shared"/>
        <v>0</v>
      </c>
      <c r="AS1202">
        <f si="297" t="shared"/>
        <v>0</v>
      </c>
      <c r="AU1202" t="str">
        <f>IFERROR(VLOOKUP(C1202,Results!$A$2:$B$240,2,FALSE)+VLOOKUP(D1202,Results!$A$2:$B$240,2,FALSE)+VLOOKUP(E1202,Results!$A$2:$B$240,2,FALSE)+VLOOKUP(F1202,Results!$A$2:$B$240,2,FALSE)+VLOOKUP(G1202,Results!$A$2:$B$240,2,FALSE)+VLOOKUP(H1202,Results!$A$2:$B$240,2,FALSE)+VLOOKUP(I1202,Results!$A$2:$B$240,2,FALSE)+VLOOKUP(J1202,Results!$A$2:$B$240,2,FALSE)+VLOOKUP(B1202,Results!$A$2:$B$240,2,FALSE)-MIN(VLOOKUP(C1202,Results!$A$2:$B$240,2,FALSE),VLOOKUP(D1202,Results!$A$2:$B$240,2,FALSE),VLOOKUP(E1202,Results!$A$2:$B$240,2,FALSE),VLOOKUP(F1202,Results!$A$2:$B$240,2,FALSE),VLOOKUP(G1202,Results!$A$2:$B$240,2,FALSE),VLOOKUP(H1202,Results!$A$2:$B$240,2,FALSE),VLOOKUP(I1202,Results!$A$2:$B$240,2,FALSE),VLOOKUP(J1202,Results!$A$2:$B$240,2,FALSE),VLOOKUP(B1202,Results!$A$2:$B$240,2,FALSE)),"")</f>
        <v/>
      </c>
    </row>
    <row r="1203" spans="2:47" x14ac:dyDescent="0.3">
      <c r="B1203" t="s">
        <v>166</v>
      </c>
      <c r="C1203" t="s">
        <v>116</v>
      </c>
      <c r="D1203" t="s">
        <v>172</v>
      </c>
      <c r="E1203" t="s">
        <v>146</v>
      </c>
      <c r="F1203" t="s">
        <v>90</v>
      </c>
      <c r="G1203" t="s">
        <v>159</v>
      </c>
      <c r="H1203" t="s">
        <v>92</v>
      </c>
      <c r="I1203" t="s">
        <v>181</v>
      </c>
      <c r="J1203" t="s">
        <v>188</v>
      </c>
      <c r="K1203" t="n">
        <v>11.0</v>
      </c>
      <c r="L1203" s="30">
        <f si="298" t="shared"/>
        <v>0</v>
      </c>
      <c r="N1203" s="35" t="str">
        <f si="294" t="shared"/>
        <v/>
      </c>
      <c r="O1203" s="59">
        <f>(IF(ISNUMBER(MATCH(B1203,Sheet4!$K$92:$K$101,0)),1,0)+IF(ISNUMBER(MATCH(C1203,Sheet4!$K$92:$K$101,0)),1,0)+IF(ISNUMBER(MATCH(D1203,Sheet4!$K$92:$K$101,0)),1,0)+IF(ISNUMBER(MATCH(E1203,Sheet4!$K$92:$K$101,0)),1,0)+IF(ISNUMBER(MATCH(F1203,Sheet4!$K$92:$K$101,0)),1,0)+IF(ISNUMBER(MATCH(G1203,Sheet4!$K$92:$K$101,0)),1,0)+IF(ISNUMBER(MATCH(H1203,Sheet4!$K$92:$K$101,0)),1,0)+IF(ISNUMBER(MATCH(I1203,Sheet4!$K$92:$K$101,0)),1,0)+IF(ISNUMBER(MATCH(J1203,Sheet4!$K$92:$K$101,0)),1,0))
-
(IF(ISNUMBER(MATCH(B1203,Sheet4!$F$2:$F$11,0)),1,0)+IF(ISNUMBER(MATCH(C1203,Sheet4!$F$2:$F$11,0)),1,0)+IF(ISNUMBER(MATCH(D1203,Sheet4!$F$2:$F$11,0)),1,0)+IF(ISNUMBER(MATCH(E1203,Sheet4!$F$2:$F$11,0)),1,0)+IF(ISNUMBER(MATCH(F1203,Sheet4!$F$2:$F$11,0)),1,0)+IF(ISNUMBER(MATCH(G1203,Sheet4!$F$2:$F$11,0)),1,0)+IF(ISNUMBER(MATCH(H1203,Sheet4!$F$2:$F$11,0)),1,0)+IF(ISNUMBER(MATCH(I1203,Sheet4!$F$2:$F$11,0)),1,0)+IF(ISNUMBER(MATCH(J1203,Sheet4!$F$2:$F$11,0)),1,0))</f>
        <v>0</v>
      </c>
      <c r="P1203" s="40" t="str">
        <f>IFERROR(INDEX(Sheet4!$G:$G,MATCH(Sheet1!B1203,Sheet4!$F:$F,0))+INDEX(Sheet4!$G:$G,MATCH(Sheet1!C1203,Sheet4!$F:$F,0))+INDEX(Sheet4!$G:$G,MATCH(Sheet1!D1203,Sheet4!$F:$F,0))+INDEX(Sheet4!$G:$G,MATCH(Sheet1!E1203,Sheet4!$F:$F,0))+INDEX(Sheet4!$G:$G,MATCH(Sheet1!F1203,Sheet4!$F:$F,0))+INDEX(Sheet4!$G:$G,MATCH(Sheet1!G1203,Sheet4!$F:$F,0))+INDEX(Sheet4!$G:$G,MATCH(Sheet1!H1203,Sheet4!$F:$F,0))+INDEX(Sheet4!$G:$G,MATCH(Sheet1!I1203,Sheet4!$F:$F,0))+INDEX(Sheet4!$G:$G,MATCH(Sheet1!J1203,Sheet4!$F:$F,0)),"")</f>
        <v/>
      </c>
      <c r="AF1203">
        <f si="295" t="shared"/>
        <v>0</v>
      </c>
      <c r="AH1203">
        <v>1180</v>
      </c>
      <c r="AI1203" t="str">
        <f si="296" t="shared"/>
        <v>Ben SimmonsDe'Aaron FoxDevin BookerBuddy HieldCorey BrewerGerald GreenKenneth FariedPaul MillsapDeandre Ayton</v>
      </c>
      <c r="AJ1203">
        <f si="299" t="shared"/>
        <v>0</v>
      </c>
      <c r="AK1203">
        <f si="300" t="shared"/>
        <v>0</v>
      </c>
      <c r="AL1203">
        <f si="301" t="shared"/>
        <v>0</v>
      </c>
      <c r="AM1203">
        <f si="302" t="shared"/>
        <v>0</v>
      </c>
      <c r="AN1203">
        <f si="303" t="shared"/>
        <v>0</v>
      </c>
      <c r="AO1203">
        <f si="304" t="shared"/>
        <v>0</v>
      </c>
      <c r="AP1203">
        <f si="305" t="shared"/>
        <v>0</v>
      </c>
      <c r="AQ1203">
        <f si="306" t="shared"/>
        <v>0</v>
      </c>
      <c r="AR1203">
        <f si="307" t="shared"/>
        <v>0</v>
      </c>
      <c r="AS1203">
        <f si="297" t="shared"/>
        <v>0</v>
      </c>
      <c r="AU1203" t="str">
        <f>IFERROR(VLOOKUP(C1203,Results!$A$2:$B$240,2,FALSE)+VLOOKUP(D1203,Results!$A$2:$B$240,2,FALSE)+VLOOKUP(E1203,Results!$A$2:$B$240,2,FALSE)+VLOOKUP(F1203,Results!$A$2:$B$240,2,FALSE)+VLOOKUP(G1203,Results!$A$2:$B$240,2,FALSE)+VLOOKUP(H1203,Results!$A$2:$B$240,2,FALSE)+VLOOKUP(I1203,Results!$A$2:$B$240,2,FALSE)+VLOOKUP(J1203,Results!$A$2:$B$240,2,FALSE)+VLOOKUP(B1203,Results!$A$2:$B$240,2,FALSE)-MIN(VLOOKUP(C1203,Results!$A$2:$B$240,2,FALSE),VLOOKUP(D1203,Results!$A$2:$B$240,2,FALSE),VLOOKUP(E1203,Results!$A$2:$B$240,2,FALSE),VLOOKUP(F1203,Results!$A$2:$B$240,2,FALSE),VLOOKUP(G1203,Results!$A$2:$B$240,2,FALSE),VLOOKUP(H1203,Results!$A$2:$B$240,2,FALSE),VLOOKUP(I1203,Results!$A$2:$B$240,2,FALSE),VLOOKUP(J1203,Results!$A$2:$B$240,2,FALSE),VLOOKUP(B1203,Results!$A$2:$B$240,2,FALSE)),"")</f>
        <v/>
      </c>
    </row>
    <row r="1204" spans="2:47" x14ac:dyDescent="0.3">
      <c r="B1204" t="s">
        <v>166</v>
      </c>
      <c r="C1204" t="s">
        <v>168</v>
      </c>
      <c r="D1204" t="s">
        <v>172</v>
      </c>
      <c r="E1204" t="s">
        <v>146</v>
      </c>
      <c r="F1204" t="s">
        <v>178</v>
      </c>
      <c r="G1204" t="s">
        <v>159</v>
      </c>
      <c r="H1204" t="s">
        <v>153</v>
      </c>
      <c r="I1204" t="s">
        <v>152</v>
      </c>
      <c r="J1204" t="s">
        <v>186</v>
      </c>
      <c r="K1204" t="n">
        <v>11.0</v>
      </c>
      <c r="L1204" s="30">
        <f si="298" t="shared"/>
        <v>0</v>
      </c>
      <c r="N1204" s="35" t="str">
        <f si="294" t="shared"/>
        <v/>
      </c>
      <c r="O1204" s="59">
        <f>(IF(ISNUMBER(MATCH(B1204,Sheet4!$K$92:$K$101,0)),1,0)+IF(ISNUMBER(MATCH(C1204,Sheet4!$K$92:$K$101,0)),1,0)+IF(ISNUMBER(MATCH(D1204,Sheet4!$K$92:$K$101,0)),1,0)+IF(ISNUMBER(MATCH(E1204,Sheet4!$K$92:$K$101,0)),1,0)+IF(ISNUMBER(MATCH(F1204,Sheet4!$K$92:$K$101,0)),1,0)+IF(ISNUMBER(MATCH(G1204,Sheet4!$K$92:$K$101,0)),1,0)+IF(ISNUMBER(MATCH(H1204,Sheet4!$K$92:$K$101,0)),1,0)+IF(ISNUMBER(MATCH(I1204,Sheet4!$K$92:$K$101,0)),1,0)+IF(ISNUMBER(MATCH(J1204,Sheet4!$K$92:$K$101,0)),1,0))
-
(IF(ISNUMBER(MATCH(B1204,Sheet4!$F$2:$F$11,0)),1,0)+IF(ISNUMBER(MATCH(C1204,Sheet4!$F$2:$F$11,0)),1,0)+IF(ISNUMBER(MATCH(D1204,Sheet4!$F$2:$F$11,0)),1,0)+IF(ISNUMBER(MATCH(E1204,Sheet4!$F$2:$F$11,0)),1,0)+IF(ISNUMBER(MATCH(F1204,Sheet4!$F$2:$F$11,0)),1,0)+IF(ISNUMBER(MATCH(G1204,Sheet4!$F$2:$F$11,0)),1,0)+IF(ISNUMBER(MATCH(H1204,Sheet4!$F$2:$F$11,0)),1,0)+IF(ISNUMBER(MATCH(I1204,Sheet4!$F$2:$F$11,0)),1,0)+IF(ISNUMBER(MATCH(J1204,Sheet4!$F$2:$F$11,0)),1,0))</f>
        <v>0</v>
      </c>
      <c r="P1204" s="40" t="str">
        <f>IFERROR(INDEX(Sheet4!$G:$G,MATCH(Sheet1!B1204,Sheet4!$F:$F,0))+INDEX(Sheet4!$G:$G,MATCH(Sheet1!C1204,Sheet4!$F:$F,0))+INDEX(Sheet4!$G:$G,MATCH(Sheet1!D1204,Sheet4!$F:$F,0))+INDEX(Sheet4!$G:$G,MATCH(Sheet1!E1204,Sheet4!$F:$F,0))+INDEX(Sheet4!$G:$G,MATCH(Sheet1!F1204,Sheet4!$F:$F,0))+INDEX(Sheet4!$G:$G,MATCH(Sheet1!G1204,Sheet4!$F:$F,0))+INDEX(Sheet4!$G:$G,MATCH(Sheet1!H1204,Sheet4!$F:$F,0))+INDEX(Sheet4!$G:$G,MATCH(Sheet1!I1204,Sheet4!$F:$F,0))+INDEX(Sheet4!$G:$G,MATCH(Sheet1!J1204,Sheet4!$F:$F,0)),"")</f>
        <v/>
      </c>
      <c r="AF1204">
        <f si="295" t="shared"/>
        <v>0</v>
      </c>
      <c r="AH1204">
        <v>1181</v>
      </c>
      <c r="AI1204" t="str">
        <f si="296" t="shared"/>
        <v>Ben SimmonsDe'Aaron FoxDevin BookerMonte MorrisCorey BrewerGerald GreenKenneth FariedJohn CollinsDeandre Ayton</v>
      </c>
      <c r="AJ1204">
        <f si="299" t="shared"/>
        <v>0</v>
      </c>
      <c r="AK1204">
        <f si="300" t="shared"/>
        <v>0</v>
      </c>
      <c r="AL1204">
        <f si="301" t="shared"/>
        <v>0</v>
      </c>
      <c r="AM1204">
        <f si="302" t="shared"/>
        <v>0</v>
      </c>
      <c r="AN1204">
        <f si="303" t="shared"/>
        <v>0</v>
      </c>
      <c r="AO1204">
        <f si="304" t="shared"/>
        <v>0</v>
      </c>
      <c r="AP1204">
        <f si="305" t="shared"/>
        <v>0</v>
      </c>
      <c r="AQ1204">
        <f si="306" t="shared"/>
        <v>0</v>
      </c>
      <c r="AR1204">
        <f si="307" t="shared"/>
        <v>0</v>
      </c>
      <c r="AS1204">
        <f si="297" t="shared"/>
        <v>0</v>
      </c>
      <c r="AU1204" t="str">
        <f>IFERROR(VLOOKUP(C1204,Results!$A$2:$B$240,2,FALSE)+VLOOKUP(D1204,Results!$A$2:$B$240,2,FALSE)+VLOOKUP(E1204,Results!$A$2:$B$240,2,FALSE)+VLOOKUP(F1204,Results!$A$2:$B$240,2,FALSE)+VLOOKUP(G1204,Results!$A$2:$B$240,2,FALSE)+VLOOKUP(H1204,Results!$A$2:$B$240,2,FALSE)+VLOOKUP(I1204,Results!$A$2:$B$240,2,FALSE)+VLOOKUP(J1204,Results!$A$2:$B$240,2,FALSE)+VLOOKUP(B1204,Results!$A$2:$B$240,2,FALSE)-MIN(VLOOKUP(C1204,Results!$A$2:$B$240,2,FALSE),VLOOKUP(D1204,Results!$A$2:$B$240,2,FALSE),VLOOKUP(E1204,Results!$A$2:$B$240,2,FALSE),VLOOKUP(F1204,Results!$A$2:$B$240,2,FALSE),VLOOKUP(G1204,Results!$A$2:$B$240,2,FALSE),VLOOKUP(H1204,Results!$A$2:$B$240,2,FALSE),VLOOKUP(I1204,Results!$A$2:$B$240,2,FALSE),VLOOKUP(J1204,Results!$A$2:$B$240,2,FALSE),VLOOKUP(B1204,Results!$A$2:$B$240,2,FALSE)),"")</f>
        <v/>
      </c>
    </row>
    <row r="1205" spans="2:47" x14ac:dyDescent="0.3">
      <c r="B1205" t="s">
        <v>166</v>
      </c>
      <c r="C1205" t="s">
        <v>170</v>
      </c>
      <c r="D1205" t="s">
        <v>172</v>
      </c>
      <c r="E1205" t="s">
        <v>174</v>
      </c>
      <c r="F1205" t="s">
        <v>177</v>
      </c>
      <c r="G1205" t="s">
        <v>179</v>
      </c>
      <c r="H1205" t="s">
        <v>181</v>
      </c>
      <c r="I1205" t="s">
        <v>154</v>
      </c>
      <c r="J1205" t="s">
        <v>186</v>
      </c>
      <c r="K1205" t="n">
        <v>11.0</v>
      </c>
      <c r="L1205" s="30">
        <f si="298" t="shared"/>
        <v>0</v>
      </c>
      <c r="N1205" s="35" t="str">
        <f si="294" t="shared"/>
        <v/>
      </c>
      <c r="O1205" s="59">
        <f>(IF(ISNUMBER(MATCH(B1205,Sheet4!$K$92:$K$101,0)),1,0)+IF(ISNUMBER(MATCH(C1205,Sheet4!$K$92:$K$101,0)),1,0)+IF(ISNUMBER(MATCH(D1205,Sheet4!$K$92:$K$101,0)),1,0)+IF(ISNUMBER(MATCH(E1205,Sheet4!$K$92:$K$101,0)),1,0)+IF(ISNUMBER(MATCH(F1205,Sheet4!$K$92:$K$101,0)),1,0)+IF(ISNUMBER(MATCH(G1205,Sheet4!$K$92:$K$101,0)),1,0)+IF(ISNUMBER(MATCH(H1205,Sheet4!$K$92:$K$101,0)),1,0)+IF(ISNUMBER(MATCH(I1205,Sheet4!$K$92:$K$101,0)),1,0)+IF(ISNUMBER(MATCH(J1205,Sheet4!$K$92:$K$101,0)),1,0))
-
(IF(ISNUMBER(MATCH(B1205,Sheet4!$F$2:$F$11,0)),1,0)+IF(ISNUMBER(MATCH(C1205,Sheet4!$F$2:$F$11,0)),1,0)+IF(ISNUMBER(MATCH(D1205,Sheet4!$F$2:$F$11,0)),1,0)+IF(ISNUMBER(MATCH(E1205,Sheet4!$F$2:$F$11,0)),1,0)+IF(ISNUMBER(MATCH(F1205,Sheet4!$F$2:$F$11,0)),1,0)+IF(ISNUMBER(MATCH(G1205,Sheet4!$F$2:$F$11,0)),1,0)+IF(ISNUMBER(MATCH(H1205,Sheet4!$F$2:$F$11,0)),1,0)+IF(ISNUMBER(MATCH(I1205,Sheet4!$F$2:$F$11,0)),1,0)+IF(ISNUMBER(MATCH(J1205,Sheet4!$F$2:$F$11,0)),1,0))</f>
        <v>0</v>
      </c>
      <c r="P1205" s="40" t="str">
        <f>IFERROR(INDEX(Sheet4!$G:$G,MATCH(Sheet1!B1205,Sheet4!$F:$F,0))+INDEX(Sheet4!$G:$G,MATCH(Sheet1!C1205,Sheet4!$F:$F,0))+INDEX(Sheet4!$G:$G,MATCH(Sheet1!D1205,Sheet4!$F:$F,0))+INDEX(Sheet4!$G:$G,MATCH(Sheet1!E1205,Sheet4!$F:$F,0))+INDEX(Sheet4!$G:$G,MATCH(Sheet1!F1205,Sheet4!$F:$F,0))+INDEX(Sheet4!$G:$G,MATCH(Sheet1!G1205,Sheet4!$F:$F,0))+INDEX(Sheet4!$G:$G,MATCH(Sheet1!H1205,Sheet4!$F:$F,0))+INDEX(Sheet4!$G:$G,MATCH(Sheet1!I1205,Sheet4!$F:$F,0))+INDEX(Sheet4!$G:$G,MATCH(Sheet1!J1205,Sheet4!$F:$F,0)),"")</f>
        <v/>
      </c>
      <c r="AF1205">
        <f si="295" t="shared"/>
        <v>0</v>
      </c>
      <c r="AH1205">
        <v>1182</v>
      </c>
      <c r="AI1205" t="str">
        <f si="296" t="shared"/>
        <v>Ben SimmonsTrae YoungJimmy ButlerMonte MorrisCorey BrewerGerald GreenJohn CollinsJosh JacksonRudy Gobert</v>
      </c>
      <c r="AJ1205">
        <f si="299" t="shared"/>
        <v>0</v>
      </c>
      <c r="AK1205">
        <f si="300" t="shared"/>
        <v>0</v>
      </c>
      <c r="AL1205">
        <f si="301" t="shared"/>
        <v>0</v>
      </c>
      <c r="AM1205">
        <f si="302" t="shared"/>
        <v>0</v>
      </c>
      <c r="AN1205">
        <f si="303" t="shared"/>
        <v>0</v>
      </c>
      <c r="AO1205">
        <f si="304" t="shared"/>
        <v>0</v>
      </c>
      <c r="AP1205">
        <f si="305" t="shared"/>
        <v>0</v>
      </c>
      <c r="AQ1205">
        <f si="306" t="shared"/>
        <v>0</v>
      </c>
      <c r="AR1205">
        <f si="307" t="shared"/>
        <v>0</v>
      </c>
      <c r="AS1205">
        <f si="297" t="shared"/>
        <v>0</v>
      </c>
      <c r="AU1205" t="str">
        <f>IFERROR(VLOOKUP(C1205,Results!$A$2:$B$240,2,FALSE)+VLOOKUP(D1205,Results!$A$2:$B$240,2,FALSE)+VLOOKUP(E1205,Results!$A$2:$B$240,2,FALSE)+VLOOKUP(F1205,Results!$A$2:$B$240,2,FALSE)+VLOOKUP(G1205,Results!$A$2:$B$240,2,FALSE)+VLOOKUP(H1205,Results!$A$2:$B$240,2,FALSE)+VLOOKUP(I1205,Results!$A$2:$B$240,2,FALSE)+VLOOKUP(J1205,Results!$A$2:$B$240,2,FALSE)+VLOOKUP(B1205,Results!$A$2:$B$240,2,FALSE)-MIN(VLOOKUP(C1205,Results!$A$2:$B$240,2,FALSE),VLOOKUP(D1205,Results!$A$2:$B$240,2,FALSE),VLOOKUP(E1205,Results!$A$2:$B$240,2,FALSE),VLOOKUP(F1205,Results!$A$2:$B$240,2,FALSE),VLOOKUP(G1205,Results!$A$2:$B$240,2,FALSE),VLOOKUP(H1205,Results!$A$2:$B$240,2,FALSE),VLOOKUP(I1205,Results!$A$2:$B$240,2,FALSE),VLOOKUP(J1205,Results!$A$2:$B$240,2,FALSE),VLOOKUP(B1205,Results!$A$2:$B$240,2,FALSE)),"")</f>
        <v/>
      </c>
    </row>
    <row r="1206" spans="2:47" x14ac:dyDescent="0.3">
      <c r="B1206" t="s">
        <v>108</v>
      </c>
      <c r="C1206" t="s">
        <v>170</v>
      </c>
      <c r="D1206" t="s">
        <v>145</v>
      </c>
      <c r="E1206" t="s">
        <v>146</v>
      </c>
      <c r="F1206" t="s">
        <v>150</v>
      </c>
      <c r="G1206" t="s">
        <v>177</v>
      </c>
      <c r="H1206" t="s">
        <v>153</v>
      </c>
      <c r="I1206" t="s">
        <v>152</v>
      </c>
      <c r="J1206" t="s">
        <v>110</v>
      </c>
      <c r="K1206" t="n">
        <v>11.0</v>
      </c>
      <c r="L1206" s="30">
        <f si="298" t="shared"/>
        <v>0</v>
      </c>
      <c r="N1206" s="35" t="str">
        <f si="294" t="shared"/>
        <v/>
      </c>
      <c r="O1206" s="59">
        <f>(IF(ISNUMBER(MATCH(B1206,Sheet4!$K$92:$K$101,0)),1,0)+IF(ISNUMBER(MATCH(C1206,Sheet4!$K$92:$K$101,0)),1,0)+IF(ISNUMBER(MATCH(D1206,Sheet4!$K$92:$K$101,0)),1,0)+IF(ISNUMBER(MATCH(E1206,Sheet4!$K$92:$K$101,0)),1,0)+IF(ISNUMBER(MATCH(F1206,Sheet4!$K$92:$K$101,0)),1,0)+IF(ISNUMBER(MATCH(G1206,Sheet4!$K$92:$K$101,0)),1,0)+IF(ISNUMBER(MATCH(H1206,Sheet4!$K$92:$K$101,0)),1,0)+IF(ISNUMBER(MATCH(I1206,Sheet4!$K$92:$K$101,0)),1,0)+IF(ISNUMBER(MATCH(J1206,Sheet4!$K$92:$K$101,0)),1,0))
-
(IF(ISNUMBER(MATCH(B1206,Sheet4!$F$2:$F$11,0)),1,0)+IF(ISNUMBER(MATCH(C1206,Sheet4!$F$2:$F$11,0)),1,0)+IF(ISNUMBER(MATCH(D1206,Sheet4!$F$2:$F$11,0)),1,0)+IF(ISNUMBER(MATCH(E1206,Sheet4!$F$2:$F$11,0)),1,0)+IF(ISNUMBER(MATCH(F1206,Sheet4!$F$2:$F$11,0)),1,0)+IF(ISNUMBER(MATCH(G1206,Sheet4!$F$2:$F$11,0)),1,0)+IF(ISNUMBER(MATCH(H1206,Sheet4!$F$2:$F$11,0)),1,0)+IF(ISNUMBER(MATCH(I1206,Sheet4!$F$2:$F$11,0)),1,0)+IF(ISNUMBER(MATCH(J1206,Sheet4!$F$2:$F$11,0)),1,0))</f>
        <v>0</v>
      </c>
      <c r="P1206" s="40" t="str">
        <f>IFERROR(INDEX(Sheet4!$G:$G,MATCH(Sheet1!B1206,Sheet4!$F:$F,0))+INDEX(Sheet4!$G:$G,MATCH(Sheet1!C1206,Sheet4!$F:$F,0))+INDEX(Sheet4!$G:$G,MATCH(Sheet1!D1206,Sheet4!$F:$F,0))+INDEX(Sheet4!$G:$G,MATCH(Sheet1!E1206,Sheet4!$F:$F,0))+INDEX(Sheet4!$G:$G,MATCH(Sheet1!F1206,Sheet4!$F:$F,0))+INDEX(Sheet4!$G:$G,MATCH(Sheet1!G1206,Sheet4!$F:$F,0))+INDEX(Sheet4!$G:$G,MATCH(Sheet1!H1206,Sheet4!$F:$F,0))+INDEX(Sheet4!$G:$G,MATCH(Sheet1!I1206,Sheet4!$F:$F,0))+INDEX(Sheet4!$G:$G,MATCH(Sheet1!J1206,Sheet4!$F:$F,0)),"")</f>
        <v/>
      </c>
      <c r="AF1206">
        <f si="295" t="shared"/>
        <v>0</v>
      </c>
      <c r="AH1206">
        <v>1183</v>
      </c>
      <c r="AI1206" t="str">
        <f si="296" t="shared"/>
        <v>Ben SimmonsDe'Aaron FoxDevin BookerMonte MorrisMikal BridgesJames EnnisJosh JacksonPaul MillsapRudy Gobert</v>
      </c>
      <c r="AJ1206">
        <f si="299" t="shared"/>
        <v>0</v>
      </c>
      <c r="AK1206">
        <f si="300" t="shared"/>
        <v>0</v>
      </c>
      <c r="AL1206">
        <f si="301" t="shared"/>
        <v>0</v>
      </c>
      <c r="AM1206">
        <f si="302" t="shared"/>
        <v>0</v>
      </c>
      <c r="AN1206">
        <f si="303" t="shared"/>
        <v>0</v>
      </c>
      <c r="AO1206">
        <f si="304" t="shared"/>
        <v>0</v>
      </c>
      <c r="AP1206">
        <f si="305" t="shared"/>
        <v>0</v>
      </c>
      <c r="AQ1206">
        <f si="306" t="shared"/>
        <v>0</v>
      </c>
      <c r="AR1206">
        <f si="307" t="shared"/>
        <v>0</v>
      </c>
      <c r="AS1206">
        <f si="297" t="shared"/>
        <v>0</v>
      </c>
      <c r="AU1206" t="str">
        <f>IFERROR(VLOOKUP(C1206,Results!$A$2:$B$240,2,FALSE)+VLOOKUP(D1206,Results!$A$2:$B$240,2,FALSE)+VLOOKUP(E1206,Results!$A$2:$B$240,2,FALSE)+VLOOKUP(F1206,Results!$A$2:$B$240,2,FALSE)+VLOOKUP(G1206,Results!$A$2:$B$240,2,FALSE)+VLOOKUP(H1206,Results!$A$2:$B$240,2,FALSE)+VLOOKUP(I1206,Results!$A$2:$B$240,2,FALSE)+VLOOKUP(J1206,Results!$A$2:$B$240,2,FALSE)+VLOOKUP(B1206,Results!$A$2:$B$240,2,FALSE)-MIN(VLOOKUP(C1206,Results!$A$2:$B$240,2,FALSE),VLOOKUP(D1206,Results!$A$2:$B$240,2,FALSE),VLOOKUP(E1206,Results!$A$2:$B$240,2,FALSE),VLOOKUP(F1206,Results!$A$2:$B$240,2,FALSE),VLOOKUP(G1206,Results!$A$2:$B$240,2,FALSE),VLOOKUP(H1206,Results!$A$2:$B$240,2,FALSE),VLOOKUP(I1206,Results!$A$2:$B$240,2,FALSE),VLOOKUP(J1206,Results!$A$2:$B$240,2,FALSE),VLOOKUP(B1206,Results!$A$2:$B$240,2,FALSE)),"")</f>
        <v/>
      </c>
    </row>
    <row r="1207" spans="2:47" x14ac:dyDescent="0.3">
      <c r="B1207" t="s">
        <v>166</v>
      </c>
      <c r="C1207" t="s">
        <v>116</v>
      </c>
      <c r="D1207" t="s">
        <v>172</v>
      </c>
      <c r="E1207" t="s">
        <v>146</v>
      </c>
      <c r="F1207" t="s">
        <v>150</v>
      </c>
      <c r="G1207" t="s">
        <v>180</v>
      </c>
      <c r="H1207" t="s">
        <v>92</v>
      </c>
      <c r="I1207" t="s">
        <v>152</v>
      </c>
      <c r="J1207" t="s">
        <v>186</v>
      </c>
      <c r="K1207" t="n">
        <v>11.0</v>
      </c>
      <c r="L1207" s="30">
        <f si="298" t="shared"/>
        <v>0</v>
      </c>
      <c r="N1207" s="35" t="str">
        <f si="294" t="shared"/>
        <v/>
      </c>
      <c r="O1207" s="59">
        <f>(IF(ISNUMBER(MATCH(B1207,Sheet4!$K$92:$K$101,0)),1,0)+IF(ISNUMBER(MATCH(C1207,Sheet4!$K$92:$K$101,0)),1,0)+IF(ISNUMBER(MATCH(D1207,Sheet4!$K$92:$K$101,0)),1,0)+IF(ISNUMBER(MATCH(E1207,Sheet4!$K$92:$K$101,0)),1,0)+IF(ISNUMBER(MATCH(F1207,Sheet4!$K$92:$K$101,0)),1,0)+IF(ISNUMBER(MATCH(G1207,Sheet4!$K$92:$K$101,0)),1,0)+IF(ISNUMBER(MATCH(H1207,Sheet4!$K$92:$K$101,0)),1,0)+IF(ISNUMBER(MATCH(I1207,Sheet4!$K$92:$K$101,0)),1,0)+IF(ISNUMBER(MATCH(J1207,Sheet4!$K$92:$K$101,0)),1,0))
-
(IF(ISNUMBER(MATCH(B1207,Sheet4!$F$2:$F$11,0)),1,0)+IF(ISNUMBER(MATCH(C1207,Sheet4!$F$2:$F$11,0)),1,0)+IF(ISNUMBER(MATCH(D1207,Sheet4!$F$2:$F$11,0)),1,0)+IF(ISNUMBER(MATCH(E1207,Sheet4!$F$2:$F$11,0)),1,0)+IF(ISNUMBER(MATCH(F1207,Sheet4!$F$2:$F$11,0)),1,0)+IF(ISNUMBER(MATCH(G1207,Sheet4!$F$2:$F$11,0)),1,0)+IF(ISNUMBER(MATCH(H1207,Sheet4!$F$2:$F$11,0)),1,0)+IF(ISNUMBER(MATCH(I1207,Sheet4!$F$2:$F$11,0)),1,0)+IF(ISNUMBER(MATCH(J1207,Sheet4!$F$2:$F$11,0)),1,0))</f>
        <v>0</v>
      </c>
      <c r="P1207" s="40" t="str">
        <f>IFERROR(INDEX(Sheet4!$G:$G,MATCH(Sheet1!B1207,Sheet4!$F:$F,0))+INDEX(Sheet4!$G:$G,MATCH(Sheet1!C1207,Sheet4!$F:$F,0))+INDEX(Sheet4!$G:$G,MATCH(Sheet1!D1207,Sheet4!$F:$F,0))+INDEX(Sheet4!$G:$G,MATCH(Sheet1!E1207,Sheet4!$F:$F,0))+INDEX(Sheet4!$G:$G,MATCH(Sheet1!F1207,Sheet4!$F:$F,0))+INDEX(Sheet4!$G:$G,MATCH(Sheet1!G1207,Sheet4!$F:$F,0))+INDEX(Sheet4!$G:$G,MATCH(Sheet1!H1207,Sheet4!$F:$F,0))+INDEX(Sheet4!$G:$G,MATCH(Sheet1!I1207,Sheet4!$F:$F,0))+INDEX(Sheet4!$G:$G,MATCH(Sheet1!J1207,Sheet4!$F:$F,0)),"")</f>
        <v/>
      </c>
      <c r="AF1207">
        <f si="295" t="shared"/>
        <v>0</v>
      </c>
      <c r="AH1207">
        <v>1184</v>
      </c>
      <c r="AI1207" t="str">
        <f si="296" t="shared"/>
        <v>Ben SimmonsRicky RubioJames HardenMonte MorrisKelly OubreGerald GreenPaul MillsapDario SaricDeandre Ayton</v>
      </c>
      <c r="AJ1207">
        <f si="299" t="shared"/>
        <v>0</v>
      </c>
      <c r="AK1207">
        <f si="300" t="shared"/>
        <v>0</v>
      </c>
      <c r="AL1207">
        <f si="301" t="shared"/>
        <v>0</v>
      </c>
      <c r="AM1207">
        <f si="302" t="shared"/>
        <v>0</v>
      </c>
      <c r="AN1207">
        <f si="303" t="shared"/>
        <v>0</v>
      </c>
      <c r="AO1207">
        <f si="304" t="shared"/>
        <v>0</v>
      </c>
      <c r="AP1207">
        <f si="305" t="shared"/>
        <v>0</v>
      </c>
      <c r="AQ1207">
        <f si="306" t="shared"/>
        <v>0</v>
      </c>
      <c r="AR1207">
        <f si="307" t="shared"/>
        <v>0</v>
      </c>
      <c r="AS1207">
        <f si="297" t="shared"/>
        <v>0</v>
      </c>
      <c r="AU1207" t="str">
        <f>IFERROR(VLOOKUP(C1207,Results!$A$2:$B$240,2,FALSE)+VLOOKUP(D1207,Results!$A$2:$B$240,2,FALSE)+VLOOKUP(E1207,Results!$A$2:$B$240,2,FALSE)+VLOOKUP(F1207,Results!$A$2:$B$240,2,FALSE)+VLOOKUP(G1207,Results!$A$2:$B$240,2,FALSE)+VLOOKUP(H1207,Results!$A$2:$B$240,2,FALSE)+VLOOKUP(I1207,Results!$A$2:$B$240,2,FALSE)+VLOOKUP(J1207,Results!$A$2:$B$240,2,FALSE)+VLOOKUP(B1207,Results!$A$2:$B$240,2,FALSE)-MIN(VLOOKUP(C1207,Results!$A$2:$B$240,2,FALSE),VLOOKUP(D1207,Results!$A$2:$B$240,2,FALSE),VLOOKUP(E1207,Results!$A$2:$B$240,2,FALSE),VLOOKUP(F1207,Results!$A$2:$B$240,2,FALSE),VLOOKUP(G1207,Results!$A$2:$B$240,2,FALSE),VLOOKUP(H1207,Results!$A$2:$B$240,2,FALSE),VLOOKUP(I1207,Results!$A$2:$B$240,2,FALSE),VLOOKUP(J1207,Results!$A$2:$B$240,2,FALSE),VLOOKUP(B1207,Results!$A$2:$B$240,2,FALSE)),"")</f>
        <v/>
      </c>
    </row>
    <row r="1208" spans="2:47" x14ac:dyDescent="0.3">
      <c r="B1208" t="s">
        <v>166</v>
      </c>
      <c r="C1208" t="s">
        <v>170</v>
      </c>
      <c r="D1208" t="s">
        <v>173</v>
      </c>
      <c r="E1208" t="s">
        <v>89</v>
      </c>
      <c r="F1208" t="s">
        <v>177</v>
      </c>
      <c r="G1208" t="s">
        <v>96</v>
      </c>
      <c r="H1208" t="s">
        <v>152</v>
      </c>
      <c r="I1208" t="s">
        <v>103</v>
      </c>
      <c r="J1208" t="s">
        <v>98</v>
      </c>
      <c r="K1208" t="n">
        <v>11.0</v>
      </c>
      <c r="L1208" s="30">
        <f si="298" t="shared"/>
        <v>0</v>
      </c>
      <c r="N1208" s="35" t="str">
        <f si="294" t="shared"/>
        <v/>
      </c>
      <c r="O1208" s="59">
        <f>(IF(ISNUMBER(MATCH(B1208,Sheet4!$K$92:$K$101,0)),1,0)+IF(ISNUMBER(MATCH(C1208,Sheet4!$K$92:$K$101,0)),1,0)+IF(ISNUMBER(MATCH(D1208,Sheet4!$K$92:$K$101,0)),1,0)+IF(ISNUMBER(MATCH(E1208,Sheet4!$K$92:$K$101,0)),1,0)+IF(ISNUMBER(MATCH(F1208,Sheet4!$K$92:$K$101,0)),1,0)+IF(ISNUMBER(MATCH(G1208,Sheet4!$K$92:$K$101,0)),1,0)+IF(ISNUMBER(MATCH(H1208,Sheet4!$K$92:$K$101,0)),1,0)+IF(ISNUMBER(MATCH(I1208,Sheet4!$K$92:$K$101,0)),1,0)+IF(ISNUMBER(MATCH(J1208,Sheet4!$K$92:$K$101,0)),1,0))
-
(IF(ISNUMBER(MATCH(B1208,Sheet4!$F$2:$F$11,0)),1,0)+IF(ISNUMBER(MATCH(C1208,Sheet4!$F$2:$F$11,0)),1,0)+IF(ISNUMBER(MATCH(D1208,Sheet4!$F$2:$F$11,0)),1,0)+IF(ISNUMBER(MATCH(E1208,Sheet4!$F$2:$F$11,0)),1,0)+IF(ISNUMBER(MATCH(F1208,Sheet4!$F$2:$F$11,0)),1,0)+IF(ISNUMBER(MATCH(G1208,Sheet4!$F$2:$F$11,0)),1,0)+IF(ISNUMBER(MATCH(H1208,Sheet4!$F$2:$F$11,0)),1,0)+IF(ISNUMBER(MATCH(I1208,Sheet4!$F$2:$F$11,0)),1,0)+IF(ISNUMBER(MATCH(J1208,Sheet4!$F$2:$F$11,0)),1,0))</f>
        <v>0</v>
      </c>
      <c r="P1208" s="40" t="str">
        <f>IFERROR(INDEX(Sheet4!$G:$G,MATCH(Sheet1!B1208,Sheet4!$F:$F,0))+INDEX(Sheet4!$G:$G,MATCH(Sheet1!C1208,Sheet4!$F:$F,0))+INDEX(Sheet4!$G:$G,MATCH(Sheet1!D1208,Sheet4!$F:$F,0))+INDEX(Sheet4!$G:$G,MATCH(Sheet1!E1208,Sheet4!$F:$F,0))+INDEX(Sheet4!$G:$G,MATCH(Sheet1!F1208,Sheet4!$F:$F,0))+INDEX(Sheet4!$G:$G,MATCH(Sheet1!G1208,Sheet4!$F:$F,0))+INDEX(Sheet4!$G:$G,MATCH(Sheet1!H1208,Sheet4!$F:$F,0))+INDEX(Sheet4!$G:$G,MATCH(Sheet1!I1208,Sheet4!$F:$F,0))+INDEX(Sheet4!$G:$G,MATCH(Sheet1!J1208,Sheet4!$F:$F,0)),"")</f>
        <v/>
      </c>
      <c r="AF1208">
        <f si="295" t="shared"/>
        <v>0</v>
      </c>
      <c r="AH1208">
        <v>1185</v>
      </c>
      <c r="AI1208" t="str">
        <f si="296" t="shared"/>
        <v>De'Aaron FoxLandry ShametDevin BookerTorrey CraigKelly OubreCorey BrewerKenneth FariedJohn CollinsNikola Jokic</v>
      </c>
      <c r="AJ1208">
        <f si="299" t="shared"/>
        <v>0</v>
      </c>
      <c r="AK1208">
        <f si="300" t="shared"/>
        <v>0</v>
      </c>
      <c r="AL1208">
        <f si="301" t="shared"/>
        <v>0</v>
      </c>
      <c r="AM1208">
        <f si="302" t="shared"/>
        <v>0</v>
      </c>
      <c r="AN1208">
        <f si="303" t="shared"/>
        <v>0</v>
      </c>
      <c r="AO1208">
        <f si="304" t="shared"/>
        <v>0</v>
      </c>
      <c r="AP1208">
        <f si="305" t="shared"/>
        <v>0</v>
      </c>
      <c r="AQ1208">
        <f si="306" t="shared"/>
        <v>0</v>
      </c>
      <c r="AR1208">
        <f si="307" t="shared"/>
        <v>0</v>
      </c>
      <c r="AS1208">
        <f si="297" t="shared"/>
        <v>0</v>
      </c>
      <c r="AU1208" t="str">
        <f>IFERROR(VLOOKUP(C1208,Results!$A$2:$B$240,2,FALSE)+VLOOKUP(D1208,Results!$A$2:$B$240,2,FALSE)+VLOOKUP(E1208,Results!$A$2:$B$240,2,FALSE)+VLOOKUP(F1208,Results!$A$2:$B$240,2,FALSE)+VLOOKUP(G1208,Results!$A$2:$B$240,2,FALSE)+VLOOKUP(H1208,Results!$A$2:$B$240,2,FALSE)+VLOOKUP(I1208,Results!$A$2:$B$240,2,FALSE)+VLOOKUP(J1208,Results!$A$2:$B$240,2,FALSE)+VLOOKUP(B1208,Results!$A$2:$B$240,2,FALSE)-MIN(VLOOKUP(C1208,Results!$A$2:$B$240,2,FALSE),VLOOKUP(D1208,Results!$A$2:$B$240,2,FALSE),VLOOKUP(E1208,Results!$A$2:$B$240,2,FALSE),VLOOKUP(F1208,Results!$A$2:$B$240,2,FALSE),VLOOKUP(G1208,Results!$A$2:$B$240,2,FALSE),VLOOKUP(H1208,Results!$A$2:$B$240,2,FALSE),VLOOKUP(I1208,Results!$A$2:$B$240,2,FALSE),VLOOKUP(J1208,Results!$A$2:$B$240,2,FALSE),VLOOKUP(B1208,Results!$A$2:$B$240,2,FALSE)),"")</f>
        <v/>
      </c>
    </row>
    <row r="1209" spans="2:47" x14ac:dyDescent="0.3">
      <c r="B1209" t="s">
        <v>166</v>
      </c>
      <c r="C1209" t="s">
        <v>170</v>
      </c>
      <c r="D1209" t="s">
        <v>173</v>
      </c>
      <c r="E1209" t="s">
        <v>158</v>
      </c>
      <c r="F1209" t="s">
        <v>177</v>
      </c>
      <c r="G1209" t="s">
        <v>96</v>
      </c>
      <c r="H1209" t="s">
        <v>93</v>
      </c>
      <c r="I1209" t="s">
        <v>181</v>
      </c>
      <c r="J1209" t="s">
        <v>186</v>
      </c>
      <c r="K1209" t="n">
        <v>11.0</v>
      </c>
      <c r="L1209" s="30">
        <f si="298" t="shared"/>
        <v>0</v>
      </c>
      <c r="N1209" s="35" t="str">
        <f si="294" t="shared"/>
        <v/>
      </c>
      <c r="O1209" s="59">
        <f>(IF(ISNUMBER(MATCH(B1209,Sheet4!$K$92:$K$101,0)),1,0)+IF(ISNUMBER(MATCH(C1209,Sheet4!$K$92:$K$101,0)),1,0)+IF(ISNUMBER(MATCH(D1209,Sheet4!$K$92:$K$101,0)),1,0)+IF(ISNUMBER(MATCH(E1209,Sheet4!$K$92:$K$101,0)),1,0)+IF(ISNUMBER(MATCH(F1209,Sheet4!$K$92:$K$101,0)),1,0)+IF(ISNUMBER(MATCH(G1209,Sheet4!$K$92:$K$101,0)),1,0)+IF(ISNUMBER(MATCH(H1209,Sheet4!$K$92:$K$101,0)),1,0)+IF(ISNUMBER(MATCH(I1209,Sheet4!$K$92:$K$101,0)),1,0)+IF(ISNUMBER(MATCH(J1209,Sheet4!$K$92:$K$101,0)),1,0))
-
(IF(ISNUMBER(MATCH(B1209,Sheet4!$F$2:$F$11,0)),1,0)+IF(ISNUMBER(MATCH(C1209,Sheet4!$F$2:$F$11,0)),1,0)+IF(ISNUMBER(MATCH(D1209,Sheet4!$F$2:$F$11,0)),1,0)+IF(ISNUMBER(MATCH(E1209,Sheet4!$F$2:$F$11,0)),1,0)+IF(ISNUMBER(MATCH(F1209,Sheet4!$F$2:$F$11,0)),1,0)+IF(ISNUMBER(MATCH(G1209,Sheet4!$F$2:$F$11,0)),1,0)+IF(ISNUMBER(MATCH(H1209,Sheet4!$F$2:$F$11,0)),1,0)+IF(ISNUMBER(MATCH(I1209,Sheet4!$F$2:$F$11,0)),1,0)+IF(ISNUMBER(MATCH(J1209,Sheet4!$F$2:$F$11,0)),1,0))</f>
        <v>0</v>
      </c>
      <c r="P1209" s="40" t="str">
        <f>IFERROR(INDEX(Sheet4!$G:$G,MATCH(Sheet1!B1209,Sheet4!$F:$F,0))+INDEX(Sheet4!$G:$G,MATCH(Sheet1!C1209,Sheet4!$F:$F,0))+INDEX(Sheet4!$G:$G,MATCH(Sheet1!D1209,Sheet4!$F:$F,0))+INDEX(Sheet4!$G:$G,MATCH(Sheet1!E1209,Sheet4!$F:$F,0))+INDEX(Sheet4!$G:$G,MATCH(Sheet1!F1209,Sheet4!$F:$F,0))+INDEX(Sheet4!$G:$G,MATCH(Sheet1!G1209,Sheet4!$F:$F,0))+INDEX(Sheet4!$G:$G,MATCH(Sheet1!H1209,Sheet4!$F:$F,0))+INDEX(Sheet4!$G:$G,MATCH(Sheet1!I1209,Sheet4!$F:$F,0))+INDEX(Sheet4!$G:$G,MATCH(Sheet1!J1209,Sheet4!$F:$F,0)),"")</f>
        <v/>
      </c>
      <c r="AF1209">
        <f si="295" t="shared"/>
        <v>0</v>
      </c>
      <c r="AH1209">
        <v>1186</v>
      </c>
      <c r="AI1209" t="str">
        <f si="296" t="shared"/>
        <v>Ben SimmonsIsaiah CanaanJames HardenTorrey CraigCorey BrewerJames EnnisJohn CollinsJosh JacksonRudy Gobert</v>
      </c>
      <c r="AJ1209">
        <f si="299" t="shared"/>
        <v>0</v>
      </c>
      <c r="AK1209">
        <f si="300" t="shared"/>
        <v>0</v>
      </c>
      <c r="AL1209">
        <f si="301" t="shared"/>
        <v>0</v>
      </c>
      <c r="AM1209">
        <f si="302" t="shared"/>
        <v>0</v>
      </c>
      <c r="AN1209">
        <f si="303" t="shared"/>
        <v>0</v>
      </c>
      <c r="AO1209">
        <f si="304" t="shared"/>
        <v>0</v>
      </c>
      <c r="AP1209">
        <f si="305" t="shared"/>
        <v>0</v>
      </c>
      <c r="AQ1209">
        <f si="306" t="shared"/>
        <v>0</v>
      </c>
      <c r="AR1209">
        <f si="307" t="shared"/>
        <v>0</v>
      </c>
      <c r="AS1209">
        <f si="297" t="shared"/>
        <v>0</v>
      </c>
      <c r="AU1209" t="str">
        <f>IFERROR(VLOOKUP(C1209,Results!$A$2:$B$240,2,FALSE)+VLOOKUP(D1209,Results!$A$2:$B$240,2,FALSE)+VLOOKUP(E1209,Results!$A$2:$B$240,2,FALSE)+VLOOKUP(F1209,Results!$A$2:$B$240,2,FALSE)+VLOOKUP(G1209,Results!$A$2:$B$240,2,FALSE)+VLOOKUP(H1209,Results!$A$2:$B$240,2,FALSE)+VLOOKUP(I1209,Results!$A$2:$B$240,2,FALSE)+VLOOKUP(J1209,Results!$A$2:$B$240,2,FALSE)+VLOOKUP(B1209,Results!$A$2:$B$240,2,FALSE)-MIN(VLOOKUP(C1209,Results!$A$2:$B$240,2,FALSE),VLOOKUP(D1209,Results!$A$2:$B$240,2,FALSE),VLOOKUP(E1209,Results!$A$2:$B$240,2,FALSE),VLOOKUP(F1209,Results!$A$2:$B$240,2,FALSE),VLOOKUP(G1209,Results!$A$2:$B$240,2,FALSE),VLOOKUP(H1209,Results!$A$2:$B$240,2,FALSE),VLOOKUP(I1209,Results!$A$2:$B$240,2,FALSE),VLOOKUP(J1209,Results!$A$2:$B$240,2,FALSE),VLOOKUP(B1209,Results!$A$2:$B$240,2,FALSE)),"")</f>
        <v/>
      </c>
    </row>
    <row r="1210" spans="2:47" x14ac:dyDescent="0.3">
      <c r="B1210" t="s">
        <v>166</v>
      </c>
      <c r="C1210" t="s">
        <v>171</v>
      </c>
      <c r="D1210" t="s">
        <v>172</v>
      </c>
      <c r="E1210" t="s">
        <v>146</v>
      </c>
      <c r="F1210" t="s">
        <v>90</v>
      </c>
      <c r="G1210" t="s">
        <v>105</v>
      </c>
      <c r="H1210" t="s">
        <v>153</v>
      </c>
      <c r="I1210" t="s">
        <v>92</v>
      </c>
      <c r="J1210" t="s">
        <v>98</v>
      </c>
      <c r="K1210" t="n">
        <v>11.0</v>
      </c>
      <c r="L1210" s="30">
        <f si="298" t="shared"/>
        <v>0</v>
      </c>
      <c r="N1210" s="35" t="str">
        <f si="294" t="shared"/>
        <v/>
      </c>
      <c r="O1210" s="59">
        <f>(IF(ISNUMBER(MATCH(B1210,Sheet4!$K$92:$K$101,0)),1,0)+IF(ISNUMBER(MATCH(C1210,Sheet4!$K$92:$K$101,0)),1,0)+IF(ISNUMBER(MATCH(D1210,Sheet4!$K$92:$K$101,0)),1,0)+IF(ISNUMBER(MATCH(E1210,Sheet4!$K$92:$K$101,0)),1,0)+IF(ISNUMBER(MATCH(F1210,Sheet4!$K$92:$K$101,0)),1,0)+IF(ISNUMBER(MATCH(G1210,Sheet4!$K$92:$K$101,0)),1,0)+IF(ISNUMBER(MATCH(H1210,Sheet4!$K$92:$K$101,0)),1,0)+IF(ISNUMBER(MATCH(I1210,Sheet4!$K$92:$K$101,0)),1,0)+IF(ISNUMBER(MATCH(J1210,Sheet4!$K$92:$K$101,0)),1,0))
-
(IF(ISNUMBER(MATCH(B1210,Sheet4!$F$2:$F$11,0)),1,0)+IF(ISNUMBER(MATCH(C1210,Sheet4!$F$2:$F$11,0)),1,0)+IF(ISNUMBER(MATCH(D1210,Sheet4!$F$2:$F$11,0)),1,0)+IF(ISNUMBER(MATCH(E1210,Sheet4!$F$2:$F$11,0)),1,0)+IF(ISNUMBER(MATCH(F1210,Sheet4!$F$2:$F$11,0)),1,0)+IF(ISNUMBER(MATCH(G1210,Sheet4!$F$2:$F$11,0)),1,0)+IF(ISNUMBER(MATCH(H1210,Sheet4!$F$2:$F$11,0)),1,0)+IF(ISNUMBER(MATCH(I1210,Sheet4!$F$2:$F$11,0)),1,0)+IF(ISNUMBER(MATCH(J1210,Sheet4!$F$2:$F$11,0)),1,0))</f>
        <v>0</v>
      </c>
      <c r="P1210" s="40" t="str">
        <f>IFERROR(INDEX(Sheet4!$G:$G,MATCH(Sheet1!B1210,Sheet4!$F:$F,0))+INDEX(Sheet4!$G:$G,MATCH(Sheet1!C1210,Sheet4!$F:$F,0))+INDEX(Sheet4!$G:$G,MATCH(Sheet1!D1210,Sheet4!$F:$F,0))+INDEX(Sheet4!$G:$G,MATCH(Sheet1!E1210,Sheet4!$F:$F,0))+INDEX(Sheet4!$G:$G,MATCH(Sheet1!F1210,Sheet4!$F:$F,0))+INDEX(Sheet4!$G:$G,MATCH(Sheet1!G1210,Sheet4!$F:$F,0))+INDEX(Sheet4!$G:$G,MATCH(Sheet1!H1210,Sheet4!$F:$F,0))+INDEX(Sheet4!$G:$G,MATCH(Sheet1!I1210,Sheet4!$F:$F,0))+INDEX(Sheet4!$G:$G,MATCH(Sheet1!J1210,Sheet4!$F:$F,0)),"")</f>
        <v/>
      </c>
      <c r="AF1210">
        <f si="295" t="shared"/>
        <v>0</v>
      </c>
      <c r="AH1210">
        <v>1187</v>
      </c>
      <c r="AI1210" t="str">
        <f si="296" t="shared"/>
        <v>Ben SimmonsT.J. McConnellDevin BookerMonte MorrisJae CrowderCorey BrewerKenneth FariedJosh JacksonKarl-Anthony Towns</v>
      </c>
      <c r="AJ1210">
        <f si="299" t="shared"/>
        <v>0</v>
      </c>
      <c r="AK1210">
        <f si="300" t="shared"/>
        <v>0</v>
      </c>
      <c r="AL1210">
        <f si="301" t="shared"/>
        <v>0</v>
      </c>
      <c r="AM1210">
        <f si="302" t="shared"/>
        <v>0</v>
      </c>
      <c r="AN1210">
        <f si="303" t="shared"/>
        <v>0</v>
      </c>
      <c r="AO1210">
        <f si="304" t="shared"/>
        <v>0</v>
      </c>
      <c r="AP1210">
        <f si="305" t="shared"/>
        <v>0</v>
      </c>
      <c r="AQ1210">
        <f si="306" t="shared"/>
        <v>0</v>
      </c>
      <c r="AR1210">
        <f si="307" t="shared"/>
        <v>0</v>
      </c>
      <c r="AS1210">
        <f si="297" t="shared"/>
        <v>0</v>
      </c>
      <c r="AU1210" t="str">
        <f>IFERROR(VLOOKUP(C1210,Results!$A$2:$B$240,2,FALSE)+VLOOKUP(D1210,Results!$A$2:$B$240,2,FALSE)+VLOOKUP(E1210,Results!$A$2:$B$240,2,FALSE)+VLOOKUP(F1210,Results!$A$2:$B$240,2,FALSE)+VLOOKUP(G1210,Results!$A$2:$B$240,2,FALSE)+VLOOKUP(H1210,Results!$A$2:$B$240,2,FALSE)+VLOOKUP(I1210,Results!$A$2:$B$240,2,FALSE)+VLOOKUP(J1210,Results!$A$2:$B$240,2,FALSE)+VLOOKUP(B1210,Results!$A$2:$B$240,2,FALSE)-MIN(VLOOKUP(C1210,Results!$A$2:$B$240,2,FALSE),VLOOKUP(D1210,Results!$A$2:$B$240,2,FALSE),VLOOKUP(E1210,Results!$A$2:$B$240,2,FALSE),VLOOKUP(F1210,Results!$A$2:$B$240,2,FALSE),VLOOKUP(G1210,Results!$A$2:$B$240,2,FALSE),VLOOKUP(H1210,Results!$A$2:$B$240,2,FALSE),VLOOKUP(I1210,Results!$A$2:$B$240,2,FALSE),VLOOKUP(J1210,Results!$A$2:$B$240,2,FALSE),VLOOKUP(B1210,Results!$A$2:$B$240,2,FALSE)),"")</f>
        <v/>
      </c>
    </row>
    <row r="1211" spans="2:47" x14ac:dyDescent="0.3">
      <c r="B1211" t="s">
        <v>87</v>
      </c>
      <c r="C1211" t="s">
        <v>95</v>
      </c>
      <c r="D1211" t="s">
        <v>145</v>
      </c>
      <c r="E1211" t="s">
        <v>146</v>
      </c>
      <c r="F1211" t="s">
        <v>177</v>
      </c>
      <c r="G1211" t="s">
        <v>90</v>
      </c>
      <c r="H1211" t="s">
        <v>152</v>
      </c>
      <c r="I1211" t="s">
        <v>155</v>
      </c>
      <c r="J1211" t="s">
        <v>187</v>
      </c>
      <c r="K1211" t="n">
        <v>11.0</v>
      </c>
      <c r="L1211" s="30">
        <f si="298" t="shared"/>
        <v>0</v>
      </c>
      <c r="N1211" s="35" t="str">
        <f si="294" t="shared"/>
        <v/>
      </c>
      <c r="O1211" s="59">
        <f>(IF(ISNUMBER(MATCH(B1211,Sheet4!$K$92:$K$101,0)),1,0)+IF(ISNUMBER(MATCH(C1211,Sheet4!$K$92:$K$101,0)),1,0)+IF(ISNUMBER(MATCH(D1211,Sheet4!$K$92:$K$101,0)),1,0)+IF(ISNUMBER(MATCH(E1211,Sheet4!$K$92:$K$101,0)),1,0)+IF(ISNUMBER(MATCH(F1211,Sheet4!$K$92:$K$101,0)),1,0)+IF(ISNUMBER(MATCH(G1211,Sheet4!$K$92:$K$101,0)),1,0)+IF(ISNUMBER(MATCH(H1211,Sheet4!$K$92:$K$101,0)),1,0)+IF(ISNUMBER(MATCH(I1211,Sheet4!$K$92:$K$101,0)),1,0)+IF(ISNUMBER(MATCH(J1211,Sheet4!$K$92:$K$101,0)),1,0))
-
(IF(ISNUMBER(MATCH(B1211,Sheet4!$F$2:$F$11,0)),1,0)+IF(ISNUMBER(MATCH(C1211,Sheet4!$F$2:$F$11,0)),1,0)+IF(ISNUMBER(MATCH(D1211,Sheet4!$F$2:$F$11,0)),1,0)+IF(ISNUMBER(MATCH(E1211,Sheet4!$F$2:$F$11,0)),1,0)+IF(ISNUMBER(MATCH(F1211,Sheet4!$F$2:$F$11,0)),1,0)+IF(ISNUMBER(MATCH(G1211,Sheet4!$F$2:$F$11,0)),1,0)+IF(ISNUMBER(MATCH(H1211,Sheet4!$F$2:$F$11,0)),1,0)+IF(ISNUMBER(MATCH(I1211,Sheet4!$F$2:$F$11,0)),1,0)+IF(ISNUMBER(MATCH(J1211,Sheet4!$F$2:$F$11,0)),1,0))</f>
        <v>0</v>
      </c>
      <c r="P1211" s="40" t="str">
        <f>IFERROR(INDEX(Sheet4!$G:$G,MATCH(Sheet1!B1211,Sheet4!$F:$F,0))+INDEX(Sheet4!$G:$G,MATCH(Sheet1!C1211,Sheet4!$F:$F,0))+INDEX(Sheet4!$G:$G,MATCH(Sheet1!D1211,Sheet4!$F:$F,0))+INDEX(Sheet4!$G:$G,MATCH(Sheet1!E1211,Sheet4!$F:$F,0))+INDEX(Sheet4!$G:$G,MATCH(Sheet1!F1211,Sheet4!$F:$F,0))+INDEX(Sheet4!$G:$G,MATCH(Sheet1!G1211,Sheet4!$F:$F,0))+INDEX(Sheet4!$G:$G,MATCH(Sheet1!H1211,Sheet4!$F:$F,0))+INDEX(Sheet4!$G:$G,MATCH(Sheet1!I1211,Sheet4!$F:$F,0))+INDEX(Sheet4!$G:$G,MATCH(Sheet1!J1211,Sheet4!$F:$F,0)),"")</f>
        <v/>
      </c>
      <c r="AF1211">
        <f si="295" t="shared"/>
        <v>0</v>
      </c>
      <c r="AH1211">
        <v>1188</v>
      </c>
      <c r="AI1211" t="str">
        <f si="296" t="shared"/>
        <v>De'Aaron FoxIsaiah CanaanDevin BookerAndrew WigginsJoe InglesCorey BrewerJohn CollinsPaul MillsapJoel Embiid</v>
      </c>
      <c r="AJ1211">
        <f si="299" t="shared"/>
        <v>0</v>
      </c>
      <c r="AK1211">
        <f si="300" t="shared"/>
        <v>0</v>
      </c>
      <c r="AL1211">
        <f si="301" t="shared"/>
        <v>0</v>
      </c>
      <c r="AM1211">
        <f si="302" t="shared"/>
        <v>0</v>
      </c>
      <c r="AN1211">
        <f si="303" t="shared"/>
        <v>0</v>
      </c>
      <c r="AO1211">
        <f si="304" t="shared"/>
        <v>0</v>
      </c>
      <c r="AP1211">
        <f si="305" t="shared"/>
        <v>0</v>
      </c>
      <c r="AQ1211">
        <f si="306" t="shared"/>
        <v>0</v>
      </c>
      <c r="AR1211">
        <f si="307" t="shared"/>
        <v>0</v>
      </c>
      <c r="AS1211">
        <f si="297" t="shared"/>
        <v>0</v>
      </c>
      <c r="AU1211" t="str">
        <f>IFERROR(VLOOKUP(C1211,Results!$A$2:$B$240,2,FALSE)+VLOOKUP(D1211,Results!$A$2:$B$240,2,FALSE)+VLOOKUP(E1211,Results!$A$2:$B$240,2,FALSE)+VLOOKUP(F1211,Results!$A$2:$B$240,2,FALSE)+VLOOKUP(G1211,Results!$A$2:$B$240,2,FALSE)+VLOOKUP(H1211,Results!$A$2:$B$240,2,FALSE)+VLOOKUP(I1211,Results!$A$2:$B$240,2,FALSE)+VLOOKUP(J1211,Results!$A$2:$B$240,2,FALSE)+VLOOKUP(B1211,Results!$A$2:$B$240,2,FALSE)-MIN(VLOOKUP(C1211,Results!$A$2:$B$240,2,FALSE),VLOOKUP(D1211,Results!$A$2:$B$240,2,FALSE),VLOOKUP(E1211,Results!$A$2:$B$240,2,FALSE),VLOOKUP(F1211,Results!$A$2:$B$240,2,FALSE),VLOOKUP(G1211,Results!$A$2:$B$240,2,FALSE),VLOOKUP(H1211,Results!$A$2:$B$240,2,FALSE),VLOOKUP(I1211,Results!$A$2:$B$240,2,FALSE),VLOOKUP(J1211,Results!$A$2:$B$240,2,FALSE),VLOOKUP(B1211,Results!$A$2:$B$240,2,FALSE)),"")</f>
        <v/>
      </c>
    </row>
    <row r="1212" spans="2:47" x14ac:dyDescent="0.3">
      <c r="B1212" t="s">
        <v>166</v>
      </c>
      <c r="C1212" t="s">
        <v>95</v>
      </c>
      <c r="D1212" t="s">
        <v>173</v>
      </c>
      <c r="E1212" t="s">
        <v>146</v>
      </c>
      <c r="F1212" t="s">
        <v>101</v>
      </c>
      <c r="G1212" t="s">
        <v>159</v>
      </c>
      <c r="H1212" t="s">
        <v>92</v>
      </c>
      <c r="I1212" t="s">
        <v>93</v>
      </c>
      <c r="J1212" t="s">
        <v>98</v>
      </c>
      <c r="K1212" t="n">
        <v>11.0</v>
      </c>
      <c r="L1212" s="30">
        <f si="298" t="shared"/>
        <v>0</v>
      </c>
      <c r="N1212" s="35" t="str">
        <f si="294" t="shared"/>
        <v/>
      </c>
      <c r="O1212" s="59">
        <f>(IF(ISNUMBER(MATCH(B1212,Sheet4!$K$92:$K$101,0)),1,0)+IF(ISNUMBER(MATCH(C1212,Sheet4!$K$92:$K$101,0)),1,0)+IF(ISNUMBER(MATCH(D1212,Sheet4!$K$92:$K$101,0)),1,0)+IF(ISNUMBER(MATCH(E1212,Sheet4!$K$92:$K$101,0)),1,0)+IF(ISNUMBER(MATCH(F1212,Sheet4!$K$92:$K$101,0)),1,0)+IF(ISNUMBER(MATCH(G1212,Sheet4!$K$92:$K$101,0)),1,0)+IF(ISNUMBER(MATCH(H1212,Sheet4!$K$92:$K$101,0)),1,0)+IF(ISNUMBER(MATCH(I1212,Sheet4!$K$92:$K$101,0)),1,0)+IF(ISNUMBER(MATCH(J1212,Sheet4!$K$92:$K$101,0)),1,0))
-
(IF(ISNUMBER(MATCH(B1212,Sheet4!$F$2:$F$11,0)),1,0)+IF(ISNUMBER(MATCH(C1212,Sheet4!$F$2:$F$11,0)),1,0)+IF(ISNUMBER(MATCH(D1212,Sheet4!$F$2:$F$11,0)),1,0)+IF(ISNUMBER(MATCH(E1212,Sheet4!$F$2:$F$11,0)),1,0)+IF(ISNUMBER(MATCH(F1212,Sheet4!$F$2:$F$11,0)),1,0)+IF(ISNUMBER(MATCH(G1212,Sheet4!$F$2:$F$11,0)),1,0)+IF(ISNUMBER(MATCH(H1212,Sheet4!$F$2:$F$11,0)),1,0)+IF(ISNUMBER(MATCH(I1212,Sheet4!$F$2:$F$11,0)),1,0)+IF(ISNUMBER(MATCH(J1212,Sheet4!$F$2:$F$11,0)),1,0))</f>
        <v>0</v>
      </c>
      <c r="P1212" s="40" t="str">
        <f>IFERROR(INDEX(Sheet4!$G:$G,MATCH(Sheet1!B1212,Sheet4!$F:$F,0))+INDEX(Sheet4!$G:$G,MATCH(Sheet1!C1212,Sheet4!$F:$F,0))+INDEX(Sheet4!$G:$G,MATCH(Sheet1!D1212,Sheet4!$F:$F,0))+INDEX(Sheet4!$G:$G,MATCH(Sheet1!E1212,Sheet4!$F:$F,0))+INDEX(Sheet4!$G:$G,MATCH(Sheet1!F1212,Sheet4!$F:$F,0))+INDEX(Sheet4!$G:$G,MATCH(Sheet1!G1212,Sheet4!$F:$F,0))+INDEX(Sheet4!$G:$G,MATCH(Sheet1!H1212,Sheet4!$F:$F,0))+INDEX(Sheet4!$G:$G,MATCH(Sheet1!I1212,Sheet4!$F:$F,0))+INDEX(Sheet4!$G:$G,MATCH(Sheet1!J1212,Sheet4!$F:$F,0)),"")</f>
        <v/>
      </c>
      <c r="AF1212">
        <f si="295" t="shared"/>
        <v>0</v>
      </c>
      <c r="AH1212">
        <v>1189</v>
      </c>
      <c r="AI1212" t="str">
        <f si="296" t="shared"/>
        <v>De'Aaron FoxJeremy LinDevin BookerJimmy ButlerKelly OubreJae CrowderJosh JacksonTaj GibsonKarl-Anthony Towns</v>
      </c>
      <c r="AJ1212">
        <f si="299" t="shared"/>
        <v>0</v>
      </c>
      <c r="AK1212">
        <f si="300" t="shared"/>
        <v>0</v>
      </c>
      <c r="AL1212">
        <f si="301" t="shared"/>
        <v>0</v>
      </c>
      <c r="AM1212">
        <f si="302" t="shared"/>
        <v>0</v>
      </c>
      <c r="AN1212">
        <f si="303" t="shared"/>
        <v>0</v>
      </c>
      <c r="AO1212">
        <f si="304" t="shared"/>
        <v>0</v>
      </c>
      <c r="AP1212">
        <f si="305" t="shared"/>
        <v>0</v>
      </c>
      <c r="AQ1212">
        <f si="306" t="shared"/>
        <v>0</v>
      </c>
      <c r="AR1212">
        <f si="307" t="shared"/>
        <v>0</v>
      </c>
      <c r="AS1212">
        <f si="297" t="shared"/>
        <v>0</v>
      </c>
      <c r="AU1212" t="str">
        <f>IFERROR(VLOOKUP(C1212,Results!$A$2:$B$240,2,FALSE)+VLOOKUP(D1212,Results!$A$2:$B$240,2,FALSE)+VLOOKUP(E1212,Results!$A$2:$B$240,2,FALSE)+VLOOKUP(F1212,Results!$A$2:$B$240,2,FALSE)+VLOOKUP(G1212,Results!$A$2:$B$240,2,FALSE)+VLOOKUP(H1212,Results!$A$2:$B$240,2,FALSE)+VLOOKUP(I1212,Results!$A$2:$B$240,2,FALSE)+VLOOKUP(J1212,Results!$A$2:$B$240,2,FALSE)+VLOOKUP(B1212,Results!$A$2:$B$240,2,FALSE)-MIN(VLOOKUP(C1212,Results!$A$2:$B$240,2,FALSE),VLOOKUP(D1212,Results!$A$2:$B$240,2,FALSE),VLOOKUP(E1212,Results!$A$2:$B$240,2,FALSE),VLOOKUP(F1212,Results!$A$2:$B$240,2,FALSE),VLOOKUP(G1212,Results!$A$2:$B$240,2,FALSE),VLOOKUP(H1212,Results!$A$2:$B$240,2,FALSE),VLOOKUP(I1212,Results!$A$2:$B$240,2,FALSE),VLOOKUP(J1212,Results!$A$2:$B$240,2,FALSE),VLOOKUP(B1212,Results!$A$2:$B$240,2,FALSE)),"")</f>
        <v/>
      </c>
    </row>
    <row r="1213" spans="2:47" x14ac:dyDescent="0.3">
      <c r="B1213" t="s">
        <v>166</v>
      </c>
      <c r="C1213" t="s">
        <v>87</v>
      </c>
      <c r="D1213" t="s">
        <v>172</v>
      </c>
      <c r="E1213" t="s">
        <v>148</v>
      </c>
      <c r="F1213" t="s">
        <v>96</v>
      </c>
      <c r="G1213" t="s">
        <v>159</v>
      </c>
      <c r="H1213" t="s">
        <v>181</v>
      </c>
      <c r="I1213" t="s">
        <v>103</v>
      </c>
      <c r="J1213" t="s">
        <v>98</v>
      </c>
      <c r="K1213" t="n">
        <v>11.0</v>
      </c>
      <c r="L1213" s="30">
        <f si="298" t="shared"/>
        <v>0</v>
      </c>
      <c r="N1213" s="35" t="str">
        <f si="294" t="shared"/>
        <v/>
      </c>
      <c r="O1213" s="59">
        <f>(IF(ISNUMBER(MATCH(B1213,Sheet4!$K$92:$K$101,0)),1,0)+IF(ISNUMBER(MATCH(C1213,Sheet4!$K$92:$K$101,0)),1,0)+IF(ISNUMBER(MATCH(D1213,Sheet4!$K$92:$K$101,0)),1,0)+IF(ISNUMBER(MATCH(E1213,Sheet4!$K$92:$K$101,0)),1,0)+IF(ISNUMBER(MATCH(F1213,Sheet4!$K$92:$K$101,0)),1,0)+IF(ISNUMBER(MATCH(G1213,Sheet4!$K$92:$K$101,0)),1,0)+IF(ISNUMBER(MATCH(H1213,Sheet4!$K$92:$K$101,0)),1,0)+IF(ISNUMBER(MATCH(I1213,Sheet4!$K$92:$K$101,0)),1,0)+IF(ISNUMBER(MATCH(J1213,Sheet4!$K$92:$K$101,0)),1,0))
-
(IF(ISNUMBER(MATCH(B1213,Sheet4!$F$2:$F$11,0)),1,0)+IF(ISNUMBER(MATCH(C1213,Sheet4!$F$2:$F$11,0)),1,0)+IF(ISNUMBER(MATCH(D1213,Sheet4!$F$2:$F$11,0)),1,0)+IF(ISNUMBER(MATCH(E1213,Sheet4!$F$2:$F$11,0)),1,0)+IF(ISNUMBER(MATCH(F1213,Sheet4!$F$2:$F$11,0)),1,0)+IF(ISNUMBER(MATCH(G1213,Sheet4!$F$2:$F$11,0)),1,0)+IF(ISNUMBER(MATCH(H1213,Sheet4!$F$2:$F$11,0)),1,0)+IF(ISNUMBER(MATCH(I1213,Sheet4!$F$2:$F$11,0)),1,0)+IF(ISNUMBER(MATCH(J1213,Sheet4!$F$2:$F$11,0)),1,0))</f>
        <v>0</v>
      </c>
      <c r="P1213" s="40" t="str">
        <f>IFERROR(INDEX(Sheet4!$G:$G,MATCH(Sheet1!B1213,Sheet4!$F:$F,0))+INDEX(Sheet4!$G:$G,MATCH(Sheet1!C1213,Sheet4!$F:$F,0))+INDEX(Sheet4!$G:$G,MATCH(Sheet1!D1213,Sheet4!$F:$F,0))+INDEX(Sheet4!$G:$G,MATCH(Sheet1!E1213,Sheet4!$F:$F,0))+INDEX(Sheet4!$G:$G,MATCH(Sheet1!F1213,Sheet4!$F:$F,0))+INDEX(Sheet4!$G:$G,MATCH(Sheet1!G1213,Sheet4!$F:$F,0))+INDEX(Sheet4!$G:$G,MATCH(Sheet1!H1213,Sheet4!$F:$F,0))+INDEX(Sheet4!$G:$G,MATCH(Sheet1!I1213,Sheet4!$F:$F,0))+INDEX(Sheet4!$G:$G,MATCH(Sheet1!J1213,Sheet4!$F:$F,0)),"")</f>
        <v/>
      </c>
      <c r="AF1213">
        <f si="295" t="shared"/>
        <v>0</v>
      </c>
      <c r="AH1213">
        <v>1190</v>
      </c>
      <c r="AI1213" t="str">
        <f si="296" t="shared"/>
        <v>Ben SimmonsDe'Aaron FoxJimmy ButlerMonte MorrisKelly OubreLuol DengJohn CollinsJonah BoldenRudy Gobert</v>
      </c>
      <c r="AJ1213">
        <f si="299" t="shared"/>
        <v>0</v>
      </c>
      <c r="AK1213">
        <f si="300" t="shared"/>
        <v>0</v>
      </c>
      <c r="AL1213">
        <f si="301" t="shared"/>
        <v>0</v>
      </c>
      <c r="AM1213">
        <f si="302" t="shared"/>
        <v>0</v>
      </c>
      <c r="AN1213">
        <f si="303" t="shared"/>
        <v>0</v>
      </c>
      <c r="AO1213">
        <f si="304" t="shared"/>
        <v>0</v>
      </c>
      <c r="AP1213">
        <f si="305" t="shared"/>
        <v>0</v>
      </c>
      <c r="AQ1213">
        <f si="306" t="shared"/>
        <v>0</v>
      </c>
      <c r="AR1213">
        <f si="307" t="shared"/>
        <v>0</v>
      </c>
      <c r="AS1213">
        <f si="297" t="shared"/>
        <v>0</v>
      </c>
      <c r="AU1213" t="str">
        <f>IFERROR(VLOOKUP(C1213,Results!$A$2:$B$240,2,FALSE)+VLOOKUP(D1213,Results!$A$2:$B$240,2,FALSE)+VLOOKUP(E1213,Results!$A$2:$B$240,2,FALSE)+VLOOKUP(F1213,Results!$A$2:$B$240,2,FALSE)+VLOOKUP(G1213,Results!$A$2:$B$240,2,FALSE)+VLOOKUP(H1213,Results!$A$2:$B$240,2,FALSE)+VLOOKUP(I1213,Results!$A$2:$B$240,2,FALSE)+VLOOKUP(J1213,Results!$A$2:$B$240,2,FALSE)+VLOOKUP(B1213,Results!$A$2:$B$240,2,FALSE)-MIN(VLOOKUP(C1213,Results!$A$2:$B$240,2,FALSE),VLOOKUP(D1213,Results!$A$2:$B$240,2,FALSE),VLOOKUP(E1213,Results!$A$2:$B$240,2,FALSE),VLOOKUP(F1213,Results!$A$2:$B$240,2,FALSE),VLOOKUP(G1213,Results!$A$2:$B$240,2,FALSE),VLOOKUP(H1213,Results!$A$2:$B$240,2,FALSE),VLOOKUP(I1213,Results!$A$2:$B$240,2,FALSE),VLOOKUP(J1213,Results!$A$2:$B$240,2,FALSE),VLOOKUP(B1213,Results!$A$2:$B$240,2,FALSE)),"")</f>
        <v/>
      </c>
    </row>
    <row r="1214" spans="2:47" x14ac:dyDescent="0.3">
      <c r="B1214" t="s">
        <v>166</v>
      </c>
      <c r="C1214" t="s">
        <v>170</v>
      </c>
      <c r="D1214" t="s">
        <v>99</v>
      </c>
      <c r="E1214" t="s">
        <v>158</v>
      </c>
      <c r="F1214" t="s">
        <v>150</v>
      </c>
      <c r="G1214" t="s">
        <v>177</v>
      </c>
      <c r="H1214" t="s">
        <v>181</v>
      </c>
      <c r="I1214" t="s">
        <v>152</v>
      </c>
      <c r="J1214" t="s">
        <v>186</v>
      </c>
      <c r="K1214" t="n">
        <v>11.0</v>
      </c>
      <c r="L1214" s="30">
        <f si="298" t="shared"/>
        <v>0</v>
      </c>
      <c r="N1214" s="35" t="str">
        <f si="294" t="shared"/>
        <v/>
      </c>
      <c r="O1214" s="59">
        <f>(IF(ISNUMBER(MATCH(B1214,Sheet4!$K$92:$K$101,0)),1,0)+IF(ISNUMBER(MATCH(C1214,Sheet4!$K$92:$K$101,0)),1,0)+IF(ISNUMBER(MATCH(D1214,Sheet4!$K$92:$K$101,0)),1,0)+IF(ISNUMBER(MATCH(E1214,Sheet4!$K$92:$K$101,0)),1,0)+IF(ISNUMBER(MATCH(F1214,Sheet4!$K$92:$K$101,0)),1,0)+IF(ISNUMBER(MATCH(G1214,Sheet4!$K$92:$K$101,0)),1,0)+IF(ISNUMBER(MATCH(H1214,Sheet4!$K$92:$K$101,0)),1,0)+IF(ISNUMBER(MATCH(I1214,Sheet4!$K$92:$K$101,0)),1,0)+IF(ISNUMBER(MATCH(J1214,Sheet4!$K$92:$K$101,0)),1,0))
-
(IF(ISNUMBER(MATCH(B1214,Sheet4!$F$2:$F$11,0)),1,0)+IF(ISNUMBER(MATCH(C1214,Sheet4!$F$2:$F$11,0)),1,0)+IF(ISNUMBER(MATCH(D1214,Sheet4!$F$2:$F$11,0)),1,0)+IF(ISNUMBER(MATCH(E1214,Sheet4!$F$2:$F$11,0)),1,0)+IF(ISNUMBER(MATCH(F1214,Sheet4!$F$2:$F$11,0)),1,0)+IF(ISNUMBER(MATCH(G1214,Sheet4!$F$2:$F$11,0)),1,0)+IF(ISNUMBER(MATCH(H1214,Sheet4!$F$2:$F$11,0)),1,0)+IF(ISNUMBER(MATCH(I1214,Sheet4!$F$2:$F$11,0)),1,0)+IF(ISNUMBER(MATCH(J1214,Sheet4!$F$2:$F$11,0)),1,0))</f>
        <v>0</v>
      </c>
      <c r="P1214" s="40" t="str">
        <f>IFERROR(INDEX(Sheet4!$G:$G,MATCH(Sheet1!B1214,Sheet4!$F:$F,0))+INDEX(Sheet4!$G:$G,MATCH(Sheet1!C1214,Sheet4!$F:$F,0))+INDEX(Sheet4!$G:$G,MATCH(Sheet1!D1214,Sheet4!$F:$F,0))+INDEX(Sheet4!$G:$G,MATCH(Sheet1!E1214,Sheet4!$F:$F,0))+INDEX(Sheet4!$G:$G,MATCH(Sheet1!F1214,Sheet4!$F:$F,0))+INDEX(Sheet4!$G:$G,MATCH(Sheet1!G1214,Sheet4!$F:$F,0))+INDEX(Sheet4!$G:$G,MATCH(Sheet1!H1214,Sheet4!$F:$F,0))+INDEX(Sheet4!$G:$G,MATCH(Sheet1!I1214,Sheet4!$F:$F,0))+INDEX(Sheet4!$G:$G,MATCH(Sheet1!J1214,Sheet4!$F:$F,0)),"")</f>
        <v/>
      </c>
      <c r="AF1214">
        <f si="295" t="shared"/>
        <v>0</v>
      </c>
      <c r="AH1214">
        <v>1191</v>
      </c>
      <c r="AI1214" t="str">
        <f si="296" t="shared"/>
        <v>Ben SimmonsLandry ShametBuddy HieldMonte MorrisWill BartonMikal BridgesJohn CollinsMarvin BagleyKarl-Anthony Towns</v>
      </c>
      <c r="AJ1214">
        <f si="299" t="shared"/>
        <v>0</v>
      </c>
      <c r="AK1214">
        <f si="300" t="shared"/>
        <v>0</v>
      </c>
      <c r="AL1214">
        <f si="301" t="shared"/>
        <v>0</v>
      </c>
      <c r="AM1214">
        <f si="302" t="shared"/>
        <v>0</v>
      </c>
      <c r="AN1214">
        <f si="303" t="shared"/>
        <v>0</v>
      </c>
      <c r="AO1214">
        <f si="304" t="shared"/>
        <v>0</v>
      </c>
      <c r="AP1214">
        <f si="305" t="shared"/>
        <v>0</v>
      </c>
      <c r="AQ1214">
        <f si="306" t="shared"/>
        <v>0</v>
      </c>
      <c r="AR1214">
        <f si="307" t="shared"/>
        <v>0</v>
      </c>
      <c r="AS1214">
        <f si="297" t="shared"/>
        <v>0</v>
      </c>
      <c r="AU1214" t="str">
        <f>IFERROR(VLOOKUP(C1214,Results!$A$2:$B$240,2,FALSE)+VLOOKUP(D1214,Results!$A$2:$B$240,2,FALSE)+VLOOKUP(E1214,Results!$A$2:$B$240,2,FALSE)+VLOOKUP(F1214,Results!$A$2:$B$240,2,FALSE)+VLOOKUP(G1214,Results!$A$2:$B$240,2,FALSE)+VLOOKUP(H1214,Results!$A$2:$B$240,2,FALSE)+VLOOKUP(I1214,Results!$A$2:$B$240,2,FALSE)+VLOOKUP(J1214,Results!$A$2:$B$240,2,FALSE)+VLOOKUP(B1214,Results!$A$2:$B$240,2,FALSE)-MIN(VLOOKUP(C1214,Results!$A$2:$B$240,2,FALSE),VLOOKUP(D1214,Results!$A$2:$B$240,2,FALSE),VLOOKUP(E1214,Results!$A$2:$B$240,2,FALSE),VLOOKUP(F1214,Results!$A$2:$B$240,2,FALSE),VLOOKUP(G1214,Results!$A$2:$B$240,2,FALSE),VLOOKUP(H1214,Results!$A$2:$B$240,2,FALSE),VLOOKUP(I1214,Results!$A$2:$B$240,2,FALSE),VLOOKUP(J1214,Results!$A$2:$B$240,2,FALSE),VLOOKUP(B1214,Results!$A$2:$B$240,2,FALSE)),"")</f>
        <v/>
      </c>
    </row>
    <row r="1215" spans="2:47" x14ac:dyDescent="0.3">
      <c r="B1215" t="s">
        <v>166</v>
      </c>
      <c r="C1215" t="s">
        <v>116</v>
      </c>
      <c r="D1215" t="s">
        <v>173</v>
      </c>
      <c r="E1215" t="s">
        <v>146</v>
      </c>
      <c r="F1215" t="s">
        <v>177</v>
      </c>
      <c r="G1215" t="s">
        <v>90</v>
      </c>
      <c r="H1215" t="s">
        <v>92</v>
      </c>
      <c r="I1215" t="s">
        <v>183</v>
      </c>
      <c r="J1215" t="s">
        <v>186</v>
      </c>
      <c r="K1215" t="n">
        <v>11.0</v>
      </c>
      <c r="L1215" s="30">
        <f si="298" t="shared"/>
        <v>0</v>
      </c>
      <c r="N1215" s="35" t="str">
        <f si="294" t="shared"/>
        <v/>
      </c>
      <c r="O1215" s="59">
        <f>(IF(ISNUMBER(MATCH(B1215,Sheet4!$K$92:$K$101,0)),1,0)+IF(ISNUMBER(MATCH(C1215,Sheet4!$K$92:$K$101,0)),1,0)+IF(ISNUMBER(MATCH(D1215,Sheet4!$K$92:$K$101,0)),1,0)+IF(ISNUMBER(MATCH(E1215,Sheet4!$K$92:$K$101,0)),1,0)+IF(ISNUMBER(MATCH(F1215,Sheet4!$K$92:$K$101,0)),1,0)+IF(ISNUMBER(MATCH(G1215,Sheet4!$K$92:$K$101,0)),1,0)+IF(ISNUMBER(MATCH(H1215,Sheet4!$K$92:$K$101,0)),1,0)+IF(ISNUMBER(MATCH(I1215,Sheet4!$K$92:$K$101,0)),1,0)+IF(ISNUMBER(MATCH(J1215,Sheet4!$K$92:$K$101,0)),1,0))
-
(IF(ISNUMBER(MATCH(B1215,Sheet4!$F$2:$F$11,0)),1,0)+IF(ISNUMBER(MATCH(C1215,Sheet4!$F$2:$F$11,0)),1,0)+IF(ISNUMBER(MATCH(D1215,Sheet4!$F$2:$F$11,0)),1,0)+IF(ISNUMBER(MATCH(E1215,Sheet4!$F$2:$F$11,0)),1,0)+IF(ISNUMBER(MATCH(F1215,Sheet4!$F$2:$F$11,0)),1,0)+IF(ISNUMBER(MATCH(G1215,Sheet4!$F$2:$F$11,0)),1,0)+IF(ISNUMBER(MATCH(H1215,Sheet4!$F$2:$F$11,0)),1,0)+IF(ISNUMBER(MATCH(I1215,Sheet4!$F$2:$F$11,0)),1,0)+IF(ISNUMBER(MATCH(J1215,Sheet4!$F$2:$F$11,0)),1,0))</f>
        <v>0</v>
      </c>
      <c r="P1215" s="40" t="str">
        <f>IFERROR(INDEX(Sheet4!$G:$G,MATCH(Sheet1!B1215,Sheet4!$F:$F,0))+INDEX(Sheet4!$G:$G,MATCH(Sheet1!C1215,Sheet4!$F:$F,0))+INDEX(Sheet4!$G:$G,MATCH(Sheet1!D1215,Sheet4!$F:$F,0))+INDEX(Sheet4!$G:$G,MATCH(Sheet1!E1215,Sheet4!$F:$F,0))+INDEX(Sheet4!$G:$G,MATCH(Sheet1!F1215,Sheet4!$F:$F,0))+INDEX(Sheet4!$G:$G,MATCH(Sheet1!G1215,Sheet4!$F:$F,0))+INDEX(Sheet4!$G:$G,MATCH(Sheet1!H1215,Sheet4!$F:$F,0))+INDEX(Sheet4!$G:$G,MATCH(Sheet1!I1215,Sheet4!$F:$F,0))+INDEX(Sheet4!$G:$G,MATCH(Sheet1!J1215,Sheet4!$F:$F,0)),"")</f>
        <v/>
      </c>
      <c r="AF1215">
        <f si="295" t="shared"/>
        <v>0</v>
      </c>
      <c r="AH1215">
        <v>1192</v>
      </c>
      <c r="AI1215" t="str">
        <f si="296" t="shared"/>
        <v>Elie OkoboIsaiah CanaanJames HardenMonte MorrisKelly OubreMikal BridgesJosh JacksonPaul MillsapJoel Embiid</v>
      </c>
      <c r="AJ1215">
        <f si="299" t="shared"/>
        <v>0</v>
      </c>
      <c r="AK1215">
        <f si="300" t="shared"/>
        <v>0</v>
      </c>
      <c r="AL1215">
        <f si="301" t="shared"/>
        <v>0</v>
      </c>
      <c r="AM1215">
        <f si="302" t="shared"/>
        <v>0</v>
      </c>
      <c r="AN1215">
        <f si="303" t="shared"/>
        <v>0</v>
      </c>
      <c r="AO1215">
        <f si="304" t="shared"/>
        <v>0</v>
      </c>
      <c r="AP1215">
        <f si="305" t="shared"/>
        <v>0</v>
      </c>
      <c r="AQ1215">
        <f si="306" t="shared"/>
        <v>0</v>
      </c>
      <c r="AR1215">
        <f si="307" t="shared"/>
        <v>0</v>
      </c>
      <c r="AS1215">
        <f si="297" t="shared"/>
        <v>0</v>
      </c>
      <c r="AU1215" t="str">
        <f>IFERROR(VLOOKUP(C1215,Results!$A$2:$B$240,2,FALSE)+VLOOKUP(D1215,Results!$A$2:$B$240,2,FALSE)+VLOOKUP(E1215,Results!$A$2:$B$240,2,FALSE)+VLOOKUP(F1215,Results!$A$2:$B$240,2,FALSE)+VLOOKUP(G1215,Results!$A$2:$B$240,2,FALSE)+VLOOKUP(H1215,Results!$A$2:$B$240,2,FALSE)+VLOOKUP(I1215,Results!$A$2:$B$240,2,FALSE)+VLOOKUP(J1215,Results!$A$2:$B$240,2,FALSE)+VLOOKUP(B1215,Results!$A$2:$B$240,2,FALSE)-MIN(VLOOKUP(C1215,Results!$A$2:$B$240,2,FALSE),VLOOKUP(D1215,Results!$A$2:$B$240,2,FALSE),VLOOKUP(E1215,Results!$A$2:$B$240,2,FALSE),VLOOKUP(F1215,Results!$A$2:$B$240,2,FALSE),VLOOKUP(G1215,Results!$A$2:$B$240,2,FALSE),VLOOKUP(H1215,Results!$A$2:$B$240,2,FALSE),VLOOKUP(I1215,Results!$A$2:$B$240,2,FALSE),VLOOKUP(J1215,Results!$A$2:$B$240,2,FALSE),VLOOKUP(B1215,Results!$A$2:$B$240,2,FALSE)),"")</f>
        <v/>
      </c>
    </row>
    <row r="1216" spans="2:47" x14ac:dyDescent="0.3">
      <c r="B1216" t="s">
        <v>166</v>
      </c>
      <c r="C1216" t="s">
        <v>95</v>
      </c>
      <c r="D1216" t="s">
        <v>172</v>
      </c>
      <c r="E1216" t="s">
        <v>146</v>
      </c>
      <c r="F1216" t="s">
        <v>177</v>
      </c>
      <c r="G1216" t="s">
        <v>179</v>
      </c>
      <c r="H1216" t="s">
        <v>153</v>
      </c>
      <c r="I1216" t="s">
        <v>183</v>
      </c>
      <c r="J1216" t="s">
        <v>187</v>
      </c>
      <c r="K1216" t="n">
        <v>11.0</v>
      </c>
      <c r="L1216" s="30">
        <f si="298" t="shared"/>
        <v>0</v>
      </c>
      <c r="N1216" s="35" t="str">
        <f ref="N1216:N1279" si="308" t="shared">AU1216</f>
        <v/>
      </c>
      <c r="O1216" s="59">
        <f>(IF(ISNUMBER(MATCH(B1216,Sheet4!$K$92:$K$101,0)),1,0)+IF(ISNUMBER(MATCH(C1216,Sheet4!$K$92:$K$101,0)),1,0)+IF(ISNUMBER(MATCH(D1216,Sheet4!$K$92:$K$101,0)),1,0)+IF(ISNUMBER(MATCH(E1216,Sheet4!$K$92:$K$101,0)),1,0)+IF(ISNUMBER(MATCH(F1216,Sheet4!$K$92:$K$101,0)),1,0)+IF(ISNUMBER(MATCH(G1216,Sheet4!$K$92:$K$101,0)),1,0)+IF(ISNUMBER(MATCH(H1216,Sheet4!$K$92:$K$101,0)),1,0)+IF(ISNUMBER(MATCH(I1216,Sheet4!$K$92:$K$101,0)),1,0)+IF(ISNUMBER(MATCH(J1216,Sheet4!$K$92:$K$101,0)),1,0))
-
(IF(ISNUMBER(MATCH(B1216,Sheet4!$F$2:$F$11,0)),1,0)+IF(ISNUMBER(MATCH(C1216,Sheet4!$F$2:$F$11,0)),1,0)+IF(ISNUMBER(MATCH(D1216,Sheet4!$F$2:$F$11,0)),1,0)+IF(ISNUMBER(MATCH(E1216,Sheet4!$F$2:$F$11,0)),1,0)+IF(ISNUMBER(MATCH(F1216,Sheet4!$F$2:$F$11,0)),1,0)+IF(ISNUMBER(MATCH(G1216,Sheet4!$F$2:$F$11,0)),1,0)+IF(ISNUMBER(MATCH(H1216,Sheet4!$F$2:$F$11,0)),1,0)+IF(ISNUMBER(MATCH(I1216,Sheet4!$F$2:$F$11,0)),1,0)+IF(ISNUMBER(MATCH(J1216,Sheet4!$F$2:$F$11,0)),1,0))</f>
        <v>0</v>
      </c>
      <c r="P1216" s="40" t="str">
        <f>IFERROR(INDEX(Sheet4!$G:$G,MATCH(Sheet1!B1216,Sheet4!$F:$F,0))+INDEX(Sheet4!$G:$G,MATCH(Sheet1!C1216,Sheet4!$F:$F,0))+INDEX(Sheet4!$G:$G,MATCH(Sheet1!D1216,Sheet4!$F:$F,0))+INDEX(Sheet4!$G:$G,MATCH(Sheet1!E1216,Sheet4!$F:$F,0))+INDEX(Sheet4!$G:$G,MATCH(Sheet1!F1216,Sheet4!$F:$F,0))+INDEX(Sheet4!$G:$G,MATCH(Sheet1!G1216,Sheet4!$F:$F,0))+INDEX(Sheet4!$G:$G,MATCH(Sheet1!H1216,Sheet4!$F:$F,0))+INDEX(Sheet4!$G:$G,MATCH(Sheet1!I1216,Sheet4!$F:$F,0))+INDEX(Sheet4!$G:$G,MATCH(Sheet1!J1216,Sheet4!$F:$F,0)),"")</f>
        <v/>
      </c>
      <c r="AF1216">
        <f ref="AF1216:AF1279" si="309" t="shared">IF(A1216="✓",AF1215+1,AF1215)</f>
        <v>0</v>
      </c>
      <c r="AH1216">
        <v>1193</v>
      </c>
      <c r="AI1216" t="str">
        <f ref="AI1216:AI1279" si="310" t="shared">CONCATENATE(B1216,C1216,D1216,E1216,F1216,G1216,H1216,I1216,J1216)</f>
        <v>Ben SimmonsRicky RubioDevin BookerMonte MorrisKelly OubreDeAndre' BembryPaul MillsapTaj GibsonKarl-Anthony Towns</v>
      </c>
      <c r="AJ1216">
        <f si="299" t="shared"/>
        <v>0</v>
      </c>
      <c r="AK1216">
        <f si="300" t="shared"/>
        <v>0</v>
      </c>
      <c r="AL1216">
        <f si="301" t="shared"/>
        <v>0</v>
      </c>
      <c r="AM1216">
        <f si="302" t="shared"/>
        <v>0</v>
      </c>
      <c r="AN1216">
        <f si="303" t="shared"/>
        <v>0</v>
      </c>
      <c r="AO1216">
        <f si="304" t="shared"/>
        <v>0</v>
      </c>
      <c r="AP1216">
        <f si="305" t="shared"/>
        <v>0</v>
      </c>
      <c r="AQ1216">
        <f si="306" t="shared"/>
        <v>0</v>
      </c>
      <c r="AR1216">
        <f si="307" t="shared"/>
        <v>0</v>
      </c>
      <c r="AS1216">
        <f ref="AS1216:AS1279" si="311" t="shared">SUM(AJ1216:AR1216)</f>
        <v>0</v>
      </c>
      <c r="AU1216" t="str">
        <f>IFERROR(VLOOKUP(C1216,Results!$A$2:$B$240,2,FALSE)+VLOOKUP(D1216,Results!$A$2:$B$240,2,FALSE)+VLOOKUP(E1216,Results!$A$2:$B$240,2,FALSE)+VLOOKUP(F1216,Results!$A$2:$B$240,2,FALSE)+VLOOKUP(G1216,Results!$A$2:$B$240,2,FALSE)+VLOOKUP(H1216,Results!$A$2:$B$240,2,FALSE)+VLOOKUP(I1216,Results!$A$2:$B$240,2,FALSE)+VLOOKUP(J1216,Results!$A$2:$B$240,2,FALSE)+VLOOKUP(B1216,Results!$A$2:$B$240,2,FALSE)-MIN(VLOOKUP(C1216,Results!$A$2:$B$240,2,FALSE),VLOOKUP(D1216,Results!$A$2:$B$240,2,FALSE),VLOOKUP(E1216,Results!$A$2:$B$240,2,FALSE),VLOOKUP(F1216,Results!$A$2:$B$240,2,FALSE),VLOOKUP(G1216,Results!$A$2:$B$240,2,FALSE),VLOOKUP(H1216,Results!$A$2:$B$240,2,FALSE),VLOOKUP(I1216,Results!$A$2:$B$240,2,FALSE),VLOOKUP(J1216,Results!$A$2:$B$240,2,FALSE),VLOOKUP(B1216,Results!$A$2:$B$240,2,FALSE)),"")</f>
        <v/>
      </c>
    </row>
    <row r="1217" spans="2:47" x14ac:dyDescent="0.3">
      <c r="B1217" t="s">
        <v>166</v>
      </c>
      <c r="C1217" t="s">
        <v>171</v>
      </c>
      <c r="D1217" t="s">
        <v>173</v>
      </c>
      <c r="E1217" t="s">
        <v>146</v>
      </c>
      <c r="F1217" t="s">
        <v>177</v>
      </c>
      <c r="G1217" t="s">
        <v>96</v>
      </c>
      <c r="H1217" t="s">
        <v>153</v>
      </c>
      <c r="I1217" t="s">
        <v>93</v>
      </c>
      <c r="J1217" t="s">
        <v>187</v>
      </c>
      <c r="K1217" t="n">
        <v>11.0</v>
      </c>
      <c r="L1217" s="30">
        <f si="298" t="shared"/>
        <v>0</v>
      </c>
      <c r="N1217" s="35" t="str">
        <f si="308" t="shared"/>
        <v/>
      </c>
      <c r="O1217" s="59">
        <f>(IF(ISNUMBER(MATCH(B1217,Sheet4!$K$92:$K$101,0)),1,0)+IF(ISNUMBER(MATCH(C1217,Sheet4!$K$92:$K$101,0)),1,0)+IF(ISNUMBER(MATCH(D1217,Sheet4!$K$92:$K$101,0)),1,0)+IF(ISNUMBER(MATCH(E1217,Sheet4!$K$92:$K$101,0)),1,0)+IF(ISNUMBER(MATCH(F1217,Sheet4!$K$92:$K$101,0)),1,0)+IF(ISNUMBER(MATCH(G1217,Sheet4!$K$92:$K$101,0)),1,0)+IF(ISNUMBER(MATCH(H1217,Sheet4!$K$92:$K$101,0)),1,0)+IF(ISNUMBER(MATCH(I1217,Sheet4!$K$92:$K$101,0)),1,0)+IF(ISNUMBER(MATCH(J1217,Sheet4!$K$92:$K$101,0)),1,0))
-
(IF(ISNUMBER(MATCH(B1217,Sheet4!$F$2:$F$11,0)),1,0)+IF(ISNUMBER(MATCH(C1217,Sheet4!$F$2:$F$11,0)),1,0)+IF(ISNUMBER(MATCH(D1217,Sheet4!$F$2:$F$11,0)),1,0)+IF(ISNUMBER(MATCH(E1217,Sheet4!$F$2:$F$11,0)),1,0)+IF(ISNUMBER(MATCH(F1217,Sheet4!$F$2:$F$11,0)),1,0)+IF(ISNUMBER(MATCH(G1217,Sheet4!$F$2:$F$11,0)),1,0)+IF(ISNUMBER(MATCH(H1217,Sheet4!$F$2:$F$11,0)),1,0)+IF(ISNUMBER(MATCH(I1217,Sheet4!$F$2:$F$11,0)),1,0)+IF(ISNUMBER(MATCH(J1217,Sheet4!$F$2:$F$11,0)),1,0))</f>
        <v>0</v>
      </c>
      <c r="P1217" s="40" t="str">
        <f>IFERROR(INDEX(Sheet4!$G:$G,MATCH(Sheet1!B1217,Sheet4!$F:$F,0))+INDEX(Sheet4!$G:$G,MATCH(Sheet1!C1217,Sheet4!$F:$F,0))+INDEX(Sheet4!$G:$G,MATCH(Sheet1!D1217,Sheet4!$F:$F,0))+INDEX(Sheet4!$G:$G,MATCH(Sheet1!E1217,Sheet4!$F:$F,0))+INDEX(Sheet4!$G:$G,MATCH(Sheet1!F1217,Sheet4!$F:$F,0))+INDEX(Sheet4!$G:$G,MATCH(Sheet1!G1217,Sheet4!$F:$F,0))+INDEX(Sheet4!$G:$G,MATCH(Sheet1!H1217,Sheet4!$F:$F,0))+INDEX(Sheet4!$G:$G,MATCH(Sheet1!I1217,Sheet4!$F:$F,0))+INDEX(Sheet4!$G:$G,MATCH(Sheet1!J1217,Sheet4!$F:$F,0)),"")</f>
        <v/>
      </c>
      <c r="AF1217">
        <f si="309" t="shared"/>
        <v>0</v>
      </c>
      <c r="AH1217">
        <v>1194</v>
      </c>
      <c r="AI1217" t="str">
        <f si="310" t="shared"/>
        <v>Ben SimmonsDe'Aaron FoxDevin BookerMonte MorrisTaurean PrinceCorey BrewerKenneth FariedDario SaricRudy Gobert</v>
      </c>
      <c r="AJ1217">
        <f si="299" t="shared"/>
        <v>0</v>
      </c>
      <c r="AK1217">
        <f si="300" t="shared"/>
        <v>0</v>
      </c>
      <c r="AL1217">
        <f si="301" t="shared"/>
        <v>0</v>
      </c>
      <c r="AM1217">
        <f si="302" t="shared"/>
        <v>0</v>
      </c>
      <c r="AN1217">
        <f si="303" t="shared"/>
        <v>0</v>
      </c>
      <c r="AO1217">
        <f si="304" t="shared"/>
        <v>0</v>
      </c>
      <c r="AP1217">
        <f si="305" t="shared"/>
        <v>0</v>
      </c>
      <c r="AQ1217">
        <f si="306" t="shared"/>
        <v>0</v>
      </c>
      <c r="AR1217">
        <f si="307" t="shared"/>
        <v>0</v>
      </c>
      <c r="AS1217">
        <f si="311" t="shared"/>
        <v>0</v>
      </c>
      <c r="AU1217" t="str">
        <f>IFERROR(VLOOKUP(C1217,Results!$A$2:$B$240,2,FALSE)+VLOOKUP(D1217,Results!$A$2:$B$240,2,FALSE)+VLOOKUP(E1217,Results!$A$2:$B$240,2,FALSE)+VLOOKUP(F1217,Results!$A$2:$B$240,2,FALSE)+VLOOKUP(G1217,Results!$A$2:$B$240,2,FALSE)+VLOOKUP(H1217,Results!$A$2:$B$240,2,FALSE)+VLOOKUP(I1217,Results!$A$2:$B$240,2,FALSE)+VLOOKUP(J1217,Results!$A$2:$B$240,2,FALSE)+VLOOKUP(B1217,Results!$A$2:$B$240,2,FALSE)-MIN(VLOOKUP(C1217,Results!$A$2:$B$240,2,FALSE),VLOOKUP(D1217,Results!$A$2:$B$240,2,FALSE),VLOOKUP(E1217,Results!$A$2:$B$240,2,FALSE),VLOOKUP(F1217,Results!$A$2:$B$240,2,FALSE),VLOOKUP(G1217,Results!$A$2:$B$240,2,FALSE),VLOOKUP(H1217,Results!$A$2:$B$240,2,FALSE),VLOOKUP(I1217,Results!$A$2:$B$240,2,FALSE),VLOOKUP(J1217,Results!$A$2:$B$240,2,FALSE),VLOOKUP(B1217,Results!$A$2:$B$240,2,FALSE)),"")</f>
        <v/>
      </c>
    </row>
    <row r="1218" spans="2:47" x14ac:dyDescent="0.3">
      <c r="B1218" t="s">
        <v>166</v>
      </c>
      <c r="C1218" t="s">
        <v>171</v>
      </c>
      <c r="D1218" t="s">
        <v>99</v>
      </c>
      <c r="E1218" t="s">
        <v>146</v>
      </c>
      <c r="F1218" t="s">
        <v>177</v>
      </c>
      <c r="G1218" t="s">
        <v>90</v>
      </c>
      <c r="H1218" t="s">
        <v>92</v>
      </c>
      <c r="I1218" t="s">
        <v>181</v>
      </c>
      <c r="J1218" t="s">
        <v>98</v>
      </c>
      <c r="K1218" t="n">
        <v>11.0</v>
      </c>
      <c r="L1218" s="30">
        <f si="298" t="shared"/>
        <v>0</v>
      </c>
      <c r="N1218" s="35" t="str">
        <f si="308" t="shared"/>
        <v/>
      </c>
      <c r="O1218" s="59">
        <f>(IF(ISNUMBER(MATCH(B1218,Sheet4!$K$92:$K$101,0)),1,0)+IF(ISNUMBER(MATCH(C1218,Sheet4!$K$92:$K$101,0)),1,0)+IF(ISNUMBER(MATCH(D1218,Sheet4!$K$92:$K$101,0)),1,0)+IF(ISNUMBER(MATCH(E1218,Sheet4!$K$92:$K$101,0)),1,0)+IF(ISNUMBER(MATCH(F1218,Sheet4!$K$92:$K$101,0)),1,0)+IF(ISNUMBER(MATCH(G1218,Sheet4!$K$92:$K$101,0)),1,0)+IF(ISNUMBER(MATCH(H1218,Sheet4!$K$92:$K$101,0)),1,0)+IF(ISNUMBER(MATCH(I1218,Sheet4!$K$92:$K$101,0)),1,0)+IF(ISNUMBER(MATCH(J1218,Sheet4!$K$92:$K$101,0)),1,0))
-
(IF(ISNUMBER(MATCH(B1218,Sheet4!$F$2:$F$11,0)),1,0)+IF(ISNUMBER(MATCH(C1218,Sheet4!$F$2:$F$11,0)),1,0)+IF(ISNUMBER(MATCH(D1218,Sheet4!$F$2:$F$11,0)),1,0)+IF(ISNUMBER(MATCH(E1218,Sheet4!$F$2:$F$11,0)),1,0)+IF(ISNUMBER(MATCH(F1218,Sheet4!$F$2:$F$11,0)),1,0)+IF(ISNUMBER(MATCH(G1218,Sheet4!$F$2:$F$11,0)),1,0)+IF(ISNUMBER(MATCH(H1218,Sheet4!$F$2:$F$11,0)),1,0)+IF(ISNUMBER(MATCH(I1218,Sheet4!$F$2:$F$11,0)),1,0)+IF(ISNUMBER(MATCH(J1218,Sheet4!$F$2:$F$11,0)),1,0))</f>
        <v>0</v>
      </c>
      <c r="P1218" s="40" t="str">
        <f>IFERROR(INDEX(Sheet4!$G:$G,MATCH(Sheet1!B1218,Sheet4!$F:$F,0))+INDEX(Sheet4!$G:$G,MATCH(Sheet1!C1218,Sheet4!$F:$F,0))+INDEX(Sheet4!$G:$G,MATCH(Sheet1!D1218,Sheet4!$F:$F,0))+INDEX(Sheet4!$G:$G,MATCH(Sheet1!E1218,Sheet4!$F:$F,0))+INDEX(Sheet4!$G:$G,MATCH(Sheet1!F1218,Sheet4!$F:$F,0))+INDEX(Sheet4!$G:$G,MATCH(Sheet1!G1218,Sheet4!$F:$F,0))+INDEX(Sheet4!$G:$G,MATCH(Sheet1!H1218,Sheet4!$F:$F,0))+INDEX(Sheet4!$G:$G,MATCH(Sheet1!I1218,Sheet4!$F:$F,0))+INDEX(Sheet4!$G:$G,MATCH(Sheet1!J1218,Sheet4!$F:$F,0)),"")</f>
        <v/>
      </c>
      <c r="AF1218">
        <f si="309" t="shared"/>
        <v>0</v>
      </c>
      <c r="AH1218">
        <v>1195</v>
      </c>
      <c r="AI1218" t="str">
        <f si="310" t="shared"/>
        <v>Ben SimmonsDe'Aaron FoxMonte MorrisTorrey CraigMikal BridgesGerald GreenKenneth FariedMarvin BagleyJoel Embiid</v>
      </c>
      <c r="AJ1218">
        <f si="299" t="shared"/>
        <v>0</v>
      </c>
      <c r="AK1218">
        <f si="300" t="shared"/>
        <v>0</v>
      </c>
      <c r="AL1218">
        <f si="301" t="shared"/>
        <v>0</v>
      </c>
      <c r="AM1218">
        <f si="302" t="shared"/>
        <v>0</v>
      </c>
      <c r="AN1218">
        <f si="303" t="shared"/>
        <v>0</v>
      </c>
      <c r="AO1218">
        <f si="304" t="shared"/>
        <v>0</v>
      </c>
      <c r="AP1218">
        <f si="305" t="shared"/>
        <v>0</v>
      </c>
      <c r="AQ1218">
        <f si="306" t="shared"/>
        <v>0</v>
      </c>
      <c r="AR1218">
        <f si="307" t="shared"/>
        <v>0</v>
      </c>
      <c r="AS1218">
        <f si="311" t="shared"/>
        <v>0</v>
      </c>
      <c r="AU1218" t="str">
        <f>IFERROR(VLOOKUP(C1218,Results!$A$2:$B$240,2,FALSE)+VLOOKUP(D1218,Results!$A$2:$B$240,2,FALSE)+VLOOKUP(E1218,Results!$A$2:$B$240,2,FALSE)+VLOOKUP(F1218,Results!$A$2:$B$240,2,FALSE)+VLOOKUP(G1218,Results!$A$2:$B$240,2,FALSE)+VLOOKUP(H1218,Results!$A$2:$B$240,2,FALSE)+VLOOKUP(I1218,Results!$A$2:$B$240,2,FALSE)+VLOOKUP(J1218,Results!$A$2:$B$240,2,FALSE)+VLOOKUP(B1218,Results!$A$2:$B$240,2,FALSE)-MIN(VLOOKUP(C1218,Results!$A$2:$B$240,2,FALSE),VLOOKUP(D1218,Results!$A$2:$B$240,2,FALSE),VLOOKUP(E1218,Results!$A$2:$B$240,2,FALSE),VLOOKUP(F1218,Results!$A$2:$B$240,2,FALSE),VLOOKUP(G1218,Results!$A$2:$B$240,2,FALSE),VLOOKUP(H1218,Results!$A$2:$B$240,2,FALSE),VLOOKUP(I1218,Results!$A$2:$B$240,2,FALSE),VLOOKUP(J1218,Results!$A$2:$B$240,2,FALSE),VLOOKUP(B1218,Results!$A$2:$B$240,2,FALSE)),"")</f>
        <v/>
      </c>
    </row>
    <row r="1219" spans="2:47" x14ac:dyDescent="0.3">
      <c r="B1219" t="s">
        <v>167</v>
      </c>
      <c r="C1219" t="s">
        <v>170</v>
      </c>
      <c r="D1219" t="s">
        <v>173</v>
      </c>
      <c r="E1219" t="s">
        <v>146</v>
      </c>
      <c r="F1219" t="s">
        <v>150</v>
      </c>
      <c r="G1219" t="s">
        <v>177</v>
      </c>
      <c r="H1219" t="s">
        <v>153</v>
      </c>
      <c r="I1219" t="s">
        <v>93</v>
      </c>
      <c r="J1219" t="s">
        <v>186</v>
      </c>
      <c r="K1219" t="n">
        <v>11.0</v>
      </c>
      <c r="L1219" s="30">
        <f si="298" t="shared"/>
        <v>0</v>
      </c>
      <c r="N1219" s="35" t="str">
        <f si="308" t="shared"/>
        <v/>
      </c>
      <c r="O1219" s="59">
        <f>(IF(ISNUMBER(MATCH(B1219,Sheet4!$K$92:$K$101,0)),1,0)+IF(ISNUMBER(MATCH(C1219,Sheet4!$K$92:$K$101,0)),1,0)+IF(ISNUMBER(MATCH(D1219,Sheet4!$K$92:$K$101,0)),1,0)+IF(ISNUMBER(MATCH(E1219,Sheet4!$K$92:$K$101,0)),1,0)+IF(ISNUMBER(MATCH(F1219,Sheet4!$K$92:$K$101,0)),1,0)+IF(ISNUMBER(MATCH(G1219,Sheet4!$K$92:$K$101,0)),1,0)+IF(ISNUMBER(MATCH(H1219,Sheet4!$K$92:$K$101,0)),1,0)+IF(ISNUMBER(MATCH(I1219,Sheet4!$K$92:$K$101,0)),1,0)+IF(ISNUMBER(MATCH(J1219,Sheet4!$K$92:$K$101,0)),1,0))
-
(IF(ISNUMBER(MATCH(B1219,Sheet4!$F$2:$F$11,0)),1,0)+IF(ISNUMBER(MATCH(C1219,Sheet4!$F$2:$F$11,0)),1,0)+IF(ISNUMBER(MATCH(D1219,Sheet4!$F$2:$F$11,0)),1,0)+IF(ISNUMBER(MATCH(E1219,Sheet4!$F$2:$F$11,0)),1,0)+IF(ISNUMBER(MATCH(F1219,Sheet4!$F$2:$F$11,0)),1,0)+IF(ISNUMBER(MATCH(G1219,Sheet4!$F$2:$F$11,0)),1,0)+IF(ISNUMBER(MATCH(H1219,Sheet4!$F$2:$F$11,0)),1,0)+IF(ISNUMBER(MATCH(I1219,Sheet4!$F$2:$F$11,0)),1,0)+IF(ISNUMBER(MATCH(J1219,Sheet4!$F$2:$F$11,0)),1,0))</f>
        <v>0</v>
      </c>
      <c r="P1219" s="40" t="str">
        <f>IFERROR(INDEX(Sheet4!$G:$G,MATCH(Sheet1!B1219,Sheet4!$F:$F,0))+INDEX(Sheet4!$G:$G,MATCH(Sheet1!C1219,Sheet4!$F:$F,0))+INDEX(Sheet4!$G:$G,MATCH(Sheet1!D1219,Sheet4!$F:$F,0))+INDEX(Sheet4!$G:$G,MATCH(Sheet1!E1219,Sheet4!$F:$F,0))+INDEX(Sheet4!$G:$G,MATCH(Sheet1!F1219,Sheet4!$F:$F,0))+INDEX(Sheet4!$G:$G,MATCH(Sheet1!G1219,Sheet4!$F:$F,0))+INDEX(Sheet4!$G:$G,MATCH(Sheet1!H1219,Sheet4!$F:$F,0))+INDEX(Sheet4!$G:$G,MATCH(Sheet1!I1219,Sheet4!$F:$F,0))+INDEX(Sheet4!$G:$G,MATCH(Sheet1!J1219,Sheet4!$F:$F,0)),"")</f>
        <v/>
      </c>
      <c r="AF1219">
        <f si="309" t="shared"/>
        <v>0</v>
      </c>
      <c r="AH1219">
        <v>1196</v>
      </c>
      <c r="AI1219" t="str">
        <f si="310" t="shared"/>
        <v>Ben SimmonsIsaiah CanaanDevin BookerAustin RiversWill BartonTaurean PrinceKenneth FariedJosh JacksonRudy Gobert</v>
      </c>
      <c r="AJ1219">
        <f si="299" t="shared"/>
        <v>0</v>
      </c>
      <c r="AK1219">
        <f si="300" t="shared"/>
        <v>0</v>
      </c>
      <c r="AL1219">
        <f si="301" t="shared"/>
        <v>0</v>
      </c>
      <c r="AM1219">
        <f si="302" t="shared"/>
        <v>0</v>
      </c>
      <c r="AN1219">
        <f si="303" t="shared"/>
        <v>0</v>
      </c>
      <c r="AO1219">
        <f si="304" t="shared"/>
        <v>0</v>
      </c>
      <c r="AP1219">
        <f si="305" t="shared"/>
        <v>0</v>
      </c>
      <c r="AQ1219">
        <f si="306" t="shared"/>
        <v>0</v>
      </c>
      <c r="AR1219">
        <f si="307" t="shared"/>
        <v>0</v>
      </c>
      <c r="AS1219">
        <f si="311" t="shared"/>
        <v>0</v>
      </c>
      <c r="AU1219" t="str">
        <f>IFERROR(VLOOKUP(C1219,Results!$A$2:$B$240,2,FALSE)+VLOOKUP(D1219,Results!$A$2:$B$240,2,FALSE)+VLOOKUP(E1219,Results!$A$2:$B$240,2,FALSE)+VLOOKUP(F1219,Results!$A$2:$B$240,2,FALSE)+VLOOKUP(G1219,Results!$A$2:$B$240,2,FALSE)+VLOOKUP(H1219,Results!$A$2:$B$240,2,FALSE)+VLOOKUP(I1219,Results!$A$2:$B$240,2,FALSE)+VLOOKUP(J1219,Results!$A$2:$B$240,2,FALSE)+VLOOKUP(B1219,Results!$A$2:$B$240,2,FALSE)-MIN(VLOOKUP(C1219,Results!$A$2:$B$240,2,FALSE),VLOOKUP(D1219,Results!$A$2:$B$240,2,FALSE),VLOOKUP(E1219,Results!$A$2:$B$240,2,FALSE),VLOOKUP(F1219,Results!$A$2:$B$240,2,FALSE),VLOOKUP(G1219,Results!$A$2:$B$240,2,FALSE),VLOOKUP(H1219,Results!$A$2:$B$240,2,FALSE),VLOOKUP(I1219,Results!$A$2:$B$240,2,FALSE),VLOOKUP(J1219,Results!$A$2:$B$240,2,FALSE),VLOOKUP(B1219,Results!$A$2:$B$240,2,FALSE)),"")</f>
        <v/>
      </c>
    </row>
    <row r="1220" spans="2:47" x14ac:dyDescent="0.3">
      <c r="B1220" t="s">
        <v>108</v>
      </c>
      <c r="C1220" t="s">
        <v>171</v>
      </c>
      <c r="D1220" t="s">
        <v>172</v>
      </c>
      <c r="E1220" t="s">
        <v>173</v>
      </c>
      <c r="F1220" t="s">
        <v>177</v>
      </c>
      <c r="G1220" t="s">
        <v>100</v>
      </c>
      <c r="H1220" t="s">
        <v>153</v>
      </c>
      <c r="I1220" t="s">
        <v>92</v>
      </c>
      <c r="J1220" t="s">
        <v>187</v>
      </c>
      <c r="K1220" t="n">
        <v>10.0</v>
      </c>
      <c r="L1220" s="30">
        <f si="298" t="shared"/>
        <v>0</v>
      </c>
      <c r="N1220" s="35" t="str">
        <f si="308" t="shared"/>
        <v/>
      </c>
      <c r="O1220" s="59">
        <f>(IF(ISNUMBER(MATCH(B1220,Sheet4!$K$92:$K$101,0)),1,0)+IF(ISNUMBER(MATCH(C1220,Sheet4!$K$92:$K$101,0)),1,0)+IF(ISNUMBER(MATCH(D1220,Sheet4!$K$92:$K$101,0)),1,0)+IF(ISNUMBER(MATCH(E1220,Sheet4!$K$92:$K$101,0)),1,0)+IF(ISNUMBER(MATCH(F1220,Sheet4!$K$92:$K$101,0)),1,0)+IF(ISNUMBER(MATCH(G1220,Sheet4!$K$92:$K$101,0)),1,0)+IF(ISNUMBER(MATCH(H1220,Sheet4!$K$92:$K$101,0)),1,0)+IF(ISNUMBER(MATCH(I1220,Sheet4!$K$92:$K$101,0)),1,0)+IF(ISNUMBER(MATCH(J1220,Sheet4!$K$92:$K$101,0)),1,0))
-
(IF(ISNUMBER(MATCH(B1220,Sheet4!$F$2:$F$11,0)),1,0)+IF(ISNUMBER(MATCH(C1220,Sheet4!$F$2:$F$11,0)),1,0)+IF(ISNUMBER(MATCH(D1220,Sheet4!$F$2:$F$11,0)),1,0)+IF(ISNUMBER(MATCH(E1220,Sheet4!$F$2:$F$11,0)),1,0)+IF(ISNUMBER(MATCH(F1220,Sheet4!$F$2:$F$11,0)),1,0)+IF(ISNUMBER(MATCH(G1220,Sheet4!$F$2:$F$11,0)),1,0)+IF(ISNUMBER(MATCH(H1220,Sheet4!$F$2:$F$11,0)),1,0)+IF(ISNUMBER(MATCH(I1220,Sheet4!$F$2:$F$11,0)),1,0)+IF(ISNUMBER(MATCH(J1220,Sheet4!$F$2:$F$11,0)),1,0))</f>
        <v>0</v>
      </c>
      <c r="P1220" s="40" t="str">
        <f>IFERROR(INDEX(Sheet4!$G:$G,MATCH(Sheet1!B1220,Sheet4!$F:$F,0))+INDEX(Sheet4!$G:$G,MATCH(Sheet1!C1220,Sheet4!$F:$F,0))+INDEX(Sheet4!$G:$G,MATCH(Sheet1!D1220,Sheet4!$F:$F,0))+INDEX(Sheet4!$G:$G,MATCH(Sheet1!E1220,Sheet4!$F:$F,0))+INDEX(Sheet4!$G:$G,MATCH(Sheet1!F1220,Sheet4!$F:$F,0))+INDEX(Sheet4!$G:$G,MATCH(Sheet1!G1220,Sheet4!$F:$F,0))+INDEX(Sheet4!$G:$G,MATCH(Sheet1!H1220,Sheet4!$F:$F,0))+INDEX(Sheet4!$G:$G,MATCH(Sheet1!I1220,Sheet4!$F:$F,0))+INDEX(Sheet4!$G:$G,MATCH(Sheet1!J1220,Sheet4!$F:$F,0)),"")</f>
        <v/>
      </c>
      <c r="AF1220">
        <f si="309" t="shared"/>
        <v>0</v>
      </c>
      <c r="AH1220">
        <v>1197</v>
      </c>
      <c r="AI1220" t="str">
        <f si="310" t="shared"/>
        <v>Ben SimmonsElie OkoboJimmy ButlerMonte MorrisKelly OubreCorey BrewerJohn CollinsDerrick FavorsKarl-Anthony Towns</v>
      </c>
      <c r="AJ1220">
        <f si="299" t="shared"/>
        <v>0</v>
      </c>
      <c r="AK1220">
        <f si="300" t="shared"/>
        <v>0</v>
      </c>
      <c r="AL1220">
        <f si="301" t="shared"/>
        <v>0</v>
      </c>
      <c r="AM1220">
        <f si="302" t="shared"/>
        <v>0</v>
      </c>
      <c r="AN1220">
        <f si="303" t="shared"/>
        <v>0</v>
      </c>
      <c r="AO1220">
        <f si="304" t="shared"/>
        <v>0</v>
      </c>
      <c r="AP1220">
        <f si="305" t="shared"/>
        <v>0</v>
      </c>
      <c r="AQ1220">
        <f si="306" t="shared"/>
        <v>0</v>
      </c>
      <c r="AR1220">
        <f si="307" t="shared"/>
        <v>0</v>
      </c>
      <c r="AS1220">
        <f si="311" t="shared"/>
        <v>0</v>
      </c>
      <c r="AU1220" t="str">
        <f>IFERROR(VLOOKUP(C1220,Results!$A$2:$B$240,2,FALSE)+VLOOKUP(D1220,Results!$A$2:$B$240,2,FALSE)+VLOOKUP(E1220,Results!$A$2:$B$240,2,FALSE)+VLOOKUP(F1220,Results!$A$2:$B$240,2,FALSE)+VLOOKUP(G1220,Results!$A$2:$B$240,2,FALSE)+VLOOKUP(H1220,Results!$A$2:$B$240,2,FALSE)+VLOOKUP(I1220,Results!$A$2:$B$240,2,FALSE)+VLOOKUP(J1220,Results!$A$2:$B$240,2,FALSE)+VLOOKUP(B1220,Results!$A$2:$B$240,2,FALSE)-MIN(VLOOKUP(C1220,Results!$A$2:$B$240,2,FALSE),VLOOKUP(D1220,Results!$A$2:$B$240,2,FALSE),VLOOKUP(E1220,Results!$A$2:$B$240,2,FALSE),VLOOKUP(F1220,Results!$A$2:$B$240,2,FALSE),VLOOKUP(G1220,Results!$A$2:$B$240,2,FALSE),VLOOKUP(H1220,Results!$A$2:$B$240,2,FALSE),VLOOKUP(I1220,Results!$A$2:$B$240,2,FALSE),VLOOKUP(J1220,Results!$A$2:$B$240,2,FALSE),VLOOKUP(B1220,Results!$A$2:$B$240,2,FALSE)),"")</f>
        <v/>
      </c>
    </row>
    <row r="1221" spans="2:47" x14ac:dyDescent="0.3">
      <c r="B1221" t="s">
        <v>166</v>
      </c>
      <c r="C1221" t="s">
        <v>169</v>
      </c>
      <c r="D1221" t="s">
        <v>172</v>
      </c>
      <c r="E1221" t="s">
        <v>146</v>
      </c>
      <c r="F1221" t="s">
        <v>177</v>
      </c>
      <c r="G1221" t="s">
        <v>101</v>
      </c>
      <c r="H1221" t="s">
        <v>153</v>
      </c>
      <c r="I1221" t="s">
        <v>181</v>
      </c>
      <c r="J1221" t="s">
        <v>98</v>
      </c>
      <c r="K1221" t="n">
        <v>10.0</v>
      </c>
      <c r="L1221" s="30">
        <f si="298" t="shared"/>
        <v>0</v>
      </c>
      <c r="N1221" s="35" t="str">
        <f si="308" t="shared"/>
        <v/>
      </c>
      <c r="O1221" s="59">
        <f>(IF(ISNUMBER(MATCH(B1221,Sheet4!$K$92:$K$101,0)),1,0)+IF(ISNUMBER(MATCH(C1221,Sheet4!$K$92:$K$101,0)),1,0)+IF(ISNUMBER(MATCH(D1221,Sheet4!$K$92:$K$101,0)),1,0)+IF(ISNUMBER(MATCH(E1221,Sheet4!$K$92:$K$101,0)),1,0)+IF(ISNUMBER(MATCH(F1221,Sheet4!$K$92:$K$101,0)),1,0)+IF(ISNUMBER(MATCH(G1221,Sheet4!$K$92:$K$101,0)),1,0)+IF(ISNUMBER(MATCH(H1221,Sheet4!$K$92:$K$101,0)),1,0)+IF(ISNUMBER(MATCH(I1221,Sheet4!$K$92:$K$101,0)),1,0)+IF(ISNUMBER(MATCH(J1221,Sheet4!$K$92:$K$101,0)),1,0))
-
(IF(ISNUMBER(MATCH(B1221,Sheet4!$F$2:$F$11,0)),1,0)+IF(ISNUMBER(MATCH(C1221,Sheet4!$F$2:$F$11,0)),1,0)+IF(ISNUMBER(MATCH(D1221,Sheet4!$F$2:$F$11,0)),1,0)+IF(ISNUMBER(MATCH(E1221,Sheet4!$F$2:$F$11,0)),1,0)+IF(ISNUMBER(MATCH(F1221,Sheet4!$F$2:$F$11,0)),1,0)+IF(ISNUMBER(MATCH(G1221,Sheet4!$F$2:$F$11,0)),1,0)+IF(ISNUMBER(MATCH(H1221,Sheet4!$F$2:$F$11,0)),1,0)+IF(ISNUMBER(MATCH(I1221,Sheet4!$F$2:$F$11,0)),1,0)+IF(ISNUMBER(MATCH(J1221,Sheet4!$F$2:$F$11,0)),1,0))</f>
        <v>0</v>
      </c>
      <c r="P1221" s="40" t="str">
        <f>IFERROR(INDEX(Sheet4!$G:$G,MATCH(Sheet1!B1221,Sheet4!$F:$F,0))+INDEX(Sheet4!$G:$G,MATCH(Sheet1!C1221,Sheet4!$F:$F,0))+INDEX(Sheet4!$G:$G,MATCH(Sheet1!D1221,Sheet4!$F:$F,0))+INDEX(Sheet4!$G:$G,MATCH(Sheet1!E1221,Sheet4!$F:$F,0))+INDEX(Sheet4!$G:$G,MATCH(Sheet1!F1221,Sheet4!$F:$F,0))+INDEX(Sheet4!$G:$G,MATCH(Sheet1!G1221,Sheet4!$F:$F,0))+INDEX(Sheet4!$G:$G,MATCH(Sheet1!H1221,Sheet4!$F:$F,0))+INDEX(Sheet4!$G:$G,MATCH(Sheet1!I1221,Sheet4!$F:$F,0))+INDEX(Sheet4!$G:$G,MATCH(Sheet1!J1221,Sheet4!$F:$F,0)),"")</f>
        <v/>
      </c>
      <c r="AF1221">
        <f si="309" t="shared"/>
        <v>0</v>
      </c>
      <c r="AH1221">
        <v>1198</v>
      </c>
      <c r="AI1221" t="str">
        <f si="310" t="shared"/>
        <v>Ben SimmonsRicky RubioDevin BookerMonte MorrisCorey BrewerGerald GreenMarvin BagleyPaul MillsapJoel Embiid</v>
      </c>
      <c r="AJ1221">
        <f si="299" t="shared"/>
        <v>0</v>
      </c>
      <c r="AK1221">
        <f si="300" t="shared"/>
        <v>0</v>
      </c>
      <c r="AL1221">
        <f si="301" t="shared"/>
        <v>0</v>
      </c>
      <c r="AM1221">
        <f si="302" t="shared"/>
        <v>0</v>
      </c>
      <c r="AN1221">
        <f si="303" t="shared"/>
        <v>0</v>
      </c>
      <c r="AO1221">
        <f si="304" t="shared"/>
        <v>0</v>
      </c>
      <c r="AP1221">
        <f si="305" t="shared"/>
        <v>0</v>
      </c>
      <c r="AQ1221">
        <f si="306" t="shared"/>
        <v>0</v>
      </c>
      <c r="AR1221">
        <f si="307" t="shared"/>
        <v>0</v>
      </c>
      <c r="AS1221">
        <f si="311" t="shared"/>
        <v>0</v>
      </c>
      <c r="AU1221" t="str">
        <f>IFERROR(VLOOKUP(C1221,Results!$A$2:$B$240,2,FALSE)+VLOOKUP(D1221,Results!$A$2:$B$240,2,FALSE)+VLOOKUP(E1221,Results!$A$2:$B$240,2,FALSE)+VLOOKUP(F1221,Results!$A$2:$B$240,2,FALSE)+VLOOKUP(G1221,Results!$A$2:$B$240,2,FALSE)+VLOOKUP(H1221,Results!$A$2:$B$240,2,FALSE)+VLOOKUP(I1221,Results!$A$2:$B$240,2,FALSE)+VLOOKUP(J1221,Results!$A$2:$B$240,2,FALSE)+VLOOKUP(B1221,Results!$A$2:$B$240,2,FALSE)-MIN(VLOOKUP(C1221,Results!$A$2:$B$240,2,FALSE),VLOOKUP(D1221,Results!$A$2:$B$240,2,FALSE),VLOOKUP(E1221,Results!$A$2:$B$240,2,FALSE),VLOOKUP(F1221,Results!$A$2:$B$240,2,FALSE),VLOOKUP(G1221,Results!$A$2:$B$240,2,FALSE),VLOOKUP(H1221,Results!$A$2:$B$240,2,FALSE),VLOOKUP(I1221,Results!$A$2:$B$240,2,FALSE),VLOOKUP(J1221,Results!$A$2:$B$240,2,FALSE),VLOOKUP(B1221,Results!$A$2:$B$240,2,FALSE)),"")</f>
        <v/>
      </c>
    </row>
    <row r="1222" spans="2:47" x14ac:dyDescent="0.3">
      <c r="B1222" t="s">
        <v>166</v>
      </c>
      <c r="C1222" t="s">
        <v>87</v>
      </c>
      <c r="D1222" t="s">
        <v>173</v>
      </c>
      <c r="E1222" t="s">
        <v>146</v>
      </c>
      <c r="F1222" t="s">
        <v>96</v>
      </c>
      <c r="G1222" t="s">
        <v>114</v>
      </c>
      <c r="H1222" t="s">
        <v>92</v>
      </c>
      <c r="I1222" t="s">
        <v>93</v>
      </c>
      <c r="J1222" t="s">
        <v>187</v>
      </c>
      <c r="K1222" t="n">
        <v>10.0</v>
      </c>
      <c r="L1222" s="30">
        <f si="298" t="shared"/>
        <v>0</v>
      </c>
      <c r="N1222" s="35" t="str">
        <f si="308" t="shared"/>
        <v/>
      </c>
      <c r="O1222" s="59">
        <f>(IF(ISNUMBER(MATCH(B1222,Sheet4!$K$92:$K$101,0)),1,0)+IF(ISNUMBER(MATCH(C1222,Sheet4!$K$92:$K$101,0)),1,0)+IF(ISNUMBER(MATCH(D1222,Sheet4!$K$92:$K$101,0)),1,0)+IF(ISNUMBER(MATCH(E1222,Sheet4!$K$92:$K$101,0)),1,0)+IF(ISNUMBER(MATCH(F1222,Sheet4!$K$92:$K$101,0)),1,0)+IF(ISNUMBER(MATCH(G1222,Sheet4!$K$92:$K$101,0)),1,0)+IF(ISNUMBER(MATCH(H1222,Sheet4!$K$92:$K$101,0)),1,0)+IF(ISNUMBER(MATCH(I1222,Sheet4!$K$92:$K$101,0)),1,0)+IF(ISNUMBER(MATCH(J1222,Sheet4!$K$92:$K$101,0)),1,0))
-
(IF(ISNUMBER(MATCH(B1222,Sheet4!$F$2:$F$11,0)),1,0)+IF(ISNUMBER(MATCH(C1222,Sheet4!$F$2:$F$11,0)),1,0)+IF(ISNUMBER(MATCH(D1222,Sheet4!$F$2:$F$11,0)),1,0)+IF(ISNUMBER(MATCH(E1222,Sheet4!$F$2:$F$11,0)),1,0)+IF(ISNUMBER(MATCH(F1222,Sheet4!$F$2:$F$11,0)),1,0)+IF(ISNUMBER(MATCH(G1222,Sheet4!$F$2:$F$11,0)),1,0)+IF(ISNUMBER(MATCH(H1222,Sheet4!$F$2:$F$11,0)),1,0)+IF(ISNUMBER(MATCH(I1222,Sheet4!$F$2:$F$11,0)),1,0)+IF(ISNUMBER(MATCH(J1222,Sheet4!$F$2:$F$11,0)),1,0))</f>
        <v>0</v>
      </c>
      <c r="P1222" s="40" t="str">
        <f>IFERROR(INDEX(Sheet4!$G:$G,MATCH(Sheet1!B1222,Sheet4!$F:$F,0))+INDEX(Sheet4!$G:$G,MATCH(Sheet1!C1222,Sheet4!$F:$F,0))+INDEX(Sheet4!$G:$G,MATCH(Sheet1!D1222,Sheet4!$F:$F,0))+INDEX(Sheet4!$G:$G,MATCH(Sheet1!E1222,Sheet4!$F:$F,0))+INDEX(Sheet4!$G:$G,MATCH(Sheet1!F1222,Sheet4!$F:$F,0))+INDEX(Sheet4!$G:$G,MATCH(Sheet1!G1222,Sheet4!$F:$F,0))+INDEX(Sheet4!$G:$G,MATCH(Sheet1!H1222,Sheet4!$F:$F,0))+INDEX(Sheet4!$G:$G,MATCH(Sheet1!I1222,Sheet4!$F:$F,0))+INDEX(Sheet4!$G:$G,MATCH(Sheet1!J1222,Sheet4!$F:$F,0)),"")</f>
        <v/>
      </c>
      <c r="AF1222">
        <f si="309" t="shared"/>
        <v>0</v>
      </c>
      <c r="AH1222">
        <v>1199</v>
      </c>
      <c r="AI1222" t="str">
        <f si="310" t="shared"/>
        <v>Ben SimmonsLandry ShametDevin BookerMonte MorrisWill BartonJames EnnisJohn CollinsPaul MillsapKarl-Anthony Towns</v>
      </c>
      <c r="AJ1222">
        <f si="299" t="shared"/>
        <v>0</v>
      </c>
      <c r="AK1222">
        <f si="300" t="shared"/>
        <v>0</v>
      </c>
      <c r="AL1222">
        <f si="301" t="shared"/>
        <v>0</v>
      </c>
      <c r="AM1222">
        <f si="302" t="shared"/>
        <v>0</v>
      </c>
      <c r="AN1222">
        <f si="303" t="shared"/>
        <v>0</v>
      </c>
      <c r="AO1222">
        <f si="304" t="shared"/>
        <v>0</v>
      </c>
      <c r="AP1222">
        <f si="305" t="shared"/>
        <v>0</v>
      </c>
      <c r="AQ1222">
        <f si="306" t="shared"/>
        <v>0</v>
      </c>
      <c r="AR1222">
        <f si="307" t="shared"/>
        <v>0</v>
      </c>
      <c r="AS1222">
        <f si="311" t="shared"/>
        <v>0</v>
      </c>
      <c r="AU1222" t="str">
        <f>IFERROR(VLOOKUP(C1222,Results!$A$2:$B$240,2,FALSE)+VLOOKUP(D1222,Results!$A$2:$B$240,2,FALSE)+VLOOKUP(E1222,Results!$A$2:$B$240,2,FALSE)+VLOOKUP(F1222,Results!$A$2:$B$240,2,FALSE)+VLOOKUP(G1222,Results!$A$2:$B$240,2,FALSE)+VLOOKUP(H1222,Results!$A$2:$B$240,2,FALSE)+VLOOKUP(I1222,Results!$A$2:$B$240,2,FALSE)+VLOOKUP(J1222,Results!$A$2:$B$240,2,FALSE)+VLOOKUP(B1222,Results!$A$2:$B$240,2,FALSE)-MIN(VLOOKUP(C1222,Results!$A$2:$B$240,2,FALSE),VLOOKUP(D1222,Results!$A$2:$B$240,2,FALSE),VLOOKUP(E1222,Results!$A$2:$B$240,2,FALSE),VLOOKUP(F1222,Results!$A$2:$B$240,2,FALSE),VLOOKUP(G1222,Results!$A$2:$B$240,2,FALSE),VLOOKUP(H1222,Results!$A$2:$B$240,2,FALSE),VLOOKUP(I1222,Results!$A$2:$B$240,2,FALSE),VLOOKUP(J1222,Results!$A$2:$B$240,2,FALSE),VLOOKUP(B1222,Results!$A$2:$B$240,2,FALSE)),"")</f>
        <v/>
      </c>
    </row>
    <row r="1223" spans="2:47" x14ac:dyDescent="0.3">
      <c r="B1223" t="s">
        <v>166</v>
      </c>
      <c r="C1223" t="s">
        <v>95</v>
      </c>
      <c r="D1223" t="s">
        <v>172</v>
      </c>
      <c r="E1223" t="s">
        <v>146</v>
      </c>
      <c r="F1223" t="s">
        <v>159</v>
      </c>
      <c r="G1223" t="s">
        <v>114</v>
      </c>
      <c r="H1223" t="s">
        <v>153</v>
      </c>
      <c r="I1223" t="s">
        <v>152</v>
      </c>
      <c r="J1223" t="s">
        <v>98</v>
      </c>
      <c r="K1223" t="n">
        <v>10.0</v>
      </c>
      <c r="L1223" s="30">
        <f si="298" t="shared"/>
        <v>0</v>
      </c>
      <c r="N1223" s="35" t="str">
        <f si="308" t="shared"/>
        <v/>
      </c>
      <c r="O1223" s="59">
        <f>(IF(ISNUMBER(MATCH(B1223,Sheet4!$K$92:$K$101,0)),1,0)+IF(ISNUMBER(MATCH(C1223,Sheet4!$K$92:$K$101,0)),1,0)+IF(ISNUMBER(MATCH(D1223,Sheet4!$K$92:$K$101,0)),1,0)+IF(ISNUMBER(MATCH(E1223,Sheet4!$K$92:$K$101,0)),1,0)+IF(ISNUMBER(MATCH(F1223,Sheet4!$K$92:$K$101,0)),1,0)+IF(ISNUMBER(MATCH(G1223,Sheet4!$K$92:$K$101,0)),1,0)+IF(ISNUMBER(MATCH(H1223,Sheet4!$K$92:$K$101,0)),1,0)+IF(ISNUMBER(MATCH(I1223,Sheet4!$K$92:$K$101,0)),1,0)+IF(ISNUMBER(MATCH(J1223,Sheet4!$K$92:$K$101,0)),1,0))
-
(IF(ISNUMBER(MATCH(B1223,Sheet4!$F$2:$F$11,0)),1,0)+IF(ISNUMBER(MATCH(C1223,Sheet4!$F$2:$F$11,0)),1,0)+IF(ISNUMBER(MATCH(D1223,Sheet4!$F$2:$F$11,0)),1,0)+IF(ISNUMBER(MATCH(E1223,Sheet4!$F$2:$F$11,0)),1,0)+IF(ISNUMBER(MATCH(F1223,Sheet4!$F$2:$F$11,0)),1,0)+IF(ISNUMBER(MATCH(G1223,Sheet4!$F$2:$F$11,0)),1,0)+IF(ISNUMBER(MATCH(H1223,Sheet4!$F$2:$F$11,0)),1,0)+IF(ISNUMBER(MATCH(I1223,Sheet4!$F$2:$F$11,0)),1,0)+IF(ISNUMBER(MATCH(J1223,Sheet4!$F$2:$F$11,0)),1,0))</f>
        <v>0</v>
      </c>
      <c r="P1223" s="40" t="str">
        <f>IFERROR(INDEX(Sheet4!$G:$G,MATCH(Sheet1!B1223,Sheet4!$F:$F,0))+INDEX(Sheet4!$G:$G,MATCH(Sheet1!C1223,Sheet4!$F:$F,0))+INDEX(Sheet4!$G:$G,MATCH(Sheet1!D1223,Sheet4!$F:$F,0))+INDEX(Sheet4!$G:$G,MATCH(Sheet1!E1223,Sheet4!$F:$F,0))+INDEX(Sheet4!$G:$G,MATCH(Sheet1!F1223,Sheet4!$F:$F,0))+INDEX(Sheet4!$G:$G,MATCH(Sheet1!G1223,Sheet4!$F:$F,0))+INDEX(Sheet4!$G:$G,MATCH(Sheet1!H1223,Sheet4!$F:$F,0))+INDEX(Sheet4!$G:$G,MATCH(Sheet1!I1223,Sheet4!$F:$F,0))+INDEX(Sheet4!$G:$G,MATCH(Sheet1!J1223,Sheet4!$F:$F,0)),"")</f>
        <v/>
      </c>
      <c r="AF1223">
        <f si="309" t="shared"/>
        <v>0</v>
      </c>
      <c r="AH1223">
        <v>1200</v>
      </c>
      <c r="AI1223" t="str">
        <f si="310" t="shared"/>
        <v>Ben SimmonsJeremy LinDevin BookerMonte MorrisWill BartonLuol DengKenneth FariedJosh JacksonRudy Gobert</v>
      </c>
      <c r="AJ1223">
        <f si="299" t="shared"/>
        <v>0</v>
      </c>
      <c r="AK1223">
        <f si="300" t="shared"/>
        <v>0</v>
      </c>
      <c r="AL1223">
        <f si="301" t="shared"/>
        <v>0</v>
      </c>
      <c r="AM1223">
        <f si="302" t="shared"/>
        <v>0</v>
      </c>
      <c r="AN1223">
        <f si="303" t="shared"/>
        <v>0</v>
      </c>
      <c r="AO1223">
        <f si="304" t="shared"/>
        <v>0</v>
      </c>
      <c r="AP1223">
        <f si="305" t="shared"/>
        <v>0</v>
      </c>
      <c r="AQ1223">
        <f si="306" t="shared"/>
        <v>0</v>
      </c>
      <c r="AR1223">
        <f si="307" t="shared"/>
        <v>0</v>
      </c>
      <c r="AS1223">
        <f si="311" t="shared"/>
        <v>0</v>
      </c>
      <c r="AU1223" t="str">
        <f>IFERROR(VLOOKUP(C1223,Results!$A$2:$B$240,2,FALSE)+VLOOKUP(D1223,Results!$A$2:$B$240,2,FALSE)+VLOOKUP(E1223,Results!$A$2:$B$240,2,FALSE)+VLOOKUP(F1223,Results!$A$2:$B$240,2,FALSE)+VLOOKUP(G1223,Results!$A$2:$B$240,2,FALSE)+VLOOKUP(H1223,Results!$A$2:$B$240,2,FALSE)+VLOOKUP(I1223,Results!$A$2:$B$240,2,FALSE)+VLOOKUP(J1223,Results!$A$2:$B$240,2,FALSE)+VLOOKUP(B1223,Results!$A$2:$B$240,2,FALSE)-MIN(VLOOKUP(C1223,Results!$A$2:$B$240,2,FALSE),VLOOKUP(D1223,Results!$A$2:$B$240,2,FALSE),VLOOKUP(E1223,Results!$A$2:$B$240,2,FALSE),VLOOKUP(F1223,Results!$A$2:$B$240,2,FALSE),VLOOKUP(G1223,Results!$A$2:$B$240,2,FALSE),VLOOKUP(H1223,Results!$A$2:$B$240,2,FALSE),VLOOKUP(I1223,Results!$A$2:$B$240,2,FALSE),VLOOKUP(J1223,Results!$A$2:$B$240,2,FALSE),VLOOKUP(B1223,Results!$A$2:$B$240,2,FALSE)),"")</f>
        <v/>
      </c>
    </row>
    <row r="1224" spans="2:47" x14ac:dyDescent="0.3">
      <c r="B1224" t="s">
        <v>169</v>
      </c>
      <c r="C1224" t="s">
        <v>116</v>
      </c>
      <c r="D1224" t="s">
        <v>145</v>
      </c>
      <c r="E1224" t="s">
        <v>146</v>
      </c>
      <c r="F1224" t="s">
        <v>177</v>
      </c>
      <c r="G1224" t="s">
        <v>179</v>
      </c>
      <c r="H1224" t="s">
        <v>153</v>
      </c>
      <c r="I1224" t="s">
        <v>152</v>
      </c>
      <c r="J1224" t="s">
        <v>186</v>
      </c>
      <c r="K1224" t="n">
        <v>10.0</v>
      </c>
      <c r="L1224" s="30">
        <f si="298" t="shared"/>
        <v>0</v>
      </c>
      <c r="N1224" s="35" t="str">
        <f si="308" t="shared"/>
        <v/>
      </c>
      <c r="O1224" s="59">
        <f>(IF(ISNUMBER(MATCH(B1224,Sheet4!$K$92:$K$101,0)),1,0)+IF(ISNUMBER(MATCH(C1224,Sheet4!$K$92:$K$101,0)),1,0)+IF(ISNUMBER(MATCH(D1224,Sheet4!$K$92:$K$101,0)),1,0)+IF(ISNUMBER(MATCH(E1224,Sheet4!$K$92:$K$101,0)),1,0)+IF(ISNUMBER(MATCH(F1224,Sheet4!$K$92:$K$101,0)),1,0)+IF(ISNUMBER(MATCH(G1224,Sheet4!$K$92:$K$101,0)),1,0)+IF(ISNUMBER(MATCH(H1224,Sheet4!$K$92:$K$101,0)),1,0)+IF(ISNUMBER(MATCH(I1224,Sheet4!$K$92:$K$101,0)),1,0)+IF(ISNUMBER(MATCH(J1224,Sheet4!$K$92:$K$101,0)),1,0))
-
(IF(ISNUMBER(MATCH(B1224,Sheet4!$F$2:$F$11,0)),1,0)+IF(ISNUMBER(MATCH(C1224,Sheet4!$F$2:$F$11,0)),1,0)+IF(ISNUMBER(MATCH(D1224,Sheet4!$F$2:$F$11,0)),1,0)+IF(ISNUMBER(MATCH(E1224,Sheet4!$F$2:$F$11,0)),1,0)+IF(ISNUMBER(MATCH(F1224,Sheet4!$F$2:$F$11,0)),1,0)+IF(ISNUMBER(MATCH(G1224,Sheet4!$F$2:$F$11,0)),1,0)+IF(ISNUMBER(MATCH(H1224,Sheet4!$F$2:$F$11,0)),1,0)+IF(ISNUMBER(MATCH(I1224,Sheet4!$F$2:$F$11,0)),1,0)+IF(ISNUMBER(MATCH(J1224,Sheet4!$F$2:$F$11,0)),1,0))</f>
        <v>0</v>
      </c>
      <c r="P1224" s="40" t="str">
        <f>IFERROR(INDEX(Sheet4!$G:$G,MATCH(Sheet1!B1224,Sheet4!$F:$F,0))+INDEX(Sheet4!$G:$G,MATCH(Sheet1!C1224,Sheet4!$F:$F,0))+INDEX(Sheet4!$G:$G,MATCH(Sheet1!D1224,Sheet4!$F:$F,0))+INDEX(Sheet4!$G:$G,MATCH(Sheet1!E1224,Sheet4!$F:$F,0))+INDEX(Sheet4!$G:$G,MATCH(Sheet1!F1224,Sheet4!$F:$F,0))+INDEX(Sheet4!$G:$G,MATCH(Sheet1!G1224,Sheet4!$F:$F,0))+INDEX(Sheet4!$G:$G,MATCH(Sheet1!H1224,Sheet4!$F:$F,0))+INDEX(Sheet4!$G:$G,MATCH(Sheet1!I1224,Sheet4!$F:$F,0))+INDEX(Sheet4!$G:$G,MATCH(Sheet1!J1224,Sheet4!$F:$F,0)),"")</f>
        <v/>
      </c>
      <c r="AF1224">
        <f si="309" t="shared"/>
        <v>0</v>
      </c>
      <c r="AH1224">
        <v>1201</v>
      </c>
      <c r="AI1224" t="str">
        <f si="310" t="shared"/>
        <v>Ben SimmonsDe'Aaron FoxDevin BookerMonte MorrisKelly OubreDeAndre' BembryMarvin BagleyJosh JacksonDeandre Ayton</v>
      </c>
      <c r="AJ1224">
        <f si="299" t="shared"/>
        <v>0</v>
      </c>
      <c r="AK1224">
        <f si="300" t="shared"/>
        <v>0</v>
      </c>
      <c r="AL1224">
        <f si="301" t="shared"/>
        <v>0</v>
      </c>
      <c r="AM1224">
        <f si="302" t="shared"/>
        <v>0</v>
      </c>
      <c r="AN1224">
        <f si="303" t="shared"/>
        <v>0</v>
      </c>
      <c r="AO1224">
        <f si="304" t="shared"/>
        <v>0</v>
      </c>
      <c r="AP1224">
        <f si="305" t="shared"/>
        <v>0</v>
      </c>
      <c r="AQ1224">
        <f si="306" t="shared"/>
        <v>0</v>
      </c>
      <c r="AR1224">
        <f si="307" t="shared"/>
        <v>0</v>
      </c>
      <c r="AS1224">
        <f si="311" t="shared"/>
        <v>0</v>
      </c>
      <c r="AU1224" t="str">
        <f>IFERROR(VLOOKUP(C1224,Results!$A$2:$B$240,2,FALSE)+VLOOKUP(D1224,Results!$A$2:$B$240,2,FALSE)+VLOOKUP(E1224,Results!$A$2:$B$240,2,FALSE)+VLOOKUP(F1224,Results!$A$2:$B$240,2,FALSE)+VLOOKUP(G1224,Results!$A$2:$B$240,2,FALSE)+VLOOKUP(H1224,Results!$A$2:$B$240,2,FALSE)+VLOOKUP(I1224,Results!$A$2:$B$240,2,FALSE)+VLOOKUP(J1224,Results!$A$2:$B$240,2,FALSE)+VLOOKUP(B1224,Results!$A$2:$B$240,2,FALSE)-MIN(VLOOKUP(C1224,Results!$A$2:$B$240,2,FALSE),VLOOKUP(D1224,Results!$A$2:$B$240,2,FALSE),VLOOKUP(E1224,Results!$A$2:$B$240,2,FALSE),VLOOKUP(F1224,Results!$A$2:$B$240,2,FALSE),VLOOKUP(G1224,Results!$A$2:$B$240,2,FALSE),VLOOKUP(H1224,Results!$A$2:$B$240,2,FALSE),VLOOKUP(I1224,Results!$A$2:$B$240,2,FALSE),VLOOKUP(J1224,Results!$A$2:$B$240,2,FALSE),VLOOKUP(B1224,Results!$A$2:$B$240,2,FALSE)),"")</f>
        <v/>
      </c>
    </row>
    <row r="1225" spans="2:47" x14ac:dyDescent="0.3">
      <c r="B1225" t="s">
        <v>166</v>
      </c>
      <c r="C1225" t="s">
        <v>170</v>
      </c>
      <c r="D1225" t="s">
        <v>173</v>
      </c>
      <c r="E1225" t="s">
        <v>146</v>
      </c>
      <c r="F1225" t="s">
        <v>177</v>
      </c>
      <c r="G1225" t="s">
        <v>100</v>
      </c>
      <c r="H1225" t="s">
        <v>93</v>
      </c>
      <c r="I1225" t="s">
        <v>182</v>
      </c>
      <c r="J1225" t="s">
        <v>188</v>
      </c>
      <c r="K1225" t="n">
        <v>10.0</v>
      </c>
      <c r="L1225" s="30">
        <f si="298" t="shared"/>
        <v>0</v>
      </c>
      <c r="N1225" s="35" t="str">
        <f si="308" t="shared"/>
        <v/>
      </c>
      <c r="O1225" s="59">
        <f>(IF(ISNUMBER(MATCH(B1225,Sheet4!$K$92:$K$101,0)),1,0)+IF(ISNUMBER(MATCH(C1225,Sheet4!$K$92:$K$101,0)),1,0)+IF(ISNUMBER(MATCH(D1225,Sheet4!$K$92:$K$101,0)),1,0)+IF(ISNUMBER(MATCH(E1225,Sheet4!$K$92:$K$101,0)),1,0)+IF(ISNUMBER(MATCH(F1225,Sheet4!$K$92:$K$101,0)),1,0)+IF(ISNUMBER(MATCH(G1225,Sheet4!$K$92:$K$101,0)),1,0)+IF(ISNUMBER(MATCH(H1225,Sheet4!$K$92:$K$101,0)),1,0)+IF(ISNUMBER(MATCH(I1225,Sheet4!$K$92:$K$101,0)),1,0)+IF(ISNUMBER(MATCH(J1225,Sheet4!$K$92:$K$101,0)),1,0))
-
(IF(ISNUMBER(MATCH(B1225,Sheet4!$F$2:$F$11,0)),1,0)+IF(ISNUMBER(MATCH(C1225,Sheet4!$F$2:$F$11,0)),1,0)+IF(ISNUMBER(MATCH(D1225,Sheet4!$F$2:$F$11,0)),1,0)+IF(ISNUMBER(MATCH(E1225,Sheet4!$F$2:$F$11,0)),1,0)+IF(ISNUMBER(MATCH(F1225,Sheet4!$F$2:$F$11,0)),1,0)+IF(ISNUMBER(MATCH(G1225,Sheet4!$F$2:$F$11,0)),1,0)+IF(ISNUMBER(MATCH(H1225,Sheet4!$F$2:$F$11,0)),1,0)+IF(ISNUMBER(MATCH(I1225,Sheet4!$F$2:$F$11,0)),1,0)+IF(ISNUMBER(MATCH(J1225,Sheet4!$F$2:$F$11,0)),1,0))</f>
        <v>0</v>
      </c>
      <c r="P1225" s="40" t="str">
        <f>IFERROR(INDEX(Sheet4!$G:$G,MATCH(Sheet1!B1225,Sheet4!$F:$F,0))+INDEX(Sheet4!$G:$G,MATCH(Sheet1!C1225,Sheet4!$F:$F,0))+INDEX(Sheet4!$G:$G,MATCH(Sheet1!D1225,Sheet4!$F:$F,0))+INDEX(Sheet4!$G:$G,MATCH(Sheet1!E1225,Sheet4!$F:$F,0))+INDEX(Sheet4!$G:$G,MATCH(Sheet1!F1225,Sheet4!$F:$F,0))+INDEX(Sheet4!$G:$G,MATCH(Sheet1!G1225,Sheet4!$F:$F,0))+INDEX(Sheet4!$G:$G,MATCH(Sheet1!H1225,Sheet4!$F:$F,0))+INDEX(Sheet4!$G:$G,MATCH(Sheet1!I1225,Sheet4!$F:$F,0))+INDEX(Sheet4!$G:$G,MATCH(Sheet1!J1225,Sheet4!$F:$F,0)),"")</f>
        <v/>
      </c>
      <c r="AF1225">
        <f si="309" t="shared"/>
        <v>0</v>
      </c>
      <c r="AH1225">
        <v>1202</v>
      </c>
      <c r="AI1225" t="str">
        <f si="310" t="shared"/>
        <v>Ben SimmonsTrae YoungJimmy ButlerMonte MorrisWill BartonCorey BrewerPaul MillsapTrey LylesKarl-Anthony Towns</v>
      </c>
      <c r="AJ1225">
        <f si="299" t="shared"/>
        <v>0</v>
      </c>
      <c r="AK1225">
        <f si="300" t="shared"/>
        <v>0</v>
      </c>
      <c r="AL1225">
        <f si="301" t="shared"/>
        <v>0</v>
      </c>
      <c r="AM1225">
        <f si="302" t="shared"/>
        <v>0</v>
      </c>
      <c r="AN1225">
        <f si="303" t="shared"/>
        <v>0</v>
      </c>
      <c r="AO1225">
        <f si="304" t="shared"/>
        <v>0</v>
      </c>
      <c r="AP1225">
        <f si="305" t="shared"/>
        <v>0</v>
      </c>
      <c r="AQ1225">
        <f si="306" t="shared"/>
        <v>0</v>
      </c>
      <c r="AR1225">
        <f si="307" t="shared"/>
        <v>0</v>
      </c>
      <c r="AS1225">
        <f si="311" t="shared"/>
        <v>0</v>
      </c>
      <c r="AU1225" t="str">
        <f>IFERROR(VLOOKUP(C1225,Results!$A$2:$B$240,2,FALSE)+VLOOKUP(D1225,Results!$A$2:$B$240,2,FALSE)+VLOOKUP(E1225,Results!$A$2:$B$240,2,FALSE)+VLOOKUP(F1225,Results!$A$2:$B$240,2,FALSE)+VLOOKUP(G1225,Results!$A$2:$B$240,2,FALSE)+VLOOKUP(H1225,Results!$A$2:$B$240,2,FALSE)+VLOOKUP(I1225,Results!$A$2:$B$240,2,FALSE)+VLOOKUP(J1225,Results!$A$2:$B$240,2,FALSE)+VLOOKUP(B1225,Results!$A$2:$B$240,2,FALSE)-MIN(VLOOKUP(C1225,Results!$A$2:$B$240,2,FALSE),VLOOKUP(D1225,Results!$A$2:$B$240,2,FALSE),VLOOKUP(E1225,Results!$A$2:$B$240,2,FALSE),VLOOKUP(F1225,Results!$A$2:$B$240,2,FALSE),VLOOKUP(G1225,Results!$A$2:$B$240,2,FALSE),VLOOKUP(H1225,Results!$A$2:$B$240,2,FALSE),VLOOKUP(I1225,Results!$A$2:$B$240,2,FALSE),VLOOKUP(J1225,Results!$A$2:$B$240,2,FALSE),VLOOKUP(B1225,Results!$A$2:$B$240,2,FALSE)),"")</f>
        <v/>
      </c>
    </row>
    <row r="1226" spans="2:47" x14ac:dyDescent="0.3">
      <c r="B1226" t="s">
        <v>166</v>
      </c>
      <c r="C1226" t="s">
        <v>108</v>
      </c>
      <c r="D1226" t="s">
        <v>172</v>
      </c>
      <c r="E1226" t="s">
        <v>146</v>
      </c>
      <c r="F1226" t="s">
        <v>177</v>
      </c>
      <c r="G1226" t="s">
        <v>96</v>
      </c>
      <c r="H1226" t="s">
        <v>181</v>
      </c>
      <c r="I1226" t="s">
        <v>185</v>
      </c>
      <c r="J1226" t="s">
        <v>98</v>
      </c>
      <c r="K1226" t="n">
        <v>10.0</v>
      </c>
      <c r="L1226" s="30">
        <f si="298" t="shared"/>
        <v>0</v>
      </c>
      <c r="N1226" s="35" t="str">
        <f si="308" t="shared"/>
        <v/>
      </c>
      <c r="O1226" s="59">
        <f>(IF(ISNUMBER(MATCH(B1226,Sheet4!$K$92:$K$101,0)),1,0)+IF(ISNUMBER(MATCH(C1226,Sheet4!$K$92:$K$101,0)),1,0)+IF(ISNUMBER(MATCH(D1226,Sheet4!$K$92:$K$101,0)),1,0)+IF(ISNUMBER(MATCH(E1226,Sheet4!$K$92:$K$101,0)),1,0)+IF(ISNUMBER(MATCH(F1226,Sheet4!$K$92:$K$101,0)),1,0)+IF(ISNUMBER(MATCH(G1226,Sheet4!$K$92:$K$101,0)),1,0)+IF(ISNUMBER(MATCH(H1226,Sheet4!$K$92:$K$101,0)),1,0)+IF(ISNUMBER(MATCH(I1226,Sheet4!$K$92:$K$101,0)),1,0)+IF(ISNUMBER(MATCH(J1226,Sheet4!$K$92:$K$101,0)),1,0))
-
(IF(ISNUMBER(MATCH(B1226,Sheet4!$F$2:$F$11,0)),1,0)+IF(ISNUMBER(MATCH(C1226,Sheet4!$F$2:$F$11,0)),1,0)+IF(ISNUMBER(MATCH(D1226,Sheet4!$F$2:$F$11,0)),1,0)+IF(ISNUMBER(MATCH(E1226,Sheet4!$F$2:$F$11,0)),1,0)+IF(ISNUMBER(MATCH(F1226,Sheet4!$F$2:$F$11,0)),1,0)+IF(ISNUMBER(MATCH(G1226,Sheet4!$F$2:$F$11,0)),1,0)+IF(ISNUMBER(MATCH(H1226,Sheet4!$F$2:$F$11,0)),1,0)+IF(ISNUMBER(MATCH(I1226,Sheet4!$F$2:$F$11,0)),1,0)+IF(ISNUMBER(MATCH(J1226,Sheet4!$F$2:$F$11,0)),1,0))</f>
        <v>0</v>
      </c>
      <c r="P1226" s="40" t="str">
        <f>IFERROR(INDEX(Sheet4!$G:$G,MATCH(Sheet1!B1226,Sheet4!$F:$F,0))+INDEX(Sheet4!$G:$G,MATCH(Sheet1!C1226,Sheet4!$F:$F,0))+INDEX(Sheet4!$G:$G,MATCH(Sheet1!D1226,Sheet4!$F:$F,0))+INDEX(Sheet4!$G:$G,MATCH(Sheet1!E1226,Sheet4!$F:$F,0))+INDEX(Sheet4!$G:$G,MATCH(Sheet1!F1226,Sheet4!$F:$F,0))+INDEX(Sheet4!$G:$G,MATCH(Sheet1!G1226,Sheet4!$F:$F,0))+INDEX(Sheet4!$G:$G,MATCH(Sheet1!H1226,Sheet4!$F:$F,0))+INDEX(Sheet4!$G:$G,MATCH(Sheet1!I1226,Sheet4!$F:$F,0))+INDEX(Sheet4!$G:$G,MATCH(Sheet1!J1226,Sheet4!$F:$F,0)),"")</f>
        <v/>
      </c>
      <c r="AF1226">
        <f si="309" t="shared"/>
        <v>0</v>
      </c>
      <c r="AH1226">
        <v>1203</v>
      </c>
      <c r="AI1226" t="str">
        <f si="310" t="shared"/>
        <v>Ben SimmonsLandry ShametJimmy ButlerMonte MorrisKelly OubreJoe InglesJohn CollinsDerrick FavorsRudy Gobert</v>
      </c>
      <c r="AJ1226">
        <f si="299" t="shared"/>
        <v>0</v>
      </c>
      <c r="AK1226">
        <f si="300" t="shared"/>
        <v>0</v>
      </c>
      <c r="AL1226">
        <f si="301" t="shared"/>
        <v>0</v>
      </c>
      <c r="AM1226">
        <f si="302" t="shared"/>
        <v>0</v>
      </c>
      <c r="AN1226">
        <f si="303" t="shared"/>
        <v>0</v>
      </c>
      <c r="AO1226">
        <f si="304" t="shared"/>
        <v>0</v>
      </c>
      <c r="AP1226">
        <f si="305" t="shared"/>
        <v>0</v>
      </c>
      <c r="AQ1226">
        <f si="306" t="shared"/>
        <v>0</v>
      </c>
      <c r="AR1226">
        <f si="307" t="shared"/>
        <v>0</v>
      </c>
      <c r="AS1226">
        <f si="311" t="shared"/>
        <v>0</v>
      </c>
      <c r="AU1226" t="str">
        <f>IFERROR(VLOOKUP(C1226,Results!$A$2:$B$240,2,FALSE)+VLOOKUP(D1226,Results!$A$2:$B$240,2,FALSE)+VLOOKUP(E1226,Results!$A$2:$B$240,2,FALSE)+VLOOKUP(F1226,Results!$A$2:$B$240,2,FALSE)+VLOOKUP(G1226,Results!$A$2:$B$240,2,FALSE)+VLOOKUP(H1226,Results!$A$2:$B$240,2,FALSE)+VLOOKUP(I1226,Results!$A$2:$B$240,2,FALSE)+VLOOKUP(J1226,Results!$A$2:$B$240,2,FALSE)+VLOOKUP(B1226,Results!$A$2:$B$240,2,FALSE)-MIN(VLOOKUP(C1226,Results!$A$2:$B$240,2,FALSE),VLOOKUP(D1226,Results!$A$2:$B$240,2,FALSE),VLOOKUP(E1226,Results!$A$2:$B$240,2,FALSE),VLOOKUP(F1226,Results!$A$2:$B$240,2,FALSE),VLOOKUP(G1226,Results!$A$2:$B$240,2,FALSE),VLOOKUP(H1226,Results!$A$2:$B$240,2,FALSE),VLOOKUP(I1226,Results!$A$2:$B$240,2,FALSE),VLOOKUP(J1226,Results!$A$2:$B$240,2,FALSE),VLOOKUP(B1226,Results!$A$2:$B$240,2,FALSE)),"")</f>
        <v/>
      </c>
    </row>
    <row r="1227" spans="2:47" x14ac:dyDescent="0.3">
      <c r="B1227" t="s">
        <v>166</v>
      </c>
      <c r="C1227" t="s">
        <v>169</v>
      </c>
      <c r="D1227" t="s">
        <v>145</v>
      </c>
      <c r="E1227" t="s">
        <v>146</v>
      </c>
      <c r="F1227" t="s">
        <v>177</v>
      </c>
      <c r="G1227" t="s">
        <v>180</v>
      </c>
      <c r="H1227" t="s">
        <v>181</v>
      </c>
      <c r="I1227" t="s">
        <v>152</v>
      </c>
      <c r="J1227" t="s">
        <v>187</v>
      </c>
      <c r="K1227" t="n">
        <v>10.0</v>
      </c>
      <c r="L1227" s="30">
        <f si="298" t="shared"/>
        <v>0</v>
      </c>
      <c r="N1227" s="35" t="str">
        <f si="308" t="shared"/>
        <v/>
      </c>
      <c r="O1227" s="59">
        <f>(IF(ISNUMBER(MATCH(B1227,Sheet4!$K$92:$K$101,0)),1,0)+IF(ISNUMBER(MATCH(C1227,Sheet4!$K$92:$K$101,0)),1,0)+IF(ISNUMBER(MATCH(D1227,Sheet4!$K$92:$K$101,0)),1,0)+IF(ISNUMBER(MATCH(E1227,Sheet4!$K$92:$K$101,0)),1,0)+IF(ISNUMBER(MATCH(F1227,Sheet4!$K$92:$K$101,0)),1,0)+IF(ISNUMBER(MATCH(G1227,Sheet4!$K$92:$K$101,0)),1,0)+IF(ISNUMBER(MATCH(H1227,Sheet4!$K$92:$K$101,0)),1,0)+IF(ISNUMBER(MATCH(I1227,Sheet4!$K$92:$K$101,0)),1,0)+IF(ISNUMBER(MATCH(J1227,Sheet4!$K$92:$K$101,0)),1,0))
-
(IF(ISNUMBER(MATCH(B1227,Sheet4!$F$2:$F$11,0)),1,0)+IF(ISNUMBER(MATCH(C1227,Sheet4!$F$2:$F$11,0)),1,0)+IF(ISNUMBER(MATCH(D1227,Sheet4!$F$2:$F$11,0)),1,0)+IF(ISNUMBER(MATCH(E1227,Sheet4!$F$2:$F$11,0)),1,0)+IF(ISNUMBER(MATCH(F1227,Sheet4!$F$2:$F$11,0)),1,0)+IF(ISNUMBER(MATCH(G1227,Sheet4!$F$2:$F$11,0)),1,0)+IF(ISNUMBER(MATCH(H1227,Sheet4!$F$2:$F$11,0)),1,0)+IF(ISNUMBER(MATCH(I1227,Sheet4!$F$2:$F$11,0)),1,0)+IF(ISNUMBER(MATCH(J1227,Sheet4!$F$2:$F$11,0)),1,0))</f>
        <v>0</v>
      </c>
      <c r="P1227" s="40" t="str">
        <f>IFERROR(INDEX(Sheet4!$G:$G,MATCH(Sheet1!B1227,Sheet4!$F:$F,0))+INDEX(Sheet4!$G:$G,MATCH(Sheet1!C1227,Sheet4!$F:$F,0))+INDEX(Sheet4!$G:$G,MATCH(Sheet1!D1227,Sheet4!$F:$F,0))+INDEX(Sheet4!$G:$G,MATCH(Sheet1!E1227,Sheet4!$F:$F,0))+INDEX(Sheet4!$G:$G,MATCH(Sheet1!F1227,Sheet4!$F:$F,0))+INDEX(Sheet4!$G:$G,MATCH(Sheet1!G1227,Sheet4!$F:$F,0))+INDEX(Sheet4!$G:$G,MATCH(Sheet1!H1227,Sheet4!$F:$F,0))+INDEX(Sheet4!$G:$G,MATCH(Sheet1!I1227,Sheet4!$F:$F,0))+INDEX(Sheet4!$G:$G,MATCH(Sheet1!J1227,Sheet4!$F:$F,0)),"")</f>
        <v/>
      </c>
      <c r="AF1227">
        <f si="309" t="shared"/>
        <v>0</v>
      </c>
      <c r="AH1227">
        <v>1204</v>
      </c>
      <c r="AI1227" t="str">
        <f si="310" t="shared"/>
        <v>Ben SimmonsIsaiah CanaanJimmy ButlerBuddy HieldWill BartonTaurean PrinceJosh JacksonPaul MillsapRudy Gobert</v>
      </c>
      <c r="AJ1227">
        <f si="299" t="shared"/>
        <v>0</v>
      </c>
      <c r="AK1227">
        <f si="300" t="shared"/>
        <v>0</v>
      </c>
      <c r="AL1227">
        <f si="301" t="shared"/>
        <v>0</v>
      </c>
      <c r="AM1227">
        <f si="302" t="shared"/>
        <v>0</v>
      </c>
      <c r="AN1227">
        <f si="303" t="shared"/>
        <v>0</v>
      </c>
      <c r="AO1227">
        <f si="304" t="shared"/>
        <v>0</v>
      </c>
      <c r="AP1227">
        <f si="305" t="shared"/>
        <v>0</v>
      </c>
      <c r="AQ1227">
        <f si="306" t="shared"/>
        <v>0</v>
      </c>
      <c r="AR1227">
        <f si="307" t="shared"/>
        <v>0</v>
      </c>
      <c r="AS1227">
        <f si="311" t="shared"/>
        <v>0</v>
      </c>
      <c r="AU1227" t="str">
        <f>IFERROR(VLOOKUP(C1227,Results!$A$2:$B$240,2,FALSE)+VLOOKUP(D1227,Results!$A$2:$B$240,2,FALSE)+VLOOKUP(E1227,Results!$A$2:$B$240,2,FALSE)+VLOOKUP(F1227,Results!$A$2:$B$240,2,FALSE)+VLOOKUP(G1227,Results!$A$2:$B$240,2,FALSE)+VLOOKUP(H1227,Results!$A$2:$B$240,2,FALSE)+VLOOKUP(I1227,Results!$A$2:$B$240,2,FALSE)+VLOOKUP(J1227,Results!$A$2:$B$240,2,FALSE)+VLOOKUP(B1227,Results!$A$2:$B$240,2,FALSE)-MIN(VLOOKUP(C1227,Results!$A$2:$B$240,2,FALSE),VLOOKUP(D1227,Results!$A$2:$B$240,2,FALSE),VLOOKUP(E1227,Results!$A$2:$B$240,2,FALSE),VLOOKUP(F1227,Results!$A$2:$B$240,2,FALSE),VLOOKUP(G1227,Results!$A$2:$B$240,2,FALSE),VLOOKUP(H1227,Results!$A$2:$B$240,2,FALSE),VLOOKUP(I1227,Results!$A$2:$B$240,2,FALSE),VLOOKUP(J1227,Results!$A$2:$B$240,2,FALSE),VLOOKUP(B1227,Results!$A$2:$B$240,2,FALSE)),"")</f>
        <v/>
      </c>
    </row>
    <row r="1228" spans="2:47" x14ac:dyDescent="0.3">
      <c r="B1228" t="s">
        <v>87</v>
      </c>
      <c r="C1228" t="s">
        <v>171</v>
      </c>
      <c r="D1228" t="s">
        <v>172</v>
      </c>
      <c r="E1228" t="s">
        <v>146</v>
      </c>
      <c r="F1228" t="s">
        <v>150</v>
      </c>
      <c r="G1228" t="s">
        <v>177</v>
      </c>
      <c r="H1228" t="s">
        <v>92</v>
      </c>
      <c r="I1228" t="s">
        <v>103</v>
      </c>
      <c r="J1228" t="s">
        <v>186</v>
      </c>
      <c r="K1228" t="n">
        <v>10.0</v>
      </c>
      <c r="L1228" s="30">
        <f si="298" t="shared"/>
        <v>0</v>
      </c>
      <c r="N1228" s="35" t="str">
        <f si="308" t="shared"/>
        <v/>
      </c>
      <c r="O1228" s="59">
        <f>(IF(ISNUMBER(MATCH(B1228,Sheet4!$K$92:$K$101,0)),1,0)+IF(ISNUMBER(MATCH(C1228,Sheet4!$K$92:$K$101,0)),1,0)+IF(ISNUMBER(MATCH(D1228,Sheet4!$K$92:$K$101,0)),1,0)+IF(ISNUMBER(MATCH(E1228,Sheet4!$K$92:$K$101,0)),1,0)+IF(ISNUMBER(MATCH(F1228,Sheet4!$K$92:$K$101,0)),1,0)+IF(ISNUMBER(MATCH(G1228,Sheet4!$K$92:$K$101,0)),1,0)+IF(ISNUMBER(MATCH(H1228,Sheet4!$K$92:$K$101,0)),1,0)+IF(ISNUMBER(MATCH(I1228,Sheet4!$K$92:$K$101,0)),1,0)+IF(ISNUMBER(MATCH(J1228,Sheet4!$K$92:$K$101,0)),1,0))
-
(IF(ISNUMBER(MATCH(B1228,Sheet4!$F$2:$F$11,0)),1,0)+IF(ISNUMBER(MATCH(C1228,Sheet4!$F$2:$F$11,0)),1,0)+IF(ISNUMBER(MATCH(D1228,Sheet4!$F$2:$F$11,0)),1,0)+IF(ISNUMBER(MATCH(E1228,Sheet4!$F$2:$F$11,0)),1,0)+IF(ISNUMBER(MATCH(F1228,Sheet4!$F$2:$F$11,0)),1,0)+IF(ISNUMBER(MATCH(G1228,Sheet4!$F$2:$F$11,0)),1,0)+IF(ISNUMBER(MATCH(H1228,Sheet4!$F$2:$F$11,0)),1,0)+IF(ISNUMBER(MATCH(I1228,Sheet4!$F$2:$F$11,0)),1,0)+IF(ISNUMBER(MATCH(J1228,Sheet4!$F$2:$F$11,0)),1,0))</f>
        <v>0</v>
      </c>
      <c r="P1228" s="40" t="str">
        <f>IFERROR(INDEX(Sheet4!$G:$G,MATCH(Sheet1!B1228,Sheet4!$F:$F,0))+INDEX(Sheet4!$G:$G,MATCH(Sheet1!C1228,Sheet4!$F:$F,0))+INDEX(Sheet4!$G:$G,MATCH(Sheet1!D1228,Sheet4!$F:$F,0))+INDEX(Sheet4!$G:$G,MATCH(Sheet1!E1228,Sheet4!$F:$F,0))+INDEX(Sheet4!$G:$G,MATCH(Sheet1!F1228,Sheet4!$F:$F,0))+INDEX(Sheet4!$G:$G,MATCH(Sheet1!G1228,Sheet4!$F:$F,0))+INDEX(Sheet4!$G:$G,MATCH(Sheet1!H1228,Sheet4!$F:$F,0))+INDEX(Sheet4!$G:$G,MATCH(Sheet1!I1228,Sheet4!$F:$F,0))+INDEX(Sheet4!$G:$G,MATCH(Sheet1!J1228,Sheet4!$F:$F,0)),"")</f>
        <v/>
      </c>
      <c r="AF1228">
        <f si="309" t="shared"/>
        <v>0</v>
      </c>
      <c r="AH1228">
        <v>1205</v>
      </c>
      <c r="AI1228" t="str">
        <f si="310" t="shared"/>
        <v>Ben SimmonsJeremy LinDevin BookerAustin RiversKelly OubreGerald GreenKenneth FariedJohn CollinsRudy Gobert</v>
      </c>
      <c r="AJ1228">
        <f si="299" t="shared"/>
        <v>0</v>
      </c>
      <c r="AK1228">
        <f si="300" t="shared"/>
        <v>0</v>
      </c>
      <c r="AL1228">
        <f si="301" t="shared"/>
        <v>0</v>
      </c>
      <c r="AM1228">
        <f si="302" t="shared"/>
        <v>0</v>
      </c>
      <c r="AN1228">
        <f si="303" t="shared"/>
        <v>0</v>
      </c>
      <c r="AO1228">
        <f si="304" t="shared"/>
        <v>0</v>
      </c>
      <c r="AP1228">
        <f si="305" t="shared"/>
        <v>0</v>
      </c>
      <c r="AQ1228">
        <f si="306" t="shared"/>
        <v>0</v>
      </c>
      <c r="AR1228">
        <f si="307" t="shared"/>
        <v>0</v>
      </c>
      <c r="AS1228">
        <f si="311" t="shared"/>
        <v>0</v>
      </c>
      <c r="AU1228" t="str">
        <f>IFERROR(VLOOKUP(C1228,Results!$A$2:$B$240,2,FALSE)+VLOOKUP(D1228,Results!$A$2:$B$240,2,FALSE)+VLOOKUP(E1228,Results!$A$2:$B$240,2,FALSE)+VLOOKUP(F1228,Results!$A$2:$B$240,2,FALSE)+VLOOKUP(G1228,Results!$A$2:$B$240,2,FALSE)+VLOOKUP(H1228,Results!$A$2:$B$240,2,FALSE)+VLOOKUP(I1228,Results!$A$2:$B$240,2,FALSE)+VLOOKUP(J1228,Results!$A$2:$B$240,2,FALSE)+VLOOKUP(B1228,Results!$A$2:$B$240,2,FALSE)-MIN(VLOOKUP(C1228,Results!$A$2:$B$240,2,FALSE),VLOOKUP(D1228,Results!$A$2:$B$240,2,FALSE),VLOOKUP(E1228,Results!$A$2:$B$240,2,FALSE),VLOOKUP(F1228,Results!$A$2:$B$240,2,FALSE),VLOOKUP(G1228,Results!$A$2:$B$240,2,FALSE),VLOOKUP(H1228,Results!$A$2:$B$240,2,FALSE),VLOOKUP(I1228,Results!$A$2:$B$240,2,FALSE),VLOOKUP(J1228,Results!$A$2:$B$240,2,FALSE),VLOOKUP(B1228,Results!$A$2:$B$240,2,FALSE)),"")</f>
        <v/>
      </c>
    </row>
    <row r="1229" spans="2:47" x14ac:dyDescent="0.3">
      <c r="B1229" t="s">
        <v>166</v>
      </c>
      <c r="C1229" t="s">
        <v>171</v>
      </c>
      <c r="D1229" t="s">
        <v>172</v>
      </c>
      <c r="E1229" t="s">
        <v>146</v>
      </c>
      <c r="F1229" t="s">
        <v>178</v>
      </c>
      <c r="G1229" t="s">
        <v>100</v>
      </c>
      <c r="H1229" t="s">
        <v>93</v>
      </c>
      <c r="I1229" t="s">
        <v>181</v>
      </c>
      <c r="J1229" t="s">
        <v>156</v>
      </c>
      <c r="K1229" t="n">
        <v>10.0</v>
      </c>
      <c r="L1229" s="30">
        <f si="298" t="shared"/>
        <v>0</v>
      </c>
      <c r="N1229" s="35" t="str">
        <f si="308" t="shared"/>
        <v/>
      </c>
      <c r="O1229" s="59">
        <f>(IF(ISNUMBER(MATCH(B1229,Sheet4!$K$92:$K$101,0)),1,0)+IF(ISNUMBER(MATCH(C1229,Sheet4!$K$92:$K$101,0)),1,0)+IF(ISNUMBER(MATCH(D1229,Sheet4!$K$92:$K$101,0)),1,0)+IF(ISNUMBER(MATCH(E1229,Sheet4!$K$92:$K$101,0)),1,0)+IF(ISNUMBER(MATCH(F1229,Sheet4!$K$92:$K$101,0)),1,0)+IF(ISNUMBER(MATCH(G1229,Sheet4!$K$92:$K$101,0)),1,0)+IF(ISNUMBER(MATCH(H1229,Sheet4!$K$92:$K$101,0)),1,0)+IF(ISNUMBER(MATCH(I1229,Sheet4!$K$92:$K$101,0)),1,0)+IF(ISNUMBER(MATCH(J1229,Sheet4!$K$92:$K$101,0)),1,0))
-
(IF(ISNUMBER(MATCH(B1229,Sheet4!$F$2:$F$11,0)),1,0)+IF(ISNUMBER(MATCH(C1229,Sheet4!$F$2:$F$11,0)),1,0)+IF(ISNUMBER(MATCH(D1229,Sheet4!$F$2:$F$11,0)),1,0)+IF(ISNUMBER(MATCH(E1229,Sheet4!$F$2:$F$11,0)),1,0)+IF(ISNUMBER(MATCH(F1229,Sheet4!$F$2:$F$11,0)),1,0)+IF(ISNUMBER(MATCH(G1229,Sheet4!$F$2:$F$11,0)),1,0)+IF(ISNUMBER(MATCH(H1229,Sheet4!$F$2:$F$11,0)),1,0)+IF(ISNUMBER(MATCH(I1229,Sheet4!$F$2:$F$11,0)),1,0)+IF(ISNUMBER(MATCH(J1229,Sheet4!$F$2:$F$11,0)),1,0))</f>
        <v>0</v>
      </c>
      <c r="P1229" s="40" t="str">
        <f>IFERROR(INDEX(Sheet4!$G:$G,MATCH(Sheet1!B1229,Sheet4!$F:$F,0))+INDEX(Sheet4!$G:$G,MATCH(Sheet1!C1229,Sheet4!$F:$F,0))+INDEX(Sheet4!$G:$G,MATCH(Sheet1!D1229,Sheet4!$F:$F,0))+INDEX(Sheet4!$G:$G,MATCH(Sheet1!E1229,Sheet4!$F:$F,0))+INDEX(Sheet4!$G:$G,MATCH(Sheet1!F1229,Sheet4!$F:$F,0))+INDEX(Sheet4!$G:$G,MATCH(Sheet1!G1229,Sheet4!$F:$F,0))+INDEX(Sheet4!$G:$G,MATCH(Sheet1!H1229,Sheet4!$F:$F,0))+INDEX(Sheet4!$G:$G,MATCH(Sheet1!I1229,Sheet4!$F:$F,0))+INDEX(Sheet4!$G:$G,MATCH(Sheet1!J1229,Sheet4!$F:$F,0)),"")</f>
        <v/>
      </c>
      <c r="AF1229">
        <f si="309" t="shared"/>
        <v>0</v>
      </c>
      <c r="AH1229">
        <v>1206</v>
      </c>
      <c r="AI1229" t="str">
        <f si="310" t="shared"/>
        <v>Ben SimmonsRicky RubioDevin BookerMonte MorrisKelly OubreGerald GreenMarvin BagleyPaul MillsapRudy Gobert</v>
      </c>
      <c r="AJ1229">
        <f si="299" t="shared"/>
        <v>0</v>
      </c>
      <c r="AK1229">
        <f si="300" t="shared"/>
        <v>0</v>
      </c>
      <c r="AL1229">
        <f si="301" t="shared"/>
        <v>0</v>
      </c>
      <c r="AM1229">
        <f si="302" t="shared"/>
        <v>0</v>
      </c>
      <c r="AN1229">
        <f si="303" t="shared"/>
        <v>0</v>
      </c>
      <c r="AO1229">
        <f si="304" t="shared"/>
        <v>0</v>
      </c>
      <c r="AP1229">
        <f si="305" t="shared"/>
        <v>0</v>
      </c>
      <c r="AQ1229">
        <f si="306" t="shared"/>
        <v>0</v>
      </c>
      <c r="AR1229">
        <f si="307" t="shared"/>
        <v>0</v>
      </c>
      <c r="AS1229">
        <f si="311" t="shared"/>
        <v>0</v>
      </c>
      <c r="AU1229" t="str">
        <f>IFERROR(VLOOKUP(C1229,Results!$A$2:$B$240,2,FALSE)+VLOOKUP(D1229,Results!$A$2:$B$240,2,FALSE)+VLOOKUP(E1229,Results!$A$2:$B$240,2,FALSE)+VLOOKUP(F1229,Results!$A$2:$B$240,2,FALSE)+VLOOKUP(G1229,Results!$A$2:$B$240,2,FALSE)+VLOOKUP(H1229,Results!$A$2:$B$240,2,FALSE)+VLOOKUP(I1229,Results!$A$2:$B$240,2,FALSE)+VLOOKUP(J1229,Results!$A$2:$B$240,2,FALSE)+VLOOKUP(B1229,Results!$A$2:$B$240,2,FALSE)-MIN(VLOOKUP(C1229,Results!$A$2:$B$240,2,FALSE),VLOOKUP(D1229,Results!$A$2:$B$240,2,FALSE),VLOOKUP(E1229,Results!$A$2:$B$240,2,FALSE),VLOOKUP(F1229,Results!$A$2:$B$240,2,FALSE),VLOOKUP(G1229,Results!$A$2:$B$240,2,FALSE),VLOOKUP(H1229,Results!$A$2:$B$240,2,FALSE),VLOOKUP(I1229,Results!$A$2:$B$240,2,FALSE),VLOOKUP(J1229,Results!$A$2:$B$240,2,FALSE),VLOOKUP(B1229,Results!$A$2:$B$240,2,FALSE)),"")</f>
        <v/>
      </c>
    </row>
    <row r="1230" spans="2:47" x14ac:dyDescent="0.3">
      <c r="B1230" t="s">
        <v>166</v>
      </c>
      <c r="C1230" t="s">
        <v>116</v>
      </c>
      <c r="D1230" t="s">
        <v>173</v>
      </c>
      <c r="E1230" t="s">
        <v>146</v>
      </c>
      <c r="F1230" t="s">
        <v>150</v>
      </c>
      <c r="G1230" t="s">
        <v>179</v>
      </c>
      <c r="H1230" t="s">
        <v>153</v>
      </c>
      <c r="I1230" t="s">
        <v>183</v>
      </c>
      <c r="J1230" t="s">
        <v>186</v>
      </c>
      <c r="K1230" t="n">
        <v>10.0</v>
      </c>
      <c r="L1230" s="30">
        <f si="298" t="shared"/>
        <v>0</v>
      </c>
      <c r="N1230" s="35" t="str">
        <f si="308" t="shared"/>
        <v/>
      </c>
      <c r="O1230" s="59">
        <f>(IF(ISNUMBER(MATCH(B1230,Sheet4!$K$92:$K$101,0)),1,0)+IF(ISNUMBER(MATCH(C1230,Sheet4!$K$92:$K$101,0)),1,0)+IF(ISNUMBER(MATCH(D1230,Sheet4!$K$92:$K$101,0)),1,0)+IF(ISNUMBER(MATCH(E1230,Sheet4!$K$92:$K$101,0)),1,0)+IF(ISNUMBER(MATCH(F1230,Sheet4!$K$92:$K$101,0)),1,0)+IF(ISNUMBER(MATCH(G1230,Sheet4!$K$92:$K$101,0)),1,0)+IF(ISNUMBER(MATCH(H1230,Sheet4!$K$92:$K$101,0)),1,0)+IF(ISNUMBER(MATCH(I1230,Sheet4!$K$92:$K$101,0)),1,0)+IF(ISNUMBER(MATCH(J1230,Sheet4!$K$92:$K$101,0)),1,0))
-
(IF(ISNUMBER(MATCH(B1230,Sheet4!$F$2:$F$11,0)),1,0)+IF(ISNUMBER(MATCH(C1230,Sheet4!$F$2:$F$11,0)),1,0)+IF(ISNUMBER(MATCH(D1230,Sheet4!$F$2:$F$11,0)),1,0)+IF(ISNUMBER(MATCH(E1230,Sheet4!$F$2:$F$11,0)),1,0)+IF(ISNUMBER(MATCH(F1230,Sheet4!$F$2:$F$11,0)),1,0)+IF(ISNUMBER(MATCH(G1230,Sheet4!$F$2:$F$11,0)),1,0)+IF(ISNUMBER(MATCH(H1230,Sheet4!$F$2:$F$11,0)),1,0)+IF(ISNUMBER(MATCH(I1230,Sheet4!$F$2:$F$11,0)),1,0)+IF(ISNUMBER(MATCH(J1230,Sheet4!$F$2:$F$11,0)),1,0))</f>
        <v>0</v>
      </c>
      <c r="P1230" s="40" t="str">
        <f>IFERROR(INDEX(Sheet4!$G:$G,MATCH(Sheet1!B1230,Sheet4!$F:$F,0))+INDEX(Sheet4!$G:$G,MATCH(Sheet1!C1230,Sheet4!$F:$F,0))+INDEX(Sheet4!$G:$G,MATCH(Sheet1!D1230,Sheet4!$F:$F,0))+INDEX(Sheet4!$G:$G,MATCH(Sheet1!E1230,Sheet4!$F:$F,0))+INDEX(Sheet4!$G:$G,MATCH(Sheet1!F1230,Sheet4!$F:$F,0))+INDEX(Sheet4!$G:$G,MATCH(Sheet1!G1230,Sheet4!$F:$F,0))+INDEX(Sheet4!$G:$G,MATCH(Sheet1!H1230,Sheet4!$F:$F,0))+INDEX(Sheet4!$G:$G,MATCH(Sheet1!I1230,Sheet4!$F:$F,0))+INDEX(Sheet4!$G:$G,MATCH(Sheet1!J1230,Sheet4!$F:$F,0)),"")</f>
        <v/>
      </c>
      <c r="AF1230">
        <f si="309" t="shared"/>
        <v>0</v>
      </c>
      <c r="AH1230">
        <v>1207</v>
      </c>
      <c r="AI1230" t="str">
        <f si="310" t="shared"/>
        <v>De'Aaron FoxIsaiah CanaanJames HardenMonte MorrisKelly OubreMikal BridgesPaul MillsapJonah BoldenKarl-Anthony Towns</v>
      </c>
      <c r="AJ1230">
        <f si="299" t="shared"/>
        <v>0</v>
      </c>
      <c r="AK1230">
        <f si="300" t="shared"/>
        <v>0</v>
      </c>
      <c r="AL1230">
        <f si="301" t="shared"/>
        <v>0</v>
      </c>
      <c r="AM1230">
        <f si="302" t="shared"/>
        <v>0</v>
      </c>
      <c r="AN1230">
        <f si="303" t="shared"/>
        <v>0</v>
      </c>
      <c r="AO1230">
        <f si="304" t="shared"/>
        <v>0</v>
      </c>
      <c r="AP1230">
        <f si="305" t="shared"/>
        <v>0</v>
      </c>
      <c r="AQ1230">
        <f si="306" t="shared"/>
        <v>0</v>
      </c>
      <c r="AR1230">
        <f si="307" t="shared"/>
        <v>0</v>
      </c>
      <c r="AS1230">
        <f si="311" t="shared"/>
        <v>0</v>
      </c>
      <c r="AU1230" t="str">
        <f>IFERROR(VLOOKUP(C1230,Results!$A$2:$B$240,2,FALSE)+VLOOKUP(D1230,Results!$A$2:$B$240,2,FALSE)+VLOOKUP(E1230,Results!$A$2:$B$240,2,FALSE)+VLOOKUP(F1230,Results!$A$2:$B$240,2,FALSE)+VLOOKUP(G1230,Results!$A$2:$B$240,2,FALSE)+VLOOKUP(H1230,Results!$A$2:$B$240,2,FALSE)+VLOOKUP(I1230,Results!$A$2:$B$240,2,FALSE)+VLOOKUP(J1230,Results!$A$2:$B$240,2,FALSE)+VLOOKUP(B1230,Results!$A$2:$B$240,2,FALSE)-MIN(VLOOKUP(C1230,Results!$A$2:$B$240,2,FALSE),VLOOKUP(D1230,Results!$A$2:$B$240,2,FALSE),VLOOKUP(E1230,Results!$A$2:$B$240,2,FALSE),VLOOKUP(F1230,Results!$A$2:$B$240,2,FALSE),VLOOKUP(G1230,Results!$A$2:$B$240,2,FALSE),VLOOKUP(H1230,Results!$A$2:$B$240,2,FALSE),VLOOKUP(I1230,Results!$A$2:$B$240,2,FALSE),VLOOKUP(J1230,Results!$A$2:$B$240,2,FALSE),VLOOKUP(B1230,Results!$A$2:$B$240,2,FALSE)),"")</f>
        <v/>
      </c>
    </row>
    <row r="1231" spans="2:47" x14ac:dyDescent="0.3">
      <c r="B1231" t="s">
        <v>87</v>
      </c>
      <c r="C1231" t="s">
        <v>170</v>
      </c>
      <c r="D1231" t="s">
        <v>145</v>
      </c>
      <c r="E1231" t="s">
        <v>146</v>
      </c>
      <c r="F1231" t="s">
        <v>96</v>
      </c>
      <c r="G1231" t="s">
        <v>178</v>
      </c>
      <c r="H1231" t="s">
        <v>181</v>
      </c>
      <c r="I1231" t="s">
        <v>182</v>
      </c>
      <c r="J1231" t="s">
        <v>98</v>
      </c>
      <c r="K1231" t="n">
        <v>10.0</v>
      </c>
      <c r="L1231" s="30">
        <f si="298" t="shared"/>
        <v>0</v>
      </c>
      <c r="N1231" s="35" t="str">
        <f si="308" t="shared"/>
        <v/>
      </c>
      <c r="O1231" s="59">
        <f>(IF(ISNUMBER(MATCH(B1231,Sheet4!$K$92:$K$101,0)),1,0)+IF(ISNUMBER(MATCH(C1231,Sheet4!$K$92:$K$101,0)),1,0)+IF(ISNUMBER(MATCH(D1231,Sheet4!$K$92:$K$101,0)),1,0)+IF(ISNUMBER(MATCH(E1231,Sheet4!$K$92:$K$101,0)),1,0)+IF(ISNUMBER(MATCH(F1231,Sheet4!$K$92:$K$101,0)),1,0)+IF(ISNUMBER(MATCH(G1231,Sheet4!$K$92:$K$101,0)),1,0)+IF(ISNUMBER(MATCH(H1231,Sheet4!$K$92:$K$101,0)),1,0)+IF(ISNUMBER(MATCH(I1231,Sheet4!$K$92:$K$101,0)),1,0)+IF(ISNUMBER(MATCH(J1231,Sheet4!$K$92:$K$101,0)),1,0))
-
(IF(ISNUMBER(MATCH(B1231,Sheet4!$F$2:$F$11,0)),1,0)+IF(ISNUMBER(MATCH(C1231,Sheet4!$F$2:$F$11,0)),1,0)+IF(ISNUMBER(MATCH(D1231,Sheet4!$F$2:$F$11,0)),1,0)+IF(ISNUMBER(MATCH(E1231,Sheet4!$F$2:$F$11,0)),1,0)+IF(ISNUMBER(MATCH(F1231,Sheet4!$F$2:$F$11,0)),1,0)+IF(ISNUMBER(MATCH(G1231,Sheet4!$F$2:$F$11,0)),1,0)+IF(ISNUMBER(MATCH(H1231,Sheet4!$F$2:$F$11,0)),1,0)+IF(ISNUMBER(MATCH(I1231,Sheet4!$F$2:$F$11,0)),1,0)+IF(ISNUMBER(MATCH(J1231,Sheet4!$F$2:$F$11,0)),1,0))</f>
        <v>0</v>
      </c>
      <c r="P1231" s="40" t="str">
        <f>IFERROR(INDEX(Sheet4!$G:$G,MATCH(Sheet1!B1231,Sheet4!$F:$F,0))+INDEX(Sheet4!$G:$G,MATCH(Sheet1!C1231,Sheet4!$F:$F,0))+INDEX(Sheet4!$G:$G,MATCH(Sheet1!D1231,Sheet4!$F:$F,0))+INDEX(Sheet4!$G:$G,MATCH(Sheet1!E1231,Sheet4!$F:$F,0))+INDEX(Sheet4!$G:$G,MATCH(Sheet1!F1231,Sheet4!$F:$F,0))+INDEX(Sheet4!$G:$G,MATCH(Sheet1!G1231,Sheet4!$F:$F,0))+INDEX(Sheet4!$G:$G,MATCH(Sheet1!H1231,Sheet4!$F:$F,0))+INDEX(Sheet4!$G:$G,MATCH(Sheet1!I1231,Sheet4!$F:$F,0))+INDEX(Sheet4!$G:$G,MATCH(Sheet1!J1231,Sheet4!$F:$F,0)),"")</f>
        <v/>
      </c>
      <c r="AF1231">
        <f si="309" t="shared"/>
        <v>0</v>
      </c>
      <c r="AH1231">
        <v>1208</v>
      </c>
      <c r="AI1231" t="str">
        <f si="310" t="shared"/>
        <v>Ben SimmonsElie OkoboDevin BookerMonte MorrisCorey BrewerGerald GreenKenneth FariedJohn CollinsKarl-Anthony Towns</v>
      </c>
      <c r="AJ1231">
        <f si="299" t="shared"/>
        <v>0</v>
      </c>
      <c r="AK1231">
        <f si="300" t="shared"/>
        <v>0</v>
      </c>
      <c r="AL1231">
        <f si="301" t="shared"/>
        <v>0</v>
      </c>
      <c r="AM1231">
        <f si="302" t="shared"/>
        <v>0</v>
      </c>
      <c r="AN1231">
        <f si="303" t="shared"/>
        <v>0</v>
      </c>
      <c r="AO1231">
        <f si="304" t="shared"/>
        <v>0</v>
      </c>
      <c r="AP1231">
        <f si="305" t="shared"/>
        <v>0</v>
      </c>
      <c r="AQ1231">
        <f si="306" t="shared"/>
        <v>0</v>
      </c>
      <c r="AR1231">
        <f si="307" t="shared"/>
        <v>0</v>
      </c>
      <c r="AS1231">
        <f si="311" t="shared"/>
        <v>0</v>
      </c>
      <c r="AU1231" t="str">
        <f>IFERROR(VLOOKUP(C1231,Results!$A$2:$B$240,2,FALSE)+VLOOKUP(D1231,Results!$A$2:$B$240,2,FALSE)+VLOOKUP(E1231,Results!$A$2:$B$240,2,FALSE)+VLOOKUP(F1231,Results!$A$2:$B$240,2,FALSE)+VLOOKUP(G1231,Results!$A$2:$B$240,2,FALSE)+VLOOKUP(H1231,Results!$A$2:$B$240,2,FALSE)+VLOOKUP(I1231,Results!$A$2:$B$240,2,FALSE)+VLOOKUP(J1231,Results!$A$2:$B$240,2,FALSE)+VLOOKUP(B1231,Results!$A$2:$B$240,2,FALSE)-MIN(VLOOKUP(C1231,Results!$A$2:$B$240,2,FALSE),VLOOKUP(D1231,Results!$A$2:$B$240,2,FALSE),VLOOKUP(E1231,Results!$A$2:$B$240,2,FALSE),VLOOKUP(F1231,Results!$A$2:$B$240,2,FALSE),VLOOKUP(G1231,Results!$A$2:$B$240,2,FALSE),VLOOKUP(H1231,Results!$A$2:$B$240,2,FALSE),VLOOKUP(I1231,Results!$A$2:$B$240,2,FALSE),VLOOKUP(J1231,Results!$A$2:$B$240,2,FALSE),VLOOKUP(B1231,Results!$A$2:$B$240,2,FALSE)),"")</f>
        <v/>
      </c>
    </row>
    <row r="1232" spans="2:47" x14ac:dyDescent="0.3">
      <c r="B1232" t="s">
        <v>166</v>
      </c>
      <c r="C1232" t="s">
        <v>170</v>
      </c>
      <c r="D1232" t="s">
        <v>172</v>
      </c>
      <c r="E1232" t="s">
        <v>174</v>
      </c>
      <c r="F1232" t="s">
        <v>178</v>
      </c>
      <c r="G1232" t="s">
        <v>100</v>
      </c>
      <c r="H1232" t="s">
        <v>181</v>
      </c>
      <c r="I1232" t="s">
        <v>103</v>
      </c>
      <c r="J1232" t="s">
        <v>186</v>
      </c>
      <c r="K1232" t="n">
        <v>10.0</v>
      </c>
      <c r="L1232" s="30">
        <f si="298" t="shared"/>
        <v>0</v>
      </c>
      <c r="N1232" s="35" t="str">
        <f si="308" t="shared"/>
        <v/>
      </c>
      <c r="O1232" s="59">
        <f>(IF(ISNUMBER(MATCH(B1232,Sheet4!$K$92:$K$101,0)),1,0)+IF(ISNUMBER(MATCH(C1232,Sheet4!$K$92:$K$101,0)),1,0)+IF(ISNUMBER(MATCH(D1232,Sheet4!$K$92:$K$101,0)),1,0)+IF(ISNUMBER(MATCH(E1232,Sheet4!$K$92:$K$101,0)),1,0)+IF(ISNUMBER(MATCH(F1232,Sheet4!$K$92:$K$101,0)),1,0)+IF(ISNUMBER(MATCH(G1232,Sheet4!$K$92:$K$101,0)),1,0)+IF(ISNUMBER(MATCH(H1232,Sheet4!$K$92:$K$101,0)),1,0)+IF(ISNUMBER(MATCH(I1232,Sheet4!$K$92:$K$101,0)),1,0)+IF(ISNUMBER(MATCH(J1232,Sheet4!$K$92:$K$101,0)),1,0))
-
(IF(ISNUMBER(MATCH(B1232,Sheet4!$F$2:$F$11,0)),1,0)+IF(ISNUMBER(MATCH(C1232,Sheet4!$F$2:$F$11,0)),1,0)+IF(ISNUMBER(MATCH(D1232,Sheet4!$F$2:$F$11,0)),1,0)+IF(ISNUMBER(MATCH(E1232,Sheet4!$F$2:$F$11,0)),1,0)+IF(ISNUMBER(MATCH(F1232,Sheet4!$F$2:$F$11,0)),1,0)+IF(ISNUMBER(MATCH(G1232,Sheet4!$F$2:$F$11,0)),1,0)+IF(ISNUMBER(MATCH(H1232,Sheet4!$F$2:$F$11,0)),1,0)+IF(ISNUMBER(MATCH(I1232,Sheet4!$F$2:$F$11,0)),1,0)+IF(ISNUMBER(MATCH(J1232,Sheet4!$F$2:$F$11,0)),1,0))</f>
        <v>0</v>
      </c>
      <c r="P1232" s="40" t="str">
        <f>IFERROR(INDEX(Sheet4!$G:$G,MATCH(Sheet1!B1232,Sheet4!$F:$F,0))+INDEX(Sheet4!$G:$G,MATCH(Sheet1!C1232,Sheet4!$F:$F,0))+INDEX(Sheet4!$G:$G,MATCH(Sheet1!D1232,Sheet4!$F:$F,0))+INDEX(Sheet4!$G:$G,MATCH(Sheet1!E1232,Sheet4!$F:$F,0))+INDEX(Sheet4!$G:$G,MATCH(Sheet1!F1232,Sheet4!$F:$F,0))+INDEX(Sheet4!$G:$G,MATCH(Sheet1!G1232,Sheet4!$F:$F,0))+INDEX(Sheet4!$G:$G,MATCH(Sheet1!H1232,Sheet4!$F:$F,0))+INDEX(Sheet4!$G:$G,MATCH(Sheet1!I1232,Sheet4!$F:$F,0))+INDEX(Sheet4!$G:$G,MATCH(Sheet1!J1232,Sheet4!$F:$F,0)),"")</f>
        <v/>
      </c>
      <c r="AF1232">
        <f si="309" t="shared"/>
        <v>0</v>
      </c>
      <c r="AH1232">
        <v>1209</v>
      </c>
      <c r="AI1232" t="str">
        <f si="310" t="shared"/>
        <v>Ben SimmonsRicky RubioDevin BookerMonte MorrisMikal BridgesCorey BrewerJohn CollinsPaul MillsapRudy Gobert</v>
      </c>
      <c r="AJ1232">
        <f si="299" t="shared"/>
        <v>0</v>
      </c>
      <c r="AK1232">
        <f si="300" t="shared"/>
        <v>0</v>
      </c>
      <c r="AL1232">
        <f si="301" t="shared"/>
        <v>0</v>
      </c>
      <c r="AM1232">
        <f si="302" t="shared"/>
        <v>0</v>
      </c>
      <c r="AN1232">
        <f si="303" t="shared"/>
        <v>0</v>
      </c>
      <c r="AO1232">
        <f si="304" t="shared"/>
        <v>0</v>
      </c>
      <c r="AP1232">
        <f si="305" t="shared"/>
        <v>0</v>
      </c>
      <c r="AQ1232">
        <f si="306" t="shared"/>
        <v>0</v>
      </c>
      <c r="AR1232">
        <f si="307" t="shared"/>
        <v>0</v>
      </c>
      <c r="AS1232">
        <f si="311" t="shared"/>
        <v>0</v>
      </c>
      <c r="AU1232" t="str">
        <f>IFERROR(VLOOKUP(C1232,Results!$A$2:$B$240,2,FALSE)+VLOOKUP(D1232,Results!$A$2:$B$240,2,FALSE)+VLOOKUP(E1232,Results!$A$2:$B$240,2,FALSE)+VLOOKUP(F1232,Results!$A$2:$B$240,2,FALSE)+VLOOKUP(G1232,Results!$A$2:$B$240,2,FALSE)+VLOOKUP(H1232,Results!$A$2:$B$240,2,FALSE)+VLOOKUP(I1232,Results!$A$2:$B$240,2,FALSE)+VLOOKUP(J1232,Results!$A$2:$B$240,2,FALSE)+VLOOKUP(B1232,Results!$A$2:$B$240,2,FALSE)-MIN(VLOOKUP(C1232,Results!$A$2:$B$240,2,FALSE),VLOOKUP(D1232,Results!$A$2:$B$240,2,FALSE),VLOOKUP(E1232,Results!$A$2:$B$240,2,FALSE),VLOOKUP(F1232,Results!$A$2:$B$240,2,FALSE),VLOOKUP(G1232,Results!$A$2:$B$240,2,FALSE),VLOOKUP(H1232,Results!$A$2:$B$240,2,FALSE),VLOOKUP(I1232,Results!$A$2:$B$240,2,FALSE),VLOOKUP(J1232,Results!$A$2:$B$240,2,FALSE),VLOOKUP(B1232,Results!$A$2:$B$240,2,FALSE)),"")</f>
        <v/>
      </c>
    </row>
    <row r="1233" spans="2:47" x14ac:dyDescent="0.3">
      <c r="B1233" t="s">
        <v>166</v>
      </c>
      <c r="C1233" t="s">
        <v>87</v>
      </c>
      <c r="D1233" t="s">
        <v>173</v>
      </c>
      <c r="E1233" t="s">
        <v>148</v>
      </c>
      <c r="F1233" t="s">
        <v>177</v>
      </c>
      <c r="G1233" t="s">
        <v>90</v>
      </c>
      <c r="H1233" t="s">
        <v>153</v>
      </c>
      <c r="I1233" t="s">
        <v>155</v>
      </c>
      <c r="J1233" t="s">
        <v>187</v>
      </c>
      <c r="K1233" t="n">
        <v>10.0</v>
      </c>
      <c r="L1233" s="30">
        <f si="298" t="shared"/>
        <v>0</v>
      </c>
      <c r="N1233" s="35" t="str">
        <f si="308" t="shared"/>
        <v/>
      </c>
      <c r="O1233" s="59">
        <f>(IF(ISNUMBER(MATCH(B1233,Sheet4!$K$92:$K$101,0)),1,0)+IF(ISNUMBER(MATCH(C1233,Sheet4!$K$92:$K$101,0)),1,0)+IF(ISNUMBER(MATCH(D1233,Sheet4!$K$92:$K$101,0)),1,0)+IF(ISNUMBER(MATCH(E1233,Sheet4!$K$92:$K$101,0)),1,0)+IF(ISNUMBER(MATCH(F1233,Sheet4!$K$92:$K$101,0)),1,0)+IF(ISNUMBER(MATCH(G1233,Sheet4!$K$92:$K$101,0)),1,0)+IF(ISNUMBER(MATCH(H1233,Sheet4!$K$92:$K$101,0)),1,0)+IF(ISNUMBER(MATCH(I1233,Sheet4!$K$92:$K$101,0)),1,0)+IF(ISNUMBER(MATCH(J1233,Sheet4!$K$92:$K$101,0)),1,0))
-
(IF(ISNUMBER(MATCH(B1233,Sheet4!$F$2:$F$11,0)),1,0)+IF(ISNUMBER(MATCH(C1233,Sheet4!$F$2:$F$11,0)),1,0)+IF(ISNUMBER(MATCH(D1233,Sheet4!$F$2:$F$11,0)),1,0)+IF(ISNUMBER(MATCH(E1233,Sheet4!$F$2:$F$11,0)),1,0)+IF(ISNUMBER(MATCH(F1233,Sheet4!$F$2:$F$11,0)),1,0)+IF(ISNUMBER(MATCH(G1233,Sheet4!$F$2:$F$11,0)),1,0)+IF(ISNUMBER(MATCH(H1233,Sheet4!$F$2:$F$11,0)),1,0)+IF(ISNUMBER(MATCH(I1233,Sheet4!$F$2:$F$11,0)),1,0)+IF(ISNUMBER(MATCH(J1233,Sheet4!$F$2:$F$11,0)),1,0))</f>
        <v>0</v>
      </c>
      <c r="P1233" s="40" t="str">
        <f>IFERROR(INDEX(Sheet4!$G:$G,MATCH(Sheet1!B1233,Sheet4!$F:$F,0))+INDEX(Sheet4!$G:$G,MATCH(Sheet1!C1233,Sheet4!$F:$F,0))+INDEX(Sheet4!$G:$G,MATCH(Sheet1!D1233,Sheet4!$F:$F,0))+INDEX(Sheet4!$G:$G,MATCH(Sheet1!E1233,Sheet4!$F:$F,0))+INDEX(Sheet4!$G:$G,MATCH(Sheet1!F1233,Sheet4!$F:$F,0))+INDEX(Sheet4!$G:$G,MATCH(Sheet1!G1233,Sheet4!$F:$F,0))+INDEX(Sheet4!$G:$G,MATCH(Sheet1!H1233,Sheet4!$F:$F,0))+INDEX(Sheet4!$G:$G,MATCH(Sheet1!I1233,Sheet4!$F:$F,0))+INDEX(Sheet4!$G:$G,MATCH(Sheet1!J1233,Sheet4!$F:$F,0)),"")</f>
        <v/>
      </c>
      <c r="AF1233">
        <f si="309" t="shared"/>
        <v>0</v>
      </c>
      <c r="AH1233">
        <v>1210</v>
      </c>
      <c r="AI1233" t="str">
        <f si="310" t="shared"/>
        <v>De'Aaron FoxIsaiah CanaanJimmy ButlerMonte MorrisJoe InglesMikal BridgesKenneth FariedPaul MillsapNikola Jokic</v>
      </c>
      <c r="AJ1233">
        <f si="299" t="shared"/>
        <v>0</v>
      </c>
      <c r="AK1233">
        <f si="300" t="shared"/>
        <v>0</v>
      </c>
      <c r="AL1233">
        <f si="301" t="shared"/>
        <v>0</v>
      </c>
      <c r="AM1233">
        <f si="302" t="shared"/>
        <v>0</v>
      </c>
      <c r="AN1233">
        <f si="303" t="shared"/>
        <v>0</v>
      </c>
      <c r="AO1233">
        <f si="304" t="shared"/>
        <v>0</v>
      </c>
      <c r="AP1233">
        <f si="305" t="shared"/>
        <v>0</v>
      </c>
      <c r="AQ1233">
        <f si="306" t="shared"/>
        <v>0</v>
      </c>
      <c r="AR1233">
        <f si="307" t="shared"/>
        <v>0</v>
      </c>
      <c r="AS1233">
        <f si="311" t="shared"/>
        <v>0</v>
      </c>
      <c r="AU1233" t="str">
        <f>IFERROR(VLOOKUP(C1233,Results!$A$2:$B$240,2,FALSE)+VLOOKUP(D1233,Results!$A$2:$B$240,2,FALSE)+VLOOKUP(E1233,Results!$A$2:$B$240,2,FALSE)+VLOOKUP(F1233,Results!$A$2:$B$240,2,FALSE)+VLOOKUP(G1233,Results!$A$2:$B$240,2,FALSE)+VLOOKUP(H1233,Results!$A$2:$B$240,2,FALSE)+VLOOKUP(I1233,Results!$A$2:$B$240,2,FALSE)+VLOOKUP(J1233,Results!$A$2:$B$240,2,FALSE)+VLOOKUP(B1233,Results!$A$2:$B$240,2,FALSE)-MIN(VLOOKUP(C1233,Results!$A$2:$B$240,2,FALSE),VLOOKUP(D1233,Results!$A$2:$B$240,2,FALSE),VLOOKUP(E1233,Results!$A$2:$B$240,2,FALSE),VLOOKUP(F1233,Results!$A$2:$B$240,2,FALSE),VLOOKUP(G1233,Results!$A$2:$B$240,2,FALSE),VLOOKUP(H1233,Results!$A$2:$B$240,2,FALSE),VLOOKUP(I1233,Results!$A$2:$B$240,2,FALSE),VLOOKUP(J1233,Results!$A$2:$B$240,2,FALSE),VLOOKUP(B1233,Results!$A$2:$B$240,2,FALSE)),"")</f>
        <v/>
      </c>
    </row>
    <row r="1234" spans="2:47" x14ac:dyDescent="0.3">
      <c r="B1234" t="s">
        <v>166</v>
      </c>
      <c r="C1234" t="s">
        <v>108</v>
      </c>
      <c r="D1234" t="s">
        <v>145</v>
      </c>
      <c r="E1234" t="s">
        <v>146</v>
      </c>
      <c r="F1234" t="s">
        <v>177</v>
      </c>
      <c r="G1234" t="s">
        <v>179</v>
      </c>
      <c r="H1234" t="s">
        <v>103</v>
      </c>
      <c r="I1234" t="s">
        <v>155</v>
      </c>
      <c r="J1234" t="s">
        <v>187</v>
      </c>
      <c r="K1234" t="n">
        <v>10.0</v>
      </c>
      <c r="L1234" s="30">
        <f si="298" t="shared"/>
        <v>0</v>
      </c>
      <c r="N1234" s="35" t="str">
        <f si="308" t="shared"/>
        <v/>
      </c>
      <c r="O1234" s="59">
        <f>(IF(ISNUMBER(MATCH(B1234,Sheet4!$K$92:$K$101,0)),1,0)+IF(ISNUMBER(MATCH(C1234,Sheet4!$K$92:$K$101,0)),1,0)+IF(ISNUMBER(MATCH(D1234,Sheet4!$K$92:$K$101,0)),1,0)+IF(ISNUMBER(MATCH(E1234,Sheet4!$K$92:$K$101,0)),1,0)+IF(ISNUMBER(MATCH(F1234,Sheet4!$K$92:$K$101,0)),1,0)+IF(ISNUMBER(MATCH(G1234,Sheet4!$K$92:$K$101,0)),1,0)+IF(ISNUMBER(MATCH(H1234,Sheet4!$K$92:$K$101,0)),1,0)+IF(ISNUMBER(MATCH(I1234,Sheet4!$K$92:$K$101,0)),1,0)+IF(ISNUMBER(MATCH(J1234,Sheet4!$K$92:$K$101,0)),1,0))
-
(IF(ISNUMBER(MATCH(B1234,Sheet4!$F$2:$F$11,0)),1,0)+IF(ISNUMBER(MATCH(C1234,Sheet4!$F$2:$F$11,0)),1,0)+IF(ISNUMBER(MATCH(D1234,Sheet4!$F$2:$F$11,0)),1,0)+IF(ISNUMBER(MATCH(E1234,Sheet4!$F$2:$F$11,0)),1,0)+IF(ISNUMBER(MATCH(F1234,Sheet4!$F$2:$F$11,0)),1,0)+IF(ISNUMBER(MATCH(G1234,Sheet4!$F$2:$F$11,0)),1,0)+IF(ISNUMBER(MATCH(H1234,Sheet4!$F$2:$F$11,0)),1,0)+IF(ISNUMBER(MATCH(I1234,Sheet4!$F$2:$F$11,0)),1,0)+IF(ISNUMBER(MATCH(J1234,Sheet4!$F$2:$F$11,0)),1,0))</f>
        <v>0</v>
      </c>
      <c r="P1234" s="40" t="str">
        <f>IFERROR(INDEX(Sheet4!$G:$G,MATCH(Sheet1!B1234,Sheet4!$F:$F,0))+INDEX(Sheet4!$G:$G,MATCH(Sheet1!C1234,Sheet4!$F:$F,0))+INDEX(Sheet4!$G:$G,MATCH(Sheet1!D1234,Sheet4!$F:$F,0))+INDEX(Sheet4!$G:$G,MATCH(Sheet1!E1234,Sheet4!$F:$F,0))+INDEX(Sheet4!$G:$G,MATCH(Sheet1!F1234,Sheet4!$F:$F,0))+INDEX(Sheet4!$G:$G,MATCH(Sheet1!G1234,Sheet4!$F:$F,0))+INDEX(Sheet4!$G:$G,MATCH(Sheet1!H1234,Sheet4!$F:$F,0))+INDEX(Sheet4!$G:$G,MATCH(Sheet1!I1234,Sheet4!$F:$F,0))+INDEX(Sheet4!$G:$G,MATCH(Sheet1!J1234,Sheet4!$F:$F,0)),"")</f>
        <v/>
      </c>
      <c r="AF1234">
        <f si="309" t="shared"/>
        <v>0</v>
      </c>
      <c r="AH1234">
        <v>1211</v>
      </c>
      <c r="AI1234" t="str">
        <f si="310" t="shared"/>
        <v>De'Aaron FoxIsaiah CanaanJames HardenMonte MorrisJoe InglesTaurean PrinceJosh JacksonDerrick FavorsRudy Gobert</v>
      </c>
      <c r="AJ1234">
        <f si="299" t="shared"/>
        <v>0</v>
      </c>
      <c r="AK1234">
        <f si="300" t="shared"/>
        <v>0</v>
      </c>
      <c r="AL1234">
        <f si="301" t="shared"/>
        <v>0</v>
      </c>
      <c r="AM1234">
        <f si="302" t="shared"/>
        <v>0</v>
      </c>
      <c r="AN1234">
        <f si="303" t="shared"/>
        <v>0</v>
      </c>
      <c r="AO1234">
        <f si="304" t="shared"/>
        <v>0</v>
      </c>
      <c r="AP1234">
        <f si="305" t="shared"/>
        <v>0</v>
      </c>
      <c r="AQ1234">
        <f si="306" t="shared"/>
        <v>0</v>
      </c>
      <c r="AR1234">
        <f si="307" t="shared"/>
        <v>0</v>
      </c>
      <c r="AS1234">
        <f si="311" t="shared"/>
        <v>0</v>
      </c>
      <c r="AU1234" t="str">
        <f>IFERROR(VLOOKUP(C1234,Results!$A$2:$B$240,2,FALSE)+VLOOKUP(D1234,Results!$A$2:$B$240,2,FALSE)+VLOOKUP(E1234,Results!$A$2:$B$240,2,FALSE)+VLOOKUP(F1234,Results!$A$2:$B$240,2,FALSE)+VLOOKUP(G1234,Results!$A$2:$B$240,2,FALSE)+VLOOKUP(H1234,Results!$A$2:$B$240,2,FALSE)+VLOOKUP(I1234,Results!$A$2:$B$240,2,FALSE)+VLOOKUP(J1234,Results!$A$2:$B$240,2,FALSE)+VLOOKUP(B1234,Results!$A$2:$B$240,2,FALSE)-MIN(VLOOKUP(C1234,Results!$A$2:$B$240,2,FALSE),VLOOKUP(D1234,Results!$A$2:$B$240,2,FALSE),VLOOKUP(E1234,Results!$A$2:$B$240,2,FALSE),VLOOKUP(F1234,Results!$A$2:$B$240,2,FALSE),VLOOKUP(G1234,Results!$A$2:$B$240,2,FALSE),VLOOKUP(H1234,Results!$A$2:$B$240,2,FALSE),VLOOKUP(I1234,Results!$A$2:$B$240,2,FALSE),VLOOKUP(J1234,Results!$A$2:$B$240,2,FALSE),VLOOKUP(B1234,Results!$A$2:$B$240,2,FALSE)),"")</f>
        <v/>
      </c>
    </row>
    <row r="1235" spans="2:47" x14ac:dyDescent="0.3">
      <c r="B1235" t="s">
        <v>166</v>
      </c>
      <c r="C1235" t="s">
        <v>108</v>
      </c>
      <c r="D1235" t="s">
        <v>172</v>
      </c>
      <c r="E1235" t="s">
        <v>146</v>
      </c>
      <c r="F1235" t="s">
        <v>150</v>
      </c>
      <c r="G1235" t="s">
        <v>100</v>
      </c>
      <c r="H1235" t="s">
        <v>152</v>
      </c>
      <c r="I1235" t="s">
        <v>185</v>
      </c>
      <c r="J1235" t="s">
        <v>186</v>
      </c>
      <c r="K1235" t="n">
        <v>10.0</v>
      </c>
      <c r="L1235" s="30">
        <f si="298" t="shared"/>
        <v>0</v>
      </c>
      <c r="N1235" s="35" t="str">
        <f si="308" t="shared"/>
        <v/>
      </c>
      <c r="O1235" s="59">
        <f>(IF(ISNUMBER(MATCH(B1235,Sheet4!$K$92:$K$101,0)),1,0)+IF(ISNUMBER(MATCH(C1235,Sheet4!$K$92:$K$101,0)),1,0)+IF(ISNUMBER(MATCH(D1235,Sheet4!$K$92:$K$101,0)),1,0)+IF(ISNUMBER(MATCH(E1235,Sheet4!$K$92:$K$101,0)),1,0)+IF(ISNUMBER(MATCH(F1235,Sheet4!$K$92:$K$101,0)),1,0)+IF(ISNUMBER(MATCH(G1235,Sheet4!$K$92:$K$101,0)),1,0)+IF(ISNUMBER(MATCH(H1235,Sheet4!$K$92:$K$101,0)),1,0)+IF(ISNUMBER(MATCH(I1235,Sheet4!$K$92:$K$101,0)),1,0)+IF(ISNUMBER(MATCH(J1235,Sheet4!$K$92:$K$101,0)),1,0))
-
(IF(ISNUMBER(MATCH(B1235,Sheet4!$F$2:$F$11,0)),1,0)+IF(ISNUMBER(MATCH(C1235,Sheet4!$F$2:$F$11,0)),1,0)+IF(ISNUMBER(MATCH(D1235,Sheet4!$F$2:$F$11,0)),1,0)+IF(ISNUMBER(MATCH(E1235,Sheet4!$F$2:$F$11,0)),1,0)+IF(ISNUMBER(MATCH(F1235,Sheet4!$F$2:$F$11,0)),1,0)+IF(ISNUMBER(MATCH(G1235,Sheet4!$F$2:$F$11,0)),1,0)+IF(ISNUMBER(MATCH(H1235,Sheet4!$F$2:$F$11,0)),1,0)+IF(ISNUMBER(MATCH(I1235,Sheet4!$F$2:$F$11,0)),1,0)+IF(ISNUMBER(MATCH(J1235,Sheet4!$F$2:$F$11,0)),1,0))</f>
        <v>0</v>
      </c>
      <c r="P1235" s="40" t="str">
        <f>IFERROR(INDEX(Sheet4!$G:$G,MATCH(Sheet1!B1235,Sheet4!$F:$F,0))+INDEX(Sheet4!$G:$G,MATCH(Sheet1!C1235,Sheet4!$F:$F,0))+INDEX(Sheet4!$G:$G,MATCH(Sheet1!D1235,Sheet4!$F:$F,0))+INDEX(Sheet4!$G:$G,MATCH(Sheet1!E1235,Sheet4!$F:$F,0))+INDEX(Sheet4!$G:$G,MATCH(Sheet1!F1235,Sheet4!$F:$F,0))+INDEX(Sheet4!$G:$G,MATCH(Sheet1!G1235,Sheet4!$F:$F,0))+INDEX(Sheet4!$G:$G,MATCH(Sheet1!H1235,Sheet4!$F:$F,0))+INDEX(Sheet4!$G:$G,MATCH(Sheet1!I1235,Sheet4!$F:$F,0))+INDEX(Sheet4!$G:$G,MATCH(Sheet1!J1235,Sheet4!$F:$F,0)),"")</f>
        <v/>
      </c>
      <c r="AF1235">
        <f si="309" t="shared"/>
        <v>0</v>
      </c>
      <c r="AH1235">
        <v>1212</v>
      </c>
      <c r="AI1235" t="str">
        <f si="310" t="shared"/>
        <v>Ben SimmonsJeremy LinDevin BookerMonte MorrisKelly OubreTaurean PrinceJosh JacksonTaj GibsonJoel Embiid</v>
      </c>
      <c r="AJ1235">
        <f si="299" t="shared"/>
        <v>0</v>
      </c>
      <c r="AK1235">
        <f si="300" t="shared"/>
        <v>0</v>
      </c>
      <c r="AL1235">
        <f si="301" t="shared"/>
        <v>0</v>
      </c>
      <c r="AM1235">
        <f si="302" t="shared"/>
        <v>0</v>
      </c>
      <c r="AN1235">
        <f si="303" t="shared"/>
        <v>0</v>
      </c>
      <c r="AO1235">
        <f si="304" t="shared"/>
        <v>0</v>
      </c>
      <c r="AP1235">
        <f si="305" t="shared"/>
        <v>0</v>
      </c>
      <c r="AQ1235">
        <f si="306" t="shared"/>
        <v>0</v>
      </c>
      <c r="AR1235">
        <f si="307" t="shared"/>
        <v>0</v>
      </c>
      <c r="AS1235">
        <f si="311" t="shared"/>
        <v>0</v>
      </c>
      <c r="AU1235" t="str">
        <f>IFERROR(VLOOKUP(C1235,Results!$A$2:$B$240,2,FALSE)+VLOOKUP(D1235,Results!$A$2:$B$240,2,FALSE)+VLOOKUP(E1235,Results!$A$2:$B$240,2,FALSE)+VLOOKUP(F1235,Results!$A$2:$B$240,2,FALSE)+VLOOKUP(G1235,Results!$A$2:$B$240,2,FALSE)+VLOOKUP(H1235,Results!$A$2:$B$240,2,FALSE)+VLOOKUP(I1235,Results!$A$2:$B$240,2,FALSE)+VLOOKUP(J1235,Results!$A$2:$B$240,2,FALSE)+VLOOKUP(B1235,Results!$A$2:$B$240,2,FALSE)-MIN(VLOOKUP(C1235,Results!$A$2:$B$240,2,FALSE),VLOOKUP(D1235,Results!$A$2:$B$240,2,FALSE),VLOOKUP(E1235,Results!$A$2:$B$240,2,FALSE),VLOOKUP(F1235,Results!$A$2:$B$240,2,FALSE),VLOOKUP(G1235,Results!$A$2:$B$240,2,FALSE),VLOOKUP(H1235,Results!$A$2:$B$240,2,FALSE),VLOOKUP(I1235,Results!$A$2:$B$240,2,FALSE),VLOOKUP(J1235,Results!$A$2:$B$240,2,FALSE),VLOOKUP(B1235,Results!$A$2:$B$240,2,FALSE)),"")</f>
        <v/>
      </c>
    </row>
    <row r="1236" spans="2:47" x14ac:dyDescent="0.3">
      <c r="B1236" t="s">
        <v>166</v>
      </c>
      <c r="C1236" t="s">
        <v>87</v>
      </c>
      <c r="D1236" t="s">
        <v>172</v>
      </c>
      <c r="E1236" t="s">
        <v>146</v>
      </c>
      <c r="F1236" t="s">
        <v>150</v>
      </c>
      <c r="G1236" t="s">
        <v>177</v>
      </c>
      <c r="H1236" t="s">
        <v>93</v>
      </c>
      <c r="I1236" t="s">
        <v>184</v>
      </c>
      <c r="J1236" t="s">
        <v>187</v>
      </c>
      <c r="K1236" t="n">
        <v>10.0</v>
      </c>
      <c r="L1236" s="30">
        <f si="298" t="shared"/>
        <v>0</v>
      </c>
      <c r="N1236" s="35" t="str">
        <f si="308" t="shared"/>
        <v/>
      </c>
      <c r="O1236" s="59">
        <f>(IF(ISNUMBER(MATCH(B1236,Sheet4!$K$92:$K$101,0)),1,0)+IF(ISNUMBER(MATCH(C1236,Sheet4!$K$92:$K$101,0)),1,0)+IF(ISNUMBER(MATCH(D1236,Sheet4!$K$92:$K$101,0)),1,0)+IF(ISNUMBER(MATCH(E1236,Sheet4!$K$92:$K$101,0)),1,0)+IF(ISNUMBER(MATCH(F1236,Sheet4!$K$92:$K$101,0)),1,0)+IF(ISNUMBER(MATCH(G1236,Sheet4!$K$92:$K$101,0)),1,0)+IF(ISNUMBER(MATCH(H1236,Sheet4!$K$92:$K$101,0)),1,0)+IF(ISNUMBER(MATCH(I1236,Sheet4!$K$92:$K$101,0)),1,0)+IF(ISNUMBER(MATCH(J1236,Sheet4!$K$92:$K$101,0)),1,0))
-
(IF(ISNUMBER(MATCH(B1236,Sheet4!$F$2:$F$11,0)),1,0)+IF(ISNUMBER(MATCH(C1236,Sheet4!$F$2:$F$11,0)),1,0)+IF(ISNUMBER(MATCH(D1236,Sheet4!$F$2:$F$11,0)),1,0)+IF(ISNUMBER(MATCH(E1236,Sheet4!$F$2:$F$11,0)),1,0)+IF(ISNUMBER(MATCH(F1236,Sheet4!$F$2:$F$11,0)),1,0)+IF(ISNUMBER(MATCH(G1236,Sheet4!$F$2:$F$11,0)),1,0)+IF(ISNUMBER(MATCH(H1236,Sheet4!$F$2:$F$11,0)),1,0)+IF(ISNUMBER(MATCH(I1236,Sheet4!$F$2:$F$11,0)),1,0)+IF(ISNUMBER(MATCH(J1236,Sheet4!$F$2:$F$11,0)),1,0))</f>
        <v>0</v>
      </c>
      <c r="P1236" s="40" t="str">
        <f>IFERROR(INDEX(Sheet4!$G:$G,MATCH(Sheet1!B1236,Sheet4!$F:$F,0))+INDEX(Sheet4!$G:$G,MATCH(Sheet1!C1236,Sheet4!$F:$F,0))+INDEX(Sheet4!$G:$G,MATCH(Sheet1!D1236,Sheet4!$F:$F,0))+INDEX(Sheet4!$G:$G,MATCH(Sheet1!E1236,Sheet4!$F:$F,0))+INDEX(Sheet4!$G:$G,MATCH(Sheet1!F1236,Sheet4!$F:$F,0))+INDEX(Sheet4!$G:$G,MATCH(Sheet1!G1236,Sheet4!$F:$F,0))+INDEX(Sheet4!$G:$G,MATCH(Sheet1!H1236,Sheet4!$F:$F,0))+INDEX(Sheet4!$G:$G,MATCH(Sheet1!I1236,Sheet4!$F:$F,0))+INDEX(Sheet4!$G:$G,MATCH(Sheet1!J1236,Sheet4!$F:$F,0)),"")</f>
        <v/>
      </c>
      <c r="AF1236">
        <f si="309" t="shared"/>
        <v>0</v>
      </c>
      <c r="AH1236">
        <v>1213</v>
      </c>
      <c r="AI1236" t="str">
        <f si="310" t="shared"/>
        <v>Ben SimmonsRicky RubioDonovan MitchellMalik BeasleyMikal BridgesGerald GreenJosh JacksonPaul MillsapKarl-Anthony Towns</v>
      </c>
      <c r="AJ1236">
        <f si="299" t="shared"/>
        <v>0</v>
      </c>
      <c r="AK1236">
        <f si="300" t="shared"/>
        <v>0</v>
      </c>
      <c r="AL1236">
        <f si="301" t="shared"/>
        <v>0</v>
      </c>
      <c r="AM1236">
        <f si="302" t="shared"/>
        <v>0</v>
      </c>
      <c r="AN1236">
        <f si="303" t="shared"/>
        <v>0</v>
      </c>
      <c r="AO1236">
        <f si="304" t="shared"/>
        <v>0</v>
      </c>
      <c r="AP1236">
        <f si="305" t="shared"/>
        <v>0</v>
      </c>
      <c r="AQ1236">
        <f si="306" t="shared"/>
        <v>0</v>
      </c>
      <c r="AR1236">
        <f si="307" t="shared"/>
        <v>0</v>
      </c>
      <c r="AS1236">
        <f si="311" t="shared"/>
        <v>0</v>
      </c>
      <c r="AU1236" t="str">
        <f>IFERROR(VLOOKUP(C1236,Results!$A$2:$B$240,2,FALSE)+VLOOKUP(D1236,Results!$A$2:$B$240,2,FALSE)+VLOOKUP(E1236,Results!$A$2:$B$240,2,FALSE)+VLOOKUP(F1236,Results!$A$2:$B$240,2,FALSE)+VLOOKUP(G1236,Results!$A$2:$B$240,2,FALSE)+VLOOKUP(H1236,Results!$A$2:$B$240,2,FALSE)+VLOOKUP(I1236,Results!$A$2:$B$240,2,FALSE)+VLOOKUP(J1236,Results!$A$2:$B$240,2,FALSE)+VLOOKUP(B1236,Results!$A$2:$B$240,2,FALSE)-MIN(VLOOKUP(C1236,Results!$A$2:$B$240,2,FALSE),VLOOKUP(D1236,Results!$A$2:$B$240,2,FALSE),VLOOKUP(E1236,Results!$A$2:$B$240,2,FALSE),VLOOKUP(F1236,Results!$A$2:$B$240,2,FALSE),VLOOKUP(G1236,Results!$A$2:$B$240,2,FALSE),VLOOKUP(H1236,Results!$A$2:$B$240,2,FALSE),VLOOKUP(I1236,Results!$A$2:$B$240,2,FALSE),VLOOKUP(J1236,Results!$A$2:$B$240,2,FALSE),VLOOKUP(B1236,Results!$A$2:$B$240,2,FALSE)),"")</f>
        <v/>
      </c>
    </row>
    <row r="1237" spans="2:47" x14ac:dyDescent="0.3">
      <c r="B1237" t="s">
        <v>95</v>
      </c>
      <c r="C1237" t="s">
        <v>171</v>
      </c>
      <c r="D1237" t="s">
        <v>172</v>
      </c>
      <c r="E1237" t="s">
        <v>174</v>
      </c>
      <c r="F1237" t="s">
        <v>177</v>
      </c>
      <c r="G1237" t="s">
        <v>96</v>
      </c>
      <c r="H1237" t="s">
        <v>92</v>
      </c>
      <c r="I1237" t="s">
        <v>152</v>
      </c>
      <c r="J1237" t="s">
        <v>98</v>
      </c>
      <c r="K1237" t="n">
        <v>10.0</v>
      </c>
      <c r="L1237" s="30">
        <f si="298" t="shared"/>
        <v>0</v>
      </c>
      <c r="N1237" s="35" t="str">
        <f si="308" t="shared"/>
        <v/>
      </c>
      <c r="O1237" s="59">
        <f>(IF(ISNUMBER(MATCH(B1237,Sheet4!$K$92:$K$101,0)),1,0)+IF(ISNUMBER(MATCH(C1237,Sheet4!$K$92:$K$101,0)),1,0)+IF(ISNUMBER(MATCH(D1237,Sheet4!$K$92:$K$101,0)),1,0)+IF(ISNUMBER(MATCH(E1237,Sheet4!$K$92:$K$101,0)),1,0)+IF(ISNUMBER(MATCH(F1237,Sheet4!$K$92:$K$101,0)),1,0)+IF(ISNUMBER(MATCH(G1237,Sheet4!$K$92:$K$101,0)),1,0)+IF(ISNUMBER(MATCH(H1237,Sheet4!$K$92:$K$101,0)),1,0)+IF(ISNUMBER(MATCH(I1237,Sheet4!$K$92:$K$101,0)),1,0)+IF(ISNUMBER(MATCH(J1237,Sheet4!$K$92:$K$101,0)),1,0))
-
(IF(ISNUMBER(MATCH(B1237,Sheet4!$F$2:$F$11,0)),1,0)+IF(ISNUMBER(MATCH(C1237,Sheet4!$F$2:$F$11,0)),1,0)+IF(ISNUMBER(MATCH(D1237,Sheet4!$F$2:$F$11,0)),1,0)+IF(ISNUMBER(MATCH(E1237,Sheet4!$F$2:$F$11,0)),1,0)+IF(ISNUMBER(MATCH(F1237,Sheet4!$F$2:$F$11,0)),1,0)+IF(ISNUMBER(MATCH(G1237,Sheet4!$F$2:$F$11,0)),1,0)+IF(ISNUMBER(MATCH(H1237,Sheet4!$F$2:$F$11,0)),1,0)+IF(ISNUMBER(MATCH(I1237,Sheet4!$F$2:$F$11,0)),1,0)+IF(ISNUMBER(MATCH(J1237,Sheet4!$F$2:$F$11,0)),1,0))</f>
        <v>0</v>
      </c>
      <c r="P1237" s="40" t="str">
        <f>IFERROR(INDEX(Sheet4!$G:$G,MATCH(Sheet1!B1237,Sheet4!$F:$F,0))+INDEX(Sheet4!$G:$G,MATCH(Sheet1!C1237,Sheet4!$F:$F,0))+INDEX(Sheet4!$G:$G,MATCH(Sheet1!D1237,Sheet4!$F:$F,0))+INDEX(Sheet4!$G:$G,MATCH(Sheet1!E1237,Sheet4!$F:$F,0))+INDEX(Sheet4!$G:$G,MATCH(Sheet1!F1237,Sheet4!$F:$F,0))+INDEX(Sheet4!$G:$G,MATCH(Sheet1!G1237,Sheet4!$F:$F,0))+INDEX(Sheet4!$G:$G,MATCH(Sheet1!H1237,Sheet4!$F:$F,0))+INDEX(Sheet4!$G:$G,MATCH(Sheet1!I1237,Sheet4!$F:$F,0))+INDEX(Sheet4!$G:$G,MATCH(Sheet1!J1237,Sheet4!$F:$F,0)),"")</f>
        <v/>
      </c>
      <c r="AF1237">
        <f si="309" t="shared"/>
        <v>0</v>
      </c>
      <c r="AH1237">
        <v>1214</v>
      </c>
      <c r="AI1237" t="str">
        <f si="310" t="shared"/>
        <v>Ben SimmonsJeremy LinDevin BookerMonte MorrisKelly OubreRoyce O'NealeKenneth FariedJosh JacksonRudy Gobert</v>
      </c>
      <c r="AJ1237">
        <f si="299" t="shared"/>
        <v>0</v>
      </c>
      <c r="AK1237">
        <f si="300" t="shared"/>
        <v>0</v>
      </c>
      <c r="AL1237">
        <f si="301" t="shared"/>
        <v>0</v>
      </c>
      <c r="AM1237">
        <f si="302" t="shared"/>
        <v>0</v>
      </c>
      <c r="AN1237">
        <f si="303" t="shared"/>
        <v>0</v>
      </c>
      <c r="AO1237">
        <f si="304" t="shared"/>
        <v>0</v>
      </c>
      <c r="AP1237">
        <f si="305" t="shared"/>
        <v>0</v>
      </c>
      <c r="AQ1237">
        <f si="306" t="shared"/>
        <v>0</v>
      </c>
      <c r="AR1237">
        <f si="307" t="shared"/>
        <v>0</v>
      </c>
      <c r="AS1237">
        <f si="311" t="shared"/>
        <v>0</v>
      </c>
      <c r="AU1237" t="str">
        <f>IFERROR(VLOOKUP(C1237,Results!$A$2:$B$240,2,FALSE)+VLOOKUP(D1237,Results!$A$2:$B$240,2,FALSE)+VLOOKUP(E1237,Results!$A$2:$B$240,2,FALSE)+VLOOKUP(F1237,Results!$A$2:$B$240,2,FALSE)+VLOOKUP(G1237,Results!$A$2:$B$240,2,FALSE)+VLOOKUP(H1237,Results!$A$2:$B$240,2,FALSE)+VLOOKUP(I1237,Results!$A$2:$B$240,2,FALSE)+VLOOKUP(J1237,Results!$A$2:$B$240,2,FALSE)+VLOOKUP(B1237,Results!$A$2:$B$240,2,FALSE)-MIN(VLOOKUP(C1237,Results!$A$2:$B$240,2,FALSE),VLOOKUP(D1237,Results!$A$2:$B$240,2,FALSE),VLOOKUP(E1237,Results!$A$2:$B$240,2,FALSE),VLOOKUP(F1237,Results!$A$2:$B$240,2,FALSE),VLOOKUP(G1237,Results!$A$2:$B$240,2,FALSE),VLOOKUP(H1237,Results!$A$2:$B$240,2,FALSE),VLOOKUP(I1237,Results!$A$2:$B$240,2,FALSE),VLOOKUP(J1237,Results!$A$2:$B$240,2,FALSE),VLOOKUP(B1237,Results!$A$2:$B$240,2,FALSE)),"")</f>
        <v/>
      </c>
    </row>
    <row r="1238" spans="2:47" x14ac:dyDescent="0.3">
      <c r="B1238" t="s">
        <v>166</v>
      </c>
      <c r="C1238" t="s">
        <v>167</v>
      </c>
      <c r="D1238" t="s">
        <v>99</v>
      </c>
      <c r="E1238" t="s">
        <v>172</v>
      </c>
      <c r="F1238" t="s">
        <v>178</v>
      </c>
      <c r="G1238" t="s">
        <v>159</v>
      </c>
      <c r="H1238" t="s">
        <v>181</v>
      </c>
      <c r="I1238" t="s">
        <v>152</v>
      </c>
      <c r="J1238" t="s">
        <v>187</v>
      </c>
      <c r="K1238" t="n">
        <v>10.0</v>
      </c>
      <c r="L1238" s="30">
        <f si="298" t="shared"/>
        <v>0</v>
      </c>
      <c r="N1238" s="35" t="str">
        <f si="308" t="shared"/>
        <v/>
      </c>
      <c r="O1238" s="59">
        <f>(IF(ISNUMBER(MATCH(B1238,Sheet4!$K$92:$K$101,0)),1,0)+IF(ISNUMBER(MATCH(C1238,Sheet4!$K$92:$K$101,0)),1,0)+IF(ISNUMBER(MATCH(D1238,Sheet4!$K$92:$K$101,0)),1,0)+IF(ISNUMBER(MATCH(E1238,Sheet4!$K$92:$K$101,0)),1,0)+IF(ISNUMBER(MATCH(F1238,Sheet4!$K$92:$K$101,0)),1,0)+IF(ISNUMBER(MATCH(G1238,Sheet4!$K$92:$K$101,0)),1,0)+IF(ISNUMBER(MATCH(H1238,Sheet4!$K$92:$K$101,0)),1,0)+IF(ISNUMBER(MATCH(I1238,Sheet4!$K$92:$K$101,0)),1,0)+IF(ISNUMBER(MATCH(J1238,Sheet4!$K$92:$K$101,0)),1,0))
-
(IF(ISNUMBER(MATCH(B1238,Sheet4!$F$2:$F$11,0)),1,0)+IF(ISNUMBER(MATCH(C1238,Sheet4!$F$2:$F$11,0)),1,0)+IF(ISNUMBER(MATCH(D1238,Sheet4!$F$2:$F$11,0)),1,0)+IF(ISNUMBER(MATCH(E1238,Sheet4!$F$2:$F$11,0)),1,0)+IF(ISNUMBER(MATCH(F1238,Sheet4!$F$2:$F$11,0)),1,0)+IF(ISNUMBER(MATCH(G1238,Sheet4!$F$2:$F$11,0)),1,0)+IF(ISNUMBER(MATCH(H1238,Sheet4!$F$2:$F$11,0)),1,0)+IF(ISNUMBER(MATCH(I1238,Sheet4!$F$2:$F$11,0)),1,0)+IF(ISNUMBER(MATCH(J1238,Sheet4!$F$2:$F$11,0)),1,0))</f>
        <v>0</v>
      </c>
      <c r="P1238" s="40" t="str">
        <f>IFERROR(INDEX(Sheet4!$G:$G,MATCH(Sheet1!B1238,Sheet4!$F:$F,0))+INDEX(Sheet4!$G:$G,MATCH(Sheet1!C1238,Sheet4!$F:$F,0))+INDEX(Sheet4!$G:$G,MATCH(Sheet1!D1238,Sheet4!$F:$F,0))+INDEX(Sheet4!$G:$G,MATCH(Sheet1!E1238,Sheet4!$F:$F,0))+INDEX(Sheet4!$G:$G,MATCH(Sheet1!F1238,Sheet4!$F:$F,0))+INDEX(Sheet4!$G:$G,MATCH(Sheet1!G1238,Sheet4!$F:$F,0))+INDEX(Sheet4!$G:$G,MATCH(Sheet1!H1238,Sheet4!$F:$F,0))+INDEX(Sheet4!$G:$G,MATCH(Sheet1!I1238,Sheet4!$F:$F,0))+INDEX(Sheet4!$G:$G,MATCH(Sheet1!J1238,Sheet4!$F:$F,0)),"")</f>
        <v/>
      </c>
      <c r="AF1238">
        <f si="309" t="shared"/>
        <v>0</v>
      </c>
      <c r="AH1238">
        <v>1215</v>
      </c>
      <c r="AI1238" t="str">
        <f si="310" t="shared"/>
        <v>Trae YoungIsaiah CanaanJames HardenAustin RiversKelly OubreCorey BrewerJosh JacksonPaul MillsapKarl-Anthony Towns</v>
      </c>
      <c r="AJ1238">
        <f si="299" t="shared"/>
        <v>0</v>
      </c>
      <c r="AK1238">
        <f si="300" t="shared"/>
        <v>0</v>
      </c>
      <c r="AL1238">
        <f si="301" t="shared"/>
        <v>0</v>
      </c>
      <c r="AM1238">
        <f si="302" t="shared"/>
        <v>0</v>
      </c>
      <c r="AN1238">
        <f si="303" t="shared"/>
        <v>0</v>
      </c>
      <c r="AO1238">
        <f si="304" t="shared"/>
        <v>0</v>
      </c>
      <c r="AP1238">
        <f si="305" t="shared"/>
        <v>0</v>
      </c>
      <c r="AQ1238">
        <f si="306" t="shared"/>
        <v>0</v>
      </c>
      <c r="AR1238">
        <f si="307" t="shared"/>
        <v>0</v>
      </c>
      <c r="AS1238">
        <f si="311" t="shared"/>
        <v>0</v>
      </c>
      <c r="AU1238" t="str">
        <f>IFERROR(VLOOKUP(C1238,Results!$A$2:$B$240,2,FALSE)+VLOOKUP(D1238,Results!$A$2:$B$240,2,FALSE)+VLOOKUP(E1238,Results!$A$2:$B$240,2,FALSE)+VLOOKUP(F1238,Results!$A$2:$B$240,2,FALSE)+VLOOKUP(G1238,Results!$A$2:$B$240,2,FALSE)+VLOOKUP(H1238,Results!$A$2:$B$240,2,FALSE)+VLOOKUP(I1238,Results!$A$2:$B$240,2,FALSE)+VLOOKUP(J1238,Results!$A$2:$B$240,2,FALSE)+VLOOKUP(B1238,Results!$A$2:$B$240,2,FALSE)-MIN(VLOOKUP(C1238,Results!$A$2:$B$240,2,FALSE),VLOOKUP(D1238,Results!$A$2:$B$240,2,FALSE),VLOOKUP(E1238,Results!$A$2:$B$240,2,FALSE),VLOOKUP(F1238,Results!$A$2:$B$240,2,FALSE),VLOOKUP(G1238,Results!$A$2:$B$240,2,FALSE),VLOOKUP(H1238,Results!$A$2:$B$240,2,FALSE),VLOOKUP(I1238,Results!$A$2:$B$240,2,FALSE),VLOOKUP(J1238,Results!$A$2:$B$240,2,FALSE),VLOOKUP(B1238,Results!$A$2:$B$240,2,FALSE)),"")</f>
        <v/>
      </c>
    </row>
    <row r="1239" spans="2:47" x14ac:dyDescent="0.3">
      <c r="B1239" t="s">
        <v>166</v>
      </c>
      <c r="C1239" t="s">
        <v>170</v>
      </c>
      <c r="D1239" t="s">
        <v>173</v>
      </c>
      <c r="E1239" t="s">
        <v>146</v>
      </c>
      <c r="F1239" t="s">
        <v>150</v>
      </c>
      <c r="G1239" t="s">
        <v>177</v>
      </c>
      <c r="H1239" t="s">
        <v>182</v>
      </c>
      <c r="I1239" t="s">
        <v>183</v>
      </c>
      <c r="J1239" t="s">
        <v>156</v>
      </c>
      <c r="K1239" t="n">
        <v>10.0</v>
      </c>
      <c r="L1239" s="30">
        <f si="298" t="shared"/>
        <v>0</v>
      </c>
      <c r="N1239" s="35" t="str">
        <f si="308" t="shared"/>
        <v/>
      </c>
      <c r="O1239" s="59">
        <f>(IF(ISNUMBER(MATCH(B1239,Sheet4!$K$92:$K$101,0)),1,0)+IF(ISNUMBER(MATCH(C1239,Sheet4!$K$92:$K$101,0)),1,0)+IF(ISNUMBER(MATCH(D1239,Sheet4!$K$92:$K$101,0)),1,0)+IF(ISNUMBER(MATCH(E1239,Sheet4!$K$92:$K$101,0)),1,0)+IF(ISNUMBER(MATCH(F1239,Sheet4!$K$92:$K$101,0)),1,0)+IF(ISNUMBER(MATCH(G1239,Sheet4!$K$92:$K$101,0)),1,0)+IF(ISNUMBER(MATCH(H1239,Sheet4!$K$92:$K$101,0)),1,0)+IF(ISNUMBER(MATCH(I1239,Sheet4!$K$92:$K$101,0)),1,0)+IF(ISNUMBER(MATCH(J1239,Sheet4!$K$92:$K$101,0)),1,0))
-
(IF(ISNUMBER(MATCH(B1239,Sheet4!$F$2:$F$11,0)),1,0)+IF(ISNUMBER(MATCH(C1239,Sheet4!$F$2:$F$11,0)),1,0)+IF(ISNUMBER(MATCH(D1239,Sheet4!$F$2:$F$11,0)),1,0)+IF(ISNUMBER(MATCH(E1239,Sheet4!$F$2:$F$11,0)),1,0)+IF(ISNUMBER(MATCH(F1239,Sheet4!$F$2:$F$11,0)),1,0)+IF(ISNUMBER(MATCH(G1239,Sheet4!$F$2:$F$11,0)),1,0)+IF(ISNUMBER(MATCH(H1239,Sheet4!$F$2:$F$11,0)),1,0)+IF(ISNUMBER(MATCH(I1239,Sheet4!$F$2:$F$11,0)),1,0)+IF(ISNUMBER(MATCH(J1239,Sheet4!$F$2:$F$11,0)),1,0))</f>
        <v>0</v>
      </c>
      <c r="P1239" s="40" t="str">
        <f>IFERROR(INDEX(Sheet4!$G:$G,MATCH(Sheet1!B1239,Sheet4!$F:$F,0))+INDEX(Sheet4!$G:$G,MATCH(Sheet1!C1239,Sheet4!$F:$F,0))+INDEX(Sheet4!$G:$G,MATCH(Sheet1!D1239,Sheet4!$F:$F,0))+INDEX(Sheet4!$G:$G,MATCH(Sheet1!E1239,Sheet4!$F:$F,0))+INDEX(Sheet4!$G:$G,MATCH(Sheet1!F1239,Sheet4!$F:$F,0))+INDEX(Sheet4!$G:$G,MATCH(Sheet1!G1239,Sheet4!$F:$F,0))+INDEX(Sheet4!$G:$G,MATCH(Sheet1!H1239,Sheet4!$F:$F,0))+INDEX(Sheet4!$G:$G,MATCH(Sheet1!I1239,Sheet4!$F:$F,0))+INDEX(Sheet4!$G:$G,MATCH(Sheet1!J1239,Sheet4!$F:$F,0)),"")</f>
        <v/>
      </c>
      <c r="AF1239">
        <f si="309" t="shared"/>
        <v>0</v>
      </c>
      <c r="AH1239">
        <v>1216</v>
      </c>
      <c r="AI1239" t="str">
        <f si="310" t="shared"/>
        <v>Ben SimmonsLandry ShametDevin BookerMonte MorrisKelly OubreTaurean PrinceKenneth FariedJohn CollinsDeandre Ayton</v>
      </c>
      <c r="AJ1239">
        <f si="299" t="shared"/>
        <v>0</v>
      </c>
      <c r="AK1239">
        <f si="300" t="shared"/>
        <v>0</v>
      </c>
      <c r="AL1239">
        <f si="301" t="shared"/>
        <v>0</v>
      </c>
      <c r="AM1239">
        <f si="302" t="shared"/>
        <v>0</v>
      </c>
      <c r="AN1239">
        <f si="303" t="shared"/>
        <v>0</v>
      </c>
      <c r="AO1239">
        <f si="304" t="shared"/>
        <v>0</v>
      </c>
      <c r="AP1239">
        <f si="305" t="shared"/>
        <v>0</v>
      </c>
      <c r="AQ1239">
        <f si="306" t="shared"/>
        <v>0</v>
      </c>
      <c r="AR1239">
        <f si="307" t="shared"/>
        <v>0</v>
      </c>
      <c r="AS1239">
        <f si="311" t="shared"/>
        <v>0</v>
      </c>
      <c r="AU1239" t="str">
        <f>IFERROR(VLOOKUP(C1239,Results!$A$2:$B$240,2,FALSE)+VLOOKUP(D1239,Results!$A$2:$B$240,2,FALSE)+VLOOKUP(E1239,Results!$A$2:$B$240,2,FALSE)+VLOOKUP(F1239,Results!$A$2:$B$240,2,FALSE)+VLOOKUP(G1239,Results!$A$2:$B$240,2,FALSE)+VLOOKUP(H1239,Results!$A$2:$B$240,2,FALSE)+VLOOKUP(I1239,Results!$A$2:$B$240,2,FALSE)+VLOOKUP(J1239,Results!$A$2:$B$240,2,FALSE)+VLOOKUP(B1239,Results!$A$2:$B$240,2,FALSE)-MIN(VLOOKUP(C1239,Results!$A$2:$B$240,2,FALSE),VLOOKUP(D1239,Results!$A$2:$B$240,2,FALSE),VLOOKUP(E1239,Results!$A$2:$B$240,2,FALSE),VLOOKUP(F1239,Results!$A$2:$B$240,2,FALSE),VLOOKUP(G1239,Results!$A$2:$B$240,2,FALSE),VLOOKUP(H1239,Results!$A$2:$B$240,2,FALSE),VLOOKUP(I1239,Results!$A$2:$B$240,2,FALSE),VLOOKUP(J1239,Results!$A$2:$B$240,2,FALSE),VLOOKUP(B1239,Results!$A$2:$B$240,2,FALSE)),"")</f>
        <v/>
      </c>
    </row>
    <row r="1240" spans="2:47" x14ac:dyDescent="0.3">
      <c r="B1240" t="s">
        <v>166</v>
      </c>
      <c r="C1240" t="s">
        <v>171</v>
      </c>
      <c r="D1240" t="s">
        <v>173</v>
      </c>
      <c r="E1240" t="s">
        <v>174</v>
      </c>
      <c r="F1240" t="s">
        <v>150</v>
      </c>
      <c r="G1240" t="s">
        <v>100</v>
      </c>
      <c r="H1240" t="s">
        <v>181</v>
      </c>
      <c r="I1240" t="s">
        <v>152</v>
      </c>
      <c r="J1240" t="s">
        <v>98</v>
      </c>
      <c r="K1240" t="n">
        <v>10.0</v>
      </c>
      <c r="L1240" s="30">
        <f ref="L1240:L1303" si="312" t="shared">AS1240</f>
        <v>0</v>
      </c>
      <c r="N1240" s="35" t="str">
        <f si="308" t="shared"/>
        <v/>
      </c>
      <c r="O1240" s="59">
        <f>(IF(ISNUMBER(MATCH(B1240,Sheet4!$K$92:$K$101,0)),1,0)+IF(ISNUMBER(MATCH(C1240,Sheet4!$K$92:$K$101,0)),1,0)+IF(ISNUMBER(MATCH(D1240,Sheet4!$K$92:$K$101,0)),1,0)+IF(ISNUMBER(MATCH(E1240,Sheet4!$K$92:$K$101,0)),1,0)+IF(ISNUMBER(MATCH(F1240,Sheet4!$K$92:$K$101,0)),1,0)+IF(ISNUMBER(MATCH(G1240,Sheet4!$K$92:$K$101,0)),1,0)+IF(ISNUMBER(MATCH(H1240,Sheet4!$K$92:$K$101,0)),1,0)+IF(ISNUMBER(MATCH(I1240,Sheet4!$K$92:$K$101,0)),1,0)+IF(ISNUMBER(MATCH(J1240,Sheet4!$K$92:$K$101,0)),1,0))
-
(IF(ISNUMBER(MATCH(B1240,Sheet4!$F$2:$F$11,0)),1,0)+IF(ISNUMBER(MATCH(C1240,Sheet4!$F$2:$F$11,0)),1,0)+IF(ISNUMBER(MATCH(D1240,Sheet4!$F$2:$F$11,0)),1,0)+IF(ISNUMBER(MATCH(E1240,Sheet4!$F$2:$F$11,0)),1,0)+IF(ISNUMBER(MATCH(F1240,Sheet4!$F$2:$F$11,0)),1,0)+IF(ISNUMBER(MATCH(G1240,Sheet4!$F$2:$F$11,0)),1,0)+IF(ISNUMBER(MATCH(H1240,Sheet4!$F$2:$F$11,0)),1,0)+IF(ISNUMBER(MATCH(I1240,Sheet4!$F$2:$F$11,0)),1,0)+IF(ISNUMBER(MATCH(J1240,Sheet4!$F$2:$F$11,0)),1,0))</f>
        <v>0</v>
      </c>
      <c r="P1240" s="40" t="str">
        <f>IFERROR(INDEX(Sheet4!$G:$G,MATCH(Sheet1!B1240,Sheet4!$F:$F,0))+INDEX(Sheet4!$G:$G,MATCH(Sheet1!C1240,Sheet4!$F:$F,0))+INDEX(Sheet4!$G:$G,MATCH(Sheet1!D1240,Sheet4!$F:$F,0))+INDEX(Sheet4!$G:$G,MATCH(Sheet1!E1240,Sheet4!$F:$F,0))+INDEX(Sheet4!$G:$G,MATCH(Sheet1!F1240,Sheet4!$F:$F,0))+INDEX(Sheet4!$G:$G,MATCH(Sheet1!G1240,Sheet4!$F:$F,0))+INDEX(Sheet4!$G:$G,MATCH(Sheet1!H1240,Sheet4!$F:$F,0))+INDEX(Sheet4!$G:$G,MATCH(Sheet1!I1240,Sheet4!$F:$F,0))+INDEX(Sheet4!$G:$G,MATCH(Sheet1!J1240,Sheet4!$F:$F,0)),"")</f>
        <v/>
      </c>
      <c r="AF1240">
        <f si="309" t="shared"/>
        <v>0</v>
      </c>
      <c r="AH1240">
        <v>1217</v>
      </c>
      <c r="AI1240" t="str">
        <f si="310" t="shared"/>
        <v>Ben SimmonsIsaiah CanaanDonovan MitchellDevin BookerMikal BridgesCorey BrewerPaul MillsapTaj GibsonKarl-Anthony Towns</v>
      </c>
      <c r="AJ1240">
        <f si="299" t="shared"/>
        <v>0</v>
      </c>
      <c r="AK1240">
        <f si="300" t="shared"/>
        <v>0</v>
      </c>
      <c r="AL1240">
        <f si="301" t="shared"/>
        <v>0</v>
      </c>
      <c r="AM1240">
        <f si="302" t="shared"/>
        <v>0</v>
      </c>
      <c r="AN1240">
        <f si="303" t="shared"/>
        <v>0</v>
      </c>
      <c r="AO1240">
        <f si="304" t="shared"/>
        <v>0</v>
      </c>
      <c r="AP1240">
        <f si="305" t="shared"/>
        <v>0</v>
      </c>
      <c r="AQ1240">
        <f si="306" t="shared"/>
        <v>0</v>
      </c>
      <c r="AR1240">
        <f si="307" t="shared"/>
        <v>0</v>
      </c>
      <c r="AS1240">
        <f si="311" t="shared"/>
        <v>0</v>
      </c>
      <c r="AU1240" t="str">
        <f>IFERROR(VLOOKUP(C1240,Results!$A$2:$B$240,2,FALSE)+VLOOKUP(D1240,Results!$A$2:$B$240,2,FALSE)+VLOOKUP(E1240,Results!$A$2:$B$240,2,FALSE)+VLOOKUP(F1240,Results!$A$2:$B$240,2,FALSE)+VLOOKUP(G1240,Results!$A$2:$B$240,2,FALSE)+VLOOKUP(H1240,Results!$A$2:$B$240,2,FALSE)+VLOOKUP(I1240,Results!$A$2:$B$240,2,FALSE)+VLOOKUP(J1240,Results!$A$2:$B$240,2,FALSE)+VLOOKUP(B1240,Results!$A$2:$B$240,2,FALSE)-MIN(VLOOKUP(C1240,Results!$A$2:$B$240,2,FALSE),VLOOKUP(D1240,Results!$A$2:$B$240,2,FALSE),VLOOKUP(E1240,Results!$A$2:$B$240,2,FALSE),VLOOKUP(F1240,Results!$A$2:$B$240,2,FALSE),VLOOKUP(G1240,Results!$A$2:$B$240,2,FALSE),VLOOKUP(H1240,Results!$A$2:$B$240,2,FALSE),VLOOKUP(I1240,Results!$A$2:$B$240,2,FALSE),VLOOKUP(J1240,Results!$A$2:$B$240,2,FALSE),VLOOKUP(B1240,Results!$A$2:$B$240,2,FALSE)),"")</f>
        <v/>
      </c>
    </row>
    <row r="1241" spans="2:47" x14ac:dyDescent="0.3">
      <c r="B1241" t="s">
        <v>166</v>
      </c>
      <c r="C1241" t="s">
        <v>168</v>
      </c>
      <c r="D1241" t="s">
        <v>173</v>
      </c>
      <c r="E1241" t="s">
        <v>146</v>
      </c>
      <c r="F1241" t="s">
        <v>177</v>
      </c>
      <c r="G1241" t="s">
        <v>105</v>
      </c>
      <c r="H1241" t="s">
        <v>153</v>
      </c>
      <c r="I1241" t="s">
        <v>152</v>
      </c>
      <c r="J1241" t="s">
        <v>98</v>
      </c>
      <c r="K1241" t="n">
        <v>10.0</v>
      </c>
      <c r="L1241" s="30">
        <f si="312" t="shared"/>
        <v>0</v>
      </c>
      <c r="N1241" s="35" t="str">
        <f si="308" t="shared"/>
        <v/>
      </c>
      <c r="O1241" s="59">
        <f>(IF(ISNUMBER(MATCH(B1241,Sheet4!$K$92:$K$101,0)),1,0)+IF(ISNUMBER(MATCH(C1241,Sheet4!$K$92:$K$101,0)),1,0)+IF(ISNUMBER(MATCH(D1241,Sheet4!$K$92:$K$101,0)),1,0)+IF(ISNUMBER(MATCH(E1241,Sheet4!$K$92:$K$101,0)),1,0)+IF(ISNUMBER(MATCH(F1241,Sheet4!$K$92:$K$101,0)),1,0)+IF(ISNUMBER(MATCH(G1241,Sheet4!$K$92:$K$101,0)),1,0)+IF(ISNUMBER(MATCH(H1241,Sheet4!$K$92:$K$101,0)),1,0)+IF(ISNUMBER(MATCH(I1241,Sheet4!$K$92:$K$101,0)),1,0)+IF(ISNUMBER(MATCH(J1241,Sheet4!$K$92:$K$101,0)),1,0))
-
(IF(ISNUMBER(MATCH(B1241,Sheet4!$F$2:$F$11,0)),1,0)+IF(ISNUMBER(MATCH(C1241,Sheet4!$F$2:$F$11,0)),1,0)+IF(ISNUMBER(MATCH(D1241,Sheet4!$F$2:$F$11,0)),1,0)+IF(ISNUMBER(MATCH(E1241,Sheet4!$F$2:$F$11,0)),1,0)+IF(ISNUMBER(MATCH(F1241,Sheet4!$F$2:$F$11,0)),1,0)+IF(ISNUMBER(MATCH(G1241,Sheet4!$F$2:$F$11,0)),1,0)+IF(ISNUMBER(MATCH(H1241,Sheet4!$F$2:$F$11,0)),1,0)+IF(ISNUMBER(MATCH(I1241,Sheet4!$F$2:$F$11,0)),1,0)+IF(ISNUMBER(MATCH(J1241,Sheet4!$F$2:$F$11,0)),1,0))</f>
        <v>0</v>
      </c>
      <c r="P1241" s="40" t="str">
        <f>IFERROR(INDEX(Sheet4!$G:$G,MATCH(Sheet1!B1241,Sheet4!$F:$F,0))+INDEX(Sheet4!$G:$G,MATCH(Sheet1!C1241,Sheet4!$F:$F,0))+INDEX(Sheet4!$G:$G,MATCH(Sheet1!D1241,Sheet4!$F:$F,0))+INDEX(Sheet4!$G:$G,MATCH(Sheet1!E1241,Sheet4!$F:$F,0))+INDEX(Sheet4!$G:$G,MATCH(Sheet1!F1241,Sheet4!$F:$F,0))+INDEX(Sheet4!$G:$G,MATCH(Sheet1!G1241,Sheet4!$F:$F,0))+INDEX(Sheet4!$G:$G,MATCH(Sheet1!H1241,Sheet4!$F:$F,0))+INDEX(Sheet4!$G:$G,MATCH(Sheet1!I1241,Sheet4!$F:$F,0))+INDEX(Sheet4!$G:$G,MATCH(Sheet1!J1241,Sheet4!$F:$F,0)),"")</f>
        <v/>
      </c>
      <c r="AF1241">
        <f si="309" t="shared"/>
        <v>0</v>
      </c>
      <c r="AH1241">
        <v>1218</v>
      </c>
      <c r="AI1241" t="str">
        <f si="310" t="shared"/>
        <v>Ben SimmonsTrae YoungDevin BookerJimmy ButlerMikal BridgesDeAndre' BembryJosh JacksonTrey LylesDeandre Ayton</v>
      </c>
      <c r="AJ1241">
        <f ref="AJ1241:AJ1304" si="313" t="shared">IF(ISNUMBER(SEARCH(B1241,VLOOKUP($AH$20,$AH$24:$AI$2023,2,FALSE))),1,0)</f>
        <v>0</v>
      </c>
      <c r="AK1241">
        <f ref="AK1241:AK1304" si="314" t="shared">IF(ISNUMBER(SEARCH(C1241,VLOOKUP($AH$20,$AH$24:$AI$2023,2,FALSE))),1,0)</f>
        <v>0</v>
      </c>
      <c r="AL1241">
        <f ref="AL1241:AL1304" si="315" t="shared">IF(ISNUMBER(SEARCH(D1241,VLOOKUP($AH$20,$AH$24:$AI$2023,2,FALSE))),1,0)</f>
        <v>0</v>
      </c>
      <c r="AM1241">
        <f ref="AM1241:AM1304" si="316" t="shared">IF(ISNUMBER(SEARCH(E1241,VLOOKUP($AH$20,$AH$24:$AI$2023,2,FALSE))),1,0)</f>
        <v>0</v>
      </c>
      <c r="AN1241">
        <f ref="AN1241:AN1304" si="317" t="shared">IF(ISNUMBER(SEARCH(F1241,VLOOKUP($AH$20,$AH$24:$AI$2023,2,FALSE))),1,0)</f>
        <v>0</v>
      </c>
      <c r="AO1241">
        <f ref="AO1241:AO1304" si="318" t="shared">IF(ISNUMBER(SEARCH(G1241,VLOOKUP($AH$20,$AH$24:$AI$2023,2,FALSE))),1,0)</f>
        <v>0</v>
      </c>
      <c r="AP1241">
        <f ref="AP1241:AP1304" si="319" t="shared">IF(ISNUMBER(SEARCH(H1241,VLOOKUP($AH$20,$AH$24:$AI$2023,2,FALSE))),1,0)</f>
        <v>0</v>
      </c>
      <c r="AQ1241">
        <f ref="AQ1241:AQ1304" si="320" t="shared">IF(ISNUMBER(SEARCH(I1241,VLOOKUP($AH$20,$AH$24:$AI$2023,2,FALSE))),1,0)</f>
        <v>0</v>
      </c>
      <c r="AR1241">
        <f ref="AR1241:AR1304" si="321" t="shared">IF(ISNUMBER(SEARCH(J1241,VLOOKUP($AH$20,$AH$24:$AI$2023,2,FALSE))),1,0)</f>
        <v>0</v>
      </c>
      <c r="AS1241">
        <f si="311" t="shared"/>
        <v>0</v>
      </c>
      <c r="AU1241" t="str">
        <f>IFERROR(VLOOKUP(C1241,Results!$A$2:$B$240,2,FALSE)+VLOOKUP(D1241,Results!$A$2:$B$240,2,FALSE)+VLOOKUP(E1241,Results!$A$2:$B$240,2,FALSE)+VLOOKUP(F1241,Results!$A$2:$B$240,2,FALSE)+VLOOKUP(G1241,Results!$A$2:$B$240,2,FALSE)+VLOOKUP(H1241,Results!$A$2:$B$240,2,FALSE)+VLOOKUP(I1241,Results!$A$2:$B$240,2,FALSE)+VLOOKUP(J1241,Results!$A$2:$B$240,2,FALSE)+VLOOKUP(B1241,Results!$A$2:$B$240,2,FALSE)-MIN(VLOOKUP(C1241,Results!$A$2:$B$240,2,FALSE),VLOOKUP(D1241,Results!$A$2:$B$240,2,FALSE),VLOOKUP(E1241,Results!$A$2:$B$240,2,FALSE),VLOOKUP(F1241,Results!$A$2:$B$240,2,FALSE),VLOOKUP(G1241,Results!$A$2:$B$240,2,FALSE),VLOOKUP(H1241,Results!$A$2:$B$240,2,FALSE),VLOOKUP(I1241,Results!$A$2:$B$240,2,FALSE),VLOOKUP(J1241,Results!$A$2:$B$240,2,FALSE),VLOOKUP(B1241,Results!$A$2:$B$240,2,FALSE)),"")</f>
        <v/>
      </c>
    </row>
    <row r="1242" spans="2:47" x14ac:dyDescent="0.3">
      <c r="B1242" t="s">
        <v>166</v>
      </c>
      <c r="C1242" t="s">
        <v>170</v>
      </c>
      <c r="D1242" t="s">
        <v>173</v>
      </c>
      <c r="E1242" t="s">
        <v>158</v>
      </c>
      <c r="F1242" t="s">
        <v>150</v>
      </c>
      <c r="G1242" t="s">
        <v>96</v>
      </c>
      <c r="H1242" t="s">
        <v>181</v>
      </c>
      <c r="I1242" t="s">
        <v>182</v>
      </c>
      <c r="J1242" t="s">
        <v>188</v>
      </c>
      <c r="K1242" t="n">
        <v>10.0</v>
      </c>
      <c r="L1242" s="30">
        <f si="312" t="shared"/>
        <v>0</v>
      </c>
      <c r="N1242" s="35" t="str">
        <f si="308" t="shared"/>
        <v/>
      </c>
      <c r="O1242" s="59">
        <f>(IF(ISNUMBER(MATCH(B1242,Sheet4!$K$92:$K$101,0)),1,0)+IF(ISNUMBER(MATCH(C1242,Sheet4!$K$92:$K$101,0)),1,0)+IF(ISNUMBER(MATCH(D1242,Sheet4!$K$92:$K$101,0)),1,0)+IF(ISNUMBER(MATCH(E1242,Sheet4!$K$92:$K$101,0)),1,0)+IF(ISNUMBER(MATCH(F1242,Sheet4!$K$92:$K$101,0)),1,0)+IF(ISNUMBER(MATCH(G1242,Sheet4!$K$92:$K$101,0)),1,0)+IF(ISNUMBER(MATCH(H1242,Sheet4!$K$92:$K$101,0)),1,0)+IF(ISNUMBER(MATCH(I1242,Sheet4!$K$92:$K$101,0)),1,0)+IF(ISNUMBER(MATCH(J1242,Sheet4!$K$92:$K$101,0)),1,0))
-
(IF(ISNUMBER(MATCH(B1242,Sheet4!$F$2:$F$11,0)),1,0)+IF(ISNUMBER(MATCH(C1242,Sheet4!$F$2:$F$11,0)),1,0)+IF(ISNUMBER(MATCH(D1242,Sheet4!$F$2:$F$11,0)),1,0)+IF(ISNUMBER(MATCH(E1242,Sheet4!$F$2:$F$11,0)),1,0)+IF(ISNUMBER(MATCH(F1242,Sheet4!$F$2:$F$11,0)),1,0)+IF(ISNUMBER(MATCH(G1242,Sheet4!$F$2:$F$11,0)),1,0)+IF(ISNUMBER(MATCH(H1242,Sheet4!$F$2:$F$11,0)),1,0)+IF(ISNUMBER(MATCH(I1242,Sheet4!$F$2:$F$11,0)),1,0)+IF(ISNUMBER(MATCH(J1242,Sheet4!$F$2:$F$11,0)),1,0))</f>
        <v>0</v>
      </c>
      <c r="P1242" s="40" t="str">
        <f>IFERROR(INDEX(Sheet4!$G:$G,MATCH(Sheet1!B1242,Sheet4!$F:$F,0))+INDEX(Sheet4!$G:$G,MATCH(Sheet1!C1242,Sheet4!$F:$F,0))+INDEX(Sheet4!$G:$G,MATCH(Sheet1!D1242,Sheet4!$F:$F,0))+INDEX(Sheet4!$G:$G,MATCH(Sheet1!E1242,Sheet4!$F:$F,0))+INDEX(Sheet4!$G:$G,MATCH(Sheet1!F1242,Sheet4!$F:$F,0))+INDEX(Sheet4!$G:$G,MATCH(Sheet1!G1242,Sheet4!$F:$F,0))+INDEX(Sheet4!$G:$G,MATCH(Sheet1!H1242,Sheet4!$F:$F,0))+INDEX(Sheet4!$G:$G,MATCH(Sheet1!I1242,Sheet4!$F:$F,0))+INDEX(Sheet4!$G:$G,MATCH(Sheet1!J1242,Sheet4!$F:$F,0)),"")</f>
        <v/>
      </c>
      <c r="AF1242">
        <f si="309" t="shared"/>
        <v>0</v>
      </c>
      <c r="AH1242">
        <v>1219</v>
      </c>
      <c r="AI1242" t="str">
        <f si="310" t="shared"/>
        <v>Ben SimmonsT.J. McConnellJimmy ButlerMonte MorrisKelly OubreCorey BrewerJosh JacksonDerrick FavorsNikola Jokic</v>
      </c>
      <c r="AJ1242">
        <f si="313" t="shared"/>
        <v>0</v>
      </c>
      <c r="AK1242">
        <f si="314" t="shared"/>
        <v>0</v>
      </c>
      <c r="AL1242">
        <f si="315" t="shared"/>
        <v>0</v>
      </c>
      <c r="AM1242">
        <f si="316" t="shared"/>
        <v>0</v>
      </c>
      <c r="AN1242">
        <f si="317" t="shared"/>
        <v>0</v>
      </c>
      <c r="AO1242">
        <f si="318" t="shared"/>
        <v>0</v>
      </c>
      <c r="AP1242">
        <f si="319" t="shared"/>
        <v>0</v>
      </c>
      <c r="AQ1242">
        <f si="320" t="shared"/>
        <v>0</v>
      </c>
      <c r="AR1242">
        <f si="321" t="shared"/>
        <v>0</v>
      </c>
      <c r="AS1242">
        <f si="311" t="shared"/>
        <v>0</v>
      </c>
      <c r="AU1242" t="str">
        <f>IFERROR(VLOOKUP(C1242,Results!$A$2:$B$240,2,FALSE)+VLOOKUP(D1242,Results!$A$2:$B$240,2,FALSE)+VLOOKUP(E1242,Results!$A$2:$B$240,2,FALSE)+VLOOKUP(F1242,Results!$A$2:$B$240,2,FALSE)+VLOOKUP(G1242,Results!$A$2:$B$240,2,FALSE)+VLOOKUP(H1242,Results!$A$2:$B$240,2,FALSE)+VLOOKUP(I1242,Results!$A$2:$B$240,2,FALSE)+VLOOKUP(J1242,Results!$A$2:$B$240,2,FALSE)+VLOOKUP(B1242,Results!$A$2:$B$240,2,FALSE)-MIN(VLOOKUP(C1242,Results!$A$2:$B$240,2,FALSE),VLOOKUP(D1242,Results!$A$2:$B$240,2,FALSE),VLOOKUP(E1242,Results!$A$2:$B$240,2,FALSE),VLOOKUP(F1242,Results!$A$2:$B$240,2,FALSE),VLOOKUP(G1242,Results!$A$2:$B$240,2,FALSE),VLOOKUP(H1242,Results!$A$2:$B$240,2,FALSE),VLOOKUP(I1242,Results!$A$2:$B$240,2,FALSE),VLOOKUP(J1242,Results!$A$2:$B$240,2,FALSE),VLOOKUP(B1242,Results!$A$2:$B$240,2,FALSE)),"")</f>
        <v/>
      </c>
    </row>
    <row r="1243" spans="2:47" x14ac:dyDescent="0.3">
      <c r="B1243" t="s">
        <v>166</v>
      </c>
      <c r="C1243" t="s">
        <v>116</v>
      </c>
      <c r="D1243" t="s">
        <v>172</v>
      </c>
      <c r="E1243" t="s">
        <v>146</v>
      </c>
      <c r="F1243" t="s">
        <v>150</v>
      </c>
      <c r="G1243" t="s">
        <v>100</v>
      </c>
      <c r="H1243" t="s">
        <v>92</v>
      </c>
      <c r="I1243" t="s">
        <v>155</v>
      </c>
      <c r="J1243" t="s">
        <v>188</v>
      </c>
      <c r="K1243" t="n">
        <v>10.0</v>
      </c>
      <c r="L1243" s="30">
        <f si="312" t="shared"/>
        <v>0</v>
      </c>
      <c r="N1243" s="35" t="str">
        <f si="308" t="shared"/>
        <v/>
      </c>
      <c r="O1243" s="59">
        <f>(IF(ISNUMBER(MATCH(B1243,Sheet4!$K$92:$K$101,0)),1,0)+IF(ISNUMBER(MATCH(C1243,Sheet4!$K$92:$K$101,0)),1,0)+IF(ISNUMBER(MATCH(D1243,Sheet4!$K$92:$K$101,0)),1,0)+IF(ISNUMBER(MATCH(E1243,Sheet4!$K$92:$K$101,0)),1,0)+IF(ISNUMBER(MATCH(F1243,Sheet4!$K$92:$K$101,0)),1,0)+IF(ISNUMBER(MATCH(G1243,Sheet4!$K$92:$K$101,0)),1,0)+IF(ISNUMBER(MATCH(H1243,Sheet4!$K$92:$K$101,0)),1,0)+IF(ISNUMBER(MATCH(I1243,Sheet4!$K$92:$K$101,0)),1,0)+IF(ISNUMBER(MATCH(J1243,Sheet4!$K$92:$K$101,0)),1,0))
-
(IF(ISNUMBER(MATCH(B1243,Sheet4!$F$2:$F$11,0)),1,0)+IF(ISNUMBER(MATCH(C1243,Sheet4!$F$2:$F$11,0)),1,0)+IF(ISNUMBER(MATCH(D1243,Sheet4!$F$2:$F$11,0)),1,0)+IF(ISNUMBER(MATCH(E1243,Sheet4!$F$2:$F$11,0)),1,0)+IF(ISNUMBER(MATCH(F1243,Sheet4!$F$2:$F$11,0)),1,0)+IF(ISNUMBER(MATCH(G1243,Sheet4!$F$2:$F$11,0)),1,0)+IF(ISNUMBER(MATCH(H1243,Sheet4!$F$2:$F$11,0)),1,0)+IF(ISNUMBER(MATCH(I1243,Sheet4!$F$2:$F$11,0)),1,0)+IF(ISNUMBER(MATCH(J1243,Sheet4!$F$2:$F$11,0)),1,0))</f>
        <v>0</v>
      </c>
      <c r="P1243" s="40" t="str">
        <f>IFERROR(INDEX(Sheet4!$G:$G,MATCH(Sheet1!B1243,Sheet4!$F:$F,0))+INDEX(Sheet4!$G:$G,MATCH(Sheet1!C1243,Sheet4!$F:$F,0))+INDEX(Sheet4!$G:$G,MATCH(Sheet1!D1243,Sheet4!$F:$F,0))+INDEX(Sheet4!$G:$G,MATCH(Sheet1!E1243,Sheet4!$F:$F,0))+INDEX(Sheet4!$G:$G,MATCH(Sheet1!F1243,Sheet4!$F:$F,0))+INDEX(Sheet4!$G:$G,MATCH(Sheet1!G1243,Sheet4!$F:$F,0))+INDEX(Sheet4!$G:$G,MATCH(Sheet1!H1243,Sheet4!$F:$F,0))+INDEX(Sheet4!$G:$G,MATCH(Sheet1!I1243,Sheet4!$F:$F,0))+INDEX(Sheet4!$G:$G,MATCH(Sheet1!J1243,Sheet4!$F:$F,0)),"")</f>
        <v/>
      </c>
      <c r="AF1243">
        <f si="309" t="shared"/>
        <v>0</v>
      </c>
      <c r="AH1243">
        <v>1220</v>
      </c>
      <c r="AI1243" t="str">
        <f si="310" t="shared"/>
        <v>De'Aaron FoxIsaiah CanaanDevin BookerMalik BeasleyWill BartonTaurean PrinceKenneth FariedJosh JacksonKarl-Anthony Towns</v>
      </c>
      <c r="AJ1243">
        <f si="313" t="shared"/>
        <v>0</v>
      </c>
      <c r="AK1243">
        <f si="314" t="shared"/>
        <v>0</v>
      </c>
      <c r="AL1243">
        <f si="315" t="shared"/>
        <v>0</v>
      </c>
      <c r="AM1243">
        <f si="316" t="shared"/>
        <v>0</v>
      </c>
      <c r="AN1243">
        <f si="317" t="shared"/>
        <v>0</v>
      </c>
      <c r="AO1243">
        <f si="318" t="shared"/>
        <v>0</v>
      </c>
      <c r="AP1243">
        <f si="319" t="shared"/>
        <v>0</v>
      </c>
      <c r="AQ1243">
        <f si="320" t="shared"/>
        <v>0</v>
      </c>
      <c r="AR1243">
        <f si="321" t="shared"/>
        <v>0</v>
      </c>
      <c r="AS1243">
        <f si="311" t="shared"/>
        <v>0</v>
      </c>
      <c r="AU1243" t="str">
        <f>IFERROR(VLOOKUP(C1243,Results!$A$2:$B$240,2,FALSE)+VLOOKUP(D1243,Results!$A$2:$B$240,2,FALSE)+VLOOKUP(E1243,Results!$A$2:$B$240,2,FALSE)+VLOOKUP(F1243,Results!$A$2:$B$240,2,FALSE)+VLOOKUP(G1243,Results!$A$2:$B$240,2,FALSE)+VLOOKUP(H1243,Results!$A$2:$B$240,2,FALSE)+VLOOKUP(I1243,Results!$A$2:$B$240,2,FALSE)+VLOOKUP(J1243,Results!$A$2:$B$240,2,FALSE)+VLOOKUP(B1243,Results!$A$2:$B$240,2,FALSE)-MIN(VLOOKUP(C1243,Results!$A$2:$B$240,2,FALSE),VLOOKUP(D1243,Results!$A$2:$B$240,2,FALSE),VLOOKUP(E1243,Results!$A$2:$B$240,2,FALSE),VLOOKUP(F1243,Results!$A$2:$B$240,2,FALSE),VLOOKUP(G1243,Results!$A$2:$B$240,2,FALSE),VLOOKUP(H1243,Results!$A$2:$B$240,2,FALSE),VLOOKUP(I1243,Results!$A$2:$B$240,2,FALSE),VLOOKUP(J1243,Results!$A$2:$B$240,2,FALSE),VLOOKUP(B1243,Results!$A$2:$B$240,2,FALSE)),"")</f>
        <v/>
      </c>
    </row>
    <row r="1244" spans="2:47" x14ac:dyDescent="0.3">
      <c r="B1244" t="s">
        <v>87</v>
      </c>
      <c r="C1244" t="s">
        <v>171</v>
      </c>
      <c r="D1244" t="s">
        <v>172</v>
      </c>
      <c r="E1244" t="s">
        <v>146</v>
      </c>
      <c r="F1244" t="s">
        <v>177</v>
      </c>
      <c r="G1244" t="s">
        <v>100</v>
      </c>
      <c r="H1244" t="s">
        <v>153</v>
      </c>
      <c r="I1244" t="s">
        <v>93</v>
      </c>
      <c r="J1244" t="s">
        <v>186</v>
      </c>
      <c r="K1244" t="n">
        <v>10.0</v>
      </c>
      <c r="L1244" s="30">
        <f si="312" t="shared"/>
        <v>0</v>
      </c>
      <c r="N1244" s="35" t="str">
        <f si="308" t="shared"/>
        <v/>
      </c>
      <c r="O1244" s="59">
        <f>(IF(ISNUMBER(MATCH(B1244,Sheet4!$K$92:$K$101,0)),1,0)+IF(ISNUMBER(MATCH(C1244,Sheet4!$K$92:$K$101,0)),1,0)+IF(ISNUMBER(MATCH(D1244,Sheet4!$K$92:$K$101,0)),1,0)+IF(ISNUMBER(MATCH(E1244,Sheet4!$K$92:$K$101,0)),1,0)+IF(ISNUMBER(MATCH(F1244,Sheet4!$K$92:$K$101,0)),1,0)+IF(ISNUMBER(MATCH(G1244,Sheet4!$K$92:$K$101,0)),1,0)+IF(ISNUMBER(MATCH(H1244,Sheet4!$K$92:$K$101,0)),1,0)+IF(ISNUMBER(MATCH(I1244,Sheet4!$K$92:$K$101,0)),1,0)+IF(ISNUMBER(MATCH(J1244,Sheet4!$K$92:$K$101,0)),1,0))
-
(IF(ISNUMBER(MATCH(B1244,Sheet4!$F$2:$F$11,0)),1,0)+IF(ISNUMBER(MATCH(C1244,Sheet4!$F$2:$F$11,0)),1,0)+IF(ISNUMBER(MATCH(D1244,Sheet4!$F$2:$F$11,0)),1,0)+IF(ISNUMBER(MATCH(E1244,Sheet4!$F$2:$F$11,0)),1,0)+IF(ISNUMBER(MATCH(F1244,Sheet4!$F$2:$F$11,0)),1,0)+IF(ISNUMBER(MATCH(G1244,Sheet4!$F$2:$F$11,0)),1,0)+IF(ISNUMBER(MATCH(H1244,Sheet4!$F$2:$F$11,0)),1,0)+IF(ISNUMBER(MATCH(I1244,Sheet4!$F$2:$F$11,0)),1,0)+IF(ISNUMBER(MATCH(J1244,Sheet4!$F$2:$F$11,0)),1,0))</f>
        <v>0</v>
      </c>
      <c r="P1244" s="40" t="str">
        <f>IFERROR(INDEX(Sheet4!$G:$G,MATCH(Sheet1!B1244,Sheet4!$F:$F,0))+INDEX(Sheet4!$G:$G,MATCH(Sheet1!C1244,Sheet4!$F:$F,0))+INDEX(Sheet4!$G:$G,MATCH(Sheet1!D1244,Sheet4!$F:$F,0))+INDEX(Sheet4!$G:$G,MATCH(Sheet1!E1244,Sheet4!$F:$F,0))+INDEX(Sheet4!$G:$G,MATCH(Sheet1!F1244,Sheet4!$F:$F,0))+INDEX(Sheet4!$G:$G,MATCH(Sheet1!G1244,Sheet4!$F:$F,0))+INDEX(Sheet4!$G:$G,MATCH(Sheet1!H1244,Sheet4!$F:$F,0))+INDEX(Sheet4!$G:$G,MATCH(Sheet1!I1244,Sheet4!$F:$F,0))+INDEX(Sheet4!$G:$G,MATCH(Sheet1!J1244,Sheet4!$F:$F,0)),"")</f>
        <v/>
      </c>
      <c r="AF1244">
        <f si="309" t="shared"/>
        <v>0</v>
      </c>
      <c r="AH1244">
        <v>1221</v>
      </c>
      <c r="AI1244" t="str">
        <f si="310" t="shared"/>
        <v>Trae YoungJerryd BaylessDevin BookerMonte MorrisWill BartonGerald GreenJohn CollinsJosh JacksonKarl-Anthony Towns</v>
      </c>
      <c r="AJ1244">
        <f si="313" t="shared"/>
        <v>0</v>
      </c>
      <c r="AK1244">
        <f si="314" t="shared"/>
        <v>0</v>
      </c>
      <c r="AL1244">
        <f si="315" t="shared"/>
        <v>0</v>
      </c>
      <c r="AM1244">
        <f si="316" t="shared"/>
        <v>0</v>
      </c>
      <c r="AN1244">
        <f si="317" t="shared"/>
        <v>0</v>
      </c>
      <c r="AO1244">
        <f si="318" t="shared"/>
        <v>0</v>
      </c>
      <c r="AP1244">
        <f si="319" t="shared"/>
        <v>0</v>
      </c>
      <c r="AQ1244">
        <f si="320" t="shared"/>
        <v>0</v>
      </c>
      <c r="AR1244">
        <f si="321" t="shared"/>
        <v>0</v>
      </c>
      <c r="AS1244">
        <f si="311" t="shared"/>
        <v>0</v>
      </c>
      <c r="AU1244" t="str">
        <f>IFERROR(VLOOKUP(C1244,Results!$A$2:$B$240,2,FALSE)+VLOOKUP(D1244,Results!$A$2:$B$240,2,FALSE)+VLOOKUP(E1244,Results!$A$2:$B$240,2,FALSE)+VLOOKUP(F1244,Results!$A$2:$B$240,2,FALSE)+VLOOKUP(G1244,Results!$A$2:$B$240,2,FALSE)+VLOOKUP(H1244,Results!$A$2:$B$240,2,FALSE)+VLOOKUP(I1244,Results!$A$2:$B$240,2,FALSE)+VLOOKUP(J1244,Results!$A$2:$B$240,2,FALSE)+VLOOKUP(B1244,Results!$A$2:$B$240,2,FALSE)-MIN(VLOOKUP(C1244,Results!$A$2:$B$240,2,FALSE),VLOOKUP(D1244,Results!$A$2:$B$240,2,FALSE),VLOOKUP(E1244,Results!$A$2:$B$240,2,FALSE),VLOOKUP(F1244,Results!$A$2:$B$240,2,FALSE),VLOOKUP(G1244,Results!$A$2:$B$240,2,FALSE),VLOOKUP(H1244,Results!$A$2:$B$240,2,FALSE),VLOOKUP(I1244,Results!$A$2:$B$240,2,FALSE),VLOOKUP(J1244,Results!$A$2:$B$240,2,FALSE),VLOOKUP(B1244,Results!$A$2:$B$240,2,FALSE)),"")</f>
        <v/>
      </c>
    </row>
    <row r="1245" spans="2:47" x14ac:dyDescent="0.3">
      <c r="B1245" t="s">
        <v>108</v>
      </c>
      <c r="C1245" t="s">
        <v>171</v>
      </c>
      <c r="D1245" t="s">
        <v>172</v>
      </c>
      <c r="E1245" t="s">
        <v>146</v>
      </c>
      <c r="F1245" t="s">
        <v>177</v>
      </c>
      <c r="G1245" t="s">
        <v>179</v>
      </c>
      <c r="H1245" t="s">
        <v>153</v>
      </c>
      <c r="I1245" t="s">
        <v>92</v>
      </c>
      <c r="J1245" t="s">
        <v>188</v>
      </c>
      <c r="K1245" t="n">
        <v>10.0</v>
      </c>
      <c r="L1245" s="30">
        <f si="312" t="shared"/>
        <v>0</v>
      </c>
      <c r="N1245" s="35" t="str">
        <f si="308" t="shared"/>
        <v/>
      </c>
      <c r="O1245" s="59">
        <f>(IF(ISNUMBER(MATCH(B1245,Sheet4!$K$92:$K$101,0)),1,0)+IF(ISNUMBER(MATCH(C1245,Sheet4!$K$92:$K$101,0)),1,0)+IF(ISNUMBER(MATCH(D1245,Sheet4!$K$92:$K$101,0)),1,0)+IF(ISNUMBER(MATCH(E1245,Sheet4!$K$92:$K$101,0)),1,0)+IF(ISNUMBER(MATCH(F1245,Sheet4!$K$92:$K$101,0)),1,0)+IF(ISNUMBER(MATCH(G1245,Sheet4!$K$92:$K$101,0)),1,0)+IF(ISNUMBER(MATCH(H1245,Sheet4!$K$92:$K$101,0)),1,0)+IF(ISNUMBER(MATCH(I1245,Sheet4!$K$92:$K$101,0)),1,0)+IF(ISNUMBER(MATCH(J1245,Sheet4!$K$92:$K$101,0)),1,0))
-
(IF(ISNUMBER(MATCH(B1245,Sheet4!$F$2:$F$11,0)),1,0)+IF(ISNUMBER(MATCH(C1245,Sheet4!$F$2:$F$11,0)),1,0)+IF(ISNUMBER(MATCH(D1245,Sheet4!$F$2:$F$11,0)),1,0)+IF(ISNUMBER(MATCH(E1245,Sheet4!$F$2:$F$11,0)),1,0)+IF(ISNUMBER(MATCH(F1245,Sheet4!$F$2:$F$11,0)),1,0)+IF(ISNUMBER(MATCH(G1245,Sheet4!$F$2:$F$11,0)),1,0)+IF(ISNUMBER(MATCH(H1245,Sheet4!$F$2:$F$11,0)),1,0)+IF(ISNUMBER(MATCH(I1245,Sheet4!$F$2:$F$11,0)),1,0)+IF(ISNUMBER(MATCH(J1245,Sheet4!$F$2:$F$11,0)),1,0))</f>
        <v>0</v>
      </c>
      <c r="P1245" s="40" t="str">
        <f>IFERROR(INDEX(Sheet4!$G:$G,MATCH(Sheet1!B1245,Sheet4!$F:$F,0))+INDEX(Sheet4!$G:$G,MATCH(Sheet1!C1245,Sheet4!$F:$F,0))+INDEX(Sheet4!$G:$G,MATCH(Sheet1!D1245,Sheet4!$F:$F,0))+INDEX(Sheet4!$G:$G,MATCH(Sheet1!E1245,Sheet4!$F:$F,0))+INDEX(Sheet4!$G:$G,MATCH(Sheet1!F1245,Sheet4!$F:$F,0))+INDEX(Sheet4!$G:$G,MATCH(Sheet1!G1245,Sheet4!$F:$F,0))+INDEX(Sheet4!$G:$G,MATCH(Sheet1!H1245,Sheet4!$F:$F,0))+INDEX(Sheet4!$G:$G,MATCH(Sheet1!I1245,Sheet4!$F:$F,0))+INDEX(Sheet4!$G:$G,MATCH(Sheet1!J1245,Sheet4!$F:$F,0)),"")</f>
        <v/>
      </c>
      <c r="AF1245">
        <f si="309" t="shared"/>
        <v>0</v>
      </c>
      <c r="AH1245">
        <v>1222</v>
      </c>
      <c r="AI1245" t="str">
        <f si="310" t="shared"/>
        <v>De'Aaron FoxRicky RubioDevin BookerMonte MorrisMikal BridgesGerald GreenKenneth FariedJohn CollinsRudy Gobert</v>
      </c>
      <c r="AJ1245">
        <f si="313" t="shared"/>
        <v>0</v>
      </c>
      <c r="AK1245">
        <f si="314" t="shared"/>
        <v>0</v>
      </c>
      <c r="AL1245">
        <f si="315" t="shared"/>
        <v>0</v>
      </c>
      <c r="AM1245">
        <f si="316" t="shared"/>
        <v>0</v>
      </c>
      <c r="AN1245">
        <f si="317" t="shared"/>
        <v>0</v>
      </c>
      <c r="AO1245">
        <f si="318" t="shared"/>
        <v>0</v>
      </c>
      <c r="AP1245">
        <f si="319" t="shared"/>
        <v>0</v>
      </c>
      <c r="AQ1245">
        <f si="320" t="shared"/>
        <v>0</v>
      </c>
      <c r="AR1245">
        <f si="321" t="shared"/>
        <v>0</v>
      </c>
      <c r="AS1245">
        <f si="311" t="shared"/>
        <v>0</v>
      </c>
      <c r="AU1245" t="str">
        <f>IFERROR(VLOOKUP(C1245,Results!$A$2:$B$240,2,FALSE)+VLOOKUP(D1245,Results!$A$2:$B$240,2,FALSE)+VLOOKUP(E1245,Results!$A$2:$B$240,2,FALSE)+VLOOKUP(F1245,Results!$A$2:$B$240,2,FALSE)+VLOOKUP(G1245,Results!$A$2:$B$240,2,FALSE)+VLOOKUP(H1245,Results!$A$2:$B$240,2,FALSE)+VLOOKUP(I1245,Results!$A$2:$B$240,2,FALSE)+VLOOKUP(J1245,Results!$A$2:$B$240,2,FALSE)+VLOOKUP(B1245,Results!$A$2:$B$240,2,FALSE)-MIN(VLOOKUP(C1245,Results!$A$2:$B$240,2,FALSE),VLOOKUP(D1245,Results!$A$2:$B$240,2,FALSE),VLOOKUP(E1245,Results!$A$2:$B$240,2,FALSE),VLOOKUP(F1245,Results!$A$2:$B$240,2,FALSE),VLOOKUP(G1245,Results!$A$2:$B$240,2,FALSE),VLOOKUP(H1245,Results!$A$2:$B$240,2,FALSE),VLOOKUP(I1245,Results!$A$2:$B$240,2,FALSE),VLOOKUP(J1245,Results!$A$2:$B$240,2,FALSE),VLOOKUP(B1245,Results!$A$2:$B$240,2,FALSE)),"")</f>
        <v/>
      </c>
    </row>
    <row r="1246" spans="2:47" x14ac:dyDescent="0.3">
      <c r="B1246" t="s">
        <v>166</v>
      </c>
      <c r="C1246" t="s">
        <v>170</v>
      </c>
      <c r="D1246" t="s">
        <v>145</v>
      </c>
      <c r="E1246" t="s">
        <v>146</v>
      </c>
      <c r="F1246" t="s">
        <v>177</v>
      </c>
      <c r="G1246" t="s">
        <v>96</v>
      </c>
      <c r="H1246" t="s">
        <v>103</v>
      </c>
      <c r="I1246" t="s">
        <v>183</v>
      </c>
      <c r="J1246" t="s">
        <v>187</v>
      </c>
      <c r="K1246" t="n">
        <v>10.0</v>
      </c>
      <c r="L1246" s="30">
        <f si="312" t="shared"/>
        <v>0</v>
      </c>
      <c r="N1246" s="35" t="str">
        <f si="308" t="shared"/>
        <v/>
      </c>
      <c r="O1246" s="59">
        <f>(IF(ISNUMBER(MATCH(B1246,Sheet4!$K$92:$K$101,0)),1,0)+IF(ISNUMBER(MATCH(C1246,Sheet4!$K$92:$K$101,0)),1,0)+IF(ISNUMBER(MATCH(D1246,Sheet4!$K$92:$K$101,0)),1,0)+IF(ISNUMBER(MATCH(E1246,Sheet4!$K$92:$K$101,0)),1,0)+IF(ISNUMBER(MATCH(F1246,Sheet4!$K$92:$K$101,0)),1,0)+IF(ISNUMBER(MATCH(G1246,Sheet4!$K$92:$K$101,0)),1,0)+IF(ISNUMBER(MATCH(H1246,Sheet4!$K$92:$K$101,0)),1,0)+IF(ISNUMBER(MATCH(I1246,Sheet4!$K$92:$K$101,0)),1,0)+IF(ISNUMBER(MATCH(J1246,Sheet4!$K$92:$K$101,0)),1,0))
-
(IF(ISNUMBER(MATCH(B1246,Sheet4!$F$2:$F$11,0)),1,0)+IF(ISNUMBER(MATCH(C1246,Sheet4!$F$2:$F$11,0)),1,0)+IF(ISNUMBER(MATCH(D1246,Sheet4!$F$2:$F$11,0)),1,0)+IF(ISNUMBER(MATCH(E1246,Sheet4!$F$2:$F$11,0)),1,0)+IF(ISNUMBER(MATCH(F1246,Sheet4!$F$2:$F$11,0)),1,0)+IF(ISNUMBER(MATCH(G1246,Sheet4!$F$2:$F$11,0)),1,0)+IF(ISNUMBER(MATCH(H1246,Sheet4!$F$2:$F$11,0)),1,0)+IF(ISNUMBER(MATCH(I1246,Sheet4!$F$2:$F$11,0)),1,0)+IF(ISNUMBER(MATCH(J1246,Sheet4!$F$2:$F$11,0)),1,0))</f>
        <v>0</v>
      </c>
      <c r="P1246" s="40" t="str">
        <f>IFERROR(INDEX(Sheet4!$G:$G,MATCH(Sheet1!B1246,Sheet4!$F:$F,0))+INDEX(Sheet4!$G:$G,MATCH(Sheet1!C1246,Sheet4!$F:$F,0))+INDEX(Sheet4!$G:$G,MATCH(Sheet1!D1246,Sheet4!$F:$F,0))+INDEX(Sheet4!$G:$G,MATCH(Sheet1!E1246,Sheet4!$F:$F,0))+INDEX(Sheet4!$G:$G,MATCH(Sheet1!F1246,Sheet4!$F:$F,0))+INDEX(Sheet4!$G:$G,MATCH(Sheet1!G1246,Sheet4!$F:$F,0))+INDEX(Sheet4!$G:$G,MATCH(Sheet1!H1246,Sheet4!$F:$F,0))+INDEX(Sheet4!$G:$G,MATCH(Sheet1!I1246,Sheet4!$F:$F,0))+INDEX(Sheet4!$G:$G,MATCH(Sheet1!J1246,Sheet4!$F:$F,0)),"")</f>
        <v/>
      </c>
      <c r="AF1246">
        <f si="309" t="shared"/>
        <v>0</v>
      </c>
      <c r="AH1246">
        <v>1223</v>
      </c>
      <c r="AI1246" t="str">
        <f si="310" t="shared"/>
        <v>De'Aaron FoxTrae YoungDevin BookerMalik BeasleyKelly OubreJoe InglesJosh JacksonTrey LylesKarl-Anthony Towns</v>
      </c>
      <c r="AJ1246">
        <f si="313" t="shared"/>
        <v>0</v>
      </c>
      <c r="AK1246">
        <f si="314" t="shared"/>
        <v>0</v>
      </c>
      <c r="AL1246">
        <f si="315" t="shared"/>
        <v>0</v>
      </c>
      <c r="AM1246">
        <f si="316" t="shared"/>
        <v>0</v>
      </c>
      <c r="AN1246">
        <f si="317" t="shared"/>
        <v>0</v>
      </c>
      <c r="AO1246">
        <f si="318" t="shared"/>
        <v>0</v>
      </c>
      <c r="AP1246">
        <f si="319" t="shared"/>
        <v>0</v>
      </c>
      <c r="AQ1246">
        <f si="320" t="shared"/>
        <v>0</v>
      </c>
      <c r="AR1246">
        <f si="321" t="shared"/>
        <v>0</v>
      </c>
      <c r="AS1246">
        <f si="311" t="shared"/>
        <v>0</v>
      </c>
      <c r="AU1246" t="str">
        <f>IFERROR(VLOOKUP(C1246,Results!$A$2:$B$240,2,FALSE)+VLOOKUP(D1246,Results!$A$2:$B$240,2,FALSE)+VLOOKUP(E1246,Results!$A$2:$B$240,2,FALSE)+VLOOKUP(F1246,Results!$A$2:$B$240,2,FALSE)+VLOOKUP(G1246,Results!$A$2:$B$240,2,FALSE)+VLOOKUP(H1246,Results!$A$2:$B$240,2,FALSE)+VLOOKUP(I1246,Results!$A$2:$B$240,2,FALSE)+VLOOKUP(J1246,Results!$A$2:$B$240,2,FALSE)+VLOOKUP(B1246,Results!$A$2:$B$240,2,FALSE)-MIN(VLOOKUP(C1246,Results!$A$2:$B$240,2,FALSE),VLOOKUP(D1246,Results!$A$2:$B$240,2,FALSE),VLOOKUP(E1246,Results!$A$2:$B$240,2,FALSE),VLOOKUP(F1246,Results!$A$2:$B$240,2,FALSE),VLOOKUP(G1246,Results!$A$2:$B$240,2,FALSE),VLOOKUP(H1246,Results!$A$2:$B$240,2,FALSE),VLOOKUP(I1246,Results!$A$2:$B$240,2,FALSE),VLOOKUP(J1246,Results!$A$2:$B$240,2,FALSE),VLOOKUP(B1246,Results!$A$2:$B$240,2,FALSE)),"")</f>
        <v/>
      </c>
    </row>
    <row r="1247" spans="2:47" x14ac:dyDescent="0.3">
      <c r="B1247" t="s">
        <v>166</v>
      </c>
      <c r="C1247" t="s">
        <v>171</v>
      </c>
      <c r="D1247" t="s">
        <v>173</v>
      </c>
      <c r="E1247" t="s">
        <v>146</v>
      </c>
      <c r="F1247" t="s">
        <v>96</v>
      </c>
      <c r="G1247" t="s">
        <v>179</v>
      </c>
      <c r="H1247" t="s">
        <v>92</v>
      </c>
      <c r="I1247" t="s">
        <v>93</v>
      </c>
      <c r="J1247" t="s">
        <v>186</v>
      </c>
      <c r="K1247" t="n">
        <v>10.0</v>
      </c>
      <c r="L1247" s="30">
        <f si="312" t="shared"/>
        <v>0</v>
      </c>
      <c r="N1247" s="35" t="str">
        <f si="308" t="shared"/>
        <v/>
      </c>
      <c r="O1247" s="59">
        <f>(IF(ISNUMBER(MATCH(B1247,Sheet4!$K$92:$K$101,0)),1,0)+IF(ISNUMBER(MATCH(C1247,Sheet4!$K$92:$K$101,0)),1,0)+IF(ISNUMBER(MATCH(D1247,Sheet4!$K$92:$K$101,0)),1,0)+IF(ISNUMBER(MATCH(E1247,Sheet4!$K$92:$K$101,0)),1,0)+IF(ISNUMBER(MATCH(F1247,Sheet4!$K$92:$K$101,0)),1,0)+IF(ISNUMBER(MATCH(G1247,Sheet4!$K$92:$K$101,0)),1,0)+IF(ISNUMBER(MATCH(H1247,Sheet4!$K$92:$K$101,0)),1,0)+IF(ISNUMBER(MATCH(I1247,Sheet4!$K$92:$K$101,0)),1,0)+IF(ISNUMBER(MATCH(J1247,Sheet4!$K$92:$K$101,0)),1,0))
-
(IF(ISNUMBER(MATCH(B1247,Sheet4!$F$2:$F$11,0)),1,0)+IF(ISNUMBER(MATCH(C1247,Sheet4!$F$2:$F$11,0)),1,0)+IF(ISNUMBER(MATCH(D1247,Sheet4!$F$2:$F$11,0)),1,0)+IF(ISNUMBER(MATCH(E1247,Sheet4!$F$2:$F$11,0)),1,0)+IF(ISNUMBER(MATCH(F1247,Sheet4!$F$2:$F$11,0)),1,0)+IF(ISNUMBER(MATCH(G1247,Sheet4!$F$2:$F$11,0)),1,0)+IF(ISNUMBER(MATCH(H1247,Sheet4!$F$2:$F$11,0)),1,0)+IF(ISNUMBER(MATCH(I1247,Sheet4!$F$2:$F$11,0)),1,0)+IF(ISNUMBER(MATCH(J1247,Sheet4!$F$2:$F$11,0)),1,0))</f>
        <v>0</v>
      </c>
      <c r="P1247" s="40" t="str">
        <f>IFERROR(INDEX(Sheet4!$G:$G,MATCH(Sheet1!B1247,Sheet4!$F:$F,0))+INDEX(Sheet4!$G:$G,MATCH(Sheet1!C1247,Sheet4!$F:$F,0))+INDEX(Sheet4!$G:$G,MATCH(Sheet1!D1247,Sheet4!$F:$F,0))+INDEX(Sheet4!$G:$G,MATCH(Sheet1!E1247,Sheet4!$F:$F,0))+INDEX(Sheet4!$G:$G,MATCH(Sheet1!F1247,Sheet4!$F:$F,0))+INDEX(Sheet4!$G:$G,MATCH(Sheet1!G1247,Sheet4!$F:$F,0))+INDEX(Sheet4!$G:$G,MATCH(Sheet1!H1247,Sheet4!$F:$F,0))+INDEX(Sheet4!$G:$G,MATCH(Sheet1!I1247,Sheet4!$F:$F,0))+INDEX(Sheet4!$G:$G,MATCH(Sheet1!J1247,Sheet4!$F:$F,0)),"")</f>
        <v/>
      </c>
      <c r="AF1247">
        <f si="309" t="shared"/>
        <v>0</v>
      </c>
      <c r="AH1247">
        <v>1224</v>
      </c>
      <c r="AI1247" t="str">
        <f si="310" t="shared"/>
        <v>De'Aaron FoxIsaiah CanaanJimmy ButlerMalik BeasleyKelly OubreMikal BridgesKenneth FariedJosh JacksonKarl-Anthony Towns</v>
      </c>
      <c r="AJ1247">
        <f si="313" t="shared"/>
        <v>0</v>
      </c>
      <c r="AK1247">
        <f si="314" t="shared"/>
        <v>0</v>
      </c>
      <c r="AL1247">
        <f si="315" t="shared"/>
        <v>0</v>
      </c>
      <c r="AM1247">
        <f si="316" t="shared"/>
        <v>0</v>
      </c>
      <c r="AN1247">
        <f si="317" t="shared"/>
        <v>0</v>
      </c>
      <c r="AO1247">
        <f si="318" t="shared"/>
        <v>0</v>
      </c>
      <c r="AP1247">
        <f si="319" t="shared"/>
        <v>0</v>
      </c>
      <c r="AQ1247">
        <f si="320" t="shared"/>
        <v>0</v>
      </c>
      <c r="AR1247">
        <f si="321" t="shared"/>
        <v>0</v>
      </c>
      <c r="AS1247">
        <f si="311" t="shared"/>
        <v>0</v>
      </c>
      <c r="AU1247" t="str">
        <f>IFERROR(VLOOKUP(C1247,Results!$A$2:$B$240,2,FALSE)+VLOOKUP(D1247,Results!$A$2:$B$240,2,FALSE)+VLOOKUP(E1247,Results!$A$2:$B$240,2,FALSE)+VLOOKUP(F1247,Results!$A$2:$B$240,2,FALSE)+VLOOKUP(G1247,Results!$A$2:$B$240,2,FALSE)+VLOOKUP(H1247,Results!$A$2:$B$240,2,FALSE)+VLOOKUP(I1247,Results!$A$2:$B$240,2,FALSE)+VLOOKUP(J1247,Results!$A$2:$B$240,2,FALSE)+VLOOKUP(B1247,Results!$A$2:$B$240,2,FALSE)-MIN(VLOOKUP(C1247,Results!$A$2:$B$240,2,FALSE),VLOOKUP(D1247,Results!$A$2:$B$240,2,FALSE),VLOOKUP(E1247,Results!$A$2:$B$240,2,FALSE),VLOOKUP(F1247,Results!$A$2:$B$240,2,FALSE),VLOOKUP(G1247,Results!$A$2:$B$240,2,FALSE),VLOOKUP(H1247,Results!$A$2:$B$240,2,FALSE),VLOOKUP(I1247,Results!$A$2:$B$240,2,FALSE),VLOOKUP(J1247,Results!$A$2:$B$240,2,FALSE),VLOOKUP(B1247,Results!$A$2:$B$240,2,FALSE)),"")</f>
        <v/>
      </c>
    </row>
    <row r="1248" spans="2:47" x14ac:dyDescent="0.3">
      <c r="B1248" t="s">
        <v>166</v>
      </c>
      <c r="C1248" t="s">
        <v>108</v>
      </c>
      <c r="D1248" t="s">
        <v>99</v>
      </c>
      <c r="E1248" t="s">
        <v>146</v>
      </c>
      <c r="F1248" t="s">
        <v>177</v>
      </c>
      <c r="G1248" t="s">
        <v>90</v>
      </c>
      <c r="H1248" t="s">
        <v>152</v>
      </c>
      <c r="I1248" t="s">
        <v>155</v>
      </c>
      <c r="J1248" t="s">
        <v>186</v>
      </c>
      <c r="K1248" t="n">
        <v>10.0</v>
      </c>
      <c r="L1248" s="30">
        <f si="312" t="shared"/>
        <v>0</v>
      </c>
      <c r="N1248" s="35" t="str">
        <f si="308" t="shared"/>
        <v/>
      </c>
      <c r="O1248" s="59">
        <f>(IF(ISNUMBER(MATCH(B1248,Sheet4!$K$92:$K$101,0)),1,0)+IF(ISNUMBER(MATCH(C1248,Sheet4!$K$92:$K$101,0)),1,0)+IF(ISNUMBER(MATCH(D1248,Sheet4!$K$92:$K$101,0)),1,0)+IF(ISNUMBER(MATCH(E1248,Sheet4!$K$92:$K$101,0)),1,0)+IF(ISNUMBER(MATCH(F1248,Sheet4!$K$92:$K$101,0)),1,0)+IF(ISNUMBER(MATCH(G1248,Sheet4!$K$92:$K$101,0)),1,0)+IF(ISNUMBER(MATCH(H1248,Sheet4!$K$92:$K$101,0)),1,0)+IF(ISNUMBER(MATCH(I1248,Sheet4!$K$92:$K$101,0)),1,0)+IF(ISNUMBER(MATCH(J1248,Sheet4!$K$92:$K$101,0)),1,0))
-
(IF(ISNUMBER(MATCH(B1248,Sheet4!$F$2:$F$11,0)),1,0)+IF(ISNUMBER(MATCH(C1248,Sheet4!$F$2:$F$11,0)),1,0)+IF(ISNUMBER(MATCH(D1248,Sheet4!$F$2:$F$11,0)),1,0)+IF(ISNUMBER(MATCH(E1248,Sheet4!$F$2:$F$11,0)),1,0)+IF(ISNUMBER(MATCH(F1248,Sheet4!$F$2:$F$11,0)),1,0)+IF(ISNUMBER(MATCH(G1248,Sheet4!$F$2:$F$11,0)),1,0)+IF(ISNUMBER(MATCH(H1248,Sheet4!$F$2:$F$11,0)),1,0)+IF(ISNUMBER(MATCH(I1248,Sheet4!$F$2:$F$11,0)),1,0)+IF(ISNUMBER(MATCH(J1248,Sheet4!$F$2:$F$11,0)),1,0))</f>
        <v>0</v>
      </c>
      <c r="P1248" s="40" t="str">
        <f>IFERROR(INDEX(Sheet4!$G:$G,MATCH(Sheet1!B1248,Sheet4!$F:$F,0))+INDEX(Sheet4!$G:$G,MATCH(Sheet1!C1248,Sheet4!$F:$F,0))+INDEX(Sheet4!$G:$G,MATCH(Sheet1!D1248,Sheet4!$F:$F,0))+INDEX(Sheet4!$G:$G,MATCH(Sheet1!E1248,Sheet4!$F:$F,0))+INDEX(Sheet4!$G:$G,MATCH(Sheet1!F1248,Sheet4!$F:$F,0))+INDEX(Sheet4!$G:$G,MATCH(Sheet1!G1248,Sheet4!$F:$F,0))+INDEX(Sheet4!$G:$G,MATCH(Sheet1!H1248,Sheet4!$F:$F,0))+INDEX(Sheet4!$G:$G,MATCH(Sheet1!I1248,Sheet4!$F:$F,0))+INDEX(Sheet4!$G:$G,MATCH(Sheet1!J1248,Sheet4!$F:$F,0)),"")</f>
        <v/>
      </c>
      <c r="AF1248">
        <f si="309" t="shared"/>
        <v>0</v>
      </c>
      <c r="AH1248">
        <v>1225</v>
      </c>
      <c r="AI1248" t="str">
        <f si="310" t="shared"/>
        <v>Ben SimmonsRicky RubioMonte MorrisMalik BeasleyJae CrowderGerald GreenKenneth FariedJohn CollinsJoel Embiid</v>
      </c>
      <c r="AJ1248">
        <f si="313" t="shared"/>
        <v>0</v>
      </c>
      <c r="AK1248">
        <f si="314" t="shared"/>
        <v>0</v>
      </c>
      <c r="AL1248">
        <f si="315" t="shared"/>
        <v>0</v>
      </c>
      <c r="AM1248">
        <f si="316" t="shared"/>
        <v>0</v>
      </c>
      <c r="AN1248">
        <f si="317" t="shared"/>
        <v>0</v>
      </c>
      <c r="AO1248">
        <f si="318" t="shared"/>
        <v>0</v>
      </c>
      <c r="AP1248">
        <f si="319" t="shared"/>
        <v>0</v>
      </c>
      <c r="AQ1248">
        <f si="320" t="shared"/>
        <v>0</v>
      </c>
      <c r="AR1248">
        <f si="321" t="shared"/>
        <v>0</v>
      </c>
      <c r="AS1248">
        <f si="311" t="shared"/>
        <v>0</v>
      </c>
      <c r="AU1248" t="str">
        <f>IFERROR(VLOOKUP(C1248,Results!$A$2:$B$240,2,FALSE)+VLOOKUP(D1248,Results!$A$2:$B$240,2,FALSE)+VLOOKUP(E1248,Results!$A$2:$B$240,2,FALSE)+VLOOKUP(F1248,Results!$A$2:$B$240,2,FALSE)+VLOOKUP(G1248,Results!$A$2:$B$240,2,FALSE)+VLOOKUP(H1248,Results!$A$2:$B$240,2,FALSE)+VLOOKUP(I1248,Results!$A$2:$B$240,2,FALSE)+VLOOKUP(J1248,Results!$A$2:$B$240,2,FALSE)+VLOOKUP(B1248,Results!$A$2:$B$240,2,FALSE)-MIN(VLOOKUP(C1248,Results!$A$2:$B$240,2,FALSE),VLOOKUP(D1248,Results!$A$2:$B$240,2,FALSE),VLOOKUP(E1248,Results!$A$2:$B$240,2,FALSE),VLOOKUP(F1248,Results!$A$2:$B$240,2,FALSE),VLOOKUP(G1248,Results!$A$2:$B$240,2,FALSE),VLOOKUP(H1248,Results!$A$2:$B$240,2,FALSE),VLOOKUP(I1248,Results!$A$2:$B$240,2,FALSE),VLOOKUP(J1248,Results!$A$2:$B$240,2,FALSE),VLOOKUP(B1248,Results!$A$2:$B$240,2,FALSE)),"")</f>
        <v/>
      </c>
    </row>
    <row r="1249" spans="2:47" x14ac:dyDescent="0.3">
      <c r="B1249" t="s">
        <v>166</v>
      </c>
      <c r="C1249" t="s">
        <v>116</v>
      </c>
      <c r="D1249" t="s">
        <v>146</v>
      </c>
      <c r="E1249" t="s">
        <v>148</v>
      </c>
      <c r="F1249" t="s">
        <v>177</v>
      </c>
      <c r="G1249" t="s">
        <v>90</v>
      </c>
      <c r="H1249" t="s">
        <v>153</v>
      </c>
      <c r="I1249" t="s">
        <v>93</v>
      </c>
      <c r="J1249" t="s">
        <v>156</v>
      </c>
      <c r="K1249" t="n">
        <v>10.0</v>
      </c>
      <c r="L1249" s="30">
        <f si="312" t="shared"/>
        <v>0</v>
      </c>
      <c r="N1249" s="35" t="str">
        <f si="308" t="shared"/>
        <v/>
      </c>
      <c r="O1249" s="59">
        <f>(IF(ISNUMBER(MATCH(B1249,Sheet4!$K$92:$K$101,0)),1,0)+IF(ISNUMBER(MATCH(C1249,Sheet4!$K$92:$K$101,0)),1,0)+IF(ISNUMBER(MATCH(D1249,Sheet4!$K$92:$K$101,0)),1,0)+IF(ISNUMBER(MATCH(E1249,Sheet4!$K$92:$K$101,0)),1,0)+IF(ISNUMBER(MATCH(F1249,Sheet4!$K$92:$K$101,0)),1,0)+IF(ISNUMBER(MATCH(G1249,Sheet4!$K$92:$K$101,0)),1,0)+IF(ISNUMBER(MATCH(H1249,Sheet4!$K$92:$K$101,0)),1,0)+IF(ISNUMBER(MATCH(I1249,Sheet4!$K$92:$K$101,0)),1,0)+IF(ISNUMBER(MATCH(J1249,Sheet4!$K$92:$K$101,0)),1,0))
-
(IF(ISNUMBER(MATCH(B1249,Sheet4!$F$2:$F$11,0)),1,0)+IF(ISNUMBER(MATCH(C1249,Sheet4!$F$2:$F$11,0)),1,0)+IF(ISNUMBER(MATCH(D1249,Sheet4!$F$2:$F$11,0)),1,0)+IF(ISNUMBER(MATCH(E1249,Sheet4!$F$2:$F$11,0)),1,0)+IF(ISNUMBER(MATCH(F1249,Sheet4!$F$2:$F$11,0)),1,0)+IF(ISNUMBER(MATCH(G1249,Sheet4!$F$2:$F$11,0)),1,0)+IF(ISNUMBER(MATCH(H1249,Sheet4!$F$2:$F$11,0)),1,0)+IF(ISNUMBER(MATCH(I1249,Sheet4!$F$2:$F$11,0)),1,0)+IF(ISNUMBER(MATCH(J1249,Sheet4!$F$2:$F$11,0)),1,0))</f>
        <v>0</v>
      </c>
      <c r="P1249" s="40" t="str">
        <f>IFERROR(INDEX(Sheet4!$G:$G,MATCH(Sheet1!B1249,Sheet4!$F:$F,0))+INDEX(Sheet4!$G:$G,MATCH(Sheet1!C1249,Sheet4!$F:$F,0))+INDEX(Sheet4!$G:$G,MATCH(Sheet1!D1249,Sheet4!$F:$F,0))+INDEX(Sheet4!$G:$G,MATCH(Sheet1!E1249,Sheet4!$F:$F,0))+INDEX(Sheet4!$G:$G,MATCH(Sheet1!F1249,Sheet4!$F:$F,0))+INDEX(Sheet4!$G:$G,MATCH(Sheet1!G1249,Sheet4!$F:$F,0))+INDEX(Sheet4!$G:$G,MATCH(Sheet1!H1249,Sheet4!$F:$F,0))+INDEX(Sheet4!$G:$G,MATCH(Sheet1!I1249,Sheet4!$F:$F,0))+INDEX(Sheet4!$G:$G,MATCH(Sheet1!J1249,Sheet4!$F:$F,0)),"")</f>
        <v/>
      </c>
      <c r="AF1249">
        <f si="309" t="shared"/>
        <v>0</v>
      </c>
      <c r="AH1249">
        <v>1226</v>
      </c>
      <c r="AI1249" t="str">
        <f si="310" t="shared"/>
        <v>Ben SimmonsDe'Aaron FoxDevin BookerMonte MorrisKelly OubreCorey BrewerKenneth FariedPaul MillsapDewayne Dedmon</v>
      </c>
      <c r="AJ1249">
        <f si="313" t="shared"/>
        <v>0</v>
      </c>
      <c r="AK1249">
        <f si="314" t="shared"/>
        <v>0</v>
      </c>
      <c r="AL1249">
        <f si="315" t="shared"/>
        <v>0</v>
      </c>
      <c r="AM1249">
        <f si="316" t="shared"/>
        <v>0</v>
      </c>
      <c r="AN1249">
        <f si="317" t="shared"/>
        <v>0</v>
      </c>
      <c r="AO1249">
        <f si="318" t="shared"/>
        <v>0</v>
      </c>
      <c r="AP1249">
        <f si="319" t="shared"/>
        <v>0</v>
      </c>
      <c r="AQ1249">
        <f si="320" t="shared"/>
        <v>0</v>
      </c>
      <c r="AR1249">
        <f si="321" t="shared"/>
        <v>0</v>
      </c>
      <c r="AS1249">
        <f si="311" t="shared"/>
        <v>0</v>
      </c>
      <c r="AU1249" t="str">
        <f>IFERROR(VLOOKUP(C1249,Results!$A$2:$B$240,2,FALSE)+VLOOKUP(D1249,Results!$A$2:$B$240,2,FALSE)+VLOOKUP(E1249,Results!$A$2:$B$240,2,FALSE)+VLOOKUP(F1249,Results!$A$2:$B$240,2,FALSE)+VLOOKUP(G1249,Results!$A$2:$B$240,2,FALSE)+VLOOKUP(H1249,Results!$A$2:$B$240,2,FALSE)+VLOOKUP(I1249,Results!$A$2:$B$240,2,FALSE)+VLOOKUP(J1249,Results!$A$2:$B$240,2,FALSE)+VLOOKUP(B1249,Results!$A$2:$B$240,2,FALSE)-MIN(VLOOKUP(C1249,Results!$A$2:$B$240,2,FALSE),VLOOKUP(D1249,Results!$A$2:$B$240,2,FALSE),VLOOKUP(E1249,Results!$A$2:$B$240,2,FALSE),VLOOKUP(F1249,Results!$A$2:$B$240,2,FALSE),VLOOKUP(G1249,Results!$A$2:$B$240,2,FALSE),VLOOKUP(H1249,Results!$A$2:$B$240,2,FALSE),VLOOKUP(I1249,Results!$A$2:$B$240,2,FALSE),VLOOKUP(J1249,Results!$A$2:$B$240,2,FALSE),VLOOKUP(B1249,Results!$A$2:$B$240,2,FALSE)),"")</f>
        <v/>
      </c>
    </row>
    <row r="1250" spans="2:47" x14ac:dyDescent="0.3">
      <c r="B1250" t="s">
        <v>166</v>
      </c>
      <c r="C1250" t="s">
        <v>171</v>
      </c>
      <c r="D1250" t="s">
        <v>173</v>
      </c>
      <c r="E1250" t="s">
        <v>149</v>
      </c>
      <c r="F1250" t="s">
        <v>150</v>
      </c>
      <c r="G1250" t="s">
        <v>177</v>
      </c>
      <c r="H1250" t="s">
        <v>92</v>
      </c>
      <c r="I1250" t="s">
        <v>152</v>
      </c>
      <c r="J1250" t="s">
        <v>98</v>
      </c>
      <c r="K1250" t="n">
        <v>10.0</v>
      </c>
      <c r="L1250" s="30">
        <f si="312" t="shared"/>
        <v>0</v>
      </c>
      <c r="N1250" s="35" t="str">
        <f si="308" t="shared"/>
        <v/>
      </c>
      <c r="O1250" s="59">
        <f>(IF(ISNUMBER(MATCH(B1250,Sheet4!$K$92:$K$101,0)),1,0)+IF(ISNUMBER(MATCH(C1250,Sheet4!$K$92:$K$101,0)),1,0)+IF(ISNUMBER(MATCH(D1250,Sheet4!$K$92:$K$101,0)),1,0)+IF(ISNUMBER(MATCH(E1250,Sheet4!$K$92:$K$101,0)),1,0)+IF(ISNUMBER(MATCH(F1250,Sheet4!$K$92:$K$101,0)),1,0)+IF(ISNUMBER(MATCH(G1250,Sheet4!$K$92:$K$101,0)),1,0)+IF(ISNUMBER(MATCH(H1250,Sheet4!$K$92:$K$101,0)),1,0)+IF(ISNUMBER(MATCH(I1250,Sheet4!$K$92:$K$101,0)),1,0)+IF(ISNUMBER(MATCH(J1250,Sheet4!$K$92:$K$101,0)),1,0))
-
(IF(ISNUMBER(MATCH(B1250,Sheet4!$F$2:$F$11,0)),1,0)+IF(ISNUMBER(MATCH(C1250,Sheet4!$F$2:$F$11,0)),1,0)+IF(ISNUMBER(MATCH(D1250,Sheet4!$F$2:$F$11,0)),1,0)+IF(ISNUMBER(MATCH(E1250,Sheet4!$F$2:$F$11,0)),1,0)+IF(ISNUMBER(MATCH(F1250,Sheet4!$F$2:$F$11,0)),1,0)+IF(ISNUMBER(MATCH(G1250,Sheet4!$F$2:$F$11,0)),1,0)+IF(ISNUMBER(MATCH(H1250,Sheet4!$F$2:$F$11,0)),1,0)+IF(ISNUMBER(MATCH(I1250,Sheet4!$F$2:$F$11,0)),1,0)+IF(ISNUMBER(MATCH(J1250,Sheet4!$F$2:$F$11,0)),1,0))</f>
        <v>0</v>
      </c>
      <c r="P1250" s="40" t="str">
        <f>IFERROR(INDEX(Sheet4!$G:$G,MATCH(Sheet1!B1250,Sheet4!$F:$F,0))+INDEX(Sheet4!$G:$G,MATCH(Sheet1!C1250,Sheet4!$F:$F,0))+INDEX(Sheet4!$G:$G,MATCH(Sheet1!D1250,Sheet4!$F:$F,0))+INDEX(Sheet4!$G:$G,MATCH(Sheet1!E1250,Sheet4!$F:$F,0))+INDEX(Sheet4!$G:$G,MATCH(Sheet1!F1250,Sheet4!$F:$F,0))+INDEX(Sheet4!$G:$G,MATCH(Sheet1!G1250,Sheet4!$F:$F,0))+INDEX(Sheet4!$G:$G,MATCH(Sheet1!H1250,Sheet4!$F:$F,0))+INDEX(Sheet4!$G:$G,MATCH(Sheet1!I1250,Sheet4!$F:$F,0))+INDEX(Sheet4!$G:$G,MATCH(Sheet1!J1250,Sheet4!$F:$F,0)),"")</f>
        <v/>
      </c>
      <c r="AF1250">
        <f si="309" t="shared"/>
        <v>0</v>
      </c>
      <c r="AH1250">
        <v>1227</v>
      </c>
      <c r="AI1250" t="str">
        <f si="310" t="shared"/>
        <v>Ben SimmonsJeremy LinEric GordonMonte MorrisWill BartonKelly OubreKenneth FariedPaul MillsapKarl-Anthony Towns</v>
      </c>
      <c r="AJ1250">
        <f si="313" t="shared"/>
        <v>0</v>
      </c>
      <c r="AK1250">
        <f si="314" t="shared"/>
        <v>0</v>
      </c>
      <c r="AL1250">
        <f si="315" t="shared"/>
        <v>0</v>
      </c>
      <c r="AM1250">
        <f si="316" t="shared"/>
        <v>0</v>
      </c>
      <c r="AN1250">
        <f si="317" t="shared"/>
        <v>0</v>
      </c>
      <c r="AO1250">
        <f si="318" t="shared"/>
        <v>0</v>
      </c>
      <c r="AP1250">
        <f si="319" t="shared"/>
        <v>0</v>
      </c>
      <c r="AQ1250">
        <f si="320" t="shared"/>
        <v>0</v>
      </c>
      <c r="AR1250">
        <f si="321" t="shared"/>
        <v>0</v>
      </c>
      <c r="AS1250">
        <f si="311" t="shared"/>
        <v>0</v>
      </c>
      <c r="AU1250" t="str">
        <f>IFERROR(VLOOKUP(C1250,Results!$A$2:$B$240,2,FALSE)+VLOOKUP(D1250,Results!$A$2:$B$240,2,FALSE)+VLOOKUP(E1250,Results!$A$2:$B$240,2,FALSE)+VLOOKUP(F1250,Results!$A$2:$B$240,2,FALSE)+VLOOKUP(G1250,Results!$A$2:$B$240,2,FALSE)+VLOOKUP(H1250,Results!$A$2:$B$240,2,FALSE)+VLOOKUP(I1250,Results!$A$2:$B$240,2,FALSE)+VLOOKUP(J1250,Results!$A$2:$B$240,2,FALSE)+VLOOKUP(B1250,Results!$A$2:$B$240,2,FALSE)-MIN(VLOOKUP(C1250,Results!$A$2:$B$240,2,FALSE),VLOOKUP(D1250,Results!$A$2:$B$240,2,FALSE),VLOOKUP(E1250,Results!$A$2:$B$240,2,FALSE),VLOOKUP(F1250,Results!$A$2:$B$240,2,FALSE),VLOOKUP(G1250,Results!$A$2:$B$240,2,FALSE),VLOOKUP(H1250,Results!$A$2:$B$240,2,FALSE),VLOOKUP(I1250,Results!$A$2:$B$240,2,FALSE),VLOOKUP(J1250,Results!$A$2:$B$240,2,FALSE),VLOOKUP(B1250,Results!$A$2:$B$240,2,FALSE)),"")</f>
        <v/>
      </c>
    </row>
    <row r="1251" spans="2:47" x14ac:dyDescent="0.3">
      <c r="B1251" t="s">
        <v>166</v>
      </c>
      <c r="C1251" t="s">
        <v>108</v>
      </c>
      <c r="D1251" t="s">
        <v>172</v>
      </c>
      <c r="E1251" t="s">
        <v>158</v>
      </c>
      <c r="F1251" t="s">
        <v>150</v>
      </c>
      <c r="G1251" t="s">
        <v>159</v>
      </c>
      <c r="H1251" t="s">
        <v>181</v>
      </c>
      <c r="I1251" t="s">
        <v>152</v>
      </c>
      <c r="J1251" t="s">
        <v>186</v>
      </c>
      <c r="K1251" t="n">
        <v>10.0</v>
      </c>
      <c r="L1251" s="30">
        <f si="312" t="shared"/>
        <v>0</v>
      </c>
      <c r="N1251" s="35" t="str">
        <f si="308" t="shared"/>
        <v/>
      </c>
      <c r="O1251" s="59">
        <f>(IF(ISNUMBER(MATCH(B1251,Sheet4!$K$92:$K$101,0)),1,0)+IF(ISNUMBER(MATCH(C1251,Sheet4!$K$92:$K$101,0)),1,0)+IF(ISNUMBER(MATCH(D1251,Sheet4!$K$92:$K$101,0)),1,0)+IF(ISNUMBER(MATCH(E1251,Sheet4!$K$92:$K$101,0)),1,0)+IF(ISNUMBER(MATCH(F1251,Sheet4!$K$92:$K$101,0)),1,0)+IF(ISNUMBER(MATCH(G1251,Sheet4!$K$92:$K$101,0)),1,0)+IF(ISNUMBER(MATCH(H1251,Sheet4!$K$92:$K$101,0)),1,0)+IF(ISNUMBER(MATCH(I1251,Sheet4!$K$92:$K$101,0)),1,0)+IF(ISNUMBER(MATCH(J1251,Sheet4!$K$92:$K$101,0)),1,0))
-
(IF(ISNUMBER(MATCH(B1251,Sheet4!$F$2:$F$11,0)),1,0)+IF(ISNUMBER(MATCH(C1251,Sheet4!$F$2:$F$11,0)),1,0)+IF(ISNUMBER(MATCH(D1251,Sheet4!$F$2:$F$11,0)),1,0)+IF(ISNUMBER(MATCH(E1251,Sheet4!$F$2:$F$11,0)),1,0)+IF(ISNUMBER(MATCH(F1251,Sheet4!$F$2:$F$11,0)),1,0)+IF(ISNUMBER(MATCH(G1251,Sheet4!$F$2:$F$11,0)),1,0)+IF(ISNUMBER(MATCH(H1251,Sheet4!$F$2:$F$11,0)),1,0)+IF(ISNUMBER(MATCH(I1251,Sheet4!$F$2:$F$11,0)),1,0)+IF(ISNUMBER(MATCH(J1251,Sheet4!$F$2:$F$11,0)),1,0))</f>
        <v>0</v>
      </c>
      <c r="P1251" s="40" t="str">
        <f>IFERROR(INDEX(Sheet4!$G:$G,MATCH(Sheet1!B1251,Sheet4!$F:$F,0))+INDEX(Sheet4!$G:$G,MATCH(Sheet1!C1251,Sheet4!$F:$F,0))+INDEX(Sheet4!$G:$G,MATCH(Sheet1!D1251,Sheet4!$F:$F,0))+INDEX(Sheet4!$G:$G,MATCH(Sheet1!E1251,Sheet4!$F:$F,0))+INDEX(Sheet4!$G:$G,MATCH(Sheet1!F1251,Sheet4!$F:$F,0))+INDEX(Sheet4!$G:$G,MATCH(Sheet1!G1251,Sheet4!$F:$F,0))+INDEX(Sheet4!$G:$G,MATCH(Sheet1!H1251,Sheet4!$F:$F,0))+INDEX(Sheet4!$G:$G,MATCH(Sheet1!I1251,Sheet4!$F:$F,0))+INDEX(Sheet4!$G:$G,MATCH(Sheet1!J1251,Sheet4!$F:$F,0)),"")</f>
        <v/>
      </c>
      <c r="AF1251">
        <f si="309" t="shared"/>
        <v>0</v>
      </c>
      <c r="AH1251">
        <v>1228</v>
      </c>
      <c r="AI1251" t="str">
        <f si="310" t="shared"/>
        <v>Ben SimmonsDe'Aaron FoxDevin BookerMonte MorrisJae CrowderCorey BrewerJohn CollinsDario SaricKarl-Anthony Towns</v>
      </c>
      <c r="AJ1251">
        <f si="313" t="shared"/>
        <v>0</v>
      </c>
      <c r="AK1251">
        <f si="314" t="shared"/>
        <v>0</v>
      </c>
      <c r="AL1251">
        <f si="315" t="shared"/>
        <v>0</v>
      </c>
      <c r="AM1251">
        <f si="316" t="shared"/>
        <v>0</v>
      </c>
      <c r="AN1251">
        <f si="317" t="shared"/>
        <v>0</v>
      </c>
      <c r="AO1251">
        <f si="318" t="shared"/>
        <v>0</v>
      </c>
      <c r="AP1251">
        <f si="319" t="shared"/>
        <v>0</v>
      </c>
      <c r="AQ1251">
        <f si="320" t="shared"/>
        <v>0</v>
      </c>
      <c r="AR1251">
        <f si="321" t="shared"/>
        <v>0</v>
      </c>
      <c r="AS1251">
        <f si="311" t="shared"/>
        <v>0</v>
      </c>
      <c r="AU1251" t="str">
        <f>IFERROR(VLOOKUP(C1251,Results!$A$2:$B$240,2,FALSE)+VLOOKUP(D1251,Results!$A$2:$B$240,2,FALSE)+VLOOKUP(E1251,Results!$A$2:$B$240,2,FALSE)+VLOOKUP(F1251,Results!$A$2:$B$240,2,FALSE)+VLOOKUP(G1251,Results!$A$2:$B$240,2,FALSE)+VLOOKUP(H1251,Results!$A$2:$B$240,2,FALSE)+VLOOKUP(I1251,Results!$A$2:$B$240,2,FALSE)+VLOOKUP(J1251,Results!$A$2:$B$240,2,FALSE)+VLOOKUP(B1251,Results!$A$2:$B$240,2,FALSE)-MIN(VLOOKUP(C1251,Results!$A$2:$B$240,2,FALSE),VLOOKUP(D1251,Results!$A$2:$B$240,2,FALSE),VLOOKUP(E1251,Results!$A$2:$B$240,2,FALSE),VLOOKUP(F1251,Results!$A$2:$B$240,2,FALSE),VLOOKUP(G1251,Results!$A$2:$B$240,2,FALSE),VLOOKUP(H1251,Results!$A$2:$B$240,2,FALSE),VLOOKUP(I1251,Results!$A$2:$B$240,2,FALSE),VLOOKUP(J1251,Results!$A$2:$B$240,2,FALSE),VLOOKUP(B1251,Results!$A$2:$B$240,2,FALSE)),"")</f>
        <v/>
      </c>
    </row>
    <row r="1252" spans="2:47" x14ac:dyDescent="0.3">
      <c r="B1252" t="s">
        <v>166</v>
      </c>
      <c r="C1252" t="s">
        <v>171</v>
      </c>
      <c r="D1252" t="s">
        <v>89</v>
      </c>
      <c r="E1252" t="s">
        <v>146</v>
      </c>
      <c r="F1252" t="s">
        <v>177</v>
      </c>
      <c r="G1252" t="s">
        <v>101</v>
      </c>
      <c r="H1252" t="s">
        <v>153</v>
      </c>
      <c r="I1252" t="s">
        <v>92</v>
      </c>
      <c r="J1252" t="s">
        <v>186</v>
      </c>
      <c r="K1252" t="n">
        <v>10.0</v>
      </c>
      <c r="L1252" s="30">
        <f si="312" t="shared"/>
        <v>0</v>
      </c>
      <c r="N1252" s="35" t="str">
        <f si="308" t="shared"/>
        <v/>
      </c>
      <c r="O1252" s="59">
        <f>(IF(ISNUMBER(MATCH(B1252,Sheet4!$K$92:$K$101,0)),1,0)+IF(ISNUMBER(MATCH(C1252,Sheet4!$K$92:$K$101,0)),1,0)+IF(ISNUMBER(MATCH(D1252,Sheet4!$K$92:$K$101,0)),1,0)+IF(ISNUMBER(MATCH(E1252,Sheet4!$K$92:$K$101,0)),1,0)+IF(ISNUMBER(MATCH(F1252,Sheet4!$K$92:$K$101,0)),1,0)+IF(ISNUMBER(MATCH(G1252,Sheet4!$K$92:$K$101,0)),1,0)+IF(ISNUMBER(MATCH(H1252,Sheet4!$K$92:$K$101,0)),1,0)+IF(ISNUMBER(MATCH(I1252,Sheet4!$K$92:$K$101,0)),1,0)+IF(ISNUMBER(MATCH(J1252,Sheet4!$K$92:$K$101,0)),1,0))
-
(IF(ISNUMBER(MATCH(B1252,Sheet4!$F$2:$F$11,0)),1,0)+IF(ISNUMBER(MATCH(C1252,Sheet4!$F$2:$F$11,0)),1,0)+IF(ISNUMBER(MATCH(D1252,Sheet4!$F$2:$F$11,0)),1,0)+IF(ISNUMBER(MATCH(E1252,Sheet4!$F$2:$F$11,0)),1,0)+IF(ISNUMBER(MATCH(F1252,Sheet4!$F$2:$F$11,0)),1,0)+IF(ISNUMBER(MATCH(G1252,Sheet4!$F$2:$F$11,0)),1,0)+IF(ISNUMBER(MATCH(H1252,Sheet4!$F$2:$F$11,0)),1,0)+IF(ISNUMBER(MATCH(I1252,Sheet4!$F$2:$F$11,0)),1,0)+IF(ISNUMBER(MATCH(J1252,Sheet4!$F$2:$F$11,0)),1,0))</f>
        <v>0</v>
      </c>
      <c r="P1252" s="40" t="str">
        <f>IFERROR(INDEX(Sheet4!$G:$G,MATCH(Sheet1!B1252,Sheet4!$F:$F,0))+INDEX(Sheet4!$G:$G,MATCH(Sheet1!C1252,Sheet4!$F:$F,0))+INDEX(Sheet4!$G:$G,MATCH(Sheet1!D1252,Sheet4!$F:$F,0))+INDEX(Sheet4!$G:$G,MATCH(Sheet1!E1252,Sheet4!$F:$F,0))+INDEX(Sheet4!$G:$G,MATCH(Sheet1!F1252,Sheet4!$F:$F,0))+INDEX(Sheet4!$G:$G,MATCH(Sheet1!G1252,Sheet4!$F:$F,0))+INDEX(Sheet4!$G:$G,MATCH(Sheet1!H1252,Sheet4!$F:$F,0))+INDEX(Sheet4!$G:$G,MATCH(Sheet1!I1252,Sheet4!$F:$F,0))+INDEX(Sheet4!$G:$G,MATCH(Sheet1!J1252,Sheet4!$F:$F,0)),"")</f>
        <v/>
      </c>
      <c r="AF1252">
        <f si="309" t="shared"/>
        <v>0</v>
      </c>
      <c r="AH1252">
        <v>1229</v>
      </c>
      <c r="AI1252" t="str">
        <f si="310" t="shared"/>
        <v>Ben SimmonsJeremy LinDevin BookerAustin RiversKelly OubreMikal BridgesKenneth FariedPaul MillsapRudy Gobert</v>
      </c>
      <c r="AJ1252">
        <f si="313" t="shared"/>
        <v>0</v>
      </c>
      <c r="AK1252">
        <f si="314" t="shared"/>
        <v>0</v>
      </c>
      <c r="AL1252">
        <f si="315" t="shared"/>
        <v>0</v>
      </c>
      <c r="AM1252">
        <f si="316" t="shared"/>
        <v>0</v>
      </c>
      <c r="AN1252">
        <f si="317" t="shared"/>
        <v>0</v>
      </c>
      <c r="AO1252">
        <f si="318" t="shared"/>
        <v>0</v>
      </c>
      <c r="AP1252">
        <f si="319" t="shared"/>
        <v>0</v>
      </c>
      <c r="AQ1252">
        <f si="320" t="shared"/>
        <v>0</v>
      </c>
      <c r="AR1252">
        <f si="321" t="shared"/>
        <v>0</v>
      </c>
      <c r="AS1252">
        <f si="311" t="shared"/>
        <v>0</v>
      </c>
      <c r="AU1252" t="str">
        <f>IFERROR(VLOOKUP(C1252,Results!$A$2:$B$240,2,FALSE)+VLOOKUP(D1252,Results!$A$2:$B$240,2,FALSE)+VLOOKUP(E1252,Results!$A$2:$B$240,2,FALSE)+VLOOKUP(F1252,Results!$A$2:$B$240,2,FALSE)+VLOOKUP(G1252,Results!$A$2:$B$240,2,FALSE)+VLOOKUP(H1252,Results!$A$2:$B$240,2,FALSE)+VLOOKUP(I1252,Results!$A$2:$B$240,2,FALSE)+VLOOKUP(J1252,Results!$A$2:$B$240,2,FALSE)+VLOOKUP(B1252,Results!$A$2:$B$240,2,FALSE)-MIN(VLOOKUP(C1252,Results!$A$2:$B$240,2,FALSE),VLOOKUP(D1252,Results!$A$2:$B$240,2,FALSE),VLOOKUP(E1252,Results!$A$2:$B$240,2,FALSE),VLOOKUP(F1252,Results!$A$2:$B$240,2,FALSE),VLOOKUP(G1252,Results!$A$2:$B$240,2,FALSE),VLOOKUP(H1252,Results!$A$2:$B$240,2,FALSE),VLOOKUP(I1252,Results!$A$2:$B$240,2,FALSE),VLOOKUP(J1252,Results!$A$2:$B$240,2,FALSE),VLOOKUP(B1252,Results!$A$2:$B$240,2,FALSE)),"")</f>
        <v/>
      </c>
    </row>
    <row r="1253" spans="2:47" x14ac:dyDescent="0.3">
      <c r="B1253" t="s">
        <v>166</v>
      </c>
      <c r="C1253" t="s">
        <v>87</v>
      </c>
      <c r="D1253" t="s">
        <v>147</v>
      </c>
      <c r="E1253" t="s">
        <v>146</v>
      </c>
      <c r="F1253" t="s">
        <v>177</v>
      </c>
      <c r="G1253" t="s">
        <v>159</v>
      </c>
      <c r="H1253" t="s">
        <v>93</v>
      </c>
      <c r="I1253" t="s">
        <v>152</v>
      </c>
      <c r="J1253" t="s">
        <v>188</v>
      </c>
      <c r="K1253" t="n">
        <v>10.0</v>
      </c>
      <c r="L1253" s="30">
        <f si="312" t="shared"/>
        <v>0</v>
      </c>
      <c r="N1253" s="35" t="str">
        <f si="308" t="shared"/>
        <v/>
      </c>
      <c r="O1253" s="59">
        <f>(IF(ISNUMBER(MATCH(B1253,Sheet4!$K$92:$K$101,0)),1,0)+IF(ISNUMBER(MATCH(C1253,Sheet4!$K$92:$K$101,0)),1,0)+IF(ISNUMBER(MATCH(D1253,Sheet4!$K$92:$K$101,0)),1,0)+IF(ISNUMBER(MATCH(E1253,Sheet4!$K$92:$K$101,0)),1,0)+IF(ISNUMBER(MATCH(F1253,Sheet4!$K$92:$K$101,0)),1,0)+IF(ISNUMBER(MATCH(G1253,Sheet4!$K$92:$K$101,0)),1,0)+IF(ISNUMBER(MATCH(H1253,Sheet4!$K$92:$K$101,0)),1,0)+IF(ISNUMBER(MATCH(I1253,Sheet4!$K$92:$K$101,0)),1,0)+IF(ISNUMBER(MATCH(J1253,Sheet4!$K$92:$K$101,0)),1,0))
-
(IF(ISNUMBER(MATCH(B1253,Sheet4!$F$2:$F$11,0)),1,0)+IF(ISNUMBER(MATCH(C1253,Sheet4!$F$2:$F$11,0)),1,0)+IF(ISNUMBER(MATCH(D1253,Sheet4!$F$2:$F$11,0)),1,0)+IF(ISNUMBER(MATCH(E1253,Sheet4!$F$2:$F$11,0)),1,0)+IF(ISNUMBER(MATCH(F1253,Sheet4!$F$2:$F$11,0)),1,0)+IF(ISNUMBER(MATCH(G1253,Sheet4!$F$2:$F$11,0)),1,0)+IF(ISNUMBER(MATCH(H1253,Sheet4!$F$2:$F$11,0)),1,0)+IF(ISNUMBER(MATCH(I1253,Sheet4!$F$2:$F$11,0)),1,0)+IF(ISNUMBER(MATCH(J1253,Sheet4!$F$2:$F$11,0)),1,0))</f>
        <v>0</v>
      </c>
      <c r="P1253" s="40" t="str">
        <f>IFERROR(INDEX(Sheet4!$G:$G,MATCH(Sheet1!B1253,Sheet4!$F:$F,0))+INDEX(Sheet4!$G:$G,MATCH(Sheet1!C1253,Sheet4!$F:$F,0))+INDEX(Sheet4!$G:$G,MATCH(Sheet1!D1253,Sheet4!$F:$F,0))+INDEX(Sheet4!$G:$G,MATCH(Sheet1!E1253,Sheet4!$F:$F,0))+INDEX(Sheet4!$G:$G,MATCH(Sheet1!F1253,Sheet4!$F:$F,0))+INDEX(Sheet4!$G:$G,MATCH(Sheet1!G1253,Sheet4!$F:$F,0))+INDEX(Sheet4!$G:$G,MATCH(Sheet1!H1253,Sheet4!$F:$F,0))+INDEX(Sheet4!$G:$G,MATCH(Sheet1!I1253,Sheet4!$F:$F,0))+INDEX(Sheet4!$G:$G,MATCH(Sheet1!J1253,Sheet4!$F:$F,0)),"")</f>
        <v/>
      </c>
      <c r="AF1253">
        <f si="309" t="shared"/>
        <v>0</v>
      </c>
      <c r="AH1253">
        <v>1230</v>
      </c>
      <c r="AI1253" t="str">
        <f si="310" t="shared"/>
        <v>Ben SimmonsDe'Aaron FoxMonte MorrisMalik BeasleyNemanja BjelicaCorey BrewerKenneth FariedJohn CollinsKarl-Anthony Towns</v>
      </c>
      <c r="AJ1253">
        <f si="313" t="shared"/>
        <v>0</v>
      </c>
      <c r="AK1253">
        <f si="314" t="shared"/>
        <v>0</v>
      </c>
      <c r="AL1253">
        <f si="315" t="shared"/>
        <v>0</v>
      </c>
      <c r="AM1253">
        <f si="316" t="shared"/>
        <v>0</v>
      </c>
      <c r="AN1253">
        <f si="317" t="shared"/>
        <v>0</v>
      </c>
      <c r="AO1253">
        <f si="318" t="shared"/>
        <v>0</v>
      </c>
      <c r="AP1253">
        <f si="319" t="shared"/>
        <v>0</v>
      </c>
      <c r="AQ1253">
        <f si="320" t="shared"/>
        <v>0</v>
      </c>
      <c r="AR1253">
        <f si="321" t="shared"/>
        <v>0</v>
      </c>
      <c r="AS1253">
        <f si="311" t="shared"/>
        <v>0</v>
      </c>
      <c r="AU1253" t="str">
        <f>IFERROR(VLOOKUP(C1253,Results!$A$2:$B$240,2,FALSE)+VLOOKUP(D1253,Results!$A$2:$B$240,2,FALSE)+VLOOKUP(E1253,Results!$A$2:$B$240,2,FALSE)+VLOOKUP(F1253,Results!$A$2:$B$240,2,FALSE)+VLOOKUP(G1253,Results!$A$2:$B$240,2,FALSE)+VLOOKUP(H1253,Results!$A$2:$B$240,2,FALSE)+VLOOKUP(I1253,Results!$A$2:$B$240,2,FALSE)+VLOOKUP(J1253,Results!$A$2:$B$240,2,FALSE)+VLOOKUP(B1253,Results!$A$2:$B$240,2,FALSE)-MIN(VLOOKUP(C1253,Results!$A$2:$B$240,2,FALSE),VLOOKUP(D1253,Results!$A$2:$B$240,2,FALSE),VLOOKUP(E1253,Results!$A$2:$B$240,2,FALSE),VLOOKUP(F1253,Results!$A$2:$B$240,2,FALSE),VLOOKUP(G1253,Results!$A$2:$B$240,2,FALSE),VLOOKUP(H1253,Results!$A$2:$B$240,2,FALSE),VLOOKUP(I1253,Results!$A$2:$B$240,2,FALSE),VLOOKUP(J1253,Results!$A$2:$B$240,2,FALSE),VLOOKUP(B1253,Results!$A$2:$B$240,2,FALSE)),"")</f>
        <v/>
      </c>
    </row>
    <row r="1254" spans="2:47" x14ac:dyDescent="0.3">
      <c r="B1254" t="s">
        <v>166</v>
      </c>
      <c r="C1254" t="s">
        <v>108</v>
      </c>
      <c r="D1254" t="s">
        <v>173</v>
      </c>
      <c r="E1254" t="s">
        <v>146</v>
      </c>
      <c r="F1254" t="s">
        <v>177</v>
      </c>
      <c r="G1254" t="s">
        <v>179</v>
      </c>
      <c r="H1254" t="s">
        <v>181</v>
      </c>
      <c r="I1254" t="s">
        <v>152</v>
      </c>
      <c r="J1254" t="s">
        <v>98</v>
      </c>
      <c r="K1254" t="n">
        <v>10.0</v>
      </c>
      <c r="L1254" s="30">
        <f si="312" t="shared"/>
        <v>0</v>
      </c>
      <c r="N1254" s="35" t="str">
        <f si="308" t="shared"/>
        <v/>
      </c>
      <c r="O1254" s="59">
        <f>(IF(ISNUMBER(MATCH(B1254,Sheet4!$K$92:$K$101,0)),1,0)+IF(ISNUMBER(MATCH(C1254,Sheet4!$K$92:$K$101,0)),1,0)+IF(ISNUMBER(MATCH(D1254,Sheet4!$K$92:$K$101,0)),1,0)+IF(ISNUMBER(MATCH(E1254,Sheet4!$K$92:$K$101,0)),1,0)+IF(ISNUMBER(MATCH(F1254,Sheet4!$K$92:$K$101,0)),1,0)+IF(ISNUMBER(MATCH(G1254,Sheet4!$K$92:$K$101,0)),1,0)+IF(ISNUMBER(MATCH(H1254,Sheet4!$K$92:$K$101,0)),1,0)+IF(ISNUMBER(MATCH(I1254,Sheet4!$K$92:$K$101,0)),1,0)+IF(ISNUMBER(MATCH(J1254,Sheet4!$K$92:$K$101,0)),1,0))
-
(IF(ISNUMBER(MATCH(B1254,Sheet4!$F$2:$F$11,0)),1,0)+IF(ISNUMBER(MATCH(C1254,Sheet4!$F$2:$F$11,0)),1,0)+IF(ISNUMBER(MATCH(D1254,Sheet4!$F$2:$F$11,0)),1,0)+IF(ISNUMBER(MATCH(E1254,Sheet4!$F$2:$F$11,0)),1,0)+IF(ISNUMBER(MATCH(F1254,Sheet4!$F$2:$F$11,0)),1,0)+IF(ISNUMBER(MATCH(G1254,Sheet4!$F$2:$F$11,0)),1,0)+IF(ISNUMBER(MATCH(H1254,Sheet4!$F$2:$F$11,0)),1,0)+IF(ISNUMBER(MATCH(I1254,Sheet4!$F$2:$F$11,0)),1,0)+IF(ISNUMBER(MATCH(J1254,Sheet4!$F$2:$F$11,0)),1,0))</f>
        <v>0</v>
      </c>
      <c r="P1254" s="40" t="str">
        <f>IFERROR(INDEX(Sheet4!$G:$G,MATCH(Sheet1!B1254,Sheet4!$F:$F,0))+INDEX(Sheet4!$G:$G,MATCH(Sheet1!C1254,Sheet4!$F:$F,0))+INDEX(Sheet4!$G:$G,MATCH(Sheet1!D1254,Sheet4!$F:$F,0))+INDEX(Sheet4!$G:$G,MATCH(Sheet1!E1254,Sheet4!$F:$F,0))+INDEX(Sheet4!$G:$G,MATCH(Sheet1!F1254,Sheet4!$F:$F,0))+INDEX(Sheet4!$G:$G,MATCH(Sheet1!G1254,Sheet4!$F:$F,0))+INDEX(Sheet4!$G:$G,MATCH(Sheet1!H1254,Sheet4!$F:$F,0))+INDEX(Sheet4!$G:$G,MATCH(Sheet1!I1254,Sheet4!$F:$F,0))+INDEX(Sheet4!$G:$G,MATCH(Sheet1!J1254,Sheet4!$F:$F,0)),"")</f>
        <v/>
      </c>
      <c r="AF1254">
        <f si="309" t="shared"/>
        <v>0</v>
      </c>
      <c r="AH1254">
        <v>1231</v>
      </c>
      <c r="AI1254" t="str">
        <f si="310" t="shared"/>
        <v>De'Aaron FoxIsaiah CanaanDevin BookerJimmy ButlerKelly OubreJae CrowderPaul MillsapDerrick FavorsKarl-Anthony Towns</v>
      </c>
      <c r="AJ1254">
        <f si="313" t="shared"/>
        <v>0</v>
      </c>
      <c r="AK1254">
        <f si="314" t="shared"/>
        <v>0</v>
      </c>
      <c r="AL1254">
        <f si="315" t="shared"/>
        <v>0</v>
      </c>
      <c r="AM1254">
        <f si="316" t="shared"/>
        <v>0</v>
      </c>
      <c r="AN1254">
        <f si="317" t="shared"/>
        <v>0</v>
      </c>
      <c r="AO1254">
        <f si="318" t="shared"/>
        <v>0</v>
      </c>
      <c r="AP1254">
        <f si="319" t="shared"/>
        <v>0</v>
      </c>
      <c r="AQ1254">
        <f si="320" t="shared"/>
        <v>0</v>
      </c>
      <c r="AR1254">
        <f si="321" t="shared"/>
        <v>0</v>
      </c>
      <c r="AS1254">
        <f si="311" t="shared"/>
        <v>0</v>
      </c>
      <c r="AU1254" t="str">
        <f>IFERROR(VLOOKUP(C1254,Results!$A$2:$B$240,2,FALSE)+VLOOKUP(D1254,Results!$A$2:$B$240,2,FALSE)+VLOOKUP(E1254,Results!$A$2:$B$240,2,FALSE)+VLOOKUP(F1254,Results!$A$2:$B$240,2,FALSE)+VLOOKUP(G1254,Results!$A$2:$B$240,2,FALSE)+VLOOKUP(H1254,Results!$A$2:$B$240,2,FALSE)+VLOOKUP(I1254,Results!$A$2:$B$240,2,FALSE)+VLOOKUP(J1254,Results!$A$2:$B$240,2,FALSE)+VLOOKUP(B1254,Results!$A$2:$B$240,2,FALSE)-MIN(VLOOKUP(C1254,Results!$A$2:$B$240,2,FALSE),VLOOKUP(D1254,Results!$A$2:$B$240,2,FALSE),VLOOKUP(E1254,Results!$A$2:$B$240,2,FALSE),VLOOKUP(F1254,Results!$A$2:$B$240,2,FALSE),VLOOKUP(G1254,Results!$A$2:$B$240,2,FALSE),VLOOKUP(H1254,Results!$A$2:$B$240,2,FALSE),VLOOKUP(I1254,Results!$A$2:$B$240,2,FALSE),VLOOKUP(J1254,Results!$A$2:$B$240,2,FALSE),VLOOKUP(B1254,Results!$A$2:$B$240,2,FALSE)),"")</f>
        <v/>
      </c>
    </row>
    <row r="1255" spans="2:47" x14ac:dyDescent="0.3">
      <c r="B1255" t="s">
        <v>166</v>
      </c>
      <c r="C1255" t="s">
        <v>169</v>
      </c>
      <c r="D1255" t="s">
        <v>172</v>
      </c>
      <c r="E1255" t="s">
        <v>148</v>
      </c>
      <c r="F1255" t="s">
        <v>177</v>
      </c>
      <c r="G1255" t="s">
        <v>179</v>
      </c>
      <c r="H1255" t="s">
        <v>181</v>
      </c>
      <c r="I1255" t="s">
        <v>152</v>
      </c>
      <c r="J1255" t="s">
        <v>156</v>
      </c>
      <c r="K1255" t="n">
        <v>10.0</v>
      </c>
      <c r="L1255" s="30">
        <f si="312" t="shared"/>
        <v>0</v>
      </c>
      <c r="N1255" s="35" t="str">
        <f si="308" t="shared"/>
        <v/>
      </c>
      <c r="O1255" s="59">
        <f>(IF(ISNUMBER(MATCH(B1255,Sheet4!$K$92:$K$101,0)),1,0)+IF(ISNUMBER(MATCH(C1255,Sheet4!$K$92:$K$101,0)),1,0)+IF(ISNUMBER(MATCH(D1255,Sheet4!$K$92:$K$101,0)),1,0)+IF(ISNUMBER(MATCH(E1255,Sheet4!$K$92:$K$101,0)),1,0)+IF(ISNUMBER(MATCH(F1255,Sheet4!$K$92:$K$101,0)),1,0)+IF(ISNUMBER(MATCH(G1255,Sheet4!$K$92:$K$101,0)),1,0)+IF(ISNUMBER(MATCH(H1255,Sheet4!$K$92:$K$101,0)),1,0)+IF(ISNUMBER(MATCH(I1255,Sheet4!$K$92:$K$101,0)),1,0)+IF(ISNUMBER(MATCH(J1255,Sheet4!$K$92:$K$101,0)),1,0))
-
(IF(ISNUMBER(MATCH(B1255,Sheet4!$F$2:$F$11,0)),1,0)+IF(ISNUMBER(MATCH(C1255,Sheet4!$F$2:$F$11,0)),1,0)+IF(ISNUMBER(MATCH(D1255,Sheet4!$F$2:$F$11,0)),1,0)+IF(ISNUMBER(MATCH(E1255,Sheet4!$F$2:$F$11,0)),1,0)+IF(ISNUMBER(MATCH(F1255,Sheet4!$F$2:$F$11,0)),1,0)+IF(ISNUMBER(MATCH(G1255,Sheet4!$F$2:$F$11,0)),1,0)+IF(ISNUMBER(MATCH(H1255,Sheet4!$F$2:$F$11,0)),1,0)+IF(ISNUMBER(MATCH(I1255,Sheet4!$F$2:$F$11,0)),1,0)+IF(ISNUMBER(MATCH(J1255,Sheet4!$F$2:$F$11,0)),1,0))</f>
        <v>0</v>
      </c>
      <c r="P1255" s="40" t="str">
        <f>IFERROR(INDEX(Sheet4!$G:$G,MATCH(Sheet1!B1255,Sheet4!$F:$F,0))+INDEX(Sheet4!$G:$G,MATCH(Sheet1!C1255,Sheet4!$F:$F,0))+INDEX(Sheet4!$G:$G,MATCH(Sheet1!D1255,Sheet4!$F:$F,0))+INDEX(Sheet4!$G:$G,MATCH(Sheet1!E1255,Sheet4!$F:$F,0))+INDEX(Sheet4!$G:$G,MATCH(Sheet1!F1255,Sheet4!$F:$F,0))+INDEX(Sheet4!$G:$G,MATCH(Sheet1!G1255,Sheet4!$F:$F,0))+INDEX(Sheet4!$G:$G,MATCH(Sheet1!H1255,Sheet4!$F:$F,0))+INDEX(Sheet4!$G:$G,MATCH(Sheet1!I1255,Sheet4!$F:$F,0))+INDEX(Sheet4!$G:$G,MATCH(Sheet1!J1255,Sheet4!$F:$F,0)),"")</f>
        <v/>
      </c>
      <c r="AF1255">
        <f si="309" t="shared"/>
        <v>0</v>
      </c>
      <c r="AH1255">
        <v>1232</v>
      </c>
      <c r="AI1255" t="str">
        <f si="310" t="shared"/>
        <v>Ben SimmonsDe'Aaron FoxDevin BookerMonte MorrisKelly OubreCorey BrewerTaj GibsonJonah BoldenNikola Jokic</v>
      </c>
      <c r="AJ1255">
        <f si="313" t="shared"/>
        <v>0</v>
      </c>
      <c r="AK1255">
        <f si="314" t="shared"/>
        <v>0</v>
      </c>
      <c r="AL1255">
        <f si="315" t="shared"/>
        <v>0</v>
      </c>
      <c r="AM1255">
        <f si="316" t="shared"/>
        <v>0</v>
      </c>
      <c r="AN1255">
        <f si="317" t="shared"/>
        <v>0</v>
      </c>
      <c r="AO1255">
        <f si="318" t="shared"/>
        <v>0</v>
      </c>
      <c r="AP1255">
        <f si="319" t="shared"/>
        <v>0</v>
      </c>
      <c r="AQ1255">
        <f si="320" t="shared"/>
        <v>0</v>
      </c>
      <c r="AR1255">
        <f si="321" t="shared"/>
        <v>0</v>
      </c>
      <c r="AS1255">
        <f si="311" t="shared"/>
        <v>0</v>
      </c>
      <c r="AU1255" t="str">
        <f>IFERROR(VLOOKUP(C1255,Results!$A$2:$B$240,2,FALSE)+VLOOKUP(D1255,Results!$A$2:$B$240,2,FALSE)+VLOOKUP(E1255,Results!$A$2:$B$240,2,FALSE)+VLOOKUP(F1255,Results!$A$2:$B$240,2,FALSE)+VLOOKUP(G1255,Results!$A$2:$B$240,2,FALSE)+VLOOKUP(H1255,Results!$A$2:$B$240,2,FALSE)+VLOOKUP(I1255,Results!$A$2:$B$240,2,FALSE)+VLOOKUP(J1255,Results!$A$2:$B$240,2,FALSE)+VLOOKUP(B1255,Results!$A$2:$B$240,2,FALSE)-MIN(VLOOKUP(C1255,Results!$A$2:$B$240,2,FALSE),VLOOKUP(D1255,Results!$A$2:$B$240,2,FALSE),VLOOKUP(E1255,Results!$A$2:$B$240,2,FALSE),VLOOKUP(F1255,Results!$A$2:$B$240,2,FALSE),VLOOKUP(G1255,Results!$A$2:$B$240,2,FALSE),VLOOKUP(H1255,Results!$A$2:$B$240,2,FALSE),VLOOKUP(I1255,Results!$A$2:$B$240,2,FALSE),VLOOKUP(J1255,Results!$A$2:$B$240,2,FALSE),VLOOKUP(B1255,Results!$A$2:$B$240,2,FALSE)),"")</f>
        <v/>
      </c>
    </row>
    <row r="1256" spans="2:47" x14ac:dyDescent="0.3">
      <c r="B1256" t="s">
        <v>166</v>
      </c>
      <c r="C1256" t="s">
        <v>170</v>
      </c>
      <c r="D1256" t="s">
        <v>172</v>
      </c>
      <c r="E1256" t="s">
        <v>149</v>
      </c>
      <c r="F1256" t="s">
        <v>150</v>
      </c>
      <c r="G1256" t="s">
        <v>90</v>
      </c>
      <c r="H1256" t="s">
        <v>92</v>
      </c>
      <c r="I1256" t="s">
        <v>152</v>
      </c>
      <c r="J1256" t="s">
        <v>186</v>
      </c>
      <c r="K1256" t="n">
        <v>10.0</v>
      </c>
      <c r="L1256" s="30">
        <f si="312" t="shared"/>
        <v>0</v>
      </c>
      <c r="N1256" s="35" t="str">
        <f si="308" t="shared"/>
        <v/>
      </c>
      <c r="O1256" s="59">
        <f>(IF(ISNUMBER(MATCH(B1256,Sheet4!$K$92:$K$101,0)),1,0)+IF(ISNUMBER(MATCH(C1256,Sheet4!$K$92:$K$101,0)),1,0)+IF(ISNUMBER(MATCH(D1256,Sheet4!$K$92:$K$101,0)),1,0)+IF(ISNUMBER(MATCH(E1256,Sheet4!$K$92:$K$101,0)),1,0)+IF(ISNUMBER(MATCH(F1256,Sheet4!$K$92:$K$101,0)),1,0)+IF(ISNUMBER(MATCH(G1256,Sheet4!$K$92:$K$101,0)),1,0)+IF(ISNUMBER(MATCH(H1256,Sheet4!$K$92:$K$101,0)),1,0)+IF(ISNUMBER(MATCH(I1256,Sheet4!$K$92:$K$101,0)),1,0)+IF(ISNUMBER(MATCH(J1256,Sheet4!$K$92:$K$101,0)),1,0))
-
(IF(ISNUMBER(MATCH(B1256,Sheet4!$F$2:$F$11,0)),1,0)+IF(ISNUMBER(MATCH(C1256,Sheet4!$F$2:$F$11,0)),1,0)+IF(ISNUMBER(MATCH(D1256,Sheet4!$F$2:$F$11,0)),1,0)+IF(ISNUMBER(MATCH(E1256,Sheet4!$F$2:$F$11,0)),1,0)+IF(ISNUMBER(MATCH(F1256,Sheet4!$F$2:$F$11,0)),1,0)+IF(ISNUMBER(MATCH(G1256,Sheet4!$F$2:$F$11,0)),1,0)+IF(ISNUMBER(MATCH(H1256,Sheet4!$F$2:$F$11,0)),1,0)+IF(ISNUMBER(MATCH(I1256,Sheet4!$F$2:$F$11,0)),1,0)+IF(ISNUMBER(MATCH(J1256,Sheet4!$F$2:$F$11,0)),1,0))</f>
        <v>0</v>
      </c>
      <c r="P1256" s="40" t="str">
        <f>IFERROR(INDEX(Sheet4!$G:$G,MATCH(Sheet1!B1256,Sheet4!$F:$F,0))+INDEX(Sheet4!$G:$G,MATCH(Sheet1!C1256,Sheet4!$F:$F,0))+INDEX(Sheet4!$G:$G,MATCH(Sheet1!D1256,Sheet4!$F:$F,0))+INDEX(Sheet4!$G:$G,MATCH(Sheet1!E1256,Sheet4!$F:$F,0))+INDEX(Sheet4!$G:$G,MATCH(Sheet1!F1256,Sheet4!$F:$F,0))+INDEX(Sheet4!$G:$G,MATCH(Sheet1!G1256,Sheet4!$F:$F,0))+INDEX(Sheet4!$G:$G,MATCH(Sheet1!H1256,Sheet4!$F:$F,0))+INDEX(Sheet4!$G:$G,MATCH(Sheet1!I1256,Sheet4!$F:$F,0))+INDEX(Sheet4!$G:$G,MATCH(Sheet1!J1256,Sheet4!$F:$F,0)),"")</f>
        <v/>
      </c>
      <c r="AF1256">
        <f si="309" t="shared"/>
        <v>0</v>
      </c>
      <c r="AH1256">
        <v>1233</v>
      </c>
      <c r="AI1256" t="str">
        <f si="310" t="shared"/>
        <v>De'Aaron FoxIsaiah CanaanDonovan MitchellDevin BookerTaurean PrinceCorey BrewerJosh JacksonPaul MillsapJoel Embiid</v>
      </c>
      <c r="AJ1256">
        <f si="313" t="shared"/>
        <v>0</v>
      </c>
      <c r="AK1256">
        <f si="314" t="shared"/>
        <v>0</v>
      </c>
      <c r="AL1256">
        <f si="315" t="shared"/>
        <v>0</v>
      </c>
      <c r="AM1256">
        <f si="316" t="shared"/>
        <v>0</v>
      </c>
      <c r="AN1256">
        <f si="317" t="shared"/>
        <v>0</v>
      </c>
      <c r="AO1256">
        <f si="318" t="shared"/>
        <v>0</v>
      </c>
      <c r="AP1256">
        <f si="319" t="shared"/>
        <v>0</v>
      </c>
      <c r="AQ1256">
        <f si="320" t="shared"/>
        <v>0</v>
      </c>
      <c r="AR1256">
        <f si="321" t="shared"/>
        <v>0</v>
      </c>
      <c r="AS1256">
        <f si="311" t="shared"/>
        <v>0</v>
      </c>
      <c r="AU1256" t="str">
        <f>IFERROR(VLOOKUP(C1256,Results!$A$2:$B$240,2,FALSE)+VLOOKUP(D1256,Results!$A$2:$B$240,2,FALSE)+VLOOKUP(E1256,Results!$A$2:$B$240,2,FALSE)+VLOOKUP(F1256,Results!$A$2:$B$240,2,FALSE)+VLOOKUP(G1256,Results!$A$2:$B$240,2,FALSE)+VLOOKUP(H1256,Results!$A$2:$B$240,2,FALSE)+VLOOKUP(I1256,Results!$A$2:$B$240,2,FALSE)+VLOOKUP(J1256,Results!$A$2:$B$240,2,FALSE)+VLOOKUP(B1256,Results!$A$2:$B$240,2,FALSE)-MIN(VLOOKUP(C1256,Results!$A$2:$B$240,2,FALSE),VLOOKUP(D1256,Results!$A$2:$B$240,2,FALSE),VLOOKUP(E1256,Results!$A$2:$B$240,2,FALSE),VLOOKUP(F1256,Results!$A$2:$B$240,2,FALSE),VLOOKUP(G1256,Results!$A$2:$B$240,2,FALSE),VLOOKUP(H1256,Results!$A$2:$B$240,2,FALSE),VLOOKUP(I1256,Results!$A$2:$B$240,2,FALSE),VLOOKUP(J1256,Results!$A$2:$B$240,2,FALSE),VLOOKUP(B1256,Results!$A$2:$B$240,2,FALSE)),"")</f>
        <v/>
      </c>
    </row>
    <row r="1257" spans="2:47" x14ac:dyDescent="0.3">
      <c r="B1257" t="s">
        <v>166</v>
      </c>
      <c r="C1257" t="s">
        <v>95</v>
      </c>
      <c r="D1257" t="s">
        <v>172</v>
      </c>
      <c r="E1257" t="s">
        <v>146</v>
      </c>
      <c r="F1257" t="s">
        <v>177</v>
      </c>
      <c r="G1257" t="s">
        <v>96</v>
      </c>
      <c r="H1257" t="s">
        <v>153</v>
      </c>
      <c r="I1257" t="s">
        <v>155</v>
      </c>
      <c r="J1257" t="s">
        <v>94</v>
      </c>
      <c r="K1257" t="n">
        <v>10.0</v>
      </c>
      <c r="L1257" s="30">
        <f si="312" t="shared"/>
        <v>0</v>
      </c>
      <c r="N1257" s="35" t="str">
        <f si="308" t="shared"/>
        <v/>
      </c>
      <c r="O1257" s="59">
        <f>(IF(ISNUMBER(MATCH(B1257,Sheet4!$K$92:$K$101,0)),1,0)+IF(ISNUMBER(MATCH(C1257,Sheet4!$K$92:$K$101,0)),1,0)+IF(ISNUMBER(MATCH(D1257,Sheet4!$K$92:$K$101,0)),1,0)+IF(ISNUMBER(MATCH(E1257,Sheet4!$K$92:$K$101,0)),1,0)+IF(ISNUMBER(MATCH(F1257,Sheet4!$K$92:$K$101,0)),1,0)+IF(ISNUMBER(MATCH(G1257,Sheet4!$K$92:$K$101,0)),1,0)+IF(ISNUMBER(MATCH(H1257,Sheet4!$K$92:$K$101,0)),1,0)+IF(ISNUMBER(MATCH(I1257,Sheet4!$K$92:$K$101,0)),1,0)+IF(ISNUMBER(MATCH(J1257,Sheet4!$K$92:$K$101,0)),1,0))
-
(IF(ISNUMBER(MATCH(B1257,Sheet4!$F$2:$F$11,0)),1,0)+IF(ISNUMBER(MATCH(C1257,Sheet4!$F$2:$F$11,0)),1,0)+IF(ISNUMBER(MATCH(D1257,Sheet4!$F$2:$F$11,0)),1,0)+IF(ISNUMBER(MATCH(E1257,Sheet4!$F$2:$F$11,0)),1,0)+IF(ISNUMBER(MATCH(F1257,Sheet4!$F$2:$F$11,0)),1,0)+IF(ISNUMBER(MATCH(G1257,Sheet4!$F$2:$F$11,0)),1,0)+IF(ISNUMBER(MATCH(H1257,Sheet4!$F$2:$F$11,0)),1,0)+IF(ISNUMBER(MATCH(I1257,Sheet4!$F$2:$F$11,0)),1,0)+IF(ISNUMBER(MATCH(J1257,Sheet4!$F$2:$F$11,0)),1,0))</f>
        <v>0</v>
      </c>
      <c r="P1257" s="40" t="str">
        <f>IFERROR(INDEX(Sheet4!$G:$G,MATCH(Sheet1!B1257,Sheet4!$F:$F,0))+INDEX(Sheet4!$G:$G,MATCH(Sheet1!C1257,Sheet4!$F:$F,0))+INDEX(Sheet4!$G:$G,MATCH(Sheet1!D1257,Sheet4!$F:$F,0))+INDEX(Sheet4!$G:$G,MATCH(Sheet1!E1257,Sheet4!$F:$F,0))+INDEX(Sheet4!$G:$G,MATCH(Sheet1!F1257,Sheet4!$F:$F,0))+INDEX(Sheet4!$G:$G,MATCH(Sheet1!G1257,Sheet4!$F:$F,0))+INDEX(Sheet4!$G:$G,MATCH(Sheet1!H1257,Sheet4!$F:$F,0))+INDEX(Sheet4!$G:$G,MATCH(Sheet1!I1257,Sheet4!$F:$F,0))+INDEX(Sheet4!$G:$G,MATCH(Sheet1!J1257,Sheet4!$F:$F,0)),"")</f>
        <v/>
      </c>
      <c r="AF1257">
        <f si="309" t="shared"/>
        <v>0</v>
      </c>
      <c r="AH1257">
        <v>1234</v>
      </c>
      <c r="AI1257" t="str">
        <f si="310" t="shared"/>
        <v>Ben SimmonsIsaiah CanaanJimmy ButlerBuddy HieldKelly OubreMikal BridgesJosh JacksonDerrick FavorsRudy Gobert</v>
      </c>
      <c r="AJ1257">
        <f si="313" t="shared"/>
        <v>0</v>
      </c>
      <c r="AK1257">
        <f si="314" t="shared"/>
        <v>0</v>
      </c>
      <c r="AL1257">
        <f si="315" t="shared"/>
        <v>0</v>
      </c>
      <c r="AM1257">
        <f si="316" t="shared"/>
        <v>0</v>
      </c>
      <c r="AN1257">
        <f si="317" t="shared"/>
        <v>0</v>
      </c>
      <c r="AO1257">
        <f si="318" t="shared"/>
        <v>0</v>
      </c>
      <c r="AP1257">
        <f si="319" t="shared"/>
        <v>0</v>
      </c>
      <c r="AQ1257">
        <f si="320" t="shared"/>
        <v>0</v>
      </c>
      <c r="AR1257">
        <f si="321" t="shared"/>
        <v>0</v>
      </c>
      <c r="AS1257">
        <f si="311" t="shared"/>
        <v>0</v>
      </c>
      <c r="AU1257" t="str">
        <f>IFERROR(VLOOKUP(C1257,Results!$A$2:$B$240,2,FALSE)+VLOOKUP(D1257,Results!$A$2:$B$240,2,FALSE)+VLOOKUP(E1257,Results!$A$2:$B$240,2,FALSE)+VLOOKUP(F1257,Results!$A$2:$B$240,2,FALSE)+VLOOKUP(G1257,Results!$A$2:$B$240,2,FALSE)+VLOOKUP(H1257,Results!$A$2:$B$240,2,FALSE)+VLOOKUP(I1257,Results!$A$2:$B$240,2,FALSE)+VLOOKUP(J1257,Results!$A$2:$B$240,2,FALSE)+VLOOKUP(B1257,Results!$A$2:$B$240,2,FALSE)-MIN(VLOOKUP(C1257,Results!$A$2:$B$240,2,FALSE),VLOOKUP(D1257,Results!$A$2:$B$240,2,FALSE),VLOOKUP(E1257,Results!$A$2:$B$240,2,FALSE),VLOOKUP(F1257,Results!$A$2:$B$240,2,FALSE),VLOOKUP(G1257,Results!$A$2:$B$240,2,FALSE),VLOOKUP(H1257,Results!$A$2:$B$240,2,FALSE),VLOOKUP(I1257,Results!$A$2:$B$240,2,FALSE),VLOOKUP(J1257,Results!$A$2:$B$240,2,FALSE),VLOOKUP(B1257,Results!$A$2:$B$240,2,FALSE)),"")</f>
        <v/>
      </c>
    </row>
    <row r="1258" spans="2:47" x14ac:dyDescent="0.3">
      <c r="B1258" t="s">
        <v>166</v>
      </c>
      <c r="C1258" t="s">
        <v>171</v>
      </c>
      <c r="D1258" t="s">
        <v>172</v>
      </c>
      <c r="E1258" t="s">
        <v>158</v>
      </c>
      <c r="F1258" t="s">
        <v>150</v>
      </c>
      <c r="G1258" t="s">
        <v>179</v>
      </c>
      <c r="H1258" t="s">
        <v>153</v>
      </c>
      <c r="I1258" t="s">
        <v>92</v>
      </c>
      <c r="J1258" t="s">
        <v>98</v>
      </c>
      <c r="K1258" t="n">
        <v>10.0</v>
      </c>
      <c r="L1258" s="30">
        <f si="312" t="shared"/>
        <v>0</v>
      </c>
      <c r="N1258" s="35" t="str">
        <f si="308" t="shared"/>
        <v/>
      </c>
      <c r="O1258" s="59">
        <f>(IF(ISNUMBER(MATCH(B1258,Sheet4!$K$92:$K$101,0)),1,0)+IF(ISNUMBER(MATCH(C1258,Sheet4!$K$92:$K$101,0)),1,0)+IF(ISNUMBER(MATCH(D1258,Sheet4!$K$92:$K$101,0)),1,0)+IF(ISNUMBER(MATCH(E1258,Sheet4!$K$92:$K$101,0)),1,0)+IF(ISNUMBER(MATCH(F1258,Sheet4!$K$92:$K$101,0)),1,0)+IF(ISNUMBER(MATCH(G1258,Sheet4!$K$92:$K$101,0)),1,0)+IF(ISNUMBER(MATCH(H1258,Sheet4!$K$92:$K$101,0)),1,0)+IF(ISNUMBER(MATCH(I1258,Sheet4!$K$92:$K$101,0)),1,0)+IF(ISNUMBER(MATCH(J1258,Sheet4!$K$92:$K$101,0)),1,0))
-
(IF(ISNUMBER(MATCH(B1258,Sheet4!$F$2:$F$11,0)),1,0)+IF(ISNUMBER(MATCH(C1258,Sheet4!$F$2:$F$11,0)),1,0)+IF(ISNUMBER(MATCH(D1258,Sheet4!$F$2:$F$11,0)),1,0)+IF(ISNUMBER(MATCH(E1258,Sheet4!$F$2:$F$11,0)),1,0)+IF(ISNUMBER(MATCH(F1258,Sheet4!$F$2:$F$11,0)),1,0)+IF(ISNUMBER(MATCH(G1258,Sheet4!$F$2:$F$11,0)),1,0)+IF(ISNUMBER(MATCH(H1258,Sheet4!$F$2:$F$11,0)),1,0)+IF(ISNUMBER(MATCH(I1258,Sheet4!$F$2:$F$11,0)),1,0)+IF(ISNUMBER(MATCH(J1258,Sheet4!$F$2:$F$11,0)),1,0))</f>
        <v>0</v>
      </c>
      <c r="P1258" s="40" t="str">
        <f>IFERROR(INDEX(Sheet4!$G:$G,MATCH(Sheet1!B1258,Sheet4!$F:$F,0))+INDEX(Sheet4!$G:$G,MATCH(Sheet1!C1258,Sheet4!$F:$F,0))+INDEX(Sheet4!$G:$G,MATCH(Sheet1!D1258,Sheet4!$F:$F,0))+INDEX(Sheet4!$G:$G,MATCH(Sheet1!E1258,Sheet4!$F:$F,0))+INDEX(Sheet4!$G:$G,MATCH(Sheet1!F1258,Sheet4!$F:$F,0))+INDEX(Sheet4!$G:$G,MATCH(Sheet1!G1258,Sheet4!$F:$F,0))+INDEX(Sheet4!$G:$G,MATCH(Sheet1!H1258,Sheet4!$F:$F,0))+INDEX(Sheet4!$G:$G,MATCH(Sheet1!I1258,Sheet4!$F:$F,0))+INDEX(Sheet4!$G:$G,MATCH(Sheet1!J1258,Sheet4!$F:$F,0)),"")</f>
        <v/>
      </c>
      <c r="AF1258">
        <f si="309" t="shared"/>
        <v>0</v>
      </c>
      <c r="AH1258">
        <v>1235</v>
      </c>
      <c r="AI1258" t="str">
        <f si="310" t="shared"/>
        <v>De'Aaron FoxIsaiah CanaanJames HardenMonte MorrisKelly OubreGerald GreenPaul MillsapDerrick FavorsKarl-Anthony Towns</v>
      </c>
      <c r="AJ1258">
        <f si="313" t="shared"/>
        <v>0</v>
      </c>
      <c r="AK1258">
        <f si="314" t="shared"/>
        <v>0</v>
      </c>
      <c r="AL1258">
        <f si="315" t="shared"/>
        <v>0</v>
      </c>
      <c r="AM1258">
        <f si="316" t="shared"/>
        <v>0</v>
      </c>
      <c r="AN1258">
        <f si="317" t="shared"/>
        <v>0</v>
      </c>
      <c r="AO1258">
        <f si="318" t="shared"/>
        <v>0</v>
      </c>
      <c r="AP1258">
        <f si="319" t="shared"/>
        <v>0</v>
      </c>
      <c r="AQ1258">
        <f si="320" t="shared"/>
        <v>0</v>
      </c>
      <c r="AR1258">
        <f si="321" t="shared"/>
        <v>0</v>
      </c>
      <c r="AS1258">
        <f si="311" t="shared"/>
        <v>0</v>
      </c>
      <c r="AU1258" t="str">
        <f>IFERROR(VLOOKUP(C1258,Results!$A$2:$B$240,2,FALSE)+VLOOKUP(D1258,Results!$A$2:$B$240,2,FALSE)+VLOOKUP(E1258,Results!$A$2:$B$240,2,FALSE)+VLOOKUP(F1258,Results!$A$2:$B$240,2,FALSE)+VLOOKUP(G1258,Results!$A$2:$B$240,2,FALSE)+VLOOKUP(H1258,Results!$A$2:$B$240,2,FALSE)+VLOOKUP(I1258,Results!$A$2:$B$240,2,FALSE)+VLOOKUP(J1258,Results!$A$2:$B$240,2,FALSE)+VLOOKUP(B1258,Results!$A$2:$B$240,2,FALSE)-MIN(VLOOKUP(C1258,Results!$A$2:$B$240,2,FALSE),VLOOKUP(D1258,Results!$A$2:$B$240,2,FALSE),VLOOKUP(E1258,Results!$A$2:$B$240,2,FALSE),VLOOKUP(F1258,Results!$A$2:$B$240,2,FALSE),VLOOKUP(G1258,Results!$A$2:$B$240,2,FALSE),VLOOKUP(H1258,Results!$A$2:$B$240,2,FALSE),VLOOKUP(I1258,Results!$A$2:$B$240,2,FALSE),VLOOKUP(J1258,Results!$A$2:$B$240,2,FALSE),VLOOKUP(B1258,Results!$A$2:$B$240,2,FALSE)),"")</f>
        <v/>
      </c>
    </row>
    <row r="1259" spans="2:47" x14ac:dyDescent="0.3">
      <c r="B1259" t="s">
        <v>166</v>
      </c>
      <c r="C1259" t="s">
        <v>170</v>
      </c>
      <c r="D1259" t="s">
        <v>146</v>
      </c>
      <c r="E1259" t="s">
        <v>175</v>
      </c>
      <c r="F1259" t="s">
        <v>150</v>
      </c>
      <c r="G1259" t="s">
        <v>177</v>
      </c>
      <c r="H1259" t="s">
        <v>153</v>
      </c>
      <c r="I1259" t="s">
        <v>92</v>
      </c>
      <c r="J1259" t="s">
        <v>186</v>
      </c>
      <c r="K1259" t="n">
        <v>10.0</v>
      </c>
      <c r="L1259" s="30">
        <f si="312" t="shared"/>
        <v>0</v>
      </c>
      <c r="N1259" s="35" t="str">
        <f si="308" t="shared"/>
        <v/>
      </c>
      <c r="O1259" s="59">
        <f>(IF(ISNUMBER(MATCH(B1259,Sheet4!$K$92:$K$101,0)),1,0)+IF(ISNUMBER(MATCH(C1259,Sheet4!$K$92:$K$101,0)),1,0)+IF(ISNUMBER(MATCH(D1259,Sheet4!$K$92:$K$101,0)),1,0)+IF(ISNUMBER(MATCH(E1259,Sheet4!$K$92:$K$101,0)),1,0)+IF(ISNUMBER(MATCH(F1259,Sheet4!$K$92:$K$101,0)),1,0)+IF(ISNUMBER(MATCH(G1259,Sheet4!$K$92:$K$101,0)),1,0)+IF(ISNUMBER(MATCH(H1259,Sheet4!$K$92:$K$101,0)),1,0)+IF(ISNUMBER(MATCH(I1259,Sheet4!$K$92:$K$101,0)),1,0)+IF(ISNUMBER(MATCH(J1259,Sheet4!$K$92:$K$101,0)),1,0))
-
(IF(ISNUMBER(MATCH(B1259,Sheet4!$F$2:$F$11,0)),1,0)+IF(ISNUMBER(MATCH(C1259,Sheet4!$F$2:$F$11,0)),1,0)+IF(ISNUMBER(MATCH(D1259,Sheet4!$F$2:$F$11,0)),1,0)+IF(ISNUMBER(MATCH(E1259,Sheet4!$F$2:$F$11,0)),1,0)+IF(ISNUMBER(MATCH(F1259,Sheet4!$F$2:$F$11,0)),1,0)+IF(ISNUMBER(MATCH(G1259,Sheet4!$F$2:$F$11,0)),1,0)+IF(ISNUMBER(MATCH(H1259,Sheet4!$F$2:$F$11,0)),1,0)+IF(ISNUMBER(MATCH(I1259,Sheet4!$F$2:$F$11,0)),1,0)+IF(ISNUMBER(MATCH(J1259,Sheet4!$F$2:$F$11,0)),1,0))</f>
        <v>0</v>
      </c>
      <c r="P1259" s="40" t="str">
        <f>IFERROR(INDEX(Sheet4!$G:$G,MATCH(Sheet1!B1259,Sheet4!$F:$F,0))+INDEX(Sheet4!$G:$G,MATCH(Sheet1!C1259,Sheet4!$F:$F,0))+INDEX(Sheet4!$G:$G,MATCH(Sheet1!D1259,Sheet4!$F:$F,0))+INDEX(Sheet4!$G:$G,MATCH(Sheet1!E1259,Sheet4!$F:$F,0))+INDEX(Sheet4!$G:$G,MATCH(Sheet1!F1259,Sheet4!$F:$F,0))+INDEX(Sheet4!$G:$G,MATCH(Sheet1!G1259,Sheet4!$F:$F,0))+INDEX(Sheet4!$G:$G,MATCH(Sheet1!H1259,Sheet4!$F:$F,0))+INDEX(Sheet4!$G:$G,MATCH(Sheet1!I1259,Sheet4!$F:$F,0))+INDEX(Sheet4!$G:$G,MATCH(Sheet1!J1259,Sheet4!$F:$F,0)),"")</f>
        <v/>
      </c>
      <c r="AF1259">
        <f si="309" t="shared"/>
        <v>0</v>
      </c>
      <c r="AH1259">
        <v>1236</v>
      </c>
      <c r="AI1259" t="str">
        <f si="310" t="shared"/>
        <v>De'Aaron FoxRicky RubioDevin BookerJimmy ButlerMikal BridgesGerald GreenPaul MillsapTaj GibsonKarl-Anthony Towns</v>
      </c>
      <c r="AJ1259">
        <f si="313" t="shared"/>
        <v>0</v>
      </c>
      <c r="AK1259">
        <f si="314" t="shared"/>
        <v>0</v>
      </c>
      <c r="AL1259">
        <f si="315" t="shared"/>
        <v>0</v>
      </c>
      <c r="AM1259">
        <f si="316" t="shared"/>
        <v>0</v>
      </c>
      <c r="AN1259">
        <f si="317" t="shared"/>
        <v>0</v>
      </c>
      <c r="AO1259">
        <f si="318" t="shared"/>
        <v>0</v>
      </c>
      <c r="AP1259">
        <f si="319" t="shared"/>
        <v>0</v>
      </c>
      <c r="AQ1259">
        <f si="320" t="shared"/>
        <v>0</v>
      </c>
      <c r="AR1259">
        <f si="321" t="shared"/>
        <v>0</v>
      </c>
      <c r="AS1259">
        <f si="311" t="shared"/>
        <v>0</v>
      </c>
      <c r="AU1259" t="str">
        <f>IFERROR(VLOOKUP(C1259,Results!$A$2:$B$240,2,FALSE)+VLOOKUP(D1259,Results!$A$2:$B$240,2,FALSE)+VLOOKUP(E1259,Results!$A$2:$B$240,2,FALSE)+VLOOKUP(F1259,Results!$A$2:$B$240,2,FALSE)+VLOOKUP(G1259,Results!$A$2:$B$240,2,FALSE)+VLOOKUP(H1259,Results!$A$2:$B$240,2,FALSE)+VLOOKUP(I1259,Results!$A$2:$B$240,2,FALSE)+VLOOKUP(J1259,Results!$A$2:$B$240,2,FALSE)+VLOOKUP(B1259,Results!$A$2:$B$240,2,FALSE)-MIN(VLOOKUP(C1259,Results!$A$2:$B$240,2,FALSE),VLOOKUP(D1259,Results!$A$2:$B$240,2,FALSE),VLOOKUP(E1259,Results!$A$2:$B$240,2,FALSE),VLOOKUP(F1259,Results!$A$2:$B$240,2,FALSE),VLOOKUP(G1259,Results!$A$2:$B$240,2,FALSE),VLOOKUP(H1259,Results!$A$2:$B$240,2,FALSE),VLOOKUP(I1259,Results!$A$2:$B$240,2,FALSE),VLOOKUP(J1259,Results!$A$2:$B$240,2,FALSE),VLOOKUP(B1259,Results!$A$2:$B$240,2,FALSE)),"")</f>
        <v/>
      </c>
    </row>
    <row r="1260" spans="2:47" x14ac:dyDescent="0.3">
      <c r="B1260" t="s">
        <v>87</v>
      </c>
      <c r="C1260" t="s">
        <v>170</v>
      </c>
      <c r="D1260" t="s">
        <v>172</v>
      </c>
      <c r="E1260" t="s">
        <v>173</v>
      </c>
      <c r="F1260" t="s">
        <v>178</v>
      </c>
      <c r="G1260" t="s">
        <v>179</v>
      </c>
      <c r="H1260" t="s">
        <v>181</v>
      </c>
      <c r="I1260" t="s">
        <v>152</v>
      </c>
      <c r="J1260" t="s">
        <v>156</v>
      </c>
      <c r="K1260" t="n">
        <v>10.0</v>
      </c>
      <c r="L1260" s="30">
        <f si="312" t="shared"/>
        <v>0</v>
      </c>
      <c r="N1260" s="35" t="str">
        <f si="308" t="shared"/>
        <v/>
      </c>
      <c r="O1260" s="59">
        <f>(IF(ISNUMBER(MATCH(B1260,Sheet4!$K$92:$K$101,0)),1,0)+IF(ISNUMBER(MATCH(C1260,Sheet4!$K$92:$K$101,0)),1,0)+IF(ISNUMBER(MATCH(D1260,Sheet4!$K$92:$K$101,0)),1,0)+IF(ISNUMBER(MATCH(E1260,Sheet4!$K$92:$K$101,0)),1,0)+IF(ISNUMBER(MATCH(F1260,Sheet4!$K$92:$K$101,0)),1,0)+IF(ISNUMBER(MATCH(G1260,Sheet4!$K$92:$K$101,0)),1,0)+IF(ISNUMBER(MATCH(H1260,Sheet4!$K$92:$K$101,0)),1,0)+IF(ISNUMBER(MATCH(I1260,Sheet4!$K$92:$K$101,0)),1,0)+IF(ISNUMBER(MATCH(J1260,Sheet4!$K$92:$K$101,0)),1,0))
-
(IF(ISNUMBER(MATCH(B1260,Sheet4!$F$2:$F$11,0)),1,0)+IF(ISNUMBER(MATCH(C1260,Sheet4!$F$2:$F$11,0)),1,0)+IF(ISNUMBER(MATCH(D1260,Sheet4!$F$2:$F$11,0)),1,0)+IF(ISNUMBER(MATCH(E1260,Sheet4!$F$2:$F$11,0)),1,0)+IF(ISNUMBER(MATCH(F1260,Sheet4!$F$2:$F$11,0)),1,0)+IF(ISNUMBER(MATCH(G1260,Sheet4!$F$2:$F$11,0)),1,0)+IF(ISNUMBER(MATCH(H1260,Sheet4!$F$2:$F$11,0)),1,0)+IF(ISNUMBER(MATCH(I1260,Sheet4!$F$2:$F$11,0)),1,0)+IF(ISNUMBER(MATCH(J1260,Sheet4!$F$2:$F$11,0)),1,0))</f>
        <v>0</v>
      </c>
      <c r="P1260" s="40" t="str">
        <f>IFERROR(INDEX(Sheet4!$G:$G,MATCH(Sheet1!B1260,Sheet4!$F:$F,0))+INDEX(Sheet4!$G:$G,MATCH(Sheet1!C1260,Sheet4!$F:$F,0))+INDEX(Sheet4!$G:$G,MATCH(Sheet1!D1260,Sheet4!$F:$F,0))+INDEX(Sheet4!$G:$G,MATCH(Sheet1!E1260,Sheet4!$F:$F,0))+INDEX(Sheet4!$G:$G,MATCH(Sheet1!F1260,Sheet4!$F:$F,0))+INDEX(Sheet4!$G:$G,MATCH(Sheet1!G1260,Sheet4!$F:$F,0))+INDEX(Sheet4!$G:$G,MATCH(Sheet1!H1260,Sheet4!$F:$F,0))+INDEX(Sheet4!$G:$G,MATCH(Sheet1!I1260,Sheet4!$F:$F,0))+INDEX(Sheet4!$G:$G,MATCH(Sheet1!J1260,Sheet4!$F:$F,0)),"")</f>
        <v/>
      </c>
      <c r="AF1260">
        <f si="309" t="shared"/>
        <v>0</v>
      </c>
      <c r="AH1260">
        <v>1237</v>
      </c>
      <c r="AI1260" t="str">
        <f si="310" t="shared"/>
        <v>Ben SimmonsElie OkoboDevin BookerMonte MorrisKelly OubreJoe InglesKenneth FariedJosh JacksonDeandre Ayton</v>
      </c>
      <c r="AJ1260">
        <f si="313" t="shared"/>
        <v>0</v>
      </c>
      <c r="AK1260">
        <f si="314" t="shared"/>
        <v>0</v>
      </c>
      <c r="AL1260">
        <f si="315" t="shared"/>
        <v>0</v>
      </c>
      <c r="AM1260">
        <f si="316" t="shared"/>
        <v>0</v>
      </c>
      <c r="AN1260">
        <f si="317" t="shared"/>
        <v>0</v>
      </c>
      <c r="AO1260">
        <f si="318" t="shared"/>
        <v>0</v>
      </c>
      <c r="AP1260">
        <f si="319" t="shared"/>
        <v>0</v>
      </c>
      <c r="AQ1260">
        <f si="320" t="shared"/>
        <v>0</v>
      </c>
      <c r="AR1260">
        <f si="321" t="shared"/>
        <v>0</v>
      </c>
      <c r="AS1260">
        <f si="311" t="shared"/>
        <v>0</v>
      </c>
      <c r="AU1260" t="str">
        <f>IFERROR(VLOOKUP(C1260,Results!$A$2:$B$240,2,FALSE)+VLOOKUP(D1260,Results!$A$2:$B$240,2,FALSE)+VLOOKUP(E1260,Results!$A$2:$B$240,2,FALSE)+VLOOKUP(F1260,Results!$A$2:$B$240,2,FALSE)+VLOOKUP(G1260,Results!$A$2:$B$240,2,FALSE)+VLOOKUP(H1260,Results!$A$2:$B$240,2,FALSE)+VLOOKUP(I1260,Results!$A$2:$B$240,2,FALSE)+VLOOKUP(J1260,Results!$A$2:$B$240,2,FALSE)+VLOOKUP(B1260,Results!$A$2:$B$240,2,FALSE)-MIN(VLOOKUP(C1260,Results!$A$2:$B$240,2,FALSE),VLOOKUP(D1260,Results!$A$2:$B$240,2,FALSE),VLOOKUP(E1260,Results!$A$2:$B$240,2,FALSE),VLOOKUP(F1260,Results!$A$2:$B$240,2,FALSE),VLOOKUP(G1260,Results!$A$2:$B$240,2,FALSE),VLOOKUP(H1260,Results!$A$2:$B$240,2,FALSE),VLOOKUP(I1260,Results!$A$2:$B$240,2,FALSE),VLOOKUP(J1260,Results!$A$2:$B$240,2,FALSE),VLOOKUP(B1260,Results!$A$2:$B$240,2,FALSE)),"")</f>
        <v/>
      </c>
    </row>
    <row r="1261" spans="2:47" x14ac:dyDescent="0.3">
      <c r="B1261" t="s">
        <v>166</v>
      </c>
      <c r="C1261" t="s">
        <v>169</v>
      </c>
      <c r="D1261" t="s">
        <v>172</v>
      </c>
      <c r="E1261" t="s">
        <v>146</v>
      </c>
      <c r="F1261" t="s">
        <v>100</v>
      </c>
      <c r="G1261" t="s">
        <v>101</v>
      </c>
      <c r="H1261" t="s">
        <v>153</v>
      </c>
      <c r="I1261" t="s">
        <v>152</v>
      </c>
      <c r="J1261" t="s">
        <v>156</v>
      </c>
      <c r="K1261" t="n">
        <v>10.0</v>
      </c>
      <c r="L1261" s="30">
        <f si="312" t="shared"/>
        <v>0</v>
      </c>
      <c r="N1261" s="35" t="str">
        <f si="308" t="shared"/>
        <v/>
      </c>
      <c r="O1261" s="59">
        <f>(IF(ISNUMBER(MATCH(B1261,Sheet4!$K$92:$K$101,0)),1,0)+IF(ISNUMBER(MATCH(C1261,Sheet4!$K$92:$K$101,0)),1,0)+IF(ISNUMBER(MATCH(D1261,Sheet4!$K$92:$K$101,0)),1,0)+IF(ISNUMBER(MATCH(E1261,Sheet4!$K$92:$K$101,0)),1,0)+IF(ISNUMBER(MATCH(F1261,Sheet4!$K$92:$K$101,0)),1,0)+IF(ISNUMBER(MATCH(G1261,Sheet4!$K$92:$K$101,0)),1,0)+IF(ISNUMBER(MATCH(H1261,Sheet4!$K$92:$K$101,0)),1,0)+IF(ISNUMBER(MATCH(I1261,Sheet4!$K$92:$K$101,0)),1,0)+IF(ISNUMBER(MATCH(J1261,Sheet4!$K$92:$K$101,0)),1,0))
-
(IF(ISNUMBER(MATCH(B1261,Sheet4!$F$2:$F$11,0)),1,0)+IF(ISNUMBER(MATCH(C1261,Sheet4!$F$2:$F$11,0)),1,0)+IF(ISNUMBER(MATCH(D1261,Sheet4!$F$2:$F$11,0)),1,0)+IF(ISNUMBER(MATCH(E1261,Sheet4!$F$2:$F$11,0)),1,0)+IF(ISNUMBER(MATCH(F1261,Sheet4!$F$2:$F$11,0)),1,0)+IF(ISNUMBER(MATCH(G1261,Sheet4!$F$2:$F$11,0)),1,0)+IF(ISNUMBER(MATCH(H1261,Sheet4!$F$2:$F$11,0)),1,0)+IF(ISNUMBER(MATCH(I1261,Sheet4!$F$2:$F$11,0)),1,0)+IF(ISNUMBER(MATCH(J1261,Sheet4!$F$2:$F$11,0)),1,0))</f>
        <v>0</v>
      </c>
      <c r="P1261" s="40" t="str">
        <f>IFERROR(INDEX(Sheet4!$G:$G,MATCH(Sheet1!B1261,Sheet4!$F:$F,0))+INDEX(Sheet4!$G:$G,MATCH(Sheet1!C1261,Sheet4!$F:$F,0))+INDEX(Sheet4!$G:$G,MATCH(Sheet1!D1261,Sheet4!$F:$F,0))+INDEX(Sheet4!$G:$G,MATCH(Sheet1!E1261,Sheet4!$F:$F,0))+INDEX(Sheet4!$G:$G,MATCH(Sheet1!F1261,Sheet4!$F:$F,0))+INDEX(Sheet4!$G:$G,MATCH(Sheet1!G1261,Sheet4!$F:$F,0))+INDEX(Sheet4!$G:$G,MATCH(Sheet1!H1261,Sheet4!$F:$F,0))+INDEX(Sheet4!$G:$G,MATCH(Sheet1!I1261,Sheet4!$F:$F,0))+INDEX(Sheet4!$G:$G,MATCH(Sheet1!J1261,Sheet4!$F:$F,0)),"")</f>
        <v/>
      </c>
      <c r="AF1261">
        <f si="309" t="shared"/>
        <v>0</v>
      </c>
      <c r="AH1261">
        <v>1238</v>
      </c>
      <c r="AI1261" t="str">
        <f si="310" t="shared"/>
        <v>Ben SimmonsIsaiah CanaanJimmy ButlerAndrew WigginsKelly OubreTaurean PrinceJosh JacksonDerrick FavorsRudy Gobert</v>
      </c>
      <c r="AJ1261">
        <f si="313" t="shared"/>
        <v>0</v>
      </c>
      <c r="AK1261">
        <f si="314" t="shared"/>
        <v>0</v>
      </c>
      <c r="AL1261">
        <f si="315" t="shared"/>
        <v>0</v>
      </c>
      <c r="AM1261">
        <f si="316" t="shared"/>
        <v>0</v>
      </c>
      <c r="AN1261">
        <f si="317" t="shared"/>
        <v>0</v>
      </c>
      <c r="AO1261">
        <f si="318" t="shared"/>
        <v>0</v>
      </c>
      <c r="AP1261">
        <f si="319" t="shared"/>
        <v>0</v>
      </c>
      <c r="AQ1261">
        <f si="320" t="shared"/>
        <v>0</v>
      </c>
      <c r="AR1261">
        <f si="321" t="shared"/>
        <v>0</v>
      </c>
      <c r="AS1261">
        <f si="311" t="shared"/>
        <v>0</v>
      </c>
      <c r="AU1261" t="str">
        <f>IFERROR(VLOOKUP(C1261,Results!$A$2:$B$240,2,FALSE)+VLOOKUP(D1261,Results!$A$2:$B$240,2,FALSE)+VLOOKUP(E1261,Results!$A$2:$B$240,2,FALSE)+VLOOKUP(F1261,Results!$A$2:$B$240,2,FALSE)+VLOOKUP(G1261,Results!$A$2:$B$240,2,FALSE)+VLOOKUP(H1261,Results!$A$2:$B$240,2,FALSE)+VLOOKUP(I1261,Results!$A$2:$B$240,2,FALSE)+VLOOKUP(J1261,Results!$A$2:$B$240,2,FALSE)+VLOOKUP(B1261,Results!$A$2:$B$240,2,FALSE)-MIN(VLOOKUP(C1261,Results!$A$2:$B$240,2,FALSE),VLOOKUP(D1261,Results!$A$2:$B$240,2,FALSE),VLOOKUP(E1261,Results!$A$2:$B$240,2,FALSE),VLOOKUP(F1261,Results!$A$2:$B$240,2,FALSE),VLOOKUP(G1261,Results!$A$2:$B$240,2,FALSE),VLOOKUP(H1261,Results!$A$2:$B$240,2,FALSE),VLOOKUP(I1261,Results!$A$2:$B$240,2,FALSE),VLOOKUP(J1261,Results!$A$2:$B$240,2,FALSE),VLOOKUP(B1261,Results!$A$2:$B$240,2,FALSE)),"")</f>
        <v/>
      </c>
    </row>
    <row r="1262" spans="2:47" x14ac:dyDescent="0.3">
      <c r="B1262" t="s">
        <v>166</v>
      </c>
      <c r="C1262" t="s">
        <v>171</v>
      </c>
      <c r="D1262" t="s">
        <v>172</v>
      </c>
      <c r="E1262" t="s">
        <v>146</v>
      </c>
      <c r="F1262" t="s">
        <v>178</v>
      </c>
      <c r="G1262" t="s">
        <v>105</v>
      </c>
      <c r="H1262" t="s">
        <v>92</v>
      </c>
      <c r="I1262" t="s">
        <v>93</v>
      </c>
      <c r="J1262" t="s">
        <v>186</v>
      </c>
      <c r="K1262" t="n">
        <v>10.0</v>
      </c>
      <c r="L1262" s="30">
        <f si="312" t="shared"/>
        <v>0</v>
      </c>
      <c r="N1262" s="35" t="str">
        <f si="308" t="shared"/>
        <v/>
      </c>
      <c r="O1262" s="59">
        <f>(IF(ISNUMBER(MATCH(B1262,Sheet4!$K$92:$K$101,0)),1,0)+IF(ISNUMBER(MATCH(C1262,Sheet4!$K$92:$K$101,0)),1,0)+IF(ISNUMBER(MATCH(D1262,Sheet4!$K$92:$K$101,0)),1,0)+IF(ISNUMBER(MATCH(E1262,Sheet4!$K$92:$K$101,0)),1,0)+IF(ISNUMBER(MATCH(F1262,Sheet4!$K$92:$K$101,0)),1,0)+IF(ISNUMBER(MATCH(G1262,Sheet4!$K$92:$K$101,0)),1,0)+IF(ISNUMBER(MATCH(H1262,Sheet4!$K$92:$K$101,0)),1,0)+IF(ISNUMBER(MATCH(I1262,Sheet4!$K$92:$K$101,0)),1,0)+IF(ISNUMBER(MATCH(J1262,Sheet4!$K$92:$K$101,0)),1,0))
-
(IF(ISNUMBER(MATCH(B1262,Sheet4!$F$2:$F$11,0)),1,0)+IF(ISNUMBER(MATCH(C1262,Sheet4!$F$2:$F$11,0)),1,0)+IF(ISNUMBER(MATCH(D1262,Sheet4!$F$2:$F$11,0)),1,0)+IF(ISNUMBER(MATCH(E1262,Sheet4!$F$2:$F$11,0)),1,0)+IF(ISNUMBER(MATCH(F1262,Sheet4!$F$2:$F$11,0)),1,0)+IF(ISNUMBER(MATCH(G1262,Sheet4!$F$2:$F$11,0)),1,0)+IF(ISNUMBER(MATCH(H1262,Sheet4!$F$2:$F$11,0)),1,0)+IF(ISNUMBER(MATCH(I1262,Sheet4!$F$2:$F$11,0)),1,0)+IF(ISNUMBER(MATCH(J1262,Sheet4!$F$2:$F$11,0)),1,0))</f>
        <v>0</v>
      </c>
      <c r="P1262" s="40" t="str">
        <f>IFERROR(INDEX(Sheet4!$G:$G,MATCH(Sheet1!B1262,Sheet4!$F:$F,0))+INDEX(Sheet4!$G:$G,MATCH(Sheet1!C1262,Sheet4!$F:$F,0))+INDEX(Sheet4!$G:$G,MATCH(Sheet1!D1262,Sheet4!$F:$F,0))+INDEX(Sheet4!$G:$G,MATCH(Sheet1!E1262,Sheet4!$F:$F,0))+INDEX(Sheet4!$G:$G,MATCH(Sheet1!F1262,Sheet4!$F:$F,0))+INDEX(Sheet4!$G:$G,MATCH(Sheet1!G1262,Sheet4!$F:$F,0))+INDEX(Sheet4!$G:$G,MATCH(Sheet1!H1262,Sheet4!$F:$F,0))+INDEX(Sheet4!$G:$G,MATCH(Sheet1!I1262,Sheet4!$F:$F,0))+INDEX(Sheet4!$G:$G,MATCH(Sheet1!J1262,Sheet4!$F:$F,0)),"")</f>
        <v/>
      </c>
      <c r="AF1262">
        <f si="309" t="shared"/>
        <v>0</v>
      </c>
      <c r="AH1262">
        <v>1239</v>
      </c>
      <c r="AI1262" t="str">
        <f si="310" t="shared"/>
        <v>Ben SimmonsDe'Aaron FoxJimmy ButlerMonte MorrisJoe InglesDeAndre' BembryJosh JacksonTrey LylesKarl-Anthony Towns</v>
      </c>
      <c r="AJ1262">
        <f si="313" t="shared"/>
        <v>0</v>
      </c>
      <c r="AK1262">
        <f si="314" t="shared"/>
        <v>0</v>
      </c>
      <c r="AL1262">
        <f si="315" t="shared"/>
        <v>0</v>
      </c>
      <c r="AM1262">
        <f si="316" t="shared"/>
        <v>0</v>
      </c>
      <c r="AN1262">
        <f si="317" t="shared"/>
        <v>0</v>
      </c>
      <c r="AO1262">
        <f si="318" t="shared"/>
        <v>0</v>
      </c>
      <c r="AP1262">
        <f si="319" t="shared"/>
        <v>0</v>
      </c>
      <c r="AQ1262">
        <f si="320" t="shared"/>
        <v>0</v>
      </c>
      <c r="AR1262">
        <f si="321" t="shared"/>
        <v>0</v>
      </c>
      <c r="AS1262">
        <f si="311" t="shared"/>
        <v>0</v>
      </c>
      <c r="AU1262" t="str">
        <f>IFERROR(VLOOKUP(C1262,Results!$A$2:$B$240,2,FALSE)+VLOOKUP(D1262,Results!$A$2:$B$240,2,FALSE)+VLOOKUP(E1262,Results!$A$2:$B$240,2,FALSE)+VLOOKUP(F1262,Results!$A$2:$B$240,2,FALSE)+VLOOKUP(G1262,Results!$A$2:$B$240,2,FALSE)+VLOOKUP(H1262,Results!$A$2:$B$240,2,FALSE)+VLOOKUP(I1262,Results!$A$2:$B$240,2,FALSE)+VLOOKUP(J1262,Results!$A$2:$B$240,2,FALSE)+VLOOKUP(B1262,Results!$A$2:$B$240,2,FALSE)-MIN(VLOOKUP(C1262,Results!$A$2:$B$240,2,FALSE),VLOOKUP(D1262,Results!$A$2:$B$240,2,FALSE),VLOOKUP(E1262,Results!$A$2:$B$240,2,FALSE),VLOOKUP(F1262,Results!$A$2:$B$240,2,FALSE),VLOOKUP(G1262,Results!$A$2:$B$240,2,FALSE),VLOOKUP(H1262,Results!$A$2:$B$240,2,FALSE),VLOOKUP(I1262,Results!$A$2:$B$240,2,FALSE),VLOOKUP(J1262,Results!$A$2:$B$240,2,FALSE),VLOOKUP(B1262,Results!$A$2:$B$240,2,FALSE)),"")</f>
        <v/>
      </c>
    </row>
    <row r="1263" spans="2:47" x14ac:dyDescent="0.3">
      <c r="B1263" t="s">
        <v>87</v>
      </c>
      <c r="C1263" t="s">
        <v>170</v>
      </c>
      <c r="D1263" t="s">
        <v>172</v>
      </c>
      <c r="E1263" t="s">
        <v>148</v>
      </c>
      <c r="F1263" t="s">
        <v>150</v>
      </c>
      <c r="G1263" t="s">
        <v>178</v>
      </c>
      <c r="H1263" t="s">
        <v>92</v>
      </c>
      <c r="I1263" t="s">
        <v>152</v>
      </c>
      <c r="J1263" t="s">
        <v>188</v>
      </c>
      <c r="K1263" t="n">
        <v>10.0</v>
      </c>
      <c r="L1263" s="30">
        <f si="312" t="shared"/>
        <v>0</v>
      </c>
      <c r="N1263" s="35" t="str">
        <f si="308" t="shared"/>
        <v/>
      </c>
      <c r="O1263" s="59">
        <f>(IF(ISNUMBER(MATCH(B1263,Sheet4!$K$92:$K$101,0)),1,0)+IF(ISNUMBER(MATCH(C1263,Sheet4!$K$92:$K$101,0)),1,0)+IF(ISNUMBER(MATCH(D1263,Sheet4!$K$92:$K$101,0)),1,0)+IF(ISNUMBER(MATCH(E1263,Sheet4!$K$92:$K$101,0)),1,0)+IF(ISNUMBER(MATCH(F1263,Sheet4!$K$92:$K$101,0)),1,0)+IF(ISNUMBER(MATCH(G1263,Sheet4!$K$92:$K$101,0)),1,0)+IF(ISNUMBER(MATCH(H1263,Sheet4!$K$92:$K$101,0)),1,0)+IF(ISNUMBER(MATCH(I1263,Sheet4!$K$92:$K$101,0)),1,0)+IF(ISNUMBER(MATCH(J1263,Sheet4!$K$92:$K$101,0)),1,0))
-
(IF(ISNUMBER(MATCH(B1263,Sheet4!$F$2:$F$11,0)),1,0)+IF(ISNUMBER(MATCH(C1263,Sheet4!$F$2:$F$11,0)),1,0)+IF(ISNUMBER(MATCH(D1263,Sheet4!$F$2:$F$11,0)),1,0)+IF(ISNUMBER(MATCH(E1263,Sheet4!$F$2:$F$11,0)),1,0)+IF(ISNUMBER(MATCH(F1263,Sheet4!$F$2:$F$11,0)),1,0)+IF(ISNUMBER(MATCH(G1263,Sheet4!$F$2:$F$11,0)),1,0)+IF(ISNUMBER(MATCH(H1263,Sheet4!$F$2:$F$11,0)),1,0)+IF(ISNUMBER(MATCH(I1263,Sheet4!$F$2:$F$11,0)),1,0)+IF(ISNUMBER(MATCH(J1263,Sheet4!$F$2:$F$11,0)),1,0))</f>
        <v>0</v>
      </c>
      <c r="P1263" s="40" t="str">
        <f>IFERROR(INDEX(Sheet4!$G:$G,MATCH(Sheet1!B1263,Sheet4!$F:$F,0))+INDEX(Sheet4!$G:$G,MATCH(Sheet1!C1263,Sheet4!$F:$F,0))+INDEX(Sheet4!$G:$G,MATCH(Sheet1!D1263,Sheet4!$F:$F,0))+INDEX(Sheet4!$G:$G,MATCH(Sheet1!E1263,Sheet4!$F:$F,0))+INDEX(Sheet4!$G:$G,MATCH(Sheet1!F1263,Sheet4!$F:$F,0))+INDEX(Sheet4!$G:$G,MATCH(Sheet1!G1263,Sheet4!$F:$F,0))+INDEX(Sheet4!$G:$G,MATCH(Sheet1!H1263,Sheet4!$F:$F,0))+INDEX(Sheet4!$G:$G,MATCH(Sheet1!I1263,Sheet4!$F:$F,0))+INDEX(Sheet4!$G:$G,MATCH(Sheet1!J1263,Sheet4!$F:$F,0)),"")</f>
        <v/>
      </c>
      <c r="AF1263">
        <f si="309" t="shared"/>
        <v>0</v>
      </c>
      <c r="AH1263">
        <v>1240</v>
      </c>
      <c r="AI1263" t="str">
        <f si="310" t="shared"/>
        <v>Ben SimmonsJeremy LinDevin BookerMonte MorrisKelly OubreJoe InglesJosh JacksonTrey LylesJoel Embiid</v>
      </c>
      <c r="AJ1263">
        <f si="313" t="shared"/>
        <v>0</v>
      </c>
      <c r="AK1263">
        <f si="314" t="shared"/>
        <v>0</v>
      </c>
      <c r="AL1263">
        <f si="315" t="shared"/>
        <v>0</v>
      </c>
      <c r="AM1263">
        <f si="316" t="shared"/>
        <v>0</v>
      </c>
      <c r="AN1263">
        <f si="317" t="shared"/>
        <v>0</v>
      </c>
      <c r="AO1263">
        <f si="318" t="shared"/>
        <v>0</v>
      </c>
      <c r="AP1263">
        <f si="319" t="shared"/>
        <v>0</v>
      </c>
      <c r="AQ1263">
        <f si="320" t="shared"/>
        <v>0</v>
      </c>
      <c r="AR1263">
        <f si="321" t="shared"/>
        <v>0</v>
      </c>
      <c r="AS1263">
        <f si="311" t="shared"/>
        <v>0</v>
      </c>
      <c r="AU1263" t="str">
        <f>IFERROR(VLOOKUP(C1263,Results!$A$2:$B$240,2,FALSE)+VLOOKUP(D1263,Results!$A$2:$B$240,2,FALSE)+VLOOKUP(E1263,Results!$A$2:$B$240,2,FALSE)+VLOOKUP(F1263,Results!$A$2:$B$240,2,FALSE)+VLOOKUP(G1263,Results!$A$2:$B$240,2,FALSE)+VLOOKUP(H1263,Results!$A$2:$B$240,2,FALSE)+VLOOKUP(I1263,Results!$A$2:$B$240,2,FALSE)+VLOOKUP(J1263,Results!$A$2:$B$240,2,FALSE)+VLOOKUP(B1263,Results!$A$2:$B$240,2,FALSE)-MIN(VLOOKUP(C1263,Results!$A$2:$B$240,2,FALSE),VLOOKUP(D1263,Results!$A$2:$B$240,2,FALSE),VLOOKUP(E1263,Results!$A$2:$B$240,2,FALSE),VLOOKUP(F1263,Results!$A$2:$B$240,2,FALSE),VLOOKUP(G1263,Results!$A$2:$B$240,2,FALSE),VLOOKUP(H1263,Results!$A$2:$B$240,2,FALSE),VLOOKUP(I1263,Results!$A$2:$B$240,2,FALSE),VLOOKUP(J1263,Results!$A$2:$B$240,2,FALSE),VLOOKUP(B1263,Results!$A$2:$B$240,2,FALSE)),"")</f>
        <v/>
      </c>
    </row>
    <row r="1264" spans="2:47" x14ac:dyDescent="0.3">
      <c r="B1264" t="s">
        <v>166</v>
      </c>
      <c r="C1264" t="s">
        <v>171</v>
      </c>
      <c r="D1264" t="s">
        <v>145</v>
      </c>
      <c r="E1264" t="s">
        <v>146</v>
      </c>
      <c r="F1264" t="s">
        <v>150</v>
      </c>
      <c r="G1264" t="s">
        <v>151</v>
      </c>
      <c r="H1264" t="s">
        <v>181</v>
      </c>
      <c r="I1264" t="s">
        <v>152</v>
      </c>
      <c r="J1264" t="s">
        <v>187</v>
      </c>
      <c r="K1264" t="n">
        <v>10.0</v>
      </c>
      <c r="L1264" s="30">
        <f si="312" t="shared"/>
        <v>0</v>
      </c>
      <c r="N1264" s="35" t="str">
        <f si="308" t="shared"/>
        <v/>
      </c>
      <c r="O1264" s="59">
        <f>(IF(ISNUMBER(MATCH(B1264,Sheet4!$K$92:$K$101,0)),1,0)+IF(ISNUMBER(MATCH(C1264,Sheet4!$K$92:$K$101,0)),1,0)+IF(ISNUMBER(MATCH(D1264,Sheet4!$K$92:$K$101,0)),1,0)+IF(ISNUMBER(MATCH(E1264,Sheet4!$K$92:$K$101,0)),1,0)+IF(ISNUMBER(MATCH(F1264,Sheet4!$K$92:$K$101,0)),1,0)+IF(ISNUMBER(MATCH(G1264,Sheet4!$K$92:$K$101,0)),1,0)+IF(ISNUMBER(MATCH(H1264,Sheet4!$K$92:$K$101,0)),1,0)+IF(ISNUMBER(MATCH(I1264,Sheet4!$K$92:$K$101,0)),1,0)+IF(ISNUMBER(MATCH(J1264,Sheet4!$K$92:$K$101,0)),1,0))
-
(IF(ISNUMBER(MATCH(B1264,Sheet4!$F$2:$F$11,0)),1,0)+IF(ISNUMBER(MATCH(C1264,Sheet4!$F$2:$F$11,0)),1,0)+IF(ISNUMBER(MATCH(D1264,Sheet4!$F$2:$F$11,0)),1,0)+IF(ISNUMBER(MATCH(E1264,Sheet4!$F$2:$F$11,0)),1,0)+IF(ISNUMBER(MATCH(F1264,Sheet4!$F$2:$F$11,0)),1,0)+IF(ISNUMBER(MATCH(G1264,Sheet4!$F$2:$F$11,0)),1,0)+IF(ISNUMBER(MATCH(H1264,Sheet4!$F$2:$F$11,0)),1,0)+IF(ISNUMBER(MATCH(I1264,Sheet4!$F$2:$F$11,0)),1,0)+IF(ISNUMBER(MATCH(J1264,Sheet4!$F$2:$F$11,0)),1,0))</f>
        <v>0</v>
      </c>
      <c r="P1264" s="40" t="str">
        <f>IFERROR(INDEX(Sheet4!$G:$G,MATCH(Sheet1!B1264,Sheet4!$F:$F,0))+INDEX(Sheet4!$G:$G,MATCH(Sheet1!C1264,Sheet4!$F:$F,0))+INDEX(Sheet4!$G:$G,MATCH(Sheet1!D1264,Sheet4!$F:$F,0))+INDEX(Sheet4!$G:$G,MATCH(Sheet1!E1264,Sheet4!$F:$F,0))+INDEX(Sheet4!$G:$G,MATCH(Sheet1!F1264,Sheet4!$F:$F,0))+INDEX(Sheet4!$G:$G,MATCH(Sheet1!G1264,Sheet4!$F:$F,0))+INDEX(Sheet4!$G:$G,MATCH(Sheet1!H1264,Sheet4!$F:$F,0))+INDEX(Sheet4!$G:$G,MATCH(Sheet1!I1264,Sheet4!$F:$F,0))+INDEX(Sheet4!$G:$G,MATCH(Sheet1!J1264,Sheet4!$F:$F,0)),"")</f>
        <v/>
      </c>
      <c r="AF1264">
        <f si="309" t="shared"/>
        <v>0</v>
      </c>
      <c r="AH1264">
        <v>1241</v>
      </c>
      <c r="AI1264" t="str">
        <f si="310" t="shared"/>
        <v>Ben SimmonsDe'Aaron FoxJimmy ButlerMonte MorrisKelly OubreGerald GreenJosh JacksonP.J. TuckerRudy Gobert</v>
      </c>
      <c r="AJ1264">
        <f si="313" t="shared"/>
        <v>0</v>
      </c>
      <c r="AK1264">
        <f si="314" t="shared"/>
        <v>0</v>
      </c>
      <c r="AL1264">
        <f si="315" t="shared"/>
        <v>0</v>
      </c>
      <c r="AM1264">
        <f si="316" t="shared"/>
        <v>0</v>
      </c>
      <c r="AN1264">
        <f si="317" t="shared"/>
        <v>0</v>
      </c>
      <c r="AO1264">
        <f si="318" t="shared"/>
        <v>0</v>
      </c>
      <c r="AP1264">
        <f si="319" t="shared"/>
        <v>0</v>
      </c>
      <c r="AQ1264">
        <f si="320" t="shared"/>
        <v>0</v>
      </c>
      <c r="AR1264">
        <f si="321" t="shared"/>
        <v>0</v>
      </c>
      <c r="AS1264">
        <f si="311" t="shared"/>
        <v>0</v>
      </c>
      <c r="AU1264" t="str">
        <f>IFERROR(VLOOKUP(C1264,Results!$A$2:$B$240,2,FALSE)+VLOOKUP(D1264,Results!$A$2:$B$240,2,FALSE)+VLOOKUP(E1264,Results!$A$2:$B$240,2,FALSE)+VLOOKUP(F1264,Results!$A$2:$B$240,2,FALSE)+VLOOKUP(G1264,Results!$A$2:$B$240,2,FALSE)+VLOOKUP(H1264,Results!$A$2:$B$240,2,FALSE)+VLOOKUP(I1264,Results!$A$2:$B$240,2,FALSE)+VLOOKUP(J1264,Results!$A$2:$B$240,2,FALSE)+VLOOKUP(B1264,Results!$A$2:$B$240,2,FALSE)-MIN(VLOOKUP(C1264,Results!$A$2:$B$240,2,FALSE),VLOOKUP(D1264,Results!$A$2:$B$240,2,FALSE),VLOOKUP(E1264,Results!$A$2:$B$240,2,FALSE),VLOOKUP(F1264,Results!$A$2:$B$240,2,FALSE),VLOOKUP(G1264,Results!$A$2:$B$240,2,FALSE),VLOOKUP(H1264,Results!$A$2:$B$240,2,FALSE),VLOOKUP(I1264,Results!$A$2:$B$240,2,FALSE),VLOOKUP(J1264,Results!$A$2:$B$240,2,FALSE),VLOOKUP(B1264,Results!$A$2:$B$240,2,FALSE)),"")</f>
        <v/>
      </c>
    </row>
    <row r="1265" spans="2:47" x14ac:dyDescent="0.3">
      <c r="B1265" t="s">
        <v>166</v>
      </c>
      <c r="C1265" t="s">
        <v>108</v>
      </c>
      <c r="D1265" t="s">
        <v>173</v>
      </c>
      <c r="E1265" t="s">
        <v>146</v>
      </c>
      <c r="F1265" t="s">
        <v>150</v>
      </c>
      <c r="G1265" t="s">
        <v>177</v>
      </c>
      <c r="H1265" t="s">
        <v>152</v>
      </c>
      <c r="I1265" t="s">
        <v>155</v>
      </c>
      <c r="J1265" t="s">
        <v>98</v>
      </c>
      <c r="K1265" t="n">
        <v>10.0</v>
      </c>
      <c r="L1265" s="30">
        <f si="312" t="shared"/>
        <v>0</v>
      </c>
      <c r="N1265" s="35" t="str">
        <f si="308" t="shared"/>
        <v/>
      </c>
      <c r="O1265" s="59">
        <f>(IF(ISNUMBER(MATCH(B1265,Sheet4!$K$92:$K$101,0)),1,0)+IF(ISNUMBER(MATCH(C1265,Sheet4!$K$92:$K$101,0)),1,0)+IF(ISNUMBER(MATCH(D1265,Sheet4!$K$92:$K$101,0)),1,0)+IF(ISNUMBER(MATCH(E1265,Sheet4!$K$92:$K$101,0)),1,0)+IF(ISNUMBER(MATCH(F1265,Sheet4!$K$92:$K$101,0)),1,0)+IF(ISNUMBER(MATCH(G1265,Sheet4!$K$92:$K$101,0)),1,0)+IF(ISNUMBER(MATCH(H1265,Sheet4!$K$92:$K$101,0)),1,0)+IF(ISNUMBER(MATCH(I1265,Sheet4!$K$92:$K$101,0)),1,0)+IF(ISNUMBER(MATCH(J1265,Sheet4!$K$92:$K$101,0)),1,0))
-
(IF(ISNUMBER(MATCH(B1265,Sheet4!$F$2:$F$11,0)),1,0)+IF(ISNUMBER(MATCH(C1265,Sheet4!$F$2:$F$11,0)),1,0)+IF(ISNUMBER(MATCH(D1265,Sheet4!$F$2:$F$11,0)),1,0)+IF(ISNUMBER(MATCH(E1265,Sheet4!$F$2:$F$11,0)),1,0)+IF(ISNUMBER(MATCH(F1265,Sheet4!$F$2:$F$11,0)),1,0)+IF(ISNUMBER(MATCH(G1265,Sheet4!$F$2:$F$11,0)),1,0)+IF(ISNUMBER(MATCH(H1265,Sheet4!$F$2:$F$11,0)),1,0)+IF(ISNUMBER(MATCH(I1265,Sheet4!$F$2:$F$11,0)),1,0)+IF(ISNUMBER(MATCH(J1265,Sheet4!$F$2:$F$11,0)),1,0))</f>
        <v>0</v>
      </c>
      <c r="P1265" s="40" t="str">
        <f>IFERROR(INDEX(Sheet4!$G:$G,MATCH(Sheet1!B1265,Sheet4!$F:$F,0))+INDEX(Sheet4!$G:$G,MATCH(Sheet1!C1265,Sheet4!$F:$F,0))+INDEX(Sheet4!$G:$G,MATCH(Sheet1!D1265,Sheet4!$F:$F,0))+INDEX(Sheet4!$G:$G,MATCH(Sheet1!E1265,Sheet4!$F:$F,0))+INDEX(Sheet4!$G:$G,MATCH(Sheet1!F1265,Sheet4!$F:$F,0))+INDEX(Sheet4!$G:$G,MATCH(Sheet1!G1265,Sheet4!$F:$F,0))+INDEX(Sheet4!$G:$G,MATCH(Sheet1!H1265,Sheet4!$F:$F,0))+INDEX(Sheet4!$G:$G,MATCH(Sheet1!I1265,Sheet4!$F:$F,0))+INDEX(Sheet4!$G:$G,MATCH(Sheet1!J1265,Sheet4!$F:$F,0)),"")</f>
        <v/>
      </c>
      <c r="AF1265">
        <f si="309" t="shared"/>
        <v>0</v>
      </c>
      <c r="AH1265">
        <v>1242</v>
      </c>
      <c r="AI1265" t="str">
        <f si="310" t="shared"/>
        <v>Ben SimmonsLandry ShametDevin BookerAustin RiversKelly OubreCorey BrewerJohn CollinsPaul MillsapJoel Embiid</v>
      </c>
      <c r="AJ1265">
        <f si="313" t="shared"/>
        <v>0</v>
      </c>
      <c r="AK1265">
        <f si="314" t="shared"/>
        <v>0</v>
      </c>
      <c r="AL1265">
        <f si="315" t="shared"/>
        <v>0</v>
      </c>
      <c r="AM1265">
        <f si="316" t="shared"/>
        <v>0</v>
      </c>
      <c r="AN1265">
        <f si="317" t="shared"/>
        <v>0</v>
      </c>
      <c r="AO1265">
        <f si="318" t="shared"/>
        <v>0</v>
      </c>
      <c r="AP1265">
        <f si="319" t="shared"/>
        <v>0</v>
      </c>
      <c r="AQ1265">
        <f si="320" t="shared"/>
        <v>0</v>
      </c>
      <c r="AR1265">
        <f si="321" t="shared"/>
        <v>0</v>
      </c>
      <c r="AS1265">
        <f si="311" t="shared"/>
        <v>0</v>
      </c>
      <c r="AU1265" t="str">
        <f>IFERROR(VLOOKUP(C1265,Results!$A$2:$B$240,2,FALSE)+VLOOKUP(D1265,Results!$A$2:$B$240,2,FALSE)+VLOOKUP(E1265,Results!$A$2:$B$240,2,FALSE)+VLOOKUP(F1265,Results!$A$2:$B$240,2,FALSE)+VLOOKUP(G1265,Results!$A$2:$B$240,2,FALSE)+VLOOKUP(H1265,Results!$A$2:$B$240,2,FALSE)+VLOOKUP(I1265,Results!$A$2:$B$240,2,FALSE)+VLOOKUP(J1265,Results!$A$2:$B$240,2,FALSE)+VLOOKUP(B1265,Results!$A$2:$B$240,2,FALSE)-MIN(VLOOKUP(C1265,Results!$A$2:$B$240,2,FALSE),VLOOKUP(D1265,Results!$A$2:$B$240,2,FALSE),VLOOKUP(E1265,Results!$A$2:$B$240,2,FALSE),VLOOKUP(F1265,Results!$A$2:$B$240,2,FALSE),VLOOKUP(G1265,Results!$A$2:$B$240,2,FALSE),VLOOKUP(H1265,Results!$A$2:$B$240,2,FALSE),VLOOKUP(I1265,Results!$A$2:$B$240,2,FALSE),VLOOKUP(J1265,Results!$A$2:$B$240,2,FALSE),VLOOKUP(B1265,Results!$A$2:$B$240,2,FALSE)),"")</f>
        <v/>
      </c>
    </row>
    <row r="1266" spans="2:47" x14ac:dyDescent="0.3">
      <c r="B1266" t="s">
        <v>166</v>
      </c>
      <c r="C1266" t="s">
        <v>170</v>
      </c>
      <c r="D1266" t="s">
        <v>172</v>
      </c>
      <c r="E1266" t="s">
        <v>149</v>
      </c>
      <c r="F1266" t="s">
        <v>150</v>
      </c>
      <c r="G1266" t="s">
        <v>96</v>
      </c>
      <c r="H1266" t="s">
        <v>152</v>
      </c>
      <c r="I1266" t="s">
        <v>103</v>
      </c>
      <c r="J1266" t="s">
        <v>156</v>
      </c>
      <c r="K1266" t="n">
        <v>10.0</v>
      </c>
      <c r="L1266" s="30">
        <f si="312" t="shared"/>
        <v>0</v>
      </c>
      <c r="N1266" s="35" t="str">
        <f si="308" t="shared"/>
        <v/>
      </c>
      <c r="O1266" s="59">
        <f>(IF(ISNUMBER(MATCH(B1266,Sheet4!$K$92:$K$101,0)),1,0)+IF(ISNUMBER(MATCH(C1266,Sheet4!$K$92:$K$101,0)),1,0)+IF(ISNUMBER(MATCH(D1266,Sheet4!$K$92:$K$101,0)),1,0)+IF(ISNUMBER(MATCH(E1266,Sheet4!$K$92:$K$101,0)),1,0)+IF(ISNUMBER(MATCH(F1266,Sheet4!$K$92:$K$101,0)),1,0)+IF(ISNUMBER(MATCH(G1266,Sheet4!$K$92:$K$101,0)),1,0)+IF(ISNUMBER(MATCH(H1266,Sheet4!$K$92:$K$101,0)),1,0)+IF(ISNUMBER(MATCH(I1266,Sheet4!$K$92:$K$101,0)),1,0)+IF(ISNUMBER(MATCH(J1266,Sheet4!$K$92:$K$101,0)),1,0))
-
(IF(ISNUMBER(MATCH(B1266,Sheet4!$F$2:$F$11,0)),1,0)+IF(ISNUMBER(MATCH(C1266,Sheet4!$F$2:$F$11,0)),1,0)+IF(ISNUMBER(MATCH(D1266,Sheet4!$F$2:$F$11,0)),1,0)+IF(ISNUMBER(MATCH(E1266,Sheet4!$F$2:$F$11,0)),1,0)+IF(ISNUMBER(MATCH(F1266,Sheet4!$F$2:$F$11,0)),1,0)+IF(ISNUMBER(MATCH(G1266,Sheet4!$F$2:$F$11,0)),1,0)+IF(ISNUMBER(MATCH(H1266,Sheet4!$F$2:$F$11,0)),1,0)+IF(ISNUMBER(MATCH(I1266,Sheet4!$F$2:$F$11,0)),1,0)+IF(ISNUMBER(MATCH(J1266,Sheet4!$F$2:$F$11,0)),1,0))</f>
        <v>0</v>
      </c>
      <c r="P1266" s="40" t="str">
        <f>IFERROR(INDEX(Sheet4!$G:$G,MATCH(Sheet1!B1266,Sheet4!$F:$F,0))+INDEX(Sheet4!$G:$G,MATCH(Sheet1!C1266,Sheet4!$F:$F,0))+INDEX(Sheet4!$G:$G,MATCH(Sheet1!D1266,Sheet4!$F:$F,0))+INDEX(Sheet4!$G:$G,MATCH(Sheet1!E1266,Sheet4!$F:$F,0))+INDEX(Sheet4!$G:$G,MATCH(Sheet1!F1266,Sheet4!$F:$F,0))+INDEX(Sheet4!$G:$G,MATCH(Sheet1!G1266,Sheet4!$F:$F,0))+INDEX(Sheet4!$G:$G,MATCH(Sheet1!H1266,Sheet4!$F:$F,0))+INDEX(Sheet4!$G:$G,MATCH(Sheet1!I1266,Sheet4!$F:$F,0))+INDEX(Sheet4!$G:$G,MATCH(Sheet1!J1266,Sheet4!$F:$F,0)),"")</f>
        <v/>
      </c>
      <c r="AF1266">
        <f si="309" t="shared"/>
        <v>0</v>
      </c>
      <c r="AH1266">
        <v>1243</v>
      </c>
      <c r="AI1266" t="str">
        <f si="310" t="shared"/>
        <v>De'Aaron FoxTrae YoungDevin BookerMonte MorrisKelly OubreJames EnnisJosh JacksonPaul MillsapKarl-Anthony Towns</v>
      </c>
      <c r="AJ1266">
        <f si="313" t="shared"/>
        <v>0</v>
      </c>
      <c r="AK1266">
        <f si="314" t="shared"/>
        <v>0</v>
      </c>
      <c r="AL1266">
        <f si="315" t="shared"/>
        <v>0</v>
      </c>
      <c r="AM1266">
        <f si="316" t="shared"/>
        <v>0</v>
      </c>
      <c r="AN1266">
        <f si="317" t="shared"/>
        <v>0</v>
      </c>
      <c r="AO1266">
        <f si="318" t="shared"/>
        <v>0</v>
      </c>
      <c r="AP1266">
        <f si="319" t="shared"/>
        <v>0</v>
      </c>
      <c r="AQ1266">
        <f si="320" t="shared"/>
        <v>0</v>
      </c>
      <c r="AR1266">
        <f si="321" t="shared"/>
        <v>0</v>
      </c>
      <c r="AS1266">
        <f si="311" t="shared"/>
        <v>0</v>
      </c>
      <c r="AU1266" t="str">
        <f>IFERROR(VLOOKUP(C1266,Results!$A$2:$B$240,2,FALSE)+VLOOKUP(D1266,Results!$A$2:$B$240,2,FALSE)+VLOOKUP(E1266,Results!$A$2:$B$240,2,FALSE)+VLOOKUP(F1266,Results!$A$2:$B$240,2,FALSE)+VLOOKUP(G1266,Results!$A$2:$B$240,2,FALSE)+VLOOKUP(H1266,Results!$A$2:$B$240,2,FALSE)+VLOOKUP(I1266,Results!$A$2:$B$240,2,FALSE)+VLOOKUP(J1266,Results!$A$2:$B$240,2,FALSE)+VLOOKUP(B1266,Results!$A$2:$B$240,2,FALSE)-MIN(VLOOKUP(C1266,Results!$A$2:$B$240,2,FALSE),VLOOKUP(D1266,Results!$A$2:$B$240,2,FALSE),VLOOKUP(E1266,Results!$A$2:$B$240,2,FALSE),VLOOKUP(F1266,Results!$A$2:$B$240,2,FALSE),VLOOKUP(G1266,Results!$A$2:$B$240,2,FALSE),VLOOKUP(H1266,Results!$A$2:$B$240,2,FALSE),VLOOKUP(I1266,Results!$A$2:$B$240,2,FALSE),VLOOKUP(J1266,Results!$A$2:$B$240,2,FALSE),VLOOKUP(B1266,Results!$A$2:$B$240,2,FALSE)),"")</f>
        <v/>
      </c>
    </row>
    <row r="1267" spans="2:47" x14ac:dyDescent="0.3">
      <c r="B1267" t="s">
        <v>166</v>
      </c>
      <c r="C1267" t="s">
        <v>167</v>
      </c>
      <c r="D1267" t="s">
        <v>172</v>
      </c>
      <c r="E1267" t="s">
        <v>146</v>
      </c>
      <c r="F1267" t="s">
        <v>177</v>
      </c>
      <c r="G1267" t="s">
        <v>179</v>
      </c>
      <c r="H1267" t="s">
        <v>181</v>
      </c>
      <c r="I1267" t="s">
        <v>155</v>
      </c>
      <c r="J1267" t="s">
        <v>188</v>
      </c>
      <c r="K1267" t="n">
        <v>10.0</v>
      </c>
      <c r="L1267" s="30">
        <f si="312" t="shared"/>
        <v>0</v>
      </c>
      <c r="N1267" s="35" t="str">
        <f si="308" t="shared"/>
        <v/>
      </c>
      <c r="O1267" s="59">
        <f>(IF(ISNUMBER(MATCH(B1267,Sheet4!$K$92:$K$101,0)),1,0)+IF(ISNUMBER(MATCH(C1267,Sheet4!$K$92:$K$101,0)),1,0)+IF(ISNUMBER(MATCH(D1267,Sheet4!$K$92:$K$101,0)),1,0)+IF(ISNUMBER(MATCH(E1267,Sheet4!$K$92:$K$101,0)),1,0)+IF(ISNUMBER(MATCH(F1267,Sheet4!$K$92:$K$101,0)),1,0)+IF(ISNUMBER(MATCH(G1267,Sheet4!$K$92:$K$101,0)),1,0)+IF(ISNUMBER(MATCH(H1267,Sheet4!$K$92:$K$101,0)),1,0)+IF(ISNUMBER(MATCH(I1267,Sheet4!$K$92:$K$101,0)),1,0)+IF(ISNUMBER(MATCH(J1267,Sheet4!$K$92:$K$101,0)),1,0))
-
(IF(ISNUMBER(MATCH(B1267,Sheet4!$F$2:$F$11,0)),1,0)+IF(ISNUMBER(MATCH(C1267,Sheet4!$F$2:$F$11,0)),1,0)+IF(ISNUMBER(MATCH(D1267,Sheet4!$F$2:$F$11,0)),1,0)+IF(ISNUMBER(MATCH(E1267,Sheet4!$F$2:$F$11,0)),1,0)+IF(ISNUMBER(MATCH(F1267,Sheet4!$F$2:$F$11,0)),1,0)+IF(ISNUMBER(MATCH(G1267,Sheet4!$F$2:$F$11,0)),1,0)+IF(ISNUMBER(MATCH(H1267,Sheet4!$F$2:$F$11,0)),1,0)+IF(ISNUMBER(MATCH(I1267,Sheet4!$F$2:$F$11,0)),1,0)+IF(ISNUMBER(MATCH(J1267,Sheet4!$F$2:$F$11,0)),1,0))</f>
        <v>0</v>
      </c>
      <c r="P1267" s="40" t="str">
        <f>IFERROR(INDEX(Sheet4!$G:$G,MATCH(Sheet1!B1267,Sheet4!$F:$F,0))+INDEX(Sheet4!$G:$G,MATCH(Sheet1!C1267,Sheet4!$F:$F,0))+INDEX(Sheet4!$G:$G,MATCH(Sheet1!D1267,Sheet4!$F:$F,0))+INDEX(Sheet4!$G:$G,MATCH(Sheet1!E1267,Sheet4!$F:$F,0))+INDEX(Sheet4!$G:$G,MATCH(Sheet1!F1267,Sheet4!$F:$F,0))+INDEX(Sheet4!$G:$G,MATCH(Sheet1!G1267,Sheet4!$F:$F,0))+INDEX(Sheet4!$G:$G,MATCH(Sheet1!H1267,Sheet4!$F:$F,0))+INDEX(Sheet4!$G:$G,MATCH(Sheet1!I1267,Sheet4!$F:$F,0))+INDEX(Sheet4!$G:$G,MATCH(Sheet1!J1267,Sheet4!$F:$F,0)),"")</f>
        <v/>
      </c>
      <c r="AF1267">
        <f si="309" t="shared"/>
        <v>0</v>
      </c>
      <c r="AH1267">
        <v>1244</v>
      </c>
      <c r="AI1267" t="str">
        <f si="310" t="shared"/>
        <v>Ben SimmonsJerryd BaylessDevin BookerJimmy ButlerMikal BridgesRoyce O'NealeJosh JacksonPaul MillsapDeandre Ayton</v>
      </c>
      <c r="AJ1267">
        <f si="313" t="shared"/>
        <v>0</v>
      </c>
      <c r="AK1267">
        <f si="314" t="shared"/>
        <v>0</v>
      </c>
      <c r="AL1267">
        <f si="315" t="shared"/>
        <v>0</v>
      </c>
      <c r="AM1267">
        <f si="316" t="shared"/>
        <v>0</v>
      </c>
      <c r="AN1267">
        <f si="317" t="shared"/>
        <v>0</v>
      </c>
      <c r="AO1267">
        <f si="318" t="shared"/>
        <v>0</v>
      </c>
      <c r="AP1267">
        <f si="319" t="shared"/>
        <v>0</v>
      </c>
      <c r="AQ1267">
        <f si="320" t="shared"/>
        <v>0</v>
      </c>
      <c r="AR1267">
        <f si="321" t="shared"/>
        <v>0</v>
      </c>
      <c r="AS1267">
        <f si="311" t="shared"/>
        <v>0</v>
      </c>
      <c r="AU1267" t="str">
        <f>IFERROR(VLOOKUP(C1267,Results!$A$2:$B$240,2,FALSE)+VLOOKUP(D1267,Results!$A$2:$B$240,2,FALSE)+VLOOKUP(E1267,Results!$A$2:$B$240,2,FALSE)+VLOOKUP(F1267,Results!$A$2:$B$240,2,FALSE)+VLOOKUP(G1267,Results!$A$2:$B$240,2,FALSE)+VLOOKUP(H1267,Results!$A$2:$B$240,2,FALSE)+VLOOKUP(I1267,Results!$A$2:$B$240,2,FALSE)+VLOOKUP(J1267,Results!$A$2:$B$240,2,FALSE)+VLOOKUP(B1267,Results!$A$2:$B$240,2,FALSE)-MIN(VLOOKUP(C1267,Results!$A$2:$B$240,2,FALSE),VLOOKUP(D1267,Results!$A$2:$B$240,2,FALSE),VLOOKUP(E1267,Results!$A$2:$B$240,2,FALSE),VLOOKUP(F1267,Results!$A$2:$B$240,2,FALSE),VLOOKUP(G1267,Results!$A$2:$B$240,2,FALSE),VLOOKUP(H1267,Results!$A$2:$B$240,2,FALSE),VLOOKUP(I1267,Results!$A$2:$B$240,2,FALSE),VLOOKUP(J1267,Results!$A$2:$B$240,2,FALSE),VLOOKUP(B1267,Results!$A$2:$B$240,2,FALSE)),"")</f>
        <v/>
      </c>
    </row>
    <row r="1268" spans="2:47" x14ac:dyDescent="0.3">
      <c r="B1268" t="s">
        <v>108</v>
      </c>
      <c r="C1268" t="s">
        <v>170</v>
      </c>
      <c r="D1268" t="s">
        <v>172</v>
      </c>
      <c r="E1268" t="s">
        <v>89</v>
      </c>
      <c r="F1268" t="s">
        <v>150</v>
      </c>
      <c r="G1268" t="s">
        <v>177</v>
      </c>
      <c r="H1268" t="s">
        <v>153</v>
      </c>
      <c r="I1268" t="s">
        <v>103</v>
      </c>
      <c r="J1268" t="s">
        <v>98</v>
      </c>
      <c r="K1268" t="n">
        <v>10.0</v>
      </c>
      <c r="L1268" s="30">
        <f si="312" t="shared"/>
        <v>0</v>
      </c>
      <c r="N1268" s="35" t="str">
        <f si="308" t="shared"/>
        <v/>
      </c>
      <c r="O1268" s="59">
        <f>(IF(ISNUMBER(MATCH(B1268,Sheet4!$K$92:$K$101,0)),1,0)+IF(ISNUMBER(MATCH(C1268,Sheet4!$K$92:$K$101,0)),1,0)+IF(ISNUMBER(MATCH(D1268,Sheet4!$K$92:$K$101,0)),1,0)+IF(ISNUMBER(MATCH(E1268,Sheet4!$K$92:$K$101,0)),1,0)+IF(ISNUMBER(MATCH(F1268,Sheet4!$K$92:$K$101,0)),1,0)+IF(ISNUMBER(MATCH(G1268,Sheet4!$K$92:$K$101,0)),1,0)+IF(ISNUMBER(MATCH(H1268,Sheet4!$K$92:$K$101,0)),1,0)+IF(ISNUMBER(MATCH(I1268,Sheet4!$K$92:$K$101,0)),1,0)+IF(ISNUMBER(MATCH(J1268,Sheet4!$K$92:$K$101,0)),1,0))
-
(IF(ISNUMBER(MATCH(B1268,Sheet4!$F$2:$F$11,0)),1,0)+IF(ISNUMBER(MATCH(C1268,Sheet4!$F$2:$F$11,0)),1,0)+IF(ISNUMBER(MATCH(D1268,Sheet4!$F$2:$F$11,0)),1,0)+IF(ISNUMBER(MATCH(E1268,Sheet4!$F$2:$F$11,0)),1,0)+IF(ISNUMBER(MATCH(F1268,Sheet4!$F$2:$F$11,0)),1,0)+IF(ISNUMBER(MATCH(G1268,Sheet4!$F$2:$F$11,0)),1,0)+IF(ISNUMBER(MATCH(H1268,Sheet4!$F$2:$F$11,0)),1,0)+IF(ISNUMBER(MATCH(I1268,Sheet4!$F$2:$F$11,0)),1,0)+IF(ISNUMBER(MATCH(J1268,Sheet4!$F$2:$F$11,0)),1,0))</f>
        <v>0</v>
      </c>
      <c r="P1268" s="40" t="str">
        <f>IFERROR(INDEX(Sheet4!$G:$G,MATCH(Sheet1!B1268,Sheet4!$F:$F,0))+INDEX(Sheet4!$G:$G,MATCH(Sheet1!C1268,Sheet4!$F:$F,0))+INDEX(Sheet4!$G:$G,MATCH(Sheet1!D1268,Sheet4!$F:$F,0))+INDEX(Sheet4!$G:$G,MATCH(Sheet1!E1268,Sheet4!$F:$F,0))+INDEX(Sheet4!$G:$G,MATCH(Sheet1!F1268,Sheet4!$F:$F,0))+INDEX(Sheet4!$G:$G,MATCH(Sheet1!G1268,Sheet4!$F:$F,0))+INDEX(Sheet4!$G:$G,MATCH(Sheet1!H1268,Sheet4!$F:$F,0))+INDEX(Sheet4!$G:$G,MATCH(Sheet1!I1268,Sheet4!$F:$F,0))+INDEX(Sheet4!$G:$G,MATCH(Sheet1!J1268,Sheet4!$F:$F,0)),"")</f>
        <v/>
      </c>
      <c r="AF1268">
        <f si="309" t="shared"/>
        <v>0</v>
      </c>
      <c r="AH1268">
        <v>1245</v>
      </c>
      <c r="AI1268" t="str">
        <f si="310" t="shared"/>
        <v>Elie OkoboIsaiah CanaanJames HardenJimmy ButlerKelly OubreCorey BrewerJosh JacksonPaul MillsapRudy Gobert</v>
      </c>
      <c r="AJ1268">
        <f si="313" t="shared"/>
        <v>0</v>
      </c>
      <c r="AK1268">
        <f si="314" t="shared"/>
        <v>0</v>
      </c>
      <c r="AL1268">
        <f si="315" t="shared"/>
        <v>0</v>
      </c>
      <c r="AM1268">
        <f si="316" t="shared"/>
        <v>0</v>
      </c>
      <c r="AN1268">
        <f si="317" t="shared"/>
        <v>0</v>
      </c>
      <c r="AO1268">
        <f si="318" t="shared"/>
        <v>0</v>
      </c>
      <c r="AP1268">
        <f si="319" t="shared"/>
        <v>0</v>
      </c>
      <c r="AQ1268">
        <f si="320" t="shared"/>
        <v>0</v>
      </c>
      <c r="AR1268">
        <f si="321" t="shared"/>
        <v>0</v>
      </c>
      <c r="AS1268">
        <f si="311" t="shared"/>
        <v>0</v>
      </c>
      <c r="AU1268" t="str">
        <f>IFERROR(VLOOKUP(C1268,Results!$A$2:$B$240,2,FALSE)+VLOOKUP(D1268,Results!$A$2:$B$240,2,FALSE)+VLOOKUP(E1268,Results!$A$2:$B$240,2,FALSE)+VLOOKUP(F1268,Results!$A$2:$B$240,2,FALSE)+VLOOKUP(G1268,Results!$A$2:$B$240,2,FALSE)+VLOOKUP(H1268,Results!$A$2:$B$240,2,FALSE)+VLOOKUP(I1268,Results!$A$2:$B$240,2,FALSE)+VLOOKUP(J1268,Results!$A$2:$B$240,2,FALSE)+VLOOKUP(B1268,Results!$A$2:$B$240,2,FALSE)-MIN(VLOOKUP(C1268,Results!$A$2:$B$240,2,FALSE),VLOOKUP(D1268,Results!$A$2:$B$240,2,FALSE),VLOOKUP(E1268,Results!$A$2:$B$240,2,FALSE),VLOOKUP(F1268,Results!$A$2:$B$240,2,FALSE),VLOOKUP(G1268,Results!$A$2:$B$240,2,FALSE),VLOOKUP(H1268,Results!$A$2:$B$240,2,FALSE),VLOOKUP(I1268,Results!$A$2:$B$240,2,FALSE),VLOOKUP(J1268,Results!$A$2:$B$240,2,FALSE),VLOOKUP(B1268,Results!$A$2:$B$240,2,FALSE)),"")</f>
        <v/>
      </c>
    </row>
    <row r="1269" spans="2:47" x14ac:dyDescent="0.3">
      <c r="B1269" t="s">
        <v>166</v>
      </c>
      <c r="C1269" t="s">
        <v>171</v>
      </c>
      <c r="D1269" t="s">
        <v>173</v>
      </c>
      <c r="E1269" t="s">
        <v>146</v>
      </c>
      <c r="F1269" t="s">
        <v>177</v>
      </c>
      <c r="G1269" t="s">
        <v>178</v>
      </c>
      <c r="H1269" t="s">
        <v>181</v>
      </c>
      <c r="I1269" t="s">
        <v>183</v>
      </c>
      <c r="J1269" t="s">
        <v>188</v>
      </c>
      <c r="K1269" t="n">
        <v>10.0</v>
      </c>
      <c r="L1269" s="30">
        <f si="312" t="shared"/>
        <v>0</v>
      </c>
      <c r="N1269" s="35" t="str">
        <f si="308" t="shared"/>
        <v/>
      </c>
      <c r="O1269" s="59">
        <f>(IF(ISNUMBER(MATCH(B1269,Sheet4!$K$92:$K$101,0)),1,0)+IF(ISNUMBER(MATCH(C1269,Sheet4!$K$92:$K$101,0)),1,0)+IF(ISNUMBER(MATCH(D1269,Sheet4!$K$92:$K$101,0)),1,0)+IF(ISNUMBER(MATCH(E1269,Sheet4!$K$92:$K$101,0)),1,0)+IF(ISNUMBER(MATCH(F1269,Sheet4!$K$92:$K$101,0)),1,0)+IF(ISNUMBER(MATCH(G1269,Sheet4!$K$92:$K$101,0)),1,0)+IF(ISNUMBER(MATCH(H1269,Sheet4!$K$92:$K$101,0)),1,0)+IF(ISNUMBER(MATCH(I1269,Sheet4!$K$92:$K$101,0)),1,0)+IF(ISNUMBER(MATCH(J1269,Sheet4!$K$92:$K$101,0)),1,0))
-
(IF(ISNUMBER(MATCH(B1269,Sheet4!$F$2:$F$11,0)),1,0)+IF(ISNUMBER(MATCH(C1269,Sheet4!$F$2:$F$11,0)),1,0)+IF(ISNUMBER(MATCH(D1269,Sheet4!$F$2:$F$11,0)),1,0)+IF(ISNUMBER(MATCH(E1269,Sheet4!$F$2:$F$11,0)),1,0)+IF(ISNUMBER(MATCH(F1269,Sheet4!$F$2:$F$11,0)),1,0)+IF(ISNUMBER(MATCH(G1269,Sheet4!$F$2:$F$11,0)),1,0)+IF(ISNUMBER(MATCH(H1269,Sheet4!$F$2:$F$11,0)),1,0)+IF(ISNUMBER(MATCH(I1269,Sheet4!$F$2:$F$11,0)),1,0)+IF(ISNUMBER(MATCH(J1269,Sheet4!$F$2:$F$11,0)),1,0))</f>
        <v>0</v>
      </c>
      <c r="P1269" s="40" t="str">
        <f>IFERROR(INDEX(Sheet4!$G:$G,MATCH(Sheet1!B1269,Sheet4!$F:$F,0))+INDEX(Sheet4!$G:$G,MATCH(Sheet1!C1269,Sheet4!$F:$F,0))+INDEX(Sheet4!$G:$G,MATCH(Sheet1!D1269,Sheet4!$F:$F,0))+INDEX(Sheet4!$G:$G,MATCH(Sheet1!E1269,Sheet4!$F:$F,0))+INDEX(Sheet4!$G:$G,MATCH(Sheet1!F1269,Sheet4!$F:$F,0))+INDEX(Sheet4!$G:$G,MATCH(Sheet1!G1269,Sheet4!$F:$F,0))+INDEX(Sheet4!$G:$G,MATCH(Sheet1!H1269,Sheet4!$F:$F,0))+INDEX(Sheet4!$G:$G,MATCH(Sheet1!I1269,Sheet4!$F:$F,0))+INDEX(Sheet4!$G:$G,MATCH(Sheet1!J1269,Sheet4!$F:$F,0)),"")</f>
        <v/>
      </c>
      <c r="AF1269">
        <f si="309" t="shared"/>
        <v>0</v>
      </c>
      <c r="AH1269">
        <v>1246</v>
      </c>
      <c r="AI1269" t="str">
        <f si="310" t="shared"/>
        <v>Ben SimmonsIsaiah CanaanDevin BookerJosh OkogieJoe InglesMikal BridgesMarvin BagleyPaul MillsapJoel Embiid</v>
      </c>
      <c r="AJ1269">
        <f si="313" t="shared"/>
        <v>0</v>
      </c>
      <c r="AK1269">
        <f si="314" t="shared"/>
        <v>0</v>
      </c>
      <c r="AL1269">
        <f si="315" t="shared"/>
        <v>0</v>
      </c>
      <c r="AM1269">
        <f si="316" t="shared"/>
        <v>0</v>
      </c>
      <c r="AN1269">
        <f si="317" t="shared"/>
        <v>0</v>
      </c>
      <c r="AO1269">
        <f si="318" t="shared"/>
        <v>0</v>
      </c>
      <c r="AP1269">
        <f si="319" t="shared"/>
        <v>0</v>
      </c>
      <c r="AQ1269">
        <f si="320" t="shared"/>
        <v>0</v>
      </c>
      <c r="AR1269">
        <f si="321" t="shared"/>
        <v>0</v>
      </c>
      <c r="AS1269">
        <f si="311" t="shared"/>
        <v>0</v>
      </c>
      <c r="AU1269" t="str">
        <f>IFERROR(VLOOKUP(C1269,Results!$A$2:$B$240,2,FALSE)+VLOOKUP(D1269,Results!$A$2:$B$240,2,FALSE)+VLOOKUP(E1269,Results!$A$2:$B$240,2,FALSE)+VLOOKUP(F1269,Results!$A$2:$B$240,2,FALSE)+VLOOKUP(G1269,Results!$A$2:$B$240,2,FALSE)+VLOOKUP(H1269,Results!$A$2:$B$240,2,FALSE)+VLOOKUP(I1269,Results!$A$2:$B$240,2,FALSE)+VLOOKUP(J1269,Results!$A$2:$B$240,2,FALSE)+VLOOKUP(B1269,Results!$A$2:$B$240,2,FALSE)-MIN(VLOOKUP(C1269,Results!$A$2:$B$240,2,FALSE),VLOOKUP(D1269,Results!$A$2:$B$240,2,FALSE),VLOOKUP(E1269,Results!$A$2:$B$240,2,FALSE),VLOOKUP(F1269,Results!$A$2:$B$240,2,FALSE),VLOOKUP(G1269,Results!$A$2:$B$240,2,FALSE),VLOOKUP(H1269,Results!$A$2:$B$240,2,FALSE),VLOOKUP(I1269,Results!$A$2:$B$240,2,FALSE),VLOOKUP(J1269,Results!$A$2:$B$240,2,FALSE),VLOOKUP(B1269,Results!$A$2:$B$240,2,FALSE)),"")</f>
        <v/>
      </c>
    </row>
    <row r="1270" spans="2:47" x14ac:dyDescent="0.3">
      <c r="B1270" t="s">
        <v>166</v>
      </c>
      <c r="C1270" t="s">
        <v>171</v>
      </c>
      <c r="D1270" t="s">
        <v>172</v>
      </c>
      <c r="E1270" t="s">
        <v>173</v>
      </c>
      <c r="F1270" t="s">
        <v>177</v>
      </c>
      <c r="G1270" t="s">
        <v>180</v>
      </c>
      <c r="H1270" t="s">
        <v>92</v>
      </c>
      <c r="I1270" t="s">
        <v>152</v>
      </c>
      <c r="J1270" t="s">
        <v>187</v>
      </c>
      <c r="K1270" t="n">
        <v>10.0</v>
      </c>
      <c r="L1270" s="30">
        <f si="312" t="shared"/>
        <v>0</v>
      </c>
      <c r="N1270" s="35" t="str">
        <f si="308" t="shared"/>
        <v/>
      </c>
      <c r="O1270" s="59">
        <f>(IF(ISNUMBER(MATCH(B1270,Sheet4!$K$92:$K$101,0)),1,0)+IF(ISNUMBER(MATCH(C1270,Sheet4!$K$92:$K$101,0)),1,0)+IF(ISNUMBER(MATCH(D1270,Sheet4!$K$92:$K$101,0)),1,0)+IF(ISNUMBER(MATCH(E1270,Sheet4!$K$92:$K$101,0)),1,0)+IF(ISNUMBER(MATCH(F1270,Sheet4!$K$92:$K$101,0)),1,0)+IF(ISNUMBER(MATCH(G1270,Sheet4!$K$92:$K$101,0)),1,0)+IF(ISNUMBER(MATCH(H1270,Sheet4!$K$92:$K$101,0)),1,0)+IF(ISNUMBER(MATCH(I1270,Sheet4!$K$92:$K$101,0)),1,0)+IF(ISNUMBER(MATCH(J1270,Sheet4!$K$92:$K$101,0)),1,0))
-
(IF(ISNUMBER(MATCH(B1270,Sheet4!$F$2:$F$11,0)),1,0)+IF(ISNUMBER(MATCH(C1270,Sheet4!$F$2:$F$11,0)),1,0)+IF(ISNUMBER(MATCH(D1270,Sheet4!$F$2:$F$11,0)),1,0)+IF(ISNUMBER(MATCH(E1270,Sheet4!$F$2:$F$11,0)),1,0)+IF(ISNUMBER(MATCH(F1270,Sheet4!$F$2:$F$11,0)),1,0)+IF(ISNUMBER(MATCH(G1270,Sheet4!$F$2:$F$11,0)),1,0)+IF(ISNUMBER(MATCH(H1270,Sheet4!$F$2:$F$11,0)),1,0)+IF(ISNUMBER(MATCH(I1270,Sheet4!$F$2:$F$11,0)),1,0)+IF(ISNUMBER(MATCH(J1270,Sheet4!$F$2:$F$11,0)),1,0))</f>
        <v>0</v>
      </c>
      <c r="P1270" s="40" t="str">
        <f>IFERROR(INDEX(Sheet4!$G:$G,MATCH(Sheet1!B1270,Sheet4!$F:$F,0))+INDEX(Sheet4!$G:$G,MATCH(Sheet1!C1270,Sheet4!$F:$F,0))+INDEX(Sheet4!$G:$G,MATCH(Sheet1!D1270,Sheet4!$F:$F,0))+INDEX(Sheet4!$G:$G,MATCH(Sheet1!E1270,Sheet4!$F:$F,0))+INDEX(Sheet4!$G:$G,MATCH(Sheet1!F1270,Sheet4!$F:$F,0))+INDEX(Sheet4!$G:$G,MATCH(Sheet1!G1270,Sheet4!$F:$F,0))+INDEX(Sheet4!$G:$G,MATCH(Sheet1!H1270,Sheet4!$F:$F,0))+INDEX(Sheet4!$G:$G,MATCH(Sheet1!I1270,Sheet4!$F:$F,0))+INDEX(Sheet4!$G:$G,MATCH(Sheet1!J1270,Sheet4!$F:$F,0)),"")</f>
        <v/>
      </c>
      <c r="AF1270">
        <f si="309" t="shared"/>
        <v>0</v>
      </c>
      <c r="AH1270">
        <v>1247</v>
      </c>
      <c r="AI1270" t="str">
        <f si="310" t="shared"/>
        <v>Ben SimmonsIsaiah CanaanDonovan MitchellJimmy ButlerKelly OubreTaurean PrinceJosh JacksonPaul MillsapDeandre Ayton</v>
      </c>
      <c r="AJ1270">
        <f si="313" t="shared"/>
        <v>0</v>
      </c>
      <c r="AK1270">
        <f si="314" t="shared"/>
        <v>0</v>
      </c>
      <c r="AL1270">
        <f si="315" t="shared"/>
        <v>0</v>
      </c>
      <c r="AM1270">
        <f si="316" t="shared"/>
        <v>0</v>
      </c>
      <c r="AN1270">
        <f si="317" t="shared"/>
        <v>0</v>
      </c>
      <c r="AO1270">
        <f si="318" t="shared"/>
        <v>0</v>
      </c>
      <c r="AP1270">
        <f si="319" t="shared"/>
        <v>0</v>
      </c>
      <c r="AQ1270">
        <f si="320" t="shared"/>
        <v>0</v>
      </c>
      <c r="AR1270">
        <f si="321" t="shared"/>
        <v>0</v>
      </c>
      <c r="AS1270">
        <f si="311" t="shared"/>
        <v>0</v>
      </c>
      <c r="AU1270" t="str">
        <f>IFERROR(VLOOKUP(C1270,Results!$A$2:$B$240,2,FALSE)+VLOOKUP(D1270,Results!$A$2:$B$240,2,FALSE)+VLOOKUP(E1270,Results!$A$2:$B$240,2,FALSE)+VLOOKUP(F1270,Results!$A$2:$B$240,2,FALSE)+VLOOKUP(G1270,Results!$A$2:$B$240,2,FALSE)+VLOOKUP(H1270,Results!$A$2:$B$240,2,FALSE)+VLOOKUP(I1270,Results!$A$2:$B$240,2,FALSE)+VLOOKUP(J1270,Results!$A$2:$B$240,2,FALSE)+VLOOKUP(B1270,Results!$A$2:$B$240,2,FALSE)-MIN(VLOOKUP(C1270,Results!$A$2:$B$240,2,FALSE),VLOOKUP(D1270,Results!$A$2:$B$240,2,FALSE),VLOOKUP(E1270,Results!$A$2:$B$240,2,FALSE),VLOOKUP(F1270,Results!$A$2:$B$240,2,FALSE),VLOOKUP(G1270,Results!$A$2:$B$240,2,FALSE),VLOOKUP(H1270,Results!$A$2:$B$240,2,FALSE),VLOOKUP(I1270,Results!$A$2:$B$240,2,FALSE),VLOOKUP(J1270,Results!$A$2:$B$240,2,FALSE),VLOOKUP(B1270,Results!$A$2:$B$240,2,FALSE)),"")</f>
        <v/>
      </c>
    </row>
    <row r="1271" spans="2:47" x14ac:dyDescent="0.3">
      <c r="B1271" t="s">
        <v>166</v>
      </c>
      <c r="C1271" t="s">
        <v>116</v>
      </c>
      <c r="D1271" t="s">
        <v>172</v>
      </c>
      <c r="E1271" t="s">
        <v>158</v>
      </c>
      <c r="F1271" t="s">
        <v>178</v>
      </c>
      <c r="G1271" t="s">
        <v>159</v>
      </c>
      <c r="H1271" t="s">
        <v>153</v>
      </c>
      <c r="I1271" t="s">
        <v>181</v>
      </c>
      <c r="J1271" t="s">
        <v>156</v>
      </c>
      <c r="K1271" t="n">
        <v>10.0</v>
      </c>
      <c r="L1271" s="30">
        <f si="312" t="shared"/>
        <v>0</v>
      </c>
      <c r="N1271" s="35" t="str">
        <f si="308" t="shared"/>
        <v/>
      </c>
      <c r="O1271" s="59">
        <f>(IF(ISNUMBER(MATCH(B1271,Sheet4!$K$92:$K$101,0)),1,0)+IF(ISNUMBER(MATCH(C1271,Sheet4!$K$92:$K$101,0)),1,0)+IF(ISNUMBER(MATCH(D1271,Sheet4!$K$92:$K$101,0)),1,0)+IF(ISNUMBER(MATCH(E1271,Sheet4!$K$92:$K$101,0)),1,0)+IF(ISNUMBER(MATCH(F1271,Sheet4!$K$92:$K$101,0)),1,0)+IF(ISNUMBER(MATCH(G1271,Sheet4!$K$92:$K$101,0)),1,0)+IF(ISNUMBER(MATCH(H1271,Sheet4!$K$92:$K$101,0)),1,0)+IF(ISNUMBER(MATCH(I1271,Sheet4!$K$92:$K$101,0)),1,0)+IF(ISNUMBER(MATCH(J1271,Sheet4!$K$92:$K$101,0)),1,0))
-
(IF(ISNUMBER(MATCH(B1271,Sheet4!$F$2:$F$11,0)),1,0)+IF(ISNUMBER(MATCH(C1271,Sheet4!$F$2:$F$11,0)),1,0)+IF(ISNUMBER(MATCH(D1271,Sheet4!$F$2:$F$11,0)),1,0)+IF(ISNUMBER(MATCH(E1271,Sheet4!$F$2:$F$11,0)),1,0)+IF(ISNUMBER(MATCH(F1271,Sheet4!$F$2:$F$11,0)),1,0)+IF(ISNUMBER(MATCH(G1271,Sheet4!$F$2:$F$11,0)),1,0)+IF(ISNUMBER(MATCH(H1271,Sheet4!$F$2:$F$11,0)),1,0)+IF(ISNUMBER(MATCH(I1271,Sheet4!$F$2:$F$11,0)),1,0)+IF(ISNUMBER(MATCH(J1271,Sheet4!$F$2:$F$11,0)),1,0))</f>
        <v>0</v>
      </c>
      <c r="P1271" s="40" t="str">
        <f>IFERROR(INDEX(Sheet4!$G:$G,MATCH(Sheet1!B1271,Sheet4!$F:$F,0))+INDEX(Sheet4!$G:$G,MATCH(Sheet1!C1271,Sheet4!$F:$F,0))+INDEX(Sheet4!$G:$G,MATCH(Sheet1!D1271,Sheet4!$F:$F,0))+INDEX(Sheet4!$G:$G,MATCH(Sheet1!E1271,Sheet4!$F:$F,0))+INDEX(Sheet4!$G:$G,MATCH(Sheet1!F1271,Sheet4!$F:$F,0))+INDEX(Sheet4!$G:$G,MATCH(Sheet1!G1271,Sheet4!$F:$F,0))+INDEX(Sheet4!$G:$G,MATCH(Sheet1!H1271,Sheet4!$F:$F,0))+INDEX(Sheet4!$G:$G,MATCH(Sheet1!I1271,Sheet4!$F:$F,0))+INDEX(Sheet4!$G:$G,MATCH(Sheet1!J1271,Sheet4!$F:$F,0)),"")</f>
        <v/>
      </c>
      <c r="AF1271">
        <f si="309" t="shared"/>
        <v>0</v>
      </c>
      <c r="AH1271">
        <v>1248</v>
      </c>
      <c r="AI1271" t="str">
        <f si="310" t="shared"/>
        <v>Ben SimmonsRicky RubioDevin BookerMalik BeasleyKelly OubreJae CrowderJosh JacksonTrey LylesKarl-Anthony Towns</v>
      </c>
      <c r="AJ1271">
        <f si="313" t="shared"/>
        <v>0</v>
      </c>
      <c r="AK1271">
        <f si="314" t="shared"/>
        <v>0</v>
      </c>
      <c r="AL1271">
        <f si="315" t="shared"/>
        <v>0</v>
      </c>
      <c r="AM1271">
        <f si="316" t="shared"/>
        <v>0</v>
      </c>
      <c r="AN1271">
        <f si="317" t="shared"/>
        <v>0</v>
      </c>
      <c r="AO1271">
        <f si="318" t="shared"/>
        <v>0</v>
      </c>
      <c r="AP1271">
        <f si="319" t="shared"/>
        <v>0</v>
      </c>
      <c r="AQ1271">
        <f si="320" t="shared"/>
        <v>0</v>
      </c>
      <c r="AR1271">
        <f si="321" t="shared"/>
        <v>0</v>
      </c>
      <c r="AS1271">
        <f si="311" t="shared"/>
        <v>0</v>
      </c>
      <c r="AU1271" t="str">
        <f>IFERROR(VLOOKUP(C1271,Results!$A$2:$B$240,2,FALSE)+VLOOKUP(D1271,Results!$A$2:$B$240,2,FALSE)+VLOOKUP(E1271,Results!$A$2:$B$240,2,FALSE)+VLOOKUP(F1271,Results!$A$2:$B$240,2,FALSE)+VLOOKUP(G1271,Results!$A$2:$B$240,2,FALSE)+VLOOKUP(H1271,Results!$A$2:$B$240,2,FALSE)+VLOOKUP(I1271,Results!$A$2:$B$240,2,FALSE)+VLOOKUP(J1271,Results!$A$2:$B$240,2,FALSE)+VLOOKUP(B1271,Results!$A$2:$B$240,2,FALSE)-MIN(VLOOKUP(C1271,Results!$A$2:$B$240,2,FALSE),VLOOKUP(D1271,Results!$A$2:$B$240,2,FALSE),VLOOKUP(E1271,Results!$A$2:$B$240,2,FALSE),VLOOKUP(F1271,Results!$A$2:$B$240,2,FALSE),VLOOKUP(G1271,Results!$A$2:$B$240,2,FALSE),VLOOKUP(H1271,Results!$A$2:$B$240,2,FALSE),VLOOKUP(I1271,Results!$A$2:$B$240,2,FALSE),VLOOKUP(J1271,Results!$A$2:$B$240,2,FALSE),VLOOKUP(B1271,Results!$A$2:$B$240,2,FALSE)),"")</f>
        <v/>
      </c>
    </row>
    <row r="1272" spans="2:47" x14ac:dyDescent="0.3">
      <c r="B1272" t="s">
        <v>108</v>
      </c>
      <c r="C1272" t="s">
        <v>170</v>
      </c>
      <c r="D1272" t="s">
        <v>173</v>
      </c>
      <c r="E1272" t="s">
        <v>146</v>
      </c>
      <c r="F1272" t="s">
        <v>177</v>
      </c>
      <c r="G1272" t="s">
        <v>96</v>
      </c>
      <c r="H1272" t="s">
        <v>153</v>
      </c>
      <c r="I1272" t="s">
        <v>152</v>
      </c>
      <c r="J1272" t="s">
        <v>188</v>
      </c>
      <c r="K1272" t="n">
        <v>10.0</v>
      </c>
      <c r="L1272" s="30">
        <f si="312" t="shared"/>
        <v>0</v>
      </c>
      <c r="N1272" s="35" t="str">
        <f si="308" t="shared"/>
        <v/>
      </c>
      <c r="O1272" s="59">
        <f>(IF(ISNUMBER(MATCH(B1272,Sheet4!$K$92:$K$101,0)),1,0)+IF(ISNUMBER(MATCH(C1272,Sheet4!$K$92:$K$101,0)),1,0)+IF(ISNUMBER(MATCH(D1272,Sheet4!$K$92:$K$101,0)),1,0)+IF(ISNUMBER(MATCH(E1272,Sheet4!$K$92:$K$101,0)),1,0)+IF(ISNUMBER(MATCH(F1272,Sheet4!$K$92:$K$101,0)),1,0)+IF(ISNUMBER(MATCH(G1272,Sheet4!$K$92:$K$101,0)),1,0)+IF(ISNUMBER(MATCH(H1272,Sheet4!$K$92:$K$101,0)),1,0)+IF(ISNUMBER(MATCH(I1272,Sheet4!$K$92:$K$101,0)),1,0)+IF(ISNUMBER(MATCH(J1272,Sheet4!$K$92:$K$101,0)),1,0))
-
(IF(ISNUMBER(MATCH(B1272,Sheet4!$F$2:$F$11,0)),1,0)+IF(ISNUMBER(MATCH(C1272,Sheet4!$F$2:$F$11,0)),1,0)+IF(ISNUMBER(MATCH(D1272,Sheet4!$F$2:$F$11,0)),1,0)+IF(ISNUMBER(MATCH(E1272,Sheet4!$F$2:$F$11,0)),1,0)+IF(ISNUMBER(MATCH(F1272,Sheet4!$F$2:$F$11,0)),1,0)+IF(ISNUMBER(MATCH(G1272,Sheet4!$F$2:$F$11,0)),1,0)+IF(ISNUMBER(MATCH(H1272,Sheet4!$F$2:$F$11,0)),1,0)+IF(ISNUMBER(MATCH(I1272,Sheet4!$F$2:$F$11,0)),1,0)+IF(ISNUMBER(MATCH(J1272,Sheet4!$F$2:$F$11,0)),1,0))</f>
        <v>0</v>
      </c>
      <c r="P1272" s="40" t="str">
        <f>IFERROR(INDEX(Sheet4!$G:$G,MATCH(Sheet1!B1272,Sheet4!$F:$F,0))+INDEX(Sheet4!$G:$G,MATCH(Sheet1!C1272,Sheet4!$F:$F,0))+INDEX(Sheet4!$G:$G,MATCH(Sheet1!D1272,Sheet4!$F:$F,0))+INDEX(Sheet4!$G:$G,MATCH(Sheet1!E1272,Sheet4!$F:$F,0))+INDEX(Sheet4!$G:$G,MATCH(Sheet1!F1272,Sheet4!$F:$F,0))+INDEX(Sheet4!$G:$G,MATCH(Sheet1!G1272,Sheet4!$F:$F,0))+INDEX(Sheet4!$G:$G,MATCH(Sheet1!H1272,Sheet4!$F:$F,0))+INDEX(Sheet4!$G:$G,MATCH(Sheet1!I1272,Sheet4!$F:$F,0))+INDEX(Sheet4!$G:$G,MATCH(Sheet1!J1272,Sheet4!$F:$F,0)),"")</f>
        <v/>
      </c>
      <c r="AF1272">
        <f si="309" t="shared"/>
        <v>0</v>
      </c>
      <c r="AH1272">
        <v>1249</v>
      </c>
      <c r="AI1272" t="str">
        <f si="310" t="shared"/>
        <v>Ben SimmonsLandry ShametDevin BookerMalik BeasleyKelly OubreLuol DengJohn CollinsJosh JacksonKarl-Anthony Towns</v>
      </c>
      <c r="AJ1272">
        <f si="313" t="shared"/>
        <v>0</v>
      </c>
      <c r="AK1272">
        <f si="314" t="shared"/>
        <v>0</v>
      </c>
      <c r="AL1272">
        <f si="315" t="shared"/>
        <v>0</v>
      </c>
      <c r="AM1272">
        <f si="316" t="shared"/>
        <v>0</v>
      </c>
      <c r="AN1272">
        <f si="317" t="shared"/>
        <v>0</v>
      </c>
      <c r="AO1272">
        <f si="318" t="shared"/>
        <v>0</v>
      </c>
      <c r="AP1272">
        <f si="319" t="shared"/>
        <v>0</v>
      </c>
      <c r="AQ1272">
        <f si="320" t="shared"/>
        <v>0</v>
      </c>
      <c r="AR1272">
        <f si="321" t="shared"/>
        <v>0</v>
      </c>
      <c r="AS1272">
        <f si="311" t="shared"/>
        <v>0</v>
      </c>
      <c r="AU1272" t="str">
        <f>IFERROR(VLOOKUP(C1272,Results!$A$2:$B$240,2,FALSE)+VLOOKUP(D1272,Results!$A$2:$B$240,2,FALSE)+VLOOKUP(E1272,Results!$A$2:$B$240,2,FALSE)+VLOOKUP(F1272,Results!$A$2:$B$240,2,FALSE)+VLOOKUP(G1272,Results!$A$2:$B$240,2,FALSE)+VLOOKUP(H1272,Results!$A$2:$B$240,2,FALSE)+VLOOKUP(I1272,Results!$A$2:$B$240,2,FALSE)+VLOOKUP(J1272,Results!$A$2:$B$240,2,FALSE)+VLOOKUP(B1272,Results!$A$2:$B$240,2,FALSE)-MIN(VLOOKUP(C1272,Results!$A$2:$B$240,2,FALSE),VLOOKUP(D1272,Results!$A$2:$B$240,2,FALSE),VLOOKUP(E1272,Results!$A$2:$B$240,2,FALSE),VLOOKUP(F1272,Results!$A$2:$B$240,2,FALSE),VLOOKUP(G1272,Results!$A$2:$B$240,2,FALSE),VLOOKUP(H1272,Results!$A$2:$B$240,2,FALSE),VLOOKUP(I1272,Results!$A$2:$B$240,2,FALSE),VLOOKUP(J1272,Results!$A$2:$B$240,2,FALSE),VLOOKUP(B1272,Results!$A$2:$B$240,2,FALSE)),"")</f>
        <v/>
      </c>
    </row>
    <row r="1273" spans="2:47" x14ac:dyDescent="0.3">
      <c r="B1273" t="s">
        <v>166</v>
      </c>
      <c r="C1273" t="s">
        <v>116</v>
      </c>
      <c r="D1273" t="s">
        <v>172</v>
      </c>
      <c r="E1273" t="s">
        <v>173</v>
      </c>
      <c r="F1273" t="s">
        <v>177</v>
      </c>
      <c r="G1273" t="s">
        <v>100</v>
      </c>
      <c r="H1273" t="s">
        <v>181</v>
      </c>
      <c r="I1273" t="s">
        <v>155</v>
      </c>
      <c r="J1273" t="s">
        <v>98</v>
      </c>
      <c r="K1273" t="n">
        <v>10.0</v>
      </c>
      <c r="L1273" s="30">
        <f si="312" t="shared"/>
        <v>0</v>
      </c>
      <c r="N1273" s="35" t="str">
        <f si="308" t="shared"/>
        <v/>
      </c>
      <c r="O1273" s="59">
        <f>(IF(ISNUMBER(MATCH(B1273,Sheet4!$K$92:$K$101,0)),1,0)+IF(ISNUMBER(MATCH(C1273,Sheet4!$K$92:$K$101,0)),1,0)+IF(ISNUMBER(MATCH(D1273,Sheet4!$K$92:$K$101,0)),1,0)+IF(ISNUMBER(MATCH(E1273,Sheet4!$K$92:$K$101,0)),1,0)+IF(ISNUMBER(MATCH(F1273,Sheet4!$K$92:$K$101,0)),1,0)+IF(ISNUMBER(MATCH(G1273,Sheet4!$K$92:$K$101,0)),1,0)+IF(ISNUMBER(MATCH(H1273,Sheet4!$K$92:$K$101,0)),1,0)+IF(ISNUMBER(MATCH(I1273,Sheet4!$K$92:$K$101,0)),1,0)+IF(ISNUMBER(MATCH(J1273,Sheet4!$K$92:$K$101,0)),1,0))
-
(IF(ISNUMBER(MATCH(B1273,Sheet4!$F$2:$F$11,0)),1,0)+IF(ISNUMBER(MATCH(C1273,Sheet4!$F$2:$F$11,0)),1,0)+IF(ISNUMBER(MATCH(D1273,Sheet4!$F$2:$F$11,0)),1,0)+IF(ISNUMBER(MATCH(E1273,Sheet4!$F$2:$F$11,0)),1,0)+IF(ISNUMBER(MATCH(F1273,Sheet4!$F$2:$F$11,0)),1,0)+IF(ISNUMBER(MATCH(G1273,Sheet4!$F$2:$F$11,0)),1,0)+IF(ISNUMBER(MATCH(H1273,Sheet4!$F$2:$F$11,0)),1,0)+IF(ISNUMBER(MATCH(I1273,Sheet4!$F$2:$F$11,0)),1,0)+IF(ISNUMBER(MATCH(J1273,Sheet4!$F$2:$F$11,0)),1,0))</f>
        <v>0</v>
      </c>
      <c r="P1273" s="40" t="str">
        <f>IFERROR(INDEX(Sheet4!$G:$G,MATCH(Sheet1!B1273,Sheet4!$F:$F,0))+INDEX(Sheet4!$G:$G,MATCH(Sheet1!C1273,Sheet4!$F:$F,0))+INDEX(Sheet4!$G:$G,MATCH(Sheet1!D1273,Sheet4!$F:$F,0))+INDEX(Sheet4!$G:$G,MATCH(Sheet1!E1273,Sheet4!$F:$F,0))+INDEX(Sheet4!$G:$G,MATCH(Sheet1!F1273,Sheet4!$F:$F,0))+INDEX(Sheet4!$G:$G,MATCH(Sheet1!G1273,Sheet4!$F:$F,0))+INDEX(Sheet4!$G:$G,MATCH(Sheet1!H1273,Sheet4!$F:$F,0))+INDEX(Sheet4!$G:$G,MATCH(Sheet1!I1273,Sheet4!$F:$F,0))+INDEX(Sheet4!$G:$G,MATCH(Sheet1!J1273,Sheet4!$F:$F,0)),"")</f>
        <v/>
      </c>
      <c r="AF1273">
        <f si="309" t="shared"/>
        <v>0</v>
      </c>
      <c r="AH1273">
        <v>1250</v>
      </c>
      <c r="AI1273" t="str">
        <f si="310" t="shared"/>
        <v>Ben SimmonsIsaiah CanaanBuddy HieldAustin RiversWill BartonKelly OubreKenneth FariedPaul MillsapKarl-Anthony Towns</v>
      </c>
      <c r="AJ1273">
        <f si="313" t="shared"/>
        <v>0</v>
      </c>
      <c r="AK1273">
        <f si="314" t="shared"/>
        <v>0</v>
      </c>
      <c r="AL1273">
        <f si="315" t="shared"/>
        <v>0</v>
      </c>
      <c r="AM1273">
        <f si="316" t="shared"/>
        <v>0</v>
      </c>
      <c r="AN1273">
        <f si="317" t="shared"/>
        <v>0</v>
      </c>
      <c r="AO1273">
        <f si="318" t="shared"/>
        <v>0</v>
      </c>
      <c r="AP1273">
        <f si="319" t="shared"/>
        <v>0</v>
      </c>
      <c r="AQ1273">
        <f si="320" t="shared"/>
        <v>0</v>
      </c>
      <c r="AR1273">
        <f si="321" t="shared"/>
        <v>0</v>
      </c>
      <c r="AS1273">
        <f si="311" t="shared"/>
        <v>0</v>
      </c>
      <c r="AU1273" t="str">
        <f>IFERROR(VLOOKUP(C1273,Results!$A$2:$B$240,2,FALSE)+VLOOKUP(D1273,Results!$A$2:$B$240,2,FALSE)+VLOOKUP(E1273,Results!$A$2:$B$240,2,FALSE)+VLOOKUP(F1273,Results!$A$2:$B$240,2,FALSE)+VLOOKUP(G1273,Results!$A$2:$B$240,2,FALSE)+VLOOKUP(H1273,Results!$A$2:$B$240,2,FALSE)+VLOOKUP(I1273,Results!$A$2:$B$240,2,FALSE)+VLOOKUP(J1273,Results!$A$2:$B$240,2,FALSE)+VLOOKUP(B1273,Results!$A$2:$B$240,2,FALSE)-MIN(VLOOKUP(C1273,Results!$A$2:$B$240,2,FALSE),VLOOKUP(D1273,Results!$A$2:$B$240,2,FALSE),VLOOKUP(E1273,Results!$A$2:$B$240,2,FALSE),VLOOKUP(F1273,Results!$A$2:$B$240,2,FALSE),VLOOKUP(G1273,Results!$A$2:$B$240,2,FALSE),VLOOKUP(H1273,Results!$A$2:$B$240,2,FALSE),VLOOKUP(I1273,Results!$A$2:$B$240,2,FALSE),VLOOKUP(J1273,Results!$A$2:$B$240,2,FALSE),VLOOKUP(B1273,Results!$A$2:$B$240,2,FALSE)),"")</f>
        <v/>
      </c>
    </row>
    <row r="1274" spans="2:47" x14ac:dyDescent="0.3">
      <c r="B1274" t="s">
        <v>166</v>
      </c>
      <c r="C1274" t="s">
        <v>87</v>
      </c>
      <c r="D1274" t="s">
        <v>173</v>
      </c>
      <c r="E1274" t="s">
        <v>148</v>
      </c>
      <c r="F1274" t="s">
        <v>150</v>
      </c>
      <c r="G1274" t="s">
        <v>177</v>
      </c>
      <c r="H1274" t="s">
        <v>183</v>
      </c>
      <c r="I1274" t="s">
        <v>155</v>
      </c>
      <c r="J1274" t="s">
        <v>98</v>
      </c>
      <c r="K1274" t="n">
        <v>10.0</v>
      </c>
      <c r="L1274" s="30">
        <f si="312" t="shared"/>
        <v>0</v>
      </c>
      <c r="N1274" s="35" t="str">
        <f si="308" t="shared"/>
        <v/>
      </c>
      <c r="O1274" s="59">
        <f>(IF(ISNUMBER(MATCH(B1274,Sheet4!$K$92:$K$101,0)),1,0)+IF(ISNUMBER(MATCH(C1274,Sheet4!$K$92:$K$101,0)),1,0)+IF(ISNUMBER(MATCH(D1274,Sheet4!$K$92:$K$101,0)),1,0)+IF(ISNUMBER(MATCH(E1274,Sheet4!$K$92:$K$101,0)),1,0)+IF(ISNUMBER(MATCH(F1274,Sheet4!$K$92:$K$101,0)),1,0)+IF(ISNUMBER(MATCH(G1274,Sheet4!$K$92:$K$101,0)),1,0)+IF(ISNUMBER(MATCH(H1274,Sheet4!$K$92:$K$101,0)),1,0)+IF(ISNUMBER(MATCH(I1274,Sheet4!$K$92:$K$101,0)),1,0)+IF(ISNUMBER(MATCH(J1274,Sheet4!$K$92:$K$101,0)),1,0))
-
(IF(ISNUMBER(MATCH(B1274,Sheet4!$F$2:$F$11,0)),1,0)+IF(ISNUMBER(MATCH(C1274,Sheet4!$F$2:$F$11,0)),1,0)+IF(ISNUMBER(MATCH(D1274,Sheet4!$F$2:$F$11,0)),1,0)+IF(ISNUMBER(MATCH(E1274,Sheet4!$F$2:$F$11,0)),1,0)+IF(ISNUMBER(MATCH(F1274,Sheet4!$F$2:$F$11,0)),1,0)+IF(ISNUMBER(MATCH(G1274,Sheet4!$F$2:$F$11,0)),1,0)+IF(ISNUMBER(MATCH(H1274,Sheet4!$F$2:$F$11,0)),1,0)+IF(ISNUMBER(MATCH(I1274,Sheet4!$F$2:$F$11,0)),1,0)+IF(ISNUMBER(MATCH(J1274,Sheet4!$F$2:$F$11,0)),1,0))</f>
        <v>0</v>
      </c>
      <c r="P1274" s="40" t="str">
        <f>IFERROR(INDEX(Sheet4!$G:$G,MATCH(Sheet1!B1274,Sheet4!$F:$F,0))+INDEX(Sheet4!$G:$G,MATCH(Sheet1!C1274,Sheet4!$F:$F,0))+INDEX(Sheet4!$G:$G,MATCH(Sheet1!D1274,Sheet4!$F:$F,0))+INDEX(Sheet4!$G:$G,MATCH(Sheet1!E1274,Sheet4!$F:$F,0))+INDEX(Sheet4!$G:$G,MATCH(Sheet1!F1274,Sheet4!$F:$F,0))+INDEX(Sheet4!$G:$G,MATCH(Sheet1!G1274,Sheet4!$F:$F,0))+INDEX(Sheet4!$G:$G,MATCH(Sheet1!H1274,Sheet4!$F:$F,0))+INDEX(Sheet4!$G:$G,MATCH(Sheet1!I1274,Sheet4!$F:$F,0))+INDEX(Sheet4!$G:$G,MATCH(Sheet1!J1274,Sheet4!$F:$F,0)),"")</f>
        <v/>
      </c>
      <c r="AF1274">
        <f si="309" t="shared"/>
        <v>0</v>
      </c>
      <c r="AH1274">
        <v>1251</v>
      </c>
      <c r="AI1274" t="str">
        <f si="310" t="shared"/>
        <v>Ben SimmonsLandry ShametJames HardenMonte MorrisMikal BridgesDeAndre' BembryMarvin BagleyJosh JacksonDeandre Ayton</v>
      </c>
      <c r="AJ1274">
        <f si="313" t="shared"/>
        <v>0</v>
      </c>
      <c r="AK1274">
        <f si="314" t="shared"/>
        <v>0</v>
      </c>
      <c r="AL1274">
        <f si="315" t="shared"/>
        <v>0</v>
      </c>
      <c r="AM1274">
        <f si="316" t="shared"/>
        <v>0</v>
      </c>
      <c r="AN1274">
        <f si="317" t="shared"/>
        <v>0</v>
      </c>
      <c r="AO1274">
        <f si="318" t="shared"/>
        <v>0</v>
      </c>
      <c r="AP1274">
        <f si="319" t="shared"/>
        <v>0</v>
      </c>
      <c r="AQ1274">
        <f si="320" t="shared"/>
        <v>0</v>
      </c>
      <c r="AR1274">
        <f si="321" t="shared"/>
        <v>0</v>
      </c>
      <c r="AS1274">
        <f si="311" t="shared"/>
        <v>0</v>
      </c>
      <c r="AU1274" t="str">
        <f>IFERROR(VLOOKUP(C1274,Results!$A$2:$B$240,2,FALSE)+VLOOKUP(D1274,Results!$A$2:$B$240,2,FALSE)+VLOOKUP(E1274,Results!$A$2:$B$240,2,FALSE)+VLOOKUP(F1274,Results!$A$2:$B$240,2,FALSE)+VLOOKUP(G1274,Results!$A$2:$B$240,2,FALSE)+VLOOKUP(H1274,Results!$A$2:$B$240,2,FALSE)+VLOOKUP(I1274,Results!$A$2:$B$240,2,FALSE)+VLOOKUP(J1274,Results!$A$2:$B$240,2,FALSE)+VLOOKUP(B1274,Results!$A$2:$B$240,2,FALSE)-MIN(VLOOKUP(C1274,Results!$A$2:$B$240,2,FALSE),VLOOKUP(D1274,Results!$A$2:$B$240,2,FALSE),VLOOKUP(E1274,Results!$A$2:$B$240,2,FALSE),VLOOKUP(F1274,Results!$A$2:$B$240,2,FALSE),VLOOKUP(G1274,Results!$A$2:$B$240,2,FALSE),VLOOKUP(H1274,Results!$A$2:$B$240,2,FALSE),VLOOKUP(I1274,Results!$A$2:$B$240,2,FALSE),VLOOKUP(J1274,Results!$A$2:$B$240,2,FALSE),VLOOKUP(B1274,Results!$A$2:$B$240,2,FALSE)),"")</f>
        <v/>
      </c>
    </row>
    <row r="1275" spans="2:47" x14ac:dyDescent="0.3">
      <c r="B1275" t="s">
        <v>166</v>
      </c>
      <c r="C1275" t="s">
        <v>169</v>
      </c>
      <c r="D1275" t="s">
        <v>173</v>
      </c>
      <c r="E1275" t="s">
        <v>146</v>
      </c>
      <c r="F1275" t="s">
        <v>150</v>
      </c>
      <c r="G1275" t="s">
        <v>177</v>
      </c>
      <c r="H1275" t="s">
        <v>93</v>
      </c>
      <c r="I1275" t="s">
        <v>184</v>
      </c>
      <c r="J1275" t="s">
        <v>186</v>
      </c>
      <c r="K1275" t="n">
        <v>10.0</v>
      </c>
      <c r="L1275" s="30">
        <f si="312" t="shared"/>
        <v>0</v>
      </c>
      <c r="N1275" s="35" t="str">
        <f si="308" t="shared"/>
        <v/>
      </c>
      <c r="O1275" s="59">
        <f>(IF(ISNUMBER(MATCH(B1275,Sheet4!$K$92:$K$101,0)),1,0)+IF(ISNUMBER(MATCH(C1275,Sheet4!$K$92:$K$101,0)),1,0)+IF(ISNUMBER(MATCH(D1275,Sheet4!$K$92:$K$101,0)),1,0)+IF(ISNUMBER(MATCH(E1275,Sheet4!$K$92:$K$101,0)),1,0)+IF(ISNUMBER(MATCH(F1275,Sheet4!$K$92:$K$101,0)),1,0)+IF(ISNUMBER(MATCH(G1275,Sheet4!$K$92:$K$101,0)),1,0)+IF(ISNUMBER(MATCH(H1275,Sheet4!$K$92:$K$101,0)),1,0)+IF(ISNUMBER(MATCH(I1275,Sheet4!$K$92:$K$101,0)),1,0)+IF(ISNUMBER(MATCH(J1275,Sheet4!$K$92:$K$101,0)),1,0))
-
(IF(ISNUMBER(MATCH(B1275,Sheet4!$F$2:$F$11,0)),1,0)+IF(ISNUMBER(MATCH(C1275,Sheet4!$F$2:$F$11,0)),1,0)+IF(ISNUMBER(MATCH(D1275,Sheet4!$F$2:$F$11,0)),1,0)+IF(ISNUMBER(MATCH(E1275,Sheet4!$F$2:$F$11,0)),1,0)+IF(ISNUMBER(MATCH(F1275,Sheet4!$F$2:$F$11,0)),1,0)+IF(ISNUMBER(MATCH(G1275,Sheet4!$F$2:$F$11,0)),1,0)+IF(ISNUMBER(MATCH(H1275,Sheet4!$F$2:$F$11,0)),1,0)+IF(ISNUMBER(MATCH(I1275,Sheet4!$F$2:$F$11,0)),1,0)+IF(ISNUMBER(MATCH(J1275,Sheet4!$F$2:$F$11,0)),1,0))</f>
        <v>0</v>
      </c>
      <c r="P1275" s="40" t="str">
        <f>IFERROR(INDEX(Sheet4!$G:$G,MATCH(Sheet1!B1275,Sheet4!$F:$F,0))+INDEX(Sheet4!$G:$G,MATCH(Sheet1!C1275,Sheet4!$F:$F,0))+INDEX(Sheet4!$G:$G,MATCH(Sheet1!D1275,Sheet4!$F:$F,0))+INDEX(Sheet4!$G:$G,MATCH(Sheet1!E1275,Sheet4!$F:$F,0))+INDEX(Sheet4!$G:$G,MATCH(Sheet1!F1275,Sheet4!$F:$F,0))+INDEX(Sheet4!$G:$G,MATCH(Sheet1!G1275,Sheet4!$F:$F,0))+INDEX(Sheet4!$G:$G,MATCH(Sheet1!H1275,Sheet4!$F:$F,0))+INDEX(Sheet4!$G:$G,MATCH(Sheet1!I1275,Sheet4!$F:$F,0))+INDEX(Sheet4!$G:$G,MATCH(Sheet1!J1275,Sheet4!$F:$F,0)),"")</f>
        <v/>
      </c>
      <c r="AF1275">
        <f si="309" t="shared"/>
        <v>0</v>
      </c>
      <c r="AH1275">
        <v>1252</v>
      </c>
      <c r="AI1275" t="str">
        <f si="310" t="shared"/>
        <v>Trae YoungLandry ShametDevin BookerJimmy ButlerWill BartonTaurean PrinceJosh JacksonPaul MillsapRudy Gobert</v>
      </c>
      <c r="AJ1275">
        <f si="313" t="shared"/>
        <v>0</v>
      </c>
      <c r="AK1275">
        <f si="314" t="shared"/>
        <v>0</v>
      </c>
      <c r="AL1275">
        <f si="315" t="shared"/>
        <v>0</v>
      </c>
      <c r="AM1275">
        <f si="316" t="shared"/>
        <v>0</v>
      </c>
      <c r="AN1275">
        <f si="317" t="shared"/>
        <v>0</v>
      </c>
      <c r="AO1275">
        <f si="318" t="shared"/>
        <v>0</v>
      </c>
      <c r="AP1275">
        <f si="319" t="shared"/>
        <v>0</v>
      </c>
      <c r="AQ1275">
        <f si="320" t="shared"/>
        <v>0</v>
      </c>
      <c r="AR1275">
        <f si="321" t="shared"/>
        <v>0</v>
      </c>
      <c r="AS1275">
        <f si="311" t="shared"/>
        <v>0</v>
      </c>
      <c r="AU1275" t="str">
        <f>IFERROR(VLOOKUP(C1275,Results!$A$2:$B$240,2,FALSE)+VLOOKUP(D1275,Results!$A$2:$B$240,2,FALSE)+VLOOKUP(E1275,Results!$A$2:$B$240,2,FALSE)+VLOOKUP(F1275,Results!$A$2:$B$240,2,FALSE)+VLOOKUP(G1275,Results!$A$2:$B$240,2,FALSE)+VLOOKUP(H1275,Results!$A$2:$B$240,2,FALSE)+VLOOKUP(I1275,Results!$A$2:$B$240,2,FALSE)+VLOOKUP(J1275,Results!$A$2:$B$240,2,FALSE)+VLOOKUP(B1275,Results!$A$2:$B$240,2,FALSE)-MIN(VLOOKUP(C1275,Results!$A$2:$B$240,2,FALSE),VLOOKUP(D1275,Results!$A$2:$B$240,2,FALSE),VLOOKUP(E1275,Results!$A$2:$B$240,2,FALSE),VLOOKUP(F1275,Results!$A$2:$B$240,2,FALSE),VLOOKUP(G1275,Results!$A$2:$B$240,2,FALSE),VLOOKUP(H1275,Results!$A$2:$B$240,2,FALSE),VLOOKUP(I1275,Results!$A$2:$B$240,2,FALSE),VLOOKUP(J1275,Results!$A$2:$B$240,2,FALSE),VLOOKUP(B1275,Results!$A$2:$B$240,2,FALSE)),"")</f>
        <v/>
      </c>
    </row>
    <row r="1276" spans="2:47" x14ac:dyDescent="0.3">
      <c r="B1276" t="s">
        <v>166</v>
      </c>
      <c r="C1276" t="s">
        <v>171</v>
      </c>
      <c r="D1276" t="s">
        <v>145</v>
      </c>
      <c r="E1276" t="s">
        <v>146</v>
      </c>
      <c r="F1276" t="s">
        <v>178</v>
      </c>
      <c r="G1276" t="s">
        <v>100</v>
      </c>
      <c r="H1276" t="s">
        <v>152</v>
      </c>
      <c r="I1276" t="s">
        <v>183</v>
      </c>
      <c r="J1276" t="s">
        <v>98</v>
      </c>
      <c r="K1276" t="n">
        <v>10.0</v>
      </c>
      <c r="L1276" s="30">
        <f si="312" t="shared"/>
        <v>0</v>
      </c>
      <c r="N1276" s="35" t="str">
        <f si="308" t="shared"/>
        <v/>
      </c>
      <c r="O1276" s="59">
        <f>(IF(ISNUMBER(MATCH(B1276,Sheet4!$K$92:$K$101,0)),1,0)+IF(ISNUMBER(MATCH(C1276,Sheet4!$K$92:$K$101,0)),1,0)+IF(ISNUMBER(MATCH(D1276,Sheet4!$K$92:$K$101,0)),1,0)+IF(ISNUMBER(MATCH(E1276,Sheet4!$K$92:$K$101,0)),1,0)+IF(ISNUMBER(MATCH(F1276,Sheet4!$K$92:$K$101,0)),1,0)+IF(ISNUMBER(MATCH(G1276,Sheet4!$K$92:$K$101,0)),1,0)+IF(ISNUMBER(MATCH(H1276,Sheet4!$K$92:$K$101,0)),1,0)+IF(ISNUMBER(MATCH(I1276,Sheet4!$K$92:$K$101,0)),1,0)+IF(ISNUMBER(MATCH(J1276,Sheet4!$K$92:$K$101,0)),1,0))
-
(IF(ISNUMBER(MATCH(B1276,Sheet4!$F$2:$F$11,0)),1,0)+IF(ISNUMBER(MATCH(C1276,Sheet4!$F$2:$F$11,0)),1,0)+IF(ISNUMBER(MATCH(D1276,Sheet4!$F$2:$F$11,0)),1,0)+IF(ISNUMBER(MATCH(E1276,Sheet4!$F$2:$F$11,0)),1,0)+IF(ISNUMBER(MATCH(F1276,Sheet4!$F$2:$F$11,0)),1,0)+IF(ISNUMBER(MATCH(G1276,Sheet4!$F$2:$F$11,0)),1,0)+IF(ISNUMBER(MATCH(H1276,Sheet4!$F$2:$F$11,0)),1,0)+IF(ISNUMBER(MATCH(I1276,Sheet4!$F$2:$F$11,0)),1,0)+IF(ISNUMBER(MATCH(J1276,Sheet4!$F$2:$F$11,0)),1,0))</f>
        <v>0</v>
      </c>
      <c r="P1276" s="40" t="str">
        <f>IFERROR(INDEX(Sheet4!$G:$G,MATCH(Sheet1!B1276,Sheet4!$F:$F,0))+INDEX(Sheet4!$G:$G,MATCH(Sheet1!C1276,Sheet4!$F:$F,0))+INDEX(Sheet4!$G:$G,MATCH(Sheet1!D1276,Sheet4!$F:$F,0))+INDEX(Sheet4!$G:$G,MATCH(Sheet1!E1276,Sheet4!$F:$F,0))+INDEX(Sheet4!$G:$G,MATCH(Sheet1!F1276,Sheet4!$F:$F,0))+INDEX(Sheet4!$G:$G,MATCH(Sheet1!G1276,Sheet4!$F:$F,0))+INDEX(Sheet4!$G:$G,MATCH(Sheet1!H1276,Sheet4!$F:$F,0))+INDEX(Sheet4!$G:$G,MATCH(Sheet1!I1276,Sheet4!$F:$F,0))+INDEX(Sheet4!$G:$G,MATCH(Sheet1!J1276,Sheet4!$F:$F,0)),"")</f>
        <v/>
      </c>
      <c r="AF1276">
        <f si="309" t="shared"/>
        <v>0</v>
      </c>
      <c r="AH1276">
        <v>1253</v>
      </c>
      <c r="AI1276" t="str">
        <f si="310" t="shared"/>
        <v>Ben SimmonsJerryd BaylessDevin BookerMonte MorrisJoe InglesRoyce O'NealeJosh JacksonPaul MillsapKarl-Anthony Towns</v>
      </c>
      <c r="AJ1276">
        <f si="313" t="shared"/>
        <v>0</v>
      </c>
      <c r="AK1276">
        <f si="314" t="shared"/>
        <v>0</v>
      </c>
      <c r="AL1276">
        <f si="315" t="shared"/>
        <v>0</v>
      </c>
      <c r="AM1276">
        <f si="316" t="shared"/>
        <v>0</v>
      </c>
      <c r="AN1276">
        <f si="317" t="shared"/>
        <v>0</v>
      </c>
      <c r="AO1276">
        <f si="318" t="shared"/>
        <v>0</v>
      </c>
      <c r="AP1276">
        <f si="319" t="shared"/>
        <v>0</v>
      </c>
      <c r="AQ1276">
        <f si="320" t="shared"/>
        <v>0</v>
      </c>
      <c r="AR1276">
        <f si="321" t="shared"/>
        <v>0</v>
      </c>
      <c r="AS1276">
        <f si="311" t="shared"/>
        <v>0</v>
      </c>
      <c r="AU1276" t="str">
        <f>IFERROR(VLOOKUP(C1276,Results!$A$2:$B$240,2,FALSE)+VLOOKUP(D1276,Results!$A$2:$B$240,2,FALSE)+VLOOKUP(E1276,Results!$A$2:$B$240,2,FALSE)+VLOOKUP(F1276,Results!$A$2:$B$240,2,FALSE)+VLOOKUP(G1276,Results!$A$2:$B$240,2,FALSE)+VLOOKUP(H1276,Results!$A$2:$B$240,2,FALSE)+VLOOKUP(I1276,Results!$A$2:$B$240,2,FALSE)+VLOOKUP(J1276,Results!$A$2:$B$240,2,FALSE)+VLOOKUP(B1276,Results!$A$2:$B$240,2,FALSE)-MIN(VLOOKUP(C1276,Results!$A$2:$B$240,2,FALSE),VLOOKUP(D1276,Results!$A$2:$B$240,2,FALSE),VLOOKUP(E1276,Results!$A$2:$B$240,2,FALSE),VLOOKUP(F1276,Results!$A$2:$B$240,2,FALSE),VLOOKUP(G1276,Results!$A$2:$B$240,2,FALSE),VLOOKUP(H1276,Results!$A$2:$B$240,2,FALSE),VLOOKUP(I1276,Results!$A$2:$B$240,2,FALSE),VLOOKUP(J1276,Results!$A$2:$B$240,2,FALSE),VLOOKUP(B1276,Results!$A$2:$B$240,2,FALSE)),"")</f>
        <v/>
      </c>
    </row>
    <row r="1277" spans="2:47" x14ac:dyDescent="0.3">
      <c r="B1277" t="s">
        <v>108</v>
      </c>
      <c r="C1277" t="s">
        <v>171</v>
      </c>
      <c r="D1277" t="s">
        <v>99</v>
      </c>
      <c r="E1277" t="s">
        <v>172</v>
      </c>
      <c r="F1277" t="s">
        <v>150</v>
      </c>
      <c r="G1277" t="s">
        <v>177</v>
      </c>
      <c r="H1277" t="s">
        <v>92</v>
      </c>
      <c r="I1277" t="s">
        <v>181</v>
      </c>
      <c r="J1277" t="s">
        <v>187</v>
      </c>
      <c r="K1277" t="n">
        <v>10.0</v>
      </c>
      <c r="L1277" s="30">
        <f si="312" t="shared"/>
        <v>0</v>
      </c>
      <c r="N1277" s="35" t="str">
        <f si="308" t="shared"/>
        <v/>
      </c>
      <c r="O1277" s="59">
        <f>(IF(ISNUMBER(MATCH(B1277,Sheet4!$K$92:$K$101,0)),1,0)+IF(ISNUMBER(MATCH(C1277,Sheet4!$K$92:$K$101,0)),1,0)+IF(ISNUMBER(MATCH(D1277,Sheet4!$K$92:$K$101,0)),1,0)+IF(ISNUMBER(MATCH(E1277,Sheet4!$K$92:$K$101,0)),1,0)+IF(ISNUMBER(MATCH(F1277,Sheet4!$K$92:$K$101,0)),1,0)+IF(ISNUMBER(MATCH(G1277,Sheet4!$K$92:$K$101,0)),1,0)+IF(ISNUMBER(MATCH(H1277,Sheet4!$K$92:$K$101,0)),1,0)+IF(ISNUMBER(MATCH(I1277,Sheet4!$K$92:$K$101,0)),1,0)+IF(ISNUMBER(MATCH(J1277,Sheet4!$K$92:$K$101,0)),1,0))
-
(IF(ISNUMBER(MATCH(B1277,Sheet4!$F$2:$F$11,0)),1,0)+IF(ISNUMBER(MATCH(C1277,Sheet4!$F$2:$F$11,0)),1,0)+IF(ISNUMBER(MATCH(D1277,Sheet4!$F$2:$F$11,0)),1,0)+IF(ISNUMBER(MATCH(E1277,Sheet4!$F$2:$F$11,0)),1,0)+IF(ISNUMBER(MATCH(F1277,Sheet4!$F$2:$F$11,0)),1,0)+IF(ISNUMBER(MATCH(G1277,Sheet4!$F$2:$F$11,0)),1,0)+IF(ISNUMBER(MATCH(H1277,Sheet4!$F$2:$F$11,0)),1,0)+IF(ISNUMBER(MATCH(I1277,Sheet4!$F$2:$F$11,0)),1,0)+IF(ISNUMBER(MATCH(J1277,Sheet4!$F$2:$F$11,0)),1,0))</f>
        <v>0</v>
      </c>
      <c r="P1277" s="40" t="str">
        <f>IFERROR(INDEX(Sheet4!$G:$G,MATCH(Sheet1!B1277,Sheet4!$F:$F,0))+INDEX(Sheet4!$G:$G,MATCH(Sheet1!C1277,Sheet4!$F:$F,0))+INDEX(Sheet4!$G:$G,MATCH(Sheet1!D1277,Sheet4!$F:$F,0))+INDEX(Sheet4!$G:$G,MATCH(Sheet1!E1277,Sheet4!$F:$F,0))+INDEX(Sheet4!$G:$G,MATCH(Sheet1!F1277,Sheet4!$F:$F,0))+INDEX(Sheet4!$G:$G,MATCH(Sheet1!G1277,Sheet4!$F:$F,0))+INDEX(Sheet4!$G:$G,MATCH(Sheet1!H1277,Sheet4!$F:$F,0))+INDEX(Sheet4!$G:$G,MATCH(Sheet1!I1277,Sheet4!$F:$F,0))+INDEX(Sheet4!$G:$G,MATCH(Sheet1!J1277,Sheet4!$F:$F,0)),"")</f>
        <v/>
      </c>
      <c r="AF1277">
        <f si="309" t="shared"/>
        <v>0</v>
      </c>
      <c r="AH1277">
        <v>1254</v>
      </c>
      <c r="AI1277" t="str">
        <f si="310" t="shared"/>
        <v>De'Aaron FoxIsaiah CanaanDevin BookerJosh OkogieWill BartonKelly OubreKenneth FariedPaul MillsapKarl-Anthony Towns</v>
      </c>
      <c r="AJ1277">
        <f si="313" t="shared"/>
        <v>0</v>
      </c>
      <c r="AK1277">
        <f si="314" t="shared"/>
        <v>0</v>
      </c>
      <c r="AL1277">
        <f si="315" t="shared"/>
        <v>0</v>
      </c>
      <c r="AM1277">
        <f si="316" t="shared"/>
        <v>0</v>
      </c>
      <c r="AN1277">
        <f si="317" t="shared"/>
        <v>0</v>
      </c>
      <c r="AO1277">
        <f si="318" t="shared"/>
        <v>0</v>
      </c>
      <c r="AP1277">
        <f si="319" t="shared"/>
        <v>0</v>
      </c>
      <c r="AQ1277">
        <f si="320" t="shared"/>
        <v>0</v>
      </c>
      <c r="AR1277">
        <f si="321" t="shared"/>
        <v>0</v>
      </c>
      <c r="AS1277">
        <f si="311" t="shared"/>
        <v>0</v>
      </c>
      <c r="AU1277" t="str">
        <f>IFERROR(VLOOKUP(C1277,Results!$A$2:$B$240,2,FALSE)+VLOOKUP(D1277,Results!$A$2:$B$240,2,FALSE)+VLOOKUP(E1277,Results!$A$2:$B$240,2,FALSE)+VLOOKUP(F1277,Results!$A$2:$B$240,2,FALSE)+VLOOKUP(G1277,Results!$A$2:$B$240,2,FALSE)+VLOOKUP(H1277,Results!$A$2:$B$240,2,FALSE)+VLOOKUP(I1277,Results!$A$2:$B$240,2,FALSE)+VLOOKUP(J1277,Results!$A$2:$B$240,2,FALSE)+VLOOKUP(B1277,Results!$A$2:$B$240,2,FALSE)-MIN(VLOOKUP(C1277,Results!$A$2:$B$240,2,FALSE),VLOOKUP(D1277,Results!$A$2:$B$240,2,FALSE),VLOOKUP(E1277,Results!$A$2:$B$240,2,FALSE),VLOOKUP(F1277,Results!$A$2:$B$240,2,FALSE),VLOOKUP(G1277,Results!$A$2:$B$240,2,FALSE),VLOOKUP(H1277,Results!$A$2:$B$240,2,FALSE),VLOOKUP(I1277,Results!$A$2:$B$240,2,FALSE),VLOOKUP(J1277,Results!$A$2:$B$240,2,FALSE),VLOOKUP(B1277,Results!$A$2:$B$240,2,FALSE)),"")</f>
        <v/>
      </c>
    </row>
    <row r="1278" spans="2:47" x14ac:dyDescent="0.3">
      <c r="B1278" t="s">
        <v>87</v>
      </c>
      <c r="C1278" t="s">
        <v>171</v>
      </c>
      <c r="D1278" t="s">
        <v>145</v>
      </c>
      <c r="E1278" t="s">
        <v>146</v>
      </c>
      <c r="F1278" t="s">
        <v>150</v>
      </c>
      <c r="G1278" t="s">
        <v>105</v>
      </c>
      <c r="H1278" t="s">
        <v>181</v>
      </c>
      <c r="I1278" t="s">
        <v>152</v>
      </c>
      <c r="J1278" t="s">
        <v>98</v>
      </c>
      <c r="K1278" t="n">
        <v>10.0</v>
      </c>
      <c r="L1278" s="30">
        <f si="312" t="shared"/>
        <v>0</v>
      </c>
      <c r="N1278" s="35" t="str">
        <f si="308" t="shared"/>
        <v/>
      </c>
      <c r="O1278" s="59">
        <f>(IF(ISNUMBER(MATCH(B1278,Sheet4!$K$92:$K$101,0)),1,0)+IF(ISNUMBER(MATCH(C1278,Sheet4!$K$92:$K$101,0)),1,0)+IF(ISNUMBER(MATCH(D1278,Sheet4!$K$92:$K$101,0)),1,0)+IF(ISNUMBER(MATCH(E1278,Sheet4!$K$92:$K$101,0)),1,0)+IF(ISNUMBER(MATCH(F1278,Sheet4!$K$92:$K$101,0)),1,0)+IF(ISNUMBER(MATCH(G1278,Sheet4!$K$92:$K$101,0)),1,0)+IF(ISNUMBER(MATCH(H1278,Sheet4!$K$92:$K$101,0)),1,0)+IF(ISNUMBER(MATCH(I1278,Sheet4!$K$92:$K$101,0)),1,0)+IF(ISNUMBER(MATCH(J1278,Sheet4!$K$92:$K$101,0)),1,0))
-
(IF(ISNUMBER(MATCH(B1278,Sheet4!$F$2:$F$11,0)),1,0)+IF(ISNUMBER(MATCH(C1278,Sheet4!$F$2:$F$11,0)),1,0)+IF(ISNUMBER(MATCH(D1278,Sheet4!$F$2:$F$11,0)),1,0)+IF(ISNUMBER(MATCH(E1278,Sheet4!$F$2:$F$11,0)),1,0)+IF(ISNUMBER(MATCH(F1278,Sheet4!$F$2:$F$11,0)),1,0)+IF(ISNUMBER(MATCH(G1278,Sheet4!$F$2:$F$11,0)),1,0)+IF(ISNUMBER(MATCH(H1278,Sheet4!$F$2:$F$11,0)),1,0)+IF(ISNUMBER(MATCH(I1278,Sheet4!$F$2:$F$11,0)),1,0)+IF(ISNUMBER(MATCH(J1278,Sheet4!$F$2:$F$11,0)),1,0))</f>
        <v>0</v>
      </c>
      <c r="P1278" s="40" t="str">
        <f>IFERROR(INDEX(Sheet4!$G:$G,MATCH(Sheet1!B1278,Sheet4!$F:$F,0))+INDEX(Sheet4!$G:$G,MATCH(Sheet1!C1278,Sheet4!$F:$F,0))+INDEX(Sheet4!$G:$G,MATCH(Sheet1!D1278,Sheet4!$F:$F,0))+INDEX(Sheet4!$G:$G,MATCH(Sheet1!E1278,Sheet4!$F:$F,0))+INDEX(Sheet4!$G:$G,MATCH(Sheet1!F1278,Sheet4!$F:$F,0))+INDEX(Sheet4!$G:$G,MATCH(Sheet1!G1278,Sheet4!$F:$F,0))+INDEX(Sheet4!$G:$G,MATCH(Sheet1!H1278,Sheet4!$F:$F,0))+INDEX(Sheet4!$G:$G,MATCH(Sheet1!I1278,Sheet4!$F:$F,0))+INDEX(Sheet4!$G:$G,MATCH(Sheet1!J1278,Sheet4!$F:$F,0)),"")</f>
        <v/>
      </c>
      <c r="AF1278">
        <f si="309" t="shared"/>
        <v>0</v>
      </c>
      <c r="AH1278">
        <v>1255</v>
      </c>
      <c r="AI1278" t="str">
        <f si="310" t="shared"/>
        <v>Ben SimmonsIsaiah CanaanDevin BookerMonte MorrisKelly OubreMikal BridgesJosh JacksonPaul MillsapKarl-Anthony Towns</v>
      </c>
      <c r="AJ1278">
        <f si="313" t="shared"/>
        <v>0</v>
      </c>
      <c r="AK1278">
        <f si="314" t="shared"/>
        <v>0</v>
      </c>
      <c r="AL1278">
        <f si="315" t="shared"/>
        <v>0</v>
      </c>
      <c r="AM1278">
        <f si="316" t="shared"/>
        <v>0</v>
      </c>
      <c r="AN1278">
        <f si="317" t="shared"/>
        <v>0</v>
      </c>
      <c r="AO1278">
        <f si="318" t="shared"/>
        <v>0</v>
      </c>
      <c r="AP1278">
        <f si="319" t="shared"/>
        <v>0</v>
      </c>
      <c r="AQ1278">
        <f si="320" t="shared"/>
        <v>0</v>
      </c>
      <c r="AR1278">
        <f si="321" t="shared"/>
        <v>0</v>
      </c>
      <c r="AS1278">
        <f si="311" t="shared"/>
        <v>0</v>
      </c>
      <c r="AU1278" t="str">
        <f>IFERROR(VLOOKUP(C1278,Results!$A$2:$B$240,2,FALSE)+VLOOKUP(D1278,Results!$A$2:$B$240,2,FALSE)+VLOOKUP(E1278,Results!$A$2:$B$240,2,FALSE)+VLOOKUP(F1278,Results!$A$2:$B$240,2,FALSE)+VLOOKUP(G1278,Results!$A$2:$B$240,2,FALSE)+VLOOKUP(H1278,Results!$A$2:$B$240,2,FALSE)+VLOOKUP(I1278,Results!$A$2:$B$240,2,FALSE)+VLOOKUP(J1278,Results!$A$2:$B$240,2,FALSE)+VLOOKUP(B1278,Results!$A$2:$B$240,2,FALSE)-MIN(VLOOKUP(C1278,Results!$A$2:$B$240,2,FALSE),VLOOKUP(D1278,Results!$A$2:$B$240,2,FALSE),VLOOKUP(E1278,Results!$A$2:$B$240,2,FALSE),VLOOKUP(F1278,Results!$A$2:$B$240,2,FALSE),VLOOKUP(G1278,Results!$A$2:$B$240,2,FALSE),VLOOKUP(H1278,Results!$A$2:$B$240,2,FALSE),VLOOKUP(I1278,Results!$A$2:$B$240,2,FALSE),VLOOKUP(J1278,Results!$A$2:$B$240,2,FALSE),VLOOKUP(B1278,Results!$A$2:$B$240,2,FALSE)),"")</f>
        <v/>
      </c>
    </row>
    <row r="1279" spans="2:47" x14ac:dyDescent="0.3">
      <c r="B1279" t="s">
        <v>87</v>
      </c>
      <c r="C1279" t="s">
        <v>95</v>
      </c>
      <c r="D1279" t="s">
        <v>172</v>
      </c>
      <c r="E1279" t="s">
        <v>146</v>
      </c>
      <c r="F1279" t="s">
        <v>177</v>
      </c>
      <c r="G1279" t="s">
        <v>178</v>
      </c>
      <c r="H1279" t="s">
        <v>152</v>
      </c>
      <c r="I1279" t="s">
        <v>155</v>
      </c>
      <c r="J1279" t="s">
        <v>156</v>
      </c>
      <c r="K1279" t="n">
        <v>10.0</v>
      </c>
      <c r="L1279" s="30">
        <f si="312" t="shared"/>
        <v>0</v>
      </c>
      <c r="N1279" s="35" t="str">
        <f si="308" t="shared"/>
        <v/>
      </c>
      <c r="O1279" s="59">
        <f>(IF(ISNUMBER(MATCH(B1279,Sheet4!$K$92:$K$101,0)),1,0)+IF(ISNUMBER(MATCH(C1279,Sheet4!$K$92:$K$101,0)),1,0)+IF(ISNUMBER(MATCH(D1279,Sheet4!$K$92:$K$101,0)),1,0)+IF(ISNUMBER(MATCH(E1279,Sheet4!$K$92:$K$101,0)),1,0)+IF(ISNUMBER(MATCH(F1279,Sheet4!$K$92:$K$101,0)),1,0)+IF(ISNUMBER(MATCH(G1279,Sheet4!$K$92:$K$101,0)),1,0)+IF(ISNUMBER(MATCH(H1279,Sheet4!$K$92:$K$101,0)),1,0)+IF(ISNUMBER(MATCH(I1279,Sheet4!$K$92:$K$101,0)),1,0)+IF(ISNUMBER(MATCH(J1279,Sheet4!$K$92:$K$101,0)),1,0))
-
(IF(ISNUMBER(MATCH(B1279,Sheet4!$F$2:$F$11,0)),1,0)+IF(ISNUMBER(MATCH(C1279,Sheet4!$F$2:$F$11,0)),1,0)+IF(ISNUMBER(MATCH(D1279,Sheet4!$F$2:$F$11,0)),1,0)+IF(ISNUMBER(MATCH(E1279,Sheet4!$F$2:$F$11,0)),1,0)+IF(ISNUMBER(MATCH(F1279,Sheet4!$F$2:$F$11,0)),1,0)+IF(ISNUMBER(MATCH(G1279,Sheet4!$F$2:$F$11,0)),1,0)+IF(ISNUMBER(MATCH(H1279,Sheet4!$F$2:$F$11,0)),1,0)+IF(ISNUMBER(MATCH(I1279,Sheet4!$F$2:$F$11,0)),1,0)+IF(ISNUMBER(MATCH(J1279,Sheet4!$F$2:$F$11,0)),1,0))</f>
        <v>0</v>
      </c>
      <c r="P1279" s="40" t="str">
        <f>IFERROR(INDEX(Sheet4!$G:$G,MATCH(Sheet1!B1279,Sheet4!$F:$F,0))+INDEX(Sheet4!$G:$G,MATCH(Sheet1!C1279,Sheet4!$F:$F,0))+INDEX(Sheet4!$G:$G,MATCH(Sheet1!D1279,Sheet4!$F:$F,0))+INDEX(Sheet4!$G:$G,MATCH(Sheet1!E1279,Sheet4!$F:$F,0))+INDEX(Sheet4!$G:$G,MATCH(Sheet1!F1279,Sheet4!$F:$F,0))+INDEX(Sheet4!$G:$G,MATCH(Sheet1!G1279,Sheet4!$F:$F,0))+INDEX(Sheet4!$G:$G,MATCH(Sheet1!H1279,Sheet4!$F:$F,0))+INDEX(Sheet4!$G:$G,MATCH(Sheet1!I1279,Sheet4!$F:$F,0))+INDEX(Sheet4!$G:$G,MATCH(Sheet1!J1279,Sheet4!$F:$F,0)),"")</f>
        <v/>
      </c>
      <c r="AF1279">
        <f si="309" t="shared"/>
        <v>0</v>
      </c>
      <c r="AH1279">
        <v>1256</v>
      </c>
      <c r="AI1279" t="str">
        <f si="310" t="shared"/>
        <v>Ben SimmonsIsaiah CanaanJimmy ButlerMalik BeasleyWill BartonJae CrowderMarvin BagleyJosh JacksonKarl-Anthony Towns</v>
      </c>
      <c r="AJ1279">
        <f si="313" t="shared"/>
        <v>0</v>
      </c>
      <c r="AK1279">
        <f si="314" t="shared"/>
        <v>0</v>
      </c>
      <c r="AL1279">
        <f si="315" t="shared"/>
        <v>0</v>
      </c>
      <c r="AM1279">
        <f si="316" t="shared"/>
        <v>0</v>
      </c>
      <c r="AN1279">
        <f si="317" t="shared"/>
        <v>0</v>
      </c>
      <c r="AO1279">
        <f si="318" t="shared"/>
        <v>0</v>
      </c>
      <c r="AP1279">
        <f si="319" t="shared"/>
        <v>0</v>
      </c>
      <c r="AQ1279">
        <f si="320" t="shared"/>
        <v>0</v>
      </c>
      <c r="AR1279">
        <f si="321" t="shared"/>
        <v>0</v>
      </c>
      <c r="AS1279">
        <f si="311" t="shared"/>
        <v>0</v>
      </c>
      <c r="AU1279" t="str">
        <f>IFERROR(VLOOKUP(C1279,Results!$A$2:$B$240,2,FALSE)+VLOOKUP(D1279,Results!$A$2:$B$240,2,FALSE)+VLOOKUP(E1279,Results!$A$2:$B$240,2,FALSE)+VLOOKUP(F1279,Results!$A$2:$B$240,2,FALSE)+VLOOKUP(G1279,Results!$A$2:$B$240,2,FALSE)+VLOOKUP(H1279,Results!$A$2:$B$240,2,FALSE)+VLOOKUP(I1279,Results!$A$2:$B$240,2,FALSE)+VLOOKUP(J1279,Results!$A$2:$B$240,2,FALSE)+VLOOKUP(B1279,Results!$A$2:$B$240,2,FALSE)-MIN(VLOOKUP(C1279,Results!$A$2:$B$240,2,FALSE),VLOOKUP(D1279,Results!$A$2:$B$240,2,FALSE),VLOOKUP(E1279,Results!$A$2:$B$240,2,FALSE),VLOOKUP(F1279,Results!$A$2:$B$240,2,FALSE),VLOOKUP(G1279,Results!$A$2:$B$240,2,FALSE),VLOOKUP(H1279,Results!$A$2:$B$240,2,FALSE),VLOOKUP(I1279,Results!$A$2:$B$240,2,FALSE),VLOOKUP(J1279,Results!$A$2:$B$240,2,FALSE),VLOOKUP(B1279,Results!$A$2:$B$240,2,FALSE)),"")</f>
        <v/>
      </c>
    </row>
    <row r="1280" spans="2:47" x14ac:dyDescent="0.3">
      <c r="B1280" t="s">
        <v>166</v>
      </c>
      <c r="C1280" t="s">
        <v>87</v>
      </c>
      <c r="D1280" t="s">
        <v>172</v>
      </c>
      <c r="E1280" t="s">
        <v>146</v>
      </c>
      <c r="F1280" t="s">
        <v>177</v>
      </c>
      <c r="G1280" t="s">
        <v>151</v>
      </c>
      <c r="H1280" t="s">
        <v>152</v>
      </c>
      <c r="I1280" t="s">
        <v>155</v>
      </c>
      <c r="J1280" t="s">
        <v>186</v>
      </c>
      <c r="K1280" t="n">
        <v>10.0</v>
      </c>
      <c r="L1280" s="30">
        <f si="312" t="shared"/>
        <v>0</v>
      </c>
      <c r="N1280" s="35" t="str">
        <f ref="N1280:N1343" si="322" t="shared">AU1280</f>
        <v/>
      </c>
      <c r="O1280" s="59">
        <f>(IF(ISNUMBER(MATCH(B1280,Sheet4!$K$92:$K$101,0)),1,0)+IF(ISNUMBER(MATCH(C1280,Sheet4!$K$92:$K$101,0)),1,0)+IF(ISNUMBER(MATCH(D1280,Sheet4!$K$92:$K$101,0)),1,0)+IF(ISNUMBER(MATCH(E1280,Sheet4!$K$92:$K$101,0)),1,0)+IF(ISNUMBER(MATCH(F1280,Sheet4!$K$92:$K$101,0)),1,0)+IF(ISNUMBER(MATCH(G1280,Sheet4!$K$92:$K$101,0)),1,0)+IF(ISNUMBER(MATCH(H1280,Sheet4!$K$92:$K$101,0)),1,0)+IF(ISNUMBER(MATCH(I1280,Sheet4!$K$92:$K$101,0)),1,0)+IF(ISNUMBER(MATCH(J1280,Sheet4!$K$92:$K$101,0)),1,0))
-
(IF(ISNUMBER(MATCH(B1280,Sheet4!$F$2:$F$11,0)),1,0)+IF(ISNUMBER(MATCH(C1280,Sheet4!$F$2:$F$11,0)),1,0)+IF(ISNUMBER(MATCH(D1280,Sheet4!$F$2:$F$11,0)),1,0)+IF(ISNUMBER(MATCH(E1280,Sheet4!$F$2:$F$11,0)),1,0)+IF(ISNUMBER(MATCH(F1280,Sheet4!$F$2:$F$11,0)),1,0)+IF(ISNUMBER(MATCH(G1280,Sheet4!$F$2:$F$11,0)),1,0)+IF(ISNUMBER(MATCH(H1280,Sheet4!$F$2:$F$11,0)),1,0)+IF(ISNUMBER(MATCH(I1280,Sheet4!$F$2:$F$11,0)),1,0)+IF(ISNUMBER(MATCH(J1280,Sheet4!$F$2:$F$11,0)),1,0))</f>
        <v>0</v>
      </c>
      <c r="P1280" s="40" t="str">
        <f>IFERROR(INDEX(Sheet4!$G:$G,MATCH(Sheet1!B1280,Sheet4!$F:$F,0))+INDEX(Sheet4!$G:$G,MATCH(Sheet1!C1280,Sheet4!$F:$F,0))+INDEX(Sheet4!$G:$G,MATCH(Sheet1!D1280,Sheet4!$F:$F,0))+INDEX(Sheet4!$G:$G,MATCH(Sheet1!E1280,Sheet4!$F:$F,0))+INDEX(Sheet4!$G:$G,MATCH(Sheet1!F1280,Sheet4!$F:$F,0))+INDEX(Sheet4!$G:$G,MATCH(Sheet1!G1280,Sheet4!$F:$F,0))+INDEX(Sheet4!$G:$G,MATCH(Sheet1!H1280,Sheet4!$F:$F,0))+INDEX(Sheet4!$G:$G,MATCH(Sheet1!I1280,Sheet4!$F:$F,0))+INDEX(Sheet4!$G:$G,MATCH(Sheet1!J1280,Sheet4!$F:$F,0)),"")</f>
        <v/>
      </c>
      <c r="AF1280">
        <f ref="AF1280:AF1343" si="323" t="shared">IF(A1280="✓",AF1279+1,AF1279)</f>
        <v>0</v>
      </c>
      <c r="AH1280">
        <v>1257</v>
      </c>
      <c r="AI1280" t="str">
        <f ref="AI1280:AI1343" si="324" t="shared">CONCATENATE(B1280,C1280,D1280,E1280,F1280,G1280,H1280,I1280,J1280)</f>
        <v>Ben SimmonsDe'Aaron FoxDevin BookerMonte MorrisWill BartonKelly OubreKenneth FariedPaul MillsapNene Hilario</v>
      </c>
      <c r="AJ1280">
        <f si="313" t="shared"/>
        <v>0</v>
      </c>
      <c r="AK1280">
        <f si="314" t="shared"/>
        <v>0</v>
      </c>
      <c r="AL1280">
        <f si="315" t="shared"/>
        <v>0</v>
      </c>
      <c r="AM1280">
        <f si="316" t="shared"/>
        <v>0</v>
      </c>
      <c r="AN1280">
        <f si="317" t="shared"/>
        <v>0</v>
      </c>
      <c r="AO1280">
        <f si="318" t="shared"/>
        <v>0</v>
      </c>
      <c r="AP1280">
        <f si="319" t="shared"/>
        <v>0</v>
      </c>
      <c r="AQ1280">
        <f si="320" t="shared"/>
        <v>0</v>
      </c>
      <c r="AR1280">
        <f si="321" t="shared"/>
        <v>0</v>
      </c>
      <c r="AS1280">
        <f ref="AS1280:AS1343" si="325" t="shared">SUM(AJ1280:AR1280)</f>
        <v>0</v>
      </c>
      <c r="AU1280" t="str">
        <f>IFERROR(VLOOKUP(C1280,Results!$A$2:$B$240,2,FALSE)+VLOOKUP(D1280,Results!$A$2:$B$240,2,FALSE)+VLOOKUP(E1280,Results!$A$2:$B$240,2,FALSE)+VLOOKUP(F1280,Results!$A$2:$B$240,2,FALSE)+VLOOKUP(G1280,Results!$A$2:$B$240,2,FALSE)+VLOOKUP(H1280,Results!$A$2:$B$240,2,FALSE)+VLOOKUP(I1280,Results!$A$2:$B$240,2,FALSE)+VLOOKUP(J1280,Results!$A$2:$B$240,2,FALSE)+VLOOKUP(B1280,Results!$A$2:$B$240,2,FALSE)-MIN(VLOOKUP(C1280,Results!$A$2:$B$240,2,FALSE),VLOOKUP(D1280,Results!$A$2:$B$240,2,FALSE),VLOOKUP(E1280,Results!$A$2:$B$240,2,FALSE),VLOOKUP(F1280,Results!$A$2:$B$240,2,FALSE),VLOOKUP(G1280,Results!$A$2:$B$240,2,FALSE),VLOOKUP(H1280,Results!$A$2:$B$240,2,FALSE),VLOOKUP(I1280,Results!$A$2:$B$240,2,FALSE),VLOOKUP(J1280,Results!$A$2:$B$240,2,FALSE),VLOOKUP(B1280,Results!$A$2:$B$240,2,FALSE)),"")</f>
        <v/>
      </c>
    </row>
    <row r="1281" spans="2:47" x14ac:dyDescent="0.3">
      <c r="B1281" t="s">
        <v>166</v>
      </c>
      <c r="C1281" t="s">
        <v>87</v>
      </c>
      <c r="D1281" t="s">
        <v>172</v>
      </c>
      <c r="E1281" t="s">
        <v>146</v>
      </c>
      <c r="F1281" t="s">
        <v>177</v>
      </c>
      <c r="G1281" t="s">
        <v>96</v>
      </c>
      <c r="H1281" t="s">
        <v>184</v>
      </c>
      <c r="I1281" t="s">
        <v>155</v>
      </c>
      <c r="J1281" t="s">
        <v>186</v>
      </c>
      <c r="K1281" t="n">
        <v>10.0</v>
      </c>
      <c r="L1281" s="30">
        <f si="312" t="shared"/>
        <v>0</v>
      </c>
      <c r="N1281" s="35" t="str">
        <f si="322" t="shared"/>
        <v/>
      </c>
      <c r="O1281" s="59">
        <f>(IF(ISNUMBER(MATCH(B1281,Sheet4!$K$92:$K$101,0)),1,0)+IF(ISNUMBER(MATCH(C1281,Sheet4!$K$92:$K$101,0)),1,0)+IF(ISNUMBER(MATCH(D1281,Sheet4!$K$92:$K$101,0)),1,0)+IF(ISNUMBER(MATCH(E1281,Sheet4!$K$92:$K$101,0)),1,0)+IF(ISNUMBER(MATCH(F1281,Sheet4!$K$92:$K$101,0)),1,0)+IF(ISNUMBER(MATCH(G1281,Sheet4!$K$92:$K$101,0)),1,0)+IF(ISNUMBER(MATCH(H1281,Sheet4!$K$92:$K$101,0)),1,0)+IF(ISNUMBER(MATCH(I1281,Sheet4!$K$92:$K$101,0)),1,0)+IF(ISNUMBER(MATCH(J1281,Sheet4!$K$92:$K$101,0)),1,0))
-
(IF(ISNUMBER(MATCH(B1281,Sheet4!$F$2:$F$11,0)),1,0)+IF(ISNUMBER(MATCH(C1281,Sheet4!$F$2:$F$11,0)),1,0)+IF(ISNUMBER(MATCH(D1281,Sheet4!$F$2:$F$11,0)),1,0)+IF(ISNUMBER(MATCH(E1281,Sheet4!$F$2:$F$11,0)),1,0)+IF(ISNUMBER(MATCH(F1281,Sheet4!$F$2:$F$11,0)),1,0)+IF(ISNUMBER(MATCH(G1281,Sheet4!$F$2:$F$11,0)),1,0)+IF(ISNUMBER(MATCH(H1281,Sheet4!$F$2:$F$11,0)),1,0)+IF(ISNUMBER(MATCH(I1281,Sheet4!$F$2:$F$11,0)),1,0)+IF(ISNUMBER(MATCH(J1281,Sheet4!$F$2:$F$11,0)),1,0))</f>
        <v>0</v>
      </c>
      <c r="P1281" s="40" t="str">
        <f>IFERROR(INDEX(Sheet4!$G:$G,MATCH(Sheet1!B1281,Sheet4!$F:$F,0))+INDEX(Sheet4!$G:$G,MATCH(Sheet1!C1281,Sheet4!$F:$F,0))+INDEX(Sheet4!$G:$G,MATCH(Sheet1!D1281,Sheet4!$F:$F,0))+INDEX(Sheet4!$G:$G,MATCH(Sheet1!E1281,Sheet4!$F:$F,0))+INDEX(Sheet4!$G:$G,MATCH(Sheet1!F1281,Sheet4!$F:$F,0))+INDEX(Sheet4!$G:$G,MATCH(Sheet1!G1281,Sheet4!$F:$F,0))+INDEX(Sheet4!$G:$G,MATCH(Sheet1!H1281,Sheet4!$F:$F,0))+INDEX(Sheet4!$G:$G,MATCH(Sheet1!I1281,Sheet4!$F:$F,0))+INDEX(Sheet4!$G:$G,MATCH(Sheet1!J1281,Sheet4!$F:$F,0)),"")</f>
        <v/>
      </c>
      <c r="AF1281">
        <f si="323" t="shared"/>
        <v>0</v>
      </c>
      <c r="AH1281">
        <v>1258</v>
      </c>
      <c r="AI1281" t="str">
        <f si="324" t="shared"/>
        <v>Ben SimmonsTrae YoungDevin BookerMonte MorrisMikal BridgesGerald GreenJosh JacksonTaj GibsonKarl-Anthony Towns</v>
      </c>
      <c r="AJ1281">
        <f si="313" t="shared"/>
        <v>0</v>
      </c>
      <c r="AK1281">
        <f si="314" t="shared"/>
        <v>0</v>
      </c>
      <c r="AL1281">
        <f si="315" t="shared"/>
        <v>0</v>
      </c>
      <c r="AM1281">
        <f si="316" t="shared"/>
        <v>0</v>
      </c>
      <c r="AN1281">
        <f si="317" t="shared"/>
        <v>0</v>
      </c>
      <c r="AO1281">
        <f si="318" t="shared"/>
        <v>0</v>
      </c>
      <c r="AP1281">
        <f si="319" t="shared"/>
        <v>0</v>
      </c>
      <c r="AQ1281">
        <f si="320" t="shared"/>
        <v>0</v>
      </c>
      <c r="AR1281">
        <f si="321" t="shared"/>
        <v>0</v>
      </c>
      <c r="AS1281">
        <f si="325" t="shared"/>
        <v>0</v>
      </c>
      <c r="AU1281" t="str">
        <f>IFERROR(VLOOKUP(C1281,Results!$A$2:$B$240,2,FALSE)+VLOOKUP(D1281,Results!$A$2:$B$240,2,FALSE)+VLOOKUP(E1281,Results!$A$2:$B$240,2,FALSE)+VLOOKUP(F1281,Results!$A$2:$B$240,2,FALSE)+VLOOKUP(G1281,Results!$A$2:$B$240,2,FALSE)+VLOOKUP(H1281,Results!$A$2:$B$240,2,FALSE)+VLOOKUP(I1281,Results!$A$2:$B$240,2,FALSE)+VLOOKUP(J1281,Results!$A$2:$B$240,2,FALSE)+VLOOKUP(B1281,Results!$A$2:$B$240,2,FALSE)-MIN(VLOOKUP(C1281,Results!$A$2:$B$240,2,FALSE),VLOOKUP(D1281,Results!$A$2:$B$240,2,FALSE),VLOOKUP(E1281,Results!$A$2:$B$240,2,FALSE),VLOOKUP(F1281,Results!$A$2:$B$240,2,FALSE),VLOOKUP(G1281,Results!$A$2:$B$240,2,FALSE),VLOOKUP(H1281,Results!$A$2:$B$240,2,FALSE),VLOOKUP(I1281,Results!$A$2:$B$240,2,FALSE),VLOOKUP(J1281,Results!$A$2:$B$240,2,FALSE),VLOOKUP(B1281,Results!$A$2:$B$240,2,FALSE)),"")</f>
        <v/>
      </c>
    </row>
    <row r="1282" spans="2:47" x14ac:dyDescent="0.3">
      <c r="B1282" t="s">
        <v>166</v>
      </c>
      <c r="C1282" t="s">
        <v>87</v>
      </c>
      <c r="D1282" t="s">
        <v>173</v>
      </c>
      <c r="E1282" t="s">
        <v>146</v>
      </c>
      <c r="F1282" t="s">
        <v>177</v>
      </c>
      <c r="G1282" t="s">
        <v>159</v>
      </c>
      <c r="H1282" t="s">
        <v>92</v>
      </c>
      <c r="I1282" t="s">
        <v>185</v>
      </c>
      <c r="J1282" t="s">
        <v>98</v>
      </c>
      <c r="K1282" t="n">
        <v>10.0</v>
      </c>
      <c r="L1282" s="30">
        <f si="312" t="shared"/>
        <v>0</v>
      </c>
      <c r="N1282" s="35" t="str">
        <f si="322" t="shared"/>
        <v/>
      </c>
      <c r="O1282" s="59">
        <f>(IF(ISNUMBER(MATCH(B1282,Sheet4!$K$92:$K$101,0)),1,0)+IF(ISNUMBER(MATCH(C1282,Sheet4!$K$92:$K$101,0)),1,0)+IF(ISNUMBER(MATCH(D1282,Sheet4!$K$92:$K$101,0)),1,0)+IF(ISNUMBER(MATCH(E1282,Sheet4!$K$92:$K$101,0)),1,0)+IF(ISNUMBER(MATCH(F1282,Sheet4!$K$92:$K$101,0)),1,0)+IF(ISNUMBER(MATCH(G1282,Sheet4!$K$92:$K$101,0)),1,0)+IF(ISNUMBER(MATCH(H1282,Sheet4!$K$92:$K$101,0)),1,0)+IF(ISNUMBER(MATCH(I1282,Sheet4!$K$92:$K$101,0)),1,0)+IF(ISNUMBER(MATCH(J1282,Sheet4!$K$92:$K$101,0)),1,0))
-
(IF(ISNUMBER(MATCH(B1282,Sheet4!$F$2:$F$11,0)),1,0)+IF(ISNUMBER(MATCH(C1282,Sheet4!$F$2:$F$11,0)),1,0)+IF(ISNUMBER(MATCH(D1282,Sheet4!$F$2:$F$11,0)),1,0)+IF(ISNUMBER(MATCH(E1282,Sheet4!$F$2:$F$11,0)),1,0)+IF(ISNUMBER(MATCH(F1282,Sheet4!$F$2:$F$11,0)),1,0)+IF(ISNUMBER(MATCH(G1282,Sheet4!$F$2:$F$11,0)),1,0)+IF(ISNUMBER(MATCH(H1282,Sheet4!$F$2:$F$11,0)),1,0)+IF(ISNUMBER(MATCH(I1282,Sheet4!$F$2:$F$11,0)),1,0)+IF(ISNUMBER(MATCH(J1282,Sheet4!$F$2:$F$11,0)),1,0))</f>
        <v>0</v>
      </c>
      <c r="P1282" s="40" t="str">
        <f>IFERROR(INDEX(Sheet4!$G:$G,MATCH(Sheet1!B1282,Sheet4!$F:$F,0))+INDEX(Sheet4!$G:$G,MATCH(Sheet1!C1282,Sheet4!$F:$F,0))+INDEX(Sheet4!$G:$G,MATCH(Sheet1!D1282,Sheet4!$F:$F,0))+INDEX(Sheet4!$G:$G,MATCH(Sheet1!E1282,Sheet4!$F:$F,0))+INDEX(Sheet4!$G:$G,MATCH(Sheet1!F1282,Sheet4!$F:$F,0))+INDEX(Sheet4!$G:$G,MATCH(Sheet1!G1282,Sheet4!$F:$F,0))+INDEX(Sheet4!$G:$G,MATCH(Sheet1!H1282,Sheet4!$F:$F,0))+INDEX(Sheet4!$G:$G,MATCH(Sheet1!I1282,Sheet4!$F:$F,0))+INDEX(Sheet4!$G:$G,MATCH(Sheet1!J1282,Sheet4!$F:$F,0)),"")</f>
        <v/>
      </c>
      <c r="AF1282">
        <f si="323" t="shared"/>
        <v>0</v>
      </c>
      <c r="AH1282">
        <v>1259</v>
      </c>
      <c r="AI1282" t="str">
        <f si="324" t="shared"/>
        <v>Ben SimmonsDe'Aaron FoxBuddy HieldTorrey CraigTaurean PrinceGerald GreenKenneth FariedJosh JacksonKarl-Anthony Towns</v>
      </c>
      <c r="AJ1282">
        <f si="313" t="shared"/>
        <v>0</v>
      </c>
      <c r="AK1282">
        <f si="314" t="shared"/>
        <v>0</v>
      </c>
      <c r="AL1282">
        <f si="315" t="shared"/>
        <v>0</v>
      </c>
      <c r="AM1282">
        <f si="316" t="shared"/>
        <v>0</v>
      </c>
      <c r="AN1282">
        <f si="317" t="shared"/>
        <v>0</v>
      </c>
      <c r="AO1282">
        <f si="318" t="shared"/>
        <v>0</v>
      </c>
      <c r="AP1282">
        <f si="319" t="shared"/>
        <v>0</v>
      </c>
      <c r="AQ1282">
        <f si="320" t="shared"/>
        <v>0</v>
      </c>
      <c r="AR1282">
        <f si="321" t="shared"/>
        <v>0</v>
      </c>
      <c r="AS1282">
        <f si="325" t="shared"/>
        <v>0</v>
      </c>
      <c r="AU1282" t="str">
        <f>IFERROR(VLOOKUP(C1282,Results!$A$2:$B$240,2,FALSE)+VLOOKUP(D1282,Results!$A$2:$B$240,2,FALSE)+VLOOKUP(E1282,Results!$A$2:$B$240,2,FALSE)+VLOOKUP(F1282,Results!$A$2:$B$240,2,FALSE)+VLOOKUP(G1282,Results!$A$2:$B$240,2,FALSE)+VLOOKUP(H1282,Results!$A$2:$B$240,2,FALSE)+VLOOKUP(I1282,Results!$A$2:$B$240,2,FALSE)+VLOOKUP(J1282,Results!$A$2:$B$240,2,FALSE)+VLOOKUP(B1282,Results!$A$2:$B$240,2,FALSE)-MIN(VLOOKUP(C1282,Results!$A$2:$B$240,2,FALSE),VLOOKUP(D1282,Results!$A$2:$B$240,2,FALSE),VLOOKUP(E1282,Results!$A$2:$B$240,2,FALSE),VLOOKUP(F1282,Results!$A$2:$B$240,2,FALSE),VLOOKUP(G1282,Results!$A$2:$B$240,2,FALSE),VLOOKUP(H1282,Results!$A$2:$B$240,2,FALSE),VLOOKUP(I1282,Results!$A$2:$B$240,2,FALSE),VLOOKUP(J1282,Results!$A$2:$B$240,2,FALSE),VLOOKUP(B1282,Results!$A$2:$B$240,2,FALSE)),"")</f>
        <v/>
      </c>
    </row>
    <row r="1283" spans="2:47" x14ac:dyDescent="0.3">
      <c r="B1283" t="s">
        <v>87</v>
      </c>
      <c r="C1283" t="s">
        <v>108</v>
      </c>
      <c r="D1283" t="s">
        <v>172</v>
      </c>
      <c r="E1283" t="s">
        <v>89</v>
      </c>
      <c r="F1283" t="s">
        <v>177</v>
      </c>
      <c r="G1283" t="s">
        <v>178</v>
      </c>
      <c r="H1283" t="s">
        <v>92</v>
      </c>
      <c r="I1283" t="s">
        <v>155</v>
      </c>
      <c r="J1283" t="s">
        <v>98</v>
      </c>
      <c r="K1283" t="n">
        <v>10.0</v>
      </c>
      <c r="L1283" s="30">
        <f si="312" t="shared"/>
        <v>0</v>
      </c>
      <c r="N1283" s="35" t="str">
        <f si="322" t="shared"/>
        <v/>
      </c>
      <c r="O1283" s="59">
        <f>(IF(ISNUMBER(MATCH(B1283,Sheet4!$K$92:$K$101,0)),1,0)+IF(ISNUMBER(MATCH(C1283,Sheet4!$K$92:$K$101,0)),1,0)+IF(ISNUMBER(MATCH(D1283,Sheet4!$K$92:$K$101,0)),1,0)+IF(ISNUMBER(MATCH(E1283,Sheet4!$K$92:$K$101,0)),1,0)+IF(ISNUMBER(MATCH(F1283,Sheet4!$K$92:$K$101,0)),1,0)+IF(ISNUMBER(MATCH(G1283,Sheet4!$K$92:$K$101,0)),1,0)+IF(ISNUMBER(MATCH(H1283,Sheet4!$K$92:$K$101,0)),1,0)+IF(ISNUMBER(MATCH(I1283,Sheet4!$K$92:$K$101,0)),1,0)+IF(ISNUMBER(MATCH(J1283,Sheet4!$K$92:$K$101,0)),1,0))
-
(IF(ISNUMBER(MATCH(B1283,Sheet4!$F$2:$F$11,0)),1,0)+IF(ISNUMBER(MATCH(C1283,Sheet4!$F$2:$F$11,0)),1,0)+IF(ISNUMBER(MATCH(D1283,Sheet4!$F$2:$F$11,0)),1,0)+IF(ISNUMBER(MATCH(E1283,Sheet4!$F$2:$F$11,0)),1,0)+IF(ISNUMBER(MATCH(F1283,Sheet4!$F$2:$F$11,0)),1,0)+IF(ISNUMBER(MATCH(G1283,Sheet4!$F$2:$F$11,0)),1,0)+IF(ISNUMBER(MATCH(H1283,Sheet4!$F$2:$F$11,0)),1,0)+IF(ISNUMBER(MATCH(I1283,Sheet4!$F$2:$F$11,0)),1,0)+IF(ISNUMBER(MATCH(J1283,Sheet4!$F$2:$F$11,0)),1,0))</f>
        <v>0</v>
      </c>
      <c r="P1283" s="40" t="str">
        <f>IFERROR(INDEX(Sheet4!$G:$G,MATCH(Sheet1!B1283,Sheet4!$F:$F,0))+INDEX(Sheet4!$G:$G,MATCH(Sheet1!C1283,Sheet4!$F:$F,0))+INDEX(Sheet4!$G:$G,MATCH(Sheet1!D1283,Sheet4!$F:$F,0))+INDEX(Sheet4!$G:$G,MATCH(Sheet1!E1283,Sheet4!$F:$F,0))+INDEX(Sheet4!$G:$G,MATCH(Sheet1!F1283,Sheet4!$F:$F,0))+INDEX(Sheet4!$G:$G,MATCH(Sheet1!G1283,Sheet4!$F:$F,0))+INDEX(Sheet4!$G:$G,MATCH(Sheet1!H1283,Sheet4!$F:$F,0))+INDEX(Sheet4!$G:$G,MATCH(Sheet1!I1283,Sheet4!$F:$F,0))+INDEX(Sheet4!$G:$G,MATCH(Sheet1!J1283,Sheet4!$F:$F,0)),"")</f>
        <v/>
      </c>
      <c r="AF1283">
        <f si="323" t="shared"/>
        <v>0</v>
      </c>
      <c r="AH1283">
        <v>1260</v>
      </c>
      <c r="AI1283" t="str">
        <f si="324" t="shared"/>
        <v>Ben SimmonsRicky RubioDevin BookerMalik BeasleyMikal BridgesLuol DengJosh JacksonPaul MillsapKarl-Anthony Towns</v>
      </c>
      <c r="AJ1283">
        <f si="313" t="shared"/>
        <v>0</v>
      </c>
      <c r="AK1283">
        <f si="314" t="shared"/>
        <v>0</v>
      </c>
      <c r="AL1283">
        <f si="315" t="shared"/>
        <v>0</v>
      </c>
      <c r="AM1283">
        <f si="316" t="shared"/>
        <v>0</v>
      </c>
      <c r="AN1283">
        <f si="317" t="shared"/>
        <v>0</v>
      </c>
      <c r="AO1283">
        <f si="318" t="shared"/>
        <v>0</v>
      </c>
      <c r="AP1283">
        <f si="319" t="shared"/>
        <v>0</v>
      </c>
      <c r="AQ1283">
        <f si="320" t="shared"/>
        <v>0</v>
      </c>
      <c r="AR1283">
        <f si="321" t="shared"/>
        <v>0</v>
      </c>
      <c r="AS1283">
        <f si="325" t="shared"/>
        <v>0</v>
      </c>
      <c r="AU1283" t="str">
        <f>IFERROR(VLOOKUP(C1283,Results!$A$2:$B$240,2,FALSE)+VLOOKUP(D1283,Results!$A$2:$B$240,2,FALSE)+VLOOKUP(E1283,Results!$A$2:$B$240,2,FALSE)+VLOOKUP(F1283,Results!$A$2:$B$240,2,FALSE)+VLOOKUP(G1283,Results!$A$2:$B$240,2,FALSE)+VLOOKUP(H1283,Results!$A$2:$B$240,2,FALSE)+VLOOKUP(I1283,Results!$A$2:$B$240,2,FALSE)+VLOOKUP(J1283,Results!$A$2:$B$240,2,FALSE)+VLOOKUP(B1283,Results!$A$2:$B$240,2,FALSE)-MIN(VLOOKUP(C1283,Results!$A$2:$B$240,2,FALSE),VLOOKUP(D1283,Results!$A$2:$B$240,2,FALSE),VLOOKUP(E1283,Results!$A$2:$B$240,2,FALSE),VLOOKUP(F1283,Results!$A$2:$B$240,2,FALSE),VLOOKUP(G1283,Results!$A$2:$B$240,2,FALSE),VLOOKUP(H1283,Results!$A$2:$B$240,2,FALSE),VLOOKUP(I1283,Results!$A$2:$B$240,2,FALSE),VLOOKUP(J1283,Results!$A$2:$B$240,2,FALSE),VLOOKUP(B1283,Results!$A$2:$B$240,2,FALSE)),"")</f>
        <v/>
      </c>
    </row>
    <row r="1284" spans="2:47" x14ac:dyDescent="0.3">
      <c r="B1284" t="s">
        <v>166</v>
      </c>
      <c r="C1284" t="s">
        <v>171</v>
      </c>
      <c r="D1284" t="s">
        <v>173</v>
      </c>
      <c r="E1284" t="s">
        <v>146</v>
      </c>
      <c r="F1284" t="s">
        <v>177</v>
      </c>
      <c r="G1284" t="s">
        <v>90</v>
      </c>
      <c r="H1284" t="s">
        <v>92</v>
      </c>
      <c r="I1284" t="s">
        <v>185</v>
      </c>
      <c r="J1284" t="s">
        <v>156</v>
      </c>
      <c r="K1284" t="n">
        <v>10.0</v>
      </c>
      <c r="L1284" s="30">
        <f si="312" t="shared"/>
        <v>0</v>
      </c>
      <c r="N1284" s="35" t="str">
        <f si="322" t="shared"/>
        <v/>
      </c>
      <c r="O1284" s="59">
        <f>(IF(ISNUMBER(MATCH(B1284,Sheet4!$K$92:$K$101,0)),1,0)+IF(ISNUMBER(MATCH(C1284,Sheet4!$K$92:$K$101,0)),1,0)+IF(ISNUMBER(MATCH(D1284,Sheet4!$K$92:$K$101,0)),1,0)+IF(ISNUMBER(MATCH(E1284,Sheet4!$K$92:$K$101,0)),1,0)+IF(ISNUMBER(MATCH(F1284,Sheet4!$K$92:$K$101,0)),1,0)+IF(ISNUMBER(MATCH(G1284,Sheet4!$K$92:$K$101,0)),1,0)+IF(ISNUMBER(MATCH(H1284,Sheet4!$K$92:$K$101,0)),1,0)+IF(ISNUMBER(MATCH(I1284,Sheet4!$K$92:$K$101,0)),1,0)+IF(ISNUMBER(MATCH(J1284,Sheet4!$K$92:$K$101,0)),1,0))
-
(IF(ISNUMBER(MATCH(B1284,Sheet4!$F$2:$F$11,0)),1,0)+IF(ISNUMBER(MATCH(C1284,Sheet4!$F$2:$F$11,0)),1,0)+IF(ISNUMBER(MATCH(D1284,Sheet4!$F$2:$F$11,0)),1,0)+IF(ISNUMBER(MATCH(E1284,Sheet4!$F$2:$F$11,0)),1,0)+IF(ISNUMBER(MATCH(F1284,Sheet4!$F$2:$F$11,0)),1,0)+IF(ISNUMBER(MATCH(G1284,Sheet4!$F$2:$F$11,0)),1,0)+IF(ISNUMBER(MATCH(H1284,Sheet4!$F$2:$F$11,0)),1,0)+IF(ISNUMBER(MATCH(I1284,Sheet4!$F$2:$F$11,0)),1,0)+IF(ISNUMBER(MATCH(J1284,Sheet4!$F$2:$F$11,0)),1,0))</f>
        <v>0</v>
      </c>
      <c r="P1284" s="40" t="str">
        <f>IFERROR(INDEX(Sheet4!$G:$G,MATCH(Sheet1!B1284,Sheet4!$F:$F,0))+INDEX(Sheet4!$G:$G,MATCH(Sheet1!C1284,Sheet4!$F:$F,0))+INDEX(Sheet4!$G:$G,MATCH(Sheet1!D1284,Sheet4!$F:$F,0))+INDEX(Sheet4!$G:$G,MATCH(Sheet1!E1284,Sheet4!$F:$F,0))+INDEX(Sheet4!$G:$G,MATCH(Sheet1!F1284,Sheet4!$F:$F,0))+INDEX(Sheet4!$G:$G,MATCH(Sheet1!G1284,Sheet4!$F:$F,0))+INDEX(Sheet4!$G:$G,MATCH(Sheet1!H1284,Sheet4!$F:$F,0))+INDEX(Sheet4!$G:$G,MATCH(Sheet1!I1284,Sheet4!$F:$F,0))+INDEX(Sheet4!$G:$G,MATCH(Sheet1!J1284,Sheet4!$F:$F,0)),"")</f>
        <v/>
      </c>
      <c r="AF1284">
        <f si="323" t="shared"/>
        <v>0</v>
      </c>
      <c r="AH1284">
        <v>1261</v>
      </c>
      <c r="AI1284" t="str">
        <f si="324" t="shared"/>
        <v>De'Aaron FoxLandry ShametJames HardenTorrey CraigKelly OubreMikal BridgesKenneth FariedPaul MillsapDeandre Ayton</v>
      </c>
      <c r="AJ1284">
        <f si="313" t="shared"/>
        <v>0</v>
      </c>
      <c r="AK1284">
        <f si="314" t="shared"/>
        <v>0</v>
      </c>
      <c r="AL1284">
        <f si="315" t="shared"/>
        <v>0</v>
      </c>
      <c r="AM1284">
        <f si="316" t="shared"/>
        <v>0</v>
      </c>
      <c r="AN1284">
        <f si="317" t="shared"/>
        <v>0</v>
      </c>
      <c r="AO1284">
        <f si="318" t="shared"/>
        <v>0</v>
      </c>
      <c r="AP1284">
        <f si="319" t="shared"/>
        <v>0</v>
      </c>
      <c r="AQ1284">
        <f si="320" t="shared"/>
        <v>0</v>
      </c>
      <c r="AR1284">
        <f si="321" t="shared"/>
        <v>0</v>
      </c>
      <c r="AS1284">
        <f si="325" t="shared"/>
        <v>0</v>
      </c>
      <c r="AU1284" t="str">
        <f>IFERROR(VLOOKUP(C1284,Results!$A$2:$B$240,2,FALSE)+VLOOKUP(D1284,Results!$A$2:$B$240,2,FALSE)+VLOOKUP(E1284,Results!$A$2:$B$240,2,FALSE)+VLOOKUP(F1284,Results!$A$2:$B$240,2,FALSE)+VLOOKUP(G1284,Results!$A$2:$B$240,2,FALSE)+VLOOKUP(H1284,Results!$A$2:$B$240,2,FALSE)+VLOOKUP(I1284,Results!$A$2:$B$240,2,FALSE)+VLOOKUP(J1284,Results!$A$2:$B$240,2,FALSE)+VLOOKUP(B1284,Results!$A$2:$B$240,2,FALSE)-MIN(VLOOKUP(C1284,Results!$A$2:$B$240,2,FALSE),VLOOKUP(D1284,Results!$A$2:$B$240,2,FALSE),VLOOKUP(E1284,Results!$A$2:$B$240,2,FALSE),VLOOKUP(F1284,Results!$A$2:$B$240,2,FALSE),VLOOKUP(G1284,Results!$A$2:$B$240,2,FALSE),VLOOKUP(H1284,Results!$A$2:$B$240,2,FALSE),VLOOKUP(I1284,Results!$A$2:$B$240,2,FALSE),VLOOKUP(J1284,Results!$A$2:$B$240,2,FALSE),VLOOKUP(B1284,Results!$A$2:$B$240,2,FALSE)),"")</f>
        <v/>
      </c>
    </row>
    <row r="1285" spans="2:47" x14ac:dyDescent="0.3">
      <c r="B1285" t="s">
        <v>166</v>
      </c>
      <c r="C1285" t="s">
        <v>116</v>
      </c>
      <c r="D1285" t="s">
        <v>145</v>
      </c>
      <c r="E1285" t="s">
        <v>146</v>
      </c>
      <c r="F1285" t="s">
        <v>177</v>
      </c>
      <c r="G1285" t="s">
        <v>178</v>
      </c>
      <c r="H1285" t="s">
        <v>152</v>
      </c>
      <c r="I1285" t="s">
        <v>183</v>
      </c>
      <c r="J1285" t="s">
        <v>187</v>
      </c>
      <c r="K1285" t="n">
        <v>10.0</v>
      </c>
      <c r="L1285" s="30">
        <f si="312" t="shared"/>
        <v>0</v>
      </c>
      <c r="N1285" s="35" t="str">
        <f si="322" t="shared"/>
        <v/>
      </c>
      <c r="O1285" s="59">
        <f>(IF(ISNUMBER(MATCH(B1285,Sheet4!$K$92:$K$101,0)),1,0)+IF(ISNUMBER(MATCH(C1285,Sheet4!$K$92:$K$101,0)),1,0)+IF(ISNUMBER(MATCH(D1285,Sheet4!$K$92:$K$101,0)),1,0)+IF(ISNUMBER(MATCH(E1285,Sheet4!$K$92:$K$101,0)),1,0)+IF(ISNUMBER(MATCH(F1285,Sheet4!$K$92:$K$101,0)),1,0)+IF(ISNUMBER(MATCH(G1285,Sheet4!$K$92:$K$101,0)),1,0)+IF(ISNUMBER(MATCH(H1285,Sheet4!$K$92:$K$101,0)),1,0)+IF(ISNUMBER(MATCH(I1285,Sheet4!$K$92:$K$101,0)),1,0)+IF(ISNUMBER(MATCH(J1285,Sheet4!$K$92:$K$101,0)),1,0))
-
(IF(ISNUMBER(MATCH(B1285,Sheet4!$F$2:$F$11,0)),1,0)+IF(ISNUMBER(MATCH(C1285,Sheet4!$F$2:$F$11,0)),1,0)+IF(ISNUMBER(MATCH(D1285,Sheet4!$F$2:$F$11,0)),1,0)+IF(ISNUMBER(MATCH(E1285,Sheet4!$F$2:$F$11,0)),1,0)+IF(ISNUMBER(MATCH(F1285,Sheet4!$F$2:$F$11,0)),1,0)+IF(ISNUMBER(MATCH(G1285,Sheet4!$F$2:$F$11,0)),1,0)+IF(ISNUMBER(MATCH(H1285,Sheet4!$F$2:$F$11,0)),1,0)+IF(ISNUMBER(MATCH(I1285,Sheet4!$F$2:$F$11,0)),1,0)+IF(ISNUMBER(MATCH(J1285,Sheet4!$F$2:$F$11,0)),1,0))</f>
        <v>0</v>
      </c>
      <c r="P1285" s="40" t="str">
        <f>IFERROR(INDEX(Sheet4!$G:$G,MATCH(Sheet1!B1285,Sheet4!$F:$F,0))+INDEX(Sheet4!$G:$G,MATCH(Sheet1!C1285,Sheet4!$F:$F,0))+INDEX(Sheet4!$G:$G,MATCH(Sheet1!D1285,Sheet4!$F:$F,0))+INDEX(Sheet4!$G:$G,MATCH(Sheet1!E1285,Sheet4!$F:$F,0))+INDEX(Sheet4!$G:$G,MATCH(Sheet1!F1285,Sheet4!$F:$F,0))+INDEX(Sheet4!$G:$G,MATCH(Sheet1!G1285,Sheet4!$F:$F,0))+INDEX(Sheet4!$G:$G,MATCH(Sheet1!H1285,Sheet4!$F:$F,0))+INDEX(Sheet4!$G:$G,MATCH(Sheet1!I1285,Sheet4!$F:$F,0))+INDEX(Sheet4!$G:$G,MATCH(Sheet1!J1285,Sheet4!$F:$F,0)),"")</f>
        <v/>
      </c>
      <c r="AF1285">
        <f si="323" t="shared"/>
        <v>0</v>
      </c>
      <c r="AH1285">
        <v>1262</v>
      </c>
      <c r="AI1285" t="str">
        <f si="324" t="shared"/>
        <v>Ben SimmonsDe'Aaron FoxMonte MorrisMalik BeasleyKelly OubreMikal BridgesKenneth FariedJonah BoldenKarl-Anthony Towns</v>
      </c>
      <c r="AJ1285">
        <f si="313" t="shared"/>
        <v>0</v>
      </c>
      <c r="AK1285">
        <f si="314" t="shared"/>
        <v>0</v>
      </c>
      <c r="AL1285">
        <f si="315" t="shared"/>
        <v>0</v>
      </c>
      <c r="AM1285">
        <f si="316" t="shared"/>
        <v>0</v>
      </c>
      <c r="AN1285">
        <f si="317" t="shared"/>
        <v>0</v>
      </c>
      <c r="AO1285">
        <f si="318" t="shared"/>
        <v>0</v>
      </c>
      <c r="AP1285">
        <f si="319" t="shared"/>
        <v>0</v>
      </c>
      <c r="AQ1285">
        <f si="320" t="shared"/>
        <v>0</v>
      </c>
      <c r="AR1285">
        <f si="321" t="shared"/>
        <v>0</v>
      </c>
      <c r="AS1285">
        <f si="325" t="shared"/>
        <v>0</v>
      </c>
      <c r="AU1285" t="str">
        <f>IFERROR(VLOOKUP(C1285,Results!$A$2:$B$240,2,FALSE)+VLOOKUP(D1285,Results!$A$2:$B$240,2,FALSE)+VLOOKUP(E1285,Results!$A$2:$B$240,2,FALSE)+VLOOKUP(F1285,Results!$A$2:$B$240,2,FALSE)+VLOOKUP(G1285,Results!$A$2:$B$240,2,FALSE)+VLOOKUP(H1285,Results!$A$2:$B$240,2,FALSE)+VLOOKUP(I1285,Results!$A$2:$B$240,2,FALSE)+VLOOKUP(J1285,Results!$A$2:$B$240,2,FALSE)+VLOOKUP(B1285,Results!$A$2:$B$240,2,FALSE)-MIN(VLOOKUP(C1285,Results!$A$2:$B$240,2,FALSE),VLOOKUP(D1285,Results!$A$2:$B$240,2,FALSE),VLOOKUP(E1285,Results!$A$2:$B$240,2,FALSE),VLOOKUP(F1285,Results!$A$2:$B$240,2,FALSE),VLOOKUP(G1285,Results!$A$2:$B$240,2,FALSE),VLOOKUP(H1285,Results!$A$2:$B$240,2,FALSE),VLOOKUP(I1285,Results!$A$2:$B$240,2,FALSE),VLOOKUP(J1285,Results!$A$2:$B$240,2,FALSE),VLOOKUP(B1285,Results!$A$2:$B$240,2,FALSE)),"")</f>
        <v/>
      </c>
    </row>
    <row r="1286" spans="2:47" x14ac:dyDescent="0.3">
      <c r="B1286" t="s">
        <v>166</v>
      </c>
      <c r="C1286" t="s">
        <v>170</v>
      </c>
      <c r="D1286" t="s">
        <v>146</v>
      </c>
      <c r="E1286" t="s">
        <v>158</v>
      </c>
      <c r="F1286" t="s">
        <v>177</v>
      </c>
      <c r="G1286" t="s">
        <v>96</v>
      </c>
      <c r="H1286" t="s">
        <v>153</v>
      </c>
      <c r="I1286" t="s">
        <v>92</v>
      </c>
      <c r="J1286" t="s">
        <v>156</v>
      </c>
      <c r="K1286" t="n">
        <v>10.0</v>
      </c>
      <c r="L1286" s="30">
        <f si="312" t="shared"/>
        <v>0</v>
      </c>
      <c r="N1286" s="35" t="str">
        <f si="322" t="shared"/>
        <v/>
      </c>
      <c r="O1286" s="59">
        <f>(IF(ISNUMBER(MATCH(B1286,Sheet4!$K$92:$K$101,0)),1,0)+IF(ISNUMBER(MATCH(C1286,Sheet4!$K$92:$K$101,0)),1,0)+IF(ISNUMBER(MATCH(D1286,Sheet4!$K$92:$K$101,0)),1,0)+IF(ISNUMBER(MATCH(E1286,Sheet4!$K$92:$K$101,0)),1,0)+IF(ISNUMBER(MATCH(F1286,Sheet4!$K$92:$K$101,0)),1,0)+IF(ISNUMBER(MATCH(G1286,Sheet4!$K$92:$K$101,0)),1,0)+IF(ISNUMBER(MATCH(H1286,Sheet4!$K$92:$K$101,0)),1,0)+IF(ISNUMBER(MATCH(I1286,Sheet4!$K$92:$K$101,0)),1,0)+IF(ISNUMBER(MATCH(J1286,Sheet4!$K$92:$K$101,0)),1,0))
-
(IF(ISNUMBER(MATCH(B1286,Sheet4!$F$2:$F$11,0)),1,0)+IF(ISNUMBER(MATCH(C1286,Sheet4!$F$2:$F$11,0)),1,0)+IF(ISNUMBER(MATCH(D1286,Sheet4!$F$2:$F$11,0)),1,0)+IF(ISNUMBER(MATCH(E1286,Sheet4!$F$2:$F$11,0)),1,0)+IF(ISNUMBER(MATCH(F1286,Sheet4!$F$2:$F$11,0)),1,0)+IF(ISNUMBER(MATCH(G1286,Sheet4!$F$2:$F$11,0)),1,0)+IF(ISNUMBER(MATCH(H1286,Sheet4!$F$2:$F$11,0)),1,0)+IF(ISNUMBER(MATCH(I1286,Sheet4!$F$2:$F$11,0)),1,0)+IF(ISNUMBER(MATCH(J1286,Sheet4!$F$2:$F$11,0)),1,0))</f>
        <v>0</v>
      </c>
      <c r="P1286" s="40" t="str">
        <f>IFERROR(INDEX(Sheet4!$G:$G,MATCH(Sheet1!B1286,Sheet4!$F:$F,0))+INDEX(Sheet4!$G:$G,MATCH(Sheet1!C1286,Sheet4!$F:$F,0))+INDEX(Sheet4!$G:$G,MATCH(Sheet1!D1286,Sheet4!$F:$F,0))+INDEX(Sheet4!$G:$G,MATCH(Sheet1!E1286,Sheet4!$F:$F,0))+INDEX(Sheet4!$G:$G,MATCH(Sheet1!F1286,Sheet4!$F:$F,0))+INDEX(Sheet4!$G:$G,MATCH(Sheet1!G1286,Sheet4!$F:$F,0))+INDEX(Sheet4!$G:$G,MATCH(Sheet1!H1286,Sheet4!$F:$F,0))+INDEX(Sheet4!$G:$G,MATCH(Sheet1!I1286,Sheet4!$F:$F,0))+INDEX(Sheet4!$G:$G,MATCH(Sheet1!J1286,Sheet4!$F:$F,0)),"")</f>
        <v/>
      </c>
      <c r="AF1286">
        <f si="323" t="shared"/>
        <v>0</v>
      </c>
      <c r="AH1286">
        <v>1263</v>
      </c>
      <c r="AI1286" t="str">
        <f si="324" t="shared"/>
        <v>Ben SimmonsDe'Aaron FoxMonte MorrisMalik BeasleyKelly OubreMikal BridgesKenneth FariedTrey LylesKarl-Anthony Towns</v>
      </c>
      <c r="AJ1286">
        <f si="313" t="shared"/>
        <v>0</v>
      </c>
      <c r="AK1286">
        <f si="314" t="shared"/>
        <v>0</v>
      </c>
      <c r="AL1286">
        <f si="315" t="shared"/>
        <v>0</v>
      </c>
      <c r="AM1286">
        <f si="316" t="shared"/>
        <v>0</v>
      </c>
      <c r="AN1286">
        <f si="317" t="shared"/>
        <v>0</v>
      </c>
      <c r="AO1286">
        <f si="318" t="shared"/>
        <v>0</v>
      </c>
      <c r="AP1286">
        <f si="319" t="shared"/>
        <v>0</v>
      </c>
      <c r="AQ1286">
        <f si="320" t="shared"/>
        <v>0</v>
      </c>
      <c r="AR1286">
        <f si="321" t="shared"/>
        <v>0</v>
      </c>
      <c r="AS1286">
        <f si="325" t="shared"/>
        <v>0</v>
      </c>
      <c r="AU1286" t="str">
        <f>IFERROR(VLOOKUP(C1286,Results!$A$2:$B$240,2,FALSE)+VLOOKUP(D1286,Results!$A$2:$B$240,2,FALSE)+VLOOKUP(E1286,Results!$A$2:$B$240,2,FALSE)+VLOOKUP(F1286,Results!$A$2:$B$240,2,FALSE)+VLOOKUP(G1286,Results!$A$2:$B$240,2,FALSE)+VLOOKUP(H1286,Results!$A$2:$B$240,2,FALSE)+VLOOKUP(I1286,Results!$A$2:$B$240,2,FALSE)+VLOOKUP(J1286,Results!$A$2:$B$240,2,FALSE)+VLOOKUP(B1286,Results!$A$2:$B$240,2,FALSE)-MIN(VLOOKUP(C1286,Results!$A$2:$B$240,2,FALSE),VLOOKUP(D1286,Results!$A$2:$B$240,2,FALSE),VLOOKUP(E1286,Results!$A$2:$B$240,2,FALSE),VLOOKUP(F1286,Results!$A$2:$B$240,2,FALSE),VLOOKUP(G1286,Results!$A$2:$B$240,2,FALSE),VLOOKUP(H1286,Results!$A$2:$B$240,2,FALSE),VLOOKUP(I1286,Results!$A$2:$B$240,2,FALSE),VLOOKUP(J1286,Results!$A$2:$B$240,2,FALSE),VLOOKUP(B1286,Results!$A$2:$B$240,2,FALSE)),"")</f>
        <v/>
      </c>
    </row>
    <row r="1287" spans="2:47" x14ac:dyDescent="0.3">
      <c r="B1287" t="s">
        <v>166</v>
      </c>
      <c r="C1287" t="s">
        <v>116</v>
      </c>
      <c r="D1287" t="s">
        <v>172</v>
      </c>
      <c r="E1287" t="s">
        <v>146</v>
      </c>
      <c r="F1287" t="s">
        <v>150</v>
      </c>
      <c r="G1287" t="s">
        <v>179</v>
      </c>
      <c r="H1287" t="s">
        <v>93</v>
      </c>
      <c r="I1287" t="s">
        <v>181</v>
      </c>
      <c r="J1287" t="s">
        <v>186</v>
      </c>
      <c r="K1287" t="n">
        <v>10.0</v>
      </c>
      <c r="L1287" s="30">
        <f si="312" t="shared"/>
        <v>0</v>
      </c>
      <c r="N1287" s="35" t="str">
        <f si="322" t="shared"/>
        <v/>
      </c>
      <c r="O1287" s="59">
        <f>(IF(ISNUMBER(MATCH(B1287,Sheet4!$K$92:$K$101,0)),1,0)+IF(ISNUMBER(MATCH(C1287,Sheet4!$K$92:$K$101,0)),1,0)+IF(ISNUMBER(MATCH(D1287,Sheet4!$K$92:$K$101,0)),1,0)+IF(ISNUMBER(MATCH(E1287,Sheet4!$K$92:$K$101,0)),1,0)+IF(ISNUMBER(MATCH(F1287,Sheet4!$K$92:$K$101,0)),1,0)+IF(ISNUMBER(MATCH(G1287,Sheet4!$K$92:$K$101,0)),1,0)+IF(ISNUMBER(MATCH(H1287,Sheet4!$K$92:$K$101,0)),1,0)+IF(ISNUMBER(MATCH(I1287,Sheet4!$K$92:$K$101,0)),1,0)+IF(ISNUMBER(MATCH(J1287,Sheet4!$K$92:$K$101,0)),1,0))
-
(IF(ISNUMBER(MATCH(B1287,Sheet4!$F$2:$F$11,0)),1,0)+IF(ISNUMBER(MATCH(C1287,Sheet4!$F$2:$F$11,0)),1,0)+IF(ISNUMBER(MATCH(D1287,Sheet4!$F$2:$F$11,0)),1,0)+IF(ISNUMBER(MATCH(E1287,Sheet4!$F$2:$F$11,0)),1,0)+IF(ISNUMBER(MATCH(F1287,Sheet4!$F$2:$F$11,0)),1,0)+IF(ISNUMBER(MATCH(G1287,Sheet4!$F$2:$F$11,0)),1,0)+IF(ISNUMBER(MATCH(H1287,Sheet4!$F$2:$F$11,0)),1,0)+IF(ISNUMBER(MATCH(I1287,Sheet4!$F$2:$F$11,0)),1,0)+IF(ISNUMBER(MATCH(J1287,Sheet4!$F$2:$F$11,0)),1,0))</f>
        <v>0</v>
      </c>
      <c r="P1287" s="40" t="str">
        <f>IFERROR(INDEX(Sheet4!$G:$G,MATCH(Sheet1!B1287,Sheet4!$F:$F,0))+INDEX(Sheet4!$G:$G,MATCH(Sheet1!C1287,Sheet4!$F:$F,0))+INDEX(Sheet4!$G:$G,MATCH(Sheet1!D1287,Sheet4!$F:$F,0))+INDEX(Sheet4!$G:$G,MATCH(Sheet1!E1287,Sheet4!$F:$F,0))+INDEX(Sheet4!$G:$G,MATCH(Sheet1!F1287,Sheet4!$F:$F,0))+INDEX(Sheet4!$G:$G,MATCH(Sheet1!G1287,Sheet4!$F:$F,0))+INDEX(Sheet4!$G:$G,MATCH(Sheet1!H1287,Sheet4!$F:$F,0))+INDEX(Sheet4!$G:$G,MATCH(Sheet1!I1287,Sheet4!$F:$F,0))+INDEX(Sheet4!$G:$G,MATCH(Sheet1!J1287,Sheet4!$F:$F,0)),"")</f>
        <v/>
      </c>
      <c r="AF1287">
        <f si="323" t="shared"/>
        <v>0</v>
      </c>
      <c r="AH1287">
        <v>1264</v>
      </c>
      <c r="AI1287" t="str">
        <f si="324" t="shared"/>
        <v>Ben SimmonsRicky RubioDevin BookerJimmy ButlerKelly OubreCorey BrewerJosh JacksonDario SaricDeandre Ayton</v>
      </c>
      <c r="AJ1287">
        <f si="313" t="shared"/>
        <v>0</v>
      </c>
      <c r="AK1287">
        <f si="314" t="shared"/>
        <v>0</v>
      </c>
      <c r="AL1287">
        <f si="315" t="shared"/>
        <v>0</v>
      </c>
      <c r="AM1287">
        <f si="316" t="shared"/>
        <v>0</v>
      </c>
      <c r="AN1287">
        <f si="317" t="shared"/>
        <v>0</v>
      </c>
      <c r="AO1287">
        <f si="318" t="shared"/>
        <v>0</v>
      </c>
      <c r="AP1287">
        <f si="319" t="shared"/>
        <v>0</v>
      </c>
      <c r="AQ1287">
        <f si="320" t="shared"/>
        <v>0</v>
      </c>
      <c r="AR1287">
        <f si="321" t="shared"/>
        <v>0</v>
      </c>
      <c r="AS1287">
        <f si="325" t="shared"/>
        <v>0</v>
      </c>
      <c r="AU1287" t="str">
        <f>IFERROR(VLOOKUP(C1287,Results!$A$2:$B$240,2,FALSE)+VLOOKUP(D1287,Results!$A$2:$B$240,2,FALSE)+VLOOKUP(E1287,Results!$A$2:$B$240,2,FALSE)+VLOOKUP(F1287,Results!$A$2:$B$240,2,FALSE)+VLOOKUP(G1287,Results!$A$2:$B$240,2,FALSE)+VLOOKUP(H1287,Results!$A$2:$B$240,2,FALSE)+VLOOKUP(I1287,Results!$A$2:$B$240,2,FALSE)+VLOOKUP(J1287,Results!$A$2:$B$240,2,FALSE)+VLOOKUP(B1287,Results!$A$2:$B$240,2,FALSE)-MIN(VLOOKUP(C1287,Results!$A$2:$B$240,2,FALSE),VLOOKUP(D1287,Results!$A$2:$B$240,2,FALSE),VLOOKUP(E1287,Results!$A$2:$B$240,2,FALSE),VLOOKUP(F1287,Results!$A$2:$B$240,2,FALSE),VLOOKUP(G1287,Results!$A$2:$B$240,2,FALSE),VLOOKUP(H1287,Results!$A$2:$B$240,2,FALSE),VLOOKUP(I1287,Results!$A$2:$B$240,2,FALSE),VLOOKUP(J1287,Results!$A$2:$B$240,2,FALSE),VLOOKUP(B1287,Results!$A$2:$B$240,2,FALSE)),"")</f>
        <v/>
      </c>
    </row>
    <row r="1288" spans="2:47" x14ac:dyDescent="0.3">
      <c r="B1288" t="s">
        <v>166</v>
      </c>
      <c r="C1288" t="s">
        <v>116</v>
      </c>
      <c r="D1288" t="s">
        <v>172</v>
      </c>
      <c r="E1288" t="s">
        <v>146</v>
      </c>
      <c r="F1288" t="s">
        <v>150</v>
      </c>
      <c r="G1288" t="s">
        <v>101</v>
      </c>
      <c r="H1288" t="s">
        <v>92</v>
      </c>
      <c r="I1288" t="s">
        <v>152</v>
      </c>
      <c r="J1288" t="s">
        <v>186</v>
      </c>
      <c r="K1288" t="n">
        <v>10.0</v>
      </c>
      <c r="L1288" s="30">
        <f si="312" t="shared"/>
        <v>0</v>
      </c>
      <c r="N1288" s="35" t="str">
        <f si="322" t="shared"/>
        <v/>
      </c>
      <c r="O1288" s="59">
        <f>(IF(ISNUMBER(MATCH(B1288,Sheet4!$K$92:$K$101,0)),1,0)+IF(ISNUMBER(MATCH(C1288,Sheet4!$K$92:$K$101,0)),1,0)+IF(ISNUMBER(MATCH(D1288,Sheet4!$K$92:$K$101,0)),1,0)+IF(ISNUMBER(MATCH(E1288,Sheet4!$K$92:$K$101,0)),1,0)+IF(ISNUMBER(MATCH(F1288,Sheet4!$K$92:$K$101,0)),1,0)+IF(ISNUMBER(MATCH(G1288,Sheet4!$K$92:$K$101,0)),1,0)+IF(ISNUMBER(MATCH(H1288,Sheet4!$K$92:$K$101,0)),1,0)+IF(ISNUMBER(MATCH(I1288,Sheet4!$K$92:$K$101,0)),1,0)+IF(ISNUMBER(MATCH(J1288,Sheet4!$K$92:$K$101,0)),1,0))
-
(IF(ISNUMBER(MATCH(B1288,Sheet4!$F$2:$F$11,0)),1,0)+IF(ISNUMBER(MATCH(C1288,Sheet4!$F$2:$F$11,0)),1,0)+IF(ISNUMBER(MATCH(D1288,Sheet4!$F$2:$F$11,0)),1,0)+IF(ISNUMBER(MATCH(E1288,Sheet4!$F$2:$F$11,0)),1,0)+IF(ISNUMBER(MATCH(F1288,Sheet4!$F$2:$F$11,0)),1,0)+IF(ISNUMBER(MATCH(G1288,Sheet4!$F$2:$F$11,0)),1,0)+IF(ISNUMBER(MATCH(H1288,Sheet4!$F$2:$F$11,0)),1,0)+IF(ISNUMBER(MATCH(I1288,Sheet4!$F$2:$F$11,0)),1,0)+IF(ISNUMBER(MATCH(J1288,Sheet4!$F$2:$F$11,0)),1,0))</f>
        <v>0</v>
      </c>
      <c r="P1288" s="40" t="str">
        <f>IFERROR(INDEX(Sheet4!$G:$G,MATCH(Sheet1!B1288,Sheet4!$F:$F,0))+INDEX(Sheet4!$G:$G,MATCH(Sheet1!C1288,Sheet4!$F:$F,0))+INDEX(Sheet4!$G:$G,MATCH(Sheet1!D1288,Sheet4!$F:$F,0))+INDEX(Sheet4!$G:$G,MATCH(Sheet1!E1288,Sheet4!$F:$F,0))+INDEX(Sheet4!$G:$G,MATCH(Sheet1!F1288,Sheet4!$F:$F,0))+INDEX(Sheet4!$G:$G,MATCH(Sheet1!G1288,Sheet4!$F:$F,0))+INDEX(Sheet4!$G:$G,MATCH(Sheet1!H1288,Sheet4!$F:$F,0))+INDEX(Sheet4!$G:$G,MATCH(Sheet1!I1288,Sheet4!$F:$F,0))+INDEX(Sheet4!$G:$G,MATCH(Sheet1!J1288,Sheet4!$F:$F,0)),"")</f>
        <v/>
      </c>
      <c r="AF1288">
        <f si="323" t="shared"/>
        <v>0</v>
      </c>
      <c r="AH1288">
        <v>1265</v>
      </c>
      <c r="AI1288" t="str">
        <f si="324" t="shared"/>
        <v>Ben SimmonsLandry ShametDevin BookerAustin RiversKelly OubreMikal BridgesJosh JacksonDerrick FavorsNikola Jokic</v>
      </c>
      <c r="AJ1288">
        <f si="313" t="shared"/>
        <v>0</v>
      </c>
      <c r="AK1288">
        <f si="314" t="shared"/>
        <v>0</v>
      </c>
      <c r="AL1288">
        <f si="315" t="shared"/>
        <v>0</v>
      </c>
      <c r="AM1288">
        <f si="316" t="shared"/>
        <v>0</v>
      </c>
      <c r="AN1288">
        <f si="317" t="shared"/>
        <v>0</v>
      </c>
      <c r="AO1288">
        <f si="318" t="shared"/>
        <v>0</v>
      </c>
      <c r="AP1288">
        <f si="319" t="shared"/>
        <v>0</v>
      </c>
      <c r="AQ1288">
        <f si="320" t="shared"/>
        <v>0</v>
      </c>
      <c r="AR1288">
        <f si="321" t="shared"/>
        <v>0</v>
      </c>
      <c r="AS1288">
        <f si="325" t="shared"/>
        <v>0</v>
      </c>
      <c r="AU1288" t="str">
        <f>IFERROR(VLOOKUP(C1288,Results!$A$2:$B$240,2,FALSE)+VLOOKUP(D1288,Results!$A$2:$B$240,2,FALSE)+VLOOKUP(E1288,Results!$A$2:$B$240,2,FALSE)+VLOOKUP(F1288,Results!$A$2:$B$240,2,FALSE)+VLOOKUP(G1288,Results!$A$2:$B$240,2,FALSE)+VLOOKUP(H1288,Results!$A$2:$B$240,2,FALSE)+VLOOKUP(I1288,Results!$A$2:$B$240,2,FALSE)+VLOOKUP(J1288,Results!$A$2:$B$240,2,FALSE)+VLOOKUP(B1288,Results!$A$2:$B$240,2,FALSE)-MIN(VLOOKUP(C1288,Results!$A$2:$B$240,2,FALSE),VLOOKUP(D1288,Results!$A$2:$B$240,2,FALSE),VLOOKUP(E1288,Results!$A$2:$B$240,2,FALSE),VLOOKUP(F1288,Results!$A$2:$B$240,2,FALSE),VLOOKUP(G1288,Results!$A$2:$B$240,2,FALSE),VLOOKUP(H1288,Results!$A$2:$B$240,2,FALSE),VLOOKUP(I1288,Results!$A$2:$B$240,2,FALSE),VLOOKUP(J1288,Results!$A$2:$B$240,2,FALSE),VLOOKUP(B1288,Results!$A$2:$B$240,2,FALSE)),"")</f>
        <v/>
      </c>
    </row>
    <row r="1289" spans="2:47" x14ac:dyDescent="0.3">
      <c r="B1289" t="s">
        <v>166</v>
      </c>
      <c r="C1289" t="s">
        <v>170</v>
      </c>
      <c r="D1289" t="s">
        <v>172</v>
      </c>
      <c r="E1289" t="s">
        <v>89</v>
      </c>
      <c r="F1289" t="s">
        <v>177</v>
      </c>
      <c r="G1289" t="s">
        <v>180</v>
      </c>
      <c r="H1289" t="s">
        <v>181</v>
      </c>
      <c r="I1289" t="s">
        <v>152</v>
      </c>
      <c r="J1289" t="s">
        <v>186</v>
      </c>
      <c r="K1289" t="n">
        <v>10.0</v>
      </c>
      <c r="L1289" s="30">
        <f si="312" t="shared"/>
        <v>0</v>
      </c>
      <c r="N1289" s="35" t="str">
        <f si="322" t="shared"/>
        <v/>
      </c>
      <c r="O1289" s="59">
        <f>(IF(ISNUMBER(MATCH(B1289,Sheet4!$K$92:$K$101,0)),1,0)+IF(ISNUMBER(MATCH(C1289,Sheet4!$K$92:$K$101,0)),1,0)+IF(ISNUMBER(MATCH(D1289,Sheet4!$K$92:$K$101,0)),1,0)+IF(ISNUMBER(MATCH(E1289,Sheet4!$K$92:$K$101,0)),1,0)+IF(ISNUMBER(MATCH(F1289,Sheet4!$K$92:$K$101,0)),1,0)+IF(ISNUMBER(MATCH(G1289,Sheet4!$K$92:$K$101,0)),1,0)+IF(ISNUMBER(MATCH(H1289,Sheet4!$K$92:$K$101,0)),1,0)+IF(ISNUMBER(MATCH(I1289,Sheet4!$K$92:$K$101,0)),1,0)+IF(ISNUMBER(MATCH(J1289,Sheet4!$K$92:$K$101,0)),1,0))
-
(IF(ISNUMBER(MATCH(B1289,Sheet4!$F$2:$F$11,0)),1,0)+IF(ISNUMBER(MATCH(C1289,Sheet4!$F$2:$F$11,0)),1,0)+IF(ISNUMBER(MATCH(D1289,Sheet4!$F$2:$F$11,0)),1,0)+IF(ISNUMBER(MATCH(E1289,Sheet4!$F$2:$F$11,0)),1,0)+IF(ISNUMBER(MATCH(F1289,Sheet4!$F$2:$F$11,0)),1,0)+IF(ISNUMBER(MATCH(G1289,Sheet4!$F$2:$F$11,0)),1,0)+IF(ISNUMBER(MATCH(H1289,Sheet4!$F$2:$F$11,0)),1,0)+IF(ISNUMBER(MATCH(I1289,Sheet4!$F$2:$F$11,0)),1,0)+IF(ISNUMBER(MATCH(J1289,Sheet4!$F$2:$F$11,0)),1,0))</f>
        <v>0</v>
      </c>
      <c r="P1289" s="40" t="str">
        <f>IFERROR(INDEX(Sheet4!$G:$G,MATCH(Sheet1!B1289,Sheet4!$F:$F,0))+INDEX(Sheet4!$G:$G,MATCH(Sheet1!C1289,Sheet4!$F:$F,0))+INDEX(Sheet4!$G:$G,MATCH(Sheet1!D1289,Sheet4!$F:$F,0))+INDEX(Sheet4!$G:$G,MATCH(Sheet1!E1289,Sheet4!$F:$F,0))+INDEX(Sheet4!$G:$G,MATCH(Sheet1!F1289,Sheet4!$F:$F,0))+INDEX(Sheet4!$G:$G,MATCH(Sheet1!G1289,Sheet4!$F:$F,0))+INDEX(Sheet4!$G:$G,MATCH(Sheet1!H1289,Sheet4!$F:$F,0))+INDEX(Sheet4!$G:$G,MATCH(Sheet1!I1289,Sheet4!$F:$F,0))+INDEX(Sheet4!$G:$G,MATCH(Sheet1!J1289,Sheet4!$F:$F,0)),"")</f>
        <v/>
      </c>
      <c r="AF1289">
        <f si="323" t="shared"/>
        <v>0</v>
      </c>
      <c r="AH1289">
        <v>1266</v>
      </c>
      <c r="AI1289" t="str">
        <f si="324" t="shared"/>
        <v>Ben SimmonsDe'Aaron FoxDonovan MitchellMalik BeasleyCorey BrewerGerald GreenJohn CollinsJosh JacksonRudy Gobert</v>
      </c>
      <c r="AJ1289">
        <f si="313" t="shared"/>
        <v>0</v>
      </c>
      <c r="AK1289">
        <f si="314" t="shared"/>
        <v>0</v>
      </c>
      <c r="AL1289">
        <f si="315" t="shared"/>
        <v>0</v>
      </c>
      <c r="AM1289">
        <f si="316" t="shared"/>
        <v>0</v>
      </c>
      <c r="AN1289">
        <f si="317" t="shared"/>
        <v>0</v>
      </c>
      <c r="AO1289">
        <f si="318" t="shared"/>
        <v>0</v>
      </c>
      <c r="AP1289">
        <f si="319" t="shared"/>
        <v>0</v>
      </c>
      <c r="AQ1289">
        <f si="320" t="shared"/>
        <v>0</v>
      </c>
      <c r="AR1289">
        <f si="321" t="shared"/>
        <v>0</v>
      </c>
      <c r="AS1289">
        <f si="325" t="shared"/>
        <v>0</v>
      </c>
      <c r="AU1289" t="str">
        <f>IFERROR(VLOOKUP(C1289,Results!$A$2:$B$240,2,FALSE)+VLOOKUP(D1289,Results!$A$2:$B$240,2,FALSE)+VLOOKUP(E1289,Results!$A$2:$B$240,2,FALSE)+VLOOKUP(F1289,Results!$A$2:$B$240,2,FALSE)+VLOOKUP(G1289,Results!$A$2:$B$240,2,FALSE)+VLOOKUP(H1289,Results!$A$2:$B$240,2,FALSE)+VLOOKUP(I1289,Results!$A$2:$B$240,2,FALSE)+VLOOKUP(J1289,Results!$A$2:$B$240,2,FALSE)+VLOOKUP(B1289,Results!$A$2:$B$240,2,FALSE)-MIN(VLOOKUP(C1289,Results!$A$2:$B$240,2,FALSE),VLOOKUP(D1289,Results!$A$2:$B$240,2,FALSE),VLOOKUP(E1289,Results!$A$2:$B$240,2,FALSE),VLOOKUP(F1289,Results!$A$2:$B$240,2,FALSE),VLOOKUP(G1289,Results!$A$2:$B$240,2,FALSE),VLOOKUP(H1289,Results!$A$2:$B$240,2,FALSE),VLOOKUP(I1289,Results!$A$2:$B$240,2,FALSE),VLOOKUP(J1289,Results!$A$2:$B$240,2,FALSE),VLOOKUP(B1289,Results!$A$2:$B$240,2,FALSE)),"")</f>
        <v/>
      </c>
    </row>
    <row r="1290" spans="2:47" x14ac:dyDescent="0.3">
      <c r="B1290" t="s">
        <v>166</v>
      </c>
      <c r="C1290" t="s">
        <v>87</v>
      </c>
      <c r="D1290" t="s">
        <v>172</v>
      </c>
      <c r="E1290" t="s">
        <v>158</v>
      </c>
      <c r="F1290" t="s">
        <v>177</v>
      </c>
      <c r="G1290" t="s">
        <v>159</v>
      </c>
      <c r="H1290" t="s">
        <v>152</v>
      </c>
      <c r="I1290" t="s">
        <v>182</v>
      </c>
      <c r="J1290" t="s">
        <v>186</v>
      </c>
      <c r="K1290" t="n">
        <v>10.0</v>
      </c>
      <c r="L1290" s="30">
        <f si="312" t="shared"/>
        <v>0</v>
      </c>
      <c r="N1290" s="35" t="str">
        <f si="322" t="shared"/>
        <v/>
      </c>
      <c r="O1290" s="59">
        <f>(IF(ISNUMBER(MATCH(B1290,Sheet4!$K$92:$K$101,0)),1,0)+IF(ISNUMBER(MATCH(C1290,Sheet4!$K$92:$K$101,0)),1,0)+IF(ISNUMBER(MATCH(D1290,Sheet4!$K$92:$K$101,0)),1,0)+IF(ISNUMBER(MATCH(E1290,Sheet4!$K$92:$K$101,0)),1,0)+IF(ISNUMBER(MATCH(F1290,Sheet4!$K$92:$K$101,0)),1,0)+IF(ISNUMBER(MATCH(G1290,Sheet4!$K$92:$K$101,0)),1,0)+IF(ISNUMBER(MATCH(H1290,Sheet4!$K$92:$K$101,0)),1,0)+IF(ISNUMBER(MATCH(I1290,Sheet4!$K$92:$K$101,0)),1,0)+IF(ISNUMBER(MATCH(J1290,Sheet4!$K$92:$K$101,0)),1,0))
-
(IF(ISNUMBER(MATCH(B1290,Sheet4!$F$2:$F$11,0)),1,0)+IF(ISNUMBER(MATCH(C1290,Sheet4!$F$2:$F$11,0)),1,0)+IF(ISNUMBER(MATCH(D1290,Sheet4!$F$2:$F$11,0)),1,0)+IF(ISNUMBER(MATCH(E1290,Sheet4!$F$2:$F$11,0)),1,0)+IF(ISNUMBER(MATCH(F1290,Sheet4!$F$2:$F$11,0)),1,0)+IF(ISNUMBER(MATCH(G1290,Sheet4!$F$2:$F$11,0)),1,0)+IF(ISNUMBER(MATCH(H1290,Sheet4!$F$2:$F$11,0)),1,0)+IF(ISNUMBER(MATCH(I1290,Sheet4!$F$2:$F$11,0)),1,0)+IF(ISNUMBER(MATCH(J1290,Sheet4!$F$2:$F$11,0)),1,0))</f>
        <v>0</v>
      </c>
      <c r="P1290" s="40" t="str">
        <f>IFERROR(INDEX(Sheet4!$G:$G,MATCH(Sheet1!B1290,Sheet4!$F:$F,0))+INDEX(Sheet4!$G:$G,MATCH(Sheet1!C1290,Sheet4!$F:$F,0))+INDEX(Sheet4!$G:$G,MATCH(Sheet1!D1290,Sheet4!$F:$F,0))+INDEX(Sheet4!$G:$G,MATCH(Sheet1!E1290,Sheet4!$F:$F,0))+INDEX(Sheet4!$G:$G,MATCH(Sheet1!F1290,Sheet4!$F:$F,0))+INDEX(Sheet4!$G:$G,MATCH(Sheet1!G1290,Sheet4!$F:$F,0))+INDEX(Sheet4!$G:$G,MATCH(Sheet1!H1290,Sheet4!$F:$F,0))+INDEX(Sheet4!$G:$G,MATCH(Sheet1!I1290,Sheet4!$F:$F,0))+INDEX(Sheet4!$G:$G,MATCH(Sheet1!J1290,Sheet4!$F:$F,0)),"")</f>
        <v/>
      </c>
      <c r="AF1290">
        <f si="323" t="shared"/>
        <v>0</v>
      </c>
      <c r="AH1290">
        <v>1267</v>
      </c>
      <c r="AI1290" t="str">
        <f si="324" t="shared"/>
        <v>Ben SimmonsTrae YoungJimmy ButlerMonte MorrisJoe InglesJustin JacksonKenneth FariedPaul MillsapDeandre Ayton</v>
      </c>
      <c r="AJ1290">
        <f si="313" t="shared"/>
        <v>0</v>
      </c>
      <c r="AK1290">
        <f si="314" t="shared"/>
        <v>0</v>
      </c>
      <c r="AL1290">
        <f si="315" t="shared"/>
        <v>0</v>
      </c>
      <c r="AM1290">
        <f si="316" t="shared"/>
        <v>0</v>
      </c>
      <c r="AN1290">
        <f si="317" t="shared"/>
        <v>0</v>
      </c>
      <c r="AO1290">
        <f si="318" t="shared"/>
        <v>0</v>
      </c>
      <c r="AP1290">
        <f si="319" t="shared"/>
        <v>0</v>
      </c>
      <c r="AQ1290">
        <f si="320" t="shared"/>
        <v>0</v>
      </c>
      <c r="AR1290">
        <f si="321" t="shared"/>
        <v>0</v>
      </c>
      <c r="AS1290">
        <f si="325" t="shared"/>
        <v>0</v>
      </c>
      <c r="AU1290" t="str">
        <f>IFERROR(VLOOKUP(C1290,Results!$A$2:$B$240,2,FALSE)+VLOOKUP(D1290,Results!$A$2:$B$240,2,FALSE)+VLOOKUP(E1290,Results!$A$2:$B$240,2,FALSE)+VLOOKUP(F1290,Results!$A$2:$B$240,2,FALSE)+VLOOKUP(G1290,Results!$A$2:$B$240,2,FALSE)+VLOOKUP(H1290,Results!$A$2:$B$240,2,FALSE)+VLOOKUP(I1290,Results!$A$2:$B$240,2,FALSE)+VLOOKUP(J1290,Results!$A$2:$B$240,2,FALSE)+VLOOKUP(B1290,Results!$A$2:$B$240,2,FALSE)-MIN(VLOOKUP(C1290,Results!$A$2:$B$240,2,FALSE),VLOOKUP(D1290,Results!$A$2:$B$240,2,FALSE),VLOOKUP(E1290,Results!$A$2:$B$240,2,FALSE),VLOOKUP(F1290,Results!$A$2:$B$240,2,FALSE),VLOOKUP(G1290,Results!$A$2:$B$240,2,FALSE),VLOOKUP(H1290,Results!$A$2:$B$240,2,FALSE),VLOOKUP(I1290,Results!$A$2:$B$240,2,FALSE),VLOOKUP(J1290,Results!$A$2:$B$240,2,FALSE),VLOOKUP(B1290,Results!$A$2:$B$240,2,FALSE)),"")</f>
        <v/>
      </c>
    </row>
    <row r="1291" spans="2:47" x14ac:dyDescent="0.3">
      <c r="B1291" t="s">
        <v>166</v>
      </c>
      <c r="C1291" t="s">
        <v>171</v>
      </c>
      <c r="D1291" t="s">
        <v>174</v>
      </c>
      <c r="E1291" t="s">
        <v>148</v>
      </c>
      <c r="F1291" t="s">
        <v>150</v>
      </c>
      <c r="G1291" t="s">
        <v>177</v>
      </c>
      <c r="H1291" t="s">
        <v>153</v>
      </c>
      <c r="I1291" t="s">
        <v>152</v>
      </c>
      <c r="J1291" t="s">
        <v>98</v>
      </c>
      <c r="K1291" t="n">
        <v>10.0</v>
      </c>
      <c r="L1291" s="30">
        <f si="312" t="shared"/>
        <v>0</v>
      </c>
      <c r="N1291" s="35" t="str">
        <f si="322" t="shared"/>
        <v/>
      </c>
      <c r="O1291" s="59">
        <f>(IF(ISNUMBER(MATCH(B1291,Sheet4!$K$92:$K$101,0)),1,0)+IF(ISNUMBER(MATCH(C1291,Sheet4!$K$92:$K$101,0)),1,0)+IF(ISNUMBER(MATCH(D1291,Sheet4!$K$92:$K$101,0)),1,0)+IF(ISNUMBER(MATCH(E1291,Sheet4!$K$92:$K$101,0)),1,0)+IF(ISNUMBER(MATCH(F1291,Sheet4!$K$92:$K$101,0)),1,0)+IF(ISNUMBER(MATCH(G1291,Sheet4!$K$92:$K$101,0)),1,0)+IF(ISNUMBER(MATCH(H1291,Sheet4!$K$92:$K$101,0)),1,0)+IF(ISNUMBER(MATCH(I1291,Sheet4!$K$92:$K$101,0)),1,0)+IF(ISNUMBER(MATCH(J1291,Sheet4!$K$92:$K$101,0)),1,0))
-
(IF(ISNUMBER(MATCH(B1291,Sheet4!$F$2:$F$11,0)),1,0)+IF(ISNUMBER(MATCH(C1291,Sheet4!$F$2:$F$11,0)),1,0)+IF(ISNUMBER(MATCH(D1291,Sheet4!$F$2:$F$11,0)),1,0)+IF(ISNUMBER(MATCH(E1291,Sheet4!$F$2:$F$11,0)),1,0)+IF(ISNUMBER(MATCH(F1291,Sheet4!$F$2:$F$11,0)),1,0)+IF(ISNUMBER(MATCH(G1291,Sheet4!$F$2:$F$11,0)),1,0)+IF(ISNUMBER(MATCH(H1291,Sheet4!$F$2:$F$11,0)),1,0)+IF(ISNUMBER(MATCH(I1291,Sheet4!$F$2:$F$11,0)),1,0)+IF(ISNUMBER(MATCH(J1291,Sheet4!$F$2:$F$11,0)),1,0))</f>
        <v>0</v>
      </c>
      <c r="P1291" s="40" t="str">
        <f>IFERROR(INDEX(Sheet4!$G:$G,MATCH(Sheet1!B1291,Sheet4!$F:$F,0))+INDEX(Sheet4!$G:$G,MATCH(Sheet1!C1291,Sheet4!$F:$F,0))+INDEX(Sheet4!$G:$G,MATCH(Sheet1!D1291,Sheet4!$F:$F,0))+INDEX(Sheet4!$G:$G,MATCH(Sheet1!E1291,Sheet4!$F:$F,0))+INDEX(Sheet4!$G:$G,MATCH(Sheet1!F1291,Sheet4!$F:$F,0))+INDEX(Sheet4!$G:$G,MATCH(Sheet1!G1291,Sheet4!$F:$F,0))+INDEX(Sheet4!$G:$G,MATCH(Sheet1!H1291,Sheet4!$F:$F,0))+INDEX(Sheet4!$G:$G,MATCH(Sheet1!I1291,Sheet4!$F:$F,0))+INDEX(Sheet4!$G:$G,MATCH(Sheet1!J1291,Sheet4!$F:$F,0)),"")</f>
        <v/>
      </c>
      <c r="AF1291">
        <f si="323" t="shared"/>
        <v>0</v>
      </c>
      <c r="AH1291">
        <v>1268</v>
      </c>
      <c r="AI1291" t="str">
        <f si="324" t="shared"/>
        <v>Ben SimmonsIsaiah CanaanJimmy ButlerMonte MorrisJoe InglesLuol DengKenneth FariedJohn CollinsRudy Gobert</v>
      </c>
      <c r="AJ1291">
        <f si="313" t="shared"/>
        <v>0</v>
      </c>
      <c r="AK1291">
        <f si="314" t="shared"/>
        <v>0</v>
      </c>
      <c r="AL1291">
        <f si="315" t="shared"/>
        <v>0</v>
      </c>
      <c r="AM1291">
        <f si="316" t="shared"/>
        <v>0</v>
      </c>
      <c r="AN1291">
        <f si="317" t="shared"/>
        <v>0</v>
      </c>
      <c r="AO1291">
        <f si="318" t="shared"/>
        <v>0</v>
      </c>
      <c r="AP1291">
        <f si="319" t="shared"/>
        <v>0</v>
      </c>
      <c r="AQ1291">
        <f si="320" t="shared"/>
        <v>0</v>
      </c>
      <c r="AR1291">
        <f si="321" t="shared"/>
        <v>0</v>
      </c>
      <c r="AS1291">
        <f si="325" t="shared"/>
        <v>0</v>
      </c>
      <c r="AU1291" t="str">
        <f>IFERROR(VLOOKUP(C1291,Results!$A$2:$B$240,2,FALSE)+VLOOKUP(D1291,Results!$A$2:$B$240,2,FALSE)+VLOOKUP(E1291,Results!$A$2:$B$240,2,FALSE)+VLOOKUP(F1291,Results!$A$2:$B$240,2,FALSE)+VLOOKUP(G1291,Results!$A$2:$B$240,2,FALSE)+VLOOKUP(H1291,Results!$A$2:$B$240,2,FALSE)+VLOOKUP(I1291,Results!$A$2:$B$240,2,FALSE)+VLOOKUP(J1291,Results!$A$2:$B$240,2,FALSE)+VLOOKUP(B1291,Results!$A$2:$B$240,2,FALSE)-MIN(VLOOKUP(C1291,Results!$A$2:$B$240,2,FALSE),VLOOKUP(D1291,Results!$A$2:$B$240,2,FALSE),VLOOKUP(E1291,Results!$A$2:$B$240,2,FALSE),VLOOKUP(F1291,Results!$A$2:$B$240,2,FALSE),VLOOKUP(G1291,Results!$A$2:$B$240,2,FALSE),VLOOKUP(H1291,Results!$A$2:$B$240,2,FALSE),VLOOKUP(I1291,Results!$A$2:$B$240,2,FALSE),VLOOKUP(J1291,Results!$A$2:$B$240,2,FALSE),VLOOKUP(B1291,Results!$A$2:$B$240,2,FALSE)),"")</f>
        <v/>
      </c>
    </row>
    <row r="1292" spans="2:47" x14ac:dyDescent="0.3">
      <c r="B1292" t="s">
        <v>166</v>
      </c>
      <c r="C1292" t="s">
        <v>171</v>
      </c>
      <c r="D1292" t="s">
        <v>172</v>
      </c>
      <c r="E1292" t="s">
        <v>173</v>
      </c>
      <c r="F1292" t="s">
        <v>150</v>
      </c>
      <c r="G1292" t="s">
        <v>159</v>
      </c>
      <c r="H1292" t="s">
        <v>92</v>
      </c>
      <c r="I1292" t="s">
        <v>152</v>
      </c>
      <c r="J1292" t="s">
        <v>187</v>
      </c>
      <c r="K1292" t="n">
        <v>10.0</v>
      </c>
      <c r="L1292" s="30">
        <f si="312" t="shared"/>
        <v>0</v>
      </c>
      <c r="N1292" s="35" t="str">
        <f si="322" t="shared"/>
        <v/>
      </c>
      <c r="O1292" s="59">
        <f>(IF(ISNUMBER(MATCH(B1292,Sheet4!$K$92:$K$101,0)),1,0)+IF(ISNUMBER(MATCH(C1292,Sheet4!$K$92:$K$101,0)),1,0)+IF(ISNUMBER(MATCH(D1292,Sheet4!$K$92:$K$101,0)),1,0)+IF(ISNUMBER(MATCH(E1292,Sheet4!$K$92:$K$101,0)),1,0)+IF(ISNUMBER(MATCH(F1292,Sheet4!$K$92:$K$101,0)),1,0)+IF(ISNUMBER(MATCH(G1292,Sheet4!$K$92:$K$101,0)),1,0)+IF(ISNUMBER(MATCH(H1292,Sheet4!$K$92:$K$101,0)),1,0)+IF(ISNUMBER(MATCH(I1292,Sheet4!$K$92:$K$101,0)),1,0)+IF(ISNUMBER(MATCH(J1292,Sheet4!$K$92:$K$101,0)),1,0))
-
(IF(ISNUMBER(MATCH(B1292,Sheet4!$F$2:$F$11,0)),1,0)+IF(ISNUMBER(MATCH(C1292,Sheet4!$F$2:$F$11,0)),1,0)+IF(ISNUMBER(MATCH(D1292,Sheet4!$F$2:$F$11,0)),1,0)+IF(ISNUMBER(MATCH(E1292,Sheet4!$F$2:$F$11,0)),1,0)+IF(ISNUMBER(MATCH(F1292,Sheet4!$F$2:$F$11,0)),1,0)+IF(ISNUMBER(MATCH(G1292,Sheet4!$F$2:$F$11,0)),1,0)+IF(ISNUMBER(MATCH(H1292,Sheet4!$F$2:$F$11,0)),1,0)+IF(ISNUMBER(MATCH(I1292,Sheet4!$F$2:$F$11,0)),1,0)+IF(ISNUMBER(MATCH(J1292,Sheet4!$F$2:$F$11,0)),1,0))</f>
        <v>0</v>
      </c>
      <c r="P1292" s="40" t="str">
        <f>IFERROR(INDEX(Sheet4!$G:$G,MATCH(Sheet1!B1292,Sheet4!$F:$F,0))+INDEX(Sheet4!$G:$G,MATCH(Sheet1!C1292,Sheet4!$F:$F,0))+INDEX(Sheet4!$G:$G,MATCH(Sheet1!D1292,Sheet4!$F:$F,0))+INDEX(Sheet4!$G:$G,MATCH(Sheet1!E1292,Sheet4!$F:$F,0))+INDEX(Sheet4!$G:$G,MATCH(Sheet1!F1292,Sheet4!$F:$F,0))+INDEX(Sheet4!$G:$G,MATCH(Sheet1!G1292,Sheet4!$F:$F,0))+INDEX(Sheet4!$G:$G,MATCH(Sheet1!H1292,Sheet4!$F:$F,0))+INDEX(Sheet4!$G:$G,MATCH(Sheet1!I1292,Sheet4!$F:$F,0))+INDEX(Sheet4!$G:$G,MATCH(Sheet1!J1292,Sheet4!$F:$F,0)),"")</f>
        <v/>
      </c>
      <c r="AF1292">
        <f si="323" t="shared"/>
        <v>0</v>
      </c>
      <c r="AH1292">
        <v>1269</v>
      </c>
      <c r="AI1292" t="str">
        <f si="324" t="shared"/>
        <v>De'Aaron FoxIsaiah CanaanJames HardenMonte MorrisKelly OubreMikal BridgesJohn CollinsMarvin BagleyWillie Cauley-Stein</v>
      </c>
      <c r="AJ1292">
        <f si="313" t="shared"/>
        <v>0</v>
      </c>
      <c r="AK1292">
        <f si="314" t="shared"/>
        <v>0</v>
      </c>
      <c r="AL1292">
        <f si="315" t="shared"/>
        <v>0</v>
      </c>
      <c r="AM1292">
        <f si="316" t="shared"/>
        <v>0</v>
      </c>
      <c r="AN1292">
        <f si="317" t="shared"/>
        <v>0</v>
      </c>
      <c r="AO1292">
        <f si="318" t="shared"/>
        <v>0</v>
      </c>
      <c r="AP1292">
        <f si="319" t="shared"/>
        <v>0</v>
      </c>
      <c r="AQ1292">
        <f si="320" t="shared"/>
        <v>0</v>
      </c>
      <c r="AR1292">
        <f si="321" t="shared"/>
        <v>0</v>
      </c>
      <c r="AS1292">
        <f si="325" t="shared"/>
        <v>0</v>
      </c>
      <c r="AU1292" t="str">
        <f>IFERROR(VLOOKUP(C1292,Results!$A$2:$B$240,2,FALSE)+VLOOKUP(D1292,Results!$A$2:$B$240,2,FALSE)+VLOOKUP(E1292,Results!$A$2:$B$240,2,FALSE)+VLOOKUP(F1292,Results!$A$2:$B$240,2,FALSE)+VLOOKUP(G1292,Results!$A$2:$B$240,2,FALSE)+VLOOKUP(H1292,Results!$A$2:$B$240,2,FALSE)+VLOOKUP(I1292,Results!$A$2:$B$240,2,FALSE)+VLOOKUP(J1292,Results!$A$2:$B$240,2,FALSE)+VLOOKUP(B1292,Results!$A$2:$B$240,2,FALSE)-MIN(VLOOKUP(C1292,Results!$A$2:$B$240,2,FALSE),VLOOKUP(D1292,Results!$A$2:$B$240,2,FALSE),VLOOKUP(E1292,Results!$A$2:$B$240,2,FALSE),VLOOKUP(F1292,Results!$A$2:$B$240,2,FALSE),VLOOKUP(G1292,Results!$A$2:$B$240,2,FALSE),VLOOKUP(H1292,Results!$A$2:$B$240,2,FALSE),VLOOKUP(I1292,Results!$A$2:$B$240,2,FALSE),VLOOKUP(J1292,Results!$A$2:$B$240,2,FALSE),VLOOKUP(B1292,Results!$A$2:$B$240,2,FALSE)),"")</f>
        <v/>
      </c>
    </row>
    <row r="1293" spans="2:47" x14ac:dyDescent="0.3">
      <c r="B1293" t="s">
        <v>166</v>
      </c>
      <c r="C1293" t="s">
        <v>108</v>
      </c>
      <c r="D1293" t="s">
        <v>89</v>
      </c>
      <c r="E1293" t="s">
        <v>146</v>
      </c>
      <c r="F1293" t="s">
        <v>177</v>
      </c>
      <c r="G1293" t="s">
        <v>180</v>
      </c>
      <c r="H1293" t="s">
        <v>153</v>
      </c>
      <c r="I1293" t="s">
        <v>181</v>
      </c>
      <c r="J1293" t="s">
        <v>98</v>
      </c>
      <c r="K1293" t="n">
        <v>10.0</v>
      </c>
      <c r="L1293" s="30">
        <f si="312" t="shared"/>
        <v>0</v>
      </c>
      <c r="N1293" s="35" t="str">
        <f si="322" t="shared"/>
        <v/>
      </c>
      <c r="O1293" s="59">
        <f>(IF(ISNUMBER(MATCH(B1293,Sheet4!$K$92:$K$101,0)),1,0)+IF(ISNUMBER(MATCH(C1293,Sheet4!$K$92:$K$101,0)),1,0)+IF(ISNUMBER(MATCH(D1293,Sheet4!$K$92:$K$101,0)),1,0)+IF(ISNUMBER(MATCH(E1293,Sheet4!$K$92:$K$101,0)),1,0)+IF(ISNUMBER(MATCH(F1293,Sheet4!$K$92:$K$101,0)),1,0)+IF(ISNUMBER(MATCH(G1293,Sheet4!$K$92:$K$101,0)),1,0)+IF(ISNUMBER(MATCH(H1293,Sheet4!$K$92:$K$101,0)),1,0)+IF(ISNUMBER(MATCH(I1293,Sheet4!$K$92:$K$101,0)),1,0)+IF(ISNUMBER(MATCH(J1293,Sheet4!$K$92:$K$101,0)),1,0))
-
(IF(ISNUMBER(MATCH(B1293,Sheet4!$F$2:$F$11,0)),1,0)+IF(ISNUMBER(MATCH(C1293,Sheet4!$F$2:$F$11,0)),1,0)+IF(ISNUMBER(MATCH(D1293,Sheet4!$F$2:$F$11,0)),1,0)+IF(ISNUMBER(MATCH(E1293,Sheet4!$F$2:$F$11,0)),1,0)+IF(ISNUMBER(MATCH(F1293,Sheet4!$F$2:$F$11,0)),1,0)+IF(ISNUMBER(MATCH(G1293,Sheet4!$F$2:$F$11,0)),1,0)+IF(ISNUMBER(MATCH(H1293,Sheet4!$F$2:$F$11,0)),1,0)+IF(ISNUMBER(MATCH(I1293,Sheet4!$F$2:$F$11,0)),1,0)+IF(ISNUMBER(MATCH(J1293,Sheet4!$F$2:$F$11,0)),1,0))</f>
        <v>0</v>
      </c>
      <c r="P1293" s="40" t="str">
        <f>IFERROR(INDEX(Sheet4!$G:$G,MATCH(Sheet1!B1293,Sheet4!$F:$F,0))+INDEX(Sheet4!$G:$G,MATCH(Sheet1!C1293,Sheet4!$F:$F,0))+INDEX(Sheet4!$G:$G,MATCH(Sheet1!D1293,Sheet4!$F:$F,0))+INDEX(Sheet4!$G:$G,MATCH(Sheet1!E1293,Sheet4!$F:$F,0))+INDEX(Sheet4!$G:$G,MATCH(Sheet1!F1293,Sheet4!$F:$F,0))+INDEX(Sheet4!$G:$G,MATCH(Sheet1!G1293,Sheet4!$F:$F,0))+INDEX(Sheet4!$G:$G,MATCH(Sheet1!H1293,Sheet4!$F:$F,0))+INDEX(Sheet4!$G:$G,MATCH(Sheet1!I1293,Sheet4!$F:$F,0))+INDEX(Sheet4!$G:$G,MATCH(Sheet1!J1293,Sheet4!$F:$F,0)),"")</f>
        <v/>
      </c>
      <c r="AF1293">
        <f si="323" t="shared"/>
        <v>0</v>
      </c>
      <c r="AH1293">
        <v>1270</v>
      </c>
      <c r="AI1293" t="str">
        <f si="324" t="shared"/>
        <v>Ben SimmonsRicky RubioDevin BookerMalik BeasleyKelly OubreJustin JacksonKenneth FariedJosh JacksonDeandre Ayton</v>
      </c>
      <c r="AJ1293">
        <f si="313" t="shared"/>
        <v>0</v>
      </c>
      <c r="AK1293">
        <f si="314" t="shared"/>
        <v>0</v>
      </c>
      <c r="AL1293">
        <f si="315" t="shared"/>
        <v>0</v>
      </c>
      <c r="AM1293">
        <f si="316" t="shared"/>
        <v>0</v>
      </c>
      <c r="AN1293">
        <f si="317" t="shared"/>
        <v>0</v>
      </c>
      <c r="AO1293">
        <f si="318" t="shared"/>
        <v>0</v>
      </c>
      <c r="AP1293">
        <f si="319" t="shared"/>
        <v>0</v>
      </c>
      <c r="AQ1293">
        <f si="320" t="shared"/>
        <v>0</v>
      </c>
      <c r="AR1293">
        <f si="321" t="shared"/>
        <v>0</v>
      </c>
      <c r="AS1293">
        <f si="325" t="shared"/>
        <v>0</v>
      </c>
      <c r="AU1293" t="str">
        <f>IFERROR(VLOOKUP(C1293,Results!$A$2:$B$240,2,FALSE)+VLOOKUP(D1293,Results!$A$2:$B$240,2,FALSE)+VLOOKUP(E1293,Results!$A$2:$B$240,2,FALSE)+VLOOKUP(F1293,Results!$A$2:$B$240,2,FALSE)+VLOOKUP(G1293,Results!$A$2:$B$240,2,FALSE)+VLOOKUP(H1293,Results!$A$2:$B$240,2,FALSE)+VLOOKUP(I1293,Results!$A$2:$B$240,2,FALSE)+VLOOKUP(J1293,Results!$A$2:$B$240,2,FALSE)+VLOOKUP(B1293,Results!$A$2:$B$240,2,FALSE)-MIN(VLOOKUP(C1293,Results!$A$2:$B$240,2,FALSE),VLOOKUP(D1293,Results!$A$2:$B$240,2,FALSE),VLOOKUP(E1293,Results!$A$2:$B$240,2,FALSE),VLOOKUP(F1293,Results!$A$2:$B$240,2,FALSE),VLOOKUP(G1293,Results!$A$2:$B$240,2,FALSE),VLOOKUP(H1293,Results!$A$2:$B$240,2,FALSE),VLOOKUP(I1293,Results!$A$2:$B$240,2,FALSE),VLOOKUP(J1293,Results!$A$2:$B$240,2,FALSE),VLOOKUP(B1293,Results!$A$2:$B$240,2,FALSE)),"")</f>
        <v/>
      </c>
    </row>
    <row r="1294" spans="2:47" x14ac:dyDescent="0.3">
      <c r="B1294" t="s">
        <v>166</v>
      </c>
      <c r="C1294" t="s">
        <v>116</v>
      </c>
      <c r="D1294" t="s">
        <v>173</v>
      </c>
      <c r="E1294" t="s">
        <v>146</v>
      </c>
      <c r="F1294" t="s">
        <v>177</v>
      </c>
      <c r="G1294" t="s">
        <v>179</v>
      </c>
      <c r="H1294" t="s">
        <v>92</v>
      </c>
      <c r="I1294" t="s">
        <v>183</v>
      </c>
      <c r="J1294" t="s">
        <v>188</v>
      </c>
      <c r="K1294" t="n">
        <v>10.0</v>
      </c>
      <c r="L1294" s="30">
        <f si="312" t="shared"/>
        <v>0</v>
      </c>
      <c r="N1294" s="35" t="str">
        <f si="322" t="shared"/>
        <v/>
      </c>
      <c r="O1294" s="59">
        <f>(IF(ISNUMBER(MATCH(B1294,Sheet4!$K$92:$K$101,0)),1,0)+IF(ISNUMBER(MATCH(C1294,Sheet4!$K$92:$K$101,0)),1,0)+IF(ISNUMBER(MATCH(D1294,Sheet4!$K$92:$K$101,0)),1,0)+IF(ISNUMBER(MATCH(E1294,Sheet4!$K$92:$K$101,0)),1,0)+IF(ISNUMBER(MATCH(F1294,Sheet4!$K$92:$K$101,0)),1,0)+IF(ISNUMBER(MATCH(G1294,Sheet4!$K$92:$K$101,0)),1,0)+IF(ISNUMBER(MATCH(H1294,Sheet4!$K$92:$K$101,0)),1,0)+IF(ISNUMBER(MATCH(I1294,Sheet4!$K$92:$K$101,0)),1,0)+IF(ISNUMBER(MATCH(J1294,Sheet4!$K$92:$K$101,0)),1,0))
-
(IF(ISNUMBER(MATCH(B1294,Sheet4!$F$2:$F$11,0)),1,0)+IF(ISNUMBER(MATCH(C1294,Sheet4!$F$2:$F$11,0)),1,0)+IF(ISNUMBER(MATCH(D1294,Sheet4!$F$2:$F$11,0)),1,0)+IF(ISNUMBER(MATCH(E1294,Sheet4!$F$2:$F$11,0)),1,0)+IF(ISNUMBER(MATCH(F1294,Sheet4!$F$2:$F$11,0)),1,0)+IF(ISNUMBER(MATCH(G1294,Sheet4!$F$2:$F$11,0)),1,0)+IF(ISNUMBER(MATCH(H1294,Sheet4!$F$2:$F$11,0)),1,0)+IF(ISNUMBER(MATCH(I1294,Sheet4!$F$2:$F$11,0)),1,0)+IF(ISNUMBER(MATCH(J1294,Sheet4!$F$2:$F$11,0)),1,0))</f>
        <v>0</v>
      </c>
      <c r="P1294" s="40" t="str">
        <f>IFERROR(INDEX(Sheet4!$G:$G,MATCH(Sheet1!B1294,Sheet4!$F:$F,0))+INDEX(Sheet4!$G:$G,MATCH(Sheet1!C1294,Sheet4!$F:$F,0))+INDEX(Sheet4!$G:$G,MATCH(Sheet1!D1294,Sheet4!$F:$F,0))+INDEX(Sheet4!$G:$G,MATCH(Sheet1!E1294,Sheet4!$F:$F,0))+INDEX(Sheet4!$G:$G,MATCH(Sheet1!F1294,Sheet4!$F:$F,0))+INDEX(Sheet4!$G:$G,MATCH(Sheet1!G1294,Sheet4!$F:$F,0))+INDEX(Sheet4!$G:$G,MATCH(Sheet1!H1294,Sheet4!$F:$F,0))+INDEX(Sheet4!$G:$G,MATCH(Sheet1!I1294,Sheet4!$F:$F,0))+INDEX(Sheet4!$G:$G,MATCH(Sheet1!J1294,Sheet4!$F:$F,0)),"")</f>
        <v/>
      </c>
      <c r="AF1294">
        <f si="323" t="shared"/>
        <v>0</v>
      </c>
      <c r="AH1294">
        <v>1271</v>
      </c>
      <c r="AI1294" t="str">
        <f si="324" t="shared"/>
        <v>Ben SimmonsRicky RubioDevin BookerMonte MorrisWill BartonJoe InglesJosh JacksonOmari SpellmanRudy Gobert</v>
      </c>
      <c r="AJ1294">
        <f si="313" t="shared"/>
        <v>0</v>
      </c>
      <c r="AK1294">
        <f si="314" t="shared"/>
        <v>0</v>
      </c>
      <c r="AL1294">
        <f si="315" t="shared"/>
        <v>0</v>
      </c>
      <c r="AM1294">
        <f si="316" t="shared"/>
        <v>0</v>
      </c>
      <c r="AN1294">
        <f si="317" t="shared"/>
        <v>0</v>
      </c>
      <c r="AO1294">
        <f si="318" t="shared"/>
        <v>0</v>
      </c>
      <c r="AP1294">
        <f si="319" t="shared"/>
        <v>0</v>
      </c>
      <c r="AQ1294">
        <f si="320" t="shared"/>
        <v>0</v>
      </c>
      <c r="AR1294">
        <f si="321" t="shared"/>
        <v>0</v>
      </c>
      <c r="AS1294">
        <f si="325" t="shared"/>
        <v>0</v>
      </c>
      <c r="AU1294" t="str">
        <f>IFERROR(VLOOKUP(C1294,Results!$A$2:$B$240,2,FALSE)+VLOOKUP(D1294,Results!$A$2:$B$240,2,FALSE)+VLOOKUP(E1294,Results!$A$2:$B$240,2,FALSE)+VLOOKUP(F1294,Results!$A$2:$B$240,2,FALSE)+VLOOKUP(G1294,Results!$A$2:$B$240,2,FALSE)+VLOOKUP(H1294,Results!$A$2:$B$240,2,FALSE)+VLOOKUP(I1294,Results!$A$2:$B$240,2,FALSE)+VLOOKUP(J1294,Results!$A$2:$B$240,2,FALSE)+VLOOKUP(B1294,Results!$A$2:$B$240,2,FALSE)-MIN(VLOOKUP(C1294,Results!$A$2:$B$240,2,FALSE),VLOOKUP(D1294,Results!$A$2:$B$240,2,FALSE),VLOOKUP(E1294,Results!$A$2:$B$240,2,FALSE),VLOOKUP(F1294,Results!$A$2:$B$240,2,FALSE),VLOOKUP(G1294,Results!$A$2:$B$240,2,FALSE),VLOOKUP(H1294,Results!$A$2:$B$240,2,FALSE),VLOOKUP(I1294,Results!$A$2:$B$240,2,FALSE),VLOOKUP(J1294,Results!$A$2:$B$240,2,FALSE),VLOOKUP(B1294,Results!$A$2:$B$240,2,FALSE)),"")</f>
        <v/>
      </c>
    </row>
    <row r="1295" spans="2:47" x14ac:dyDescent="0.3">
      <c r="B1295" t="s">
        <v>169</v>
      </c>
      <c r="C1295" t="s">
        <v>116</v>
      </c>
      <c r="D1295" t="s">
        <v>145</v>
      </c>
      <c r="E1295" t="s">
        <v>146</v>
      </c>
      <c r="F1295" t="s">
        <v>150</v>
      </c>
      <c r="G1295" t="s">
        <v>177</v>
      </c>
      <c r="H1295" t="s">
        <v>153</v>
      </c>
      <c r="I1295" t="s">
        <v>93</v>
      </c>
      <c r="J1295" t="s">
        <v>187</v>
      </c>
      <c r="K1295" t="n">
        <v>10.0</v>
      </c>
      <c r="L1295" s="30">
        <f si="312" t="shared"/>
        <v>0</v>
      </c>
      <c r="N1295" s="35" t="str">
        <f si="322" t="shared"/>
        <v/>
      </c>
      <c r="O1295" s="59">
        <f>(IF(ISNUMBER(MATCH(B1295,Sheet4!$K$92:$K$101,0)),1,0)+IF(ISNUMBER(MATCH(C1295,Sheet4!$K$92:$K$101,0)),1,0)+IF(ISNUMBER(MATCH(D1295,Sheet4!$K$92:$K$101,0)),1,0)+IF(ISNUMBER(MATCH(E1295,Sheet4!$K$92:$K$101,0)),1,0)+IF(ISNUMBER(MATCH(F1295,Sheet4!$K$92:$K$101,0)),1,0)+IF(ISNUMBER(MATCH(G1295,Sheet4!$K$92:$K$101,0)),1,0)+IF(ISNUMBER(MATCH(H1295,Sheet4!$K$92:$K$101,0)),1,0)+IF(ISNUMBER(MATCH(I1295,Sheet4!$K$92:$K$101,0)),1,0)+IF(ISNUMBER(MATCH(J1295,Sheet4!$K$92:$K$101,0)),1,0))
-
(IF(ISNUMBER(MATCH(B1295,Sheet4!$F$2:$F$11,0)),1,0)+IF(ISNUMBER(MATCH(C1295,Sheet4!$F$2:$F$11,0)),1,0)+IF(ISNUMBER(MATCH(D1295,Sheet4!$F$2:$F$11,0)),1,0)+IF(ISNUMBER(MATCH(E1295,Sheet4!$F$2:$F$11,0)),1,0)+IF(ISNUMBER(MATCH(F1295,Sheet4!$F$2:$F$11,0)),1,0)+IF(ISNUMBER(MATCH(G1295,Sheet4!$F$2:$F$11,0)),1,0)+IF(ISNUMBER(MATCH(H1295,Sheet4!$F$2:$F$11,0)),1,0)+IF(ISNUMBER(MATCH(I1295,Sheet4!$F$2:$F$11,0)),1,0)+IF(ISNUMBER(MATCH(J1295,Sheet4!$F$2:$F$11,0)),1,0))</f>
        <v>0</v>
      </c>
      <c r="P1295" s="40" t="str">
        <f>IFERROR(INDEX(Sheet4!$G:$G,MATCH(Sheet1!B1295,Sheet4!$F:$F,0))+INDEX(Sheet4!$G:$G,MATCH(Sheet1!C1295,Sheet4!$F:$F,0))+INDEX(Sheet4!$G:$G,MATCH(Sheet1!D1295,Sheet4!$F:$F,0))+INDEX(Sheet4!$G:$G,MATCH(Sheet1!E1295,Sheet4!$F:$F,0))+INDEX(Sheet4!$G:$G,MATCH(Sheet1!F1295,Sheet4!$F:$F,0))+INDEX(Sheet4!$G:$G,MATCH(Sheet1!G1295,Sheet4!$F:$F,0))+INDEX(Sheet4!$G:$G,MATCH(Sheet1!H1295,Sheet4!$F:$F,0))+INDEX(Sheet4!$G:$G,MATCH(Sheet1!I1295,Sheet4!$F:$F,0))+INDEX(Sheet4!$G:$G,MATCH(Sheet1!J1295,Sheet4!$F:$F,0)),"")</f>
        <v/>
      </c>
      <c r="AF1295">
        <f si="323" t="shared"/>
        <v>0</v>
      </c>
      <c r="AH1295">
        <v>1272</v>
      </c>
      <c r="AI1295" t="str">
        <f si="324" t="shared"/>
        <v>Ben SimmonsJeremy LinAndrew WigginsMonte MorrisKelly OubreJoe InglesKenneth FariedJosh JacksonRudy Gobert</v>
      </c>
      <c r="AJ1295">
        <f si="313" t="shared"/>
        <v>0</v>
      </c>
      <c r="AK1295">
        <f si="314" t="shared"/>
        <v>0</v>
      </c>
      <c r="AL1295">
        <f si="315" t="shared"/>
        <v>0</v>
      </c>
      <c r="AM1295">
        <f si="316" t="shared"/>
        <v>0</v>
      </c>
      <c r="AN1295">
        <f si="317" t="shared"/>
        <v>0</v>
      </c>
      <c r="AO1295">
        <f si="318" t="shared"/>
        <v>0</v>
      </c>
      <c r="AP1295">
        <f si="319" t="shared"/>
        <v>0</v>
      </c>
      <c r="AQ1295">
        <f si="320" t="shared"/>
        <v>0</v>
      </c>
      <c r="AR1295">
        <f si="321" t="shared"/>
        <v>0</v>
      </c>
      <c r="AS1295">
        <f si="325" t="shared"/>
        <v>0</v>
      </c>
      <c r="AU1295" t="str">
        <f>IFERROR(VLOOKUP(C1295,Results!$A$2:$B$240,2,FALSE)+VLOOKUP(D1295,Results!$A$2:$B$240,2,FALSE)+VLOOKUP(E1295,Results!$A$2:$B$240,2,FALSE)+VLOOKUP(F1295,Results!$A$2:$B$240,2,FALSE)+VLOOKUP(G1295,Results!$A$2:$B$240,2,FALSE)+VLOOKUP(H1295,Results!$A$2:$B$240,2,FALSE)+VLOOKUP(I1295,Results!$A$2:$B$240,2,FALSE)+VLOOKUP(J1295,Results!$A$2:$B$240,2,FALSE)+VLOOKUP(B1295,Results!$A$2:$B$240,2,FALSE)-MIN(VLOOKUP(C1295,Results!$A$2:$B$240,2,FALSE),VLOOKUP(D1295,Results!$A$2:$B$240,2,FALSE),VLOOKUP(E1295,Results!$A$2:$B$240,2,FALSE),VLOOKUP(F1295,Results!$A$2:$B$240,2,FALSE),VLOOKUP(G1295,Results!$A$2:$B$240,2,FALSE),VLOOKUP(H1295,Results!$A$2:$B$240,2,FALSE),VLOOKUP(I1295,Results!$A$2:$B$240,2,FALSE),VLOOKUP(J1295,Results!$A$2:$B$240,2,FALSE),VLOOKUP(B1295,Results!$A$2:$B$240,2,FALSE)),"")</f>
        <v/>
      </c>
    </row>
    <row r="1296" spans="2:47" x14ac:dyDescent="0.3">
      <c r="B1296" t="s">
        <v>108</v>
      </c>
      <c r="C1296" t="s">
        <v>170</v>
      </c>
      <c r="D1296" t="s">
        <v>145</v>
      </c>
      <c r="E1296" t="s">
        <v>172</v>
      </c>
      <c r="F1296" t="s">
        <v>177</v>
      </c>
      <c r="G1296" t="s">
        <v>100</v>
      </c>
      <c r="H1296" t="s">
        <v>181</v>
      </c>
      <c r="I1296" t="s">
        <v>152</v>
      </c>
      <c r="J1296" t="s">
        <v>94</v>
      </c>
      <c r="K1296" t="n">
        <v>10.0</v>
      </c>
      <c r="L1296" s="30">
        <f si="312" t="shared"/>
        <v>0</v>
      </c>
      <c r="N1296" s="35" t="str">
        <f si="322" t="shared"/>
        <v/>
      </c>
      <c r="O1296" s="59">
        <f>(IF(ISNUMBER(MATCH(B1296,Sheet4!$K$92:$K$101,0)),1,0)+IF(ISNUMBER(MATCH(C1296,Sheet4!$K$92:$K$101,0)),1,0)+IF(ISNUMBER(MATCH(D1296,Sheet4!$K$92:$K$101,0)),1,0)+IF(ISNUMBER(MATCH(E1296,Sheet4!$K$92:$K$101,0)),1,0)+IF(ISNUMBER(MATCH(F1296,Sheet4!$K$92:$K$101,0)),1,0)+IF(ISNUMBER(MATCH(G1296,Sheet4!$K$92:$K$101,0)),1,0)+IF(ISNUMBER(MATCH(H1296,Sheet4!$K$92:$K$101,0)),1,0)+IF(ISNUMBER(MATCH(I1296,Sheet4!$K$92:$K$101,0)),1,0)+IF(ISNUMBER(MATCH(J1296,Sheet4!$K$92:$K$101,0)),1,0))
-
(IF(ISNUMBER(MATCH(B1296,Sheet4!$F$2:$F$11,0)),1,0)+IF(ISNUMBER(MATCH(C1296,Sheet4!$F$2:$F$11,0)),1,0)+IF(ISNUMBER(MATCH(D1296,Sheet4!$F$2:$F$11,0)),1,0)+IF(ISNUMBER(MATCH(E1296,Sheet4!$F$2:$F$11,0)),1,0)+IF(ISNUMBER(MATCH(F1296,Sheet4!$F$2:$F$11,0)),1,0)+IF(ISNUMBER(MATCH(G1296,Sheet4!$F$2:$F$11,0)),1,0)+IF(ISNUMBER(MATCH(H1296,Sheet4!$F$2:$F$11,0)),1,0)+IF(ISNUMBER(MATCH(I1296,Sheet4!$F$2:$F$11,0)),1,0)+IF(ISNUMBER(MATCH(J1296,Sheet4!$F$2:$F$11,0)),1,0))</f>
        <v>0</v>
      </c>
      <c r="P1296" s="40" t="str">
        <f>IFERROR(INDEX(Sheet4!$G:$G,MATCH(Sheet1!B1296,Sheet4!$F:$F,0))+INDEX(Sheet4!$G:$G,MATCH(Sheet1!C1296,Sheet4!$F:$F,0))+INDEX(Sheet4!$G:$G,MATCH(Sheet1!D1296,Sheet4!$F:$F,0))+INDEX(Sheet4!$G:$G,MATCH(Sheet1!E1296,Sheet4!$F:$F,0))+INDEX(Sheet4!$G:$G,MATCH(Sheet1!F1296,Sheet4!$F:$F,0))+INDEX(Sheet4!$G:$G,MATCH(Sheet1!G1296,Sheet4!$F:$F,0))+INDEX(Sheet4!$G:$G,MATCH(Sheet1!H1296,Sheet4!$F:$F,0))+INDEX(Sheet4!$G:$G,MATCH(Sheet1!I1296,Sheet4!$F:$F,0))+INDEX(Sheet4!$G:$G,MATCH(Sheet1!J1296,Sheet4!$F:$F,0)),"")</f>
        <v/>
      </c>
      <c r="AF1296">
        <f si="323" t="shared"/>
        <v>0</v>
      </c>
      <c r="AH1296">
        <v>1273</v>
      </c>
      <c r="AI1296" t="str">
        <f si="324" t="shared"/>
        <v>De'Aaron FoxLandry ShametDevin BookerTorrey CraigWill BartonKelly OubreKenneth FariedPaul MillsapKarl-Anthony Towns</v>
      </c>
      <c r="AJ1296">
        <f si="313" t="shared"/>
        <v>0</v>
      </c>
      <c r="AK1296">
        <f si="314" t="shared"/>
        <v>0</v>
      </c>
      <c r="AL1296">
        <f si="315" t="shared"/>
        <v>0</v>
      </c>
      <c r="AM1296">
        <f si="316" t="shared"/>
        <v>0</v>
      </c>
      <c r="AN1296">
        <f si="317" t="shared"/>
        <v>0</v>
      </c>
      <c r="AO1296">
        <f si="318" t="shared"/>
        <v>0</v>
      </c>
      <c r="AP1296">
        <f si="319" t="shared"/>
        <v>0</v>
      </c>
      <c r="AQ1296">
        <f si="320" t="shared"/>
        <v>0</v>
      </c>
      <c r="AR1296">
        <f si="321" t="shared"/>
        <v>0</v>
      </c>
      <c r="AS1296">
        <f si="325" t="shared"/>
        <v>0</v>
      </c>
      <c r="AU1296" t="str">
        <f>IFERROR(VLOOKUP(C1296,Results!$A$2:$B$240,2,FALSE)+VLOOKUP(D1296,Results!$A$2:$B$240,2,FALSE)+VLOOKUP(E1296,Results!$A$2:$B$240,2,FALSE)+VLOOKUP(F1296,Results!$A$2:$B$240,2,FALSE)+VLOOKUP(G1296,Results!$A$2:$B$240,2,FALSE)+VLOOKUP(H1296,Results!$A$2:$B$240,2,FALSE)+VLOOKUP(I1296,Results!$A$2:$B$240,2,FALSE)+VLOOKUP(J1296,Results!$A$2:$B$240,2,FALSE)+VLOOKUP(B1296,Results!$A$2:$B$240,2,FALSE)-MIN(VLOOKUP(C1296,Results!$A$2:$B$240,2,FALSE),VLOOKUP(D1296,Results!$A$2:$B$240,2,FALSE),VLOOKUP(E1296,Results!$A$2:$B$240,2,FALSE),VLOOKUP(F1296,Results!$A$2:$B$240,2,FALSE),VLOOKUP(G1296,Results!$A$2:$B$240,2,FALSE),VLOOKUP(H1296,Results!$A$2:$B$240,2,FALSE),VLOOKUP(I1296,Results!$A$2:$B$240,2,FALSE),VLOOKUP(J1296,Results!$A$2:$B$240,2,FALSE),VLOOKUP(B1296,Results!$A$2:$B$240,2,FALSE)),"")</f>
        <v/>
      </c>
    </row>
    <row r="1297" spans="2:47" x14ac:dyDescent="0.3">
      <c r="B1297" t="s">
        <v>166</v>
      </c>
      <c r="C1297" t="s">
        <v>116</v>
      </c>
      <c r="D1297" t="s">
        <v>145</v>
      </c>
      <c r="E1297" t="s">
        <v>146</v>
      </c>
      <c r="F1297" t="s">
        <v>100</v>
      </c>
      <c r="G1297" t="s">
        <v>179</v>
      </c>
      <c r="H1297" t="s">
        <v>92</v>
      </c>
      <c r="I1297" t="s">
        <v>181</v>
      </c>
      <c r="J1297" t="s">
        <v>187</v>
      </c>
      <c r="K1297" t="n">
        <v>10.0</v>
      </c>
      <c r="L1297" s="30">
        <f si="312" t="shared"/>
        <v>0</v>
      </c>
      <c r="N1297" s="35" t="str">
        <f si="322" t="shared"/>
        <v/>
      </c>
      <c r="O1297" s="59">
        <f>(IF(ISNUMBER(MATCH(B1297,Sheet4!$K$92:$K$101,0)),1,0)+IF(ISNUMBER(MATCH(C1297,Sheet4!$K$92:$K$101,0)),1,0)+IF(ISNUMBER(MATCH(D1297,Sheet4!$K$92:$K$101,0)),1,0)+IF(ISNUMBER(MATCH(E1297,Sheet4!$K$92:$K$101,0)),1,0)+IF(ISNUMBER(MATCH(F1297,Sheet4!$K$92:$K$101,0)),1,0)+IF(ISNUMBER(MATCH(G1297,Sheet4!$K$92:$K$101,0)),1,0)+IF(ISNUMBER(MATCH(H1297,Sheet4!$K$92:$K$101,0)),1,0)+IF(ISNUMBER(MATCH(I1297,Sheet4!$K$92:$K$101,0)),1,0)+IF(ISNUMBER(MATCH(J1297,Sheet4!$K$92:$K$101,0)),1,0))
-
(IF(ISNUMBER(MATCH(B1297,Sheet4!$F$2:$F$11,0)),1,0)+IF(ISNUMBER(MATCH(C1297,Sheet4!$F$2:$F$11,0)),1,0)+IF(ISNUMBER(MATCH(D1297,Sheet4!$F$2:$F$11,0)),1,0)+IF(ISNUMBER(MATCH(E1297,Sheet4!$F$2:$F$11,0)),1,0)+IF(ISNUMBER(MATCH(F1297,Sheet4!$F$2:$F$11,0)),1,0)+IF(ISNUMBER(MATCH(G1297,Sheet4!$F$2:$F$11,0)),1,0)+IF(ISNUMBER(MATCH(H1297,Sheet4!$F$2:$F$11,0)),1,0)+IF(ISNUMBER(MATCH(I1297,Sheet4!$F$2:$F$11,0)),1,0)+IF(ISNUMBER(MATCH(J1297,Sheet4!$F$2:$F$11,0)),1,0))</f>
        <v>0</v>
      </c>
      <c r="P1297" s="40" t="str">
        <f>IFERROR(INDEX(Sheet4!$G:$G,MATCH(Sheet1!B1297,Sheet4!$F:$F,0))+INDEX(Sheet4!$G:$G,MATCH(Sheet1!C1297,Sheet4!$F:$F,0))+INDEX(Sheet4!$G:$G,MATCH(Sheet1!D1297,Sheet4!$F:$F,0))+INDEX(Sheet4!$G:$G,MATCH(Sheet1!E1297,Sheet4!$F:$F,0))+INDEX(Sheet4!$G:$G,MATCH(Sheet1!F1297,Sheet4!$F:$F,0))+INDEX(Sheet4!$G:$G,MATCH(Sheet1!G1297,Sheet4!$F:$F,0))+INDEX(Sheet4!$G:$G,MATCH(Sheet1!H1297,Sheet4!$F:$F,0))+INDEX(Sheet4!$G:$G,MATCH(Sheet1!I1297,Sheet4!$F:$F,0))+INDEX(Sheet4!$G:$G,MATCH(Sheet1!J1297,Sheet4!$F:$F,0)),"")</f>
        <v/>
      </c>
      <c r="AF1297">
        <f si="323" t="shared"/>
        <v>0</v>
      </c>
      <c r="AH1297">
        <v>1274</v>
      </c>
      <c r="AI1297" t="str">
        <f si="324" t="shared"/>
        <v>Ben SimmonsIsaiah CanaanJimmy ButlerAndrew WigginsJoe InglesJae CrowderMarvin BagleyJosh JacksonRudy Gobert</v>
      </c>
      <c r="AJ1297">
        <f si="313" t="shared"/>
        <v>0</v>
      </c>
      <c r="AK1297">
        <f si="314" t="shared"/>
        <v>0</v>
      </c>
      <c r="AL1297">
        <f si="315" t="shared"/>
        <v>0</v>
      </c>
      <c r="AM1297">
        <f si="316" t="shared"/>
        <v>0</v>
      </c>
      <c r="AN1297">
        <f si="317" t="shared"/>
        <v>0</v>
      </c>
      <c r="AO1297">
        <f si="318" t="shared"/>
        <v>0</v>
      </c>
      <c r="AP1297">
        <f si="319" t="shared"/>
        <v>0</v>
      </c>
      <c r="AQ1297">
        <f si="320" t="shared"/>
        <v>0</v>
      </c>
      <c r="AR1297">
        <f si="321" t="shared"/>
        <v>0</v>
      </c>
      <c r="AS1297">
        <f si="325" t="shared"/>
        <v>0</v>
      </c>
      <c r="AU1297" t="str">
        <f>IFERROR(VLOOKUP(C1297,Results!$A$2:$B$240,2,FALSE)+VLOOKUP(D1297,Results!$A$2:$B$240,2,FALSE)+VLOOKUP(E1297,Results!$A$2:$B$240,2,FALSE)+VLOOKUP(F1297,Results!$A$2:$B$240,2,FALSE)+VLOOKUP(G1297,Results!$A$2:$B$240,2,FALSE)+VLOOKUP(H1297,Results!$A$2:$B$240,2,FALSE)+VLOOKUP(I1297,Results!$A$2:$B$240,2,FALSE)+VLOOKUP(J1297,Results!$A$2:$B$240,2,FALSE)+VLOOKUP(B1297,Results!$A$2:$B$240,2,FALSE)-MIN(VLOOKUP(C1297,Results!$A$2:$B$240,2,FALSE),VLOOKUP(D1297,Results!$A$2:$B$240,2,FALSE),VLOOKUP(E1297,Results!$A$2:$B$240,2,FALSE),VLOOKUP(F1297,Results!$A$2:$B$240,2,FALSE),VLOOKUP(G1297,Results!$A$2:$B$240,2,FALSE),VLOOKUP(H1297,Results!$A$2:$B$240,2,FALSE),VLOOKUP(I1297,Results!$A$2:$B$240,2,FALSE),VLOOKUP(J1297,Results!$A$2:$B$240,2,FALSE),VLOOKUP(B1297,Results!$A$2:$B$240,2,FALSE)),"")</f>
        <v/>
      </c>
    </row>
    <row r="1298" spans="2:47" x14ac:dyDescent="0.3">
      <c r="B1298" t="s">
        <v>166</v>
      </c>
      <c r="C1298" t="s">
        <v>171</v>
      </c>
      <c r="D1298" t="s">
        <v>172</v>
      </c>
      <c r="E1298" t="s">
        <v>148</v>
      </c>
      <c r="F1298" t="s">
        <v>100</v>
      </c>
      <c r="G1298" t="s">
        <v>179</v>
      </c>
      <c r="H1298" t="s">
        <v>153</v>
      </c>
      <c r="I1298" t="s">
        <v>152</v>
      </c>
      <c r="J1298" t="s">
        <v>188</v>
      </c>
      <c r="K1298" t="n">
        <v>10.0</v>
      </c>
      <c r="L1298" s="30">
        <f si="312" t="shared"/>
        <v>0</v>
      </c>
      <c r="N1298" s="35" t="str">
        <f si="322" t="shared"/>
        <v/>
      </c>
      <c r="O1298" s="59">
        <f>(IF(ISNUMBER(MATCH(B1298,Sheet4!$K$92:$K$101,0)),1,0)+IF(ISNUMBER(MATCH(C1298,Sheet4!$K$92:$K$101,0)),1,0)+IF(ISNUMBER(MATCH(D1298,Sheet4!$K$92:$K$101,0)),1,0)+IF(ISNUMBER(MATCH(E1298,Sheet4!$K$92:$K$101,0)),1,0)+IF(ISNUMBER(MATCH(F1298,Sheet4!$K$92:$K$101,0)),1,0)+IF(ISNUMBER(MATCH(G1298,Sheet4!$K$92:$K$101,0)),1,0)+IF(ISNUMBER(MATCH(H1298,Sheet4!$K$92:$K$101,0)),1,0)+IF(ISNUMBER(MATCH(I1298,Sheet4!$K$92:$K$101,0)),1,0)+IF(ISNUMBER(MATCH(J1298,Sheet4!$K$92:$K$101,0)),1,0))
-
(IF(ISNUMBER(MATCH(B1298,Sheet4!$F$2:$F$11,0)),1,0)+IF(ISNUMBER(MATCH(C1298,Sheet4!$F$2:$F$11,0)),1,0)+IF(ISNUMBER(MATCH(D1298,Sheet4!$F$2:$F$11,0)),1,0)+IF(ISNUMBER(MATCH(E1298,Sheet4!$F$2:$F$11,0)),1,0)+IF(ISNUMBER(MATCH(F1298,Sheet4!$F$2:$F$11,0)),1,0)+IF(ISNUMBER(MATCH(G1298,Sheet4!$F$2:$F$11,0)),1,0)+IF(ISNUMBER(MATCH(H1298,Sheet4!$F$2:$F$11,0)),1,0)+IF(ISNUMBER(MATCH(I1298,Sheet4!$F$2:$F$11,0)),1,0)+IF(ISNUMBER(MATCH(J1298,Sheet4!$F$2:$F$11,0)),1,0))</f>
        <v>0</v>
      </c>
      <c r="P1298" s="40" t="str">
        <f>IFERROR(INDEX(Sheet4!$G:$G,MATCH(Sheet1!B1298,Sheet4!$F:$F,0))+INDEX(Sheet4!$G:$G,MATCH(Sheet1!C1298,Sheet4!$F:$F,0))+INDEX(Sheet4!$G:$G,MATCH(Sheet1!D1298,Sheet4!$F:$F,0))+INDEX(Sheet4!$G:$G,MATCH(Sheet1!E1298,Sheet4!$F:$F,0))+INDEX(Sheet4!$G:$G,MATCH(Sheet1!F1298,Sheet4!$F:$F,0))+INDEX(Sheet4!$G:$G,MATCH(Sheet1!G1298,Sheet4!$F:$F,0))+INDEX(Sheet4!$G:$G,MATCH(Sheet1!H1298,Sheet4!$F:$F,0))+INDEX(Sheet4!$G:$G,MATCH(Sheet1!I1298,Sheet4!$F:$F,0))+INDEX(Sheet4!$G:$G,MATCH(Sheet1!J1298,Sheet4!$F:$F,0)),"")</f>
        <v/>
      </c>
      <c r="AF1298">
        <f si="323" t="shared"/>
        <v>0</v>
      </c>
      <c r="AH1298">
        <v>1275</v>
      </c>
      <c r="AI1298" t="str">
        <f si="324" t="shared"/>
        <v>Ben SimmonsDe'Aaron FoxDevin BookerMonte MorrisKelly OubreGerald GreenJohn CollinsTrey LylesRudy Gobert</v>
      </c>
      <c r="AJ1298">
        <f si="313" t="shared"/>
        <v>0</v>
      </c>
      <c r="AK1298">
        <f si="314" t="shared"/>
        <v>0</v>
      </c>
      <c r="AL1298">
        <f si="315" t="shared"/>
        <v>0</v>
      </c>
      <c r="AM1298">
        <f si="316" t="shared"/>
        <v>0</v>
      </c>
      <c r="AN1298">
        <f si="317" t="shared"/>
        <v>0</v>
      </c>
      <c r="AO1298">
        <f si="318" t="shared"/>
        <v>0</v>
      </c>
      <c r="AP1298">
        <f si="319" t="shared"/>
        <v>0</v>
      </c>
      <c r="AQ1298">
        <f si="320" t="shared"/>
        <v>0</v>
      </c>
      <c r="AR1298">
        <f si="321" t="shared"/>
        <v>0</v>
      </c>
      <c r="AS1298">
        <f si="325" t="shared"/>
        <v>0</v>
      </c>
      <c r="AU1298" t="str">
        <f>IFERROR(VLOOKUP(C1298,Results!$A$2:$B$240,2,FALSE)+VLOOKUP(D1298,Results!$A$2:$B$240,2,FALSE)+VLOOKUP(E1298,Results!$A$2:$B$240,2,FALSE)+VLOOKUP(F1298,Results!$A$2:$B$240,2,FALSE)+VLOOKUP(G1298,Results!$A$2:$B$240,2,FALSE)+VLOOKUP(H1298,Results!$A$2:$B$240,2,FALSE)+VLOOKUP(I1298,Results!$A$2:$B$240,2,FALSE)+VLOOKUP(J1298,Results!$A$2:$B$240,2,FALSE)+VLOOKUP(B1298,Results!$A$2:$B$240,2,FALSE)-MIN(VLOOKUP(C1298,Results!$A$2:$B$240,2,FALSE),VLOOKUP(D1298,Results!$A$2:$B$240,2,FALSE),VLOOKUP(E1298,Results!$A$2:$B$240,2,FALSE),VLOOKUP(F1298,Results!$A$2:$B$240,2,FALSE),VLOOKUP(G1298,Results!$A$2:$B$240,2,FALSE),VLOOKUP(H1298,Results!$A$2:$B$240,2,FALSE),VLOOKUP(I1298,Results!$A$2:$B$240,2,FALSE),VLOOKUP(J1298,Results!$A$2:$B$240,2,FALSE),VLOOKUP(B1298,Results!$A$2:$B$240,2,FALSE)),"")</f>
        <v/>
      </c>
    </row>
    <row r="1299" spans="2:47" x14ac:dyDescent="0.3">
      <c r="B1299" t="s">
        <v>166</v>
      </c>
      <c r="C1299" t="s">
        <v>171</v>
      </c>
      <c r="D1299" t="s">
        <v>99</v>
      </c>
      <c r="E1299" t="s">
        <v>172</v>
      </c>
      <c r="F1299" t="s">
        <v>177</v>
      </c>
      <c r="G1299" t="s">
        <v>179</v>
      </c>
      <c r="H1299" t="s">
        <v>93</v>
      </c>
      <c r="I1299" t="s">
        <v>181</v>
      </c>
      <c r="J1299" t="s">
        <v>187</v>
      </c>
      <c r="K1299" t="n">
        <v>10.0</v>
      </c>
      <c r="L1299" s="30">
        <f si="312" t="shared"/>
        <v>0</v>
      </c>
      <c r="N1299" s="35" t="str">
        <f si="322" t="shared"/>
        <v/>
      </c>
      <c r="O1299" s="59">
        <f>(IF(ISNUMBER(MATCH(B1299,Sheet4!$K$92:$K$101,0)),1,0)+IF(ISNUMBER(MATCH(C1299,Sheet4!$K$92:$K$101,0)),1,0)+IF(ISNUMBER(MATCH(D1299,Sheet4!$K$92:$K$101,0)),1,0)+IF(ISNUMBER(MATCH(E1299,Sheet4!$K$92:$K$101,0)),1,0)+IF(ISNUMBER(MATCH(F1299,Sheet4!$K$92:$K$101,0)),1,0)+IF(ISNUMBER(MATCH(G1299,Sheet4!$K$92:$K$101,0)),1,0)+IF(ISNUMBER(MATCH(H1299,Sheet4!$K$92:$K$101,0)),1,0)+IF(ISNUMBER(MATCH(I1299,Sheet4!$K$92:$K$101,0)),1,0)+IF(ISNUMBER(MATCH(J1299,Sheet4!$K$92:$K$101,0)),1,0))
-
(IF(ISNUMBER(MATCH(B1299,Sheet4!$F$2:$F$11,0)),1,0)+IF(ISNUMBER(MATCH(C1299,Sheet4!$F$2:$F$11,0)),1,0)+IF(ISNUMBER(MATCH(D1299,Sheet4!$F$2:$F$11,0)),1,0)+IF(ISNUMBER(MATCH(E1299,Sheet4!$F$2:$F$11,0)),1,0)+IF(ISNUMBER(MATCH(F1299,Sheet4!$F$2:$F$11,0)),1,0)+IF(ISNUMBER(MATCH(G1299,Sheet4!$F$2:$F$11,0)),1,0)+IF(ISNUMBER(MATCH(H1299,Sheet4!$F$2:$F$11,0)),1,0)+IF(ISNUMBER(MATCH(I1299,Sheet4!$F$2:$F$11,0)),1,0)+IF(ISNUMBER(MATCH(J1299,Sheet4!$F$2:$F$11,0)),1,0))</f>
        <v>0</v>
      </c>
      <c r="P1299" s="40" t="str">
        <f>IFERROR(INDEX(Sheet4!$G:$G,MATCH(Sheet1!B1299,Sheet4!$F:$F,0))+INDEX(Sheet4!$G:$G,MATCH(Sheet1!C1299,Sheet4!$F:$F,0))+INDEX(Sheet4!$G:$G,MATCH(Sheet1!D1299,Sheet4!$F:$F,0))+INDEX(Sheet4!$G:$G,MATCH(Sheet1!E1299,Sheet4!$F:$F,0))+INDEX(Sheet4!$G:$G,MATCH(Sheet1!F1299,Sheet4!$F:$F,0))+INDEX(Sheet4!$G:$G,MATCH(Sheet1!G1299,Sheet4!$F:$F,0))+INDEX(Sheet4!$G:$G,MATCH(Sheet1!H1299,Sheet4!$F:$F,0))+INDEX(Sheet4!$G:$G,MATCH(Sheet1!I1299,Sheet4!$F:$F,0))+INDEX(Sheet4!$G:$G,MATCH(Sheet1!J1299,Sheet4!$F:$F,0)),"")</f>
        <v/>
      </c>
      <c r="AF1299">
        <f si="323" t="shared"/>
        <v>0</v>
      </c>
      <c r="AH1299">
        <v>1276</v>
      </c>
      <c r="AI1299" t="str">
        <f si="324" t="shared"/>
        <v>De'Aaron FoxElie OkoboDevin BookerJimmy ButlerKelly OubreGerald GreenJohn CollinsPaul MillsapRudy Gobert</v>
      </c>
      <c r="AJ1299">
        <f si="313" t="shared"/>
        <v>0</v>
      </c>
      <c r="AK1299">
        <f si="314" t="shared"/>
        <v>0</v>
      </c>
      <c r="AL1299">
        <f si="315" t="shared"/>
        <v>0</v>
      </c>
      <c r="AM1299">
        <f si="316" t="shared"/>
        <v>0</v>
      </c>
      <c r="AN1299">
        <f si="317" t="shared"/>
        <v>0</v>
      </c>
      <c r="AO1299">
        <f si="318" t="shared"/>
        <v>0</v>
      </c>
      <c r="AP1299">
        <f si="319" t="shared"/>
        <v>0</v>
      </c>
      <c r="AQ1299">
        <f si="320" t="shared"/>
        <v>0</v>
      </c>
      <c r="AR1299">
        <f si="321" t="shared"/>
        <v>0</v>
      </c>
      <c r="AS1299">
        <f si="325" t="shared"/>
        <v>0</v>
      </c>
      <c r="AU1299" t="str">
        <f>IFERROR(VLOOKUP(C1299,Results!$A$2:$B$240,2,FALSE)+VLOOKUP(D1299,Results!$A$2:$B$240,2,FALSE)+VLOOKUP(E1299,Results!$A$2:$B$240,2,FALSE)+VLOOKUP(F1299,Results!$A$2:$B$240,2,FALSE)+VLOOKUP(G1299,Results!$A$2:$B$240,2,FALSE)+VLOOKUP(H1299,Results!$A$2:$B$240,2,FALSE)+VLOOKUP(I1299,Results!$A$2:$B$240,2,FALSE)+VLOOKUP(J1299,Results!$A$2:$B$240,2,FALSE)+VLOOKUP(B1299,Results!$A$2:$B$240,2,FALSE)-MIN(VLOOKUP(C1299,Results!$A$2:$B$240,2,FALSE),VLOOKUP(D1299,Results!$A$2:$B$240,2,FALSE),VLOOKUP(E1299,Results!$A$2:$B$240,2,FALSE),VLOOKUP(F1299,Results!$A$2:$B$240,2,FALSE),VLOOKUP(G1299,Results!$A$2:$B$240,2,FALSE),VLOOKUP(H1299,Results!$A$2:$B$240,2,FALSE),VLOOKUP(I1299,Results!$A$2:$B$240,2,FALSE),VLOOKUP(J1299,Results!$A$2:$B$240,2,FALSE),VLOOKUP(B1299,Results!$A$2:$B$240,2,FALSE)),"")</f>
        <v/>
      </c>
    </row>
    <row r="1300" spans="2:47" x14ac:dyDescent="0.3">
      <c r="B1300" t="s">
        <v>166</v>
      </c>
      <c r="C1300" t="s">
        <v>87</v>
      </c>
      <c r="D1300" t="s">
        <v>172</v>
      </c>
      <c r="E1300" t="s">
        <v>146</v>
      </c>
      <c r="F1300" t="s">
        <v>177</v>
      </c>
      <c r="G1300" t="s">
        <v>101</v>
      </c>
      <c r="H1300" t="s">
        <v>92</v>
      </c>
      <c r="I1300" t="s">
        <v>122</v>
      </c>
      <c r="J1300" t="s">
        <v>98</v>
      </c>
      <c r="K1300" t="n">
        <v>10.0</v>
      </c>
      <c r="L1300" s="30">
        <f si="312" t="shared"/>
        <v>0</v>
      </c>
      <c r="N1300" s="35" t="str">
        <f si="322" t="shared"/>
        <v/>
      </c>
      <c r="O1300" s="59">
        <f>(IF(ISNUMBER(MATCH(B1300,Sheet4!$K$92:$K$101,0)),1,0)+IF(ISNUMBER(MATCH(C1300,Sheet4!$K$92:$K$101,0)),1,0)+IF(ISNUMBER(MATCH(D1300,Sheet4!$K$92:$K$101,0)),1,0)+IF(ISNUMBER(MATCH(E1300,Sheet4!$K$92:$K$101,0)),1,0)+IF(ISNUMBER(MATCH(F1300,Sheet4!$K$92:$K$101,0)),1,0)+IF(ISNUMBER(MATCH(G1300,Sheet4!$K$92:$K$101,0)),1,0)+IF(ISNUMBER(MATCH(H1300,Sheet4!$K$92:$K$101,0)),1,0)+IF(ISNUMBER(MATCH(I1300,Sheet4!$K$92:$K$101,0)),1,0)+IF(ISNUMBER(MATCH(J1300,Sheet4!$K$92:$K$101,0)),1,0))
-
(IF(ISNUMBER(MATCH(B1300,Sheet4!$F$2:$F$11,0)),1,0)+IF(ISNUMBER(MATCH(C1300,Sheet4!$F$2:$F$11,0)),1,0)+IF(ISNUMBER(MATCH(D1300,Sheet4!$F$2:$F$11,0)),1,0)+IF(ISNUMBER(MATCH(E1300,Sheet4!$F$2:$F$11,0)),1,0)+IF(ISNUMBER(MATCH(F1300,Sheet4!$F$2:$F$11,0)),1,0)+IF(ISNUMBER(MATCH(G1300,Sheet4!$F$2:$F$11,0)),1,0)+IF(ISNUMBER(MATCH(H1300,Sheet4!$F$2:$F$11,0)),1,0)+IF(ISNUMBER(MATCH(I1300,Sheet4!$F$2:$F$11,0)),1,0)+IF(ISNUMBER(MATCH(J1300,Sheet4!$F$2:$F$11,0)),1,0))</f>
        <v>0</v>
      </c>
      <c r="P1300" s="40" t="str">
        <f>IFERROR(INDEX(Sheet4!$G:$G,MATCH(Sheet1!B1300,Sheet4!$F:$F,0))+INDEX(Sheet4!$G:$G,MATCH(Sheet1!C1300,Sheet4!$F:$F,0))+INDEX(Sheet4!$G:$G,MATCH(Sheet1!D1300,Sheet4!$F:$F,0))+INDEX(Sheet4!$G:$G,MATCH(Sheet1!E1300,Sheet4!$F:$F,0))+INDEX(Sheet4!$G:$G,MATCH(Sheet1!F1300,Sheet4!$F:$F,0))+INDEX(Sheet4!$G:$G,MATCH(Sheet1!G1300,Sheet4!$F:$F,0))+INDEX(Sheet4!$G:$G,MATCH(Sheet1!H1300,Sheet4!$F:$F,0))+INDEX(Sheet4!$G:$G,MATCH(Sheet1!I1300,Sheet4!$F:$F,0))+INDEX(Sheet4!$G:$G,MATCH(Sheet1!J1300,Sheet4!$F:$F,0)),"")</f>
        <v/>
      </c>
      <c r="AF1300">
        <f si="323" t="shared"/>
        <v>0</v>
      </c>
      <c r="AH1300">
        <v>1277</v>
      </c>
      <c r="AI1300" t="str">
        <f si="324" t="shared"/>
        <v>De'Aaron FoxIsaiah CanaanDevin BookerJimmy ButlerKelly OubreJoe InglesKenneth FariedJosh JacksonDewayne Dedmon</v>
      </c>
      <c r="AJ1300">
        <f si="313" t="shared"/>
        <v>0</v>
      </c>
      <c r="AK1300">
        <f si="314" t="shared"/>
        <v>0</v>
      </c>
      <c r="AL1300">
        <f si="315" t="shared"/>
        <v>0</v>
      </c>
      <c r="AM1300">
        <f si="316" t="shared"/>
        <v>0</v>
      </c>
      <c r="AN1300">
        <f si="317" t="shared"/>
        <v>0</v>
      </c>
      <c r="AO1300">
        <f si="318" t="shared"/>
        <v>0</v>
      </c>
      <c r="AP1300">
        <f si="319" t="shared"/>
        <v>0</v>
      </c>
      <c r="AQ1300">
        <f si="320" t="shared"/>
        <v>0</v>
      </c>
      <c r="AR1300">
        <f si="321" t="shared"/>
        <v>0</v>
      </c>
      <c r="AS1300">
        <f si="325" t="shared"/>
        <v>0</v>
      </c>
      <c r="AU1300" t="str">
        <f>IFERROR(VLOOKUP(C1300,Results!$A$2:$B$240,2,FALSE)+VLOOKUP(D1300,Results!$A$2:$B$240,2,FALSE)+VLOOKUP(E1300,Results!$A$2:$B$240,2,FALSE)+VLOOKUP(F1300,Results!$A$2:$B$240,2,FALSE)+VLOOKUP(G1300,Results!$A$2:$B$240,2,FALSE)+VLOOKUP(H1300,Results!$A$2:$B$240,2,FALSE)+VLOOKUP(I1300,Results!$A$2:$B$240,2,FALSE)+VLOOKUP(J1300,Results!$A$2:$B$240,2,FALSE)+VLOOKUP(B1300,Results!$A$2:$B$240,2,FALSE)-MIN(VLOOKUP(C1300,Results!$A$2:$B$240,2,FALSE),VLOOKUP(D1300,Results!$A$2:$B$240,2,FALSE),VLOOKUP(E1300,Results!$A$2:$B$240,2,FALSE),VLOOKUP(F1300,Results!$A$2:$B$240,2,FALSE),VLOOKUP(G1300,Results!$A$2:$B$240,2,FALSE),VLOOKUP(H1300,Results!$A$2:$B$240,2,FALSE),VLOOKUP(I1300,Results!$A$2:$B$240,2,FALSE),VLOOKUP(J1300,Results!$A$2:$B$240,2,FALSE),VLOOKUP(B1300,Results!$A$2:$B$240,2,FALSE)),"")</f>
        <v/>
      </c>
    </row>
    <row r="1301" spans="2:47" x14ac:dyDescent="0.3">
      <c r="B1301" t="s">
        <v>87</v>
      </c>
      <c r="C1301" t="s">
        <v>108</v>
      </c>
      <c r="D1301" t="s">
        <v>172</v>
      </c>
      <c r="E1301" t="s">
        <v>146</v>
      </c>
      <c r="F1301" t="s">
        <v>90</v>
      </c>
      <c r="G1301" t="s">
        <v>159</v>
      </c>
      <c r="H1301" t="s">
        <v>92</v>
      </c>
      <c r="I1301" t="s">
        <v>181</v>
      </c>
      <c r="J1301" t="s">
        <v>156</v>
      </c>
      <c r="K1301" t="n">
        <v>10.0</v>
      </c>
      <c r="L1301" s="30">
        <f si="312" t="shared"/>
        <v>0</v>
      </c>
      <c r="N1301" s="35" t="str">
        <f si="322" t="shared"/>
        <v/>
      </c>
      <c r="O1301" s="59">
        <f>(IF(ISNUMBER(MATCH(B1301,Sheet4!$K$92:$K$101,0)),1,0)+IF(ISNUMBER(MATCH(C1301,Sheet4!$K$92:$K$101,0)),1,0)+IF(ISNUMBER(MATCH(D1301,Sheet4!$K$92:$K$101,0)),1,0)+IF(ISNUMBER(MATCH(E1301,Sheet4!$K$92:$K$101,0)),1,0)+IF(ISNUMBER(MATCH(F1301,Sheet4!$K$92:$K$101,0)),1,0)+IF(ISNUMBER(MATCH(G1301,Sheet4!$K$92:$K$101,0)),1,0)+IF(ISNUMBER(MATCH(H1301,Sheet4!$K$92:$K$101,0)),1,0)+IF(ISNUMBER(MATCH(I1301,Sheet4!$K$92:$K$101,0)),1,0)+IF(ISNUMBER(MATCH(J1301,Sheet4!$K$92:$K$101,0)),1,0))
-
(IF(ISNUMBER(MATCH(B1301,Sheet4!$F$2:$F$11,0)),1,0)+IF(ISNUMBER(MATCH(C1301,Sheet4!$F$2:$F$11,0)),1,0)+IF(ISNUMBER(MATCH(D1301,Sheet4!$F$2:$F$11,0)),1,0)+IF(ISNUMBER(MATCH(E1301,Sheet4!$F$2:$F$11,0)),1,0)+IF(ISNUMBER(MATCH(F1301,Sheet4!$F$2:$F$11,0)),1,0)+IF(ISNUMBER(MATCH(G1301,Sheet4!$F$2:$F$11,0)),1,0)+IF(ISNUMBER(MATCH(H1301,Sheet4!$F$2:$F$11,0)),1,0)+IF(ISNUMBER(MATCH(I1301,Sheet4!$F$2:$F$11,0)),1,0)+IF(ISNUMBER(MATCH(J1301,Sheet4!$F$2:$F$11,0)),1,0))</f>
        <v>0</v>
      </c>
      <c r="P1301" s="40" t="str">
        <f>IFERROR(INDEX(Sheet4!$G:$G,MATCH(Sheet1!B1301,Sheet4!$F:$F,0))+INDEX(Sheet4!$G:$G,MATCH(Sheet1!C1301,Sheet4!$F:$F,0))+INDEX(Sheet4!$G:$G,MATCH(Sheet1!D1301,Sheet4!$F:$F,0))+INDEX(Sheet4!$G:$G,MATCH(Sheet1!E1301,Sheet4!$F:$F,0))+INDEX(Sheet4!$G:$G,MATCH(Sheet1!F1301,Sheet4!$F:$F,0))+INDEX(Sheet4!$G:$G,MATCH(Sheet1!G1301,Sheet4!$F:$F,0))+INDEX(Sheet4!$G:$G,MATCH(Sheet1!H1301,Sheet4!$F:$F,0))+INDEX(Sheet4!$G:$G,MATCH(Sheet1!I1301,Sheet4!$F:$F,0))+INDEX(Sheet4!$G:$G,MATCH(Sheet1!J1301,Sheet4!$F:$F,0)),"")</f>
        <v/>
      </c>
      <c r="AF1301">
        <f si="323" t="shared"/>
        <v>0</v>
      </c>
      <c r="AH1301">
        <v>1278</v>
      </c>
      <c r="AI1301" t="str">
        <f si="324" t="shared"/>
        <v>Ben SimmonsIsaiah CanaanDevin BookerMalik BeasleyWill BartonGerald GreenJohn CollinsJosh JacksonKarl-Anthony Towns</v>
      </c>
      <c r="AJ1301">
        <f si="313" t="shared"/>
        <v>0</v>
      </c>
      <c r="AK1301">
        <f si="314" t="shared"/>
        <v>0</v>
      </c>
      <c r="AL1301">
        <f si="315" t="shared"/>
        <v>0</v>
      </c>
      <c r="AM1301">
        <f si="316" t="shared"/>
        <v>0</v>
      </c>
      <c r="AN1301">
        <f si="317" t="shared"/>
        <v>0</v>
      </c>
      <c r="AO1301">
        <f si="318" t="shared"/>
        <v>0</v>
      </c>
      <c r="AP1301">
        <f si="319" t="shared"/>
        <v>0</v>
      </c>
      <c r="AQ1301">
        <f si="320" t="shared"/>
        <v>0</v>
      </c>
      <c r="AR1301">
        <f si="321" t="shared"/>
        <v>0</v>
      </c>
      <c r="AS1301">
        <f si="325" t="shared"/>
        <v>0</v>
      </c>
      <c r="AU1301" t="str">
        <f>IFERROR(VLOOKUP(C1301,Results!$A$2:$B$240,2,FALSE)+VLOOKUP(D1301,Results!$A$2:$B$240,2,FALSE)+VLOOKUP(E1301,Results!$A$2:$B$240,2,FALSE)+VLOOKUP(F1301,Results!$A$2:$B$240,2,FALSE)+VLOOKUP(G1301,Results!$A$2:$B$240,2,FALSE)+VLOOKUP(H1301,Results!$A$2:$B$240,2,FALSE)+VLOOKUP(I1301,Results!$A$2:$B$240,2,FALSE)+VLOOKUP(J1301,Results!$A$2:$B$240,2,FALSE)+VLOOKUP(B1301,Results!$A$2:$B$240,2,FALSE)-MIN(VLOOKUP(C1301,Results!$A$2:$B$240,2,FALSE),VLOOKUP(D1301,Results!$A$2:$B$240,2,FALSE),VLOOKUP(E1301,Results!$A$2:$B$240,2,FALSE),VLOOKUP(F1301,Results!$A$2:$B$240,2,FALSE),VLOOKUP(G1301,Results!$A$2:$B$240,2,FALSE),VLOOKUP(H1301,Results!$A$2:$B$240,2,FALSE),VLOOKUP(I1301,Results!$A$2:$B$240,2,FALSE),VLOOKUP(J1301,Results!$A$2:$B$240,2,FALSE),VLOOKUP(B1301,Results!$A$2:$B$240,2,FALSE)),"")</f>
        <v/>
      </c>
    </row>
    <row r="1302" spans="2:47" x14ac:dyDescent="0.3">
      <c r="B1302" t="s">
        <v>166</v>
      </c>
      <c r="C1302" t="s">
        <v>116</v>
      </c>
      <c r="D1302" t="s">
        <v>145</v>
      </c>
      <c r="E1302" t="s">
        <v>146</v>
      </c>
      <c r="F1302" t="s">
        <v>177</v>
      </c>
      <c r="G1302" t="s">
        <v>105</v>
      </c>
      <c r="H1302" t="s">
        <v>152</v>
      </c>
      <c r="I1302" t="s">
        <v>155</v>
      </c>
      <c r="J1302" t="s">
        <v>98</v>
      </c>
      <c r="K1302" t="n">
        <v>10.0</v>
      </c>
      <c r="L1302" s="30">
        <f si="312" t="shared"/>
        <v>0</v>
      </c>
      <c r="N1302" s="35" t="str">
        <f si="322" t="shared"/>
        <v/>
      </c>
      <c r="O1302" s="59">
        <f>(IF(ISNUMBER(MATCH(B1302,Sheet4!$K$92:$K$101,0)),1,0)+IF(ISNUMBER(MATCH(C1302,Sheet4!$K$92:$K$101,0)),1,0)+IF(ISNUMBER(MATCH(D1302,Sheet4!$K$92:$K$101,0)),1,0)+IF(ISNUMBER(MATCH(E1302,Sheet4!$K$92:$K$101,0)),1,0)+IF(ISNUMBER(MATCH(F1302,Sheet4!$K$92:$K$101,0)),1,0)+IF(ISNUMBER(MATCH(G1302,Sheet4!$K$92:$K$101,0)),1,0)+IF(ISNUMBER(MATCH(H1302,Sheet4!$K$92:$K$101,0)),1,0)+IF(ISNUMBER(MATCH(I1302,Sheet4!$K$92:$K$101,0)),1,0)+IF(ISNUMBER(MATCH(J1302,Sheet4!$K$92:$K$101,0)),1,0))
-
(IF(ISNUMBER(MATCH(B1302,Sheet4!$F$2:$F$11,0)),1,0)+IF(ISNUMBER(MATCH(C1302,Sheet4!$F$2:$F$11,0)),1,0)+IF(ISNUMBER(MATCH(D1302,Sheet4!$F$2:$F$11,0)),1,0)+IF(ISNUMBER(MATCH(E1302,Sheet4!$F$2:$F$11,0)),1,0)+IF(ISNUMBER(MATCH(F1302,Sheet4!$F$2:$F$11,0)),1,0)+IF(ISNUMBER(MATCH(G1302,Sheet4!$F$2:$F$11,0)),1,0)+IF(ISNUMBER(MATCH(H1302,Sheet4!$F$2:$F$11,0)),1,0)+IF(ISNUMBER(MATCH(I1302,Sheet4!$F$2:$F$11,0)),1,0)+IF(ISNUMBER(MATCH(J1302,Sheet4!$F$2:$F$11,0)),1,0))</f>
        <v>0</v>
      </c>
      <c r="P1302" s="40" t="str">
        <f>IFERROR(INDEX(Sheet4!$G:$G,MATCH(Sheet1!B1302,Sheet4!$F:$F,0))+INDEX(Sheet4!$G:$G,MATCH(Sheet1!C1302,Sheet4!$F:$F,0))+INDEX(Sheet4!$G:$G,MATCH(Sheet1!D1302,Sheet4!$F:$F,0))+INDEX(Sheet4!$G:$G,MATCH(Sheet1!E1302,Sheet4!$F:$F,0))+INDEX(Sheet4!$G:$G,MATCH(Sheet1!F1302,Sheet4!$F:$F,0))+INDEX(Sheet4!$G:$G,MATCH(Sheet1!G1302,Sheet4!$F:$F,0))+INDEX(Sheet4!$G:$G,MATCH(Sheet1!H1302,Sheet4!$F:$F,0))+INDEX(Sheet4!$G:$G,MATCH(Sheet1!I1302,Sheet4!$F:$F,0))+INDEX(Sheet4!$G:$G,MATCH(Sheet1!J1302,Sheet4!$F:$F,0)),"")</f>
        <v/>
      </c>
      <c r="AF1302">
        <f si="323" t="shared"/>
        <v>0</v>
      </c>
      <c r="AH1302">
        <v>1279</v>
      </c>
      <c r="AI1302" t="str">
        <f si="324" t="shared"/>
        <v>Ben SimmonsIsaiah CanaanJames HardenMonte MorrisMikal BridgesDeAndre' BembryPaul MillsapP.J. TuckerRudy Gobert</v>
      </c>
      <c r="AJ1302">
        <f si="313" t="shared"/>
        <v>0</v>
      </c>
      <c r="AK1302">
        <f si="314" t="shared"/>
        <v>0</v>
      </c>
      <c r="AL1302">
        <f si="315" t="shared"/>
        <v>0</v>
      </c>
      <c r="AM1302">
        <f si="316" t="shared"/>
        <v>0</v>
      </c>
      <c r="AN1302">
        <f si="317" t="shared"/>
        <v>0</v>
      </c>
      <c r="AO1302">
        <f si="318" t="shared"/>
        <v>0</v>
      </c>
      <c r="AP1302">
        <f si="319" t="shared"/>
        <v>0</v>
      </c>
      <c r="AQ1302">
        <f si="320" t="shared"/>
        <v>0</v>
      </c>
      <c r="AR1302">
        <f si="321" t="shared"/>
        <v>0</v>
      </c>
      <c r="AS1302">
        <f si="325" t="shared"/>
        <v>0</v>
      </c>
      <c r="AU1302" t="str">
        <f>IFERROR(VLOOKUP(C1302,Results!$A$2:$B$240,2,FALSE)+VLOOKUP(D1302,Results!$A$2:$B$240,2,FALSE)+VLOOKUP(E1302,Results!$A$2:$B$240,2,FALSE)+VLOOKUP(F1302,Results!$A$2:$B$240,2,FALSE)+VLOOKUP(G1302,Results!$A$2:$B$240,2,FALSE)+VLOOKUP(H1302,Results!$A$2:$B$240,2,FALSE)+VLOOKUP(I1302,Results!$A$2:$B$240,2,FALSE)+VLOOKUP(J1302,Results!$A$2:$B$240,2,FALSE)+VLOOKUP(B1302,Results!$A$2:$B$240,2,FALSE)-MIN(VLOOKUP(C1302,Results!$A$2:$B$240,2,FALSE),VLOOKUP(D1302,Results!$A$2:$B$240,2,FALSE),VLOOKUP(E1302,Results!$A$2:$B$240,2,FALSE),VLOOKUP(F1302,Results!$A$2:$B$240,2,FALSE),VLOOKUP(G1302,Results!$A$2:$B$240,2,FALSE),VLOOKUP(H1302,Results!$A$2:$B$240,2,FALSE),VLOOKUP(I1302,Results!$A$2:$B$240,2,FALSE),VLOOKUP(J1302,Results!$A$2:$B$240,2,FALSE),VLOOKUP(B1302,Results!$A$2:$B$240,2,FALSE)),"")</f>
        <v/>
      </c>
    </row>
    <row r="1303" spans="2:47" x14ac:dyDescent="0.3">
      <c r="B1303" t="s">
        <v>116</v>
      </c>
      <c r="C1303" t="s">
        <v>170</v>
      </c>
      <c r="D1303" t="s">
        <v>145</v>
      </c>
      <c r="E1303" t="s">
        <v>146</v>
      </c>
      <c r="F1303" t="s">
        <v>177</v>
      </c>
      <c r="G1303" t="s">
        <v>96</v>
      </c>
      <c r="H1303" t="s">
        <v>92</v>
      </c>
      <c r="I1303" t="s">
        <v>93</v>
      </c>
      <c r="J1303" t="s">
        <v>98</v>
      </c>
      <c r="K1303" t="n">
        <v>10.0</v>
      </c>
      <c r="L1303" s="30">
        <f si="312" t="shared"/>
        <v>0</v>
      </c>
      <c r="N1303" s="35" t="str">
        <f si="322" t="shared"/>
        <v/>
      </c>
      <c r="O1303" s="59">
        <f>(IF(ISNUMBER(MATCH(B1303,Sheet4!$K$92:$K$101,0)),1,0)+IF(ISNUMBER(MATCH(C1303,Sheet4!$K$92:$K$101,0)),1,0)+IF(ISNUMBER(MATCH(D1303,Sheet4!$K$92:$K$101,0)),1,0)+IF(ISNUMBER(MATCH(E1303,Sheet4!$K$92:$K$101,0)),1,0)+IF(ISNUMBER(MATCH(F1303,Sheet4!$K$92:$K$101,0)),1,0)+IF(ISNUMBER(MATCH(G1303,Sheet4!$K$92:$K$101,0)),1,0)+IF(ISNUMBER(MATCH(H1303,Sheet4!$K$92:$K$101,0)),1,0)+IF(ISNUMBER(MATCH(I1303,Sheet4!$K$92:$K$101,0)),1,0)+IF(ISNUMBER(MATCH(J1303,Sheet4!$K$92:$K$101,0)),1,0))
-
(IF(ISNUMBER(MATCH(B1303,Sheet4!$F$2:$F$11,0)),1,0)+IF(ISNUMBER(MATCH(C1303,Sheet4!$F$2:$F$11,0)),1,0)+IF(ISNUMBER(MATCH(D1303,Sheet4!$F$2:$F$11,0)),1,0)+IF(ISNUMBER(MATCH(E1303,Sheet4!$F$2:$F$11,0)),1,0)+IF(ISNUMBER(MATCH(F1303,Sheet4!$F$2:$F$11,0)),1,0)+IF(ISNUMBER(MATCH(G1303,Sheet4!$F$2:$F$11,0)),1,0)+IF(ISNUMBER(MATCH(H1303,Sheet4!$F$2:$F$11,0)),1,0)+IF(ISNUMBER(MATCH(I1303,Sheet4!$F$2:$F$11,0)),1,0)+IF(ISNUMBER(MATCH(J1303,Sheet4!$F$2:$F$11,0)),1,0))</f>
        <v>0</v>
      </c>
      <c r="P1303" s="40" t="str">
        <f>IFERROR(INDEX(Sheet4!$G:$G,MATCH(Sheet1!B1303,Sheet4!$F:$F,0))+INDEX(Sheet4!$G:$G,MATCH(Sheet1!C1303,Sheet4!$F:$F,0))+INDEX(Sheet4!$G:$G,MATCH(Sheet1!D1303,Sheet4!$F:$F,0))+INDEX(Sheet4!$G:$G,MATCH(Sheet1!E1303,Sheet4!$F:$F,0))+INDEX(Sheet4!$G:$G,MATCH(Sheet1!F1303,Sheet4!$F:$F,0))+INDEX(Sheet4!$G:$G,MATCH(Sheet1!G1303,Sheet4!$F:$F,0))+INDEX(Sheet4!$G:$G,MATCH(Sheet1!H1303,Sheet4!$F:$F,0))+INDEX(Sheet4!$G:$G,MATCH(Sheet1!I1303,Sheet4!$F:$F,0))+INDEX(Sheet4!$G:$G,MATCH(Sheet1!J1303,Sheet4!$F:$F,0)),"")</f>
        <v/>
      </c>
      <c r="AF1303">
        <f si="323" t="shared"/>
        <v>0</v>
      </c>
      <c r="AH1303">
        <v>1280</v>
      </c>
      <c r="AI1303" t="str">
        <f si="324" t="shared"/>
        <v>Ben SimmonsT.J. McConnellDevin BookerMonte MorrisKelly OubreRoyce O'NealeJosh JacksonPaul MillsapNikola Jokic</v>
      </c>
      <c r="AJ1303">
        <f si="313" t="shared"/>
        <v>0</v>
      </c>
      <c r="AK1303">
        <f si="314" t="shared"/>
        <v>0</v>
      </c>
      <c r="AL1303">
        <f si="315" t="shared"/>
        <v>0</v>
      </c>
      <c r="AM1303">
        <f si="316" t="shared"/>
        <v>0</v>
      </c>
      <c r="AN1303">
        <f si="317" t="shared"/>
        <v>0</v>
      </c>
      <c r="AO1303">
        <f si="318" t="shared"/>
        <v>0</v>
      </c>
      <c r="AP1303">
        <f si="319" t="shared"/>
        <v>0</v>
      </c>
      <c r="AQ1303">
        <f si="320" t="shared"/>
        <v>0</v>
      </c>
      <c r="AR1303">
        <f si="321" t="shared"/>
        <v>0</v>
      </c>
      <c r="AS1303">
        <f si="325" t="shared"/>
        <v>0</v>
      </c>
      <c r="AU1303" t="str">
        <f>IFERROR(VLOOKUP(C1303,Results!$A$2:$B$240,2,FALSE)+VLOOKUP(D1303,Results!$A$2:$B$240,2,FALSE)+VLOOKUP(E1303,Results!$A$2:$B$240,2,FALSE)+VLOOKUP(F1303,Results!$A$2:$B$240,2,FALSE)+VLOOKUP(G1303,Results!$A$2:$B$240,2,FALSE)+VLOOKUP(H1303,Results!$A$2:$B$240,2,FALSE)+VLOOKUP(I1303,Results!$A$2:$B$240,2,FALSE)+VLOOKUP(J1303,Results!$A$2:$B$240,2,FALSE)+VLOOKUP(B1303,Results!$A$2:$B$240,2,FALSE)-MIN(VLOOKUP(C1303,Results!$A$2:$B$240,2,FALSE),VLOOKUP(D1303,Results!$A$2:$B$240,2,FALSE),VLOOKUP(E1303,Results!$A$2:$B$240,2,FALSE),VLOOKUP(F1303,Results!$A$2:$B$240,2,FALSE),VLOOKUP(G1303,Results!$A$2:$B$240,2,FALSE),VLOOKUP(H1303,Results!$A$2:$B$240,2,FALSE),VLOOKUP(I1303,Results!$A$2:$B$240,2,FALSE),VLOOKUP(J1303,Results!$A$2:$B$240,2,FALSE),VLOOKUP(B1303,Results!$A$2:$B$240,2,FALSE)),"")</f>
        <v/>
      </c>
    </row>
    <row r="1304" spans="2:47" x14ac:dyDescent="0.3">
      <c r="B1304" t="s">
        <v>166</v>
      </c>
      <c r="C1304" t="s">
        <v>171</v>
      </c>
      <c r="D1304" t="s">
        <v>172</v>
      </c>
      <c r="E1304" t="s">
        <v>146</v>
      </c>
      <c r="F1304" t="s">
        <v>177</v>
      </c>
      <c r="G1304" t="s">
        <v>105</v>
      </c>
      <c r="H1304" t="s">
        <v>92</v>
      </c>
      <c r="I1304" t="s">
        <v>183</v>
      </c>
      <c r="J1304" t="s">
        <v>188</v>
      </c>
      <c r="K1304" t="n">
        <v>10.0</v>
      </c>
      <c r="L1304" s="30">
        <f ref="L1304:L1367" si="326" t="shared">AS1304</f>
        <v>0</v>
      </c>
      <c r="N1304" s="35" t="str">
        <f si="322" t="shared"/>
        <v/>
      </c>
      <c r="O1304" s="59">
        <f>(IF(ISNUMBER(MATCH(B1304,Sheet4!$K$92:$K$101,0)),1,0)+IF(ISNUMBER(MATCH(C1304,Sheet4!$K$92:$K$101,0)),1,0)+IF(ISNUMBER(MATCH(D1304,Sheet4!$K$92:$K$101,0)),1,0)+IF(ISNUMBER(MATCH(E1304,Sheet4!$K$92:$K$101,0)),1,0)+IF(ISNUMBER(MATCH(F1304,Sheet4!$K$92:$K$101,0)),1,0)+IF(ISNUMBER(MATCH(G1304,Sheet4!$K$92:$K$101,0)),1,0)+IF(ISNUMBER(MATCH(H1304,Sheet4!$K$92:$K$101,0)),1,0)+IF(ISNUMBER(MATCH(I1304,Sheet4!$K$92:$K$101,0)),1,0)+IF(ISNUMBER(MATCH(J1304,Sheet4!$K$92:$K$101,0)),1,0))
-
(IF(ISNUMBER(MATCH(B1304,Sheet4!$F$2:$F$11,0)),1,0)+IF(ISNUMBER(MATCH(C1304,Sheet4!$F$2:$F$11,0)),1,0)+IF(ISNUMBER(MATCH(D1304,Sheet4!$F$2:$F$11,0)),1,0)+IF(ISNUMBER(MATCH(E1304,Sheet4!$F$2:$F$11,0)),1,0)+IF(ISNUMBER(MATCH(F1304,Sheet4!$F$2:$F$11,0)),1,0)+IF(ISNUMBER(MATCH(G1304,Sheet4!$F$2:$F$11,0)),1,0)+IF(ISNUMBER(MATCH(H1304,Sheet4!$F$2:$F$11,0)),1,0)+IF(ISNUMBER(MATCH(I1304,Sheet4!$F$2:$F$11,0)),1,0)+IF(ISNUMBER(MATCH(J1304,Sheet4!$F$2:$F$11,0)),1,0))</f>
        <v>0</v>
      </c>
      <c r="P1304" s="40" t="str">
        <f>IFERROR(INDEX(Sheet4!$G:$G,MATCH(Sheet1!B1304,Sheet4!$F:$F,0))+INDEX(Sheet4!$G:$G,MATCH(Sheet1!C1304,Sheet4!$F:$F,0))+INDEX(Sheet4!$G:$G,MATCH(Sheet1!D1304,Sheet4!$F:$F,0))+INDEX(Sheet4!$G:$G,MATCH(Sheet1!E1304,Sheet4!$F:$F,0))+INDEX(Sheet4!$G:$G,MATCH(Sheet1!F1304,Sheet4!$F:$F,0))+INDEX(Sheet4!$G:$G,MATCH(Sheet1!G1304,Sheet4!$F:$F,0))+INDEX(Sheet4!$G:$G,MATCH(Sheet1!H1304,Sheet4!$F:$F,0))+INDEX(Sheet4!$G:$G,MATCH(Sheet1!I1304,Sheet4!$F:$F,0))+INDEX(Sheet4!$G:$G,MATCH(Sheet1!J1304,Sheet4!$F:$F,0)),"")</f>
        <v/>
      </c>
      <c r="AF1304">
        <f si="323" t="shared"/>
        <v>0</v>
      </c>
      <c r="AH1304">
        <v>1281</v>
      </c>
      <c r="AI1304" t="str">
        <f si="324" t="shared"/>
        <v>Trae YoungIsaiah CanaanDevin BookerMonte MorrisWill BartonKelly OubreJohn CollinsTaj GibsonJoel Embiid</v>
      </c>
      <c r="AJ1304">
        <f si="313" t="shared"/>
        <v>0</v>
      </c>
      <c r="AK1304">
        <f si="314" t="shared"/>
        <v>0</v>
      </c>
      <c r="AL1304">
        <f si="315" t="shared"/>
        <v>0</v>
      </c>
      <c r="AM1304">
        <f si="316" t="shared"/>
        <v>0</v>
      </c>
      <c r="AN1304">
        <f si="317" t="shared"/>
        <v>0</v>
      </c>
      <c r="AO1304">
        <f si="318" t="shared"/>
        <v>0</v>
      </c>
      <c r="AP1304">
        <f si="319" t="shared"/>
        <v>0</v>
      </c>
      <c r="AQ1304">
        <f si="320" t="shared"/>
        <v>0</v>
      </c>
      <c r="AR1304">
        <f si="321" t="shared"/>
        <v>0</v>
      </c>
      <c r="AS1304">
        <f si="325" t="shared"/>
        <v>0</v>
      </c>
      <c r="AU1304" t="str">
        <f>IFERROR(VLOOKUP(C1304,Results!$A$2:$B$240,2,FALSE)+VLOOKUP(D1304,Results!$A$2:$B$240,2,FALSE)+VLOOKUP(E1304,Results!$A$2:$B$240,2,FALSE)+VLOOKUP(F1304,Results!$A$2:$B$240,2,FALSE)+VLOOKUP(G1304,Results!$A$2:$B$240,2,FALSE)+VLOOKUP(H1304,Results!$A$2:$B$240,2,FALSE)+VLOOKUP(I1304,Results!$A$2:$B$240,2,FALSE)+VLOOKUP(J1304,Results!$A$2:$B$240,2,FALSE)+VLOOKUP(B1304,Results!$A$2:$B$240,2,FALSE)-MIN(VLOOKUP(C1304,Results!$A$2:$B$240,2,FALSE),VLOOKUP(D1304,Results!$A$2:$B$240,2,FALSE),VLOOKUP(E1304,Results!$A$2:$B$240,2,FALSE),VLOOKUP(F1304,Results!$A$2:$B$240,2,FALSE),VLOOKUP(G1304,Results!$A$2:$B$240,2,FALSE),VLOOKUP(H1304,Results!$A$2:$B$240,2,FALSE),VLOOKUP(I1304,Results!$A$2:$B$240,2,FALSE),VLOOKUP(J1304,Results!$A$2:$B$240,2,FALSE),VLOOKUP(B1304,Results!$A$2:$B$240,2,FALSE)),"")</f>
        <v/>
      </c>
    </row>
    <row r="1305" spans="2:47" x14ac:dyDescent="0.3">
      <c r="B1305" t="s">
        <v>87</v>
      </c>
      <c r="C1305" t="s">
        <v>170</v>
      </c>
      <c r="D1305" t="s">
        <v>99</v>
      </c>
      <c r="E1305" t="s">
        <v>172</v>
      </c>
      <c r="F1305" t="s">
        <v>96</v>
      </c>
      <c r="G1305" t="s">
        <v>179</v>
      </c>
      <c r="H1305" t="s">
        <v>92</v>
      </c>
      <c r="I1305" t="s">
        <v>181</v>
      </c>
      <c r="J1305" t="s">
        <v>98</v>
      </c>
      <c r="K1305" t="n">
        <v>10.0</v>
      </c>
      <c r="L1305" s="30">
        <f si="326" t="shared"/>
        <v>0</v>
      </c>
      <c r="N1305" s="35" t="str">
        <f si="322" t="shared"/>
        <v/>
      </c>
      <c r="O1305" s="59">
        <f>(IF(ISNUMBER(MATCH(B1305,Sheet4!$K$92:$K$101,0)),1,0)+IF(ISNUMBER(MATCH(C1305,Sheet4!$K$92:$K$101,0)),1,0)+IF(ISNUMBER(MATCH(D1305,Sheet4!$K$92:$K$101,0)),1,0)+IF(ISNUMBER(MATCH(E1305,Sheet4!$K$92:$K$101,0)),1,0)+IF(ISNUMBER(MATCH(F1305,Sheet4!$K$92:$K$101,0)),1,0)+IF(ISNUMBER(MATCH(G1305,Sheet4!$K$92:$K$101,0)),1,0)+IF(ISNUMBER(MATCH(H1305,Sheet4!$K$92:$K$101,0)),1,0)+IF(ISNUMBER(MATCH(I1305,Sheet4!$K$92:$K$101,0)),1,0)+IF(ISNUMBER(MATCH(J1305,Sheet4!$K$92:$K$101,0)),1,0))
-
(IF(ISNUMBER(MATCH(B1305,Sheet4!$F$2:$F$11,0)),1,0)+IF(ISNUMBER(MATCH(C1305,Sheet4!$F$2:$F$11,0)),1,0)+IF(ISNUMBER(MATCH(D1305,Sheet4!$F$2:$F$11,0)),1,0)+IF(ISNUMBER(MATCH(E1305,Sheet4!$F$2:$F$11,0)),1,0)+IF(ISNUMBER(MATCH(F1305,Sheet4!$F$2:$F$11,0)),1,0)+IF(ISNUMBER(MATCH(G1305,Sheet4!$F$2:$F$11,0)),1,0)+IF(ISNUMBER(MATCH(H1305,Sheet4!$F$2:$F$11,0)),1,0)+IF(ISNUMBER(MATCH(I1305,Sheet4!$F$2:$F$11,0)),1,0)+IF(ISNUMBER(MATCH(J1305,Sheet4!$F$2:$F$11,0)),1,0))</f>
        <v>0</v>
      </c>
      <c r="P1305" s="40" t="str">
        <f>IFERROR(INDEX(Sheet4!$G:$G,MATCH(Sheet1!B1305,Sheet4!$F:$F,0))+INDEX(Sheet4!$G:$G,MATCH(Sheet1!C1305,Sheet4!$F:$F,0))+INDEX(Sheet4!$G:$G,MATCH(Sheet1!D1305,Sheet4!$F:$F,0))+INDEX(Sheet4!$G:$G,MATCH(Sheet1!E1305,Sheet4!$F:$F,0))+INDEX(Sheet4!$G:$G,MATCH(Sheet1!F1305,Sheet4!$F:$F,0))+INDEX(Sheet4!$G:$G,MATCH(Sheet1!G1305,Sheet4!$F:$F,0))+INDEX(Sheet4!$G:$G,MATCH(Sheet1!H1305,Sheet4!$F:$F,0))+INDEX(Sheet4!$G:$G,MATCH(Sheet1!I1305,Sheet4!$F:$F,0))+INDEX(Sheet4!$G:$G,MATCH(Sheet1!J1305,Sheet4!$F:$F,0)),"")</f>
        <v/>
      </c>
      <c r="AF1305">
        <f si="323" t="shared"/>
        <v>0</v>
      </c>
      <c r="AH1305">
        <v>1282</v>
      </c>
      <c r="AI1305" t="str">
        <f si="324" t="shared"/>
        <v>Ben SimmonsRicky RubioJimmy ButlerMonte MorrisDeAndre' BembryCorey BrewerJosh JacksonPaul MillsapJoel Embiid</v>
      </c>
      <c r="AJ1305">
        <f ref="AJ1305:AJ1368" si="327" t="shared">IF(ISNUMBER(SEARCH(B1305,VLOOKUP($AH$20,$AH$24:$AI$2023,2,FALSE))),1,0)</f>
        <v>0</v>
      </c>
      <c r="AK1305">
        <f ref="AK1305:AK1368" si="328" t="shared">IF(ISNUMBER(SEARCH(C1305,VLOOKUP($AH$20,$AH$24:$AI$2023,2,FALSE))),1,0)</f>
        <v>0</v>
      </c>
      <c r="AL1305">
        <f ref="AL1305:AL1368" si="329" t="shared">IF(ISNUMBER(SEARCH(D1305,VLOOKUP($AH$20,$AH$24:$AI$2023,2,FALSE))),1,0)</f>
        <v>0</v>
      </c>
      <c r="AM1305">
        <f ref="AM1305:AM1368" si="330" t="shared">IF(ISNUMBER(SEARCH(E1305,VLOOKUP($AH$20,$AH$24:$AI$2023,2,FALSE))),1,0)</f>
        <v>0</v>
      </c>
      <c r="AN1305">
        <f ref="AN1305:AN1368" si="331" t="shared">IF(ISNUMBER(SEARCH(F1305,VLOOKUP($AH$20,$AH$24:$AI$2023,2,FALSE))),1,0)</f>
        <v>0</v>
      </c>
      <c r="AO1305">
        <f ref="AO1305:AO1368" si="332" t="shared">IF(ISNUMBER(SEARCH(G1305,VLOOKUP($AH$20,$AH$24:$AI$2023,2,FALSE))),1,0)</f>
        <v>0</v>
      </c>
      <c r="AP1305">
        <f ref="AP1305:AP1368" si="333" t="shared">IF(ISNUMBER(SEARCH(H1305,VLOOKUP($AH$20,$AH$24:$AI$2023,2,FALSE))),1,0)</f>
        <v>0</v>
      </c>
      <c r="AQ1305">
        <f ref="AQ1305:AQ1368" si="334" t="shared">IF(ISNUMBER(SEARCH(I1305,VLOOKUP($AH$20,$AH$24:$AI$2023,2,FALSE))),1,0)</f>
        <v>0</v>
      </c>
      <c r="AR1305">
        <f ref="AR1305:AR1368" si="335" t="shared">IF(ISNUMBER(SEARCH(J1305,VLOOKUP($AH$20,$AH$24:$AI$2023,2,FALSE))),1,0)</f>
        <v>0</v>
      </c>
      <c r="AS1305">
        <f si="325" t="shared"/>
        <v>0</v>
      </c>
      <c r="AU1305" t="str">
        <f>IFERROR(VLOOKUP(C1305,Results!$A$2:$B$240,2,FALSE)+VLOOKUP(D1305,Results!$A$2:$B$240,2,FALSE)+VLOOKUP(E1305,Results!$A$2:$B$240,2,FALSE)+VLOOKUP(F1305,Results!$A$2:$B$240,2,FALSE)+VLOOKUP(G1305,Results!$A$2:$B$240,2,FALSE)+VLOOKUP(H1305,Results!$A$2:$B$240,2,FALSE)+VLOOKUP(I1305,Results!$A$2:$B$240,2,FALSE)+VLOOKUP(J1305,Results!$A$2:$B$240,2,FALSE)+VLOOKUP(B1305,Results!$A$2:$B$240,2,FALSE)-MIN(VLOOKUP(C1305,Results!$A$2:$B$240,2,FALSE),VLOOKUP(D1305,Results!$A$2:$B$240,2,FALSE),VLOOKUP(E1305,Results!$A$2:$B$240,2,FALSE),VLOOKUP(F1305,Results!$A$2:$B$240,2,FALSE),VLOOKUP(G1305,Results!$A$2:$B$240,2,FALSE),VLOOKUP(H1305,Results!$A$2:$B$240,2,FALSE),VLOOKUP(I1305,Results!$A$2:$B$240,2,FALSE),VLOOKUP(J1305,Results!$A$2:$B$240,2,FALSE),VLOOKUP(B1305,Results!$A$2:$B$240,2,FALSE)),"")</f>
        <v/>
      </c>
    </row>
    <row r="1306" spans="2:47" x14ac:dyDescent="0.3">
      <c r="B1306" t="s">
        <v>166</v>
      </c>
      <c r="C1306" t="s">
        <v>170</v>
      </c>
      <c r="D1306" t="s">
        <v>173</v>
      </c>
      <c r="E1306" t="s">
        <v>146</v>
      </c>
      <c r="F1306" t="s">
        <v>150</v>
      </c>
      <c r="G1306" t="s">
        <v>96</v>
      </c>
      <c r="H1306" t="s">
        <v>181</v>
      </c>
      <c r="I1306" t="s">
        <v>182</v>
      </c>
      <c r="J1306" t="s">
        <v>186</v>
      </c>
      <c r="K1306" t="n">
        <v>10.0</v>
      </c>
      <c r="L1306" s="30">
        <f si="326" t="shared"/>
        <v>0</v>
      </c>
      <c r="N1306" s="35" t="str">
        <f si="322" t="shared"/>
        <v/>
      </c>
      <c r="O1306" s="59">
        <f>(IF(ISNUMBER(MATCH(B1306,Sheet4!$K$92:$K$101,0)),1,0)+IF(ISNUMBER(MATCH(C1306,Sheet4!$K$92:$K$101,0)),1,0)+IF(ISNUMBER(MATCH(D1306,Sheet4!$K$92:$K$101,0)),1,0)+IF(ISNUMBER(MATCH(E1306,Sheet4!$K$92:$K$101,0)),1,0)+IF(ISNUMBER(MATCH(F1306,Sheet4!$K$92:$K$101,0)),1,0)+IF(ISNUMBER(MATCH(G1306,Sheet4!$K$92:$K$101,0)),1,0)+IF(ISNUMBER(MATCH(H1306,Sheet4!$K$92:$K$101,0)),1,0)+IF(ISNUMBER(MATCH(I1306,Sheet4!$K$92:$K$101,0)),1,0)+IF(ISNUMBER(MATCH(J1306,Sheet4!$K$92:$K$101,0)),1,0))
-
(IF(ISNUMBER(MATCH(B1306,Sheet4!$F$2:$F$11,0)),1,0)+IF(ISNUMBER(MATCH(C1306,Sheet4!$F$2:$F$11,0)),1,0)+IF(ISNUMBER(MATCH(D1306,Sheet4!$F$2:$F$11,0)),1,0)+IF(ISNUMBER(MATCH(E1306,Sheet4!$F$2:$F$11,0)),1,0)+IF(ISNUMBER(MATCH(F1306,Sheet4!$F$2:$F$11,0)),1,0)+IF(ISNUMBER(MATCH(G1306,Sheet4!$F$2:$F$11,0)),1,0)+IF(ISNUMBER(MATCH(H1306,Sheet4!$F$2:$F$11,0)),1,0)+IF(ISNUMBER(MATCH(I1306,Sheet4!$F$2:$F$11,0)),1,0)+IF(ISNUMBER(MATCH(J1306,Sheet4!$F$2:$F$11,0)),1,0))</f>
        <v>0</v>
      </c>
      <c r="P1306" s="40" t="str">
        <f>IFERROR(INDEX(Sheet4!$G:$G,MATCH(Sheet1!B1306,Sheet4!$F:$F,0))+INDEX(Sheet4!$G:$G,MATCH(Sheet1!C1306,Sheet4!$F:$F,0))+INDEX(Sheet4!$G:$G,MATCH(Sheet1!D1306,Sheet4!$F:$F,0))+INDEX(Sheet4!$G:$G,MATCH(Sheet1!E1306,Sheet4!$F:$F,0))+INDEX(Sheet4!$G:$G,MATCH(Sheet1!F1306,Sheet4!$F:$F,0))+INDEX(Sheet4!$G:$G,MATCH(Sheet1!G1306,Sheet4!$F:$F,0))+INDEX(Sheet4!$G:$G,MATCH(Sheet1!H1306,Sheet4!$F:$F,0))+INDEX(Sheet4!$G:$G,MATCH(Sheet1!I1306,Sheet4!$F:$F,0))+INDEX(Sheet4!$G:$G,MATCH(Sheet1!J1306,Sheet4!$F:$F,0)),"")</f>
        <v/>
      </c>
      <c r="AF1306">
        <f si="323" t="shared"/>
        <v>0</v>
      </c>
      <c r="AH1306">
        <v>1283</v>
      </c>
      <c r="AI1306" t="str">
        <f si="324" t="shared"/>
        <v>Ben SimmonsLandry ShametDonovan MitchellMonte MorrisWill BartonTaurean PrinceJosh JacksonPaul MillsapKarl-Anthony Towns</v>
      </c>
      <c r="AJ1306">
        <f si="327" t="shared"/>
        <v>0</v>
      </c>
      <c r="AK1306">
        <f si="328" t="shared"/>
        <v>0</v>
      </c>
      <c r="AL1306">
        <f si="329" t="shared"/>
        <v>0</v>
      </c>
      <c r="AM1306">
        <f si="330" t="shared"/>
        <v>0</v>
      </c>
      <c r="AN1306">
        <f si="331" t="shared"/>
        <v>0</v>
      </c>
      <c r="AO1306">
        <f si="332" t="shared"/>
        <v>0</v>
      </c>
      <c r="AP1306">
        <f si="333" t="shared"/>
        <v>0</v>
      </c>
      <c r="AQ1306">
        <f si="334" t="shared"/>
        <v>0</v>
      </c>
      <c r="AR1306">
        <f si="335" t="shared"/>
        <v>0</v>
      </c>
      <c r="AS1306">
        <f si="325" t="shared"/>
        <v>0</v>
      </c>
      <c r="AU1306" t="str">
        <f>IFERROR(VLOOKUP(C1306,Results!$A$2:$B$240,2,FALSE)+VLOOKUP(D1306,Results!$A$2:$B$240,2,FALSE)+VLOOKUP(E1306,Results!$A$2:$B$240,2,FALSE)+VLOOKUP(F1306,Results!$A$2:$B$240,2,FALSE)+VLOOKUP(G1306,Results!$A$2:$B$240,2,FALSE)+VLOOKUP(H1306,Results!$A$2:$B$240,2,FALSE)+VLOOKUP(I1306,Results!$A$2:$B$240,2,FALSE)+VLOOKUP(J1306,Results!$A$2:$B$240,2,FALSE)+VLOOKUP(B1306,Results!$A$2:$B$240,2,FALSE)-MIN(VLOOKUP(C1306,Results!$A$2:$B$240,2,FALSE),VLOOKUP(D1306,Results!$A$2:$B$240,2,FALSE),VLOOKUP(E1306,Results!$A$2:$B$240,2,FALSE),VLOOKUP(F1306,Results!$A$2:$B$240,2,FALSE),VLOOKUP(G1306,Results!$A$2:$B$240,2,FALSE),VLOOKUP(H1306,Results!$A$2:$B$240,2,FALSE),VLOOKUP(I1306,Results!$A$2:$B$240,2,FALSE),VLOOKUP(J1306,Results!$A$2:$B$240,2,FALSE),VLOOKUP(B1306,Results!$A$2:$B$240,2,FALSE)),"")</f>
        <v/>
      </c>
    </row>
    <row r="1307" spans="2:47" x14ac:dyDescent="0.3">
      <c r="B1307" t="s">
        <v>166</v>
      </c>
      <c r="C1307" t="s">
        <v>167</v>
      </c>
      <c r="D1307" t="s">
        <v>174</v>
      </c>
      <c r="E1307" t="s">
        <v>158</v>
      </c>
      <c r="F1307" t="s">
        <v>177</v>
      </c>
      <c r="G1307" t="s">
        <v>159</v>
      </c>
      <c r="H1307" t="s">
        <v>153</v>
      </c>
      <c r="I1307" t="s">
        <v>181</v>
      </c>
      <c r="J1307" t="s">
        <v>186</v>
      </c>
      <c r="K1307" t="n">
        <v>10.0</v>
      </c>
      <c r="L1307" s="30">
        <f si="326" t="shared"/>
        <v>0</v>
      </c>
      <c r="N1307" s="35" t="str">
        <f si="322" t="shared"/>
        <v/>
      </c>
      <c r="O1307" s="59">
        <f>(IF(ISNUMBER(MATCH(B1307,Sheet4!$K$92:$K$101,0)),1,0)+IF(ISNUMBER(MATCH(C1307,Sheet4!$K$92:$K$101,0)),1,0)+IF(ISNUMBER(MATCH(D1307,Sheet4!$K$92:$K$101,0)),1,0)+IF(ISNUMBER(MATCH(E1307,Sheet4!$K$92:$K$101,0)),1,0)+IF(ISNUMBER(MATCH(F1307,Sheet4!$K$92:$K$101,0)),1,0)+IF(ISNUMBER(MATCH(G1307,Sheet4!$K$92:$K$101,0)),1,0)+IF(ISNUMBER(MATCH(H1307,Sheet4!$K$92:$K$101,0)),1,0)+IF(ISNUMBER(MATCH(I1307,Sheet4!$K$92:$K$101,0)),1,0)+IF(ISNUMBER(MATCH(J1307,Sheet4!$K$92:$K$101,0)),1,0))
-
(IF(ISNUMBER(MATCH(B1307,Sheet4!$F$2:$F$11,0)),1,0)+IF(ISNUMBER(MATCH(C1307,Sheet4!$F$2:$F$11,0)),1,0)+IF(ISNUMBER(MATCH(D1307,Sheet4!$F$2:$F$11,0)),1,0)+IF(ISNUMBER(MATCH(E1307,Sheet4!$F$2:$F$11,0)),1,0)+IF(ISNUMBER(MATCH(F1307,Sheet4!$F$2:$F$11,0)),1,0)+IF(ISNUMBER(MATCH(G1307,Sheet4!$F$2:$F$11,0)),1,0)+IF(ISNUMBER(MATCH(H1307,Sheet4!$F$2:$F$11,0)),1,0)+IF(ISNUMBER(MATCH(I1307,Sheet4!$F$2:$F$11,0)),1,0)+IF(ISNUMBER(MATCH(J1307,Sheet4!$F$2:$F$11,0)),1,0))</f>
        <v>0</v>
      </c>
      <c r="P1307" s="40" t="str">
        <f>IFERROR(INDEX(Sheet4!$G:$G,MATCH(Sheet1!B1307,Sheet4!$F:$F,0))+INDEX(Sheet4!$G:$G,MATCH(Sheet1!C1307,Sheet4!$F:$F,0))+INDEX(Sheet4!$G:$G,MATCH(Sheet1!D1307,Sheet4!$F:$F,0))+INDEX(Sheet4!$G:$G,MATCH(Sheet1!E1307,Sheet4!$F:$F,0))+INDEX(Sheet4!$G:$G,MATCH(Sheet1!F1307,Sheet4!$F:$F,0))+INDEX(Sheet4!$G:$G,MATCH(Sheet1!G1307,Sheet4!$F:$F,0))+INDEX(Sheet4!$G:$G,MATCH(Sheet1!H1307,Sheet4!$F:$F,0))+INDEX(Sheet4!$G:$G,MATCH(Sheet1!I1307,Sheet4!$F:$F,0))+INDEX(Sheet4!$G:$G,MATCH(Sheet1!J1307,Sheet4!$F:$F,0)),"")</f>
        <v/>
      </c>
      <c r="AF1307">
        <f si="323" t="shared"/>
        <v>0</v>
      </c>
      <c r="AH1307">
        <v>1284</v>
      </c>
      <c r="AI1307" t="str">
        <f si="324" t="shared"/>
        <v>De'Aaron FoxLandry ShametJimmy ButlerMonte MorrisWill BartonKelly OubreJosh JacksonPaul MillsapJoel Embiid</v>
      </c>
      <c r="AJ1307">
        <f si="327" t="shared"/>
        <v>0</v>
      </c>
      <c r="AK1307">
        <f si="328" t="shared"/>
        <v>0</v>
      </c>
      <c r="AL1307">
        <f si="329" t="shared"/>
        <v>0</v>
      </c>
      <c r="AM1307">
        <f si="330" t="shared"/>
        <v>0</v>
      </c>
      <c r="AN1307">
        <f si="331" t="shared"/>
        <v>0</v>
      </c>
      <c r="AO1307">
        <f si="332" t="shared"/>
        <v>0</v>
      </c>
      <c r="AP1307">
        <f si="333" t="shared"/>
        <v>0</v>
      </c>
      <c r="AQ1307">
        <f si="334" t="shared"/>
        <v>0</v>
      </c>
      <c r="AR1307">
        <f si="335" t="shared"/>
        <v>0</v>
      </c>
      <c r="AS1307">
        <f si="325" t="shared"/>
        <v>0</v>
      </c>
      <c r="AU1307" t="str">
        <f>IFERROR(VLOOKUP(C1307,Results!$A$2:$B$240,2,FALSE)+VLOOKUP(D1307,Results!$A$2:$B$240,2,FALSE)+VLOOKUP(E1307,Results!$A$2:$B$240,2,FALSE)+VLOOKUP(F1307,Results!$A$2:$B$240,2,FALSE)+VLOOKUP(G1307,Results!$A$2:$B$240,2,FALSE)+VLOOKUP(H1307,Results!$A$2:$B$240,2,FALSE)+VLOOKUP(I1307,Results!$A$2:$B$240,2,FALSE)+VLOOKUP(J1307,Results!$A$2:$B$240,2,FALSE)+VLOOKUP(B1307,Results!$A$2:$B$240,2,FALSE)-MIN(VLOOKUP(C1307,Results!$A$2:$B$240,2,FALSE),VLOOKUP(D1307,Results!$A$2:$B$240,2,FALSE),VLOOKUP(E1307,Results!$A$2:$B$240,2,FALSE),VLOOKUP(F1307,Results!$A$2:$B$240,2,FALSE),VLOOKUP(G1307,Results!$A$2:$B$240,2,FALSE),VLOOKUP(H1307,Results!$A$2:$B$240,2,FALSE),VLOOKUP(I1307,Results!$A$2:$B$240,2,FALSE),VLOOKUP(J1307,Results!$A$2:$B$240,2,FALSE),VLOOKUP(B1307,Results!$A$2:$B$240,2,FALSE)),"")</f>
        <v/>
      </c>
    </row>
    <row r="1308" spans="2:47" x14ac:dyDescent="0.3">
      <c r="B1308" t="s">
        <v>166</v>
      </c>
      <c r="C1308" t="s">
        <v>87</v>
      </c>
      <c r="D1308" t="s">
        <v>146</v>
      </c>
      <c r="E1308" t="s">
        <v>175</v>
      </c>
      <c r="F1308" t="s">
        <v>177</v>
      </c>
      <c r="G1308" t="s">
        <v>114</v>
      </c>
      <c r="H1308" t="s">
        <v>92</v>
      </c>
      <c r="I1308" t="s">
        <v>181</v>
      </c>
      <c r="J1308" t="s">
        <v>188</v>
      </c>
      <c r="K1308" t="n">
        <v>10.0</v>
      </c>
      <c r="L1308" s="30">
        <f si="326" t="shared"/>
        <v>0</v>
      </c>
      <c r="N1308" s="35" t="str">
        <f si="322" t="shared"/>
        <v/>
      </c>
      <c r="O1308" s="59">
        <f>(IF(ISNUMBER(MATCH(B1308,Sheet4!$K$92:$K$101,0)),1,0)+IF(ISNUMBER(MATCH(C1308,Sheet4!$K$92:$K$101,0)),1,0)+IF(ISNUMBER(MATCH(D1308,Sheet4!$K$92:$K$101,0)),1,0)+IF(ISNUMBER(MATCH(E1308,Sheet4!$K$92:$K$101,0)),1,0)+IF(ISNUMBER(MATCH(F1308,Sheet4!$K$92:$K$101,0)),1,0)+IF(ISNUMBER(MATCH(G1308,Sheet4!$K$92:$K$101,0)),1,0)+IF(ISNUMBER(MATCH(H1308,Sheet4!$K$92:$K$101,0)),1,0)+IF(ISNUMBER(MATCH(I1308,Sheet4!$K$92:$K$101,0)),1,0)+IF(ISNUMBER(MATCH(J1308,Sheet4!$K$92:$K$101,0)),1,0))
-
(IF(ISNUMBER(MATCH(B1308,Sheet4!$F$2:$F$11,0)),1,0)+IF(ISNUMBER(MATCH(C1308,Sheet4!$F$2:$F$11,0)),1,0)+IF(ISNUMBER(MATCH(D1308,Sheet4!$F$2:$F$11,0)),1,0)+IF(ISNUMBER(MATCH(E1308,Sheet4!$F$2:$F$11,0)),1,0)+IF(ISNUMBER(MATCH(F1308,Sheet4!$F$2:$F$11,0)),1,0)+IF(ISNUMBER(MATCH(G1308,Sheet4!$F$2:$F$11,0)),1,0)+IF(ISNUMBER(MATCH(H1308,Sheet4!$F$2:$F$11,0)),1,0)+IF(ISNUMBER(MATCH(I1308,Sheet4!$F$2:$F$11,0)),1,0)+IF(ISNUMBER(MATCH(J1308,Sheet4!$F$2:$F$11,0)),1,0))</f>
        <v>0</v>
      </c>
      <c r="P1308" s="40" t="str">
        <f>IFERROR(INDEX(Sheet4!$G:$G,MATCH(Sheet1!B1308,Sheet4!$F:$F,0))+INDEX(Sheet4!$G:$G,MATCH(Sheet1!C1308,Sheet4!$F:$F,0))+INDEX(Sheet4!$G:$G,MATCH(Sheet1!D1308,Sheet4!$F:$F,0))+INDEX(Sheet4!$G:$G,MATCH(Sheet1!E1308,Sheet4!$F:$F,0))+INDEX(Sheet4!$G:$G,MATCH(Sheet1!F1308,Sheet4!$F:$F,0))+INDEX(Sheet4!$G:$G,MATCH(Sheet1!G1308,Sheet4!$F:$F,0))+INDEX(Sheet4!$G:$G,MATCH(Sheet1!H1308,Sheet4!$F:$F,0))+INDEX(Sheet4!$G:$G,MATCH(Sheet1!I1308,Sheet4!$F:$F,0))+INDEX(Sheet4!$G:$G,MATCH(Sheet1!J1308,Sheet4!$F:$F,0)),"")</f>
        <v/>
      </c>
      <c r="AF1308">
        <f si="323" t="shared"/>
        <v>0</v>
      </c>
      <c r="AH1308">
        <v>1285</v>
      </c>
      <c r="AI1308" t="str">
        <f si="324" t="shared"/>
        <v>Ben SimmonsDe'Aaron FoxDevin BookerMonte MorrisJames EnnisLuol DengJohn CollinsJosh JacksonRudy Gobert</v>
      </c>
      <c r="AJ1308">
        <f si="327" t="shared"/>
        <v>0</v>
      </c>
      <c r="AK1308">
        <f si="328" t="shared"/>
        <v>0</v>
      </c>
      <c r="AL1308">
        <f si="329" t="shared"/>
        <v>0</v>
      </c>
      <c r="AM1308">
        <f si="330" t="shared"/>
        <v>0</v>
      </c>
      <c r="AN1308">
        <f si="331" t="shared"/>
        <v>0</v>
      </c>
      <c r="AO1308">
        <f si="332" t="shared"/>
        <v>0</v>
      </c>
      <c r="AP1308">
        <f si="333" t="shared"/>
        <v>0</v>
      </c>
      <c r="AQ1308">
        <f si="334" t="shared"/>
        <v>0</v>
      </c>
      <c r="AR1308">
        <f si="335" t="shared"/>
        <v>0</v>
      </c>
      <c r="AS1308">
        <f si="325" t="shared"/>
        <v>0</v>
      </c>
      <c r="AU1308" t="str">
        <f>IFERROR(VLOOKUP(C1308,Results!$A$2:$B$240,2,FALSE)+VLOOKUP(D1308,Results!$A$2:$B$240,2,FALSE)+VLOOKUP(E1308,Results!$A$2:$B$240,2,FALSE)+VLOOKUP(F1308,Results!$A$2:$B$240,2,FALSE)+VLOOKUP(G1308,Results!$A$2:$B$240,2,FALSE)+VLOOKUP(H1308,Results!$A$2:$B$240,2,FALSE)+VLOOKUP(I1308,Results!$A$2:$B$240,2,FALSE)+VLOOKUP(J1308,Results!$A$2:$B$240,2,FALSE)+VLOOKUP(B1308,Results!$A$2:$B$240,2,FALSE)-MIN(VLOOKUP(C1308,Results!$A$2:$B$240,2,FALSE),VLOOKUP(D1308,Results!$A$2:$B$240,2,FALSE),VLOOKUP(E1308,Results!$A$2:$B$240,2,FALSE),VLOOKUP(F1308,Results!$A$2:$B$240,2,FALSE),VLOOKUP(G1308,Results!$A$2:$B$240,2,FALSE),VLOOKUP(H1308,Results!$A$2:$B$240,2,FALSE),VLOOKUP(I1308,Results!$A$2:$B$240,2,FALSE),VLOOKUP(J1308,Results!$A$2:$B$240,2,FALSE),VLOOKUP(B1308,Results!$A$2:$B$240,2,FALSE)),"")</f>
        <v/>
      </c>
    </row>
    <row r="1309" spans="2:47" x14ac:dyDescent="0.3">
      <c r="B1309" t="s">
        <v>166</v>
      </c>
      <c r="C1309" t="s">
        <v>87</v>
      </c>
      <c r="D1309" t="s">
        <v>146</v>
      </c>
      <c r="E1309" t="s">
        <v>175</v>
      </c>
      <c r="F1309" t="s">
        <v>177</v>
      </c>
      <c r="G1309" t="s">
        <v>159</v>
      </c>
      <c r="H1309" t="s">
        <v>153</v>
      </c>
      <c r="I1309" t="s">
        <v>181</v>
      </c>
      <c r="J1309" t="s">
        <v>186</v>
      </c>
      <c r="K1309" t="n">
        <v>10.0</v>
      </c>
      <c r="L1309" s="30">
        <f si="326" t="shared"/>
        <v>0</v>
      </c>
      <c r="N1309" s="35" t="str">
        <f si="322" t="shared"/>
        <v/>
      </c>
      <c r="O1309" s="59">
        <f>(IF(ISNUMBER(MATCH(B1309,Sheet4!$K$92:$K$101,0)),1,0)+IF(ISNUMBER(MATCH(C1309,Sheet4!$K$92:$K$101,0)),1,0)+IF(ISNUMBER(MATCH(D1309,Sheet4!$K$92:$K$101,0)),1,0)+IF(ISNUMBER(MATCH(E1309,Sheet4!$K$92:$K$101,0)),1,0)+IF(ISNUMBER(MATCH(F1309,Sheet4!$K$92:$K$101,0)),1,0)+IF(ISNUMBER(MATCH(G1309,Sheet4!$K$92:$K$101,0)),1,0)+IF(ISNUMBER(MATCH(H1309,Sheet4!$K$92:$K$101,0)),1,0)+IF(ISNUMBER(MATCH(I1309,Sheet4!$K$92:$K$101,0)),1,0)+IF(ISNUMBER(MATCH(J1309,Sheet4!$K$92:$K$101,0)),1,0))
-
(IF(ISNUMBER(MATCH(B1309,Sheet4!$F$2:$F$11,0)),1,0)+IF(ISNUMBER(MATCH(C1309,Sheet4!$F$2:$F$11,0)),1,0)+IF(ISNUMBER(MATCH(D1309,Sheet4!$F$2:$F$11,0)),1,0)+IF(ISNUMBER(MATCH(E1309,Sheet4!$F$2:$F$11,0)),1,0)+IF(ISNUMBER(MATCH(F1309,Sheet4!$F$2:$F$11,0)),1,0)+IF(ISNUMBER(MATCH(G1309,Sheet4!$F$2:$F$11,0)),1,0)+IF(ISNUMBER(MATCH(H1309,Sheet4!$F$2:$F$11,0)),1,0)+IF(ISNUMBER(MATCH(I1309,Sheet4!$F$2:$F$11,0)),1,0)+IF(ISNUMBER(MATCH(J1309,Sheet4!$F$2:$F$11,0)),1,0))</f>
        <v>0</v>
      </c>
      <c r="P1309" s="40" t="str">
        <f>IFERROR(INDEX(Sheet4!$G:$G,MATCH(Sheet1!B1309,Sheet4!$F:$F,0))+INDEX(Sheet4!$G:$G,MATCH(Sheet1!C1309,Sheet4!$F:$F,0))+INDEX(Sheet4!$G:$G,MATCH(Sheet1!D1309,Sheet4!$F:$F,0))+INDEX(Sheet4!$G:$G,MATCH(Sheet1!E1309,Sheet4!$F:$F,0))+INDEX(Sheet4!$G:$G,MATCH(Sheet1!F1309,Sheet4!$F:$F,0))+INDEX(Sheet4!$G:$G,MATCH(Sheet1!G1309,Sheet4!$F:$F,0))+INDEX(Sheet4!$G:$G,MATCH(Sheet1!H1309,Sheet4!$F:$F,0))+INDEX(Sheet4!$G:$G,MATCH(Sheet1!I1309,Sheet4!$F:$F,0))+INDEX(Sheet4!$G:$G,MATCH(Sheet1!J1309,Sheet4!$F:$F,0)),"")</f>
        <v/>
      </c>
      <c r="AF1309">
        <f si="323" t="shared"/>
        <v>0</v>
      </c>
      <c r="AH1309">
        <v>1286</v>
      </c>
      <c r="AI1309" t="str">
        <f si="324" t="shared"/>
        <v>Ben SimmonsDe'Aaron FoxJimmy ButlerMonte MorrisJoe InglesMikal BridgesJosh JacksonDario SaricRudy Gobert</v>
      </c>
      <c r="AJ1309">
        <f si="327" t="shared"/>
        <v>0</v>
      </c>
      <c r="AK1309">
        <f si="328" t="shared"/>
        <v>0</v>
      </c>
      <c r="AL1309">
        <f si="329" t="shared"/>
        <v>0</v>
      </c>
      <c r="AM1309">
        <f si="330" t="shared"/>
        <v>0</v>
      </c>
      <c r="AN1309">
        <f si="331" t="shared"/>
        <v>0</v>
      </c>
      <c r="AO1309">
        <f si="332" t="shared"/>
        <v>0</v>
      </c>
      <c r="AP1309">
        <f si="333" t="shared"/>
        <v>0</v>
      </c>
      <c r="AQ1309">
        <f si="334" t="shared"/>
        <v>0</v>
      </c>
      <c r="AR1309">
        <f si="335" t="shared"/>
        <v>0</v>
      </c>
      <c r="AS1309">
        <f si="325" t="shared"/>
        <v>0</v>
      </c>
      <c r="AU1309" t="str">
        <f>IFERROR(VLOOKUP(C1309,Results!$A$2:$B$240,2,FALSE)+VLOOKUP(D1309,Results!$A$2:$B$240,2,FALSE)+VLOOKUP(E1309,Results!$A$2:$B$240,2,FALSE)+VLOOKUP(F1309,Results!$A$2:$B$240,2,FALSE)+VLOOKUP(G1309,Results!$A$2:$B$240,2,FALSE)+VLOOKUP(H1309,Results!$A$2:$B$240,2,FALSE)+VLOOKUP(I1309,Results!$A$2:$B$240,2,FALSE)+VLOOKUP(J1309,Results!$A$2:$B$240,2,FALSE)+VLOOKUP(B1309,Results!$A$2:$B$240,2,FALSE)-MIN(VLOOKUP(C1309,Results!$A$2:$B$240,2,FALSE),VLOOKUP(D1309,Results!$A$2:$B$240,2,FALSE),VLOOKUP(E1309,Results!$A$2:$B$240,2,FALSE),VLOOKUP(F1309,Results!$A$2:$B$240,2,FALSE),VLOOKUP(G1309,Results!$A$2:$B$240,2,FALSE),VLOOKUP(H1309,Results!$A$2:$B$240,2,FALSE),VLOOKUP(I1309,Results!$A$2:$B$240,2,FALSE),VLOOKUP(J1309,Results!$A$2:$B$240,2,FALSE),VLOOKUP(B1309,Results!$A$2:$B$240,2,FALSE)),"")</f>
        <v/>
      </c>
    </row>
    <row r="1310" spans="2:47" x14ac:dyDescent="0.3">
      <c r="B1310" t="s">
        <v>166</v>
      </c>
      <c r="C1310" t="s">
        <v>171</v>
      </c>
      <c r="D1310" t="s">
        <v>174</v>
      </c>
      <c r="E1310" t="s">
        <v>146</v>
      </c>
      <c r="F1310" t="s">
        <v>150</v>
      </c>
      <c r="G1310" t="s">
        <v>100</v>
      </c>
      <c r="H1310" t="s">
        <v>153</v>
      </c>
      <c r="I1310" t="s">
        <v>181</v>
      </c>
      <c r="J1310" t="s">
        <v>186</v>
      </c>
      <c r="K1310" t="n">
        <v>10.0</v>
      </c>
      <c r="L1310" s="30">
        <f si="326" t="shared"/>
        <v>0</v>
      </c>
      <c r="N1310" s="35" t="str">
        <f si="322" t="shared"/>
        <v/>
      </c>
      <c r="O1310" s="59">
        <f>(IF(ISNUMBER(MATCH(B1310,Sheet4!$K$92:$K$101,0)),1,0)+IF(ISNUMBER(MATCH(C1310,Sheet4!$K$92:$K$101,0)),1,0)+IF(ISNUMBER(MATCH(D1310,Sheet4!$K$92:$K$101,0)),1,0)+IF(ISNUMBER(MATCH(E1310,Sheet4!$K$92:$K$101,0)),1,0)+IF(ISNUMBER(MATCH(F1310,Sheet4!$K$92:$K$101,0)),1,0)+IF(ISNUMBER(MATCH(G1310,Sheet4!$K$92:$K$101,0)),1,0)+IF(ISNUMBER(MATCH(H1310,Sheet4!$K$92:$K$101,0)),1,0)+IF(ISNUMBER(MATCH(I1310,Sheet4!$K$92:$K$101,0)),1,0)+IF(ISNUMBER(MATCH(J1310,Sheet4!$K$92:$K$101,0)),1,0))
-
(IF(ISNUMBER(MATCH(B1310,Sheet4!$F$2:$F$11,0)),1,0)+IF(ISNUMBER(MATCH(C1310,Sheet4!$F$2:$F$11,0)),1,0)+IF(ISNUMBER(MATCH(D1310,Sheet4!$F$2:$F$11,0)),1,0)+IF(ISNUMBER(MATCH(E1310,Sheet4!$F$2:$F$11,0)),1,0)+IF(ISNUMBER(MATCH(F1310,Sheet4!$F$2:$F$11,0)),1,0)+IF(ISNUMBER(MATCH(G1310,Sheet4!$F$2:$F$11,0)),1,0)+IF(ISNUMBER(MATCH(H1310,Sheet4!$F$2:$F$11,0)),1,0)+IF(ISNUMBER(MATCH(I1310,Sheet4!$F$2:$F$11,0)),1,0)+IF(ISNUMBER(MATCH(J1310,Sheet4!$F$2:$F$11,0)),1,0))</f>
        <v>0</v>
      </c>
      <c r="P1310" s="40" t="str">
        <f>IFERROR(INDEX(Sheet4!$G:$G,MATCH(Sheet1!B1310,Sheet4!$F:$F,0))+INDEX(Sheet4!$G:$G,MATCH(Sheet1!C1310,Sheet4!$F:$F,0))+INDEX(Sheet4!$G:$G,MATCH(Sheet1!D1310,Sheet4!$F:$F,0))+INDEX(Sheet4!$G:$G,MATCH(Sheet1!E1310,Sheet4!$F:$F,0))+INDEX(Sheet4!$G:$G,MATCH(Sheet1!F1310,Sheet4!$F:$F,0))+INDEX(Sheet4!$G:$G,MATCH(Sheet1!G1310,Sheet4!$F:$F,0))+INDEX(Sheet4!$G:$G,MATCH(Sheet1!H1310,Sheet4!$F:$F,0))+INDEX(Sheet4!$G:$G,MATCH(Sheet1!I1310,Sheet4!$F:$F,0))+INDEX(Sheet4!$G:$G,MATCH(Sheet1!J1310,Sheet4!$F:$F,0)),"")</f>
        <v/>
      </c>
      <c r="AF1310">
        <f si="323" t="shared"/>
        <v>0</v>
      </c>
      <c r="AH1310">
        <v>1287</v>
      </c>
      <c r="AI1310" t="str">
        <f si="324" t="shared"/>
        <v>De'Aaron FoxTrae YoungJimmy ButlerMonte MorrisKelly OubreCorey BrewerJosh JacksonPaul MillsapKarl-Anthony Towns</v>
      </c>
      <c r="AJ1310">
        <f si="327" t="shared"/>
        <v>0</v>
      </c>
      <c r="AK1310">
        <f si="328" t="shared"/>
        <v>0</v>
      </c>
      <c r="AL1310">
        <f si="329" t="shared"/>
        <v>0</v>
      </c>
      <c r="AM1310">
        <f si="330" t="shared"/>
        <v>0</v>
      </c>
      <c r="AN1310">
        <f si="331" t="shared"/>
        <v>0</v>
      </c>
      <c r="AO1310">
        <f si="332" t="shared"/>
        <v>0</v>
      </c>
      <c r="AP1310">
        <f si="333" t="shared"/>
        <v>0</v>
      </c>
      <c r="AQ1310">
        <f si="334" t="shared"/>
        <v>0</v>
      </c>
      <c r="AR1310">
        <f si="335" t="shared"/>
        <v>0</v>
      </c>
      <c r="AS1310">
        <f si="325" t="shared"/>
        <v>0</v>
      </c>
      <c r="AU1310" t="str">
        <f>IFERROR(VLOOKUP(C1310,Results!$A$2:$B$240,2,FALSE)+VLOOKUP(D1310,Results!$A$2:$B$240,2,FALSE)+VLOOKUP(E1310,Results!$A$2:$B$240,2,FALSE)+VLOOKUP(F1310,Results!$A$2:$B$240,2,FALSE)+VLOOKUP(G1310,Results!$A$2:$B$240,2,FALSE)+VLOOKUP(H1310,Results!$A$2:$B$240,2,FALSE)+VLOOKUP(I1310,Results!$A$2:$B$240,2,FALSE)+VLOOKUP(J1310,Results!$A$2:$B$240,2,FALSE)+VLOOKUP(B1310,Results!$A$2:$B$240,2,FALSE)-MIN(VLOOKUP(C1310,Results!$A$2:$B$240,2,FALSE),VLOOKUP(D1310,Results!$A$2:$B$240,2,FALSE),VLOOKUP(E1310,Results!$A$2:$B$240,2,FALSE),VLOOKUP(F1310,Results!$A$2:$B$240,2,FALSE),VLOOKUP(G1310,Results!$A$2:$B$240,2,FALSE),VLOOKUP(H1310,Results!$A$2:$B$240,2,FALSE),VLOOKUP(I1310,Results!$A$2:$B$240,2,FALSE),VLOOKUP(J1310,Results!$A$2:$B$240,2,FALSE),VLOOKUP(B1310,Results!$A$2:$B$240,2,FALSE)),"")</f>
        <v/>
      </c>
    </row>
    <row r="1311" spans="2:47" x14ac:dyDescent="0.3">
      <c r="B1311" t="s">
        <v>87</v>
      </c>
      <c r="C1311" t="s">
        <v>116</v>
      </c>
      <c r="D1311" t="s">
        <v>172</v>
      </c>
      <c r="E1311" t="s">
        <v>146</v>
      </c>
      <c r="F1311" t="s">
        <v>177</v>
      </c>
      <c r="G1311" t="s">
        <v>178</v>
      </c>
      <c r="H1311" t="s">
        <v>153</v>
      </c>
      <c r="I1311" t="s">
        <v>152</v>
      </c>
      <c r="J1311" t="s">
        <v>186</v>
      </c>
      <c r="K1311" t="n">
        <v>10.0</v>
      </c>
      <c r="L1311" s="30">
        <f si="326" t="shared"/>
        <v>0</v>
      </c>
      <c r="N1311" s="35" t="str">
        <f si="322" t="shared"/>
        <v/>
      </c>
      <c r="O1311" s="59">
        <f>(IF(ISNUMBER(MATCH(B1311,Sheet4!$K$92:$K$101,0)),1,0)+IF(ISNUMBER(MATCH(C1311,Sheet4!$K$92:$K$101,0)),1,0)+IF(ISNUMBER(MATCH(D1311,Sheet4!$K$92:$K$101,0)),1,0)+IF(ISNUMBER(MATCH(E1311,Sheet4!$K$92:$K$101,0)),1,0)+IF(ISNUMBER(MATCH(F1311,Sheet4!$K$92:$K$101,0)),1,0)+IF(ISNUMBER(MATCH(G1311,Sheet4!$K$92:$K$101,0)),1,0)+IF(ISNUMBER(MATCH(H1311,Sheet4!$K$92:$K$101,0)),1,0)+IF(ISNUMBER(MATCH(I1311,Sheet4!$K$92:$K$101,0)),1,0)+IF(ISNUMBER(MATCH(J1311,Sheet4!$K$92:$K$101,0)),1,0))
-
(IF(ISNUMBER(MATCH(B1311,Sheet4!$F$2:$F$11,0)),1,0)+IF(ISNUMBER(MATCH(C1311,Sheet4!$F$2:$F$11,0)),1,0)+IF(ISNUMBER(MATCH(D1311,Sheet4!$F$2:$F$11,0)),1,0)+IF(ISNUMBER(MATCH(E1311,Sheet4!$F$2:$F$11,0)),1,0)+IF(ISNUMBER(MATCH(F1311,Sheet4!$F$2:$F$11,0)),1,0)+IF(ISNUMBER(MATCH(G1311,Sheet4!$F$2:$F$11,0)),1,0)+IF(ISNUMBER(MATCH(H1311,Sheet4!$F$2:$F$11,0)),1,0)+IF(ISNUMBER(MATCH(I1311,Sheet4!$F$2:$F$11,0)),1,0)+IF(ISNUMBER(MATCH(J1311,Sheet4!$F$2:$F$11,0)),1,0))</f>
        <v>0</v>
      </c>
      <c r="P1311" s="40" t="str">
        <f>IFERROR(INDEX(Sheet4!$G:$G,MATCH(Sheet1!B1311,Sheet4!$F:$F,0))+INDEX(Sheet4!$G:$G,MATCH(Sheet1!C1311,Sheet4!$F:$F,0))+INDEX(Sheet4!$G:$G,MATCH(Sheet1!D1311,Sheet4!$F:$F,0))+INDEX(Sheet4!$G:$G,MATCH(Sheet1!E1311,Sheet4!$F:$F,0))+INDEX(Sheet4!$G:$G,MATCH(Sheet1!F1311,Sheet4!$F:$F,0))+INDEX(Sheet4!$G:$G,MATCH(Sheet1!G1311,Sheet4!$F:$F,0))+INDEX(Sheet4!$G:$G,MATCH(Sheet1!H1311,Sheet4!$F:$F,0))+INDEX(Sheet4!$G:$G,MATCH(Sheet1!I1311,Sheet4!$F:$F,0))+INDEX(Sheet4!$G:$G,MATCH(Sheet1!J1311,Sheet4!$F:$F,0)),"")</f>
        <v/>
      </c>
      <c r="AF1311">
        <f si="323" t="shared"/>
        <v>0</v>
      </c>
      <c r="AH1311">
        <v>1288</v>
      </c>
      <c r="AI1311" t="str">
        <f si="324" t="shared"/>
        <v>Ben SimmonsRicky RubioDevin BookerMonte MorrisKelly OubreCorey BrewerJosh JacksonPaul MillsapRudy Gobert</v>
      </c>
      <c r="AJ1311">
        <f si="327" t="shared"/>
        <v>0</v>
      </c>
      <c r="AK1311">
        <f si="328" t="shared"/>
        <v>0</v>
      </c>
      <c r="AL1311">
        <f si="329" t="shared"/>
        <v>0</v>
      </c>
      <c r="AM1311">
        <f si="330" t="shared"/>
        <v>0</v>
      </c>
      <c r="AN1311">
        <f si="331" t="shared"/>
        <v>0</v>
      </c>
      <c r="AO1311">
        <f si="332" t="shared"/>
        <v>0</v>
      </c>
      <c r="AP1311">
        <f si="333" t="shared"/>
        <v>0</v>
      </c>
      <c r="AQ1311">
        <f si="334" t="shared"/>
        <v>0</v>
      </c>
      <c r="AR1311">
        <f si="335" t="shared"/>
        <v>0</v>
      </c>
      <c r="AS1311">
        <f si="325" t="shared"/>
        <v>0</v>
      </c>
      <c r="AU1311" t="str">
        <f>IFERROR(VLOOKUP(C1311,Results!$A$2:$B$240,2,FALSE)+VLOOKUP(D1311,Results!$A$2:$B$240,2,FALSE)+VLOOKUP(E1311,Results!$A$2:$B$240,2,FALSE)+VLOOKUP(F1311,Results!$A$2:$B$240,2,FALSE)+VLOOKUP(G1311,Results!$A$2:$B$240,2,FALSE)+VLOOKUP(H1311,Results!$A$2:$B$240,2,FALSE)+VLOOKUP(I1311,Results!$A$2:$B$240,2,FALSE)+VLOOKUP(J1311,Results!$A$2:$B$240,2,FALSE)+VLOOKUP(B1311,Results!$A$2:$B$240,2,FALSE)-MIN(VLOOKUP(C1311,Results!$A$2:$B$240,2,FALSE),VLOOKUP(D1311,Results!$A$2:$B$240,2,FALSE),VLOOKUP(E1311,Results!$A$2:$B$240,2,FALSE),VLOOKUP(F1311,Results!$A$2:$B$240,2,FALSE),VLOOKUP(G1311,Results!$A$2:$B$240,2,FALSE),VLOOKUP(H1311,Results!$A$2:$B$240,2,FALSE),VLOOKUP(I1311,Results!$A$2:$B$240,2,FALSE),VLOOKUP(J1311,Results!$A$2:$B$240,2,FALSE),VLOOKUP(B1311,Results!$A$2:$B$240,2,FALSE)),"")</f>
        <v/>
      </c>
    </row>
    <row r="1312" spans="2:47" x14ac:dyDescent="0.3">
      <c r="B1312" t="s">
        <v>166</v>
      </c>
      <c r="C1312" t="s">
        <v>87</v>
      </c>
      <c r="D1312" t="s">
        <v>173</v>
      </c>
      <c r="E1312" t="s">
        <v>146</v>
      </c>
      <c r="F1312" t="s">
        <v>177</v>
      </c>
      <c r="G1312" t="s">
        <v>101</v>
      </c>
      <c r="H1312" t="s">
        <v>152</v>
      </c>
      <c r="I1312" t="s">
        <v>103</v>
      </c>
      <c r="J1312" t="s">
        <v>98</v>
      </c>
      <c r="K1312" t="n">
        <v>10.0</v>
      </c>
      <c r="L1312" s="30">
        <f si="326" t="shared"/>
        <v>0</v>
      </c>
      <c r="N1312" s="35" t="str">
        <f si="322" t="shared"/>
        <v/>
      </c>
      <c r="O1312" s="59">
        <f>(IF(ISNUMBER(MATCH(B1312,Sheet4!$K$92:$K$101,0)),1,0)+IF(ISNUMBER(MATCH(C1312,Sheet4!$K$92:$K$101,0)),1,0)+IF(ISNUMBER(MATCH(D1312,Sheet4!$K$92:$K$101,0)),1,0)+IF(ISNUMBER(MATCH(E1312,Sheet4!$K$92:$K$101,0)),1,0)+IF(ISNUMBER(MATCH(F1312,Sheet4!$K$92:$K$101,0)),1,0)+IF(ISNUMBER(MATCH(G1312,Sheet4!$K$92:$K$101,0)),1,0)+IF(ISNUMBER(MATCH(H1312,Sheet4!$K$92:$K$101,0)),1,0)+IF(ISNUMBER(MATCH(I1312,Sheet4!$K$92:$K$101,0)),1,0)+IF(ISNUMBER(MATCH(J1312,Sheet4!$K$92:$K$101,0)),1,0))
-
(IF(ISNUMBER(MATCH(B1312,Sheet4!$F$2:$F$11,0)),1,0)+IF(ISNUMBER(MATCH(C1312,Sheet4!$F$2:$F$11,0)),1,0)+IF(ISNUMBER(MATCH(D1312,Sheet4!$F$2:$F$11,0)),1,0)+IF(ISNUMBER(MATCH(E1312,Sheet4!$F$2:$F$11,0)),1,0)+IF(ISNUMBER(MATCH(F1312,Sheet4!$F$2:$F$11,0)),1,0)+IF(ISNUMBER(MATCH(G1312,Sheet4!$F$2:$F$11,0)),1,0)+IF(ISNUMBER(MATCH(H1312,Sheet4!$F$2:$F$11,0)),1,0)+IF(ISNUMBER(MATCH(I1312,Sheet4!$F$2:$F$11,0)),1,0)+IF(ISNUMBER(MATCH(J1312,Sheet4!$F$2:$F$11,0)),1,0))</f>
        <v>0</v>
      </c>
      <c r="P1312" s="40" t="str">
        <f>IFERROR(INDEX(Sheet4!$G:$G,MATCH(Sheet1!B1312,Sheet4!$F:$F,0))+INDEX(Sheet4!$G:$G,MATCH(Sheet1!C1312,Sheet4!$F:$F,0))+INDEX(Sheet4!$G:$G,MATCH(Sheet1!D1312,Sheet4!$F:$F,0))+INDEX(Sheet4!$G:$G,MATCH(Sheet1!E1312,Sheet4!$F:$F,0))+INDEX(Sheet4!$G:$G,MATCH(Sheet1!F1312,Sheet4!$F:$F,0))+INDEX(Sheet4!$G:$G,MATCH(Sheet1!G1312,Sheet4!$F:$F,0))+INDEX(Sheet4!$G:$G,MATCH(Sheet1!H1312,Sheet4!$F:$F,0))+INDEX(Sheet4!$G:$G,MATCH(Sheet1!I1312,Sheet4!$F:$F,0))+INDEX(Sheet4!$G:$G,MATCH(Sheet1!J1312,Sheet4!$F:$F,0)),"")</f>
        <v/>
      </c>
      <c r="AF1312">
        <f si="323" t="shared"/>
        <v>0</v>
      </c>
      <c r="AH1312">
        <v>1289</v>
      </c>
      <c r="AI1312" t="str">
        <f si="324" t="shared"/>
        <v>De'Aaron FoxTrae YoungJimmy ButlerMonte MorrisKelly OubreRoyce O'NealeJohn CollinsJosh JacksonRudy Gobert</v>
      </c>
      <c r="AJ1312">
        <f si="327" t="shared"/>
        <v>0</v>
      </c>
      <c r="AK1312">
        <f si="328" t="shared"/>
        <v>0</v>
      </c>
      <c r="AL1312">
        <f si="329" t="shared"/>
        <v>0</v>
      </c>
      <c r="AM1312">
        <f si="330" t="shared"/>
        <v>0</v>
      </c>
      <c r="AN1312">
        <f si="331" t="shared"/>
        <v>0</v>
      </c>
      <c r="AO1312">
        <f si="332" t="shared"/>
        <v>0</v>
      </c>
      <c r="AP1312">
        <f si="333" t="shared"/>
        <v>0</v>
      </c>
      <c r="AQ1312">
        <f si="334" t="shared"/>
        <v>0</v>
      </c>
      <c r="AR1312">
        <f si="335" t="shared"/>
        <v>0</v>
      </c>
      <c r="AS1312">
        <f si="325" t="shared"/>
        <v>0</v>
      </c>
      <c r="AU1312" t="str">
        <f>IFERROR(VLOOKUP(C1312,Results!$A$2:$B$240,2,FALSE)+VLOOKUP(D1312,Results!$A$2:$B$240,2,FALSE)+VLOOKUP(E1312,Results!$A$2:$B$240,2,FALSE)+VLOOKUP(F1312,Results!$A$2:$B$240,2,FALSE)+VLOOKUP(G1312,Results!$A$2:$B$240,2,FALSE)+VLOOKUP(H1312,Results!$A$2:$B$240,2,FALSE)+VLOOKUP(I1312,Results!$A$2:$B$240,2,FALSE)+VLOOKUP(J1312,Results!$A$2:$B$240,2,FALSE)+VLOOKUP(B1312,Results!$A$2:$B$240,2,FALSE)-MIN(VLOOKUP(C1312,Results!$A$2:$B$240,2,FALSE),VLOOKUP(D1312,Results!$A$2:$B$240,2,FALSE),VLOOKUP(E1312,Results!$A$2:$B$240,2,FALSE),VLOOKUP(F1312,Results!$A$2:$B$240,2,FALSE),VLOOKUP(G1312,Results!$A$2:$B$240,2,FALSE),VLOOKUP(H1312,Results!$A$2:$B$240,2,FALSE),VLOOKUP(I1312,Results!$A$2:$B$240,2,FALSE),VLOOKUP(J1312,Results!$A$2:$B$240,2,FALSE),VLOOKUP(B1312,Results!$A$2:$B$240,2,FALSE)),"")</f>
        <v/>
      </c>
    </row>
    <row r="1313" spans="2:47" x14ac:dyDescent="0.3">
      <c r="B1313" t="s">
        <v>166</v>
      </c>
      <c r="C1313" t="s">
        <v>87</v>
      </c>
      <c r="D1313" t="s">
        <v>173</v>
      </c>
      <c r="E1313" t="s">
        <v>148</v>
      </c>
      <c r="F1313" t="s">
        <v>177</v>
      </c>
      <c r="G1313" t="s">
        <v>100</v>
      </c>
      <c r="H1313" t="s">
        <v>93</v>
      </c>
      <c r="I1313" t="s">
        <v>184</v>
      </c>
      <c r="J1313" t="s">
        <v>98</v>
      </c>
      <c r="K1313" t="n">
        <v>10.0</v>
      </c>
      <c r="L1313" s="30">
        <f si="326" t="shared"/>
        <v>0</v>
      </c>
      <c r="N1313" s="35" t="str">
        <f si="322" t="shared"/>
        <v/>
      </c>
      <c r="O1313" s="59">
        <f>(IF(ISNUMBER(MATCH(B1313,Sheet4!$K$92:$K$101,0)),1,0)+IF(ISNUMBER(MATCH(C1313,Sheet4!$K$92:$K$101,0)),1,0)+IF(ISNUMBER(MATCH(D1313,Sheet4!$K$92:$K$101,0)),1,0)+IF(ISNUMBER(MATCH(E1313,Sheet4!$K$92:$K$101,0)),1,0)+IF(ISNUMBER(MATCH(F1313,Sheet4!$K$92:$K$101,0)),1,0)+IF(ISNUMBER(MATCH(G1313,Sheet4!$K$92:$K$101,0)),1,0)+IF(ISNUMBER(MATCH(H1313,Sheet4!$K$92:$K$101,0)),1,0)+IF(ISNUMBER(MATCH(I1313,Sheet4!$K$92:$K$101,0)),1,0)+IF(ISNUMBER(MATCH(J1313,Sheet4!$K$92:$K$101,0)),1,0))
-
(IF(ISNUMBER(MATCH(B1313,Sheet4!$F$2:$F$11,0)),1,0)+IF(ISNUMBER(MATCH(C1313,Sheet4!$F$2:$F$11,0)),1,0)+IF(ISNUMBER(MATCH(D1313,Sheet4!$F$2:$F$11,0)),1,0)+IF(ISNUMBER(MATCH(E1313,Sheet4!$F$2:$F$11,0)),1,0)+IF(ISNUMBER(MATCH(F1313,Sheet4!$F$2:$F$11,0)),1,0)+IF(ISNUMBER(MATCH(G1313,Sheet4!$F$2:$F$11,0)),1,0)+IF(ISNUMBER(MATCH(H1313,Sheet4!$F$2:$F$11,0)),1,0)+IF(ISNUMBER(MATCH(I1313,Sheet4!$F$2:$F$11,0)),1,0)+IF(ISNUMBER(MATCH(J1313,Sheet4!$F$2:$F$11,0)),1,0))</f>
        <v>0</v>
      </c>
      <c r="P1313" s="40" t="str">
        <f>IFERROR(INDEX(Sheet4!$G:$G,MATCH(Sheet1!B1313,Sheet4!$F:$F,0))+INDEX(Sheet4!$G:$G,MATCH(Sheet1!C1313,Sheet4!$F:$F,0))+INDEX(Sheet4!$G:$G,MATCH(Sheet1!D1313,Sheet4!$F:$F,0))+INDEX(Sheet4!$G:$G,MATCH(Sheet1!E1313,Sheet4!$F:$F,0))+INDEX(Sheet4!$G:$G,MATCH(Sheet1!F1313,Sheet4!$F:$F,0))+INDEX(Sheet4!$G:$G,MATCH(Sheet1!G1313,Sheet4!$F:$F,0))+INDEX(Sheet4!$G:$G,MATCH(Sheet1!H1313,Sheet4!$F:$F,0))+INDEX(Sheet4!$G:$G,MATCH(Sheet1!I1313,Sheet4!$F:$F,0))+INDEX(Sheet4!$G:$G,MATCH(Sheet1!J1313,Sheet4!$F:$F,0)),"")</f>
        <v/>
      </c>
      <c r="AF1313">
        <f si="323" t="shared"/>
        <v>0</v>
      </c>
      <c r="AH1313">
        <v>1290</v>
      </c>
      <c r="AI1313" t="str">
        <f si="324" t="shared"/>
        <v>Ben SimmonsLandry ShametDevin BookerJimmy ButlerJae CrowderCorey BrewerPaul MillsapDerrick FavorsKarl-Anthony Towns</v>
      </c>
      <c r="AJ1313">
        <f si="327" t="shared"/>
        <v>0</v>
      </c>
      <c r="AK1313">
        <f si="328" t="shared"/>
        <v>0</v>
      </c>
      <c r="AL1313">
        <f si="329" t="shared"/>
        <v>0</v>
      </c>
      <c r="AM1313">
        <f si="330" t="shared"/>
        <v>0</v>
      </c>
      <c r="AN1313">
        <f si="331" t="shared"/>
        <v>0</v>
      </c>
      <c r="AO1313">
        <f si="332" t="shared"/>
        <v>0</v>
      </c>
      <c r="AP1313">
        <f si="333" t="shared"/>
        <v>0</v>
      </c>
      <c r="AQ1313">
        <f si="334" t="shared"/>
        <v>0</v>
      </c>
      <c r="AR1313">
        <f si="335" t="shared"/>
        <v>0</v>
      </c>
      <c r="AS1313">
        <f si="325" t="shared"/>
        <v>0</v>
      </c>
      <c r="AU1313" t="str">
        <f>IFERROR(VLOOKUP(C1313,Results!$A$2:$B$240,2,FALSE)+VLOOKUP(D1313,Results!$A$2:$B$240,2,FALSE)+VLOOKUP(E1313,Results!$A$2:$B$240,2,FALSE)+VLOOKUP(F1313,Results!$A$2:$B$240,2,FALSE)+VLOOKUP(G1313,Results!$A$2:$B$240,2,FALSE)+VLOOKUP(H1313,Results!$A$2:$B$240,2,FALSE)+VLOOKUP(I1313,Results!$A$2:$B$240,2,FALSE)+VLOOKUP(J1313,Results!$A$2:$B$240,2,FALSE)+VLOOKUP(B1313,Results!$A$2:$B$240,2,FALSE)-MIN(VLOOKUP(C1313,Results!$A$2:$B$240,2,FALSE),VLOOKUP(D1313,Results!$A$2:$B$240,2,FALSE),VLOOKUP(E1313,Results!$A$2:$B$240,2,FALSE),VLOOKUP(F1313,Results!$A$2:$B$240,2,FALSE),VLOOKUP(G1313,Results!$A$2:$B$240,2,FALSE),VLOOKUP(H1313,Results!$A$2:$B$240,2,FALSE),VLOOKUP(I1313,Results!$A$2:$B$240,2,FALSE),VLOOKUP(J1313,Results!$A$2:$B$240,2,FALSE),VLOOKUP(B1313,Results!$A$2:$B$240,2,FALSE)),"")</f>
        <v/>
      </c>
    </row>
    <row r="1314" spans="2:47" x14ac:dyDescent="0.3">
      <c r="B1314" t="s">
        <v>166</v>
      </c>
      <c r="C1314" t="s">
        <v>170</v>
      </c>
      <c r="D1314" t="s">
        <v>174</v>
      </c>
      <c r="E1314" t="s">
        <v>148</v>
      </c>
      <c r="F1314" t="s">
        <v>177</v>
      </c>
      <c r="G1314" t="s">
        <v>178</v>
      </c>
      <c r="H1314" t="s">
        <v>92</v>
      </c>
      <c r="I1314" t="s">
        <v>93</v>
      </c>
      <c r="J1314" t="s">
        <v>186</v>
      </c>
      <c r="K1314" t="n">
        <v>10.0</v>
      </c>
      <c r="L1314" s="30">
        <f si="326" t="shared"/>
        <v>0</v>
      </c>
      <c r="N1314" s="35" t="str">
        <f si="322" t="shared"/>
        <v/>
      </c>
      <c r="O1314" s="59">
        <f>(IF(ISNUMBER(MATCH(B1314,Sheet4!$K$92:$K$101,0)),1,0)+IF(ISNUMBER(MATCH(C1314,Sheet4!$K$92:$K$101,0)),1,0)+IF(ISNUMBER(MATCH(D1314,Sheet4!$K$92:$K$101,0)),1,0)+IF(ISNUMBER(MATCH(E1314,Sheet4!$K$92:$K$101,0)),1,0)+IF(ISNUMBER(MATCH(F1314,Sheet4!$K$92:$K$101,0)),1,0)+IF(ISNUMBER(MATCH(G1314,Sheet4!$K$92:$K$101,0)),1,0)+IF(ISNUMBER(MATCH(H1314,Sheet4!$K$92:$K$101,0)),1,0)+IF(ISNUMBER(MATCH(I1314,Sheet4!$K$92:$K$101,0)),1,0)+IF(ISNUMBER(MATCH(J1314,Sheet4!$K$92:$K$101,0)),1,0))
-
(IF(ISNUMBER(MATCH(B1314,Sheet4!$F$2:$F$11,0)),1,0)+IF(ISNUMBER(MATCH(C1314,Sheet4!$F$2:$F$11,0)),1,0)+IF(ISNUMBER(MATCH(D1314,Sheet4!$F$2:$F$11,0)),1,0)+IF(ISNUMBER(MATCH(E1314,Sheet4!$F$2:$F$11,0)),1,0)+IF(ISNUMBER(MATCH(F1314,Sheet4!$F$2:$F$11,0)),1,0)+IF(ISNUMBER(MATCH(G1314,Sheet4!$F$2:$F$11,0)),1,0)+IF(ISNUMBER(MATCH(H1314,Sheet4!$F$2:$F$11,0)),1,0)+IF(ISNUMBER(MATCH(I1314,Sheet4!$F$2:$F$11,0)),1,0)+IF(ISNUMBER(MATCH(J1314,Sheet4!$F$2:$F$11,0)),1,0))</f>
        <v>0</v>
      </c>
      <c r="P1314" s="40" t="str">
        <f>IFERROR(INDEX(Sheet4!$G:$G,MATCH(Sheet1!B1314,Sheet4!$F:$F,0))+INDEX(Sheet4!$G:$G,MATCH(Sheet1!C1314,Sheet4!$F:$F,0))+INDEX(Sheet4!$G:$G,MATCH(Sheet1!D1314,Sheet4!$F:$F,0))+INDEX(Sheet4!$G:$G,MATCH(Sheet1!E1314,Sheet4!$F:$F,0))+INDEX(Sheet4!$G:$G,MATCH(Sheet1!F1314,Sheet4!$F:$F,0))+INDEX(Sheet4!$G:$G,MATCH(Sheet1!G1314,Sheet4!$F:$F,0))+INDEX(Sheet4!$G:$G,MATCH(Sheet1!H1314,Sheet4!$F:$F,0))+INDEX(Sheet4!$G:$G,MATCH(Sheet1!I1314,Sheet4!$F:$F,0))+INDEX(Sheet4!$G:$G,MATCH(Sheet1!J1314,Sheet4!$F:$F,0)),"")</f>
        <v/>
      </c>
      <c r="AF1314">
        <f si="323" t="shared"/>
        <v>0</v>
      </c>
      <c r="AH1314">
        <v>1291</v>
      </c>
      <c r="AI1314" t="str">
        <f si="324" t="shared"/>
        <v>Trae YoungLandry ShametJames HardenMonte MorrisJoe InglesCorey BrewerMarvin BagleyJosh JacksonRudy Gobert</v>
      </c>
      <c r="AJ1314">
        <f si="327" t="shared"/>
        <v>0</v>
      </c>
      <c r="AK1314">
        <f si="328" t="shared"/>
        <v>0</v>
      </c>
      <c r="AL1314">
        <f si="329" t="shared"/>
        <v>0</v>
      </c>
      <c r="AM1314">
        <f si="330" t="shared"/>
        <v>0</v>
      </c>
      <c r="AN1314">
        <f si="331" t="shared"/>
        <v>0</v>
      </c>
      <c r="AO1314">
        <f si="332" t="shared"/>
        <v>0</v>
      </c>
      <c r="AP1314">
        <f si="333" t="shared"/>
        <v>0</v>
      </c>
      <c r="AQ1314">
        <f si="334" t="shared"/>
        <v>0</v>
      </c>
      <c r="AR1314">
        <f si="335" t="shared"/>
        <v>0</v>
      </c>
      <c r="AS1314">
        <f si="325" t="shared"/>
        <v>0</v>
      </c>
      <c r="AU1314" t="str">
        <f>IFERROR(VLOOKUP(C1314,Results!$A$2:$B$240,2,FALSE)+VLOOKUP(D1314,Results!$A$2:$B$240,2,FALSE)+VLOOKUP(E1314,Results!$A$2:$B$240,2,FALSE)+VLOOKUP(F1314,Results!$A$2:$B$240,2,FALSE)+VLOOKUP(G1314,Results!$A$2:$B$240,2,FALSE)+VLOOKUP(H1314,Results!$A$2:$B$240,2,FALSE)+VLOOKUP(I1314,Results!$A$2:$B$240,2,FALSE)+VLOOKUP(J1314,Results!$A$2:$B$240,2,FALSE)+VLOOKUP(B1314,Results!$A$2:$B$240,2,FALSE)-MIN(VLOOKUP(C1314,Results!$A$2:$B$240,2,FALSE),VLOOKUP(D1314,Results!$A$2:$B$240,2,FALSE),VLOOKUP(E1314,Results!$A$2:$B$240,2,FALSE),VLOOKUP(F1314,Results!$A$2:$B$240,2,FALSE),VLOOKUP(G1314,Results!$A$2:$B$240,2,FALSE),VLOOKUP(H1314,Results!$A$2:$B$240,2,FALSE),VLOOKUP(I1314,Results!$A$2:$B$240,2,FALSE),VLOOKUP(J1314,Results!$A$2:$B$240,2,FALSE),VLOOKUP(B1314,Results!$A$2:$B$240,2,FALSE)),"")</f>
        <v/>
      </c>
    </row>
    <row r="1315" spans="2:47" x14ac:dyDescent="0.3">
      <c r="B1315" t="s">
        <v>166</v>
      </c>
      <c r="C1315" t="s">
        <v>116</v>
      </c>
      <c r="D1315" t="s">
        <v>172</v>
      </c>
      <c r="E1315" t="s">
        <v>173</v>
      </c>
      <c r="F1315" t="s">
        <v>177</v>
      </c>
      <c r="G1315" t="s">
        <v>159</v>
      </c>
      <c r="H1315" t="s">
        <v>153</v>
      </c>
      <c r="I1315" t="s">
        <v>183</v>
      </c>
      <c r="J1315" t="s">
        <v>187</v>
      </c>
      <c r="K1315" t="n">
        <v>10.0</v>
      </c>
      <c r="L1315" s="30">
        <f si="326" t="shared"/>
        <v>0</v>
      </c>
      <c r="N1315" s="35" t="str">
        <f si="322" t="shared"/>
        <v/>
      </c>
      <c r="O1315" s="59">
        <f>(IF(ISNUMBER(MATCH(B1315,Sheet4!$K$92:$K$101,0)),1,0)+IF(ISNUMBER(MATCH(C1315,Sheet4!$K$92:$K$101,0)),1,0)+IF(ISNUMBER(MATCH(D1315,Sheet4!$K$92:$K$101,0)),1,0)+IF(ISNUMBER(MATCH(E1315,Sheet4!$K$92:$K$101,0)),1,0)+IF(ISNUMBER(MATCH(F1315,Sheet4!$K$92:$K$101,0)),1,0)+IF(ISNUMBER(MATCH(G1315,Sheet4!$K$92:$K$101,0)),1,0)+IF(ISNUMBER(MATCH(H1315,Sheet4!$K$92:$K$101,0)),1,0)+IF(ISNUMBER(MATCH(I1315,Sheet4!$K$92:$K$101,0)),1,0)+IF(ISNUMBER(MATCH(J1315,Sheet4!$K$92:$K$101,0)),1,0))
-
(IF(ISNUMBER(MATCH(B1315,Sheet4!$F$2:$F$11,0)),1,0)+IF(ISNUMBER(MATCH(C1315,Sheet4!$F$2:$F$11,0)),1,0)+IF(ISNUMBER(MATCH(D1315,Sheet4!$F$2:$F$11,0)),1,0)+IF(ISNUMBER(MATCH(E1315,Sheet4!$F$2:$F$11,0)),1,0)+IF(ISNUMBER(MATCH(F1315,Sheet4!$F$2:$F$11,0)),1,0)+IF(ISNUMBER(MATCH(G1315,Sheet4!$F$2:$F$11,0)),1,0)+IF(ISNUMBER(MATCH(H1315,Sheet4!$F$2:$F$11,0)),1,0)+IF(ISNUMBER(MATCH(I1315,Sheet4!$F$2:$F$11,0)),1,0)+IF(ISNUMBER(MATCH(J1315,Sheet4!$F$2:$F$11,0)),1,0))</f>
        <v>0</v>
      </c>
      <c r="P1315" s="40" t="str">
        <f>IFERROR(INDEX(Sheet4!$G:$G,MATCH(Sheet1!B1315,Sheet4!$F:$F,0))+INDEX(Sheet4!$G:$G,MATCH(Sheet1!C1315,Sheet4!$F:$F,0))+INDEX(Sheet4!$G:$G,MATCH(Sheet1!D1315,Sheet4!$F:$F,0))+INDEX(Sheet4!$G:$G,MATCH(Sheet1!E1315,Sheet4!$F:$F,0))+INDEX(Sheet4!$G:$G,MATCH(Sheet1!F1315,Sheet4!$F:$F,0))+INDEX(Sheet4!$G:$G,MATCH(Sheet1!G1315,Sheet4!$F:$F,0))+INDEX(Sheet4!$G:$G,MATCH(Sheet1!H1315,Sheet4!$F:$F,0))+INDEX(Sheet4!$G:$G,MATCH(Sheet1!I1315,Sheet4!$F:$F,0))+INDEX(Sheet4!$G:$G,MATCH(Sheet1!J1315,Sheet4!$F:$F,0)),"")</f>
        <v/>
      </c>
      <c r="AF1315">
        <f si="323" t="shared"/>
        <v>0</v>
      </c>
      <c r="AH1315">
        <v>1292</v>
      </c>
      <c r="AI1315" t="str">
        <f si="324" t="shared"/>
        <v>Ben SimmonsRicky RubioDevin BookerBuddy HieldJae CrowderGerald GreenPaul MillsapRichaun HolmesKarl-Anthony Towns</v>
      </c>
      <c r="AJ1315">
        <f si="327" t="shared"/>
        <v>0</v>
      </c>
      <c r="AK1315">
        <f si="328" t="shared"/>
        <v>0</v>
      </c>
      <c r="AL1315">
        <f si="329" t="shared"/>
        <v>0</v>
      </c>
      <c r="AM1315">
        <f si="330" t="shared"/>
        <v>0</v>
      </c>
      <c r="AN1315">
        <f si="331" t="shared"/>
        <v>0</v>
      </c>
      <c r="AO1315">
        <f si="332" t="shared"/>
        <v>0</v>
      </c>
      <c r="AP1315">
        <f si="333" t="shared"/>
        <v>0</v>
      </c>
      <c r="AQ1315">
        <f si="334" t="shared"/>
        <v>0</v>
      </c>
      <c r="AR1315">
        <f si="335" t="shared"/>
        <v>0</v>
      </c>
      <c r="AS1315">
        <f si="325" t="shared"/>
        <v>0</v>
      </c>
      <c r="AU1315" t="str">
        <f>IFERROR(VLOOKUP(C1315,Results!$A$2:$B$240,2,FALSE)+VLOOKUP(D1315,Results!$A$2:$B$240,2,FALSE)+VLOOKUP(E1315,Results!$A$2:$B$240,2,FALSE)+VLOOKUP(F1315,Results!$A$2:$B$240,2,FALSE)+VLOOKUP(G1315,Results!$A$2:$B$240,2,FALSE)+VLOOKUP(H1315,Results!$A$2:$B$240,2,FALSE)+VLOOKUP(I1315,Results!$A$2:$B$240,2,FALSE)+VLOOKUP(J1315,Results!$A$2:$B$240,2,FALSE)+VLOOKUP(B1315,Results!$A$2:$B$240,2,FALSE)-MIN(VLOOKUP(C1315,Results!$A$2:$B$240,2,FALSE),VLOOKUP(D1315,Results!$A$2:$B$240,2,FALSE),VLOOKUP(E1315,Results!$A$2:$B$240,2,FALSE),VLOOKUP(F1315,Results!$A$2:$B$240,2,FALSE),VLOOKUP(G1315,Results!$A$2:$B$240,2,FALSE),VLOOKUP(H1315,Results!$A$2:$B$240,2,FALSE),VLOOKUP(I1315,Results!$A$2:$B$240,2,FALSE),VLOOKUP(J1315,Results!$A$2:$B$240,2,FALSE),VLOOKUP(B1315,Results!$A$2:$B$240,2,FALSE)),"")</f>
        <v/>
      </c>
    </row>
    <row r="1316" spans="2:47" x14ac:dyDescent="0.3">
      <c r="B1316" t="s">
        <v>108</v>
      </c>
      <c r="C1316" t="s">
        <v>170</v>
      </c>
      <c r="D1316" t="s">
        <v>145</v>
      </c>
      <c r="E1316" t="s">
        <v>146</v>
      </c>
      <c r="F1316" t="s">
        <v>177</v>
      </c>
      <c r="G1316" t="s">
        <v>151</v>
      </c>
      <c r="H1316" t="s">
        <v>153</v>
      </c>
      <c r="I1316" t="s">
        <v>154</v>
      </c>
      <c r="J1316" t="s">
        <v>98</v>
      </c>
      <c r="K1316" t="n">
        <v>10.0</v>
      </c>
      <c r="L1316" s="30">
        <f si="326" t="shared"/>
        <v>0</v>
      </c>
      <c r="N1316" s="35" t="str">
        <f si="322" t="shared"/>
        <v/>
      </c>
      <c r="O1316" s="59">
        <f>(IF(ISNUMBER(MATCH(B1316,Sheet4!$K$92:$K$101,0)),1,0)+IF(ISNUMBER(MATCH(C1316,Sheet4!$K$92:$K$101,0)),1,0)+IF(ISNUMBER(MATCH(D1316,Sheet4!$K$92:$K$101,0)),1,0)+IF(ISNUMBER(MATCH(E1316,Sheet4!$K$92:$K$101,0)),1,0)+IF(ISNUMBER(MATCH(F1316,Sheet4!$K$92:$K$101,0)),1,0)+IF(ISNUMBER(MATCH(G1316,Sheet4!$K$92:$K$101,0)),1,0)+IF(ISNUMBER(MATCH(H1316,Sheet4!$K$92:$K$101,0)),1,0)+IF(ISNUMBER(MATCH(I1316,Sheet4!$K$92:$K$101,0)),1,0)+IF(ISNUMBER(MATCH(J1316,Sheet4!$K$92:$K$101,0)),1,0))
-
(IF(ISNUMBER(MATCH(B1316,Sheet4!$F$2:$F$11,0)),1,0)+IF(ISNUMBER(MATCH(C1316,Sheet4!$F$2:$F$11,0)),1,0)+IF(ISNUMBER(MATCH(D1316,Sheet4!$F$2:$F$11,0)),1,0)+IF(ISNUMBER(MATCH(E1316,Sheet4!$F$2:$F$11,0)),1,0)+IF(ISNUMBER(MATCH(F1316,Sheet4!$F$2:$F$11,0)),1,0)+IF(ISNUMBER(MATCH(G1316,Sheet4!$F$2:$F$11,0)),1,0)+IF(ISNUMBER(MATCH(H1316,Sheet4!$F$2:$F$11,0)),1,0)+IF(ISNUMBER(MATCH(I1316,Sheet4!$F$2:$F$11,0)),1,0)+IF(ISNUMBER(MATCH(J1316,Sheet4!$F$2:$F$11,0)),1,0))</f>
        <v>0</v>
      </c>
      <c r="P1316" s="40" t="str">
        <f>IFERROR(INDEX(Sheet4!$G:$G,MATCH(Sheet1!B1316,Sheet4!$F:$F,0))+INDEX(Sheet4!$G:$G,MATCH(Sheet1!C1316,Sheet4!$F:$F,0))+INDEX(Sheet4!$G:$G,MATCH(Sheet1!D1316,Sheet4!$F:$F,0))+INDEX(Sheet4!$G:$G,MATCH(Sheet1!E1316,Sheet4!$F:$F,0))+INDEX(Sheet4!$G:$G,MATCH(Sheet1!F1316,Sheet4!$F:$F,0))+INDEX(Sheet4!$G:$G,MATCH(Sheet1!G1316,Sheet4!$F:$F,0))+INDEX(Sheet4!$G:$G,MATCH(Sheet1!H1316,Sheet4!$F:$F,0))+INDEX(Sheet4!$G:$G,MATCH(Sheet1!I1316,Sheet4!$F:$F,0))+INDEX(Sheet4!$G:$G,MATCH(Sheet1!J1316,Sheet4!$F:$F,0)),"")</f>
        <v/>
      </c>
      <c r="AF1316">
        <f si="323" t="shared"/>
        <v>0</v>
      </c>
      <c r="AH1316">
        <v>1293</v>
      </c>
      <c r="AI1316" t="str">
        <f si="324" t="shared"/>
        <v>De'Aaron FoxIsaiah CanaanDevin BookerJimmy ButlerMikal BridgesRoyce O'NealeKenneth FariedJosh JacksonRudy Gobert</v>
      </c>
      <c r="AJ1316">
        <f si="327" t="shared"/>
        <v>0</v>
      </c>
      <c r="AK1316">
        <f si="328" t="shared"/>
        <v>0</v>
      </c>
      <c r="AL1316">
        <f si="329" t="shared"/>
        <v>0</v>
      </c>
      <c r="AM1316">
        <f si="330" t="shared"/>
        <v>0</v>
      </c>
      <c r="AN1316">
        <f si="331" t="shared"/>
        <v>0</v>
      </c>
      <c r="AO1316">
        <f si="332" t="shared"/>
        <v>0</v>
      </c>
      <c r="AP1316">
        <f si="333" t="shared"/>
        <v>0</v>
      </c>
      <c r="AQ1316">
        <f si="334" t="shared"/>
        <v>0</v>
      </c>
      <c r="AR1316">
        <f si="335" t="shared"/>
        <v>0</v>
      </c>
      <c r="AS1316">
        <f si="325" t="shared"/>
        <v>0</v>
      </c>
      <c r="AU1316" t="str">
        <f>IFERROR(VLOOKUP(C1316,Results!$A$2:$B$240,2,FALSE)+VLOOKUP(D1316,Results!$A$2:$B$240,2,FALSE)+VLOOKUP(E1316,Results!$A$2:$B$240,2,FALSE)+VLOOKUP(F1316,Results!$A$2:$B$240,2,FALSE)+VLOOKUP(G1316,Results!$A$2:$B$240,2,FALSE)+VLOOKUP(H1316,Results!$A$2:$B$240,2,FALSE)+VLOOKUP(I1316,Results!$A$2:$B$240,2,FALSE)+VLOOKUP(J1316,Results!$A$2:$B$240,2,FALSE)+VLOOKUP(B1316,Results!$A$2:$B$240,2,FALSE)-MIN(VLOOKUP(C1316,Results!$A$2:$B$240,2,FALSE),VLOOKUP(D1316,Results!$A$2:$B$240,2,FALSE),VLOOKUP(E1316,Results!$A$2:$B$240,2,FALSE),VLOOKUP(F1316,Results!$A$2:$B$240,2,FALSE),VLOOKUP(G1316,Results!$A$2:$B$240,2,FALSE),VLOOKUP(H1316,Results!$A$2:$B$240,2,FALSE),VLOOKUP(I1316,Results!$A$2:$B$240,2,FALSE),VLOOKUP(J1316,Results!$A$2:$B$240,2,FALSE),VLOOKUP(B1316,Results!$A$2:$B$240,2,FALSE)),"")</f>
        <v/>
      </c>
    </row>
    <row r="1317" spans="2:47" x14ac:dyDescent="0.3">
      <c r="B1317" t="s">
        <v>166</v>
      </c>
      <c r="C1317" t="s">
        <v>171</v>
      </c>
      <c r="D1317" t="s">
        <v>173</v>
      </c>
      <c r="E1317" t="s">
        <v>146</v>
      </c>
      <c r="F1317" t="s">
        <v>177</v>
      </c>
      <c r="G1317" t="s">
        <v>179</v>
      </c>
      <c r="H1317" t="s">
        <v>93</v>
      </c>
      <c r="I1317" t="s">
        <v>152</v>
      </c>
      <c r="J1317" t="s">
        <v>156</v>
      </c>
      <c r="K1317" t="n">
        <v>10.0</v>
      </c>
      <c r="L1317" s="30">
        <f si="326" t="shared"/>
        <v>0</v>
      </c>
      <c r="N1317" s="35" t="str">
        <f si="322" t="shared"/>
        <v/>
      </c>
      <c r="O1317" s="59">
        <f>(IF(ISNUMBER(MATCH(B1317,Sheet4!$K$92:$K$101,0)),1,0)+IF(ISNUMBER(MATCH(C1317,Sheet4!$K$92:$K$101,0)),1,0)+IF(ISNUMBER(MATCH(D1317,Sheet4!$K$92:$K$101,0)),1,0)+IF(ISNUMBER(MATCH(E1317,Sheet4!$K$92:$K$101,0)),1,0)+IF(ISNUMBER(MATCH(F1317,Sheet4!$K$92:$K$101,0)),1,0)+IF(ISNUMBER(MATCH(G1317,Sheet4!$K$92:$K$101,0)),1,0)+IF(ISNUMBER(MATCH(H1317,Sheet4!$K$92:$K$101,0)),1,0)+IF(ISNUMBER(MATCH(I1317,Sheet4!$K$92:$K$101,0)),1,0)+IF(ISNUMBER(MATCH(J1317,Sheet4!$K$92:$K$101,0)),1,0))
-
(IF(ISNUMBER(MATCH(B1317,Sheet4!$F$2:$F$11,0)),1,0)+IF(ISNUMBER(MATCH(C1317,Sheet4!$F$2:$F$11,0)),1,0)+IF(ISNUMBER(MATCH(D1317,Sheet4!$F$2:$F$11,0)),1,0)+IF(ISNUMBER(MATCH(E1317,Sheet4!$F$2:$F$11,0)),1,0)+IF(ISNUMBER(MATCH(F1317,Sheet4!$F$2:$F$11,0)),1,0)+IF(ISNUMBER(MATCH(G1317,Sheet4!$F$2:$F$11,0)),1,0)+IF(ISNUMBER(MATCH(H1317,Sheet4!$F$2:$F$11,0)),1,0)+IF(ISNUMBER(MATCH(I1317,Sheet4!$F$2:$F$11,0)),1,0)+IF(ISNUMBER(MATCH(J1317,Sheet4!$F$2:$F$11,0)),1,0))</f>
        <v>0</v>
      </c>
      <c r="P1317" s="40" t="str">
        <f>IFERROR(INDEX(Sheet4!$G:$G,MATCH(Sheet1!B1317,Sheet4!$F:$F,0))+INDEX(Sheet4!$G:$G,MATCH(Sheet1!C1317,Sheet4!$F:$F,0))+INDEX(Sheet4!$G:$G,MATCH(Sheet1!D1317,Sheet4!$F:$F,0))+INDEX(Sheet4!$G:$G,MATCH(Sheet1!E1317,Sheet4!$F:$F,0))+INDEX(Sheet4!$G:$G,MATCH(Sheet1!F1317,Sheet4!$F:$F,0))+INDEX(Sheet4!$G:$G,MATCH(Sheet1!G1317,Sheet4!$F:$F,0))+INDEX(Sheet4!$G:$G,MATCH(Sheet1!H1317,Sheet4!$F:$F,0))+INDEX(Sheet4!$G:$G,MATCH(Sheet1!I1317,Sheet4!$F:$F,0))+INDEX(Sheet4!$G:$G,MATCH(Sheet1!J1317,Sheet4!$F:$F,0)),"")</f>
        <v/>
      </c>
      <c r="AF1317">
        <f si="323" t="shared"/>
        <v>0</v>
      </c>
      <c r="AH1317">
        <v>1294</v>
      </c>
      <c r="AI1317" t="str">
        <f si="324" t="shared"/>
        <v>De'Aaron FoxLandry ShametDevin BookerJimmy ButlerWill BartonTaurean PrinceJosh JacksonPaul MillsapRudy Gobert</v>
      </c>
      <c r="AJ1317">
        <f si="327" t="shared"/>
        <v>0</v>
      </c>
      <c r="AK1317">
        <f si="328" t="shared"/>
        <v>0</v>
      </c>
      <c r="AL1317">
        <f si="329" t="shared"/>
        <v>0</v>
      </c>
      <c r="AM1317">
        <f si="330" t="shared"/>
        <v>0</v>
      </c>
      <c r="AN1317">
        <f si="331" t="shared"/>
        <v>0</v>
      </c>
      <c r="AO1317">
        <f si="332" t="shared"/>
        <v>0</v>
      </c>
      <c r="AP1317">
        <f si="333" t="shared"/>
        <v>0</v>
      </c>
      <c r="AQ1317">
        <f si="334" t="shared"/>
        <v>0</v>
      </c>
      <c r="AR1317">
        <f si="335" t="shared"/>
        <v>0</v>
      </c>
      <c r="AS1317">
        <f si="325" t="shared"/>
        <v>0</v>
      </c>
      <c r="AU1317" t="str">
        <f>IFERROR(VLOOKUP(C1317,Results!$A$2:$B$240,2,FALSE)+VLOOKUP(D1317,Results!$A$2:$B$240,2,FALSE)+VLOOKUP(E1317,Results!$A$2:$B$240,2,FALSE)+VLOOKUP(F1317,Results!$A$2:$B$240,2,FALSE)+VLOOKUP(G1317,Results!$A$2:$B$240,2,FALSE)+VLOOKUP(H1317,Results!$A$2:$B$240,2,FALSE)+VLOOKUP(I1317,Results!$A$2:$B$240,2,FALSE)+VLOOKUP(J1317,Results!$A$2:$B$240,2,FALSE)+VLOOKUP(B1317,Results!$A$2:$B$240,2,FALSE)-MIN(VLOOKUP(C1317,Results!$A$2:$B$240,2,FALSE),VLOOKUP(D1317,Results!$A$2:$B$240,2,FALSE),VLOOKUP(E1317,Results!$A$2:$B$240,2,FALSE),VLOOKUP(F1317,Results!$A$2:$B$240,2,FALSE),VLOOKUP(G1317,Results!$A$2:$B$240,2,FALSE),VLOOKUP(H1317,Results!$A$2:$B$240,2,FALSE),VLOOKUP(I1317,Results!$A$2:$B$240,2,FALSE),VLOOKUP(J1317,Results!$A$2:$B$240,2,FALSE),VLOOKUP(B1317,Results!$A$2:$B$240,2,FALSE)),"")</f>
        <v/>
      </c>
    </row>
    <row r="1318" spans="2:47" x14ac:dyDescent="0.3">
      <c r="B1318" t="s">
        <v>166</v>
      </c>
      <c r="C1318" t="s">
        <v>171</v>
      </c>
      <c r="D1318" t="s">
        <v>172</v>
      </c>
      <c r="E1318" t="s">
        <v>175</v>
      </c>
      <c r="F1318" t="s">
        <v>177</v>
      </c>
      <c r="G1318" t="s">
        <v>96</v>
      </c>
      <c r="H1318" t="s">
        <v>93</v>
      </c>
      <c r="I1318" t="s">
        <v>152</v>
      </c>
      <c r="J1318" t="s">
        <v>186</v>
      </c>
      <c r="K1318" t="n">
        <v>10.0</v>
      </c>
      <c r="L1318" s="30">
        <f si="326" t="shared"/>
        <v>0</v>
      </c>
      <c r="N1318" s="35" t="str">
        <f si="322" t="shared"/>
        <v/>
      </c>
      <c r="O1318" s="59">
        <f>(IF(ISNUMBER(MATCH(B1318,Sheet4!$K$92:$K$101,0)),1,0)+IF(ISNUMBER(MATCH(C1318,Sheet4!$K$92:$K$101,0)),1,0)+IF(ISNUMBER(MATCH(D1318,Sheet4!$K$92:$K$101,0)),1,0)+IF(ISNUMBER(MATCH(E1318,Sheet4!$K$92:$K$101,0)),1,0)+IF(ISNUMBER(MATCH(F1318,Sheet4!$K$92:$K$101,0)),1,0)+IF(ISNUMBER(MATCH(G1318,Sheet4!$K$92:$K$101,0)),1,0)+IF(ISNUMBER(MATCH(H1318,Sheet4!$K$92:$K$101,0)),1,0)+IF(ISNUMBER(MATCH(I1318,Sheet4!$K$92:$K$101,0)),1,0)+IF(ISNUMBER(MATCH(J1318,Sheet4!$K$92:$K$101,0)),1,0))
-
(IF(ISNUMBER(MATCH(B1318,Sheet4!$F$2:$F$11,0)),1,0)+IF(ISNUMBER(MATCH(C1318,Sheet4!$F$2:$F$11,0)),1,0)+IF(ISNUMBER(MATCH(D1318,Sheet4!$F$2:$F$11,0)),1,0)+IF(ISNUMBER(MATCH(E1318,Sheet4!$F$2:$F$11,0)),1,0)+IF(ISNUMBER(MATCH(F1318,Sheet4!$F$2:$F$11,0)),1,0)+IF(ISNUMBER(MATCH(G1318,Sheet4!$F$2:$F$11,0)),1,0)+IF(ISNUMBER(MATCH(H1318,Sheet4!$F$2:$F$11,0)),1,0)+IF(ISNUMBER(MATCH(I1318,Sheet4!$F$2:$F$11,0)),1,0)+IF(ISNUMBER(MATCH(J1318,Sheet4!$F$2:$F$11,0)),1,0))</f>
        <v>0</v>
      </c>
      <c r="P1318" s="40" t="str">
        <f>IFERROR(INDEX(Sheet4!$G:$G,MATCH(Sheet1!B1318,Sheet4!$F:$F,0))+INDEX(Sheet4!$G:$G,MATCH(Sheet1!C1318,Sheet4!$F:$F,0))+INDEX(Sheet4!$G:$G,MATCH(Sheet1!D1318,Sheet4!$F:$F,0))+INDEX(Sheet4!$G:$G,MATCH(Sheet1!E1318,Sheet4!$F:$F,0))+INDEX(Sheet4!$G:$G,MATCH(Sheet1!F1318,Sheet4!$F:$F,0))+INDEX(Sheet4!$G:$G,MATCH(Sheet1!G1318,Sheet4!$F:$F,0))+INDEX(Sheet4!$G:$G,MATCH(Sheet1!H1318,Sheet4!$F:$F,0))+INDEX(Sheet4!$G:$G,MATCH(Sheet1!I1318,Sheet4!$F:$F,0))+INDEX(Sheet4!$G:$G,MATCH(Sheet1!J1318,Sheet4!$F:$F,0)),"")</f>
        <v/>
      </c>
      <c r="AF1318">
        <f si="323" t="shared"/>
        <v>0</v>
      </c>
      <c r="AH1318">
        <v>1295</v>
      </c>
      <c r="AI1318" t="str">
        <f si="324" t="shared"/>
        <v>Ricky RubioIsaiah CanaanJames HardenMonte MorrisKelly OubreRoyce O'NealeMarvin BagleyPaul MillsapKarl-Anthony Towns</v>
      </c>
      <c r="AJ1318">
        <f si="327" t="shared"/>
        <v>0</v>
      </c>
      <c r="AK1318">
        <f si="328" t="shared"/>
        <v>0</v>
      </c>
      <c r="AL1318">
        <f si="329" t="shared"/>
        <v>0</v>
      </c>
      <c r="AM1318">
        <f si="330" t="shared"/>
        <v>0</v>
      </c>
      <c r="AN1318">
        <f si="331" t="shared"/>
        <v>0</v>
      </c>
      <c r="AO1318">
        <f si="332" t="shared"/>
        <v>0</v>
      </c>
      <c r="AP1318">
        <f si="333" t="shared"/>
        <v>0</v>
      </c>
      <c r="AQ1318">
        <f si="334" t="shared"/>
        <v>0</v>
      </c>
      <c r="AR1318">
        <f si="335" t="shared"/>
        <v>0</v>
      </c>
      <c r="AS1318">
        <f si="325" t="shared"/>
        <v>0</v>
      </c>
      <c r="AU1318" t="str">
        <f>IFERROR(VLOOKUP(C1318,Results!$A$2:$B$240,2,FALSE)+VLOOKUP(D1318,Results!$A$2:$B$240,2,FALSE)+VLOOKUP(E1318,Results!$A$2:$B$240,2,FALSE)+VLOOKUP(F1318,Results!$A$2:$B$240,2,FALSE)+VLOOKUP(G1318,Results!$A$2:$B$240,2,FALSE)+VLOOKUP(H1318,Results!$A$2:$B$240,2,FALSE)+VLOOKUP(I1318,Results!$A$2:$B$240,2,FALSE)+VLOOKUP(J1318,Results!$A$2:$B$240,2,FALSE)+VLOOKUP(B1318,Results!$A$2:$B$240,2,FALSE)-MIN(VLOOKUP(C1318,Results!$A$2:$B$240,2,FALSE),VLOOKUP(D1318,Results!$A$2:$B$240,2,FALSE),VLOOKUP(E1318,Results!$A$2:$B$240,2,FALSE),VLOOKUP(F1318,Results!$A$2:$B$240,2,FALSE),VLOOKUP(G1318,Results!$A$2:$B$240,2,FALSE),VLOOKUP(H1318,Results!$A$2:$B$240,2,FALSE),VLOOKUP(I1318,Results!$A$2:$B$240,2,FALSE),VLOOKUP(J1318,Results!$A$2:$B$240,2,FALSE),VLOOKUP(B1318,Results!$A$2:$B$240,2,FALSE)),"")</f>
        <v/>
      </c>
    </row>
    <row r="1319" spans="2:47" x14ac:dyDescent="0.3">
      <c r="B1319" t="s">
        <v>167</v>
      </c>
      <c r="C1319" t="s">
        <v>170</v>
      </c>
      <c r="D1319" t="s">
        <v>145</v>
      </c>
      <c r="E1319" t="s">
        <v>173</v>
      </c>
      <c r="F1319" t="s">
        <v>100</v>
      </c>
      <c r="G1319" t="s">
        <v>179</v>
      </c>
      <c r="H1319" t="s">
        <v>181</v>
      </c>
      <c r="I1319" t="s">
        <v>152</v>
      </c>
      <c r="J1319" t="s">
        <v>98</v>
      </c>
      <c r="K1319" t="n">
        <v>10.0</v>
      </c>
      <c r="L1319" s="30">
        <f si="326" t="shared"/>
        <v>0</v>
      </c>
      <c r="N1319" s="35" t="str">
        <f si="322" t="shared"/>
        <v/>
      </c>
      <c r="O1319" s="59">
        <f>(IF(ISNUMBER(MATCH(B1319,Sheet4!$K$92:$K$101,0)),1,0)+IF(ISNUMBER(MATCH(C1319,Sheet4!$K$92:$K$101,0)),1,0)+IF(ISNUMBER(MATCH(D1319,Sheet4!$K$92:$K$101,0)),1,0)+IF(ISNUMBER(MATCH(E1319,Sheet4!$K$92:$K$101,0)),1,0)+IF(ISNUMBER(MATCH(F1319,Sheet4!$K$92:$K$101,0)),1,0)+IF(ISNUMBER(MATCH(G1319,Sheet4!$K$92:$K$101,0)),1,0)+IF(ISNUMBER(MATCH(H1319,Sheet4!$K$92:$K$101,0)),1,0)+IF(ISNUMBER(MATCH(I1319,Sheet4!$K$92:$K$101,0)),1,0)+IF(ISNUMBER(MATCH(J1319,Sheet4!$K$92:$K$101,0)),1,0))
-
(IF(ISNUMBER(MATCH(B1319,Sheet4!$F$2:$F$11,0)),1,0)+IF(ISNUMBER(MATCH(C1319,Sheet4!$F$2:$F$11,0)),1,0)+IF(ISNUMBER(MATCH(D1319,Sheet4!$F$2:$F$11,0)),1,0)+IF(ISNUMBER(MATCH(E1319,Sheet4!$F$2:$F$11,0)),1,0)+IF(ISNUMBER(MATCH(F1319,Sheet4!$F$2:$F$11,0)),1,0)+IF(ISNUMBER(MATCH(G1319,Sheet4!$F$2:$F$11,0)),1,0)+IF(ISNUMBER(MATCH(H1319,Sheet4!$F$2:$F$11,0)),1,0)+IF(ISNUMBER(MATCH(I1319,Sheet4!$F$2:$F$11,0)),1,0)+IF(ISNUMBER(MATCH(J1319,Sheet4!$F$2:$F$11,0)),1,0))</f>
        <v>0</v>
      </c>
      <c r="P1319" s="40" t="str">
        <f>IFERROR(INDEX(Sheet4!$G:$G,MATCH(Sheet1!B1319,Sheet4!$F:$F,0))+INDEX(Sheet4!$G:$G,MATCH(Sheet1!C1319,Sheet4!$F:$F,0))+INDEX(Sheet4!$G:$G,MATCH(Sheet1!D1319,Sheet4!$F:$F,0))+INDEX(Sheet4!$G:$G,MATCH(Sheet1!E1319,Sheet4!$F:$F,0))+INDEX(Sheet4!$G:$G,MATCH(Sheet1!F1319,Sheet4!$F:$F,0))+INDEX(Sheet4!$G:$G,MATCH(Sheet1!G1319,Sheet4!$F:$F,0))+INDEX(Sheet4!$G:$G,MATCH(Sheet1!H1319,Sheet4!$F:$F,0))+INDEX(Sheet4!$G:$G,MATCH(Sheet1!I1319,Sheet4!$F:$F,0))+INDEX(Sheet4!$G:$G,MATCH(Sheet1!J1319,Sheet4!$F:$F,0)),"")</f>
        <v/>
      </c>
      <c r="AF1319">
        <f si="323" t="shared"/>
        <v>0</v>
      </c>
      <c r="AH1319">
        <v>1296</v>
      </c>
      <c r="AI1319" t="str">
        <f si="324" t="shared"/>
        <v>Ben SimmonsDe'Aaron FoxDevin BookerTorrey CraigWill BartonJoe InglesKenneth FariedTrey LylesDeandre Ayton</v>
      </c>
      <c r="AJ1319">
        <f si="327" t="shared"/>
        <v>0</v>
      </c>
      <c r="AK1319">
        <f si="328" t="shared"/>
        <v>0</v>
      </c>
      <c r="AL1319">
        <f si="329" t="shared"/>
        <v>0</v>
      </c>
      <c r="AM1319">
        <f si="330" t="shared"/>
        <v>0</v>
      </c>
      <c r="AN1319">
        <f si="331" t="shared"/>
        <v>0</v>
      </c>
      <c r="AO1319">
        <f si="332" t="shared"/>
        <v>0</v>
      </c>
      <c r="AP1319">
        <f si="333" t="shared"/>
        <v>0</v>
      </c>
      <c r="AQ1319">
        <f si="334" t="shared"/>
        <v>0</v>
      </c>
      <c r="AR1319">
        <f si="335" t="shared"/>
        <v>0</v>
      </c>
      <c r="AS1319">
        <f si="325" t="shared"/>
        <v>0</v>
      </c>
      <c r="AU1319" t="str">
        <f>IFERROR(VLOOKUP(C1319,Results!$A$2:$B$240,2,FALSE)+VLOOKUP(D1319,Results!$A$2:$B$240,2,FALSE)+VLOOKUP(E1319,Results!$A$2:$B$240,2,FALSE)+VLOOKUP(F1319,Results!$A$2:$B$240,2,FALSE)+VLOOKUP(G1319,Results!$A$2:$B$240,2,FALSE)+VLOOKUP(H1319,Results!$A$2:$B$240,2,FALSE)+VLOOKUP(I1319,Results!$A$2:$B$240,2,FALSE)+VLOOKUP(J1319,Results!$A$2:$B$240,2,FALSE)+VLOOKUP(B1319,Results!$A$2:$B$240,2,FALSE)-MIN(VLOOKUP(C1319,Results!$A$2:$B$240,2,FALSE),VLOOKUP(D1319,Results!$A$2:$B$240,2,FALSE),VLOOKUP(E1319,Results!$A$2:$B$240,2,FALSE),VLOOKUP(F1319,Results!$A$2:$B$240,2,FALSE),VLOOKUP(G1319,Results!$A$2:$B$240,2,FALSE),VLOOKUP(H1319,Results!$A$2:$B$240,2,FALSE),VLOOKUP(I1319,Results!$A$2:$B$240,2,FALSE),VLOOKUP(J1319,Results!$A$2:$B$240,2,FALSE),VLOOKUP(B1319,Results!$A$2:$B$240,2,FALSE)),"")</f>
        <v/>
      </c>
    </row>
    <row r="1320" spans="2:47" x14ac:dyDescent="0.3">
      <c r="B1320" t="s">
        <v>87</v>
      </c>
      <c r="C1320" t="s">
        <v>171</v>
      </c>
      <c r="D1320" t="s">
        <v>172</v>
      </c>
      <c r="E1320" t="s">
        <v>146</v>
      </c>
      <c r="F1320" t="s">
        <v>150</v>
      </c>
      <c r="G1320" t="s">
        <v>178</v>
      </c>
      <c r="H1320" t="s">
        <v>92</v>
      </c>
      <c r="I1320" t="s">
        <v>152</v>
      </c>
      <c r="J1320" t="s">
        <v>156</v>
      </c>
      <c r="K1320" t="n">
        <v>10.0</v>
      </c>
      <c r="L1320" s="30">
        <f si="326" t="shared"/>
        <v>0</v>
      </c>
      <c r="N1320" s="35" t="str">
        <f si="322" t="shared"/>
        <v/>
      </c>
      <c r="O1320" s="59">
        <f>(IF(ISNUMBER(MATCH(B1320,Sheet4!$K$92:$K$101,0)),1,0)+IF(ISNUMBER(MATCH(C1320,Sheet4!$K$92:$K$101,0)),1,0)+IF(ISNUMBER(MATCH(D1320,Sheet4!$K$92:$K$101,0)),1,0)+IF(ISNUMBER(MATCH(E1320,Sheet4!$K$92:$K$101,0)),1,0)+IF(ISNUMBER(MATCH(F1320,Sheet4!$K$92:$K$101,0)),1,0)+IF(ISNUMBER(MATCH(G1320,Sheet4!$K$92:$K$101,0)),1,0)+IF(ISNUMBER(MATCH(H1320,Sheet4!$K$92:$K$101,0)),1,0)+IF(ISNUMBER(MATCH(I1320,Sheet4!$K$92:$K$101,0)),1,0)+IF(ISNUMBER(MATCH(J1320,Sheet4!$K$92:$K$101,0)),1,0))
-
(IF(ISNUMBER(MATCH(B1320,Sheet4!$F$2:$F$11,0)),1,0)+IF(ISNUMBER(MATCH(C1320,Sheet4!$F$2:$F$11,0)),1,0)+IF(ISNUMBER(MATCH(D1320,Sheet4!$F$2:$F$11,0)),1,0)+IF(ISNUMBER(MATCH(E1320,Sheet4!$F$2:$F$11,0)),1,0)+IF(ISNUMBER(MATCH(F1320,Sheet4!$F$2:$F$11,0)),1,0)+IF(ISNUMBER(MATCH(G1320,Sheet4!$F$2:$F$11,0)),1,0)+IF(ISNUMBER(MATCH(H1320,Sheet4!$F$2:$F$11,0)),1,0)+IF(ISNUMBER(MATCH(I1320,Sheet4!$F$2:$F$11,0)),1,0)+IF(ISNUMBER(MATCH(J1320,Sheet4!$F$2:$F$11,0)),1,0))</f>
        <v>0</v>
      </c>
      <c r="P1320" s="40" t="str">
        <f>IFERROR(INDEX(Sheet4!$G:$G,MATCH(Sheet1!B1320,Sheet4!$F:$F,0))+INDEX(Sheet4!$G:$G,MATCH(Sheet1!C1320,Sheet4!$F:$F,0))+INDEX(Sheet4!$G:$G,MATCH(Sheet1!D1320,Sheet4!$F:$F,0))+INDEX(Sheet4!$G:$G,MATCH(Sheet1!E1320,Sheet4!$F:$F,0))+INDEX(Sheet4!$G:$G,MATCH(Sheet1!F1320,Sheet4!$F:$F,0))+INDEX(Sheet4!$G:$G,MATCH(Sheet1!G1320,Sheet4!$F:$F,0))+INDEX(Sheet4!$G:$G,MATCH(Sheet1!H1320,Sheet4!$F:$F,0))+INDEX(Sheet4!$G:$G,MATCH(Sheet1!I1320,Sheet4!$F:$F,0))+INDEX(Sheet4!$G:$G,MATCH(Sheet1!J1320,Sheet4!$F:$F,0)),"")</f>
        <v/>
      </c>
      <c r="AF1320">
        <f si="323" t="shared"/>
        <v>0</v>
      </c>
      <c r="AH1320">
        <v>1297</v>
      </c>
      <c r="AI1320" t="str">
        <f si="324" t="shared"/>
        <v>Ben SimmonsJerryd BaylessDevin BookerTorrey CraigKelly OubreGerald GreenJohn CollinsMarvin BagleyRudy Gobert</v>
      </c>
      <c r="AJ1320">
        <f si="327" t="shared"/>
        <v>0</v>
      </c>
      <c r="AK1320">
        <f si="328" t="shared"/>
        <v>0</v>
      </c>
      <c r="AL1320">
        <f si="329" t="shared"/>
        <v>0</v>
      </c>
      <c r="AM1320">
        <f si="330" t="shared"/>
        <v>0</v>
      </c>
      <c r="AN1320">
        <f si="331" t="shared"/>
        <v>0</v>
      </c>
      <c r="AO1320">
        <f si="332" t="shared"/>
        <v>0</v>
      </c>
      <c r="AP1320">
        <f si="333" t="shared"/>
        <v>0</v>
      </c>
      <c r="AQ1320">
        <f si="334" t="shared"/>
        <v>0</v>
      </c>
      <c r="AR1320">
        <f si="335" t="shared"/>
        <v>0</v>
      </c>
      <c r="AS1320">
        <f si="325" t="shared"/>
        <v>0</v>
      </c>
      <c r="AU1320" t="str">
        <f>IFERROR(VLOOKUP(C1320,Results!$A$2:$B$240,2,FALSE)+VLOOKUP(D1320,Results!$A$2:$B$240,2,FALSE)+VLOOKUP(E1320,Results!$A$2:$B$240,2,FALSE)+VLOOKUP(F1320,Results!$A$2:$B$240,2,FALSE)+VLOOKUP(G1320,Results!$A$2:$B$240,2,FALSE)+VLOOKUP(H1320,Results!$A$2:$B$240,2,FALSE)+VLOOKUP(I1320,Results!$A$2:$B$240,2,FALSE)+VLOOKUP(J1320,Results!$A$2:$B$240,2,FALSE)+VLOOKUP(B1320,Results!$A$2:$B$240,2,FALSE)-MIN(VLOOKUP(C1320,Results!$A$2:$B$240,2,FALSE),VLOOKUP(D1320,Results!$A$2:$B$240,2,FALSE),VLOOKUP(E1320,Results!$A$2:$B$240,2,FALSE),VLOOKUP(F1320,Results!$A$2:$B$240,2,FALSE),VLOOKUP(G1320,Results!$A$2:$B$240,2,FALSE),VLOOKUP(H1320,Results!$A$2:$B$240,2,FALSE),VLOOKUP(I1320,Results!$A$2:$B$240,2,FALSE),VLOOKUP(J1320,Results!$A$2:$B$240,2,FALSE),VLOOKUP(B1320,Results!$A$2:$B$240,2,FALSE)),"")</f>
        <v/>
      </c>
    </row>
    <row r="1321" spans="2:47" x14ac:dyDescent="0.3">
      <c r="B1321" t="s">
        <v>166</v>
      </c>
      <c r="C1321" t="s">
        <v>108</v>
      </c>
      <c r="D1321" t="s">
        <v>173</v>
      </c>
      <c r="E1321" t="s">
        <v>148</v>
      </c>
      <c r="F1321" t="s">
        <v>177</v>
      </c>
      <c r="G1321" t="s">
        <v>100</v>
      </c>
      <c r="H1321" t="s">
        <v>181</v>
      </c>
      <c r="I1321" t="s">
        <v>185</v>
      </c>
      <c r="J1321" t="s">
        <v>186</v>
      </c>
      <c r="K1321" t="n">
        <v>10.0</v>
      </c>
      <c r="L1321" s="30">
        <f si="326" t="shared"/>
        <v>0</v>
      </c>
      <c r="N1321" s="35" t="str">
        <f si="322" t="shared"/>
        <v/>
      </c>
      <c r="O1321" s="59">
        <f>(IF(ISNUMBER(MATCH(B1321,Sheet4!$K$92:$K$101,0)),1,0)+IF(ISNUMBER(MATCH(C1321,Sheet4!$K$92:$K$101,0)),1,0)+IF(ISNUMBER(MATCH(D1321,Sheet4!$K$92:$K$101,0)),1,0)+IF(ISNUMBER(MATCH(E1321,Sheet4!$K$92:$K$101,0)),1,0)+IF(ISNUMBER(MATCH(F1321,Sheet4!$K$92:$K$101,0)),1,0)+IF(ISNUMBER(MATCH(G1321,Sheet4!$K$92:$K$101,0)),1,0)+IF(ISNUMBER(MATCH(H1321,Sheet4!$K$92:$K$101,0)),1,0)+IF(ISNUMBER(MATCH(I1321,Sheet4!$K$92:$K$101,0)),1,0)+IF(ISNUMBER(MATCH(J1321,Sheet4!$K$92:$K$101,0)),1,0))
-
(IF(ISNUMBER(MATCH(B1321,Sheet4!$F$2:$F$11,0)),1,0)+IF(ISNUMBER(MATCH(C1321,Sheet4!$F$2:$F$11,0)),1,0)+IF(ISNUMBER(MATCH(D1321,Sheet4!$F$2:$F$11,0)),1,0)+IF(ISNUMBER(MATCH(E1321,Sheet4!$F$2:$F$11,0)),1,0)+IF(ISNUMBER(MATCH(F1321,Sheet4!$F$2:$F$11,0)),1,0)+IF(ISNUMBER(MATCH(G1321,Sheet4!$F$2:$F$11,0)),1,0)+IF(ISNUMBER(MATCH(H1321,Sheet4!$F$2:$F$11,0)),1,0)+IF(ISNUMBER(MATCH(I1321,Sheet4!$F$2:$F$11,0)),1,0)+IF(ISNUMBER(MATCH(J1321,Sheet4!$F$2:$F$11,0)),1,0))</f>
        <v>0</v>
      </c>
      <c r="P1321" s="40" t="str">
        <f>IFERROR(INDEX(Sheet4!$G:$G,MATCH(Sheet1!B1321,Sheet4!$F:$F,0))+INDEX(Sheet4!$G:$G,MATCH(Sheet1!C1321,Sheet4!$F:$F,0))+INDEX(Sheet4!$G:$G,MATCH(Sheet1!D1321,Sheet4!$F:$F,0))+INDEX(Sheet4!$G:$G,MATCH(Sheet1!E1321,Sheet4!$F:$F,0))+INDEX(Sheet4!$G:$G,MATCH(Sheet1!F1321,Sheet4!$F:$F,0))+INDEX(Sheet4!$G:$G,MATCH(Sheet1!G1321,Sheet4!$F:$F,0))+INDEX(Sheet4!$G:$G,MATCH(Sheet1!H1321,Sheet4!$F:$F,0))+INDEX(Sheet4!$G:$G,MATCH(Sheet1!I1321,Sheet4!$F:$F,0))+INDEX(Sheet4!$G:$G,MATCH(Sheet1!J1321,Sheet4!$F:$F,0)),"")</f>
        <v/>
      </c>
      <c r="AF1321">
        <f si="323" t="shared"/>
        <v>0</v>
      </c>
      <c r="AH1321">
        <v>1298</v>
      </c>
      <c r="AI1321" t="str">
        <f si="324" t="shared"/>
        <v>Ben SimmonsRicky RubioJimmy ButlerMonte MorrisKelly OubreCorey BrewerPaul MillsapDario SaricJoel Embiid</v>
      </c>
      <c r="AJ1321">
        <f si="327" t="shared"/>
        <v>0</v>
      </c>
      <c r="AK1321">
        <f si="328" t="shared"/>
        <v>0</v>
      </c>
      <c r="AL1321">
        <f si="329" t="shared"/>
        <v>0</v>
      </c>
      <c r="AM1321">
        <f si="330" t="shared"/>
        <v>0</v>
      </c>
      <c r="AN1321">
        <f si="331" t="shared"/>
        <v>0</v>
      </c>
      <c r="AO1321">
        <f si="332" t="shared"/>
        <v>0</v>
      </c>
      <c r="AP1321">
        <f si="333" t="shared"/>
        <v>0</v>
      </c>
      <c r="AQ1321">
        <f si="334" t="shared"/>
        <v>0</v>
      </c>
      <c r="AR1321">
        <f si="335" t="shared"/>
        <v>0</v>
      </c>
      <c r="AS1321">
        <f si="325" t="shared"/>
        <v>0</v>
      </c>
      <c r="AU1321" t="str">
        <f>IFERROR(VLOOKUP(C1321,Results!$A$2:$B$240,2,FALSE)+VLOOKUP(D1321,Results!$A$2:$B$240,2,FALSE)+VLOOKUP(E1321,Results!$A$2:$B$240,2,FALSE)+VLOOKUP(F1321,Results!$A$2:$B$240,2,FALSE)+VLOOKUP(G1321,Results!$A$2:$B$240,2,FALSE)+VLOOKUP(H1321,Results!$A$2:$B$240,2,FALSE)+VLOOKUP(I1321,Results!$A$2:$B$240,2,FALSE)+VLOOKUP(J1321,Results!$A$2:$B$240,2,FALSE)+VLOOKUP(B1321,Results!$A$2:$B$240,2,FALSE)-MIN(VLOOKUP(C1321,Results!$A$2:$B$240,2,FALSE),VLOOKUP(D1321,Results!$A$2:$B$240,2,FALSE),VLOOKUP(E1321,Results!$A$2:$B$240,2,FALSE),VLOOKUP(F1321,Results!$A$2:$B$240,2,FALSE),VLOOKUP(G1321,Results!$A$2:$B$240,2,FALSE),VLOOKUP(H1321,Results!$A$2:$B$240,2,FALSE),VLOOKUP(I1321,Results!$A$2:$B$240,2,FALSE),VLOOKUP(J1321,Results!$A$2:$B$240,2,FALSE),VLOOKUP(B1321,Results!$A$2:$B$240,2,FALSE)),"")</f>
        <v/>
      </c>
    </row>
    <row r="1322" spans="2:47" x14ac:dyDescent="0.3">
      <c r="B1322" t="s">
        <v>166</v>
      </c>
      <c r="C1322" t="s">
        <v>169</v>
      </c>
      <c r="D1322" t="s">
        <v>146</v>
      </c>
      <c r="E1322" t="s">
        <v>148</v>
      </c>
      <c r="F1322" t="s">
        <v>150</v>
      </c>
      <c r="G1322" t="s">
        <v>179</v>
      </c>
      <c r="H1322" t="s">
        <v>153</v>
      </c>
      <c r="I1322" t="s">
        <v>92</v>
      </c>
      <c r="J1322" t="s">
        <v>156</v>
      </c>
      <c r="K1322" t="n">
        <v>10.0</v>
      </c>
      <c r="L1322" s="30">
        <f si="326" t="shared"/>
        <v>0</v>
      </c>
      <c r="N1322" s="35" t="str">
        <f si="322" t="shared"/>
        <v/>
      </c>
      <c r="O1322" s="59">
        <f>(IF(ISNUMBER(MATCH(B1322,Sheet4!$K$92:$K$101,0)),1,0)+IF(ISNUMBER(MATCH(C1322,Sheet4!$K$92:$K$101,0)),1,0)+IF(ISNUMBER(MATCH(D1322,Sheet4!$K$92:$K$101,0)),1,0)+IF(ISNUMBER(MATCH(E1322,Sheet4!$K$92:$K$101,0)),1,0)+IF(ISNUMBER(MATCH(F1322,Sheet4!$K$92:$K$101,0)),1,0)+IF(ISNUMBER(MATCH(G1322,Sheet4!$K$92:$K$101,0)),1,0)+IF(ISNUMBER(MATCH(H1322,Sheet4!$K$92:$K$101,0)),1,0)+IF(ISNUMBER(MATCH(I1322,Sheet4!$K$92:$K$101,0)),1,0)+IF(ISNUMBER(MATCH(J1322,Sheet4!$K$92:$K$101,0)),1,0))
-
(IF(ISNUMBER(MATCH(B1322,Sheet4!$F$2:$F$11,0)),1,0)+IF(ISNUMBER(MATCH(C1322,Sheet4!$F$2:$F$11,0)),1,0)+IF(ISNUMBER(MATCH(D1322,Sheet4!$F$2:$F$11,0)),1,0)+IF(ISNUMBER(MATCH(E1322,Sheet4!$F$2:$F$11,0)),1,0)+IF(ISNUMBER(MATCH(F1322,Sheet4!$F$2:$F$11,0)),1,0)+IF(ISNUMBER(MATCH(G1322,Sheet4!$F$2:$F$11,0)),1,0)+IF(ISNUMBER(MATCH(H1322,Sheet4!$F$2:$F$11,0)),1,0)+IF(ISNUMBER(MATCH(I1322,Sheet4!$F$2:$F$11,0)),1,0)+IF(ISNUMBER(MATCH(J1322,Sheet4!$F$2:$F$11,0)),1,0))</f>
        <v>0</v>
      </c>
      <c r="P1322" s="40" t="str">
        <f>IFERROR(INDEX(Sheet4!$G:$G,MATCH(Sheet1!B1322,Sheet4!$F:$F,0))+INDEX(Sheet4!$G:$G,MATCH(Sheet1!C1322,Sheet4!$F:$F,0))+INDEX(Sheet4!$G:$G,MATCH(Sheet1!D1322,Sheet4!$F:$F,0))+INDEX(Sheet4!$G:$G,MATCH(Sheet1!E1322,Sheet4!$F:$F,0))+INDEX(Sheet4!$G:$G,MATCH(Sheet1!F1322,Sheet4!$F:$F,0))+INDEX(Sheet4!$G:$G,MATCH(Sheet1!G1322,Sheet4!$F:$F,0))+INDEX(Sheet4!$G:$G,MATCH(Sheet1!H1322,Sheet4!$F:$F,0))+INDEX(Sheet4!$G:$G,MATCH(Sheet1!I1322,Sheet4!$F:$F,0))+INDEX(Sheet4!$G:$G,MATCH(Sheet1!J1322,Sheet4!$F:$F,0)),"")</f>
        <v/>
      </c>
      <c r="AF1322">
        <f si="323" t="shared"/>
        <v>0</v>
      </c>
      <c r="AH1322">
        <v>1299</v>
      </c>
      <c r="AI1322" t="str">
        <f si="324" t="shared"/>
        <v>Ben SimmonsLandry ShametDevin BookerMonte MorrisWill BartonKelly OubreMarvin BagleyDerrick FavorsRudy Gobert</v>
      </c>
      <c r="AJ1322">
        <f si="327" t="shared"/>
        <v>0</v>
      </c>
      <c r="AK1322">
        <f si="328" t="shared"/>
        <v>0</v>
      </c>
      <c r="AL1322">
        <f si="329" t="shared"/>
        <v>0</v>
      </c>
      <c r="AM1322">
        <f si="330" t="shared"/>
        <v>0</v>
      </c>
      <c r="AN1322">
        <f si="331" t="shared"/>
        <v>0</v>
      </c>
      <c r="AO1322">
        <f si="332" t="shared"/>
        <v>0</v>
      </c>
      <c r="AP1322">
        <f si="333" t="shared"/>
        <v>0</v>
      </c>
      <c r="AQ1322">
        <f si="334" t="shared"/>
        <v>0</v>
      </c>
      <c r="AR1322">
        <f si="335" t="shared"/>
        <v>0</v>
      </c>
      <c r="AS1322">
        <f si="325" t="shared"/>
        <v>0</v>
      </c>
      <c r="AU1322" t="str">
        <f>IFERROR(VLOOKUP(C1322,Results!$A$2:$B$240,2,FALSE)+VLOOKUP(D1322,Results!$A$2:$B$240,2,FALSE)+VLOOKUP(E1322,Results!$A$2:$B$240,2,FALSE)+VLOOKUP(F1322,Results!$A$2:$B$240,2,FALSE)+VLOOKUP(G1322,Results!$A$2:$B$240,2,FALSE)+VLOOKUP(H1322,Results!$A$2:$B$240,2,FALSE)+VLOOKUP(I1322,Results!$A$2:$B$240,2,FALSE)+VLOOKUP(J1322,Results!$A$2:$B$240,2,FALSE)+VLOOKUP(B1322,Results!$A$2:$B$240,2,FALSE)-MIN(VLOOKUP(C1322,Results!$A$2:$B$240,2,FALSE),VLOOKUP(D1322,Results!$A$2:$B$240,2,FALSE),VLOOKUP(E1322,Results!$A$2:$B$240,2,FALSE),VLOOKUP(F1322,Results!$A$2:$B$240,2,FALSE),VLOOKUP(G1322,Results!$A$2:$B$240,2,FALSE),VLOOKUP(H1322,Results!$A$2:$B$240,2,FALSE),VLOOKUP(I1322,Results!$A$2:$B$240,2,FALSE),VLOOKUP(J1322,Results!$A$2:$B$240,2,FALSE),VLOOKUP(B1322,Results!$A$2:$B$240,2,FALSE)),"")</f>
        <v/>
      </c>
    </row>
    <row r="1323" spans="2:47" x14ac:dyDescent="0.3">
      <c r="B1323" t="s">
        <v>166</v>
      </c>
      <c r="C1323" t="s">
        <v>95</v>
      </c>
      <c r="D1323" t="s">
        <v>173</v>
      </c>
      <c r="E1323" t="s">
        <v>146</v>
      </c>
      <c r="F1323" t="s">
        <v>179</v>
      </c>
      <c r="G1323" t="s">
        <v>159</v>
      </c>
      <c r="H1323" t="s">
        <v>92</v>
      </c>
      <c r="I1323" t="s">
        <v>181</v>
      </c>
      <c r="J1323" t="s">
        <v>98</v>
      </c>
      <c r="K1323" t="n">
        <v>10.0</v>
      </c>
      <c r="L1323" s="30">
        <f si="326" t="shared"/>
        <v>0</v>
      </c>
      <c r="N1323" s="35" t="str">
        <f si="322" t="shared"/>
        <v/>
      </c>
      <c r="O1323" s="59">
        <f>(IF(ISNUMBER(MATCH(B1323,Sheet4!$K$92:$K$101,0)),1,0)+IF(ISNUMBER(MATCH(C1323,Sheet4!$K$92:$K$101,0)),1,0)+IF(ISNUMBER(MATCH(D1323,Sheet4!$K$92:$K$101,0)),1,0)+IF(ISNUMBER(MATCH(E1323,Sheet4!$K$92:$K$101,0)),1,0)+IF(ISNUMBER(MATCH(F1323,Sheet4!$K$92:$K$101,0)),1,0)+IF(ISNUMBER(MATCH(G1323,Sheet4!$K$92:$K$101,0)),1,0)+IF(ISNUMBER(MATCH(H1323,Sheet4!$K$92:$K$101,0)),1,0)+IF(ISNUMBER(MATCH(I1323,Sheet4!$K$92:$K$101,0)),1,0)+IF(ISNUMBER(MATCH(J1323,Sheet4!$K$92:$K$101,0)),1,0))
-
(IF(ISNUMBER(MATCH(B1323,Sheet4!$F$2:$F$11,0)),1,0)+IF(ISNUMBER(MATCH(C1323,Sheet4!$F$2:$F$11,0)),1,0)+IF(ISNUMBER(MATCH(D1323,Sheet4!$F$2:$F$11,0)),1,0)+IF(ISNUMBER(MATCH(E1323,Sheet4!$F$2:$F$11,0)),1,0)+IF(ISNUMBER(MATCH(F1323,Sheet4!$F$2:$F$11,0)),1,0)+IF(ISNUMBER(MATCH(G1323,Sheet4!$F$2:$F$11,0)),1,0)+IF(ISNUMBER(MATCH(H1323,Sheet4!$F$2:$F$11,0)),1,0)+IF(ISNUMBER(MATCH(I1323,Sheet4!$F$2:$F$11,0)),1,0)+IF(ISNUMBER(MATCH(J1323,Sheet4!$F$2:$F$11,0)),1,0))</f>
        <v>0</v>
      </c>
      <c r="P1323" s="40" t="str">
        <f>IFERROR(INDEX(Sheet4!$G:$G,MATCH(Sheet1!B1323,Sheet4!$F:$F,0))+INDEX(Sheet4!$G:$G,MATCH(Sheet1!C1323,Sheet4!$F:$F,0))+INDEX(Sheet4!$G:$G,MATCH(Sheet1!D1323,Sheet4!$F:$F,0))+INDEX(Sheet4!$G:$G,MATCH(Sheet1!E1323,Sheet4!$F:$F,0))+INDEX(Sheet4!$G:$G,MATCH(Sheet1!F1323,Sheet4!$F:$F,0))+INDEX(Sheet4!$G:$G,MATCH(Sheet1!G1323,Sheet4!$F:$F,0))+INDEX(Sheet4!$G:$G,MATCH(Sheet1!H1323,Sheet4!$F:$F,0))+INDEX(Sheet4!$G:$G,MATCH(Sheet1!I1323,Sheet4!$F:$F,0))+INDEX(Sheet4!$G:$G,MATCH(Sheet1!J1323,Sheet4!$F:$F,0)),"")</f>
        <v/>
      </c>
      <c r="AF1323">
        <f si="323" t="shared"/>
        <v>0</v>
      </c>
      <c r="AH1323">
        <v>1300</v>
      </c>
      <c r="AI1323" t="str">
        <f si="324" t="shared"/>
        <v>Ben SimmonsLandry ShametDevin BookerMonte MorrisKelly OubreJoe InglesPaul MillsapTaj GibsonNikola Jokic</v>
      </c>
      <c r="AJ1323">
        <f si="327" t="shared"/>
        <v>0</v>
      </c>
      <c r="AK1323">
        <f si="328" t="shared"/>
        <v>0</v>
      </c>
      <c r="AL1323">
        <f si="329" t="shared"/>
        <v>0</v>
      </c>
      <c r="AM1323">
        <f si="330" t="shared"/>
        <v>0</v>
      </c>
      <c r="AN1323">
        <f si="331" t="shared"/>
        <v>0</v>
      </c>
      <c r="AO1323">
        <f si="332" t="shared"/>
        <v>0</v>
      </c>
      <c r="AP1323">
        <f si="333" t="shared"/>
        <v>0</v>
      </c>
      <c r="AQ1323">
        <f si="334" t="shared"/>
        <v>0</v>
      </c>
      <c r="AR1323">
        <f si="335" t="shared"/>
        <v>0</v>
      </c>
      <c r="AS1323">
        <f si="325" t="shared"/>
        <v>0</v>
      </c>
      <c r="AU1323" t="str">
        <f>IFERROR(VLOOKUP(C1323,Results!$A$2:$B$240,2,FALSE)+VLOOKUP(D1323,Results!$A$2:$B$240,2,FALSE)+VLOOKUP(E1323,Results!$A$2:$B$240,2,FALSE)+VLOOKUP(F1323,Results!$A$2:$B$240,2,FALSE)+VLOOKUP(G1323,Results!$A$2:$B$240,2,FALSE)+VLOOKUP(H1323,Results!$A$2:$B$240,2,FALSE)+VLOOKUP(I1323,Results!$A$2:$B$240,2,FALSE)+VLOOKUP(J1323,Results!$A$2:$B$240,2,FALSE)+VLOOKUP(B1323,Results!$A$2:$B$240,2,FALSE)-MIN(VLOOKUP(C1323,Results!$A$2:$B$240,2,FALSE),VLOOKUP(D1323,Results!$A$2:$B$240,2,FALSE),VLOOKUP(E1323,Results!$A$2:$B$240,2,FALSE),VLOOKUP(F1323,Results!$A$2:$B$240,2,FALSE),VLOOKUP(G1323,Results!$A$2:$B$240,2,FALSE),VLOOKUP(H1323,Results!$A$2:$B$240,2,FALSE),VLOOKUP(I1323,Results!$A$2:$B$240,2,FALSE),VLOOKUP(J1323,Results!$A$2:$B$240,2,FALSE),VLOOKUP(B1323,Results!$A$2:$B$240,2,FALSE)),"")</f>
        <v/>
      </c>
    </row>
    <row r="1324" spans="2:47" x14ac:dyDescent="0.3">
      <c r="B1324" t="s">
        <v>87</v>
      </c>
      <c r="C1324" t="s">
        <v>108</v>
      </c>
      <c r="D1324" t="s">
        <v>173</v>
      </c>
      <c r="E1324" t="s">
        <v>146</v>
      </c>
      <c r="F1324" t="s">
        <v>179</v>
      </c>
      <c r="G1324" t="s">
        <v>101</v>
      </c>
      <c r="H1324" t="s">
        <v>153</v>
      </c>
      <c r="I1324" t="s">
        <v>92</v>
      </c>
      <c r="J1324" t="s">
        <v>186</v>
      </c>
      <c r="K1324" t="n">
        <v>10.0</v>
      </c>
      <c r="L1324" s="30">
        <f si="326" t="shared"/>
        <v>0</v>
      </c>
      <c r="N1324" s="35" t="str">
        <f si="322" t="shared"/>
        <v/>
      </c>
      <c r="O1324" s="59">
        <f>(IF(ISNUMBER(MATCH(B1324,Sheet4!$K$92:$K$101,0)),1,0)+IF(ISNUMBER(MATCH(C1324,Sheet4!$K$92:$K$101,0)),1,0)+IF(ISNUMBER(MATCH(D1324,Sheet4!$K$92:$K$101,0)),1,0)+IF(ISNUMBER(MATCH(E1324,Sheet4!$K$92:$K$101,0)),1,0)+IF(ISNUMBER(MATCH(F1324,Sheet4!$K$92:$K$101,0)),1,0)+IF(ISNUMBER(MATCH(G1324,Sheet4!$K$92:$K$101,0)),1,0)+IF(ISNUMBER(MATCH(H1324,Sheet4!$K$92:$K$101,0)),1,0)+IF(ISNUMBER(MATCH(I1324,Sheet4!$K$92:$K$101,0)),1,0)+IF(ISNUMBER(MATCH(J1324,Sheet4!$K$92:$K$101,0)),1,0))
-
(IF(ISNUMBER(MATCH(B1324,Sheet4!$F$2:$F$11,0)),1,0)+IF(ISNUMBER(MATCH(C1324,Sheet4!$F$2:$F$11,0)),1,0)+IF(ISNUMBER(MATCH(D1324,Sheet4!$F$2:$F$11,0)),1,0)+IF(ISNUMBER(MATCH(E1324,Sheet4!$F$2:$F$11,0)),1,0)+IF(ISNUMBER(MATCH(F1324,Sheet4!$F$2:$F$11,0)),1,0)+IF(ISNUMBER(MATCH(G1324,Sheet4!$F$2:$F$11,0)),1,0)+IF(ISNUMBER(MATCH(H1324,Sheet4!$F$2:$F$11,0)),1,0)+IF(ISNUMBER(MATCH(I1324,Sheet4!$F$2:$F$11,0)),1,0)+IF(ISNUMBER(MATCH(J1324,Sheet4!$F$2:$F$11,0)),1,0))</f>
        <v>0</v>
      </c>
      <c r="P1324" s="40" t="str">
        <f>IFERROR(INDEX(Sheet4!$G:$G,MATCH(Sheet1!B1324,Sheet4!$F:$F,0))+INDEX(Sheet4!$G:$G,MATCH(Sheet1!C1324,Sheet4!$F:$F,0))+INDEX(Sheet4!$G:$G,MATCH(Sheet1!D1324,Sheet4!$F:$F,0))+INDEX(Sheet4!$G:$G,MATCH(Sheet1!E1324,Sheet4!$F:$F,0))+INDEX(Sheet4!$G:$G,MATCH(Sheet1!F1324,Sheet4!$F:$F,0))+INDEX(Sheet4!$G:$G,MATCH(Sheet1!G1324,Sheet4!$F:$F,0))+INDEX(Sheet4!$G:$G,MATCH(Sheet1!H1324,Sheet4!$F:$F,0))+INDEX(Sheet4!$G:$G,MATCH(Sheet1!I1324,Sheet4!$F:$F,0))+INDEX(Sheet4!$G:$G,MATCH(Sheet1!J1324,Sheet4!$F:$F,0)),"")</f>
        <v/>
      </c>
      <c r="AF1324">
        <f si="323" t="shared"/>
        <v>0</v>
      </c>
      <c r="AH1324">
        <v>1301</v>
      </c>
      <c r="AI1324" t="str">
        <f si="324" t="shared"/>
        <v>De'Aaron FoxJeremy LinJames HardenMonte MorrisKelly OubreCorey BrewerJosh JacksonPaul MillsapRudy Gobert</v>
      </c>
      <c r="AJ1324">
        <f si="327" t="shared"/>
        <v>0</v>
      </c>
      <c r="AK1324">
        <f si="328" t="shared"/>
        <v>0</v>
      </c>
      <c r="AL1324">
        <f si="329" t="shared"/>
        <v>0</v>
      </c>
      <c r="AM1324">
        <f si="330" t="shared"/>
        <v>0</v>
      </c>
      <c r="AN1324">
        <f si="331" t="shared"/>
        <v>0</v>
      </c>
      <c r="AO1324">
        <f si="332" t="shared"/>
        <v>0</v>
      </c>
      <c r="AP1324">
        <f si="333" t="shared"/>
        <v>0</v>
      </c>
      <c r="AQ1324">
        <f si="334" t="shared"/>
        <v>0</v>
      </c>
      <c r="AR1324">
        <f si="335" t="shared"/>
        <v>0</v>
      </c>
      <c r="AS1324">
        <f si="325" t="shared"/>
        <v>0</v>
      </c>
      <c r="AU1324" t="str">
        <f>IFERROR(VLOOKUP(C1324,Results!$A$2:$B$240,2,FALSE)+VLOOKUP(D1324,Results!$A$2:$B$240,2,FALSE)+VLOOKUP(E1324,Results!$A$2:$B$240,2,FALSE)+VLOOKUP(F1324,Results!$A$2:$B$240,2,FALSE)+VLOOKUP(G1324,Results!$A$2:$B$240,2,FALSE)+VLOOKUP(H1324,Results!$A$2:$B$240,2,FALSE)+VLOOKUP(I1324,Results!$A$2:$B$240,2,FALSE)+VLOOKUP(J1324,Results!$A$2:$B$240,2,FALSE)+VLOOKUP(B1324,Results!$A$2:$B$240,2,FALSE)-MIN(VLOOKUP(C1324,Results!$A$2:$B$240,2,FALSE),VLOOKUP(D1324,Results!$A$2:$B$240,2,FALSE),VLOOKUP(E1324,Results!$A$2:$B$240,2,FALSE),VLOOKUP(F1324,Results!$A$2:$B$240,2,FALSE),VLOOKUP(G1324,Results!$A$2:$B$240,2,FALSE),VLOOKUP(H1324,Results!$A$2:$B$240,2,FALSE),VLOOKUP(I1324,Results!$A$2:$B$240,2,FALSE),VLOOKUP(J1324,Results!$A$2:$B$240,2,FALSE),VLOOKUP(B1324,Results!$A$2:$B$240,2,FALSE)),"")</f>
        <v/>
      </c>
    </row>
    <row r="1325" spans="2:47" x14ac:dyDescent="0.3">
      <c r="B1325" t="s">
        <v>95</v>
      </c>
      <c r="C1325" t="s">
        <v>170</v>
      </c>
      <c r="D1325" t="s">
        <v>145</v>
      </c>
      <c r="E1325" t="s">
        <v>146</v>
      </c>
      <c r="F1325" t="s">
        <v>178</v>
      </c>
      <c r="G1325" t="s">
        <v>90</v>
      </c>
      <c r="H1325" t="s">
        <v>93</v>
      </c>
      <c r="I1325" t="s">
        <v>152</v>
      </c>
      <c r="J1325" t="s">
        <v>98</v>
      </c>
      <c r="K1325" t="n">
        <v>10.0</v>
      </c>
      <c r="L1325" s="30">
        <f si="326" t="shared"/>
        <v>0</v>
      </c>
      <c r="N1325" s="35" t="str">
        <f si="322" t="shared"/>
        <v/>
      </c>
      <c r="O1325" s="59">
        <f>(IF(ISNUMBER(MATCH(B1325,Sheet4!$K$92:$K$101,0)),1,0)+IF(ISNUMBER(MATCH(C1325,Sheet4!$K$92:$K$101,0)),1,0)+IF(ISNUMBER(MATCH(D1325,Sheet4!$K$92:$K$101,0)),1,0)+IF(ISNUMBER(MATCH(E1325,Sheet4!$K$92:$K$101,0)),1,0)+IF(ISNUMBER(MATCH(F1325,Sheet4!$K$92:$K$101,0)),1,0)+IF(ISNUMBER(MATCH(G1325,Sheet4!$K$92:$K$101,0)),1,0)+IF(ISNUMBER(MATCH(H1325,Sheet4!$K$92:$K$101,0)),1,0)+IF(ISNUMBER(MATCH(I1325,Sheet4!$K$92:$K$101,0)),1,0)+IF(ISNUMBER(MATCH(J1325,Sheet4!$K$92:$K$101,0)),1,0))
-
(IF(ISNUMBER(MATCH(B1325,Sheet4!$F$2:$F$11,0)),1,0)+IF(ISNUMBER(MATCH(C1325,Sheet4!$F$2:$F$11,0)),1,0)+IF(ISNUMBER(MATCH(D1325,Sheet4!$F$2:$F$11,0)),1,0)+IF(ISNUMBER(MATCH(E1325,Sheet4!$F$2:$F$11,0)),1,0)+IF(ISNUMBER(MATCH(F1325,Sheet4!$F$2:$F$11,0)),1,0)+IF(ISNUMBER(MATCH(G1325,Sheet4!$F$2:$F$11,0)),1,0)+IF(ISNUMBER(MATCH(H1325,Sheet4!$F$2:$F$11,0)),1,0)+IF(ISNUMBER(MATCH(I1325,Sheet4!$F$2:$F$11,0)),1,0)+IF(ISNUMBER(MATCH(J1325,Sheet4!$F$2:$F$11,0)),1,0))</f>
        <v>0</v>
      </c>
      <c r="P1325" s="40" t="str">
        <f>IFERROR(INDEX(Sheet4!$G:$G,MATCH(Sheet1!B1325,Sheet4!$F:$F,0))+INDEX(Sheet4!$G:$G,MATCH(Sheet1!C1325,Sheet4!$F:$F,0))+INDEX(Sheet4!$G:$G,MATCH(Sheet1!D1325,Sheet4!$F:$F,0))+INDEX(Sheet4!$G:$G,MATCH(Sheet1!E1325,Sheet4!$F:$F,0))+INDEX(Sheet4!$G:$G,MATCH(Sheet1!F1325,Sheet4!$F:$F,0))+INDEX(Sheet4!$G:$G,MATCH(Sheet1!G1325,Sheet4!$F:$F,0))+INDEX(Sheet4!$G:$G,MATCH(Sheet1!H1325,Sheet4!$F:$F,0))+INDEX(Sheet4!$G:$G,MATCH(Sheet1!I1325,Sheet4!$F:$F,0))+INDEX(Sheet4!$G:$G,MATCH(Sheet1!J1325,Sheet4!$F:$F,0)),"")</f>
        <v/>
      </c>
      <c r="AF1325">
        <f si="323" t="shared"/>
        <v>0</v>
      </c>
      <c r="AH1325">
        <v>1302</v>
      </c>
      <c r="AI1325" t="str">
        <f si="324" t="shared"/>
        <v>Ben SimmonsLandry ShametDevin BookerMonte MorrisTaurean PrinceDeAndre' BembryKenneth FariedJosh JacksonKarl-Anthony Towns</v>
      </c>
      <c r="AJ1325">
        <f si="327" t="shared"/>
        <v>0</v>
      </c>
      <c r="AK1325">
        <f si="328" t="shared"/>
        <v>0</v>
      </c>
      <c r="AL1325">
        <f si="329" t="shared"/>
        <v>0</v>
      </c>
      <c r="AM1325">
        <f si="330" t="shared"/>
        <v>0</v>
      </c>
      <c r="AN1325">
        <f si="331" t="shared"/>
        <v>0</v>
      </c>
      <c r="AO1325">
        <f si="332" t="shared"/>
        <v>0</v>
      </c>
      <c r="AP1325">
        <f si="333" t="shared"/>
        <v>0</v>
      </c>
      <c r="AQ1325">
        <f si="334" t="shared"/>
        <v>0</v>
      </c>
      <c r="AR1325">
        <f si="335" t="shared"/>
        <v>0</v>
      </c>
      <c r="AS1325">
        <f si="325" t="shared"/>
        <v>0</v>
      </c>
      <c r="AU1325" t="str">
        <f>IFERROR(VLOOKUP(C1325,Results!$A$2:$B$240,2,FALSE)+VLOOKUP(D1325,Results!$A$2:$B$240,2,FALSE)+VLOOKUP(E1325,Results!$A$2:$B$240,2,FALSE)+VLOOKUP(F1325,Results!$A$2:$B$240,2,FALSE)+VLOOKUP(G1325,Results!$A$2:$B$240,2,FALSE)+VLOOKUP(H1325,Results!$A$2:$B$240,2,FALSE)+VLOOKUP(I1325,Results!$A$2:$B$240,2,FALSE)+VLOOKUP(J1325,Results!$A$2:$B$240,2,FALSE)+VLOOKUP(B1325,Results!$A$2:$B$240,2,FALSE)-MIN(VLOOKUP(C1325,Results!$A$2:$B$240,2,FALSE),VLOOKUP(D1325,Results!$A$2:$B$240,2,FALSE),VLOOKUP(E1325,Results!$A$2:$B$240,2,FALSE),VLOOKUP(F1325,Results!$A$2:$B$240,2,FALSE),VLOOKUP(G1325,Results!$A$2:$B$240,2,FALSE),VLOOKUP(H1325,Results!$A$2:$B$240,2,FALSE),VLOOKUP(I1325,Results!$A$2:$B$240,2,FALSE),VLOOKUP(J1325,Results!$A$2:$B$240,2,FALSE),VLOOKUP(B1325,Results!$A$2:$B$240,2,FALSE)),"")</f>
        <v/>
      </c>
    </row>
    <row r="1326" spans="2:47" x14ac:dyDescent="0.3">
      <c r="B1326" t="s">
        <v>166</v>
      </c>
      <c r="C1326" t="s">
        <v>168</v>
      </c>
      <c r="D1326" t="s">
        <v>172</v>
      </c>
      <c r="E1326" t="s">
        <v>146</v>
      </c>
      <c r="F1326" t="s">
        <v>100</v>
      </c>
      <c r="G1326" t="s">
        <v>179</v>
      </c>
      <c r="H1326" t="s">
        <v>153</v>
      </c>
      <c r="I1326" t="s">
        <v>181</v>
      </c>
      <c r="J1326" t="s">
        <v>186</v>
      </c>
      <c r="K1326" t="n">
        <v>10.0</v>
      </c>
      <c r="L1326" s="30">
        <f si="326" t="shared"/>
        <v>0</v>
      </c>
      <c r="N1326" s="35" t="str">
        <f si="322" t="shared"/>
        <v/>
      </c>
      <c r="O1326" s="59">
        <f>(IF(ISNUMBER(MATCH(B1326,Sheet4!$K$92:$K$101,0)),1,0)+IF(ISNUMBER(MATCH(C1326,Sheet4!$K$92:$K$101,0)),1,0)+IF(ISNUMBER(MATCH(D1326,Sheet4!$K$92:$K$101,0)),1,0)+IF(ISNUMBER(MATCH(E1326,Sheet4!$K$92:$K$101,0)),1,0)+IF(ISNUMBER(MATCH(F1326,Sheet4!$K$92:$K$101,0)),1,0)+IF(ISNUMBER(MATCH(G1326,Sheet4!$K$92:$K$101,0)),1,0)+IF(ISNUMBER(MATCH(H1326,Sheet4!$K$92:$K$101,0)),1,0)+IF(ISNUMBER(MATCH(I1326,Sheet4!$K$92:$K$101,0)),1,0)+IF(ISNUMBER(MATCH(J1326,Sheet4!$K$92:$K$101,0)),1,0))
-
(IF(ISNUMBER(MATCH(B1326,Sheet4!$F$2:$F$11,0)),1,0)+IF(ISNUMBER(MATCH(C1326,Sheet4!$F$2:$F$11,0)),1,0)+IF(ISNUMBER(MATCH(D1326,Sheet4!$F$2:$F$11,0)),1,0)+IF(ISNUMBER(MATCH(E1326,Sheet4!$F$2:$F$11,0)),1,0)+IF(ISNUMBER(MATCH(F1326,Sheet4!$F$2:$F$11,0)),1,0)+IF(ISNUMBER(MATCH(G1326,Sheet4!$F$2:$F$11,0)),1,0)+IF(ISNUMBER(MATCH(H1326,Sheet4!$F$2:$F$11,0)),1,0)+IF(ISNUMBER(MATCH(I1326,Sheet4!$F$2:$F$11,0)),1,0)+IF(ISNUMBER(MATCH(J1326,Sheet4!$F$2:$F$11,0)),1,0))</f>
        <v>0</v>
      </c>
      <c r="P1326" s="40" t="str">
        <f>IFERROR(INDEX(Sheet4!$G:$G,MATCH(Sheet1!B1326,Sheet4!$F:$F,0))+INDEX(Sheet4!$G:$G,MATCH(Sheet1!C1326,Sheet4!$F:$F,0))+INDEX(Sheet4!$G:$G,MATCH(Sheet1!D1326,Sheet4!$F:$F,0))+INDEX(Sheet4!$G:$G,MATCH(Sheet1!E1326,Sheet4!$F:$F,0))+INDEX(Sheet4!$G:$G,MATCH(Sheet1!F1326,Sheet4!$F:$F,0))+INDEX(Sheet4!$G:$G,MATCH(Sheet1!G1326,Sheet4!$F:$F,0))+INDEX(Sheet4!$G:$G,MATCH(Sheet1!H1326,Sheet4!$F:$F,0))+INDEX(Sheet4!$G:$G,MATCH(Sheet1!I1326,Sheet4!$F:$F,0))+INDEX(Sheet4!$G:$G,MATCH(Sheet1!J1326,Sheet4!$F:$F,0)),"")</f>
        <v/>
      </c>
      <c r="AF1326">
        <f si="323" t="shared"/>
        <v>0</v>
      </c>
      <c r="AH1326">
        <v>1303</v>
      </c>
      <c r="AI1326" t="str">
        <f si="324" t="shared"/>
        <v>Ben SimmonsRicky RubioJames HardenMonte MorrisMikal BridgesCorey BrewerMarvin BagleyTrey LylesDeandre Ayton</v>
      </c>
      <c r="AJ1326">
        <f si="327" t="shared"/>
        <v>0</v>
      </c>
      <c r="AK1326">
        <f si="328" t="shared"/>
        <v>0</v>
      </c>
      <c r="AL1326">
        <f si="329" t="shared"/>
        <v>0</v>
      </c>
      <c r="AM1326">
        <f si="330" t="shared"/>
        <v>0</v>
      </c>
      <c r="AN1326">
        <f si="331" t="shared"/>
        <v>0</v>
      </c>
      <c r="AO1326">
        <f si="332" t="shared"/>
        <v>0</v>
      </c>
      <c r="AP1326">
        <f si="333" t="shared"/>
        <v>0</v>
      </c>
      <c r="AQ1326">
        <f si="334" t="shared"/>
        <v>0</v>
      </c>
      <c r="AR1326">
        <f si="335" t="shared"/>
        <v>0</v>
      </c>
      <c r="AS1326">
        <f si="325" t="shared"/>
        <v>0</v>
      </c>
      <c r="AU1326" t="str">
        <f>IFERROR(VLOOKUP(C1326,Results!$A$2:$B$240,2,FALSE)+VLOOKUP(D1326,Results!$A$2:$B$240,2,FALSE)+VLOOKUP(E1326,Results!$A$2:$B$240,2,FALSE)+VLOOKUP(F1326,Results!$A$2:$B$240,2,FALSE)+VLOOKUP(G1326,Results!$A$2:$B$240,2,FALSE)+VLOOKUP(H1326,Results!$A$2:$B$240,2,FALSE)+VLOOKUP(I1326,Results!$A$2:$B$240,2,FALSE)+VLOOKUP(J1326,Results!$A$2:$B$240,2,FALSE)+VLOOKUP(B1326,Results!$A$2:$B$240,2,FALSE)-MIN(VLOOKUP(C1326,Results!$A$2:$B$240,2,FALSE),VLOOKUP(D1326,Results!$A$2:$B$240,2,FALSE),VLOOKUP(E1326,Results!$A$2:$B$240,2,FALSE),VLOOKUP(F1326,Results!$A$2:$B$240,2,FALSE),VLOOKUP(G1326,Results!$A$2:$B$240,2,FALSE),VLOOKUP(H1326,Results!$A$2:$B$240,2,FALSE),VLOOKUP(I1326,Results!$A$2:$B$240,2,FALSE),VLOOKUP(J1326,Results!$A$2:$B$240,2,FALSE),VLOOKUP(B1326,Results!$A$2:$B$240,2,FALSE)),"")</f>
        <v/>
      </c>
    </row>
    <row r="1327" spans="2:47" x14ac:dyDescent="0.3">
      <c r="B1327" t="s">
        <v>166</v>
      </c>
      <c r="C1327" t="s">
        <v>87</v>
      </c>
      <c r="D1327" t="s">
        <v>173</v>
      </c>
      <c r="E1327" t="s">
        <v>146</v>
      </c>
      <c r="F1327" t="s">
        <v>177</v>
      </c>
      <c r="G1327" t="s">
        <v>180</v>
      </c>
      <c r="H1327" t="s">
        <v>92</v>
      </c>
      <c r="I1327" t="s">
        <v>184</v>
      </c>
      <c r="J1327" t="s">
        <v>98</v>
      </c>
      <c r="K1327" t="n">
        <v>10.0</v>
      </c>
      <c r="L1327" s="30">
        <f si="326" t="shared"/>
        <v>0</v>
      </c>
      <c r="N1327" s="35" t="str">
        <f si="322" t="shared"/>
        <v/>
      </c>
      <c r="O1327" s="59">
        <f>(IF(ISNUMBER(MATCH(B1327,Sheet4!$K$92:$K$101,0)),1,0)+IF(ISNUMBER(MATCH(C1327,Sheet4!$K$92:$K$101,0)),1,0)+IF(ISNUMBER(MATCH(D1327,Sheet4!$K$92:$K$101,0)),1,0)+IF(ISNUMBER(MATCH(E1327,Sheet4!$K$92:$K$101,0)),1,0)+IF(ISNUMBER(MATCH(F1327,Sheet4!$K$92:$K$101,0)),1,0)+IF(ISNUMBER(MATCH(G1327,Sheet4!$K$92:$K$101,0)),1,0)+IF(ISNUMBER(MATCH(H1327,Sheet4!$K$92:$K$101,0)),1,0)+IF(ISNUMBER(MATCH(I1327,Sheet4!$K$92:$K$101,0)),1,0)+IF(ISNUMBER(MATCH(J1327,Sheet4!$K$92:$K$101,0)),1,0))
-
(IF(ISNUMBER(MATCH(B1327,Sheet4!$F$2:$F$11,0)),1,0)+IF(ISNUMBER(MATCH(C1327,Sheet4!$F$2:$F$11,0)),1,0)+IF(ISNUMBER(MATCH(D1327,Sheet4!$F$2:$F$11,0)),1,0)+IF(ISNUMBER(MATCH(E1327,Sheet4!$F$2:$F$11,0)),1,0)+IF(ISNUMBER(MATCH(F1327,Sheet4!$F$2:$F$11,0)),1,0)+IF(ISNUMBER(MATCH(G1327,Sheet4!$F$2:$F$11,0)),1,0)+IF(ISNUMBER(MATCH(H1327,Sheet4!$F$2:$F$11,0)),1,0)+IF(ISNUMBER(MATCH(I1327,Sheet4!$F$2:$F$11,0)),1,0)+IF(ISNUMBER(MATCH(J1327,Sheet4!$F$2:$F$11,0)),1,0))</f>
        <v>0</v>
      </c>
      <c r="P1327" s="40" t="str">
        <f>IFERROR(INDEX(Sheet4!$G:$G,MATCH(Sheet1!B1327,Sheet4!$F:$F,0))+INDEX(Sheet4!$G:$G,MATCH(Sheet1!C1327,Sheet4!$F:$F,0))+INDEX(Sheet4!$G:$G,MATCH(Sheet1!D1327,Sheet4!$F:$F,0))+INDEX(Sheet4!$G:$G,MATCH(Sheet1!E1327,Sheet4!$F:$F,0))+INDEX(Sheet4!$G:$G,MATCH(Sheet1!F1327,Sheet4!$F:$F,0))+INDEX(Sheet4!$G:$G,MATCH(Sheet1!G1327,Sheet4!$F:$F,0))+INDEX(Sheet4!$G:$G,MATCH(Sheet1!H1327,Sheet4!$F:$F,0))+INDEX(Sheet4!$G:$G,MATCH(Sheet1!I1327,Sheet4!$F:$F,0))+INDEX(Sheet4!$G:$G,MATCH(Sheet1!J1327,Sheet4!$F:$F,0)),"")</f>
        <v/>
      </c>
      <c r="AF1327">
        <f si="323" t="shared"/>
        <v>0</v>
      </c>
      <c r="AH1327">
        <v>1304</v>
      </c>
      <c r="AI1327" t="str">
        <f si="324" t="shared"/>
        <v>Ben SimmonsRicky RubioJimmy ButlerMonte MorrisKelly OubreRoyce O'NealeJosh JacksonTrey LylesNikola Jokic</v>
      </c>
      <c r="AJ1327">
        <f si="327" t="shared"/>
        <v>0</v>
      </c>
      <c r="AK1327">
        <f si="328" t="shared"/>
        <v>0</v>
      </c>
      <c r="AL1327">
        <f si="329" t="shared"/>
        <v>0</v>
      </c>
      <c r="AM1327">
        <f si="330" t="shared"/>
        <v>0</v>
      </c>
      <c r="AN1327">
        <f si="331" t="shared"/>
        <v>0</v>
      </c>
      <c r="AO1327">
        <f si="332" t="shared"/>
        <v>0</v>
      </c>
      <c r="AP1327">
        <f si="333" t="shared"/>
        <v>0</v>
      </c>
      <c r="AQ1327">
        <f si="334" t="shared"/>
        <v>0</v>
      </c>
      <c r="AR1327">
        <f si="335" t="shared"/>
        <v>0</v>
      </c>
      <c r="AS1327">
        <f si="325" t="shared"/>
        <v>0</v>
      </c>
      <c r="AU1327" t="str">
        <f>IFERROR(VLOOKUP(C1327,Results!$A$2:$B$240,2,FALSE)+VLOOKUP(D1327,Results!$A$2:$B$240,2,FALSE)+VLOOKUP(E1327,Results!$A$2:$B$240,2,FALSE)+VLOOKUP(F1327,Results!$A$2:$B$240,2,FALSE)+VLOOKUP(G1327,Results!$A$2:$B$240,2,FALSE)+VLOOKUP(H1327,Results!$A$2:$B$240,2,FALSE)+VLOOKUP(I1327,Results!$A$2:$B$240,2,FALSE)+VLOOKUP(J1327,Results!$A$2:$B$240,2,FALSE)+VLOOKUP(B1327,Results!$A$2:$B$240,2,FALSE)-MIN(VLOOKUP(C1327,Results!$A$2:$B$240,2,FALSE),VLOOKUP(D1327,Results!$A$2:$B$240,2,FALSE),VLOOKUP(E1327,Results!$A$2:$B$240,2,FALSE),VLOOKUP(F1327,Results!$A$2:$B$240,2,FALSE),VLOOKUP(G1327,Results!$A$2:$B$240,2,FALSE),VLOOKUP(H1327,Results!$A$2:$B$240,2,FALSE),VLOOKUP(I1327,Results!$A$2:$B$240,2,FALSE),VLOOKUP(J1327,Results!$A$2:$B$240,2,FALSE),VLOOKUP(B1327,Results!$A$2:$B$240,2,FALSE)),"")</f>
        <v/>
      </c>
    </row>
    <row r="1328" spans="2:47" x14ac:dyDescent="0.3">
      <c r="B1328" t="s">
        <v>166</v>
      </c>
      <c r="C1328" t="s">
        <v>116</v>
      </c>
      <c r="D1328" t="s">
        <v>173</v>
      </c>
      <c r="E1328" t="s">
        <v>146</v>
      </c>
      <c r="F1328" t="s">
        <v>177</v>
      </c>
      <c r="G1328" t="s">
        <v>105</v>
      </c>
      <c r="H1328" t="s">
        <v>93</v>
      </c>
      <c r="I1328" t="s">
        <v>181</v>
      </c>
      <c r="J1328" t="s">
        <v>186</v>
      </c>
      <c r="K1328" t="n">
        <v>10.0</v>
      </c>
      <c r="L1328" s="30">
        <f si="326" t="shared"/>
        <v>0</v>
      </c>
      <c r="N1328" s="35" t="str">
        <f si="322" t="shared"/>
        <v/>
      </c>
      <c r="O1328" s="59">
        <f>(IF(ISNUMBER(MATCH(B1328,Sheet4!$K$92:$K$101,0)),1,0)+IF(ISNUMBER(MATCH(C1328,Sheet4!$K$92:$K$101,0)),1,0)+IF(ISNUMBER(MATCH(D1328,Sheet4!$K$92:$K$101,0)),1,0)+IF(ISNUMBER(MATCH(E1328,Sheet4!$K$92:$K$101,0)),1,0)+IF(ISNUMBER(MATCH(F1328,Sheet4!$K$92:$K$101,0)),1,0)+IF(ISNUMBER(MATCH(G1328,Sheet4!$K$92:$K$101,0)),1,0)+IF(ISNUMBER(MATCH(H1328,Sheet4!$K$92:$K$101,0)),1,0)+IF(ISNUMBER(MATCH(I1328,Sheet4!$K$92:$K$101,0)),1,0)+IF(ISNUMBER(MATCH(J1328,Sheet4!$K$92:$K$101,0)),1,0))
-
(IF(ISNUMBER(MATCH(B1328,Sheet4!$F$2:$F$11,0)),1,0)+IF(ISNUMBER(MATCH(C1328,Sheet4!$F$2:$F$11,0)),1,0)+IF(ISNUMBER(MATCH(D1328,Sheet4!$F$2:$F$11,0)),1,0)+IF(ISNUMBER(MATCH(E1328,Sheet4!$F$2:$F$11,0)),1,0)+IF(ISNUMBER(MATCH(F1328,Sheet4!$F$2:$F$11,0)),1,0)+IF(ISNUMBER(MATCH(G1328,Sheet4!$F$2:$F$11,0)),1,0)+IF(ISNUMBER(MATCH(H1328,Sheet4!$F$2:$F$11,0)),1,0)+IF(ISNUMBER(MATCH(I1328,Sheet4!$F$2:$F$11,0)),1,0)+IF(ISNUMBER(MATCH(J1328,Sheet4!$F$2:$F$11,0)),1,0))</f>
        <v>0</v>
      </c>
      <c r="P1328" s="40" t="str">
        <f>IFERROR(INDEX(Sheet4!$G:$G,MATCH(Sheet1!B1328,Sheet4!$F:$F,0))+INDEX(Sheet4!$G:$G,MATCH(Sheet1!C1328,Sheet4!$F:$F,0))+INDEX(Sheet4!$G:$G,MATCH(Sheet1!D1328,Sheet4!$F:$F,0))+INDEX(Sheet4!$G:$G,MATCH(Sheet1!E1328,Sheet4!$F:$F,0))+INDEX(Sheet4!$G:$G,MATCH(Sheet1!F1328,Sheet4!$F:$F,0))+INDEX(Sheet4!$G:$G,MATCH(Sheet1!G1328,Sheet4!$F:$F,0))+INDEX(Sheet4!$G:$G,MATCH(Sheet1!H1328,Sheet4!$F:$F,0))+INDEX(Sheet4!$G:$G,MATCH(Sheet1!I1328,Sheet4!$F:$F,0))+INDEX(Sheet4!$G:$G,MATCH(Sheet1!J1328,Sheet4!$F:$F,0)),"")</f>
        <v/>
      </c>
      <c r="AF1328">
        <f si="323" t="shared"/>
        <v>0</v>
      </c>
      <c r="AH1328">
        <v>1305</v>
      </c>
      <c r="AI1328" t="str">
        <f si="324" t="shared"/>
        <v>Ben SimmonsElie OkoboJames HardenMonte MorrisKelly OubreJae CrowderJosh JacksonPaul MillsapWillie Cauley-Stein</v>
      </c>
      <c r="AJ1328">
        <f si="327" t="shared"/>
        <v>0</v>
      </c>
      <c r="AK1328">
        <f si="328" t="shared"/>
        <v>0</v>
      </c>
      <c r="AL1328">
        <f si="329" t="shared"/>
        <v>0</v>
      </c>
      <c r="AM1328">
        <f si="330" t="shared"/>
        <v>0</v>
      </c>
      <c r="AN1328">
        <f si="331" t="shared"/>
        <v>0</v>
      </c>
      <c r="AO1328">
        <f si="332" t="shared"/>
        <v>0</v>
      </c>
      <c r="AP1328">
        <f si="333" t="shared"/>
        <v>0</v>
      </c>
      <c r="AQ1328">
        <f si="334" t="shared"/>
        <v>0</v>
      </c>
      <c r="AR1328">
        <f si="335" t="shared"/>
        <v>0</v>
      </c>
      <c r="AS1328">
        <f si="325" t="shared"/>
        <v>0</v>
      </c>
      <c r="AU1328" t="str">
        <f>IFERROR(VLOOKUP(C1328,Results!$A$2:$B$240,2,FALSE)+VLOOKUP(D1328,Results!$A$2:$B$240,2,FALSE)+VLOOKUP(E1328,Results!$A$2:$B$240,2,FALSE)+VLOOKUP(F1328,Results!$A$2:$B$240,2,FALSE)+VLOOKUP(G1328,Results!$A$2:$B$240,2,FALSE)+VLOOKUP(H1328,Results!$A$2:$B$240,2,FALSE)+VLOOKUP(I1328,Results!$A$2:$B$240,2,FALSE)+VLOOKUP(J1328,Results!$A$2:$B$240,2,FALSE)+VLOOKUP(B1328,Results!$A$2:$B$240,2,FALSE)-MIN(VLOOKUP(C1328,Results!$A$2:$B$240,2,FALSE),VLOOKUP(D1328,Results!$A$2:$B$240,2,FALSE),VLOOKUP(E1328,Results!$A$2:$B$240,2,FALSE),VLOOKUP(F1328,Results!$A$2:$B$240,2,FALSE),VLOOKUP(G1328,Results!$A$2:$B$240,2,FALSE),VLOOKUP(H1328,Results!$A$2:$B$240,2,FALSE),VLOOKUP(I1328,Results!$A$2:$B$240,2,FALSE),VLOOKUP(J1328,Results!$A$2:$B$240,2,FALSE),VLOOKUP(B1328,Results!$A$2:$B$240,2,FALSE)),"")</f>
        <v/>
      </c>
    </row>
    <row r="1329" spans="2:47" x14ac:dyDescent="0.3">
      <c r="B1329" t="s">
        <v>166</v>
      </c>
      <c r="C1329" t="s">
        <v>87</v>
      </c>
      <c r="D1329" t="s">
        <v>172</v>
      </c>
      <c r="E1329" t="s">
        <v>146</v>
      </c>
      <c r="F1329" t="s">
        <v>90</v>
      </c>
      <c r="G1329" t="s">
        <v>179</v>
      </c>
      <c r="H1329" t="s">
        <v>153</v>
      </c>
      <c r="I1329" t="s">
        <v>185</v>
      </c>
      <c r="J1329" t="s">
        <v>98</v>
      </c>
      <c r="K1329" t="n">
        <v>10.0</v>
      </c>
      <c r="L1329" s="30">
        <f si="326" t="shared"/>
        <v>0</v>
      </c>
      <c r="N1329" s="35" t="str">
        <f si="322" t="shared"/>
        <v/>
      </c>
      <c r="O1329" s="59">
        <f>(IF(ISNUMBER(MATCH(B1329,Sheet4!$K$92:$K$101,0)),1,0)+IF(ISNUMBER(MATCH(C1329,Sheet4!$K$92:$K$101,0)),1,0)+IF(ISNUMBER(MATCH(D1329,Sheet4!$K$92:$K$101,0)),1,0)+IF(ISNUMBER(MATCH(E1329,Sheet4!$K$92:$K$101,0)),1,0)+IF(ISNUMBER(MATCH(F1329,Sheet4!$K$92:$K$101,0)),1,0)+IF(ISNUMBER(MATCH(G1329,Sheet4!$K$92:$K$101,0)),1,0)+IF(ISNUMBER(MATCH(H1329,Sheet4!$K$92:$K$101,0)),1,0)+IF(ISNUMBER(MATCH(I1329,Sheet4!$K$92:$K$101,0)),1,0)+IF(ISNUMBER(MATCH(J1329,Sheet4!$K$92:$K$101,0)),1,0))
-
(IF(ISNUMBER(MATCH(B1329,Sheet4!$F$2:$F$11,0)),1,0)+IF(ISNUMBER(MATCH(C1329,Sheet4!$F$2:$F$11,0)),1,0)+IF(ISNUMBER(MATCH(D1329,Sheet4!$F$2:$F$11,0)),1,0)+IF(ISNUMBER(MATCH(E1329,Sheet4!$F$2:$F$11,0)),1,0)+IF(ISNUMBER(MATCH(F1329,Sheet4!$F$2:$F$11,0)),1,0)+IF(ISNUMBER(MATCH(G1329,Sheet4!$F$2:$F$11,0)),1,0)+IF(ISNUMBER(MATCH(H1329,Sheet4!$F$2:$F$11,0)),1,0)+IF(ISNUMBER(MATCH(I1329,Sheet4!$F$2:$F$11,0)),1,0)+IF(ISNUMBER(MATCH(J1329,Sheet4!$F$2:$F$11,0)),1,0))</f>
        <v>0</v>
      </c>
      <c r="P1329" s="40" t="str">
        <f>IFERROR(INDEX(Sheet4!$G:$G,MATCH(Sheet1!B1329,Sheet4!$F:$F,0))+INDEX(Sheet4!$G:$G,MATCH(Sheet1!C1329,Sheet4!$F:$F,0))+INDEX(Sheet4!$G:$G,MATCH(Sheet1!D1329,Sheet4!$F:$F,0))+INDEX(Sheet4!$G:$G,MATCH(Sheet1!E1329,Sheet4!$F:$F,0))+INDEX(Sheet4!$G:$G,MATCH(Sheet1!F1329,Sheet4!$F:$F,0))+INDEX(Sheet4!$G:$G,MATCH(Sheet1!G1329,Sheet4!$F:$F,0))+INDEX(Sheet4!$G:$G,MATCH(Sheet1!H1329,Sheet4!$F:$F,0))+INDEX(Sheet4!$G:$G,MATCH(Sheet1!I1329,Sheet4!$F:$F,0))+INDEX(Sheet4!$G:$G,MATCH(Sheet1!J1329,Sheet4!$F:$F,0)),"")</f>
        <v/>
      </c>
      <c r="AF1329">
        <f si="323" t="shared"/>
        <v>0</v>
      </c>
      <c r="AH1329">
        <v>1306</v>
      </c>
      <c r="AI1329" t="str">
        <f si="324" t="shared"/>
        <v>Ben SimmonsIsaiah CanaanDevin BookerEric GordonMikal BridgesCorey BrewerKenneth FariedPaul MillsapKarl-Anthony Towns</v>
      </c>
      <c r="AJ1329">
        <f si="327" t="shared"/>
        <v>0</v>
      </c>
      <c r="AK1329">
        <f si="328" t="shared"/>
        <v>0</v>
      </c>
      <c r="AL1329">
        <f si="329" t="shared"/>
        <v>0</v>
      </c>
      <c r="AM1329">
        <f si="330" t="shared"/>
        <v>0</v>
      </c>
      <c r="AN1329">
        <f si="331" t="shared"/>
        <v>0</v>
      </c>
      <c r="AO1329">
        <f si="332" t="shared"/>
        <v>0</v>
      </c>
      <c r="AP1329">
        <f si="333" t="shared"/>
        <v>0</v>
      </c>
      <c r="AQ1329">
        <f si="334" t="shared"/>
        <v>0</v>
      </c>
      <c r="AR1329">
        <f si="335" t="shared"/>
        <v>0</v>
      </c>
      <c r="AS1329">
        <f si="325" t="shared"/>
        <v>0</v>
      </c>
      <c r="AU1329" t="str">
        <f>IFERROR(VLOOKUP(C1329,Results!$A$2:$B$240,2,FALSE)+VLOOKUP(D1329,Results!$A$2:$B$240,2,FALSE)+VLOOKUP(E1329,Results!$A$2:$B$240,2,FALSE)+VLOOKUP(F1329,Results!$A$2:$B$240,2,FALSE)+VLOOKUP(G1329,Results!$A$2:$B$240,2,FALSE)+VLOOKUP(H1329,Results!$A$2:$B$240,2,FALSE)+VLOOKUP(I1329,Results!$A$2:$B$240,2,FALSE)+VLOOKUP(J1329,Results!$A$2:$B$240,2,FALSE)+VLOOKUP(B1329,Results!$A$2:$B$240,2,FALSE)-MIN(VLOOKUP(C1329,Results!$A$2:$B$240,2,FALSE),VLOOKUP(D1329,Results!$A$2:$B$240,2,FALSE),VLOOKUP(E1329,Results!$A$2:$B$240,2,FALSE),VLOOKUP(F1329,Results!$A$2:$B$240,2,FALSE),VLOOKUP(G1329,Results!$A$2:$B$240,2,FALSE),VLOOKUP(H1329,Results!$A$2:$B$240,2,FALSE),VLOOKUP(I1329,Results!$A$2:$B$240,2,FALSE),VLOOKUP(J1329,Results!$A$2:$B$240,2,FALSE),VLOOKUP(B1329,Results!$A$2:$B$240,2,FALSE)),"")</f>
        <v/>
      </c>
    </row>
    <row r="1330" spans="2:47" x14ac:dyDescent="0.3">
      <c r="B1330" t="s">
        <v>166</v>
      </c>
      <c r="C1330" t="s">
        <v>87</v>
      </c>
      <c r="D1330" t="s">
        <v>173</v>
      </c>
      <c r="E1330" t="s">
        <v>146</v>
      </c>
      <c r="F1330" t="s">
        <v>177</v>
      </c>
      <c r="G1330" t="s">
        <v>101</v>
      </c>
      <c r="H1330" t="s">
        <v>93</v>
      </c>
      <c r="I1330" t="s">
        <v>183</v>
      </c>
      <c r="J1330" t="s">
        <v>98</v>
      </c>
      <c r="K1330" t="n">
        <v>10.0</v>
      </c>
      <c r="L1330" s="30">
        <f si="326" t="shared"/>
        <v>0</v>
      </c>
      <c r="N1330" s="35" t="str">
        <f si="322" t="shared"/>
        <v/>
      </c>
      <c r="O1330" s="59">
        <f>(IF(ISNUMBER(MATCH(B1330,Sheet4!$K$92:$K$101,0)),1,0)+IF(ISNUMBER(MATCH(C1330,Sheet4!$K$92:$K$101,0)),1,0)+IF(ISNUMBER(MATCH(D1330,Sheet4!$K$92:$K$101,0)),1,0)+IF(ISNUMBER(MATCH(E1330,Sheet4!$K$92:$K$101,0)),1,0)+IF(ISNUMBER(MATCH(F1330,Sheet4!$K$92:$K$101,0)),1,0)+IF(ISNUMBER(MATCH(G1330,Sheet4!$K$92:$K$101,0)),1,0)+IF(ISNUMBER(MATCH(H1330,Sheet4!$K$92:$K$101,0)),1,0)+IF(ISNUMBER(MATCH(I1330,Sheet4!$K$92:$K$101,0)),1,0)+IF(ISNUMBER(MATCH(J1330,Sheet4!$K$92:$K$101,0)),1,0))
-
(IF(ISNUMBER(MATCH(B1330,Sheet4!$F$2:$F$11,0)),1,0)+IF(ISNUMBER(MATCH(C1330,Sheet4!$F$2:$F$11,0)),1,0)+IF(ISNUMBER(MATCH(D1330,Sheet4!$F$2:$F$11,0)),1,0)+IF(ISNUMBER(MATCH(E1330,Sheet4!$F$2:$F$11,0)),1,0)+IF(ISNUMBER(MATCH(F1330,Sheet4!$F$2:$F$11,0)),1,0)+IF(ISNUMBER(MATCH(G1330,Sheet4!$F$2:$F$11,0)),1,0)+IF(ISNUMBER(MATCH(H1330,Sheet4!$F$2:$F$11,0)),1,0)+IF(ISNUMBER(MATCH(I1330,Sheet4!$F$2:$F$11,0)),1,0)+IF(ISNUMBER(MATCH(J1330,Sheet4!$F$2:$F$11,0)),1,0))</f>
        <v>0</v>
      </c>
      <c r="P1330" s="40" t="str">
        <f>IFERROR(INDEX(Sheet4!$G:$G,MATCH(Sheet1!B1330,Sheet4!$F:$F,0))+INDEX(Sheet4!$G:$G,MATCH(Sheet1!C1330,Sheet4!$F:$F,0))+INDEX(Sheet4!$G:$G,MATCH(Sheet1!D1330,Sheet4!$F:$F,0))+INDEX(Sheet4!$G:$G,MATCH(Sheet1!E1330,Sheet4!$F:$F,0))+INDEX(Sheet4!$G:$G,MATCH(Sheet1!F1330,Sheet4!$F:$F,0))+INDEX(Sheet4!$G:$G,MATCH(Sheet1!G1330,Sheet4!$F:$F,0))+INDEX(Sheet4!$G:$G,MATCH(Sheet1!H1330,Sheet4!$F:$F,0))+INDEX(Sheet4!$G:$G,MATCH(Sheet1!I1330,Sheet4!$F:$F,0))+INDEX(Sheet4!$G:$G,MATCH(Sheet1!J1330,Sheet4!$F:$F,0)),"")</f>
        <v/>
      </c>
      <c r="AF1330">
        <f si="323" t="shared"/>
        <v>0</v>
      </c>
      <c r="AH1330">
        <v>1307</v>
      </c>
      <c r="AI1330" t="str">
        <f si="324" t="shared"/>
        <v>Ben SimmonsElie OkoboDevin BookerJimmy ButlerWill BartonKelly OubreJosh JacksonTrey LylesDeandre Ayton</v>
      </c>
      <c r="AJ1330">
        <f si="327" t="shared"/>
        <v>0</v>
      </c>
      <c r="AK1330">
        <f si="328" t="shared"/>
        <v>0</v>
      </c>
      <c r="AL1330">
        <f si="329" t="shared"/>
        <v>0</v>
      </c>
      <c r="AM1330">
        <f si="330" t="shared"/>
        <v>0</v>
      </c>
      <c r="AN1330">
        <f si="331" t="shared"/>
        <v>0</v>
      </c>
      <c r="AO1330">
        <f si="332" t="shared"/>
        <v>0</v>
      </c>
      <c r="AP1330">
        <f si="333" t="shared"/>
        <v>0</v>
      </c>
      <c r="AQ1330">
        <f si="334" t="shared"/>
        <v>0</v>
      </c>
      <c r="AR1330">
        <f si="335" t="shared"/>
        <v>0</v>
      </c>
      <c r="AS1330">
        <f si="325" t="shared"/>
        <v>0</v>
      </c>
      <c r="AU1330" t="str">
        <f>IFERROR(VLOOKUP(C1330,Results!$A$2:$B$240,2,FALSE)+VLOOKUP(D1330,Results!$A$2:$B$240,2,FALSE)+VLOOKUP(E1330,Results!$A$2:$B$240,2,FALSE)+VLOOKUP(F1330,Results!$A$2:$B$240,2,FALSE)+VLOOKUP(G1330,Results!$A$2:$B$240,2,FALSE)+VLOOKUP(H1330,Results!$A$2:$B$240,2,FALSE)+VLOOKUP(I1330,Results!$A$2:$B$240,2,FALSE)+VLOOKUP(J1330,Results!$A$2:$B$240,2,FALSE)+VLOOKUP(B1330,Results!$A$2:$B$240,2,FALSE)-MIN(VLOOKUP(C1330,Results!$A$2:$B$240,2,FALSE),VLOOKUP(D1330,Results!$A$2:$B$240,2,FALSE),VLOOKUP(E1330,Results!$A$2:$B$240,2,FALSE),VLOOKUP(F1330,Results!$A$2:$B$240,2,FALSE),VLOOKUP(G1330,Results!$A$2:$B$240,2,FALSE),VLOOKUP(H1330,Results!$A$2:$B$240,2,FALSE),VLOOKUP(I1330,Results!$A$2:$B$240,2,FALSE),VLOOKUP(J1330,Results!$A$2:$B$240,2,FALSE),VLOOKUP(B1330,Results!$A$2:$B$240,2,FALSE)),"")</f>
        <v/>
      </c>
    </row>
    <row r="1331" spans="2:47" x14ac:dyDescent="0.3">
      <c r="B1331" t="s">
        <v>95</v>
      </c>
      <c r="C1331" t="s">
        <v>108</v>
      </c>
      <c r="D1331" t="s">
        <v>172</v>
      </c>
      <c r="E1331" t="s">
        <v>146</v>
      </c>
      <c r="F1331" t="s">
        <v>177</v>
      </c>
      <c r="G1331" t="s">
        <v>179</v>
      </c>
      <c r="H1331" t="s">
        <v>181</v>
      </c>
      <c r="I1331" t="s">
        <v>152</v>
      </c>
      <c r="J1331" t="s">
        <v>156</v>
      </c>
      <c r="K1331" t="n">
        <v>10.0</v>
      </c>
      <c r="L1331" s="30">
        <f si="326" t="shared"/>
        <v>0</v>
      </c>
      <c r="N1331" s="35" t="str">
        <f si="322" t="shared"/>
        <v/>
      </c>
      <c r="O1331" s="59">
        <f>(IF(ISNUMBER(MATCH(B1331,Sheet4!$K$92:$K$101,0)),1,0)+IF(ISNUMBER(MATCH(C1331,Sheet4!$K$92:$K$101,0)),1,0)+IF(ISNUMBER(MATCH(D1331,Sheet4!$K$92:$K$101,0)),1,0)+IF(ISNUMBER(MATCH(E1331,Sheet4!$K$92:$K$101,0)),1,0)+IF(ISNUMBER(MATCH(F1331,Sheet4!$K$92:$K$101,0)),1,0)+IF(ISNUMBER(MATCH(G1331,Sheet4!$K$92:$K$101,0)),1,0)+IF(ISNUMBER(MATCH(H1331,Sheet4!$K$92:$K$101,0)),1,0)+IF(ISNUMBER(MATCH(I1331,Sheet4!$K$92:$K$101,0)),1,0)+IF(ISNUMBER(MATCH(J1331,Sheet4!$K$92:$K$101,0)),1,0))
-
(IF(ISNUMBER(MATCH(B1331,Sheet4!$F$2:$F$11,0)),1,0)+IF(ISNUMBER(MATCH(C1331,Sheet4!$F$2:$F$11,0)),1,0)+IF(ISNUMBER(MATCH(D1331,Sheet4!$F$2:$F$11,0)),1,0)+IF(ISNUMBER(MATCH(E1331,Sheet4!$F$2:$F$11,0)),1,0)+IF(ISNUMBER(MATCH(F1331,Sheet4!$F$2:$F$11,0)),1,0)+IF(ISNUMBER(MATCH(G1331,Sheet4!$F$2:$F$11,0)),1,0)+IF(ISNUMBER(MATCH(H1331,Sheet4!$F$2:$F$11,0)),1,0)+IF(ISNUMBER(MATCH(I1331,Sheet4!$F$2:$F$11,0)),1,0)+IF(ISNUMBER(MATCH(J1331,Sheet4!$F$2:$F$11,0)),1,0))</f>
        <v>0</v>
      </c>
      <c r="P1331" s="40" t="str">
        <f>IFERROR(INDEX(Sheet4!$G:$G,MATCH(Sheet1!B1331,Sheet4!$F:$F,0))+INDEX(Sheet4!$G:$G,MATCH(Sheet1!C1331,Sheet4!$F:$F,0))+INDEX(Sheet4!$G:$G,MATCH(Sheet1!D1331,Sheet4!$F:$F,0))+INDEX(Sheet4!$G:$G,MATCH(Sheet1!E1331,Sheet4!$F:$F,0))+INDEX(Sheet4!$G:$G,MATCH(Sheet1!F1331,Sheet4!$F:$F,0))+INDEX(Sheet4!$G:$G,MATCH(Sheet1!G1331,Sheet4!$F:$F,0))+INDEX(Sheet4!$G:$G,MATCH(Sheet1!H1331,Sheet4!$F:$F,0))+INDEX(Sheet4!$G:$G,MATCH(Sheet1!I1331,Sheet4!$F:$F,0))+INDEX(Sheet4!$G:$G,MATCH(Sheet1!J1331,Sheet4!$F:$F,0)),"")</f>
        <v/>
      </c>
      <c r="AF1331">
        <f si="323" t="shared"/>
        <v>0</v>
      </c>
      <c r="AH1331">
        <v>1308</v>
      </c>
      <c r="AI1331" t="str">
        <f si="324" t="shared"/>
        <v>Ben SimmonsIsaiah CanaanJames HardenTorrey CraigWill BartonCorey BrewerPaul MillsapRichaun HolmesRudy Gobert</v>
      </c>
      <c r="AJ1331">
        <f si="327" t="shared"/>
        <v>0</v>
      </c>
      <c r="AK1331">
        <f si="328" t="shared"/>
        <v>0</v>
      </c>
      <c r="AL1331">
        <f si="329" t="shared"/>
        <v>0</v>
      </c>
      <c r="AM1331">
        <f si="330" t="shared"/>
        <v>0</v>
      </c>
      <c r="AN1331">
        <f si="331" t="shared"/>
        <v>0</v>
      </c>
      <c r="AO1331">
        <f si="332" t="shared"/>
        <v>0</v>
      </c>
      <c r="AP1331">
        <f si="333" t="shared"/>
        <v>0</v>
      </c>
      <c r="AQ1331">
        <f si="334" t="shared"/>
        <v>0</v>
      </c>
      <c r="AR1331">
        <f si="335" t="shared"/>
        <v>0</v>
      </c>
      <c r="AS1331">
        <f si="325" t="shared"/>
        <v>0</v>
      </c>
      <c r="AU1331" t="str">
        <f>IFERROR(VLOOKUP(C1331,Results!$A$2:$B$240,2,FALSE)+VLOOKUP(D1331,Results!$A$2:$B$240,2,FALSE)+VLOOKUP(E1331,Results!$A$2:$B$240,2,FALSE)+VLOOKUP(F1331,Results!$A$2:$B$240,2,FALSE)+VLOOKUP(G1331,Results!$A$2:$B$240,2,FALSE)+VLOOKUP(H1331,Results!$A$2:$B$240,2,FALSE)+VLOOKUP(I1331,Results!$A$2:$B$240,2,FALSE)+VLOOKUP(J1331,Results!$A$2:$B$240,2,FALSE)+VLOOKUP(B1331,Results!$A$2:$B$240,2,FALSE)-MIN(VLOOKUP(C1331,Results!$A$2:$B$240,2,FALSE),VLOOKUP(D1331,Results!$A$2:$B$240,2,FALSE),VLOOKUP(E1331,Results!$A$2:$B$240,2,FALSE),VLOOKUP(F1331,Results!$A$2:$B$240,2,FALSE),VLOOKUP(G1331,Results!$A$2:$B$240,2,FALSE),VLOOKUP(H1331,Results!$A$2:$B$240,2,FALSE),VLOOKUP(I1331,Results!$A$2:$B$240,2,FALSE),VLOOKUP(J1331,Results!$A$2:$B$240,2,FALSE),VLOOKUP(B1331,Results!$A$2:$B$240,2,FALSE)),"")</f>
        <v/>
      </c>
    </row>
    <row r="1332" spans="2:47" x14ac:dyDescent="0.3">
      <c r="B1332" t="s">
        <v>166</v>
      </c>
      <c r="C1332" t="s">
        <v>171</v>
      </c>
      <c r="D1332" t="s">
        <v>172</v>
      </c>
      <c r="E1332" t="s">
        <v>149</v>
      </c>
      <c r="F1332" t="s">
        <v>150</v>
      </c>
      <c r="G1332" t="s">
        <v>96</v>
      </c>
      <c r="H1332" t="s">
        <v>92</v>
      </c>
      <c r="I1332" t="s">
        <v>181</v>
      </c>
      <c r="J1332" t="s">
        <v>98</v>
      </c>
      <c r="K1332" t="n">
        <v>10.0</v>
      </c>
      <c r="L1332" s="30">
        <f si="326" t="shared"/>
        <v>0</v>
      </c>
      <c r="N1332" s="35" t="str">
        <f si="322" t="shared"/>
        <v/>
      </c>
      <c r="O1332" s="59">
        <f>(IF(ISNUMBER(MATCH(B1332,Sheet4!$K$92:$K$101,0)),1,0)+IF(ISNUMBER(MATCH(C1332,Sheet4!$K$92:$K$101,0)),1,0)+IF(ISNUMBER(MATCH(D1332,Sheet4!$K$92:$K$101,0)),1,0)+IF(ISNUMBER(MATCH(E1332,Sheet4!$K$92:$K$101,0)),1,0)+IF(ISNUMBER(MATCH(F1332,Sheet4!$K$92:$K$101,0)),1,0)+IF(ISNUMBER(MATCH(G1332,Sheet4!$K$92:$K$101,0)),1,0)+IF(ISNUMBER(MATCH(H1332,Sheet4!$K$92:$K$101,0)),1,0)+IF(ISNUMBER(MATCH(I1332,Sheet4!$K$92:$K$101,0)),1,0)+IF(ISNUMBER(MATCH(J1332,Sheet4!$K$92:$K$101,0)),1,0))
-
(IF(ISNUMBER(MATCH(B1332,Sheet4!$F$2:$F$11,0)),1,0)+IF(ISNUMBER(MATCH(C1332,Sheet4!$F$2:$F$11,0)),1,0)+IF(ISNUMBER(MATCH(D1332,Sheet4!$F$2:$F$11,0)),1,0)+IF(ISNUMBER(MATCH(E1332,Sheet4!$F$2:$F$11,0)),1,0)+IF(ISNUMBER(MATCH(F1332,Sheet4!$F$2:$F$11,0)),1,0)+IF(ISNUMBER(MATCH(G1332,Sheet4!$F$2:$F$11,0)),1,0)+IF(ISNUMBER(MATCH(H1332,Sheet4!$F$2:$F$11,0)),1,0)+IF(ISNUMBER(MATCH(I1332,Sheet4!$F$2:$F$11,0)),1,0)+IF(ISNUMBER(MATCH(J1332,Sheet4!$F$2:$F$11,0)),1,0))</f>
        <v>0</v>
      </c>
      <c r="P1332" s="40" t="str">
        <f>IFERROR(INDEX(Sheet4!$G:$G,MATCH(Sheet1!B1332,Sheet4!$F:$F,0))+INDEX(Sheet4!$G:$G,MATCH(Sheet1!C1332,Sheet4!$F:$F,0))+INDEX(Sheet4!$G:$G,MATCH(Sheet1!D1332,Sheet4!$F:$F,0))+INDEX(Sheet4!$G:$G,MATCH(Sheet1!E1332,Sheet4!$F:$F,0))+INDEX(Sheet4!$G:$G,MATCH(Sheet1!F1332,Sheet4!$F:$F,0))+INDEX(Sheet4!$G:$G,MATCH(Sheet1!G1332,Sheet4!$F:$F,0))+INDEX(Sheet4!$G:$G,MATCH(Sheet1!H1332,Sheet4!$F:$F,0))+INDEX(Sheet4!$G:$G,MATCH(Sheet1!I1332,Sheet4!$F:$F,0))+INDEX(Sheet4!$G:$G,MATCH(Sheet1!J1332,Sheet4!$F:$F,0)),"")</f>
        <v/>
      </c>
      <c r="AF1332">
        <f si="323" t="shared"/>
        <v>0</v>
      </c>
      <c r="AH1332">
        <v>1309</v>
      </c>
      <c r="AI1332" t="str">
        <f si="324" t="shared"/>
        <v>De'Aaron FoxIsaiah CanaanJames HardenMonte MorrisTaurean PrinceCorey BrewerPaul MillsapDerrick FavorsNikola Jokic</v>
      </c>
      <c r="AJ1332">
        <f si="327" t="shared"/>
        <v>0</v>
      </c>
      <c r="AK1332">
        <f si="328" t="shared"/>
        <v>0</v>
      </c>
      <c r="AL1332">
        <f si="329" t="shared"/>
        <v>0</v>
      </c>
      <c r="AM1332">
        <f si="330" t="shared"/>
        <v>0</v>
      </c>
      <c r="AN1332">
        <f si="331" t="shared"/>
        <v>0</v>
      </c>
      <c r="AO1332">
        <f si="332" t="shared"/>
        <v>0</v>
      </c>
      <c r="AP1332">
        <f si="333" t="shared"/>
        <v>0</v>
      </c>
      <c r="AQ1332">
        <f si="334" t="shared"/>
        <v>0</v>
      </c>
      <c r="AR1332">
        <f si="335" t="shared"/>
        <v>0</v>
      </c>
      <c r="AS1332">
        <f si="325" t="shared"/>
        <v>0</v>
      </c>
      <c r="AU1332" t="str">
        <f>IFERROR(VLOOKUP(C1332,Results!$A$2:$B$240,2,FALSE)+VLOOKUP(D1332,Results!$A$2:$B$240,2,FALSE)+VLOOKUP(E1332,Results!$A$2:$B$240,2,FALSE)+VLOOKUP(F1332,Results!$A$2:$B$240,2,FALSE)+VLOOKUP(G1332,Results!$A$2:$B$240,2,FALSE)+VLOOKUP(H1332,Results!$A$2:$B$240,2,FALSE)+VLOOKUP(I1332,Results!$A$2:$B$240,2,FALSE)+VLOOKUP(J1332,Results!$A$2:$B$240,2,FALSE)+VLOOKUP(B1332,Results!$A$2:$B$240,2,FALSE)-MIN(VLOOKUP(C1332,Results!$A$2:$B$240,2,FALSE),VLOOKUP(D1332,Results!$A$2:$B$240,2,FALSE),VLOOKUP(E1332,Results!$A$2:$B$240,2,FALSE),VLOOKUP(F1332,Results!$A$2:$B$240,2,FALSE),VLOOKUP(G1332,Results!$A$2:$B$240,2,FALSE),VLOOKUP(H1332,Results!$A$2:$B$240,2,FALSE),VLOOKUP(I1332,Results!$A$2:$B$240,2,FALSE),VLOOKUP(J1332,Results!$A$2:$B$240,2,FALSE),VLOOKUP(B1332,Results!$A$2:$B$240,2,FALSE)),"")</f>
        <v/>
      </c>
    </row>
    <row r="1333" spans="2:47" x14ac:dyDescent="0.3">
      <c r="B1333" t="s">
        <v>166</v>
      </c>
      <c r="C1333" t="s">
        <v>87</v>
      </c>
      <c r="D1333" t="s">
        <v>173</v>
      </c>
      <c r="E1333" t="s">
        <v>148</v>
      </c>
      <c r="F1333" t="s">
        <v>180</v>
      </c>
      <c r="G1333" t="s">
        <v>159</v>
      </c>
      <c r="H1333" t="s">
        <v>153</v>
      </c>
      <c r="I1333" t="s">
        <v>152</v>
      </c>
      <c r="J1333" t="s">
        <v>98</v>
      </c>
      <c r="K1333" t="n">
        <v>10.0</v>
      </c>
      <c r="L1333" s="30">
        <f si="326" t="shared"/>
        <v>0</v>
      </c>
      <c r="N1333" s="35" t="str">
        <f si="322" t="shared"/>
        <v/>
      </c>
      <c r="O1333" s="59">
        <f>(IF(ISNUMBER(MATCH(B1333,Sheet4!$K$92:$K$101,0)),1,0)+IF(ISNUMBER(MATCH(C1333,Sheet4!$K$92:$K$101,0)),1,0)+IF(ISNUMBER(MATCH(D1333,Sheet4!$K$92:$K$101,0)),1,0)+IF(ISNUMBER(MATCH(E1333,Sheet4!$K$92:$K$101,0)),1,0)+IF(ISNUMBER(MATCH(F1333,Sheet4!$K$92:$K$101,0)),1,0)+IF(ISNUMBER(MATCH(G1333,Sheet4!$K$92:$K$101,0)),1,0)+IF(ISNUMBER(MATCH(H1333,Sheet4!$K$92:$K$101,0)),1,0)+IF(ISNUMBER(MATCH(I1333,Sheet4!$K$92:$K$101,0)),1,0)+IF(ISNUMBER(MATCH(J1333,Sheet4!$K$92:$K$101,0)),1,0))
-
(IF(ISNUMBER(MATCH(B1333,Sheet4!$F$2:$F$11,0)),1,0)+IF(ISNUMBER(MATCH(C1333,Sheet4!$F$2:$F$11,0)),1,0)+IF(ISNUMBER(MATCH(D1333,Sheet4!$F$2:$F$11,0)),1,0)+IF(ISNUMBER(MATCH(E1333,Sheet4!$F$2:$F$11,0)),1,0)+IF(ISNUMBER(MATCH(F1333,Sheet4!$F$2:$F$11,0)),1,0)+IF(ISNUMBER(MATCH(G1333,Sheet4!$F$2:$F$11,0)),1,0)+IF(ISNUMBER(MATCH(H1333,Sheet4!$F$2:$F$11,0)),1,0)+IF(ISNUMBER(MATCH(I1333,Sheet4!$F$2:$F$11,0)),1,0)+IF(ISNUMBER(MATCH(J1333,Sheet4!$F$2:$F$11,0)),1,0))</f>
        <v>0</v>
      </c>
      <c r="P1333" s="40" t="str">
        <f>IFERROR(INDEX(Sheet4!$G:$G,MATCH(Sheet1!B1333,Sheet4!$F:$F,0))+INDEX(Sheet4!$G:$G,MATCH(Sheet1!C1333,Sheet4!$F:$F,0))+INDEX(Sheet4!$G:$G,MATCH(Sheet1!D1333,Sheet4!$F:$F,0))+INDEX(Sheet4!$G:$G,MATCH(Sheet1!E1333,Sheet4!$F:$F,0))+INDEX(Sheet4!$G:$G,MATCH(Sheet1!F1333,Sheet4!$F:$F,0))+INDEX(Sheet4!$G:$G,MATCH(Sheet1!G1333,Sheet4!$F:$F,0))+INDEX(Sheet4!$G:$G,MATCH(Sheet1!H1333,Sheet4!$F:$F,0))+INDEX(Sheet4!$G:$G,MATCH(Sheet1!I1333,Sheet4!$F:$F,0))+INDEX(Sheet4!$G:$G,MATCH(Sheet1!J1333,Sheet4!$F:$F,0)),"")</f>
        <v/>
      </c>
      <c r="AF1333">
        <f si="323" t="shared"/>
        <v>0</v>
      </c>
      <c r="AH1333">
        <v>1310</v>
      </c>
      <c r="AI1333" t="str">
        <f si="324" t="shared"/>
        <v>Ben SimmonsRicky RubioDevin BookerMonte MorrisMikal BridgesRoyce O'NealeJosh JacksonPaul MillsapKarl-Anthony Towns</v>
      </c>
      <c r="AJ1333">
        <f si="327" t="shared"/>
        <v>0</v>
      </c>
      <c r="AK1333">
        <f si="328" t="shared"/>
        <v>0</v>
      </c>
      <c r="AL1333">
        <f si="329" t="shared"/>
        <v>0</v>
      </c>
      <c r="AM1333">
        <f si="330" t="shared"/>
        <v>0</v>
      </c>
      <c r="AN1333">
        <f si="331" t="shared"/>
        <v>0</v>
      </c>
      <c r="AO1333">
        <f si="332" t="shared"/>
        <v>0</v>
      </c>
      <c r="AP1333">
        <f si="333" t="shared"/>
        <v>0</v>
      </c>
      <c r="AQ1333">
        <f si="334" t="shared"/>
        <v>0</v>
      </c>
      <c r="AR1333">
        <f si="335" t="shared"/>
        <v>0</v>
      </c>
      <c r="AS1333">
        <f si="325" t="shared"/>
        <v>0</v>
      </c>
      <c r="AU1333" t="str">
        <f>IFERROR(VLOOKUP(C1333,Results!$A$2:$B$240,2,FALSE)+VLOOKUP(D1333,Results!$A$2:$B$240,2,FALSE)+VLOOKUP(E1333,Results!$A$2:$B$240,2,FALSE)+VLOOKUP(F1333,Results!$A$2:$B$240,2,FALSE)+VLOOKUP(G1333,Results!$A$2:$B$240,2,FALSE)+VLOOKUP(H1333,Results!$A$2:$B$240,2,FALSE)+VLOOKUP(I1333,Results!$A$2:$B$240,2,FALSE)+VLOOKUP(J1333,Results!$A$2:$B$240,2,FALSE)+VLOOKUP(B1333,Results!$A$2:$B$240,2,FALSE)-MIN(VLOOKUP(C1333,Results!$A$2:$B$240,2,FALSE),VLOOKUP(D1333,Results!$A$2:$B$240,2,FALSE),VLOOKUP(E1333,Results!$A$2:$B$240,2,FALSE),VLOOKUP(F1333,Results!$A$2:$B$240,2,FALSE),VLOOKUP(G1333,Results!$A$2:$B$240,2,FALSE),VLOOKUP(H1333,Results!$A$2:$B$240,2,FALSE),VLOOKUP(I1333,Results!$A$2:$B$240,2,FALSE),VLOOKUP(J1333,Results!$A$2:$B$240,2,FALSE),VLOOKUP(B1333,Results!$A$2:$B$240,2,FALSE)),"")</f>
        <v/>
      </c>
    </row>
    <row r="1334" spans="2:47" x14ac:dyDescent="0.3">
      <c r="B1334" t="s">
        <v>166</v>
      </c>
      <c r="C1334" t="s">
        <v>87</v>
      </c>
      <c r="D1334" t="s">
        <v>146</v>
      </c>
      <c r="E1334" t="s">
        <v>158</v>
      </c>
      <c r="F1334" t="s">
        <v>177</v>
      </c>
      <c r="G1334" t="s">
        <v>179</v>
      </c>
      <c r="H1334" t="s">
        <v>92</v>
      </c>
      <c r="I1334" t="s">
        <v>181</v>
      </c>
      <c r="J1334" t="s">
        <v>156</v>
      </c>
      <c r="K1334" t="n">
        <v>10.0</v>
      </c>
      <c r="L1334" s="30">
        <f si="326" t="shared"/>
        <v>0</v>
      </c>
      <c r="N1334" s="35" t="str">
        <f si="322" t="shared"/>
        <v/>
      </c>
      <c r="O1334" s="59">
        <f>(IF(ISNUMBER(MATCH(B1334,Sheet4!$K$92:$K$101,0)),1,0)+IF(ISNUMBER(MATCH(C1334,Sheet4!$K$92:$K$101,0)),1,0)+IF(ISNUMBER(MATCH(D1334,Sheet4!$K$92:$K$101,0)),1,0)+IF(ISNUMBER(MATCH(E1334,Sheet4!$K$92:$K$101,0)),1,0)+IF(ISNUMBER(MATCH(F1334,Sheet4!$K$92:$K$101,0)),1,0)+IF(ISNUMBER(MATCH(G1334,Sheet4!$K$92:$K$101,0)),1,0)+IF(ISNUMBER(MATCH(H1334,Sheet4!$K$92:$K$101,0)),1,0)+IF(ISNUMBER(MATCH(I1334,Sheet4!$K$92:$K$101,0)),1,0)+IF(ISNUMBER(MATCH(J1334,Sheet4!$K$92:$K$101,0)),1,0))
-
(IF(ISNUMBER(MATCH(B1334,Sheet4!$F$2:$F$11,0)),1,0)+IF(ISNUMBER(MATCH(C1334,Sheet4!$F$2:$F$11,0)),1,0)+IF(ISNUMBER(MATCH(D1334,Sheet4!$F$2:$F$11,0)),1,0)+IF(ISNUMBER(MATCH(E1334,Sheet4!$F$2:$F$11,0)),1,0)+IF(ISNUMBER(MATCH(F1334,Sheet4!$F$2:$F$11,0)),1,0)+IF(ISNUMBER(MATCH(G1334,Sheet4!$F$2:$F$11,0)),1,0)+IF(ISNUMBER(MATCH(H1334,Sheet4!$F$2:$F$11,0)),1,0)+IF(ISNUMBER(MATCH(I1334,Sheet4!$F$2:$F$11,0)),1,0)+IF(ISNUMBER(MATCH(J1334,Sheet4!$F$2:$F$11,0)),1,0))</f>
        <v>0</v>
      </c>
      <c r="P1334" s="40" t="str">
        <f>IFERROR(INDEX(Sheet4!$G:$G,MATCH(Sheet1!B1334,Sheet4!$F:$F,0))+INDEX(Sheet4!$G:$G,MATCH(Sheet1!C1334,Sheet4!$F:$F,0))+INDEX(Sheet4!$G:$G,MATCH(Sheet1!D1334,Sheet4!$F:$F,0))+INDEX(Sheet4!$G:$G,MATCH(Sheet1!E1334,Sheet4!$F:$F,0))+INDEX(Sheet4!$G:$G,MATCH(Sheet1!F1334,Sheet4!$F:$F,0))+INDEX(Sheet4!$G:$G,MATCH(Sheet1!G1334,Sheet4!$F:$F,0))+INDEX(Sheet4!$G:$G,MATCH(Sheet1!H1334,Sheet4!$F:$F,0))+INDEX(Sheet4!$G:$G,MATCH(Sheet1!I1334,Sheet4!$F:$F,0))+INDEX(Sheet4!$G:$G,MATCH(Sheet1!J1334,Sheet4!$F:$F,0)),"")</f>
        <v/>
      </c>
      <c r="AF1334">
        <f si="323" t="shared"/>
        <v>0</v>
      </c>
      <c r="AH1334">
        <v>1311</v>
      </c>
      <c r="AI1334" t="str">
        <f si="324" t="shared"/>
        <v>De'Aaron FoxJeremy LinDevin BookerJimmy ButlerKelly OubreJae CrowderMarvin BagleyPaul MillsapRudy Gobert</v>
      </c>
      <c r="AJ1334">
        <f si="327" t="shared"/>
        <v>0</v>
      </c>
      <c r="AK1334">
        <f si="328" t="shared"/>
        <v>0</v>
      </c>
      <c r="AL1334">
        <f si="329" t="shared"/>
        <v>0</v>
      </c>
      <c r="AM1334">
        <f si="330" t="shared"/>
        <v>0</v>
      </c>
      <c r="AN1334">
        <f si="331" t="shared"/>
        <v>0</v>
      </c>
      <c r="AO1334">
        <f si="332" t="shared"/>
        <v>0</v>
      </c>
      <c r="AP1334">
        <f si="333" t="shared"/>
        <v>0</v>
      </c>
      <c r="AQ1334">
        <f si="334" t="shared"/>
        <v>0</v>
      </c>
      <c r="AR1334">
        <f si="335" t="shared"/>
        <v>0</v>
      </c>
      <c r="AS1334">
        <f si="325" t="shared"/>
        <v>0</v>
      </c>
      <c r="AU1334" t="str">
        <f>IFERROR(VLOOKUP(C1334,Results!$A$2:$B$240,2,FALSE)+VLOOKUP(D1334,Results!$A$2:$B$240,2,FALSE)+VLOOKUP(E1334,Results!$A$2:$B$240,2,FALSE)+VLOOKUP(F1334,Results!$A$2:$B$240,2,FALSE)+VLOOKUP(G1334,Results!$A$2:$B$240,2,FALSE)+VLOOKUP(H1334,Results!$A$2:$B$240,2,FALSE)+VLOOKUP(I1334,Results!$A$2:$B$240,2,FALSE)+VLOOKUP(J1334,Results!$A$2:$B$240,2,FALSE)+VLOOKUP(B1334,Results!$A$2:$B$240,2,FALSE)-MIN(VLOOKUP(C1334,Results!$A$2:$B$240,2,FALSE),VLOOKUP(D1334,Results!$A$2:$B$240,2,FALSE),VLOOKUP(E1334,Results!$A$2:$B$240,2,FALSE),VLOOKUP(F1334,Results!$A$2:$B$240,2,FALSE),VLOOKUP(G1334,Results!$A$2:$B$240,2,FALSE),VLOOKUP(H1334,Results!$A$2:$B$240,2,FALSE),VLOOKUP(I1334,Results!$A$2:$B$240,2,FALSE),VLOOKUP(J1334,Results!$A$2:$B$240,2,FALSE),VLOOKUP(B1334,Results!$A$2:$B$240,2,FALSE)),"")</f>
        <v/>
      </c>
    </row>
    <row r="1335" spans="2:47" x14ac:dyDescent="0.3">
      <c r="B1335" t="s">
        <v>166</v>
      </c>
      <c r="C1335" t="s">
        <v>170</v>
      </c>
      <c r="D1335" t="s">
        <v>172</v>
      </c>
      <c r="E1335" t="s">
        <v>173</v>
      </c>
      <c r="F1335" t="s">
        <v>177</v>
      </c>
      <c r="G1335" t="s">
        <v>179</v>
      </c>
      <c r="H1335" t="s">
        <v>153</v>
      </c>
      <c r="I1335" t="s">
        <v>152</v>
      </c>
      <c r="J1335" t="s">
        <v>94</v>
      </c>
      <c r="K1335" t="n">
        <v>10.0</v>
      </c>
      <c r="L1335" s="30">
        <f si="326" t="shared"/>
        <v>0</v>
      </c>
      <c r="N1335" s="35" t="str">
        <f si="322" t="shared"/>
        <v/>
      </c>
      <c r="O1335" s="59">
        <f>(IF(ISNUMBER(MATCH(B1335,Sheet4!$K$92:$K$101,0)),1,0)+IF(ISNUMBER(MATCH(C1335,Sheet4!$K$92:$K$101,0)),1,0)+IF(ISNUMBER(MATCH(D1335,Sheet4!$K$92:$K$101,0)),1,0)+IF(ISNUMBER(MATCH(E1335,Sheet4!$K$92:$K$101,0)),1,0)+IF(ISNUMBER(MATCH(F1335,Sheet4!$K$92:$K$101,0)),1,0)+IF(ISNUMBER(MATCH(G1335,Sheet4!$K$92:$K$101,0)),1,0)+IF(ISNUMBER(MATCH(H1335,Sheet4!$K$92:$K$101,0)),1,0)+IF(ISNUMBER(MATCH(I1335,Sheet4!$K$92:$K$101,0)),1,0)+IF(ISNUMBER(MATCH(J1335,Sheet4!$K$92:$K$101,0)),1,0))
-
(IF(ISNUMBER(MATCH(B1335,Sheet4!$F$2:$F$11,0)),1,0)+IF(ISNUMBER(MATCH(C1335,Sheet4!$F$2:$F$11,0)),1,0)+IF(ISNUMBER(MATCH(D1335,Sheet4!$F$2:$F$11,0)),1,0)+IF(ISNUMBER(MATCH(E1335,Sheet4!$F$2:$F$11,0)),1,0)+IF(ISNUMBER(MATCH(F1335,Sheet4!$F$2:$F$11,0)),1,0)+IF(ISNUMBER(MATCH(G1335,Sheet4!$F$2:$F$11,0)),1,0)+IF(ISNUMBER(MATCH(H1335,Sheet4!$F$2:$F$11,0)),1,0)+IF(ISNUMBER(MATCH(I1335,Sheet4!$F$2:$F$11,0)),1,0)+IF(ISNUMBER(MATCH(J1335,Sheet4!$F$2:$F$11,0)),1,0))</f>
        <v>0</v>
      </c>
      <c r="P1335" s="40" t="str">
        <f>IFERROR(INDEX(Sheet4!$G:$G,MATCH(Sheet1!B1335,Sheet4!$F:$F,0))+INDEX(Sheet4!$G:$G,MATCH(Sheet1!C1335,Sheet4!$F:$F,0))+INDEX(Sheet4!$G:$G,MATCH(Sheet1!D1335,Sheet4!$F:$F,0))+INDEX(Sheet4!$G:$G,MATCH(Sheet1!E1335,Sheet4!$F:$F,0))+INDEX(Sheet4!$G:$G,MATCH(Sheet1!F1335,Sheet4!$F:$F,0))+INDEX(Sheet4!$G:$G,MATCH(Sheet1!G1335,Sheet4!$F:$F,0))+INDEX(Sheet4!$G:$G,MATCH(Sheet1!H1335,Sheet4!$F:$F,0))+INDEX(Sheet4!$G:$G,MATCH(Sheet1!I1335,Sheet4!$F:$F,0))+INDEX(Sheet4!$G:$G,MATCH(Sheet1!J1335,Sheet4!$F:$F,0)),"")</f>
        <v/>
      </c>
      <c r="AF1335">
        <f si="323" t="shared"/>
        <v>0</v>
      </c>
      <c r="AH1335">
        <v>1312</v>
      </c>
      <c r="AI1335" t="str">
        <f si="324" t="shared"/>
        <v>Ben SimmonsJeremy LinDevin BookerMonte MorrisWill BartonKelly OubreMarvin BagleyJonah BoldenKarl-Anthony Towns</v>
      </c>
      <c r="AJ1335">
        <f si="327" t="shared"/>
        <v>0</v>
      </c>
      <c r="AK1335">
        <f si="328" t="shared"/>
        <v>0</v>
      </c>
      <c r="AL1335">
        <f si="329" t="shared"/>
        <v>0</v>
      </c>
      <c r="AM1335">
        <f si="330" t="shared"/>
        <v>0</v>
      </c>
      <c r="AN1335">
        <f si="331" t="shared"/>
        <v>0</v>
      </c>
      <c r="AO1335">
        <f si="332" t="shared"/>
        <v>0</v>
      </c>
      <c r="AP1335">
        <f si="333" t="shared"/>
        <v>0</v>
      </c>
      <c r="AQ1335">
        <f si="334" t="shared"/>
        <v>0</v>
      </c>
      <c r="AR1335">
        <f si="335" t="shared"/>
        <v>0</v>
      </c>
      <c r="AS1335">
        <f si="325" t="shared"/>
        <v>0</v>
      </c>
      <c r="AU1335" t="str">
        <f>IFERROR(VLOOKUP(C1335,Results!$A$2:$B$240,2,FALSE)+VLOOKUP(D1335,Results!$A$2:$B$240,2,FALSE)+VLOOKUP(E1335,Results!$A$2:$B$240,2,FALSE)+VLOOKUP(F1335,Results!$A$2:$B$240,2,FALSE)+VLOOKUP(G1335,Results!$A$2:$B$240,2,FALSE)+VLOOKUP(H1335,Results!$A$2:$B$240,2,FALSE)+VLOOKUP(I1335,Results!$A$2:$B$240,2,FALSE)+VLOOKUP(J1335,Results!$A$2:$B$240,2,FALSE)+VLOOKUP(B1335,Results!$A$2:$B$240,2,FALSE)-MIN(VLOOKUP(C1335,Results!$A$2:$B$240,2,FALSE),VLOOKUP(D1335,Results!$A$2:$B$240,2,FALSE),VLOOKUP(E1335,Results!$A$2:$B$240,2,FALSE),VLOOKUP(F1335,Results!$A$2:$B$240,2,FALSE),VLOOKUP(G1335,Results!$A$2:$B$240,2,FALSE),VLOOKUP(H1335,Results!$A$2:$B$240,2,FALSE),VLOOKUP(I1335,Results!$A$2:$B$240,2,FALSE),VLOOKUP(J1335,Results!$A$2:$B$240,2,FALSE),VLOOKUP(B1335,Results!$A$2:$B$240,2,FALSE)),"")</f>
        <v/>
      </c>
    </row>
    <row r="1336" spans="2:47" x14ac:dyDescent="0.3">
      <c r="B1336" t="s">
        <v>166</v>
      </c>
      <c r="C1336" t="s">
        <v>95</v>
      </c>
      <c r="D1336" t="s">
        <v>174</v>
      </c>
      <c r="E1336" t="s">
        <v>146</v>
      </c>
      <c r="F1336" t="s">
        <v>105</v>
      </c>
      <c r="G1336" t="s">
        <v>159</v>
      </c>
      <c r="H1336" t="s">
        <v>153</v>
      </c>
      <c r="I1336" t="s">
        <v>152</v>
      </c>
      <c r="J1336" t="s">
        <v>186</v>
      </c>
      <c r="K1336" t="n">
        <v>10.0</v>
      </c>
      <c r="L1336" s="30">
        <f si="326" t="shared"/>
        <v>0</v>
      </c>
      <c r="N1336" s="35" t="str">
        <f si="322" t="shared"/>
        <v/>
      </c>
      <c r="O1336" s="59">
        <f>(IF(ISNUMBER(MATCH(B1336,Sheet4!$K$92:$K$101,0)),1,0)+IF(ISNUMBER(MATCH(C1336,Sheet4!$K$92:$K$101,0)),1,0)+IF(ISNUMBER(MATCH(D1336,Sheet4!$K$92:$K$101,0)),1,0)+IF(ISNUMBER(MATCH(E1336,Sheet4!$K$92:$K$101,0)),1,0)+IF(ISNUMBER(MATCH(F1336,Sheet4!$K$92:$K$101,0)),1,0)+IF(ISNUMBER(MATCH(G1336,Sheet4!$K$92:$K$101,0)),1,0)+IF(ISNUMBER(MATCH(H1336,Sheet4!$K$92:$K$101,0)),1,0)+IF(ISNUMBER(MATCH(I1336,Sheet4!$K$92:$K$101,0)),1,0)+IF(ISNUMBER(MATCH(J1336,Sheet4!$K$92:$K$101,0)),1,0))
-
(IF(ISNUMBER(MATCH(B1336,Sheet4!$F$2:$F$11,0)),1,0)+IF(ISNUMBER(MATCH(C1336,Sheet4!$F$2:$F$11,0)),1,0)+IF(ISNUMBER(MATCH(D1336,Sheet4!$F$2:$F$11,0)),1,0)+IF(ISNUMBER(MATCH(E1336,Sheet4!$F$2:$F$11,0)),1,0)+IF(ISNUMBER(MATCH(F1336,Sheet4!$F$2:$F$11,0)),1,0)+IF(ISNUMBER(MATCH(G1336,Sheet4!$F$2:$F$11,0)),1,0)+IF(ISNUMBER(MATCH(H1336,Sheet4!$F$2:$F$11,0)),1,0)+IF(ISNUMBER(MATCH(I1336,Sheet4!$F$2:$F$11,0)),1,0)+IF(ISNUMBER(MATCH(J1336,Sheet4!$F$2:$F$11,0)),1,0))</f>
        <v>0</v>
      </c>
      <c r="P1336" s="40" t="str">
        <f>IFERROR(INDEX(Sheet4!$G:$G,MATCH(Sheet1!B1336,Sheet4!$F:$F,0))+INDEX(Sheet4!$G:$G,MATCH(Sheet1!C1336,Sheet4!$F:$F,0))+INDEX(Sheet4!$G:$G,MATCH(Sheet1!D1336,Sheet4!$F:$F,0))+INDEX(Sheet4!$G:$G,MATCH(Sheet1!E1336,Sheet4!$F:$F,0))+INDEX(Sheet4!$G:$G,MATCH(Sheet1!F1336,Sheet4!$F:$F,0))+INDEX(Sheet4!$G:$G,MATCH(Sheet1!G1336,Sheet4!$F:$F,0))+INDEX(Sheet4!$G:$G,MATCH(Sheet1!H1336,Sheet4!$F:$F,0))+INDEX(Sheet4!$G:$G,MATCH(Sheet1!I1336,Sheet4!$F:$F,0))+INDEX(Sheet4!$G:$G,MATCH(Sheet1!J1336,Sheet4!$F:$F,0)),"")</f>
        <v/>
      </c>
      <c r="AF1336">
        <f si="323" t="shared"/>
        <v>0</v>
      </c>
      <c r="AH1336">
        <v>1313</v>
      </c>
      <c r="AI1336" t="str">
        <f si="324" t="shared"/>
        <v>Ben SimmonsJeremy LinDevin BookerMonte MorrisKelly OubreCorey BrewerJohn CollinsDerrick FavorsKarl-Anthony Towns</v>
      </c>
      <c r="AJ1336">
        <f si="327" t="shared"/>
        <v>0</v>
      </c>
      <c r="AK1336">
        <f si="328" t="shared"/>
        <v>0</v>
      </c>
      <c r="AL1336">
        <f si="329" t="shared"/>
        <v>0</v>
      </c>
      <c r="AM1336">
        <f si="330" t="shared"/>
        <v>0</v>
      </c>
      <c r="AN1336">
        <f si="331" t="shared"/>
        <v>0</v>
      </c>
      <c r="AO1336">
        <f si="332" t="shared"/>
        <v>0</v>
      </c>
      <c r="AP1336">
        <f si="333" t="shared"/>
        <v>0</v>
      </c>
      <c r="AQ1336">
        <f si="334" t="shared"/>
        <v>0</v>
      </c>
      <c r="AR1336">
        <f si="335" t="shared"/>
        <v>0</v>
      </c>
      <c r="AS1336">
        <f si="325" t="shared"/>
        <v>0</v>
      </c>
      <c r="AU1336" t="str">
        <f>IFERROR(VLOOKUP(C1336,Results!$A$2:$B$240,2,FALSE)+VLOOKUP(D1336,Results!$A$2:$B$240,2,FALSE)+VLOOKUP(E1336,Results!$A$2:$B$240,2,FALSE)+VLOOKUP(F1336,Results!$A$2:$B$240,2,FALSE)+VLOOKUP(G1336,Results!$A$2:$B$240,2,FALSE)+VLOOKUP(H1336,Results!$A$2:$B$240,2,FALSE)+VLOOKUP(I1336,Results!$A$2:$B$240,2,FALSE)+VLOOKUP(J1336,Results!$A$2:$B$240,2,FALSE)+VLOOKUP(B1336,Results!$A$2:$B$240,2,FALSE)-MIN(VLOOKUP(C1336,Results!$A$2:$B$240,2,FALSE),VLOOKUP(D1336,Results!$A$2:$B$240,2,FALSE),VLOOKUP(E1336,Results!$A$2:$B$240,2,FALSE),VLOOKUP(F1336,Results!$A$2:$B$240,2,FALSE),VLOOKUP(G1336,Results!$A$2:$B$240,2,FALSE),VLOOKUP(H1336,Results!$A$2:$B$240,2,FALSE),VLOOKUP(I1336,Results!$A$2:$B$240,2,FALSE),VLOOKUP(J1336,Results!$A$2:$B$240,2,FALSE),VLOOKUP(B1336,Results!$A$2:$B$240,2,FALSE)),"")</f>
        <v/>
      </c>
    </row>
    <row r="1337" spans="2:47" x14ac:dyDescent="0.3">
      <c r="B1337" t="s">
        <v>166</v>
      </c>
      <c r="C1337" t="s">
        <v>116</v>
      </c>
      <c r="D1337" t="s">
        <v>172</v>
      </c>
      <c r="E1337" t="s">
        <v>146</v>
      </c>
      <c r="F1337" t="s">
        <v>150</v>
      </c>
      <c r="G1337" t="s">
        <v>180</v>
      </c>
      <c r="H1337" t="s">
        <v>153</v>
      </c>
      <c r="I1337" t="s">
        <v>181</v>
      </c>
      <c r="J1337" t="s">
        <v>98</v>
      </c>
      <c r="K1337" t="n">
        <v>10.0</v>
      </c>
      <c r="L1337" s="30">
        <f si="326" t="shared"/>
        <v>0</v>
      </c>
      <c r="N1337" s="35" t="str">
        <f si="322" t="shared"/>
        <v/>
      </c>
      <c r="O1337" s="59">
        <f>(IF(ISNUMBER(MATCH(B1337,Sheet4!$K$92:$K$101,0)),1,0)+IF(ISNUMBER(MATCH(C1337,Sheet4!$K$92:$K$101,0)),1,0)+IF(ISNUMBER(MATCH(D1337,Sheet4!$K$92:$K$101,0)),1,0)+IF(ISNUMBER(MATCH(E1337,Sheet4!$K$92:$K$101,0)),1,0)+IF(ISNUMBER(MATCH(F1337,Sheet4!$K$92:$K$101,0)),1,0)+IF(ISNUMBER(MATCH(G1337,Sheet4!$K$92:$K$101,0)),1,0)+IF(ISNUMBER(MATCH(H1337,Sheet4!$K$92:$K$101,0)),1,0)+IF(ISNUMBER(MATCH(I1337,Sheet4!$K$92:$K$101,0)),1,0)+IF(ISNUMBER(MATCH(J1337,Sheet4!$K$92:$K$101,0)),1,0))
-
(IF(ISNUMBER(MATCH(B1337,Sheet4!$F$2:$F$11,0)),1,0)+IF(ISNUMBER(MATCH(C1337,Sheet4!$F$2:$F$11,0)),1,0)+IF(ISNUMBER(MATCH(D1337,Sheet4!$F$2:$F$11,0)),1,0)+IF(ISNUMBER(MATCH(E1337,Sheet4!$F$2:$F$11,0)),1,0)+IF(ISNUMBER(MATCH(F1337,Sheet4!$F$2:$F$11,0)),1,0)+IF(ISNUMBER(MATCH(G1337,Sheet4!$F$2:$F$11,0)),1,0)+IF(ISNUMBER(MATCH(H1337,Sheet4!$F$2:$F$11,0)),1,0)+IF(ISNUMBER(MATCH(I1337,Sheet4!$F$2:$F$11,0)),1,0)+IF(ISNUMBER(MATCH(J1337,Sheet4!$F$2:$F$11,0)),1,0))</f>
        <v>0</v>
      </c>
      <c r="P1337" s="40" t="str">
        <f>IFERROR(INDEX(Sheet4!$G:$G,MATCH(Sheet1!B1337,Sheet4!$F:$F,0))+INDEX(Sheet4!$G:$G,MATCH(Sheet1!C1337,Sheet4!$F:$F,0))+INDEX(Sheet4!$G:$G,MATCH(Sheet1!D1337,Sheet4!$F:$F,0))+INDEX(Sheet4!$G:$G,MATCH(Sheet1!E1337,Sheet4!$F:$F,0))+INDEX(Sheet4!$G:$G,MATCH(Sheet1!F1337,Sheet4!$F:$F,0))+INDEX(Sheet4!$G:$G,MATCH(Sheet1!G1337,Sheet4!$F:$F,0))+INDEX(Sheet4!$G:$G,MATCH(Sheet1!H1337,Sheet4!$F:$F,0))+INDEX(Sheet4!$G:$G,MATCH(Sheet1!I1337,Sheet4!$F:$F,0))+INDEX(Sheet4!$G:$G,MATCH(Sheet1!J1337,Sheet4!$F:$F,0)),"")</f>
        <v/>
      </c>
      <c r="AF1337">
        <f si="323" t="shared"/>
        <v>0</v>
      </c>
      <c r="AH1337">
        <v>1314</v>
      </c>
      <c r="AI1337" t="str">
        <f si="324" t="shared"/>
        <v>Ben SimmonsIsaiah CanaanJames HardenMalik BeasleyWill BartonTaurean PrinceJosh JacksonPaul MillsapDewayne Dedmon</v>
      </c>
      <c r="AJ1337">
        <f si="327" t="shared"/>
        <v>0</v>
      </c>
      <c r="AK1337">
        <f si="328" t="shared"/>
        <v>0</v>
      </c>
      <c r="AL1337">
        <f si="329" t="shared"/>
        <v>0</v>
      </c>
      <c r="AM1337">
        <f si="330" t="shared"/>
        <v>0</v>
      </c>
      <c r="AN1337">
        <f si="331" t="shared"/>
        <v>0</v>
      </c>
      <c r="AO1337">
        <f si="332" t="shared"/>
        <v>0</v>
      </c>
      <c r="AP1337">
        <f si="333" t="shared"/>
        <v>0</v>
      </c>
      <c r="AQ1337">
        <f si="334" t="shared"/>
        <v>0</v>
      </c>
      <c r="AR1337">
        <f si="335" t="shared"/>
        <v>0</v>
      </c>
      <c r="AS1337">
        <f si="325" t="shared"/>
        <v>0</v>
      </c>
      <c r="AU1337" t="str">
        <f>IFERROR(VLOOKUP(C1337,Results!$A$2:$B$240,2,FALSE)+VLOOKUP(D1337,Results!$A$2:$B$240,2,FALSE)+VLOOKUP(E1337,Results!$A$2:$B$240,2,FALSE)+VLOOKUP(F1337,Results!$A$2:$B$240,2,FALSE)+VLOOKUP(G1337,Results!$A$2:$B$240,2,FALSE)+VLOOKUP(H1337,Results!$A$2:$B$240,2,FALSE)+VLOOKUP(I1337,Results!$A$2:$B$240,2,FALSE)+VLOOKUP(J1337,Results!$A$2:$B$240,2,FALSE)+VLOOKUP(B1337,Results!$A$2:$B$240,2,FALSE)-MIN(VLOOKUP(C1337,Results!$A$2:$B$240,2,FALSE),VLOOKUP(D1337,Results!$A$2:$B$240,2,FALSE),VLOOKUP(E1337,Results!$A$2:$B$240,2,FALSE),VLOOKUP(F1337,Results!$A$2:$B$240,2,FALSE),VLOOKUP(G1337,Results!$A$2:$B$240,2,FALSE),VLOOKUP(H1337,Results!$A$2:$B$240,2,FALSE),VLOOKUP(I1337,Results!$A$2:$B$240,2,FALSE),VLOOKUP(J1337,Results!$A$2:$B$240,2,FALSE),VLOOKUP(B1337,Results!$A$2:$B$240,2,FALSE)),"")</f>
        <v/>
      </c>
    </row>
    <row r="1338" spans="2:47" x14ac:dyDescent="0.3">
      <c r="B1338" t="s">
        <v>166</v>
      </c>
      <c r="C1338" t="s">
        <v>108</v>
      </c>
      <c r="D1338" t="s">
        <v>173</v>
      </c>
      <c r="E1338" t="s">
        <v>146</v>
      </c>
      <c r="F1338" t="s">
        <v>100</v>
      </c>
      <c r="G1338" t="s">
        <v>179</v>
      </c>
      <c r="H1338" t="s">
        <v>153</v>
      </c>
      <c r="I1338" t="s">
        <v>152</v>
      </c>
      <c r="J1338" t="s">
        <v>98</v>
      </c>
      <c r="K1338" t="n">
        <v>10.0</v>
      </c>
      <c r="L1338" s="30">
        <f si="326" t="shared"/>
        <v>0</v>
      </c>
      <c r="N1338" s="35" t="str">
        <f si="322" t="shared"/>
        <v/>
      </c>
      <c r="O1338" s="59">
        <f>(IF(ISNUMBER(MATCH(B1338,Sheet4!$K$92:$K$101,0)),1,0)+IF(ISNUMBER(MATCH(C1338,Sheet4!$K$92:$K$101,0)),1,0)+IF(ISNUMBER(MATCH(D1338,Sheet4!$K$92:$K$101,0)),1,0)+IF(ISNUMBER(MATCH(E1338,Sheet4!$K$92:$K$101,0)),1,0)+IF(ISNUMBER(MATCH(F1338,Sheet4!$K$92:$K$101,0)),1,0)+IF(ISNUMBER(MATCH(G1338,Sheet4!$K$92:$K$101,0)),1,0)+IF(ISNUMBER(MATCH(H1338,Sheet4!$K$92:$K$101,0)),1,0)+IF(ISNUMBER(MATCH(I1338,Sheet4!$K$92:$K$101,0)),1,0)+IF(ISNUMBER(MATCH(J1338,Sheet4!$K$92:$K$101,0)),1,0))
-
(IF(ISNUMBER(MATCH(B1338,Sheet4!$F$2:$F$11,0)),1,0)+IF(ISNUMBER(MATCH(C1338,Sheet4!$F$2:$F$11,0)),1,0)+IF(ISNUMBER(MATCH(D1338,Sheet4!$F$2:$F$11,0)),1,0)+IF(ISNUMBER(MATCH(E1338,Sheet4!$F$2:$F$11,0)),1,0)+IF(ISNUMBER(MATCH(F1338,Sheet4!$F$2:$F$11,0)),1,0)+IF(ISNUMBER(MATCH(G1338,Sheet4!$F$2:$F$11,0)),1,0)+IF(ISNUMBER(MATCH(H1338,Sheet4!$F$2:$F$11,0)),1,0)+IF(ISNUMBER(MATCH(I1338,Sheet4!$F$2:$F$11,0)),1,0)+IF(ISNUMBER(MATCH(J1338,Sheet4!$F$2:$F$11,0)),1,0))</f>
        <v>0</v>
      </c>
      <c r="P1338" s="40" t="str">
        <f>IFERROR(INDEX(Sheet4!$G:$G,MATCH(Sheet1!B1338,Sheet4!$F:$F,0))+INDEX(Sheet4!$G:$G,MATCH(Sheet1!C1338,Sheet4!$F:$F,0))+INDEX(Sheet4!$G:$G,MATCH(Sheet1!D1338,Sheet4!$F:$F,0))+INDEX(Sheet4!$G:$G,MATCH(Sheet1!E1338,Sheet4!$F:$F,0))+INDEX(Sheet4!$G:$G,MATCH(Sheet1!F1338,Sheet4!$F:$F,0))+INDEX(Sheet4!$G:$G,MATCH(Sheet1!G1338,Sheet4!$F:$F,0))+INDEX(Sheet4!$G:$G,MATCH(Sheet1!H1338,Sheet4!$F:$F,0))+INDEX(Sheet4!$G:$G,MATCH(Sheet1!I1338,Sheet4!$F:$F,0))+INDEX(Sheet4!$G:$G,MATCH(Sheet1!J1338,Sheet4!$F:$F,0)),"")</f>
        <v/>
      </c>
      <c r="AF1338">
        <f si="323" t="shared"/>
        <v>0</v>
      </c>
      <c r="AH1338">
        <v>1315</v>
      </c>
      <c r="AI1338" t="str">
        <f si="324" t="shared"/>
        <v>Ben SimmonsLandry ShametJimmy ButlerMonte MorrisKelly OubreMikal BridgesKenneth FariedP.J. TuckerRudy Gobert</v>
      </c>
      <c r="AJ1338">
        <f si="327" t="shared"/>
        <v>0</v>
      </c>
      <c r="AK1338">
        <f si="328" t="shared"/>
        <v>0</v>
      </c>
      <c r="AL1338">
        <f si="329" t="shared"/>
        <v>0</v>
      </c>
      <c r="AM1338">
        <f si="330" t="shared"/>
        <v>0</v>
      </c>
      <c r="AN1338">
        <f si="331" t="shared"/>
        <v>0</v>
      </c>
      <c r="AO1338">
        <f si="332" t="shared"/>
        <v>0</v>
      </c>
      <c r="AP1338">
        <f si="333" t="shared"/>
        <v>0</v>
      </c>
      <c r="AQ1338">
        <f si="334" t="shared"/>
        <v>0</v>
      </c>
      <c r="AR1338">
        <f si="335" t="shared"/>
        <v>0</v>
      </c>
      <c r="AS1338">
        <f si="325" t="shared"/>
        <v>0</v>
      </c>
      <c r="AU1338" t="str">
        <f>IFERROR(VLOOKUP(C1338,Results!$A$2:$B$240,2,FALSE)+VLOOKUP(D1338,Results!$A$2:$B$240,2,FALSE)+VLOOKUP(E1338,Results!$A$2:$B$240,2,FALSE)+VLOOKUP(F1338,Results!$A$2:$B$240,2,FALSE)+VLOOKUP(G1338,Results!$A$2:$B$240,2,FALSE)+VLOOKUP(H1338,Results!$A$2:$B$240,2,FALSE)+VLOOKUP(I1338,Results!$A$2:$B$240,2,FALSE)+VLOOKUP(J1338,Results!$A$2:$B$240,2,FALSE)+VLOOKUP(B1338,Results!$A$2:$B$240,2,FALSE)-MIN(VLOOKUP(C1338,Results!$A$2:$B$240,2,FALSE),VLOOKUP(D1338,Results!$A$2:$B$240,2,FALSE),VLOOKUP(E1338,Results!$A$2:$B$240,2,FALSE),VLOOKUP(F1338,Results!$A$2:$B$240,2,FALSE),VLOOKUP(G1338,Results!$A$2:$B$240,2,FALSE),VLOOKUP(H1338,Results!$A$2:$B$240,2,FALSE),VLOOKUP(I1338,Results!$A$2:$B$240,2,FALSE),VLOOKUP(J1338,Results!$A$2:$B$240,2,FALSE),VLOOKUP(B1338,Results!$A$2:$B$240,2,FALSE)),"")</f>
        <v/>
      </c>
    </row>
    <row r="1339" spans="2:47" x14ac:dyDescent="0.3">
      <c r="B1339" t="s">
        <v>87</v>
      </c>
      <c r="C1339" t="s">
        <v>171</v>
      </c>
      <c r="D1339" t="s">
        <v>172</v>
      </c>
      <c r="E1339" t="s">
        <v>146</v>
      </c>
      <c r="F1339" t="s">
        <v>177</v>
      </c>
      <c r="G1339" t="s">
        <v>96</v>
      </c>
      <c r="H1339" t="s">
        <v>92</v>
      </c>
      <c r="I1339" t="s">
        <v>181</v>
      </c>
      <c r="J1339" t="s">
        <v>186</v>
      </c>
      <c r="K1339" t="n">
        <v>10.0</v>
      </c>
      <c r="L1339" s="30">
        <f si="326" t="shared"/>
        <v>0</v>
      </c>
      <c r="N1339" s="35" t="str">
        <f si="322" t="shared"/>
        <v/>
      </c>
      <c r="O1339" s="59">
        <f>(IF(ISNUMBER(MATCH(B1339,Sheet4!$K$92:$K$101,0)),1,0)+IF(ISNUMBER(MATCH(C1339,Sheet4!$K$92:$K$101,0)),1,0)+IF(ISNUMBER(MATCH(D1339,Sheet4!$K$92:$K$101,0)),1,0)+IF(ISNUMBER(MATCH(E1339,Sheet4!$K$92:$K$101,0)),1,0)+IF(ISNUMBER(MATCH(F1339,Sheet4!$K$92:$K$101,0)),1,0)+IF(ISNUMBER(MATCH(G1339,Sheet4!$K$92:$K$101,0)),1,0)+IF(ISNUMBER(MATCH(H1339,Sheet4!$K$92:$K$101,0)),1,0)+IF(ISNUMBER(MATCH(I1339,Sheet4!$K$92:$K$101,0)),1,0)+IF(ISNUMBER(MATCH(J1339,Sheet4!$K$92:$K$101,0)),1,0))
-
(IF(ISNUMBER(MATCH(B1339,Sheet4!$F$2:$F$11,0)),1,0)+IF(ISNUMBER(MATCH(C1339,Sheet4!$F$2:$F$11,0)),1,0)+IF(ISNUMBER(MATCH(D1339,Sheet4!$F$2:$F$11,0)),1,0)+IF(ISNUMBER(MATCH(E1339,Sheet4!$F$2:$F$11,0)),1,0)+IF(ISNUMBER(MATCH(F1339,Sheet4!$F$2:$F$11,0)),1,0)+IF(ISNUMBER(MATCH(G1339,Sheet4!$F$2:$F$11,0)),1,0)+IF(ISNUMBER(MATCH(H1339,Sheet4!$F$2:$F$11,0)),1,0)+IF(ISNUMBER(MATCH(I1339,Sheet4!$F$2:$F$11,0)),1,0)+IF(ISNUMBER(MATCH(J1339,Sheet4!$F$2:$F$11,0)),1,0))</f>
        <v>0</v>
      </c>
      <c r="P1339" s="40" t="str">
        <f>IFERROR(INDEX(Sheet4!$G:$G,MATCH(Sheet1!B1339,Sheet4!$F:$F,0))+INDEX(Sheet4!$G:$G,MATCH(Sheet1!C1339,Sheet4!$F:$F,0))+INDEX(Sheet4!$G:$G,MATCH(Sheet1!D1339,Sheet4!$F:$F,0))+INDEX(Sheet4!$G:$G,MATCH(Sheet1!E1339,Sheet4!$F:$F,0))+INDEX(Sheet4!$G:$G,MATCH(Sheet1!F1339,Sheet4!$F:$F,0))+INDEX(Sheet4!$G:$G,MATCH(Sheet1!G1339,Sheet4!$F:$F,0))+INDEX(Sheet4!$G:$G,MATCH(Sheet1!H1339,Sheet4!$F:$F,0))+INDEX(Sheet4!$G:$G,MATCH(Sheet1!I1339,Sheet4!$F:$F,0))+INDEX(Sheet4!$G:$G,MATCH(Sheet1!J1339,Sheet4!$F:$F,0)),"")</f>
        <v/>
      </c>
      <c r="AF1339">
        <f si="323" t="shared"/>
        <v>0</v>
      </c>
      <c r="AH1339">
        <v>1316</v>
      </c>
      <c r="AI1339" t="str">
        <f si="324" t="shared"/>
        <v>Ricky RubioLandry ShametDevin BookerJimmy ButlerKelly OubreCorey BrewerJosh JacksonPaul MillsapNikola Jokic</v>
      </c>
      <c r="AJ1339">
        <f si="327" t="shared"/>
        <v>0</v>
      </c>
      <c r="AK1339">
        <f si="328" t="shared"/>
        <v>0</v>
      </c>
      <c r="AL1339">
        <f si="329" t="shared"/>
        <v>0</v>
      </c>
      <c r="AM1339">
        <f si="330" t="shared"/>
        <v>0</v>
      </c>
      <c r="AN1339">
        <f si="331" t="shared"/>
        <v>0</v>
      </c>
      <c r="AO1339">
        <f si="332" t="shared"/>
        <v>0</v>
      </c>
      <c r="AP1339">
        <f si="333" t="shared"/>
        <v>0</v>
      </c>
      <c r="AQ1339">
        <f si="334" t="shared"/>
        <v>0</v>
      </c>
      <c r="AR1339">
        <f si="335" t="shared"/>
        <v>0</v>
      </c>
      <c r="AS1339">
        <f si="325" t="shared"/>
        <v>0</v>
      </c>
      <c r="AU1339" t="str">
        <f>IFERROR(VLOOKUP(C1339,Results!$A$2:$B$240,2,FALSE)+VLOOKUP(D1339,Results!$A$2:$B$240,2,FALSE)+VLOOKUP(E1339,Results!$A$2:$B$240,2,FALSE)+VLOOKUP(F1339,Results!$A$2:$B$240,2,FALSE)+VLOOKUP(G1339,Results!$A$2:$B$240,2,FALSE)+VLOOKUP(H1339,Results!$A$2:$B$240,2,FALSE)+VLOOKUP(I1339,Results!$A$2:$B$240,2,FALSE)+VLOOKUP(J1339,Results!$A$2:$B$240,2,FALSE)+VLOOKUP(B1339,Results!$A$2:$B$240,2,FALSE)-MIN(VLOOKUP(C1339,Results!$A$2:$B$240,2,FALSE),VLOOKUP(D1339,Results!$A$2:$B$240,2,FALSE),VLOOKUP(E1339,Results!$A$2:$B$240,2,FALSE),VLOOKUP(F1339,Results!$A$2:$B$240,2,FALSE),VLOOKUP(G1339,Results!$A$2:$B$240,2,FALSE),VLOOKUP(H1339,Results!$A$2:$B$240,2,FALSE),VLOOKUP(I1339,Results!$A$2:$B$240,2,FALSE),VLOOKUP(J1339,Results!$A$2:$B$240,2,FALSE),VLOOKUP(B1339,Results!$A$2:$B$240,2,FALSE)),"")</f>
        <v/>
      </c>
    </row>
    <row r="1340" spans="2:47" x14ac:dyDescent="0.3">
      <c r="B1340" t="s">
        <v>166</v>
      </c>
      <c r="C1340" t="s">
        <v>87</v>
      </c>
      <c r="D1340" t="s">
        <v>172</v>
      </c>
      <c r="E1340" t="s">
        <v>158</v>
      </c>
      <c r="F1340" t="s">
        <v>177</v>
      </c>
      <c r="G1340" t="s">
        <v>179</v>
      </c>
      <c r="H1340" t="s">
        <v>181</v>
      </c>
      <c r="I1340" t="s">
        <v>152</v>
      </c>
      <c r="J1340" t="s">
        <v>98</v>
      </c>
      <c r="K1340" t="n">
        <v>10.0</v>
      </c>
      <c r="L1340" s="30">
        <f si="326" t="shared"/>
        <v>0</v>
      </c>
      <c r="N1340" s="35" t="str">
        <f si="322" t="shared"/>
        <v/>
      </c>
      <c r="O1340" s="59">
        <f>(IF(ISNUMBER(MATCH(B1340,Sheet4!$K$92:$K$101,0)),1,0)+IF(ISNUMBER(MATCH(C1340,Sheet4!$K$92:$K$101,0)),1,0)+IF(ISNUMBER(MATCH(D1340,Sheet4!$K$92:$K$101,0)),1,0)+IF(ISNUMBER(MATCH(E1340,Sheet4!$K$92:$K$101,0)),1,0)+IF(ISNUMBER(MATCH(F1340,Sheet4!$K$92:$K$101,0)),1,0)+IF(ISNUMBER(MATCH(G1340,Sheet4!$K$92:$K$101,0)),1,0)+IF(ISNUMBER(MATCH(H1340,Sheet4!$K$92:$K$101,0)),1,0)+IF(ISNUMBER(MATCH(I1340,Sheet4!$K$92:$K$101,0)),1,0)+IF(ISNUMBER(MATCH(J1340,Sheet4!$K$92:$K$101,0)),1,0))
-
(IF(ISNUMBER(MATCH(B1340,Sheet4!$F$2:$F$11,0)),1,0)+IF(ISNUMBER(MATCH(C1340,Sheet4!$F$2:$F$11,0)),1,0)+IF(ISNUMBER(MATCH(D1340,Sheet4!$F$2:$F$11,0)),1,0)+IF(ISNUMBER(MATCH(E1340,Sheet4!$F$2:$F$11,0)),1,0)+IF(ISNUMBER(MATCH(F1340,Sheet4!$F$2:$F$11,0)),1,0)+IF(ISNUMBER(MATCH(G1340,Sheet4!$F$2:$F$11,0)),1,0)+IF(ISNUMBER(MATCH(H1340,Sheet4!$F$2:$F$11,0)),1,0)+IF(ISNUMBER(MATCH(I1340,Sheet4!$F$2:$F$11,0)),1,0)+IF(ISNUMBER(MATCH(J1340,Sheet4!$F$2:$F$11,0)),1,0))</f>
        <v>0</v>
      </c>
      <c r="P1340" s="40" t="str">
        <f>IFERROR(INDEX(Sheet4!$G:$G,MATCH(Sheet1!B1340,Sheet4!$F:$F,0))+INDEX(Sheet4!$G:$G,MATCH(Sheet1!C1340,Sheet4!$F:$F,0))+INDEX(Sheet4!$G:$G,MATCH(Sheet1!D1340,Sheet4!$F:$F,0))+INDEX(Sheet4!$G:$G,MATCH(Sheet1!E1340,Sheet4!$F:$F,0))+INDEX(Sheet4!$G:$G,MATCH(Sheet1!F1340,Sheet4!$F:$F,0))+INDEX(Sheet4!$G:$G,MATCH(Sheet1!G1340,Sheet4!$F:$F,0))+INDEX(Sheet4!$G:$G,MATCH(Sheet1!H1340,Sheet4!$F:$F,0))+INDEX(Sheet4!$G:$G,MATCH(Sheet1!I1340,Sheet4!$F:$F,0))+INDEX(Sheet4!$G:$G,MATCH(Sheet1!J1340,Sheet4!$F:$F,0)),"")</f>
        <v/>
      </c>
      <c r="AF1340">
        <f si="323" t="shared"/>
        <v>0</v>
      </c>
      <c r="AH1340">
        <v>1317</v>
      </c>
      <c r="AI1340" t="str">
        <f si="324" t="shared"/>
        <v>Ben SimmonsLandry ShametDevin BookerMonte MorrisJoe InglesCorey BrewerMarvin BagleyJosh JacksonJoel Embiid</v>
      </c>
      <c r="AJ1340">
        <f si="327" t="shared"/>
        <v>0</v>
      </c>
      <c r="AK1340">
        <f si="328" t="shared"/>
        <v>0</v>
      </c>
      <c r="AL1340">
        <f si="329" t="shared"/>
        <v>0</v>
      </c>
      <c r="AM1340">
        <f si="330" t="shared"/>
        <v>0</v>
      </c>
      <c r="AN1340">
        <f si="331" t="shared"/>
        <v>0</v>
      </c>
      <c r="AO1340">
        <f si="332" t="shared"/>
        <v>0</v>
      </c>
      <c r="AP1340">
        <f si="333" t="shared"/>
        <v>0</v>
      </c>
      <c r="AQ1340">
        <f si="334" t="shared"/>
        <v>0</v>
      </c>
      <c r="AR1340">
        <f si="335" t="shared"/>
        <v>0</v>
      </c>
      <c r="AS1340">
        <f si="325" t="shared"/>
        <v>0</v>
      </c>
      <c r="AU1340" t="str">
        <f>IFERROR(VLOOKUP(C1340,Results!$A$2:$B$240,2,FALSE)+VLOOKUP(D1340,Results!$A$2:$B$240,2,FALSE)+VLOOKUP(E1340,Results!$A$2:$B$240,2,FALSE)+VLOOKUP(F1340,Results!$A$2:$B$240,2,FALSE)+VLOOKUP(G1340,Results!$A$2:$B$240,2,FALSE)+VLOOKUP(H1340,Results!$A$2:$B$240,2,FALSE)+VLOOKUP(I1340,Results!$A$2:$B$240,2,FALSE)+VLOOKUP(J1340,Results!$A$2:$B$240,2,FALSE)+VLOOKUP(B1340,Results!$A$2:$B$240,2,FALSE)-MIN(VLOOKUP(C1340,Results!$A$2:$B$240,2,FALSE),VLOOKUP(D1340,Results!$A$2:$B$240,2,FALSE),VLOOKUP(E1340,Results!$A$2:$B$240,2,FALSE),VLOOKUP(F1340,Results!$A$2:$B$240,2,FALSE),VLOOKUP(G1340,Results!$A$2:$B$240,2,FALSE),VLOOKUP(H1340,Results!$A$2:$B$240,2,FALSE),VLOOKUP(I1340,Results!$A$2:$B$240,2,FALSE),VLOOKUP(J1340,Results!$A$2:$B$240,2,FALSE),VLOOKUP(B1340,Results!$A$2:$B$240,2,FALSE)),"")</f>
        <v/>
      </c>
    </row>
    <row r="1341" spans="2:47" x14ac:dyDescent="0.3">
      <c r="B1341" t="s">
        <v>87</v>
      </c>
      <c r="C1341" t="s">
        <v>170</v>
      </c>
      <c r="D1341" t="s">
        <v>173</v>
      </c>
      <c r="E1341" t="s">
        <v>146</v>
      </c>
      <c r="F1341" t="s">
        <v>150</v>
      </c>
      <c r="G1341" t="s">
        <v>177</v>
      </c>
      <c r="H1341" t="s">
        <v>93</v>
      </c>
      <c r="I1341" t="s">
        <v>103</v>
      </c>
      <c r="J1341" t="s">
        <v>188</v>
      </c>
      <c r="K1341" t="n">
        <v>10.0</v>
      </c>
      <c r="L1341" s="30">
        <f si="326" t="shared"/>
        <v>0</v>
      </c>
      <c r="N1341" s="35" t="str">
        <f si="322" t="shared"/>
        <v/>
      </c>
      <c r="O1341" s="59">
        <f>(IF(ISNUMBER(MATCH(B1341,Sheet4!$K$92:$K$101,0)),1,0)+IF(ISNUMBER(MATCH(C1341,Sheet4!$K$92:$K$101,0)),1,0)+IF(ISNUMBER(MATCH(D1341,Sheet4!$K$92:$K$101,0)),1,0)+IF(ISNUMBER(MATCH(E1341,Sheet4!$K$92:$K$101,0)),1,0)+IF(ISNUMBER(MATCH(F1341,Sheet4!$K$92:$K$101,0)),1,0)+IF(ISNUMBER(MATCH(G1341,Sheet4!$K$92:$K$101,0)),1,0)+IF(ISNUMBER(MATCH(H1341,Sheet4!$K$92:$K$101,0)),1,0)+IF(ISNUMBER(MATCH(I1341,Sheet4!$K$92:$K$101,0)),1,0)+IF(ISNUMBER(MATCH(J1341,Sheet4!$K$92:$K$101,0)),1,0))
-
(IF(ISNUMBER(MATCH(B1341,Sheet4!$F$2:$F$11,0)),1,0)+IF(ISNUMBER(MATCH(C1341,Sheet4!$F$2:$F$11,0)),1,0)+IF(ISNUMBER(MATCH(D1341,Sheet4!$F$2:$F$11,0)),1,0)+IF(ISNUMBER(MATCH(E1341,Sheet4!$F$2:$F$11,0)),1,0)+IF(ISNUMBER(MATCH(F1341,Sheet4!$F$2:$F$11,0)),1,0)+IF(ISNUMBER(MATCH(G1341,Sheet4!$F$2:$F$11,0)),1,0)+IF(ISNUMBER(MATCH(H1341,Sheet4!$F$2:$F$11,0)),1,0)+IF(ISNUMBER(MATCH(I1341,Sheet4!$F$2:$F$11,0)),1,0)+IF(ISNUMBER(MATCH(J1341,Sheet4!$F$2:$F$11,0)),1,0))</f>
        <v>0</v>
      </c>
      <c r="P1341" s="40" t="str">
        <f>IFERROR(INDEX(Sheet4!$G:$G,MATCH(Sheet1!B1341,Sheet4!$F:$F,0))+INDEX(Sheet4!$G:$G,MATCH(Sheet1!C1341,Sheet4!$F:$F,0))+INDEX(Sheet4!$G:$G,MATCH(Sheet1!D1341,Sheet4!$F:$F,0))+INDEX(Sheet4!$G:$G,MATCH(Sheet1!E1341,Sheet4!$F:$F,0))+INDEX(Sheet4!$G:$G,MATCH(Sheet1!F1341,Sheet4!$F:$F,0))+INDEX(Sheet4!$G:$G,MATCH(Sheet1!G1341,Sheet4!$F:$F,0))+INDEX(Sheet4!$G:$G,MATCH(Sheet1!H1341,Sheet4!$F:$F,0))+INDEX(Sheet4!$G:$G,MATCH(Sheet1!I1341,Sheet4!$F:$F,0))+INDEX(Sheet4!$G:$G,MATCH(Sheet1!J1341,Sheet4!$F:$F,0)),"")</f>
        <v/>
      </c>
      <c r="AF1341">
        <f si="323" t="shared"/>
        <v>0</v>
      </c>
      <c r="AH1341">
        <v>1318</v>
      </c>
      <c r="AI1341" t="str">
        <f si="324" t="shared"/>
        <v>De'Aaron FoxIsaiah CanaanJames HardenMalik BeasleyWill BartonKelly OubreJosh JacksonPaul MillsapDeandre Ayton</v>
      </c>
      <c r="AJ1341">
        <f si="327" t="shared"/>
        <v>0</v>
      </c>
      <c r="AK1341">
        <f si="328" t="shared"/>
        <v>0</v>
      </c>
      <c r="AL1341">
        <f si="329" t="shared"/>
        <v>0</v>
      </c>
      <c r="AM1341">
        <f si="330" t="shared"/>
        <v>0</v>
      </c>
      <c r="AN1341">
        <f si="331" t="shared"/>
        <v>0</v>
      </c>
      <c r="AO1341">
        <f si="332" t="shared"/>
        <v>0</v>
      </c>
      <c r="AP1341">
        <f si="333" t="shared"/>
        <v>0</v>
      </c>
      <c r="AQ1341">
        <f si="334" t="shared"/>
        <v>0</v>
      </c>
      <c r="AR1341">
        <f si="335" t="shared"/>
        <v>0</v>
      </c>
      <c r="AS1341">
        <f si="325" t="shared"/>
        <v>0</v>
      </c>
      <c r="AU1341" t="str">
        <f>IFERROR(VLOOKUP(C1341,Results!$A$2:$B$240,2,FALSE)+VLOOKUP(D1341,Results!$A$2:$B$240,2,FALSE)+VLOOKUP(E1341,Results!$A$2:$B$240,2,FALSE)+VLOOKUP(F1341,Results!$A$2:$B$240,2,FALSE)+VLOOKUP(G1341,Results!$A$2:$B$240,2,FALSE)+VLOOKUP(H1341,Results!$A$2:$B$240,2,FALSE)+VLOOKUP(I1341,Results!$A$2:$B$240,2,FALSE)+VLOOKUP(J1341,Results!$A$2:$B$240,2,FALSE)+VLOOKUP(B1341,Results!$A$2:$B$240,2,FALSE)-MIN(VLOOKUP(C1341,Results!$A$2:$B$240,2,FALSE),VLOOKUP(D1341,Results!$A$2:$B$240,2,FALSE),VLOOKUP(E1341,Results!$A$2:$B$240,2,FALSE),VLOOKUP(F1341,Results!$A$2:$B$240,2,FALSE),VLOOKUP(G1341,Results!$A$2:$B$240,2,FALSE),VLOOKUP(H1341,Results!$A$2:$B$240,2,FALSE),VLOOKUP(I1341,Results!$A$2:$B$240,2,FALSE),VLOOKUP(J1341,Results!$A$2:$B$240,2,FALSE),VLOOKUP(B1341,Results!$A$2:$B$240,2,FALSE)),"")</f>
        <v/>
      </c>
    </row>
    <row r="1342" spans="2:47" x14ac:dyDescent="0.3">
      <c r="B1342" t="s">
        <v>166</v>
      </c>
      <c r="C1342" t="s">
        <v>116</v>
      </c>
      <c r="D1342" t="s">
        <v>172</v>
      </c>
      <c r="E1342" t="s">
        <v>149</v>
      </c>
      <c r="F1342" t="s">
        <v>177</v>
      </c>
      <c r="G1342" t="s">
        <v>159</v>
      </c>
      <c r="H1342" t="s">
        <v>153</v>
      </c>
      <c r="I1342" t="s">
        <v>92</v>
      </c>
      <c r="J1342" t="s">
        <v>98</v>
      </c>
      <c r="K1342" t="n">
        <v>10.0</v>
      </c>
      <c r="L1342" s="30">
        <f si="326" t="shared"/>
        <v>0</v>
      </c>
      <c r="N1342" s="35" t="str">
        <f si="322" t="shared"/>
        <v/>
      </c>
      <c r="O1342" s="59">
        <f>(IF(ISNUMBER(MATCH(B1342,Sheet4!$K$92:$K$101,0)),1,0)+IF(ISNUMBER(MATCH(C1342,Sheet4!$K$92:$K$101,0)),1,0)+IF(ISNUMBER(MATCH(D1342,Sheet4!$K$92:$K$101,0)),1,0)+IF(ISNUMBER(MATCH(E1342,Sheet4!$K$92:$K$101,0)),1,0)+IF(ISNUMBER(MATCH(F1342,Sheet4!$K$92:$K$101,0)),1,0)+IF(ISNUMBER(MATCH(G1342,Sheet4!$K$92:$K$101,0)),1,0)+IF(ISNUMBER(MATCH(H1342,Sheet4!$K$92:$K$101,0)),1,0)+IF(ISNUMBER(MATCH(I1342,Sheet4!$K$92:$K$101,0)),1,0)+IF(ISNUMBER(MATCH(J1342,Sheet4!$K$92:$K$101,0)),1,0))
-
(IF(ISNUMBER(MATCH(B1342,Sheet4!$F$2:$F$11,0)),1,0)+IF(ISNUMBER(MATCH(C1342,Sheet4!$F$2:$F$11,0)),1,0)+IF(ISNUMBER(MATCH(D1342,Sheet4!$F$2:$F$11,0)),1,0)+IF(ISNUMBER(MATCH(E1342,Sheet4!$F$2:$F$11,0)),1,0)+IF(ISNUMBER(MATCH(F1342,Sheet4!$F$2:$F$11,0)),1,0)+IF(ISNUMBER(MATCH(G1342,Sheet4!$F$2:$F$11,0)),1,0)+IF(ISNUMBER(MATCH(H1342,Sheet4!$F$2:$F$11,0)),1,0)+IF(ISNUMBER(MATCH(I1342,Sheet4!$F$2:$F$11,0)),1,0)+IF(ISNUMBER(MATCH(J1342,Sheet4!$F$2:$F$11,0)),1,0))</f>
        <v>0</v>
      </c>
      <c r="P1342" s="40" t="str">
        <f>IFERROR(INDEX(Sheet4!$G:$G,MATCH(Sheet1!B1342,Sheet4!$F:$F,0))+INDEX(Sheet4!$G:$G,MATCH(Sheet1!C1342,Sheet4!$F:$F,0))+INDEX(Sheet4!$G:$G,MATCH(Sheet1!D1342,Sheet4!$F:$F,0))+INDEX(Sheet4!$G:$G,MATCH(Sheet1!E1342,Sheet4!$F:$F,0))+INDEX(Sheet4!$G:$G,MATCH(Sheet1!F1342,Sheet4!$F:$F,0))+INDEX(Sheet4!$G:$G,MATCH(Sheet1!G1342,Sheet4!$F:$F,0))+INDEX(Sheet4!$G:$G,MATCH(Sheet1!H1342,Sheet4!$F:$F,0))+INDEX(Sheet4!$G:$G,MATCH(Sheet1!I1342,Sheet4!$F:$F,0))+INDEX(Sheet4!$G:$G,MATCH(Sheet1!J1342,Sheet4!$F:$F,0)),"")</f>
        <v/>
      </c>
      <c r="AF1342">
        <f si="323" t="shared"/>
        <v>0</v>
      </c>
      <c r="AH1342">
        <v>1319</v>
      </c>
      <c r="AI1342" t="str">
        <f si="324" t="shared"/>
        <v>Ben SimmonsTrae YoungMonte MorrisTorrey CraigKelly OubreCorey BrewerKenneth FariedJohn CollinsRudy Gobert</v>
      </c>
      <c r="AJ1342">
        <f si="327" t="shared"/>
        <v>0</v>
      </c>
      <c r="AK1342">
        <f si="328" t="shared"/>
        <v>0</v>
      </c>
      <c r="AL1342">
        <f si="329" t="shared"/>
        <v>0</v>
      </c>
      <c r="AM1342">
        <f si="330" t="shared"/>
        <v>0</v>
      </c>
      <c r="AN1342">
        <f si="331" t="shared"/>
        <v>0</v>
      </c>
      <c r="AO1342">
        <f si="332" t="shared"/>
        <v>0</v>
      </c>
      <c r="AP1342">
        <f si="333" t="shared"/>
        <v>0</v>
      </c>
      <c r="AQ1342">
        <f si="334" t="shared"/>
        <v>0</v>
      </c>
      <c r="AR1342">
        <f si="335" t="shared"/>
        <v>0</v>
      </c>
      <c r="AS1342">
        <f si="325" t="shared"/>
        <v>0</v>
      </c>
      <c r="AU1342" t="str">
        <f>IFERROR(VLOOKUP(C1342,Results!$A$2:$B$240,2,FALSE)+VLOOKUP(D1342,Results!$A$2:$B$240,2,FALSE)+VLOOKUP(E1342,Results!$A$2:$B$240,2,FALSE)+VLOOKUP(F1342,Results!$A$2:$B$240,2,FALSE)+VLOOKUP(G1342,Results!$A$2:$B$240,2,FALSE)+VLOOKUP(H1342,Results!$A$2:$B$240,2,FALSE)+VLOOKUP(I1342,Results!$A$2:$B$240,2,FALSE)+VLOOKUP(J1342,Results!$A$2:$B$240,2,FALSE)+VLOOKUP(B1342,Results!$A$2:$B$240,2,FALSE)-MIN(VLOOKUP(C1342,Results!$A$2:$B$240,2,FALSE),VLOOKUP(D1342,Results!$A$2:$B$240,2,FALSE),VLOOKUP(E1342,Results!$A$2:$B$240,2,FALSE),VLOOKUP(F1342,Results!$A$2:$B$240,2,FALSE),VLOOKUP(G1342,Results!$A$2:$B$240,2,FALSE),VLOOKUP(H1342,Results!$A$2:$B$240,2,FALSE),VLOOKUP(I1342,Results!$A$2:$B$240,2,FALSE),VLOOKUP(J1342,Results!$A$2:$B$240,2,FALSE),VLOOKUP(B1342,Results!$A$2:$B$240,2,FALSE)),"")</f>
        <v/>
      </c>
    </row>
    <row r="1343" spans="2:47" x14ac:dyDescent="0.3">
      <c r="B1343" t="s">
        <v>87</v>
      </c>
      <c r="C1343" t="s">
        <v>108</v>
      </c>
      <c r="D1343" t="s">
        <v>145</v>
      </c>
      <c r="E1343" t="s">
        <v>146</v>
      </c>
      <c r="F1343" t="s">
        <v>96</v>
      </c>
      <c r="G1343" t="s">
        <v>159</v>
      </c>
      <c r="H1343" t="s">
        <v>152</v>
      </c>
      <c r="I1343" t="s">
        <v>183</v>
      </c>
      <c r="J1343" t="s">
        <v>98</v>
      </c>
      <c r="K1343" t="n">
        <v>10.0</v>
      </c>
      <c r="L1343" s="30">
        <f si="326" t="shared"/>
        <v>0</v>
      </c>
      <c r="N1343" s="35" t="str">
        <f si="322" t="shared"/>
        <v/>
      </c>
      <c r="O1343" s="59">
        <f>(IF(ISNUMBER(MATCH(B1343,Sheet4!$K$92:$K$101,0)),1,0)+IF(ISNUMBER(MATCH(C1343,Sheet4!$K$92:$K$101,0)),1,0)+IF(ISNUMBER(MATCH(D1343,Sheet4!$K$92:$K$101,0)),1,0)+IF(ISNUMBER(MATCH(E1343,Sheet4!$K$92:$K$101,0)),1,0)+IF(ISNUMBER(MATCH(F1343,Sheet4!$K$92:$K$101,0)),1,0)+IF(ISNUMBER(MATCH(G1343,Sheet4!$K$92:$K$101,0)),1,0)+IF(ISNUMBER(MATCH(H1343,Sheet4!$K$92:$K$101,0)),1,0)+IF(ISNUMBER(MATCH(I1343,Sheet4!$K$92:$K$101,0)),1,0)+IF(ISNUMBER(MATCH(J1343,Sheet4!$K$92:$K$101,0)),1,0))
-
(IF(ISNUMBER(MATCH(B1343,Sheet4!$F$2:$F$11,0)),1,0)+IF(ISNUMBER(MATCH(C1343,Sheet4!$F$2:$F$11,0)),1,0)+IF(ISNUMBER(MATCH(D1343,Sheet4!$F$2:$F$11,0)),1,0)+IF(ISNUMBER(MATCH(E1343,Sheet4!$F$2:$F$11,0)),1,0)+IF(ISNUMBER(MATCH(F1343,Sheet4!$F$2:$F$11,0)),1,0)+IF(ISNUMBER(MATCH(G1343,Sheet4!$F$2:$F$11,0)),1,0)+IF(ISNUMBER(MATCH(H1343,Sheet4!$F$2:$F$11,0)),1,0)+IF(ISNUMBER(MATCH(I1343,Sheet4!$F$2:$F$11,0)),1,0)+IF(ISNUMBER(MATCH(J1343,Sheet4!$F$2:$F$11,0)),1,0))</f>
        <v>0</v>
      </c>
      <c r="P1343" s="40" t="str">
        <f>IFERROR(INDEX(Sheet4!$G:$G,MATCH(Sheet1!B1343,Sheet4!$F:$F,0))+INDEX(Sheet4!$G:$G,MATCH(Sheet1!C1343,Sheet4!$F:$F,0))+INDEX(Sheet4!$G:$G,MATCH(Sheet1!D1343,Sheet4!$F:$F,0))+INDEX(Sheet4!$G:$G,MATCH(Sheet1!E1343,Sheet4!$F:$F,0))+INDEX(Sheet4!$G:$G,MATCH(Sheet1!F1343,Sheet4!$F:$F,0))+INDEX(Sheet4!$G:$G,MATCH(Sheet1!G1343,Sheet4!$F:$F,0))+INDEX(Sheet4!$G:$G,MATCH(Sheet1!H1343,Sheet4!$F:$F,0))+INDEX(Sheet4!$G:$G,MATCH(Sheet1!I1343,Sheet4!$F:$F,0))+INDEX(Sheet4!$G:$G,MATCH(Sheet1!J1343,Sheet4!$F:$F,0)),"")</f>
        <v/>
      </c>
      <c r="AF1343">
        <f si="323" t="shared"/>
        <v>0</v>
      </c>
      <c r="AH1343">
        <v>1320</v>
      </c>
      <c r="AI1343" t="str">
        <f si="324" t="shared"/>
        <v>Ben SimmonsTrae YoungDevin BookerMonte MorrisDeAndre' BembryGerald GreenJohn CollinsTaj GibsonKarl-Anthony Towns</v>
      </c>
      <c r="AJ1343">
        <f si="327" t="shared"/>
        <v>0</v>
      </c>
      <c r="AK1343">
        <f si="328" t="shared"/>
        <v>0</v>
      </c>
      <c r="AL1343">
        <f si="329" t="shared"/>
        <v>0</v>
      </c>
      <c r="AM1343">
        <f si="330" t="shared"/>
        <v>0</v>
      </c>
      <c r="AN1343">
        <f si="331" t="shared"/>
        <v>0</v>
      </c>
      <c r="AO1343">
        <f si="332" t="shared"/>
        <v>0</v>
      </c>
      <c r="AP1343">
        <f si="333" t="shared"/>
        <v>0</v>
      </c>
      <c r="AQ1343">
        <f si="334" t="shared"/>
        <v>0</v>
      </c>
      <c r="AR1343">
        <f si="335" t="shared"/>
        <v>0</v>
      </c>
      <c r="AS1343">
        <f si="325" t="shared"/>
        <v>0</v>
      </c>
      <c r="AU1343" t="str">
        <f>IFERROR(VLOOKUP(C1343,Results!$A$2:$B$240,2,FALSE)+VLOOKUP(D1343,Results!$A$2:$B$240,2,FALSE)+VLOOKUP(E1343,Results!$A$2:$B$240,2,FALSE)+VLOOKUP(F1343,Results!$A$2:$B$240,2,FALSE)+VLOOKUP(G1343,Results!$A$2:$B$240,2,FALSE)+VLOOKUP(H1343,Results!$A$2:$B$240,2,FALSE)+VLOOKUP(I1343,Results!$A$2:$B$240,2,FALSE)+VLOOKUP(J1343,Results!$A$2:$B$240,2,FALSE)+VLOOKUP(B1343,Results!$A$2:$B$240,2,FALSE)-MIN(VLOOKUP(C1343,Results!$A$2:$B$240,2,FALSE),VLOOKUP(D1343,Results!$A$2:$B$240,2,FALSE),VLOOKUP(E1343,Results!$A$2:$B$240,2,FALSE),VLOOKUP(F1343,Results!$A$2:$B$240,2,FALSE),VLOOKUP(G1343,Results!$A$2:$B$240,2,FALSE),VLOOKUP(H1343,Results!$A$2:$B$240,2,FALSE),VLOOKUP(I1343,Results!$A$2:$B$240,2,FALSE),VLOOKUP(J1343,Results!$A$2:$B$240,2,FALSE),VLOOKUP(B1343,Results!$A$2:$B$240,2,FALSE)),"")</f>
        <v/>
      </c>
    </row>
    <row r="1344" spans="2:47" x14ac:dyDescent="0.3">
      <c r="B1344" t="s">
        <v>108</v>
      </c>
      <c r="C1344" t="s">
        <v>171</v>
      </c>
      <c r="D1344" t="s">
        <v>173</v>
      </c>
      <c r="E1344" t="s">
        <v>146</v>
      </c>
      <c r="F1344" t="s">
        <v>150</v>
      </c>
      <c r="G1344" t="s">
        <v>179</v>
      </c>
      <c r="H1344" t="s">
        <v>153</v>
      </c>
      <c r="I1344" t="s">
        <v>92</v>
      </c>
      <c r="J1344" t="s">
        <v>156</v>
      </c>
      <c r="K1344" t="n">
        <v>10.0</v>
      </c>
      <c r="L1344" s="30">
        <f si="326" t="shared"/>
        <v>0</v>
      </c>
      <c r="N1344" s="35" t="str">
        <f ref="N1344:N1407" si="336" t="shared">AU1344</f>
        <v/>
      </c>
      <c r="O1344" s="59">
        <f>(IF(ISNUMBER(MATCH(B1344,Sheet4!$K$92:$K$101,0)),1,0)+IF(ISNUMBER(MATCH(C1344,Sheet4!$K$92:$K$101,0)),1,0)+IF(ISNUMBER(MATCH(D1344,Sheet4!$K$92:$K$101,0)),1,0)+IF(ISNUMBER(MATCH(E1344,Sheet4!$K$92:$K$101,0)),1,0)+IF(ISNUMBER(MATCH(F1344,Sheet4!$K$92:$K$101,0)),1,0)+IF(ISNUMBER(MATCH(G1344,Sheet4!$K$92:$K$101,0)),1,0)+IF(ISNUMBER(MATCH(H1344,Sheet4!$K$92:$K$101,0)),1,0)+IF(ISNUMBER(MATCH(I1344,Sheet4!$K$92:$K$101,0)),1,0)+IF(ISNUMBER(MATCH(J1344,Sheet4!$K$92:$K$101,0)),1,0))
-
(IF(ISNUMBER(MATCH(B1344,Sheet4!$F$2:$F$11,0)),1,0)+IF(ISNUMBER(MATCH(C1344,Sheet4!$F$2:$F$11,0)),1,0)+IF(ISNUMBER(MATCH(D1344,Sheet4!$F$2:$F$11,0)),1,0)+IF(ISNUMBER(MATCH(E1344,Sheet4!$F$2:$F$11,0)),1,0)+IF(ISNUMBER(MATCH(F1344,Sheet4!$F$2:$F$11,0)),1,0)+IF(ISNUMBER(MATCH(G1344,Sheet4!$F$2:$F$11,0)),1,0)+IF(ISNUMBER(MATCH(H1344,Sheet4!$F$2:$F$11,0)),1,0)+IF(ISNUMBER(MATCH(I1344,Sheet4!$F$2:$F$11,0)),1,0)+IF(ISNUMBER(MATCH(J1344,Sheet4!$F$2:$F$11,0)),1,0))</f>
        <v>0</v>
      </c>
      <c r="P1344" s="40" t="str">
        <f>IFERROR(INDEX(Sheet4!$G:$G,MATCH(Sheet1!B1344,Sheet4!$F:$F,0))+INDEX(Sheet4!$G:$G,MATCH(Sheet1!C1344,Sheet4!$F:$F,0))+INDEX(Sheet4!$G:$G,MATCH(Sheet1!D1344,Sheet4!$F:$F,0))+INDEX(Sheet4!$G:$G,MATCH(Sheet1!E1344,Sheet4!$F:$F,0))+INDEX(Sheet4!$G:$G,MATCH(Sheet1!F1344,Sheet4!$F:$F,0))+INDEX(Sheet4!$G:$G,MATCH(Sheet1!G1344,Sheet4!$F:$F,0))+INDEX(Sheet4!$G:$G,MATCH(Sheet1!H1344,Sheet4!$F:$F,0))+INDEX(Sheet4!$G:$G,MATCH(Sheet1!I1344,Sheet4!$F:$F,0))+INDEX(Sheet4!$G:$G,MATCH(Sheet1!J1344,Sheet4!$F:$F,0)),"")</f>
        <v/>
      </c>
      <c r="AF1344">
        <f ref="AF1344:AF1407" si="337" t="shared">IF(A1344="✓",AF1343+1,AF1343)</f>
        <v>0</v>
      </c>
      <c r="AH1344">
        <v>1321</v>
      </c>
      <c r="AI1344" t="str">
        <f ref="AI1344:AI1407" si="338" t="shared">CONCATENATE(B1344,C1344,D1344,E1344,F1344,G1344,H1344,I1344,J1344)</f>
        <v>Trae YoungLandry ShametDevin BookerMonte MorrisKelly OubreTaurean PrinceKenneth FariedJosh JacksonKarl-Anthony Towns</v>
      </c>
      <c r="AJ1344">
        <f si="327" t="shared"/>
        <v>0</v>
      </c>
      <c r="AK1344">
        <f si="328" t="shared"/>
        <v>0</v>
      </c>
      <c r="AL1344">
        <f si="329" t="shared"/>
        <v>0</v>
      </c>
      <c r="AM1344">
        <f si="330" t="shared"/>
        <v>0</v>
      </c>
      <c r="AN1344">
        <f si="331" t="shared"/>
        <v>0</v>
      </c>
      <c r="AO1344">
        <f si="332" t="shared"/>
        <v>0</v>
      </c>
      <c r="AP1344">
        <f si="333" t="shared"/>
        <v>0</v>
      </c>
      <c r="AQ1344">
        <f si="334" t="shared"/>
        <v>0</v>
      </c>
      <c r="AR1344">
        <f si="335" t="shared"/>
        <v>0</v>
      </c>
      <c r="AS1344">
        <f ref="AS1344:AS1407" si="339" t="shared">SUM(AJ1344:AR1344)</f>
        <v>0</v>
      </c>
      <c r="AU1344" t="str">
        <f>IFERROR(VLOOKUP(C1344,Results!$A$2:$B$240,2,FALSE)+VLOOKUP(D1344,Results!$A$2:$B$240,2,FALSE)+VLOOKUP(E1344,Results!$A$2:$B$240,2,FALSE)+VLOOKUP(F1344,Results!$A$2:$B$240,2,FALSE)+VLOOKUP(G1344,Results!$A$2:$B$240,2,FALSE)+VLOOKUP(H1344,Results!$A$2:$B$240,2,FALSE)+VLOOKUP(I1344,Results!$A$2:$B$240,2,FALSE)+VLOOKUP(J1344,Results!$A$2:$B$240,2,FALSE)+VLOOKUP(B1344,Results!$A$2:$B$240,2,FALSE)-MIN(VLOOKUP(C1344,Results!$A$2:$B$240,2,FALSE),VLOOKUP(D1344,Results!$A$2:$B$240,2,FALSE),VLOOKUP(E1344,Results!$A$2:$B$240,2,FALSE),VLOOKUP(F1344,Results!$A$2:$B$240,2,FALSE),VLOOKUP(G1344,Results!$A$2:$B$240,2,FALSE),VLOOKUP(H1344,Results!$A$2:$B$240,2,FALSE),VLOOKUP(I1344,Results!$A$2:$B$240,2,FALSE),VLOOKUP(J1344,Results!$A$2:$B$240,2,FALSE),VLOOKUP(B1344,Results!$A$2:$B$240,2,FALSE)),"")</f>
        <v/>
      </c>
    </row>
    <row r="1345" spans="2:47" x14ac:dyDescent="0.3">
      <c r="B1345" t="s">
        <v>166</v>
      </c>
      <c r="C1345" t="s">
        <v>116</v>
      </c>
      <c r="D1345" t="s">
        <v>172</v>
      </c>
      <c r="E1345" t="s">
        <v>146</v>
      </c>
      <c r="F1345" t="s">
        <v>177</v>
      </c>
      <c r="G1345" t="s">
        <v>151</v>
      </c>
      <c r="H1345" t="s">
        <v>153</v>
      </c>
      <c r="I1345" t="s">
        <v>181</v>
      </c>
      <c r="J1345" t="s">
        <v>98</v>
      </c>
      <c r="K1345" t="n">
        <v>10.0</v>
      </c>
      <c r="L1345" s="30">
        <f si="326" t="shared"/>
        <v>0</v>
      </c>
      <c r="N1345" s="35" t="str">
        <f si="336" t="shared"/>
        <v/>
      </c>
      <c r="O1345" s="59">
        <f>(IF(ISNUMBER(MATCH(B1345,Sheet4!$K$92:$K$101,0)),1,0)+IF(ISNUMBER(MATCH(C1345,Sheet4!$K$92:$K$101,0)),1,0)+IF(ISNUMBER(MATCH(D1345,Sheet4!$K$92:$K$101,0)),1,0)+IF(ISNUMBER(MATCH(E1345,Sheet4!$K$92:$K$101,0)),1,0)+IF(ISNUMBER(MATCH(F1345,Sheet4!$K$92:$K$101,0)),1,0)+IF(ISNUMBER(MATCH(G1345,Sheet4!$K$92:$K$101,0)),1,0)+IF(ISNUMBER(MATCH(H1345,Sheet4!$K$92:$K$101,0)),1,0)+IF(ISNUMBER(MATCH(I1345,Sheet4!$K$92:$K$101,0)),1,0)+IF(ISNUMBER(MATCH(J1345,Sheet4!$K$92:$K$101,0)),1,0))
-
(IF(ISNUMBER(MATCH(B1345,Sheet4!$F$2:$F$11,0)),1,0)+IF(ISNUMBER(MATCH(C1345,Sheet4!$F$2:$F$11,0)),1,0)+IF(ISNUMBER(MATCH(D1345,Sheet4!$F$2:$F$11,0)),1,0)+IF(ISNUMBER(MATCH(E1345,Sheet4!$F$2:$F$11,0)),1,0)+IF(ISNUMBER(MATCH(F1345,Sheet4!$F$2:$F$11,0)),1,0)+IF(ISNUMBER(MATCH(G1345,Sheet4!$F$2:$F$11,0)),1,0)+IF(ISNUMBER(MATCH(H1345,Sheet4!$F$2:$F$11,0)),1,0)+IF(ISNUMBER(MATCH(I1345,Sheet4!$F$2:$F$11,0)),1,0)+IF(ISNUMBER(MATCH(J1345,Sheet4!$F$2:$F$11,0)),1,0))</f>
        <v>0</v>
      </c>
      <c r="P1345" s="40" t="str">
        <f>IFERROR(INDEX(Sheet4!$G:$G,MATCH(Sheet1!B1345,Sheet4!$F:$F,0))+INDEX(Sheet4!$G:$G,MATCH(Sheet1!C1345,Sheet4!$F:$F,0))+INDEX(Sheet4!$G:$G,MATCH(Sheet1!D1345,Sheet4!$F:$F,0))+INDEX(Sheet4!$G:$G,MATCH(Sheet1!E1345,Sheet4!$F:$F,0))+INDEX(Sheet4!$G:$G,MATCH(Sheet1!F1345,Sheet4!$F:$F,0))+INDEX(Sheet4!$G:$G,MATCH(Sheet1!G1345,Sheet4!$F:$F,0))+INDEX(Sheet4!$G:$G,MATCH(Sheet1!H1345,Sheet4!$F:$F,0))+INDEX(Sheet4!$G:$G,MATCH(Sheet1!I1345,Sheet4!$F:$F,0))+INDEX(Sheet4!$G:$G,MATCH(Sheet1!J1345,Sheet4!$F:$F,0)),"")</f>
        <v/>
      </c>
      <c r="AF1345">
        <f si="337" t="shared"/>
        <v>0</v>
      </c>
      <c r="AH1345">
        <v>1322</v>
      </c>
      <c r="AI1345" t="str">
        <f si="338" t="shared"/>
        <v>De'Aaron FoxIsaiah CanaanDevin BookerMonte MorrisWill BartonJae CrowderKenneth FariedDerrick FavorsJoel Embiid</v>
      </c>
      <c r="AJ1345">
        <f si="327" t="shared"/>
        <v>0</v>
      </c>
      <c r="AK1345">
        <f si="328" t="shared"/>
        <v>0</v>
      </c>
      <c r="AL1345">
        <f si="329" t="shared"/>
        <v>0</v>
      </c>
      <c r="AM1345">
        <f si="330" t="shared"/>
        <v>0</v>
      </c>
      <c r="AN1345">
        <f si="331" t="shared"/>
        <v>0</v>
      </c>
      <c r="AO1345">
        <f si="332" t="shared"/>
        <v>0</v>
      </c>
      <c r="AP1345">
        <f si="333" t="shared"/>
        <v>0</v>
      </c>
      <c r="AQ1345">
        <f si="334" t="shared"/>
        <v>0</v>
      </c>
      <c r="AR1345">
        <f si="335" t="shared"/>
        <v>0</v>
      </c>
      <c r="AS1345">
        <f si="339" t="shared"/>
        <v>0</v>
      </c>
      <c r="AU1345" t="str">
        <f>IFERROR(VLOOKUP(C1345,Results!$A$2:$B$240,2,FALSE)+VLOOKUP(D1345,Results!$A$2:$B$240,2,FALSE)+VLOOKUP(E1345,Results!$A$2:$B$240,2,FALSE)+VLOOKUP(F1345,Results!$A$2:$B$240,2,FALSE)+VLOOKUP(G1345,Results!$A$2:$B$240,2,FALSE)+VLOOKUP(H1345,Results!$A$2:$B$240,2,FALSE)+VLOOKUP(I1345,Results!$A$2:$B$240,2,FALSE)+VLOOKUP(J1345,Results!$A$2:$B$240,2,FALSE)+VLOOKUP(B1345,Results!$A$2:$B$240,2,FALSE)-MIN(VLOOKUP(C1345,Results!$A$2:$B$240,2,FALSE),VLOOKUP(D1345,Results!$A$2:$B$240,2,FALSE),VLOOKUP(E1345,Results!$A$2:$B$240,2,FALSE),VLOOKUP(F1345,Results!$A$2:$B$240,2,FALSE),VLOOKUP(G1345,Results!$A$2:$B$240,2,FALSE),VLOOKUP(H1345,Results!$A$2:$B$240,2,FALSE),VLOOKUP(I1345,Results!$A$2:$B$240,2,FALSE),VLOOKUP(J1345,Results!$A$2:$B$240,2,FALSE),VLOOKUP(B1345,Results!$A$2:$B$240,2,FALSE)),"")</f>
        <v/>
      </c>
    </row>
    <row r="1346" spans="2:47" x14ac:dyDescent="0.3">
      <c r="B1346" t="s">
        <v>166</v>
      </c>
      <c r="C1346" t="s">
        <v>108</v>
      </c>
      <c r="D1346" t="s">
        <v>172</v>
      </c>
      <c r="E1346" t="s">
        <v>146</v>
      </c>
      <c r="F1346" t="s">
        <v>177</v>
      </c>
      <c r="G1346" t="s">
        <v>90</v>
      </c>
      <c r="H1346" t="s">
        <v>152</v>
      </c>
      <c r="I1346" t="s">
        <v>155</v>
      </c>
      <c r="J1346" t="s">
        <v>186</v>
      </c>
      <c r="K1346" t="n">
        <v>10.0</v>
      </c>
      <c r="L1346" s="30">
        <f si="326" t="shared"/>
        <v>0</v>
      </c>
      <c r="N1346" s="35" t="str">
        <f si="336" t="shared"/>
        <v/>
      </c>
      <c r="O1346" s="59">
        <f>(IF(ISNUMBER(MATCH(B1346,Sheet4!$K$92:$K$101,0)),1,0)+IF(ISNUMBER(MATCH(C1346,Sheet4!$K$92:$K$101,0)),1,0)+IF(ISNUMBER(MATCH(D1346,Sheet4!$K$92:$K$101,0)),1,0)+IF(ISNUMBER(MATCH(E1346,Sheet4!$K$92:$K$101,0)),1,0)+IF(ISNUMBER(MATCH(F1346,Sheet4!$K$92:$K$101,0)),1,0)+IF(ISNUMBER(MATCH(G1346,Sheet4!$K$92:$K$101,0)),1,0)+IF(ISNUMBER(MATCH(H1346,Sheet4!$K$92:$K$101,0)),1,0)+IF(ISNUMBER(MATCH(I1346,Sheet4!$K$92:$K$101,0)),1,0)+IF(ISNUMBER(MATCH(J1346,Sheet4!$K$92:$K$101,0)),1,0))
-
(IF(ISNUMBER(MATCH(B1346,Sheet4!$F$2:$F$11,0)),1,0)+IF(ISNUMBER(MATCH(C1346,Sheet4!$F$2:$F$11,0)),1,0)+IF(ISNUMBER(MATCH(D1346,Sheet4!$F$2:$F$11,0)),1,0)+IF(ISNUMBER(MATCH(E1346,Sheet4!$F$2:$F$11,0)),1,0)+IF(ISNUMBER(MATCH(F1346,Sheet4!$F$2:$F$11,0)),1,0)+IF(ISNUMBER(MATCH(G1346,Sheet4!$F$2:$F$11,0)),1,0)+IF(ISNUMBER(MATCH(H1346,Sheet4!$F$2:$F$11,0)),1,0)+IF(ISNUMBER(MATCH(I1346,Sheet4!$F$2:$F$11,0)),1,0)+IF(ISNUMBER(MATCH(J1346,Sheet4!$F$2:$F$11,0)),1,0))</f>
        <v>0</v>
      </c>
      <c r="P1346" s="40" t="str">
        <f>IFERROR(INDEX(Sheet4!$G:$G,MATCH(Sheet1!B1346,Sheet4!$F:$F,0))+INDEX(Sheet4!$G:$G,MATCH(Sheet1!C1346,Sheet4!$F:$F,0))+INDEX(Sheet4!$G:$G,MATCH(Sheet1!D1346,Sheet4!$F:$F,0))+INDEX(Sheet4!$G:$G,MATCH(Sheet1!E1346,Sheet4!$F:$F,0))+INDEX(Sheet4!$G:$G,MATCH(Sheet1!F1346,Sheet4!$F:$F,0))+INDEX(Sheet4!$G:$G,MATCH(Sheet1!G1346,Sheet4!$F:$F,0))+INDEX(Sheet4!$G:$G,MATCH(Sheet1!H1346,Sheet4!$F:$F,0))+INDEX(Sheet4!$G:$G,MATCH(Sheet1!I1346,Sheet4!$F:$F,0))+INDEX(Sheet4!$G:$G,MATCH(Sheet1!J1346,Sheet4!$F:$F,0)),"")</f>
        <v/>
      </c>
      <c r="AF1346">
        <f si="337" t="shared"/>
        <v>0</v>
      </c>
      <c r="AH1346">
        <v>1323</v>
      </c>
      <c r="AI1346" t="str">
        <f si="338" t="shared"/>
        <v>De'Aaron FoxLandry ShametJames HardenMonte MorrisKelly OubreMikal BridgesPaul MillsapP.J. TuckerRudy Gobert</v>
      </c>
      <c r="AJ1346">
        <f si="327" t="shared"/>
        <v>0</v>
      </c>
      <c r="AK1346">
        <f si="328" t="shared"/>
        <v>0</v>
      </c>
      <c r="AL1346">
        <f si="329" t="shared"/>
        <v>0</v>
      </c>
      <c r="AM1346">
        <f si="330" t="shared"/>
        <v>0</v>
      </c>
      <c r="AN1346">
        <f si="331" t="shared"/>
        <v>0</v>
      </c>
      <c r="AO1346">
        <f si="332" t="shared"/>
        <v>0</v>
      </c>
      <c r="AP1346">
        <f si="333" t="shared"/>
        <v>0</v>
      </c>
      <c r="AQ1346">
        <f si="334" t="shared"/>
        <v>0</v>
      </c>
      <c r="AR1346">
        <f si="335" t="shared"/>
        <v>0</v>
      </c>
      <c r="AS1346">
        <f si="339" t="shared"/>
        <v>0</v>
      </c>
      <c r="AU1346" t="str">
        <f>IFERROR(VLOOKUP(C1346,Results!$A$2:$B$240,2,FALSE)+VLOOKUP(D1346,Results!$A$2:$B$240,2,FALSE)+VLOOKUP(E1346,Results!$A$2:$B$240,2,FALSE)+VLOOKUP(F1346,Results!$A$2:$B$240,2,FALSE)+VLOOKUP(G1346,Results!$A$2:$B$240,2,FALSE)+VLOOKUP(H1346,Results!$A$2:$B$240,2,FALSE)+VLOOKUP(I1346,Results!$A$2:$B$240,2,FALSE)+VLOOKUP(J1346,Results!$A$2:$B$240,2,FALSE)+VLOOKUP(B1346,Results!$A$2:$B$240,2,FALSE)-MIN(VLOOKUP(C1346,Results!$A$2:$B$240,2,FALSE),VLOOKUP(D1346,Results!$A$2:$B$240,2,FALSE),VLOOKUP(E1346,Results!$A$2:$B$240,2,FALSE),VLOOKUP(F1346,Results!$A$2:$B$240,2,FALSE),VLOOKUP(G1346,Results!$A$2:$B$240,2,FALSE),VLOOKUP(H1346,Results!$A$2:$B$240,2,FALSE),VLOOKUP(I1346,Results!$A$2:$B$240,2,FALSE),VLOOKUP(J1346,Results!$A$2:$B$240,2,FALSE),VLOOKUP(B1346,Results!$A$2:$B$240,2,FALSE)),"")</f>
        <v/>
      </c>
    </row>
    <row r="1347" spans="2:47" x14ac:dyDescent="0.3">
      <c r="B1347" t="s">
        <v>166</v>
      </c>
      <c r="C1347" t="s">
        <v>87</v>
      </c>
      <c r="D1347" t="s">
        <v>172</v>
      </c>
      <c r="E1347" t="s">
        <v>149</v>
      </c>
      <c r="F1347" t="s">
        <v>177</v>
      </c>
      <c r="G1347" t="s">
        <v>179</v>
      </c>
      <c r="H1347" t="s">
        <v>181</v>
      </c>
      <c r="I1347" t="s">
        <v>152</v>
      </c>
      <c r="J1347" t="s">
        <v>98</v>
      </c>
      <c r="K1347" t="n">
        <v>10.0</v>
      </c>
      <c r="L1347" s="30">
        <f si="326" t="shared"/>
        <v>0</v>
      </c>
      <c r="N1347" s="35" t="str">
        <f si="336" t="shared"/>
        <v/>
      </c>
      <c r="O1347" s="59">
        <f>(IF(ISNUMBER(MATCH(B1347,Sheet4!$K$92:$K$101,0)),1,0)+IF(ISNUMBER(MATCH(C1347,Sheet4!$K$92:$K$101,0)),1,0)+IF(ISNUMBER(MATCH(D1347,Sheet4!$K$92:$K$101,0)),1,0)+IF(ISNUMBER(MATCH(E1347,Sheet4!$K$92:$K$101,0)),1,0)+IF(ISNUMBER(MATCH(F1347,Sheet4!$K$92:$K$101,0)),1,0)+IF(ISNUMBER(MATCH(G1347,Sheet4!$K$92:$K$101,0)),1,0)+IF(ISNUMBER(MATCH(H1347,Sheet4!$K$92:$K$101,0)),1,0)+IF(ISNUMBER(MATCH(I1347,Sheet4!$K$92:$K$101,0)),1,0)+IF(ISNUMBER(MATCH(J1347,Sheet4!$K$92:$K$101,0)),1,0))
-
(IF(ISNUMBER(MATCH(B1347,Sheet4!$F$2:$F$11,0)),1,0)+IF(ISNUMBER(MATCH(C1347,Sheet4!$F$2:$F$11,0)),1,0)+IF(ISNUMBER(MATCH(D1347,Sheet4!$F$2:$F$11,0)),1,0)+IF(ISNUMBER(MATCH(E1347,Sheet4!$F$2:$F$11,0)),1,0)+IF(ISNUMBER(MATCH(F1347,Sheet4!$F$2:$F$11,0)),1,0)+IF(ISNUMBER(MATCH(G1347,Sheet4!$F$2:$F$11,0)),1,0)+IF(ISNUMBER(MATCH(H1347,Sheet4!$F$2:$F$11,0)),1,0)+IF(ISNUMBER(MATCH(I1347,Sheet4!$F$2:$F$11,0)),1,0)+IF(ISNUMBER(MATCH(J1347,Sheet4!$F$2:$F$11,0)),1,0))</f>
        <v>0</v>
      </c>
      <c r="P1347" s="40" t="str">
        <f>IFERROR(INDEX(Sheet4!$G:$G,MATCH(Sheet1!B1347,Sheet4!$F:$F,0))+INDEX(Sheet4!$G:$G,MATCH(Sheet1!C1347,Sheet4!$F:$F,0))+INDEX(Sheet4!$G:$G,MATCH(Sheet1!D1347,Sheet4!$F:$F,0))+INDEX(Sheet4!$G:$G,MATCH(Sheet1!E1347,Sheet4!$F:$F,0))+INDEX(Sheet4!$G:$G,MATCH(Sheet1!F1347,Sheet4!$F:$F,0))+INDEX(Sheet4!$G:$G,MATCH(Sheet1!G1347,Sheet4!$F:$F,0))+INDEX(Sheet4!$G:$G,MATCH(Sheet1!H1347,Sheet4!$F:$F,0))+INDEX(Sheet4!$G:$G,MATCH(Sheet1!I1347,Sheet4!$F:$F,0))+INDEX(Sheet4!$G:$G,MATCH(Sheet1!J1347,Sheet4!$F:$F,0)),"")</f>
        <v/>
      </c>
      <c r="AF1347">
        <f si="337" t="shared"/>
        <v>0</v>
      </c>
      <c r="AH1347">
        <v>1324</v>
      </c>
      <c r="AI1347" t="str">
        <f si="338" t="shared"/>
        <v>Ben SimmonsDe'Aaron FoxDevin BookerMonte MorrisKelly OubreGerald GreenP.J. TuckerTaj GibsonKarl-Anthony Towns</v>
      </c>
      <c r="AJ1347">
        <f si="327" t="shared"/>
        <v>0</v>
      </c>
      <c r="AK1347">
        <f si="328" t="shared"/>
        <v>0</v>
      </c>
      <c r="AL1347">
        <f si="329" t="shared"/>
        <v>0</v>
      </c>
      <c r="AM1347">
        <f si="330" t="shared"/>
        <v>0</v>
      </c>
      <c r="AN1347">
        <f si="331" t="shared"/>
        <v>0</v>
      </c>
      <c r="AO1347">
        <f si="332" t="shared"/>
        <v>0</v>
      </c>
      <c r="AP1347">
        <f si="333" t="shared"/>
        <v>0</v>
      </c>
      <c r="AQ1347">
        <f si="334" t="shared"/>
        <v>0</v>
      </c>
      <c r="AR1347">
        <f si="335" t="shared"/>
        <v>0</v>
      </c>
      <c r="AS1347">
        <f si="339" t="shared"/>
        <v>0</v>
      </c>
      <c r="AU1347" t="str">
        <f>IFERROR(VLOOKUP(C1347,Results!$A$2:$B$240,2,FALSE)+VLOOKUP(D1347,Results!$A$2:$B$240,2,FALSE)+VLOOKUP(E1347,Results!$A$2:$B$240,2,FALSE)+VLOOKUP(F1347,Results!$A$2:$B$240,2,FALSE)+VLOOKUP(G1347,Results!$A$2:$B$240,2,FALSE)+VLOOKUP(H1347,Results!$A$2:$B$240,2,FALSE)+VLOOKUP(I1347,Results!$A$2:$B$240,2,FALSE)+VLOOKUP(J1347,Results!$A$2:$B$240,2,FALSE)+VLOOKUP(B1347,Results!$A$2:$B$240,2,FALSE)-MIN(VLOOKUP(C1347,Results!$A$2:$B$240,2,FALSE),VLOOKUP(D1347,Results!$A$2:$B$240,2,FALSE),VLOOKUP(E1347,Results!$A$2:$B$240,2,FALSE),VLOOKUP(F1347,Results!$A$2:$B$240,2,FALSE),VLOOKUP(G1347,Results!$A$2:$B$240,2,FALSE),VLOOKUP(H1347,Results!$A$2:$B$240,2,FALSE),VLOOKUP(I1347,Results!$A$2:$B$240,2,FALSE),VLOOKUP(J1347,Results!$A$2:$B$240,2,FALSE),VLOOKUP(B1347,Results!$A$2:$B$240,2,FALSE)),"")</f>
        <v/>
      </c>
    </row>
    <row r="1348" spans="2:47" x14ac:dyDescent="0.3">
      <c r="B1348" t="s">
        <v>166</v>
      </c>
      <c r="C1348" t="s">
        <v>108</v>
      </c>
      <c r="D1348" t="s">
        <v>172</v>
      </c>
      <c r="E1348" t="s">
        <v>173</v>
      </c>
      <c r="F1348" t="s">
        <v>150</v>
      </c>
      <c r="G1348" t="s">
        <v>179</v>
      </c>
      <c r="H1348" t="s">
        <v>181</v>
      </c>
      <c r="I1348" t="s">
        <v>184</v>
      </c>
      <c r="J1348" t="s">
        <v>187</v>
      </c>
      <c r="K1348" t="n">
        <v>10.0</v>
      </c>
      <c r="L1348" s="30">
        <f si="326" t="shared"/>
        <v>0</v>
      </c>
      <c r="N1348" s="35" t="str">
        <f si="336" t="shared"/>
        <v/>
      </c>
      <c r="O1348" s="59">
        <f>(IF(ISNUMBER(MATCH(B1348,Sheet4!$K$92:$K$101,0)),1,0)+IF(ISNUMBER(MATCH(C1348,Sheet4!$K$92:$K$101,0)),1,0)+IF(ISNUMBER(MATCH(D1348,Sheet4!$K$92:$K$101,0)),1,0)+IF(ISNUMBER(MATCH(E1348,Sheet4!$K$92:$K$101,0)),1,0)+IF(ISNUMBER(MATCH(F1348,Sheet4!$K$92:$K$101,0)),1,0)+IF(ISNUMBER(MATCH(G1348,Sheet4!$K$92:$K$101,0)),1,0)+IF(ISNUMBER(MATCH(H1348,Sheet4!$K$92:$K$101,0)),1,0)+IF(ISNUMBER(MATCH(I1348,Sheet4!$K$92:$K$101,0)),1,0)+IF(ISNUMBER(MATCH(J1348,Sheet4!$K$92:$K$101,0)),1,0))
-
(IF(ISNUMBER(MATCH(B1348,Sheet4!$F$2:$F$11,0)),1,0)+IF(ISNUMBER(MATCH(C1348,Sheet4!$F$2:$F$11,0)),1,0)+IF(ISNUMBER(MATCH(D1348,Sheet4!$F$2:$F$11,0)),1,0)+IF(ISNUMBER(MATCH(E1348,Sheet4!$F$2:$F$11,0)),1,0)+IF(ISNUMBER(MATCH(F1348,Sheet4!$F$2:$F$11,0)),1,0)+IF(ISNUMBER(MATCH(G1348,Sheet4!$F$2:$F$11,0)),1,0)+IF(ISNUMBER(MATCH(H1348,Sheet4!$F$2:$F$11,0)),1,0)+IF(ISNUMBER(MATCH(I1348,Sheet4!$F$2:$F$11,0)),1,0)+IF(ISNUMBER(MATCH(J1348,Sheet4!$F$2:$F$11,0)),1,0))</f>
        <v>0</v>
      </c>
      <c r="P1348" s="40" t="str">
        <f>IFERROR(INDEX(Sheet4!$G:$G,MATCH(Sheet1!B1348,Sheet4!$F:$F,0))+INDEX(Sheet4!$G:$G,MATCH(Sheet1!C1348,Sheet4!$F:$F,0))+INDEX(Sheet4!$G:$G,MATCH(Sheet1!D1348,Sheet4!$F:$F,0))+INDEX(Sheet4!$G:$G,MATCH(Sheet1!E1348,Sheet4!$F:$F,0))+INDEX(Sheet4!$G:$G,MATCH(Sheet1!F1348,Sheet4!$F:$F,0))+INDEX(Sheet4!$G:$G,MATCH(Sheet1!G1348,Sheet4!$F:$F,0))+INDEX(Sheet4!$G:$G,MATCH(Sheet1!H1348,Sheet4!$F:$F,0))+INDEX(Sheet4!$G:$G,MATCH(Sheet1!I1348,Sheet4!$F:$F,0))+INDEX(Sheet4!$G:$G,MATCH(Sheet1!J1348,Sheet4!$F:$F,0)),"")</f>
        <v/>
      </c>
      <c r="AF1348">
        <f si="337" t="shared"/>
        <v>0</v>
      </c>
      <c r="AH1348">
        <v>1325</v>
      </c>
      <c r="AI1348" t="str">
        <f si="338" t="shared"/>
        <v>Ben SimmonsLandry ShametJames HardenMonte MorrisDeAndre' BembryRoyce O'NealeKenneth FariedJosh JacksonDeandre Ayton</v>
      </c>
      <c r="AJ1348">
        <f si="327" t="shared"/>
        <v>0</v>
      </c>
      <c r="AK1348">
        <f si="328" t="shared"/>
        <v>0</v>
      </c>
      <c r="AL1348">
        <f si="329" t="shared"/>
        <v>0</v>
      </c>
      <c r="AM1348">
        <f si="330" t="shared"/>
        <v>0</v>
      </c>
      <c r="AN1348">
        <f si="331" t="shared"/>
        <v>0</v>
      </c>
      <c r="AO1348">
        <f si="332" t="shared"/>
        <v>0</v>
      </c>
      <c r="AP1348">
        <f si="333" t="shared"/>
        <v>0</v>
      </c>
      <c r="AQ1348">
        <f si="334" t="shared"/>
        <v>0</v>
      </c>
      <c r="AR1348">
        <f si="335" t="shared"/>
        <v>0</v>
      </c>
      <c r="AS1348">
        <f si="339" t="shared"/>
        <v>0</v>
      </c>
      <c r="AU1348" t="str">
        <f>IFERROR(VLOOKUP(C1348,Results!$A$2:$B$240,2,FALSE)+VLOOKUP(D1348,Results!$A$2:$B$240,2,FALSE)+VLOOKUP(E1348,Results!$A$2:$B$240,2,FALSE)+VLOOKUP(F1348,Results!$A$2:$B$240,2,FALSE)+VLOOKUP(G1348,Results!$A$2:$B$240,2,FALSE)+VLOOKUP(H1348,Results!$A$2:$B$240,2,FALSE)+VLOOKUP(I1348,Results!$A$2:$B$240,2,FALSE)+VLOOKUP(J1348,Results!$A$2:$B$240,2,FALSE)+VLOOKUP(B1348,Results!$A$2:$B$240,2,FALSE)-MIN(VLOOKUP(C1348,Results!$A$2:$B$240,2,FALSE),VLOOKUP(D1348,Results!$A$2:$B$240,2,FALSE),VLOOKUP(E1348,Results!$A$2:$B$240,2,FALSE),VLOOKUP(F1348,Results!$A$2:$B$240,2,FALSE),VLOOKUP(G1348,Results!$A$2:$B$240,2,FALSE),VLOOKUP(H1348,Results!$A$2:$B$240,2,FALSE),VLOOKUP(I1348,Results!$A$2:$B$240,2,FALSE),VLOOKUP(J1348,Results!$A$2:$B$240,2,FALSE),VLOOKUP(B1348,Results!$A$2:$B$240,2,FALSE)),"")</f>
        <v/>
      </c>
    </row>
    <row r="1349" spans="2:47" x14ac:dyDescent="0.3">
      <c r="B1349" t="s">
        <v>166</v>
      </c>
      <c r="C1349" t="s">
        <v>170</v>
      </c>
      <c r="D1349" t="s">
        <v>99</v>
      </c>
      <c r="E1349" t="s">
        <v>172</v>
      </c>
      <c r="F1349" t="s">
        <v>178</v>
      </c>
      <c r="G1349" t="s">
        <v>179</v>
      </c>
      <c r="H1349" t="s">
        <v>152</v>
      </c>
      <c r="I1349" t="s">
        <v>183</v>
      </c>
      <c r="J1349" t="s">
        <v>186</v>
      </c>
      <c r="K1349" t="n">
        <v>10.0</v>
      </c>
      <c r="L1349" s="30">
        <f si="326" t="shared"/>
        <v>0</v>
      </c>
      <c r="N1349" s="35" t="str">
        <f si="336" t="shared"/>
        <v/>
      </c>
      <c r="O1349" s="59">
        <f>(IF(ISNUMBER(MATCH(B1349,Sheet4!$K$92:$K$101,0)),1,0)+IF(ISNUMBER(MATCH(C1349,Sheet4!$K$92:$K$101,0)),1,0)+IF(ISNUMBER(MATCH(D1349,Sheet4!$K$92:$K$101,0)),1,0)+IF(ISNUMBER(MATCH(E1349,Sheet4!$K$92:$K$101,0)),1,0)+IF(ISNUMBER(MATCH(F1349,Sheet4!$K$92:$K$101,0)),1,0)+IF(ISNUMBER(MATCH(G1349,Sheet4!$K$92:$K$101,0)),1,0)+IF(ISNUMBER(MATCH(H1349,Sheet4!$K$92:$K$101,0)),1,0)+IF(ISNUMBER(MATCH(I1349,Sheet4!$K$92:$K$101,0)),1,0)+IF(ISNUMBER(MATCH(J1349,Sheet4!$K$92:$K$101,0)),1,0))
-
(IF(ISNUMBER(MATCH(B1349,Sheet4!$F$2:$F$11,0)),1,0)+IF(ISNUMBER(MATCH(C1349,Sheet4!$F$2:$F$11,0)),1,0)+IF(ISNUMBER(MATCH(D1349,Sheet4!$F$2:$F$11,0)),1,0)+IF(ISNUMBER(MATCH(E1349,Sheet4!$F$2:$F$11,0)),1,0)+IF(ISNUMBER(MATCH(F1349,Sheet4!$F$2:$F$11,0)),1,0)+IF(ISNUMBER(MATCH(G1349,Sheet4!$F$2:$F$11,0)),1,0)+IF(ISNUMBER(MATCH(H1349,Sheet4!$F$2:$F$11,0)),1,0)+IF(ISNUMBER(MATCH(I1349,Sheet4!$F$2:$F$11,0)),1,0)+IF(ISNUMBER(MATCH(J1349,Sheet4!$F$2:$F$11,0)),1,0))</f>
        <v>0</v>
      </c>
      <c r="P1349" s="40" t="str">
        <f>IFERROR(INDEX(Sheet4!$G:$G,MATCH(Sheet1!B1349,Sheet4!$F:$F,0))+INDEX(Sheet4!$G:$G,MATCH(Sheet1!C1349,Sheet4!$F:$F,0))+INDEX(Sheet4!$G:$G,MATCH(Sheet1!D1349,Sheet4!$F:$F,0))+INDEX(Sheet4!$G:$G,MATCH(Sheet1!E1349,Sheet4!$F:$F,0))+INDEX(Sheet4!$G:$G,MATCH(Sheet1!F1349,Sheet4!$F:$F,0))+INDEX(Sheet4!$G:$G,MATCH(Sheet1!G1349,Sheet4!$F:$F,0))+INDEX(Sheet4!$G:$G,MATCH(Sheet1!H1349,Sheet4!$F:$F,0))+INDEX(Sheet4!$G:$G,MATCH(Sheet1!I1349,Sheet4!$F:$F,0))+INDEX(Sheet4!$G:$G,MATCH(Sheet1!J1349,Sheet4!$F:$F,0)),"")</f>
        <v/>
      </c>
      <c r="AF1349">
        <f si="337" t="shared"/>
        <v>0</v>
      </c>
      <c r="AH1349">
        <v>1326</v>
      </c>
      <c r="AI1349" t="str">
        <f si="338" t="shared"/>
        <v>Ben SimmonsLandry ShametDevin BookerMonte MorrisWill BartonKelly OubrePaul MillsapDario SaricJoel Embiid</v>
      </c>
      <c r="AJ1349">
        <f si="327" t="shared"/>
        <v>0</v>
      </c>
      <c r="AK1349">
        <f si="328" t="shared"/>
        <v>0</v>
      </c>
      <c r="AL1349">
        <f si="329" t="shared"/>
        <v>0</v>
      </c>
      <c r="AM1349">
        <f si="330" t="shared"/>
        <v>0</v>
      </c>
      <c r="AN1349">
        <f si="331" t="shared"/>
        <v>0</v>
      </c>
      <c r="AO1349">
        <f si="332" t="shared"/>
        <v>0</v>
      </c>
      <c r="AP1349">
        <f si="333" t="shared"/>
        <v>0</v>
      </c>
      <c r="AQ1349">
        <f si="334" t="shared"/>
        <v>0</v>
      </c>
      <c r="AR1349">
        <f si="335" t="shared"/>
        <v>0</v>
      </c>
      <c r="AS1349">
        <f si="339" t="shared"/>
        <v>0</v>
      </c>
      <c r="AU1349" t="str">
        <f>IFERROR(VLOOKUP(C1349,Results!$A$2:$B$240,2,FALSE)+VLOOKUP(D1349,Results!$A$2:$B$240,2,FALSE)+VLOOKUP(E1349,Results!$A$2:$B$240,2,FALSE)+VLOOKUP(F1349,Results!$A$2:$B$240,2,FALSE)+VLOOKUP(G1349,Results!$A$2:$B$240,2,FALSE)+VLOOKUP(H1349,Results!$A$2:$B$240,2,FALSE)+VLOOKUP(I1349,Results!$A$2:$B$240,2,FALSE)+VLOOKUP(J1349,Results!$A$2:$B$240,2,FALSE)+VLOOKUP(B1349,Results!$A$2:$B$240,2,FALSE)-MIN(VLOOKUP(C1349,Results!$A$2:$B$240,2,FALSE),VLOOKUP(D1349,Results!$A$2:$B$240,2,FALSE),VLOOKUP(E1349,Results!$A$2:$B$240,2,FALSE),VLOOKUP(F1349,Results!$A$2:$B$240,2,FALSE),VLOOKUP(G1349,Results!$A$2:$B$240,2,FALSE),VLOOKUP(H1349,Results!$A$2:$B$240,2,FALSE),VLOOKUP(I1349,Results!$A$2:$B$240,2,FALSE),VLOOKUP(J1349,Results!$A$2:$B$240,2,FALSE),VLOOKUP(B1349,Results!$A$2:$B$240,2,FALSE)),"")</f>
        <v/>
      </c>
    </row>
    <row r="1350" spans="2:47" x14ac:dyDescent="0.3">
      <c r="B1350" t="s">
        <v>87</v>
      </c>
      <c r="C1350" t="s">
        <v>171</v>
      </c>
      <c r="D1350" t="s">
        <v>172</v>
      </c>
      <c r="E1350" t="s">
        <v>173</v>
      </c>
      <c r="F1350" t="s">
        <v>150</v>
      </c>
      <c r="G1350" t="s">
        <v>177</v>
      </c>
      <c r="H1350" t="s">
        <v>92</v>
      </c>
      <c r="I1350" t="s">
        <v>181</v>
      </c>
      <c r="J1350" t="s">
        <v>94</v>
      </c>
      <c r="K1350" t="n">
        <v>10.0</v>
      </c>
      <c r="L1350" s="30">
        <f si="326" t="shared"/>
        <v>0</v>
      </c>
      <c r="N1350" s="35" t="str">
        <f si="336" t="shared"/>
        <v/>
      </c>
      <c r="O1350" s="59">
        <f>(IF(ISNUMBER(MATCH(B1350,Sheet4!$K$92:$K$101,0)),1,0)+IF(ISNUMBER(MATCH(C1350,Sheet4!$K$92:$K$101,0)),1,0)+IF(ISNUMBER(MATCH(D1350,Sheet4!$K$92:$K$101,0)),1,0)+IF(ISNUMBER(MATCH(E1350,Sheet4!$K$92:$K$101,0)),1,0)+IF(ISNUMBER(MATCH(F1350,Sheet4!$K$92:$K$101,0)),1,0)+IF(ISNUMBER(MATCH(G1350,Sheet4!$K$92:$K$101,0)),1,0)+IF(ISNUMBER(MATCH(H1350,Sheet4!$K$92:$K$101,0)),1,0)+IF(ISNUMBER(MATCH(I1350,Sheet4!$K$92:$K$101,0)),1,0)+IF(ISNUMBER(MATCH(J1350,Sheet4!$K$92:$K$101,0)),1,0))
-
(IF(ISNUMBER(MATCH(B1350,Sheet4!$F$2:$F$11,0)),1,0)+IF(ISNUMBER(MATCH(C1350,Sheet4!$F$2:$F$11,0)),1,0)+IF(ISNUMBER(MATCH(D1350,Sheet4!$F$2:$F$11,0)),1,0)+IF(ISNUMBER(MATCH(E1350,Sheet4!$F$2:$F$11,0)),1,0)+IF(ISNUMBER(MATCH(F1350,Sheet4!$F$2:$F$11,0)),1,0)+IF(ISNUMBER(MATCH(G1350,Sheet4!$F$2:$F$11,0)),1,0)+IF(ISNUMBER(MATCH(H1350,Sheet4!$F$2:$F$11,0)),1,0)+IF(ISNUMBER(MATCH(I1350,Sheet4!$F$2:$F$11,0)),1,0)+IF(ISNUMBER(MATCH(J1350,Sheet4!$F$2:$F$11,0)),1,0))</f>
        <v>0</v>
      </c>
      <c r="P1350" s="40" t="str">
        <f>IFERROR(INDEX(Sheet4!$G:$G,MATCH(Sheet1!B1350,Sheet4!$F:$F,0))+INDEX(Sheet4!$G:$G,MATCH(Sheet1!C1350,Sheet4!$F:$F,0))+INDEX(Sheet4!$G:$G,MATCH(Sheet1!D1350,Sheet4!$F:$F,0))+INDEX(Sheet4!$G:$G,MATCH(Sheet1!E1350,Sheet4!$F:$F,0))+INDEX(Sheet4!$G:$G,MATCH(Sheet1!F1350,Sheet4!$F:$F,0))+INDEX(Sheet4!$G:$G,MATCH(Sheet1!G1350,Sheet4!$F:$F,0))+INDEX(Sheet4!$G:$G,MATCH(Sheet1!H1350,Sheet4!$F:$F,0))+INDEX(Sheet4!$G:$G,MATCH(Sheet1!I1350,Sheet4!$F:$F,0))+INDEX(Sheet4!$G:$G,MATCH(Sheet1!J1350,Sheet4!$F:$F,0)),"")</f>
        <v/>
      </c>
      <c r="AF1350">
        <f si="337" t="shared"/>
        <v>0</v>
      </c>
      <c r="AH1350">
        <v>1327</v>
      </c>
      <c r="AI1350" t="str">
        <f si="338" t="shared"/>
        <v>Ben SimmonsJeremy LinDevin BookerMonte MorrisJoe InglesMikal BridgesKenneth FariedJohn CollinsDeandre Ayton</v>
      </c>
      <c r="AJ1350">
        <f si="327" t="shared"/>
        <v>0</v>
      </c>
      <c r="AK1350">
        <f si="328" t="shared"/>
        <v>0</v>
      </c>
      <c r="AL1350">
        <f si="329" t="shared"/>
        <v>0</v>
      </c>
      <c r="AM1350">
        <f si="330" t="shared"/>
        <v>0</v>
      </c>
      <c r="AN1350">
        <f si="331" t="shared"/>
        <v>0</v>
      </c>
      <c r="AO1350">
        <f si="332" t="shared"/>
        <v>0</v>
      </c>
      <c r="AP1350">
        <f si="333" t="shared"/>
        <v>0</v>
      </c>
      <c r="AQ1350">
        <f si="334" t="shared"/>
        <v>0</v>
      </c>
      <c r="AR1350">
        <f si="335" t="shared"/>
        <v>0</v>
      </c>
      <c r="AS1350">
        <f si="339" t="shared"/>
        <v>0</v>
      </c>
      <c r="AU1350" t="str">
        <f>IFERROR(VLOOKUP(C1350,Results!$A$2:$B$240,2,FALSE)+VLOOKUP(D1350,Results!$A$2:$B$240,2,FALSE)+VLOOKUP(E1350,Results!$A$2:$B$240,2,FALSE)+VLOOKUP(F1350,Results!$A$2:$B$240,2,FALSE)+VLOOKUP(G1350,Results!$A$2:$B$240,2,FALSE)+VLOOKUP(H1350,Results!$A$2:$B$240,2,FALSE)+VLOOKUP(I1350,Results!$A$2:$B$240,2,FALSE)+VLOOKUP(J1350,Results!$A$2:$B$240,2,FALSE)+VLOOKUP(B1350,Results!$A$2:$B$240,2,FALSE)-MIN(VLOOKUP(C1350,Results!$A$2:$B$240,2,FALSE),VLOOKUP(D1350,Results!$A$2:$B$240,2,FALSE),VLOOKUP(E1350,Results!$A$2:$B$240,2,FALSE),VLOOKUP(F1350,Results!$A$2:$B$240,2,FALSE),VLOOKUP(G1350,Results!$A$2:$B$240,2,FALSE),VLOOKUP(H1350,Results!$A$2:$B$240,2,FALSE),VLOOKUP(I1350,Results!$A$2:$B$240,2,FALSE),VLOOKUP(J1350,Results!$A$2:$B$240,2,FALSE),VLOOKUP(B1350,Results!$A$2:$B$240,2,FALSE)),"")</f>
        <v/>
      </c>
    </row>
    <row r="1351" spans="2:47" x14ac:dyDescent="0.3">
      <c r="B1351" t="s">
        <v>166</v>
      </c>
      <c r="C1351" t="s">
        <v>171</v>
      </c>
      <c r="D1351" t="s">
        <v>145</v>
      </c>
      <c r="E1351" t="s">
        <v>146</v>
      </c>
      <c r="F1351" t="s">
        <v>90</v>
      </c>
      <c r="G1351" t="s">
        <v>179</v>
      </c>
      <c r="H1351" t="s">
        <v>152</v>
      </c>
      <c r="I1351" t="s">
        <v>103</v>
      </c>
      <c r="J1351" t="s">
        <v>98</v>
      </c>
      <c r="K1351" t="n">
        <v>10.0</v>
      </c>
      <c r="L1351" s="30">
        <f si="326" t="shared"/>
        <v>0</v>
      </c>
      <c r="N1351" s="35" t="str">
        <f si="336" t="shared"/>
        <v/>
      </c>
      <c r="O1351" s="59">
        <f>(IF(ISNUMBER(MATCH(B1351,Sheet4!$K$92:$K$101,0)),1,0)+IF(ISNUMBER(MATCH(C1351,Sheet4!$K$92:$K$101,0)),1,0)+IF(ISNUMBER(MATCH(D1351,Sheet4!$K$92:$K$101,0)),1,0)+IF(ISNUMBER(MATCH(E1351,Sheet4!$K$92:$K$101,0)),1,0)+IF(ISNUMBER(MATCH(F1351,Sheet4!$K$92:$K$101,0)),1,0)+IF(ISNUMBER(MATCH(G1351,Sheet4!$K$92:$K$101,0)),1,0)+IF(ISNUMBER(MATCH(H1351,Sheet4!$K$92:$K$101,0)),1,0)+IF(ISNUMBER(MATCH(I1351,Sheet4!$K$92:$K$101,0)),1,0)+IF(ISNUMBER(MATCH(J1351,Sheet4!$K$92:$K$101,0)),1,0))
-
(IF(ISNUMBER(MATCH(B1351,Sheet4!$F$2:$F$11,0)),1,0)+IF(ISNUMBER(MATCH(C1351,Sheet4!$F$2:$F$11,0)),1,0)+IF(ISNUMBER(MATCH(D1351,Sheet4!$F$2:$F$11,0)),1,0)+IF(ISNUMBER(MATCH(E1351,Sheet4!$F$2:$F$11,0)),1,0)+IF(ISNUMBER(MATCH(F1351,Sheet4!$F$2:$F$11,0)),1,0)+IF(ISNUMBER(MATCH(G1351,Sheet4!$F$2:$F$11,0)),1,0)+IF(ISNUMBER(MATCH(H1351,Sheet4!$F$2:$F$11,0)),1,0)+IF(ISNUMBER(MATCH(I1351,Sheet4!$F$2:$F$11,0)),1,0)+IF(ISNUMBER(MATCH(J1351,Sheet4!$F$2:$F$11,0)),1,0))</f>
        <v>0</v>
      </c>
      <c r="P1351" s="40" t="str">
        <f>IFERROR(INDEX(Sheet4!$G:$G,MATCH(Sheet1!B1351,Sheet4!$F:$F,0))+INDEX(Sheet4!$G:$G,MATCH(Sheet1!C1351,Sheet4!$F:$F,0))+INDEX(Sheet4!$G:$G,MATCH(Sheet1!D1351,Sheet4!$F:$F,0))+INDEX(Sheet4!$G:$G,MATCH(Sheet1!E1351,Sheet4!$F:$F,0))+INDEX(Sheet4!$G:$G,MATCH(Sheet1!F1351,Sheet4!$F:$F,0))+INDEX(Sheet4!$G:$G,MATCH(Sheet1!G1351,Sheet4!$F:$F,0))+INDEX(Sheet4!$G:$G,MATCH(Sheet1!H1351,Sheet4!$F:$F,0))+INDEX(Sheet4!$G:$G,MATCH(Sheet1!I1351,Sheet4!$F:$F,0))+INDEX(Sheet4!$G:$G,MATCH(Sheet1!J1351,Sheet4!$F:$F,0)),"")</f>
        <v/>
      </c>
      <c r="AF1351">
        <f si="337" t="shared"/>
        <v>0</v>
      </c>
      <c r="AH1351">
        <v>1328</v>
      </c>
      <c r="AI1351" t="str">
        <f si="338" t="shared"/>
        <v>Ben SimmonsDe'Aaron FoxDevin BookerMonte MorrisWill BartonKelly OubrePaul MillsapTaj GibsonDeandre Ayton</v>
      </c>
      <c r="AJ1351">
        <f si="327" t="shared"/>
        <v>0</v>
      </c>
      <c r="AK1351">
        <f si="328" t="shared"/>
        <v>0</v>
      </c>
      <c r="AL1351">
        <f si="329" t="shared"/>
        <v>0</v>
      </c>
      <c r="AM1351">
        <f si="330" t="shared"/>
        <v>0</v>
      </c>
      <c r="AN1351">
        <f si="331" t="shared"/>
        <v>0</v>
      </c>
      <c r="AO1351">
        <f si="332" t="shared"/>
        <v>0</v>
      </c>
      <c r="AP1351">
        <f si="333" t="shared"/>
        <v>0</v>
      </c>
      <c r="AQ1351">
        <f si="334" t="shared"/>
        <v>0</v>
      </c>
      <c r="AR1351">
        <f si="335" t="shared"/>
        <v>0</v>
      </c>
      <c r="AS1351">
        <f si="339" t="shared"/>
        <v>0</v>
      </c>
      <c r="AU1351" t="str">
        <f>IFERROR(VLOOKUP(C1351,Results!$A$2:$B$240,2,FALSE)+VLOOKUP(D1351,Results!$A$2:$B$240,2,FALSE)+VLOOKUP(E1351,Results!$A$2:$B$240,2,FALSE)+VLOOKUP(F1351,Results!$A$2:$B$240,2,FALSE)+VLOOKUP(G1351,Results!$A$2:$B$240,2,FALSE)+VLOOKUP(H1351,Results!$A$2:$B$240,2,FALSE)+VLOOKUP(I1351,Results!$A$2:$B$240,2,FALSE)+VLOOKUP(J1351,Results!$A$2:$B$240,2,FALSE)+VLOOKUP(B1351,Results!$A$2:$B$240,2,FALSE)-MIN(VLOOKUP(C1351,Results!$A$2:$B$240,2,FALSE),VLOOKUP(D1351,Results!$A$2:$B$240,2,FALSE),VLOOKUP(E1351,Results!$A$2:$B$240,2,FALSE),VLOOKUP(F1351,Results!$A$2:$B$240,2,FALSE),VLOOKUP(G1351,Results!$A$2:$B$240,2,FALSE),VLOOKUP(H1351,Results!$A$2:$B$240,2,FALSE),VLOOKUP(I1351,Results!$A$2:$B$240,2,FALSE),VLOOKUP(J1351,Results!$A$2:$B$240,2,FALSE),VLOOKUP(B1351,Results!$A$2:$B$240,2,FALSE)),"")</f>
        <v/>
      </c>
    </row>
    <row r="1352" spans="2:47" x14ac:dyDescent="0.3">
      <c r="B1352" t="s">
        <v>87</v>
      </c>
      <c r="C1352" t="s">
        <v>170</v>
      </c>
      <c r="D1352" t="s">
        <v>172</v>
      </c>
      <c r="E1352" t="s">
        <v>148</v>
      </c>
      <c r="F1352" t="s">
        <v>150</v>
      </c>
      <c r="G1352" t="s">
        <v>90</v>
      </c>
      <c r="H1352" t="s">
        <v>153</v>
      </c>
      <c r="I1352" t="s">
        <v>181</v>
      </c>
      <c r="J1352" t="s">
        <v>186</v>
      </c>
      <c r="K1352" t="n">
        <v>10.0</v>
      </c>
      <c r="L1352" s="30">
        <f si="326" t="shared"/>
        <v>0</v>
      </c>
      <c r="N1352" s="35" t="str">
        <f si="336" t="shared"/>
        <v/>
      </c>
      <c r="O1352" s="59">
        <f>(IF(ISNUMBER(MATCH(B1352,Sheet4!$K$92:$K$101,0)),1,0)+IF(ISNUMBER(MATCH(C1352,Sheet4!$K$92:$K$101,0)),1,0)+IF(ISNUMBER(MATCH(D1352,Sheet4!$K$92:$K$101,0)),1,0)+IF(ISNUMBER(MATCH(E1352,Sheet4!$K$92:$K$101,0)),1,0)+IF(ISNUMBER(MATCH(F1352,Sheet4!$K$92:$K$101,0)),1,0)+IF(ISNUMBER(MATCH(G1352,Sheet4!$K$92:$K$101,0)),1,0)+IF(ISNUMBER(MATCH(H1352,Sheet4!$K$92:$K$101,0)),1,0)+IF(ISNUMBER(MATCH(I1352,Sheet4!$K$92:$K$101,0)),1,0)+IF(ISNUMBER(MATCH(J1352,Sheet4!$K$92:$K$101,0)),1,0))
-
(IF(ISNUMBER(MATCH(B1352,Sheet4!$F$2:$F$11,0)),1,0)+IF(ISNUMBER(MATCH(C1352,Sheet4!$F$2:$F$11,0)),1,0)+IF(ISNUMBER(MATCH(D1352,Sheet4!$F$2:$F$11,0)),1,0)+IF(ISNUMBER(MATCH(E1352,Sheet4!$F$2:$F$11,0)),1,0)+IF(ISNUMBER(MATCH(F1352,Sheet4!$F$2:$F$11,0)),1,0)+IF(ISNUMBER(MATCH(G1352,Sheet4!$F$2:$F$11,0)),1,0)+IF(ISNUMBER(MATCH(H1352,Sheet4!$F$2:$F$11,0)),1,0)+IF(ISNUMBER(MATCH(I1352,Sheet4!$F$2:$F$11,0)),1,0)+IF(ISNUMBER(MATCH(J1352,Sheet4!$F$2:$F$11,0)),1,0))</f>
        <v>0</v>
      </c>
      <c r="P1352" s="40" t="str">
        <f>IFERROR(INDEX(Sheet4!$G:$G,MATCH(Sheet1!B1352,Sheet4!$F:$F,0))+INDEX(Sheet4!$G:$G,MATCH(Sheet1!C1352,Sheet4!$F:$F,0))+INDEX(Sheet4!$G:$G,MATCH(Sheet1!D1352,Sheet4!$F:$F,0))+INDEX(Sheet4!$G:$G,MATCH(Sheet1!E1352,Sheet4!$F:$F,0))+INDEX(Sheet4!$G:$G,MATCH(Sheet1!F1352,Sheet4!$F:$F,0))+INDEX(Sheet4!$G:$G,MATCH(Sheet1!G1352,Sheet4!$F:$F,0))+INDEX(Sheet4!$G:$G,MATCH(Sheet1!H1352,Sheet4!$F:$F,0))+INDEX(Sheet4!$G:$G,MATCH(Sheet1!I1352,Sheet4!$F:$F,0))+INDEX(Sheet4!$G:$G,MATCH(Sheet1!J1352,Sheet4!$F:$F,0)),"")</f>
        <v/>
      </c>
      <c r="AF1352">
        <f si="337" t="shared"/>
        <v>0</v>
      </c>
      <c r="AH1352">
        <v>1329</v>
      </c>
      <c r="AI1352" t="str">
        <f si="338" t="shared"/>
        <v>Ben SimmonsDe'Aaron FoxJimmy ButlerMonte MorrisCorey BrewerRoyce O'NealeKenneth FariedJohn CollinsDeandre Ayton</v>
      </c>
      <c r="AJ1352">
        <f si="327" t="shared"/>
        <v>0</v>
      </c>
      <c r="AK1352">
        <f si="328" t="shared"/>
        <v>0</v>
      </c>
      <c r="AL1352">
        <f si="329" t="shared"/>
        <v>0</v>
      </c>
      <c r="AM1352">
        <f si="330" t="shared"/>
        <v>0</v>
      </c>
      <c r="AN1352">
        <f si="331" t="shared"/>
        <v>0</v>
      </c>
      <c r="AO1352">
        <f si="332" t="shared"/>
        <v>0</v>
      </c>
      <c r="AP1352">
        <f si="333" t="shared"/>
        <v>0</v>
      </c>
      <c r="AQ1352">
        <f si="334" t="shared"/>
        <v>0</v>
      </c>
      <c r="AR1352">
        <f si="335" t="shared"/>
        <v>0</v>
      </c>
      <c r="AS1352">
        <f si="339" t="shared"/>
        <v>0</v>
      </c>
      <c r="AU1352" t="str">
        <f>IFERROR(VLOOKUP(C1352,Results!$A$2:$B$240,2,FALSE)+VLOOKUP(D1352,Results!$A$2:$B$240,2,FALSE)+VLOOKUP(E1352,Results!$A$2:$B$240,2,FALSE)+VLOOKUP(F1352,Results!$A$2:$B$240,2,FALSE)+VLOOKUP(G1352,Results!$A$2:$B$240,2,FALSE)+VLOOKUP(H1352,Results!$A$2:$B$240,2,FALSE)+VLOOKUP(I1352,Results!$A$2:$B$240,2,FALSE)+VLOOKUP(J1352,Results!$A$2:$B$240,2,FALSE)+VLOOKUP(B1352,Results!$A$2:$B$240,2,FALSE)-MIN(VLOOKUP(C1352,Results!$A$2:$B$240,2,FALSE),VLOOKUP(D1352,Results!$A$2:$B$240,2,FALSE),VLOOKUP(E1352,Results!$A$2:$B$240,2,FALSE),VLOOKUP(F1352,Results!$A$2:$B$240,2,FALSE),VLOOKUP(G1352,Results!$A$2:$B$240,2,FALSE),VLOOKUP(H1352,Results!$A$2:$B$240,2,FALSE),VLOOKUP(I1352,Results!$A$2:$B$240,2,FALSE),VLOOKUP(J1352,Results!$A$2:$B$240,2,FALSE),VLOOKUP(B1352,Results!$A$2:$B$240,2,FALSE)),"")</f>
        <v/>
      </c>
    </row>
    <row r="1353" spans="2:47" x14ac:dyDescent="0.3">
      <c r="B1353" t="s">
        <v>166</v>
      </c>
      <c r="C1353" t="s">
        <v>116</v>
      </c>
      <c r="D1353" t="s">
        <v>145</v>
      </c>
      <c r="E1353" t="s">
        <v>146</v>
      </c>
      <c r="F1353" t="s">
        <v>177</v>
      </c>
      <c r="G1353" t="s">
        <v>100</v>
      </c>
      <c r="H1353" t="s">
        <v>92</v>
      </c>
      <c r="I1353" t="s">
        <v>155</v>
      </c>
      <c r="J1353" t="s">
        <v>187</v>
      </c>
      <c r="K1353" t="n">
        <v>10.0</v>
      </c>
      <c r="L1353" s="30">
        <f si="326" t="shared"/>
        <v>0</v>
      </c>
      <c r="N1353" s="35" t="str">
        <f si="336" t="shared"/>
        <v/>
      </c>
      <c r="O1353" s="59">
        <f>(IF(ISNUMBER(MATCH(B1353,Sheet4!$K$92:$K$101,0)),1,0)+IF(ISNUMBER(MATCH(C1353,Sheet4!$K$92:$K$101,0)),1,0)+IF(ISNUMBER(MATCH(D1353,Sheet4!$K$92:$K$101,0)),1,0)+IF(ISNUMBER(MATCH(E1353,Sheet4!$K$92:$K$101,0)),1,0)+IF(ISNUMBER(MATCH(F1353,Sheet4!$K$92:$K$101,0)),1,0)+IF(ISNUMBER(MATCH(G1353,Sheet4!$K$92:$K$101,0)),1,0)+IF(ISNUMBER(MATCH(H1353,Sheet4!$K$92:$K$101,0)),1,0)+IF(ISNUMBER(MATCH(I1353,Sheet4!$K$92:$K$101,0)),1,0)+IF(ISNUMBER(MATCH(J1353,Sheet4!$K$92:$K$101,0)),1,0))
-
(IF(ISNUMBER(MATCH(B1353,Sheet4!$F$2:$F$11,0)),1,0)+IF(ISNUMBER(MATCH(C1353,Sheet4!$F$2:$F$11,0)),1,0)+IF(ISNUMBER(MATCH(D1353,Sheet4!$F$2:$F$11,0)),1,0)+IF(ISNUMBER(MATCH(E1353,Sheet4!$F$2:$F$11,0)),1,0)+IF(ISNUMBER(MATCH(F1353,Sheet4!$F$2:$F$11,0)),1,0)+IF(ISNUMBER(MATCH(G1353,Sheet4!$F$2:$F$11,0)),1,0)+IF(ISNUMBER(MATCH(H1353,Sheet4!$F$2:$F$11,0)),1,0)+IF(ISNUMBER(MATCH(I1353,Sheet4!$F$2:$F$11,0)),1,0)+IF(ISNUMBER(MATCH(J1353,Sheet4!$F$2:$F$11,0)),1,0))</f>
        <v>0</v>
      </c>
      <c r="P1353" s="40" t="str">
        <f>IFERROR(INDEX(Sheet4!$G:$G,MATCH(Sheet1!B1353,Sheet4!$F:$F,0))+INDEX(Sheet4!$G:$G,MATCH(Sheet1!C1353,Sheet4!$F:$F,0))+INDEX(Sheet4!$G:$G,MATCH(Sheet1!D1353,Sheet4!$F:$F,0))+INDEX(Sheet4!$G:$G,MATCH(Sheet1!E1353,Sheet4!$F:$F,0))+INDEX(Sheet4!$G:$G,MATCH(Sheet1!F1353,Sheet4!$F:$F,0))+INDEX(Sheet4!$G:$G,MATCH(Sheet1!G1353,Sheet4!$F:$F,0))+INDEX(Sheet4!$G:$G,MATCH(Sheet1!H1353,Sheet4!$F:$F,0))+INDEX(Sheet4!$G:$G,MATCH(Sheet1!I1353,Sheet4!$F:$F,0))+INDEX(Sheet4!$G:$G,MATCH(Sheet1!J1353,Sheet4!$F:$F,0)),"")</f>
        <v/>
      </c>
      <c r="AF1353">
        <f si="337" t="shared"/>
        <v>0</v>
      </c>
      <c r="AH1353">
        <v>1330</v>
      </c>
      <c r="AI1353" t="str">
        <f si="338" t="shared"/>
        <v>De'Aaron FoxIsaiah CanaanDevin BookerJimmy ButlerKelly OubreTaurean PrinceMarvin BagleyDerrick FavorsRudy Gobert</v>
      </c>
      <c r="AJ1353">
        <f si="327" t="shared"/>
        <v>0</v>
      </c>
      <c r="AK1353">
        <f si="328" t="shared"/>
        <v>0</v>
      </c>
      <c r="AL1353">
        <f si="329" t="shared"/>
        <v>0</v>
      </c>
      <c r="AM1353">
        <f si="330" t="shared"/>
        <v>0</v>
      </c>
      <c r="AN1353">
        <f si="331" t="shared"/>
        <v>0</v>
      </c>
      <c r="AO1353">
        <f si="332" t="shared"/>
        <v>0</v>
      </c>
      <c r="AP1353">
        <f si="333" t="shared"/>
        <v>0</v>
      </c>
      <c r="AQ1353">
        <f si="334" t="shared"/>
        <v>0</v>
      </c>
      <c r="AR1353">
        <f si="335" t="shared"/>
        <v>0</v>
      </c>
      <c r="AS1353">
        <f si="339" t="shared"/>
        <v>0</v>
      </c>
      <c r="AU1353" t="str">
        <f>IFERROR(VLOOKUP(C1353,Results!$A$2:$B$240,2,FALSE)+VLOOKUP(D1353,Results!$A$2:$B$240,2,FALSE)+VLOOKUP(E1353,Results!$A$2:$B$240,2,FALSE)+VLOOKUP(F1353,Results!$A$2:$B$240,2,FALSE)+VLOOKUP(G1353,Results!$A$2:$B$240,2,FALSE)+VLOOKUP(H1353,Results!$A$2:$B$240,2,FALSE)+VLOOKUP(I1353,Results!$A$2:$B$240,2,FALSE)+VLOOKUP(J1353,Results!$A$2:$B$240,2,FALSE)+VLOOKUP(B1353,Results!$A$2:$B$240,2,FALSE)-MIN(VLOOKUP(C1353,Results!$A$2:$B$240,2,FALSE),VLOOKUP(D1353,Results!$A$2:$B$240,2,FALSE),VLOOKUP(E1353,Results!$A$2:$B$240,2,FALSE),VLOOKUP(F1353,Results!$A$2:$B$240,2,FALSE),VLOOKUP(G1353,Results!$A$2:$B$240,2,FALSE),VLOOKUP(H1353,Results!$A$2:$B$240,2,FALSE),VLOOKUP(I1353,Results!$A$2:$B$240,2,FALSE),VLOOKUP(J1353,Results!$A$2:$B$240,2,FALSE),VLOOKUP(B1353,Results!$A$2:$B$240,2,FALSE)),"")</f>
        <v/>
      </c>
    </row>
    <row r="1354" spans="2:47" x14ac:dyDescent="0.3">
      <c r="B1354" t="s">
        <v>108</v>
      </c>
      <c r="C1354" t="s">
        <v>170</v>
      </c>
      <c r="D1354" t="s">
        <v>145</v>
      </c>
      <c r="E1354" t="s">
        <v>146</v>
      </c>
      <c r="F1354" t="s">
        <v>177</v>
      </c>
      <c r="G1354" t="s">
        <v>100</v>
      </c>
      <c r="H1354" t="s">
        <v>181</v>
      </c>
      <c r="I1354" t="s">
        <v>182</v>
      </c>
      <c r="J1354" t="s">
        <v>186</v>
      </c>
      <c r="K1354" t="n">
        <v>10.0</v>
      </c>
      <c r="L1354" s="30">
        <f si="326" t="shared"/>
        <v>0</v>
      </c>
      <c r="N1354" s="35" t="str">
        <f si="336" t="shared"/>
        <v/>
      </c>
      <c r="O1354" s="59">
        <f>(IF(ISNUMBER(MATCH(B1354,Sheet4!$K$92:$K$101,0)),1,0)+IF(ISNUMBER(MATCH(C1354,Sheet4!$K$92:$K$101,0)),1,0)+IF(ISNUMBER(MATCH(D1354,Sheet4!$K$92:$K$101,0)),1,0)+IF(ISNUMBER(MATCH(E1354,Sheet4!$K$92:$K$101,0)),1,0)+IF(ISNUMBER(MATCH(F1354,Sheet4!$K$92:$K$101,0)),1,0)+IF(ISNUMBER(MATCH(G1354,Sheet4!$K$92:$K$101,0)),1,0)+IF(ISNUMBER(MATCH(H1354,Sheet4!$K$92:$K$101,0)),1,0)+IF(ISNUMBER(MATCH(I1354,Sheet4!$K$92:$K$101,0)),1,0)+IF(ISNUMBER(MATCH(J1354,Sheet4!$K$92:$K$101,0)),1,0))
-
(IF(ISNUMBER(MATCH(B1354,Sheet4!$F$2:$F$11,0)),1,0)+IF(ISNUMBER(MATCH(C1354,Sheet4!$F$2:$F$11,0)),1,0)+IF(ISNUMBER(MATCH(D1354,Sheet4!$F$2:$F$11,0)),1,0)+IF(ISNUMBER(MATCH(E1354,Sheet4!$F$2:$F$11,0)),1,0)+IF(ISNUMBER(MATCH(F1354,Sheet4!$F$2:$F$11,0)),1,0)+IF(ISNUMBER(MATCH(G1354,Sheet4!$F$2:$F$11,0)),1,0)+IF(ISNUMBER(MATCH(H1354,Sheet4!$F$2:$F$11,0)),1,0)+IF(ISNUMBER(MATCH(I1354,Sheet4!$F$2:$F$11,0)),1,0)+IF(ISNUMBER(MATCH(J1354,Sheet4!$F$2:$F$11,0)),1,0))</f>
        <v>0</v>
      </c>
      <c r="P1354" s="40" t="str">
        <f>IFERROR(INDEX(Sheet4!$G:$G,MATCH(Sheet1!B1354,Sheet4!$F:$F,0))+INDEX(Sheet4!$G:$G,MATCH(Sheet1!C1354,Sheet4!$F:$F,0))+INDEX(Sheet4!$G:$G,MATCH(Sheet1!D1354,Sheet4!$F:$F,0))+INDEX(Sheet4!$G:$G,MATCH(Sheet1!E1354,Sheet4!$F:$F,0))+INDEX(Sheet4!$G:$G,MATCH(Sheet1!F1354,Sheet4!$F:$F,0))+INDEX(Sheet4!$G:$G,MATCH(Sheet1!G1354,Sheet4!$F:$F,0))+INDEX(Sheet4!$G:$G,MATCH(Sheet1!H1354,Sheet4!$F:$F,0))+INDEX(Sheet4!$G:$G,MATCH(Sheet1!I1354,Sheet4!$F:$F,0))+INDEX(Sheet4!$G:$G,MATCH(Sheet1!J1354,Sheet4!$F:$F,0)),"")</f>
        <v/>
      </c>
      <c r="AF1354">
        <f si="337" t="shared"/>
        <v>0</v>
      </c>
      <c r="AH1354">
        <v>1331</v>
      </c>
      <c r="AI1354" t="str">
        <f si="338" t="shared"/>
        <v>Ben SimmonsLandry ShametDevin BookerBuddy HieldKelly OubreJae CrowderKenneth FariedJosh JacksonDeandre Ayton</v>
      </c>
      <c r="AJ1354">
        <f si="327" t="shared"/>
        <v>0</v>
      </c>
      <c r="AK1354">
        <f si="328" t="shared"/>
        <v>0</v>
      </c>
      <c r="AL1354">
        <f si="329" t="shared"/>
        <v>0</v>
      </c>
      <c r="AM1354">
        <f si="330" t="shared"/>
        <v>0</v>
      </c>
      <c r="AN1354">
        <f si="331" t="shared"/>
        <v>0</v>
      </c>
      <c r="AO1354">
        <f si="332" t="shared"/>
        <v>0</v>
      </c>
      <c r="AP1354">
        <f si="333" t="shared"/>
        <v>0</v>
      </c>
      <c r="AQ1354">
        <f si="334" t="shared"/>
        <v>0</v>
      </c>
      <c r="AR1354">
        <f si="335" t="shared"/>
        <v>0</v>
      </c>
      <c r="AS1354">
        <f si="339" t="shared"/>
        <v>0</v>
      </c>
      <c r="AU1354" t="str">
        <f>IFERROR(VLOOKUP(C1354,Results!$A$2:$B$240,2,FALSE)+VLOOKUP(D1354,Results!$A$2:$B$240,2,FALSE)+VLOOKUP(E1354,Results!$A$2:$B$240,2,FALSE)+VLOOKUP(F1354,Results!$A$2:$B$240,2,FALSE)+VLOOKUP(G1354,Results!$A$2:$B$240,2,FALSE)+VLOOKUP(H1354,Results!$A$2:$B$240,2,FALSE)+VLOOKUP(I1354,Results!$A$2:$B$240,2,FALSE)+VLOOKUP(J1354,Results!$A$2:$B$240,2,FALSE)+VLOOKUP(B1354,Results!$A$2:$B$240,2,FALSE)-MIN(VLOOKUP(C1354,Results!$A$2:$B$240,2,FALSE),VLOOKUP(D1354,Results!$A$2:$B$240,2,FALSE),VLOOKUP(E1354,Results!$A$2:$B$240,2,FALSE),VLOOKUP(F1354,Results!$A$2:$B$240,2,FALSE),VLOOKUP(G1354,Results!$A$2:$B$240,2,FALSE),VLOOKUP(H1354,Results!$A$2:$B$240,2,FALSE),VLOOKUP(I1354,Results!$A$2:$B$240,2,FALSE),VLOOKUP(J1354,Results!$A$2:$B$240,2,FALSE),VLOOKUP(B1354,Results!$A$2:$B$240,2,FALSE)),"")</f>
        <v/>
      </c>
    </row>
    <row r="1355" spans="2:47" x14ac:dyDescent="0.3">
      <c r="B1355" t="s">
        <v>166</v>
      </c>
      <c r="C1355" t="s">
        <v>108</v>
      </c>
      <c r="D1355" t="s">
        <v>146</v>
      </c>
      <c r="E1355" t="s">
        <v>148</v>
      </c>
      <c r="F1355" t="s">
        <v>100</v>
      </c>
      <c r="G1355" t="s">
        <v>159</v>
      </c>
      <c r="H1355" t="s">
        <v>153</v>
      </c>
      <c r="I1355" t="s">
        <v>92</v>
      </c>
      <c r="J1355" t="s">
        <v>188</v>
      </c>
      <c r="K1355" t="n">
        <v>10.0</v>
      </c>
      <c r="L1355" s="30">
        <f si="326" t="shared"/>
        <v>0</v>
      </c>
      <c r="N1355" s="35" t="str">
        <f si="336" t="shared"/>
        <v/>
      </c>
      <c r="O1355" s="59">
        <f>(IF(ISNUMBER(MATCH(B1355,Sheet4!$K$92:$K$101,0)),1,0)+IF(ISNUMBER(MATCH(C1355,Sheet4!$K$92:$K$101,0)),1,0)+IF(ISNUMBER(MATCH(D1355,Sheet4!$K$92:$K$101,0)),1,0)+IF(ISNUMBER(MATCH(E1355,Sheet4!$K$92:$K$101,0)),1,0)+IF(ISNUMBER(MATCH(F1355,Sheet4!$K$92:$K$101,0)),1,0)+IF(ISNUMBER(MATCH(G1355,Sheet4!$K$92:$K$101,0)),1,0)+IF(ISNUMBER(MATCH(H1355,Sheet4!$K$92:$K$101,0)),1,0)+IF(ISNUMBER(MATCH(I1355,Sheet4!$K$92:$K$101,0)),1,0)+IF(ISNUMBER(MATCH(J1355,Sheet4!$K$92:$K$101,0)),1,0))
-
(IF(ISNUMBER(MATCH(B1355,Sheet4!$F$2:$F$11,0)),1,0)+IF(ISNUMBER(MATCH(C1355,Sheet4!$F$2:$F$11,0)),1,0)+IF(ISNUMBER(MATCH(D1355,Sheet4!$F$2:$F$11,0)),1,0)+IF(ISNUMBER(MATCH(E1355,Sheet4!$F$2:$F$11,0)),1,0)+IF(ISNUMBER(MATCH(F1355,Sheet4!$F$2:$F$11,0)),1,0)+IF(ISNUMBER(MATCH(G1355,Sheet4!$F$2:$F$11,0)),1,0)+IF(ISNUMBER(MATCH(H1355,Sheet4!$F$2:$F$11,0)),1,0)+IF(ISNUMBER(MATCH(I1355,Sheet4!$F$2:$F$11,0)),1,0)+IF(ISNUMBER(MATCH(J1355,Sheet4!$F$2:$F$11,0)),1,0))</f>
        <v>0</v>
      </c>
      <c r="P1355" s="40" t="str">
        <f>IFERROR(INDEX(Sheet4!$G:$G,MATCH(Sheet1!B1355,Sheet4!$F:$F,0))+INDEX(Sheet4!$G:$G,MATCH(Sheet1!C1355,Sheet4!$F:$F,0))+INDEX(Sheet4!$G:$G,MATCH(Sheet1!D1355,Sheet4!$F:$F,0))+INDEX(Sheet4!$G:$G,MATCH(Sheet1!E1355,Sheet4!$F:$F,0))+INDEX(Sheet4!$G:$G,MATCH(Sheet1!F1355,Sheet4!$F:$F,0))+INDEX(Sheet4!$G:$G,MATCH(Sheet1!G1355,Sheet4!$F:$F,0))+INDEX(Sheet4!$G:$G,MATCH(Sheet1!H1355,Sheet4!$F:$F,0))+INDEX(Sheet4!$G:$G,MATCH(Sheet1!I1355,Sheet4!$F:$F,0))+INDEX(Sheet4!$G:$G,MATCH(Sheet1!J1355,Sheet4!$F:$F,0)),"")</f>
        <v/>
      </c>
      <c r="AF1355">
        <f si="337" t="shared"/>
        <v>0</v>
      </c>
      <c r="AH1355">
        <v>1332</v>
      </c>
      <c r="AI1355" t="str">
        <f si="338" t="shared"/>
        <v>Ben SimmonsDe'Aaron FoxBuddy HieldMalik BeasleyCorey BrewerGerald GreenKenneth FariedJosh JacksonKarl-Anthony Towns</v>
      </c>
      <c r="AJ1355">
        <f si="327" t="shared"/>
        <v>0</v>
      </c>
      <c r="AK1355">
        <f si="328" t="shared"/>
        <v>0</v>
      </c>
      <c r="AL1355">
        <f si="329" t="shared"/>
        <v>0</v>
      </c>
      <c r="AM1355">
        <f si="330" t="shared"/>
        <v>0</v>
      </c>
      <c r="AN1355">
        <f si="331" t="shared"/>
        <v>0</v>
      </c>
      <c r="AO1355">
        <f si="332" t="shared"/>
        <v>0</v>
      </c>
      <c r="AP1355">
        <f si="333" t="shared"/>
        <v>0</v>
      </c>
      <c r="AQ1355">
        <f si="334" t="shared"/>
        <v>0</v>
      </c>
      <c r="AR1355">
        <f si="335" t="shared"/>
        <v>0</v>
      </c>
      <c r="AS1355">
        <f si="339" t="shared"/>
        <v>0</v>
      </c>
      <c r="AU1355" t="str">
        <f>IFERROR(VLOOKUP(C1355,Results!$A$2:$B$240,2,FALSE)+VLOOKUP(D1355,Results!$A$2:$B$240,2,FALSE)+VLOOKUP(E1355,Results!$A$2:$B$240,2,FALSE)+VLOOKUP(F1355,Results!$A$2:$B$240,2,FALSE)+VLOOKUP(G1355,Results!$A$2:$B$240,2,FALSE)+VLOOKUP(H1355,Results!$A$2:$B$240,2,FALSE)+VLOOKUP(I1355,Results!$A$2:$B$240,2,FALSE)+VLOOKUP(J1355,Results!$A$2:$B$240,2,FALSE)+VLOOKUP(B1355,Results!$A$2:$B$240,2,FALSE)-MIN(VLOOKUP(C1355,Results!$A$2:$B$240,2,FALSE),VLOOKUP(D1355,Results!$A$2:$B$240,2,FALSE),VLOOKUP(E1355,Results!$A$2:$B$240,2,FALSE),VLOOKUP(F1355,Results!$A$2:$B$240,2,FALSE),VLOOKUP(G1355,Results!$A$2:$B$240,2,FALSE),VLOOKUP(H1355,Results!$A$2:$B$240,2,FALSE),VLOOKUP(I1355,Results!$A$2:$B$240,2,FALSE),VLOOKUP(J1355,Results!$A$2:$B$240,2,FALSE),VLOOKUP(B1355,Results!$A$2:$B$240,2,FALSE)),"")</f>
        <v/>
      </c>
    </row>
    <row r="1356" spans="2:47" x14ac:dyDescent="0.3">
      <c r="B1356" t="s">
        <v>166</v>
      </c>
      <c r="C1356" t="s">
        <v>87</v>
      </c>
      <c r="D1356" t="s">
        <v>89</v>
      </c>
      <c r="E1356" t="s">
        <v>146</v>
      </c>
      <c r="F1356" t="s">
        <v>105</v>
      </c>
      <c r="G1356" t="s">
        <v>179</v>
      </c>
      <c r="H1356" t="s">
        <v>153</v>
      </c>
      <c r="I1356" t="s">
        <v>152</v>
      </c>
      <c r="J1356" t="s">
        <v>186</v>
      </c>
      <c r="K1356" t="n">
        <v>10.0</v>
      </c>
      <c r="L1356" s="30">
        <f si="326" t="shared"/>
        <v>0</v>
      </c>
      <c r="N1356" s="35" t="str">
        <f si="336" t="shared"/>
        <v/>
      </c>
      <c r="O1356" s="59">
        <f>(IF(ISNUMBER(MATCH(B1356,Sheet4!$K$92:$K$101,0)),1,0)+IF(ISNUMBER(MATCH(C1356,Sheet4!$K$92:$K$101,0)),1,0)+IF(ISNUMBER(MATCH(D1356,Sheet4!$K$92:$K$101,0)),1,0)+IF(ISNUMBER(MATCH(E1356,Sheet4!$K$92:$K$101,0)),1,0)+IF(ISNUMBER(MATCH(F1356,Sheet4!$K$92:$K$101,0)),1,0)+IF(ISNUMBER(MATCH(G1356,Sheet4!$K$92:$K$101,0)),1,0)+IF(ISNUMBER(MATCH(H1356,Sheet4!$K$92:$K$101,0)),1,0)+IF(ISNUMBER(MATCH(I1356,Sheet4!$K$92:$K$101,0)),1,0)+IF(ISNUMBER(MATCH(J1356,Sheet4!$K$92:$K$101,0)),1,0))
-
(IF(ISNUMBER(MATCH(B1356,Sheet4!$F$2:$F$11,0)),1,0)+IF(ISNUMBER(MATCH(C1356,Sheet4!$F$2:$F$11,0)),1,0)+IF(ISNUMBER(MATCH(D1356,Sheet4!$F$2:$F$11,0)),1,0)+IF(ISNUMBER(MATCH(E1356,Sheet4!$F$2:$F$11,0)),1,0)+IF(ISNUMBER(MATCH(F1356,Sheet4!$F$2:$F$11,0)),1,0)+IF(ISNUMBER(MATCH(G1356,Sheet4!$F$2:$F$11,0)),1,0)+IF(ISNUMBER(MATCH(H1356,Sheet4!$F$2:$F$11,0)),1,0)+IF(ISNUMBER(MATCH(I1356,Sheet4!$F$2:$F$11,0)),1,0)+IF(ISNUMBER(MATCH(J1356,Sheet4!$F$2:$F$11,0)),1,0))</f>
        <v>0</v>
      </c>
      <c r="P1356" s="40" t="str">
        <f>IFERROR(INDEX(Sheet4!$G:$G,MATCH(Sheet1!B1356,Sheet4!$F:$F,0))+INDEX(Sheet4!$G:$G,MATCH(Sheet1!C1356,Sheet4!$F:$F,0))+INDEX(Sheet4!$G:$G,MATCH(Sheet1!D1356,Sheet4!$F:$F,0))+INDEX(Sheet4!$G:$G,MATCH(Sheet1!E1356,Sheet4!$F:$F,0))+INDEX(Sheet4!$G:$G,MATCH(Sheet1!F1356,Sheet4!$F:$F,0))+INDEX(Sheet4!$G:$G,MATCH(Sheet1!G1356,Sheet4!$F:$F,0))+INDEX(Sheet4!$G:$G,MATCH(Sheet1!H1356,Sheet4!$F:$F,0))+INDEX(Sheet4!$G:$G,MATCH(Sheet1!I1356,Sheet4!$F:$F,0))+INDEX(Sheet4!$G:$G,MATCH(Sheet1!J1356,Sheet4!$F:$F,0)),"")</f>
        <v/>
      </c>
      <c r="AF1356">
        <f si="337" t="shared"/>
        <v>0</v>
      </c>
      <c r="AH1356">
        <v>1333</v>
      </c>
      <c r="AI1356" t="str">
        <f si="338" t="shared"/>
        <v>Ben SimmonsDe'Aaron FoxJimmy ButlerMonte MorrisMikal BridgesGerald GreenJosh JacksonTrey LylesNikola Jokic</v>
      </c>
      <c r="AJ1356">
        <f si="327" t="shared"/>
        <v>0</v>
      </c>
      <c r="AK1356">
        <f si="328" t="shared"/>
        <v>0</v>
      </c>
      <c r="AL1356">
        <f si="329" t="shared"/>
        <v>0</v>
      </c>
      <c r="AM1356">
        <f si="330" t="shared"/>
        <v>0</v>
      </c>
      <c r="AN1356">
        <f si="331" t="shared"/>
        <v>0</v>
      </c>
      <c r="AO1356">
        <f si="332" t="shared"/>
        <v>0</v>
      </c>
      <c r="AP1356">
        <f si="333" t="shared"/>
        <v>0</v>
      </c>
      <c r="AQ1356">
        <f si="334" t="shared"/>
        <v>0</v>
      </c>
      <c r="AR1356">
        <f si="335" t="shared"/>
        <v>0</v>
      </c>
      <c r="AS1356">
        <f si="339" t="shared"/>
        <v>0</v>
      </c>
      <c r="AU1356" t="str">
        <f>IFERROR(VLOOKUP(C1356,Results!$A$2:$B$240,2,FALSE)+VLOOKUP(D1356,Results!$A$2:$B$240,2,FALSE)+VLOOKUP(E1356,Results!$A$2:$B$240,2,FALSE)+VLOOKUP(F1356,Results!$A$2:$B$240,2,FALSE)+VLOOKUP(G1356,Results!$A$2:$B$240,2,FALSE)+VLOOKUP(H1356,Results!$A$2:$B$240,2,FALSE)+VLOOKUP(I1356,Results!$A$2:$B$240,2,FALSE)+VLOOKUP(J1356,Results!$A$2:$B$240,2,FALSE)+VLOOKUP(B1356,Results!$A$2:$B$240,2,FALSE)-MIN(VLOOKUP(C1356,Results!$A$2:$B$240,2,FALSE),VLOOKUP(D1356,Results!$A$2:$B$240,2,FALSE),VLOOKUP(E1356,Results!$A$2:$B$240,2,FALSE),VLOOKUP(F1356,Results!$A$2:$B$240,2,FALSE),VLOOKUP(G1356,Results!$A$2:$B$240,2,FALSE),VLOOKUP(H1356,Results!$A$2:$B$240,2,FALSE),VLOOKUP(I1356,Results!$A$2:$B$240,2,FALSE),VLOOKUP(J1356,Results!$A$2:$B$240,2,FALSE),VLOOKUP(B1356,Results!$A$2:$B$240,2,FALSE)),"")</f>
        <v/>
      </c>
    </row>
    <row r="1357" spans="2:47" x14ac:dyDescent="0.3">
      <c r="B1357" t="s">
        <v>95</v>
      </c>
      <c r="C1357" t="s">
        <v>171</v>
      </c>
      <c r="D1357" t="s">
        <v>173</v>
      </c>
      <c r="E1357" t="s">
        <v>146</v>
      </c>
      <c r="F1357" t="s">
        <v>150</v>
      </c>
      <c r="G1357" t="s">
        <v>177</v>
      </c>
      <c r="H1357" t="s">
        <v>181</v>
      </c>
      <c r="I1357" t="s">
        <v>152</v>
      </c>
      <c r="J1357" t="s">
        <v>188</v>
      </c>
      <c r="K1357" t="n">
        <v>10.0</v>
      </c>
      <c r="L1357" s="30">
        <f si="326" t="shared"/>
        <v>0</v>
      </c>
      <c r="N1357" s="35" t="str">
        <f si="336" t="shared"/>
        <v/>
      </c>
      <c r="O1357" s="59">
        <f>(IF(ISNUMBER(MATCH(B1357,Sheet4!$K$92:$K$101,0)),1,0)+IF(ISNUMBER(MATCH(C1357,Sheet4!$K$92:$K$101,0)),1,0)+IF(ISNUMBER(MATCH(D1357,Sheet4!$K$92:$K$101,0)),1,0)+IF(ISNUMBER(MATCH(E1357,Sheet4!$K$92:$K$101,0)),1,0)+IF(ISNUMBER(MATCH(F1357,Sheet4!$K$92:$K$101,0)),1,0)+IF(ISNUMBER(MATCH(G1357,Sheet4!$K$92:$K$101,0)),1,0)+IF(ISNUMBER(MATCH(H1357,Sheet4!$K$92:$K$101,0)),1,0)+IF(ISNUMBER(MATCH(I1357,Sheet4!$K$92:$K$101,0)),1,0)+IF(ISNUMBER(MATCH(J1357,Sheet4!$K$92:$K$101,0)),1,0))
-
(IF(ISNUMBER(MATCH(B1357,Sheet4!$F$2:$F$11,0)),1,0)+IF(ISNUMBER(MATCH(C1357,Sheet4!$F$2:$F$11,0)),1,0)+IF(ISNUMBER(MATCH(D1357,Sheet4!$F$2:$F$11,0)),1,0)+IF(ISNUMBER(MATCH(E1357,Sheet4!$F$2:$F$11,0)),1,0)+IF(ISNUMBER(MATCH(F1357,Sheet4!$F$2:$F$11,0)),1,0)+IF(ISNUMBER(MATCH(G1357,Sheet4!$F$2:$F$11,0)),1,0)+IF(ISNUMBER(MATCH(H1357,Sheet4!$F$2:$F$11,0)),1,0)+IF(ISNUMBER(MATCH(I1357,Sheet4!$F$2:$F$11,0)),1,0)+IF(ISNUMBER(MATCH(J1357,Sheet4!$F$2:$F$11,0)),1,0))</f>
        <v>0</v>
      </c>
      <c r="P1357" s="40" t="str">
        <f>IFERROR(INDEX(Sheet4!$G:$G,MATCH(Sheet1!B1357,Sheet4!$F:$F,0))+INDEX(Sheet4!$G:$G,MATCH(Sheet1!C1357,Sheet4!$F:$F,0))+INDEX(Sheet4!$G:$G,MATCH(Sheet1!D1357,Sheet4!$F:$F,0))+INDEX(Sheet4!$G:$G,MATCH(Sheet1!E1357,Sheet4!$F:$F,0))+INDEX(Sheet4!$G:$G,MATCH(Sheet1!F1357,Sheet4!$F:$F,0))+INDEX(Sheet4!$G:$G,MATCH(Sheet1!G1357,Sheet4!$F:$F,0))+INDEX(Sheet4!$G:$G,MATCH(Sheet1!H1357,Sheet4!$F:$F,0))+INDEX(Sheet4!$G:$G,MATCH(Sheet1!I1357,Sheet4!$F:$F,0))+INDEX(Sheet4!$G:$G,MATCH(Sheet1!J1357,Sheet4!$F:$F,0)),"")</f>
        <v/>
      </c>
      <c r="AF1357">
        <f si="337" t="shared"/>
        <v>0</v>
      </c>
      <c r="AH1357">
        <v>1334</v>
      </c>
      <c r="AI1357" t="str">
        <f si="338" t="shared"/>
        <v>Ben SimmonsDe'Aaron FoxBuddy HieldMonte MorrisJae CrowderGerald GreenMarvin BagleyJosh JacksonJoel Embiid</v>
      </c>
      <c r="AJ1357">
        <f si="327" t="shared"/>
        <v>0</v>
      </c>
      <c r="AK1357">
        <f si="328" t="shared"/>
        <v>0</v>
      </c>
      <c r="AL1357">
        <f si="329" t="shared"/>
        <v>0</v>
      </c>
      <c r="AM1357">
        <f si="330" t="shared"/>
        <v>0</v>
      </c>
      <c r="AN1357">
        <f si="331" t="shared"/>
        <v>0</v>
      </c>
      <c r="AO1357">
        <f si="332" t="shared"/>
        <v>0</v>
      </c>
      <c r="AP1357">
        <f si="333" t="shared"/>
        <v>0</v>
      </c>
      <c r="AQ1357">
        <f si="334" t="shared"/>
        <v>0</v>
      </c>
      <c r="AR1357">
        <f si="335" t="shared"/>
        <v>0</v>
      </c>
      <c r="AS1357">
        <f si="339" t="shared"/>
        <v>0</v>
      </c>
      <c r="AU1357" t="str">
        <f>IFERROR(VLOOKUP(C1357,Results!$A$2:$B$240,2,FALSE)+VLOOKUP(D1357,Results!$A$2:$B$240,2,FALSE)+VLOOKUP(E1357,Results!$A$2:$B$240,2,FALSE)+VLOOKUP(F1357,Results!$A$2:$B$240,2,FALSE)+VLOOKUP(G1357,Results!$A$2:$B$240,2,FALSE)+VLOOKUP(H1357,Results!$A$2:$B$240,2,FALSE)+VLOOKUP(I1357,Results!$A$2:$B$240,2,FALSE)+VLOOKUP(J1357,Results!$A$2:$B$240,2,FALSE)+VLOOKUP(B1357,Results!$A$2:$B$240,2,FALSE)-MIN(VLOOKUP(C1357,Results!$A$2:$B$240,2,FALSE),VLOOKUP(D1357,Results!$A$2:$B$240,2,FALSE),VLOOKUP(E1357,Results!$A$2:$B$240,2,FALSE),VLOOKUP(F1357,Results!$A$2:$B$240,2,FALSE),VLOOKUP(G1357,Results!$A$2:$B$240,2,FALSE),VLOOKUP(H1357,Results!$A$2:$B$240,2,FALSE),VLOOKUP(I1357,Results!$A$2:$B$240,2,FALSE),VLOOKUP(J1357,Results!$A$2:$B$240,2,FALSE),VLOOKUP(B1357,Results!$A$2:$B$240,2,FALSE)),"")</f>
        <v/>
      </c>
    </row>
    <row r="1358" spans="2:47" x14ac:dyDescent="0.3">
      <c r="B1358" t="s">
        <v>166</v>
      </c>
      <c r="C1358" t="s">
        <v>108</v>
      </c>
      <c r="D1358" t="s">
        <v>172</v>
      </c>
      <c r="E1358" t="s">
        <v>148</v>
      </c>
      <c r="F1358" t="s">
        <v>150</v>
      </c>
      <c r="G1358" t="s">
        <v>179</v>
      </c>
      <c r="H1358" t="s">
        <v>152</v>
      </c>
      <c r="I1358" t="s">
        <v>155</v>
      </c>
      <c r="J1358" t="s">
        <v>156</v>
      </c>
      <c r="K1358" t="n">
        <v>10.0</v>
      </c>
      <c r="L1358" s="30">
        <f si="326" t="shared"/>
        <v>0</v>
      </c>
      <c r="N1358" s="35" t="str">
        <f si="336" t="shared"/>
        <v/>
      </c>
      <c r="O1358" s="59">
        <f>(IF(ISNUMBER(MATCH(B1358,Sheet4!$K$92:$K$101,0)),1,0)+IF(ISNUMBER(MATCH(C1358,Sheet4!$K$92:$K$101,0)),1,0)+IF(ISNUMBER(MATCH(D1358,Sheet4!$K$92:$K$101,0)),1,0)+IF(ISNUMBER(MATCH(E1358,Sheet4!$K$92:$K$101,0)),1,0)+IF(ISNUMBER(MATCH(F1358,Sheet4!$K$92:$K$101,0)),1,0)+IF(ISNUMBER(MATCH(G1358,Sheet4!$K$92:$K$101,0)),1,0)+IF(ISNUMBER(MATCH(H1358,Sheet4!$K$92:$K$101,0)),1,0)+IF(ISNUMBER(MATCH(I1358,Sheet4!$K$92:$K$101,0)),1,0)+IF(ISNUMBER(MATCH(J1358,Sheet4!$K$92:$K$101,0)),1,0))
-
(IF(ISNUMBER(MATCH(B1358,Sheet4!$F$2:$F$11,0)),1,0)+IF(ISNUMBER(MATCH(C1358,Sheet4!$F$2:$F$11,0)),1,0)+IF(ISNUMBER(MATCH(D1358,Sheet4!$F$2:$F$11,0)),1,0)+IF(ISNUMBER(MATCH(E1358,Sheet4!$F$2:$F$11,0)),1,0)+IF(ISNUMBER(MATCH(F1358,Sheet4!$F$2:$F$11,0)),1,0)+IF(ISNUMBER(MATCH(G1358,Sheet4!$F$2:$F$11,0)),1,0)+IF(ISNUMBER(MATCH(H1358,Sheet4!$F$2:$F$11,0)),1,0)+IF(ISNUMBER(MATCH(I1358,Sheet4!$F$2:$F$11,0)),1,0)+IF(ISNUMBER(MATCH(J1358,Sheet4!$F$2:$F$11,0)),1,0))</f>
        <v>0</v>
      </c>
      <c r="P1358" s="40" t="str">
        <f>IFERROR(INDEX(Sheet4!$G:$G,MATCH(Sheet1!B1358,Sheet4!$F:$F,0))+INDEX(Sheet4!$G:$G,MATCH(Sheet1!C1358,Sheet4!$F:$F,0))+INDEX(Sheet4!$G:$G,MATCH(Sheet1!D1358,Sheet4!$F:$F,0))+INDEX(Sheet4!$G:$G,MATCH(Sheet1!E1358,Sheet4!$F:$F,0))+INDEX(Sheet4!$G:$G,MATCH(Sheet1!F1358,Sheet4!$F:$F,0))+INDEX(Sheet4!$G:$G,MATCH(Sheet1!G1358,Sheet4!$F:$F,0))+INDEX(Sheet4!$G:$G,MATCH(Sheet1!H1358,Sheet4!$F:$F,0))+INDEX(Sheet4!$G:$G,MATCH(Sheet1!I1358,Sheet4!$F:$F,0))+INDEX(Sheet4!$G:$G,MATCH(Sheet1!J1358,Sheet4!$F:$F,0)),"")</f>
        <v/>
      </c>
      <c r="AF1358">
        <f si="337" t="shared"/>
        <v>0</v>
      </c>
      <c r="AH1358">
        <v>1335</v>
      </c>
      <c r="AI1358" t="str">
        <f si="338" t="shared"/>
        <v>Ben SimmonsDe'Aaron FoxJimmy ButlerTorrey CraigKelly OubreLuol DengKenneth FariedJosh JacksonDeandre Ayton</v>
      </c>
      <c r="AJ1358">
        <f si="327" t="shared"/>
        <v>0</v>
      </c>
      <c r="AK1358">
        <f si="328" t="shared"/>
        <v>0</v>
      </c>
      <c r="AL1358">
        <f si="329" t="shared"/>
        <v>0</v>
      </c>
      <c r="AM1358">
        <f si="330" t="shared"/>
        <v>0</v>
      </c>
      <c r="AN1358">
        <f si="331" t="shared"/>
        <v>0</v>
      </c>
      <c r="AO1358">
        <f si="332" t="shared"/>
        <v>0</v>
      </c>
      <c r="AP1358">
        <f si="333" t="shared"/>
        <v>0</v>
      </c>
      <c r="AQ1358">
        <f si="334" t="shared"/>
        <v>0</v>
      </c>
      <c r="AR1358">
        <f si="335" t="shared"/>
        <v>0</v>
      </c>
      <c r="AS1358">
        <f si="339" t="shared"/>
        <v>0</v>
      </c>
      <c r="AU1358" t="str">
        <f>IFERROR(VLOOKUP(C1358,Results!$A$2:$B$240,2,FALSE)+VLOOKUP(D1358,Results!$A$2:$B$240,2,FALSE)+VLOOKUP(E1358,Results!$A$2:$B$240,2,FALSE)+VLOOKUP(F1358,Results!$A$2:$B$240,2,FALSE)+VLOOKUP(G1358,Results!$A$2:$B$240,2,FALSE)+VLOOKUP(H1358,Results!$A$2:$B$240,2,FALSE)+VLOOKUP(I1358,Results!$A$2:$B$240,2,FALSE)+VLOOKUP(J1358,Results!$A$2:$B$240,2,FALSE)+VLOOKUP(B1358,Results!$A$2:$B$240,2,FALSE)-MIN(VLOOKUP(C1358,Results!$A$2:$B$240,2,FALSE),VLOOKUP(D1358,Results!$A$2:$B$240,2,FALSE),VLOOKUP(E1358,Results!$A$2:$B$240,2,FALSE),VLOOKUP(F1358,Results!$A$2:$B$240,2,FALSE),VLOOKUP(G1358,Results!$A$2:$B$240,2,FALSE),VLOOKUP(H1358,Results!$A$2:$B$240,2,FALSE),VLOOKUP(I1358,Results!$A$2:$B$240,2,FALSE),VLOOKUP(J1358,Results!$A$2:$B$240,2,FALSE),VLOOKUP(B1358,Results!$A$2:$B$240,2,FALSE)),"")</f>
        <v/>
      </c>
    </row>
    <row r="1359" spans="2:47" x14ac:dyDescent="0.3">
      <c r="B1359" t="s">
        <v>166</v>
      </c>
      <c r="C1359" t="s">
        <v>87</v>
      </c>
      <c r="D1359" t="s">
        <v>174</v>
      </c>
      <c r="E1359" t="s">
        <v>146</v>
      </c>
      <c r="F1359" t="s">
        <v>177</v>
      </c>
      <c r="G1359" t="s">
        <v>159</v>
      </c>
      <c r="H1359" t="s">
        <v>92</v>
      </c>
      <c r="I1359" t="s">
        <v>152</v>
      </c>
      <c r="J1359" t="s">
        <v>98</v>
      </c>
      <c r="K1359" t="n">
        <v>10.0</v>
      </c>
      <c r="L1359" s="30">
        <f si="326" t="shared"/>
        <v>0</v>
      </c>
      <c r="N1359" s="35" t="str">
        <f si="336" t="shared"/>
        <v/>
      </c>
      <c r="O1359" s="59">
        <f>(IF(ISNUMBER(MATCH(B1359,Sheet4!$K$92:$K$101,0)),1,0)+IF(ISNUMBER(MATCH(C1359,Sheet4!$K$92:$K$101,0)),1,0)+IF(ISNUMBER(MATCH(D1359,Sheet4!$K$92:$K$101,0)),1,0)+IF(ISNUMBER(MATCH(E1359,Sheet4!$K$92:$K$101,0)),1,0)+IF(ISNUMBER(MATCH(F1359,Sheet4!$K$92:$K$101,0)),1,0)+IF(ISNUMBER(MATCH(G1359,Sheet4!$K$92:$K$101,0)),1,0)+IF(ISNUMBER(MATCH(H1359,Sheet4!$K$92:$K$101,0)),1,0)+IF(ISNUMBER(MATCH(I1359,Sheet4!$K$92:$K$101,0)),1,0)+IF(ISNUMBER(MATCH(J1359,Sheet4!$K$92:$K$101,0)),1,0))
-
(IF(ISNUMBER(MATCH(B1359,Sheet4!$F$2:$F$11,0)),1,0)+IF(ISNUMBER(MATCH(C1359,Sheet4!$F$2:$F$11,0)),1,0)+IF(ISNUMBER(MATCH(D1359,Sheet4!$F$2:$F$11,0)),1,0)+IF(ISNUMBER(MATCH(E1359,Sheet4!$F$2:$F$11,0)),1,0)+IF(ISNUMBER(MATCH(F1359,Sheet4!$F$2:$F$11,0)),1,0)+IF(ISNUMBER(MATCH(G1359,Sheet4!$F$2:$F$11,0)),1,0)+IF(ISNUMBER(MATCH(H1359,Sheet4!$F$2:$F$11,0)),1,0)+IF(ISNUMBER(MATCH(I1359,Sheet4!$F$2:$F$11,0)),1,0)+IF(ISNUMBER(MATCH(J1359,Sheet4!$F$2:$F$11,0)),1,0))</f>
        <v>0</v>
      </c>
      <c r="P1359" s="40" t="str">
        <f>IFERROR(INDEX(Sheet4!$G:$G,MATCH(Sheet1!B1359,Sheet4!$F:$F,0))+INDEX(Sheet4!$G:$G,MATCH(Sheet1!C1359,Sheet4!$F:$F,0))+INDEX(Sheet4!$G:$G,MATCH(Sheet1!D1359,Sheet4!$F:$F,0))+INDEX(Sheet4!$G:$G,MATCH(Sheet1!E1359,Sheet4!$F:$F,0))+INDEX(Sheet4!$G:$G,MATCH(Sheet1!F1359,Sheet4!$F:$F,0))+INDEX(Sheet4!$G:$G,MATCH(Sheet1!G1359,Sheet4!$F:$F,0))+INDEX(Sheet4!$G:$G,MATCH(Sheet1!H1359,Sheet4!$F:$F,0))+INDEX(Sheet4!$G:$G,MATCH(Sheet1!I1359,Sheet4!$F:$F,0))+INDEX(Sheet4!$G:$G,MATCH(Sheet1!J1359,Sheet4!$F:$F,0)),"")</f>
        <v/>
      </c>
      <c r="AF1359">
        <f si="337" t="shared"/>
        <v>0</v>
      </c>
      <c r="AH1359">
        <v>1336</v>
      </c>
      <c r="AI1359" t="str">
        <f si="338" t="shared"/>
        <v>Ben SimmonsLandry ShametDevin BookerMonte MorrisKelly OubreTaurean PrinceJohn CollinsTaj GibsonKarl-Anthony Towns</v>
      </c>
      <c r="AJ1359">
        <f si="327" t="shared"/>
        <v>0</v>
      </c>
      <c r="AK1359">
        <f si="328" t="shared"/>
        <v>0</v>
      </c>
      <c r="AL1359">
        <f si="329" t="shared"/>
        <v>0</v>
      </c>
      <c r="AM1359">
        <f si="330" t="shared"/>
        <v>0</v>
      </c>
      <c r="AN1359">
        <f si="331" t="shared"/>
        <v>0</v>
      </c>
      <c r="AO1359">
        <f si="332" t="shared"/>
        <v>0</v>
      </c>
      <c r="AP1359">
        <f si="333" t="shared"/>
        <v>0</v>
      </c>
      <c r="AQ1359">
        <f si="334" t="shared"/>
        <v>0</v>
      </c>
      <c r="AR1359">
        <f si="335" t="shared"/>
        <v>0</v>
      </c>
      <c r="AS1359">
        <f si="339" t="shared"/>
        <v>0</v>
      </c>
      <c r="AU1359" t="str">
        <f>IFERROR(VLOOKUP(C1359,Results!$A$2:$B$240,2,FALSE)+VLOOKUP(D1359,Results!$A$2:$B$240,2,FALSE)+VLOOKUP(E1359,Results!$A$2:$B$240,2,FALSE)+VLOOKUP(F1359,Results!$A$2:$B$240,2,FALSE)+VLOOKUP(G1359,Results!$A$2:$B$240,2,FALSE)+VLOOKUP(H1359,Results!$A$2:$B$240,2,FALSE)+VLOOKUP(I1359,Results!$A$2:$B$240,2,FALSE)+VLOOKUP(J1359,Results!$A$2:$B$240,2,FALSE)+VLOOKUP(B1359,Results!$A$2:$B$240,2,FALSE)-MIN(VLOOKUP(C1359,Results!$A$2:$B$240,2,FALSE),VLOOKUP(D1359,Results!$A$2:$B$240,2,FALSE),VLOOKUP(E1359,Results!$A$2:$B$240,2,FALSE),VLOOKUP(F1359,Results!$A$2:$B$240,2,FALSE),VLOOKUP(G1359,Results!$A$2:$B$240,2,FALSE),VLOOKUP(H1359,Results!$A$2:$B$240,2,FALSE),VLOOKUP(I1359,Results!$A$2:$B$240,2,FALSE),VLOOKUP(J1359,Results!$A$2:$B$240,2,FALSE),VLOOKUP(B1359,Results!$A$2:$B$240,2,FALSE)),"")</f>
        <v/>
      </c>
    </row>
    <row r="1360" spans="2:47" x14ac:dyDescent="0.3">
      <c r="B1360" t="s">
        <v>166</v>
      </c>
      <c r="C1360" t="s">
        <v>170</v>
      </c>
      <c r="D1360" t="s">
        <v>172</v>
      </c>
      <c r="E1360" t="s">
        <v>112</v>
      </c>
      <c r="F1360" t="s">
        <v>177</v>
      </c>
      <c r="G1360" t="s">
        <v>179</v>
      </c>
      <c r="H1360" t="s">
        <v>153</v>
      </c>
      <c r="I1360" t="s">
        <v>93</v>
      </c>
      <c r="J1360" t="s">
        <v>98</v>
      </c>
      <c r="K1360" t="n">
        <v>10.0</v>
      </c>
      <c r="L1360" s="30">
        <f si="326" t="shared"/>
        <v>0</v>
      </c>
      <c r="N1360" s="35" t="str">
        <f si="336" t="shared"/>
        <v/>
      </c>
      <c r="O1360" s="59">
        <f>(IF(ISNUMBER(MATCH(B1360,Sheet4!$K$92:$K$101,0)),1,0)+IF(ISNUMBER(MATCH(C1360,Sheet4!$K$92:$K$101,0)),1,0)+IF(ISNUMBER(MATCH(D1360,Sheet4!$K$92:$K$101,0)),1,0)+IF(ISNUMBER(MATCH(E1360,Sheet4!$K$92:$K$101,0)),1,0)+IF(ISNUMBER(MATCH(F1360,Sheet4!$K$92:$K$101,0)),1,0)+IF(ISNUMBER(MATCH(G1360,Sheet4!$K$92:$K$101,0)),1,0)+IF(ISNUMBER(MATCH(H1360,Sheet4!$K$92:$K$101,0)),1,0)+IF(ISNUMBER(MATCH(I1360,Sheet4!$K$92:$K$101,0)),1,0)+IF(ISNUMBER(MATCH(J1360,Sheet4!$K$92:$K$101,0)),1,0))
-
(IF(ISNUMBER(MATCH(B1360,Sheet4!$F$2:$F$11,0)),1,0)+IF(ISNUMBER(MATCH(C1360,Sheet4!$F$2:$F$11,0)),1,0)+IF(ISNUMBER(MATCH(D1360,Sheet4!$F$2:$F$11,0)),1,0)+IF(ISNUMBER(MATCH(E1360,Sheet4!$F$2:$F$11,0)),1,0)+IF(ISNUMBER(MATCH(F1360,Sheet4!$F$2:$F$11,0)),1,0)+IF(ISNUMBER(MATCH(G1360,Sheet4!$F$2:$F$11,0)),1,0)+IF(ISNUMBER(MATCH(H1360,Sheet4!$F$2:$F$11,0)),1,0)+IF(ISNUMBER(MATCH(I1360,Sheet4!$F$2:$F$11,0)),1,0)+IF(ISNUMBER(MATCH(J1360,Sheet4!$F$2:$F$11,0)),1,0))</f>
        <v>0</v>
      </c>
      <c r="P1360" s="40" t="str">
        <f>IFERROR(INDEX(Sheet4!$G:$G,MATCH(Sheet1!B1360,Sheet4!$F:$F,0))+INDEX(Sheet4!$G:$G,MATCH(Sheet1!C1360,Sheet4!$F:$F,0))+INDEX(Sheet4!$G:$G,MATCH(Sheet1!D1360,Sheet4!$F:$F,0))+INDEX(Sheet4!$G:$G,MATCH(Sheet1!E1360,Sheet4!$F:$F,0))+INDEX(Sheet4!$G:$G,MATCH(Sheet1!F1360,Sheet4!$F:$F,0))+INDEX(Sheet4!$G:$G,MATCH(Sheet1!G1360,Sheet4!$F:$F,0))+INDEX(Sheet4!$G:$G,MATCH(Sheet1!H1360,Sheet4!$F:$F,0))+INDEX(Sheet4!$G:$G,MATCH(Sheet1!I1360,Sheet4!$F:$F,0))+INDEX(Sheet4!$G:$G,MATCH(Sheet1!J1360,Sheet4!$F:$F,0)),"")</f>
        <v/>
      </c>
      <c r="AF1360">
        <f si="337" t="shared"/>
        <v>0</v>
      </c>
      <c r="AH1360">
        <v>1337</v>
      </c>
      <c r="AI1360" t="str">
        <f si="338" t="shared"/>
        <v>Trae YoungJeremy LinDevin BookerJimmy ButlerKelly OubreGerald GreenJosh JacksonDerrick FavorsKarl-Anthony Towns</v>
      </c>
      <c r="AJ1360">
        <f si="327" t="shared"/>
        <v>0</v>
      </c>
      <c r="AK1360">
        <f si="328" t="shared"/>
        <v>0</v>
      </c>
      <c r="AL1360">
        <f si="329" t="shared"/>
        <v>0</v>
      </c>
      <c r="AM1360">
        <f si="330" t="shared"/>
        <v>0</v>
      </c>
      <c r="AN1360">
        <f si="331" t="shared"/>
        <v>0</v>
      </c>
      <c r="AO1360">
        <f si="332" t="shared"/>
        <v>0</v>
      </c>
      <c r="AP1360">
        <f si="333" t="shared"/>
        <v>0</v>
      </c>
      <c r="AQ1360">
        <f si="334" t="shared"/>
        <v>0</v>
      </c>
      <c r="AR1360">
        <f si="335" t="shared"/>
        <v>0</v>
      </c>
      <c r="AS1360">
        <f si="339" t="shared"/>
        <v>0</v>
      </c>
      <c r="AU1360" t="str">
        <f>IFERROR(VLOOKUP(C1360,Results!$A$2:$B$240,2,FALSE)+VLOOKUP(D1360,Results!$A$2:$B$240,2,FALSE)+VLOOKUP(E1360,Results!$A$2:$B$240,2,FALSE)+VLOOKUP(F1360,Results!$A$2:$B$240,2,FALSE)+VLOOKUP(G1360,Results!$A$2:$B$240,2,FALSE)+VLOOKUP(H1360,Results!$A$2:$B$240,2,FALSE)+VLOOKUP(I1360,Results!$A$2:$B$240,2,FALSE)+VLOOKUP(J1360,Results!$A$2:$B$240,2,FALSE)+VLOOKUP(B1360,Results!$A$2:$B$240,2,FALSE)-MIN(VLOOKUP(C1360,Results!$A$2:$B$240,2,FALSE),VLOOKUP(D1360,Results!$A$2:$B$240,2,FALSE),VLOOKUP(E1360,Results!$A$2:$B$240,2,FALSE),VLOOKUP(F1360,Results!$A$2:$B$240,2,FALSE),VLOOKUP(G1360,Results!$A$2:$B$240,2,FALSE),VLOOKUP(H1360,Results!$A$2:$B$240,2,FALSE),VLOOKUP(I1360,Results!$A$2:$B$240,2,FALSE),VLOOKUP(J1360,Results!$A$2:$B$240,2,FALSE),VLOOKUP(B1360,Results!$A$2:$B$240,2,FALSE)),"")</f>
        <v/>
      </c>
    </row>
    <row r="1361" spans="2:47" x14ac:dyDescent="0.3">
      <c r="B1361" t="s">
        <v>166</v>
      </c>
      <c r="C1361" t="s">
        <v>171</v>
      </c>
      <c r="D1361" t="s">
        <v>173</v>
      </c>
      <c r="E1361" t="s">
        <v>146</v>
      </c>
      <c r="F1361" t="s">
        <v>177</v>
      </c>
      <c r="G1361" t="s">
        <v>151</v>
      </c>
      <c r="H1361" t="s">
        <v>153</v>
      </c>
      <c r="I1361" t="s">
        <v>93</v>
      </c>
      <c r="J1361" t="s">
        <v>98</v>
      </c>
      <c r="K1361" t="n">
        <v>10.0</v>
      </c>
      <c r="L1361" s="30">
        <f si="326" t="shared"/>
        <v>0</v>
      </c>
      <c r="N1361" s="35" t="str">
        <f si="336" t="shared"/>
        <v/>
      </c>
      <c r="O1361" s="59">
        <f>(IF(ISNUMBER(MATCH(B1361,Sheet4!$K$92:$K$101,0)),1,0)+IF(ISNUMBER(MATCH(C1361,Sheet4!$K$92:$K$101,0)),1,0)+IF(ISNUMBER(MATCH(D1361,Sheet4!$K$92:$K$101,0)),1,0)+IF(ISNUMBER(MATCH(E1361,Sheet4!$K$92:$K$101,0)),1,0)+IF(ISNUMBER(MATCH(F1361,Sheet4!$K$92:$K$101,0)),1,0)+IF(ISNUMBER(MATCH(G1361,Sheet4!$K$92:$K$101,0)),1,0)+IF(ISNUMBER(MATCH(H1361,Sheet4!$K$92:$K$101,0)),1,0)+IF(ISNUMBER(MATCH(I1361,Sheet4!$K$92:$K$101,0)),1,0)+IF(ISNUMBER(MATCH(J1361,Sheet4!$K$92:$K$101,0)),1,0))
-
(IF(ISNUMBER(MATCH(B1361,Sheet4!$F$2:$F$11,0)),1,0)+IF(ISNUMBER(MATCH(C1361,Sheet4!$F$2:$F$11,0)),1,0)+IF(ISNUMBER(MATCH(D1361,Sheet4!$F$2:$F$11,0)),1,0)+IF(ISNUMBER(MATCH(E1361,Sheet4!$F$2:$F$11,0)),1,0)+IF(ISNUMBER(MATCH(F1361,Sheet4!$F$2:$F$11,0)),1,0)+IF(ISNUMBER(MATCH(G1361,Sheet4!$F$2:$F$11,0)),1,0)+IF(ISNUMBER(MATCH(H1361,Sheet4!$F$2:$F$11,0)),1,0)+IF(ISNUMBER(MATCH(I1361,Sheet4!$F$2:$F$11,0)),1,0)+IF(ISNUMBER(MATCH(J1361,Sheet4!$F$2:$F$11,0)),1,0))</f>
        <v>0</v>
      </c>
      <c r="P1361" s="40" t="str">
        <f>IFERROR(INDEX(Sheet4!$G:$G,MATCH(Sheet1!B1361,Sheet4!$F:$F,0))+INDEX(Sheet4!$G:$G,MATCH(Sheet1!C1361,Sheet4!$F:$F,0))+INDEX(Sheet4!$G:$G,MATCH(Sheet1!D1361,Sheet4!$F:$F,0))+INDEX(Sheet4!$G:$G,MATCH(Sheet1!E1361,Sheet4!$F:$F,0))+INDEX(Sheet4!$G:$G,MATCH(Sheet1!F1361,Sheet4!$F:$F,0))+INDEX(Sheet4!$G:$G,MATCH(Sheet1!G1361,Sheet4!$F:$F,0))+INDEX(Sheet4!$G:$G,MATCH(Sheet1!H1361,Sheet4!$F:$F,0))+INDEX(Sheet4!$G:$G,MATCH(Sheet1!I1361,Sheet4!$F:$F,0))+INDEX(Sheet4!$G:$G,MATCH(Sheet1!J1361,Sheet4!$F:$F,0)),"")</f>
        <v/>
      </c>
      <c r="AF1361">
        <f si="337" t="shared"/>
        <v>0</v>
      </c>
      <c r="AH1361">
        <v>1338</v>
      </c>
      <c r="AI1361" t="str">
        <f si="338" t="shared"/>
        <v>Ricky RubioLandry ShametJames HardenMonte MorrisWill BartonJoe InglesPaul MillsapDerrick FavorsRudy Gobert</v>
      </c>
      <c r="AJ1361">
        <f si="327" t="shared"/>
        <v>0</v>
      </c>
      <c r="AK1361">
        <f si="328" t="shared"/>
        <v>0</v>
      </c>
      <c r="AL1361">
        <f si="329" t="shared"/>
        <v>0</v>
      </c>
      <c r="AM1361">
        <f si="330" t="shared"/>
        <v>0</v>
      </c>
      <c r="AN1361">
        <f si="331" t="shared"/>
        <v>0</v>
      </c>
      <c r="AO1361">
        <f si="332" t="shared"/>
        <v>0</v>
      </c>
      <c r="AP1361">
        <f si="333" t="shared"/>
        <v>0</v>
      </c>
      <c r="AQ1361">
        <f si="334" t="shared"/>
        <v>0</v>
      </c>
      <c r="AR1361">
        <f si="335" t="shared"/>
        <v>0</v>
      </c>
      <c r="AS1361">
        <f si="339" t="shared"/>
        <v>0</v>
      </c>
      <c r="AU1361" t="str">
        <f>IFERROR(VLOOKUP(C1361,Results!$A$2:$B$240,2,FALSE)+VLOOKUP(D1361,Results!$A$2:$B$240,2,FALSE)+VLOOKUP(E1361,Results!$A$2:$B$240,2,FALSE)+VLOOKUP(F1361,Results!$A$2:$B$240,2,FALSE)+VLOOKUP(G1361,Results!$A$2:$B$240,2,FALSE)+VLOOKUP(H1361,Results!$A$2:$B$240,2,FALSE)+VLOOKUP(I1361,Results!$A$2:$B$240,2,FALSE)+VLOOKUP(J1361,Results!$A$2:$B$240,2,FALSE)+VLOOKUP(B1361,Results!$A$2:$B$240,2,FALSE)-MIN(VLOOKUP(C1361,Results!$A$2:$B$240,2,FALSE),VLOOKUP(D1361,Results!$A$2:$B$240,2,FALSE),VLOOKUP(E1361,Results!$A$2:$B$240,2,FALSE),VLOOKUP(F1361,Results!$A$2:$B$240,2,FALSE),VLOOKUP(G1361,Results!$A$2:$B$240,2,FALSE),VLOOKUP(H1361,Results!$A$2:$B$240,2,FALSE),VLOOKUP(I1361,Results!$A$2:$B$240,2,FALSE),VLOOKUP(J1361,Results!$A$2:$B$240,2,FALSE),VLOOKUP(B1361,Results!$A$2:$B$240,2,FALSE)),"")</f>
        <v/>
      </c>
    </row>
    <row r="1362" spans="2:47" x14ac:dyDescent="0.3">
      <c r="B1362" t="s">
        <v>116</v>
      </c>
      <c r="C1362" t="s">
        <v>170</v>
      </c>
      <c r="D1362" t="s">
        <v>145</v>
      </c>
      <c r="E1362" t="s">
        <v>146</v>
      </c>
      <c r="F1362" t="s">
        <v>177</v>
      </c>
      <c r="G1362" t="s">
        <v>151</v>
      </c>
      <c r="H1362" t="s">
        <v>153</v>
      </c>
      <c r="I1362" t="s">
        <v>181</v>
      </c>
      <c r="J1362" t="s">
        <v>186</v>
      </c>
      <c r="K1362" t="n">
        <v>10.0</v>
      </c>
      <c r="L1362" s="30">
        <f si="326" t="shared"/>
        <v>0</v>
      </c>
      <c r="N1362" s="35" t="str">
        <f si="336" t="shared"/>
        <v/>
      </c>
      <c r="O1362" s="59">
        <f>(IF(ISNUMBER(MATCH(B1362,Sheet4!$K$92:$K$101,0)),1,0)+IF(ISNUMBER(MATCH(C1362,Sheet4!$K$92:$K$101,0)),1,0)+IF(ISNUMBER(MATCH(D1362,Sheet4!$K$92:$K$101,0)),1,0)+IF(ISNUMBER(MATCH(E1362,Sheet4!$K$92:$K$101,0)),1,0)+IF(ISNUMBER(MATCH(F1362,Sheet4!$K$92:$K$101,0)),1,0)+IF(ISNUMBER(MATCH(G1362,Sheet4!$K$92:$K$101,0)),1,0)+IF(ISNUMBER(MATCH(H1362,Sheet4!$K$92:$K$101,0)),1,0)+IF(ISNUMBER(MATCH(I1362,Sheet4!$K$92:$K$101,0)),1,0)+IF(ISNUMBER(MATCH(J1362,Sheet4!$K$92:$K$101,0)),1,0))
-
(IF(ISNUMBER(MATCH(B1362,Sheet4!$F$2:$F$11,0)),1,0)+IF(ISNUMBER(MATCH(C1362,Sheet4!$F$2:$F$11,0)),1,0)+IF(ISNUMBER(MATCH(D1362,Sheet4!$F$2:$F$11,0)),1,0)+IF(ISNUMBER(MATCH(E1362,Sheet4!$F$2:$F$11,0)),1,0)+IF(ISNUMBER(MATCH(F1362,Sheet4!$F$2:$F$11,0)),1,0)+IF(ISNUMBER(MATCH(G1362,Sheet4!$F$2:$F$11,0)),1,0)+IF(ISNUMBER(MATCH(H1362,Sheet4!$F$2:$F$11,0)),1,0)+IF(ISNUMBER(MATCH(I1362,Sheet4!$F$2:$F$11,0)),1,0)+IF(ISNUMBER(MATCH(J1362,Sheet4!$F$2:$F$11,0)),1,0))</f>
        <v>0</v>
      </c>
      <c r="P1362" s="40" t="str">
        <f>IFERROR(INDEX(Sheet4!$G:$G,MATCH(Sheet1!B1362,Sheet4!$F:$F,0))+INDEX(Sheet4!$G:$G,MATCH(Sheet1!C1362,Sheet4!$F:$F,0))+INDEX(Sheet4!$G:$G,MATCH(Sheet1!D1362,Sheet4!$F:$F,0))+INDEX(Sheet4!$G:$G,MATCH(Sheet1!E1362,Sheet4!$F:$F,0))+INDEX(Sheet4!$G:$G,MATCH(Sheet1!F1362,Sheet4!$F:$F,0))+INDEX(Sheet4!$G:$G,MATCH(Sheet1!G1362,Sheet4!$F:$F,0))+INDEX(Sheet4!$G:$G,MATCH(Sheet1!H1362,Sheet4!$F:$F,0))+INDEX(Sheet4!$G:$G,MATCH(Sheet1!I1362,Sheet4!$F:$F,0))+INDEX(Sheet4!$G:$G,MATCH(Sheet1!J1362,Sheet4!$F:$F,0)),"")</f>
        <v/>
      </c>
      <c r="AF1362">
        <f si="337" t="shared"/>
        <v>0</v>
      </c>
      <c r="AH1362">
        <v>1339</v>
      </c>
      <c r="AI1362" t="str">
        <f si="338" t="shared"/>
        <v>Ben SimmonsElie OkoboJames HardenMonte MorrisLuol DengGerald GreenKenneth FariedJosh JacksonDeandre Ayton</v>
      </c>
      <c r="AJ1362">
        <f si="327" t="shared"/>
        <v>0</v>
      </c>
      <c r="AK1362">
        <f si="328" t="shared"/>
        <v>0</v>
      </c>
      <c r="AL1362">
        <f si="329" t="shared"/>
        <v>0</v>
      </c>
      <c r="AM1362">
        <f si="330" t="shared"/>
        <v>0</v>
      </c>
      <c r="AN1362">
        <f si="331" t="shared"/>
        <v>0</v>
      </c>
      <c r="AO1362">
        <f si="332" t="shared"/>
        <v>0</v>
      </c>
      <c r="AP1362">
        <f si="333" t="shared"/>
        <v>0</v>
      </c>
      <c r="AQ1362">
        <f si="334" t="shared"/>
        <v>0</v>
      </c>
      <c r="AR1362">
        <f si="335" t="shared"/>
        <v>0</v>
      </c>
      <c r="AS1362">
        <f si="339" t="shared"/>
        <v>0</v>
      </c>
      <c r="AU1362" t="str">
        <f>IFERROR(VLOOKUP(C1362,Results!$A$2:$B$240,2,FALSE)+VLOOKUP(D1362,Results!$A$2:$B$240,2,FALSE)+VLOOKUP(E1362,Results!$A$2:$B$240,2,FALSE)+VLOOKUP(F1362,Results!$A$2:$B$240,2,FALSE)+VLOOKUP(G1362,Results!$A$2:$B$240,2,FALSE)+VLOOKUP(H1362,Results!$A$2:$B$240,2,FALSE)+VLOOKUP(I1362,Results!$A$2:$B$240,2,FALSE)+VLOOKUP(J1362,Results!$A$2:$B$240,2,FALSE)+VLOOKUP(B1362,Results!$A$2:$B$240,2,FALSE)-MIN(VLOOKUP(C1362,Results!$A$2:$B$240,2,FALSE),VLOOKUP(D1362,Results!$A$2:$B$240,2,FALSE),VLOOKUP(E1362,Results!$A$2:$B$240,2,FALSE),VLOOKUP(F1362,Results!$A$2:$B$240,2,FALSE),VLOOKUP(G1362,Results!$A$2:$B$240,2,FALSE),VLOOKUP(H1362,Results!$A$2:$B$240,2,FALSE),VLOOKUP(I1362,Results!$A$2:$B$240,2,FALSE),VLOOKUP(J1362,Results!$A$2:$B$240,2,FALSE),VLOOKUP(B1362,Results!$A$2:$B$240,2,FALSE)),"")</f>
        <v/>
      </c>
    </row>
    <row r="1363" spans="2:47" x14ac:dyDescent="0.3">
      <c r="B1363" t="s">
        <v>166</v>
      </c>
      <c r="C1363" t="s">
        <v>87</v>
      </c>
      <c r="D1363" t="s">
        <v>172</v>
      </c>
      <c r="E1363" t="s">
        <v>146</v>
      </c>
      <c r="F1363" t="s">
        <v>100</v>
      </c>
      <c r="G1363" t="s">
        <v>179</v>
      </c>
      <c r="H1363" t="s">
        <v>92</v>
      </c>
      <c r="I1363" t="s">
        <v>185</v>
      </c>
      <c r="J1363" t="s">
        <v>186</v>
      </c>
      <c r="K1363" t="n">
        <v>10.0</v>
      </c>
      <c r="L1363" s="30">
        <f si="326" t="shared"/>
        <v>0</v>
      </c>
      <c r="N1363" s="35" t="str">
        <f si="336" t="shared"/>
        <v/>
      </c>
      <c r="O1363" s="59">
        <f>(IF(ISNUMBER(MATCH(B1363,Sheet4!$K$92:$K$101,0)),1,0)+IF(ISNUMBER(MATCH(C1363,Sheet4!$K$92:$K$101,0)),1,0)+IF(ISNUMBER(MATCH(D1363,Sheet4!$K$92:$K$101,0)),1,0)+IF(ISNUMBER(MATCH(E1363,Sheet4!$K$92:$K$101,0)),1,0)+IF(ISNUMBER(MATCH(F1363,Sheet4!$K$92:$K$101,0)),1,0)+IF(ISNUMBER(MATCH(G1363,Sheet4!$K$92:$K$101,0)),1,0)+IF(ISNUMBER(MATCH(H1363,Sheet4!$K$92:$K$101,0)),1,0)+IF(ISNUMBER(MATCH(I1363,Sheet4!$K$92:$K$101,0)),1,0)+IF(ISNUMBER(MATCH(J1363,Sheet4!$K$92:$K$101,0)),1,0))
-
(IF(ISNUMBER(MATCH(B1363,Sheet4!$F$2:$F$11,0)),1,0)+IF(ISNUMBER(MATCH(C1363,Sheet4!$F$2:$F$11,0)),1,0)+IF(ISNUMBER(MATCH(D1363,Sheet4!$F$2:$F$11,0)),1,0)+IF(ISNUMBER(MATCH(E1363,Sheet4!$F$2:$F$11,0)),1,0)+IF(ISNUMBER(MATCH(F1363,Sheet4!$F$2:$F$11,0)),1,0)+IF(ISNUMBER(MATCH(G1363,Sheet4!$F$2:$F$11,0)),1,0)+IF(ISNUMBER(MATCH(H1363,Sheet4!$F$2:$F$11,0)),1,0)+IF(ISNUMBER(MATCH(I1363,Sheet4!$F$2:$F$11,0)),1,0)+IF(ISNUMBER(MATCH(J1363,Sheet4!$F$2:$F$11,0)),1,0))</f>
        <v>0</v>
      </c>
      <c r="P1363" s="40" t="str">
        <f>IFERROR(INDEX(Sheet4!$G:$G,MATCH(Sheet1!B1363,Sheet4!$F:$F,0))+INDEX(Sheet4!$G:$G,MATCH(Sheet1!C1363,Sheet4!$F:$F,0))+INDEX(Sheet4!$G:$G,MATCH(Sheet1!D1363,Sheet4!$F:$F,0))+INDEX(Sheet4!$G:$G,MATCH(Sheet1!E1363,Sheet4!$F:$F,0))+INDEX(Sheet4!$G:$G,MATCH(Sheet1!F1363,Sheet4!$F:$F,0))+INDEX(Sheet4!$G:$G,MATCH(Sheet1!G1363,Sheet4!$F:$F,0))+INDEX(Sheet4!$G:$G,MATCH(Sheet1!H1363,Sheet4!$F:$F,0))+INDEX(Sheet4!$G:$G,MATCH(Sheet1!I1363,Sheet4!$F:$F,0))+INDEX(Sheet4!$G:$G,MATCH(Sheet1!J1363,Sheet4!$F:$F,0)),"")</f>
        <v/>
      </c>
      <c r="AF1363">
        <f si="337" t="shared"/>
        <v>0</v>
      </c>
      <c r="AH1363">
        <v>1340</v>
      </c>
      <c r="AI1363" t="str">
        <f si="338" t="shared"/>
        <v>Ben SimmonsTrae YoungDevin BookerMonte MorrisKelly OubreJae CrowderMarvin BagleyOmari SpellmanRudy Gobert</v>
      </c>
      <c r="AJ1363">
        <f si="327" t="shared"/>
        <v>0</v>
      </c>
      <c r="AK1363">
        <f si="328" t="shared"/>
        <v>0</v>
      </c>
      <c r="AL1363">
        <f si="329" t="shared"/>
        <v>0</v>
      </c>
      <c r="AM1363">
        <f si="330" t="shared"/>
        <v>0</v>
      </c>
      <c r="AN1363">
        <f si="331" t="shared"/>
        <v>0</v>
      </c>
      <c r="AO1363">
        <f si="332" t="shared"/>
        <v>0</v>
      </c>
      <c r="AP1363">
        <f si="333" t="shared"/>
        <v>0</v>
      </c>
      <c r="AQ1363">
        <f si="334" t="shared"/>
        <v>0</v>
      </c>
      <c r="AR1363">
        <f si="335" t="shared"/>
        <v>0</v>
      </c>
      <c r="AS1363">
        <f si="339" t="shared"/>
        <v>0</v>
      </c>
      <c r="AU1363" t="str">
        <f>IFERROR(VLOOKUP(C1363,Results!$A$2:$B$240,2,FALSE)+VLOOKUP(D1363,Results!$A$2:$B$240,2,FALSE)+VLOOKUP(E1363,Results!$A$2:$B$240,2,FALSE)+VLOOKUP(F1363,Results!$A$2:$B$240,2,FALSE)+VLOOKUP(G1363,Results!$A$2:$B$240,2,FALSE)+VLOOKUP(H1363,Results!$A$2:$B$240,2,FALSE)+VLOOKUP(I1363,Results!$A$2:$B$240,2,FALSE)+VLOOKUP(J1363,Results!$A$2:$B$240,2,FALSE)+VLOOKUP(B1363,Results!$A$2:$B$240,2,FALSE)-MIN(VLOOKUP(C1363,Results!$A$2:$B$240,2,FALSE),VLOOKUP(D1363,Results!$A$2:$B$240,2,FALSE),VLOOKUP(E1363,Results!$A$2:$B$240,2,FALSE),VLOOKUP(F1363,Results!$A$2:$B$240,2,FALSE),VLOOKUP(G1363,Results!$A$2:$B$240,2,FALSE),VLOOKUP(H1363,Results!$A$2:$B$240,2,FALSE),VLOOKUP(I1363,Results!$A$2:$B$240,2,FALSE),VLOOKUP(J1363,Results!$A$2:$B$240,2,FALSE),VLOOKUP(B1363,Results!$A$2:$B$240,2,FALSE)),"")</f>
        <v/>
      </c>
    </row>
    <row r="1364" spans="2:47" x14ac:dyDescent="0.3">
      <c r="B1364" t="s">
        <v>166</v>
      </c>
      <c r="C1364" t="s">
        <v>171</v>
      </c>
      <c r="D1364" t="s">
        <v>173</v>
      </c>
      <c r="E1364" t="s">
        <v>148</v>
      </c>
      <c r="F1364" t="s">
        <v>178</v>
      </c>
      <c r="G1364" t="s">
        <v>179</v>
      </c>
      <c r="H1364" t="s">
        <v>153</v>
      </c>
      <c r="I1364" t="s">
        <v>181</v>
      </c>
      <c r="J1364" t="s">
        <v>186</v>
      </c>
      <c r="K1364" t="n">
        <v>10.0</v>
      </c>
      <c r="L1364" s="30">
        <f si="326" t="shared"/>
        <v>0</v>
      </c>
      <c r="N1364" s="35" t="str">
        <f si="336" t="shared"/>
        <v/>
      </c>
      <c r="O1364" s="59">
        <f>(IF(ISNUMBER(MATCH(B1364,Sheet4!$K$92:$K$101,0)),1,0)+IF(ISNUMBER(MATCH(C1364,Sheet4!$K$92:$K$101,0)),1,0)+IF(ISNUMBER(MATCH(D1364,Sheet4!$K$92:$K$101,0)),1,0)+IF(ISNUMBER(MATCH(E1364,Sheet4!$K$92:$K$101,0)),1,0)+IF(ISNUMBER(MATCH(F1364,Sheet4!$K$92:$K$101,0)),1,0)+IF(ISNUMBER(MATCH(G1364,Sheet4!$K$92:$K$101,0)),1,0)+IF(ISNUMBER(MATCH(H1364,Sheet4!$K$92:$K$101,0)),1,0)+IF(ISNUMBER(MATCH(I1364,Sheet4!$K$92:$K$101,0)),1,0)+IF(ISNUMBER(MATCH(J1364,Sheet4!$K$92:$K$101,0)),1,0))
-
(IF(ISNUMBER(MATCH(B1364,Sheet4!$F$2:$F$11,0)),1,0)+IF(ISNUMBER(MATCH(C1364,Sheet4!$F$2:$F$11,0)),1,0)+IF(ISNUMBER(MATCH(D1364,Sheet4!$F$2:$F$11,0)),1,0)+IF(ISNUMBER(MATCH(E1364,Sheet4!$F$2:$F$11,0)),1,0)+IF(ISNUMBER(MATCH(F1364,Sheet4!$F$2:$F$11,0)),1,0)+IF(ISNUMBER(MATCH(G1364,Sheet4!$F$2:$F$11,0)),1,0)+IF(ISNUMBER(MATCH(H1364,Sheet4!$F$2:$F$11,0)),1,0)+IF(ISNUMBER(MATCH(I1364,Sheet4!$F$2:$F$11,0)),1,0)+IF(ISNUMBER(MATCH(J1364,Sheet4!$F$2:$F$11,0)),1,0))</f>
        <v>0</v>
      </c>
      <c r="P1364" s="40" t="str">
        <f>IFERROR(INDEX(Sheet4!$G:$G,MATCH(Sheet1!B1364,Sheet4!$F:$F,0))+INDEX(Sheet4!$G:$G,MATCH(Sheet1!C1364,Sheet4!$F:$F,0))+INDEX(Sheet4!$G:$G,MATCH(Sheet1!D1364,Sheet4!$F:$F,0))+INDEX(Sheet4!$G:$G,MATCH(Sheet1!E1364,Sheet4!$F:$F,0))+INDEX(Sheet4!$G:$G,MATCH(Sheet1!F1364,Sheet4!$F:$F,0))+INDEX(Sheet4!$G:$G,MATCH(Sheet1!G1364,Sheet4!$F:$F,0))+INDEX(Sheet4!$G:$G,MATCH(Sheet1!H1364,Sheet4!$F:$F,0))+INDEX(Sheet4!$G:$G,MATCH(Sheet1!I1364,Sheet4!$F:$F,0))+INDEX(Sheet4!$G:$G,MATCH(Sheet1!J1364,Sheet4!$F:$F,0)),"")</f>
        <v/>
      </c>
      <c r="AF1364">
        <f si="337" t="shared"/>
        <v>0</v>
      </c>
      <c r="AH1364">
        <v>1341</v>
      </c>
      <c r="AI1364" t="str">
        <f si="338" t="shared"/>
        <v>Ben SimmonsDe'Aaron FoxMonte MorrisMalik BeasleyMikal BridgesCorey BrewerKenneth FariedP.J. TuckerJoel Embiid</v>
      </c>
      <c r="AJ1364">
        <f si="327" t="shared"/>
        <v>0</v>
      </c>
      <c r="AK1364">
        <f si="328" t="shared"/>
        <v>0</v>
      </c>
      <c r="AL1364">
        <f si="329" t="shared"/>
        <v>0</v>
      </c>
      <c r="AM1364">
        <f si="330" t="shared"/>
        <v>0</v>
      </c>
      <c r="AN1364">
        <f si="331" t="shared"/>
        <v>0</v>
      </c>
      <c r="AO1364">
        <f si="332" t="shared"/>
        <v>0</v>
      </c>
      <c r="AP1364">
        <f si="333" t="shared"/>
        <v>0</v>
      </c>
      <c r="AQ1364">
        <f si="334" t="shared"/>
        <v>0</v>
      </c>
      <c r="AR1364">
        <f si="335" t="shared"/>
        <v>0</v>
      </c>
      <c r="AS1364">
        <f si="339" t="shared"/>
        <v>0</v>
      </c>
      <c r="AU1364" t="str">
        <f>IFERROR(VLOOKUP(C1364,Results!$A$2:$B$240,2,FALSE)+VLOOKUP(D1364,Results!$A$2:$B$240,2,FALSE)+VLOOKUP(E1364,Results!$A$2:$B$240,2,FALSE)+VLOOKUP(F1364,Results!$A$2:$B$240,2,FALSE)+VLOOKUP(G1364,Results!$A$2:$B$240,2,FALSE)+VLOOKUP(H1364,Results!$A$2:$B$240,2,FALSE)+VLOOKUP(I1364,Results!$A$2:$B$240,2,FALSE)+VLOOKUP(J1364,Results!$A$2:$B$240,2,FALSE)+VLOOKUP(B1364,Results!$A$2:$B$240,2,FALSE)-MIN(VLOOKUP(C1364,Results!$A$2:$B$240,2,FALSE),VLOOKUP(D1364,Results!$A$2:$B$240,2,FALSE),VLOOKUP(E1364,Results!$A$2:$B$240,2,FALSE),VLOOKUP(F1364,Results!$A$2:$B$240,2,FALSE),VLOOKUP(G1364,Results!$A$2:$B$240,2,FALSE),VLOOKUP(H1364,Results!$A$2:$B$240,2,FALSE),VLOOKUP(I1364,Results!$A$2:$B$240,2,FALSE),VLOOKUP(J1364,Results!$A$2:$B$240,2,FALSE),VLOOKUP(B1364,Results!$A$2:$B$240,2,FALSE)),"")</f>
        <v/>
      </c>
    </row>
    <row r="1365" spans="2:47" x14ac:dyDescent="0.3">
      <c r="B1365" t="s">
        <v>95</v>
      </c>
      <c r="C1365" t="s">
        <v>170</v>
      </c>
      <c r="D1365" t="s">
        <v>172</v>
      </c>
      <c r="E1365" t="s">
        <v>158</v>
      </c>
      <c r="F1365" t="s">
        <v>150</v>
      </c>
      <c r="G1365" t="s">
        <v>177</v>
      </c>
      <c r="H1365" t="s">
        <v>153</v>
      </c>
      <c r="I1365" t="s">
        <v>92</v>
      </c>
      <c r="J1365" t="s">
        <v>98</v>
      </c>
      <c r="K1365" t="n">
        <v>10.0</v>
      </c>
      <c r="L1365" s="30">
        <f si="326" t="shared"/>
        <v>0</v>
      </c>
      <c r="N1365" s="35" t="str">
        <f si="336" t="shared"/>
        <v/>
      </c>
      <c r="O1365" s="59">
        <f>(IF(ISNUMBER(MATCH(B1365,Sheet4!$K$92:$K$101,0)),1,0)+IF(ISNUMBER(MATCH(C1365,Sheet4!$K$92:$K$101,0)),1,0)+IF(ISNUMBER(MATCH(D1365,Sheet4!$K$92:$K$101,0)),1,0)+IF(ISNUMBER(MATCH(E1365,Sheet4!$K$92:$K$101,0)),1,0)+IF(ISNUMBER(MATCH(F1365,Sheet4!$K$92:$K$101,0)),1,0)+IF(ISNUMBER(MATCH(G1365,Sheet4!$K$92:$K$101,0)),1,0)+IF(ISNUMBER(MATCH(H1365,Sheet4!$K$92:$K$101,0)),1,0)+IF(ISNUMBER(MATCH(I1365,Sheet4!$K$92:$K$101,0)),1,0)+IF(ISNUMBER(MATCH(J1365,Sheet4!$K$92:$K$101,0)),1,0))
-
(IF(ISNUMBER(MATCH(B1365,Sheet4!$F$2:$F$11,0)),1,0)+IF(ISNUMBER(MATCH(C1365,Sheet4!$F$2:$F$11,0)),1,0)+IF(ISNUMBER(MATCH(D1365,Sheet4!$F$2:$F$11,0)),1,0)+IF(ISNUMBER(MATCH(E1365,Sheet4!$F$2:$F$11,0)),1,0)+IF(ISNUMBER(MATCH(F1365,Sheet4!$F$2:$F$11,0)),1,0)+IF(ISNUMBER(MATCH(G1365,Sheet4!$F$2:$F$11,0)),1,0)+IF(ISNUMBER(MATCH(H1365,Sheet4!$F$2:$F$11,0)),1,0)+IF(ISNUMBER(MATCH(I1365,Sheet4!$F$2:$F$11,0)),1,0)+IF(ISNUMBER(MATCH(J1365,Sheet4!$F$2:$F$11,0)),1,0))</f>
        <v>0</v>
      </c>
      <c r="P1365" s="40" t="str">
        <f>IFERROR(INDEX(Sheet4!$G:$G,MATCH(Sheet1!B1365,Sheet4!$F:$F,0))+INDEX(Sheet4!$G:$G,MATCH(Sheet1!C1365,Sheet4!$F:$F,0))+INDEX(Sheet4!$G:$G,MATCH(Sheet1!D1365,Sheet4!$F:$F,0))+INDEX(Sheet4!$G:$G,MATCH(Sheet1!E1365,Sheet4!$F:$F,0))+INDEX(Sheet4!$G:$G,MATCH(Sheet1!F1365,Sheet4!$F:$F,0))+INDEX(Sheet4!$G:$G,MATCH(Sheet1!G1365,Sheet4!$F:$F,0))+INDEX(Sheet4!$G:$G,MATCH(Sheet1!H1365,Sheet4!$F:$F,0))+INDEX(Sheet4!$G:$G,MATCH(Sheet1!I1365,Sheet4!$F:$F,0))+INDEX(Sheet4!$G:$G,MATCH(Sheet1!J1365,Sheet4!$F:$F,0)),"")</f>
        <v/>
      </c>
      <c r="AF1365">
        <f si="337" t="shared"/>
        <v>0</v>
      </c>
      <c r="AH1365">
        <v>1342</v>
      </c>
      <c r="AI1365" t="str">
        <f si="338" t="shared"/>
        <v>De'Aaron FoxLandry ShametDonovan MitchellMonte MorrisWill BartonMikal BridgesKenneth FariedPaul MillsapKarl-Anthony Towns</v>
      </c>
      <c r="AJ1365">
        <f si="327" t="shared"/>
        <v>0</v>
      </c>
      <c r="AK1365">
        <f si="328" t="shared"/>
        <v>0</v>
      </c>
      <c r="AL1365">
        <f si="329" t="shared"/>
        <v>0</v>
      </c>
      <c r="AM1365">
        <f si="330" t="shared"/>
        <v>0</v>
      </c>
      <c r="AN1365">
        <f si="331" t="shared"/>
        <v>0</v>
      </c>
      <c r="AO1365">
        <f si="332" t="shared"/>
        <v>0</v>
      </c>
      <c r="AP1365">
        <f si="333" t="shared"/>
        <v>0</v>
      </c>
      <c r="AQ1365">
        <f si="334" t="shared"/>
        <v>0</v>
      </c>
      <c r="AR1365">
        <f si="335" t="shared"/>
        <v>0</v>
      </c>
      <c r="AS1365">
        <f si="339" t="shared"/>
        <v>0</v>
      </c>
      <c r="AU1365" t="str">
        <f>IFERROR(VLOOKUP(C1365,Results!$A$2:$B$240,2,FALSE)+VLOOKUP(D1365,Results!$A$2:$B$240,2,FALSE)+VLOOKUP(E1365,Results!$A$2:$B$240,2,FALSE)+VLOOKUP(F1365,Results!$A$2:$B$240,2,FALSE)+VLOOKUP(G1365,Results!$A$2:$B$240,2,FALSE)+VLOOKUP(H1365,Results!$A$2:$B$240,2,FALSE)+VLOOKUP(I1365,Results!$A$2:$B$240,2,FALSE)+VLOOKUP(J1365,Results!$A$2:$B$240,2,FALSE)+VLOOKUP(B1365,Results!$A$2:$B$240,2,FALSE)-MIN(VLOOKUP(C1365,Results!$A$2:$B$240,2,FALSE),VLOOKUP(D1365,Results!$A$2:$B$240,2,FALSE),VLOOKUP(E1365,Results!$A$2:$B$240,2,FALSE),VLOOKUP(F1365,Results!$A$2:$B$240,2,FALSE),VLOOKUP(G1365,Results!$A$2:$B$240,2,FALSE),VLOOKUP(H1365,Results!$A$2:$B$240,2,FALSE),VLOOKUP(I1365,Results!$A$2:$B$240,2,FALSE),VLOOKUP(J1365,Results!$A$2:$B$240,2,FALSE),VLOOKUP(B1365,Results!$A$2:$B$240,2,FALSE)),"")</f>
        <v/>
      </c>
    </row>
    <row r="1366" spans="2:47" x14ac:dyDescent="0.3">
      <c r="B1366" t="s">
        <v>108</v>
      </c>
      <c r="C1366" t="s">
        <v>171</v>
      </c>
      <c r="D1366" t="s">
        <v>145</v>
      </c>
      <c r="E1366" t="s">
        <v>146</v>
      </c>
      <c r="F1366" t="s">
        <v>179</v>
      </c>
      <c r="G1366" t="s">
        <v>101</v>
      </c>
      <c r="H1366" t="s">
        <v>153</v>
      </c>
      <c r="I1366" t="s">
        <v>181</v>
      </c>
      <c r="J1366" t="s">
        <v>186</v>
      </c>
      <c r="K1366" t="n">
        <v>10.0</v>
      </c>
      <c r="L1366" s="30">
        <f si="326" t="shared"/>
        <v>0</v>
      </c>
      <c r="N1366" s="35" t="str">
        <f si="336" t="shared"/>
        <v/>
      </c>
      <c r="O1366" s="59">
        <f>(IF(ISNUMBER(MATCH(B1366,Sheet4!$K$92:$K$101,0)),1,0)+IF(ISNUMBER(MATCH(C1366,Sheet4!$K$92:$K$101,0)),1,0)+IF(ISNUMBER(MATCH(D1366,Sheet4!$K$92:$K$101,0)),1,0)+IF(ISNUMBER(MATCH(E1366,Sheet4!$K$92:$K$101,0)),1,0)+IF(ISNUMBER(MATCH(F1366,Sheet4!$K$92:$K$101,0)),1,0)+IF(ISNUMBER(MATCH(G1366,Sheet4!$K$92:$K$101,0)),1,0)+IF(ISNUMBER(MATCH(H1366,Sheet4!$K$92:$K$101,0)),1,0)+IF(ISNUMBER(MATCH(I1366,Sheet4!$K$92:$K$101,0)),1,0)+IF(ISNUMBER(MATCH(J1366,Sheet4!$K$92:$K$101,0)),1,0))
-
(IF(ISNUMBER(MATCH(B1366,Sheet4!$F$2:$F$11,0)),1,0)+IF(ISNUMBER(MATCH(C1366,Sheet4!$F$2:$F$11,0)),1,0)+IF(ISNUMBER(MATCH(D1366,Sheet4!$F$2:$F$11,0)),1,0)+IF(ISNUMBER(MATCH(E1366,Sheet4!$F$2:$F$11,0)),1,0)+IF(ISNUMBER(MATCH(F1366,Sheet4!$F$2:$F$11,0)),1,0)+IF(ISNUMBER(MATCH(G1366,Sheet4!$F$2:$F$11,0)),1,0)+IF(ISNUMBER(MATCH(H1366,Sheet4!$F$2:$F$11,0)),1,0)+IF(ISNUMBER(MATCH(I1366,Sheet4!$F$2:$F$11,0)),1,0)+IF(ISNUMBER(MATCH(J1366,Sheet4!$F$2:$F$11,0)),1,0))</f>
        <v>0</v>
      </c>
      <c r="P1366" s="40" t="str">
        <f>IFERROR(INDEX(Sheet4!$G:$G,MATCH(Sheet1!B1366,Sheet4!$F:$F,0))+INDEX(Sheet4!$G:$G,MATCH(Sheet1!C1366,Sheet4!$F:$F,0))+INDEX(Sheet4!$G:$G,MATCH(Sheet1!D1366,Sheet4!$F:$F,0))+INDEX(Sheet4!$G:$G,MATCH(Sheet1!E1366,Sheet4!$F:$F,0))+INDEX(Sheet4!$G:$G,MATCH(Sheet1!F1366,Sheet4!$F:$F,0))+INDEX(Sheet4!$G:$G,MATCH(Sheet1!G1366,Sheet4!$F:$F,0))+INDEX(Sheet4!$G:$G,MATCH(Sheet1!H1366,Sheet4!$F:$F,0))+INDEX(Sheet4!$G:$G,MATCH(Sheet1!I1366,Sheet4!$F:$F,0))+INDEX(Sheet4!$G:$G,MATCH(Sheet1!J1366,Sheet4!$F:$F,0)),"")</f>
        <v/>
      </c>
      <c r="AF1366">
        <f si="337" t="shared"/>
        <v>0</v>
      </c>
      <c r="AH1366">
        <v>1343</v>
      </c>
      <c r="AI1366" t="str">
        <f si="338" t="shared"/>
        <v>Ben SimmonsJeremy LinJimmy ButlerMonte MorrisKelly OubreCorey BrewerKenneth FariedTrey LylesJoel Embiid</v>
      </c>
      <c r="AJ1366">
        <f si="327" t="shared"/>
        <v>0</v>
      </c>
      <c r="AK1366">
        <f si="328" t="shared"/>
        <v>0</v>
      </c>
      <c r="AL1366">
        <f si="329" t="shared"/>
        <v>0</v>
      </c>
      <c r="AM1366">
        <f si="330" t="shared"/>
        <v>0</v>
      </c>
      <c r="AN1366">
        <f si="331" t="shared"/>
        <v>0</v>
      </c>
      <c r="AO1366">
        <f si="332" t="shared"/>
        <v>0</v>
      </c>
      <c r="AP1366">
        <f si="333" t="shared"/>
        <v>0</v>
      </c>
      <c r="AQ1366">
        <f si="334" t="shared"/>
        <v>0</v>
      </c>
      <c r="AR1366">
        <f si="335" t="shared"/>
        <v>0</v>
      </c>
      <c r="AS1366">
        <f si="339" t="shared"/>
        <v>0</v>
      </c>
      <c r="AU1366" t="str">
        <f>IFERROR(VLOOKUP(C1366,Results!$A$2:$B$240,2,FALSE)+VLOOKUP(D1366,Results!$A$2:$B$240,2,FALSE)+VLOOKUP(E1366,Results!$A$2:$B$240,2,FALSE)+VLOOKUP(F1366,Results!$A$2:$B$240,2,FALSE)+VLOOKUP(G1366,Results!$A$2:$B$240,2,FALSE)+VLOOKUP(H1366,Results!$A$2:$B$240,2,FALSE)+VLOOKUP(I1366,Results!$A$2:$B$240,2,FALSE)+VLOOKUP(J1366,Results!$A$2:$B$240,2,FALSE)+VLOOKUP(B1366,Results!$A$2:$B$240,2,FALSE)-MIN(VLOOKUP(C1366,Results!$A$2:$B$240,2,FALSE),VLOOKUP(D1366,Results!$A$2:$B$240,2,FALSE),VLOOKUP(E1366,Results!$A$2:$B$240,2,FALSE),VLOOKUP(F1366,Results!$A$2:$B$240,2,FALSE),VLOOKUP(G1366,Results!$A$2:$B$240,2,FALSE),VLOOKUP(H1366,Results!$A$2:$B$240,2,FALSE),VLOOKUP(I1366,Results!$A$2:$B$240,2,FALSE),VLOOKUP(J1366,Results!$A$2:$B$240,2,FALSE),VLOOKUP(B1366,Results!$A$2:$B$240,2,FALSE)),"")</f>
        <v/>
      </c>
    </row>
    <row r="1367" spans="2:47" x14ac:dyDescent="0.3">
      <c r="B1367" t="s">
        <v>166</v>
      </c>
      <c r="C1367" t="s">
        <v>87</v>
      </c>
      <c r="D1367" t="s">
        <v>172</v>
      </c>
      <c r="E1367" t="s">
        <v>149</v>
      </c>
      <c r="F1367" t="s">
        <v>100</v>
      </c>
      <c r="G1367" t="s">
        <v>159</v>
      </c>
      <c r="H1367" t="s">
        <v>153</v>
      </c>
      <c r="I1367" t="s">
        <v>152</v>
      </c>
      <c r="J1367" t="s">
        <v>98</v>
      </c>
      <c r="K1367" t="n">
        <v>10.0</v>
      </c>
      <c r="L1367" s="30">
        <f si="326" t="shared"/>
        <v>0</v>
      </c>
      <c r="N1367" s="35" t="str">
        <f si="336" t="shared"/>
        <v/>
      </c>
      <c r="O1367" s="59">
        <f>(IF(ISNUMBER(MATCH(B1367,Sheet4!$K$92:$K$101,0)),1,0)+IF(ISNUMBER(MATCH(C1367,Sheet4!$K$92:$K$101,0)),1,0)+IF(ISNUMBER(MATCH(D1367,Sheet4!$K$92:$K$101,0)),1,0)+IF(ISNUMBER(MATCH(E1367,Sheet4!$K$92:$K$101,0)),1,0)+IF(ISNUMBER(MATCH(F1367,Sheet4!$K$92:$K$101,0)),1,0)+IF(ISNUMBER(MATCH(G1367,Sheet4!$K$92:$K$101,0)),1,0)+IF(ISNUMBER(MATCH(H1367,Sheet4!$K$92:$K$101,0)),1,0)+IF(ISNUMBER(MATCH(I1367,Sheet4!$K$92:$K$101,0)),1,0)+IF(ISNUMBER(MATCH(J1367,Sheet4!$K$92:$K$101,0)),1,0))
-
(IF(ISNUMBER(MATCH(B1367,Sheet4!$F$2:$F$11,0)),1,0)+IF(ISNUMBER(MATCH(C1367,Sheet4!$F$2:$F$11,0)),1,0)+IF(ISNUMBER(MATCH(D1367,Sheet4!$F$2:$F$11,0)),1,0)+IF(ISNUMBER(MATCH(E1367,Sheet4!$F$2:$F$11,0)),1,0)+IF(ISNUMBER(MATCH(F1367,Sheet4!$F$2:$F$11,0)),1,0)+IF(ISNUMBER(MATCH(G1367,Sheet4!$F$2:$F$11,0)),1,0)+IF(ISNUMBER(MATCH(H1367,Sheet4!$F$2:$F$11,0)),1,0)+IF(ISNUMBER(MATCH(I1367,Sheet4!$F$2:$F$11,0)),1,0)+IF(ISNUMBER(MATCH(J1367,Sheet4!$F$2:$F$11,0)),1,0))</f>
        <v>0</v>
      </c>
      <c r="P1367" s="40" t="str">
        <f>IFERROR(INDEX(Sheet4!$G:$G,MATCH(Sheet1!B1367,Sheet4!$F:$F,0))+INDEX(Sheet4!$G:$G,MATCH(Sheet1!C1367,Sheet4!$F:$F,0))+INDEX(Sheet4!$G:$G,MATCH(Sheet1!D1367,Sheet4!$F:$F,0))+INDEX(Sheet4!$G:$G,MATCH(Sheet1!E1367,Sheet4!$F:$F,0))+INDEX(Sheet4!$G:$G,MATCH(Sheet1!F1367,Sheet4!$F:$F,0))+INDEX(Sheet4!$G:$G,MATCH(Sheet1!G1367,Sheet4!$F:$F,0))+INDEX(Sheet4!$G:$G,MATCH(Sheet1!H1367,Sheet4!$F:$F,0))+INDEX(Sheet4!$G:$G,MATCH(Sheet1!I1367,Sheet4!$F:$F,0))+INDEX(Sheet4!$G:$G,MATCH(Sheet1!J1367,Sheet4!$F:$F,0)),"")</f>
        <v/>
      </c>
      <c r="AF1367">
        <f si="337" t="shared"/>
        <v>0</v>
      </c>
      <c r="AH1367">
        <v>1344</v>
      </c>
      <c r="AI1367" t="str">
        <f si="338" t="shared"/>
        <v>Ben SimmonsDe'Aaron FoxAndrew WigginsMonte MorrisKelly OubreGerald GreenJosh JacksonDerrick FavorsKarl-Anthony Towns</v>
      </c>
      <c r="AJ1367">
        <f si="327" t="shared"/>
        <v>0</v>
      </c>
      <c r="AK1367">
        <f si="328" t="shared"/>
        <v>0</v>
      </c>
      <c r="AL1367">
        <f si="329" t="shared"/>
        <v>0</v>
      </c>
      <c r="AM1367">
        <f si="330" t="shared"/>
        <v>0</v>
      </c>
      <c r="AN1367">
        <f si="331" t="shared"/>
        <v>0</v>
      </c>
      <c r="AO1367">
        <f si="332" t="shared"/>
        <v>0</v>
      </c>
      <c r="AP1367">
        <f si="333" t="shared"/>
        <v>0</v>
      </c>
      <c r="AQ1367">
        <f si="334" t="shared"/>
        <v>0</v>
      </c>
      <c r="AR1367">
        <f si="335" t="shared"/>
        <v>0</v>
      </c>
      <c r="AS1367">
        <f si="339" t="shared"/>
        <v>0</v>
      </c>
      <c r="AU1367" t="str">
        <f>IFERROR(VLOOKUP(C1367,Results!$A$2:$B$240,2,FALSE)+VLOOKUP(D1367,Results!$A$2:$B$240,2,FALSE)+VLOOKUP(E1367,Results!$A$2:$B$240,2,FALSE)+VLOOKUP(F1367,Results!$A$2:$B$240,2,FALSE)+VLOOKUP(G1367,Results!$A$2:$B$240,2,FALSE)+VLOOKUP(H1367,Results!$A$2:$B$240,2,FALSE)+VLOOKUP(I1367,Results!$A$2:$B$240,2,FALSE)+VLOOKUP(J1367,Results!$A$2:$B$240,2,FALSE)+VLOOKUP(B1367,Results!$A$2:$B$240,2,FALSE)-MIN(VLOOKUP(C1367,Results!$A$2:$B$240,2,FALSE),VLOOKUP(D1367,Results!$A$2:$B$240,2,FALSE),VLOOKUP(E1367,Results!$A$2:$B$240,2,FALSE),VLOOKUP(F1367,Results!$A$2:$B$240,2,FALSE),VLOOKUP(G1367,Results!$A$2:$B$240,2,FALSE),VLOOKUP(H1367,Results!$A$2:$B$240,2,FALSE),VLOOKUP(I1367,Results!$A$2:$B$240,2,FALSE),VLOOKUP(J1367,Results!$A$2:$B$240,2,FALSE),VLOOKUP(B1367,Results!$A$2:$B$240,2,FALSE)),"")</f>
        <v/>
      </c>
    </row>
    <row r="1368" spans="2:47" x14ac:dyDescent="0.3">
      <c r="B1368" t="s">
        <v>166</v>
      </c>
      <c r="C1368" t="s">
        <v>167</v>
      </c>
      <c r="D1368" t="s">
        <v>172</v>
      </c>
      <c r="E1368" t="s">
        <v>158</v>
      </c>
      <c r="F1368" t="s">
        <v>177</v>
      </c>
      <c r="G1368" t="s">
        <v>159</v>
      </c>
      <c r="H1368" t="s">
        <v>153</v>
      </c>
      <c r="I1368" t="s">
        <v>152</v>
      </c>
      <c r="J1368" t="s">
        <v>98</v>
      </c>
      <c r="K1368" t="n">
        <v>10.0</v>
      </c>
      <c r="L1368" s="30">
        <f ref="L1368:L1431" si="340" t="shared">AS1368</f>
        <v>0</v>
      </c>
      <c r="N1368" s="35" t="str">
        <f si="336" t="shared"/>
        <v/>
      </c>
      <c r="O1368" s="59">
        <f>(IF(ISNUMBER(MATCH(B1368,Sheet4!$K$92:$K$101,0)),1,0)+IF(ISNUMBER(MATCH(C1368,Sheet4!$K$92:$K$101,0)),1,0)+IF(ISNUMBER(MATCH(D1368,Sheet4!$K$92:$K$101,0)),1,0)+IF(ISNUMBER(MATCH(E1368,Sheet4!$K$92:$K$101,0)),1,0)+IF(ISNUMBER(MATCH(F1368,Sheet4!$K$92:$K$101,0)),1,0)+IF(ISNUMBER(MATCH(G1368,Sheet4!$K$92:$K$101,0)),1,0)+IF(ISNUMBER(MATCH(H1368,Sheet4!$K$92:$K$101,0)),1,0)+IF(ISNUMBER(MATCH(I1368,Sheet4!$K$92:$K$101,0)),1,0)+IF(ISNUMBER(MATCH(J1368,Sheet4!$K$92:$K$101,0)),1,0))
-
(IF(ISNUMBER(MATCH(B1368,Sheet4!$F$2:$F$11,0)),1,0)+IF(ISNUMBER(MATCH(C1368,Sheet4!$F$2:$F$11,0)),1,0)+IF(ISNUMBER(MATCH(D1368,Sheet4!$F$2:$F$11,0)),1,0)+IF(ISNUMBER(MATCH(E1368,Sheet4!$F$2:$F$11,0)),1,0)+IF(ISNUMBER(MATCH(F1368,Sheet4!$F$2:$F$11,0)),1,0)+IF(ISNUMBER(MATCH(G1368,Sheet4!$F$2:$F$11,0)),1,0)+IF(ISNUMBER(MATCH(H1368,Sheet4!$F$2:$F$11,0)),1,0)+IF(ISNUMBER(MATCH(I1368,Sheet4!$F$2:$F$11,0)),1,0)+IF(ISNUMBER(MATCH(J1368,Sheet4!$F$2:$F$11,0)),1,0))</f>
        <v>0</v>
      </c>
      <c r="P1368" s="40" t="str">
        <f>IFERROR(INDEX(Sheet4!$G:$G,MATCH(Sheet1!B1368,Sheet4!$F:$F,0))+INDEX(Sheet4!$G:$G,MATCH(Sheet1!C1368,Sheet4!$F:$F,0))+INDEX(Sheet4!$G:$G,MATCH(Sheet1!D1368,Sheet4!$F:$F,0))+INDEX(Sheet4!$G:$G,MATCH(Sheet1!E1368,Sheet4!$F:$F,0))+INDEX(Sheet4!$G:$G,MATCH(Sheet1!F1368,Sheet4!$F:$F,0))+INDEX(Sheet4!$G:$G,MATCH(Sheet1!G1368,Sheet4!$F:$F,0))+INDEX(Sheet4!$G:$G,MATCH(Sheet1!H1368,Sheet4!$F:$F,0))+INDEX(Sheet4!$G:$G,MATCH(Sheet1!I1368,Sheet4!$F:$F,0))+INDEX(Sheet4!$G:$G,MATCH(Sheet1!J1368,Sheet4!$F:$F,0)),"")</f>
        <v/>
      </c>
      <c r="AF1368">
        <f si="337" t="shared"/>
        <v>0</v>
      </c>
      <c r="AH1368">
        <v>1345</v>
      </c>
      <c r="AI1368" t="str">
        <f si="338" t="shared"/>
        <v>Ben SimmonsLandry ShametDevin BookerMonte MorrisJoe InglesMikal BridgesMarvin BagleyPaul MillsapKarl-Anthony Towns</v>
      </c>
      <c r="AJ1368">
        <f si="327" t="shared"/>
        <v>0</v>
      </c>
      <c r="AK1368">
        <f si="328" t="shared"/>
        <v>0</v>
      </c>
      <c r="AL1368">
        <f si="329" t="shared"/>
        <v>0</v>
      </c>
      <c r="AM1368">
        <f si="330" t="shared"/>
        <v>0</v>
      </c>
      <c r="AN1368">
        <f si="331" t="shared"/>
        <v>0</v>
      </c>
      <c r="AO1368">
        <f si="332" t="shared"/>
        <v>0</v>
      </c>
      <c r="AP1368">
        <f si="333" t="shared"/>
        <v>0</v>
      </c>
      <c r="AQ1368">
        <f si="334" t="shared"/>
        <v>0</v>
      </c>
      <c r="AR1368">
        <f si="335" t="shared"/>
        <v>0</v>
      </c>
      <c r="AS1368">
        <f si="339" t="shared"/>
        <v>0</v>
      </c>
      <c r="AU1368" t="str">
        <f>IFERROR(VLOOKUP(C1368,Results!$A$2:$B$240,2,FALSE)+VLOOKUP(D1368,Results!$A$2:$B$240,2,FALSE)+VLOOKUP(E1368,Results!$A$2:$B$240,2,FALSE)+VLOOKUP(F1368,Results!$A$2:$B$240,2,FALSE)+VLOOKUP(G1368,Results!$A$2:$B$240,2,FALSE)+VLOOKUP(H1368,Results!$A$2:$B$240,2,FALSE)+VLOOKUP(I1368,Results!$A$2:$B$240,2,FALSE)+VLOOKUP(J1368,Results!$A$2:$B$240,2,FALSE)+VLOOKUP(B1368,Results!$A$2:$B$240,2,FALSE)-MIN(VLOOKUP(C1368,Results!$A$2:$B$240,2,FALSE),VLOOKUP(D1368,Results!$A$2:$B$240,2,FALSE),VLOOKUP(E1368,Results!$A$2:$B$240,2,FALSE),VLOOKUP(F1368,Results!$A$2:$B$240,2,FALSE),VLOOKUP(G1368,Results!$A$2:$B$240,2,FALSE),VLOOKUP(H1368,Results!$A$2:$B$240,2,FALSE),VLOOKUP(I1368,Results!$A$2:$B$240,2,FALSE),VLOOKUP(J1368,Results!$A$2:$B$240,2,FALSE),VLOOKUP(B1368,Results!$A$2:$B$240,2,FALSE)),"")</f>
        <v/>
      </c>
    </row>
    <row r="1369" spans="2:47" x14ac:dyDescent="0.3">
      <c r="B1369" t="s">
        <v>166</v>
      </c>
      <c r="C1369" t="s">
        <v>169</v>
      </c>
      <c r="D1369" t="s">
        <v>172</v>
      </c>
      <c r="E1369" t="s">
        <v>146</v>
      </c>
      <c r="F1369" t="s">
        <v>177</v>
      </c>
      <c r="G1369" t="s">
        <v>96</v>
      </c>
      <c r="H1369" t="s">
        <v>153</v>
      </c>
      <c r="I1369" t="s">
        <v>181</v>
      </c>
      <c r="J1369" t="s">
        <v>187</v>
      </c>
      <c r="K1369" t="n">
        <v>10.0</v>
      </c>
      <c r="L1369" s="30">
        <f si="340" t="shared"/>
        <v>0</v>
      </c>
      <c r="N1369" s="35" t="str">
        <f si="336" t="shared"/>
        <v/>
      </c>
      <c r="O1369" s="59">
        <f>(IF(ISNUMBER(MATCH(B1369,Sheet4!$K$92:$K$101,0)),1,0)+IF(ISNUMBER(MATCH(C1369,Sheet4!$K$92:$K$101,0)),1,0)+IF(ISNUMBER(MATCH(D1369,Sheet4!$K$92:$K$101,0)),1,0)+IF(ISNUMBER(MATCH(E1369,Sheet4!$K$92:$K$101,0)),1,0)+IF(ISNUMBER(MATCH(F1369,Sheet4!$K$92:$K$101,0)),1,0)+IF(ISNUMBER(MATCH(G1369,Sheet4!$K$92:$K$101,0)),1,0)+IF(ISNUMBER(MATCH(H1369,Sheet4!$K$92:$K$101,0)),1,0)+IF(ISNUMBER(MATCH(I1369,Sheet4!$K$92:$K$101,0)),1,0)+IF(ISNUMBER(MATCH(J1369,Sheet4!$K$92:$K$101,0)),1,0))
-
(IF(ISNUMBER(MATCH(B1369,Sheet4!$F$2:$F$11,0)),1,0)+IF(ISNUMBER(MATCH(C1369,Sheet4!$F$2:$F$11,0)),1,0)+IF(ISNUMBER(MATCH(D1369,Sheet4!$F$2:$F$11,0)),1,0)+IF(ISNUMBER(MATCH(E1369,Sheet4!$F$2:$F$11,0)),1,0)+IF(ISNUMBER(MATCH(F1369,Sheet4!$F$2:$F$11,0)),1,0)+IF(ISNUMBER(MATCH(G1369,Sheet4!$F$2:$F$11,0)),1,0)+IF(ISNUMBER(MATCH(H1369,Sheet4!$F$2:$F$11,0)),1,0)+IF(ISNUMBER(MATCH(I1369,Sheet4!$F$2:$F$11,0)),1,0)+IF(ISNUMBER(MATCH(J1369,Sheet4!$F$2:$F$11,0)),1,0))</f>
        <v>0</v>
      </c>
      <c r="P1369" s="40" t="str">
        <f>IFERROR(INDEX(Sheet4!$G:$G,MATCH(Sheet1!B1369,Sheet4!$F:$F,0))+INDEX(Sheet4!$G:$G,MATCH(Sheet1!C1369,Sheet4!$F:$F,0))+INDEX(Sheet4!$G:$G,MATCH(Sheet1!D1369,Sheet4!$F:$F,0))+INDEX(Sheet4!$G:$G,MATCH(Sheet1!E1369,Sheet4!$F:$F,0))+INDEX(Sheet4!$G:$G,MATCH(Sheet1!F1369,Sheet4!$F:$F,0))+INDEX(Sheet4!$G:$G,MATCH(Sheet1!G1369,Sheet4!$F:$F,0))+INDEX(Sheet4!$G:$G,MATCH(Sheet1!H1369,Sheet4!$F:$F,0))+INDEX(Sheet4!$G:$G,MATCH(Sheet1!I1369,Sheet4!$F:$F,0))+INDEX(Sheet4!$G:$G,MATCH(Sheet1!J1369,Sheet4!$F:$F,0)),"")</f>
        <v/>
      </c>
      <c r="AF1369">
        <f si="337" t="shared"/>
        <v>0</v>
      </c>
      <c r="AH1369">
        <v>1346</v>
      </c>
      <c r="AI1369" t="str">
        <f si="338" t="shared"/>
        <v>Ben SimmonsDe'Aaron FoxDevin BookerMonte MorrisWill BartonJae CrowderKenneth FariedDario SaricDeandre Ayton</v>
      </c>
      <c r="AJ1369">
        <f ref="AJ1369:AJ1432" si="341" t="shared">IF(ISNUMBER(SEARCH(B1369,VLOOKUP($AH$20,$AH$24:$AI$2023,2,FALSE))),1,0)</f>
        <v>0</v>
      </c>
      <c r="AK1369">
        <f ref="AK1369:AK1432" si="342" t="shared">IF(ISNUMBER(SEARCH(C1369,VLOOKUP($AH$20,$AH$24:$AI$2023,2,FALSE))),1,0)</f>
        <v>0</v>
      </c>
      <c r="AL1369">
        <f ref="AL1369:AL1432" si="343" t="shared">IF(ISNUMBER(SEARCH(D1369,VLOOKUP($AH$20,$AH$24:$AI$2023,2,FALSE))),1,0)</f>
        <v>0</v>
      </c>
      <c r="AM1369">
        <f ref="AM1369:AM1432" si="344" t="shared">IF(ISNUMBER(SEARCH(E1369,VLOOKUP($AH$20,$AH$24:$AI$2023,2,FALSE))),1,0)</f>
        <v>0</v>
      </c>
      <c r="AN1369">
        <f ref="AN1369:AN1432" si="345" t="shared">IF(ISNUMBER(SEARCH(F1369,VLOOKUP($AH$20,$AH$24:$AI$2023,2,FALSE))),1,0)</f>
        <v>0</v>
      </c>
      <c r="AO1369">
        <f ref="AO1369:AO1432" si="346" t="shared">IF(ISNUMBER(SEARCH(G1369,VLOOKUP($AH$20,$AH$24:$AI$2023,2,FALSE))),1,0)</f>
        <v>0</v>
      </c>
      <c r="AP1369">
        <f ref="AP1369:AP1432" si="347" t="shared">IF(ISNUMBER(SEARCH(H1369,VLOOKUP($AH$20,$AH$24:$AI$2023,2,FALSE))),1,0)</f>
        <v>0</v>
      </c>
      <c r="AQ1369">
        <f ref="AQ1369:AQ1432" si="348" t="shared">IF(ISNUMBER(SEARCH(I1369,VLOOKUP($AH$20,$AH$24:$AI$2023,2,FALSE))),1,0)</f>
        <v>0</v>
      </c>
      <c r="AR1369">
        <f ref="AR1369:AR1432" si="349" t="shared">IF(ISNUMBER(SEARCH(J1369,VLOOKUP($AH$20,$AH$24:$AI$2023,2,FALSE))),1,0)</f>
        <v>0</v>
      </c>
      <c r="AS1369">
        <f si="339" t="shared"/>
        <v>0</v>
      </c>
      <c r="AU1369" t="str">
        <f>IFERROR(VLOOKUP(C1369,Results!$A$2:$B$240,2,FALSE)+VLOOKUP(D1369,Results!$A$2:$B$240,2,FALSE)+VLOOKUP(E1369,Results!$A$2:$B$240,2,FALSE)+VLOOKUP(F1369,Results!$A$2:$B$240,2,FALSE)+VLOOKUP(G1369,Results!$A$2:$B$240,2,FALSE)+VLOOKUP(H1369,Results!$A$2:$B$240,2,FALSE)+VLOOKUP(I1369,Results!$A$2:$B$240,2,FALSE)+VLOOKUP(J1369,Results!$A$2:$B$240,2,FALSE)+VLOOKUP(B1369,Results!$A$2:$B$240,2,FALSE)-MIN(VLOOKUP(C1369,Results!$A$2:$B$240,2,FALSE),VLOOKUP(D1369,Results!$A$2:$B$240,2,FALSE),VLOOKUP(E1369,Results!$A$2:$B$240,2,FALSE),VLOOKUP(F1369,Results!$A$2:$B$240,2,FALSE),VLOOKUP(G1369,Results!$A$2:$B$240,2,FALSE),VLOOKUP(H1369,Results!$A$2:$B$240,2,FALSE),VLOOKUP(I1369,Results!$A$2:$B$240,2,FALSE),VLOOKUP(J1369,Results!$A$2:$B$240,2,FALSE),VLOOKUP(B1369,Results!$A$2:$B$240,2,FALSE)),"")</f>
        <v/>
      </c>
    </row>
    <row r="1370" spans="2:47" x14ac:dyDescent="0.3">
      <c r="B1370" t="s">
        <v>166</v>
      </c>
      <c r="C1370" t="s">
        <v>170</v>
      </c>
      <c r="D1370" t="s">
        <v>173</v>
      </c>
      <c r="E1370" t="s">
        <v>174</v>
      </c>
      <c r="F1370" t="s">
        <v>177</v>
      </c>
      <c r="G1370" t="s">
        <v>90</v>
      </c>
      <c r="H1370" t="s">
        <v>181</v>
      </c>
      <c r="I1370" t="s">
        <v>103</v>
      </c>
      <c r="J1370" t="s">
        <v>98</v>
      </c>
      <c r="K1370" t="n">
        <v>10.0</v>
      </c>
      <c r="L1370" s="30">
        <f si="340" t="shared"/>
        <v>0</v>
      </c>
      <c r="N1370" s="35" t="str">
        <f si="336" t="shared"/>
        <v/>
      </c>
      <c r="O1370" s="59">
        <f>(IF(ISNUMBER(MATCH(B1370,Sheet4!$K$92:$K$101,0)),1,0)+IF(ISNUMBER(MATCH(C1370,Sheet4!$K$92:$K$101,0)),1,0)+IF(ISNUMBER(MATCH(D1370,Sheet4!$K$92:$K$101,0)),1,0)+IF(ISNUMBER(MATCH(E1370,Sheet4!$K$92:$K$101,0)),1,0)+IF(ISNUMBER(MATCH(F1370,Sheet4!$K$92:$K$101,0)),1,0)+IF(ISNUMBER(MATCH(G1370,Sheet4!$K$92:$K$101,0)),1,0)+IF(ISNUMBER(MATCH(H1370,Sheet4!$K$92:$K$101,0)),1,0)+IF(ISNUMBER(MATCH(I1370,Sheet4!$K$92:$K$101,0)),1,0)+IF(ISNUMBER(MATCH(J1370,Sheet4!$K$92:$K$101,0)),1,0))
-
(IF(ISNUMBER(MATCH(B1370,Sheet4!$F$2:$F$11,0)),1,0)+IF(ISNUMBER(MATCH(C1370,Sheet4!$F$2:$F$11,0)),1,0)+IF(ISNUMBER(MATCH(D1370,Sheet4!$F$2:$F$11,0)),1,0)+IF(ISNUMBER(MATCH(E1370,Sheet4!$F$2:$F$11,0)),1,0)+IF(ISNUMBER(MATCH(F1370,Sheet4!$F$2:$F$11,0)),1,0)+IF(ISNUMBER(MATCH(G1370,Sheet4!$F$2:$F$11,0)),1,0)+IF(ISNUMBER(MATCH(H1370,Sheet4!$F$2:$F$11,0)),1,0)+IF(ISNUMBER(MATCH(I1370,Sheet4!$F$2:$F$11,0)),1,0)+IF(ISNUMBER(MATCH(J1370,Sheet4!$F$2:$F$11,0)),1,0))</f>
        <v>0</v>
      </c>
      <c r="P1370" s="40" t="str">
        <f>IFERROR(INDEX(Sheet4!$G:$G,MATCH(Sheet1!B1370,Sheet4!$F:$F,0))+INDEX(Sheet4!$G:$G,MATCH(Sheet1!C1370,Sheet4!$F:$F,0))+INDEX(Sheet4!$G:$G,MATCH(Sheet1!D1370,Sheet4!$F:$F,0))+INDEX(Sheet4!$G:$G,MATCH(Sheet1!E1370,Sheet4!$F:$F,0))+INDEX(Sheet4!$G:$G,MATCH(Sheet1!F1370,Sheet4!$F:$F,0))+INDEX(Sheet4!$G:$G,MATCH(Sheet1!G1370,Sheet4!$F:$F,0))+INDEX(Sheet4!$G:$G,MATCH(Sheet1!H1370,Sheet4!$F:$F,0))+INDEX(Sheet4!$G:$G,MATCH(Sheet1!I1370,Sheet4!$F:$F,0))+INDEX(Sheet4!$G:$G,MATCH(Sheet1!J1370,Sheet4!$F:$F,0)),"")</f>
        <v/>
      </c>
      <c r="AF1370">
        <f si="337" t="shared"/>
        <v>0</v>
      </c>
      <c r="AH1370">
        <v>1347</v>
      </c>
      <c r="AI1370" t="str">
        <f si="338" t="shared"/>
        <v>Ben SimmonsDe'Aaron FoxMonte MorrisMalik BeasleyWill BartonLuol DengKenneth FariedMarvin BagleyRudy Gobert</v>
      </c>
      <c r="AJ1370">
        <f si="341" t="shared"/>
        <v>0</v>
      </c>
      <c r="AK1370">
        <f si="342" t="shared"/>
        <v>0</v>
      </c>
      <c r="AL1370">
        <f si="343" t="shared"/>
        <v>0</v>
      </c>
      <c r="AM1370">
        <f si="344" t="shared"/>
        <v>0</v>
      </c>
      <c r="AN1370">
        <f si="345" t="shared"/>
        <v>0</v>
      </c>
      <c r="AO1370">
        <f si="346" t="shared"/>
        <v>0</v>
      </c>
      <c r="AP1370">
        <f si="347" t="shared"/>
        <v>0</v>
      </c>
      <c r="AQ1370">
        <f si="348" t="shared"/>
        <v>0</v>
      </c>
      <c r="AR1370">
        <f si="349" t="shared"/>
        <v>0</v>
      </c>
      <c r="AS1370">
        <f si="339" t="shared"/>
        <v>0</v>
      </c>
      <c r="AU1370" t="str">
        <f>IFERROR(VLOOKUP(C1370,Results!$A$2:$B$240,2,FALSE)+VLOOKUP(D1370,Results!$A$2:$B$240,2,FALSE)+VLOOKUP(E1370,Results!$A$2:$B$240,2,FALSE)+VLOOKUP(F1370,Results!$A$2:$B$240,2,FALSE)+VLOOKUP(G1370,Results!$A$2:$B$240,2,FALSE)+VLOOKUP(H1370,Results!$A$2:$B$240,2,FALSE)+VLOOKUP(I1370,Results!$A$2:$B$240,2,FALSE)+VLOOKUP(J1370,Results!$A$2:$B$240,2,FALSE)+VLOOKUP(B1370,Results!$A$2:$B$240,2,FALSE)-MIN(VLOOKUP(C1370,Results!$A$2:$B$240,2,FALSE),VLOOKUP(D1370,Results!$A$2:$B$240,2,FALSE),VLOOKUP(E1370,Results!$A$2:$B$240,2,FALSE),VLOOKUP(F1370,Results!$A$2:$B$240,2,FALSE),VLOOKUP(G1370,Results!$A$2:$B$240,2,FALSE),VLOOKUP(H1370,Results!$A$2:$B$240,2,FALSE),VLOOKUP(I1370,Results!$A$2:$B$240,2,FALSE),VLOOKUP(J1370,Results!$A$2:$B$240,2,FALSE),VLOOKUP(B1370,Results!$A$2:$B$240,2,FALSE)),"")</f>
        <v/>
      </c>
    </row>
    <row r="1371" spans="2:47" x14ac:dyDescent="0.3">
      <c r="B1371" t="s">
        <v>166</v>
      </c>
      <c r="C1371" t="s">
        <v>87</v>
      </c>
      <c r="D1371" t="s">
        <v>173</v>
      </c>
      <c r="E1371" t="s">
        <v>146</v>
      </c>
      <c r="F1371" t="s">
        <v>96</v>
      </c>
      <c r="G1371" t="s">
        <v>105</v>
      </c>
      <c r="H1371" t="s">
        <v>181</v>
      </c>
      <c r="I1371" t="s">
        <v>155</v>
      </c>
      <c r="J1371" t="s">
        <v>186</v>
      </c>
      <c r="K1371" t="n">
        <v>10.0</v>
      </c>
      <c r="L1371" s="30">
        <f si="340" t="shared"/>
        <v>0</v>
      </c>
      <c r="N1371" s="35" t="str">
        <f si="336" t="shared"/>
        <v/>
      </c>
      <c r="O1371" s="59">
        <f>(IF(ISNUMBER(MATCH(B1371,Sheet4!$K$92:$K$101,0)),1,0)+IF(ISNUMBER(MATCH(C1371,Sheet4!$K$92:$K$101,0)),1,0)+IF(ISNUMBER(MATCH(D1371,Sheet4!$K$92:$K$101,0)),1,0)+IF(ISNUMBER(MATCH(E1371,Sheet4!$K$92:$K$101,0)),1,0)+IF(ISNUMBER(MATCH(F1371,Sheet4!$K$92:$K$101,0)),1,0)+IF(ISNUMBER(MATCH(G1371,Sheet4!$K$92:$K$101,0)),1,0)+IF(ISNUMBER(MATCH(H1371,Sheet4!$K$92:$K$101,0)),1,0)+IF(ISNUMBER(MATCH(I1371,Sheet4!$K$92:$K$101,0)),1,0)+IF(ISNUMBER(MATCH(J1371,Sheet4!$K$92:$K$101,0)),1,0))
-
(IF(ISNUMBER(MATCH(B1371,Sheet4!$F$2:$F$11,0)),1,0)+IF(ISNUMBER(MATCH(C1371,Sheet4!$F$2:$F$11,0)),1,0)+IF(ISNUMBER(MATCH(D1371,Sheet4!$F$2:$F$11,0)),1,0)+IF(ISNUMBER(MATCH(E1371,Sheet4!$F$2:$F$11,0)),1,0)+IF(ISNUMBER(MATCH(F1371,Sheet4!$F$2:$F$11,0)),1,0)+IF(ISNUMBER(MATCH(G1371,Sheet4!$F$2:$F$11,0)),1,0)+IF(ISNUMBER(MATCH(H1371,Sheet4!$F$2:$F$11,0)),1,0)+IF(ISNUMBER(MATCH(I1371,Sheet4!$F$2:$F$11,0)),1,0)+IF(ISNUMBER(MATCH(J1371,Sheet4!$F$2:$F$11,0)),1,0))</f>
        <v>0</v>
      </c>
      <c r="P1371" s="40" t="str">
        <f>IFERROR(INDEX(Sheet4!$G:$G,MATCH(Sheet1!B1371,Sheet4!$F:$F,0))+INDEX(Sheet4!$G:$G,MATCH(Sheet1!C1371,Sheet4!$F:$F,0))+INDEX(Sheet4!$G:$G,MATCH(Sheet1!D1371,Sheet4!$F:$F,0))+INDEX(Sheet4!$G:$G,MATCH(Sheet1!E1371,Sheet4!$F:$F,0))+INDEX(Sheet4!$G:$G,MATCH(Sheet1!F1371,Sheet4!$F:$F,0))+INDEX(Sheet4!$G:$G,MATCH(Sheet1!G1371,Sheet4!$F:$F,0))+INDEX(Sheet4!$G:$G,MATCH(Sheet1!H1371,Sheet4!$F:$F,0))+INDEX(Sheet4!$G:$G,MATCH(Sheet1!I1371,Sheet4!$F:$F,0))+INDEX(Sheet4!$G:$G,MATCH(Sheet1!J1371,Sheet4!$F:$F,0)),"")</f>
        <v/>
      </c>
      <c r="AF1371">
        <f si="337" t="shared"/>
        <v>0</v>
      </c>
      <c r="AH1371">
        <v>1348</v>
      </c>
      <c r="AI1371" t="str">
        <f si="338" t="shared"/>
        <v>Jeremy LinIsaiah CanaanDevin BookerJimmy ButlerKelly OubreTaurean PrinceKenneth FariedJohn CollinsRudy Gobert</v>
      </c>
      <c r="AJ1371">
        <f si="341" t="shared"/>
        <v>0</v>
      </c>
      <c r="AK1371">
        <f si="342" t="shared"/>
        <v>0</v>
      </c>
      <c r="AL1371">
        <f si="343" t="shared"/>
        <v>0</v>
      </c>
      <c r="AM1371">
        <f si="344" t="shared"/>
        <v>0</v>
      </c>
      <c r="AN1371">
        <f si="345" t="shared"/>
        <v>0</v>
      </c>
      <c r="AO1371">
        <f si="346" t="shared"/>
        <v>0</v>
      </c>
      <c r="AP1371">
        <f si="347" t="shared"/>
        <v>0</v>
      </c>
      <c r="AQ1371">
        <f si="348" t="shared"/>
        <v>0</v>
      </c>
      <c r="AR1371">
        <f si="349" t="shared"/>
        <v>0</v>
      </c>
      <c r="AS1371">
        <f si="339" t="shared"/>
        <v>0</v>
      </c>
      <c r="AU1371" t="str">
        <f>IFERROR(VLOOKUP(C1371,Results!$A$2:$B$240,2,FALSE)+VLOOKUP(D1371,Results!$A$2:$B$240,2,FALSE)+VLOOKUP(E1371,Results!$A$2:$B$240,2,FALSE)+VLOOKUP(F1371,Results!$A$2:$B$240,2,FALSE)+VLOOKUP(G1371,Results!$A$2:$B$240,2,FALSE)+VLOOKUP(H1371,Results!$A$2:$B$240,2,FALSE)+VLOOKUP(I1371,Results!$A$2:$B$240,2,FALSE)+VLOOKUP(J1371,Results!$A$2:$B$240,2,FALSE)+VLOOKUP(B1371,Results!$A$2:$B$240,2,FALSE)-MIN(VLOOKUP(C1371,Results!$A$2:$B$240,2,FALSE),VLOOKUP(D1371,Results!$A$2:$B$240,2,FALSE),VLOOKUP(E1371,Results!$A$2:$B$240,2,FALSE),VLOOKUP(F1371,Results!$A$2:$B$240,2,FALSE),VLOOKUP(G1371,Results!$A$2:$B$240,2,FALSE),VLOOKUP(H1371,Results!$A$2:$B$240,2,FALSE),VLOOKUP(I1371,Results!$A$2:$B$240,2,FALSE),VLOOKUP(J1371,Results!$A$2:$B$240,2,FALSE),VLOOKUP(B1371,Results!$A$2:$B$240,2,FALSE)),"")</f>
        <v/>
      </c>
    </row>
    <row r="1372" spans="2:47" x14ac:dyDescent="0.3">
      <c r="B1372" t="s">
        <v>166</v>
      </c>
      <c r="C1372" t="s">
        <v>116</v>
      </c>
      <c r="D1372" t="s">
        <v>172</v>
      </c>
      <c r="E1372" t="s">
        <v>146</v>
      </c>
      <c r="F1372" t="s">
        <v>177</v>
      </c>
      <c r="G1372" t="s">
        <v>96</v>
      </c>
      <c r="H1372" t="s">
        <v>92</v>
      </c>
      <c r="I1372" t="s">
        <v>154</v>
      </c>
      <c r="J1372" t="s">
        <v>98</v>
      </c>
      <c r="K1372" t="n">
        <v>10.0</v>
      </c>
      <c r="L1372" s="30">
        <f si="340" t="shared"/>
        <v>0</v>
      </c>
      <c r="N1372" s="35" t="str">
        <f si="336" t="shared"/>
        <v/>
      </c>
      <c r="O1372" s="59">
        <f>(IF(ISNUMBER(MATCH(B1372,Sheet4!$K$92:$K$101,0)),1,0)+IF(ISNUMBER(MATCH(C1372,Sheet4!$K$92:$K$101,0)),1,0)+IF(ISNUMBER(MATCH(D1372,Sheet4!$K$92:$K$101,0)),1,0)+IF(ISNUMBER(MATCH(E1372,Sheet4!$K$92:$K$101,0)),1,0)+IF(ISNUMBER(MATCH(F1372,Sheet4!$K$92:$K$101,0)),1,0)+IF(ISNUMBER(MATCH(G1372,Sheet4!$K$92:$K$101,0)),1,0)+IF(ISNUMBER(MATCH(H1372,Sheet4!$K$92:$K$101,0)),1,0)+IF(ISNUMBER(MATCH(I1372,Sheet4!$K$92:$K$101,0)),1,0)+IF(ISNUMBER(MATCH(J1372,Sheet4!$K$92:$K$101,0)),1,0))
-
(IF(ISNUMBER(MATCH(B1372,Sheet4!$F$2:$F$11,0)),1,0)+IF(ISNUMBER(MATCH(C1372,Sheet4!$F$2:$F$11,0)),1,0)+IF(ISNUMBER(MATCH(D1372,Sheet4!$F$2:$F$11,0)),1,0)+IF(ISNUMBER(MATCH(E1372,Sheet4!$F$2:$F$11,0)),1,0)+IF(ISNUMBER(MATCH(F1372,Sheet4!$F$2:$F$11,0)),1,0)+IF(ISNUMBER(MATCH(G1372,Sheet4!$F$2:$F$11,0)),1,0)+IF(ISNUMBER(MATCH(H1372,Sheet4!$F$2:$F$11,0)),1,0)+IF(ISNUMBER(MATCH(I1372,Sheet4!$F$2:$F$11,0)),1,0)+IF(ISNUMBER(MATCH(J1372,Sheet4!$F$2:$F$11,0)),1,0))</f>
        <v>0</v>
      </c>
      <c r="P1372" s="40" t="str">
        <f>IFERROR(INDEX(Sheet4!$G:$G,MATCH(Sheet1!B1372,Sheet4!$F:$F,0))+INDEX(Sheet4!$G:$G,MATCH(Sheet1!C1372,Sheet4!$F:$F,0))+INDEX(Sheet4!$G:$G,MATCH(Sheet1!D1372,Sheet4!$F:$F,0))+INDEX(Sheet4!$G:$G,MATCH(Sheet1!E1372,Sheet4!$F:$F,0))+INDEX(Sheet4!$G:$G,MATCH(Sheet1!F1372,Sheet4!$F:$F,0))+INDEX(Sheet4!$G:$G,MATCH(Sheet1!G1372,Sheet4!$F:$F,0))+INDEX(Sheet4!$G:$G,MATCH(Sheet1!H1372,Sheet4!$F:$F,0))+INDEX(Sheet4!$G:$G,MATCH(Sheet1!I1372,Sheet4!$F:$F,0))+INDEX(Sheet4!$G:$G,MATCH(Sheet1!J1372,Sheet4!$F:$F,0)),"")</f>
        <v/>
      </c>
      <c r="AF1372">
        <f si="337" t="shared"/>
        <v>0</v>
      </c>
      <c r="AH1372">
        <v>1349</v>
      </c>
      <c r="AI1372" t="str">
        <f si="338" t="shared"/>
        <v>Ben SimmonsJeremy LinJimmy ButlerMonte MorrisKelly OubreMikal BridgesJohn CollinsPaul MillsapRudy Gobert</v>
      </c>
      <c r="AJ1372">
        <f si="341" t="shared"/>
        <v>0</v>
      </c>
      <c r="AK1372">
        <f si="342" t="shared"/>
        <v>0</v>
      </c>
      <c r="AL1372">
        <f si="343" t="shared"/>
        <v>0</v>
      </c>
      <c r="AM1372">
        <f si="344" t="shared"/>
        <v>0</v>
      </c>
      <c r="AN1372">
        <f si="345" t="shared"/>
        <v>0</v>
      </c>
      <c r="AO1372">
        <f si="346" t="shared"/>
        <v>0</v>
      </c>
      <c r="AP1372">
        <f si="347" t="shared"/>
        <v>0</v>
      </c>
      <c r="AQ1372">
        <f si="348" t="shared"/>
        <v>0</v>
      </c>
      <c r="AR1372">
        <f si="349" t="shared"/>
        <v>0</v>
      </c>
      <c r="AS1372">
        <f si="339" t="shared"/>
        <v>0</v>
      </c>
      <c r="AU1372" t="str">
        <f>IFERROR(VLOOKUP(C1372,Results!$A$2:$B$240,2,FALSE)+VLOOKUP(D1372,Results!$A$2:$B$240,2,FALSE)+VLOOKUP(E1372,Results!$A$2:$B$240,2,FALSE)+VLOOKUP(F1372,Results!$A$2:$B$240,2,FALSE)+VLOOKUP(G1372,Results!$A$2:$B$240,2,FALSE)+VLOOKUP(H1372,Results!$A$2:$B$240,2,FALSE)+VLOOKUP(I1372,Results!$A$2:$B$240,2,FALSE)+VLOOKUP(J1372,Results!$A$2:$B$240,2,FALSE)+VLOOKUP(B1372,Results!$A$2:$B$240,2,FALSE)-MIN(VLOOKUP(C1372,Results!$A$2:$B$240,2,FALSE),VLOOKUP(D1372,Results!$A$2:$B$240,2,FALSE),VLOOKUP(E1372,Results!$A$2:$B$240,2,FALSE),VLOOKUP(F1372,Results!$A$2:$B$240,2,FALSE),VLOOKUP(G1372,Results!$A$2:$B$240,2,FALSE),VLOOKUP(H1372,Results!$A$2:$B$240,2,FALSE),VLOOKUP(I1372,Results!$A$2:$B$240,2,FALSE),VLOOKUP(J1372,Results!$A$2:$B$240,2,FALSE),VLOOKUP(B1372,Results!$A$2:$B$240,2,FALSE)),"")</f>
        <v/>
      </c>
    </row>
    <row r="1373" spans="2:47" x14ac:dyDescent="0.3">
      <c r="B1373" t="s">
        <v>95</v>
      </c>
      <c r="C1373" t="s">
        <v>170</v>
      </c>
      <c r="D1373" t="s">
        <v>172</v>
      </c>
      <c r="E1373" t="s">
        <v>173</v>
      </c>
      <c r="F1373" t="s">
        <v>177</v>
      </c>
      <c r="G1373" t="s">
        <v>100</v>
      </c>
      <c r="H1373" t="s">
        <v>152</v>
      </c>
      <c r="I1373" t="s">
        <v>103</v>
      </c>
      <c r="J1373" t="s">
        <v>186</v>
      </c>
      <c r="K1373" t="n">
        <v>10.0</v>
      </c>
      <c r="L1373" s="30">
        <f si="340" t="shared"/>
        <v>0</v>
      </c>
      <c r="N1373" s="35" t="str">
        <f si="336" t="shared"/>
        <v/>
      </c>
      <c r="O1373" s="59">
        <f>(IF(ISNUMBER(MATCH(B1373,Sheet4!$K$92:$K$101,0)),1,0)+IF(ISNUMBER(MATCH(C1373,Sheet4!$K$92:$K$101,0)),1,0)+IF(ISNUMBER(MATCH(D1373,Sheet4!$K$92:$K$101,0)),1,0)+IF(ISNUMBER(MATCH(E1373,Sheet4!$K$92:$K$101,0)),1,0)+IF(ISNUMBER(MATCH(F1373,Sheet4!$K$92:$K$101,0)),1,0)+IF(ISNUMBER(MATCH(G1373,Sheet4!$K$92:$K$101,0)),1,0)+IF(ISNUMBER(MATCH(H1373,Sheet4!$K$92:$K$101,0)),1,0)+IF(ISNUMBER(MATCH(I1373,Sheet4!$K$92:$K$101,0)),1,0)+IF(ISNUMBER(MATCH(J1373,Sheet4!$K$92:$K$101,0)),1,0))
-
(IF(ISNUMBER(MATCH(B1373,Sheet4!$F$2:$F$11,0)),1,0)+IF(ISNUMBER(MATCH(C1373,Sheet4!$F$2:$F$11,0)),1,0)+IF(ISNUMBER(MATCH(D1373,Sheet4!$F$2:$F$11,0)),1,0)+IF(ISNUMBER(MATCH(E1373,Sheet4!$F$2:$F$11,0)),1,0)+IF(ISNUMBER(MATCH(F1373,Sheet4!$F$2:$F$11,0)),1,0)+IF(ISNUMBER(MATCH(G1373,Sheet4!$F$2:$F$11,0)),1,0)+IF(ISNUMBER(MATCH(H1373,Sheet4!$F$2:$F$11,0)),1,0)+IF(ISNUMBER(MATCH(I1373,Sheet4!$F$2:$F$11,0)),1,0)+IF(ISNUMBER(MATCH(J1373,Sheet4!$F$2:$F$11,0)),1,0))</f>
        <v>0</v>
      </c>
      <c r="P1373" s="40" t="str">
        <f>IFERROR(INDEX(Sheet4!$G:$G,MATCH(Sheet1!B1373,Sheet4!$F:$F,0))+INDEX(Sheet4!$G:$G,MATCH(Sheet1!C1373,Sheet4!$F:$F,0))+INDEX(Sheet4!$G:$G,MATCH(Sheet1!D1373,Sheet4!$F:$F,0))+INDEX(Sheet4!$G:$G,MATCH(Sheet1!E1373,Sheet4!$F:$F,0))+INDEX(Sheet4!$G:$G,MATCH(Sheet1!F1373,Sheet4!$F:$F,0))+INDEX(Sheet4!$G:$G,MATCH(Sheet1!G1373,Sheet4!$F:$F,0))+INDEX(Sheet4!$G:$G,MATCH(Sheet1!H1373,Sheet4!$F:$F,0))+INDEX(Sheet4!$G:$G,MATCH(Sheet1!I1373,Sheet4!$F:$F,0))+INDEX(Sheet4!$G:$G,MATCH(Sheet1!J1373,Sheet4!$F:$F,0)),"")</f>
        <v/>
      </c>
      <c r="AF1373">
        <f si="337" t="shared"/>
        <v>0</v>
      </c>
      <c r="AH1373">
        <v>1350</v>
      </c>
      <c r="AI1373" t="str">
        <f si="338" t="shared"/>
        <v>Ben SimmonsTrae YoungDevin BookerMonte MorrisDeAndre' BembryLuol DengJosh JacksonPaul MillsapKarl-Anthony Towns</v>
      </c>
      <c r="AJ1373">
        <f si="341" t="shared"/>
        <v>0</v>
      </c>
      <c r="AK1373">
        <f si="342" t="shared"/>
        <v>0</v>
      </c>
      <c r="AL1373">
        <f si="343" t="shared"/>
        <v>0</v>
      </c>
      <c r="AM1373">
        <f si="344" t="shared"/>
        <v>0</v>
      </c>
      <c r="AN1373">
        <f si="345" t="shared"/>
        <v>0</v>
      </c>
      <c r="AO1373">
        <f si="346" t="shared"/>
        <v>0</v>
      </c>
      <c r="AP1373">
        <f si="347" t="shared"/>
        <v>0</v>
      </c>
      <c r="AQ1373">
        <f si="348" t="shared"/>
        <v>0</v>
      </c>
      <c r="AR1373">
        <f si="349" t="shared"/>
        <v>0</v>
      </c>
      <c r="AS1373">
        <f si="339" t="shared"/>
        <v>0</v>
      </c>
      <c r="AU1373" t="str">
        <f>IFERROR(VLOOKUP(C1373,Results!$A$2:$B$240,2,FALSE)+VLOOKUP(D1373,Results!$A$2:$B$240,2,FALSE)+VLOOKUP(E1373,Results!$A$2:$B$240,2,FALSE)+VLOOKUP(F1373,Results!$A$2:$B$240,2,FALSE)+VLOOKUP(G1373,Results!$A$2:$B$240,2,FALSE)+VLOOKUP(H1373,Results!$A$2:$B$240,2,FALSE)+VLOOKUP(I1373,Results!$A$2:$B$240,2,FALSE)+VLOOKUP(J1373,Results!$A$2:$B$240,2,FALSE)+VLOOKUP(B1373,Results!$A$2:$B$240,2,FALSE)-MIN(VLOOKUP(C1373,Results!$A$2:$B$240,2,FALSE),VLOOKUP(D1373,Results!$A$2:$B$240,2,FALSE),VLOOKUP(E1373,Results!$A$2:$B$240,2,FALSE),VLOOKUP(F1373,Results!$A$2:$B$240,2,FALSE),VLOOKUP(G1373,Results!$A$2:$B$240,2,FALSE),VLOOKUP(H1373,Results!$A$2:$B$240,2,FALSE),VLOOKUP(I1373,Results!$A$2:$B$240,2,FALSE),VLOOKUP(J1373,Results!$A$2:$B$240,2,FALSE),VLOOKUP(B1373,Results!$A$2:$B$240,2,FALSE)),"")</f>
        <v/>
      </c>
    </row>
    <row r="1374" spans="2:47" x14ac:dyDescent="0.3">
      <c r="B1374" t="s">
        <v>166</v>
      </c>
      <c r="C1374" t="s">
        <v>116</v>
      </c>
      <c r="D1374" t="s">
        <v>172</v>
      </c>
      <c r="E1374" t="s">
        <v>146</v>
      </c>
      <c r="F1374" t="s">
        <v>177</v>
      </c>
      <c r="G1374" t="s">
        <v>96</v>
      </c>
      <c r="H1374" t="s">
        <v>181</v>
      </c>
      <c r="I1374" t="s">
        <v>155</v>
      </c>
      <c r="J1374" t="s">
        <v>188</v>
      </c>
      <c r="K1374" t="n">
        <v>10.0</v>
      </c>
      <c r="L1374" s="30">
        <f si="340" t="shared"/>
        <v>0</v>
      </c>
      <c r="N1374" s="35" t="str">
        <f si="336" t="shared"/>
        <v/>
      </c>
      <c r="O1374" s="59">
        <f>(IF(ISNUMBER(MATCH(B1374,Sheet4!$K$92:$K$101,0)),1,0)+IF(ISNUMBER(MATCH(C1374,Sheet4!$K$92:$K$101,0)),1,0)+IF(ISNUMBER(MATCH(D1374,Sheet4!$K$92:$K$101,0)),1,0)+IF(ISNUMBER(MATCH(E1374,Sheet4!$K$92:$K$101,0)),1,0)+IF(ISNUMBER(MATCH(F1374,Sheet4!$K$92:$K$101,0)),1,0)+IF(ISNUMBER(MATCH(G1374,Sheet4!$K$92:$K$101,0)),1,0)+IF(ISNUMBER(MATCH(H1374,Sheet4!$K$92:$K$101,0)),1,0)+IF(ISNUMBER(MATCH(I1374,Sheet4!$K$92:$K$101,0)),1,0)+IF(ISNUMBER(MATCH(J1374,Sheet4!$K$92:$K$101,0)),1,0))
-
(IF(ISNUMBER(MATCH(B1374,Sheet4!$F$2:$F$11,0)),1,0)+IF(ISNUMBER(MATCH(C1374,Sheet4!$F$2:$F$11,0)),1,0)+IF(ISNUMBER(MATCH(D1374,Sheet4!$F$2:$F$11,0)),1,0)+IF(ISNUMBER(MATCH(E1374,Sheet4!$F$2:$F$11,0)),1,0)+IF(ISNUMBER(MATCH(F1374,Sheet4!$F$2:$F$11,0)),1,0)+IF(ISNUMBER(MATCH(G1374,Sheet4!$F$2:$F$11,0)),1,0)+IF(ISNUMBER(MATCH(H1374,Sheet4!$F$2:$F$11,0)),1,0)+IF(ISNUMBER(MATCH(I1374,Sheet4!$F$2:$F$11,0)),1,0)+IF(ISNUMBER(MATCH(J1374,Sheet4!$F$2:$F$11,0)),1,0))</f>
        <v>0</v>
      </c>
      <c r="P1374" s="40" t="str">
        <f>IFERROR(INDEX(Sheet4!$G:$G,MATCH(Sheet1!B1374,Sheet4!$F:$F,0))+INDEX(Sheet4!$G:$G,MATCH(Sheet1!C1374,Sheet4!$F:$F,0))+INDEX(Sheet4!$G:$G,MATCH(Sheet1!D1374,Sheet4!$F:$F,0))+INDEX(Sheet4!$G:$G,MATCH(Sheet1!E1374,Sheet4!$F:$F,0))+INDEX(Sheet4!$G:$G,MATCH(Sheet1!F1374,Sheet4!$F:$F,0))+INDEX(Sheet4!$G:$G,MATCH(Sheet1!G1374,Sheet4!$F:$F,0))+INDEX(Sheet4!$G:$G,MATCH(Sheet1!H1374,Sheet4!$F:$F,0))+INDEX(Sheet4!$G:$G,MATCH(Sheet1!I1374,Sheet4!$F:$F,0))+INDEX(Sheet4!$G:$G,MATCH(Sheet1!J1374,Sheet4!$F:$F,0)),"")</f>
        <v/>
      </c>
      <c r="AF1374">
        <f si="337" t="shared"/>
        <v>0</v>
      </c>
      <c r="AH1374">
        <v>1351</v>
      </c>
      <c r="AI1374" t="str">
        <f si="338" t="shared"/>
        <v>Trae YoungIsaiah CanaanJames HardenMonte MorrisKelly OubreTaurean PrincePaul MillsapDerrick FavorsRudy Gobert</v>
      </c>
      <c r="AJ1374">
        <f si="341" t="shared"/>
        <v>0</v>
      </c>
      <c r="AK1374">
        <f si="342" t="shared"/>
        <v>0</v>
      </c>
      <c r="AL1374">
        <f si="343" t="shared"/>
        <v>0</v>
      </c>
      <c r="AM1374">
        <f si="344" t="shared"/>
        <v>0</v>
      </c>
      <c r="AN1374">
        <f si="345" t="shared"/>
        <v>0</v>
      </c>
      <c r="AO1374">
        <f si="346" t="shared"/>
        <v>0</v>
      </c>
      <c r="AP1374">
        <f si="347" t="shared"/>
        <v>0</v>
      </c>
      <c r="AQ1374">
        <f si="348" t="shared"/>
        <v>0</v>
      </c>
      <c r="AR1374">
        <f si="349" t="shared"/>
        <v>0</v>
      </c>
      <c r="AS1374">
        <f si="339" t="shared"/>
        <v>0</v>
      </c>
      <c r="AU1374" t="str">
        <f>IFERROR(VLOOKUP(C1374,Results!$A$2:$B$240,2,FALSE)+VLOOKUP(D1374,Results!$A$2:$B$240,2,FALSE)+VLOOKUP(E1374,Results!$A$2:$B$240,2,FALSE)+VLOOKUP(F1374,Results!$A$2:$B$240,2,FALSE)+VLOOKUP(G1374,Results!$A$2:$B$240,2,FALSE)+VLOOKUP(H1374,Results!$A$2:$B$240,2,FALSE)+VLOOKUP(I1374,Results!$A$2:$B$240,2,FALSE)+VLOOKUP(J1374,Results!$A$2:$B$240,2,FALSE)+VLOOKUP(B1374,Results!$A$2:$B$240,2,FALSE)-MIN(VLOOKUP(C1374,Results!$A$2:$B$240,2,FALSE),VLOOKUP(D1374,Results!$A$2:$B$240,2,FALSE),VLOOKUP(E1374,Results!$A$2:$B$240,2,FALSE),VLOOKUP(F1374,Results!$A$2:$B$240,2,FALSE),VLOOKUP(G1374,Results!$A$2:$B$240,2,FALSE),VLOOKUP(H1374,Results!$A$2:$B$240,2,FALSE),VLOOKUP(I1374,Results!$A$2:$B$240,2,FALSE),VLOOKUP(J1374,Results!$A$2:$B$240,2,FALSE),VLOOKUP(B1374,Results!$A$2:$B$240,2,FALSE)),"")</f>
        <v/>
      </c>
    </row>
    <row r="1375" spans="2:47" x14ac:dyDescent="0.3">
      <c r="B1375" t="s">
        <v>108</v>
      </c>
      <c r="C1375" t="s">
        <v>170</v>
      </c>
      <c r="D1375" t="s">
        <v>145</v>
      </c>
      <c r="E1375" t="s">
        <v>148</v>
      </c>
      <c r="F1375" t="s">
        <v>177</v>
      </c>
      <c r="G1375" t="s">
        <v>178</v>
      </c>
      <c r="H1375" t="s">
        <v>92</v>
      </c>
      <c r="I1375" t="s">
        <v>183</v>
      </c>
      <c r="J1375" t="s">
        <v>98</v>
      </c>
      <c r="K1375" t="n">
        <v>10.0</v>
      </c>
      <c r="L1375" s="30">
        <f si="340" t="shared"/>
        <v>0</v>
      </c>
      <c r="N1375" s="35" t="str">
        <f si="336" t="shared"/>
        <v/>
      </c>
      <c r="O1375" s="59">
        <f>(IF(ISNUMBER(MATCH(B1375,Sheet4!$K$92:$K$101,0)),1,0)+IF(ISNUMBER(MATCH(C1375,Sheet4!$K$92:$K$101,0)),1,0)+IF(ISNUMBER(MATCH(D1375,Sheet4!$K$92:$K$101,0)),1,0)+IF(ISNUMBER(MATCH(E1375,Sheet4!$K$92:$K$101,0)),1,0)+IF(ISNUMBER(MATCH(F1375,Sheet4!$K$92:$K$101,0)),1,0)+IF(ISNUMBER(MATCH(G1375,Sheet4!$K$92:$K$101,0)),1,0)+IF(ISNUMBER(MATCH(H1375,Sheet4!$K$92:$K$101,0)),1,0)+IF(ISNUMBER(MATCH(I1375,Sheet4!$K$92:$K$101,0)),1,0)+IF(ISNUMBER(MATCH(J1375,Sheet4!$K$92:$K$101,0)),1,0))
-
(IF(ISNUMBER(MATCH(B1375,Sheet4!$F$2:$F$11,0)),1,0)+IF(ISNUMBER(MATCH(C1375,Sheet4!$F$2:$F$11,0)),1,0)+IF(ISNUMBER(MATCH(D1375,Sheet4!$F$2:$F$11,0)),1,0)+IF(ISNUMBER(MATCH(E1375,Sheet4!$F$2:$F$11,0)),1,0)+IF(ISNUMBER(MATCH(F1375,Sheet4!$F$2:$F$11,0)),1,0)+IF(ISNUMBER(MATCH(G1375,Sheet4!$F$2:$F$11,0)),1,0)+IF(ISNUMBER(MATCH(H1375,Sheet4!$F$2:$F$11,0)),1,0)+IF(ISNUMBER(MATCH(I1375,Sheet4!$F$2:$F$11,0)),1,0)+IF(ISNUMBER(MATCH(J1375,Sheet4!$F$2:$F$11,0)),1,0))</f>
        <v>0</v>
      </c>
      <c r="P1375" s="40" t="str">
        <f>IFERROR(INDEX(Sheet4!$G:$G,MATCH(Sheet1!B1375,Sheet4!$F:$F,0))+INDEX(Sheet4!$G:$G,MATCH(Sheet1!C1375,Sheet4!$F:$F,0))+INDEX(Sheet4!$G:$G,MATCH(Sheet1!D1375,Sheet4!$F:$F,0))+INDEX(Sheet4!$G:$G,MATCH(Sheet1!E1375,Sheet4!$F:$F,0))+INDEX(Sheet4!$G:$G,MATCH(Sheet1!F1375,Sheet4!$F:$F,0))+INDEX(Sheet4!$G:$G,MATCH(Sheet1!G1375,Sheet4!$F:$F,0))+INDEX(Sheet4!$G:$G,MATCH(Sheet1!H1375,Sheet4!$F:$F,0))+INDEX(Sheet4!$G:$G,MATCH(Sheet1!I1375,Sheet4!$F:$F,0))+INDEX(Sheet4!$G:$G,MATCH(Sheet1!J1375,Sheet4!$F:$F,0)),"")</f>
        <v/>
      </c>
      <c r="AF1375">
        <f si="337" t="shared"/>
        <v>0</v>
      </c>
      <c r="AH1375">
        <v>1352</v>
      </c>
      <c r="AI1375" t="str">
        <f si="338" t="shared"/>
        <v>Ben SimmonsDe'Aaron FoxJimmy ButlerKevin HuerterJoe InglesGerald GreenJosh JacksonPaul MillsapRudy Gobert</v>
      </c>
      <c r="AJ1375">
        <f si="341" t="shared"/>
        <v>0</v>
      </c>
      <c r="AK1375">
        <f si="342" t="shared"/>
        <v>0</v>
      </c>
      <c r="AL1375">
        <f si="343" t="shared"/>
        <v>0</v>
      </c>
      <c r="AM1375">
        <f si="344" t="shared"/>
        <v>0</v>
      </c>
      <c r="AN1375">
        <f si="345" t="shared"/>
        <v>0</v>
      </c>
      <c r="AO1375">
        <f si="346" t="shared"/>
        <v>0</v>
      </c>
      <c r="AP1375">
        <f si="347" t="shared"/>
        <v>0</v>
      </c>
      <c r="AQ1375">
        <f si="348" t="shared"/>
        <v>0</v>
      </c>
      <c r="AR1375">
        <f si="349" t="shared"/>
        <v>0</v>
      </c>
      <c r="AS1375">
        <f si="339" t="shared"/>
        <v>0</v>
      </c>
      <c r="AU1375" t="str">
        <f>IFERROR(VLOOKUP(C1375,Results!$A$2:$B$240,2,FALSE)+VLOOKUP(D1375,Results!$A$2:$B$240,2,FALSE)+VLOOKUP(E1375,Results!$A$2:$B$240,2,FALSE)+VLOOKUP(F1375,Results!$A$2:$B$240,2,FALSE)+VLOOKUP(G1375,Results!$A$2:$B$240,2,FALSE)+VLOOKUP(H1375,Results!$A$2:$B$240,2,FALSE)+VLOOKUP(I1375,Results!$A$2:$B$240,2,FALSE)+VLOOKUP(J1375,Results!$A$2:$B$240,2,FALSE)+VLOOKUP(B1375,Results!$A$2:$B$240,2,FALSE)-MIN(VLOOKUP(C1375,Results!$A$2:$B$240,2,FALSE),VLOOKUP(D1375,Results!$A$2:$B$240,2,FALSE),VLOOKUP(E1375,Results!$A$2:$B$240,2,FALSE),VLOOKUP(F1375,Results!$A$2:$B$240,2,FALSE),VLOOKUP(G1375,Results!$A$2:$B$240,2,FALSE),VLOOKUP(H1375,Results!$A$2:$B$240,2,FALSE),VLOOKUP(I1375,Results!$A$2:$B$240,2,FALSE),VLOOKUP(J1375,Results!$A$2:$B$240,2,FALSE),VLOOKUP(B1375,Results!$A$2:$B$240,2,FALSE)),"")</f>
        <v/>
      </c>
    </row>
    <row r="1376" spans="2:47" x14ac:dyDescent="0.3">
      <c r="B1376" t="s">
        <v>166</v>
      </c>
      <c r="C1376" t="s">
        <v>87</v>
      </c>
      <c r="D1376" t="s">
        <v>89</v>
      </c>
      <c r="E1376" t="s">
        <v>146</v>
      </c>
      <c r="F1376" t="s">
        <v>105</v>
      </c>
      <c r="G1376" t="s">
        <v>159</v>
      </c>
      <c r="H1376" t="s">
        <v>153</v>
      </c>
      <c r="I1376" t="s">
        <v>92</v>
      </c>
      <c r="J1376" t="s">
        <v>98</v>
      </c>
      <c r="K1376" t="n">
        <v>10.0</v>
      </c>
      <c r="L1376" s="30">
        <f si="340" t="shared"/>
        <v>0</v>
      </c>
      <c r="N1376" s="35" t="str">
        <f si="336" t="shared"/>
        <v/>
      </c>
      <c r="O1376" s="59">
        <f>(IF(ISNUMBER(MATCH(B1376,Sheet4!$K$92:$K$101,0)),1,0)+IF(ISNUMBER(MATCH(C1376,Sheet4!$K$92:$K$101,0)),1,0)+IF(ISNUMBER(MATCH(D1376,Sheet4!$K$92:$K$101,0)),1,0)+IF(ISNUMBER(MATCH(E1376,Sheet4!$K$92:$K$101,0)),1,0)+IF(ISNUMBER(MATCH(F1376,Sheet4!$K$92:$K$101,0)),1,0)+IF(ISNUMBER(MATCH(G1376,Sheet4!$K$92:$K$101,0)),1,0)+IF(ISNUMBER(MATCH(H1376,Sheet4!$K$92:$K$101,0)),1,0)+IF(ISNUMBER(MATCH(I1376,Sheet4!$K$92:$K$101,0)),1,0)+IF(ISNUMBER(MATCH(J1376,Sheet4!$K$92:$K$101,0)),1,0))
-
(IF(ISNUMBER(MATCH(B1376,Sheet4!$F$2:$F$11,0)),1,0)+IF(ISNUMBER(MATCH(C1376,Sheet4!$F$2:$F$11,0)),1,0)+IF(ISNUMBER(MATCH(D1376,Sheet4!$F$2:$F$11,0)),1,0)+IF(ISNUMBER(MATCH(E1376,Sheet4!$F$2:$F$11,0)),1,0)+IF(ISNUMBER(MATCH(F1376,Sheet4!$F$2:$F$11,0)),1,0)+IF(ISNUMBER(MATCH(G1376,Sheet4!$F$2:$F$11,0)),1,0)+IF(ISNUMBER(MATCH(H1376,Sheet4!$F$2:$F$11,0)),1,0)+IF(ISNUMBER(MATCH(I1376,Sheet4!$F$2:$F$11,0)),1,0)+IF(ISNUMBER(MATCH(J1376,Sheet4!$F$2:$F$11,0)),1,0))</f>
        <v>0</v>
      </c>
      <c r="P1376" s="40" t="str">
        <f>IFERROR(INDEX(Sheet4!$G:$G,MATCH(Sheet1!B1376,Sheet4!$F:$F,0))+INDEX(Sheet4!$G:$G,MATCH(Sheet1!C1376,Sheet4!$F:$F,0))+INDEX(Sheet4!$G:$G,MATCH(Sheet1!D1376,Sheet4!$F:$F,0))+INDEX(Sheet4!$G:$G,MATCH(Sheet1!E1376,Sheet4!$F:$F,0))+INDEX(Sheet4!$G:$G,MATCH(Sheet1!F1376,Sheet4!$F:$F,0))+INDEX(Sheet4!$G:$G,MATCH(Sheet1!G1376,Sheet4!$F:$F,0))+INDEX(Sheet4!$G:$G,MATCH(Sheet1!H1376,Sheet4!$F:$F,0))+INDEX(Sheet4!$G:$G,MATCH(Sheet1!I1376,Sheet4!$F:$F,0))+INDEX(Sheet4!$G:$G,MATCH(Sheet1!J1376,Sheet4!$F:$F,0)),"")</f>
        <v/>
      </c>
      <c r="AF1376">
        <f si="337" t="shared"/>
        <v>0</v>
      </c>
      <c r="AH1376">
        <v>1353</v>
      </c>
      <c r="AI1376" t="str">
        <f si="338" t="shared"/>
        <v>Jerryd BaylessIsaiah CanaanDevin BookerMonte MorrisKelly OubreJoe InglesKenneth FariedJosh JacksonNikola Jokic</v>
      </c>
      <c r="AJ1376">
        <f si="341" t="shared"/>
        <v>0</v>
      </c>
      <c r="AK1376">
        <f si="342" t="shared"/>
        <v>0</v>
      </c>
      <c r="AL1376">
        <f si="343" t="shared"/>
        <v>0</v>
      </c>
      <c r="AM1376">
        <f si="344" t="shared"/>
        <v>0</v>
      </c>
      <c r="AN1376">
        <f si="345" t="shared"/>
        <v>0</v>
      </c>
      <c r="AO1376">
        <f si="346" t="shared"/>
        <v>0</v>
      </c>
      <c r="AP1376">
        <f si="347" t="shared"/>
        <v>0</v>
      </c>
      <c r="AQ1376">
        <f si="348" t="shared"/>
        <v>0</v>
      </c>
      <c r="AR1376">
        <f si="349" t="shared"/>
        <v>0</v>
      </c>
      <c r="AS1376">
        <f si="339" t="shared"/>
        <v>0</v>
      </c>
      <c r="AU1376" t="str">
        <f>IFERROR(VLOOKUP(C1376,Results!$A$2:$B$240,2,FALSE)+VLOOKUP(D1376,Results!$A$2:$B$240,2,FALSE)+VLOOKUP(E1376,Results!$A$2:$B$240,2,FALSE)+VLOOKUP(F1376,Results!$A$2:$B$240,2,FALSE)+VLOOKUP(G1376,Results!$A$2:$B$240,2,FALSE)+VLOOKUP(H1376,Results!$A$2:$B$240,2,FALSE)+VLOOKUP(I1376,Results!$A$2:$B$240,2,FALSE)+VLOOKUP(J1376,Results!$A$2:$B$240,2,FALSE)+VLOOKUP(B1376,Results!$A$2:$B$240,2,FALSE)-MIN(VLOOKUP(C1376,Results!$A$2:$B$240,2,FALSE),VLOOKUP(D1376,Results!$A$2:$B$240,2,FALSE),VLOOKUP(E1376,Results!$A$2:$B$240,2,FALSE),VLOOKUP(F1376,Results!$A$2:$B$240,2,FALSE),VLOOKUP(G1376,Results!$A$2:$B$240,2,FALSE),VLOOKUP(H1376,Results!$A$2:$B$240,2,FALSE),VLOOKUP(I1376,Results!$A$2:$B$240,2,FALSE),VLOOKUP(J1376,Results!$A$2:$B$240,2,FALSE),VLOOKUP(B1376,Results!$A$2:$B$240,2,FALSE)),"")</f>
        <v/>
      </c>
    </row>
    <row r="1377" spans="2:47" x14ac:dyDescent="0.3">
      <c r="B1377" t="s">
        <v>166</v>
      </c>
      <c r="C1377" t="s">
        <v>171</v>
      </c>
      <c r="D1377" t="s">
        <v>173</v>
      </c>
      <c r="E1377" t="s">
        <v>148</v>
      </c>
      <c r="F1377" t="s">
        <v>177</v>
      </c>
      <c r="G1377" t="s">
        <v>90</v>
      </c>
      <c r="H1377" t="s">
        <v>93</v>
      </c>
      <c r="I1377" t="s">
        <v>152</v>
      </c>
      <c r="J1377" t="s">
        <v>186</v>
      </c>
      <c r="K1377" t="n">
        <v>10.0</v>
      </c>
      <c r="L1377" s="30">
        <f si="340" t="shared"/>
        <v>0</v>
      </c>
      <c r="N1377" s="35" t="str">
        <f si="336" t="shared"/>
        <v/>
      </c>
      <c r="O1377" s="59">
        <f>(IF(ISNUMBER(MATCH(B1377,Sheet4!$K$92:$K$101,0)),1,0)+IF(ISNUMBER(MATCH(C1377,Sheet4!$K$92:$K$101,0)),1,0)+IF(ISNUMBER(MATCH(D1377,Sheet4!$K$92:$K$101,0)),1,0)+IF(ISNUMBER(MATCH(E1377,Sheet4!$K$92:$K$101,0)),1,0)+IF(ISNUMBER(MATCH(F1377,Sheet4!$K$92:$K$101,0)),1,0)+IF(ISNUMBER(MATCH(G1377,Sheet4!$K$92:$K$101,0)),1,0)+IF(ISNUMBER(MATCH(H1377,Sheet4!$K$92:$K$101,0)),1,0)+IF(ISNUMBER(MATCH(I1377,Sheet4!$K$92:$K$101,0)),1,0)+IF(ISNUMBER(MATCH(J1377,Sheet4!$K$92:$K$101,0)),1,0))
-
(IF(ISNUMBER(MATCH(B1377,Sheet4!$F$2:$F$11,0)),1,0)+IF(ISNUMBER(MATCH(C1377,Sheet4!$F$2:$F$11,0)),1,0)+IF(ISNUMBER(MATCH(D1377,Sheet4!$F$2:$F$11,0)),1,0)+IF(ISNUMBER(MATCH(E1377,Sheet4!$F$2:$F$11,0)),1,0)+IF(ISNUMBER(MATCH(F1377,Sheet4!$F$2:$F$11,0)),1,0)+IF(ISNUMBER(MATCH(G1377,Sheet4!$F$2:$F$11,0)),1,0)+IF(ISNUMBER(MATCH(H1377,Sheet4!$F$2:$F$11,0)),1,0)+IF(ISNUMBER(MATCH(I1377,Sheet4!$F$2:$F$11,0)),1,0)+IF(ISNUMBER(MATCH(J1377,Sheet4!$F$2:$F$11,0)),1,0))</f>
        <v>0</v>
      </c>
      <c r="P1377" s="40" t="str">
        <f>IFERROR(INDEX(Sheet4!$G:$G,MATCH(Sheet1!B1377,Sheet4!$F:$F,0))+INDEX(Sheet4!$G:$G,MATCH(Sheet1!C1377,Sheet4!$F:$F,0))+INDEX(Sheet4!$G:$G,MATCH(Sheet1!D1377,Sheet4!$F:$F,0))+INDEX(Sheet4!$G:$G,MATCH(Sheet1!E1377,Sheet4!$F:$F,0))+INDEX(Sheet4!$G:$G,MATCH(Sheet1!F1377,Sheet4!$F:$F,0))+INDEX(Sheet4!$G:$G,MATCH(Sheet1!G1377,Sheet4!$F:$F,0))+INDEX(Sheet4!$G:$G,MATCH(Sheet1!H1377,Sheet4!$F:$F,0))+INDEX(Sheet4!$G:$G,MATCH(Sheet1!I1377,Sheet4!$F:$F,0))+INDEX(Sheet4!$G:$G,MATCH(Sheet1!J1377,Sheet4!$F:$F,0)),"")</f>
        <v/>
      </c>
      <c r="AF1377">
        <f si="337" t="shared"/>
        <v>0</v>
      </c>
      <c r="AH1377">
        <v>1354</v>
      </c>
      <c r="AI1377" t="str">
        <f si="338" t="shared"/>
        <v>De'Aaron FoxLandry ShametDevin BookerTorrey CraigWill BartonTaurean PrinceKenneth FariedJosh JacksonNikola Jokic</v>
      </c>
      <c r="AJ1377">
        <f si="341" t="shared"/>
        <v>0</v>
      </c>
      <c r="AK1377">
        <f si="342" t="shared"/>
        <v>0</v>
      </c>
      <c r="AL1377">
        <f si="343" t="shared"/>
        <v>0</v>
      </c>
      <c r="AM1377">
        <f si="344" t="shared"/>
        <v>0</v>
      </c>
      <c r="AN1377">
        <f si="345" t="shared"/>
        <v>0</v>
      </c>
      <c r="AO1377">
        <f si="346" t="shared"/>
        <v>0</v>
      </c>
      <c r="AP1377">
        <f si="347" t="shared"/>
        <v>0</v>
      </c>
      <c r="AQ1377">
        <f si="348" t="shared"/>
        <v>0</v>
      </c>
      <c r="AR1377">
        <f si="349" t="shared"/>
        <v>0</v>
      </c>
      <c r="AS1377">
        <f si="339" t="shared"/>
        <v>0</v>
      </c>
      <c r="AU1377" t="str">
        <f>IFERROR(VLOOKUP(C1377,Results!$A$2:$B$240,2,FALSE)+VLOOKUP(D1377,Results!$A$2:$B$240,2,FALSE)+VLOOKUP(E1377,Results!$A$2:$B$240,2,FALSE)+VLOOKUP(F1377,Results!$A$2:$B$240,2,FALSE)+VLOOKUP(G1377,Results!$A$2:$B$240,2,FALSE)+VLOOKUP(H1377,Results!$A$2:$B$240,2,FALSE)+VLOOKUP(I1377,Results!$A$2:$B$240,2,FALSE)+VLOOKUP(J1377,Results!$A$2:$B$240,2,FALSE)+VLOOKUP(B1377,Results!$A$2:$B$240,2,FALSE)-MIN(VLOOKUP(C1377,Results!$A$2:$B$240,2,FALSE),VLOOKUP(D1377,Results!$A$2:$B$240,2,FALSE),VLOOKUP(E1377,Results!$A$2:$B$240,2,FALSE),VLOOKUP(F1377,Results!$A$2:$B$240,2,FALSE),VLOOKUP(G1377,Results!$A$2:$B$240,2,FALSE),VLOOKUP(H1377,Results!$A$2:$B$240,2,FALSE),VLOOKUP(I1377,Results!$A$2:$B$240,2,FALSE),VLOOKUP(J1377,Results!$A$2:$B$240,2,FALSE),VLOOKUP(B1377,Results!$A$2:$B$240,2,FALSE)),"")</f>
        <v/>
      </c>
    </row>
    <row r="1378" spans="2:47" x14ac:dyDescent="0.3">
      <c r="B1378" t="s">
        <v>87</v>
      </c>
      <c r="C1378" t="s">
        <v>170</v>
      </c>
      <c r="D1378" t="s">
        <v>145</v>
      </c>
      <c r="E1378" t="s">
        <v>146</v>
      </c>
      <c r="F1378" t="s">
        <v>150</v>
      </c>
      <c r="G1378" t="s">
        <v>177</v>
      </c>
      <c r="H1378" t="s">
        <v>93</v>
      </c>
      <c r="I1378" t="s">
        <v>181</v>
      </c>
      <c r="J1378" t="s">
        <v>94</v>
      </c>
      <c r="K1378" t="n">
        <v>10.0</v>
      </c>
      <c r="L1378" s="30">
        <f si="340" t="shared"/>
        <v>0</v>
      </c>
      <c r="N1378" s="35" t="str">
        <f si="336" t="shared"/>
        <v/>
      </c>
      <c r="O1378" s="59">
        <f>(IF(ISNUMBER(MATCH(B1378,Sheet4!$K$92:$K$101,0)),1,0)+IF(ISNUMBER(MATCH(C1378,Sheet4!$K$92:$K$101,0)),1,0)+IF(ISNUMBER(MATCH(D1378,Sheet4!$K$92:$K$101,0)),1,0)+IF(ISNUMBER(MATCH(E1378,Sheet4!$K$92:$K$101,0)),1,0)+IF(ISNUMBER(MATCH(F1378,Sheet4!$K$92:$K$101,0)),1,0)+IF(ISNUMBER(MATCH(G1378,Sheet4!$K$92:$K$101,0)),1,0)+IF(ISNUMBER(MATCH(H1378,Sheet4!$K$92:$K$101,0)),1,0)+IF(ISNUMBER(MATCH(I1378,Sheet4!$K$92:$K$101,0)),1,0)+IF(ISNUMBER(MATCH(J1378,Sheet4!$K$92:$K$101,0)),1,0))
-
(IF(ISNUMBER(MATCH(B1378,Sheet4!$F$2:$F$11,0)),1,0)+IF(ISNUMBER(MATCH(C1378,Sheet4!$F$2:$F$11,0)),1,0)+IF(ISNUMBER(MATCH(D1378,Sheet4!$F$2:$F$11,0)),1,0)+IF(ISNUMBER(MATCH(E1378,Sheet4!$F$2:$F$11,0)),1,0)+IF(ISNUMBER(MATCH(F1378,Sheet4!$F$2:$F$11,0)),1,0)+IF(ISNUMBER(MATCH(G1378,Sheet4!$F$2:$F$11,0)),1,0)+IF(ISNUMBER(MATCH(H1378,Sheet4!$F$2:$F$11,0)),1,0)+IF(ISNUMBER(MATCH(I1378,Sheet4!$F$2:$F$11,0)),1,0)+IF(ISNUMBER(MATCH(J1378,Sheet4!$F$2:$F$11,0)),1,0))</f>
        <v>0</v>
      </c>
      <c r="P1378" s="40" t="str">
        <f>IFERROR(INDEX(Sheet4!$G:$G,MATCH(Sheet1!B1378,Sheet4!$F:$F,0))+INDEX(Sheet4!$G:$G,MATCH(Sheet1!C1378,Sheet4!$F:$F,0))+INDEX(Sheet4!$G:$G,MATCH(Sheet1!D1378,Sheet4!$F:$F,0))+INDEX(Sheet4!$G:$G,MATCH(Sheet1!E1378,Sheet4!$F:$F,0))+INDEX(Sheet4!$G:$G,MATCH(Sheet1!F1378,Sheet4!$F:$F,0))+INDEX(Sheet4!$G:$G,MATCH(Sheet1!G1378,Sheet4!$F:$F,0))+INDEX(Sheet4!$G:$G,MATCH(Sheet1!H1378,Sheet4!$F:$F,0))+INDEX(Sheet4!$G:$G,MATCH(Sheet1!I1378,Sheet4!$F:$F,0))+INDEX(Sheet4!$G:$G,MATCH(Sheet1!J1378,Sheet4!$F:$F,0)),"")</f>
        <v/>
      </c>
      <c r="AF1378">
        <f si="337" t="shared"/>
        <v>0</v>
      </c>
      <c r="AH1378">
        <v>1355</v>
      </c>
      <c r="AI1378" t="str">
        <f si="338" t="shared"/>
        <v>Ben SimmonsDe'Aaron FoxDevin BookerJamal CrawfordKelly OubreMikal BridgesJosh JacksonTrey LylesRudy Gobert</v>
      </c>
      <c r="AJ1378">
        <f si="341" t="shared"/>
        <v>0</v>
      </c>
      <c r="AK1378">
        <f si="342" t="shared"/>
        <v>0</v>
      </c>
      <c r="AL1378">
        <f si="343" t="shared"/>
        <v>0</v>
      </c>
      <c r="AM1378">
        <f si="344" t="shared"/>
        <v>0</v>
      </c>
      <c r="AN1378">
        <f si="345" t="shared"/>
        <v>0</v>
      </c>
      <c r="AO1378">
        <f si="346" t="shared"/>
        <v>0</v>
      </c>
      <c r="AP1378">
        <f si="347" t="shared"/>
        <v>0</v>
      </c>
      <c r="AQ1378">
        <f si="348" t="shared"/>
        <v>0</v>
      </c>
      <c r="AR1378">
        <f si="349" t="shared"/>
        <v>0</v>
      </c>
      <c r="AS1378">
        <f si="339" t="shared"/>
        <v>0</v>
      </c>
      <c r="AU1378" t="str">
        <f>IFERROR(VLOOKUP(C1378,Results!$A$2:$B$240,2,FALSE)+VLOOKUP(D1378,Results!$A$2:$B$240,2,FALSE)+VLOOKUP(E1378,Results!$A$2:$B$240,2,FALSE)+VLOOKUP(F1378,Results!$A$2:$B$240,2,FALSE)+VLOOKUP(G1378,Results!$A$2:$B$240,2,FALSE)+VLOOKUP(H1378,Results!$A$2:$B$240,2,FALSE)+VLOOKUP(I1378,Results!$A$2:$B$240,2,FALSE)+VLOOKUP(J1378,Results!$A$2:$B$240,2,FALSE)+VLOOKUP(B1378,Results!$A$2:$B$240,2,FALSE)-MIN(VLOOKUP(C1378,Results!$A$2:$B$240,2,FALSE),VLOOKUP(D1378,Results!$A$2:$B$240,2,FALSE),VLOOKUP(E1378,Results!$A$2:$B$240,2,FALSE),VLOOKUP(F1378,Results!$A$2:$B$240,2,FALSE),VLOOKUP(G1378,Results!$A$2:$B$240,2,FALSE),VLOOKUP(H1378,Results!$A$2:$B$240,2,FALSE),VLOOKUP(I1378,Results!$A$2:$B$240,2,FALSE),VLOOKUP(J1378,Results!$A$2:$B$240,2,FALSE),VLOOKUP(B1378,Results!$A$2:$B$240,2,FALSE)),"")</f>
        <v/>
      </c>
    </row>
    <row r="1379" spans="2:47" x14ac:dyDescent="0.3">
      <c r="B1379" t="s">
        <v>166</v>
      </c>
      <c r="C1379" t="s">
        <v>167</v>
      </c>
      <c r="D1379" t="s">
        <v>172</v>
      </c>
      <c r="E1379" t="s">
        <v>173</v>
      </c>
      <c r="F1379" t="s">
        <v>178</v>
      </c>
      <c r="G1379" t="s">
        <v>101</v>
      </c>
      <c r="H1379" t="s">
        <v>181</v>
      </c>
      <c r="I1379" t="s">
        <v>152</v>
      </c>
      <c r="J1379" t="s">
        <v>187</v>
      </c>
      <c r="K1379" t="n">
        <v>10.0</v>
      </c>
      <c r="L1379" s="30">
        <f si="340" t="shared"/>
        <v>0</v>
      </c>
      <c r="N1379" s="35" t="str">
        <f si="336" t="shared"/>
        <v/>
      </c>
      <c r="O1379" s="59">
        <f>(IF(ISNUMBER(MATCH(B1379,Sheet4!$K$92:$K$101,0)),1,0)+IF(ISNUMBER(MATCH(C1379,Sheet4!$K$92:$K$101,0)),1,0)+IF(ISNUMBER(MATCH(D1379,Sheet4!$K$92:$K$101,0)),1,0)+IF(ISNUMBER(MATCH(E1379,Sheet4!$K$92:$K$101,0)),1,0)+IF(ISNUMBER(MATCH(F1379,Sheet4!$K$92:$K$101,0)),1,0)+IF(ISNUMBER(MATCH(G1379,Sheet4!$K$92:$K$101,0)),1,0)+IF(ISNUMBER(MATCH(H1379,Sheet4!$K$92:$K$101,0)),1,0)+IF(ISNUMBER(MATCH(I1379,Sheet4!$K$92:$K$101,0)),1,0)+IF(ISNUMBER(MATCH(J1379,Sheet4!$K$92:$K$101,0)),1,0))
-
(IF(ISNUMBER(MATCH(B1379,Sheet4!$F$2:$F$11,0)),1,0)+IF(ISNUMBER(MATCH(C1379,Sheet4!$F$2:$F$11,0)),1,0)+IF(ISNUMBER(MATCH(D1379,Sheet4!$F$2:$F$11,0)),1,0)+IF(ISNUMBER(MATCH(E1379,Sheet4!$F$2:$F$11,0)),1,0)+IF(ISNUMBER(MATCH(F1379,Sheet4!$F$2:$F$11,0)),1,0)+IF(ISNUMBER(MATCH(G1379,Sheet4!$F$2:$F$11,0)),1,0)+IF(ISNUMBER(MATCH(H1379,Sheet4!$F$2:$F$11,0)),1,0)+IF(ISNUMBER(MATCH(I1379,Sheet4!$F$2:$F$11,0)),1,0)+IF(ISNUMBER(MATCH(J1379,Sheet4!$F$2:$F$11,0)),1,0))</f>
        <v>0</v>
      </c>
      <c r="P1379" s="40" t="str">
        <f>IFERROR(INDEX(Sheet4!$G:$G,MATCH(Sheet1!B1379,Sheet4!$F:$F,0))+INDEX(Sheet4!$G:$G,MATCH(Sheet1!C1379,Sheet4!$F:$F,0))+INDEX(Sheet4!$G:$G,MATCH(Sheet1!D1379,Sheet4!$F:$F,0))+INDEX(Sheet4!$G:$G,MATCH(Sheet1!E1379,Sheet4!$F:$F,0))+INDEX(Sheet4!$G:$G,MATCH(Sheet1!F1379,Sheet4!$F:$F,0))+INDEX(Sheet4!$G:$G,MATCH(Sheet1!G1379,Sheet4!$F:$F,0))+INDEX(Sheet4!$G:$G,MATCH(Sheet1!H1379,Sheet4!$F:$F,0))+INDEX(Sheet4!$G:$G,MATCH(Sheet1!I1379,Sheet4!$F:$F,0))+INDEX(Sheet4!$G:$G,MATCH(Sheet1!J1379,Sheet4!$F:$F,0)),"")</f>
        <v/>
      </c>
      <c r="AF1379">
        <f si="337" t="shared"/>
        <v>0</v>
      </c>
      <c r="AH1379">
        <v>1356</v>
      </c>
      <c r="AI1379" t="str">
        <f si="338" t="shared"/>
        <v>Trae YoungIsaiah CanaanJimmy ButlerMonte MorrisWill BartonKelly OubreMarvin BagleyPaul MillsapNikola Jokic</v>
      </c>
      <c r="AJ1379">
        <f si="341" t="shared"/>
        <v>0</v>
      </c>
      <c r="AK1379">
        <f si="342" t="shared"/>
        <v>0</v>
      </c>
      <c r="AL1379">
        <f si="343" t="shared"/>
        <v>0</v>
      </c>
      <c r="AM1379">
        <f si="344" t="shared"/>
        <v>0</v>
      </c>
      <c r="AN1379">
        <f si="345" t="shared"/>
        <v>0</v>
      </c>
      <c r="AO1379">
        <f si="346" t="shared"/>
        <v>0</v>
      </c>
      <c r="AP1379">
        <f si="347" t="shared"/>
        <v>0</v>
      </c>
      <c r="AQ1379">
        <f si="348" t="shared"/>
        <v>0</v>
      </c>
      <c r="AR1379">
        <f si="349" t="shared"/>
        <v>0</v>
      </c>
      <c r="AS1379">
        <f si="339" t="shared"/>
        <v>0</v>
      </c>
      <c r="AU1379" t="str">
        <f>IFERROR(VLOOKUP(C1379,Results!$A$2:$B$240,2,FALSE)+VLOOKUP(D1379,Results!$A$2:$B$240,2,FALSE)+VLOOKUP(E1379,Results!$A$2:$B$240,2,FALSE)+VLOOKUP(F1379,Results!$A$2:$B$240,2,FALSE)+VLOOKUP(G1379,Results!$A$2:$B$240,2,FALSE)+VLOOKUP(H1379,Results!$A$2:$B$240,2,FALSE)+VLOOKUP(I1379,Results!$A$2:$B$240,2,FALSE)+VLOOKUP(J1379,Results!$A$2:$B$240,2,FALSE)+VLOOKUP(B1379,Results!$A$2:$B$240,2,FALSE)-MIN(VLOOKUP(C1379,Results!$A$2:$B$240,2,FALSE),VLOOKUP(D1379,Results!$A$2:$B$240,2,FALSE),VLOOKUP(E1379,Results!$A$2:$B$240,2,FALSE),VLOOKUP(F1379,Results!$A$2:$B$240,2,FALSE),VLOOKUP(G1379,Results!$A$2:$B$240,2,FALSE),VLOOKUP(H1379,Results!$A$2:$B$240,2,FALSE),VLOOKUP(I1379,Results!$A$2:$B$240,2,FALSE),VLOOKUP(J1379,Results!$A$2:$B$240,2,FALSE),VLOOKUP(B1379,Results!$A$2:$B$240,2,FALSE)),"")</f>
        <v/>
      </c>
    </row>
    <row r="1380" spans="2:47" x14ac:dyDescent="0.3">
      <c r="B1380" t="s">
        <v>169</v>
      </c>
      <c r="C1380" t="s">
        <v>170</v>
      </c>
      <c r="D1380" t="s">
        <v>145</v>
      </c>
      <c r="E1380" t="s">
        <v>173</v>
      </c>
      <c r="F1380" t="s">
        <v>177</v>
      </c>
      <c r="G1380" t="s">
        <v>179</v>
      </c>
      <c r="H1380" t="s">
        <v>181</v>
      </c>
      <c r="I1380" t="s">
        <v>152</v>
      </c>
      <c r="J1380" t="s">
        <v>98</v>
      </c>
      <c r="K1380" t="n">
        <v>10.0</v>
      </c>
      <c r="L1380" s="30">
        <f si="340" t="shared"/>
        <v>0</v>
      </c>
      <c r="N1380" s="35" t="str">
        <f si="336" t="shared"/>
        <v/>
      </c>
      <c r="O1380" s="59">
        <f>(IF(ISNUMBER(MATCH(B1380,Sheet4!$K$92:$K$101,0)),1,0)+IF(ISNUMBER(MATCH(C1380,Sheet4!$K$92:$K$101,0)),1,0)+IF(ISNUMBER(MATCH(D1380,Sheet4!$K$92:$K$101,0)),1,0)+IF(ISNUMBER(MATCH(E1380,Sheet4!$K$92:$K$101,0)),1,0)+IF(ISNUMBER(MATCH(F1380,Sheet4!$K$92:$K$101,0)),1,0)+IF(ISNUMBER(MATCH(G1380,Sheet4!$K$92:$K$101,0)),1,0)+IF(ISNUMBER(MATCH(H1380,Sheet4!$K$92:$K$101,0)),1,0)+IF(ISNUMBER(MATCH(I1380,Sheet4!$K$92:$K$101,0)),1,0)+IF(ISNUMBER(MATCH(J1380,Sheet4!$K$92:$K$101,0)),1,0))
-
(IF(ISNUMBER(MATCH(B1380,Sheet4!$F$2:$F$11,0)),1,0)+IF(ISNUMBER(MATCH(C1380,Sheet4!$F$2:$F$11,0)),1,0)+IF(ISNUMBER(MATCH(D1380,Sheet4!$F$2:$F$11,0)),1,0)+IF(ISNUMBER(MATCH(E1380,Sheet4!$F$2:$F$11,0)),1,0)+IF(ISNUMBER(MATCH(F1380,Sheet4!$F$2:$F$11,0)),1,0)+IF(ISNUMBER(MATCH(G1380,Sheet4!$F$2:$F$11,0)),1,0)+IF(ISNUMBER(MATCH(H1380,Sheet4!$F$2:$F$11,0)),1,0)+IF(ISNUMBER(MATCH(I1380,Sheet4!$F$2:$F$11,0)),1,0)+IF(ISNUMBER(MATCH(J1380,Sheet4!$F$2:$F$11,0)),1,0))</f>
        <v>0</v>
      </c>
      <c r="P1380" s="40" t="str">
        <f>IFERROR(INDEX(Sheet4!$G:$G,MATCH(Sheet1!B1380,Sheet4!$F:$F,0))+INDEX(Sheet4!$G:$G,MATCH(Sheet1!C1380,Sheet4!$F:$F,0))+INDEX(Sheet4!$G:$G,MATCH(Sheet1!D1380,Sheet4!$F:$F,0))+INDEX(Sheet4!$G:$G,MATCH(Sheet1!E1380,Sheet4!$F:$F,0))+INDEX(Sheet4!$G:$G,MATCH(Sheet1!F1380,Sheet4!$F:$F,0))+INDEX(Sheet4!$G:$G,MATCH(Sheet1!G1380,Sheet4!$F:$F,0))+INDEX(Sheet4!$G:$G,MATCH(Sheet1!H1380,Sheet4!$F:$F,0))+INDEX(Sheet4!$G:$G,MATCH(Sheet1!I1380,Sheet4!$F:$F,0))+INDEX(Sheet4!$G:$G,MATCH(Sheet1!J1380,Sheet4!$F:$F,0)),"")</f>
        <v/>
      </c>
      <c r="AF1380">
        <f si="337" t="shared"/>
        <v>0</v>
      </c>
      <c r="AH1380">
        <v>1357</v>
      </c>
      <c r="AI1380" t="str">
        <f si="338" t="shared"/>
        <v>Ben SimmonsRicky RubioMonte MorrisMalik BeasleyKelly OubreRoyce O'NealeKenneth FariedMarvin BagleyKarl-Anthony Towns</v>
      </c>
      <c r="AJ1380">
        <f si="341" t="shared"/>
        <v>0</v>
      </c>
      <c r="AK1380">
        <f si="342" t="shared"/>
        <v>0</v>
      </c>
      <c r="AL1380">
        <f si="343" t="shared"/>
        <v>0</v>
      </c>
      <c r="AM1380">
        <f si="344" t="shared"/>
        <v>0</v>
      </c>
      <c r="AN1380">
        <f si="345" t="shared"/>
        <v>0</v>
      </c>
      <c r="AO1380">
        <f si="346" t="shared"/>
        <v>0</v>
      </c>
      <c r="AP1380">
        <f si="347" t="shared"/>
        <v>0</v>
      </c>
      <c r="AQ1380">
        <f si="348" t="shared"/>
        <v>0</v>
      </c>
      <c r="AR1380">
        <f si="349" t="shared"/>
        <v>0</v>
      </c>
      <c r="AS1380">
        <f si="339" t="shared"/>
        <v>0</v>
      </c>
      <c r="AU1380" t="str">
        <f>IFERROR(VLOOKUP(C1380,Results!$A$2:$B$240,2,FALSE)+VLOOKUP(D1380,Results!$A$2:$B$240,2,FALSE)+VLOOKUP(E1380,Results!$A$2:$B$240,2,FALSE)+VLOOKUP(F1380,Results!$A$2:$B$240,2,FALSE)+VLOOKUP(G1380,Results!$A$2:$B$240,2,FALSE)+VLOOKUP(H1380,Results!$A$2:$B$240,2,FALSE)+VLOOKUP(I1380,Results!$A$2:$B$240,2,FALSE)+VLOOKUP(J1380,Results!$A$2:$B$240,2,FALSE)+VLOOKUP(B1380,Results!$A$2:$B$240,2,FALSE)-MIN(VLOOKUP(C1380,Results!$A$2:$B$240,2,FALSE),VLOOKUP(D1380,Results!$A$2:$B$240,2,FALSE),VLOOKUP(E1380,Results!$A$2:$B$240,2,FALSE),VLOOKUP(F1380,Results!$A$2:$B$240,2,FALSE),VLOOKUP(G1380,Results!$A$2:$B$240,2,FALSE),VLOOKUP(H1380,Results!$A$2:$B$240,2,FALSE),VLOOKUP(I1380,Results!$A$2:$B$240,2,FALSE),VLOOKUP(J1380,Results!$A$2:$B$240,2,FALSE),VLOOKUP(B1380,Results!$A$2:$B$240,2,FALSE)),"")</f>
        <v/>
      </c>
    </row>
    <row r="1381" spans="2:47" x14ac:dyDescent="0.3">
      <c r="B1381" t="s">
        <v>166</v>
      </c>
      <c r="C1381" t="s">
        <v>170</v>
      </c>
      <c r="D1381" t="s">
        <v>172</v>
      </c>
      <c r="E1381" t="s">
        <v>146</v>
      </c>
      <c r="F1381" t="s">
        <v>96</v>
      </c>
      <c r="G1381" t="s">
        <v>90</v>
      </c>
      <c r="H1381" t="s">
        <v>181</v>
      </c>
      <c r="I1381" t="s">
        <v>103</v>
      </c>
      <c r="J1381" t="s">
        <v>188</v>
      </c>
      <c r="K1381" t="n">
        <v>10.0</v>
      </c>
      <c r="L1381" s="30">
        <f si="340" t="shared"/>
        <v>0</v>
      </c>
      <c r="N1381" s="35" t="str">
        <f si="336" t="shared"/>
        <v/>
      </c>
      <c r="O1381" s="59">
        <f>(IF(ISNUMBER(MATCH(B1381,Sheet4!$K$92:$K$101,0)),1,0)+IF(ISNUMBER(MATCH(C1381,Sheet4!$K$92:$K$101,0)),1,0)+IF(ISNUMBER(MATCH(D1381,Sheet4!$K$92:$K$101,0)),1,0)+IF(ISNUMBER(MATCH(E1381,Sheet4!$K$92:$K$101,0)),1,0)+IF(ISNUMBER(MATCH(F1381,Sheet4!$K$92:$K$101,0)),1,0)+IF(ISNUMBER(MATCH(G1381,Sheet4!$K$92:$K$101,0)),1,0)+IF(ISNUMBER(MATCH(H1381,Sheet4!$K$92:$K$101,0)),1,0)+IF(ISNUMBER(MATCH(I1381,Sheet4!$K$92:$K$101,0)),1,0)+IF(ISNUMBER(MATCH(J1381,Sheet4!$K$92:$K$101,0)),1,0))
-
(IF(ISNUMBER(MATCH(B1381,Sheet4!$F$2:$F$11,0)),1,0)+IF(ISNUMBER(MATCH(C1381,Sheet4!$F$2:$F$11,0)),1,0)+IF(ISNUMBER(MATCH(D1381,Sheet4!$F$2:$F$11,0)),1,0)+IF(ISNUMBER(MATCH(E1381,Sheet4!$F$2:$F$11,0)),1,0)+IF(ISNUMBER(MATCH(F1381,Sheet4!$F$2:$F$11,0)),1,0)+IF(ISNUMBER(MATCH(G1381,Sheet4!$F$2:$F$11,0)),1,0)+IF(ISNUMBER(MATCH(H1381,Sheet4!$F$2:$F$11,0)),1,0)+IF(ISNUMBER(MATCH(I1381,Sheet4!$F$2:$F$11,0)),1,0)+IF(ISNUMBER(MATCH(J1381,Sheet4!$F$2:$F$11,0)),1,0))</f>
        <v>0</v>
      </c>
      <c r="P1381" s="40" t="str">
        <f>IFERROR(INDEX(Sheet4!$G:$G,MATCH(Sheet1!B1381,Sheet4!$F:$F,0))+INDEX(Sheet4!$G:$G,MATCH(Sheet1!C1381,Sheet4!$F:$F,0))+INDEX(Sheet4!$G:$G,MATCH(Sheet1!D1381,Sheet4!$F:$F,0))+INDEX(Sheet4!$G:$G,MATCH(Sheet1!E1381,Sheet4!$F:$F,0))+INDEX(Sheet4!$G:$G,MATCH(Sheet1!F1381,Sheet4!$F:$F,0))+INDEX(Sheet4!$G:$G,MATCH(Sheet1!G1381,Sheet4!$F:$F,0))+INDEX(Sheet4!$G:$G,MATCH(Sheet1!H1381,Sheet4!$F:$F,0))+INDEX(Sheet4!$G:$G,MATCH(Sheet1!I1381,Sheet4!$F:$F,0))+INDEX(Sheet4!$G:$G,MATCH(Sheet1!J1381,Sheet4!$F:$F,0)),"")</f>
        <v/>
      </c>
      <c r="AF1381">
        <f si="337" t="shared"/>
        <v>0</v>
      </c>
      <c r="AH1381">
        <v>1358</v>
      </c>
      <c r="AI1381" t="str">
        <f si="338" t="shared"/>
        <v>Ben SimmonsLandry ShametAndrew WigginsMonte MorrisJoe InglesTaurean PrinceJohn CollinsJosh JacksonJoel Embiid</v>
      </c>
      <c r="AJ1381">
        <f si="341" t="shared"/>
        <v>0</v>
      </c>
      <c r="AK1381">
        <f si="342" t="shared"/>
        <v>0</v>
      </c>
      <c r="AL1381">
        <f si="343" t="shared"/>
        <v>0</v>
      </c>
      <c r="AM1381">
        <f si="344" t="shared"/>
        <v>0</v>
      </c>
      <c r="AN1381">
        <f si="345" t="shared"/>
        <v>0</v>
      </c>
      <c r="AO1381">
        <f si="346" t="shared"/>
        <v>0</v>
      </c>
      <c r="AP1381">
        <f si="347" t="shared"/>
        <v>0</v>
      </c>
      <c r="AQ1381">
        <f si="348" t="shared"/>
        <v>0</v>
      </c>
      <c r="AR1381">
        <f si="349" t="shared"/>
        <v>0</v>
      </c>
      <c r="AS1381">
        <f si="339" t="shared"/>
        <v>0</v>
      </c>
      <c r="AU1381" t="str">
        <f>IFERROR(VLOOKUP(C1381,Results!$A$2:$B$240,2,FALSE)+VLOOKUP(D1381,Results!$A$2:$B$240,2,FALSE)+VLOOKUP(E1381,Results!$A$2:$B$240,2,FALSE)+VLOOKUP(F1381,Results!$A$2:$B$240,2,FALSE)+VLOOKUP(G1381,Results!$A$2:$B$240,2,FALSE)+VLOOKUP(H1381,Results!$A$2:$B$240,2,FALSE)+VLOOKUP(I1381,Results!$A$2:$B$240,2,FALSE)+VLOOKUP(J1381,Results!$A$2:$B$240,2,FALSE)+VLOOKUP(B1381,Results!$A$2:$B$240,2,FALSE)-MIN(VLOOKUP(C1381,Results!$A$2:$B$240,2,FALSE),VLOOKUP(D1381,Results!$A$2:$B$240,2,FALSE),VLOOKUP(E1381,Results!$A$2:$B$240,2,FALSE),VLOOKUP(F1381,Results!$A$2:$B$240,2,FALSE),VLOOKUP(G1381,Results!$A$2:$B$240,2,FALSE),VLOOKUP(H1381,Results!$A$2:$B$240,2,FALSE),VLOOKUP(I1381,Results!$A$2:$B$240,2,FALSE),VLOOKUP(J1381,Results!$A$2:$B$240,2,FALSE),VLOOKUP(B1381,Results!$A$2:$B$240,2,FALSE)),"")</f>
        <v/>
      </c>
    </row>
    <row r="1382" spans="2:47" x14ac:dyDescent="0.3">
      <c r="B1382" t="s">
        <v>166</v>
      </c>
      <c r="C1382" t="s">
        <v>167</v>
      </c>
      <c r="D1382" t="s">
        <v>173</v>
      </c>
      <c r="E1382" t="s">
        <v>146</v>
      </c>
      <c r="F1382" t="s">
        <v>100</v>
      </c>
      <c r="G1382" t="s">
        <v>159</v>
      </c>
      <c r="H1382" t="s">
        <v>93</v>
      </c>
      <c r="I1382" t="s">
        <v>152</v>
      </c>
      <c r="J1382" t="s">
        <v>188</v>
      </c>
      <c r="K1382" t="n">
        <v>10.0</v>
      </c>
      <c r="L1382" s="30">
        <f si="340" t="shared"/>
        <v>0</v>
      </c>
      <c r="N1382" s="35" t="str">
        <f si="336" t="shared"/>
        <v/>
      </c>
      <c r="O1382" s="59">
        <f>(IF(ISNUMBER(MATCH(B1382,Sheet4!$K$92:$K$101,0)),1,0)+IF(ISNUMBER(MATCH(C1382,Sheet4!$K$92:$K$101,0)),1,0)+IF(ISNUMBER(MATCH(D1382,Sheet4!$K$92:$K$101,0)),1,0)+IF(ISNUMBER(MATCH(E1382,Sheet4!$K$92:$K$101,0)),1,0)+IF(ISNUMBER(MATCH(F1382,Sheet4!$K$92:$K$101,0)),1,0)+IF(ISNUMBER(MATCH(G1382,Sheet4!$K$92:$K$101,0)),1,0)+IF(ISNUMBER(MATCH(H1382,Sheet4!$K$92:$K$101,0)),1,0)+IF(ISNUMBER(MATCH(I1382,Sheet4!$K$92:$K$101,0)),1,0)+IF(ISNUMBER(MATCH(J1382,Sheet4!$K$92:$K$101,0)),1,0))
-
(IF(ISNUMBER(MATCH(B1382,Sheet4!$F$2:$F$11,0)),1,0)+IF(ISNUMBER(MATCH(C1382,Sheet4!$F$2:$F$11,0)),1,0)+IF(ISNUMBER(MATCH(D1382,Sheet4!$F$2:$F$11,0)),1,0)+IF(ISNUMBER(MATCH(E1382,Sheet4!$F$2:$F$11,0)),1,0)+IF(ISNUMBER(MATCH(F1382,Sheet4!$F$2:$F$11,0)),1,0)+IF(ISNUMBER(MATCH(G1382,Sheet4!$F$2:$F$11,0)),1,0)+IF(ISNUMBER(MATCH(H1382,Sheet4!$F$2:$F$11,0)),1,0)+IF(ISNUMBER(MATCH(I1382,Sheet4!$F$2:$F$11,0)),1,0)+IF(ISNUMBER(MATCH(J1382,Sheet4!$F$2:$F$11,0)),1,0))</f>
        <v>0</v>
      </c>
      <c r="P1382" s="40" t="str">
        <f>IFERROR(INDEX(Sheet4!$G:$G,MATCH(Sheet1!B1382,Sheet4!$F:$F,0))+INDEX(Sheet4!$G:$G,MATCH(Sheet1!C1382,Sheet4!$F:$F,0))+INDEX(Sheet4!$G:$G,MATCH(Sheet1!D1382,Sheet4!$F:$F,0))+INDEX(Sheet4!$G:$G,MATCH(Sheet1!E1382,Sheet4!$F:$F,0))+INDEX(Sheet4!$G:$G,MATCH(Sheet1!F1382,Sheet4!$F:$F,0))+INDEX(Sheet4!$G:$G,MATCH(Sheet1!G1382,Sheet4!$F:$F,0))+INDEX(Sheet4!$G:$G,MATCH(Sheet1!H1382,Sheet4!$F:$F,0))+INDEX(Sheet4!$G:$G,MATCH(Sheet1!I1382,Sheet4!$F:$F,0))+INDEX(Sheet4!$G:$G,MATCH(Sheet1!J1382,Sheet4!$F:$F,0)),"")</f>
        <v/>
      </c>
      <c r="AF1382">
        <f si="337" t="shared"/>
        <v>0</v>
      </c>
      <c r="AH1382">
        <v>1359</v>
      </c>
      <c r="AI1382" t="str">
        <f si="338" t="shared"/>
        <v>Ben SimmonsTrae YoungBogdan BogdanovicMonte MorrisKelly OubreJoe InglesJohn CollinsTrey LylesRudy Gobert</v>
      </c>
      <c r="AJ1382">
        <f si="341" t="shared"/>
        <v>0</v>
      </c>
      <c r="AK1382">
        <f si="342" t="shared"/>
        <v>0</v>
      </c>
      <c r="AL1382">
        <f si="343" t="shared"/>
        <v>0</v>
      </c>
      <c r="AM1382">
        <f si="344" t="shared"/>
        <v>0</v>
      </c>
      <c r="AN1382">
        <f si="345" t="shared"/>
        <v>0</v>
      </c>
      <c r="AO1382">
        <f si="346" t="shared"/>
        <v>0</v>
      </c>
      <c r="AP1382">
        <f si="347" t="shared"/>
        <v>0</v>
      </c>
      <c r="AQ1382">
        <f si="348" t="shared"/>
        <v>0</v>
      </c>
      <c r="AR1382">
        <f si="349" t="shared"/>
        <v>0</v>
      </c>
      <c r="AS1382">
        <f si="339" t="shared"/>
        <v>0</v>
      </c>
      <c r="AU1382" t="str">
        <f>IFERROR(VLOOKUP(C1382,Results!$A$2:$B$240,2,FALSE)+VLOOKUP(D1382,Results!$A$2:$B$240,2,FALSE)+VLOOKUP(E1382,Results!$A$2:$B$240,2,FALSE)+VLOOKUP(F1382,Results!$A$2:$B$240,2,FALSE)+VLOOKUP(G1382,Results!$A$2:$B$240,2,FALSE)+VLOOKUP(H1382,Results!$A$2:$B$240,2,FALSE)+VLOOKUP(I1382,Results!$A$2:$B$240,2,FALSE)+VLOOKUP(J1382,Results!$A$2:$B$240,2,FALSE)+VLOOKUP(B1382,Results!$A$2:$B$240,2,FALSE)-MIN(VLOOKUP(C1382,Results!$A$2:$B$240,2,FALSE),VLOOKUP(D1382,Results!$A$2:$B$240,2,FALSE),VLOOKUP(E1382,Results!$A$2:$B$240,2,FALSE),VLOOKUP(F1382,Results!$A$2:$B$240,2,FALSE),VLOOKUP(G1382,Results!$A$2:$B$240,2,FALSE),VLOOKUP(H1382,Results!$A$2:$B$240,2,FALSE),VLOOKUP(I1382,Results!$A$2:$B$240,2,FALSE),VLOOKUP(J1382,Results!$A$2:$B$240,2,FALSE),VLOOKUP(B1382,Results!$A$2:$B$240,2,FALSE)),"")</f>
        <v/>
      </c>
    </row>
    <row r="1383" spans="2:47" x14ac:dyDescent="0.3">
      <c r="B1383" t="s">
        <v>166</v>
      </c>
      <c r="C1383" t="s">
        <v>95</v>
      </c>
      <c r="D1383" t="s">
        <v>89</v>
      </c>
      <c r="E1383" t="s">
        <v>148</v>
      </c>
      <c r="F1383" t="s">
        <v>150</v>
      </c>
      <c r="G1383" t="s">
        <v>159</v>
      </c>
      <c r="H1383" t="s">
        <v>181</v>
      </c>
      <c r="I1383" t="s">
        <v>152</v>
      </c>
      <c r="J1383" t="s">
        <v>186</v>
      </c>
      <c r="K1383" t="n">
        <v>10.0</v>
      </c>
      <c r="L1383" s="30">
        <f si="340" t="shared"/>
        <v>0</v>
      </c>
      <c r="N1383" s="35" t="str">
        <f si="336" t="shared"/>
        <v/>
      </c>
      <c r="O1383" s="59">
        <f>(IF(ISNUMBER(MATCH(B1383,Sheet4!$K$92:$K$101,0)),1,0)+IF(ISNUMBER(MATCH(C1383,Sheet4!$K$92:$K$101,0)),1,0)+IF(ISNUMBER(MATCH(D1383,Sheet4!$K$92:$K$101,0)),1,0)+IF(ISNUMBER(MATCH(E1383,Sheet4!$K$92:$K$101,0)),1,0)+IF(ISNUMBER(MATCH(F1383,Sheet4!$K$92:$K$101,0)),1,0)+IF(ISNUMBER(MATCH(G1383,Sheet4!$K$92:$K$101,0)),1,0)+IF(ISNUMBER(MATCH(H1383,Sheet4!$K$92:$K$101,0)),1,0)+IF(ISNUMBER(MATCH(I1383,Sheet4!$K$92:$K$101,0)),1,0)+IF(ISNUMBER(MATCH(J1383,Sheet4!$K$92:$K$101,0)),1,0))
-
(IF(ISNUMBER(MATCH(B1383,Sheet4!$F$2:$F$11,0)),1,0)+IF(ISNUMBER(MATCH(C1383,Sheet4!$F$2:$F$11,0)),1,0)+IF(ISNUMBER(MATCH(D1383,Sheet4!$F$2:$F$11,0)),1,0)+IF(ISNUMBER(MATCH(E1383,Sheet4!$F$2:$F$11,0)),1,0)+IF(ISNUMBER(MATCH(F1383,Sheet4!$F$2:$F$11,0)),1,0)+IF(ISNUMBER(MATCH(G1383,Sheet4!$F$2:$F$11,0)),1,0)+IF(ISNUMBER(MATCH(H1383,Sheet4!$F$2:$F$11,0)),1,0)+IF(ISNUMBER(MATCH(I1383,Sheet4!$F$2:$F$11,0)),1,0)+IF(ISNUMBER(MATCH(J1383,Sheet4!$F$2:$F$11,0)),1,0))</f>
        <v>0</v>
      </c>
      <c r="P1383" s="40" t="str">
        <f>IFERROR(INDEX(Sheet4!$G:$G,MATCH(Sheet1!B1383,Sheet4!$F:$F,0))+INDEX(Sheet4!$G:$G,MATCH(Sheet1!C1383,Sheet4!$F:$F,0))+INDEX(Sheet4!$G:$G,MATCH(Sheet1!D1383,Sheet4!$F:$F,0))+INDEX(Sheet4!$G:$G,MATCH(Sheet1!E1383,Sheet4!$F:$F,0))+INDEX(Sheet4!$G:$G,MATCH(Sheet1!F1383,Sheet4!$F:$F,0))+INDEX(Sheet4!$G:$G,MATCH(Sheet1!G1383,Sheet4!$F:$F,0))+INDEX(Sheet4!$G:$G,MATCH(Sheet1!H1383,Sheet4!$F:$F,0))+INDEX(Sheet4!$G:$G,MATCH(Sheet1!I1383,Sheet4!$F:$F,0))+INDEX(Sheet4!$G:$G,MATCH(Sheet1!J1383,Sheet4!$F:$F,0)),"")</f>
        <v/>
      </c>
      <c r="AF1383">
        <f si="337" t="shared"/>
        <v>0</v>
      </c>
      <c r="AH1383">
        <v>1360</v>
      </c>
      <c r="AI1383" t="str">
        <f si="338" t="shared"/>
        <v>Ben SimmonsRicky RubioDevin BookerAustin RiversWill BartonJoe InglesPaul MillsapTrey LylesKarl-Anthony Towns</v>
      </c>
      <c r="AJ1383">
        <f si="341" t="shared"/>
        <v>0</v>
      </c>
      <c r="AK1383">
        <f si="342" t="shared"/>
        <v>0</v>
      </c>
      <c r="AL1383">
        <f si="343" t="shared"/>
        <v>0</v>
      </c>
      <c r="AM1383">
        <f si="344" t="shared"/>
        <v>0</v>
      </c>
      <c r="AN1383">
        <f si="345" t="shared"/>
        <v>0</v>
      </c>
      <c r="AO1383">
        <f si="346" t="shared"/>
        <v>0</v>
      </c>
      <c r="AP1383">
        <f si="347" t="shared"/>
        <v>0</v>
      </c>
      <c r="AQ1383">
        <f si="348" t="shared"/>
        <v>0</v>
      </c>
      <c r="AR1383">
        <f si="349" t="shared"/>
        <v>0</v>
      </c>
      <c r="AS1383">
        <f si="339" t="shared"/>
        <v>0</v>
      </c>
      <c r="AU1383" t="str">
        <f>IFERROR(VLOOKUP(C1383,Results!$A$2:$B$240,2,FALSE)+VLOOKUP(D1383,Results!$A$2:$B$240,2,FALSE)+VLOOKUP(E1383,Results!$A$2:$B$240,2,FALSE)+VLOOKUP(F1383,Results!$A$2:$B$240,2,FALSE)+VLOOKUP(G1383,Results!$A$2:$B$240,2,FALSE)+VLOOKUP(H1383,Results!$A$2:$B$240,2,FALSE)+VLOOKUP(I1383,Results!$A$2:$B$240,2,FALSE)+VLOOKUP(J1383,Results!$A$2:$B$240,2,FALSE)+VLOOKUP(B1383,Results!$A$2:$B$240,2,FALSE)-MIN(VLOOKUP(C1383,Results!$A$2:$B$240,2,FALSE),VLOOKUP(D1383,Results!$A$2:$B$240,2,FALSE),VLOOKUP(E1383,Results!$A$2:$B$240,2,FALSE),VLOOKUP(F1383,Results!$A$2:$B$240,2,FALSE),VLOOKUP(G1383,Results!$A$2:$B$240,2,FALSE),VLOOKUP(H1383,Results!$A$2:$B$240,2,FALSE),VLOOKUP(I1383,Results!$A$2:$B$240,2,FALSE),VLOOKUP(J1383,Results!$A$2:$B$240,2,FALSE),VLOOKUP(B1383,Results!$A$2:$B$240,2,FALSE)),"")</f>
        <v/>
      </c>
    </row>
    <row r="1384" spans="2:47" x14ac:dyDescent="0.3">
      <c r="B1384" t="s">
        <v>95</v>
      </c>
      <c r="C1384" t="s">
        <v>170</v>
      </c>
      <c r="D1384" t="s">
        <v>173</v>
      </c>
      <c r="E1384" t="s">
        <v>89</v>
      </c>
      <c r="F1384" t="s">
        <v>150</v>
      </c>
      <c r="G1384" t="s">
        <v>179</v>
      </c>
      <c r="H1384" t="s">
        <v>93</v>
      </c>
      <c r="I1384" t="s">
        <v>181</v>
      </c>
      <c r="J1384" t="s">
        <v>188</v>
      </c>
      <c r="K1384" t="n">
        <v>10.0</v>
      </c>
      <c r="L1384" s="30">
        <f si="340" t="shared"/>
        <v>0</v>
      </c>
      <c r="N1384" s="35" t="str">
        <f si="336" t="shared"/>
        <v/>
      </c>
      <c r="O1384" s="59">
        <f>(IF(ISNUMBER(MATCH(B1384,Sheet4!$K$92:$K$101,0)),1,0)+IF(ISNUMBER(MATCH(C1384,Sheet4!$K$92:$K$101,0)),1,0)+IF(ISNUMBER(MATCH(D1384,Sheet4!$K$92:$K$101,0)),1,0)+IF(ISNUMBER(MATCH(E1384,Sheet4!$K$92:$K$101,0)),1,0)+IF(ISNUMBER(MATCH(F1384,Sheet4!$K$92:$K$101,0)),1,0)+IF(ISNUMBER(MATCH(G1384,Sheet4!$K$92:$K$101,0)),1,0)+IF(ISNUMBER(MATCH(H1384,Sheet4!$K$92:$K$101,0)),1,0)+IF(ISNUMBER(MATCH(I1384,Sheet4!$K$92:$K$101,0)),1,0)+IF(ISNUMBER(MATCH(J1384,Sheet4!$K$92:$K$101,0)),1,0))
-
(IF(ISNUMBER(MATCH(B1384,Sheet4!$F$2:$F$11,0)),1,0)+IF(ISNUMBER(MATCH(C1384,Sheet4!$F$2:$F$11,0)),1,0)+IF(ISNUMBER(MATCH(D1384,Sheet4!$F$2:$F$11,0)),1,0)+IF(ISNUMBER(MATCH(E1384,Sheet4!$F$2:$F$11,0)),1,0)+IF(ISNUMBER(MATCH(F1384,Sheet4!$F$2:$F$11,0)),1,0)+IF(ISNUMBER(MATCH(G1384,Sheet4!$F$2:$F$11,0)),1,0)+IF(ISNUMBER(MATCH(H1384,Sheet4!$F$2:$F$11,0)),1,0)+IF(ISNUMBER(MATCH(I1384,Sheet4!$F$2:$F$11,0)),1,0)+IF(ISNUMBER(MATCH(J1384,Sheet4!$F$2:$F$11,0)),1,0))</f>
        <v>0</v>
      </c>
      <c r="P1384" s="40" t="str">
        <f>IFERROR(INDEX(Sheet4!$G:$G,MATCH(Sheet1!B1384,Sheet4!$F:$F,0))+INDEX(Sheet4!$G:$G,MATCH(Sheet1!C1384,Sheet4!$F:$F,0))+INDEX(Sheet4!$G:$G,MATCH(Sheet1!D1384,Sheet4!$F:$F,0))+INDEX(Sheet4!$G:$G,MATCH(Sheet1!E1384,Sheet4!$F:$F,0))+INDEX(Sheet4!$G:$G,MATCH(Sheet1!F1384,Sheet4!$F:$F,0))+INDEX(Sheet4!$G:$G,MATCH(Sheet1!G1384,Sheet4!$F:$F,0))+INDEX(Sheet4!$G:$G,MATCH(Sheet1!H1384,Sheet4!$F:$F,0))+INDEX(Sheet4!$G:$G,MATCH(Sheet1!I1384,Sheet4!$F:$F,0))+INDEX(Sheet4!$G:$G,MATCH(Sheet1!J1384,Sheet4!$F:$F,0)),"")</f>
        <v/>
      </c>
      <c r="AF1384">
        <f si="337" t="shared"/>
        <v>0</v>
      </c>
      <c r="AH1384">
        <v>1361</v>
      </c>
      <c r="AI1384" t="str">
        <f si="338" t="shared"/>
        <v>Ben SimmonsIsaiah CanaanDevin BookerEric GordonWill BartonJae CrowderKenneth FariedJohn CollinsDeandre Ayton</v>
      </c>
      <c r="AJ1384">
        <f si="341" t="shared"/>
        <v>0</v>
      </c>
      <c r="AK1384">
        <f si="342" t="shared"/>
        <v>0</v>
      </c>
      <c r="AL1384">
        <f si="343" t="shared"/>
        <v>0</v>
      </c>
      <c r="AM1384">
        <f si="344" t="shared"/>
        <v>0</v>
      </c>
      <c r="AN1384">
        <f si="345" t="shared"/>
        <v>0</v>
      </c>
      <c r="AO1384">
        <f si="346" t="shared"/>
        <v>0</v>
      </c>
      <c r="AP1384">
        <f si="347" t="shared"/>
        <v>0</v>
      </c>
      <c r="AQ1384">
        <f si="348" t="shared"/>
        <v>0</v>
      </c>
      <c r="AR1384">
        <f si="349" t="shared"/>
        <v>0</v>
      </c>
      <c r="AS1384">
        <f si="339" t="shared"/>
        <v>0</v>
      </c>
      <c r="AU1384" t="str">
        <f>IFERROR(VLOOKUP(C1384,Results!$A$2:$B$240,2,FALSE)+VLOOKUP(D1384,Results!$A$2:$B$240,2,FALSE)+VLOOKUP(E1384,Results!$A$2:$B$240,2,FALSE)+VLOOKUP(F1384,Results!$A$2:$B$240,2,FALSE)+VLOOKUP(G1384,Results!$A$2:$B$240,2,FALSE)+VLOOKUP(H1384,Results!$A$2:$B$240,2,FALSE)+VLOOKUP(I1384,Results!$A$2:$B$240,2,FALSE)+VLOOKUP(J1384,Results!$A$2:$B$240,2,FALSE)+VLOOKUP(B1384,Results!$A$2:$B$240,2,FALSE)-MIN(VLOOKUP(C1384,Results!$A$2:$B$240,2,FALSE),VLOOKUP(D1384,Results!$A$2:$B$240,2,FALSE),VLOOKUP(E1384,Results!$A$2:$B$240,2,FALSE),VLOOKUP(F1384,Results!$A$2:$B$240,2,FALSE),VLOOKUP(G1384,Results!$A$2:$B$240,2,FALSE),VLOOKUP(H1384,Results!$A$2:$B$240,2,FALSE),VLOOKUP(I1384,Results!$A$2:$B$240,2,FALSE),VLOOKUP(J1384,Results!$A$2:$B$240,2,FALSE),VLOOKUP(B1384,Results!$A$2:$B$240,2,FALSE)),"")</f>
        <v/>
      </c>
    </row>
    <row r="1385" spans="2:47" x14ac:dyDescent="0.3">
      <c r="B1385" t="s">
        <v>166</v>
      </c>
      <c r="C1385" t="s">
        <v>108</v>
      </c>
      <c r="D1385" t="s">
        <v>172</v>
      </c>
      <c r="E1385" t="s">
        <v>148</v>
      </c>
      <c r="F1385" t="s">
        <v>177</v>
      </c>
      <c r="G1385" t="s">
        <v>100</v>
      </c>
      <c r="H1385" t="s">
        <v>181</v>
      </c>
      <c r="I1385" t="s">
        <v>155</v>
      </c>
      <c r="J1385" t="s">
        <v>186</v>
      </c>
      <c r="K1385" t="n">
        <v>10.0</v>
      </c>
      <c r="L1385" s="30">
        <f si="340" t="shared"/>
        <v>0</v>
      </c>
      <c r="N1385" s="35" t="str">
        <f si="336" t="shared"/>
        <v/>
      </c>
      <c r="O1385" s="59">
        <f>(IF(ISNUMBER(MATCH(B1385,Sheet4!$K$92:$K$101,0)),1,0)+IF(ISNUMBER(MATCH(C1385,Sheet4!$K$92:$K$101,0)),1,0)+IF(ISNUMBER(MATCH(D1385,Sheet4!$K$92:$K$101,0)),1,0)+IF(ISNUMBER(MATCH(E1385,Sheet4!$K$92:$K$101,0)),1,0)+IF(ISNUMBER(MATCH(F1385,Sheet4!$K$92:$K$101,0)),1,0)+IF(ISNUMBER(MATCH(G1385,Sheet4!$K$92:$K$101,0)),1,0)+IF(ISNUMBER(MATCH(H1385,Sheet4!$K$92:$K$101,0)),1,0)+IF(ISNUMBER(MATCH(I1385,Sheet4!$K$92:$K$101,0)),1,0)+IF(ISNUMBER(MATCH(J1385,Sheet4!$K$92:$K$101,0)),1,0))
-
(IF(ISNUMBER(MATCH(B1385,Sheet4!$F$2:$F$11,0)),1,0)+IF(ISNUMBER(MATCH(C1385,Sheet4!$F$2:$F$11,0)),1,0)+IF(ISNUMBER(MATCH(D1385,Sheet4!$F$2:$F$11,0)),1,0)+IF(ISNUMBER(MATCH(E1385,Sheet4!$F$2:$F$11,0)),1,0)+IF(ISNUMBER(MATCH(F1385,Sheet4!$F$2:$F$11,0)),1,0)+IF(ISNUMBER(MATCH(G1385,Sheet4!$F$2:$F$11,0)),1,0)+IF(ISNUMBER(MATCH(H1385,Sheet4!$F$2:$F$11,0)),1,0)+IF(ISNUMBER(MATCH(I1385,Sheet4!$F$2:$F$11,0)),1,0)+IF(ISNUMBER(MATCH(J1385,Sheet4!$F$2:$F$11,0)),1,0))</f>
        <v>0</v>
      </c>
      <c r="P1385" s="40" t="str">
        <f>IFERROR(INDEX(Sheet4!$G:$G,MATCH(Sheet1!B1385,Sheet4!$F:$F,0))+INDEX(Sheet4!$G:$G,MATCH(Sheet1!C1385,Sheet4!$F:$F,0))+INDEX(Sheet4!$G:$G,MATCH(Sheet1!D1385,Sheet4!$F:$F,0))+INDEX(Sheet4!$G:$G,MATCH(Sheet1!E1385,Sheet4!$F:$F,0))+INDEX(Sheet4!$G:$G,MATCH(Sheet1!F1385,Sheet4!$F:$F,0))+INDEX(Sheet4!$G:$G,MATCH(Sheet1!G1385,Sheet4!$F:$F,0))+INDEX(Sheet4!$G:$G,MATCH(Sheet1!H1385,Sheet4!$F:$F,0))+INDEX(Sheet4!$G:$G,MATCH(Sheet1!I1385,Sheet4!$F:$F,0))+INDEX(Sheet4!$G:$G,MATCH(Sheet1!J1385,Sheet4!$F:$F,0)),"")</f>
        <v/>
      </c>
      <c r="AF1385">
        <f si="337" t="shared"/>
        <v>0</v>
      </c>
      <c r="AH1385">
        <v>1362</v>
      </c>
      <c r="AI1385" t="str">
        <f si="338" t="shared"/>
        <v>Trae YoungLandry ShametJames HardenMonte MorrisWill BartonJae CrowderJohn CollinsJosh JacksonDeandre Ayton</v>
      </c>
      <c r="AJ1385">
        <f si="341" t="shared"/>
        <v>0</v>
      </c>
      <c r="AK1385">
        <f si="342" t="shared"/>
        <v>0</v>
      </c>
      <c r="AL1385">
        <f si="343" t="shared"/>
        <v>0</v>
      </c>
      <c r="AM1385">
        <f si="344" t="shared"/>
        <v>0</v>
      </c>
      <c r="AN1385">
        <f si="345" t="shared"/>
        <v>0</v>
      </c>
      <c r="AO1385">
        <f si="346" t="shared"/>
        <v>0</v>
      </c>
      <c r="AP1385">
        <f si="347" t="shared"/>
        <v>0</v>
      </c>
      <c r="AQ1385">
        <f si="348" t="shared"/>
        <v>0</v>
      </c>
      <c r="AR1385">
        <f si="349" t="shared"/>
        <v>0</v>
      </c>
      <c r="AS1385">
        <f si="339" t="shared"/>
        <v>0</v>
      </c>
      <c r="AU1385" t="str">
        <f>IFERROR(VLOOKUP(C1385,Results!$A$2:$B$240,2,FALSE)+VLOOKUP(D1385,Results!$A$2:$B$240,2,FALSE)+VLOOKUP(E1385,Results!$A$2:$B$240,2,FALSE)+VLOOKUP(F1385,Results!$A$2:$B$240,2,FALSE)+VLOOKUP(G1385,Results!$A$2:$B$240,2,FALSE)+VLOOKUP(H1385,Results!$A$2:$B$240,2,FALSE)+VLOOKUP(I1385,Results!$A$2:$B$240,2,FALSE)+VLOOKUP(J1385,Results!$A$2:$B$240,2,FALSE)+VLOOKUP(B1385,Results!$A$2:$B$240,2,FALSE)-MIN(VLOOKUP(C1385,Results!$A$2:$B$240,2,FALSE),VLOOKUP(D1385,Results!$A$2:$B$240,2,FALSE),VLOOKUP(E1385,Results!$A$2:$B$240,2,FALSE),VLOOKUP(F1385,Results!$A$2:$B$240,2,FALSE),VLOOKUP(G1385,Results!$A$2:$B$240,2,FALSE),VLOOKUP(H1385,Results!$A$2:$B$240,2,FALSE),VLOOKUP(I1385,Results!$A$2:$B$240,2,FALSE),VLOOKUP(J1385,Results!$A$2:$B$240,2,FALSE),VLOOKUP(B1385,Results!$A$2:$B$240,2,FALSE)),"")</f>
        <v/>
      </c>
    </row>
    <row r="1386" spans="2:47" x14ac:dyDescent="0.3">
      <c r="B1386" t="s">
        <v>166</v>
      </c>
      <c r="C1386" t="s">
        <v>170</v>
      </c>
      <c r="D1386" t="s">
        <v>89</v>
      </c>
      <c r="E1386" t="s">
        <v>149</v>
      </c>
      <c r="F1386" t="s">
        <v>150</v>
      </c>
      <c r="G1386" t="s">
        <v>177</v>
      </c>
      <c r="H1386" t="s">
        <v>153</v>
      </c>
      <c r="I1386" t="s">
        <v>152</v>
      </c>
      <c r="J1386" t="s">
        <v>186</v>
      </c>
      <c r="K1386" t="n">
        <v>10.0</v>
      </c>
      <c r="L1386" s="30">
        <f si="340" t="shared"/>
        <v>0</v>
      </c>
      <c r="N1386" s="35" t="str">
        <f si="336" t="shared"/>
        <v/>
      </c>
      <c r="O1386" s="59">
        <f>(IF(ISNUMBER(MATCH(B1386,Sheet4!$K$92:$K$101,0)),1,0)+IF(ISNUMBER(MATCH(C1386,Sheet4!$K$92:$K$101,0)),1,0)+IF(ISNUMBER(MATCH(D1386,Sheet4!$K$92:$K$101,0)),1,0)+IF(ISNUMBER(MATCH(E1386,Sheet4!$K$92:$K$101,0)),1,0)+IF(ISNUMBER(MATCH(F1386,Sheet4!$K$92:$K$101,0)),1,0)+IF(ISNUMBER(MATCH(G1386,Sheet4!$K$92:$K$101,0)),1,0)+IF(ISNUMBER(MATCH(H1386,Sheet4!$K$92:$K$101,0)),1,0)+IF(ISNUMBER(MATCH(I1386,Sheet4!$K$92:$K$101,0)),1,0)+IF(ISNUMBER(MATCH(J1386,Sheet4!$K$92:$K$101,0)),1,0))
-
(IF(ISNUMBER(MATCH(B1386,Sheet4!$F$2:$F$11,0)),1,0)+IF(ISNUMBER(MATCH(C1386,Sheet4!$F$2:$F$11,0)),1,0)+IF(ISNUMBER(MATCH(D1386,Sheet4!$F$2:$F$11,0)),1,0)+IF(ISNUMBER(MATCH(E1386,Sheet4!$F$2:$F$11,0)),1,0)+IF(ISNUMBER(MATCH(F1386,Sheet4!$F$2:$F$11,0)),1,0)+IF(ISNUMBER(MATCH(G1386,Sheet4!$F$2:$F$11,0)),1,0)+IF(ISNUMBER(MATCH(H1386,Sheet4!$F$2:$F$11,0)),1,0)+IF(ISNUMBER(MATCH(I1386,Sheet4!$F$2:$F$11,0)),1,0)+IF(ISNUMBER(MATCH(J1386,Sheet4!$F$2:$F$11,0)),1,0))</f>
        <v>0</v>
      </c>
      <c r="P1386" s="40" t="str">
        <f>IFERROR(INDEX(Sheet4!$G:$G,MATCH(Sheet1!B1386,Sheet4!$F:$F,0))+INDEX(Sheet4!$G:$G,MATCH(Sheet1!C1386,Sheet4!$F:$F,0))+INDEX(Sheet4!$G:$G,MATCH(Sheet1!D1386,Sheet4!$F:$F,0))+INDEX(Sheet4!$G:$G,MATCH(Sheet1!E1386,Sheet4!$F:$F,0))+INDEX(Sheet4!$G:$G,MATCH(Sheet1!F1386,Sheet4!$F:$F,0))+INDEX(Sheet4!$G:$G,MATCH(Sheet1!G1386,Sheet4!$F:$F,0))+INDEX(Sheet4!$G:$G,MATCH(Sheet1!H1386,Sheet4!$F:$F,0))+INDEX(Sheet4!$G:$G,MATCH(Sheet1!I1386,Sheet4!$F:$F,0))+INDEX(Sheet4!$G:$G,MATCH(Sheet1!J1386,Sheet4!$F:$F,0)),"")</f>
        <v/>
      </c>
      <c r="AF1386">
        <f si="337" t="shared"/>
        <v>0</v>
      </c>
      <c r="AH1386">
        <v>1363</v>
      </c>
      <c r="AI1386" t="str">
        <f si="338" t="shared"/>
        <v>Ben SimmonsJeremy LinJames HardenMonte MorrisJae CrowderCorey BrewerJosh JacksonRichaun HolmesRudy Gobert</v>
      </c>
      <c r="AJ1386">
        <f si="341" t="shared"/>
        <v>0</v>
      </c>
      <c r="AK1386">
        <f si="342" t="shared"/>
        <v>0</v>
      </c>
      <c r="AL1386">
        <f si="343" t="shared"/>
        <v>0</v>
      </c>
      <c r="AM1386">
        <f si="344" t="shared"/>
        <v>0</v>
      </c>
      <c r="AN1386">
        <f si="345" t="shared"/>
        <v>0</v>
      </c>
      <c r="AO1386">
        <f si="346" t="shared"/>
        <v>0</v>
      </c>
      <c r="AP1386">
        <f si="347" t="shared"/>
        <v>0</v>
      </c>
      <c r="AQ1386">
        <f si="348" t="shared"/>
        <v>0</v>
      </c>
      <c r="AR1386">
        <f si="349" t="shared"/>
        <v>0</v>
      </c>
      <c r="AS1386">
        <f si="339" t="shared"/>
        <v>0</v>
      </c>
      <c r="AU1386" t="str">
        <f>IFERROR(VLOOKUP(C1386,Results!$A$2:$B$240,2,FALSE)+VLOOKUP(D1386,Results!$A$2:$B$240,2,FALSE)+VLOOKUP(E1386,Results!$A$2:$B$240,2,FALSE)+VLOOKUP(F1386,Results!$A$2:$B$240,2,FALSE)+VLOOKUP(G1386,Results!$A$2:$B$240,2,FALSE)+VLOOKUP(H1386,Results!$A$2:$B$240,2,FALSE)+VLOOKUP(I1386,Results!$A$2:$B$240,2,FALSE)+VLOOKUP(J1386,Results!$A$2:$B$240,2,FALSE)+VLOOKUP(B1386,Results!$A$2:$B$240,2,FALSE)-MIN(VLOOKUP(C1386,Results!$A$2:$B$240,2,FALSE),VLOOKUP(D1386,Results!$A$2:$B$240,2,FALSE),VLOOKUP(E1386,Results!$A$2:$B$240,2,FALSE),VLOOKUP(F1386,Results!$A$2:$B$240,2,FALSE),VLOOKUP(G1386,Results!$A$2:$B$240,2,FALSE),VLOOKUP(H1386,Results!$A$2:$B$240,2,FALSE),VLOOKUP(I1386,Results!$A$2:$B$240,2,FALSE),VLOOKUP(J1386,Results!$A$2:$B$240,2,FALSE),VLOOKUP(B1386,Results!$A$2:$B$240,2,FALSE)),"")</f>
        <v/>
      </c>
    </row>
    <row r="1387" spans="2:47" x14ac:dyDescent="0.3">
      <c r="B1387" t="s">
        <v>95</v>
      </c>
      <c r="C1387" t="s">
        <v>171</v>
      </c>
      <c r="D1387" t="s">
        <v>172</v>
      </c>
      <c r="E1387" t="s">
        <v>173</v>
      </c>
      <c r="F1387" t="s">
        <v>150</v>
      </c>
      <c r="G1387" t="s">
        <v>90</v>
      </c>
      <c r="H1387" t="s">
        <v>181</v>
      </c>
      <c r="I1387" t="s">
        <v>152</v>
      </c>
      <c r="J1387" t="s">
        <v>98</v>
      </c>
      <c r="K1387" t="n">
        <v>10.0</v>
      </c>
      <c r="L1387" s="30">
        <f si="340" t="shared"/>
        <v>0</v>
      </c>
      <c r="N1387" s="35" t="str">
        <f si="336" t="shared"/>
        <v/>
      </c>
      <c r="O1387" s="59">
        <f>(IF(ISNUMBER(MATCH(B1387,Sheet4!$K$92:$K$101,0)),1,0)+IF(ISNUMBER(MATCH(C1387,Sheet4!$K$92:$K$101,0)),1,0)+IF(ISNUMBER(MATCH(D1387,Sheet4!$K$92:$K$101,0)),1,0)+IF(ISNUMBER(MATCH(E1387,Sheet4!$K$92:$K$101,0)),1,0)+IF(ISNUMBER(MATCH(F1387,Sheet4!$K$92:$K$101,0)),1,0)+IF(ISNUMBER(MATCH(G1387,Sheet4!$K$92:$K$101,0)),1,0)+IF(ISNUMBER(MATCH(H1387,Sheet4!$K$92:$K$101,0)),1,0)+IF(ISNUMBER(MATCH(I1387,Sheet4!$K$92:$K$101,0)),1,0)+IF(ISNUMBER(MATCH(J1387,Sheet4!$K$92:$K$101,0)),1,0))
-
(IF(ISNUMBER(MATCH(B1387,Sheet4!$F$2:$F$11,0)),1,0)+IF(ISNUMBER(MATCH(C1387,Sheet4!$F$2:$F$11,0)),1,0)+IF(ISNUMBER(MATCH(D1387,Sheet4!$F$2:$F$11,0)),1,0)+IF(ISNUMBER(MATCH(E1387,Sheet4!$F$2:$F$11,0)),1,0)+IF(ISNUMBER(MATCH(F1387,Sheet4!$F$2:$F$11,0)),1,0)+IF(ISNUMBER(MATCH(G1387,Sheet4!$F$2:$F$11,0)),1,0)+IF(ISNUMBER(MATCH(H1387,Sheet4!$F$2:$F$11,0)),1,0)+IF(ISNUMBER(MATCH(I1387,Sheet4!$F$2:$F$11,0)),1,0)+IF(ISNUMBER(MATCH(J1387,Sheet4!$F$2:$F$11,0)),1,0))</f>
        <v>0</v>
      </c>
      <c r="P1387" s="40" t="str">
        <f>IFERROR(INDEX(Sheet4!$G:$G,MATCH(Sheet1!B1387,Sheet4!$F:$F,0))+INDEX(Sheet4!$G:$G,MATCH(Sheet1!C1387,Sheet4!$F:$F,0))+INDEX(Sheet4!$G:$G,MATCH(Sheet1!D1387,Sheet4!$F:$F,0))+INDEX(Sheet4!$G:$G,MATCH(Sheet1!E1387,Sheet4!$F:$F,0))+INDEX(Sheet4!$G:$G,MATCH(Sheet1!F1387,Sheet4!$F:$F,0))+INDEX(Sheet4!$G:$G,MATCH(Sheet1!G1387,Sheet4!$F:$F,0))+INDEX(Sheet4!$G:$G,MATCH(Sheet1!H1387,Sheet4!$F:$F,0))+INDEX(Sheet4!$G:$G,MATCH(Sheet1!I1387,Sheet4!$F:$F,0))+INDEX(Sheet4!$G:$G,MATCH(Sheet1!J1387,Sheet4!$F:$F,0)),"")</f>
        <v/>
      </c>
      <c r="AF1387">
        <f si="337" t="shared"/>
        <v>0</v>
      </c>
      <c r="AH1387">
        <v>1364</v>
      </c>
      <c r="AI1387" t="str">
        <f si="338" t="shared"/>
        <v>Ben SimmonsDe'Aaron FoxBuddy HieldMalik BeasleyJoe InglesGerald GreenKenneth FariedPaul MillsapRudy Gobert</v>
      </c>
      <c r="AJ1387">
        <f si="341" t="shared"/>
        <v>0</v>
      </c>
      <c r="AK1387">
        <f si="342" t="shared"/>
        <v>0</v>
      </c>
      <c r="AL1387">
        <f si="343" t="shared"/>
        <v>0</v>
      </c>
      <c r="AM1387">
        <f si="344" t="shared"/>
        <v>0</v>
      </c>
      <c r="AN1387">
        <f si="345" t="shared"/>
        <v>0</v>
      </c>
      <c r="AO1387">
        <f si="346" t="shared"/>
        <v>0</v>
      </c>
      <c r="AP1387">
        <f si="347" t="shared"/>
        <v>0</v>
      </c>
      <c r="AQ1387">
        <f si="348" t="shared"/>
        <v>0</v>
      </c>
      <c r="AR1387">
        <f si="349" t="shared"/>
        <v>0</v>
      </c>
      <c r="AS1387">
        <f si="339" t="shared"/>
        <v>0</v>
      </c>
      <c r="AU1387" t="str">
        <f>IFERROR(VLOOKUP(C1387,Results!$A$2:$B$240,2,FALSE)+VLOOKUP(D1387,Results!$A$2:$B$240,2,FALSE)+VLOOKUP(E1387,Results!$A$2:$B$240,2,FALSE)+VLOOKUP(F1387,Results!$A$2:$B$240,2,FALSE)+VLOOKUP(G1387,Results!$A$2:$B$240,2,FALSE)+VLOOKUP(H1387,Results!$A$2:$B$240,2,FALSE)+VLOOKUP(I1387,Results!$A$2:$B$240,2,FALSE)+VLOOKUP(J1387,Results!$A$2:$B$240,2,FALSE)+VLOOKUP(B1387,Results!$A$2:$B$240,2,FALSE)-MIN(VLOOKUP(C1387,Results!$A$2:$B$240,2,FALSE),VLOOKUP(D1387,Results!$A$2:$B$240,2,FALSE),VLOOKUP(E1387,Results!$A$2:$B$240,2,FALSE),VLOOKUP(F1387,Results!$A$2:$B$240,2,FALSE),VLOOKUP(G1387,Results!$A$2:$B$240,2,FALSE),VLOOKUP(H1387,Results!$A$2:$B$240,2,FALSE),VLOOKUP(I1387,Results!$A$2:$B$240,2,FALSE),VLOOKUP(J1387,Results!$A$2:$B$240,2,FALSE),VLOOKUP(B1387,Results!$A$2:$B$240,2,FALSE)),"")</f>
        <v/>
      </c>
    </row>
    <row r="1388" spans="2:47" x14ac:dyDescent="0.3">
      <c r="B1388" t="s">
        <v>166</v>
      </c>
      <c r="C1388" t="s">
        <v>171</v>
      </c>
      <c r="D1388" t="s">
        <v>145</v>
      </c>
      <c r="E1388" t="s">
        <v>146</v>
      </c>
      <c r="F1388" t="s">
        <v>177</v>
      </c>
      <c r="G1388" t="s">
        <v>90</v>
      </c>
      <c r="H1388" t="s">
        <v>181</v>
      </c>
      <c r="I1388" t="s">
        <v>152</v>
      </c>
      <c r="J1388" t="s">
        <v>110</v>
      </c>
      <c r="K1388" t="n">
        <v>10.0</v>
      </c>
      <c r="L1388" s="30">
        <f si="340" t="shared"/>
        <v>0</v>
      </c>
      <c r="N1388" s="35" t="str">
        <f si="336" t="shared"/>
        <v/>
      </c>
      <c r="O1388" s="59">
        <f>(IF(ISNUMBER(MATCH(B1388,Sheet4!$K$92:$K$101,0)),1,0)+IF(ISNUMBER(MATCH(C1388,Sheet4!$K$92:$K$101,0)),1,0)+IF(ISNUMBER(MATCH(D1388,Sheet4!$K$92:$K$101,0)),1,0)+IF(ISNUMBER(MATCH(E1388,Sheet4!$K$92:$K$101,0)),1,0)+IF(ISNUMBER(MATCH(F1388,Sheet4!$K$92:$K$101,0)),1,0)+IF(ISNUMBER(MATCH(G1388,Sheet4!$K$92:$K$101,0)),1,0)+IF(ISNUMBER(MATCH(H1388,Sheet4!$K$92:$K$101,0)),1,0)+IF(ISNUMBER(MATCH(I1388,Sheet4!$K$92:$K$101,0)),1,0)+IF(ISNUMBER(MATCH(J1388,Sheet4!$K$92:$K$101,0)),1,0))
-
(IF(ISNUMBER(MATCH(B1388,Sheet4!$F$2:$F$11,0)),1,0)+IF(ISNUMBER(MATCH(C1388,Sheet4!$F$2:$F$11,0)),1,0)+IF(ISNUMBER(MATCH(D1388,Sheet4!$F$2:$F$11,0)),1,0)+IF(ISNUMBER(MATCH(E1388,Sheet4!$F$2:$F$11,0)),1,0)+IF(ISNUMBER(MATCH(F1388,Sheet4!$F$2:$F$11,0)),1,0)+IF(ISNUMBER(MATCH(G1388,Sheet4!$F$2:$F$11,0)),1,0)+IF(ISNUMBER(MATCH(H1388,Sheet4!$F$2:$F$11,0)),1,0)+IF(ISNUMBER(MATCH(I1388,Sheet4!$F$2:$F$11,0)),1,0)+IF(ISNUMBER(MATCH(J1388,Sheet4!$F$2:$F$11,0)),1,0))</f>
        <v>0</v>
      </c>
      <c r="P1388" s="40" t="str">
        <f>IFERROR(INDEX(Sheet4!$G:$G,MATCH(Sheet1!B1388,Sheet4!$F:$F,0))+INDEX(Sheet4!$G:$G,MATCH(Sheet1!C1388,Sheet4!$F:$F,0))+INDEX(Sheet4!$G:$G,MATCH(Sheet1!D1388,Sheet4!$F:$F,0))+INDEX(Sheet4!$G:$G,MATCH(Sheet1!E1388,Sheet4!$F:$F,0))+INDEX(Sheet4!$G:$G,MATCH(Sheet1!F1388,Sheet4!$F:$F,0))+INDEX(Sheet4!$G:$G,MATCH(Sheet1!G1388,Sheet4!$F:$F,0))+INDEX(Sheet4!$G:$G,MATCH(Sheet1!H1388,Sheet4!$F:$F,0))+INDEX(Sheet4!$G:$G,MATCH(Sheet1!I1388,Sheet4!$F:$F,0))+INDEX(Sheet4!$G:$G,MATCH(Sheet1!J1388,Sheet4!$F:$F,0)),"")</f>
        <v/>
      </c>
      <c r="AF1388">
        <f si="337" t="shared"/>
        <v>0</v>
      </c>
      <c r="AH1388">
        <v>1365</v>
      </c>
      <c r="AI1388" t="str">
        <f si="338" t="shared"/>
        <v>Ben SimmonsElie OkoboJames HardenMonte MorrisWill BartonCorey BrewerDerrick FavorsTrey LylesRudy Gobert</v>
      </c>
      <c r="AJ1388">
        <f si="341" t="shared"/>
        <v>0</v>
      </c>
      <c r="AK1388">
        <f si="342" t="shared"/>
        <v>0</v>
      </c>
      <c r="AL1388">
        <f si="343" t="shared"/>
        <v>0</v>
      </c>
      <c r="AM1388">
        <f si="344" t="shared"/>
        <v>0</v>
      </c>
      <c r="AN1388">
        <f si="345" t="shared"/>
        <v>0</v>
      </c>
      <c r="AO1388">
        <f si="346" t="shared"/>
        <v>0</v>
      </c>
      <c r="AP1388">
        <f si="347" t="shared"/>
        <v>0</v>
      </c>
      <c r="AQ1388">
        <f si="348" t="shared"/>
        <v>0</v>
      </c>
      <c r="AR1388">
        <f si="349" t="shared"/>
        <v>0</v>
      </c>
      <c r="AS1388">
        <f si="339" t="shared"/>
        <v>0</v>
      </c>
      <c r="AU1388" t="str">
        <f>IFERROR(VLOOKUP(C1388,Results!$A$2:$B$240,2,FALSE)+VLOOKUP(D1388,Results!$A$2:$B$240,2,FALSE)+VLOOKUP(E1388,Results!$A$2:$B$240,2,FALSE)+VLOOKUP(F1388,Results!$A$2:$B$240,2,FALSE)+VLOOKUP(G1388,Results!$A$2:$B$240,2,FALSE)+VLOOKUP(H1388,Results!$A$2:$B$240,2,FALSE)+VLOOKUP(I1388,Results!$A$2:$B$240,2,FALSE)+VLOOKUP(J1388,Results!$A$2:$B$240,2,FALSE)+VLOOKUP(B1388,Results!$A$2:$B$240,2,FALSE)-MIN(VLOOKUP(C1388,Results!$A$2:$B$240,2,FALSE),VLOOKUP(D1388,Results!$A$2:$B$240,2,FALSE),VLOOKUP(E1388,Results!$A$2:$B$240,2,FALSE),VLOOKUP(F1388,Results!$A$2:$B$240,2,FALSE),VLOOKUP(G1388,Results!$A$2:$B$240,2,FALSE),VLOOKUP(H1388,Results!$A$2:$B$240,2,FALSE),VLOOKUP(I1388,Results!$A$2:$B$240,2,FALSE),VLOOKUP(J1388,Results!$A$2:$B$240,2,FALSE),VLOOKUP(B1388,Results!$A$2:$B$240,2,FALSE)),"")</f>
        <v/>
      </c>
    </row>
    <row r="1389" spans="2:47" x14ac:dyDescent="0.3">
      <c r="B1389" t="s">
        <v>166</v>
      </c>
      <c r="C1389" t="s">
        <v>170</v>
      </c>
      <c r="D1389" t="s">
        <v>173</v>
      </c>
      <c r="E1389" t="s">
        <v>148</v>
      </c>
      <c r="F1389" t="s">
        <v>150</v>
      </c>
      <c r="G1389" t="s">
        <v>100</v>
      </c>
      <c r="H1389" t="s">
        <v>93</v>
      </c>
      <c r="I1389" t="s">
        <v>181</v>
      </c>
      <c r="J1389" t="s">
        <v>186</v>
      </c>
      <c r="K1389" t="n">
        <v>10.0</v>
      </c>
      <c r="L1389" s="30">
        <f si="340" t="shared"/>
        <v>0</v>
      </c>
      <c r="N1389" s="35" t="str">
        <f si="336" t="shared"/>
        <v/>
      </c>
      <c r="O1389" s="59">
        <f>(IF(ISNUMBER(MATCH(B1389,Sheet4!$K$92:$K$101,0)),1,0)+IF(ISNUMBER(MATCH(C1389,Sheet4!$K$92:$K$101,0)),1,0)+IF(ISNUMBER(MATCH(D1389,Sheet4!$K$92:$K$101,0)),1,0)+IF(ISNUMBER(MATCH(E1389,Sheet4!$K$92:$K$101,0)),1,0)+IF(ISNUMBER(MATCH(F1389,Sheet4!$K$92:$K$101,0)),1,0)+IF(ISNUMBER(MATCH(G1389,Sheet4!$K$92:$K$101,0)),1,0)+IF(ISNUMBER(MATCH(H1389,Sheet4!$K$92:$K$101,0)),1,0)+IF(ISNUMBER(MATCH(I1389,Sheet4!$K$92:$K$101,0)),1,0)+IF(ISNUMBER(MATCH(J1389,Sheet4!$K$92:$K$101,0)),1,0))
-
(IF(ISNUMBER(MATCH(B1389,Sheet4!$F$2:$F$11,0)),1,0)+IF(ISNUMBER(MATCH(C1389,Sheet4!$F$2:$F$11,0)),1,0)+IF(ISNUMBER(MATCH(D1389,Sheet4!$F$2:$F$11,0)),1,0)+IF(ISNUMBER(MATCH(E1389,Sheet4!$F$2:$F$11,0)),1,0)+IF(ISNUMBER(MATCH(F1389,Sheet4!$F$2:$F$11,0)),1,0)+IF(ISNUMBER(MATCH(G1389,Sheet4!$F$2:$F$11,0)),1,0)+IF(ISNUMBER(MATCH(H1389,Sheet4!$F$2:$F$11,0)),1,0)+IF(ISNUMBER(MATCH(I1389,Sheet4!$F$2:$F$11,0)),1,0)+IF(ISNUMBER(MATCH(J1389,Sheet4!$F$2:$F$11,0)),1,0))</f>
        <v>0</v>
      </c>
      <c r="P1389" s="40" t="str">
        <f>IFERROR(INDEX(Sheet4!$G:$G,MATCH(Sheet1!B1389,Sheet4!$F:$F,0))+INDEX(Sheet4!$G:$G,MATCH(Sheet1!C1389,Sheet4!$F:$F,0))+INDEX(Sheet4!$G:$G,MATCH(Sheet1!D1389,Sheet4!$F:$F,0))+INDEX(Sheet4!$G:$G,MATCH(Sheet1!E1389,Sheet4!$F:$F,0))+INDEX(Sheet4!$G:$G,MATCH(Sheet1!F1389,Sheet4!$F:$F,0))+INDEX(Sheet4!$G:$G,MATCH(Sheet1!G1389,Sheet4!$F:$F,0))+INDEX(Sheet4!$G:$G,MATCH(Sheet1!H1389,Sheet4!$F:$F,0))+INDEX(Sheet4!$G:$G,MATCH(Sheet1!I1389,Sheet4!$F:$F,0))+INDEX(Sheet4!$G:$G,MATCH(Sheet1!J1389,Sheet4!$F:$F,0)),"")</f>
        <v/>
      </c>
      <c r="AF1389">
        <f si="337" t="shared"/>
        <v>0</v>
      </c>
      <c r="AH1389">
        <v>1366</v>
      </c>
      <c r="AI1389" t="str">
        <f si="338" t="shared"/>
        <v>De'Aaron FoxIsaiah CanaanJames HardenTorrey CraigKelly OubreTaurean PrinceKenneth FariedJosh JacksonDeandre Ayton</v>
      </c>
      <c r="AJ1389">
        <f si="341" t="shared"/>
        <v>0</v>
      </c>
      <c r="AK1389">
        <f si="342" t="shared"/>
        <v>0</v>
      </c>
      <c r="AL1389">
        <f si="343" t="shared"/>
        <v>0</v>
      </c>
      <c r="AM1389">
        <f si="344" t="shared"/>
        <v>0</v>
      </c>
      <c r="AN1389">
        <f si="345" t="shared"/>
        <v>0</v>
      </c>
      <c r="AO1389">
        <f si="346" t="shared"/>
        <v>0</v>
      </c>
      <c r="AP1389">
        <f si="347" t="shared"/>
        <v>0</v>
      </c>
      <c r="AQ1389">
        <f si="348" t="shared"/>
        <v>0</v>
      </c>
      <c r="AR1389">
        <f si="349" t="shared"/>
        <v>0</v>
      </c>
      <c r="AS1389">
        <f si="339" t="shared"/>
        <v>0</v>
      </c>
      <c r="AU1389" t="str">
        <f>IFERROR(VLOOKUP(C1389,Results!$A$2:$B$240,2,FALSE)+VLOOKUP(D1389,Results!$A$2:$B$240,2,FALSE)+VLOOKUP(E1389,Results!$A$2:$B$240,2,FALSE)+VLOOKUP(F1389,Results!$A$2:$B$240,2,FALSE)+VLOOKUP(G1389,Results!$A$2:$B$240,2,FALSE)+VLOOKUP(H1389,Results!$A$2:$B$240,2,FALSE)+VLOOKUP(I1389,Results!$A$2:$B$240,2,FALSE)+VLOOKUP(J1389,Results!$A$2:$B$240,2,FALSE)+VLOOKUP(B1389,Results!$A$2:$B$240,2,FALSE)-MIN(VLOOKUP(C1389,Results!$A$2:$B$240,2,FALSE),VLOOKUP(D1389,Results!$A$2:$B$240,2,FALSE),VLOOKUP(E1389,Results!$A$2:$B$240,2,FALSE),VLOOKUP(F1389,Results!$A$2:$B$240,2,FALSE),VLOOKUP(G1389,Results!$A$2:$B$240,2,FALSE),VLOOKUP(H1389,Results!$A$2:$B$240,2,FALSE),VLOOKUP(I1389,Results!$A$2:$B$240,2,FALSE),VLOOKUP(J1389,Results!$A$2:$B$240,2,FALSE),VLOOKUP(B1389,Results!$A$2:$B$240,2,FALSE)),"")</f>
        <v/>
      </c>
    </row>
    <row r="1390" spans="2:47" x14ac:dyDescent="0.3">
      <c r="B1390" t="s">
        <v>166</v>
      </c>
      <c r="C1390" t="s">
        <v>95</v>
      </c>
      <c r="D1390" t="s">
        <v>172</v>
      </c>
      <c r="E1390" t="s">
        <v>146</v>
      </c>
      <c r="F1390" t="s">
        <v>178</v>
      </c>
      <c r="G1390" t="s">
        <v>159</v>
      </c>
      <c r="H1390" t="s">
        <v>181</v>
      </c>
      <c r="I1390" t="s">
        <v>183</v>
      </c>
      <c r="J1390" t="s">
        <v>186</v>
      </c>
      <c r="K1390" t="n">
        <v>10.0</v>
      </c>
      <c r="L1390" s="30">
        <f si="340" t="shared"/>
        <v>0</v>
      </c>
      <c r="N1390" s="35" t="str">
        <f si="336" t="shared"/>
        <v/>
      </c>
      <c r="O1390" s="59">
        <f>(IF(ISNUMBER(MATCH(B1390,Sheet4!$K$92:$K$101,0)),1,0)+IF(ISNUMBER(MATCH(C1390,Sheet4!$K$92:$K$101,0)),1,0)+IF(ISNUMBER(MATCH(D1390,Sheet4!$K$92:$K$101,0)),1,0)+IF(ISNUMBER(MATCH(E1390,Sheet4!$K$92:$K$101,0)),1,0)+IF(ISNUMBER(MATCH(F1390,Sheet4!$K$92:$K$101,0)),1,0)+IF(ISNUMBER(MATCH(G1390,Sheet4!$K$92:$K$101,0)),1,0)+IF(ISNUMBER(MATCH(H1390,Sheet4!$K$92:$K$101,0)),1,0)+IF(ISNUMBER(MATCH(I1390,Sheet4!$K$92:$K$101,0)),1,0)+IF(ISNUMBER(MATCH(J1390,Sheet4!$K$92:$K$101,0)),1,0))
-
(IF(ISNUMBER(MATCH(B1390,Sheet4!$F$2:$F$11,0)),1,0)+IF(ISNUMBER(MATCH(C1390,Sheet4!$F$2:$F$11,0)),1,0)+IF(ISNUMBER(MATCH(D1390,Sheet4!$F$2:$F$11,0)),1,0)+IF(ISNUMBER(MATCH(E1390,Sheet4!$F$2:$F$11,0)),1,0)+IF(ISNUMBER(MATCH(F1390,Sheet4!$F$2:$F$11,0)),1,0)+IF(ISNUMBER(MATCH(G1390,Sheet4!$F$2:$F$11,0)),1,0)+IF(ISNUMBER(MATCH(H1390,Sheet4!$F$2:$F$11,0)),1,0)+IF(ISNUMBER(MATCH(I1390,Sheet4!$F$2:$F$11,0)),1,0)+IF(ISNUMBER(MATCH(J1390,Sheet4!$F$2:$F$11,0)),1,0))</f>
        <v>0</v>
      </c>
      <c r="P1390" s="40" t="str">
        <f>IFERROR(INDEX(Sheet4!$G:$G,MATCH(Sheet1!B1390,Sheet4!$F:$F,0))+INDEX(Sheet4!$G:$G,MATCH(Sheet1!C1390,Sheet4!$F:$F,0))+INDEX(Sheet4!$G:$G,MATCH(Sheet1!D1390,Sheet4!$F:$F,0))+INDEX(Sheet4!$G:$G,MATCH(Sheet1!E1390,Sheet4!$F:$F,0))+INDEX(Sheet4!$G:$G,MATCH(Sheet1!F1390,Sheet4!$F:$F,0))+INDEX(Sheet4!$G:$G,MATCH(Sheet1!G1390,Sheet4!$F:$F,0))+INDEX(Sheet4!$G:$G,MATCH(Sheet1!H1390,Sheet4!$F:$F,0))+INDEX(Sheet4!$G:$G,MATCH(Sheet1!I1390,Sheet4!$F:$F,0))+INDEX(Sheet4!$G:$G,MATCH(Sheet1!J1390,Sheet4!$F:$F,0)),"")</f>
        <v/>
      </c>
      <c r="AF1390">
        <f si="337" t="shared"/>
        <v>0</v>
      </c>
      <c r="AH1390">
        <v>1367</v>
      </c>
      <c r="AI1390" t="str">
        <f si="338" t="shared"/>
        <v>Ben SimmonsJeremy LinJimmy ButlerMonte MorrisKelly OubreJae CrowderJohn CollinsMarvin BagleyRudy Gobert</v>
      </c>
      <c r="AJ1390">
        <f si="341" t="shared"/>
        <v>0</v>
      </c>
      <c r="AK1390">
        <f si="342" t="shared"/>
        <v>0</v>
      </c>
      <c r="AL1390">
        <f si="343" t="shared"/>
        <v>0</v>
      </c>
      <c r="AM1390">
        <f si="344" t="shared"/>
        <v>0</v>
      </c>
      <c r="AN1390">
        <f si="345" t="shared"/>
        <v>0</v>
      </c>
      <c r="AO1390">
        <f si="346" t="shared"/>
        <v>0</v>
      </c>
      <c r="AP1390">
        <f si="347" t="shared"/>
        <v>0</v>
      </c>
      <c r="AQ1390">
        <f si="348" t="shared"/>
        <v>0</v>
      </c>
      <c r="AR1390">
        <f si="349" t="shared"/>
        <v>0</v>
      </c>
      <c r="AS1390">
        <f si="339" t="shared"/>
        <v>0</v>
      </c>
      <c r="AU1390" t="str">
        <f>IFERROR(VLOOKUP(C1390,Results!$A$2:$B$240,2,FALSE)+VLOOKUP(D1390,Results!$A$2:$B$240,2,FALSE)+VLOOKUP(E1390,Results!$A$2:$B$240,2,FALSE)+VLOOKUP(F1390,Results!$A$2:$B$240,2,FALSE)+VLOOKUP(G1390,Results!$A$2:$B$240,2,FALSE)+VLOOKUP(H1390,Results!$A$2:$B$240,2,FALSE)+VLOOKUP(I1390,Results!$A$2:$B$240,2,FALSE)+VLOOKUP(J1390,Results!$A$2:$B$240,2,FALSE)+VLOOKUP(B1390,Results!$A$2:$B$240,2,FALSE)-MIN(VLOOKUP(C1390,Results!$A$2:$B$240,2,FALSE),VLOOKUP(D1390,Results!$A$2:$B$240,2,FALSE),VLOOKUP(E1390,Results!$A$2:$B$240,2,FALSE),VLOOKUP(F1390,Results!$A$2:$B$240,2,FALSE),VLOOKUP(G1390,Results!$A$2:$B$240,2,FALSE),VLOOKUP(H1390,Results!$A$2:$B$240,2,FALSE),VLOOKUP(I1390,Results!$A$2:$B$240,2,FALSE),VLOOKUP(J1390,Results!$A$2:$B$240,2,FALSE),VLOOKUP(B1390,Results!$A$2:$B$240,2,FALSE)),"")</f>
        <v/>
      </c>
    </row>
    <row r="1391" spans="2:47" x14ac:dyDescent="0.3">
      <c r="B1391" t="s">
        <v>166</v>
      </c>
      <c r="C1391" t="s">
        <v>87</v>
      </c>
      <c r="D1391" t="s">
        <v>89</v>
      </c>
      <c r="E1391" t="s">
        <v>158</v>
      </c>
      <c r="F1391" t="s">
        <v>90</v>
      </c>
      <c r="G1391" t="s">
        <v>159</v>
      </c>
      <c r="H1391" t="s">
        <v>153</v>
      </c>
      <c r="I1391" t="s">
        <v>181</v>
      </c>
      <c r="J1391" t="s">
        <v>186</v>
      </c>
      <c r="K1391" t="n">
        <v>10.0</v>
      </c>
      <c r="L1391" s="30">
        <f si="340" t="shared"/>
        <v>0</v>
      </c>
      <c r="N1391" s="35" t="str">
        <f si="336" t="shared"/>
        <v/>
      </c>
      <c r="O1391" s="59">
        <f>(IF(ISNUMBER(MATCH(B1391,Sheet4!$K$92:$K$101,0)),1,0)+IF(ISNUMBER(MATCH(C1391,Sheet4!$K$92:$K$101,0)),1,0)+IF(ISNUMBER(MATCH(D1391,Sheet4!$K$92:$K$101,0)),1,0)+IF(ISNUMBER(MATCH(E1391,Sheet4!$K$92:$K$101,0)),1,0)+IF(ISNUMBER(MATCH(F1391,Sheet4!$K$92:$K$101,0)),1,0)+IF(ISNUMBER(MATCH(G1391,Sheet4!$K$92:$K$101,0)),1,0)+IF(ISNUMBER(MATCH(H1391,Sheet4!$K$92:$K$101,0)),1,0)+IF(ISNUMBER(MATCH(I1391,Sheet4!$K$92:$K$101,0)),1,0)+IF(ISNUMBER(MATCH(J1391,Sheet4!$K$92:$K$101,0)),1,0))
-
(IF(ISNUMBER(MATCH(B1391,Sheet4!$F$2:$F$11,0)),1,0)+IF(ISNUMBER(MATCH(C1391,Sheet4!$F$2:$F$11,0)),1,0)+IF(ISNUMBER(MATCH(D1391,Sheet4!$F$2:$F$11,0)),1,0)+IF(ISNUMBER(MATCH(E1391,Sheet4!$F$2:$F$11,0)),1,0)+IF(ISNUMBER(MATCH(F1391,Sheet4!$F$2:$F$11,0)),1,0)+IF(ISNUMBER(MATCH(G1391,Sheet4!$F$2:$F$11,0)),1,0)+IF(ISNUMBER(MATCH(H1391,Sheet4!$F$2:$F$11,0)),1,0)+IF(ISNUMBER(MATCH(I1391,Sheet4!$F$2:$F$11,0)),1,0)+IF(ISNUMBER(MATCH(J1391,Sheet4!$F$2:$F$11,0)),1,0))</f>
        <v>0</v>
      </c>
      <c r="P1391" s="40" t="str">
        <f>IFERROR(INDEX(Sheet4!$G:$G,MATCH(Sheet1!B1391,Sheet4!$F:$F,0))+INDEX(Sheet4!$G:$G,MATCH(Sheet1!C1391,Sheet4!$F:$F,0))+INDEX(Sheet4!$G:$G,MATCH(Sheet1!D1391,Sheet4!$F:$F,0))+INDEX(Sheet4!$G:$G,MATCH(Sheet1!E1391,Sheet4!$F:$F,0))+INDEX(Sheet4!$G:$G,MATCH(Sheet1!F1391,Sheet4!$F:$F,0))+INDEX(Sheet4!$G:$G,MATCH(Sheet1!G1391,Sheet4!$F:$F,0))+INDEX(Sheet4!$G:$G,MATCH(Sheet1!H1391,Sheet4!$F:$F,0))+INDEX(Sheet4!$G:$G,MATCH(Sheet1!I1391,Sheet4!$F:$F,0))+INDEX(Sheet4!$G:$G,MATCH(Sheet1!J1391,Sheet4!$F:$F,0)),"")</f>
        <v/>
      </c>
      <c r="AF1391">
        <f si="337" t="shared"/>
        <v>0</v>
      </c>
      <c r="AH1391">
        <v>1368</v>
      </c>
      <c r="AI1391" t="str">
        <f si="338" t="shared"/>
        <v>Ben SimmonsIsaiah CanaanDevin BookerMonte MorrisTaurean PrinceDeAndre' BembryJohn CollinsJosh JacksonNikola Jokic</v>
      </c>
      <c r="AJ1391">
        <f si="341" t="shared"/>
        <v>0</v>
      </c>
      <c r="AK1391">
        <f si="342" t="shared"/>
        <v>0</v>
      </c>
      <c r="AL1391">
        <f si="343" t="shared"/>
        <v>0</v>
      </c>
      <c r="AM1391">
        <f si="344" t="shared"/>
        <v>0</v>
      </c>
      <c r="AN1391">
        <f si="345" t="shared"/>
        <v>0</v>
      </c>
      <c r="AO1391">
        <f si="346" t="shared"/>
        <v>0</v>
      </c>
      <c r="AP1391">
        <f si="347" t="shared"/>
        <v>0</v>
      </c>
      <c r="AQ1391">
        <f si="348" t="shared"/>
        <v>0</v>
      </c>
      <c r="AR1391">
        <f si="349" t="shared"/>
        <v>0</v>
      </c>
      <c r="AS1391">
        <f si="339" t="shared"/>
        <v>0</v>
      </c>
      <c r="AU1391" t="str">
        <f>IFERROR(VLOOKUP(C1391,Results!$A$2:$B$240,2,FALSE)+VLOOKUP(D1391,Results!$A$2:$B$240,2,FALSE)+VLOOKUP(E1391,Results!$A$2:$B$240,2,FALSE)+VLOOKUP(F1391,Results!$A$2:$B$240,2,FALSE)+VLOOKUP(G1391,Results!$A$2:$B$240,2,FALSE)+VLOOKUP(H1391,Results!$A$2:$B$240,2,FALSE)+VLOOKUP(I1391,Results!$A$2:$B$240,2,FALSE)+VLOOKUP(J1391,Results!$A$2:$B$240,2,FALSE)+VLOOKUP(B1391,Results!$A$2:$B$240,2,FALSE)-MIN(VLOOKUP(C1391,Results!$A$2:$B$240,2,FALSE),VLOOKUP(D1391,Results!$A$2:$B$240,2,FALSE),VLOOKUP(E1391,Results!$A$2:$B$240,2,FALSE),VLOOKUP(F1391,Results!$A$2:$B$240,2,FALSE),VLOOKUP(G1391,Results!$A$2:$B$240,2,FALSE),VLOOKUP(H1391,Results!$A$2:$B$240,2,FALSE),VLOOKUP(I1391,Results!$A$2:$B$240,2,FALSE),VLOOKUP(J1391,Results!$A$2:$B$240,2,FALSE),VLOOKUP(B1391,Results!$A$2:$B$240,2,FALSE)),"")</f>
        <v/>
      </c>
    </row>
    <row r="1392" spans="2:47" x14ac:dyDescent="0.3">
      <c r="B1392" t="s">
        <v>166</v>
      </c>
      <c r="C1392" t="s">
        <v>171</v>
      </c>
      <c r="D1392" t="s">
        <v>145</v>
      </c>
      <c r="E1392" t="s">
        <v>146</v>
      </c>
      <c r="F1392" t="s">
        <v>177</v>
      </c>
      <c r="G1392" t="s">
        <v>179</v>
      </c>
      <c r="H1392" t="s">
        <v>92</v>
      </c>
      <c r="I1392" t="s">
        <v>183</v>
      </c>
      <c r="J1392" t="s">
        <v>187</v>
      </c>
      <c r="K1392" t="n">
        <v>10.0</v>
      </c>
      <c r="L1392" s="30">
        <f si="340" t="shared"/>
        <v>0</v>
      </c>
      <c r="N1392" s="35" t="str">
        <f si="336" t="shared"/>
        <v/>
      </c>
      <c r="O1392" s="59">
        <f>(IF(ISNUMBER(MATCH(B1392,Sheet4!$K$92:$K$101,0)),1,0)+IF(ISNUMBER(MATCH(C1392,Sheet4!$K$92:$K$101,0)),1,0)+IF(ISNUMBER(MATCH(D1392,Sheet4!$K$92:$K$101,0)),1,0)+IF(ISNUMBER(MATCH(E1392,Sheet4!$K$92:$K$101,0)),1,0)+IF(ISNUMBER(MATCH(F1392,Sheet4!$K$92:$K$101,0)),1,0)+IF(ISNUMBER(MATCH(G1392,Sheet4!$K$92:$K$101,0)),1,0)+IF(ISNUMBER(MATCH(H1392,Sheet4!$K$92:$K$101,0)),1,0)+IF(ISNUMBER(MATCH(I1392,Sheet4!$K$92:$K$101,0)),1,0)+IF(ISNUMBER(MATCH(J1392,Sheet4!$K$92:$K$101,0)),1,0))
-
(IF(ISNUMBER(MATCH(B1392,Sheet4!$F$2:$F$11,0)),1,0)+IF(ISNUMBER(MATCH(C1392,Sheet4!$F$2:$F$11,0)),1,0)+IF(ISNUMBER(MATCH(D1392,Sheet4!$F$2:$F$11,0)),1,0)+IF(ISNUMBER(MATCH(E1392,Sheet4!$F$2:$F$11,0)),1,0)+IF(ISNUMBER(MATCH(F1392,Sheet4!$F$2:$F$11,0)),1,0)+IF(ISNUMBER(MATCH(G1392,Sheet4!$F$2:$F$11,0)),1,0)+IF(ISNUMBER(MATCH(H1392,Sheet4!$F$2:$F$11,0)),1,0)+IF(ISNUMBER(MATCH(I1392,Sheet4!$F$2:$F$11,0)),1,0)+IF(ISNUMBER(MATCH(J1392,Sheet4!$F$2:$F$11,0)),1,0))</f>
        <v>0</v>
      </c>
      <c r="P1392" s="40" t="str">
        <f>IFERROR(INDEX(Sheet4!$G:$G,MATCH(Sheet1!B1392,Sheet4!$F:$F,0))+INDEX(Sheet4!$G:$G,MATCH(Sheet1!C1392,Sheet4!$F:$F,0))+INDEX(Sheet4!$G:$G,MATCH(Sheet1!D1392,Sheet4!$F:$F,0))+INDEX(Sheet4!$G:$G,MATCH(Sheet1!E1392,Sheet4!$F:$F,0))+INDEX(Sheet4!$G:$G,MATCH(Sheet1!F1392,Sheet4!$F:$F,0))+INDEX(Sheet4!$G:$G,MATCH(Sheet1!G1392,Sheet4!$F:$F,0))+INDEX(Sheet4!$G:$G,MATCH(Sheet1!H1392,Sheet4!$F:$F,0))+INDEX(Sheet4!$G:$G,MATCH(Sheet1!I1392,Sheet4!$F:$F,0))+INDEX(Sheet4!$G:$G,MATCH(Sheet1!J1392,Sheet4!$F:$F,0)),"")</f>
        <v/>
      </c>
      <c r="AF1392">
        <f si="337" t="shared"/>
        <v>0</v>
      </c>
      <c r="AH1392">
        <v>1369</v>
      </c>
      <c r="AI1392" t="str">
        <f si="338" t="shared"/>
        <v>Ben SimmonsRicky RubioDevin BookerTorrey CraigKelly OubreGerald GreenPaul MillsapRichaun HolmesJoel Embiid</v>
      </c>
      <c r="AJ1392">
        <f si="341" t="shared"/>
        <v>0</v>
      </c>
      <c r="AK1392">
        <f si="342" t="shared"/>
        <v>0</v>
      </c>
      <c r="AL1392">
        <f si="343" t="shared"/>
        <v>0</v>
      </c>
      <c r="AM1392">
        <f si="344" t="shared"/>
        <v>0</v>
      </c>
      <c r="AN1392">
        <f si="345" t="shared"/>
        <v>0</v>
      </c>
      <c r="AO1392">
        <f si="346" t="shared"/>
        <v>0</v>
      </c>
      <c r="AP1392">
        <f si="347" t="shared"/>
        <v>0</v>
      </c>
      <c r="AQ1392">
        <f si="348" t="shared"/>
        <v>0</v>
      </c>
      <c r="AR1392">
        <f si="349" t="shared"/>
        <v>0</v>
      </c>
      <c r="AS1392">
        <f si="339" t="shared"/>
        <v>0</v>
      </c>
      <c r="AU1392" t="str">
        <f>IFERROR(VLOOKUP(C1392,Results!$A$2:$B$240,2,FALSE)+VLOOKUP(D1392,Results!$A$2:$B$240,2,FALSE)+VLOOKUP(E1392,Results!$A$2:$B$240,2,FALSE)+VLOOKUP(F1392,Results!$A$2:$B$240,2,FALSE)+VLOOKUP(G1392,Results!$A$2:$B$240,2,FALSE)+VLOOKUP(H1392,Results!$A$2:$B$240,2,FALSE)+VLOOKUP(I1392,Results!$A$2:$B$240,2,FALSE)+VLOOKUP(J1392,Results!$A$2:$B$240,2,FALSE)+VLOOKUP(B1392,Results!$A$2:$B$240,2,FALSE)-MIN(VLOOKUP(C1392,Results!$A$2:$B$240,2,FALSE),VLOOKUP(D1392,Results!$A$2:$B$240,2,FALSE),VLOOKUP(E1392,Results!$A$2:$B$240,2,FALSE),VLOOKUP(F1392,Results!$A$2:$B$240,2,FALSE),VLOOKUP(G1392,Results!$A$2:$B$240,2,FALSE),VLOOKUP(H1392,Results!$A$2:$B$240,2,FALSE),VLOOKUP(I1392,Results!$A$2:$B$240,2,FALSE),VLOOKUP(J1392,Results!$A$2:$B$240,2,FALSE),VLOOKUP(B1392,Results!$A$2:$B$240,2,FALSE)),"")</f>
        <v/>
      </c>
    </row>
    <row r="1393" spans="2:47" x14ac:dyDescent="0.3">
      <c r="B1393" t="s">
        <v>87</v>
      </c>
      <c r="C1393" t="s">
        <v>171</v>
      </c>
      <c r="D1393" t="s">
        <v>145</v>
      </c>
      <c r="E1393" t="s">
        <v>158</v>
      </c>
      <c r="F1393" t="s">
        <v>177</v>
      </c>
      <c r="G1393" t="s">
        <v>178</v>
      </c>
      <c r="H1393" t="s">
        <v>153</v>
      </c>
      <c r="I1393" t="s">
        <v>152</v>
      </c>
      <c r="J1393" t="s">
        <v>187</v>
      </c>
      <c r="K1393" t="n">
        <v>10.0</v>
      </c>
      <c r="L1393" s="30">
        <f si="340" t="shared"/>
        <v>0</v>
      </c>
      <c r="N1393" s="35" t="str">
        <f si="336" t="shared"/>
        <v/>
      </c>
      <c r="O1393" s="59">
        <f>(IF(ISNUMBER(MATCH(B1393,Sheet4!$K$92:$K$101,0)),1,0)+IF(ISNUMBER(MATCH(C1393,Sheet4!$K$92:$K$101,0)),1,0)+IF(ISNUMBER(MATCH(D1393,Sheet4!$K$92:$K$101,0)),1,0)+IF(ISNUMBER(MATCH(E1393,Sheet4!$K$92:$K$101,0)),1,0)+IF(ISNUMBER(MATCH(F1393,Sheet4!$K$92:$K$101,0)),1,0)+IF(ISNUMBER(MATCH(G1393,Sheet4!$K$92:$K$101,0)),1,0)+IF(ISNUMBER(MATCH(H1393,Sheet4!$K$92:$K$101,0)),1,0)+IF(ISNUMBER(MATCH(I1393,Sheet4!$K$92:$K$101,0)),1,0)+IF(ISNUMBER(MATCH(J1393,Sheet4!$K$92:$K$101,0)),1,0))
-
(IF(ISNUMBER(MATCH(B1393,Sheet4!$F$2:$F$11,0)),1,0)+IF(ISNUMBER(MATCH(C1393,Sheet4!$F$2:$F$11,0)),1,0)+IF(ISNUMBER(MATCH(D1393,Sheet4!$F$2:$F$11,0)),1,0)+IF(ISNUMBER(MATCH(E1393,Sheet4!$F$2:$F$11,0)),1,0)+IF(ISNUMBER(MATCH(F1393,Sheet4!$F$2:$F$11,0)),1,0)+IF(ISNUMBER(MATCH(G1393,Sheet4!$F$2:$F$11,0)),1,0)+IF(ISNUMBER(MATCH(H1393,Sheet4!$F$2:$F$11,0)),1,0)+IF(ISNUMBER(MATCH(I1393,Sheet4!$F$2:$F$11,0)),1,0)+IF(ISNUMBER(MATCH(J1393,Sheet4!$F$2:$F$11,0)),1,0))</f>
        <v>0</v>
      </c>
      <c r="P1393" s="40" t="str">
        <f>IFERROR(INDEX(Sheet4!$G:$G,MATCH(Sheet1!B1393,Sheet4!$F:$F,0))+INDEX(Sheet4!$G:$G,MATCH(Sheet1!C1393,Sheet4!$F:$F,0))+INDEX(Sheet4!$G:$G,MATCH(Sheet1!D1393,Sheet4!$F:$F,0))+INDEX(Sheet4!$G:$G,MATCH(Sheet1!E1393,Sheet4!$F:$F,0))+INDEX(Sheet4!$G:$G,MATCH(Sheet1!F1393,Sheet4!$F:$F,0))+INDEX(Sheet4!$G:$G,MATCH(Sheet1!G1393,Sheet4!$F:$F,0))+INDEX(Sheet4!$G:$G,MATCH(Sheet1!H1393,Sheet4!$F:$F,0))+INDEX(Sheet4!$G:$G,MATCH(Sheet1!I1393,Sheet4!$F:$F,0))+INDEX(Sheet4!$G:$G,MATCH(Sheet1!J1393,Sheet4!$F:$F,0)),"")</f>
        <v/>
      </c>
      <c r="AF1393">
        <f si="337" t="shared"/>
        <v>0</v>
      </c>
      <c r="AH1393">
        <v>1370</v>
      </c>
      <c r="AI1393" t="str">
        <f si="338" t="shared"/>
        <v>Ben SimmonsRicky RubioDevin BookerMonte MorrisMikal BridgesGerald GreenJosh JacksonTaj GibsonJoel Embiid</v>
      </c>
      <c r="AJ1393">
        <f si="341" t="shared"/>
        <v>0</v>
      </c>
      <c r="AK1393">
        <f si="342" t="shared"/>
        <v>0</v>
      </c>
      <c r="AL1393">
        <f si="343" t="shared"/>
        <v>0</v>
      </c>
      <c r="AM1393">
        <f si="344" t="shared"/>
        <v>0</v>
      </c>
      <c r="AN1393">
        <f si="345" t="shared"/>
        <v>0</v>
      </c>
      <c r="AO1393">
        <f si="346" t="shared"/>
        <v>0</v>
      </c>
      <c r="AP1393">
        <f si="347" t="shared"/>
        <v>0</v>
      </c>
      <c r="AQ1393">
        <f si="348" t="shared"/>
        <v>0</v>
      </c>
      <c r="AR1393">
        <f si="349" t="shared"/>
        <v>0</v>
      </c>
      <c r="AS1393">
        <f si="339" t="shared"/>
        <v>0</v>
      </c>
      <c r="AU1393" t="str">
        <f>IFERROR(VLOOKUP(C1393,Results!$A$2:$B$240,2,FALSE)+VLOOKUP(D1393,Results!$A$2:$B$240,2,FALSE)+VLOOKUP(E1393,Results!$A$2:$B$240,2,FALSE)+VLOOKUP(F1393,Results!$A$2:$B$240,2,FALSE)+VLOOKUP(G1393,Results!$A$2:$B$240,2,FALSE)+VLOOKUP(H1393,Results!$A$2:$B$240,2,FALSE)+VLOOKUP(I1393,Results!$A$2:$B$240,2,FALSE)+VLOOKUP(J1393,Results!$A$2:$B$240,2,FALSE)+VLOOKUP(B1393,Results!$A$2:$B$240,2,FALSE)-MIN(VLOOKUP(C1393,Results!$A$2:$B$240,2,FALSE),VLOOKUP(D1393,Results!$A$2:$B$240,2,FALSE),VLOOKUP(E1393,Results!$A$2:$B$240,2,FALSE),VLOOKUP(F1393,Results!$A$2:$B$240,2,FALSE),VLOOKUP(G1393,Results!$A$2:$B$240,2,FALSE),VLOOKUP(H1393,Results!$A$2:$B$240,2,FALSE),VLOOKUP(I1393,Results!$A$2:$B$240,2,FALSE),VLOOKUP(J1393,Results!$A$2:$B$240,2,FALSE),VLOOKUP(B1393,Results!$A$2:$B$240,2,FALSE)),"")</f>
        <v/>
      </c>
    </row>
    <row r="1394" spans="2:47" x14ac:dyDescent="0.3">
      <c r="B1394" t="s">
        <v>166</v>
      </c>
      <c r="C1394" t="s">
        <v>116</v>
      </c>
      <c r="D1394" t="s">
        <v>172</v>
      </c>
      <c r="E1394" t="s">
        <v>173</v>
      </c>
      <c r="F1394" t="s">
        <v>178</v>
      </c>
      <c r="G1394" t="s">
        <v>159</v>
      </c>
      <c r="H1394" t="s">
        <v>153</v>
      </c>
      <c r="I1394" t="s">
        <v>152</v>
      </c>
      <c r="J1394" t="s">
        <v>187</v>
      </c>
      <c r="K1394" t="n">
        <v>10.0</v>
      </c>
      <c r="L1394" s="30">
        <f si="340" t="shared"/>
        <v>0</v>
      </c>
      <c r="N1394" s="35" t="str">
        <f si="336" t="shared"/>
        <v/>
      </c>
      <c r="O1394" s="59">
        <f>(IF(ISNUMBER(MATCH(B1394,Sheet4!$K$92:$K$101,0)),1,0)+IF(ISNUMBER(MATCH(C1394,Sheet4!$K$92:$K$101,0)),1,0)+IF(ISNUMBER(MATCH(D1394,Sheet4!$K$92:$K$101,0)),1,0)+IF(ISNUMBER(MATCH(E1394,Sheet4!$K$92:$K$101,0)),1,0)+IF(ISNUMBER(MATCH(F1394,Sheet4!$K$92:$K$101,0)),1,0)+IF(ISNUMBER(MATCH(G1394,Sheet4!$K$92:$K$101,0)),1,0)+IF(ISNUMBER(MATCH(H1394,Sheet4!$K$92:$K$101,0)),1,0)+IF(ISNUMBER(MATCH(I1394,Sheet4!$K$92:$K$101,0)),1,0)+IF(ISNUMBER(MATCH(J1394,Sheet4!$K$92:$K$101,0)),1,0))
-
(IF(ISNUMBER(MATCH(B1394,Sheet4!$F$2:$F$11,0)),1,0)+IF(ISNUMBER(MATCH(C1394,Sheet4!$F$2:$F$11,0)),1,0)+IF(ISNUMBER(MATCH(D1394,Sheet4!$F$2:$F$11,0)),1,0)+IF(ISNUMBER(MATCH(E1394,Sheet4!$F$2:$F$11,0)),1,0)+IF(ISNUMBER(MATCH(F1394,Sheet4!$F$2:$F$11,0)),1,0)+IF(ISNUMBER(MATCH(G1394,Sheet4!$F$2:$F$11,0)),1,0)+IF(ISNUMBER(MATCH(H1394,Sheet4!$F$2:$F$11,0)),1,0)+IF(ISNUMBER(MATCH(I1394,Sheet4!$F$2:$F$11,0)),1,0)+IF(ISNUMBER(MATCH(J1394,Sheet4!$F$2:$F$11,0)),1,0))</f>
        <v>0</v>
      </c>
      <c r="P1394" s="40" t="str">
        <f>IFERROR(INDEX(Sheet4!$G:$G,MATCH(Sheet1!B1394,Sheet4!$F:$F,0))+INDEX(Sheet4!$G:$G,MATCH(Sheet1!C1394,Sheet4!$F:$F,0))+INDEX(Sheet4!$G:$G,MATCH(Sheet1!D1394,Sheet4!$F:$F,0))+INDEX(Sheet4!$G:$G,MATCH(Sheet1!E1394,Sheet4!$F:$F,0))+INDEX(Sheet4!$G:$G,MATCH(Sheet1!F1394,Sheet4!$F:$F,0))+INDEX(Sheet4!$G:$G,MATCH(Sheet1!G1394,Sheet4!$F:$F,0))+INDEX(Sheet4!$G:$G,MATCH(Sheet1!H1394,Sheet4!$F:$F,0))+INDEX(Sheet4!$G:$G,MATCH(Sheet1!I1394,Sheet4!$F:$F,0))+INDEX(Sheet4!$G:$G,MATCH(Sheet1!J1394,Sheet4!$F:$F,0)),"")</f>
        <v/>
      </c>
      <c r="AF1394">
        <f si="337" t="shared"/>
        <v>0</v>
      </c>
      <c r="AH1394">
        <v>1371</v>
      </c>
      <c r="AI1394" t="str">
        <f si="338" t="shared"/>
        <v>Ben SimmonsLandry ShametAndrew WigginsMonte MorrisKelly OubreTaurean PrinceKenneth FariedPaul MillsapKarl-Anthony Towns</v>
      </c>
      <c r="AJ1394">
        <f si="341" t="shared"/>
        <v>0</v>
      </c>
      <c r="AK1394">
        <f si="342" t="shared"/>
        <v>0</v>
      </c>
      <c r="AL1394">
        <f si="343" t="shared"/>
        <v>0</v>
      </c>
      <c r="AM1394">
        <f si="344" t="shared"/>
        <v>0</v>
      </c>
      <c r="AN1394">
        <f si="345" t="shared"/>
        <v>0</v>
      </c>
      <c r="AO1394">
        <f si="346" t="shared"/>
        <v>0</v>
      </c>
      <c r="AP1394">
        <f si="347" t="shared"/>
        <v>0</v>
      </c>
      <c r="AQ1394">
        <f si="348" t="shared"/>
        <v>0</v>
      </c>
      <c r="AR1394">
        <f si="349" t="shared"/>
        <v>0</v>
      </c>
      <c r="AS1394">
        <f si="339" t="shared"/>
        <v>0</v>
      </c>
      <c r="AU1394" t="str">
        <f>IFERROR(VLOOKUP(C1394,Results!$A$2:$B$240,2,FALSE)+VLOOKUP(D1394,Results!$A$2:$B$240,2,FALSE)+VLOOKUP(E1394,Results!$A$2:$B$240,2,FALSE)+VLOOKUP(F1394,Results!$A$2:$B$240,2,FALSE)+VLOOKUP(G1394,Results!$A$2:$B$240,2,FALSE)+VLOOKUP(H1394,Results!$A$2:$B$240,2,FALSE)+VLOOKUP(I1394,Results!$A$2:$B$240,2,FALSE)+VLOOKUP(J1394,Results!$A$2:$B$240,2,FALSE)+VLOOKUP(B1394,Results!$A$2:$B$240,2,FALSE)-MIN(VLOOKUP(C1394,Results!$A$2:$B$240,2,FALSE),VLOOKUP(D1394,Results!$A$2:$B$240,2,FALSE),VLOOKUP(E1394,Results!$A$2:$B$240,2,FALSE),VLOOKUP(F1394,Results!$A$2:$B$240,2,FALSE),VLOOKUP(G1394,Results!$A$2:$B$240,2,FALSE),VLOOKUP(H1394,Results!$A$2:$B$240,2,FALSE),VLOOKUP(I1394,Results!$A$2:$B$240,2,FALSE),VLOOKUP(J1394,Results!$A$2:$B$240,2,FALSE),VLOOKUP(B1394,Results!$A$2:$B$240,2,FALSE)),"")</f>
        <v/>
      </c>
    </row>
    <row r="1395" spans="2:47" x14ac:dyDescent="0.3">
      <c r="B1395" t="s">
        <v>166</v>
      </c>
      <c r="C1395" t="s">
        <v>87</v>
      </c>
      <c r="D1395" t="s">
        <v>146</v>
      </c>
      <c r="E1395" t="s">
        <v>148</v>
      </c>
      <c r="F1395" t="s">
        <v>177</v>
      </c>
      <c r="G1395" t="s">
        <v>178</v>
      </c>
      <c r="H1395" t="s">
        <v>153</v>
      </c>
      <c r="I1395" t="s">
        <v>155</v>
      </c>
      <c r="J1395" t="s">
        <v>186</v>
      </c>
      <c r="K1395" t="n">
        <v>10.0</v>
      </c>
      <c r="L1395" s="30">
        <f si="340" t="shared"/>
        <v>0</v>
      </c>
      <c r="N1395" s="35" t="str">
        <f si="336" t="shared"/>
        <v/>
      </c>
      <c r="O1395" s="59">
        <f>(IF(ISNUMBER(MATCH(B1395,Sheet4!$K$92:$K$101,0)),1,0)+IF(ISNUMBER(MATCH(C1395,Sheet4!$K$92:$K$101,0)),1,0)+IF(ISNUMBER(MATCH(D1395,Sheet4!$K$92:$K$101,0)),1,0)+IF(ISNUMBER(MATCH(E1395,Sheet4!$K$92:$K$101,0)),1,0)+IF(ISNUMBER(MATCH(F1395,Sheet4!$K$92:$K$101,0)),1,0)+IF(ISNUMBER(MATCH(G1395,Sheet4!$K$92:$K$101,0)),1,0)+IF(ISNUMBER(MATCH(H1395,Sheet4!$K$92:$K$101,0)),1,0)+IF(ISNUMBER(MATCH(I1395,Sheet4!$K$92:$K$101,0)),1,0)+IF(ISNUMBER(MATCH(J1395,Sheet4!$K$92:$K$101,0)),1,0))
-
(IF(ISNUMBER(MATCH(B1395,Sheet4!$F$2:$F$11,0)),1,0)+IF(ISNUMBER(MATCH(C1395,Sheet4!$F$2:$F$11,0)),1,0)+IF(ISNUMBER(MATCH(D1395,Sheet4!$F$2:$F$11,0)),1,0)+IF(ISNUMBER(MATCH(E1395,Sheet4!$F$2:$F$11,0)),1,0)+IF(ISNUMBER(MATCH(F1395,Sheet4!$F$2:$F$11,0)),1,0)+IF(ISNUMBER(MATCH(G1395,Sheet4!$F$2:$F$11,0)),1,0)+IF(ISNUMBER(MATCH(H1395,Sheet4!$F$2:$F$11,0)),1,0)+IF(ISNUMBER(MATCH(I1395,Sheet4!$F$2:$F$11,0)),1,0)+IF(ISNUMBER(MATCH(J1395,Sheet4!$F$2:$F$11,0)),1,0))</f>
        <v>0</v>
      </c>
      <c r="P1395" s="40" t="str">
        <f>IFERROR(INDEX(Sheet4!$G:$G,MATCH(Sheet1!B1395,Sheet4!$F:$F,0))+INDEX(Sheet4!$G:$G,MATCH(Sheet1!C1395,Sheet4!$F:$F,0))+INDEX(Sheet4!$G:$G,MATCH(Sheet1!D1395,Sheet4!$F:$F,0))+INDEX(Sheet4!$G:$G,MATCH(Sheet1!E1395,Sheet4!$F:$F,0))+INDEX(Sheet4!$G:$G,MATCH(Sheet1!F1395,Sheet4!$F:$F,0))+INDEX(Sheet4!$G:$G,MATCH(Sheet1!G1395,Sheet4!$F:$F,0))+INDEX(Sheet4!$G:$G,MATCH(Sheet1!H1395,Sheet4!$F:$F,0))+INDEX(Sheet4!$G:$G,MATCH(Sheet1!I1395,Sheet4!$F:$F,0))+INDEX(Sheet4!$G:$G,MATCH(Sheet1!J1395,Sheet4!$F:$F,0)),"")</f>
        <v/>
      </c>
      <c r="AF1395">
        <f si="337" t="shared"/>
        <v>0</v>
      </c>
      <c r="AH1395">
        <v>1372</v>
      </c>
      <c r="AI1395" t="str">
        <f si="338" t="shared"/>
        <v>Ben SimmonsRicky RubioBuddy HieldMalik BeasleyWill BartonGerald GreenJosh JacksonPaul MillsapJoel Embiid</v>
      </c>
      <c r="AJ1395">
        <f si="341" t="shared"/>
        <v>0</v>
      </c>
      <c r="AK1395">
        <f si="342" t="shared"/>
        <v>0</v>
      </c>
      <c r="AL1395">
        <f si="343" t="shared"/>
        <v>0</v>
      </c>
      <c r="AM1395">
        <f si="344" t="shared"/>
        <v>0</v>
      </c>
      <c r="AN1395">
        <f si="345" t="shared"/>
        <v>0</v>
      </c>
      <c r="AO1395">
        <f si="346" t="shared"/>
        <v>0</v>
      </c>
      <c r="AP1395">
        <f si="347" t="shared"/>
        <v>0</v>
      </c>
      <c r="AQ1395">
        <f si="348" t="shared"/>
        <v>0</v>
      </c>
      <c r="AR1395">
        <f si="349" t="shared"/>
        <v>0</v>
      </c>
      <c r="AS1395">
        <f si="339" t="shared"/>
        <v>0</v>
      </c>
      <c r="AU1395" t="str">
        <f>IFERROR(VLOOKUP(C1395,Results!$A$2:$B$240,2,FALSE)+VLOOKUP(D1395,Results!$A$2:$B$240,2,FALSE)+VLOOKUP(E1395,Results!$A$2:$B$240,2,FALSE)+VLOOKUP(F1395,Results!$A$2:$B$240,2,FALSE)+VLOOKUP(G1395,Results!$A$2:$B$240,2,FALSE)+VLOOKUP(H1395,Results!$A$2:$B$240,2,FALSE)+VLOOKUP(I1395,Results!$A$2:$B$240,2,FALSE)+VLOOKUP(J1395,Results!$A$2:$B$240,2,FALSE)+VLOOKUP(B1395,Results!$A$2:$B$240,2,FALSE)-MIN(VLOOKUP(C1395,Results!$A$2:$B$240,2,FALSE),VLOOKUP(D1395,Results!$A$2:$B$240,2,FALSE),VLOOKUP(E1395,Results!$A$2:$B$240,2,FALSE),VLOOKUP(F1395,Results!$A$2:$B$240,2,FALSE),VLOOKUP(G1395,Results!$A$2:$B$240,2,FALSE),VLOOKUP(H1395,Results!$A$2:$B$240,2,FALSE),VLOOKUP(I1395,Results!$A$2:$B$240,2,FALSE),VLOOKUP(J1395,Results!$A$2:$B$240,2,FALSE),VLOOKUP(B1395,Results!$A$2:$B$240,2,FALSE)),"")</f>
        <v/>
      </c>
    </row>
    <row r="1396" spans="2:47" x14ac:dyDescent="0.3">
      <c r="B1396" t="s">
        <v>166</v>
      </c>
      <c r="C1396" t="s">
        <v>108</v>
      </c>
      <c r="D1396" t="s">
        <v>172</v>
      </c>
      <c r="E1396" t="s">
        <v>173</v>
      </c>
      <c r="F1396" t="s">
        <v>177</v>
      </c>
      <c r="G1396" t="s">
        <v>179</v>
      </c>
      <c r="H1396" t="s">
        <v>181</v>
      </c>
      <c r="I1396" t="s">
        <v>185</v>
      </c>
      <c r="J1396" t="s">
        <v>187</v>
      </c>
      <c r="K1396" t="n">
        <v>10.0</v>
      </c>
      <c r="L1396" s="30">
        <f si="340" t="shared"/>
        <v>0</v>
      </c>
      <c r="N1396" s="35" t="str">
        <f si="336" t="shared"/>
        <v/>
      </c>
      <c r="O1396" s="59">
        <f>(IF(ISNUMBER(MATCH(B1396,Sheet4!$K$92:$K$101,0)),1,0)+IF(ISNUMBER(MATCH(C1396,Sheet4!$K$92:$K$101,0)),1,0)+IF(ISNUMBER(MATCH(D1396,Sheet4!$K$92:$K$101,0)),1,0)+IF(ISNUMBER(MATCH(E1396,Sheet4!$K$92:$K$101,0)),1,0)+IF(ISNUMBER(MATCH(F1396,Sheet4!$K$92:$K$101,0)),1,0)+IF(ISNUMBER(MATCH(G1396,Sheet4!$K$92:$K$101,0)),1,0)+IF(ISNUMBER(MATCH(H1396,Sheet4!$K$92:$K$101,0)),1,0)+IF(ISNUMBER(MATCH(I1396,Sheet4!$K$92:$K$101,0)),1,0)+IF(ISNUMBER(MATCH(J1396,Sheet4!$K$92:$K$101,0)),1,0))
-
(IF(ISNUMBER(MATCH(B1396,Sheet4!$F$2:$F$11,0)),1,0)+IF(ISNUMBER(MATCH(C1396,Sheet4!$F$2:$F$11,0)),1,0)+IF(ISNUMBER(MATCH(D1396,Sheet4!$F$2:$F$11,0)),1,0)+IF(ISNUMBER(MATCH(E1396,Sheet4!$F$2:$F$11,0)),1,0)+IF(ISNUMBER(MATCH(F1396,Sheet4!$F$2:$F$11,0)),1,0)+IF(ISNUMBER(MATCH(G1396,Sheet4!$F$2:$F$11,0)),1,0)+IF(ISNUMBER(MATCH(H1396,Sheet4!$F$2:$F$11,0)),1,0)+IF(ISNUMBER(MATCH(I1396,Sheet4!$F$2:$F$11,0)),1,0)+IF(ISNUMBER(MATCH(J1396,Sheet4!$F$2:$F$11,0)),1,0))</f>
        <v>0</v>
      </c>
      <c r="P1396" s="40" t="str">
        <f>IFERROR(INDEX(Sheet4!$G:$G,MATCH(Sheet1!B1396,Sheet4!$F:$F,0))+INDEX(Sheet4!$G:$G,MATCH(Sheet1!C1396,Sheet4!$F:$F,0))+INDEX(Sheet4!$G:$G,MATCH(Sheet1!D1396,Sheet4!$F:$F,0))+INDEX(Sheet4!$G:$G,MATCH(Sheet1!E1396,Sheet4!$F:$F,0))+INDEX(Sheet4!$G:$G,MATCH(Sheet1!F1396,Sheet4!$F:$F,0))+INDEX(Sheet4!$G:$G,MATCH(Sheet1!G1396,Sheet4!$F:$F,0))+INDEX(Sheet4!$G:$G,MATCH(Sheet1!H1396,Sheet4!$F:$F,0))+INDEX(Sheet4!$G:$G,MATCH(Sheet1!I1396,Sheet4!$F:$F,0))+INDEX(Sheet4!$G:$G,MATCH(Sheet1!J1396,Sheet4!$F:$F,0)),"")</f>
        <v/>
      </c>
      <c r="AF1396">
        <f si="337" t="shared"/>
        <v>0</v>
      </c>
      <c r="AH1396">
        <v>1373</v>
      </c>
      <c r="AI1396" t="str">
        <f si="338" t="shared"/>
        <v>Ben SimmonsIsaiah CanaanDevin BookerJimmy ButlerWill BartonDeAndre' BembryJohn CollinsJosh JacksonWillie Cauley-Stein</v>
      </c>
      <c r="AJ1396">
        <f si="341" t="shared"/>
        <v>0</v>
      </c>
      <c r="AK1396">
        <f si="342" t="shared"/>
        <v>0</v>
      </c>
      <c r="AL1396">
        <f si="343" t="shared"/>
        <v>0</v>
      </c>
      <c r="AM1396">
        <f si="344" t="shared"/>
        <v>0</v>
      </c>
      <c r="AN1396">
        <f si="345" t="shared"/>
        <v>0</v>
      </c>
      <c r="AO1396">
        <f si="346" t="shared"/>
        <v>0</v>
      </c>
      <c r="AP1396">
        <f si="347" t="shared"/>
        <v>0</v>
      </c>
      <c r="AQ1396">
        <f si="348" t="shared"/>
        <v>0</v>
      </c>
      <c r="AR1396">
        <f si="349" t="shared"/>
        <v>0</v>
      </c>
      <c r="AS1396">
        <f si="339" t="shared"/>
        <v>0</v>
      </c>
      <c r="AU1396" t="str">
        <f>IFERROR(VLOOKUP(C1396,Results!$A$2:$B$240,2,FALSE)+VLOOKUP(D1396,Results!$A$2:$B$240,2,FALSE)+VLOOKUP(E1396,Results!$A$2:$B$240,2,FALSE)+VLOOKUP(F1396,Results!$A$2:$B$240,2,FALSE)+VLOOKUP(G1396,Results!$A$2:$B$240,2,FALSE)+VLOOKUP(H1396,Results!$A$2:$B$240,2,FALSE)+VLOOKUP(I1396,Results!$A$2:$B$240,2,FALSE)+VLOOKUP(J1396,Results!$A$2:$B$240,2,FALSE)+VLOOKUP(B1396,Results!$A$2:$B$240,2,FALSE)-MIN(VLOOKUP(C1396,Results!$A$2:$B$240,2,FALSE),VLOOKUP(D1396,Results!$A$2:$B$240,2,FALSE),VLOOKUP(E1396,Results!$A$2:$B$240,2,FALSE),VLOOKUP(F1396,Results!$A$2:$B$240,2,FALSE),VLOOKUP(G1396,Results!$A$2:$B$240,2,FALSE),VLOOKUP(H1396,Results!$A$2:$B$240,2,FALSE),VLOOKUP(I1396,Results!$A$2:$B$240,2,FALSE),VLOOKUP(J1396,Results!$A$2:$B$240,2,FALSE),VLOOKUP(B1396,Results!$A$2:$B$240,2,FALSE)),"")</f>
        <v/>
      </c>
    </row>
    <row r="1397" spans="2:47" x14ac:dyDescent="0.3">
      <c r="B1397" t="s">
        <v>166</v>
      </c>
      <c r="C1397" t="s">
        <v>171</v>
      </c>
      <c r="D1397" t="s">
        <v>172</v>
      </c>
      <c r="E1397" t="s">
        <v>149</v>
      </c>
      <c r="F1397" t="s">
        <v>177</v>
      </c>
      <c r="G1397" t="s">
        <v>178</v>
      </c>
      <c r="H1397" t="s">
        <v>181</v>
      </c>
      <c r="I1397" t="s">
        <v>103</v>
      </c>
      <c r="J1397" t="s">
        <v>156</v>
      </c>
      <c r="K1397" t="n">
        <v>10.0</v>
      </c>
      <c r="L1397" s="30">
        <f si="340" t="shared"/>
        <v>0</v>
      </c>
      <c r="N1397" s="35" t="str">
        <f si="336" t="shared"/>
        <v/>
      </c>
      <c r="O1397" s="59">
        <f>(IF(ISNUMBER(MATCH(B1397,Sheet4!$K$92:$K$101,0)),1,0)+IF(ISNUMBER(MATCH(C1397,Sheet4!$K$92:$K$101,0)),1,0)+IF(ISNUMBER(MATCH(D1397,Sheet4!$K$92:$K$101,0)),1,0)+IF(ISNUMBER(MATCH(E1397,Sheet4!$K$92:$K$101,0)),1,0)+IF(ISNUMBER(MATCH(F1397,Sheet4!$K$92:$K$101,0)),1,0)+IF(ISNUMBER(MATCH(G1397,Sheet4!$K$92:$K$101,0)),1,0)+IF(ISNUMBER(MATCH(H1397,Sheet4!$K$92:$K$101,0)),1,0)+IF(ISNUMBER(MATCH(I1397,Sheet4!$K$92:$K$101,0)),1,0)+IF(ISNUMBER(MATCH(J1397,Sheet4!$K$92:$K$101,0)),1,0))
-
(IF(ISNUMBER(MATCH(B1397,Sheet4!$F$2:$F$11,0)),1,0)+IF(ISNUMBER(MATCH(C1397,Sheet4!$F$2:$F$11,0)),1,0)+IF(ISNUMBER(MATCH(D1397,Sheet4!$F$2:$F$11,0)),1,0)+IF(ISNUMBER(MATCH(E1397,Sheet4!$F$2:$F$11,0)),1,0)+IF(ISNUMBER(MATCH(F1397,Sheet4!$F$2:$F$11,0)),1,0)+IF(ISNUMBER(MATCH(G1397,Sheet4!$F$2:$F$11,0)),1,0)+IF(ISNUMBER(MATCH(H1397,Sheet4!$F$2:$F$11,0)),1,0)+IF(ISNUMBER(MATCH(I1397,Sheet4!$F$2:$F$11,0)),1,0)+IF(ISNUMBER(MATCH(J1397,Sheet4!$F$2:$F$11,0)),1,0))</f>
        <v>0</v>
      </c>
      <c r="P1397" s="40" t="str">
        <f>IFERROR(INDEX(Sheet4!$G:$G,MATCH(Sheet1!B1397,Sheet4!$F:$F,0))+INDEX(Sheet4!$G:$G,MATCH(Sheet1!C1397,Sheet4!$F:$F,0))+INDEX(Sheet4!$G:$G,MATCH(Sheet1!D1397,Sheet4!$F:$F,0))+INDEX(Sheet4!$G:$G,MATCH(Sheet1!E1397,Sheet4!$F:$F,0))+INDEX(Sheet4!$G:$G,MATCH(Sheet1!F1397,Sheet4!$F:$F,0))+INDEX(Sheet4!$G:$G,MATCH(Sheet1!G1397,Sheet4!$F:$F,0))+INDEX(Sheet4!$G:$G,MATCH(Sheet1!H1397,Sheet4!$F:$F,0))+INDEX(Sheet4!$G:$G,MATCH(Sheet1!I1397,Sheet4!$F:$F,0))+INDEX(Sheet4!$G:$G,MATCH(Sheet1!J1397,Sheet4!$F:$F,0)),"")</f>
        <v/>
      </c>
      <c r="AF1397">
        <f si="337" t="shared"/>
        <v>0</v>
      </c>
      <c r="AH1397">
        <v>1374</v>
      </c>
      <c r="AI1397" t="str">
        <f si="338" t="shared"/>
        <v>Ben SimmonsElie OkoboDevin BookerMonte MorrisWill BartonCorey BrewerMarvin BagleyJosh JacksonKarl-Anthony Towns</v>
      </c>
      <c r="AJ1397">
        <f si="341" t="shared"/>
        <v>0</v>
      </c>
      <c r="AK1397">
        <f si="342" t="shared"/>
        <v>0</v>
      </c>
      <c r="AL1397">
        <f si="343" t="shared"/>
        <v>0</v>
      </c>
      <c r="AM1397">
        <f si="344" t="shared"/>
        <v>0</v>
      </c>
      <c r="AN1397">
        <f si="345" t="shared"/>
        <v>0</v>
      </c>
      <c r="AO1397">
        <f si="346" t="shared"/>
        <v>0</v>
      </c>
      <c r="AP1397">
        <f si="347" t="shared"/>
        <v>0</v>
      </c>
      <c r="AQ1397">
        <f si="348" t="shared"/>
        <v>0</v>
      </c>
      <c r="AR1397">
        <f si="349" t="shared"/>
        <v>0</v>
      </c>
      <c r="AS1397">
        <f si="339" t="shared"/>
        <v>0</v>
      </c>
      <c r="AU1397" t="str">
        <f>IFERROR(VLOOKUP(C1397,Results!$A$2:$B$240,2,FALSE)+VLOOKUP(D1397,Results!$A$2:$B$240,2,FALSE)+VLOOKUP(E1397,Results!$A$2:$B$240,2,FALSE)+VLOOKUP(F1397,Results!$A$2:$B$240,2,FALSE)+VLOOKUP(G1397,Results!$A$2:$B$240,2,FALSE)+VLOOKUP(H1397,Results!$A$2:$B$240,2,FALSE)+VLOOKUP(I1397,Results!$A$2:$B$240,2,FALSE)+VLOOKUP(J1397,Results!$A$2:$B$240,2,FALSE)+VLOOKUP(B1397,Results!$A$2:$B$240,2,FALSE)-MIN(VLOOKUP(C1397,Results!$A$2:$B$240,2,FALSE),VLOOKUP(D1397,Results!$A$2:$B$240,2,FALSE),VLOOKUP(E1397,Results!$A$2:$B$240,2,FALSE),VLOOKUP(F1397,Results!$A$2:$B$240,2,FALSE),VLOOKUP(G1397,Results!$A$2:$B$240,2,FALSE),VLOOKUP(H1397,Results!$A$2:$B$240,2,FALSE),VLOOKUP(I1397,Results!$A$2:$B$240,2,FALSE),VLOOKUP(J1397,Results!$A$2:$B$240,2,FALSE),VLOOKUP(B1397,Results!$A$2:$B$240,2,FALSE)),"")</f>
        <v/>
      </c>
    </row>
    <row r="1398" spans="2:47" x14ac:dyDescent="0.3">
      <c r="B1398" t="s">
        <v>166</v>
      </c>
      <c r="C1398" t="s">
        <v>87</v>
      </c>
      <c r="D1398" t="s">
        <v>99</v>
      </c>
      <c r="E1398" t="s">
        <v>148</v>
      </c>
      <c r="F1398" t="s">
        <v>179</v>
      </c>
      <c r="G1398" t="s">
        <v>159</v>
      </c>
      <c r="H1398" t="s">
        <v>92</v>
      </c>
      <c r="I1398" t="s">
        <v>181</v>
      </c>
      <c r="J1398" t="s">
        <v>98</v>
      </c>
      <c r="K1398" t="n">
        <v>10.0</v>
      </c>
      <c r="L1398" s="30">
        <f si="340" t="shared"/>
        <v>0</v>
      </c>
      <c r="N1398" s="35" t="str">
        <f si="336" t="shared"/>
        <v/>
      </c>
      <c r="O1398" s="59">
        <f>(IF(ISNUMBER(MATCH(B1398,Sheet4!$K$92:$K$101,0)),1,0)+IF(ISNUMBER(MATCH(C1398,Sheet4!$K$92:$K$101,0)),1,0)+IF(ISNUMBER(MATCH(D1398,Sheet4!$K$92:$K$101,0)),1,0)+IF(ISNUMBER(MATCH(E1398,Sheet4!$K$92:$K$101,0)),1,0)+IF(ISNUMBER(MATCH(F1398,Sheet4!$K$92:$K$101,0)),1,0)+IF(ISNUMBER(MATCH(G1398,Sheet4!$K$92:$K$101,0)),1,0)+IF(ISNUMBER(MATCH(H1398,Sheet4!$K$92:$K$101,0)),1,0)+IF(ISNUMBER(MATCH(I1398,Sheet4!$K$92:$K$101,0)),1,0)+IF(ISNUMBER(MATCH(J1398,Sheet4!$K$92:$K$101,0)),1,0))
-
(IF(ISNUMBER(MATCH(B1398,Sheet4!$F$2:$F$11,0)),1,0)+IF(ISNUMBER(MATCH(C1398,Sheet4!$F$2:$F$11,0)),1,0)+IF(ISNUMBER(MATCH(D1398,Sheet4!$F$2:$F$11,0)),1,0)+IF(ISNUMBER(MATCH(E1398,Sheet4!$F$2:$F$11,0)),1,0)+IF(ISNUMBER(MATCH(F1398,Sheet4!$F$2:$F$11,0)),1,0)+IF(ISNUMBER(MATCH(G1398,Sheet4!$F$2:$F$11,0)),1,0)+IF(ISNUMBER(MATCH(H1398,Sheet4!$F$2:$F$11,0)),1,0)+IF(ISNUMBER(MATCH(I1398,Sheet4!$F$2:$F$11,0)),1,0)+IF(ISNUMBER(MATCH(J1398,Sheet4!$F$2:$F$11,0)),1,0))</f>
        <v>0</v>
      </c>
      <c r="P1398" s="40" t="str">
        <f>IFERROR(INDEX(Sheet4!$G:$G,MATCH(Sheet1!B1398,Sheet4!$F:$F,0))+INDEX(Sheet4!$G:$G,MATCH(Sheet1!C1398,Sheet4!$F:$F,0))+INDEX(Sheet4!$G:$G,MATCH(Sheet1!D1398,Sheet4!$F:$F,0))+INDEX(Sheet4!$G:$G,MATCH(Sheet1!E1398,Sheet4!$F:$F,0))+INDEX(Sheet4!$G:$G,MATCH(Sheet1!F1398,Sheet4!$F:$F,0))+INDEX(Sheet4!$G:$G,MATCH(Sheet1!G1398,Sheet4!$F:$F,0))+INDEX(Sheet4!$G:$G,MATCH(Sheet1!H1398,Sheet4!$F:$F,0))+INDEX(Sheet4!$G:$G,MATCH(Sheet1!I1398,Sheet4!$F:$F,0))+INDEX(Sheet4!$G:$G,MATCH(Sheet1!J1398,Sheet4!$F:$F,0)),"")</f>
        <v/>
      </c>
      <c r="AF1398">
        <f si="337" t="shared"/>
        <v>0</v>
      </c>
      <c r="AH1398">
        <v>1375</v>
      </c>
      <c r="AI1398" t="str">
        <f si="338" t="shared"/>
        <v>Ben SimmonsTrae YoungJimmy ButlerMonte MorrisKelly OubreRoyce O'NealePaul MillsapDerrick FavorsRudy Gobert</v>
      </c>
      <c r="AJ1398">
        <f si="341" t="shared"/>
        <v>0</v>
      </c>
      <c r="AK1398">
        <f si="342" t="shared"/>
        <v>0</v>
      </c>
      <c r="AL1398">
        <f si="343" t="shared"/>
        <v>0</v>
      </c>
      <c r="AM1398">
        <f si="344" t="shared"/>
        <v>0</v>
      </c>
      <c r="AN1398">
        <f si="345" t="shared"/>
        <v>0</v>
      </c>
      <c r="AO1398">
        <f si="346" t="shared"/>
        <v>0</v>
      </c>
      <c r="AP1398">
        <f si="347" t="shared"/>
        <v>0</v>
      </c>
      <c r="AQ1398">
        <f si="348" t="shared"/>
        <v>0</v>
      </c>
      <c r="AR1398">
        <f si="349" t="shared"/>
        <v>0</v>
      </c>
      <c r="AS1398">
        <f si="339" t="shared"/>
        <v>0</v>
      </c>
      <c r="AU1398" t="str">
        <f>IFERROR(VLOOKUP(C1398,Results!$A$2:$B$240,2,FALSE)+VLOOKUP(D1398,Results!$A$2:$B$240,2,FALSE)+VLOOKUP(E1398,Results!$A$2:$B$240,2,FALSE)+VLOOKUP(F1398,Results!$A$2:$B$240,2,FALSE)+VLOOKUP(G1398,Results!$A$2:$B$240,2,FALSE)+VLOOKUP(H1398,Results!$A$2:$B$240,2,FALSE)+VLOOKUP(I1398,Results!$A$2:$B$240,2,FALSE)+VLOOKUP(J1398,Results!$A$2:$B$240,2,FALSE)+VLOOKUP(B1398,Results!$A$2:$B$240,2,FALSE)-MIN(VLOOKUP(C1398,Results!$A$2:$B$240,2,FALSE),VLOOKUP(D1398,Results!$A$2:$B$240,2,FALSE),VLOOKUP(E1398,Results!$A$2:$B$240,2,FALSE),VLOOKUP(F1398,Results!$A$2:$B$240,2,FALSE),VLOOKUP(G1398,Results!$A$2:$B$240,2,FALSE),VLOOKUP(H1398,Results!$A$2:$B$240,2,FALSE),VLOOKUP(I1398,Results!$A$2:$B$240,2,FALSE),VLOOKUP(J1398,Results!$A$2:$B$240,2,FALSE),VLOOKUP(B1398,Results!$A$2:$B$240,2,FALSE)),"")</f>
        <v/>
      </c>
    </row>
    <row r="1399" spans="2:47" x14ac:dyDescent="0.3">
      <c r="B1399" t="s">
        <v>166</v>
      </c>
      <c r="C1399" t="s">
        <v>167</v>
      </c>
      <c r="D1399" t="s">
        <v>145</v>
      </c>
      <c r="E1399" t="s">
        <v>146</v>
      </c>
      <c r="F1399" t="s">
        <v>101</v>
      </c>
      <c r="G1399" t="s">
        <v>159</v>
      </c>
      <c r="H1399" t="s">
        <v>93</v>
      </c>
      <c r="I1399" t="s">
        <v>181</v>
      </c>
      <c r="J1399" t="s">
        <v>187</v>
      </c>
      <c r="K1399" t="n">
        <v>10.0</v>
      </c>
      <c r="L1399" s="30">
        <f si="340" t="shared"/>
        <v>0</v>
      </c>
      <c r="N1399" s="35" t="str">
        <f si="336" t="shared"/>
        <v/>
      </c>
      <c r="O1399" s="59">
        <f>(IF(ISNUMBER(MATCH(B1399,Sheet4!$K$92:$K$101,0)),1,0)+IF(ISNUMBER(MATCH(C1399,Sheet4!$K$92:$K$101,0)),1,0)+IF(ISNUMBER(MATCH(D1399,Sheet4!$K$92:$K$101,0)),1,0)+IF(ISNUMBER(MATCH(E1399,Sheet4!$K$92:$K$101,0)),1,0)+IF(ISNUMBER(MATCH(F1399,Sheet4!$K$92:$K$101,0)),1,0)+IF(ISNUMBER(MATCH(G1399,Sheet4!$K$92:$K$101,0)),1,0)+IF(ISNUMBER(MATCH(H1399,Sheet4!$K$92:$K$101,0)),1,0)+IF(ISNUMBER(MATCH(I1399,Sheet4!$K$92:$K$101,0)),1,0)+IF(ISNUMBER(MATCH(J1399,Sheet4!$K$92:$K$101,0)),1,0))
-
(IF(ISNUMBER(MATCH(B1399,Sheet4!$F$2:$F$11,0)),1,0)+IF(ISNUMBER(MATCH(C1399,Sheet4!$F$2:$F$11,0)),1,0)+IF(ISNUMBER(MATCH(D1399,Sheet4!$F$2:$F$11,0)),1,0)+IF(ISNUMBER(MATCH(E1399,Sheet4!$F$2:$F$11,0)),1,0)+IF(ISNUMBER(MATCH(F1399,Sheet4!$F$2:$F$11,0)),1,0)+IF(ISNUMBER(MATCH(G1399,Sheet4!$F$2:$F$11,0)),1,0)+IF(ISNUMBER(MATCH(H1399,Sheet4!$F$2:$F$11,0)),1,0)+IF(ISNUMBER(MATCH(I1399,Sheet4!$F$2:$F$11,0)),1,0)+IF(ISNUMBER(MATCH(J1399,Sheet4!$F$2:$F$11,0)),1,0))</f>
        <v>0</v>
      </c>
      <c r="P1399" s="40" t="str">
        <f>IFERROR(INDEX(Sheet4!$G:$G,MATCH(Sheet1!B1399,Sheet4!$F:$F,0))+INDEX(Sheet4!$G:$G,MATCH(Sheet1!C1399,Sheet4!$F:$F,0))+INDEX(Sheet4!$G:$G,MATCH(Sheet1!D1399,Sheet4!$F:$F,0))+INDEX(Sheet4!$G:$G,MATCH(Sheet1!E1399,Sheet4!$F:$F,0))+INDEX(Sheet4!$G:$G,MATCH(Sheet1!F1399,Sheet4!$F:$F,0))+INDEX(Sheet4!$G:$G,MATCH(Sheet1!G1399,Sheet4!$F:$F,0))+INDEX(Sheet4!$G:$G,MATCH(Sheet1!H1399,Sheet4!$F:$F,0))+INDEX(Sheet4!$G:$G,MATCH(Sheet1!I1399,Sheet4!$F:$F,0))+INDEX(Sheet4!$G:$G,MATCH(Sheet1!J1399,Sheet4!$F:$F,0)),"")</f>
        <v/>
      </c>
      <c r="AF1399">
        <f si="337" t="shared"/>
        <v>0</v>
      </c>
      <c r="AH1399">
        <v>1376</v>
      </c>
      <c r="AI1399" t="str">
        <f si="338" t="shared"/>
        <v>Ben SimmonsDe'Aaron FoxDevin BookerMonte MorrisMikal BridgesCorey BrewerDerrick FavorsTrey LylesJoel Embiid</v>
      </c>
      <c r="AJ1399">
        <f si="341" t="shared"/>
        <v>0</v>
      </c>
      <c r="AK1399">
        <f si="342" t="shared"/>
        <v>0</v>
      </c>
      <c r="AL1399">
        <f si="343" t="shared"/>
        <v>0</v>
      </c>
      <c r="AM1399">
        <f si="344" t="shared"/>
        <v>0</v>
      </c>
      <c r="AN1399">
        <f si="345" t="shared"/>
        <v>0</v>
      </c>
      <c r="AO1399">
        <f si="346" t="shared"/>
        <v>0</v>
      </c>
      <c r="AP1399">
        <f si="347" t="shared"/>
        <v>0</v>
      </c>
      <c r="AQ1399">
        <f si="348" t="shared"/>
        <v>0</v>
      </c>
      <c r="AR1399">
        <f si="349" t="shared"/>
        <v>0</v>
      </c>
      <c r="AS1399">
        <f si="339" t="shared"/>
        <v>0</v>
      </c>
      <c r="AU1399" t="str">
        <f>IFERROR(VLOOKUP(C1399,Results!$A$2:$B$240,2,FALSE)+VLOOKUP(D1399,Results!$A$2:$B$240,2,FALSE)+VLOOKUP(E1399,Results!$A$2:$B$240,2,FALSE)+VLOOKUP(F1399,Results!$A$2:$B$240,2,FALSE)+VLOOKUP(G1399,Results!$A$2:$B$240,2,FALSE)+VLOOKUP(H1399,Results!$A$2:$B$240,2,FALSE)+VLOOKUP(I1399,Results!$A$2:$B$240,2,FALSE)+VLOOKUP(J1399,Results!$A$2:$B$240,2,FALSE)+VLOOKUP(B1399,Results!$A$2:$B$240,2,FALSE)-MIN(VLOOKUP(C1399,Results!$A$2:$B$240,2,FALSE),VLOOKUP(D1399,Results!$A$2:$B$240,2,FALSE),VLOOKUP(E1399,Results!$A$2:$B$240,2,FALSE),VLOOKUP(F1399,Results!$A$2:$B$240,2,FALSE),VLOOKUP(G1399,Results!$A$2:$B$240,2,FALSE),VLOOKUP(H1399,Results!$A$2:$B$240,2,FALSE),VLOOKUP(I1399,Results!$A$2:$B$240,2,FALSE),VLOOKUP(J1399,Results!$A$2:$B$240,2,FALSE),VLOOKUP(B1399,Results!$A$2:$B$240,2,FALSE)),"")</f>
        <v/>
      </c>
    </row>
    <row r="1400" spans="2:47" x14ac:dyDescent="0.3">
      <c r="B1400" t="s">
        <v>166</v>
      </c>
      <c r="C1400" t="s">
        <v>95</v>
      </c>
      <c r="D1400" t="s">
        <v>172</v>
      </c>
      <c r="E1400" t="s">
        <v>158</v>
      </c>
      <c r="F1400" t="s">
        <v>177</v>
      </c>
      <c r="G1400" t="s">
        <v>90</v>
      </c>
      <c r="H1400" t="s">
        <v>152</v>
      </c>
      <c r="I1400" t="s">
        <v>155</v>
      </c>
      <c r="J1400" t="s">
        <v>186</v>
      </c>
      <c r="K1400" t="n">
        <v>10.0</v>
      </c>
      <c r="L1400" s="30">
        <f si="340" t="shared"/>
        <v>0</v>
      </c>
      <c r="N1400" s="35" t="str">
        <f si="336" t="shared"/>
        <v/>
      </c>
      <c r="O1400" s="59">
        <f>(IF(ISNUMBER(MATCH(B1400,Sheet4!$K$92:$K$101,0)),1,0)+IF(ISNUMBER(MATCH(C1400,Sheet4!$K$92:$K$101,0)),1,0)+IF(ISNUMBER(MATCH(D1400,Sheet4!$K$92:$K$101,0)),1,0)+IF(ISNUMBER(MATCH(E1400,Sheet4!$K$92:$K$101,0)),1,0)+IF(ISNUMBER(MATCH(F1400,Sheet4!$K$92:$K$101,0)),1,0)+IF(ISNUMBER(MATCH(G1400,Sheet4!$K$92:$K$101,0)),1,0)+IF(ISNUMBER(MATCH(H1400,Sheet4!$K$92:$K$101,0)),1,0)+IF(ISNUMBER(MATCH(I1400,Sheet4!$K$92:$K$101,0)),1,0)+IF(ISNUMBER(MATCH(J1400,Sheet4!$K$92:$K$101,0)),1,0))
-
(IF(ISNUMBER(MATCH(B1400,Sheet4!$F$2:$F$11,0)),1,0)+IF(ISNUMBER(MATCH(C1400,Sheet4!$F$2:$F$11,0)),1,0)+IF(ISNUMBER(MATCH(D1400,Sheet4!$F$2:$F$11,0)),1,0)+IF(ISNUMBER(MATCH(E1400,Sheet4!$F$2:$F$11,0)),1,0)+IF(ISNUMBER(MATCH(F1400,Sheet4!$F$2:$F$11,0)),1,0)+IF(ISNUMBER(MATCH(G1400,Sheet4!$F$2:$F$11,0)),1,0)+IF(ISNUMBER(MATCH(H1400,Sheet4!$F$2:$F$11,0)),1,0)+IF(ISNUMBER(MATCH(I1400,Sheet4!$F$2:$F$11,0)),1,0)+IF(ISNUMBER(MATCH(J1400,Sheet4!$F$2:$F$11,0)),1,0))</f>
        <v>0</v>
      </c>
      <c r="P1400" s="40" t="str">
        <f>IFERROR(INDEX(Sheet4!$G:$G,MATCH(Sheet1!B1400,Sheet4!$F:$F,0))+INDEX(Sheet4!$G:$G,MATCH(Sheet1!C1400,Sheet4!$F:$F,0))+INDEX(Sheet4!$G:$G,MATCH(Sheet1!D1400,Sheet4!$F:$F,0))+INDEX(Sheet4!$G:$G,MATCH(Sheet1!E1400,Sheet4!$F:$F,0))+INDEX(Sheet4!$G:$G,MATCH(Sheet1!F1400,Sheet4!$F:$F,0))+INDEX(Sheet4!$G:$G,MATCH(Sheet1!G1400,Sheet4!$F:$F,0))+INDEX(Sheet4!$G:$G,MATCH(Sheet1!H1400,Sheet4!$F:$F,0))+INDEX(Sheet4!$G:$G,MATCH(Sheet1!I1400,Sheet4!$F:$F,0))+INDEX(Sheet4!$G:$G,MATCH(Sheet1!J1400,Sheet4!$F:$F,0)),"")</f>
        <v/>
      </c>
      <c r="AF1400">
        <f si="337" t="shared"/>
        <v>0</v>
      </c>
      <c r="AH1400">
        <v>1377</v>
      </c>
      <c r="AI1400" t="str">
        <f si="338" t="shared"/>
        <v>Ben SimmonsIsaiah CanaanBuddy HieldMonte MorrisWill BartonMikal BridgesJohn CollinsPaul MillsapNikola Jokic</v>
      </c>
      <c r="AJ1400">
        <f si="341" t="shared"/>
        <v>0</v>
      </c>
      <c r="AK1400">
        <f si="342" t="shared"/>
        <v>0</v>
      </c>
      <c r="AL1400">
        <f si="343" t="shared"/>
        <v>0</v>
      </c>
      <c r="AM1400">
        <f si="344" t="shared"/>
        <v>0</v>
      </c>
      <c r="AN1400">
        <f si="345" t="shared"/>
        <v>0</v>
      </c>
      <c r="AO1400">
        <f si="346" t="shared"/>
        <v>0</v>
      </c>
      <c r="AP1400">
        <f si="347" t="shared"/>
        <v>0</v>
      </c>
      <c r="AQ1400">
        <f si="348" t="shared"/>
        <v>0</v>
      </c>
      <c r="AR1400">
        <f si="349" t="shared"/>
        <v>0</v>
      </c>
      <c r="AS1400">
        <f si="339" t="shared"/>
        <v>0</v>
      </c>
      <c r="AU1400" t="str">
        <f>IFERROR(VLOOKUP(C1400,Results!$A$2:$B$240,2,FALSE)+VLOOKUP(D1400,Results!$A$2:$B$240,2,FALSE)+VLOOKUP(E1400,Results!$A$2:$B$240,2,FALSE)+VLOOKUP(F1400,Results!$A$2:$B$240,2,FALSE)+VLOOKUP(G1400,Results!$A$2:$B$240,2,FALSE)+VLOOKUP(H1400,Results!$A$2:$B$240,2,FALSE)+VLOOKUP(I1400,Results!$A$2:$B$240,2,FALSE)+VLOOKUP(J1400,Results!$A$2:$B$240,2,FALSE)+VLOOKUP(B1400,Results!$A$2:$B$240,2,FALSE)-MIN(VLOOKUP(C1400,Results!$A$2:$B$240,2,FALSE),VLOOKUP(D1400,Results!$A$2:$B$240,2,FALSE),VLOOKUP(E1400,Results!$A$2:$B$240,2,FALSE),VLOOKUP(F1400,Results!$A$2:$B$240,2,FALSE),VLOOKUP(G1400,Results!$A$2:$B$240,2,FALSE),VLOOKUP(H1400,Results!$A$2:$B$240,2,FALSE),VLOOKUP(I1400,Results!$A$2:$B$240,2,FALSE),VLOOKUP(J1400,Results!$A$2:$B$240,2,FALSE),VLOOKUP(B1400,Results!$A$2:$B$240,2,FALSE)),"")</f>
        <v/>
      </c>
    </row>
    <row r="1401" spans="2:47" x14ac:dyDescent="0.3">
      <c r="B1401" t="s">
        <v>166</v>
      </c>
      <c r="C1401" t="s">
        <v>171</v>
      </c>
      <c r="D1401" t="s">
        <v>173</v>
      </c>
      <c r="E1401" t="s">
        <v>146</v>
      </c>
      <c r="F1401" t="s">
        <v>177</v>
      </c>
      <c r="G1401" t="s">
        <v>90</v>
      </c>
      <c r="H1401" t="s">
        <v>152</v>
      </c>
      <c r="I1401" t="s">
        <v>103</v>
      </c>
      <c r="J1401" t="s">
        <v>156</v>
      </c>
      <c r="K1401" t="n">
        <v>10.0</v>
      </c>
      <c r="L1401" s="30">
        <f si="340" t="shared"/>
        <v>0</v>
      </c>
      <c r="N1401" s="35" t="str">
        <f si="336" t="shared"/>
        <v/>
      </c>
      <c r="O1401" s="59">
        <f>(IF(ISNUMBER(MATCH(B1401,Sheet4!$K$92:$K$101,0)),1,0)+IF(ISNUMBER(MATCH(C1401,Sheet4!$K$92:$K$101,0)),1,0)+IF(ISNUMBER(MATCH(D1401,Sheet4!$K$92:$K$101,0)),1,0)+IF(ISNUMBER(MATCH(E1401,Sheet4!$K$92:$K$101,0)),1,0)+IF(ISNUMBER(MATCH(F1401,Sheet4!$K$92:$K$101,0)),1,0)+IF(ISNUMBER(MATCH(G1401,Sheet4!$K$92:$K$101,0)),1,0)+IF(ISNUMBER(MATCH(H1401,Sheet4!$K$92:$K$101,0)),1,0)+IF(ISNUMBER(MATCH(I1401,Sheet4!$K$92:$K$101,0)),1,0)+IF(ISNUMBER(MATCH(J1401,Sheet4!$K$92:$K$101,0)),1,0))
-
(IF(ISNUMBER(MATCH(B1401,Sheet4!$F$2:$F$11,0)),1,0)+IF(ISNUMBER(MATCH(C1401,Sheet4!$F$2:$F$11,0)),1,0)+IF(ISNUMBER(MATCH(D1401,Sheet4!$F$2:$F$11,0)),1,0)+IF(ISNUMBER(MATCH(E1401,Sheet4!$F$2:$F$11,0)),1,0)+IF(ISNUMBER(MATCH(F1401,Sheet4!$F$2:$F$11,0)),1,0)+IF(ISNUMBER(MATCH(G1401,Sheet4!$F$2:$F$11,0)),1,0)+IF(ISNUMBER(MATCH(H1401,Sheet4!$F$2:$F$11,0)),1,0)+IF(ISNUMBER(MATCH(I1401,Sheet4!$F$2:$F$11,0)),1,0)+IF(ISNUMBER(MATCH(J1401,Sheet4!$F$2:$F$11,0)),1,0))</f>
        <v>0</v>
      </c>
      <c r="P1401" s="40" t="str">
        <f>IFERROR(INDEX(Sheet4!$G:$G,MATCH(Sheet1!B1401,Sheet4!$F:$F,0))+INDEX(Sheet4!$G:$G,MATCH(Sheet1!C1401,Sheet4!$F:$F,0))+INDEX(Sheet4!$G:$G,MATCH(Sheet1!D1401,Sheet4!$F:$F,0))+INDEX(Sheet4!$G:$G,MATCH(Sheet1!E1401,Sheet4!$F:$F,0))+INDEX(Sheet4!$G:$G,MATCH(Sheet1!F1401,Sheet4!$F:$F,0))+INDEX(Sheet4!$G:$G,MATCH(Sheet1!G1401,Sheet4!$F:$F,0))+INDEX(Sheet4!$G:$G,MATCH(Sheet1!H1401,Sheet4!$F:$F,0))+INDEX(Sheet4!$G:$G,MATCH(Sheet1!I1401,Sheet4!$F:$F,0))+INDEX(Sheet4!$G:$G,MATCH(Sheet1!J1401,Sheet4!$F:$F,0)),"")</f>
        <v/>
      </c>
      <c r="AF1401">
        <f si="337" t="shared"/>
        <v>0</v>
      </c>
      <c r="AH1401">
        <v>1378</v>
      </c>
      <c r="AI1401" t="str">
        <f si="338" t="shared"/>
        <v>Ben SimmonsDe'Aaron FoxJimmy ButlerMonte MorrisCorey BrewerGerald GreenPaul MillsapDerrick FavorsJoel Embiid</v>
      </c>
      <c r="AJ1401">
        <f si="341" t="shared"/>
        <v>0</v>
      </c>
      <c r="AK1401">
        <f si="342" t="shared"/>
        <v>0</v>
      </c>
      <c r="AL1401">
        <f si="343" t="shared"/>
        <v>0</v>
      </c>
      <c r="AM1401">
        <f si="344" t="shared"/>
        <v>0</v>
      </c>
      <c r="AN1401">
        <f si="345" t="shared"/>
        <v>0</v>
      </c>
      <c r="AO1401">
        <f si="346" t="shared"/>
        <v>0</v>
      </c>
      <c r="AP1401">
        <f si="347" t="shared"/>
        <v>0</v>
      </c>
      <c r="AQ1401">
        <f si="348" t="shared"/>
        <v>0</v>
      </c>
      <c r="AR1401">
        <f si="349" t="shared"/>
        <v>0</v>
      </c>
      <c r="AS1401">
        <f si="339" t="shared"/>
        <v>0</v>
      </c>
      <c r="AU1401" t="str">
        <f>IFERROR(VLOOKUP(C1401,Results!$A$2:$B$240,2,FALSE)+VLOOKUP(D1401,Results!$A$2:$B$240,2,FALSE)+VLOOKUP(E1401,Results!$A$2:$B$240,2,FALSE)+VLOOKUP(F1401,Results!$A$2:$B$240,2,FALSE)+VLOOKUP(G1401,Results!$A$2:$B$240,2,FALSE)+VLOOKUP(H1401,Results!$A$2:$B$240,2,FALSE)+VLOOKUP(I1401,Results!$A$2:$B$240,2,FALSE)+VLOOKUP(J1401,Results!$A$2:$B$240,2,FALSE)+VLOOKUP(B1401,Results!$A$2:$B$240,2,FALSE)-MIN(VLOOKUP(C1401,Results!$A$2:$B$240,2,FALSE),VLOOKUP(D1401,Results!$A$2:$B$240,2,FALSE),VLOOKUP(E1401,Results!$A$2:$B$240,2,FALSE),VLOOKUP(F1401,Results!$A$2:$B$240,2,FALSE),VLOOKUP(G1401,Results!$A$2:$B$240,2,FALSE),VLOOKUP(H1401,Results!$A$2:$B$240,2,FALSE),VLOOKUP(I1401,Results!$A$2:$B$240,2,FALSE),VLOOKUP(J1401,Results!$A$2:$B$240,2,FALSE),VLOOKUP(B1401,Results!$A$2:$B$240,2,FALSE)),"")</f>
        <v/>
      </c>
    </row>
    <row r="1402" spans="2:47" x14ac:dyDescent="0.3">
      <c r="B1402" t="s">
        <v>87</v>
      </c>
      <c r="C1402" t="s">
        <v>170</v>
      </c>
      <c r="D1402" t="s">
        <v>145</v>
      </c>
      <c r="E1402" t="s">
        <v>146</v>
      </c>
      <c r="F1402" t="s">
        <v>177</v>
      </c>
      <c r="G1402" t="s">
        <v>178</v>
      </c>
      <c r="H1402" t="s">
        <v>92</v>
      </c>
      <c r="I1402" t="s">
        <v>93</v>
      </c>
      <c r="J1402" t="s">
        <v>94</v>
      </c>
      <c r="K1402" t="n">
        <v>10.0</v>
      </c>
      <c r="L1402" s="30">
        <f si="340" t="shared"/>
        <v>0</v>
      </c>
      <c r="N1402" s="35" t="str">
        <f si="336" t="shared"/>
        <v/>
      </c>
      <c r="O1402" s="59">
        <f>(IF(ISNUMBER(MATCH(B1402,Sheet4!$K$92:$K$101,0)),1,0)+IF(ISNUMBER(MATCH(C1402,Sheet4!$K$92:$K$101,0)),1,0)+IF(ISNUMBER(MATCH(D1402,Sheet4!$K$92:$K$101,0)),1,0)+IF(ISNUMBER(MATCH(E1402,Sheet4!$K$92:$K$101,0)),1,0)+IF(ISNUMBER(MATCH(F1402,Sheet4!$K$92:$K$101,0)),1,0)+IF(ISNUMBER(MATCH(G1402,Sheet4!$K$92:$K$101,0)),1,0)+IF(ISNUMBER(MATCH(H1402,Sheet4!$K$92:$K$101,0)),1,0)+IF(ISNUMBER(MATCH(I1402,Sheet4!$K$92:$K$101,0)),1,0)+IF(ISNUMBER(MATCH(J1402,Sheet4!$K$92:$K$101,0)),1,0))
-
(IF(ISNUMBER(MATCH(B1402,Sheet4!$F$2:$F$11,0)),1,0)+IF(ISNUMBER(MATCH(C1402,Sheet4!$F$2:$F$11,0)),1,0)+IF(ISNUMBER(MATCH(D1402,Sheet4!$F$2:$F$11,0)),1,0)+IF(ISNUMBER(MATCH(E1402,Sheet4!$F$2:$F$11,0)),1,0)+IF(ISNUMBER(MATCH(F1402,Sheet4!$F$2:$F$11,0)),1,0)+IF(ISNUMBER(MATCH(G1402,Sheet4!$F$2:$F$11,0)),1,0)+IF(ISNUMBER(MATCH(H1402,Sheet4!$F$2:$F$11,0)),1,0)+IF(ISNUMBER(MATCH(I1402,Sheet4!$F$2:$F$11,0)),1,0)+IF(ISNUMBER(MATCH(J1402,Sheet4!$F$2:$F$11,0)),1,0))</f>
        <v>0</v>
      </c>
      <c r="P1402" s="40" t="str">
        <f>IFERROR(INDEX(Sheet4!$G:$G,MATCH(Sheet1!B1402,Sheet4!$F:$F,0))+INDEX(Sheet4!$G:$G,MATCH(Sheet1!C1402,Sheet4!$F:$F,0))+INDEX(Sheet4!$G:$G,MATCH(Sheet1!D1402,Sheet4!$F:$F,0))+INDEX(Sheet4!$G:$G,MATCH(Sheet1!E1402,Sheet4!$F:$F,0))+INDEX(Sheet4!$G:$G,MATCH(Sheet1!F1402,Sheet4!$F:$F,0))+INDEX(Sheet4!$G:$G,MATCH(Sheet1!G1402,Sheet4!$F:$F,0))+INDEX(Sheet4!$G:$G,MATCH(Sheet1!H1402,Sheet4!$F:$F,0))+INDEX(Sheet4!$G:$G,MATCH(Sheet1!I1402,Sheet4!$F:$F,0))+INDEX(Sheet4!$G:$G,MATCH(Sheet1!J1402,Sheet4!$F:$F,0)),"")</f>
        <v/>
      </c>
      <c r="AF1402">
        <f si="337" t="shared"/>
        <v>0</v>
      </c>
      <c r="AH1402">
        <v>1379</v>
      </c>
      <c r="AI1402" t="str">
        <f si="338" t="shared"/>
        <v>De'Aaron FoxJeremy LinJimmy ButlerMonte MorrisWill BartonKelly OubreKenneth FariedPaul MillsapRudy Gobert</v>
      </c>
      <c r="AJ1402">
        <f si="341" t="shared"/>
        <v>0</v>
      </c>
      <c r="AK1402">
        <f si="342" t="shared"/>
        <v>0</v>
      </c>
      <c r="AL1402">
        <f si="343" t="shared"/>
        <v>0</v>
      </c>
      <c r="AM1402">
        <f si="344" t="shared"/>
        <v>0</v>
      </c>
      <c r="AN1402">
        <f si="345" t="shared"/>
        <v>0</v>
      </c>
      <c r="AO1402">
        <f si="346" t="shared"/>
        <v>0</v>
      </c>
      <c r="AP1402">
        <f si="347" t="shared"/>
        <v>0</v>
      </c>
      <c r="AQ1402">
        <f si="348" t="shared"/>
        <v>0</v>
      </c>
      <c r="AR1402">
        <f si="349" t="shared"/>
        <v>0</v>
      </c>
      <c r="AS1402">
        <f si="339" t="shared"/>
        <v>0</v>
      </c>
      <c r="AU1402" t="str">
        <f>IFERROR(VLOOKUP(C1402,Results!$A$2:$B$240,2,FALSE)+VLOOKUP(D1402,Results!$A$2:$B$240,2,FALSE)+VLOOKUP(E1402,Results!$A$2:$B$240,2,FALSE)+VLOOKUP(F1402,Results!$A$2:$B$240,2,FALSE)+VLOOKUP(G1402,Results!$A$2:$B$240,2,FALSE)+VLOOKUP(H1402,Results!$A$2:$B$240,2,FALSE)+VLOOKUP(I1402,Results!$A$2:$B$240,2,FALSE)+VLOOKUP(J1402,Results!$A$2:$B$240,2,FALSE)+VLOOKUP(B1402,Results!$A$2:$B$240,2,FALSE)-MIN(VLOOKUP(C1402,Results!$A$2:$B$240,2,FALSE),VLOOKUP(D1402,Results!$A$2:$B$240,2,FALSE),VLOOKUP(E1402,Results!$A$2:$B$240,2,FALSE),VLOOKUP(F1402,Results!$A$2:$B$240,2,FALSE),VLOOKUP(G1402,Results!$A$2:$B$240,2,FALSE),VLOOKUP(H1402,Results!$A$2:$B$240,2,FALSE),VLOOKUP(I1402,Results!$A$2:$B$240,2,FALSE),VLOOKUP(J1402,Results!$A$2:$B$240,2,FALSE),VLOOKUP(B1402,Results!$A$2:$B$240,2,FALSE)),"")</f>
        <v/>
      </c>
    </row>
    <row r="1403" spans="2:47" x14ac:dyDescent="0.3">
      <c r="B1403" t="s">
        <v>166</v>
      </c>
      <c r="C1403" t="s">
        <v>170</v>
      </c>
      <c r="D1403" t="s">
        <v>172</v>
      </c>
      <c r="E1403" t="s">
        <v>146</v>
      </c>
      <c r="F1403" t="s">
        <v>178</v>
      </c>
      <c r="G1403" t="s">
        <v>180</v>
      </c>
      <c r="H1403" t="s">
        <v>92</v>
      </c>
      <c r="I1403" t="s">
        <v>181</v>
      </c>
      <c r="J1403" t="s">
        <v>188</v>
      </c>
      <c r="K1403" t="n">
        <v>10.0</v>
      </c>
      <c r="L1403" s="30">
        <f si="340" t="shared"/>
        <v>0</v>
      </c>
      <c r="N1403" s="35" t="str">
        <f si="336" t="shared"/>
        <v/>
      </c>
      <c r="O1403" s="59">
        <f>(IF(ISNUMBER(MATCH(B1403,Sheet4!$K$92:$K$101,0)),1,0)+IF(ISNUMBER(MATCH(C1403,Sheet4!$K$92:$K$101,0)),1,0)+IF(ISNUMBER(MATCH(D1403,Sheet4!$K$92:$K$101,0)),1,0)+IF(ISNUMBER(MATCH(E1403,Sheet4!$K$92:$K$101,0)),1,0)+IF(ISNUMBER(MATCH(F1403,Sheet4!$K$92:$K$101,0)),1,0)+IF(ISNUMBER(MATCH(G1403,Sheet4!$K$92:$K$101,0)),1,0)+IF(ISNUMBER(MATCH(H1403,Sheet4!$K$92:$K$101,0)),1,0)+IF(ISNUMBER(MATCH(I1403,Sheet4!$K$92:$K$101,0)),1,0)+IF(ISNUMBER(MATCH(J1403,Sheet4!$K$92:$K$101,0)),1,0))
-
(IF(ISNUMBER(MATCH(B1403,Sheet4!$F$2:$F$11,0)),1,0)+IF(ISNUMBER(MATCH(C1403,Sheet4!$F$2:$F$11,0)),1,0)+IF(ISNUMBER(MATCH(D1403,Sheet4!$F$2:$F$11,0)),1,0)+IF(ISNUMBER(MATCH(E1403,Sheet4!$F$2:$F$11,0)),1,0)+IF(ISNUMBER(MATCH(F1403,Sheet4!$F$2:$F$11,0)),1,0)+IF(ISNUMBER(MATCH(G1403,Sheet4!$F$2:$F$11,0)),1,0)+IF(ISNUMBER(MATCH(H1403,Sheet4!$F$2:$F$11,0)),1,0)+IF(ISNUMBER(MATCH(I1403,Sheet4!$F$2:$F$11,0)),1,0)+IF(ISNUMBER(MATCH(J1403,Sheet4!$F$2:$F$11,0)),1,0))</f>
        <v>0</v>
      </c>
      <c r="P1403" s="40" t="str">
        <f>IFERROR(INDEX(Sheet4!$G:$G,MATCH(Sheet1!B1403,Sheet4!$F:$F,0))+INDEX(Sheet4!$G:$G,MATCH(Sheet1!C1403,Sheet4!$F:$F,0))+INDEX(Sheet4!$G:$G,MATCH(Sheet1!D1403,Sheet4!$F:$F,0))+INDEX(Sheet4!$G:$G,MATCH(Sheet1!E1403,Sheet4!$F:$F,0))+INDEX(Sheet4!$G:$G,MATCH(Sheet1!F1403,Sheet4!$F:$F,0))+INDEX(Sheet4!$G:$G,MATCH(Sheet1!G1403,Sheet4!$F:$F,0))+INDEX(Sheet4!$G:$G,MATCH(Sheet1!H1403,Sheet4!$F:$F,0))+INDEX(Sheet4!$G:$G,MATCH(Sheet1!I1403,Sheet4!$F:$F,0))+INDEX(Sheet4!$G:$G,MATCH(Sheet1!J1403,Sheet4!$F:$F,0)),"")</f>
        <v/>
      </c>
      <c r="AF1403">
        <f si="337" t="shared"/>
        <v>0</v>
      </c>
      <c r="AH1403">
        <v>1380</v>
      </c>
      <c r="AI1403" t="str">
        <f si="338" t="shared"/>
        <v>Elie OkoboIsaiah CanaanJames HardenDevin BookerKelly OubreMikal BridgesPaul MillsapTaj GibsonRudy Gobert</v>
      </c>
      <c r="AJ1403">
        <f si="341" t="shared"/>
        <v>0</v>
      </c>
      <c r="AK1403">
        <f si="342" t="shared"/>
        <v>0</v>
      </c>
      <c r="AL1403">
        <f si="343" t="shared"/>
        <v>0</v>
      </c>
      <c r="AM1403">
        <f si="344" t="shared"/>
        <v>0</v>
      </c>
      <c r="AN1403">
        <f si="345" t="shared"/>
        <v>0</v>
      </c>
      <c r="AO1403">
        <f si="346" t="shared"/>
        <v>0</v>
      </c>
      <c r="AP1403">
        <f si="347" t="shared"/>
        <v>0</v>
      </c>
      <c r="AQ1403">
        <f si="348" t="shared"/>
        <v>0</v>
      </c>
      <c r="AR1403">
        <f si="349" t="shared"/>
        <v>0</v>
      </c>
      <c r="AS1403">
        <f si="339" t="shared"/>
        <v>0</v>
      </c>
      <c r="AU1403" t="str">
        <f>IFERROR(VLOOKUP(C1403,Results!$A$2:$B$240,2,FALSE)+VLOOKUP(D1403,Results!$A$2:$B$240,2,FALSE)+VLOOKUP(E1403,Results!$A$2:$B$240,2,FALSE)+VLOOKUP(F1403,Results!$A$2:$B$240,2,FALSE)+VLOOKUP(G1403,Results!$A$2:$B$240,2,FALSE)+VLOOKUP(H1403,Results!$A$2:$B$240,2,FALSE)+VLOOKUP(I1403,Results!$A$2:$B$240,2,FALSE)+VLOOKUP(J1403,Results!$A$2:$B$240,2,FALSE)+VLOOKUP(B1403,Results!$A$2:$B$240,2,FALSE)-MIN(VLOOKUP(C1403,Results!$A$2:$B$240,2,FALSE),VLOOKUP(D1403,Results!$A$2:$B$240,2,FALSE),VLOOKUP(E1403,Results!$A$2:$B$240,2,FALSE),VLOOKUP(F1403,Results!$A$2:$B$240,2,FALSE),VLOOKUP(G1403,Results!$A$2:$B$240,2,FALSE),VLOOKUP(H1403,Results!$A$2:$B$240,2,FALSE),VLOOKUP(I1403,Results!$A$2:$B$240,2,FALSE),VLOOKUP(J1403,Results!$A$2:$B$240,2,FALSE),VLOOKUP(B1403,Results!$A$2:$B$240,2,FALSE)),"")</f>
        <v/>
      </c>
    </row>
    <row r="1404" spans="2:47" x14ac:dyDescent="0.3">
      <c r="B1404" t="s">
        <v>166</v>
      </c>
      <c r="C1404" t="s">
        <v>108</v>
      </c>
      <c r="D1404" t="s">
        <v>172</v>
      </c>
      <c r="E1404" t="s">
        <v>146</v>
      </c>
      <c r="F1404" t="s">
        <v>105</v>
      </c>
      <c r="G1404" t="s">
        <v>179</v>
      </c>
      <c r="H1404" t="s">
        <v>93</v>
      </c>
      <c r="I1404" t="s">
        <v>181</v>
      </c>
      <c r="J1404" t="s">
        <v>186</v>
      </c>
      <c r="K1404" t="n">
        <v>10.0</v>
      </c>
      <c r="L1404" s="30">
        <f si="340" t="shared"/>
        <v>0</v>
      </c>
      <c r="N1404" s="35" t="str">
        <f si="336" t="shared"/>
        <v/>
      </c>
      <c r="O1404" s="59">
        <f>(IF(ISNUMBER(MATCH(B1404,Sheet4!$K$92:$K$101,0)),1,0)+IF(ISNUMBER(MATCH(C1404,Sheet4!$K$92:$K$101,0)),1,0)+IF(ISNUMBER(MATCH(D1404,Sheet4!$K$92:$K$101,0)),1,0)+IF(ISNUMBER(MATCH(E1404,Sheet4!$K$92:$K$101,0)),1,0)+IF(ISNUMBER(MATCH(F1404,Sheet4!$K$92:$K$101,0)),1,0)+IF(ISNUMBER(MATCH(G1404,Sheet4!$K$92:$K$101,0)),1,0)+IF(ISNUMBER(MATCH(H1404,Sheet4!$K$92:$K$101,0)),1,0)+IF(ISNUMBER(MATCH(I1404,Sheet4!$K$92:$K$101,0)),1,0)+IF(ISNUMBER(MATCH(J1404,Sheet4!$K$92:$K$101,0)),1,0))
-
(IF(ISNUMBER(MATCH(B1404,Sheet4!$F$2:$F$11,0)),1,0)+IF(ISNUMBER(MATCH(C1404,Sheet4!$F$2:$F$11,0)),1,0)+IF(ISNUMBER(MATCH(D1404,Sheet4!$F$2:$F$11,0)),1,0)+IF(ISNUMBER(MATCH(E1404,Sheet4!$F$2:$F$11,0)),1,0)+IF(ISNUMBER(MATCH(F1404,Sheet4!$F$2:$F$11,0)),1,0)+IF(ISNUMBER(MATCH(G1404,Sheet4!$F$2:$F$11,0)),1,0)+IF(ISNUMBER(MATCH(H1404,Sheet4!$F$2:$F$11,0)),1,0)+IF(ISNUMBER(MATCH(I1404,Sheet4!$F$2:$F$11,0)),1,0)+IF(ISNUMBER(MATCH(J1404,Sheet4!$F$2:$F$11,0)),1,0))</f>
        <v>0</v>
      </c>
      <c r="P1404" s="40" t="str">
        <f>IFERROR(INDEX(Sheet4!$G:$G,MATCH(Sheet1!B1404,Sheet4!$F:$F,0))+INDEX(Sheet4!$G:$G,MATCH(Sheet1!C1404,Sheet4!$F:$F,0))+INDEX(Sheet4!$G:$G,MATCH(Sheet1!D1404,Sheet4!$F:$F,0))+INDEX(Sheet4!$G:$G,MATCH(Sheet1!E1404,Sheet4!$F:$F,0))+INDEX(Sheet4!$G:$G,MATCH(Sheet1!F1404,Sheet4!$F:$F,0))+INDEX(Sheet4!$G:$G,MATCH(Sheet1!G1404,Sheet4!$F:$F,0))+INDEX(Sheet4!$G:$G,MATCH(Sheet1!H1404,Sheet4!$F:$F,0))+INDEX(Sheet4!$G:$G,MATCH(Sheet1!I1404,Sheet4!$F:$F,0))+INDEX(Sheet4!$G:$G,MATCH(Sheet1!J1404,Sheet4!$F:$F,0)),"")</f>
        <v/>
      </c>
      <c r="AF1404">
        <f si="337" t="shared"/>
        <v>0</v>
      </c>
      <c r="AH1404">
        <v>1381</v>
      </c>
      <c r="AI1404" t="str">
        <f si="338" t="shared"/>
        <v>Ben SimmonsIsaiah CanaanDevin BookerBuddy HieldJae CrowderCorey BrewerKenneth FariedMarvin BagleyRudy Gobert</v>
      </c>
      <c r="AJ1404">
        <f si="341" t="shared"/>
        <v>0</v>
      </c>
      <c r="AK1404">
        <f si="342" t="shared"/>
        <v>0</v>
      </c>
      <c r="AL1404">
        <f si="343" t="shared"/>
        <v>0</v>
      </c>
      <c r="AM1404">
        <f si="344" t="shared"/>
        <v>0</v>
      </c>
      <c r="AN1404">
        <f si="345" t="shared"/>
        <v>0</v>
      </c>
      <c r="AO1404">
        <f si="346" t="shared"/>
        <v>0</v>
      </c>
      <c r="AP1404">
        <f si="347" t="shared"/>
        <v>0</v>
      </c>
      <c r="AQ1404">
        <f si="348" t="shared"/>
        <v>0</v>
      </c>
      <c r="AR1404">
        <f si="349" t="shared"/>
        <v>0</v>
      </c>
      <c r="AS1404">
        <f si="339" t="shared"/>
        <v>0</v>
      </c>
      <c r="AU1404" t="str">
        <f>IFERROR(VLOOKUP(C1404,Results!$A$2:$B$240,2,FALSE)+VLOOKUP(D1404,Results!$A$2:$B$240,2,FALSE)+VLOOKUP(E1404,Results!$A$2:$B$240,2,FALSE)+VLOOKUP(F1404,Results!$A$2:$B$240,2,FALSE)+VLOOKUP(G1404,Results!$A$2:$B$240,2,FALSE)+VLOOKUP(H1404,Results!$A$2:$B$240,2,FALSE)+VLOOKUP(I1404,Results!$A$2:$B$240,2,FALSE)+VLOOKUP(J1404,Results!$A$2:$B$240,2,FALSE)+VLOOKUP(B1404,Results!$A$2:$B$240,2,FALSE)-MIN(VLOOKUP(C1404,Results!$A$2:$B$240,2,FALSE),VLOOKUP(D1404,Results!$A$2:$B$240,2,FALSE),VLOOKUP(E1404,Results!$A$2:$B$240,2,FALSE),VLOOKUP(F1404,Results!$A$2:$B$240,2,FALSE),VLOOKUP(G1404,Results!$A$2:$B$240,2,FALSE),VLOOKUP(H1404,Results!$A$2:$B$240,2,FALSE),VLOOKUP(I1404,Results!$A$2:$B$240,2,FALSE),VLOOKUP(J1404,Results!$A$2:$B$240,2,FALSE),VLOOKUP(B1404,Results!$A$2:$B$240,2,FALSE)),"")</f>
        <v/>
      </c>
    </row>
    <row r="1405" spans="2:47" x14ac:dyDescent="0.3">
      <c r="B1405" t="s">
        <v>166</v>
      </c>
      <c r="C1405" t="s">
        <v>170</v>
      </c>
      <c r="D1405" t="s">
        <v>173</v>
      </c>
      <c r="E1405" t="s">
        <v>146</v>
      </c>
      <c r="F1405" t="s">
        <v>96</v>
      </c>
      <c r="G1405" t="s">
        <v>90</v>
      </c>
      <c r="H1405" t="s">
        <v>153</v>
      </c>
      <c r="I1405" t="s">
        <v>183</v>
      </c>
      <c r="J1405" t="s">
        <v>186</v>
      </c>
      <c r="K1405" t="n">
        <v>10.0</v>
      </c>
      <c r="L1405" s="30">
        <f si="340" t="shared"/>
        <v>0</v>
      </c>
      <c r="N1405" s="35" t="str">
        <f si="336" t="shared"/>
        <v/>
      </c>
      <c r="O1405" s="59">
        <f>(IF(ISNUMBER(MATCH(B1405,Sheet4!$K$92:$K$101,0)),1,0)+IF(ISNUMBER(MATCH(C1405,Sheet4!$K$92:$K$101,0)),1,0)+IF(ISNUMBER(MATCH(D1405,Sheet4!$K$92:$K$101,0)),1,0)+IF(ISNUMBER(MATCH(E1405,Sheet4!$K$92:$K$101,0)),1,0)+IF(ISNUMBER(MATCH(F1405,Sheet4!$K$92:$K$101,0)),1,0)+IF(ISNUMBER(MATCH(G1405,Sheet4!$K$92:$K$101,0)),1,0)+IF(ISNUMBER(MATCH(H1405,Sheet4!$K$92:$K$101,0)),1,0)+IF(ISNUMBER(MATCH(I1405,Sheet4!$K$92:$K$101,0)),1,0)+IF(ISNUMBER(MATCH(J1405,Sheet4!$K$92:$K$101,0)),1,0))
-
(IF(ISNUMBER(MATCH(B1405,Sheet4!$F$2:$F$11,0)),1,0)+IF(ISNUMBER(MATCH(C1405,Sheet4!$F$2:$F$11,0)),1,0)+IF(ISNUMBER(MATCH(D1405,Sheet4!$F$2:$F$11,0)),1,0)+IF(ISNUMBER(MATCH(E1405,Sheet4!$F$2:$F$11,0)),1,0)+IF(ISNUMBER(MATCH(F1405,Sheet4!$F$2:$F$11,0)),1,0)+IF(ISNUMBER(MATCH(G1405,Sheet4!$F$2:$F$11,0)),1,0)+IF(ISNUMBER(MATCH(H1405,Sheet4!$F$2:$F$11,0)),1,0)+IF(ISNUMBER(MATCH(I1405,Sheet4!$F$2:$F$11,0)),1,0)+IF(ISNUMBER(MATCH(J1405,Sheet4!$F$2:$F$11,0)),1,0))</f>
        <v>0</v>
      </c>
      <c r="P1405" s="40" t="str">
        <f>IFERROR(INDEX(Sheet4!$G:$G,MATCH(Sheet1!B1405,Sheet4!$F:$F,0))+INDEX(Sheet4!$G:$G,MATCH(Sheet1!C1405,Sheet4!$F:$F,0))+INDEX(Sheet4!$G:$G,MATCH(Sheet1!D1405,Sheet4!$F:$F,0))+INDEX(Sheet4!$G:$G,MATCH(Sheet1!E1405,Sheet4!$F:$F,0))+INDEX(Sheet4!$G:$G,MATCH(Sheet1!F1405,Sheet4!$F:$F,0))+INDEX(Sheet4!$G:$G,MATCH(Sheet1!G1405,Sheet4!$F:$F,0))+INDEX(Sheet4!$G:$G,MATCH(Sheet1!H1405,Sheet4!$F:$F,0))+INDEX(Sheet4!$G:$G,MATCH(Sheet1!I1405,Sheet4!$F:$F,0))+INDEX(Sheet4!$G:$G,MATCH(Sheet1!J1405,Sheet4!$F:$F,0)),"")</f>
        <v/>
      </c>
      <c r="AF1405">
        <f si="337" t="shared"/>
        <v>0</v>
      </c>
      <c r="AH1405">
        <v>1382</v>
      </c>
      <c r="AI1405" t="str">
        <f si="338" t="shared"/>
        <v>Ben SimmonsLandry ShametDevin BookerMonte MorrisMikal BridgesCorey BrewerJohn CollinsPaul MillsapJoel Embiid</v>
      </c>
      <c r="AJ1405">
        <f si="341" t="shared"/>
        <v>0</v>
      </c>
      <c r="AK1405">
        <f si="342" t="shared"/>
        <v>0</v>
      </c>
      <c r="AL1405">
        <f si="343" t="shared"/>
        <v>0</v>
      </c>
      <c r="AM1405">
        <f si="344" t="shared"/>
        <v>0</v>
      </c>
      <c r="AN1405">
        <f si="345" t="shared"/>
        <v>0</v>
      </c>
      <c r="AO1405">
        <f si="346" t="shared"/>
        <v>0</v>
      </c>
      <c r="AP1405">
        <f si="347" t="shared"/>
        <v>0</v>
      </c>
      <c r="AQ1405">
        <f si="348" t="shared"/>
        <v>0</v>
      </c>
      <c r="AR1405">
        <f si="349" t="shared"/>
        <v>0</v>
      </c>
      <c r="AS1405">
        <f si="339" t="shared"/>
        <v>0</v>
      </c>
      <c r="AU1405" t="str">
        <f>IFERROR(VLOOKUP(C1405,Results!$A$2:$B$240,2,FALSE)+VLOOKUP(D1405,Results!$A$2:$B$240,2,FALSE)+VLOOKUP(E1405,Results!$A$2:$B$240,2,FALSE)+VLOOKUP(F1405,Results!$A$2:$B$240,2,FALSE)+VLOOKUP(G1405,Results!$A$2:$B$240,2,FALSE)+VLOOKUP(H1405,Results!$A$2:$B$240,2,FALSE)+VLOOKUP(I1405,Results!$A$2:$B$240,2,FALSE)+VLOOKUP(J1405,Results!$A$2:$B$240,2,FALSE)+VLOOKUP(B1405,Results!$A$2:$B$240,2,FALSE)-MIN(VLOOKUP(C1405,Results!$A$2:$B$240,2,FALSE),VLOOKUP(D1405,Results!$A$2:$B$240,2,FALSE),VLOOKUP(E1405,Results!$A$2:$B$240,2,FALSE),VLOOKUP(F1405,Results!$A$2:$B$240,2,FALSE),VLOOKUP(G1405,Results!$A$2:$B$240,2,FALSE),VLOOKUP(H1405,Results!$A$2:$B$240,2,FALSE),VLOOKUP(I1405,Results!$A$2:$B$240,2,FALSE),VLOOKUP(J1405,Results!$A$2:$B$240,2,FALSE),VLOOKUP(B1405,Results!$A$2:$B$240,2,FALSE)),"")</f>
        <v/>
      </c>
    </row>
    <row r="1406" spans="2:47" x14ac:dyDescent="0.3">
      <c r="B1406" t="s">
        <v>166</v>
      </c>
      <c r="C1406" t="s">
        <v>116</v>
      </c>
      <c r="D1406" t="s">
        <v>174</v>
      </c>
      <c r="E1406" t="s">
        <v>146</v>
      </c>
      <c r="F1406" t="s">
        <v>177</v>
      </c>
      <c r="G1406" t="s">
        <v>96</v>
      </c>
      <c r="H1406" t="s">
        <v>153</v>
      </c>
      <c r="I1406" t="s">
        <v>181</v>
      </c>
      <c r="J1406" t="s">
        <v>98</v>
      </c>
      <c r="K1406" t="n">
        <v>10.0</v>
      </c>
      <c r="L1406" s="30">
        <f si="340" t="shared"/>
        <v>0</v>
      </c>
      <c r="N1406" s="35" t="str">
        <f si="336" t="shared"/>
        <v/>
      </c>
      <c r="O1406" s="59">
        <f>(IF(ISNUMBER(MATCH(B1406,Sheet4!$K$92:$K$101,0)),1,0)+IF(ISNUMBER(MATCH(C1406,Sheet4!$K$92:$K$101,0)),1,0)+IF(ISNUMBER(MATCH(D1406,Sheet4!$K$92:$K$101,0)),1,0)+IF(ISNUMBER(MATCH(E1406,Sheet4!$K$92:$K$101,0)),1,0)+IF(ISNUMBER(MATCH(F1406,Sheet4!$K$92:$K$101,0)),1,0)+IF(ISNUMBER(MATCH(G1406,Sheet4!$K$92:$K$101,0)),1,0)+IF(ISNUMBER(MATCH(H1406,Sheet4!$K$92:$K$101,0)),1,0)+IF(ISNUMBER(MATCH(I1406,Sheet4!$K$92:$K$101,0)),1,0)+IF(ISNUMBER(MATCH(J1406,Sheet4!$K$92:$K$101,0)),1,0))
-
(IF(ISNUMBER(MATCH(B1406,Sheet4!$F$2:$F$11,0)),1,0)+IF(ISNUMBER(MATCH(C1406,Sheet4!$F$2:$F$11,0)),1,0)+IF(ISNUMBER(MATCH(D1406,Sheet4!$F$2:$F$11,0)),1,0)+IF(ISNUMBER(MATCH(E1406,Sheet4!$F$2:$F$11,0)),1,0)+IF(ISNUMBER(MATCH(F1406,Sheet4!$F$2:$F$11,0)),1,0)+IF(ISNUMBER(MATCH(G1406,Sheet4!$F$2:$F$11,0)),1,0)+IF(ISNUMBER(MATCH(H1406,Sheet4!$F$2:$F$11,0)),1,0)+IF(ISNUMBER(MATCH(I1406,Sheet4!$F$2:$F$11,0)),1,0)+IF(ISNUMBER(MATCH(J1406,Sheet4!$F$2:$F$11,0)),1,0))</f>
        <v>0</v>
      </c>
      <c r="P1406" s="40" t="str">
        <f>IFERROR(INDEX(Sheet4!$G:$G,MATCH(Sheet1!B1406,Sheet4!$F:$F,0))+INDEX(Sheet4!$G:$G,MATCH(Sheet1!C1406,Sheet4!$F:$F,0))+INDEX(Sheet4!$G:$G,MATCH(Sheet1!D1406,Sheet4!$F:$F,0))+INDEX(Sheet4!$G:$G,MATCH(Sheet1!E1406,Sheet4!$F:$F,0))+INDEX(Sheet4!$G:$G,MATCH(Sheet1!F1406,Sheet4!$F:$F,0))+INDEX(Sheet4!$G:$G,MATCH(Sheet1!G1406,Sheet4!$F:$F,0))+INDEX(Sheet4!$G:$G,MATCH(Sheet1!H1406,Sheet4!$F:$F,0))+INDEX(Sheet4!$G:$G,MATCH(Sheet1!I1406,Sheet4!$F:$F,0))+INDEX(Sheet4!$G:$G,MATCH(Sheet1!J1406,Sheet4!$F:$F,0)),"")</f>
        <v/>
      </c>
      <c r="AF1406">
        <f si="337" t="shared"/>
        <v>0</v>
      </c>
      <c r="AH1406">
        <v>1383</v>
      </c>
      <c r="AI1406" t="str">
        <f si="338" t="shared"/>
        <v>Ben SimmonsTrae YoungJimmy ButlerMonte MorrisCorey BrewerGerald GreenJosh JacksonP.J. TuckerNikola Jokic</v>
      </c>
      <c r="AJ1406">
        <f si="341" t="shared"/>
        <v>0</v>
      </c>
      <c r="AK1406">
        <f si="342" t="shared"/>
        <v>0</v>
      </c>
      <c r="AL1406">
        <f si="343" t="shared"/>
        <v>0</v>
      </c>
      <c r="AM1406">
        <f si="344" t="shared"/>
        <v>0</v>
      </c>
      <c r="AN1406">
        <f si="345" t="shared"/>
        <v>0</v>
      </c>
      <c r="AO1406">
        <f si="346" t="shared"/>
        <v>0</v>
      </c>
      <c r="AP1406">
        <f si="347" t="shared"/>
        <v>0</v>
      </c>
      <c r="AQ1406">
        <f si="348" t="shared"/>
        <v>0</v>
      </c>
      <c r="AR1406">
        <f si="349" t="shared"/>
        <v>0</v>
      </c>
      <c r="AS1406">
        <f si="339" t="shared"/>
        <v>0</v>
      </c>
      <c r="AU1406" t="str">
        <f>IFERROR(VLOOKUP(C1406,Results!$A$2:$B$240,2,FALSE)+VLOOKUP(D1406,Results!$A$2:$B$240,2,FALSE)+VLOOKUP(E1406,Results!$A$2:$B$240,2,FALSE)+VLOOKUP(F1406,Results!$A$2:$B$240,2,FALSE)+VLOOKUP(G1406,Results!$A$2:$B$240,2,FALSE)+VLOOKUP(H1406,Results!$A$2:$B$240,2,FALSE)+VLOOKUP(I1406,Results!$A$2:$B$240,2,FALSE)+VLOOKUP(J1406,Results!$A$2:$B$240,2,FALSE)+VLOOKUP(B1406,Results!$A$2:$B$240,2,FALSE)-MIN(VLOOKUP(C1406,Results!$A$2:$B$240,2,FALSE),VLOOKUP(D1406,Results!$A$2:$B$240,2,FALSE),VLOOKUP(E1406,Results!$A$2:$B$240,2,FALSE),VLOOKUP(F1406,Results!$A$2:$B$240,2,FALSE),VLOOKUP(G1406,Results!$A$2:$B$240,2,FALSE),VLOOKUP(H1406,Results!$A$2:$B$240,2,FALSE),VLOOKUP(I1406,Results!$A$2:$B$240,2,FALSE),VLOOKUP(J1406,Results!$A$2:$B$240,2,FALSE),VLOOKUP(B1406,Results!$A$2:$B$240,2,FALSE)),"")</f>
        <v/>
      </c>
    </row>
    <row r="1407" spans="2:47" x14ac:dyDescent="0.3">
      <c r="B1407" t="s">
        <v>87</v>
      </c>
      <c r="C1407" t="s">
        <v>171</v>
      </c>
      <c r="D1407" t="s">
        <v>172</v>
      </c>
      <c r="E1407" t="s">
        <v>158</v>
      </c>
      <c r="F1407" t="s">
        <v>150</v>
      </c>
      <c r="G1407" t="s">
        <v>177</v>
      </c>
      <c r="H1407" t="s">
        <v>153</v>
      </c>
      <c r="I1407" t="s">
        <v>152</v>
      </c>
      <c r="J1407" t="s">
        <v>186</v>
      </c>
      <c r="K1407" t="n">
        <v>10.0</v>
      </c>
      <c r="L1407" s="30">
        <f si="340" t="shared"/>
        <v>0</v>
      </c>
      <c r="N1407" s="35" t="str">
        <f si="336" t="shared"/>
        <v/>
      </c>
      <c r="O1407" s="59">
        <f>(IF(ISNUMBER(MATCH(B1407,Sheet4!$K$92:$K$101,0)),1,0)+IF(ISNUMBER(MATCH(C1407,Sheet4!$K$92:$K$101,0)),1,0)+IF(ISNUMBER(MATCH(D1407,Sheet4!$K$92:$K$101,0)),1,0)+IF(ISNUMBER(MATCH(E1407,Sheet4!$K$92:$K$101,0)),1,0)+IF(ISNUMBER(MATCH(F1407,Sheet4!$K$92:$K$101,0)),1,0)+IF(ISNUMBER(MATCH(G1407,Sheet4!$K$92:$K$101,0)),1,0)+IF(ISNUMBER(MATCH(H1407,Sheet4!$K$92:$K$101,0)),1,0)+IF(ISNUMBER(MATCH(I1407,Sheet4!$K$92:$K$101,0)),1,0)+IF(ISNUMBER(MATCH(J1407,Sheet4!$K$92:$K$101,0)),1,0))
-
(IF(ISNUMBER(MATCH(B1407,Sheet4!$F$2:$F$11,0)),1,0)+IF(ISNUMBER(MATCH(C1407,Sheet4!$F$2:$F$11,0)),1,0)+IF(ISNUMBER(MATCH(D1407,Sheet4!$F$2:$F$11,0)),1,0)+IF(ISNUMBER(MATCH(E1407,Sheet4!$F$2:$F$11,0)),1,0)+IF(ISNUMBER(MATCH(F1407,Sheet4!$F$2:$F$11,0)),1,0)+IF(ISNUMBER(MATCH(G1407,Sheet4!$F$2:$F$11,0)),1,0)+IF(ISNUMBER(MATCH(H1407,Sheet4!$F$2:$F$11,0)),1,0)+IF(ISNUMBER(MATCH(I1407,Sheet4!$F$2:$F$11,0)),1,0)+IF(ISNUMBER(MATCH(J1407,Sheet4!$F$2:$F$11,0)),1,0))</f>
        <v>0</v>
      </c>
      <c r="P1407" s="40" t="str">
        <f>IFERROR(INDEX(Sheet4!$G:$G,MATCH(Sheet1!B1407,Sheet4!$F:$F,0))+INDEX(Sheet4!$G:$G,MATCH(Sheet1!C1407,Sheet4!$F:$F,0))+INDEX(Sheet4!$G:$G,MATCH(Sheet1!D1407,Sheet4!$F:$F,0))+INDEX(Sheet4!$G:$G,MATCH(Sheet1!E1407,Sheet4!$F:$F,0))+INDEX(Sheet4!$G:$G,MATCH(Sheet1!F1407,Sheet4!$F:$F,0))+INDEX(Sheet4!$G:$G,MATCH(Sheet1!G1407,Sheet4!$F:$F,0))+INDEX(Sheet4!$G:$G,MATCH(Sheet1!H1407,Sheet4!$F:$F,0))+INDEX(Sheet4!$G:$G,MATCH(Sheet1!I1407,Sheet4!$F:$F,0))+INDEX(Sheet4!$G:$G,MATCH(Sheet1!J1407,Sheet4!$F:$F,0)),"")</f>
        <v/>
      </c>
      <c r="AF1407">
        <f si="337" t="shared"/>
        <v>0</v>
      </c>
      <c r="AH1407">
        <v>1384</v>
      </c>
      <c r="AI1407" t="str">
        <f si="338" t="shared"/>
        <v>De'Aaron FoxLandry ShametDevin BookerMonte MorrisWill BartonKelly OubreKenneth FariedTaj GibsonKarl-Anthony Towns</v>
      </c>
      <c r="AJ1407">
        <f si="341" t="shared"/>
        <v>0</v>
      </c>
      <c r="AK1407">
        <f si="342" t="shared"/>
        <v>0</v>
      </c>
      <c r="AL1407">
        <f si="343" t="shared"/>
        <v>0</v>
      </c>
      <c r="AM1407">
        <f si="344" t="shared"/>
        <v>0</v>
      </c>
      <c r="AN1407">
        <f si="345" t="shared"/>
        <v>0</v>
      </c>
      <c r="AO1407">
        <f si="346" t="shared"/>
        <v>0</v>
      </c>
      <c r="AP1407">
        <f si="347" t="shared"/>
        <v>0</v>
      </c>
      <c r="AQ1407">
        <f si="348" t="shared"/>
        <v>0</v>
      </c>
      <c r="AR1407">
        <f si="349" t="shared"/>
        <v>0</v>
      </c>
      <c r="AS1407">
        <f si="339" t="shared"/>
        <v>0</v>
      </c>
      <c r="AU1407" t="str">
        <f>IFERROR(VLOOKUP(C1407,Results!$A$2:$B$240,2,FALSE)+VLOOKUP(D1407,Results!$A$2:$B$240,2,FALSE)+VLOOKUP(E1407,Results!$A$2:$B$240,2,FALSE)+VLOOKUP(F1407,Results!$A$2:$B$240,2,FALSE)+VLOOKUP(G1407,Results!$A$2:$B$240,2,FALSE)+VLOOKUP(H1407,Results!$A$2:$B$240,2,FALSE)+VLOOKUP(I1407,Results!$A$2:$B$240,2,FALSE)+VLOOKUP(J1407,Results!$A$2:$B$240,2,FALSE)+VLOOKUP(B1407,Results!$A$2:$B$240,2,FALSE)-MIN(VLOOKUP(C1407,Results!$A$2:$B$240,2,FALSE),VLOOKUP(D1407,Results!$A$2:$B$240,2,FALSE),VLOOKUP(E1407,Results!$A$2:$B$240,2,FALSE),VLOOKUP(F1407,Results!$A$2:$B$240,2,FALSE),VLOOKUP(G1407,Results!$A$2:$B$240,2,FALSE),VLOOKUP(H1407,Results!$A$2:$B$240,2,FALSE),VLOOKUP(I1407,Results!$A$2:$B$240,2,FALSE),VLOOKUP(J1407,Results!$A$2:$B$240,2,FALSE),VLOOKUP(B1407,Results!$A$2:$B$240,2,FALSE)),"")</f>
        <v/>
      </c>
    </row>
    <row r="1408" spans="2:47" x14ac:dyDescent="0.3">
      <c r="B1408" t="s">
        <v>166</v>
      </c>
      <c r="C1408" t="s">
        <v>108</v>
      </c>
      <c r="D1408" t="s">
        <v>172</v>
      </c>
      <c r="E1408" t="s">
        <v>111</v>
      </c>
      <c r="F1408" t="s">
        <v>177</v>
      </c>
      <c r="G1408" t="s">
        <v>178</v>
      </c>
      <c r="H1408" t="s">
        <v>181</v>
      </c>
      <c r="I1408" t="s">
        <v>152</v>
      </c>
      <c r="J1408" t="s">
        <v>98</v>
      </c>
      <c r="K1408" t="n">
        <v>10.0</v>
      </c>
      <c r="L1408" s="30">
        <f si="340" t="shared"/>
        <v>0</v>
      </c>
      <c r="N1408" s="35" t="str">
        <f ref="N1408:N1471" si="350" t="shared">AU1408</f>
        <v/>
      </c>
      <c r="O1408" s="59">
        <f>(IF(ISNUMBER(MATCH(B1408,Sheet4!$K$92:$K$101,0)),1,0)+IF(ISNUMBER(MATCH(C1408,Sheet4!$K$92:$K$101,0)),1,0)+IF(ISNUMBER(MATCH(D1408,Sheet4!$K$92:$K$101,0)),1,0)+IF(ISNUMBER(MATCH(E1408,Sheet4!$K$92:$K$101,0)),1,0)+IF(ISNUMBER(MATCH(F1408,Sheet4!$K$92:$K$101,0)),1,0)+IF(ISNUMBER(MATCH(G1408,Sheet4!$K$92:$K$101,0)),1,0)+IF(ISNUMBER(MATCH(H1408,Sheet4!$K$92:$K$101,0)),1,0)+IF(ISNUMBER(MATCH(I1408,Sheet4!$K$92:$K$101,0)),1,0)+IF(ISNUMBER(MATCH(J1408,Sheet4!$K$92:$K$101,0)),1,0))
-
(IF(ISNUMBER(MATCH(B1408,Sheet4!$F$2:$F$11,0)),1,0)+IF(ISNUMBER(MATCH(C1408,Sheet4!$F$2:$F$11,0)),1,0)+IF(ISNUMBER(MATCH(D1408,Sheet4!$F$2:$F$11,0)),1,0)+IF(ISNUMBER(MATCH(E1408,Sheet4!$F$2:$F$11,0)),1,0)+IF(ISNUMBER(MATCH(F1408,Sheet4!$F$2:$F$11,0)),1,0)+IF(ISNUMBER(MATCH(G1408,Sheet4!$F$2:$F$11,0)),1,0)+IF(ISNUMBER(MATCH(H1408,Sheet4!$F$2:$F$11,0)),1,0)+IF(ISNUMBER(MATCH(I1408,Sheet4!$F$2:$F$11,0)),1,0)+IF(ISNUMBER(MATCH(J1408,Sheet4!$F$2:$F$11,0)),1,0))</f>
        <v>0</v>
      </c>
      <c r="P1408" s="40" t="str">
        <f>IFERROR(INDEX(Sheet4!$G:$G,MATCH(Sheet1!B1408,Sheet4!$F:$F,0))+INDEX(Sheet4!$G:$G,MATCH(Sheet1!C1408,Sheet4!$F:$F,0))+INDEX(Sheet4!$G:$G,MATCH(Sheet1!D1408,Sheet4!$F:$F,0))+INDEX(Sheet4!$G:$G,MATCH(Sheet1!E1408,Sheet4!$F:$F,0))+INDEX(Sheet4!$G:$G,MATCH(Sheet1!F1408,Sheet4!$F:$F,0))+INDEX(Sheet4!$G:$G,MATCH(Sheet1!G1408,Sheet4!$F:$F,0))+INDEX(Sheet4!$G:$G,MATCH(Sheet1!H1408,Sheet4!$F:$F,0))+INDEX(Sheet4!$G:$G,MATCH(Sheet1!I1408,Sheet4!$F:$F,0))+INDEX(Sheet4!$G:$G,MATCH(Sheet1!J1408,Sheet4!$F:$F,0)),"")</f>
        <v/>
      </c>
      <c r="AF1408">
        <f ref="AF1408:AF1471" si="351" t="shared">IF(A1408="✓",AF1407+1,AF1407)</f>
        <v>0</v>
      </c>
      <c r="AH1408">
        <v>1385</v>
      </c>
      <c r="AI1408" t="str">
        <f ref="AI1408:AI1471" si="352" t="shared">CONCATENATE(B1408,C1408,D1408,E1408,F1408,G1408,H1408,I1408,J1408)</f>
        <v>Ben SimmonsTrae YoungJimmy ButlerMonte MorrisJoe InglesGerald GreenJohn CollinsMarvin BagleyDeandre Ayton</v>
      </c>
      <c r="AJ1408">
        <f si="341" t="shared"/>
        <v>0</v>
      </c>
      <c r="AK1408">
        <f si="342" t="shared"/>
        <v>0</v>
      </c>
      <c r="AL1408">
        <f si="343" t="shared"/>
        <v>0</v>
      </c>
      <c r="AM1408">
        <f si="344" t="shared"/>
        <v>0</v>
      </c>
      <c r="AN1408">
        <f si="345" t="shared"/>
        <v>0</v>
      </c>
      <c r="AO1408">
        <f si="346" t="shared"/>
        <v>0</v>
      </c>
      <c r="AP1408">
        <f si="347" t="shared"/>
        <v>0</v>
      </c>
      <c r="AQ1408">
        <f si="348" t="shared"/>
        <v>0</v>
      </c>
      <c r="AR1408">
        <f si="349" t="shared"/>
        <v>0</v>
      </c>
      <c r="AS1408">
        <f ref="AS1408:AS1471" si="353" t="shared">SUM(AJ1408:AR1408)</f>
        <v>0</v>
      </c>
      <c r="AU1408" t="str">
        <f>IFERROR(VLOOKUP(C1408,Results!$A$2:$B$240,2,FALSE)+VLOOKUP(D1408,Results!$A$2:$B$240,2,FALSE)+VLOOKUP(E1408,Results!$A$2:$B$240,2,FALSE)+VLOOKUP(F1408,Results!$A$2:$B$240,2,FALSE)+VLOOKUP(G1408,Results!$A$2:$B$240,2,FALSE)+VLOOKUP(H1408,Results!$A$2:$B$240,2,FALSE)+VLOOKUP(I1408,Results!$A$2:$B$240,2,FALSE)+VLOOKUP(J1408,Results!$A$2:$B$240,2,FALSE)+VLOOKUP(B1408,Results!$A$2:$B$240,2,FALSE)-MIN(VLOOKUP(C1408,Results!$A$2:$B$240,2,FALSE),VLOOKUP(D1408,Results!$A$2:$B$240,2,FALSE),VLOOKUP(E1408,Results!$A$2:$B$240,2,FALSE),VLOOKUP(F1408,Results!$A$2:$B$240,2,FALSE),VLOOKUP(G1408,Results!$A$2:$B$240,2,FALSE),VLOOKUP(H1408,Results!$A$2:$B$240,2,FALSE),VLOOKUP(I1408,Results!$A$2:$B$240,2,FALSE),VLOOKUP(J1408,Results!$A$2:$B$240,2,FALSE),VLOOKUP(B1408,Results!$A$2:$B$240,2,FALSE)),"")</f>
        <v/>
      </c>
    </row>
    <row r="1409" spans="2:47" x14ac:dyDescent="0.3">
      <c r="B1409" t="s">
        <v>116</v>
      </c>
      <c r="C1409" t="s">
        <v>171</v>
      </c>
      <c r="D1409" t="s">
        <v>172</v>
      </c>
      <c r="E1409" t="s">
        <v>174</v>
      </c>
      <c r="F1409" t="s">
        <v>150</v>
      </c>
      <c r="G1409" t="s">
        <v>177</v>
      </c>
      <c r="H1409" t="s">
        <v>153</v>
      </c>
      <c r="I1409" t="s">
        <v>181</v>
      </c>
      <c r="J1409" t="s">
        <v>186</v>
      </c>
      <c r="K1409" t="n">
        <v>10.0</v>
      </c>
      <c r="L1409" s="30">
        <f si="340" t="shared"/>
        <v>0</v>
      </c>
      <c r="N1409" s="35" t="str">
        <f si="350" t="shared"/>
        <v/>
      </c>
      <c r="O1409" s="59">
        <f>(IF(ISNUMBER(MATCH(B1409,Sheet4!$K$92:$K$101,0)),1,0)+IF(ISNUMBER(MATCH(C1409,Sheet4!$K$92:$K$101,0)),1,0)+IF(ISNUMBER(MATCH(D1409,Sheet4!$K$92:$K$101,0)),1,0)+IF(ISNUMBER(MATCH(E1409,Sheet4!$K$92:$K$101,0)),1,0)+IF(ISNUMBER(MATCH(F1409,Sheet4!$K$92:$K$101,0)),1,0)+IF(ISNUMBER(MATCH(G1409,Sheet4!$K$92:$K$101,0)),1,0)+IF(ISNUMBER(MATCH(H1409,Sheet4!$K$92:$K$101,0)),1,0)+IF(ISNUMBER(MATCH(I1409,Sheet4!$K$92:$K$101,0)),1,0)+IF(ISNUMBER(MATCH(J1409,Sheet4!$K$92:$K$101,0)),1,0))
-
(IF(ISNUMBER(MATCH(B1409,Sheet4!$F$2:$F$11,0)),1,0)+IF(ISNUMBER(MATCH(C1409,Sheet4!$F$2:$F$11,0)),1,0)+IF(ISNUMBER(MATCH(D1409,Sheet4!$F$2:$F$11,0)),1,0)+IF(ISNUMBER(MATCH(E1409,Sheet4!$F$2:$F$11,0)),1,0)+IF(ISNUMBER(MATCH(F1409,Sheet4!$F$2:$F$11,0)),1,0)+IF(ISNUMBER(MATCH(G1409,Sheet4!$F$2:$F$11,0)),1,0)+IF(ISNUMBER(MATCH(H1409,Sheet4!$F$2:$F$11,0)),1,0)+IF(ISNUMBER(MATCH(I1409,Sheet4!$F$2:$F$11,0)),1,0)+IF(ISNUMBER(MATCH(J1409,Sheet4!$F$2:$F$11,0)),1,0))</f>
        <v>0</v>
      </c>
      <c r="P1409" s="40" t="str">
        <f>IFERROR(INDEX(Sheet4!$G:$G,MATCH(Sheet1!B1409,Sheet4!$F:$F,0))+INDEX(Sheet4!$G:$G,MATCH(Sheet1!C1409,Sheet4!$F:$F,0))+INDEX(Sheet4!$G:$G,MATCH(Sheet1!D1409,Sheet4!$F:$F,0))+INDEX(Sheet4!$G:$G,MATCH(Sheet1!E1409,Sheet4!$F:$F,0))+INDEX(Sheet4!$G:$G,MATCH(Sheet1!F1409,Sheet4!$F:$F,0))+INDEX(Sheet4!$G:$G,MATCH(Sheet1!G1409,Sheet4!$F:$F,0))+INDEX(Sheet4!$G:$G,MATCH(Sheet1!H1409,Sheet4!$F:$F,0))+INDEX(Sheet4!$G:$G,MATCH(Sheet1!I1409,Sheet4!$F:$F,0))+INDEX(Sheet4!$G:$G,MATCH(Sheet1!J1409,Sheet4!$F:$F,0)),"")</f>
        <v/>
      </c>
      <c r="AF1409">
        <f si="351" t="shared"/>
        <v>0</v>
      </c>
      <c r="AH1409">
        <v>1386</v>
      </c>
      <c r="AI1409" t="str">
        <f si="352" t="shared"/>
        <v>Ben SimmonsIsaiah CanaanJames HardenMonte MorrisWill BartonDeAndre' BembryJosh JacksonDerrick FavorsDeandre Ayton</v>
      </c>
      <c r="AJ1409">
        <f si="341" t="shared"/>
        <v>0</v>
      </c>
      <c r="AK1409">
        <f si="342" t="shared"/>
        <v>0</v>
      </c>
      <c r="AL1409">
        <f si="343" t="shared"/>
        <v>0</v>
      </c>
      <c r="AM1409">
        <f si="344" t="shared"/>
        <v>0</v>
      </c>
      <c r="AN1409">
        <f si="345" t="shared"/>
        <v>0</v>
      </c>
      <c r="AO1409">
        <f si="346" t="shared"/>
        <v>0</v>
      </c>
      <c r="AP1409">
        <f si="347" t="shared"/>
        <v>0</v>
      </c>
      <c r="AQ1409">
        <f si="348" t="shared"/>
        <v>0</v>
      </c>
      <c r="AR1409">
        <f si="349" t="shared"/>
        <v>0</v>
      </c>
      <c r="AS1409">
        <f si="353" t="shared"/>
        <v>0</v>
      </c>
      <c r="AU1409" t="str">
        <f>IFERROR(VLOOKUP(C1409,Results!$A$2:$B$240,2,FALSE)+VLOOKUP(D1409,Results!$A$2:$B$240,2,FALSE)+VLOOKUP(E1409,Results!$A$2:$B$240,2,FALSE)+VLOOKUP(F1409,Results!$A$2:$B$240,2,FALSE)+VLOOKUP(G1409,Results!$A$2:$B$240,2,FALSE)+VLOOKUP(H1409,Results!$A$2:$B$240,2,FALSE)+VLOOKUP(I1409,Results!$A$2:$B$240,2,FALSE)+VLOOKUP(J1409,Results!$A$2:$B$240,2,FALSE)+VLOOKUP(B1409,Results!$A$2:$B$240,2,FALSE)-MIN(VLOOKUP(C1409,Results!$A$2:$B$240,2,FALSE),VLOOKUP(D1409,Results!$A$2:$B$240,2,FALSE),VLOOKUP(E1409,Results!$A$2:$B$240,2,FALSE),VLOOKUP(F1409,Results!$A$2:$B$240,2,FALSE),VLOOKUP(G1409,Results!$A$2:$B$240,2,FALSE),VLOOKUP(H1409,Results!$A$2:$B$240,2,FALSE),VLOOKUP(I1409,Results!$A$2:$B$240,2,FALSE),VLOOKUP(J1409,Results!$A$2:$B$240,2,FALSE),VLOOKUP(B1409,Results!$A$2:$B$240,2,FALSE)),"")</f>
        <v/>
      </c>
    </row>
    <row r="1410" spans="2:47" x14ac:dyDescent="0.3">
      <c r="B1410" t="s">
        <v>166</v>
      </c>
      <c r="C1410" t="s">
        <v>87</v>
      </c>
      <c r="D1410" t="s">
        <v>172</v>
      </c>
      <c r="E1410" t="s">
        <v>146</v>
      </c>
      <c r="F1410" t="s">
        <v>177</v>
      </c>
      <c r="G1410" t="s">
        <v>159</v>
      </c>
      <c r="H1410" t="s">
        <v>92</v>
      </c>
      <c r="I1410" t="s">
        <v>155</v>
      </c>
      <c r="J1410" t="s">
        <v>98</v>
      </c>
      <c r="K1410" t="n">
        <v>10.0</v>
      </c>
      <c r="L1410" s="30">
        <f si="340" t="shared"/>
        <v>0</v>
      </c>
      <c r="N1410" s="35" t="str">
        <f si="350" t="shared"/>
        <v/>
      </c>
      <c r="O1410" s="59">
        <f>(IF(ISNUMBER(MATCH(B1410,Sheet4!$K$92:$K$101,0)),1,0)+IF(ISNUMBER(MATCH(C1410,Sheet4!$K$92:$K$101,0)),1,0)+IF(ISNUMBER(MATCH(D1410,Sheet4!$K$92:$K$101,0)),1,0)+IF(ISNUMBER(MATCH(E1410,Sheet4!$K$92:$K$101,0)),1,0)+IF(ISNUMBER(MATCH(F1410,Sheet4!$K$92:$K$101,0)),1,0)+IF(ISNUMBER(MATCH(G1410,Sheet4!$K$92:$K$101,0)),1,0)+IF(ISNUMBER(MATCH(H1410,Sheet4!$K$92:$K$101,0)),1,0)+IF(ISNUMBER(MATCH(I1410,Sheet4!$K$92:$K$101,0)),1,0)+IF(ISNUMBER(MATCH(J1410,Sheet4!$K$92:$K$101,0)),1,0))
-
(IF(ISNUMBER(MATCH(B1410,Sheet4!$F$2:$F$11,0)),1,0)+IF(ISNUMBER(MATCH(C1410,Sheet4!$F$2:$F$11,0)),1,0)+IF(ISNUMBER(MATCH(D1410,Sheet4!$F$2:$F$11,0)),1,0)+IF(ISNUMBER(MATCH(E1410,Sheet4!$F$2:$F$11,0)),1,0)+IF(ISNUMBER(MATCH(F1410,Sheet4!$F$2:$F$11,0)),1,0)+IF(ISNUMBER(MATCH(G1410,Sheet4!$F$2:$F$11,0)),1,0)+IF(ISNUMBER(MATCH(H1410,Sheet4!$F$2:$F$11,0)),1,0)+IF(ISNUMBER(MATCH(I1410,Sheet4!$F$2:$F$11,0)),1,0)+IF(ISNUMBER(MATCH(J1410,Sheet4!$F$2:$F$11,0)),1,0))</f>
        <v>0</v>
      </c>
      <c r="P1410" s="40" t="str">
        <f>IFERROR(INDEX(Sheet4!$G:$G,MATCH(Sheet1!B1410,Sheet4!$F:$F,0))+INDEX(Sheet4!$G:$G,MATCH(Sheet1!C1410,Sheet4!$F:$F,0))+INDEX(Sheet4!$G:$G,MATCH(Sheet1!D1410,Sheet4!$F:$F,0))+INDEX(Sheet4!$G:$G,MATCH(Sheet1!E1410,Sheet4!$F:$F,0))+INDEX(Sheet4!$G:$G,MATCH(Sheet1!F1410,Sheet4!$F:$F,0))+INDEX(Sheet4!$G:$G,MATCH(Sheet1!G1410,Sheet4!$F:$F,0))+INDEX(Sheet4!$G:$G,MATCH(Sheet1!H1410,Sheet4!$F:$F,0))+INDEX(Sheet4!$G:$G,MATCH(Sheet1!I1410,Sheet4!$F:$F,0))+INDEX(Sheet4!$G:$G,MATCH(Sheet1!J1410,Sheet4!$F:$F,0)),"")</f>
        <v/>
      </c>
      <c r="AF1410">
        <f si="351" t="shared"/>
        <v>0</v>
      </c>
      <c r="AH1410">
        <v>1387</v>
      </c>
      <c r="AI1410" t="str">
        <f si="352" t="shared"/>
        <v>Ben SimmonsDe'Aaron FoxDevin BookerMonte MorrisCorey BrewerLuol DengJohn CollinsJosh JacksonRudy Gobert</v>
      </c>
      <c r="AJ1410">
        <f si="341" t="shared"/>
        <v>0</v>
      </c>
      <c r="AK1410">
        <f si="342" t="shared"/>
        <v>0</v>
      </c>
      <c r="AL1410">
        <f si="343" t="shared"/>
        <v>0</v>
      </c>
      <c r="AM1410">
        <f si="344" t="shared"/>
        <v>0</v>
      </c>
      <c r="AN1410">
        <f si="345" t="shared"/>
        <v>0</v>
      </c>
      <c r="AO1410">
        <f si="346" t="shared"/>
        <v>0</v>
      </c>
      <c r="AP1410">
        <f si="347" t="shared"/>
        <v>0</v>
      </c>
      <c r="AQ1410">
        <f si="348" t="shared"/>
        <v>0</v>
      </c>
      <c r="AR1410">
        <f si="349" t="shared"/>
        <v>0</v>
      </c>
      <c r="AS1410">
        <f si="353" t="shared"/>
        <v>0</v>
      </c>
      <c r="AU1410" t="str">
        <f>IFERROR(VLOOKUP(C1410,Results!$A$2:$B$240,2,FALSE)+VLOOKUP(D1410,Results!$A$2:$B$240,2,FALSE)+VLOOKUP(E1410,Results!$A$2:$B$240,2,FALSE)+VLOOKUP(F1410,Results!$A$2:$B$240,2,FALSE)+VLOOKUP(G1410,Results!$A$2:$B$240,2,FALSE)+VLOOKUP(H1410,Results!$A$2:$B$240,2,FALSE)+VLOOKUP(I1410,Results!$A$2:$B$240,2,FALSE)+VLOOKUP(J1410,Results!$A$2:$B$240,2,FALSE)+VLOOKUP(B1410,Results!$A$2:$B$240,2,FALSE)-MIN(VLOOKUP(C1410,Results!$A$2:$B$240,2,FALSE),VLOOKUP(D1410,Results!$A$2:$B$240,2,FALSE),VLOOKUP(E1410,Results!$A$2:$B$240,2,FALSE),VLOOKUP(F1410,Results!$A$2:$B$240,2,FALSE),VLOOKUP(G1410,Results!$A$2:$B$240,2,FALSE),VLOOKUP(H1410,Results!$A$2:$B$240,2,FALSE),VLOOKUP(I1410,Results!$A$2:$B$240,2,FALSE),VLOOKUP(J1410,Results!$A$2:$B$240,2,FALSE),VLOOKUP(B1410,Results!$A$2:$B$240,2,FALSE)),"")</f>
        <v/>
      </c>
    </row>
    <row r="1411" spans="2:47" x14ac:dyDescent="0.3">
      <c r="B1411" t="s">
        <v>166</v>
      </c>
      <c r="C1411" t="s">
        <v>171</v>
      </c>
      <c r="D1411" t="s">
        <v>145</v>
      </c>
      <c r="E1411" t="s">
        <v>148</v>
      </c>
      <c r="F1411" t="s">
        <v>178</v>
      </c>
      <c r="G1411" t="s">
        <v>90</v>
      </c>
      <c r="H1411" t="s">
        <v>181</v>
      </c>
      <c r="I1411" t="s">
        <v>152</v>
      </c>
      <c r="J1411" t="s">
        <v>187</v>
      </c>
      <c r="K1411" t="n">
        <v>10.0</v>
      </c>
      <c r="L1411" s="30">
        <f si="340" t="shared"/>
        <v>0</v>
      </c>
      <c r="N1411" s="35" t="str">
        <f si="350" t="shared"/>
        <v/>
      </c>
      <c r="O1411" s="59">
        <f>(IF(ISNUMBER(MATCH(B1411,Sheet4!$K$92:$K$101,0)),1,0)+IF(ISNUMBER(MATCH(C1411,Sheet4!$K$92:$K$101,0)),1,0)+IF(ISNUMBER(MATCH(D1411,Sheet4!$K$92:$K$101,0)),1,0)+IF(ISNUMBER(MATCH(E1411,Sheet4!$K$92:$K$101,0)),1,0)+IF(ISNUMBER(MATCH(F1411,Sheet4!$K$92:$K$101,0)),1,0)+IF(ISNUMBER(MATCH(G1411,Sheet4!$K$92:$K$101,0)),1,0)+IF(ISNUMBER(MATCH(H1411,Sheet4!$K$92:$K$101,0)),1,0)+IF(ISNUMBER(MATCH(I1411,Sheet4!$K$92:$K$101,0)),1,0)+IF(ISNUMBER(MATCH(J1411,Sheet4!$K$92:$K$101,0)),1,0))
-
(IF(ISNUMBER(MATCH(B1411,Sheet4!$F$2:$F$11,0)),1,0)+IF(ISNUMBER(MATCH(C1411,Sheet4!$F$2:$F$11,0)),1,0)+IF(ISNUMBER(MATCH(D1411,Sheet4!$F$2:$F$11,0)),1,0)+IF(ISNUMBER(MATCH(E1411,Sheet4!$F$2:$F$11,0)),1,0)+IF(ISNUMBER(MATCH(F1411,Sheet4!$F$2:$F$11,0)),1,0)+IF(ISNUMBER(MATCH(G1411,Sheet4!$F$2:$F$11,0)),1,0)+IF(ISNUMBER(MATCH(H1411,Sheet4!$F$2:$F$11,0)),1,0)+IF(ISNUMBER(MATCH(I1411,Sheet4!$F$2:$F$11,0)),1,0)+IF(ISNUMBER(MATCH(J1411,Sheet4!$F$2:$F$11,0)),1,0))</f>
        <v>0</v>
      </c>
      <c r="P1411" s="40" t="str">
        <f>IFERROR(INDEX(Sheet4!$G:$G,MATCH(Sheet1!B1411,Sheet4!$F:$F,0))+INDEX(Sheet4!$G:$G,MATCH(Sheet1!C1411,Sheet4!$F:$F,0))+INDEX(Sheet4!$G:$G,MATCH(Sheet1!D1411,Sheet4!$F:$F,0))+INDEX(Sheet4!$G:$G,MATCH(Sheet1!E1411,Sheet4!$F:$F,0))+INDEX(Sheet4!$G:$G,MATCH(Sheet1!F1411,Sheet4!$F:$F,0))+INDEX(Sheet4!$G:$G,MATCH(Sheet1!G1411,Sheet4!$F:$F,0))+INDEX(Sheet4!$G:$G,MATCH(Sheet1!H1411,Sheet4!$F:$F,0))+INDEX(Sheet4!$G:$G,MATCH(Sheet1!I1411,Sheet4!$F:$F,0))+INDEX(Sheet4!$G:$G,MATCH(Sheet1!J1411,Sheet4!$F:$F,0)),"")</f>
        <v/>
      </c>
      <c r="AF1411">
        <f si="351" t="shared"/>
        <v>0</v>
      </c>
      <c r="AH1411">
        <v>1388</v>
      </c>
      <c r="AI1411" t="str">
        <f si="352" t="shared"/>
        <v>Ben SimmonsDe'Aaron FoxDevin BookerMonte MorrisKelly OubreJoe InglesKenneth FariedTrey LylesWillie Cauley-Stein</v>
      </c>
      <c r="AJ1411">
        <f si="341" t="shared"/>
        <v>0</v>
      </c>
      <c r="AK1411">
        <f si="342" t="shared"/>
        <v>0</v>
      </c>
      <c r="AL1411">
        <f si="343" t="shared"/>
        <v>0</v>
      </c>
      <c r="AM1411">
        <f si="344" t="shared"/>
        <v>0</v>
      </c>
      <c r="AN1411">
        <f si="345" t="shared"/>
        <v>0</v>
      </c>
      <c r="AO1411">
        <f si="346" t="shared"/>
        <v>0</v>
      </c>
      <c r="AP1411">
        <f si="347" t="shared"/>
        <v>0</v>
      </c>
      <c r="AQ1411">
        <f si="348" t="shared"/>
        <v>0</v>
      </c>
      <c r="AR1411">
        <f si="349" t="shared"/>
        <v>0</v>
      </c>
      <c r="AS1411">
        <f si="353" t="shared"/>
        <v>0</v>
      </c>
      <c r="AU1411" t="str">
        <f>IFERROR(VLOOKUP(C1411,Results!$A$2:$B$240,2,FALSE)+VLOOKUP(D1411,Results!$A$2:$B$240,2,FALSE)+VLOOKUP(E1411,Results!$A$2:$B$240,2,FALSE)+VLOOKUP(F1411,Results!$A$2:$B$240,2,FALSE)+VLOOKUP(G1411,Results!$A$2:$B$240,2,FALSE)+VLOOKUP(H1411,Results!$A$2:$B$240,2,FALSE)+VLOOKUP(I1411,Results!$A$2:$B$240,2,FALSE)+VLOOKUP(J1411,Results!$A$2:$B$240,2,FALSE)+VLOOKUP(B1411,Results!$A$2:$B$240,2,FALSE)-MIN(VLOOKUP(C1411,Results!$A$2:$B$240,2,FALSE),VLOOKUP(D1411,Results!$A$2:$B$240,2,FALSE),VLOOKUP(E1411,Results!$A$2:$B$240,2,FALSE),VLOOKUP(F1411,Results!$A$2:$B$240,2,FALSE),VLOOKUP(G1411,Results!$A$2:$B$240,2,FALSE),VLOOKUP(H1411,Results!$A$2:$B$240,2,FALSE),VLOOKUP(I1411,Results!$A$2:$B$240,2,FALSE),VLOOKUP(J1411,Results!$A$2:$B$240,2,FALSE),VLOOKUP(B1411,Results!$A$2:$B$240,2,FALSE)),"")</f>
        <v/>
      </c>
    </row>
    <row r="1412" spans="2:47" x14ac:dyDescent="0.3">
      <c r="B1412" t="s">
        <v>166</v>
      </c>
      <c r="C1412" t="s">
        <v>170</v>
      </c>
      <c r="D1412" t="s">
        <v>145</v>
      </c>
      <c r="E1412" t="s">
        <v>146</v>
      </c>
      <c r="F1412" t="s">
        <v>178</v>
      </c>
      <c r="G1412" t="s">
        <v>105</v>
      </c>
      <c r="H1412" t="s">
        <v>152</v>
      </c>
      <c r="I1412" t="s">
        <v>154</v>
      </c>
      <c r="J1412" t="s">
        <v>98</v>
      </c>
      <c r="K1412" t="n">
        <v>10.0</v>
      </c>
      <c r="L1412" s="30">
        <f si="340" t="shared"/>
        <v>0</v>
      </c>
      <c r="N1412" s="35" t="str">
        <f si="350" t="shared"/>
        <v/>
      </c>
      <c r="O1412" s="59">
        <f>(IF(ISNUMBER(MATCH(B1412,Sheet4!$K$92:$K$101,0)),1,0)+IF(ISNUMBER(MATCH(C1412,Sheet4!$K$92:$K$101,0)),1,0)+IF(ISNUMBER(MATCH(D1412,Sheet4!$K$92:$K$101,0)),1,0)+IF(ISNUMBER(MATCH(E1412,Sheet4!$K$92:$K$101,0)),1,0)+IF(ISNUMBER(MATCH(F1412,Sheet4!$K$92:$K$101,0)),1,0)+IF(ISNUMBER(MATCH(G1412,Sheet4!$K$92:$K$101,0)),1,0)+IF(ISNUMBER(MATCH(H1412,Sheet4!$K$92:$K$101,0)),1,0)+IF(ISNUMBER(MATCH(I1412,Sheet4!$K$92:$K$101,0)),1,0)+IF(ISNUMBER(MATCH(J1412,Sheet4!$K$92:$K$101,0)),1,0))
-
(IF(ISNUMBER(MATCH(B1412,Sheet4!$F$2:$F$11,0)),1,0)+IF(ISNUMBER(MATCH(C1412,Sheet4!$F$2:$F$11,0)),1,0)+IF(ISNUMBER(MATCH(D1412,Sheet4!$F$2:$F$11,0)),1,0)+IF(ISNUMBER(MATCH(E1412,Sheet4!$F$2:$F$11,0)),1,0)+IF(ISNUMBER(MATCH(F1412,Sheet4!$F$2:$F$11,0)),1,0)+IF(ISNUMBER(MATCH(G1412,Sheet4!$F$2:$F$11,0)),1,0)+IF(ISNUMBER(MATCH(H1412,Sheet4!$F$2:$F$11,0)),1,0)+IF(ISNUMBER(MATCH(I1412,Sheet4!$F$2:$F$11,0)),1,0)+IF(ISNUMBER(MATCH(J1412,Sheet4!$F$2:$F$11,0)),1,0))</f>
        <v>0</v>
      </c>
      <c r="P1412" s="40" t="str">
        <f>IFERROR(INDEX(Sheet4!$G:$G,MATCH(Sheet1!B1412,Sheet4!$F:$F,0))+INDEX(Sheet4!$G:$G,MATCH(Sheet1!C1412,Sheet4!$F:$F,0))+INDEX(Sheet4!$G:$G,MATCH(Sheet1!D1412,Sheet4!$F:$F,0))+INDEX(Sheet4!$G:$G,MATCH(Sheet1!E1412,Sheet4!$F:$F,0))+INDEX(Sheet4!$G:$G,MATCH(Sheet1!F1412,Sheet4!$F:$F,0))+INDEX(Sheet4!$G:$G,MATCH(Sheet1!G1412,Sheet4!$F:$F,0))+INDEX(Sheet4!$G:$G,MATCH(Sheet1!H1412,Sheet4!$F:$F,0))+INDEX(Sheet4!$G:$G,MATCH(Sheet1!I1412,Sheet4!$F:$F,0))+INDEX(Sheet4!$G:$G,MATCH(Sheet1!J1412,Sheet4!$F:$F,0)),"")</f>
        <v/>
      </c>
      <c r="AF1412">
        <f si="351" t="shared"/>
        <v>0</v>
      </c>
      <c r="AH1412">
        <v>1389</v>
      </c>
      <c r="AI1412" t="str">
        <f si="352" t="shared"/>
        <v>Ben SimmonsDe'Aaron FoxDevin BookerMalik BeasleyMikal BridgesCorey BrewerPaul MillsapTrey LylesJoel Embiid</v>
      </c>
      <c r="AJ1412">
        <f si="341" t="shared"/>
        <v>0</v>
      </c>
      <c r="AK1412">
        <f si="342" t="shared"/>
        <v>0</v>
      </c>
      <c r="AL1412">
        <f si="343" t="shared"/>
        <v>0</v>
      </c>
      <c r="AM1412">
        <f si="344" t="shared"/>
        <v>0</v>
      </c>
      <c r="AN1412">
        <f si="345" t="shared"/>
        <v>0</v>
      </c>
      <c r="AO1412">
        <f si="346" t="shared"/>
        <v>0</v>
      </c>
      <c r="AP1412">
        <f si="347" t="shared"/>
        <v>0</v>
      </c>
      <c r="AQ1412">
        <f si="348" t="shared"/>
        <v>0</v>
      </c>
      <c r="AR1412">
        <f si="349" t="shared"/>
        <v>0</v>
      </c>
      <c r="AS1412">
        <f si="353" t="shared"/>
        <v>0</v>
      </c>
      <c r="AU1412" t="str">
        <f>IFERROR(VLOOKUP(C1412,Results!$A$2:$B$240,2,FALSE)+VLOOKUP(D1412,Results!$A$2:$B$240,2,FALSE)+VLOOKUP(E1412,Results!$A$2:$B$240,2,FALSE)+VLOOKUP(F1412,Results!$A$2:$B$240,2,FALSE)+VLOOKUP(G1412,Results!$A$2:$B$240,2,FALSE)+VLOOKUP(H1412,Results!$A$2:$B$240,2,FALSE)+VLOOKUP(I1412,Results!$A$2:$B$240,2,FALSE)+VLOOKUP(J1412,Results!$A$2:$B$240,2,FALSE)+VLOOKUP(B1412,Results!$A$2:$B$240,2,FALSE)-MIN(VLOOKUP(C1412,Results!$A$2:$B$240,2,FALSE),VLOOKUP(D1412,Results!$A$2:$B$240,2,FALSE),VLOOKUP(E1412,Results!$A$2:$B$240,2,FALSE),VLOOKUP(F1412,Results!$A$2:$B$240,2,FALSE),VLOOKUP(G1412,Results!$A$2:$B$240,2,FALSE),VLOOKUP(H1412,Results!$A$2:$B$240,2,FALSE),VLOOKUP(I1412,Results!$A$2:$B$240,2,FALSE),VLOOKUP(J1412,Results!$A$2:$B$240,2,FALSE),VLOOKUP(B1412,Results!$A$2:$B$240,2,FALSE)),"")</f>
        <v/>
      </c>
    </row>
    <row r="1413" spans="2:47" x14ac:dyDescent="0.3">
      <c r="B1413" t="s">
        <v>166</v>
      </c>
      <c r="C1413" t="s">
        <v>87</v>
      </c>
      <c r="D1413" t="s">
        <v>145</v>
      </c>
      <c r="E1413" t="s">
        <v>149</v>
      </c>
      <c r="F1413" t="s">
        <v>179</v>
      </c>
      <c r="G1413" t="s">
        <v>159</v>
      </c>
      <c r="H1413" t="s">
        <v>181</v>
      </c>
      <c r="I1413" t="s">
        <v>152</v>
      </c>
      <c r="J1413" t="s">
        <v>187</v>
      </c>
      <c r="K1413" t="n">
        <v>10.0</v>
      </c>
      <c r="L1413" s="30">
        <f si="340" t="shared"/>
        <v>0</v>
      </c>
      <c r="N1413" s="35" t="str">
        <f si="350" t="shared"/>
        <v/>
      </c>
      <c r="O1413" s="59">
        <f>(IF(ISNUMBER(MATCH(B1413,Sheet4!$K$92:$K$101,0)),1,0)+IF(ISNUMBER(MATCH(C1413,Sheet4!$K$92:$K$101,0)),1,0)+IF(ISNUMBER(MATCH(D1413,Sheet4!$K$92:$K$101,0)),1,0)+IF(ISNUMBER(MATCH(E1413,Sheet4!$K$92:$K$101,0)),1,0)+IF(ISNUMBER(MATCH(F1413,Sheet4!$K$92:$K$101,0)),1,0)+IF(ISNUMBER(MATCH(G1413,Sheet4!$K$92:$K$101,0)),1,0)+IF(ISNUMBER(MATCH(H1413,Sheet4!$K$92:$K$101,0)),1,0)+IF(ISNUMBER(MATCH(I1413,Sheet4!$K$92:$K$101,0)),1,0)+IF(ISNUMBER(MATCH(J1413,Sheet4!$K$92:$K$101,0)),1,0))
-
(IF(ISNUMBER(MATCH(B1413,Sheet4!$F$2:$F$11,0)),1,0)+IF(ISNUMBER(MATCH(C1413,Sheet4!$F$2:$F$11,0)),1,0)+IF(ISNUMBER(MATCH(D1413,Sheet4!$F$2:$F$11,0)),1,0)+IF(ISNUMBER(MATCH(E1413,Sheet4!$F$2:$F$11,0)),1,0)+IF(ISNUMBER(MATCH(F1413,Sheet4!$F$2:$F$11,0)),1,0)+IF(ISNUMBER(MATCH(G1413,Sheet4!$F$2:$F$11,0)),1,0)+IF(ISNUMBER(MATCH(H1413,Sheet4!$F$2:$F$11,0)),1,0)+IF(ISNUMBER(MATCH(I1413,Sheet4!$F$2:$F$11,0)),1,0)+IF(ISNUMBER(MATCH(J1413,Sheet4!$F$2:$F$11,0)),1,0))</f>
        <v>0</v>
      </c>
      <c r="P1413" s="40" t="str">
        <f>IFERROR(INDEX(Sheet4!$G:$G,MATCH(Sheet1!B1413,Sheet4!$F:$F,0))+INDEX(Sheet4!$G:$G,MATCH(Sheet1!C1413,Sheet4!$F:$F,0))+INDEX(Sheet4!$G:$G,MATCH(Sheet1!D1413,Sheet4!$F:$F,0))+INDEX(Sheet4!$G:$G,MATCH(Sheet1!E1413,Sheet4!$F:$F,0))+INDEX(Sheet4!$G:$G,MATCH(Sheet1!F1413,Sheet4!$F:$F,0))+INDEX(Sheet4!$G:$G,MATCH(Sheet1!G1413,Sheet4!$F:$F,0))+INDEX(Sheet4!$G:$G,MATCH(Sheet1!H1413,Sheet4!$F:$F,0))+INDEX(Sheet4!$G:$G,MATCH(Sheet1!I1413,Sheet4!$F:$F,0))+INDEX(Sheet4!$G:$G,MATCH(Sheet1!J1413,Sheet4!$F:$F,0)),"")</f>
        <v/>
      </c>
      <c r="AF1413">
        <f si="351" t="shared"/>
        <v>0</v>
      </c>
      <c r="AH1413">
        <v>1390</v>
      </c>
      <c r="AI1413" t="str">
        <f si="352" t="shared"/>
        <v>Ben SimmonsLandry ShametDonovan MitchellMonte MorrisKelly OubreDeAndre' BembryJohn CollinsPaul MillsapKarl-Anthony Towns</v>
      </c>
      <c r="AJ1413">
        <f si="341" t="shared"/>
        <v>0</v>
      </c>
      <c r="AK1413">
        <f si="342" t="shared"/>
        <v>0</v>
      </c>
      <c r="AL1413">
        <f si="343" t="shared"/>
        <v>0</v>
      </c>
      <c r="AM1413">
        <f si="344" t="shared"/>
        <v>0</v>
      </c>
      <c r="AN1413">
        <f si="345" t="shared"/>
        <v>0</v>
      </c>
      <c r="AO1413">
        <f si="346" t="shared"/>
        <v>0</v>
      </c>
      <c r="AP1413">
        <f si="347" t="shared"/>
        <v>0</v>
      </c>
      <c r="AQ1413">
        <f si="348" t="shared"/>
        <v>0</v>
      </c>
      <c r="AR1413">
        <f si="349" t="shared"/>
        <v>0</v>
      </c>
      <c r="AS1413">
        <f si="353" t="shared"/>
        <v>0</v>
      </c>
      <c r="AU1413" t="str">
        <f>IFERROR(VLOOKUP(C1413,Results!$A$2:$B$240,2,FALSE)+VLOOKUP(D1413,Results!$A$2:$B$240,2,FALSE)+VLOOKUP(E1413,Results!$A$2:$B$240,2,FALSE)+VLOOKUP(F1413,Results!$A$2:$B$240,2,FALSE)+VLOOKUP(G1413,Results!$A$2:$B$240,2,FALSE)+VLOOKUP(H1413,Results!$A$2:$B$240,2,FALSE)+VLOOKUP(I1413,Results!$A$2:$B$240,2,FALSE)+VLOOKUP(J1413,Results!$A$2:$B$240,2,FALSE)+VLOOKUP(B1413,Results!$A$2:$B$240,2,FALSE)-MIN(VLOOKUP(C1413,Results!$A$2:$B$240,2,FALSE),VLOOKUP(D1413,Results!$A$2:$B$240,2,FALSE),VLOOKUP(E1413,Results!$A$2:$B$240,2,FALSE),VLOOKUP(F1413,Results!$A$2:$B$240,2,FALSE),VLOOKUP(G1413,Results!$A$2:$B$240,2,FALSE),VLOOKUP(H1413,Results!$A$2:$B$240,2,FALSE),VLOOKUP(I1413,Results!$A$2:$B$240,2,FALSE),VLOOKUP(J1413,Results!$A$2:$B$240,2,FALSE),VLOOKUP(B1413,Results!$A$2:$B$240,2,FALSE)),"")</f>
        <v/>
      </c>
    </row>
    <row r="1414" spans="2:47" x14ac:dyDescent="0.3">
      <c r="B1414" t="s">
        <v>166</v>
      </c>
      <c r="C1414" t="s">
        <v>168</v>
      </c>
      <c r="D1414" t="s">
        <v>172</v>
      </c>
      <c r="E1414" t="s">
        <v>146</v>
      </c>
      <c r="F1414" t="s">
        <v>177</v>
      </c>
      <c r="G1414" t="s">
        <v>101</v>
      </c>
      <c r="H1414" t="s">
        <v>181</v>
      </c>
      <c r="I1414" t="s">
        <v>152</v>
      </c>
      <c r="J1414" t="s">
        <v>156</v>
      </c>
      <c r="K1414" t="n">
        <v>10.0</v>
      </c>
      <c r="L1414" s="30">
        <f si="340" t="shared"/>
        <v>0</v>
      </c>
      <c r="N1414" s="35" t="str">
        <f si="350" t="shared"/>
        <v/>
      </c>
      <c r="O1414" s="59">
        <f>(IF(ISNUMBER(MATCH(B1414,Sheet4!$K$92:$K$101,0)),1,0)+IF(ISNUMBER(MATCH(C1414,Sheet4!$K$92:$K$101,0)),1,0)+IF(ISNUMBER(MATCH(D1414,Sheet4!$K$92:$K$101,0)),1,0)+IF(ISNUMBER(MATCH(E1414,Sheet4!$K$92:$K$101,0)),1,0)+IF(ISNUMBER(MATCH(F1414,Sheet4!$K$92:$K$101,0)),1,0)+IF(ISNUMBER(MATCH(G1414,Sheet4!$K$92:$K$101,0)),1,0)+IF(ISNUMBER(MATCH(H1414,Sheet4!$K$92:$K$101,0)),1,0)+IF(ISNUMBER(MATCH(I1414,Sheet4!$K$92:$K$101,0)),1,0)+IF(ISNUMBER(MATCH(J1414,Sheet4!$K$92:$K$101,0)),1,0))
-
(IF(ISNUMBER(MATCH(B1414,Sheet4!$F$2:$F$11,0)),1,0)+IF(ISNUMBER(MATCH(C1414,Sheet4!$F$2:$F$11,0)),1,0)+IF(ISNUMBER(MATCH(D1414,Sheet4!$F$2:$F$11,0)),1,0)+IF(ISNUMBER(MATCH(E1414,Sheet4!$F$2:$F$11,0)),1,0)+IF(ISNUMBER(MATCH(F1414,Sheet4!$F$2:$F$11,0)),1,0)+IF(ISNUMBER(MATCH(G1414,Sheet4!$F$2:$F$11,0)),1,0)+IF(ISNUMBER(MATCH(H1414,Sheet4!$F$2:$F$11,0)),1,0)+IF(ISNUMBER(MATCH(I1414,Sheet4!$F$2:$F$11,0)),1,0)+IF(ISNUMBER(MATCH(J1414,Sheet4!$F$2:$F$11,0)),1,0))</f>
        <v>0</v>
      </c>
      <c r="P1414" s="40" t="str">
        <f>IFERROR(INDEX(Sheet4!$G:$G,MATCH(Sheet1!B1414,Sheet4!$F:$F,0))+INDEX(Sheet4!$G:$G,MATCH(Sheet1!C1414,Sheet4!$F:$F,0))+INDEX(Sheet4!$G:$G,MATCH(Sheet1!D1414,Sheet4!$F:$F,0))+INDEX(Sheet4!$G:$G,MATCH(Sheet1!E1414,Sheet4!$F:$F,0))+INDEX(Sheet4!$G:$G,MATCH(Sheet1!F1414,Sheet4!$F:$F,0))+INDEX(Sheet4!$G:$G,MATCH(Sheet1!G1414,Sheet4!$F:$F,0))+INDEX(Sheet4!$G:$G,MATCH(Sheet1!H1414,Sheet4!$F:$F,0))+INDEX(Sheet4!$G:$G,MATCH(Sheet1!I1414,Sheet4!$F:$F,0))+INDEX(Sheet4!$G:$G,MATCH(Sheet1!J1414,Sheet4!$F:$F,0)),"")</f>
        <v/>
      </c>
      <c r="AF1414">
        <f si="351" t="shared"/>
        <v>0</v>
      </c>
      <c r="AH1414">
        <v>1391</v>
      </c>
      <c r="AI1414" t="str">
        <f si="352" t="shared"/>
        <v>Ben SimmonsLandry ShametJimmy ButlerMonte MorrisWill BartonKelly OubreMarvin BagleyDerrick FavorsRudy Gobert</v>
      </c>
      <c r="AJ1414">
        <f si="341" t="shared"/>
        <v>0</v>
      </c>
      <c r="AK1414">
        <f si="342" t="shared"/>
        <v>0</v>
      </c>
      <c r="AL1414">
        <f si="343" t="shared"/>
        <v>0</v>
      </c>
      <c r="AM1414">
        <f si="344" t="shared"/>
        <v>0</v>
      </c>
      <c r="AN1414">
        <f si="345" t="shared"/>
        <v>0</v>
      </c>
      <c r="AO1414">
        <f si="346" t="shared"/>
        <v>0</v>
      </c>
      <c r="AP1414">
        <f si="347" t="shared"/>
        <v>0</v>
      </c>
      <c r="AQ1414">
        <f si="348" t="shared"/>
        <v>0</v>
      </c>
      <c r="AR1414">
        <f si="349" t="shared"/>
        <v>0</v>
      </c>
      <c r="AS1414">
        <f si="353" t="shared"/>
        <v>0</v>
      </c>
      <c r="AU1414" t="str">
        <f>IFERROR(VLOOKUP(C1414,Results!$A$2:$B$240,2,FALSE)+VLOOKUP(D1414,Results!$A$2:$B$240,2,FALSE)+VLOOKUP(E1414,Results!$A$2:$B$240,2,FALSE)+VLOOKUP(F1414,Results!$A$2:$B$240,2,FALSE)+VLOOKUP(G1414,Results!$A$2:$B$240,2,FALSE)+VLOOKUP(H1414,Results!$A$2:$B$240,2,FALSE)+VLOOKUP(I1414,Results!$A$2:$B$240,2,FALSE)+VLOOKUP(J1414,Results!$A$2:$B$240,2,FALSE)+VLOOKUP(B1414,Results!$A$2:$B$240,2,FALSE)-MIN(VLOOKUP(C1414,Results!$A$2:$B$240,2,FALSE),VLOOKUP(D1414,Results!$A$2:$B$240,2,FALSE),VLOOKUP(E1414,Results!$A$2:$B$240,2,FALSE),VLOOKUP(F1414,Results!$A$2:$B$240,2,FALSE),VLOOKUP(G1414,Results!$A$2:$B$240,2,FALSE),VLOOKUP(H1414,Results!$A$2:$B$240,2,FALSE),VLOOKUP(I1414,Results!$A$2:$B$240,2,FALSE),VLOOKUP(J1414,Results!$A$2:$B$240,2,FALSE),VLOOKUP(B1414,Results!$A$2:$B$240,2,FALSE)),"")</f>
        <v/>
      </c>
    </row>
    <row r="1415" spans="2:47" x14ac:dyDescent="0.3">
      <c r="B1415" t="s">
        <v>167</v>
      </c>
      <c r="C1415" t="s">
        <v>171</v>
      </c>
      <c r="D1415" t="s">
        <v>172</v>
      </c>
      <c r="E1415" t="s">
        <v>146</v>
      </c>
      <c r="F1415" t="s">
        <v>150</v>
      </c>
      <c r="G1415" t="s">
        <v>177</v>
      </c>
      <c r="H1415" t="s">
        <v>92</v>
      </c>
      <c r="I1415" t="s">
        <v>181</v>
      </c>
      <c r="J1415" t="s">
        <v>188</v>
      </c>
      <c r="K1415" t="n">
        <v>10.0</v>
      </c>
      <c r="L1415" s="30">
        <f si="340" t="shared"/>
        <v>0</v>
      </c>
      <c r="N1415" s="35" t="str">
        <f si="350" t="shared"/>
        <v/>
      </c>
      <c r="O1415" s="59">
        <f>(IF(ISNUMBER(MATCH(B1415,Sheet4!$K$92:$K$101,0)),1,0)+IF(ISNUMBER(MATCH(C1415,Sheet4!$K$92:$K$101,0)),1,0)+IF(ISNUMBER(MATCH(D1415,Sheet4!$K$92:$K$101,0)),1,0)+IF(ISNUMBER(MATCH(E1415,Sheet4!$K$92:$K$101,0)),1,0)+IF(ISNUMBER(MATCH(F1415,Sheet4!$K$92:$K$101,0)),1,0)+IF(ISNUMBER(MATCH(G1415,Sheet4!$K$92:$K$101,0)),1,0)+IF(ISNUMBER(MATCH(H1415,Sheet4!$K$92:$K$101,0)),1,0)+IF(ISNUMBER(MATCH(I1415,Sheet4!$K$92:$K$101,0)),1,0)+IF(ISNUMBER(MATCH(J1415,Sheet4!$K$92:$K$101,0)),1,0))
-
(IF(ISNUMBER(MATCH(B1415,Sheet4!$F$2:$F$11,0)),1,0)+IF(ISNUMBER(MATCH(C1415,Sheet4!$F$2:$F$11,0)),1,0)+IF(ISNUMBER(MATCH(D1415,Sheet4!$F$2:$F$11,0)),1,0)+IF(ISNUMBER(MATCH(E1415,Sheet4!$F$2:$F$11,0)),1,0)+IF(ISNUMBER(MATCH(F1415,Sheet4!$F$2:$F$11,0)),1,0)+IF(ISNUMBER(MATCH(G1415,Sheet4!$F$2:$F$11,0)),1,0)+IF(ISNUMBER(MATCH(H1415,Sheet4!$F$2:$F$11,0)),1,0)+IF(ISNUMBER(MATCH(I1415,Sheet4!$F$2:$F$11,0)),1,0)+IF(ISNUMBER(MATCH(J1415,Sheet4!$F$2:$F$11,0)),1,0))</f>
        <v>0</v>
      </c>
      <c r="P1415" s="40" t="str">
        <f>IFERROR(INDEX(Sheet4!$G:$G,MATCH(Sheet1!B1415,Sheet4!$F:$F,0))+INDEX(Sheet4!$G:$G,MATCH(Sheet1!C1415,Sheet4!$F:$F,0))+INDEX(Sheet4!$G:$G,MATCH(Sheet1!D1415,Sheet4!$F:$F,0))+INDEX(Sheet4!$G:$G,MATCH(Sheet1!E1415,Sheet4!$F:$F,0))+INDEX(Sheet4!$G:$G,MATCH(Sheet1!F1415,Sheet4!$F:$F,0))+INDEX(Sheet4!$G:$G,MATCH(Sheet1!G1415,Sheet4!$F:$F,0))+INDEX(Sheet4!$G:$G,MATCH(Sheet1!H1415,Sheet4!$F:$F,0))+INDEX(Sheet4!$G:$G,MATCH(Sheet1!I1415,Sheet4!$F:$F,0))+INDEX(Sheet4!$G:$G,MATCH(Sheet1!J1415,Sheet4!$F:$F,0)),"")</f>
        <v/>
      </c>
      <c r="AF1415">
        <f si="351" t="shared"/>
        <v>0</v>
      </c>
      <c r="AH1415">
        <v>1392</v>
      </c>
      <c r="AI1415" t="str">
        <f si="352" t="shared"/>
        <v>Ben SimmonsJeremy LinDevin BookerMonte MorrisJoe InglesMikal BridgesJohn CollinsJosh JacksonRudy Gobert</v>
      </c>
      <c r="AJ1415">
        <f si="341" t="shared"/>
        <v>0</v>
      </c>
      <c r="AK1415">
        <f si="342" t="shared"/>
        <v>0</v>
      </c>
      <c r="AL1415">
        <f si="343" t="shared"/>
        <v>0</v>
      </c>
      <c r="AM1415">
        <f si="344" t="shared"/>
        <v>0</v>
      </c>
      <c r="AN1415">
        <f si="345" t="shared"/>
        <v>0</v>
      </c>
      <c r="AO1415">
        <f si="346" t="shared"/>
        <v>0</v>
      </c>
      <c r="AP1415">
        <f si="347" t="shared"/>
        <v>0</v>
      </c>
      <c r="AQ1415">
        <f si="348" t="shared"/>
        <v>0</v>
      </c>
      <c r="AR1415">
        <f si="349" t="shared"/>
        <v>0</v>
      </c>
      <c r="AS1415">
        <f si="353" t="shared"/>
        <v>0</v>
      </c>
      <c r="AU1415" t="str">
        <f>IFERROR(VLOOKUP(C1415,Results!$A$2:$B$240,2,FALSE)+VLOOKUP(D1415,Results!$A$2:$B$240,2,FALSE)+VLOOKUP(E1415,Results!$A$2:$B$240,2,FALSE)+VLOOKUP(F1415,Results!$A$2:$B$240,2,FALSE)+VLOOKUP(G1415,Results!$A$2:$B$240,2,FALSE)+VLOOKUP(H1415,Results!$A$2:$B$240,2,FALSE)+VLOOKUP(I1415,Results!$A$2:$B$240,2,FALSE)+VLOOKUP(J1415,Results!$A$2:$B$240,2,FALSE)+VLOOKUP(B1415,Results!$A$2:$B$240,2,FALSE)-MIN(VLOOKUP(C1415,Results!$A$2:$B$240,2,FALSE),VLOOKUP(D1415,Results!$A$2:$B$240,2,FALSE),VLOOKUP(E1415,Results!$A$2:$B$240,2,FALSE),VLOOKUP(F1415,Results!$A$2:$B$240,2,FALSE),VLOOKUP(G1415,Results!$A$2:$B$240,2,FALSE),VLOOKUP(H1415,Results!$A$2:$B$240,2,FALSE),VLOOKUP(I1415,Results!$A$2:$B$240,2,FALSE),VLOOKUP(J1415,Results!$A$2:$B$240,2,FALSE),VLOOKUP(B1415,Results!$A$2:$B$240,2,FALSE)),"")</f>
        <v/>
      </c>
    </row>
    <row r="1416" spans="2:47" x14ac:dyDescent="0.3">
      <c r="B1416" t="s">
        <v>166</v>
      </c>
      <c r="C1416" t="s">
        <v>171</v>
      </c>
      <c r="D1416" t="s">
        <v>99</v>
      </c>
      <c r="E1416" t="s">
        <v>146</v>
      </c>
      <c r="F1416" t="s">
        <v>150</v>
      </c>
      <c r="G1416" t="s">
        <v>90</v>
      </c>
      <c r="H1416" t="s">
        <v>181</v>
      </c>
      <c r="I1416" t="s">
        <v>152</v>
      </c>
      <c r="J1416" t="s">
        <v>186</v>
      </c>
      <c r="K1416" t="n">
        <v>10.0</v>
      </c>
      <c r="L1416" s="30">
        <f si="340" t="shared"/>
        <v>0</v>
      </c>
      <c r="N1416" s="35" t="str">
        <f si="350" t="shared"/>
        <v/>
      </c>
      <c r="O1416" s="59">
        <f>(IF(ISNUMBER(MATCH(B1416,Sheet4!$K$92:$K$101,0)),1,0)+IF(ISNUMBER(MATCH(C1416,Sheet4!$K$92:$K$101,0)),1,0)+IF(ISNUMBER(MATCH(D1416,Sheet4!$K$92:$K$101,0)),1,0)+IF(ISNUMBER(MATCH(E1416,Sheet4!$K$92:$K$101,0)),1,0)+IF(ISNUMBER(MATCH(F1416,Sheet4!$K$92:$K$101,0)),1,0)+IF(ISNUMBER(MATCH(G1416,Sheet4!$K$92:$K$101,0)),1,0)+IF(ISNUMBER(MATCH(H1416,Sheet4!$K$92:$K$101,0)),1,0)+IF(ISNUMBER(MATCH(I1416,Sheet4!$K$92:$K$101,0)),1,0)+IF(ISNUMBER(MATCH(J1416,Sheet4!$K$92:$K$101,0)),1,0))
-
(IF(ISNUMBER(MATCH(B1416,Sheet4!$F$2:$F$11,0)),1,0)+IF(ISNUMBER(MATCH(C1416,Sheet4!$F$2:$F$11,0)),1,0)+IF(ISNUMBER(MATCH(D1416,Sheet4!$F$2:$F$11,0)),1,0)+IF(ISNUMBER(MATCH(E1416,Sheet4!$F$2:$F$11,0)),1,0)+IF(ISNUMBER(MATCH(F1416,Sheet4!$F$2:$F$11,0)),1,0)+IF(ISNUMBER(MATCH(G1416,Sheet4!$F$2:$F$11,0)),1,0)+IF(ISNUMBER(MATCH(H1416,Sheet4!$F$2:$F$11,0)),1,0)+IF(ISNUMBER(MATCH(I1416,Sheet4!$F$2:$F$11,0)),1,0)+IF(ISNUMBER(MATCH(J1416,Sheet4!$F$2:$F$11,0)),1,0))</f>
        <v>0</v>
      </c>
      <c r="P1416" s="40" t="str">
        <f>IFERROR(INDEX(Sheet4!$G:$G,MATCH(Sheet1!B1416,Sheet4!$F:$F,0))+INDEX(Sheet4!$G:$G,MATCH(Sheet1!C1416,Sheet4!$F:$F,0))+INDEX(Sheet4!$G:$G,MATCH(Sheet1!D1416,Sheet4!$F:$F,0))+INDEX(Sheet4!$G:$G,MATCH(Sheet1!E1416,Sheet4!$F:$F,0))+INDEX(Sheet4!$G:$G,MATCH(Sheet1!F1416,Sheet4!$F:$F,0))+INDEX(Sheet4!$G:$G,MATCH(Sheet1!G1416,Sheet4!$F:$F,0))+INDEX(Sheet4!$G:$G,MATCH(Sheet1!H1416,Sheet4!$F:$F,0))+INDEX(Sheet4!$G:$G,MATCH(Sheet1!I1416,Sheet4!$F:$F,0))+INDEX(Sheet4!$G:$G,MATCH(Sheet1!J1416,Sheet4!$F:$F,0)),"")</f>
        <v/>
      </c>
      <c r="AF1416">
        <f si="351" t="shared"/>
        <v>0</v>
      </c>
      <c r="AH1416">
        <v>1393</v>
      </c>
      <c r="AI1416" t="str">
        <f si="352" t="shared"/>
        <v>Ben SimmonsDe'Aaron FoxMonte MorrisTorrey CraigKelly OubreGerald GreenKenneth FariedDerrick FavorsJoel Embiid</v>
      </c>
      <c r="AJ1416">
        <f si="341" t="shared"/>
        <v>0</v>
      </c>
      <c r="AK1416">
        <f si="342" t="shared"/>
        <v>0</v>
      </c>
      <c r="AL1416">
        <f si="343" t="shared"/>
        <v>0</v>
      </c>
      <c r="AM1416">
        <f si="344" t="shared"/>
        <v>0</v>
      </c>
      <c r="AN1416">
        <f si="345" t="shared"/>
        <v>0</v>
      </c>
      <c r="AO1416">
        <f si="346" t="shared"/>
        <v>0</v>
      </c>
      <c r="AP1416">
        <f si="347" t="shared"/>
        <v>0</v>
      </c>
      <c r="AQ1416">
        <f si="348" t="shared"/>
        <v>0</v>
      </c>
      <c r="AR1416">
        <f si="349" t="shared"/>
        <v>0</v>
      </c>
      <c r="AS1416">
        <f si="353" t="shared"/>
        <v>0</v>
      </c>
      <c r="AU1416" t="str">
        <f>IFERROR(VLOOKUP(C1416,Results!$A$2:$B$240,2,FALSE)+VLOOKUP(D1416,Results!$A$2:$B$240,2,FALSE)+VLOOKUP(E1416,Results!$A$2:$B$240,2,FALSE)+VLOOKUP(F1416,Results!$A$2:$B$240,2,FALSE)+VLOOKUP(G1416,Results!$A$2:$B$240,2,FALSE)+VLOOKUP(H1416,Results!$A$2:$B$240,2,FALSE)+VLOOKUP(I1416,Results!$A$2:$B$240,2,FALSE)+VLOOKUP(J1416,Results!$A$2:$B$240,2,FALSE)+VLOOKUP(B1416,Results!$A$2:$B$240,2,FALSE)-MIN(VLOOKUP(C1416,Results!$A$2:$B$240,2,FALSE),VLOOKUP(D1416,Results!$A$2:$B$240,2,FALSE),VLOOKUP(E1416,Results!$A$2:$B$240,2,FALSE),VLOOKUP(F1416,Results!$A$2:$B$240,2,FALSE),VLOOKUP(G1416,Results!$A$2:$B$240,2,FALSE),VLOOKUP(H1416,Results!$A$2:$B$240,2,FALSE),VLOOKUP(I1416,Results!$A$2:$B$240,2,FALSE),VLOOKUP(J1416,Results!$A$2:$B$240,2,FALSE),VLOOKUP(B1416,Results!$A$2:$B$240,2,FALSE)),"")</f>
        <v/>
      </c>
    </row>
    <row r="1417" spans="2:47" x14ac:dyDescent="0.3">
      <c r="B1417" t="s">
        <v>166</v>
      </c>
      <c r="C1417" t="s">
        <v>171</v>
      </c>
      <c r="D1417" t="s">
        <v>145</v>
      </c>
      <c r="E1417" t="s">
        <v>146</v>
      </c>
      <c r="F1417" t="s">
        <v>150</v>
      </c>
      <c r="G1417" t="s">
        <v>178</v>
      </c>
      <c r="H1417" t="s">
        <v>152</v>
      </c>
      <c r="I1417" t="s">
        <v>103</v>
      </c>
      <c r="J1417" t="s">
        <v>94</v>
      </c>
      <c r="K1417" t="n">
        <v>10.0</v>
      </c>
      <c r="L1417" s="30">
        <f si="340" t="shared"/>
        <v>0</v>
      </c>
      <c r="N1417" s="35" t="str">
        <f si="350" t="shared"/>
        <v/>
      </c>
      <c r="O1417" s="59">
        <f>(IF(ISNUMBER(MATCH(B1417,Sheet4!$K$92:$K$101,0)),1,0)+IF(ISNUMBER(MATCH(C1417,Sheet4!$K$92:$K$101,0)),1,0)+IF(ISNUMBER(MATCH(D1417,Sheet4!$K$92:$K$101,0)),1,0)+IF(ISNUMBER(MATCH(E1417,Sheet4!$K$92:$K$101,0)),1,0)+IF(ISNUMBER(MATCH(F1417,Sheet4!$K$92:$K$101,0)),1,0)+IF(ISNUMBER(MATCH(G1417,Sheet4!$K$92:$K$101,0)),1,0)+IF(ISNUMBER(MATCH(H1417,Sheet4!$K$92:$K$101,0)),1,0)+IF(ISNUMBER(MATCH(I1417,Sheet4!$K$92:$K$101,0)),1,0)+IF(ISNUMBER(MATCH(J1417,Sheet4!$K$92:$K$101,0)),1,0))
-
(IF(ISNUMBER(MATCH(B1417,Sheet4!$F$2:$F$11,0)),1,0)+IF(ISNUMBER(MATCH(C1417,Sheet4!$F$2:$F$11,0)),1,0)+IF(ISNUMBER(MATCH(D1417,Sheet4!$F$2:$F$11,0)),1,0)+IF(ISNUMBER(MATCH(E1417,Sheet4!$F$2:$F$11,0)),1,0)+IF(ISNUMBER(MATCH(F1417,Sheet4!$F$2:$F$11,0)),1,0)+IF(ISNUMBER(MATCH(G1417,Sheet4!$F$2:$F$11,0)),1,0)+IF(ISNUMBER(MATCH(H1417,Sheet4!$F$2:$F$11,0)),1,0)+IF(ISNUMBER(MATCH(I1417,Sheet4!$F$2:$F$11,0)),1,0)+IF(ISNUMBER(MATCH(J1417,Sheet4!$F$2:$F$11,0)),1,0))</f>
        <v>0</v>
      </c>
      <c r="P1417" s="40" t="str">
        <f>IFERROR(INDEX(Sheet4!$G:$G,MATCH(Sheet1!B1417,Sheet4!$F:$F,0))+INDEX(Sheet4!$G:$G,MATCH(Sheet1!C1417,Sheet4!$F:$F,0))+INDEX(Sheet4!$G:$G,MATCH(Sheet1!D1417,Sheet4!$F:$F,0))+INDEX(Sheet4!$G:$G,MATCH(Sheet1!E1417,Sheet4!$F:$F,0))+INDEX(Sheet4!$G:$G,MATCH(Sheet1!F1417,Sheet4!$F:$F,0))+INDEX(Sheet4!$G:$G,MATCH(Sheet1!G1417,Sheet4!$F:$F,0))+INDEX(Sheet4!$G:$G,MATCH(Sheet1!H1417,Sheet4!$F:$F,0))+INDEX(Sheet4!$G:$G,MATCH(Sheet1!I1417,Sheet4!$F:$F,0))+INDEX(Sheet4!$G:$G,MATCH(Sheet1!J1417,Sheet4!$F:$F,0)),"")</f>
        <v/>
      </c>
      <c r="AF1417">
        <f si="351" t="shared"/>
        <v>0</v>
      </c>
      <c r="AH1417">
        <v>1394</v>
      </c>
      <c r="AI1417" t="str">
        <f si="352" t="shared"/>
        <v>Ben SimmonsElie OkoboDevin BookerMonte MorrisKelly OubreJae CrowderJosh JacksonPaul MillsapKarl-Anthony Towns</v>
      </c>
      <c r="AJ1417">
        <f si="341" t="shared"/>
        <v>0</v>
      </c>
      <c r="AK1417">
        <f si="342" t="shared"/>
        <v>0</v>
      </c>
      <c r="AL1417">
        <f si="343" t="shared"/>
        <v>0</v>
      </c>
      <c r="AM1417">
        <f si="344" t="shared"/>
        <v>0</v>
      </c>
      <c r="AN1417">
        <f si="345" t="shared"/>
        <v>0</v>
      </c>
      <c r="AO1417">
        <f si="346" t="shared"/>
        <v>0</v>
      </c>
      <c r="AP1417">
        <f si="347" t="shared"/>
        <v>0</v>
      </c>
      <c r="AQ1417">
        <f si="348" t="shared"/>
        <v>0</v>
      </c>
      <c r="AR1417">
        <f si="349" t="shared"/>
        <v>0</v>
      </c>
      <c r="AS1417">
        <f si="353" t="shared"/>
        <v>0</v>
      </c>
      <c r="AU1417" t="str">
        <f>IFERROR(VLOOKUP(C1417,Results!$A$2:$B$240,2,FALSE)+VLOOKUP(D1417,Results!$A$2:$B$240,2,FALSE)+VLOOKUP(E1417,Results!$A$2:$B$240,2,FALSE)+VLOOKUP(F1417,Results!$A$2:$B$240,2,FALSE)+VLOOKUP(G1417,Results!$A$2:$B$240,2,FALSE)+VLOOKUP(H1417,Results!$A$2:$B$240,2,FALSE)+VLOOKUP(I1417,Results!$A$2:$B$240,2,FALSE)+VLOOKUP(J1417,Results!$A$2:$B$240,2,FALSE)+VLOOKUP(B1417,Results!$A$2:$B$240,2,FALSE)-MIN(VLOOKUP(C1417,Results!$A$2:$B$240,2,FALSE),VLOOKUP(D1417,Results!$A$2:$B$240,2,FALSE),VLOOKUP(E1417,Results!$A$2:$B$240,2,FALSE),VLOOKUP(F1417,Results!$A$2:$B$240,2,FALSE),VLOOKUP(G1417,Results!$A$2:$B$240,2,FALSE),VLOOKUP(H1417,Results!$A$2:$B$240,2,FALSE),VLOOKUP(I1417,Results!$A$2:$B$240,2,FALSE),VLOOKUP(J1417,Results!$A$2:$B$240,2,FALSE),VLOOKUP(B1417,Results!$A$2:$B$240,2,FALSE)),"")</f>
        <v/>
      </c>
    </row>
    <row r="1418" spans="2:47" x14ac:dyDescent="0.3">
      <c r="B1418" t="s">
        <v>166</v>
      </c>
      <c r="C1418" t="s">
        <v>108</v>
      </c>
      <c r="D1418" t="s">
        <v>172</v>
      </c>
      <c r="E1418" t="s">
        <v>148</v>
      </c>
      <c r="F1418" t="s">
        <v>177</v>
      </c>
      <c r="G1418" t="s">
        <v>179</v>
      </c>
      <c r="H1418" t="s">
        <v>152</v>
      </c>
      <c r="I1418" t="s">
        <v>155</v>
      </c>
      <c r="J1418" t="s">
        <v>188</v>
      </c>
      <c r="K1418" t="n">
        <v>10.0</v>
      </c>
      <c r="L1418" s="30">
        <f si="340" t="shared"/>
        <v>0</v>
      </c>
      <c r="N1418" s="35" t="str">
        <f si="350" t="shared"/>
        <v/>
      </c>
      <c r="O1418" s="59">
        <f>(IF(ISNUMBER(MATCH(B1418,Sheet4!$K$92:$K$101,0)),1,0)+IF(ISNUMBER(MATCH(C1418,Sheet4!$K$92:$K$101,0)),1,0)+IF(ISNUMBER(MATCH(D1418,Sheet4!$K$92:$K$101,0)),1,0)+IF(ISNUMBER(MATCH(E1418,Sheet4!$K$92:$K$101,0)),1,0)+IF(ISNUMBER(MATCH(F1418,Sheet4!$K$92:$K$101,0)),1,0)+IF(ISNUMBER(MATCH(G1418,Sheet4!$K$92:$K$101,0)),1,0)+IF(ISNUMBER(MATCH(H1418,Sheet4!$K$92:$K$101,0)),1,0)+IF(ISNUMBER(MATCH(I1418,Sheet4!$K$92:$K$101,0)),1,0)+IF(ISNUMBER(MATCH(J1418,Sheet4!$K$92:$K$101,0)),1,0))
-
(IF(ISNUMBER(MATCH(B1418,Sheet4!$F$2:$F$11,0)),1,0)+IF(ISNUMBER(MATCH(C1418,Sheet4!$F$2:$F$11,0)),1,0)+IF(ISNUMBER(MATCH(D1418,Sheet4!$F$2:$F$11,0)),1,0)+IF(ISNUMBER(MATCH(E1418,Sheet4!$F$2:$F$11,0)),1,0)+IF(ISNUMBER(MATCH(F1418,Sheet4!$F$2:$F$11,0)),1,0)+IF(ISNUMBER(MATCH(G1418,Sheet4!$F$2:$F$11,0)),1,0)+IF(ISNUMBER(MATCH(H1418,Sheet4!$F$2:$F$11,0)),1,0)+IF(ISNUMBER(MATCH(I1418,Sheet4!$F$2:$F$11,0)),1,0)+IF(ISNUMBER(MATCH(J1418,Sheet4!$F$2:$F$11,0)),1,0))</f>
        <v>0</v>
      </c>
      <c r="P1418" s="40" t="str">
        <f>IFERROR(INDEX(Sheet4!$G:$G,MATCH(Sheet1!B1418,Sheet4!$F:$F,0))+INDEX(Sheet4!$G:$G,MATCH(Sheet1!C1418,Sheet4!$F:$F,0))+INDEX(Sheet4!$G:$G,MATCH(Sheet1!D1418,Sheet4!$F:$F,0))+INDEX(Sheet4!$G:$G,MATCH(Sheet1!E1418,Sheet4!$F:$F,0))+INDEX(Sheet4!$G:$G,MATCH(Sheet1!F1418,Sheet4!$F:$F,0))+INDEX(Sheet4!$G:$G,MATCH(Sheet1!G1418,Sheet4!$F:$F,0))+INDEX(Sheet4!$G:$G,MATCH(Sheet1!H1418,Sheet4!$F:$F,0))+INDEX(Sheet4!$G:$G,MATCH(Sheet1!I1418,Sheet4!$F:$F,0))+INDEX(Sheet4!$G:$G,MATCH(Sheet1!J1418,Sheet4!$F:$F,0)),"")</f>
        <v/>
      </c>
      <c r="AF1418">
        <f si="351" t="shared"/>
        <v>0</v>
      </c>
      <c r="AH1418">
        <v>1395</v>
      </c>
      <c r="AI1418" t="str">
        <f si="352" t="shared"/>
        <v>Ben SimmonsDe'Aaron FoxDevin BookerTorrey CraigJae CrowderGerald GreenMarvin BagleyJosh JacksonKarl-Anthony Towns</v>
      </c>
      <c r="AJ1418">
        <f si="341" t="shared"/>
        <v>0</v>
      </c>
      <c r="AK1418">
        <f si="342" t="shared"/>
        <v>0</v>
      </c>
      <c r="AL1418">
        <f si="343" t="shared"/>
        <v>0</v>
      </c>
      <c r="AM1418">
        <f si="344" t="shared"/>
        <v>0</v>
      </c>
      <c r="AN1418">
        <f si="345" t="shared"/>
        <v>0</v>
      </c>
      <c r="AO1418">
        <f si="346" t="shared"/>
        <v>0</v>
      </c>
      <c r="AP1418">
        <f si="347" t="shared"/>
        <v>0</v>
      </c>
      <c r="AQ1418">
        <f si="348" t="shared"/>
        <v>0</v>
      </c>
      <c r="AR1418">
        <f si="349" t="shared"/>
        <v>0</v>
      </c>
      <c r="AS1418">
        <f si="353" t="shared"/>
        <v>0</v>
      </c>
      <c r="AU1418" t="str">
        <f>IFERROR(VLOOKUP(C1418,Results!$A$2:$B$240,2,FALSE)+VLOOKUP(D1418,Results!$A$2:$B$240,2,FALSE)+VLOOKUP(E1418,Results!$A$2:$B$240,2,FALSE)+VLOOKUP(F1418,Results!$A$2:$B$240,2,FALSE)+VLOOKUP(G1418,Results!$A$2:$B$240,2,FALSE)+VLOOKUP(H1418,Results!$A$2:$B$240,2,FALSE)+VLOOKUP(I1418,Results!$A$2:$B$240,2,FALSE)+VLOOKUP(J1418,Results!$A$2:$B$240,2,FALSE)+VLOOKUP(B1418,Results!$A$2:$B$240,2,FALSE)-MIN(VLOOKUP(C1418,Results!$A$2:$B$240,2,FALSE),VLOOKUP(D1418,Results!$A$2:$B$240,2,FALSE),VLOOKUP(E1418,Results!$A$2:$B$240,2,FALSE),VLOOKUP(F1418,Results!$A$2:$B$240,2,FALSE),VLOOKUP(G1418,Results!$A$2:$B$240,2,FALSE),VLOOKUP(H1418,Results!$A$2:$B$240,2,FALSE),VLOOKUP(I1418,Results!$A$2:$B$240,2,FALSE),VLOOKUP(J1418,Results!$A$2:$B$240,2,FALSE),VLOOKUP(B1418,Results!$A$2:$B$240,2,FALSE)),"")</f>
        <v/>
      </c>
    </row>
    <row r="1419" spans="2:47" x14ac:dyDescent="0.3">
      <c r="B1419" t="s">
        <v>166</v>
      </c>
      <c r="C1419" t="s">
        <v>87</v>
      </c>
      <c r="D1419" t="s">
        <v>172</v>
      </c>
      <c r="E1419" t="s">
        <v>146</v>
      </c>
      <c r="F1419" t="s">
        <v>151</v>
      </c>
      <c r="G1419" t="s">
        <v>180</v>
      </c>
      <c r="H1419" t="s">
        <v>92</v>
      </c>
      <c r="I1419" t="s">
        <v>181</v>
      </c>
      <c r="J1419" t="s">
        <v>98</v>
      </c>
      <c r="K1419" t="n">
        <v>10.0</v>
      </c>
      <c r="L1419" s="30">
        <f si="340" t="shared"/>
        <v>0</v>
      </c>
      <c r="N1419" s="35" t="str">
        <f si="350" t="shared"/>
        <v/>
      </c>
      <c r="O1419" s="59">
        <f>(IF(ISNUMBER(MATCH(B1419,Sheet4!$K$92:$K$101,0)),1,0)+IF(ISNUMBER(MATCH(C1419,Sheet4!$K$92:$K$101,0)),1,0)+IF(ISNUMBER(MATCH(D1419,Sheet4!$K$92:$K$101,0)),1,0)+IF(ISNUMBER(MATCH(E1419,Sheet4!$K$92:$K$101,0)),1,0)+IF(ISNUMBER(MATCH(F1419,Sheet4!$K$92:$K$101,0)),1,0)+IF(ISNUMBER(MATCH(G1419,Sheet4!$K$92:$K$101,0)),1,0)+IF(ISNUMBER(MATCH(H1419,Sheet4!$K$92:$K$101,0)),1,0)+IF(ISNUMBER(MATCH(I1419,Sheet4!$K$92:$K$101,0)),1,0)+IF(ISNUMBER(MATCH(J1419,Sheet4!$K$92:$K$101,0)),1,0))
-
(IF(ISNUMBER(MATCH(B1419,Sheet4!$F$2:$F$11,0)),1,0)+IF(ISNUMBER(MATCH(C1419,Sheet4!$F$2:$F$11,0)),1,0)+IF(ISNUMBER(MATCH(D1419,Sheet4!$F$2:$F$11,0)),1,0)+IF(ISNUMBER(MATCH(E1419,Sheet4!$F$2:$F$11,0)),1,0)+IF(ISNUMBER(MATCH(F1419,Sheet4!$F$2:$F$11,0)),1,0)+IF(ISNUMBER(MATCH(G1419,Sheet4!$F$2:$F$11,0)),1,0)+IF(ISNUMBER(MATCH(H1419,Sheet4!$F$2:$F$11,0)),1,0)+IF(ISNUMBER(MATCH(I1419,Sheet4!$F$2:$F$11,0)),1,0)+IF(ISNUMBER(MATCH(J1419,Sheet4!$F$2:$F$11,0)),1,0))</f>
        <v>0</v>
      </c>
      <c r="P1419" s="40" t="str">
        <f>IFERROR(INDEX(Sheet4!$G:$G,MATCH(Sheet1!B1419,Sheet4!$F:$F,0))+INDEX(Sheet4!$G:$G,MATCH(Sheet1!C1419,Sheet4!$F:$F,0))+INDEX(Sheet4!$G:$G,MATCH(Sheet1!D1419,Sheet4!$F:$F,0))+INDEX(Sheet4!$G:$G,MATCH(Sheet1!E1419,Sheet4!$F:$F,0))+INDEX(Sheet4!$G:$G,MATCH(Sheet1!F1419,Sheet4!$F:$F,0))+INDEX(Sheet4!$G:$G,MATCH(Sheet1!G1419,Sheet4!$F:$F,0))+INDEX(Sheet4!$G:$G,MATCH(Sheet1!H1419,Sheet4!$F:$F,0))+INDEX(Sheet4!$G:$G,MATCH(Sheet1!I1419,Sheet4!$F:$F,0))+INDEX(Sheet4!$G:$G,MATCH(Sheet1!J1419,Sheet4!$F:$F,0)),"")</f>
        <v/>
      </c>
      <c r="AF1419">
        <f si="351" t="shared"/>
        <v>0</v>
      </c>
      <c r="AH1419">
        <v>1396</v>
      </c>
      <c r="AI1419" t="str">
        <f si="352" t="shared"/>
        <v>Ben SimmonsElie OkoboBuddy HieldMonte MorrisWill BartonKelly OubreKenneth FariedPaul MillsapRudy Gobert</v>
      </c>
      <c r="AJ1419">
        <f si="341" t="shared"/>
        <v>0</v>
      </c>
      <c r="AK1419">
        <f si="342" t="shared"/>
        <v>0</v>
      </c>
      <c r="AL1419">
        <f si="343" t="shared"/>
        <v>0</v>
      </c>
      <c r="AM1419">
        <f si="344" t="shared"/>
        <v>0</v>
      </c>
      <c r="AN1419">
        <f si="345" t="shared"/>
        <v>0</v>
      </c>
      <c r="AO1419">
        <f si="346" t="shared"/>
        <v>0</v>
      </c>
      <c r="AP1419">
        <f si="347" t="shared"/>
        <v>0</v>
      </c>
      <c r="AQ1419">
        <f si="348" t="shared"/>
        <v>0</v>
      </c>
      <c r="AR1419">
        <f si="349" t="shared"/>
        <v>0</v>
      </c>
      <c r="AS1419">
        <f si="353" t="shared"/>
        <v>0</v>
      </c>
      <c r="AU1419" t="str">
        <f>IFERROR(VLOOKUP(C1419,Results!$A$2:$B$240,2,FALSE)+VLOOKUP(D1419,Results!$A$2:$B$240,2,FALSE)+VLOOKUP(E1419,Results!$A$2:$B$240,2,FALSE)+VLOOKUP(F1419,Results!$A$2:$B$240,2,FALSE)+VLOOKUP(G1419,Results!$A$2:$B$240,2,FALSE)+VLOOKUP(H1419,Results!$A$2:$B$240,2,FALSE)+VLOOKUP(I1419,Results!$A$2:$B$240,2,FALSE)+VLOOKUP(J1419,Results!$A$2:$B$240,2,FALSE)+VLOOKUP(B1419,Results!$A$2:$B$240,2,FALSE)-MIN(VLOOKUP(C1419,Results!$A$2:$B$240,2,FALSE),VLOOKUP(D1419,Results!$A$2:$B$240,2,FALSE),VLOOKUP(E1419,Results!$A$2:$B$240,2,FALSE),VLOOKUP(F1419,Results!$A$2:$B$240,2,FALSE),VLOOKUP(G1419,Results!$A$2:$B$240,2,FALSE),VLOOKUP(H1419,Results!$A$2:$B$240,2,FALSE),VLOOKUP(I1419,Results!$A$2:$B$240,2,FALSE),VLOOKUP(J1419,Results!$A$2:$B$240,2,FALSE),VLOOKUP(B1419,Results!$A$2:$B$240,2,FALSE)),"")</f>
        <v/>
      </c>
    </row>
    <row r="1420" spans="2:47" x14ac:dyDescent="0.3">
      <c r="B1420" t="s">
        <v>87</v>
      </c>
      <c r="C1420" t="s">
        <v>95</v>
      </c>
      <c r="D1420" t="s">
        <v>173</v>
      </c>
      <c r="E1420" t="s">
        <v>146</v>
      </c>
      <c r="F1420" t="s">
        <v>177</v>
      </c>
      <c r="G1420" t="s">
        <v>179</v>
      </c>
      <c r="H1420" t="s">
        <v>181</v>
      </c>
      <c r="I1420" t="s">
        <v>152</v>
      </c>
      <c r="J1420" t="s">
        <v>186</v>
      </c>
      <c r="K1420" t="n">
        <v>10.0</v>
      </c>
      <c r="L1420" s="30">
        <f si="340" t="shared"/>
        <v>0</v>
      </c>
      <c r="N1420" s="35" t="str">
        <f si="350" t="shared"/>
        <v/>
      </c>
      <c r="O1420" s="59">
        <f>(IF(ISNUMBER(MATCH(B1420,Sheet4!$K$92:$K$101,0)),1,0)+IF(ISNUMBER(MATCH(C1420,Sheet4!$K$92:$K$101,0)),1,0)+IF(ISNUMBER(MATCH(D1420,Sheet4!$K$92:$K$101,0)),1,0)+IF(ISNUMBER(MATCH(E1420,Sheet4!$K$92:$K$101,0)),1,0)+IF(ISNUMBER(MATCH(F1420,Sheet4!$K$92:$K$101,0)),1,0)+IF(ISNUMBER(MATCH(G1420,Sheet4!$K$92:$K$101,0)),1,0)+IF(ISNUMBER(MATCH(H1420,Sheet4!$K$92:$K$101,0)),1,0)+IF(ISNUMBER(MATCH(I1420,Sheet4!$K$92:$K$101,0)),1,0)+IF(ISNUMBER(MATCH(J1420,Sheet4!$K$92:$K$101,0)),1,0))
-
(IF(ISNUMBER(MATCH(B1420,Sheet4!$F$2:$F$11,0)),1,0)+IF(ISNUMBER(MATCH(C1420,Sheet4!$F$2:$F$11,0)),1,0)+IF(ISNUMBER(MATCH(D1420,Sheet4!$F$2:$F$11,0)),1,0)+IF(ISNUMBER(MATCH(E1420,Sheet4!$F$2:$F$11,0)),1,0)+IF(ISNUMBER(MATCH(F1420,Sheet4!$F$2:$F$11,0)),1,0)+IF(ISNUMBER(MATCH(G1420,Sheet4!$F$2:$F$11,0)),1,0)+IF(ISNUMBER(MATCH(H1420,Sheet4!$F$2:$F$11,0)),1,0)+IF(ISNUMBER(MATCH(I1420,Sheet4!$F$2:$F$11,0)),1,0)+IF(ISNUMBER(MATCH(J1420,Sheet4!$F$2:$F$11,0)),1,0))</f>
        <v>0</v>
      </c>
      <c r="P1420" s="40" t="str">
        <f>IFERROR(INDEX(Sheet4!$G:$G,MATCH(Sheet1!B1420,Sheet4!$F:$F,0))+INDEX(Sheet4!$G:$G,MATCH(Sheet1!C1420,Sheet4!$F:$F,0))+INDEX(Sheet4!$G:$G,MATCH(Sheet1!D1420,Sheet4!$F:$F,0))+INDEX(Sheet4!$G:$G,MATCH(Sheet1!E1420,Sheet4!$F:$F,0))+INDEX(Sheet4!$G:$G,MATCH(Sheet1!F1420,Sheet4!$F:$F,0))+INDEX(Sheet4!$G:$G,MATCH(Sheet1!G1420,Sheet4!$F:$F,0))+INDEX(Sheet4!$G:$G,MATCH(Sheet1!H1420,Sheet4!$F:$F,0))+INDEX(Sheet4!$G:$G,MATCH(Sheet1!I1420,Sheet4!$F:$F,0))+INDEX(Sheet4!$G:$G,MATCH(Sheet1!J1420,Sheet4!$F:$F,0)),"")</f>
        <v/>
      </c>
      <c r="AF1420">
        <f si="351" t="shared"/>
        <v>0</v>
      </c>
      <c r="AH1420">
        <v>1397</v>
      </c>
      <c r="AI1420" t="str">
        <f si="352" t="shared"/>
        <v>Ben SimmonsJerryd BaylessDevin BookerMonte MorrisWill BartonKelly OubreKenneth FariedTrey LylesDeandre Ayton</v>
      </c>
      <c r="AJ1420">
        <f si="341" t="shared"/>
        <v>0</v>
      </c>
      <c r="AK1420">
        <f si="342" t="shared"/>
        <v>0</v>
      </c>
      <c r="AL1420">
        <f si="343" t="shared"/>
        <v>0</v>
      </c>
      <c r="AM1420">
        <f si="344" t="shared"/>
        <v>0</v>
      </c>
      <c r="AN1420">
        <f si="345" t="shared"/>
        <v>0</v>
      </c>
      <c r="AO1420">
        <f si="346" t="shared"/>
        <v>0</v>
      </c>
      <c r="AP1420">
        <f si="347" t="shared"/>
        <v>0</v>
      </c>
      <c r="AQ1420">
        <f si="348" t="shared"/>
        <v>0</v>
      </c>
      <c r="AR1420">
        <f si="349" t="shared"/>
        <v>0</v>
      </c>
      <c r="AS1420">
        <f si="353" t="shared"/>
        <v>0</v>
      </c>
      <c r="AU1420" t="str">
        <f>IFERROR(VLOOKUP(C1420,Results!$A$2:$B$240,2,FALSE)+VLOOKUP(D1420,Results!$A$2:$B$240,2,FALSE)+VLOOKUP(E1420,Results!$A$2:$B$240,2,FALSE)+VLOOKUP(F1420,Results!$A$2:$B$240,2,FALSE)+VLOOKUP(G1420,Results!$A$2:$B$240,2,FALSE)+VLOOKUP(H1420,Results!$A$2:$B$240,2,FALSE)+VLOOKUP(I1420,Results!$A$2:$B$240,2,FALSE)+VLOOKUP(J1420,Results!$A$2:$B$240,2,FALSE)+VLOOKUP(B1420,Results!$A$2:$B$240,2,FALSE)-MIN(VLOOKUP(C1420,Results!$A$2:$B$240,2,FALSE),VLOOKUP(D1420,Results!$A$2:$B$240,2,FALSE),VLOOKUP(E1420,Results!$A$2:$B$240,2,FALSE),VLOOKUP(F1420,Results!$A$2:$B$240,2,FALSE),VLOOKUP(G1420,Results!$A$2:$B$240,2,FALSE),VLOOKUP(H1420,Results!$A$2:$B$240,2,FALSE),VLOOKUP(I1420,Results!$A$2:$B$240,2,FALSE),VLOOKUP(J1420,Results!$A$2:$B$240,2,FALSE),VLOOKUP(B1420,Results!$A$2:$B$240,2,FALSE)),"")</f>
        <v/>
      </c>
    </row>
    <row r="1421" spans="2:47" x14ac:dyDescent="0.3">
      <c r="B1421" t="s">
        <v>166</v>
      </c>
      <c r="C1421" t="s">
        <v>108</v>
      </c>
      <c r="D1421" t="s">
        <v>172</v>
      </c>
      <c r="E1421" t="s">
        <v>89</v>
      </c>
      <c r="F1421" t="s">
        <v>100</v>
      </c>
      <c r="G1421" t="s">
        <v>159</v>
      </c>
      <c r="H1421" t="s">
        <v>152</v>
      </c>
      <c r="I1421" t="s">
        <v>182</v>
      </c>
      <c r="J1421" t="s">
        <v>186</v>
      </c>
      <c r="K1421" t="n">
        <v>10.0</v>
      </c>
      <c r="L1421" s="30">
        <f si="340" t="shared"/>
        <v>0</v>
      </c>
      <c r="N1421" s="35" t="str">
        <f si="350" t="shared"/>
        <v/>
      </c>
      <c r="O1421" s="59">
        <f>(IF(ISNUMBER(MATCH(B1421,Sheet4!$K$92:$K$101,0)),1,0)+IF(ISNUMBER(MATCH(C1421,Sheet4!$K$92:$K$101,0)),1,0)+IF(ISNUMBER(MATCH(D1421,Sheet4!$K$92:$K$101,0)),1,0)+IF(ISNUMBER(MATCH(E1421,Sheet4!$K$92:$K$101,0)),1,0)+IF(ISNUMBER(MATCH(F1421,Sheet4!$K$92:$K$101,0)),1,0)+IF(ISNUMBER(MATCH(G1421,Sheet4!$K$92:$K$101,0)),1,0)+IF(ISNUMBER(MATCH(H1421,Sheet4!$K$92:$K$101,0)),1,0)+IF(ISNUMBER(MATCH(I1421,Sheet4!$K$92:$K$101,0)),1,0)+IF(ISNUMBER(MATCH(J1421,Sheet4!$K$92:$K$101,0)),1,0))
-
(IF(ISNUMBER(MATCH(B1421,Sheet4!$F$2:$F$11,0)),1,0)+IF(ISNUMBER(MATCH(C1421,Sheet4!$F$2:$F$11,0)),1,0)+IF(ISNUMBER(MATCH(D1421,Sheet4!$F$2:$F$11,0)),1,0)+IF(ISNUMBER(MATCH(E1421,Sheet4!$F$2:$F$11,0)),1,0)+IF(ISNUMBER(MATCH(F1421,Sheet4!$F$2:$F$11,0)),1,0)+IF(ISNUMBER(MATCH(G1421,Sheet4!$F$2:$F$11,0)),1,0)+IF(ISNUMBER(MATCH(H1421,Sheet4!$F$2:$F$11,0)),1,0)+IF(ISNUMBER(MATCH(I1421,Sheet4!$F$2:$F$11,0)),1,0)+IF(ISNUMBER(MATCH(J1421,Sheet4!$F$2:$F$11,0)),1,0))</f>
        <v>0</v>
      </c>
      <c r="P1421" s="40" t="str">
        <f>IFERROR(INDEX(Sheet4!$G:$G,MATCH(Sheet1!B1421,Sheet4!$F:$F,0))+INDEX(Sheet4!$G:$G,MATCH(Sheet1!C1421,Sheet4!$F:$F,0))+INDEX(Sheet4!$G:$G,MATCH(Sheet1!D1421,Sheet4!$F:$F,0))+INDEX(Sheet4!$G:$G,MATCH(Sheet1!E1421,Sheet4!$F:$F,0))+INDEX(Sheet4!$G:$G,MATCH(Sheet1!F1421,Sheet4!$F:$F,0))+INDEX(Sheet4!$G:$G,MATCH(Sheet1!G1421,Sheet4!$F:$F,0))+INDEX(Sheet4!$G:$G,MATCH(Sheet1!H1421,Sheet4!$F:$F,0))+INDEX(Sheet4!$G:$G,MATCH(Sheet1!I1421,Sheet4!$F:$F,0))+INDEX(Sheet4!$G:$G,MATCH(Sheet1!J1421,Sheet4!$F:$F,0)),"")</f>
        <v/>
      </c>
      <c r="AF1421">
        <f si="351" t="shared"/>
        <v>0</v>
      </c>
      <c r="AH1421">
        <v>1398</v>
      </c>
      <c r="AI1421" t="str">
        <f si="352" t="shared"/>
        <v>De'Aaron FoxLandry ShametJames HardenMonte MorrisMikal BridgesGerald GreenJohn CollinsJosh JacksonRudy Gobert</v>
      </c>
      <c r="AJ1421">
        <f si="341" t="shared"/>
        <v>0</v>
      </c>
      <c r="AK1421">
        <f si="342" t="shared"/>
        <v>0</v>
      </c>
      <c r="AL1421">
        <f si="343" t="shared"/>
        <v>0</v>
      </c>
      <c r="AM1421">
        <f si="344" t="shared"/>
        <v>0</v>
      </c>
      <c r="AN1421">
        <f si="345" t="shared"/>
        <v>0</v>
      </c>
      <c r="AO1421">
        <f si="346" t="shared"/>
        <v>0</v>
      </c>
      <c r="AP1421">
        <f si="347" t="shared"/>
        <v>0</v>
      </c>
      <c r="AQ1421">
        <f si="348" t="shared"/>
        <v>0</v>
      </c>
      <c r="AR1421">
        <f si="349" t="shared"/>
        <v>0</v>
      </c>
      <c r="AS1421">
        <f si="353" t="shared"/>
        <v>0</v>
      </c>
      <c r="AU1421" t="str">
        <f>IFERROR(VLOOKUP(C1421,Results!$A$2:$B$240,2,FALSE)+VLOOKUP(D1421,Results!$A$2:$B$240,2,FALSE)+VLOOKUP(E1421,Results!$A$2:$B$240,2,FALSE)+VLOOKUP(F1421,Results!$A$2:$B$240,2,FALSE)+VLOOKUP(G1421,Results!$A$2:$B$240,2,FALSE)+VLOOKUP(H1421,Results!$A$2:$B$240,2,FALSE)+VLOOKUP(I1421,Results!$A$2:$B$240,2,FALSE)+VLOOKUP(J1421,Results!$A$2:$B$240,2,FALSE)+VLOOKUP(B1421,Results!$A$2:$B$240,2,FALSE)-MIN(VLOOKUP(C1421,Results!$A$2:$B$240,2,FALSE),VLOOKUP(D1421,Results!$A$2:$B$240,2,FALSE),VLOOKUP(E1421,Results!$A$2:$B$240,2,FALSE),VLOOKUP(F1421,Results!$A$2:$B$240,2,FALSE),VLOOKUP(G1421,Results!$A$2:$B$240,2,FALSE),VLOOKUP(H1421,Results!$A$2:$B$240,2,FALSE),VLOOKUP(I1421,Results!$A$2:$B$240,2,FALSE),VLOOKUP(J1421,Results!$A$2:$B$240,2,FALSE),VLOOKUP(B1421,Results!$A$2:$B$240,2,FALSE)),"")</f>
        <v/>
      </c>
    </row>
    <row r="1422" spans="2:47" x14ac:dyDescent="0.3">
      <c r="B1422" t="s">
        <v>166</v>
      </c>
      <c r="C1422" t="s">
        <v>171</v>
      </c>
      <c r="D1422" t="s">
        <v>173</v>
      </c>
      <c r="E1422" t="s">
        <v>148</v>
      </c>
      <c r="F1422" t="s">
        <v>150</v>
      </c>
      <c r="G1422" t="s">
        <v>177</v>
      </c>
      <c r="H1422" t="s">
        <v>181</v>
      </c>
      <c r="I1422" t="s">
        <v>183</v>
      </c>
      <c r="J1422" t="s">
        <v>186</v>
      </c>
      <c r="K1422" t="n">
        <v>10.0</v>
      </c>
      <c r="L1422" s="30">
        <f si="340" t="shared"/>
        <v>0</v>
      </c>
      <c r="N1422" s="35" t="str">
        <f si="350" t="shared"/>
        <v/>
      </c>
      <c r="O1422" s="59">
        <f>(IF(ISNUMBER(MATCH(B1422,Sheet4!$K$92:$K$101,0)),1,0)+IF(ISNUMBER(MATCH(C1422,Sheet4!$K$92:$K$101,0)),1,0)+IF(ISNUMBER(MATCH(D1422,Sheet4!$K$92:$K$101,0)),1,0)+IF(ISNUMBER(MATCH(E1422,Sheet4!$K$92:$K$101,0)),1,0)+IF(ISNUMBER(MATCH(F1422,Sheet4!$K$92:$K$101,0)),1,0)+IF(ISNUMBER(MATCH(G1422,Sheet4!$K$92:$K$101,0)),1,0)+IF(ISNUMBER(MATCH(H1422,Sheet4!$K$92:$K$101,0)),1,0)+IF(ISNUMBER(MATCH(I1422,Sheet4!$K$92:$K$101,0)),1,0)+IF(ISNUMBER(MATCH(J1422,Sheet4!$K$92:$K$101,0)),1,0))
-
(IF(ISNUMBER(MATCH(B1422,Sheet4!$F$2:$F$11,0)),1,0)+IF(ISNUMBER(MATCH(C1422,Sheet4!$F$2:$F$11,0)),1,0)+IF(ISNUMBER(MATCH(D1422,Sheet4!$F$2:$F$11,0)),1,0)+IF(ISNUMBER(MATCH(E1422,Sheet4!$F$2:$F$11,0)),1,0)+IF(ISNUMBER(MATCH(F1422,Sheet4!$F$2:$F$11,0)),1,0)+IF(ISNUMBER(MATCH(G1422,Sheet4!$F$2:$F$11,0)),1,0)+IF(ISNUMBER(MATCH(H1422,Sheet4!$F$2:$F$11,0)),1,0)+IF(ISNUMBER(MATCH(I1422,Sheet4!$F$2:$F$11,0)),1,0)+IF(ISNUMBER(MATCH(J1422,Sheet4!$F$2:$F$11,0)),1,0))</f>
        <v>0</v>
      </c>
      <c r="P1422" s="40" t="str">
        <f>IFERROR(INDEX(Sheet4!$G:$G,MATCH(Sheet1!B1422,Sheet4!$F:$F,0))+INDEX(Sheet4!$G:$G,MATCH(Sheet1!C1422,Sheet4!$F:$F,0))+INDEX(Sheet4!$G:$G,MATCH(Sheet1!D1422,Sheet4!$F:$F,0))+INDEX(Sheet4!$G:$G,MATCH(Sheet1!E1422,Sheet4!$F:$F,0))+INDEX(Sheet4!$G:$G,MATCH(Sheet1!F1422,Sheet4!$F:$F,0))+INDEX(Sheet4!$G:$G,MATCH(Sheet1!G1422,Sheet4!$F:$F,0))+INDEX(Sheet4!$G:$G,MATCH(Sheet1!H1422,Sheet4!$F:$F,0))+INDEX(Sheet4!$G:$G,MATCH(Sheet1!I1422,Sheet4!$F:$F,0))+INDEX(Sheet4!$G:$G,MATCH(Sheet1!J1422,Sheet4!$F:$F,0)),"")</f>
        <v/>
      </c>
      <c r="AF1422">
        <f si="351" t="shared"/>
        <v>0</v>
      </c>
      <c r="AH1422">
        <v>1399</v>
      </c>
      <c r="AI1422" t="str">
        <f si="352" t="shared"/>
        <v>Ben SimmonsLandry ShametDevin BookerJimmy ButlerKelly OubreTaurean PrinceMarvin BagleyRichaun HolmesDeandre Ayton</v>
      </c>
      <c r="AJ1422">
        <f si="341" t="shared"/>
        <v>0</v>
      </c>
      <c r="AK1422">
        <f si="342" t="shared"/>
        <v>0</v>
      </c>
      <c r="AL1422">
        <f si="343" t="shared"/>
        <v>0</v>
      </c>
      <c r="AM1422">
        <f si="344" t="shared"/>
        <v>0</v>
      </c>
      <c r="AN1422">
        <f si="345" t="shared"/>
        <v>0</v>
      </c>
      <c r="AO1422">
        <f si="346" t="shared"/>
        <v>0</v>
      </c>
      <c r="AP1422">
        <f si="347" t="shared"/>
        <v>0</v>
      </c>
      <c r="AQ1422">
        <f si="348" t="shared"/>
        <v>0</v>
      </c>
      <c r="AR1422">
        <f si="349" t="shared"/>
        <v>0</v>
      </c>
      <c r="AS1422">
        <f si="353" t="shared"/>
        <v>0</v>
      </c>
      <c r="AU1422" t="str">
        <f>IFERROR(VLOOKUP(C1422,Results!$A$2:$B$240,2,FALSE)+VLOOKUP(D1422,Results!$A$2:$B$240,2,FALSE)+VLOOKUP(E1422,Results!$A$2:$B$240,2,FALSE)+VLOOKUP(F1422,Results!$A$2:$B$240,2,FALSE)+VLOOKUP(G1422,Results!$A$2:$B$240,2,FALSE)+VLOOKUP(H1422,Results!$A$2:$B$240,2,FALSE)+VLOOKUP(I1422,Results!$A$2:$B$240,2,FALSE)+VLOOKUP(J1422,Results!$A$2:$B$240,2,FALSE)+VLOOKUP(B1422,Results!$A$2:$B$240,2,FALSE)-MIN(VLOOKUP(C1422,Results!$A$2:$B$240,2,FALSE),VLOOKUP(D1422,Results!$A$2:$B$240,2,FALSE),VLOOKUP(E1422,Results!$A$2:$B$240,2,FALSE),VLOOKUP(F1422,Results!$A$2:$B$240,2,FALSE),VLOOKUP(G1422,Results!$A$2:$B$240,2,FALSE),VLOOKUP(H1422,Results!$A$2:$B$240,2,FALSE),VLOOKUP(I1422,Results!$A$2:$B$240,2,FALSE),VLOOKUP(J1422,Results!$A$2:$B$240,2,FALSE),VLOOKUP(B1422,Results!$A$2:$B$240,2,FALSE)),"")</f>
        <v/>
      </c>
    </row>
    <row r="1423" spans="2:47" x14ac:dyDescent="0.3">
      <c r="B1423" t="s">
        <v>87</v>
      </c>
      <c r="C1423" t="s">
        <v>170</v>
      </c>
      <c r="D1423" t="s">
        <v>172</v>
      </c>
      <c r="E1423" t="s">
        <v>173</v>
      </c>
      <c r="F1423" t="s">
        <v>178</v>
      </c>
      <c r="G1423" t="s">
        <v>101</v>
      </c>
      <c r="H1423" t="s">
        <v>153</v>
      </c>
      <c r="I1423" t="s">
        <v>181</v>
      </c>
      <c r="J1423" t="s">
        <v>98</v>
      </c>
      <c r="K1423" t="n">
        <v>10.0</v>
      </c>
      <c r="L1423" s="30">
        <f si="340" t="shared"/>
        <v>0</v>
      </c>
      <c r="N1423" s="35" t="str">
        <f si="350" t="shared"/>
        <v/>
      </c>
      <c r="O1423" s="59">
        <f>(IF(ISNUMBER(MATCH(B1423,Sheet4!$K$92:$K$101,0)),1,0)+IF(ISNUMBER(MATCH(C1423,Sheet4!$K$92:$K$101,0)),1,0)+IF(ISNUMBER(MATCH(D1423,Sheet4!$K$92:$K$101,0)),1,0)+IF(ISNUMBER(MATCH(E1423,Sheet4!$K$92:$K$101,0)),1,0)+IF(ISNUMBER(MATCH(F1423,Sheet4!$K$92:$K$101,0)),1,0)+IF(ISNUMBER(MATCH(G1423,Sheet4!$K$92:$K$101,0)),1,0)+IF(ISNUMBER(MATCH(H1423,Sheet4!$K$92:$K$101,0)),1,0)+IF(ISNUMBER(MATCH(I1423,Sheet4!$K$92:$K$101,0)),1,0)+IF(ISNUMBER(MATCH(J1423,Sheet4!$K$92:$K$101,0)),1,0))
-
(IF(ISNUMBER(MATCH(B1423,Sheet4!$F$2:$F$11,0)),1,0)+IF(ISNUMBER(MATCH(C1423,Sheet4!$F$2:$F$11,0)),1,0)+IF(ISNUMBER(MATCH(D1423,Sheet4!$F$2:$F$11,0)),1,0)+IF(ISNUMBER(MATCH(E1423,Sheet4!$F$2:$F$11,0)),1,0)+IF(ISNUMBER(MATCH(F1423,Sheet4!$F$2:$F$11,0)),1,0)+IF(ISNUMBER(MATCH(G1423,Sheet4!$F$2:$F$11,0)),1,0)+IF(ISNUMBER(MATCH(H1423,Sheet4!$F$2:$F$11,0)),1,0)+IF(ISNUMBER(MATCH(I1423,Sheet4!$F$2:$F$11,0)),1,0)+IF(ISNUMBER(MATCH(J1423,Sheet4!$F$2:$F$11,0)),1,0))</f>
        <v>0</v>
      </c>
      <c r="P1423" s="40" t="str">
        <f>IFERROR(INDEX(Sheet4!$G:$G,MATCH(Sheet1!B1423,Sheet4!$F:$F,0))+INDEX(Sheet4!$G:$G,MATCH(Sheet1!C1423,Sheet4!$F:$F,0))+INDEX(Sheet4!$G:$G,MATCH(Sheet1!D1423,Sheet4!$F:$F,0))+INDEX(Sheet4!$G:$G,MATCH(Sheet1!E1423,Sheet4!$F:$F,0))+INDEX(Sheet4!$G:$G,MATCH(Sheet1!F1423,Sheet4!$F:$F,0))+INDEX(Sheet4!$G:$G,MATCH(Sheet1!G1423,Sheet4!$F:$F,0))+INDEX(Sheet4!$G:$G,MATCH(Sheet1!H1423,Sheet4!$F:$F,0))+INDEX(Sheet4!$G:$G,MATCH(Sheet1!I1423,Sheet4!$F:$F,0))+INDEX(Sheet4!$G:$G,MATCH(Sheet1!J1423,Sheet4!$F:$F,0)),"")</f>
        <v/>
      </c>
      <c r="AF1423">
        <f si="351" t="shared"/>
        <v>0</v>
      </c>
      <c r="AH1423">
        <v>1400</v>
      </c>
      <c r="AI1423" t="str">
        <f si="352" t="shared"/>
        <v>Ben SimmonsRicky RubioDevin BookerMalik BeasleyWill BartonKelly OubrePaul MillsapTrey LylesRudy Gobert</v>
      </c>
      <c r="AJ1423">
        <f si="341" t="shared"/>
        <v>0</v>
      </c>
      <c r="AK1423">
        <f si="342" t="shared"/>
        <v>0</v>
      </c>
      <c r="AL1423">
        <f si="343" t="shared"/>
        <v>0</v>
      </c>
      <c r="AM1423">
        <f si="344" t="shared"/>
        <v>0</v>
      </c>
      <c r="AN1423">
        <f si="345" t="shared"/>
        <v>0</v>
      </c>
      <c r="AO1423">
        <f si="346" t="shared"/>
        <v>0</v>
      </c>
      <c r="AP1423">
        <f si="347" t="shared"/>
        <v>0</v>
      </c>
      <c r="AQ1423">
        <f si="348" t="shared"/>
        <v>0</v>
      </c>
      <c r="AR1423">
        <f si="349" t="shared"/>
        <v>0</v>
      </c>
      <c r="AS1423">
        <f si="353" t="shared"/>
        <v>0</v>
      </c>
      <c r="AU1423" t="str">
        <f>IFERROR(VLOOKUP(C1423,Results!$A$2:$B$240,2,FALSE)+VLOOKUP(D1423,Results!$A$2:$B$240,2,FALSE)+VLOOKUP(E1423,Results!$A$2:$B$240,2,FALSE)+VLOOKUP(F1423,Results!$A$2:$B$240,2,FALSE)+VLOOKUP(G1423,Results!$A$2:$B$240,2,FALSE)+VLOOKUP(H1423,Results!$A$2:$B$240,2,FALSE)+VLOOKUP(I1423,Results!$A$2:$B$240,2,FALSE)+VLOOKUP(J1423,Results!$A$2:$B$240,2,FALSE)+VLOOKUP(B1423,Results!$A$2:$B$240,2,FALSE)-MIN(VLOOKUP(C1423,Results!$A$2:$B$240,2,FALSE),VLOOKUP(D1423,Results!$A$2:$B$240,2,FALSE),VLOOKUP(E1423,Results!$A$2:$B$240,2,FALSE),VLOOKUP(F1423,Results!$A$2:$B$240,2,FALSE),VLOOKUP(G1423,Results!$A$2:$B$240,2,FALSE),VLOOKUP(H1423,Results!$A$2:$B$240,2,FALSE),VLOOKUP(I1423,Results!$A$2:$B$240,2,FALSE),VLOOKUP(J1423,Results!$A$2:$B$240,2,FALSE),VLOOKUP(B1423,Results!$A$2:$B$240,2,FALSE)),"")</f>
        <v/>
      </c>
    </row>
    <row r="1424" spans="2:47" x14ac:dyDescent="0.3">
      <c r="B1424" t="s">
        <v>166</v>
      </c>
      <c r="C1424" t="s">
        <v>87</v>
      </c>
      <c r="D1424" t="s">
        <v>146</v>
      </c>
      <c r="E1424" t="s">
        <v>149</v>
      </c>
      <c r="F1424" t="s">
        <v>150</v>
      </c>
      <c r="G1424" t="s">
        <v>101</v>
      </c>
      <c r="H1424" t="s">
        <v>153</v>
      </c>
      <c r="I1424" t="s">
        <v>181</v>
      </c>
      <c r="J1424" t="s">
        <v>186</v>
      </c>
      <c r="K1424" t="n">
        <v>10.0</v>
      </c>
      <c r="L1424" s="30">
        <f si="340" t="shared"/>
        <v>0</v>
      </c>
      <c r="N1424" s="35" t="str">
        <f si="350" t="shared"/>
        <v/>
      </c>
      <c r="O1424" s="59">
        <f>(IF(ISNUMBER(MATCH(B1424,Sheet4!$K$92:$K$101,0)),1,0)+IF(ISNUMBER(MATCH(C1424,Sheet4!$K$92:$K$101,0)),1,0)+IF(ISNUMBER(MATCH(D1424,Sheet4!$K$92:$K$101,0)),1,0)+IF(ISNUMBER(MATCH(E1424,Sheet4!$K$92:$K$101,0)),1,0)+IF(ISNUMBER(MATCH(F1424,Sheet4!$K$92:$K$101,0)),1,0)+IF(ISNUMBER(MATCH(G1424,Sheet4!$K$92:$K$101,0)),1,0)+IF(ISNUMBER(MATCH(H1424,Sheet4!$K$92:$K$101,0)),1,0)+IF(ISNUMBER(MATCH(I1424,Sheet4!$K$92:$K$101,0)),1,0)+IF(ISNUMBER(MATCH(J1424,Sheet4!$K$92:$K$101,0)),1,0))
-
(IF(ISNUMBER(MATCH(B1424,Sheet4!$F$2:$F$11,0)),1,0)+IF(ISNUMBER(MATCH(C1424,Sheet4!$F$2:$F$11,0)),1,0)+IF(ISNUMBER(MATCH(D1424,Sheet4!$F$2:$F$11,0)),1,0)+IF(ISNUMBER(MATCH(E1424,Sheet4!$F$2:$F$11,0)),1,0)+IF(ISNUMBER(MATCH(F1424,Sheet4!$F$2:$F$11,0)),1,0)+IF(ISNUMBER(MATCH(G1424,Sheet4!$F$2:$F$11,0)),1,0)+IF(ISNUMBER(MATCH(H1424,Sheet4!$F$2:$F$11,0)),1,0)+IF(ISNUMBER(MATCH(I1424,Sheet4!$F$2:$F$11,0)),1,0)+IF(ISNUMBER(MATCH(J1424,Sheet4!$F$2:$F$11,0)),1,0))</f>
        <v>0</v>
      </c>
      <c r="P1424" s="40" t="str">
        <f>IFERROR(INDEX(Sheet4!$G:$G,MATCH(Sheet1!B1424,Sheet4!$F:$F,0))+INDEX(Sheet4!$G:$G,MATCH(Sheet1!C1424,Sheet4!$F:$F,0))+INDEX(Sheet4!$G:$G,MATCH(Sheet1!D1424,Sheet4!$F:$F,0))+INDEX(Sheet4!$G:$G,MATCH(Sheet1!E1424,Sheet4!$F:$F,0))+INDEX(Sheet4!$G:$G,MATCH(Sheet1!F1424,Sheet4!$F:$F,0))+INDEX(Sheet4!$G:$G,MATCH(Sheet1!G1424,Sheet4!$F:$F,0))+INDEX(Sheet4!$G:$G,MATCH(Sheet1!H1424,Sheet4!$F:$F,0))+INDEX(Sheet4!$G:$G,MATCH(Sheet1!I1424,Sheet4!$F:$F,0))+INDEX(Sheet4!$G:$G,MATCH(Sheet1!J1424,Sheet4!$F:$F,0)),"")</f>
        <v/>
      </c>
      <c r="AF1424">
        <f si="351" t="shared"/>
        <v>0</v>
      </c>
      <c r="AH1424">
        <v>1401</v>
      </c>
      <c r="AI1424" t="str">
        <f si="352" t="shared"/>
        <v>Ben SimmonsLandry ShametJimmy ButlerTorrey CraigKelly OubreCorey BrewerJohn CollinsJosh JacksonNikola Jokic</v>
      </c>
      <c r="AJ1424">
        <f si="341" t="shared"/>
        <v>0</v>
      </c>
      <c r="AK1424">
        <f si="342" t="shared"/>
        <v>0</v>
      </c>
      <c r="AL1424">
        <f si="343" t="shared"/>
        <v>0</v>
      </c>
      <c r="AM1424">
        <f si="344" t="shared"/>
        <v>0</v>
      </c>
      <c r="AN1424">
        <f si="345" t="shared"/>
        <v>0</v>
      </c>
      <c r="AO1424">
        <f si="346" t="shared"/>
        <v>0</v>
      </c>
      <c r="AP1424">
        <f si="347" t="shared"/>
        <v>0</v>
      </c>
      <c r="AQ1424">
        <f si="348" t="shared"/>
        <v>0</v>
      </c>
      <c r="AR1424">
        <f si="349" t="shared"/>
        <v>0</v>
      </c>
      <c r="AS1424">
        <f si="353" t="shared"/>
        <v>0</v>
      </c>
      <c r="AU1424" t="str">
        <f>IFERROR(VLOOKUP(C1424,Results!$A$2:$B$240,2,FALSE)+VLOOKUP(D1424,Results!$A$2:$B$240,2,FALSE)+VLOOKUP(E1424,Results!$A$2:$B$240,2,FALSE)+VLOOKUP(F1424,Results!$A$2:$B$240,2,FALSE)+VLOOKUP(G1424,Results!$A$2:$B$240,2,FALSE)+VLOOKUP(H1424,Results!$A$2:$B$240,2,FALSE)+VLOOKUP(I1424,Results!$A$2:$B$240,2,FALSE)+VLOOKUP(J1424,Results!$A$2:$B$240,2,FALSE)+VLOOKUP(B1424,Results!$A$2:$B$240,2,FALSE)-MIN(VLOOKUP(C1424,Results!$A$2:$B$240,2,FALSE),VLOOKUP(D1424,Results!$A$2:$B$240,2,FALSE),VLOOKUP(E1424,Results!$A$2:$B$240,2,FALSE),VLOOKUP(F1424,Results!$A$2:$B$240,2,FALSE),VLOOKUP(G1424,Results!$A$2:$B$240,2,FALSE),VLOOKUP(H1424,Results!$A$2:$B$240,2,FALSE),VLOOKUP(I1424,Results!$A$2:$B$240,2,FALSE),VLOOKUP(J1424,Results!$A$2:$B$240,2,FALSE),VLOOKUP(B1424,Results!$A$2:$B$240,2,FALSE)),"")</f>
        <v/>
      </c>
    </row>
    <row r="1425" spans="2:47" x14ac:dyDescent="0.3">
      <c r="B1425" t="s">
        <v>166</v>
      </c>
      <c r="C1425" t="s">
        <v>87</v>
      </c>
      <c r="D1425" t="s">
        <v>172</v>
      </c>
      <c r="E1425" t="s">
        <v>146</v>
      </c>
      <c r="F1425" t="s">
        <v>90</v>
      </c>
      <c r="G1425" t="s">
        <v>105</v>
      </c>
      <c r="H1425" t="s">
        <v>153</v>
      </c>
      <c r="I1425" t="s">
        <v>155</v>
      </c>
      <c r="J1425" t="s">
        <v>98</v>
      </c>
      <c r="K1425" t="n">
        <v>10.0</v>
      </c>
      <c r="L1425" s="30">
        <f si="340" t="shared"/>
        <v>0</v>
      </c>
      <c r="N1425" s="35" t="str">
        <f si="350" t="shared"/>
        <v/>
      </c>
      <c r="O1425" s="59">
        <f>(IF(ISNUMBER(MATCH(B1425,Sheet4!$K$92:$K$101,0)),1,0)+IF(ISNUMBER(MATCH(C1425,Sheet4!$K$92:$K$101,0)),1,0)+IF(ISNUMBER(MATCH(D1425,Sheet4!$K$92:$K$101,0)),1,0)+IF(ISNUMBER(MATCH(E1425,Sheet4!$K$92:$K$101,0)),1,0)+IF(ISNUMBER(MATCH(F1425,Sheet4!$K$92:$K$101,0)),1,0)+IF(ISNUMBER(MATCH(G1425,Sheet4!$K$92:$K$101,0)),1,0)+IF(ISNUMBER(MATCH(H1425,Sheet4!$K$92:$K$101,0)),1,0)+IF(ISNUMBER(MATCH(I1425,Sheet4!$K$92:$K$101,0)),1,0)+IF(ISNUMBER(MATCH(J1425,Sheet4!$K$92:$K$101,0)),1,0))
-
(IF(ISNUMBER(MATCH(B1425,Sheet4!$F$2:$F$11,0)),1,0)+IF(ISNUMBER(MATCH(C1425,Sheet4!$F$2:$F$11,0)),1,0)+IF(ISNUMBER(MATCH(D1425,Sheet4!$F$2:$F$11,0)),1,0)+IF(ISNUMBER(MATCH(E1425,Sheet4!$F$2:$F$11,0)),1,0)+IF(ISNUMBER(MATCH(F1425,Sheet4!$F$2:$F$11,0)),1,0)+IF(ISNUMBER(MATCH(G1425,Sheet4!$F$2:$F$11,0)),1,0)+IF(ISNUMBER(MATCH(H1425,Sheet4!$F$2:$F$11,0)),1,0)+IF(ISNUMBER(MATCH(I1425,Sheet4!$F$2:$F$11,0)),1,0)+IF(ISNUMBER(MATCH(J1425,Sheet4!$F$2:$F$11,0)),1,0))</f>
        <v>0</v>
      </c>
      <c r="P1425" s="40" t="str">
        <f>IFERROR(INDEX(Sheet4!$G:$G,MATCH(Sheet1!B1425,Sheet4!$F:$F,0))+INDEX(Sheet4!$G:$G,MATCH(Sheet1!C1425,Sheet4!$F:$F,0))+INDEX(Sheet4!$G:$G,MATCH(Sheet1!D1425,Sheet4!$F:$F,0))+INDEX(Sheet4!$G:$G,MATCH(Sheet1!E1425,Sheet4!$F:$F,0))+INDEX(Sheet4!$G:$G,MATCH(Sheet1!F1425,Sheet4!$F:$F,0))+INDEX(Sheet4!$G:$G,MATCH(Sheet1!G1425,Sheet4!$F:$F,0))+INDEX(Sheet4!$G:$G,MATCH(Sheet1!H1425,Sheet4!$F:$F,0))+INDEX(Sheet4!$G:$G,MATCH(Sheet1!I1425,Sheet4!$F:$F,0))+INDEX(Sheet4!$G:$G,MATCH(Sheet1!J1425,Sheet4!$F:$F,0)),"")</f>
        <v/>
      </c>
      <c r="AF1425">
        <f si="351" t="shared"/>
        <v>0</v>
      </c>
      <c r="AH1425">
        <v>1402</v>
      </c>
      <c r="AI1425" t="str">
        <f si="352" t="shared"/>
        <v>Ben SimmonsDe'Aaron FoxDevin BookerMonte MorrisMikal BridgesJustin JacksonMarvin BagleyPaul MillsapRudy Gobert</v>
      </c>
      <c r="AJ1425">
        <f si="341" t="shared"/>
        <v>0</v>
      </c>
      <c r="AK1425">
        <f si="342" t="shared"/>
        <v>0</v>
      </c>
      <c r="AL1425">
        <f si="343" t="shared"/>
        <v>0</v>
      </c>
      <c r="AM1425">
        <f si="344" t="shared"/>
        <v>0</v>
      </c>
      <c r="AN1425">
        <f si="345" t="shared"/>
        <v>0</v>
      </c>
      <c r="AO1425">
        <f si="346" t="shared"/>
        <v>0</v>
      </c>
      <c r="AP1425">
        <f si="347" t="shared"/>
        <v>0</v>
      </c>
      <c r="AQ1425">
        <f si="348" t="shared"/>
        <v>0</v>
      </c>
      <c r="AR1425">
        <f si="349" t="shared"/>
        <v>0</v>
      </c>
      <c r="AS1425">
        <f si="353" t="shared"/>
        <v>0</v>
      </c>
      <c r="AU1425" t="str">
        <f>IFERROR(VLOOKUP(C1425,Results!$A$2:$B$240,2,FALSE)+VLOOKUP(D1425,Results!$A$2:$B$240,2,FALSE)+VLOOKUP(E1425,Results!$A$2:$B$240,2,FALSE)+VLOOKUP(F1425,Results!$A$2:$B$240,2,FALSE)+VLOOKUP(G1425,Results!$A$2:$B$240,2,FALSE)+VLOOKUP(H1425,Results!$A$2:$B$240,2,FALSE)+VLOOKUP(I1425,Results!$A$2:$B$240,2,FALSE)+VLOOKUP(J1425,Results!$A$2:$B$240,2,FALSE)+VLOOKUP(B1425,Results!$A$2:$B$240,2,FALSE)-MIN(VLOOKUP(C1425,Results!$A$2:$B$240,2,FALSE),VLOOKUP(D1425,Results!$A$2:$B$240,2,FALSE),VLOOKUP(E1425,Results!$A$2:$B$240,2,FALSE),VLOOKUP(F1425,Results!$A$2:$B$240,2,FALSE),VLOOKUP(G1425,Results!$A$2:$B$240,2,FALSE),VLOOKUP(H1425,Results!$A$2:$B$240,2,FALSE),VLOOKUP(I1425,Results!$A$2:$B$240,2,FALSE),VLOOKUP(J1425,Results!$A$2:$B$240,2,FALSE),VLOOKUP(B1425,Results!$A$2:$B$240,2,FALSE)),"")</f>
        <v/>
      </c>
    </row>
    <row r="1426" spans="2:47" x14ac:dyDescent="0.3">
      <c r="B1426" t="s">
        <v>166</v>
      </c>
      <c r="C1426" t="s">
        <v>95</v>
      </c>
      <c r="D1426" t="s">
        <v>172</v>
      </c>
      <c r="E1426" t="s">
        <v>146</v>
      </c>
      <c r="F1426" t="s">
        <v>96</v>
      </c>
      <c r="G1426" t="s">
        <v>100</v>
      </c>
      <c r="H1426" t="s">
        <v>152</v>
      </c>
      <c r="I1426" t="s">
        <v>155</v>
      </c>
      <c r="J1426" t="s">
        <v>186</v>
      </c>
      <c r="K1426" t="n">
        <v>10.0</v>
      </c>
      <c r="L1426" s="30">
        <f si="340" t="shared"/>
        <v>0</v>
      </c>
      <c r="N1426" s="35" t="str">
        <f si="350" t="shared"/>
        <v/>
      </c>
      <c r="O1426" s="59">
        <f>(IF(ISNUMBER(MATCH(B1426,Sheet4!$K$92:$K$101,0)),1,0)+IF(ISNUMBER(MATCH(C1426,Sheet4!$K$92:$K$101,0)),1,0)+IF(ISNUMBER(MATCH(D1426,Sheet4!$K$92:$K$101,0)),1,0)+IF(ISNUMBER(MATCH(E1426,Sheet4!$K$92:$K$101,0)),1,0)+IF(ISNUMBER(MATCH(F1426,Sheet4!$K$92:$K$101,0)),1,0)+IF(ISNUMBER(MATCH(G1426,Sheet4!$K$92:$K$101,0)),1,0)+IF(ISNUMBER(MATCH(H1426,Sheet4!$K$92:$K$101,0)),1,0)+IF(ISNUMBER(MATCH(I1426,Sheet4!$K$92:$K$101,0)),1,0)+IF(ISNUMBER(MATCH(J1426,Sheet4!$K$92:$K$101,0)),1,0))
-
(IF(ISNUMBER(MATCH(B1426,Sheet4!$F$2:$F$11,0)),1,0)+IF(ISNUMBER(MATCH(C1426,Sheet4!$F$2:$F$11,0)),1,0)+IF(ISNUMBER(MATCH(D1426,Sheet4!$F$2:$F$11,0)),1,0)+IF(ISNUMBER(MATCH(E1426,Sheet4!$F$2:$F$11,0)),1,0)+IF(ISNUMBER(MATCH(F1426,Sheet4!$F$2:$F$11,0)),1,0)+IF(ISNUMBER(MATCH(G1426,Sheet4!$F$2:$F$11,0)),1,0)+IF(ISNUMBER(MATCH(H1426,Sheet4!$F$2:$F$11,0)),1,0)+IF(ISNUMBER(MATCH(I1426,Sheet4!$F$2:$F$11,0)),1,0)+IF(ISNUMBER(MATCH(J1426,Sheet4!$F$2:$F$11,0)),1,0))</f>
        <v>0</v>
      </c>
      <c r="P1426" s="40" t="str">
        <f>IFERROR(INDEX(Sheet4!$G:$G,MATCH(Sheet1!B1426,Sheet4!$F:$F,0))+INDEX(Sheet4!$G:$G,MATCH(Sheet1!C1426,Sheet4!$F:$F,0))+INDEX(Sheet4!$G:$G,MATCH(Sheet1!D1426,Sheet4!$F:$F,0))+INDEX(Sheet4!$G:$G,MATCH(Sheet1!E1426,Sheet4!$F:$F,0))+INDEX(Sheet4!$G:$G,MATCH(Sheet1!F1426,Sheet4!$F:$F,0))+INDEX(Sheet4!$G:$G,MATCH(Sheet1!G1426,Sheet4!$F:$F,0))+INDEX(Sheet4!$G:$G,MATCH(Sheet1!H1426,Sheet4!$F:$F,0))+INDEX(Sheet4!$G:$G,MATCH(Sheet1!I1426,Sheet4!$F:$F,0))+INDEX(Sheet4!$G:$G,MATCH(Sheet1!J1426,Sheet4!$F:$F,0)),"")</f>
        <v/>
      </c>
      <c r="AF1426">
        <f si="351" t="shared"/>
        <v>0</v>
      </c>
      <c r="AH1426">
        <v>1403</v>
      </c>
      <c r="AI1426" t="str">
        <f si="352" t="shared"/>
        <v>De'Aaron FoxTrae YoungDevin BookerAndrew WigginsKelly OubreGerald GreenJohn CollinsJosh JacksonDeandre Ayton</v>
      </c>
      <c r="AJ1426">
        <f si="341" t="shared"/>
        <v>0</v>
      </c>
      <c r="AK1426">
        <f si="342" t="shared"/>
        <v>0</v>
      </c>
      <c r="AL1426">
        <f si="343" t="shared"/>
        <v>0</v>
      </c>
      <c r="AM1426">
        <f si="344" t="shared"/>
        <v>0</v>
      </c>
      <c r="AN1426">
        <f si="345" t="shared"/>
        <v>0</v>
      </c>
      <c r="AO1426">
        <f si="346" t="shared"/>
        <v>0</v>
      </c>
      <c r="AP1426">
        <f si="347" t="shared"/>
        <v>0</v>
      </c>
      <c r="AQ1426">
        <f si="348" t="shared"/>
        <v>0</v>
      </c>
      <c r="AR1426">
        <f si="349" t="shared"/>
        <v>0</v>
      </c>
      <c r="AS1426">
        <f si="353" t="shared"/>
        <v>0</v>
      </c>
      <c r="AU1426" t="str">
        <f>IFERROR(VLOOKUP(C1426,Results!$A$2:$B$240,2,FALSE)+VLOOKUP(D1426,Results!$A$2:$B$240,2,FALSE)+VLOOKUP(E1426,Results!$A$2:$B$240,2,FALSE)+VLOOKUP(F1426,Results!$A$2:$B$240,2,FALSE)+VLOOKUP(G1426,Results!$A$2:$B$240,2,FALSE)+VLOOKUP(H1426,Results!$A$2:$B$240,2,FALSE)+VLOOKUP(I1426,Results!$A$2:$B$240,2,FALSE)+VLOOKUP(J1426,Results!$A$2:$B$240,2,FALSE)+VLOOKUP(B1426,Results!$A$2:$B$240,2,FALSE)-MIN(VLOOKUP(C1426,Results!$A$2:$B$240,2,FALSE),VLOOKUP(D1426,Results!$A$2:$B$240,2,FALSE),VLOOKUP(E1426,Results!$A$2:$B$240,2,FALSE),VLOOKUP(F1426,Results!$A$2:$B$240,2,FALSE),VLOOKUP(G1426,Results!$A$2:$B$240,2,FALSE),VLOOKUP(H1426,Results!$A$2:$B$240,2,FALSE),VLOOKUP(I1426,Results!$A$2:$B$240,2,FALSE),VLOOKUP(J1426,Results!$A$2:$B$240,2,FALSE),VLOOKUP(B1426,Results!$A$2:$B$240,2,FALSE)),"")</f>
        <v/>
      </c>
    </row>
    <row r="1427" spans="2:47" x14ac:dyDescent="0.3">
      <c r="B1427" t="s">
        <v>166</v>
      </c>
      <c r="C1427" t="s">
        <v>171</v>
      </c>
      <c r="D1427" t="s">
        <v>173</v>
      </c>
      <c r="E1427" t="s">
        <v>89</v>
      </c>
      <c r="F1427" t="s">
        <v>177</v>
      </c>
      <c r="G1427" t="s">
        <v>90</v>
      </c>
      <c r="H1427" t="s">
        <v>181</v>
      </c>
      <c r="I1427" t="s">
        <v>152</v>
      </c>
      <c r="J1427" t="s">
        <v>98</v>
      </c>
      <c r="K1427" t="n">
        <v>10.0</v>
      </c>
      <c r="L1427" s="30">
        <f si="340" t="shared"/>
        <v>0</v>
      </c>
      <c r="N1427" s="35" t="str">
        <f si="350" t="shared"/>
        <v/>
      </c>
      <c r="O1427" s="59">
        <f>(IF(ISNUMBER(MATCH(B1427,Sheet4!$K$92:$K$101,0)),1,0)+IF(ISNUMBER(MATCH(C1427,Sheet4!$K$92:$K$101,0)),1,0)+IF(ISNUMBER(MATCH(D1427,Sheet4!$K$92:$K$101,0)),1,0)+IF(ISNUMBER(MATCH(E1427,Sheet4!$K$92:$K$101,0)),1,0)+IF(ISNUMBER(MATCH(F1427,Sheet4!$K$92:$K$101,0)),1,0)+IF(ISNUMBER(MATCH(G1427,Sheet4!$K$92:$K$101,0)),1,0)+IF(ISNUMBER(MATCH(H1427,Sheet4!$K$92:$K$101,0)),1,0)+IF(ISNUMBER(MATCH(I1427,Sheet4!$K$92:$K$101,0)),1,0)+IF(ISNUMBER(MATCH(J1427,Sheet4!$K$92:$K$101,0)),1,0))
-
(IF(ISNUMBER(MATCH(B1427,Sheet4!$F$2:$F$11,0)),1,0)+IF(ISNUMBER(MATCH(C1427,Sheet4!$F$2:$F$11,0)),1,0)+IF(ISNUMBER(MATCH(D1427,Sheet4!$F$2:$F$11,0)),1,0)+IF(ISNUMBER(MATCH(E1427,Sheet4!$F$2:$F$11,0)),1,0)+IF(ISNUMBER(MATCH(F1427,Sheet4!$F$2:$F$11,0)),1,0)+IF(ISNUMBER(MATCH(G1427,Sheet4!$F$2:$F$11,0)),1,0)+IF(ISNUMBER(MATCH(H1427,Sheet4!$F$2:$F$11,0)),1,0)+IF(ISNUMBER(MATCH(I1427,Sheet4!$F$2:$F$11,0)),1,0)+IF(ISNUMBER(MATCH(J1427,Sheet4!$F$2:$F$11,0)),1,0))</f>
        <v>0</v>
      </c>
      <c r="P1427" s="40" t="str">
        <f>IFERROR(INDEX(Sheet4!$G:$G,MATCH(Sheet1!B1427,Sheet4!$F:$F,0))+INDEX(Sheet4!$G:$G,MATCH(Sheet1!C1427,Sheet4!$F:$F,0))+INDEX(Sheet4!$G:$G,MATCH(Sheet1!D1427,Sheet4!$F:$F,0))+INDEX(Sheet4!$G:$G,MATCH(Sheet1!E1427,Sheet4!$F:$F,0))+INDEX(Sheet4!$G:$G,MATCH(Sheet1!F1427,Sheet4!$F:$F,0))+INDEX(Sheet4!$G:$G,MATCH(Sheet1!G1427,Sheet4!$F:$F,0))+INDEX(Sheet4!$G:$G,MATCH(Sheet1!H1427,Sheet4!$F:$F,0))+INDEX(Sheet4!$G:$G,MATCH(Sheet1!I1427,Sheet4!$F:$F,0))+INDEX(Sheet4!$G:$G,MATCH(Sheet1!J1427,Sheet4!$F:$F,0)),"")</f>
        <v/>
      </c>
      <c r="AF1427">
        <f si="351" t="shared"/>
        <v>0</v>
      </c>
      <c r="AH1427">
        <v>1404</v>
      </c>
      <c r="AI1427" t="str">
        <f si="352" t="shared"/>
        <v>Ben SimmonsDe'Aaron FoxDevin BookerMonte MorrisTaurean PrinceGerald GreenJohn CollinsTrey LylesKarl-Anthony Towns</v>
      </c>
      <c r="AJ1427">
        <f si="341" t="shared"/>
        <v>0</v>
      </c>
      <c r="AK1427">
        <f si="342" t="shared"/>
        <v>0</v>
      </c>
      <c r="AL1427">
        <f si="343" t="shared"/>
        <v>0</v>
      </c>
      <c r="AM1427">
        <f si="344" t="shared"/>
        <v>0</v>
      </c>
      <c r="AN1427">
        <f si="345" t="shared"/>
        <v>0</v>
      </c>
      <c r="AO1427">
        <f si="346" t="shared"/>
        <v>0</v>
      </c>
      <c r="AP1427">
        <f si="347" t="shared"/>
        <v>0</v>
      </c>
      <c r="AQ1427">
        <f si="348" t="shared"/>
        <v>0</v>
      </c>
      <c r="AR1427">
        <f si="349" t="shared"/>
        <v>0</v>
      </c>
      <c r="AS1427">
        <f si="353" t="shared"/>
        <v>0</v>
      </c>
      <c r="AU1427" t="str">
        <f>IFERROR(VLOOKUP(C1427,Results!$A$2:$B$240,2,FALSE)+VLOOKUP(D1427,Results!$A$2:$B$240,2,FALSE)+VLOOKUP(E1427,Results!$A$2:$B$240,2,FALSE)+VLOOKUP(F1427,Results!$A$2:$B$240,2,FALSE)+VLOOKUP(G1427,Results!$A$2:$B$240,2,FALSE)+VLOOKUP(H1427,Results!$A$2:$B$240,2,FALSE)+VLOOKUP(I1427,Results!$A$2:$B$240,2,FALSE)+VLOOKUP(J1427,Results!$A$2:$B$240,2,FALSE)+VLOOKUP(B1427,Results!$A$2:$B$240,2,FALSE)-MIN(VLOOKUP(C1427,Results!$A$2:$B$240,2,FALSE),VLOOKUP(D1427,Results!$A$2:$B$240,2,FALSE),VLOOKUP(E1427,Results!$A$2:$B$240,2,FALSE),VLOOKUP(F1427,Results!$A$2:$B$240,2,FALSE),VLOOKUP(G1427,Results!$A$2:$B$240,2,FALSE),VLOOKUP(H1427,Results!$A$2:$B$240,2,FALSE),VLOOKUP(I1427,Results!$A$2:$B$240,2,FALSE),VLOOKUP(J1427,Results!$A$2:$B$240,2,FALSE),VLOOKUP(B1427,Results!$A$2:$B$240,2,FALSE)),"")</f>
        <v/>
      </c>
    </row>
    <row r="1428" spans="2:47" x14ac:dyDescent="0.3">
      <c r="B1428" t="s">
        <v>166</v>
      </c>
      <c r="C1428" t="s">
        <v>87</v>
      </c>
      <c r="D1428" t="s">
        <v>173</v>
      </c>
      <c r="E1428" t="s">
        <v>146</v>
      </c>
      <c r="F1428" t="s">
        <v>179</v>
      </c>
      <c r="G1428" t="s">
        <v>159</v>
      </c>
      <c r="H1428" t="s">
        <v>93</v>
      </c>
      <c r="I1428" t="s">
        <v>152</v>
      </c>
      <c r="J1428" t="s">
        <v>186</v>
      </c>
      <c r="K1428" t="n">
        <v>10.0</v>
      </c>
      <c r="L1428" s="30">
        <f si="340" t="shared"/>
        <v>0</v>
      </c>
      <c r="N1428" s="35" t="str">
        <f si="350" t="shared"/>
        <v/>
      </c>
      <c r="O1428" s="59">
        <f>(IF(ISNUMBER(MATCH(B1428,Sheet4!$K$92:$K$101,0)),1,0)+IF(ISNUMBER(MATCH(C1428,Sheet4!$K$92:$K$101,0)),1,0)+IF(ISNUMBER(MATCH(D1428,Sheet4!$K$92:$K$101,0)),1,0)+IF(ISNUMBER(MATCH(E1428,Sheet4!$K$92:$K$101,0)),1,0)+IF(ISNUMBER(MATCH(F1428,Sheet4!$K$92:$K$101,0)),1,0)+IF(ISNUMBER(MATCH(G1428,Sheet4!$K$92:$K$101,0)),1,0)+IF(ISNUMBER(MATCH(H1428,Sheet4!$K$92:$K$101,0)),1,0)+IF(ISNUMBER(MATCH(I1428,Sheet4!$K$92:$K$101,0)),1,0)+IF(ISNUMBER(MATCH(J1428,Sheet4!$K$92:$K$101,0)),1,0))
-
(IF(ISNUMBER(MATCH(B1428,Sheet4!$F$2:$F$11,0)),1,0)+IF(ISNUMBER(MATCH(C1428,Sheet4!$F$2:$F$11,0)),1,0)+IF(ISNUMBER(MATCH(D1428,Sheet4!$F$2:$F$11,0)),1,0)+IF(ISNUMBER(MATCH(E1428,Sheet4!$F$2:$F$11,0)),1,0)+IF(ISNUMBER(MATCH(F1428,Sheet4!$F$2:$F$11,0)),1,0)+IF(ISNUMBER(MATCH(G1428,Sheet4!$F$2:$F$11,0)),1,0)+IF(ISNUMBER(MATCH(H1428,Sheet4!$F$2:$F$11,0)),1,0)+IF(ISNUMBER(MATCH(I1428,Sheet4!$F$2:$F$11,0)),1,0)+IF(ISNUMBER(MATCH(J1428,Sheet4!$F$2:$F$11,0)),1,0))</f>
        <v>0</v>
      </c>
      <c r="P1428" s="40" t="str">
        <f>IFERROR(INDEX(Sheet4!$G:$G,MATCH(Sheet1!B1428,Sheet4!$F:$F,0))+INDEX(Sheet4!$G:$G,MATCH(Sheet1!C1428,Sheet4!$F:$F,0))+INDEX(Sheet4!$G:$G,MATCH(Sheet1!D1428,Sheet4!$F:$F,0))+INDEX(Sheet4!$G:$G,MATCH(Sheet1!E1428,Sheet4!$F:$F,0))+INDEX(Sheet4!$G:$G,MATCH(Sheet1!F1428,Sheet4!$F:$F,0))+INDEX(Sheet4!$G:$G,MATCH(Sheet1!G1428,Sheet4!$F:$F,0))+INDEX(Sheet4!$G:$G,MATCH(Sheet1!H1428,Sheet4!$F:$F,0))+INDEX(Sheet4!$G:$G,MATCH(Sheet1!I1428,Sheet4!$F:$F,0))+INDEX(Sheet4!$G:$G,MATCH(Sheet1!J1428,Sheet4!$F:$F,0)),"")</f>
        <v/>
      </c>
      <c r="AF1428">
        <f si="351" t="shared"/>
        <v>0</v>
      </c>
      <c r="AH1428">
        <v>1405</v>
      </c>
      <c r="AI1428" t="str">
        <f si="352" t="shared"/>
        <v>Ricky RubioJerryd BaylessDevin BookerMonte MorrisWill BartonLuol DengKenneth FariedJosh JacksonKarl-Anthony Towns</v>
      </c>
      <c r="AJ1428">
        <f si="341" t="shared"/>
        <v>0</v>
      </c>
      <c r="AK1428">
        <f si="342" t="shared"/>
        <v>0</v>
      </c>
      <c r="AL1428">
        <f si="343" t="shared"/>
        <v>0</v>
      </c>
      <c r="AM1428">
        <f si="344" t="shared"/>
        <v>0</v>
      </c>
      <c r="AN1428">
        <f si="345" t="shared"/>
        <v>0</v>
      </c>
      <c r="AO1428">
        <f si="346" t="shared"/>
        <v>0</v>
      </c>
      <c r="AP1428">
        <f si="347" t="shared"/>
        <v>0</v>
      </c>
      <c r="AQ1428">
        <f si="348" t="shared"/>
        <v>0</v>
      </c>
      <c r="AR1428">
        <f si="349" t="shared"/>
        <v>0</v>
      </c>
      <c r="AS1428">
        <f si="353" t="shared"/>
        <v>0</v>
      </c>
      <c r="AU1428" t="str">
        <f>IFERROR(VLOOKUP(C1428,Results!$A$2:$B$240,2,FALSE)+VLOOKUP(D1428,Results!$A$2:$B$240,2,FALSE)+VLOOKUP(E1428,Results!$A$2:$B$240,2,FALSE)+VLOOKUP(F1428,Results!$A$2:$B$240,2,FALSE)+VLOOKUP(G1428,Results!$A$2:$B$240,2,FALSE)+VLOOKUP(H1428,Results!$A$2:$B$240,2,FALSE)+VLOOKUP(I1428,Results!$A$2:$B$240,2,FALSE)+VLOOKUP(J1428,Results!$A$2:$B$240,2,FALSE)+VLOOKUP(B1428,Results!$A$2:$B$240,2,FALSE)-MIN(VLOOKUP(C1428,Results!$A$2:$B$240,2,FALSE),VLOOKUP(D1428,Results!$A$2:$B$240,2,FALSE),VLOOKUP(E1428,Results!$A$2:$B$240,2,FALSE),VLOOKUP(F1428,Results!$A$2:$B$240,2,FALSE),VLOOKUP(G1428,Results!$A$2:$B$240,2,FALSE),VLOOKUP(H1428,Results!$A$2:$B$240,2,FALSE),VLOOKUP(I1428,Results!$A$2:$B$240,2,FALSE),VLOOKUP(J1428,Results!$A$2:$B$240,2,FALSE),VLOOKUP(B1428,Results!$A$2:$B$240,2,FALSE)),"")</f>
        <v/>
      </c>
    </row>
    <row r="1429" spans="2:47" x14ac:dyDescent="0.3">
      <c r="B1429" t="s">
        <v>166</v>
      </c>
      <c r="C1429" t="s">
        <v>170</v>
      </c>
      <c r="D1429" t="s">
        <v>145</v>
      </c>
      <c r="E1429" t="s">
        <v>158</v>
      </c>
      <c r="F1429" t="s">
        <v>150</v>
      </c>
      <c r="G1429" t="s">
        <v>179</v>
      </c>
      <c r="H1429" t="s">
        <v>152</v>
      </c>
      <c r="I1429" t="s">
        <v>182</v>
      </c>
      <c r="J1429" t="s">
        <v>98</v>
      </c>
      <c r="K1429" t="n">
        <v>10.0</v>
      </c>
      <c r="L1429" s="30">
        <f si="340" t="shared"/>
        <v>0</v>
      </c>
      <c r="N1429" s="35" t="str">
        <f si="350" t="shared"/>
        <v/>
      </c>
      <c r="O1429" s="59">
        <f>(IF(ISNUMBER(MATCH(B1429,Sheet4!$K$92:$K$101,0)),1,0)+IF(ISNUMBER(MATCH(C1429,Sheet4!$K$92:$K$101,0)),1,0)+IF(ISNUMBER(MATCH(D1429,Sheet4!$K$92:$K$101,0)),1,0)+IF(ISNUMBER(MATCH(E1429,Sheet4!$K$92:$K$101,0)),1,0)+IF(ISNUMBER(MATCH(F1429,Sheet4!$K$92:$K$101,0)),1,0)+IF(ISNUMBER(MATCH(G1429,Sheet4!$K$92:$K$101,0)),1,0)+IF(ISNUMBER(MATCH(H1429,Sheet4!$K$92:$K$101,0)),1,0)+IF(ISNUMBER(MATCH(I1429,Sheet4!$K$92:$K$101,0)),1,0)+IF(ISNUMBER(MATCH(J1429,Sheet4!$K$92:$K$101,0)),1,0))
-
(IF(ISNUMBER(MATCH(B1429,Sheet4!$F$2:$F$11,0)),1,0)+IF(ISNUMBER(MATCH(C1429,Sheet4!$F$2:$F$11,0)),1,0)+IF(ISNUMBER(MATCH(D1429,Sheet4!$F$2:$F$11,0)),1,0)+IF(ISNUMBER(MATCH(E1429,Sheet4!$F$2:$F$11,0)),1,0)+IF(ISNUMBER(MATCH(F1429,Sheet4!$F$2:$F$11,0)),1,0)+IF(ISNUMBER(MATCH(G1429,Sheet4!$F$2:$F$11,0)),1,0)+IF(ISNUMBER(MATCH(H1429,Sheet4!$F$2:$F$11,0)),1,0)+IF(ISNUMBER(MATCH(I1429,Sheet4!$F$2:$F$11,0)),1,0)+IF(ISNUMBER(MATCH(J1429,Sheet4!$F$2:$F$11,0)),1,0))</f>
        <v>0</v>
      </c>
      <c r="P1429" s="40" t="str">
        <f>IFERROR(INDEX(Sheet4!$G:$G,MATCH(Sheet1!B1429,Sheet4!$F:$F,0))+INDEX(Sheet4!$G:$G,MATCH(Sheet1!C1429,Sheet4!$F:$F,0))+INDEX(Sheet4!$G:$G,MATCH(Sheet1!D1429,Sheet4!$F:$F,0))+INDEX(Sheet4!$G:$G,MATCH(Sheet1!E1429,Sheet4!$F:$F,0))+INDEX(Sheet4!$G:$G,MATCH(Sheet1!F1429,Sheet4!$F:$F,0))+INDEX(Sheet4!$G:$G,MATCH(Sheet1!G1429,Sheet4!$F:$F,0))+INDEX(Sheet4!$G:$G,MATCH(Sheet1!H1429,Sheet4!$F:$F,0))+INDEX(Sheet4!$G:$G,MATCH(Sheet1!I1429,Sheet4!$F:$F,0))+INDEX(Sheet4!$G:$G,MATCH(Sheet1!J1429,Sheet4!$F:$F,0)),"")</f>
        <v/>
      </c>
      <c r="AF1429">
        <f si="351" t="shared"/>
        <v>0</v>
      </c>
      <c r="AH1429">
        <v>1406</v>
      </c>
      <c r="AI1429" t="str">
        <f si="352" t="shared"/>
        <v>Ben SimmonsJerryd BaylessJimmy ButlerMonte MorrisWill BartonKelly OubreKenneth FariedJonah BoldenDeandre Ayton</v>
      </c>
      <c r="AJ1429">
        <f si="341" t="shared"/>
        <v>0</v>
      </c>
      <c r="AK1429">
        <f si="342" t="shared"/>
        <v>0</v>
      </c>
      <c r="AL1429">
        <f si="343" t="shared"/>
        <v>0</v>
      </c>
      <c r="AM1429">
        <f si="344" t="shared"/>
        <v>0</v>
      </c>
      <c r="AN1429">
        <f si="345" t="shared"/>
        <v>0</v>
      </c>
      <c r="AO1429">
        <f si="346" t="shared"/>
        <v>0</v>
      </c>
      <c r="AP1429">
        <f si="347" t="shared"/>
        <v>0</v>
      </c>
      <c r="AQ1429">
        <f si="348" t="shared"/>
        <v>0</v>
      </c>
      <c r="AR1429">
        <f si="349" t="shared"/>
        <v>0</v>
      </c>
      <c r="AS1429">
        <f si="353" t="shared"/>
        <v>0</v>
      </c>
      <c r="AU1429" t="str">
        <f>IFERROR(VLOOKUP(C1429,Results!$A$2:$B$240,2,FALSE)+VLOOKUP(D1429,Results!$A$2:$B$240,2,FALSE)+VLOOKUP(E1429,Results!$A$2:$B$240,2,FALSE)+VLOOKUP(F1429,Results!$A$2:$B$240,2,FALSE)+VLOOKUP(G1429,Results!$A$2:$B$240,2,FALSE)+VLOOKUP(H1429,Results!$A$2:$B$240,2,FALSE)+VLOOKUP(I1429,Results!$A$2:$B$240,2,FALSE)+VLOOKUP(J1429,Results!$A$2:$B$240,2,FALSE)+VLOOKUP(B1429,Results!$A$2:$B$240,2,FALSE)-MIN(VLOOKUP(C1429,Results!$A$2:$B$240,2,FALSE),VLOOKUP(D1429,Results!$A$2:$B$240,2,FALSE),VLOOKUP(E1429,Results!$A$2:$B$240,2,FALSE),VLOOKUP(F1429,Results!$A$2:$B$240,2,FALSE),VLOOKUP(G1429,Results!$A$2:$B$240,2,FALSE),VLOOKUP(H1429,Results!$A$2:$B$240,2,FALSE),VLOOKUP(I1429,Results!$A$2:$B$240,2,FALSE),VLOOKUP(J1429,Results!$A$2:$B$240,2,FALSE),VLOOKUP(B1429,Results!$A$2:$B$240,2,FALSE)),"")</f>
        <v/>
      </c>
    </row>
    <row r="1430" spans="2:47" x14ac:dyDescent="0.3">
      <c r="B1430" t="s">
        <v>166</v>
      </c>
      <c r="C1430" t="s">
        <v>171</v>
      </c>
      <c r="D1430" t="s">
        <v>173</v>
      </c>
      <c r="E1430" t="s">
        <v>146</v>
      </c>
      <c r="F1430" t="s">
        <v>177</v>
      </c>
      <c r="G1430" t="s">
        <v>105</v>
      </c>
      <c r="H1430" t="s">
        <v>92</v>
      </c>
      <c r="I1430" t="s">
        <v>152</v>
      </c>
      <c r="J1430" t="s">
        <v>186</v>
      </c>
      <c r="K1430" t="n">
        <v>10.0</v>
      </c>
      <c r="L1430" s="30">
        <f si="340" t="shared"/>
        <v>0</v>
      </c>
      <c r="N1430" s="35" t="str">
        <f si="350" t="shared"/>
        <v/>
      </c>
      <c r="O1430" s="59">
        <f>(IF(ISNUMBER(MATCH(B1430,Sheet4!$K$92:$K$101,0)),1,0)+IF(ISNUMBER(MATCH(C1430,Sheet4!$K$92:$K$101,0)),1,0)+IF(ISNUMBER(MATCH(D1430,Sheet4!$K$92:$K$101,0)),1,0)+IF(ISNUMBER(MATCH(E1430,Sheet4!$K$92:$K$101,0)),1,0)+IF(ISNUMBER(MATCH(F1430,Sheet4!$K$92:$K$101,0)),1,0)+IF(ISNUMBER(MATCH(G1430,Sheet4!$K$92:$K$101,0)),1,0)+IF(ISNUMBER(MATCH(H1430,Sheet4!$K$92:$K$101,0)),1,0)+IF(ISNUMBER(MATCH(I1430,Sheet4!$K$92:$K$101,0)),1,0)+IF(ISNUMBER(MATCH(J1430,Sheet4!$K$92:$K$101,0)),1,0))
-
(IF(ISNUMBER(MATCH(B1430,Sheet4!$F$2:$F$11,0)),1,0)+IF(ISNUMBER(MATCH(C1430,Sheet4!$F$2:$F$11,0)),1,0)+IF(ISNUMBER(MATCH(D1430,Sheet4!$F$2:$F$11,0)),1,0)+IF(ISNUMBER(MATCH(E1430,Sheet4!$F$2:$F$11,0)),1,0)+IF(ISNUMBER(MATCH(F1430,Sheet4!$F$2:$F$11,0)),1,0)+IF(ISNUMBER(MATCH(G1430,Sheet4!$F$2:$F$11,0)),1,0)+IF(ISNUMBER(MATCH(H1430,Sheet4!$F$2:$F$11,0)),1,0)+IF(ISNUMBER(MATCH(I1430,Sheet4!$F$2:$F$11,0)),1,0)+IF(ISNUMBER(MATCH(J1430,Sheet4!$F$2:$F$11,0)),1,0))</f>
        <v>0</v>
      </c>
      <c r="P1430" s="40" t="str">
        <f>IFERROR(INDEX(Sheet4!$G:$G,MATCH(Sheet1!B1430,Sheet4!$F:$F,0))+INDEX(Sheet4!$G:$G,MATCH(Sheet1!C1430,Sheet4!$F:$F,0))+INDEX(Sheet4!$G:$G,MATCH(Sheet1!D1430,Sheet4!$F:$F,0))+INDEX(Sheet4!$G:$G,MATCH(Sheet1!E1430,Sheet4!$F:$F,0))+INDEX(Sheet4!$G:$G,MATCH(Sheet1!F1430,Sheet4!$F:$F,0))+INDEX(Sheet4!$G:$G,MATCH(Sheet1!G1430,Sheet4!$F:$F,0))+INDEX(Sheet4!$G:$G,MATCH(Sheet1!H1430,Sheet4!$F:$F,0))+INDEX(Sheet4!$G:$G,MATCH(Sheet1!I1430,Sheet4!$F:$F,0))+INDEX(Sheet4!$G:$G,MATCH(Sheet1!J1430,Sheet4!$F:$F,0)),"")</f>
        <v/>
      </c>
      <c r="AF1430">
        <f si="351" t="shared"/>
        <v>0</v>
      </c>
      <c r="AH1430">
        <v>1407</v>
      </c>
      <c r="AI1430" t="str">
        <f si="352" t="shared"/>
        <v>Ben SimmonsLandry ShametDevin BookerMonte MorrisKelly OubreJoe InglesJosh JacksonDario SaricJoel Embiid</v>
      </c>
      <c r="AJ1430">
        <f si="341" t="shared"/>
        <v>0</v>
      </c>
      <c r="AK1430">
        <f si="342" t="shared"/>
        <v>0</v>
      </c>
      <c r="AL1430">
        <f si="343" t="shared"/>
        <v>0</v>
      </c>
      <c r="AM1430">
        <f si="344" t="shared"/>
        <v>0</v>
      </c>
      <c r="AN1430">
        <f si="345" t="shared"/>
        <v>0</v>
      </c>
      <c r="AO1430">
        <f si="346" t="shared"/>
        <v>0</v>
      </c>
      <c r="AP1430">
        <f si="347" t="shared"/>
        <v>0</v>
      </c>
      <c r="AQ1430">
        <f si="348" t="shared"/>
        <v>0</v>
      </c>
      <c r="AR1430">
        <f si="349" t="shared"/>
        <v>0</v>
      </c>
      <c r="AS1430">
        <f si="353" t="shared"/>
        <v>0</v>
      </c>
      <c r="AU1430" t="str">
        <f>IFERROR(VLOOKUP(C1430,Results!$A$2:$B$240,2,FALSE)+VLOOKUP(D1430,Results!$A$2:$B$240,2,FALSE)+VLOOKUP(E1430,Results!$A$2:$B$240,2,FALSE)+VLOOKUP(F1430,Results!$A$2:$B$240,2,FALSE)+VLOOKUP(G1430,Results!$A$2:$B$240,2,FALSE)+VLOOKUP(H1430,Results!$A$2:$B$240,2,FALSE)+VLOOKUP(I1430,Results!$A$2:$B$240,2,FALSE)+VLOOKUP(J1430,Results!$A$2:$B$240,2,FALSE)+VLOOKUP(B1430,Results!$A$2:$B$240,2,FALSE)-MIN(VLOOKUP(C1430,Results!$A$2:$B$240,2,FALSE),VLOOKUP(D1430,Results!$A$2:$B$240,2,FALSE),VLOOKUP(E1430,Results!$A$2:$B$240,2,FALSE),VLOOKUP(F1430,Results!$A$2:$B$240,2,FALSE),VLOOKUP(G1430,Results!$A$2:$B$240,2,FALSE),VLOOKUP(H1430,Results!$A$2:$B$240,2,FALSE),VLOOKUP(I1430,Results!$A$2:$B$240,2,FALSE),VLOOKUP(J1430,Results!$A$2:$B$240,2,FALSE),VLOOKUP(B1430,Results!$A$2:$B$240,2,FALSE)),"")</f>
        <v/>
      </c>
    </row>
    <row r="1431" spans="2:47" x14ac:dyDescent="0.3">
      <c r="B1431" t="s">
        <v>166</v>
      </c>
      <c r="C1431" t="s">
        <v>87</v>
      </c>
      <c r="D1431" t="s">
        <v>173</v>
      </c>
      <c r="E1431" t="s">
        <v>146</v>
      </c>
      <c r="F1431" t="s">
        <v>179</v>
      </c>
      <c r="G1431" t="s">
        <v>101</v>
      </c>
      <c r="H1431" t="s">
        <v>93</v>
      </c>
      <c r="I1431" t="s">
        <v>152</v>
      </c>
      <c r="J1431" t="s">
        <v>186</v>
      </c>
      <c r="K1431" t="n">
        <v>10.0</v>
      </c>
      <c r="L1431" s="30">
        <f si="340" t="shared"/>
        <v>0</v>
      </c>
      <c r="N1431" s="35" t="str">
        <f si="350" t="shared"/>
        <v/>
      </c>
      <c r="O1431" s="59">
        <f>(IF(ISNUMBER(MATCH(B1431,Sheet4!$K$92:$K$101,0)),1,0)+IF(ISNUMBER(MATCH(C1431,Sheet4!$K$92:$K$101,0)),1,0)+IF(ISNUMBER(MATCH(D1431,Sheet4!$K$92:$K$101,0)),1,0)+IF(ISNUMBER(MATCH(E1431,Sheet4!$K$92:$K$101,0)),1,0)+IF(ISNUMBER(MATCH(F1431,Sheet4!$K$92:$K$101,0)),1,0)+IF(ISNUMBER(MATCH(G1431,Sheet4!$K$92:$K$101,0)),1,0)+IF(ISNUMBER(MATCH(H1431,Sheet4!$K$92:$K$101,0)),1,0)+IF(ISNUMBER(MATCH(I1431,Sheet4!$K$92:$K$101,0)),1,0)+IF(ISNUMBER(MATCH(J1431,Sheet4!$K$92:$K$101,0)),1,0))
-
(IF(ISNUMBER(MATCH(B1431,Sheet4!$F$2:$F$11,0)),1,0)+IF(ISNUMBER(MATCH(C1431,Sheet4!$F$2:$F$11,0)),1,0)+IF(ISNUMBER(MATCH(D1431,Sheet4!$F$2:$F$11,0)),1,0)+IF(ISNUMBER(MATCH(E1431,Sheet4!$F$2:$F$11,0)),1,0)+IF(ISNUMBER(MATCH(F1431,Sheet4!$F$2:$F$11,0)),1,0)+IF(ISNUMBER(MATCH(G1431,Sheet4!$F$2:$F$11,0)),1,0)+IF(ISNUMBER(MATCH(H1431,Sheet4!$F$2:$F$11,0)),1,0)+IF(ISNUMBER(MATCH(I1431,Sheet4!$F$2:$F$11,0)),1,0)+IF(ISNUMBER(MATCH(J1431,Sheet4!$F$2:$F$11,0)),1,0))</f>
        <v>0</v>
      </c>
      <c r="P1431" s="40" t="str">
        <f>IFERROR(INDEX(Sheet4!$G:$G,MATCH(Sheet1!B1431,Sheet4!$F:$F,0))+INDEX(Sheet4!$G:$G,MATCH(Sheet1!C1431,Sheet4!$F:$F,0))+INDEX(Sheet4!$G:$G,MATCH(Sheet1!D1431,Sheet4!$F:$F,0))+INDEX(Sheet4!$G:$G,MATCH(Sheet1!E1431,Sheet4!$F:$F,0))+INDEX(Sheet4!$G:$G,MATCH(Sheet1!F1431,Sheet4!$F:$F,0))+INDEX(Sheet4!$G:$G,MATCH(Sheet1!G1431,Sheet4!$F:$F,0))+INDEX(Sheet4!$G:$G,MATCH(Sheet1!H1431,Sheet4!$F:$F,0))+INDEX(Sheet4!$G:$G,MATCH(Sheet1!I1431,Sheet4!$F:$F,0))+INDEX(Sheet4!$G:$G,MATCH(Sheet1!J1431,Sheet4!$F:$F,0)),"")</f>
        <v/>
      </c>
      <c r="AF1431">
        <f si="351" t="shared"/>
        <v>0</v>
      </c>
      <c r="AH1431">
        <v>1408</v>
      </c>
      <c r="AI1431" t="str">
        <f si="352" t="shared"/>
        <v>Ben SimmonsDe'Aaron FoxJimmy ButlerMalik BeasleyKelly OubreTaurean PrinceJosh JacksonTrey LylesRudy Gobert</v>
      </c>
      <c r="AJ1431">
        <f si="341" t="shared"/>
        <v>0</v>
      </c>
      <c r="AK1431">
        <f si="342" t="shared"/>
        <v>0</v>
      </c>
      <c r="AL1431">
        <f si="343" t="shared"/>
        <v>0</v>
      </c>
      <c r="AM1431">
        <f si="344" t="shared"/>
        <v>0</v>
      </c>
      <c r="AN1431">
        <f si="345" t="shared"/>
        <v>0</v>
      </c>
      <c r="AO1431">
        <f si="346" t="shared"/>
        <v>0</v>
      </c>
      <c r="AP1431">
        <f si="347" t="shared"/>
        <v>0</v>
      </c>
      <c r="AQ1431">
        <f si="348" t="shared"/>
        <v>0</v>
      </c>
      <c r="AR1431">
        <f si="349" t="shared"/>
        <v>0</v>
      </c>
      <c r="AS1431">
        <f si="353" t="shared"/>
        <v>0</v>
      </c>
      <c r="AU1431" t="str">
        <f>IFERROR(VLOOKUP(C1431,Results!$A$2:$B$240,2,FALSE)+VLOOKUP(D1431,Results!$A$2:$B$240,2,FALSE)+VLOOKUP(E1431,Results!$A$2:$B$240,2,FALSE)+VLOOKUP(F1431,Results!$A$2:$B$240,2,FALSE)+VLOOKUP(G1431,Results!$A$2:$B$240,2,FALSE)+VLOOKUP(H1431,Results!$A$2:$B$240,2,FALSE)+VLOOKUP(I1431,Results!$A$2:$B$240,2,FALSE)+VLOOKUP(J1431,Results!$A$2:$B$240,2,FALSE)+VLOOKUP(B1431,Results!$A$2:$B$240,2,FALSE)-MIN(VLOOKUP(C1431,Results!$A$2:$B$240,2,FALSE),VLOOKUP(D1431,Results!$A$2:$B$240,2,FALSE),VLOOKUP(E1431,Results!$A$2:$B$240,2,FALSE),VLOOKUP(F1431,Results!$A$2:$B$240,2,FALSE),VLOOKUP(G1431,Results!$A$2:$B$240,2,FALSE),VLOOKUP(H1431,Results!$A$2:$B$240,2,FALSE),VLOOKUP(I1431,Results!$A$2:$B$240,2,FALSE),VLOOKUP(J1431,Results!$A$2:$B$240,2,FALSE),VLOOKUP(B1431,Results!$A$2:$B$240,2,FALSE)),"")</f>
        <v/>
      </c>
    </row>
    <row r="1432" spans="2:47" x14ac:dyDescent="0.3">
      <c r="B1432" t="s">
        <v>166</v>
      </c>
      <c r="C1432" t="s">
        <v>171</v>
      </c>
      <c r="D1432" t="s">
        <v>173</v>
      </c>
      <c r="E1432" t="s">
        <v>146</v>
      </c>
      <c r="F1432" t="s">
        <v>177</v>
      </c>
      <c r="G1432" t="s">
        <v>178</v>
      </c>
      <c r="H1432" t="s">
        <v>153</v>
      </c>
      <c r="I1432" t="s">
        <v>154</v>
      </c>
      <c r="J1432" t="s">
        <v>98</v>
      </c>
      <c r="K1432" t="n">
        <v>10.0</v>
      </c>
      <c r="L1432" s="30">
        <f ref="L1432:L1495" si="354" t="shared">AS1432</f>
        <v>0</v>
      </c>
      <c r="N1432" s="35" t="str">
        <f si="350" t="shared"/>
        <v/>
      </c>
      <c r="O1432" s="59">
        <f>(IF(ISNUMBER(MATCH(B1432,Sheet4!$K$92:$K$101,0)),1,0)+IF(ISNUMBER(MATCH(C1432,Sheet4!$K$92:$K$101,0)),1,0)+IF(ISNUMBER(MATCH(D1432,Sheet4!$K$92:$K$101,0)),1,0)+IF(ISNUMBER(MATCH(E1432,Sheet4!$K$92:$K$101,0)),1,0)+IF(ISNUMBER(MATCH(F1432,Sheet4!$K$92:$K$101,0)),1,0)+IF(ISNUMBER(MATCH(G1432,Sheet4!$K$92:$K$101,0)),1,0)+IF(ISNUMBER(MATCH(H1432,Sheet4!$K$92:$K$101,0)),1,0)+IF(ISNUMBER(MATCH(I1432,Sheet4!$K$92:$K$101,0)),1,0)+IF(ISNUMBER(MATCH(J1432,Sheet4!$K$92:$K$101,0)),1,0))
-
(IF(ISNUMBER(MATCH(B1432,Sheet4!$F$2:$F$11,0)),1,0)+IF(ISNUMBER(MATCH(C1432,Sheet4!$F$2:$F$11,0)),1,0)+IF(ISNUMBER(MATCH(D1432,Sheet4!$F$2:$F$11,0)),1,0)+IF(ISNUMBER(MATCH(E1432,Sheet4!$F$2:$F$11,0)),1,0)+IF(ISNUMBER(MATCH(F1432,Sheet4!$F$2:$F$11,0)),1,0)+IF(ISNUMBER(MATCH(G1432,Sheet4!$F$2:$F$11,0)),1,0)+IF(ISNUMBER(MATCH(H1432,Sheet4!$F$2:$F$11,0)),1,0)+IF(ISNUMBER(MATCH(I1432,Sheet4!$F$2:$F$11,0)),1,0)+IF(ISNUMBER(MATCH(J1432,Sheet4!$F$2:$F$11,0)),1,0))</f>
        <v>0</v>
      </c>
      <c r="P1432" s="40" t="str">
        <f>IFERROR(INDEX(Sheet4!$G:$G,MATCH(Sheet1!B1432,Sheet4!$F:$F,0))+INDEX(Sheet4!$G:$G,MATCH(Sheet1!C1432,Sheet4!$F:$F,0))+INDEX(Sheet4!$G:$G,MATCH(Sheet1!D1432,Sheet4!$F:$F,0))+INDEX(Sheet4!$G:$G,MATCH(Sheet1!E1432,Sheet4!$F:$F,0))+INDEX(Sheet4!$G:$G,MATCH(Sheet1!F1432,Sheet4!$F:$F,0))+INDEX(Sheet4!$G:$G,MATCH(Sheet1!G1432,Sheet4!$F:$F,0))+INDEX(Sheet4!$G:$G,MATCH(Sheet1!H1432,Sheet4!$F:$F,0))+INDEX(Sheet4!$G:$G,MATCH(Sheet1!I1432,Sheet4!$F:$F,0))+INDEX(Sheet4!$G:$G,MATCH(Sheet1!J1432,Sheet4!$F:$F,0)),"")</f>
        <v/>
      </c>
      <c r="AF1432">
        <f si="351" t="shared"/>
        <v>0</v>
      </c>
      <c r="AH1432">
        <v>1409</v>
      </c>
      <c r="AI1432" t="str">
        <f si="352" t="shared"/>
        <v>Ben SimmonsLandry ShametJimmy ButlerMonte MorrisWill BartonKelly OubreJohn CollinsTaj GibsonRudy Gobert</v>
      </c>
      <c r="AJ1432">
        <f si="341" t="shared"/>
        <v>0</v>
      </c>
      <c r="AK1432">
        <f si="342" t="shared"/>
        <v>0</v>
      </c>
      <c r="AL1432">
        <f si="343" t="shared"/>
        <v>0</v>
      </c>
      <c r="AM1432">
        <f si="344" t="shared"/>
        <v>0</v>
      </c>
      <c r="AN1432">
        <f si="345" t="shared"/>
        <v>0</v>
      </c>
      <c r="AO1432">
        <f si="346" t="shared"/>
        <v>0</v>
      </c>
      <c r="AP1432">
        <f si="347" t="shared"/>
        <v>0</v>
      </c>
      <c r="AQ1432">
        <f si="348" t="shared"/>
        <v>0</v>
      </c>
      <c r="AR1432">
        <f si="349" t="shared"/>
        <v>0</v>
      </c>
      <c r="AS1432">
        <f si="353" t="shared"/>
        <v>0</v>
      </c>
      <c r="AU1432" t="str">
        <f>IFERROR(VLOOKUP(C1432,Results!$A$2:$B$240,2,FALSE)+VLOOKUP(D1432,Results!$A$2:$B$240,2,FALSE)+VLOOKUP(E1432,Results!$A$2:$B$240,2,FALSE)+VLOOKUP(F1432,Results!$A$2:$B$240,2,FALSE)+VLOOKUP(G1432,Results!$A$2:$B$240,2,FALSE)+VLOOKUP(H1432,Results!$A$2:$B$240,2,FALSE)+VLOOKUP(I1432,Results!$A$2:$B$240,2,FALSE)+VLOOKUP(J1432,Results!$A$2:$B$240,2,FALSE)+VLOOKUP(B1432,Results!$A$2:$B$240,2,FALSE)-MIN(VLOOKUP(C1432,Results!$A$2:$B$240,2,FALSE),VLOOKUP(D1432,Results!$A$2:$B$240,2,FALSE),VLOOKUP(E1432,Results!$A$2:$B$240,2,FALSE),VLOOKUP(F1432,Results!$A$2:$B$240,2,FALSE),VLOOKUP(G1432,Results!$A$2:$B$240,2,FALSE),VLOOKUP(H1432,Results!$A$2:$B$240,2,FALSE),VLOOKUP(I1432,Results!$A$2:$B$240,2,FALSE),VLOOKUP(J1432,Results!$A$2:$B$240,2,FALSE),VLOOKUP(B1432,Results!$A$2:$B$240,2,FALSE)),"")</f>
        <v/>
      </c>
    </row>
    <row r="1433" spans="2:47" x14ac:dyDescent="0.3">
      <c r="B1433" t="s">
        <v>108</v>
      </c>
      <c r="C1433" t="s">
        <v>171</v>
      </c>
      <c r="D1433" t="s">
        <v>172</v>
      </c>
      <c r="E1433" t="s">
        <v>173</v>
      </c>
      <c r="F1433" t="s">
        <v>177</v>
      </c>
      <c r="G1433" t="s">
        <v>179</v>
      </c>
      <c r="H1433" t="s">
        <v>181</v>
      </c>
      <c r="I1433" t="s">
        <v>152</v>
      </c>
      <c r="J1433" t="s">
        <v>156</v>
      </c>
      <c r="K1433" t="n">
        <v>10.0</v>
      </c>
      <c r="L1433" s="30">
        <f si="354" t="shared"/>
        <v>0</v>
      </c>
      <c r="N1433" s="35" t="str">
        <f si="350" t="shared"/>
        <v/>
      </c>
      <c r="O1433" s="59">
        <f>(IF(ISNUMBER(MATCH(B1433,Sheet4!$K$92:$K$101,0)),1,0)+IF(ISNUMBER(MATCH(C1433,Sheet4!$K$92:$K$101,0)),1,0)+IF(ISNUMBER(MATCH(D1433,Sheet4!$K$92:$K$101,0)),1,0)+IF(ISNUMBER(MATCH(E1433,Sheet4!$K$92:$K$101,0)),1,0)+IF(ISNUMBER(MATCH(F1433,Sheet4!$K$92:$K$101,0)),1,0)+IF(ISNUMBER(MATCH(G1433,Sheet4!$K$92:$K$101,0)),1,0)+IF(ISNUMBER(MATCH(H1433,Sheet4!$K$92:$K$101,0)),1,0)+IF(ISNUMBER(MATCH(I1433,Sheet4!$K$92:$K$101,0)),1,0)+IF(ISNUMBER(MATCH(J1433,Sheet4!$K$92:$K$101,0)),1,0))
-
(IF(ISNUMBER(MATCH(B1433,Sheet4!$F$2:$F$11,0)),1,0)+IF(ISNUMBER(MATCH(C1433,Sheet4!$F$2:$F$11,0)),1,0)+IF(ISNUMBER(MATCH(D1433,Sheet4!$F$2:$F$11,0)),1,0)+IF(ISNUMBER(MATCH(E1433,Sheet4!$F$2:$F$11,0)),1,0)+IF(ISNUMBER(MATCH(F1433,Sheet4!$F$2:$F$11,0)),1,0)+IF(ISNUMBER(MATCH(G1433,Sheet4!$F$2:$F$11,0)),1,0)+IF(ISNUMBER(MATCH(H1433,Sheet4!$F$2:$F$11,0)),1,0)+IF(ISNUMBER(MATCH(I1433,Sheet4!$F$2:$F$11,0)),1,0)+IF(ISNUMBER(MATCH(J1433,Sheet4!$F$2:$F$11,0)),1,0))</f>
        <v>0</v>
      </c>
      <c r="P1433" s="40" t="str">
        <f>IFERROR(INDEX(Sheet4!$G:$G,MATCH(Sheet1!B1433,Sheet4!$F:$F,0))+INDEX(Sheet4!$G:$G,MATCH(Sheet1!C1433,Sheet4!$F:$F,0))+INDEX(Sheet4!$G:$G,MATCH(Sheet1!D1433,Sheet4!$F:$F,0))+INDEX(Sheet4!$G:$G,MATCH(Sheet1!E1433,Sheet4!$F:$F,0))+INDEX(Sheet4!$G:$G,MATCH(Sheet1!F1433,Sheet4!$F:$F,0))+INDEX(Sheet4!$G:$G,MATCH(Sheet1!G1433,Sheet4!$F:$F,0))+INDEX(Sheet4!$G:$G,MATCH(Sheet1!H1433,Sheet4!$F:$F,0))+INDEX(Sheet4!$G:$G,MATCH(Sheet1!I1433,Sheet4!$F:$F,0))+INDEX(Sheet4!$G:$G,MATCH(Sheet1!J1433,Sheet4!$F:$F,0)),"")</f>
        <v/>
      </c>
      <c r="AF1433">
        <f si="351" t="shared"/>
        <v>0</v>
      </c>
      <c r="AH1433">
        <v>1410</v>
      </c>
      <c r="AI1433" t="str">
        <f si="352" t="shared"/>
        <v>Ben SimmonsIsaiah CanaanDevin BookerMonte MorrisWill BartonTaurean PrinceKenneth FariedRichaun HolmesRudy Gobert</v>
      </c>
      <c r="AJ1433">
        <f ref="AJ1433:AJ1496" si="355" t="shared">IF(ISNUMBER(SEARCH(B1433,VLOOKUP($AH$20,$AH$24:$AI$2023,2,FALSE))),1,0)</f>
        <v>0</v>
      </c>
      <c r="AK1433">
        <f ref="AK1433:AK1496" si="356" t="shared">IF(ISNUMBER(SEARCH(C1433,VLOOKUP($AH$20,$AH$24:$AI$2023,2,FALSE))),1,0)</f>
        <v>0</v>
      </c>
      <c r="AL1433">
        <f ref="AL1433:AL1496" si="357" t="shared">IF(ISNUMBER(SEARCH(D1433,VLOOKUP($AH$20,$AH$24:$AI$2023,2,FALSE))),1,0)</f>
        <v>0</v>
      </c>
      <c r="AM1433">
        <f ref="AM1433:AM1496" si="358" t="shared">IF(ISNUMBER(SEARCH(E1433,VLOOKUP($AH$20,$AH$24:$AI$2023,2,FALSE))),1,0)</f>
        <v>0</v>
      </c>
      <c r="AN1433">
        <f ref="AN1433:AN1496" si="359" t="shared">IF(ISNUMBER(SEARCH(F1433,VLOOKUP($AH$20,$AH$24:$AI$2023,2,FALSE))),1,0)</f>
        <v>0</v>
      </c>
      <c r="AO1433">
        <f ref="AO1433:AO1496" si="360" t="shared">IF(ISNUMBER(SEARCH(G1433,VLOOKUP($AH$20,$AH$24:$AI$2023,2,FALSE))),1,0)</f>
        <v>0</v>
      </c>
      <c r="AP1433">
        <f ref="AP1433:AP1496" si="361" t="shared">IF(ISNUMBER(SEARCH(H1433,VLOOKUP($AH$20,$AH$24:$AI$2023,2,FALSE))),1,0)</f>
        <v>0</v>
      </c>
      <c r="AQ1433">
        <f ref="AQ1433:AQ1496" si="362" t="shared">IF(ISNUMBER(SEARCH(I1433,VLOOKUP($AH$20,$AH$24:$AI$2023,2,FALSE))),1,0)</f>
        <v>0</v>
      </c>
      <c r="AR1433">
        <f ref="AR1433:AR1496" si="363" t="shared">IF(ISNUMBER(SEARCH(J1433,VLOOKUP($AH$20,$AH$24:$AI$2023,2,FALSE))),1,0)</f>
        <v>0</v>
      </c>
      <c r="AS1433">
        <f si="353" t="shared"/>
        <v>0</v>
      </c>
      <c r="AU1433" t="str">
        <f>IFERROR(VLOOKUP(C1433,Results!$A$2:$B$240,2,FALSE)+VLOOKUP(D1433,Results!$A$2:$B$240,2,FALSE)+VLOOKUP(E1433,Results!$A$2:$B$240,2,FALSE)+VLOOKUP(F1433,Results!$A$2:$B$240,2,FALSE)+VLOOKUP(G1433,Results!$A$2:$B$240,2,FALSE)+VLOOKUP(H1433,Results!$A$2:$B$240,2,FALSE)+VLOOKUP(I1433,Results!$A$2:$B$240,2,FALSE)+VLOOKUP(J1433,Results!$A$2:$B$240,2,FALSE)+VLOOKUP(B1433,Results!$A$2:$B$240,2,FALSE)-MIN(VLOOKUP(C1433,Results!$A$2:$B$240,2,FALSE),VLOOKUP(D1433,Results!$A$2:$B$240,2,FALSE),VLOOKUP(E1433,Results!$A$2:$B$240,2,FALSE),VLOOKUP(F1433,Results!$A$2:$B$240,2,FALSE),VLOOKUP(G1433,Results!$A$2:$B$240,2,FALSE),VLOOKUP(H1433,Results!$A$2:$B$240,2,FALSE),VLOOKUP(I1433,Results!$A$2:$B$240,2,FALSE),VLOOKUP(J1433,Results!$A$2:$B$240,2,FALSE),VLOOKUP(B1433,Results!$A$2:$B$240,2,FALSE)),"")</f>
        <v/>
      </c>
    </row>
    <row r="1434" spans="2:47" x14ac:dyDescent="0.3">
      <c r="B1434" t="s">
        <v>166</v>
      </c>
      <c r="C1434" t="s">
        <v>108</v>
      </c>
      <c r="D1434" t="s">
        <v>174</v>
      </c>
      <c r="E1434" t="s">
        <v>146</v>
      </c>
      <c r="F1434" t="s">
        <v>177</v>
      </c>
      <c r="G1434" t="s">
        <v>178</v>
      </c>
      <c r="H1434" t="s">
        <v>92</v>
      </c>
      <c r="I1434" t="s">
        <v>155</v>
      </c>
      <c r="J1434" t="s">
        <v>186</v>
      </c>
      <c r="K1434" t="n">
        <v>10.0</v>
      </c>
      <c r="L1434" s="30">
        <f si="354" t="shared"/>
        <v>0</v>
      </c>
      <c r="N1434" s="35" t="str">
        <f si="350" t="shared"/>
        <v/>
      </c>
      <c r="O1434" s="59">
        <f>(IF(ISNUMBER(MATCH(B1434,Sheet4!$K$92:$K$101,0)),1,0)+IF(ISNUMBER(MATCH(C1434,Sheet4!$K$92:$K$101,0)),1,0)+IF(ISNUMBER(MATCH(D1434,Sheet4!$K$92:$K$101,0)),1,0)+IF(ISNUMBER(MATCH(E1434,Sheet4!$K$92:$K$101,0)),1,0)+IF(ISNUMBER(MATCH(F1434,Sheet4!$K$92:$K$101,0)),1,0)+IF(ISNUMBER(MATCH(G1434,Sheet4!$K$92:$K$101,0)),1,0)+IF(ISNUMBER(MATCH(H1434,Sheet4!$K$92:$K$101,0)),1,0)+IF(ISNUMBER(MATCH(I1434,Sheet4!$K$92:$K$101,0)),1,0)+IF(ISNUMBER(MATCH(J1434,Sheet4!$K$92:$K$101,0)),1,0))
-
(IF(ISNUMBER(MATCH(B1434,Sheet4!$F$2:$F$11,0)),1,0)+IF(ISNUMBER(MATCH(C1434,Sheet4!$F$2:$F$11,0)),1,0)+IF(ISNUMBER(MATCH(D1434,Sheet4!$F$2:$F$11,0)),1,0)+IF(ISNUMBER(MATCH(E1434,Sheet4!$F$2:$F$11,0)),1,0)+IF(ISNUMBER(MATCH(F1434,Sheet4!$F$2:$F$11,0)),1,0)+IF(ISNUMBER(MATCH(G1434,Sheet4!$F$2:$F$11,0)),1,0)+IF(ISNUMBER(MATCH(H1434,Sheet4!$F$2:$F$11,0)),1,0)+IF(ISNUMBER(MATCH(I1434,Sheet4!$F$2:$F$11,0)),1,0)+IF(ISNUMBER(MATCH(J1434,Sheet4!$F$2:$F$11,0)),1,0))</f>
        <v>0</v>
      </c>
      <c r="P1434" s="40" t="str">
        <f>IFERROR(INDEX(Sheet4!$G:$G,MATCH(Sheet1!B1434,Sheet4!$F:$F,0))+INDEX(Sheet4!$G:$G,MATCH(Sheet1!C1434,Sheet4!$F:$F,0))+INDEX(Sheet4!$G:$G,MATCH(Sheet1!D1434,Sheet4!$F:$F,0))+INDEX(Sheet4!$G:$G,MATCH(Sheet1!E1434,Sheet4!$F:$F,0))+INDEX(Sheet4!$G:$G,MATCH(Sheet1!F1434,Sheet4!$F:$F,0))+INDEX(Sheet4!$G:$G,MATCH(Sheet1!G1434,Sheet4!$F:$F,0))+INDEX(Sheet4!$G:$G,MATCH(Sheet1!H1434,Sheet4!$F:$F,0))+INDEX(Sheet4!$G:$G,MATCH(Sheet1!I1434,Sheet4!$F:$F,0))+INDEX(Sheet4!$G:$G,MATCH(Sheet1!J1434,Sheet4!$F:$F,0)),"")</f>
        <v/>
      </c>
      <c r="AF1434">
        <f si="351" t="shared"/>
        <v>0</v>
      </c>
      <c r="AH1434">
        <v>1411</v>
      </c>
      <c r="AI1434" t="str">
        <f si="352" t="shared"/>
        <v>Trae YoungIsaiah CanaanDevin BookerMonte MorrisJoe InglesMikal BridgesKenneth FariedMarvin BagleyKarl-Anthony Towns</v>
      </c>
      <c r="AJ1434">
        <f si="355" t="shared"/>
        <v>0</v>
      </c>
      <c r="AK1434">
        <f si="356" t="shared"/>
        <v>0</v>
      </c>
      <c r="AL1434">
        <f si="357" t="shared"/>
        <v>0</v>
      </c>
      <c r="AM1434">
        <f si="358" t="shared"/>
        <v>0</v>
      </c>
      <c r="AN1434">
        <f si="359" t="shared"/>
        <v>0</v>
      </c>
      <c r="AO1434">
        <f si="360" t="shared"/>
        <v>0</v>
      </c>
      <c r="AP1434">
        <f si="361" t="shared"/>
        <v>0</v>
      </c>
      <c r="AQ1434">
        <f si="362" t="shared"/>
        <v>0</v>
      </c>
      <c r="AR1434">
        <f si="363" t="shared"/>
        <v>0</v>
      </c>
      <c r="AS1434">
        <f si="353" t="shared"/>
        <v>0</v>
      </c>
      <c r="AU1434" t="str">
        <f>IFERROR(VLOOKUP(C1434,Results!$A$2:$B$240,2,FALSE)+VLOOKUP(D1434,Results!$A$2:$B$240,2,FALSE)+VLOOKUP(E1434,Results!$A$2:$B$240,2,FALSE)+VLOOKUP(F1434,Results!$A$2:$B$240,2,FALSE)+VLOOKUP(G1434,Results!$A$2:$B$240,2,FALSE)+VLOOKUP(H1434,Results!$A$2:$B$240,2,FALSE)+VLOOKUP(I1434,Results!$A$2:$B$240,2,FALSE)+VLOOKUP(J1434,Results!$A$2:$B$240,2,FALSE)+VLOOKUP(B1434,Results!$A$2:$B$240,2,FALSE)-MIN(VLOOKUP(C1434,Results!$A$2:$B$240,2,FALSE),VLOOKUP(D1434,Results!$A$2:$B$240,2,FALSE),VLOOKUP(E1434,Results!$A$2:$B$240,2,FALSE),VLOOKUP(F1434,Results!$A$2:$B$240,2,FALSE),VLOOKUP(G1434,Results!$A$2:$B$240,2,FALSE),VLOOKUP(H1434,Results!$A$2:$B$240,2,FALSE),VLOOKUP(I1434,Results!$A$2:$B$240,2,FALSE),VLOOKUP(J1434,Results!$A$2:$B$240,2,FALSE),VLOOKUP(B1434,Results!$A$2:$B$240,2,FALSE)),"")</f>
        <v/>
      </c>
    </row>
    <row r="1435" spans="2:47" x14ac:dyDescent="0.3">
      <c r="B1435" t="s">
        <v>166</v>
      </c>
      <c r="C1435" t="s">
        <v>171</v>
      </c>
      <c r="D1435" t="s">
        <v>173</v>
      </c>
      <c r="E1435" t="s">
        <v>146</v>
      </c>
      <c r="F1435" t="s">
        <v>177</v>
      </c>
      <c r="G1435" t="s">
        <v>96</v>
      </c>
      <c r="H1435" t="s">
        <v>93</v>
      </c>
      <c r="I1435" t="s">
        <v>181</v>
      </c>
      <c r="J1435" t="s">
        <v>98</v>
      </c>
      <c r="K1435" t="n">
        <v>10.0</v>
      </c>
      <c r="L1435" s="30">
        <f si="354" t="shared"/>
        <v>0</v>
      </c>
      <c r="N1435" s="35" t="str">
        <f si="350" t="shared"/>
        <v/>
      </c>
      <c r="O1435" s="59">
        <f>(IF(ISNUMBER(MATCH(B1435,Sheet4!$K$92:$K$101,0)),1,0)+IF(ISNUMBER(MATCH(C1435,Sheet4!$K$92:$K$101,0)),1,0)+IF(ISNUMBER(MATCH(D1435,Sheet4!$K$92:$K$101,0)),1,0)+IF(ISNUMBER(MATCH(E1435,Sheet4!$K$92:$K$101,0)),1,0)+IF(ISNUMBER(MATCH(F1435,Sheet4!$K$92:$K$101,0)),1,0)+IF(ISNUMBER(MATCH(G1435,Sheet4!$K$92:$K$101,0)),1,0)+IF(ISNUMBER(MATCH(H1435,Sheet4!$K$92:$K$101,0)),1,0)+IF(ISNUMBER(MATCH(I1435,Sheet4!$K$92:$K$101,0)),1,0)+IF(ISNUMBER(MATCH(J1435,Sheet4!$K$92:$K$101,0)),1,0))
-
(IF(ISNUMBER(MATCH(B1435,Sheet4!$F$2:$F$11,0)),1,0)+IF(ISNUMBER(MATCH(C1435,Sheet4!$F$2:$F$11,0)),1,0)+IF(ISNUMBER(MATCH(D1435,Sheet4!$F$2:$F$11,0)),1,0)+IF(ISNUMBER(MATCH(E1435,Sheet4!$F$2:$F$11,0)),1,0)+IF(ISNUMBER(MATCH(F1435,Sheet4!$F$2:$F$11,0)),1,0)+IF(ISNUMBER(MATCH(G1435,Sheet4!$F$2:$F$11,0)),1,0)+IF(ISNUMBER(MATCH(H1435,Sheet4!$F$2:$F$11,0)),1,0)+IF(ISNUMBER(MATCH(I1435,Sheet4!$F$2:$F$11,0)),1,0)+IF(ISNUMBER(MATCH(J1435,Sheet4!$F$2:$F$11,0)),1,0))</f>
        <v>0</v>
      </c>
      <c r="P1435" s="40" t="str">
        <f>IFERROR(INDEX(Sheet4!$G:$G,MATCH(Sheet1!B1435,Sheet4!$F:$F,0))+INDEX(Sheet4!$G:$G,MATCH(Sheet1!C1435,Sheet4!$F:$F,0))+INDEX(Sheet4!$G:$G,MATCH(Sheet1!D1435,Sheet4!$F:$F,0))+INDEX(Sheet4!$G:$G,MATCH(Sheet1!E1435,Sheet4!$F:$F,0))+INDEX(Sheet4!$G:$G,MATCH(Sheet1!F1435,Sheet4!$F:$F,0))+INDEX(Sheet4!$G:$G,MATCH(Sheet1!G1435,Sheet4!$F:$F,0))+INDEX(Sheet4!$G:$G,MATCH(Sheet1!H1435,Sheet4!$F:$F,0))+INDEX(Sheet4!$G:$G,MATCH(Sheet1!I1435,Sheet4!$F:$F,0))+INDEX(Sheet4!$G:$G,MATCH(Sheet1!J1435,Sheet4!$F:$F,0)),"")</f>
        <v/>
      </c>
      <c r="AF1435">
        <f si="351" t="shared"/>
        <v>0</v>
      </c>
      <c r="AH1435">
        <v>1412</v>
      </c>
      <c r="AI1435" t="str">
        <f si="352" t="shared"/>
        <v>Jeremy LinIsaiah CanaanJames HardenMonte MorrisWill BartonCorey BrewerKenneth FariedJohn CollinsRudy Gobert</v>
      </c>
      <c r="AJ1435">
        <f si="355" t="shared"/>
        <v>0</v>
      </c>
      <c r="AK1435">
        <f si="356" t="shared"/>
        <v>0</v>
      </c>
      <c r="AL1435">
        <f si="357" t="shared"/>
        <v>0</v>
      </c>
      <c r="AM1435">
        <f si="358" t="shared"/>
        <v>0</v>
      </c>
      <c r="AN1435">
        <f si="359" t="shared"/>
        <v>0</v>
      </c>
      <c r="AO1435">
        <f si="360" t="shared"/>
        <v>0</v>
      </c>
      <c r="AP1435">
        <f si="361" t="shared"/>
        <v>0</v>
      </c>
      <c r="AQ1435">
        <f si="362" t="shared"/>
        <v>0</v>
      </c>
      <c r="AR1435">
        <f si="363" t="shared"/>
        <v>0</v>
      </c>
      <c r="AS1435">
        <f si="353" t="shared"/>
        <v>0</v>
      </c>
      <c r="AU1435" t="str">
        <f>IFERROR(VLOOKUP(C1435,Results!$A$2:$B$240,2,FALSE)+VLOOKUP(D1435,Results!$A$2:$B$240,2,FALSE)+VLOOKUP(E1435,Results!$A$2:$B$240,2,FALSE)+VLOOKUP(F1435,Results!$A$2:$B$240,2,FALSE)+VLOOKUP(G1435,Results!$A$2:$B$240,2,FALSE)+VLOOKUP(H1435,Results!$A$2:$B$240,2,FALSE)+VLOOKUP(I1435,Results!$A$2:$B$240,2,FALSE)+VLOOKUP(J1435,Results!$A$2:$B$240,2,FALSE)+VLOOKUP(B1435,Results!$A$2:$B$240,2,FALSE)-MIN(VLOOKUP(C1435,Results!$A$2:$B$240,2,FALSE),VLOOKUP(D1435,Results!$A$2:$B$240,2,FALSE),VLOOKUP(E1435,Results!$A$2:$B$240,2,FALSE),VLOOKUP(F1435,Results!$A$2:$B$240,2,FALSE),VLOOKUP(G1435,Results!$A$2:$B$240,2,FALSE),VLOOKUP(H1435,Results!$A$2:$B$240,2,FALSE),VLOOKUP(I1435,Results!$A$2:$B$240,2,FALSE),VLOOKUP(J1435,Results!$A$2:$B$240,2,FALSE),VLOOKUP(B1435,Results!$A$2:$B$240,2,FALSE)),"")</f>
        <v/>
      </c>
    </row>
    <row r="1436" spans="2:47" x14ac:dyDescent="0.3">
      <c r="B1436" t="s">
        <v>166</v>
      </c>
      <c r="C1436" t="s">
        <v>170</v>
      </c>
      <c r="D1436" t="s">
        <v>173</v>
      </c>
      <c r="E1436" t="s">
        <v>89</v>
      </c>
      <c r="F1436" t="s">
        <v>178</v>
      </c>
      <c r="G1436" t="s">
        <v>100</v>
      </c>
      <c r="H1436" t="s">
        <v>153</v>
      </c>
      <c r="I1436" t="s">
        <v>92</v>
      </c>
      <c r="J1436" t="s">
        <v>187</v>
      </c>
      <c r="K1436" t="n">
        <v>10.0</v>
      </c>
      <c r="L1436" s="30">
        <f si="354" t="shared"/>
        <v>0</v>
      </c>
      <c r="N1436" s="35" t="str">
        <f si="350" t="shared"/>
        <v/>
      </c>
      <c r="O1436" s="59">
        <f>(IF(ISNUMBER(MATCH(B1436,Sheet4!$K$92:$K$101,0)),1,0)+IF(ISNUMBER(MATCH(C1436,Sheet4!$K$92:$K$101,0)),1,0)+IF(ISNUMBER(MATCH(D1436,Sheet4!$K$92:$K$101,0)),1,0)+IF(ISNUMBER(MATCH(E1436,Sheet4!$K$92:$K$101,0)),1,0)+IF(ISNUMBER(MATCH(F1436,Sheet4!$K$92:$K$101,0)),1,0)+IF(ISNUMBER(MATCH(G1436,Sheet4!$K$92:$K$101,0)),1,0)+IF(ISNUMBER(MATCH(H1436,Sheet4!$K$92:$K$101,0)),1,0)+IF(ISNUMBER(MATCH(I1436,Sheet4!$K$92:$K$101,0)),1,0)+IF(ISNUMBER(MATCH(J1436,Sheet4!$K$92:$K$101,0)),1,0))
-
(IF(ISNUMBER(MATCH(B1436,Sheet4!$F$2:$F$11,0)),1,0)+IF(ISNUMBER(MATCH(C1436,Sheet4!$F$2:$F$11,0)),1,0)+IF(ISNUMBER(MATCH(D1436,Sheet4!$F$2:$F$11,0)),1,0)+IF(ISNUMBER(MATCH(E1436,Sheet4!$F$2:$F$11,0)),1,0)+IF(ISNUMBER(MATCH(F1436,Sheet4!$F$2:$F$11,0)),1,0)+IF(ISNUMBER(MATCH(G1436,Sheet4!$F$2:$F$11,0)),1,0)+IF(ISNUMBER(MATCH(H1436,Sheet4!$F$2:$F$11,0)),1,0)+IF(ISNUMBER(MATCH(I1436,Sheet4!$F$2:$F$11,0)),1,0)+IF(ISNUMBER(MATCH(J1436,Sheet4!$F$2:$F$11,0)),1,0))</f>
        <v>0</v>
      </c>
      <c r="P1436" s="40" t="str">
        <f>IFERROR(INDEX(Sheet4!$G:$G,MATCH(Sheet1!B1436,Sheet4!$F:$F,0))+INDEX(Sheet4!$G:$G,MATCH(Sheet1!C1436,Sheet4!$F:$F,0))+INDEX(Sheet4!$G:$G,MATCH(Sheet1!D1436,Sheet4!$F:$F,0))+INDEX(Sheet4!$G:$G,MATCH(Sheet1!E1436,Sheet4!$F:$F,0))+INDEX(Sheet4!$G:$G,MATCH(Sheet1!F1436,Sheet4!$F:$F,0))+INDEX(Sheet4!$G:$G,MATCH(Sheet1!G1436,Sheet4!$F:$F,0))+INDEX(Sheet4!$G:$G,MATCH(Sheet1!H1436,Sheet4!$F:$F,0))+INDEX(Sheet4!$G:$G,MATCH(Sheet1!I1436,Sheet4!$F:$F,0))+INDEX(Sheet4!$G:$G,MATCH(Sheet1!J1436,Sheet4!$F:$F,0)),"")</f>
        <v/>
      </c>
      <c r="AF1436">
        <f si="351" t="shared"/>
        <v>0</v>
      </c>
      <c r="AH1436">
        <v>1413</v>
      </c>
      <c r="AI1436" t="str">
        <f si="352" t="shared"/>
        <v>Ricky RubioJerryd BaylessDevin BookerJimmy ButlerKelly OubreGerald GreenKenneth FariedJosh JacksonDeandre Ayton</v>
      </c>
      <c r="AJ1436">
        <f si="355" t="shared"/>
        <v>0</v>
      </c>
      <c r="AK1436">
        <f si="356" t="shared"/>
        <v>0</v>
      </c>
      <c r="AL1436">
        <f si="357" t="shared"/>
        <v>0</v>
      </c>
      <c r="AM1436">
        <f si="358" t="shared"/>
        <v>0</v>
      </c>
      <c r="AN1436">
        <f si="359" t="shared"/>
        <v>0</v>
      </c>
      <c r="AO1436">
        <f si="360" t="shared"/>
        <v>0</v>
      </c>
      <c r="AP1436">
        <f si="361" t="shared"/>
        <v>0</v>
      </c>
      <c r="AQ1436">
        <f si="362" t="shared"/>
        <v>0</v>
      </c>
      <c r="AR1436">
        <f si="363" t="shared"/>
        <v>0</v>
      </c>
      <c r="AS1436">
        <f si="353" t="shared"/>
        <v>0</v>
      </c>
      <c r="AU1436" t="str">
        <f>IFERROR(VLOOKUP(C1436,Results!$A$2:$B$240,2,FALSE)+VLOOKUP(D1436,Results!$A$2:$B$240,2,FALSE)+VLOOKUP(E1436,Results!$A$2:$B$240,2,FALSE)+VLOOKUP(F1436,Results!$A$2:$B$240,2,FALSE)+VLOOKUP(G1436,Results!$A$2:$B$240,2,FALSE)+VLOOKUP(H1436,Results!$A$2:$B$240,2,FALSE)+VLOOKUP(I1436,Results!$A$2:$B$240,2,FALSE)+VLOOKUP(J1436,Results!$A$2:$B$240,2,FALSE)+VLOOKUP(B1436,Results!$A$2:$B$240,2,FALSE)-MIN(VLOOKUP(C1436,Results!$A$2:$B$240,2,FALSE),VLOOKUP(D1436,Results!$A$2:$B$240,2,FALSE),VLOOKUP(E1436,Results!$A$2:$B$240,2,FALSE),VLOOKUP(F1436,Results!$A$2:$B$240,2,FALSE),VLOOKUP(G1436,Results!$A$2:$B$240,2,FALSE),VLOOKUP(H1436,Results!$A$2:$B$240,2,FALSE),VLOOKUP(I1436,Results!$A$2:$B$240,2,FALSE),VLOOKUP(J1436,Results!$A$2:$B$240,2,FALSE),VLOOKUP(B1436,Results!$A$2:$B$240,2,FALSE)),"")</f>
        <v/>
      </c>
    </row>
    <row r="1437" spans="2:47" x14ac:dyDescent="0.3">
      <c r="B1437" t="s">
        <v>87</v>
      </c>
      <c r="C1437" t="s">
        <v>95</v>
      </c>
      <c r="D1437" t="s">
        <v>172</v>
      </c>
      <c r="E1437" t="s">
        <v>146</v>
      </c>
      <c r="F1437" t="s">
        <v>177</v>
      </c>
      <c r="G1437" t="s">
        <v>159</v>
      </c>
      <c r="H1437" t="s">
        <v>153</v>
      </c>
      <c r="I1437" t="s">
        <v>182</v>
      </c>
      <c r="J1437" t="s">
        <v>98</v>
      </c>
      <c r="K1437" t="n">
        <v>10.0</v>
      </c>
      <c r="L1437" s="30">
        <f si="354" t="shared"/>
        <v>0</v>
      </c>
      <c r="N1437" s="35" t="str">
        <f si="350" t="shared"/>
        <v/>
      </c>
      <c r="O1437" s="59">
        <f>(IF(ISNUMBER(MATCH(B1437,Sheet4!$K$92:$K$101,0)),1,0)+IF(ISNUMBER(MATCH(C1437,Sheet4!$K$92:$K$101,0)),1,0)+IF(ISNUMBER(MATCH(D1437,Sheet4!$K$92:$K$101,0)),1,0)+IF(ISNUMBER(MATCH(E1437,Sheet4!$K$92:$K$101,0)),1,0)+IF(ISNUMBER(MATCH(F1437,Sheet4!$K$92:$K$101,0)),1,0)+IF(ISNUMBER(MATCH(G1437,Sheet4!$K$92:$K$101,0)),1,0)+IF(ISNUMBER(MATCH(H1437,Sheet4!$K$92:$K$101,0)),1,0)+IF(ISNUMBER(MATCH(I1437,Sheet4!$K$92:$K$101,0)),1,0)+IF(ISNUMBER(MATCH(J1437,Sheet4!$K$92:$K$101,0)),1,0))
-
(IF(ISNUMBER(MATCH(B1437,Sheet4!$F$2:$F$11,0)),1,0)+IF(ISNUMBER(MATCH(C1437,Sheet4!$F$2:$F$11,0)),1,0)+IF(ISNUMBER(MATCH(D1437,Sheet4!$F$2:$F$11,0)),1,0)+IF(ISNUMBER(MATCH(E1437,Sheet4!$F$2:$F$11,0)),1,0)+IF(ISNUMBER(MATCH(F1437,Sheet4!$F$2:$F$11,0)),1,0)+IF(ISNUMBER(MATCH(G1437,Sheet4!$F$2:$F$11,0)),1,0)+IF(ISNUMBER(MATCH(H1437,Sheet4!$F$2:$F$11,0)),1,0)+IF(ISNUMBER(MATCH(I1437,Sheet4!$F$2:$F$11,0)),1,0)+IF(ISNUMBER(MATCH(J1437,Sheet4!$F$2:$F$11,0)),1,0))</f>
        <v>0</v>
      </c>
      <c r="P1437" s="40" t="str">
        <f>IFERROR(INDEX(Sheet4!$G:$G,MATCH(Sheet1!B1437,Sheet4!$F:$F,0))+INDEX(Sheet4!$G:$G,MATCH(Sheet1!C1437,Sheet4!$F:$F,0))+INDEX(Sheet4!$G:$G,MATCH(Sheet1!D1437,Sheet4!$F:$F,0))+INDEX(Sheet4!$G:$G,MATCH(Sheet1!E1437,Sheet4!$F:$F,0))+INDEX(Sheet4!$G:$G,MATCH(Sheet1!F1437,Sheet4!$F:$F,0))+INDEX(Sheet4!$G:$G,MATCH(Sheet1!G1437,Sheet4!$F:$F,0))+INDEX(Sheet4!$G:$G,MATCH(Sheet1!H1437,Sheet4!$F:$F,0))+INDEX(Sheet4!$G:$G,MATCH(Sheet1!I1437,Sheet4!$F:$F,0))+INDEX(Sheet4!$G:$G,MATCH(Sheet1!J1437,Sheet4!$F:$F,0)),"")</f>
        <v/>
      </c>
      <c r="AF1437">
        <f si="351" t="shared"/>
        <v>0</v>
      </c>
      <c r="AH1437">
        <v>1414</v>
      </c>
      <c r="AI1437" t="str">
        <f si="352" t="shared"/>
        <v>Ben SimmonsRicky RubioJames HardenMalik BeasleyDeAndre' BembryGerald GreenJosh JacksonPaul MillsapDeandre Ayton</v>
      </c>
      <c r="AJ1437">
        <f si="355" t="shared"/>
        <v>0</v>
      </c>
      <c r="AK1437">
        <f si="356" t="shared"/>
        <v>0</v>
      </c>
      <c r="AL1437">
        <f si="357" t="shared"/>
        <v>0</v>
      </c>
      <c r="AM1437">
        <f si="358" t="shared"/>
        <v>0</v>
      </c>
      <c r="AN1437">
        <f si="359" t="shared"/>
        <v>0</v>
      </c>
      <c r="AO1437">
        <f si="360" t="shared"/>
        <v>0</v>
      </c>
      <c r="AP1437">
        <f si="361" t="shared"/>
        <v>0</v>
      </c>
      <c r="AQ1437">
        <f si="362" t="shared"/>
        <v>0</v>
      </c>
      <c r="AR1437">
        <f si="363" t="shared"/>
        <v>0</v>
      </c>
      <c r="AS1437">
        <f si="353" t="shared"/>
        <v>0</v>
      </c>
      <c r="AU1437" t="str">
        <f>IFERROR(VLOOKUP(C1437,Results!$A$2:$B$240,2,FALSE)+VLOOKUP(D1437,Results!$A$2:$B$240,2,FALSE)+VLOOKUP(E1437,Results!$A$2:$B$240,2,FALSE)+VLOOKUP(F1437,Results!$A$2:$B$240,2,FALSE)+VLOOKUP(G1437,Results!$A$2:$B$240,2,FALSE)+VLOOKUP(H1437,Results!$A$2:$B$240,2,FALSE)+VLOOKUP(I1437,Results!$A$2:$B$240,2,FALSE)+VLOOKUP(J1437,Results!$A$2:$B$240,2,FALSE)+VLOOKUP(B1437,Results!$A$2:$B$240,2,FALSE)-MIN(VLOOKUP(C1437,Results!$A$2:$B$240,2,FALSE),VLOOKUP(D1437,Results!$A$2:$B$240,2,FALSE),VLOOKUP(E1437,Results!$A$2:$B$240,2,FALSE),VLOOKUP(F1437,Results!$A$2:$B$240,2,FALSE),VLOOKUP(G1437,Results!$A$2:$B$240,2,FALSE),VLOOKUP(H1437,Results!$A$2:$B$240,2,FALSE),VLOOKUP(I1437,Results!$A$2:$B$240,2,FALSE),VLOOKUP(J1437,Results!$A$2:$B$240,2,FALSE),VLOOKUP(B1437,Results!$A$2:$B$240,2,FALSE)),"")</f>
        <v/>
      </c>
    </row>
    <row r="1438" spans="2:47" x14ac:dyDescent="0.3">
      <c r="B1438" t="s">
        <v>166</v>
      </c>
      <c r="C1438" t="s">
        <v>95</v>
      </c>
      <c r="D1438" t="s">
        <v>172</v>
      </c>
      <c r="E1438" t="s">
        <v>173</v>
      </c>
      <c r="F1438" t="s">
        <v>100</v>
      </c>
      <c r="G1438" t="s">
        <v>159</v>
      </c>
      <c r="H1438" t="s">
        <v>152</v>
      </c>
      <c r="I1438" t="s">
        <v>103</v>
      </c>
      <c r="J1438" t="s">
        <v>187</v>
      </c>
      <c r="K1438" t="n">
        <v>10.0</v>
      </c>
      <c r="L1438" s="30">
        <f si="354" t="shared"/>
        <v>0</v>
      </c>
      <c r="N1438" s="35" t="str">
        <f si="350" t="shared"/>
        <v/>
      </c>
      <c r="O1438" s="59">
        <f>(IF(ISNUMBER(MATCH(B1438,Sheet4!$K$92:$K$101,0)),1,0)+IF(ISNUMBER(MATCH(C1438,Sheet4!$K$92:$K$101,0)),1,0)+IF(ISNUMBER(MATCH(D1438,Sheet4!$K$92:$K$101,0)),1,0)+IF(ISNUMBER(MATCH(E1438,Sheet4!$K$92:$K$101,0)),1,0)+IF(ISNUMBER(MATCH(F1438,Sheet4!$K$92:$K$101,0)),1,0)+IF(ISNUMBER(MATCH(G1438,Sheet4!$K$92:$K$101,0)),1,0)+IF(ISNUMBER(MATCH(H1438,Sheet4!$K$92:$K$101,0)),1,0)+IF(ISNUMBER(MATCH(I1438,Sheet4!$K$92:$K$101,0)),1,0)+IF(ISNUMBER(MATCH(J1438,Sheet4!$K$92:$K$101,0)),1,0))
-
(IF(ISNUMBER(MATCH(B1438,Sheet4!$F$2:$F$11,0)),1,0)+IF(ISNUMBER(MATCH(C1438,Sheet4!$F$2:$F$11,0)),1,0)+IF(ISNUMBER(MATCH(D1438,Sheet4!$F$2:$F$11,0)),1,0)+IF(ISNUMBER(MATCH(E1438,Sheet4!$F$2:$F$11,0)),1,0)+IF(ISNUMBER(MATCH(F1438,Sheet4!$F$2:$F$11,0)),1,0)+IF(ISNUMBER(MATCH(G1438,Sheet4!$F$2:$F$11,0)),1,0)+IF(ISNUMBER(MATCH(H1438,Sheet4!$F$2:$F$11,0)),1,0)+IF(ISNUMBER(MATCH(I1438,Sheet4!$F$2:$F$11,0)),1,0)+IF(ISNUMBER(MATCH(J1438,Sheet4!$F$2:$F$11,0)),1,0))</f>
        <v>0</v>
      </c>
      <c r="P1438" s="40" t="str">
        <f>IFERROR(INDEX(Sheet4!$G:$G,MATCH(Sheet1!B1438,Sheet4!$F:$F,0))+INDEX(Sheet4!$G:$G,MATCH(Sheet1!C1438,Sheet4!$F:$F,0))+INDEX(Sheet4!$G:$G,MATCH(Sheet1!D1438,Sheet4!$F:$F,0))+INDEX(Sheet4!$G:$G,MATCH(Sheet1!E1438,Sheet4!$F:$F,0))+INDEX(Sheet4!$G:$G,MATCH(Sheet1!F1438,Sheet4!$F:$F,0))+INDEX(Sheet4!$G:$G,MATCH(Sheet1!G1438,Sheet4!$F:$F,0))+INDEX(Sheet4!$G:$G,MATCH(Sheet1!H1438,Sheet4!$F:$F,0))+INDEX(Sheet4!$G:$G,MATCH(Sheet1!I1438,Sheet4!$F:$F,0))+INDEX(Sheet4!$G:$G,MATCH(Sheet1!J1438,Sheet4!$F:$F,0)),"")</f>
        <v/>
      </c>
      <c r="AF1438">
        <f si="351" t="shared"/>
        <v>0</v>
      </c>
      <c r="AH1438">
        <v>1415</v>
      </c>
      <c r="AI1438" t="str">
        <f si="352" t="shared"/>
        <v>Ben SimmonsDe'Aaron FoxDevin BookerMalik BeasleyKelly OubreMikal BridgesPaul MillsapTrey LylesRudy Gobert</v>
      </c>
      <c r="AJ1438">
        <f si="355" t="shared"/>
        <v>0</v>
      </c>
      <c r="AK1438">
        <f si="356" t="shared"/>
        <v>0</v>
      </c>
      <c r="AL1438">
        <f si="357" t="shared"/>
        <v>0</v>
      </c>
      <c r="AM1438">
        <f si="358" t="shared"/>
        <v>0</v>
      </c>
      <c r="AN1438">
        <f si="359" t="shared"/>
        <v>0</v>
      </c>
      <c r="AO1438">
        <f si="360" t="shared"/>
        <v>0</v>
      </c>
      <c r="AP1438">
        <f si="361" t="shared"/>
        <v>0</v>
      </c>
      <c r="AQ1438">
        <f si="362" t="shared"/>
        <v>0</v>
      </c>
      <c r="AR1438">
        <f si="363" t="shared"/>
        <v>0</v>
      </c>
      <c r="AS1438">
        <f si="353" t="shared"/>
        <v>0</v>
      </c>
      <c r="AU1438" t="str">
        <f>IFERROR(VLOOKUP(C1438,Results!$A$2:$B$240,2,FALSE)+VLOOKUP(D1438,Results!$A$2:$B$240,2,FALSE)+VLOOKUP(E1438,Results!$A$2:$B$240,2,FALSE)+VLOOKUP(F1438,Results!$A$2:$B$240,2,FALSE)+VLOOKUP(G1438,Results!$A$2:$B$240,2,FALSE)+VLOOKUP(H1438,Results!$A$2:$B$240,2,FALSE)+VLOOKUP(I1438,Results!$A$2:$B$240,2,FALSE)+VLOOKUP(J1438,Results!$A$2:$B$240,2,FALSE)+VLOOKUP(B1438,Results!$A$2:$B$240,2,FALSE)-MIN(VLOOKUP(C1438,Results!$A$2:$B$240,2,FALSE),VLOOKUP(D1438,Results!$A$2:$B$240,2,FALSE),VLOOKUP(E1438,Results!$A$2:$B$240,2,FALSE),VLOOKUP(F1438,Results!$A$2:$B$240,2,FALSE),VLOOKUP(G1438,Results!$A$2:$B$240,2,FALSE),VLOOKUP(H1438,Results!$A$2:$B$240,2,FALSE),VLOOKUP(I1438,Results!$A$2:$B$240,2,FALSE),VLOOKUP(J1438,Results!$A$2:$B$240,2,FALSE),VLOOKUP(B1438,Results!$A$2:$B$240,2,FALSE)),"")</f>
        <v/>
      </c>
    </row>
    <row r="1439" spans="2:47" x14ac:dyDescent="0.3">
      <c r="B1439" t="s">
        <v>166</v>
      </c>
      <c r="C1439" t="s">
        <v>95</v>
      </c>
      <c r="D1439" t="s">
        <v>173</v>
      </c>
      <c r="E1439" t="s">
        <v>146</v>
      </c>
      <c r="F1439" t="s">
        <v>150</v>
      </c>
      <c r="G1439" t="s">
        <v>178</v>
      </c>
      <c r="H1439" t="s">
        <v>152</v>
      </c>
      <c r="I1439" t="s">
        <v>155</v>
      </c>
      <c r="J1439" t="s">
        <v>98</v>
      </c>
      <c r="K1439" t="n">
        <v>10.0</v>
      </c>
      <c r="L1439" s="30">
        <f si="354" t="shared"/>
        <v>0</v>
      </c>
      <c r="N1439" s="35" t="str">
        <f si="350" t="shared"/>
        <v/>
      </c>
      <c r="O1439" s="59">
        <f>(IF(ISNUMBER(MATCH(B1439,Sheet4!$K$92:$K$101,0)),1,0)+IF(ISNUMBER(MATCH(C1439,Sheet4!$K$92:$K$101,0)),1,0)+IF(ISNUMBER(MATCH(D1439,Sheet4!$K$92:$K$101,0)),1,0)+IF(ISNUMBER(MATCH(E1439,Sheet4!$K$92:$K$101,0)),1,0)+IF(ISNUMBER(MATCH(F1439,Sheet4!$K$92:$K$101,0)),1,0)+IF(ISNUMBER(MATCH(G1439,Sheet4!$K$92:$K$101,0)),1,0)+IF(ISNUMBER(MATCH(H1439,Sheet4!$K$92:$K$101,0)),1,0)+IF(ISNUMBER(MATCH(I1439,Sheet4!$K$92:$K$101,0)),1,0)+IF(ISNUMBER(MATCH(J1439,Sheet4!$K$92:$K$101,0)),1,0))
-
(IF(ISNUMBER(MATCH(B1439,Sheet4!$F$2:$F$11,0)),1,0)+IF(ISNUMBER(MATCH(C1439,Sheet4!$F$2:$F$11,0)),1,0)+IF(ISNUMBER(MATCH(D1439,Sheet4!$F$2:$F$11,0)),1,0)+IF(ISNUMBER(MATCH(E1439,Sheet4!$F$2:$F$11,0)),1,0)+IF(ISNUMBER(MATCH(F1439,Sheet4!$F$2:$F$11,0)),1,0)+IF(ISNUMBER(MATCH(G1439,Sheet4!$F$2:$F$11,0)),1,0)+IF(ISNUMBER(MATCH(H1439,Sheet4!$F$2:$F$11,0)),1,0)+IF(ISNUMBER(MATCH(I1439,Sheet4!$F$2:$F$11,0)),1,0)+IF(ISNUMBER(MATCH(J1439,Sheet4!$F$2:$F$11,0)),1,0))</f>
        <v>0</v>
      </c>
      <c r="P1439" s="40" t="str">
        <f>IFERROR(INDEX(Sheet4!$G:$G,MATCH(Sheet1!B1439,Sheet4!$F:$F,0))+INDEX(Sheet4!$G:$G,MATCH(Sheet1!C1439,Sheet4!$F:$F,0))+INDEX(Sheet4!$G:$G,MATCH(Sheet1!D1439,Sheet4!$F:$F,0))+INDEX(Sheet4!$G:$G,MATCH(Sheet1!E1439,Sheet4!$F:$F,0))+INDEX(Sheet4!$G:$G,MATCH(Sheet1!F1439,Sheet4!$F:$F,0))+INDEX(Sheet4!$G:$G,MATCH(Sheet1!G1439,Sheet4!$F:$F,0))+INDEX(Sheet4!$G:$G,MATCH(Sheet1!H1439,Sheet4!$F:$F,0))+INDEX(Sheet4!$G:$G,MATCH(Sheet1!I1439,Sheet4!$F:$F,0))+INDEX(Sheet4!$G:$G,MATCH(Sheet1!J1439,Sheet4!$F:$F,0)),"")</f>
        <v/>
      </c>
      <c r="AF1439">
        <f si="351" t="shared"/>
        <v>0</v>
      </c>
      <c r="AH1439">
        <v>1416</v>
      </c>
      <c r="AI1439" t="str">
        <f si="352" t="shared"/>
        <v>Ben SimmonsLandry ShametDevin BookerMalik BeasleyKelly OubreTaurean PrinceJohn CollinsJosh JacksonRudy Gobert</v>
      </c>
      <c r="AJ1439">
        <f si="355" t="shared"/>
        <v>0</v>
      </c>
      <c r="AK1439">
        <f si="356" t="shared"/>
        <v>0</v>
      </c>
      <c r="AL1439">
        <f si="357" t="shared"/>
        <v>0</v>
      </c>
      <c r="AM1439">
        <f si="358" t="shared"/>
        <v>0</v>
      </c>
      <c r="AN1439">
        <f si="359" t="shared"/>
        <v>0</v>
      </c>
      <c r="AO1439">
        <f si="360" t="shared"/>
        <v>0</v>
      </c>
      <c r="AP1439">
        <f si="361" t="shared"/>
        <v>0</v>
      </c>
      <c r="AQ1439">
        <f si="362" t="shared"/>
        <v>0</v>
      </c>
      <c r="AR1439">
        <f si="363" t="shared"/>
        <v>0</v>
      </c>
      <c r="AS1439">
        <f si="353" t="shared"/>
        <v>0</v>
      </c>
      <c r="AU1439" t="str">
        <f>IFERROR(VLOOKUP(C1439,Results!$A$2:$B$240,2,FALSE)+VLOOKUP(D1439,Results!$A$2:$B$240,2,FALSE)+VLOOKUP(E1439,Results!$A$2:$B$240,2,FALSE)+VLOOKUP(F1439,Results!$A$2:$B$240,2,FALSE)+VLOOKUP(G1439,Results!$A$2:$B$240,2,FALSE)+VLOOKUP(H1439,Results!$A$2:$B$240,2,FALSE)+VLOOKUP(I1439,Results!$A$2:$B$240,2,FALSE)+VLOOKUP(J1439,Results!$A$2:$B$240,2,FALSE)+VLOOKUP(B1439,Results!$A$2:$B$240,2,FALSE)-MIN(VLOOKUP(C1439,Results!$A$2:$B$240,2,FALSE),VLOOKUP(D1439,Results!$A$2:$B$240,2,FALSE),VLOOKUP(E1439,Results!$A$2:$B$240,2,FALSE),VLOOKUP(F1439,Results!$A$2:$B$240,2,FALSE),VLOOKUP(G1439,Results!$A$2:$B$240,2,FALSE),VLOOKUP(H1439,Results!$A$2:$B$240,2,FALSE),VLOOKUP(I1439,Results!$A$2:$B$240,2,FALSE),VLOOKUP(J1439,Results!$A$2:$B$240,2,FALSE),VLOOKUP(B1439,Results!$A$2:$B$240,2,FALSE)),"")</f>
        <v/>
      </c>
    </row>
    <row r="1440" spans="2:47" x14ac:dyDescent="0.3">
      <c r="B1440" t="s">
        <v>166</v>
      </c>
      <c r="C1440" t="s">
        <v>171</v>
      </c>
      <c r="D1440" t="s">
        <v>89</v>
      </c>
      <c r="E1440" t="s">
        <v>146</v>
      </c>
      <c r="F1440" t="s">
        <v>177</v>
      </c>
      <c r="G1440" t="s">
        <v>96</v>
      </c>
      <c r="H1440" t="s">
        <v>92</v>
      </c>
      <c r="I1440" t="s">
        <v>181</v>
      </c>
      <c r="J1440" t="s">
        <v>186</v>
      </c>
      <c r="K1440" t="n">
        <v>10.0</v>
      </c>
      <c r="L1440" s="30">
        <f si="354" t="shared"/>
        <v>0</v>
      </c>
      <c r="N1440" s="35" t="str">
        <f si="350" t="shared"/>
        <v/>
      </c>
      <c r="O1440" s="59">
        <f>(IF(ISNUMBER(MATCH(B1440,Sheet4!$K$92:$K$101,0)),1,0)+IF(ISNUMBER(MATCH(C1440,Sheet4!$K$92:$K$101,0)),1,0)+IF(ISNUMBER(MATCH(D1440,Sheet4!$K$92:$K$101,0)),1,0)+IF(ISNUMBER(MATCH(E1440,Sheet4!$K$92:$K$101,0)),1,0)+IF(ISNUMBER(MATCH(F1440,Sheet4!$K$92:$K$101,0)),1,0)+IF(ISNUMBER(MATCH(G1440,Sheet4!$K$92:$K$101,0)),1,0)+IF(ISNUMBER(MATCH(H1440,Sheet4!$K$92:$K$101,0)),1,0)+IF(ISNUMBER(MATCH(I1440,Sheet4!$K$92:$K$101,0)),1,0)+IF(ISNUMBER(MATCH(J1440,Sheet4!$K$92:$K$101,0)),1,0))
-
(IF(ISNUMBER(MATCH(B1440,Sheet4!$F$2:$F$11,0)),1,0)+IF(ISNUMBER(MATCH(C1440,Sheet4!$F$2:$F$11,0)),1,0)+IF(ISNUMBER(MATCH(D1440,Sheet4!$F$2:$F$11,0)),1,0)+IF(ISNUMBER(MATCH(E1440,Sheet4!$F$2:$F$11,0)),1,0)+IF(ISNUMBER(MATCH(F1440,Sheet4!$F$2:$F$11,0)),1,0)+IF(ISNUMBER(MATCH(G1440,Sheet4!$F$2:$F$11,0)),1,0)+IF(ISNUMBER(MATCH(H1440,Sheet4!$F$2:$F$11,0)),1,0)+IF(ISNUMBER(MATCH(I1440,Sheet4!$F$2:$F$11,0)),1,0)+IF(ISNUMBER(MATCH(J1440,Sheet4!$F$2:$F$11,0)),1,0))</f>
        <v>0</v>
      </c>
      <c r="P1440" s="40" t="str">
        <f>IFERROR(INDEX(Sheet4!$G:$G,MATCH(Sheet1!B1440,Sheet4!$F:$F,0))+INDEX(Sheet4!$G:$G,MATCH(Sheet1!C1440,Sheet4!$F:$F,0))+INDEX(Sheet4!$G:$G,MATCH(Sheet1!D1440,Sheet4!$F:$F,0))+INDEX(Sheet4!$G:$G,MATCH(Sheet1!E1440,Sheet4!$F:$F,0))+INDEX(Sheet4!$G:$G,MATCH(Sheet1!F1440,Sheet4!$F:$F,0))+INDEX(Sheet4!$G:$G,MATCH(Sheet1!G1440,Sheet4!$F:$F,0))+INDEX(Sheet4!$G:$G,MATCH(Sheet1!H1440,Sheet4!$F:$F,0))+INDEX(Sheet4!$G:$G,MATCH(Sheet1!I1440,Sheet4!$F:$F,0))+INDEX(Sheet4!$G:$G,MATCH(Sheet1!J1440,Sheet4!$F:$F,0)),"")</f>
        <v/>
      </c>
      <c r="AF1440">
        <f si="351" t="shared"/>
        <v>0</v>
      </c>
      <c r="AH1440">
        <v>1417</v>
      </c>
      <c r="AI1440" t="str">
        <f si="352" t="shared"/>
        <v>Ben SimmonsElie OkoboJames HardenMonte MorrisCorey BrewerGerald GreenMarvin BagleyPaul MillsapRudy Gobert</v>
      </c>
      <c r="AJ1440">
        <f si="355" t="shared"/>
        <v>0</v>
      </c>
      <c r="AK1440">
        <f si="356" t="shared"/>
        <v>0</v>
      </c>
      <c r="AL1440">
        <f si="357" t="shared"/>
        <v>0</v>
      </c>
      <c r="AM1440">
        <f si="358" t="shared"/>
        <v>0</v>
      </c>
      <c r="AN1440">
        <f si="359" t="shared"/>
        <v>0</v>
      </c>
      <c r="AO1440">
        <f si="360" t="shared"/>
        <v>0</v>
      </c>
      <c r="AP1440">
        <f si="361" t="shared"/>
        <v>0</v>
      </c>
      <c r="AQ1440">
        <f si="362" t="shared"/>
        <v>0</v>
      </c>
      <c r="AR1440">
        <f si="363" t="shared"/>
        <v>0</v>
      </c>
      <c r="AS1440">
        <f si="353" t="shared"/>
        <v>0</v>
      </c>
      <c r="AU1440" t="str">
        <f>IFERROR(VLOOKUP(C1440,Results!$A$2:$B$240,2,FALSE)+VLOOKUP(D1440,Results!$A$2:$B$240,2,FALSE)+VLOOKUP(E1440,Results!$A$2:$B$240,2,FALSE)+VLOOKUP(F1440,Results!$A$2:$B$240,2,FALSE)+VLOOKUP(G1440,Results!$A$2:$B$240,2,FALSE)+VLOOKUP(H1440,Results!$A$2:$B$240,2,FALSE)+VLOOKUP(I1440,Results!$A$2:$B$240,2,FALSE)+VLOOKUP(J1440,Results!$A$2:$B$240,2,FALSE)+VLOOKUP(B1440,Results!$A$2:$B$240,2,FALSE)-MIN(VLOOKUP(C1440,Results!$A$2:$B$240,2,FALSE),VLOOKUP(D1440,Results!$A$2:$B$240,2,FALSE),VLOOKUP(E1440,Results!$A$2:$B$240,2,FALSE),VLOOKUP(F1440,Results!$A$2:$B$240,2,FALSE),VLOOKUP(G1440,Results!$A$2:$B$240,2,FALSE),VLOOKUP(H1440,Results!$A$2:$B$240,2,FALSE),VLOOKUP(I1440,Results!$A$2:$B$240,2,FALSE),VLOOKUP(J1440,Results!$A$2:$B$240,2,FALSE),VLOOKUP(B1440,Results!$A$2:$B$240,2,FALSE)),"")</f>
        <v/>
      </c>
    </row>
    <row r="1441" spans="2:47" x14ac:dyDescent="0.3">
      <c r="B1441" t="s">
        <v>166</v>
      </c>
      <c r="C1441" t="s">
        <v>87</v>
      </c>
      <c r="D1441" t="s">
        <v>173</v>
      </c>
      <c r="E1441" t="s">
        <v>146</v>
      </c>
      <c r="F1441" t="s">
        <v>105</v>
      </c>
      <c r="G1441" t="s">
        <v>179</v>
      </c>
      <c r="H1441" t="s">
        <v>181</v>
      </c>
      <c r="I1441" t="s">
        <v>103</v>
      </c>
      <c r="J1441" t="s">
        <v>186</v>
      </c>
      <c r="K1441" t="n">
        <v>10.0</v>
      </c>
      <c r="L1441" s="30">
        <f si="354" t="shared"/>
        <v>0</v>
      </c>
      <c r="N1441" s="35" t="str">
        <f si="350" t="shared"/>
        <v/>
      </c>
      <c r="O1441" s="59">
        <f>(IF(ISNUMBER(MATCH(B1441,Sheet4!$K$92:$K$101,0)),1,0)+IF(ISNUMBER(MATCH(C1441,Sheet4!$K$92:$K$101,0)),1,0)+IF(ISNUMBER(MATCH(D1441,Sheet4!$K$92:$K$101,0)),1,0)+IF(ISNUMBER(MATCH(E1441,Sheet4!$K$92:$K$101,0)),1,0)+IF(ISNUMBER(MATCH(F1441,Sheet4!$K$92:$K$101,0)),1,0)+IF(ISNUMBER(MATCH(G1441,Sheet4!$K$92:$K$101,0)),1,0)+IF(ISNUMBER(MATCH(H1441,Sheet4!$K$92:$K$101,0)),1,0)+IF(ISNUMBER(MATCH(I1441,Sheet4!$K$92:$K$101,0)),1,0)+IF(ISNUMBER(MATCH(J1441,Sheet4!$K$92:$K$101,0)),1,0))
-
(IF(ISNUMBER(MATCH(B1441,Sheet4!$F$2:$F$11,0)),1,0)+IF(ISNUMBER(MATCH(C1441,Sheet4!$F$2:$F$11,0)),1,0)+IF(ISNUMBER(MATCH(D1441,Sheet4!$F$2:$F$11,0)),1,0)+IF(ISNUMBER(MATCH(E1441,Sheet4!$F$2:$F$11,0)),1,0)+IF(ISNUMBER(MATCH(F1441,Sheet4!$F$2:$F$11,0)),1,0)+IF(ISNUMBER(MATCH(G1441,Sheet4!$F$2:$F$11,0)),1,0)+IF(ISNUMBER(MATCH(H1441,Sheet4!$F$2:$F$11,0)),1,0)+IF(ISNUMBER(MATCH(I1441,Sheet4!$F$2:$F$11,0)),1,0)+IF(ISNUMBER(MATCH(J1441,Sheet4!$F$2:$F$11,0)),1,0))</f>
        <v>0</v>
      </c>
      <c r="P1441" s="40" t="str">
        <f>IFERROR(INDEX(Sheet4!$G:$G,MATCH(Sheet1!B1441,Sheet4!$F:$F,0))+INDEX(Sheet4!$G:$G,MATCH(Sheet1!C1441,Sheet4!$F:$F,0))+INDEX(Sheet4!$G:$G,MATCH(Sheet1!D1441,Sheet4!$F:$F,0))+INDEX(Sheet4!$G:$G,MATCH(Sheet1!E1441,Sheet4!$F:$F,0))+INDEX(Sheet4!$G:$G,MATCH(Sheet1!F1441,Sheet4!$F:$F,0))+INDEX(Sheet4!$G:$G,MATCH(Sheet1!G1441,Sheet4!$F:$F,0))+INDEX(Sheet4!$G:$G,MATCH(Sheet1!H1441,Sheet4!$F:$F,0))+INDEX(Sheet4!$G:$G,MATCH(Sheet1!I1441,Sheet4!$F:$F,0))+INDEX(Sheet4!$G:$G,MATCH(Sheet1!J1441,Sheet4!$F:$F,0)),"")</f>
        <v/>
      </c>
      <c r="AF1441">
        <f si="351" t="shared"/>
        <v>0</v>
      </c>
      <c r="AH1441">
        <v>1418</v>
      </c>
      <c r="AI1441" t="str">
        <f si="352" t="shared"/>
        <v>Ricky RubioIsaiah CanaanDevin BookerJimmy ButlerWill BartonCorey BrewerMarvin BagleyJosh JacksonKarl-Anthony Towns</v>
      </c>
      <c r="AJ1441">
        <f si="355" t="shared"/>
        <v>0</v>
      </c>
      <c r="AK1441">
        <f si="356" t="shared"/>
        <v>0</v>
      </c>
      <c r="AL1441">
        <f si="357" t="shared"/>
        <v>0</v>
      </c>
      <c r="AM1441">
        <f si="358" t="shared"/>
        <v>0</v>
      </c>
      <c r="AN1441">
        <f si="359" t="shared"/>
        <v>0</v>
      </c>
      <c r="AO1441">
        <f si="360" t="shared"/>
        <v>0</v>
      </c>
      <c r="AP1441">
        <f si="361" t="shared"/>
        <v>0</v>
      </c>
      <c r="AQ1441">
        <f si="362" t="shared"/>
        <v>0</v>
      </c>
      <c r="AR1441">
        <f si="363" t="shared"/>
        <v>0</v>
      </c>
      <c r="AS1441">
        <f si="353" t="shared"/>
        <v>0</v>
      </c>
      <c r="AU1441" t="str">
        <f>IFERROR(VLOOKUP(C1441,Results!$A$2:$B$240,2,FALSE)+VLOOKUP(D1441,Results!$A$2:$B$240,2,FALSE)+VLOOKUP(E1441,Results!$A$2:$B$240,2,FALSE)+VLOOKUP(F1441,Results!$A$2:$B$240,2,FALSE)+VLOOKUP(G1441,Results!$A$2:$B$240,2,FALSE)+VLOOKUP(H1441,Results!$A$2:$B$240,2,FALSE)+VLOOKUP(I1441,Results!$A$2:$B$240,2,FALSE)+VLOOKUP(J1441,Results!$A$2:$B$240,2,FALSE)+VLOOKUP(B1441,Results!$A$2:$B$240,2,FALSE)-MIN(VLOOKUP(C1441,Results!$A$2:$B$240,2,FALSE),VLOOKUP(D1441,Results!$A$2:$B$240,2,FALSE),VLOOKUP(E1441,Results!$A$2:$B$240,2,FALSE),VLOOKUP(F1441,Results!$A$2:$B$240,2,FALSE),VLOOKUP(G1441,Results!$A$2:$B$240,2,FALSE),VLOOKUP(H1441,Results!$A$2:$B$240,2,FALSE),VLOOKUP(I1441,Results!$A$2:$B$240,2,FALSE),VLOOKUP(J1441,Results!$A$2:$B$240,2,FALSE),VLOOKUP(B1441,Results!$A$2:$B$240,2,FALSE)),"")</f>
        <v/>
      </c>
    </row>
    <row r="1442" spans="2:47" x14ac:dyDescent="0.3">
      <c r="B1442" t="s">
        <v>166</v>
      </c>
      <c r="C1442" t="s">
        <v>87</v>
      </c>
      <c r="D1442" t="s">
        <v>172</v>
      </c>
      <c r="E1442" t="s">
        <v>146</v>
      </c>
      <c r="F1442" t="s">
        <v>177</v>
      </c>
      <c r="G1442" t="s">
        <v>159</v>
      </c>
      <c r="H1442" t="s">
        <v>154</v>
      </c>
      <c r="I1442" t="s">
        <v>183</v>
      </c>
      <c r="J1442" t="s">
        <v>186</v>
      </c>
      <c r="K1442" t="n">
        <v>10.0</v>
      </c>
      <c r="L1442" s="30">
        <f si="354" t="shared"/>
        <v>0</v>
      </c>
      <c r="N1442" s="35" t="str">
        <f si="350" t="shared"/>
        <v/>
      </c>
      <c r="O1442" s="59">
        <f>(IF(ISNUMBER(MATCH(B1442,Sheet4!$K$92:$K$101,0)),1,0)+IF(ISNUMBER(MATCH(C1442,Sheet4!$K$92:$K$101,0)),1,0)+IF(ISNUMBER(MATCH(D1442,Sheet4!$K$92:$K$101,0)),1,0)+IF(ISNUMBER(MATCH(E1442,Sheet4!$K$92:$K$101,0)),1,0)+IF(ISNUMBER(MATCH(F1442,Sheet4!$K$92:$K$101,0)),1,0)+IF(ISNUMBER(MATCH(G1442,Sheet4!$K$92:$K$101,0)),1,0)+IF(ISNUMBER(MATCH(H1442,Sheet4!$K$92:$K$101,0)),1,0)+IF(ISNUMBER(MATCH(I1442,Sheet4!$K$92:$K$101,0)),1,0)+IF(ISNUMBER(MATCH(J1442,Sheet4!$K$92:$K$101,0)),1,0))
-
(IF(ISNUMBER(MATCH(B1442,Sheet4!$F$2:$F$11,0)),1,0)+IF(ISNUMBER(MATCH(C1442,Sheet4!$F$2:$F$11,0)),1,0)+IF(ISNUMBER(MATCH(D1442,Sheet4!$F$2:$F$11,0)),1,0)+IF(ISNUMBER(MATCH(E1442,Sheet4!$F$2:$F$11,0)),1,0)+IF(ISNUMBER(MATCH(F1442,Sheet4!$F$2:$F$11,0)),1,0)+IF(ISNUMBER(MATCH(G1442,Sheet4!$F$2:$F$11,0)),1,0)+IF(ISNUMBER(MATCH(H1442,Sheet4!$F$2:$F$11,0)),1,0)+IF(ISNUMBER(MATCH(I1442,Sheet4!$F$2:$F$11,0)),1,0)+IF(ISNUMBER(MATCH(J1442,Sheet4!$F$2:$F$11,0)),1,0))</f>
        <v>0</v>
      </c>
      <c r="P1442" s="40" t="str">
        <f>IFERROR(INDEX(Sheet4!$G:$G,MATCH(Sheet1!B1442,Sheet4!$F:$F,0))+INDEX(Sheet4!$G:$G,MATCH(Sheet1!C1442,Sheet4!$F:$F,0))+INDEX(Sheet4!$G:$G,MATCH(Sheet1!D1442,Sheet4!$F:$F,0))+INDEX(Sheet4!$G:$G,MATCH(Sheet1!E1442,Sheet4!$F:$F,0))+INDEX(Sheet4!$G:$G,MATCH(Sheet1!F1442,Sheet4!$F:$F,0))+INDEX(Sheet4!$G:$G,MATCH(Sheet1!G1442,Sheet4!$F:$F,0))+INDEX(Sheet4!$G:$G,MATCH(Sheet1!H1442,Sheet4!$F:$F,0))+INDEX(Sheet4!$G:$G,MATCH(Sheet1!I1442,Sheet4!$F:$F,0))+INDEX(Sheet4!$G:$G,MATCH(Sheet1!J1442,Sheet4!$F:$F,0)),"")</f>
        <v/>
      </c>
      <c r="AF1442">
        <f si="351" t="shared"/>
        <v>0</v>
      </c>
      <c r="AH1442">
        <v>1419</v>
      </c>
      <c r="AI1442" t="str">
        <f si="352" t="shared"/>
        <v>Trae YoungIsaiah CanaanJimmy ButlerAndrew WigginsKelly OubreJoe InglesJosh JacksonPaul MillsapKarl-Anthony Towns</v>
      </c>
      <c r="AJ1442">
        <f si="355" t="shared"/>
        <v>0</v>
      </c>
      <c r="AK1442">
        <f si="356" t="shared"/>
        <v>0</v>
      </c>
      <c r="AL1442">
        <f si="357" t="shared"/>
        <v>0</v>
      </c>
      <c r="AM1442">
        <f si="358" t="shared"/>
        <v>0</v>
      </c>
      <c r="AN1442">
        <f si="359" t="shared"/>
        <v>0</v>
      </c>
      <c r="AO1442">
        <f si="360" t="shared"/>
        <v>0</v>
      </c>
      <c r="AP1442">
        <f si="361" t="shared"/>
        <v>0</v>
      </c>
      <c r="AQ1442">
        <f si="362" t="shared"/>
        <v>0</v>
      </c>
      <c r="AR1442">
        <f si="363" t="shared"/>
        <v>0</v>
      </c>
      <c r="AS1442">
        <f si="353" t="shared"/>
        <v>0</v>
      </c>
      <c r="AU1442" t="str">
        <f>IFERROR(VLOOKUP(C1442,Results!$A$2:$B$240,2,FALSE)+VLOOKUP(D1442,Results!$A$2:$B$240,2,FALSE)+VLOOKUP(E1442,Results!$A$2:$B$240,2,FALSE)+VLOOKUP(F1442,Results!$A$2:$B$240,2,FALSE)+VLOOKUP(G1442,Results!$A$2:$B$240,2,FALSE)+VLOOKUP(H1442,Results!$A$2:$B$240,2,FALSE)+VLOOKUP(I1442,Results!$A$2:$B$240,2,FALSE)+VLOOKUP(J1442,Results!$A$2:$B$240,2,FALSE)+VLOOKUP(B1442,Results!$A$2:$B$240,2,FALSE)-MIN(VLOOKUP(C1442,Results!$A$2:$B$240,2,FALSE),VLOOKUP(D1442,Results!$A$2:$B$240,2,FALSE),VLOOKUP(E1442,Results!$A$2:$B$240,2,FALSE),VLOOKUP(F1442,Results!$A$2:$B$240,2,FALSE),VLOOKUP(G1442,Results!$A$2:$B$240,2,FALSE),VLOOKUP(H1442,Results!$A$2:$B$240,2,FALSE),VLOOKUP(I1442,Results!$A$2:$B$240,2,FALSE),VLOOKUP(J1442,Results!$A$2:$B$240,2,FALSE),VLOOKUP(B1442,Results!$A$2:$B$240,2,FALSE)),"")</f>
        <v/>
      </c>
    </row>
    <row r="1443" spans="2:47" x14ac:dyDescent="0.3">
      <c r="B1443" t="s">
        <v>166</v>
      </c>
      <c r="C1443" t="s">
        <v>95</v>
      </c>
      <c r="D1443" t="s">
        <v>172</v>
      </c>
      <c r="E1443" t="s">
        <v>158</v>
      </c>
      <c r="F1443" t="s">
        <v>150</v>
      </c>
      <c r="G1443" t="s">
        <v>177</v>
      </c>
      <c r="H1443" t="s">
        <v>152</v>
      </c>
      <c r="I1443" t="s">
        <v>155</v>
      </c>
      <c r="J1443" t="s">
        <v>98</v>
      </c>
      <c r="K1443" t="n">
        <v>10.0</v>
      </c>
      <c r="L1443" s="30">
        <f si="354" t="shared"/>
        <v>0</v>
      </c>
      <c r="N1443" s="35" t="str">
        <f si="350" t="shared"/>
        <v/>
      </c>
      <c r="O1443" s="59">
        <f>(IF(ISNUMBER(MATCH(B1443,Sheet4!$K$92:$K$101,0)),1,0)+IF(ISNUMBER(MATCH(C1443,Sheet4!$K$92:$K$101,0)),1,0)+IF(ISNUMBER(MATCH(D1443,Sheet4!$K$92:$K$101,0)),1,0)+IF(ISNUMBER(MATCH(E1443,Sheet4!$K$92:$K$101,0)),1,0)+IF(ISNUMBER(MATCH(F1443,Sheet4!$K$92:$K$101,0)),1,0)+IF(ISNUMBER(MATCH(G1443,Sheet4!$K$92:$K$101,0)),1,0)+IF(ISNUMBER(MATCH(H1443,Sheet4!$K$92:$K$101,0)),1,0)+IF(ISNUMBER(MATCH(I1443,Sheet4!$K$92:$K$101,0)),1,0)+IF(ISNUMBER(MATCH(J1443,Sheet4!$K$92:$K$101,0)),1,0))
-
(IF(ISNUMBER(MATCH(B1443,Sheet4!$F$2:$F$11,0)),1,0)+IF(ISNUMBER(MATCH(C1443,Sheet4!$F$2:$F$11,0)),1,0)+IF(ISNUMBER(MATCH(D1443,Sheet4!$F$2:$F$11,0)),1,0)+IF(ISNUMBER(MATCH(E1443,Sheet4!$F$2:$F$11,0)),1,0)+IF(ISNUMBER(MATCH(F1443,Sheet4!$F$2:$F$11,0)),1,0)+IF(ISNUMBER(MATCH(G1443,Sheet4!$F$2:$F$11,0)),1,0)+IF(ISNUMBER(MATCH(H1443,Sheet4!$F$2:$F$11,0)),1,0)+IF(ISNUMBER(MATCH(I1443,Sheet4!$F$2:$F$11,0)),1,0)+IF(ISNUMBER(MATCH(J1443,Sheet4!$F$2:$F$11,0)),1,0))</f>
        <v>0</v>
      </c>
      <c r="P1443" s="40" t="str">
        <f>IFERROR(INDEX(Sheet4!$G:$G,MATCH(Sheet1!B1443,Sheet4!$F:$F,0))+INDEX(Sheet4!$G:$G,MATCH(Sheet1!C1443,Sheet4!$F:$F,0))+INDEX(Sheet4!$G:$G,MATCH(Sheet1!D1443,Sheet4!$F:$F,0))+INDEX(Sheet4!$G:$G,MATCH(Sheet1!E1443,Sheet4!$F:$F,0))+INDEX(Sheet4!$G:$G,MATCH(Sheet1!F1443,Sheet4!$F:$F,0))+INDEX(Sheet4!$G:$G,MATCH(Sheet1!G1443,Sheet4!$F:$F,0))+INDEX(Sheet4!$G:$G,MATCH(Sheet1!H1443,Sheet4!$F:$F,0))+INDEX(Sheet4!$G:$G,MATCH(Sheet1!I1443,Sheet4!$F:$F,0))+INDEX(Sheet4!$G:$G,MATCH(Sheet1!J1443,Sheet4!$F:$F,0)),"")</f>
        <v/>
      </c>
      <c r="AF1443">
        <f si="351" t="shared"/>
        <v>0</v>
      </c>
      <c r="AH1443">
        <v>1420</v>
      </c>
      <c r="AI1443" t="str">
        <f si="352" t="shared"/>
        <v>Ben SimmonsRicky RubioJimmy ButlerMonte MorrisKelly OubreGerald GreenRichaun HolmesTaj GibsonJoel Embiid</v>
      </c>
      <c r="AJ1443">
        <f si="355" t="shared"/>
        <v>0</v>
      </c>
      <c r="AK1443">
        <f si="356" t="shared"/>
        <v>0</v>
      </c>
      <c r="AL1443">
        <f si="357" t="shared"/>
        <v>0</v>
      </c>
      <c r="AM1443">
        <f si="358" t="shared"/>
        <v>0</v>
      </c>
      <c r="AN1443">
        <f si="359" t="shared"/>
        <v>0</v>
      </c>
      <c r="AO1443">
        <f si="360" t="shared"/>
        <v>0</v>
      </c>
      <c r="AP1443">
        <f si="361" t="shared"/>
        <v>0</v>
      </c>
      <c r="AQ1443">
        <f si="362" t="shared"/>
        <v>0</v>
      </c>
      <c r="AR1443">
        <f si="363" t="shared"/>
        <v>0</v>
      </c>
      <c r="AS1443">
        <f si="353" t="shared"/>
        <v>0</v>
      </c>
      <c r="AU1443" t="str">
        <f>IFERROR(VLOOKUP(C1443,Results!$A$2:$B$240,2,FALSE)+VLOOKUP(D1443,Results!$A$2:$B$240,2,FALSE)+VLOOKUP(E1443,Results!$A$2:$B$240,2,FALSE)+VLOOKUP(F1443,Results!$A$2:$B$240,2,FALSE)+VLOOKUP(G1443,Results!$A$2:$B$240,2,FALSE)+VLOOKUP(H1443,Results!$A$2:$B$240,2,FALSE)+VLOOKUP(I1443,Results!$A$2:$B$240,2,FALSE)+VLOOKUP(J1443,Results!$A$2:$B$240,2,FALSE)+VLOOKUP(B1443,Results!$A$2:$B$240,2,FALSE)-MIN(VLOOKUP(C1443,Results!$A$2:$B$240,2,FALSE),VLOOKUP(D1443,Results!$A$2:$B$240,2,FALSE),VLOOKUP(E1443,Results!$A$2:$B$240,2,FALSE),VLOOKUP(F1443,Results!$A$2:$B$240,2,FALSE),VLOOKUP(G1443,Results!$A$2:$B$240,2,FALSE),VLOOKUP(H1443,Results!$A$2:$B$240,2,FALSE),VLOOKUP(I1443,Results!$A$2:$B$240,2,FALSE),VLOOKUP(J1443,Results!$A$2:$B$240,2,FALSE),VLOOKUP(B1443,Results!$A$2:$B$240,2,FALSE)),"")</f>
        <v/>
      </c>
    </row>
    <row r="1444" spans="2:47" x14ac:dyDescent="0.3">
      <c r="B1444" t="s">
        <v>166</v>
      </c>
      <c r="C1444" t="s">
        <v>116</v>
      </c>
      <c r="D1444" t="s">
        <v>145</v>
      </c>
      <c r="E1444" t="s">
        <v>146</v>
      </c>
      <c r="F1444" t="s">
        <v>90</v>
      </c>
      <c r="G1444" t="s">
        <v>179</v>
      </c>
      <c r="H1444" t="s">
        <v>152</v>
      </c>
      <c r="I1444" t="s">
        <v>182</v>
      </c>
      <c r="J1444" t="s">
        <v>98</v>
      </c>
      <c r="K1444" t="n">
        <v>10.0</v>
      </c>
      <c r="L1444" s="30">
        <f si="354" t="shared"/>
        <v>0</v>
      </c>
      <c r="N1444" s="35" t="str">
        <f si="350" t="shared"/>
        <v/>
      </c>
      <c r="O1444" s="59">
        <f>(IF(ISNUMBER(MATCH(B1444,Sheet4!$K$92:$K$101,0)),1,0)+IF(ISNUMBER(MATCH(C1444,Sheet4!$K$92:$K$101,0)),1,0)+IF(ISNUMBER(MATCH(D1444,Sheet4!$K$92:$K$101,0)),1,0)+IF(ISNUMBER(MATCH(E1444,Sheet4!$K$92:$K$101,0)),1,0)+IF(ISNUMBER(MATCH(F1444,Sheet4!$K$92:$K$101,0)),1,0)+IF(ISNUMBER(MATCH(G1444,Sheet4!$K$92:$K$101,0)),1,0)+IF(ISNUMBER(MATCH(H1444,Sheet4!$K$92:$K$101,0)),1,0)+IF(ISNUMBER(MATCH(I1444,Sheet4!$K$92:$K$101,0)),1,0)+IF(ISNUMBER(MATCH(J1444,Sheet4!$K$92:$K$101,0)),1,0))
-
(IF(ISNUMBER(MATCH(B1444,Sheet4!$F$2:$F$11,0)),1,0)+IF(ISNUMBER(MATCH(C1444,Sheet4!$F$2:$F$11,0)),1,0)+IF(ISNUMBER(MATCH(D1444,Sheet4!$F$2:$F$11,0)),1,0)+IF(ISNUMBER(MATCH(E1444,Sheet4!$F$2:$F$11,0)),1,0)+IF(ISNUMBER(MATCH(F1444,Sheet4!$F$2:$F$11,0)),1,0)+IF(ISNUMBER(MATCH(G1444,Sheet4!$F$2:$F$11,0)),1,0)+IF(ISNUMBER(MATCH(H1444,Sheet4!$F$2:$F$11,0)),1,0)+IF(ISNUMBER(MATCH(I1444,Sheet4!$F$2:$F$11,0)),1,0)+IF(ISNUMBER(MATCH(J1444,Sheet4!$F$2:$F$11,0)),1,0))</f>
        <v>0</v>
      </c>
      <c r="P1444" s="40" t="str">
        <f>IFERROR(INDEX(Sheet4!$G:$G,MATCH(Sheet1!B1444,Sheet4!$F:$F,0))+INDEX(Sheet4!$G:$G,MATCH(Sheet1!C1444,Sheet4!$F:$F,0))+INDEX(Sheet4!$G:$G,MATCH(Sheet1!D1444,Sheet4!$F:$F,0))+INDEX(Sheet4!$G:$G,MATCH(Sheet1!E1444,Sheet4!$F:$F,0))+INDEX(Sheet4!$G:$G,MATCH(Sheet1!F1444,Sheet4!$F:$F,0))+INDEX(Sheet4!$G:$G,MATCH(Sheet1!G1444,Sheet4!$F:$F,0))+INDEX(Sheet4!$G:$G,MATCH(Sheet1!H1444,Sheet4!$F:$F,0))+INDEX(Sheet4!$G:$G,MATCH(Sheet1!I1444,Sheet4!$F:$F,0))+INDEX(Sheet4!$G:$G,MATCH(Sheet1!J1444,Sheet4!$F:$F,0)),"")</f>
        <v/>
      </c>
      <c r="AF1444">
        <f si="351" t="shared"/>
        <v>0</v>
      </c>
      <c r="AH1444">
        <v>1421</v>
      </c>
      <c r="AI1444" t="str">
        <f si="352" t="shared"/>
        <v>De'Aaron FoxLandry ShametDevin BookerMalik BeasleyKelly OubreMikal BridgesKenneth FariedJohn CollinsRudy Gobert</v>
      </c>
      <c r="AJ1444">
        <f si="355" t="shared"/>
        <v>0</v>
      </c>
      <c r="AK1444">
        <f si="356" t="shared"/>
        <v>0</v>
      </c>
      <c r="AL1444">
        <f si="357" t="shared"/>
        <v>0</v>
      </c>
      <c r="AM1444">
        <f si="358" t="shared"/>
        <v>0</v>
      </c>
      <c r="AN1444">
        <f si="359" t="shared"/>
        <v>0</v>
      </c>
      <c r="AO1444">
        <f si="360" t="shared"/>
        <v>0</v>
      </c>
      <c r="AP1444">
        <f si="361" t="shared"/>
        <v>0</v>
      </c>
      <c r="AQ1444">
        <f si="362" t="shared"/>
        <v>0</v>
      </c>
      <c r="AR1444">
        <f si="363" t="shared"/>
        <v>0</v>
      </c>
      <c r="AS1444">
        <f si="353" t="shared"/>
        <v>0</v>
      </c>
      <c r="AU1444" t="str">
        <f>IFERROR(VLOOKUP(C1444,Results!$A$2:$B$240,2,FALSE)+VLOOKUP(D1444,Results!$A$2:$B$240,2,FALSE)+VLOOKUP(E1444,Results!$A$2:$B$240,2,FALSE)+VLOOKUP(F1444,Results!$A$2:$B$240,2,FALSE)+VLOOKUP(G1444,Results!$A$2:$B$240,2,FALSE)+VLOOKUP(H1444,Results!$A$2:$B$240,2,FALSE)+VLOOKUP(I1444,Results!$A$2:$B$240,2,FALSE)+VLOOKUP(J1444,Results!$A$2:$B$240,2,FALSE)+VLOOKUP(B1444,Results!$A$2:$B$240,2,FALSE)-MIN(VLOOKUP(C1444,Results!$A$2:$B$240,2,FALSE),VLOOKUP(D1444,Results!$A$2:$B$240,2,FALSE),VLOOKUP(E1444,Results!$A$2:$B$240,2,FALSE),VLOOKUP(F1444,Results!$A$2:$B$240,2,FALSE),VLOOKUP(G1444,Results!$A$2:$B$240,2,FALSE),VLOOKUP(H1444,Results!$A$2:$B$240,2,FALSE),VLOOKUP(I1444,Results!$A$2:$B$240,2,FALSE),VLOOKUP(J1444,Results!$A$2:$B$240,2,FALSE),VLOOKUP(B1444,Results!$A$2:$B$240,2,FALSE)),"")</f>
        <v/>
      </c>
    </row>
    <row r="1445" spans="2:47" x14ac:dyDescent="0.3">
      <c r="B1445" t="s">
        <v>166</v>
      </c>
      <c r="C1445" t="s">
        <v>87</v>
      </c>
      <c r="D1445" t="s">
        <v>172</v>
      </c>
      <c r="E1445" t="s">
        <v>146</v>
      </c>
      <c r="F1445" t="s">
        <v>178</v>
      </c>
      <c r="G1445" t="s">
        <v>101</v>
      </c>
      <c r="H1445" t="s">
        <v>153</v>
      </c>
      <c r="I1445" t="s">
        <v>184</v>
      </c>
      <c r="J1445" t="s">
        <v>98</v>
      </c>
      <c r="K1445" t="n">
        <v>10.0</v>
      </c>
      <c r="L1445" s="30">
        <f si="354" t="shared"/>
        <v>0</v>
      </c>
      <c r="N1445" s="35" t="str">
        <f si="350" t="shared"/>
        <v/>
      </c>
      <c r="O1445" s="59">
        <f>(IF(ISNUMBER(MATCH(B1445,Sheet4!$K$92:$K$101,0)),1,0)+IF(ISNUMBER(MATCH(C1445,Sheet4!$K$92:$K$101,0)),1,0)+IF(ISNUMBER(MATCH(D1445,Sheet4!$K$92:$K$101,0)),1,0)+IF(ISNUMBER(MATCH(E1445,Sheet4!$K$92:$K$101,0)),1,0)+IF(ISNUMBER(MATCH(F1445,Sheet4!$K$92:$K$101,0)),1,0)+IF(ISNUMBER(MATCH(G1445,Sheet4!$K$92:$K$101,0)),1,0)+IF(ISNUMBER(MATCH(H1445,Sheet4!$K$92:$K$101,0)),1,0)+IF(ISNUMBER(MATCH(I1445,Sheet4!$K$92:$K$101,0)),1,0)+IF(ISNUMBER(MATCH(J1445,Sheet4!$K$92:$K$101,0)),1,0))
-
(IF(ISNUMBER(MATCH(B1445,Sheet4!$F$2:$F$11,0)),1,0)+IF(ISNUMBER(MATCH(C1445,Sheet4!$F$2:$F$11,0)),1,0)+IF(ISNUMBER(MATCH(D1445,Sheet4!$F$2:$F$11,0)),1,0)+IF(ISNUMBER(MATCH(E1445,Sheet4!$F$2:$F$11,0)),1,0)+IF(ISNUMBER(MATCH(F1445,Sheet4!$F$2:$F$11,0)),1,0)+IF(ISNUMBER(MATCH(G1445,Sheet4!$F$2:$F$11,0)),1,0)+IF(ISNUMBER(MATCH(H1445,Sheet4!$F$2:$F$11,0)),1,0)+IF(ISNUMBER(MATCH(I1445,Sheet4!$F$2:$F$11,0)),1,0)+IF(ISNUMBER(MATCH(J1445,Sheet4!$F$2:$F$11,0)),1,0))</f>
        <v>0</v>
      </c>
      <c r="P1445" s="40" t="str">
        <f>IFERROR(INDEX(Sheet4!$G:$G,MATCH(Sheet1!B1445,Sheet4!$F:$F,0))+INDEX(Sheet4!$G:$G,MATCH(Sheet1!C1445,Sheet4!$F:$F,0))+INDEX(Sheet4!$G:$G,MATCH(Sheet1!D1445,Sheet4!$F:$F,0))+INDEX(Sheet4!$G:$G,MATCH(Sheet1!E1445,Sheet4!$F:$F,0))+INDEX(Sheet4!$G:$G,MATCH(Sheet1!F1445,Sheet4!$F:$F,0))+INDEX(Sheet4!$G:$G,MATCH(Sheet1!G1445,Sheet4!$F:$F,0))+INDEX(Sheet4!$G:$G,MATCH(Sheet1!H1445,Sheet4!$F:$F,0))+INDEX(Sheet4!$G:$G,MATCH(Sheet1!I1445,Sheet4!$F:$F,0))+INDEX(Sheet4!$G:$G,MATCH(Sheet1!J1445,Sheet4!$F:$F,0)),"")</f>
        <v/>
      </c>
      <c r="AF1445">
        <f si="351" t="shared"/>
        <v>0</v>
      </c>
      <c r="AH1445">
        <v>1422</v>
      </c>
      <c r="AI1445" t="str">
        <f si="352" t="shared"/>
        <v>Ben SimmonsRicky RubioDevin BookerMonte MorrisKelly OubreCorey BrewerMarvin BagleyTrey LylesKarl-Anthony Towns</v>
      </c>
      <c r="AJ1445">
        <f si="355" t="shared"/>
        <v>0</v>
      </c>
      <c r="AK1445">
        <f si="356" t="shared"/>
        <v>0</v>
      </c>
      <c r="AL1445">
        <f si="357" t="shared"/>
        <v>0</v>
      </c>
      <c r="AM1445">
        <f si="358" t="shared"/>
        <v>0</v>
      </c>
      <c r="AN1445">
        <f si="359" t="shared"/>
        <v>0</v>
      </c>
      <c r="AO1445">
        <f si="360" t="shared"/>
        <v>0</v>
      </c>
      <c r="AP1445">
        <f si="361" t="shared"/>
        <v>0</v>
      </c>
      <c r="AQ1445">
        <f si="362" t="shared"/>
        <v>0</v>
      </c>
      <c r="AR1445">
        <f si="363" t="shared"/>
        <v>0</v>
      </c>
      <c r="AS1445">
        <f si="353" t="shared"/>
        <v>0</v>
      </c>
      <c r="AU1445" t="str">
        <f>IFERROR(VLOOKUP(C1445,Results!$A$2:$B$240,2,FALSE)+VLOOKUP(D1445,Results!$A$2:$B$240,2,FALSE)+VLOOKUP(E1445,Results!$A$2:$B$240,2,FALSE)+VLOOKUP(F1445,Results!$A$2:$B$240,2,FALSE)+VLOOKUP(G1445,Results!$A$2:$B$240,2,FALSE)+VLOOKUP(H1445,Results!$A$2:$B$240,2,FALSE)+VLOOKUP(I1445,Results!$A$2:$B$240,2,FALSE)+VLOOKUP(J1445,Results!$A$2:$B$240,2,FALSE)+VLOOKUP(B1445,Results!$A$2:$B$240,2,FALSE)-MIN(VLOOKUP(C1445,Results!$A$2:$B$240,2,FALSE),VLOOKUP(D1445,Results!$A$2:$B$240,2,FALSE),VLOOKUP(E1445,Results!$A$2:$B$240,2,FALSE),VLOOKUP(F1445,Results!$A$2:$B$240,2,FALSE),VLOOKUP(G1445,Results!$A$2:$B$240,2,FALSE),VLOOKUP(H1445,Results!$A$2:$B$240,2,FALSE),VLOOKUP(I1445,Results!$A$2:$B$240,2,FALSE),VLOOKUP(J1445,Results!$A$2:$B$240,2,FALSE),VLOOKUP(B1445,Results!$A$2:$B$240,2,FALSE)),"")</f>
        <v/>
      </c>
    </row>
    <row r="1446" spans="2:47" x14ac:dyDescent="0.3">
      <c r="B1446" t="s">
        <v>166</v>
      </c>
      <c r="C1446" t="s">
        <v>171</v>
      </c>
      <c r="D1446" t="s">
        <v>172</v>
      </c>
      <c r="E1446" t="s">
        <v>146</v>
      </c>
      <c r="F1446" t="s">
        <v>178</v>
      </c>
      <c r="G1446" t="s">
        <v>159</v>
      </c>
      <c r="H1446" t="s">
        <v>92</v>
      </c>
      <c r="I1446" t="s">
        <v>181</v>
      </c>
      <c r="J1446" t="s">
        <v>188</v>
      </c>
      <c r="K1446" t="n">
        <v>10.0</v>
      </c>
      <c r="L1446" s="30">
        <f si="354" t="shared"/>
        <v>0</v>
      </c>
      <c r="N1446" s="35" t="str">
        <f si="350" t="shared"/>
        <v/>
      </c>
      <c r="O1446" s="59">
        <f>(IF(ISNUMBER(MATCH(B1446,Sheet4!$K$92:$K$101,0)),1,0)+IF(ISNUMBER(MATCH(C1446,Sheet4!$K$92:$K$101,0)),1,0)+IF(ISNUMBER(MATCH(D1446,Sheet4!$K$92:$K$101,0)),1,0)+IF(ISNUMBER(MATCH(E1446,Sheet4!$K$92:$K$101,0)),1,0)+IF(ISNUMBER(MATCH(F1446,Sheet4!$K$92:$K$101,0)),1,0)+IF(ISNUMBER(MATCH(G1446,Sheet4!$K$92:$K$101,0)),1,0)+IF(ISNUMBER(MATCH(H1446,Sheet4!$K$92:$K$101,0)),1,0)+IF(ISNUMBER(MATCH(I1446,Sheet4!$K$92:$K$101,0)),1,0)+IF(ISNUMBER(MATCH(J1446,Sheet4!$K$92:$K$101,0)),1,0))
-
(IF(ISNUMBER(MATCH(B1446,Sheet4!$F$2:$F$11,0)),1,0)+IF(ISNUMBER(MATCH(C1446,Sheet4!$F$2:$F$11,0)),1,0)+IF(ISNUMBER(MATCH(D1446,Sheet4!$F$2:$F$11,0)),1,0)+IF(ISNUMBER(MATCH(E1446,Sheet4!$F$2:$F$11,0)),1,0)+IF(ISNUMBER(MATCH(F1446,Sheet4!$F$2:$F$11,0)),1,0)+IF(ISNUMBER(MATCH(G1446,Sheet4!$F$2:$F$11,0)),1,0)+IF(ISNUMBER(MATCH(H1446,Sheet4!$F$2:$F$11,0)),1,0)+IF(ISNUMBER(MATCH(I1446,Sheet4!$F$2:$F$11,0)),1,0)+IF(ISNUMBER(MATCH(J1446,Sheet4!$F$2:$F$11,0)),1,0))</f>
        <v>0</v>
      </c>
      <c r="P1446" s="40" t="str">
        <f>IFERROR(INDEX(Sheet4!$G:$G,MATCH(Sheet1!B1446,Sheet4!$F:$F,0))+INDEX(Sheet4!$G:$G,MATCH(Sheet1!C1446,Sheet4!$F:$F,0))+INDEX(Sheet4!$G:$G,MATCH(Sheet1!D1446,Sheet4!$F:$F,0))+INDEX(Sheet4!$G:$G,MATCH(Sheet1!E1446,Sheet4!$F:$F,0))+INDEX(Sheet4!$G:$G,MATCH(Sheet1!F1446,Sheet4!$F:$F,0))+INDEX(Sheet4!$G:$G,MATCH(Sheet1!G1446,Sheet4!$F:$F,0))+INDEX(Sheet4!$G:$G,MATCH(Sheet1!H1446,Sheet4!$F:$F,0))+INDEX(Sheet4!$G:$G,MATCH(Sheet1!I1446,Sheet4!$F:$F,0))+INDEX(Sheet4!$G:$G,MATCH(Sheet1!J1446,Sheet4!$F:$F,0)),"")</f>
        <v/>
      </c>
      <c r="AF1446">
        <f si="351" t="shared"/>
        <v>0</v>
      </c>
      <c r="AH1446">
        <v>1423</v>
      </c>
      <c r="AI1446" t="str">
        <f si="352" t="shared"/>
        <v>Ben SimmonsJeremy LinMonte MorrisMalik BeasleyKelly OubreMikal BridgesKenneth FariedJohn CollinsKarl-Anthony Towns</v>
      </c>
      <c r="AJ1446">
        <f si="355" t="shared"/>
        <v>0</v>
      </c>
      <c r="AK1446">
        <f si="356" t="shared"/>
        <v>0</v>
      </c>
      <c r="AL1446">
        <f si="357" t="shared"/>
        <v>0</v>
      </c>
      <c r="AM1446">
        <f si="358" t="shared"/>
        <v>0</v>
      </c>
      <c r="AN1446">
        <f si="359" t="shared"/>
        <v>0</v>
      </c>
      <c r="AO1446">
        <f si="360" t="shared"/>
        <v>0</v>
      </c>
      <c r="AP1446">
        <f si="361" t="shared"/>
        <v>0</v>
      </c>
      <c r="AQ1446">
        <f si="362" t="shared"/>
        <v>0</v>
      </c>
      <c r="AR1446">
        <f si="363" t="shared"/>
        <v>0</v>
      </c>
      <c r="AS1446">
        <f si="353" t="shared"/>
        <v>0</v>
      </c>
      <c r="AU1446" t="str">
        <f>IFERROR(VLOOKUP(C1446,Results!$A$2:$B$240,2,FALSE)+VLOOKUP(D1446,Results!$A$2:$B$240,2,FALSE)+VLOOKUP(E1446,Results!$A$2:$B$240,2,FALSE)+VLOOKUP(F1446,Results!$A$2:$B$240,2,FALSE)+VLOOKUP(G1446,Results!$A$2:$B$240,2,FALSE)+VLOOKUP(H1446,Results!$A$2:$B$240,2,FALSE)+VLOOKUP(I1446,Results!$A$2:$B$240,2,FALSE)+VLOOKUP(J1446,Results!$A$2:$B$240,2,FALSE)+VLOOKUP(B1446,Results!$A$2:$B$240,2,FALSE)-MIN(VLOOKUP(C1446,Results!$A$2:$B$240,2,FALSE),VLOOKUP(D1446,Results!$A$2:$B$240,2,FALSE),VLOOKUP(E1446,Results!$A$2:$B$240,2,FALSE),VLOOKUP(F1446,Results!$A$2:$B$240,2,FALSE),VLOOKUP(G1446,Results!$A$2:$B$240,2,FALSE),VLOOKUP(H1446,Results!$A$2:$B$240,2,FALSE),VLOOKUP(I1446,Results!$A$2:$B$240,2,FALSE),VLOOKUP(J1446,Results!$A$2:$B$240,2,FALSE),VLOOKUP(B1446,Results!$A$2:$B$240,2,FALSE)),"")</f>
        <v/>
      </c>
    </row>
    <row r="1447" spans="2:47" x14ac:dyDescent="0.3">
      <c r="B1447" t="s">
        <v>166</v>
      </c>
      <c r="C1447" t="s">
        <v>87</v>
      </c>
      <c r="D1447" t="s">
        <v>172</v>
      </c>
      <c r="E1447" t="s">
        <v>146</v>
      </c>
      <c r="F1447" t="s">
        <v>177</v>
      </c>
      <c r="G1447" t="s">
        <v>180</v>
      </c>
      <c r="H1447" t="s">
        <v>92</v>
      </c>
      <c r="I1447" t="s">
        <v>152</v>
      </c>
      <c r="J1447" t="s">
        <v>187</v>
      </c>
      <c r="K1447" t="n">
        <v>10.0</v>
      </c>
      <c r="L1447" s="30">
        <f si="354" t="shared"/>
        <v>0</v>
      </c>
      <c r="N1447" s="35" t="str">
        <f si="350" t="shared"/>
        <v/>
      </c>
      <c r="O1447" s="59">
        <f>(IF(ISNUMBER(MATCH(B1447,Sheet4!$K$92:$K$101,0)),1,0)+IF(ISNUMBER(MATCH(C1447,Sheet4!$K$92:$K$101,0)),1,0)+IF(ISNUMBER(MATCH(D1447,Sheet4!$K$92:$K$101,0)),1,0)+IF(ISNUMBER(MATCH(E1447,Sheet4!$K$92:$K$101,0)),1,0)+IF(ISNUMBER(MATCH(F1447,Sheet4!$K$92:$K$101,0)),1,0)+IF(ISNUMBER(MATCH(G1447,Sheet4!$K$92:$K$101,0)),1,0)+IF(ISNUMBER(MATCH(H1447,Sheet4!$K$92:$K$101,0)),1,0)+IF(ISNUMBER(MATCH(I1447,Sheet4!$K$92:$K$101,0)),1,0)+IF(ISNUMBER(MATCH(J1447,Sheet4!$K$92:$K$101,0)),1,0))
-
(IF(ISNUMBER(MATCH(B1447,Sheet4!$F$2:$F$11,0)),1,0)+IF(ISNUMBER(MATCH(C1447,Sheet4!$F$2:$F$11,0)),1,0)+IF(ISNUMBER(MATCH(D1447,Sheet4!$F$2:$F$11,0)),1,0)+IF(ISNUMBER(MATCH(E1447,Sheet4!$F$2:$F$11,0)),1,0)+IF(ISNUMBER(MATCH(F1447,Sheet4!$F$2:$F$11,0)),1,0)+IF(ISNUMBER(MATCH(G1447,Sheet4!$F$2:$F$11,0)),1,0)+IF(ISNUMBER(MATCH(H1447,Sheet4!$F$2:$F$11,0)),1,0)+IF(ISNUMBER(MATCH(I1447,Sheet4!$F$2:$F$11,0)),1,0)+IF(ISNUMBER(MATCH(J1447,Sheet4!$F$2:$F$11,0)),1,0))</f>
        <v>0</v>
      </c>
      <c r="P1447" s="40" t="str">
        <f>IFERROR(INDEX(Sheet4!$G:$G,MATCH(Sheet1!B1447,Sheet4!$F:$F,0))+INDEX(Sheet4!$G:$G,MATCH(Sheet1!C1447,Sheet4!$F:$F,0))+INDEX(Sheet4!$G:$G,MATCH(Sheet1!D1447,Sheet4!$F:$F,0))+INDEX(Sheet4!$G:$G,MATCH(Sheet1!E1447,Sheet4!$F:$F,0))+INDEX(Sheet4!$G:$G,MATCH(Sheet1!F1447,Sheet4!$F:$F,0))+INDEX(Sheet4!$G:$G,MATCH(Sheet1!G1447,Sheet4!$F:$F,0))+INDEX(Sheet4!$G:$G,MATCH(Sheet1!H1447,Sheet4!$F:$F,0))+INDEX(Sheet4!$G:$G,MATCH(Sheet1!I1447,Sheet4!$F:$F,0))+INDEX(Sheet4!$G:$G,MATCH(Sheet1!J1447,Sheet4!$F:$F,0)),"")</f>
        <v/>
      </c>
      <c r="AF1447">
        <f si="351" t="shared"/>
        <v>0</v>
      </c>
      <c r="AH1447">
        <v>1424</v>
      </c>
      <c r="AI1447" t="str">
        <f si="352" t="shared"/>
        <v>De'Aaron FoxLandry ShametJimmy ButlerMonte MorrisWill BartonJae CrowderKenneth FariedPaul MillsapNikola Jokic</v>
      </c>
      <c r="AJ1447">
        <f si="355" t="shared"/>
        <v>0</v>
      </c>
      <c r="AK1447">
        <f si="356" t="shared"/>
        <v>0</v>
      </c>
      <c r="AL1447">
        <f si="357" t="shared"/>
        <v>0</v>
      </c>
      <c r="AM1447">
        <f si="358" t="shared"/>
        <v>0</v>
      </c>
      <c r="AN1447">
        <f si="359" t="shared"/>
        <v>0</v>
      </c>
      <c r="AO1447">
        <f si="360" t="shared"/>
        <v>0</v>
      </c>
      <c r="AP1447">
        <f si="361" t="shared"/>
        <v>0</v>
      </c>
      <c r="AQ1447">
        <f si="362" t="shared"/>
        <v>0</v>
      </c>
      <c r="AR1447">
        <f si="363" t="shared"/>
        <v>0</v>
      </c>
      <c r="AS1447">
        <f si="353" t="shared"/>
        <v>0</v>
      </c>
      <c r="AU1447" t="str">
        <f>IFERROR(VLOOKUP(C1447,Results!$A$2:$B$240,2,FALSE)+VLOOKUP(D1447,Results!$A$2:$B$240,2,FALSE)+VLOOKUP(E1447,Results!$A$2:$B$240,2,FALSE)+VLOOKUP(F1447,Results!$A$2:$B$240,2,FALSE)+VLOOKUP(G1447,Results!$A$2:$B$240,2,FALSE)+VLOOKUP(H1447,Results!$A$2:$B$240,2,FALSE)+VLOOKUP(I1447,Results!$A$2:$B$240,2,FALSE)+VLOOKUP(J1447,Results!$A$2:$B$240,2,FALSE)+VLOOKUP(B1447,Results!$A$2:$B$240,2,FALSE)-MIN(VLOOKUP(C1447,Results!$A$2:$B$240,2,FALSE),VLOOKUP(D1447,Results!$A$2:$B$240,2,FALSE),VLOOKUP(E1447,Results!$A$2:$B$240,2,FALSE),VLOOKUP(F1447,Results!$A$2:$B$240,2,FALSE),VLOOKUP(G1447,Results!$A$2:$B$240,2,FALSE),VLOOKUP(H1447,Results!$A$2:$B$240,2,FALSE),VLOOKUP(I1447,Results!$A$2:$B$240,2,FALSE),VLOOKUP(J1447,Results!$A$2:$B$240,2,FALSE),VLOOKUP(B1447,Results!$A$2:$B$240,2,FALSE)),"")</f>
        <v/>
      </c>
    </row>
    <row r="1448" spans="2:47" x14ac:dyDescent="0.3">
      <c r="B1448" t="s">
        <v>87</v>
      </c>
      <c r="C1448" t="s">
        <v>170</v>
      </c>
      <c r="D1448" t="s">
        <v>172</v>
      </c>
      <c r="E1448" t="s">
        <v>173</v>
      </c>
      <c r="F1448" t="s">
        <v>177</v>
      </c>
      <c r="G1448" t="s">
        <v>90</v>
      </c>
      <c r="H1448" t="s">
        <v>93</v>
      </c>
      <c r="I1448" t="s">
        <v>103</v>
      </c>
      <c r="J1448" t="s">
        <v>98</v>
      </c>
      <c r="K1448" t="n">
        <v>10.0</v>
      </c>
      <c r="L1448" s="30">
        <f si="354" t="shared"/>
        <v>0</v>
      </c>
      <c r="N1448" s="35" t="str">
        <f si="350" t="shared"/>
        <v/>
      </c>
      <c r="O1448" s="59">
        <f>(IF(ISNUMBER(MATCH(B1448,Sheet4!$K$92:$K$101,0)),1,0)+IF(ISNUMBER(MATCH(C1448,Sheet4!$K$92:$K$101,0)),1,0)+IF(ISNUMBER(MATCH(D1448,Sheet4!$K$92:$K$101,0)),1,0)+IF(ISNUMBER(MATCH(E1448,Sheet4!$K$92:$K$101,0)),1,0)+IF(ISNUMBER(MATCH(F1448,Sheet4!$K$92:$K$101,0)),1,0)+IF(ISNUMBER(MATCH(G1448,Sheet4!$K$92:$K$101,0)),1,0)+IF(ISNUMBER(MATCH(H1448,Sheet4!$K$92:$K$101,0)),1,0)+IF(ISNUMBER(MATCH(I1448,Sheet4!$K$92:$K$101,0)),1,0)+IF(ISNUMBER(MATCH(J1448,Sheet4!$K$92:$K$101,0)),1,0))
-
(IF(ISNUMBER(MATCH(B1448,Sheet4!$F$2:$F$11,0)),1,0)+IF(ISNUMBER(MATCH(C1448,Sheet4!$F$2:$F$11,0)),1,0)+IF(ISNUMBER(MATCH(D1448,Sheet4!$F$2:$F$11,0)),1,0)+IF(ISNUMBER(MATCH(E1448,Sheet4!$F$2:$F$11,0)),1,0)+IF(ISNUMBER(MATCH(F1448,Sheet4!$F$2:$F$11,0)),1,0)+IF(ISNUMBER(MATCH(G1448,Sheet4!$F$2:$F$11,0)),1,0)+IF(ISNUMBER(MATCH(H1448,Sheet4!$F$2:$F$11,0)),1,0)+IF(ISNUMBER(MATCH(I1448,Sheet4!$F$2:$F$11,0)),1,0)+IF(ISNUMBER(MATCH(J1448,Sheet4!$F$2:$F$11,0)),1,0))</f>
        <v>0</v>
      </c>
      <c r="P1448" s="40" t="str">
        <f>IFERROR(INDEX(Sheet4!$G:$G,MATCH(Sheet1!B1448,Sheet4!$F:$F,0))+INDEX(Sheet4!$G:$G,MATCH(Sheet1!C1448,Sheet4!$F:$F,0))+INDEX(Sheet4!$G:$G,MATCH(Sheet1!D1448,Sheet4!$F:$F,0))+INDEX(Sheet4!$G:$G,MATCH(Sheet1!E1448,Sheet4!$F:$F,0))+INDEX(Sheet4!$G:$G,MATCH(Sheet1!F1448,Sheet4!$F:$F,0))+INDEX(Sheet4!$G:$G,MATCH(Sheet1!G1448,Sheet4!$F:$F,0))+INDEX(Sheet4!$G:$G,MATCH(Sheet1!H1448,Sheet4!$F:$F,0))+INDEX(Sheet4!$G:$G,MATCH(Sheet1!I1448,Sheet4!$F:$F,0))+INDEX(Sheet4!$G:$G,MATCH(Sheet1!J1448,Sheet4!$F:$F,0)),"")</f>
        <v/>
      </c>
      <c r="AF1448">
        <f si="351" t="shared"/>
        <v>0</v>
      </c>
      <c r="AH1448">
        <v>1425</v>
      </c>
      <c r="AI1448" t="str">
        <f si="352" t="shared"/>
        <v>Ben SimmonsLandry ShametJimmy ButlerMonte MorrisWill BartonDeAndre' BembryJohn CollinsPaul MillsapKarl-Anthony Towns</v>
      </c>
      <c r="AJ1448">
        <f si="355" t="shared"/>
        <v>0</v>
      </c>
      <c r="AK1448">
        <f si="356" t="shared"/>
        <v>0</v>
      </c>
      <c r="AL1448">
        <f si="357" t="shared"/>
        <v>0</v>
      </c>
      <c r="AM1448">
        <f si="358" t="shared"/>
        <v>0</v>
      </c>
      <c r="AN1448">
        <f si="359" t="shared"/>
        <v>0</v>
      </c>
      <c r="AO1448">
        <f si="360" t="shared"/>
        <v>0</v>
      </c>
      <c r="AP1448">
        <f si="361" t="shared"/>
        <v>0</v>
      </c>
      <c r="AQ1448">
        <f si="362" t="shared"/>
        <v>0</v>
      </c>
      <c r="AR1448">
        <f si="363" t="shared"/>
        <v>0</v>
      </c>
      <c r="AS1448">
        <f si="353" t="shared"/>
        <v>0</v>
      </c>
      <c r="AU1448" t="str">
        <f>IFERROR(VLOOKUP(C1448,Results!$A$2:$B$240,2,FALSE)+VLOOKUP(D1448,Results!$A$2:$B$240,2,FALSE)+VLOOKUP(E1448,Results!$A$2:$B$240,2,FALSE)+VLOOKUP(F1448,Results!$A$2:$B$240,2,FALSE)+VLOOKUP(G1448,Results!$A$2:$B$240,2,FALSE)+VLOOKUP(H1448,Results!$A$2:$B$240,2,FALSE)+VLOOKUP(I1448,Results!$A$2:$B$240,2,FALSE)+VLOOKUP(J1448,Results!$A$2:$B$240,2,FALSE)+VLOOKUP(B1448,Results!$A$2:$B$240,2,FALSE)-MIN(VLOOKUP(C1448,Results!$A$2:$B$240,2,FALSE),VLOOKUP(D1448,Results!$A$2:$B$240,2,FALSE),VLOOKUP(E1448,Results!$A$2:$B$240,2,FALSE),VLOOKUP(F1448,Results!$A$2:$B$240,2,FALSE),VLOOKUP(G1448,Results!$A$2:$B$240,2,FALSE),VLOOKUP(H1448,Results!$A$2:$B$240,2,FALSE),VLOOKUP(I1448,Results!$A$2:$B$240,2,FALSE),VLOOKUP(J1448,Results!$A$2:$B$240,2,FALSE),VLOOKUP(B1448,Results!$A$2:$B$240,2,FALSE)),"")</f>
        <v/>
      </c>
    </row>
    <row r="1449" spans="2:47" x14ac:dyDescent="0.3">
      <c r="B1449" t="s">
        <v>166</v>
      </c>
      <c r="C1449" t="s">
        <v>170</v>
      </c>
      <c r="D1449" t="s">
        <v>172</v>
      </c>
      <c r="E1449" t="s">
        <v>146</v>
      </c>
      <c r="F1449" t="s">
        <v>90</v>
      </c>
      <c r="G1449" t="s">
        <v>159</v>
      </c>
      <c r="H1449" t="s">
        <v>153</v>
      </c>
      <c r="I1449" t="s">
        <v>152</v>
      </c>
      <c r="J1449" t="s">
        <v>188</v>
      </c>
      <c r="K1449" t="n">
        <v>10.0</v>
      </c>
      <c r="L1449" s="30">
        <f si="354" t="shared"/>
        <v>0</v>
      </c>
      <c r="N1449" s="35" t="str">
        <f si="350" t="shared"/>
        <v/>
      </c>
      <c r="O1449" s="59">
        <f>(IF(ISNUMBER(MATCH(B1449,Sheet4!$K$92:$K$101,0)),1,0)+IF(ISNUMBER(MATCH(C1449,Sheet4!$K$92:$K$101,0)),1,0)+IF(ISNUMBER(MATCH(D1449,Sheet4!$K$92:$K$101,0)),1,0)+IF(ISNUMBER(MATCH(E1449,Sheet4!$K$92:$K$101,0)),1,0)+IF(ISNUMBER(MATCH(F1449,Sheet4!$K$92:$K$101,0)),1,0)+IF(ISNUMBER(MATCH(G1449,Sheet4!$K$92:$K$101,0)),1,0)+IF(ISNUMBER(MATCH(H1449,Sheet4!$K$92:$K$101,0)),1,0)+IF(ISNUMBER(MATCH(I1449,Sheet4!$K$92:$K$101,0)),1,0)+IF(ISNUMBER(MATCH(J1449,Sheet4!$K$92:$K$101,0)),1,0))
-
(IF(ISNUMBER(MATCH(B1449,Sheet4!$F$2:$F$11,0)),1,0)+IF(ISNUMBER(MATCH(C1449,Sheet4!$F$2:$F$11,0)),1,0)+IF(ISNUMBER(MATCH(D1449,Sheet4!$F$2:$F$11,0)),1,0)+IF(ISNUMBER(MATCH(E1449,Sheet4!$F$2:$F$11,0)),1,0)+IF(ISNUMBER(MATCH(F1449,Sheet4!$F$2:$F$11,0)),1,0)+IF(ISNUMBER(MATCH(G1449,Sheet4!$F$2:$F$11,0)),1,0)+IF(ISNUMBER(MATCH(H1449,Sheet4!$F$2:$F$11,0)),1,0)+IF(ISNUMBER(MATCH(I1449,Sheet4!$F$2:$F$11,0)),1,0)+IF(ISNUMBER(MATCH(J1449,Sheet4!$F$2:$F$11,0)),1,0))</f>
        <v>0</v>
      </c>
      <c r="P1449" s="40" t="str">
        <f>IFERROR(INDEX(Sheet4!$G:$G,MATCH(Sheet1!B1449,Sheet4!$F:$F,0))+INDEX(Sheet4!$G:$G,MATCH(Sheet1!C1449,Sheet4!$F:$F,0))+INDEX(Sheet4!$G:$G,MATCH(Sheet1!D1449,Sheet4!$F:$F,0))+INDEX(Sheet4!$G:$G,MATCH(Sheet1!E1449,Sheet4!$F:$F,0))+INDEX(Sheet4!$G:$G,MATCH(Sheet1!F1449,Sheet4!$F:$F,0))+INDEX(Sheet4!$G:$G,MATCH(Sheet1!G1449,Sheet4!$F:$F,0))+INDEX(Sheet4!$G:$G,MATCH(Sheet1!H1449,Sheet4!$F:$F,0))+INDEX(Sheet4!$G:$G,MATCH(Sheet1!I1449,Sheet4!$F:$F,0))+INDEX(Sheet4!$G:$G,MATCH(Sheet1!J1449,Sheet4!$F:$F,0)),"")</f>
        <v/>
      </c>
      <c r="AF1449">
        <f si="351" t="shared"/>
        <v>0</v>
      </c>
      <c r="AH1449">
        <v>1426</v>
      </c>
      <c r="AI1449" t="str">
        <f si="352" t="shared"/>
        <v>Ben SimmonsIsaiah CanaanJimmy ButlerMalik BeasleyWill BartonKelly OubrePaul MillsapRichaun HolmesKarl-Anthony Towns</v>
      </c>
      <c r="AJ1449">
        <f si="355" t="shared"/>
        <v>0</v>
      </c>
      <c r="AK1449">
        <f si="356" t="shared"/>
        <v>0</v>
      </c>
      <c r="AL1449">
        <f si="357" t="shared"/>
        <v>0</v>
      </c>
      <c r="AM1449">
        <f si="358" t="shared"/>
        <v>0</v>
      </c>
      <c r="AN1449">
        <f si="359" t="shared"/>
        <v>0</v>
      </c>
      <c r="AO1449">
        <f si="360" t="shared"/>
        <v>0</v>
      </c>
      <c r="AP1449">
        <f si="361" t="shared"/>
        <v>0</v>
      </c>
      <c r="AQ1449">
        <f si="362" t="shared"/>
        <v>0</v>
      </c>
      <c r="AR1449">
        <f si="363" t="shared"/>
        <v>0</v>
      </c>
      <c r="AS1449">
        <f si="353" t="shared"/>
        <v>0</v>
      </c>
      <c r="AU1449" t="str">
        <f>IFERROR(VLOOKUP(C1449,Results!$A$2:$B$240,2,FALSE)+VLOOKUP(D1449,Results!$A$2:$B$240,2,FALSE)+VLOOKUP(E1449,Results!$A$2:$B$240,2,FALSE)+VLOOKUP(F1449,Results!$A$2:$B$240,2,FALSE)+VLOOKUP(G1449,Results!$A$2:$B$240,2,FALSE)+VLOOKUP(H1449,Results!$A$2:$B$240,2,FALSE)+VLOOKUP(I1449,Results!$A$2:$B$240,2,FALSE)+VLOOKUP(J1449,Results!$A$2:$B$240,2,FALSE)+VLOOKUP(B1449,Results!$A$2:$B$240,2,FALSE)-MIN(VLOOKUP(C1449,Results!$A$2:$B$240,2,FALSE),VLOOKUP(D1449,Results!$A$2:$B$240,2,FALSE),VLOOKUP(E1449,Results!$A$2:$B$240,2,FALSE),VLOOKUP(F1449,Results!$A$2:$B$240,2,FALSE),VLOOKUP(G1449,Results!$A$2:$B$240,2,FALSE),VLOOKUP(H1449,Results!$A$2:$B$240,2,FALSE),VLOOKUP(I1449,Results!$A$2:$B$240,2,FALSE),VLOOKUP(J1449,Results!$A$2:$B$240,2,FALSE),VLOOKUP(B1449,Results!$A$2:$B$240,2,FALSE)),"")</f>
        <v/>
      </c>
    </row>
    <row r="1450" spans="2:47" x14ac:dyDescent="0.3">
      <c r="B1450" t="s">
        <v>166</v>
      </c>
      <c r="C1450" t="s">
        <v>170</v>
      </c>
      <c r="D1450" t="s">
        <v>145</v>
      </c>
      <c r="E1450" t="s">
        <v>146</v>
      </c>
      <c r="F1450" t="s">
        <v>150</v>
      </c>
      <c r="G1450" t="s">
        <v>90</v>
      </c>
      <c r="H1450" t="s">
        <v>152</v>
      </c>
      <c r="I1450" t="s">
        <v>154</v>
      </c>
      <c r="J1450" t="s">
        <v>187</v>
      </c>
      <c r="K1450" t="n">
        <v>10.0</v>
      </c>
      <c r="L1450" s="30">
        <f si="354" t="shared"/>
        <v>0</v>
      </c>
      <c r="N1450" s="35" t="str">
        <f si="350" t="shared"/>
        <v/>
      </c>
      <c r="O1450" s="59">
        <f>(IF(ISNUMBER(MATCH(B1450,Sheet4!$K$92:$K$101,0)),1,0)+IF(ISNUMBER(MATCH(C1450,Sheet4!$K$92:$K$101,0)),1,0)+IF(ISNUMBER(MATCH(D1450,Sheet4!$K$92:$K$101,0)),1,0)+IF(ISNUMBER(MATCH(E1450,Sheet4!$K$92:$K$101,0)),1,0)+IF(ISNUMBER(MATCH(F1450,Sheet4!$K$92:$K$101,0)),1,0)+IF(ISNUMBER(MATCH(G1450,Sheet4!$K$92:$K$101,0)),1,0)+IF(ISNUMBER(MATCH(H1450,Sheet4!$K$92:$K$101,0)),1,0)+IF(ISNUMBER(MATCH(I1450,Sheet4!$K$92:$K$101,0)),1,0)+IF(ISNUMBER(MATCH(J1450,Sheet4!$K$92:$K$101,0)),1,0))
-
(IF(ISNUMBER(MATCH(B1450,Sheet4!$F$2:$F$11,0)),1,0)+IF(ISNUMBER(MATCH(C1450,Sheet4!$F$2:$F$11,0)),1,0)+IF(ISNUMBER(MATCH(D1450,Sheet4!$F$2:$F$11,0)),1,0)+IF(ISNUMBER(MATCH(E1450,Sheet4!$F$2:$F$11,0)),1,0)+IF(ISNUMBER(MATCH(F1450,Sheet4!$F$2:$F$11,0)),1,0)+IF(ISNUMBER(MATCH(G1450,Sheet4!$F$2:$F$11,0)),1,0)+IF(ISNUMBER(MATCH(H1450,Sheet4!$F$2:$F$11,0)),1,0)+IF(ISNUMBER(MATCH(I1450,Sheet4!$F$2:$F$11,0)),1,0)+IF(ISNUMBER(MATCH(J1450,Sheet4!$F$2:$F$11,0)),1,0))</f>
        <v>0</v>
      </c>
      <c r="P1450" s="40" t="str">
        <f>IFERROR(INDEX(Sheet4!$G:$G,MATCH(Sheet1!B1450,Sheet4!$F:$F,0))+INDEX(Sheet4!$G:$G,MATCH(Sheet1!C1450,Sheet4!$F:$F,0))+INDEX(Sheet4!$G:$G,MATCH(Sheet1!D1450,Sheet4!$F:$F,0))+INDEX(Sheet4!$G:$G,MATCH(Sheet1!E1450,Sheet4!$F:$F,0))+INDEX(Sheet4!$G:$G,MATCH(Sheet1!F1450,Sheet4!$F:$F,0))+INDEX(Sheet4!$G:$G,MATCH(Sheet1!G1450,Sheet4!$F:$F,0))+INDEX(Sheet4!$G:$G,MATCH(Sheet1!H1450,Sheet4!$F:$F,0))+INDEX(Sheet4!$G:$G,MATCH(Sheet1!I1450,Sheet4!$F:$F,0))+INDEX(Sheet4!$G:$G,MATCH(Sheet1!J1450,Sheet4!$F:$F,0)),"")</f>
        <v/>
      </c>
      <c r="AF1450">
        <f si="351" t="shared"/>
        <v>0</v>
      </c>
      <c r="AH1450">
        <v>1427</v>
      </c>
      <c r="AI1450" t="str">
        <f si="352" t="shared"/>
        <v>Ben SimmonsLandry ShametDevin BookerMonte MorrisKelly OubreMikal BridgesPaul MillsapP.J. TuckerNikola Jokic</v>
      </c>
      <c r="AJ1450">
        <f si="355" t="shared"/>
        <v>0</v>
      </c>
      <c r="AK1450">
        <f si="356" t="shared"/>
        <v>0</v>
      </c>
      <c r="AL1450">
        <f si="357" t="shared"/>
        <v>0</v>
      </c>
      <c r="AM1450">
        <f si="358" t="shared"/>
        <v>0</v>
      </c>
      <c r="AN1450">
        <f si="359" t="shared"/>
        <v>0</v>
      </c>
      <c r="AO1450">
        <f si="360" t="shared"/>
        <v>0</v>
      </c>
      <c r="AP1450">
        <f si="361" t="shared"/>
        <v>0</v>
      </c>
      <c r="AQ1450">
        <f si="362" t="shared"/>
        <v>0</v>
      </c>
      <c r="AR1450">
        <f si="363" t="shared"/>
        <v>0</v>
      </c>
      <c r="AS1450">
        <f si="353" t="shared"/>
        <v>0</v>
      </c>
      <c r="AU1450" t="str">
        <f>IFERROR(VLOOKUP(C1450,Results!$A$2:$B$240,2,FALSE)+VLOOKUP(D1450,Results!$A$2:$B$240,2,FALSE)+VLOOKUP(E1450,Results!$A$2:$B$240,2,FALSE)+VLOOKUP(F1450,Results!$A$2:$B$240,2,FALSE)+VLOOKUP(G1450,Results!$A$2:$B$240,2,FALSE)+VLOOKUP(H1450,Results!$A$2:$B$240,2,FALSE)+VLOOKUP(I1450,Results!$A$2:$B$240,2,FALSE)+VLOOKUP(J1450,Results!$A$2:$B$240,2,FALSE)+VLOOKUP(B1450,Results!$A$2:$B$240,2,FALSE)-MIN(VLOOKUP(C1450,Results!$A$2:$B$240,2,FALSE),VLOOKUP(D1450,Results!$A$2:$B$240,2,FALSE),VLOOKUP(E1450,Results!$A$2:$B$240,2,FALSE),VLOOKUP(F1450,Results!$A$2:$B$240,2,FALSE),VLOOKUP(G1450,Results!$A$2:$B$240,2,FALSE),VLOOKUP(H1450,Results!$A$2:$B$240,2,FALSE),VLOOKUP(I1450,Results!$A$2:$B$240,2,FALSE),VLOOKUP(J1450,Results!$A$2:$B$240,2,FALSE),VLOOKUP(B1450,Results!$A$2:$B$240,2,FALSE)),"")</f>
        <v/>
      </c>
    </row>
    <row r="1451" spans="2:47" x14ac:dyDescent="0.3">
      <c r="B1451" t="s">
        <v>166</v>
      </c>
      <c r="C1451" t="s">
        <v>170</v>
      </c>
      <c r="D1451" t="s">
        <v>172</v>
      </c>
      <c r="E1451" t="s">
        <v>112</v>
      </c>
      <c r="F1451" t="s">
        <v>96</v>
      </c>
      <c r="G1451" t="s">
        <v>178</v>
      </c>
      <c r="H1451" t="s">
        <v>153</v>
      </c>
      <c r="I1451" t="s">
        <v>152</v>
      </c>
      <c r="J1451" t="s">
        <v>98</v>
      </c>
      <c r="K1451" t="n">
        <v>10.0</v>
      </c>
      <c r="L1451" s="30">
        <f si="354" t="shared"/>
        <v>0</v>
      </c>
      <c r="N1451" s="35" t="str">
        <f si="350" t="shared"/>
        <v/>
      </c>
      <c r="O1451" s="59">
        <f>(IF(ISNUMBER(MATCH(B1451,Sheet4!$K$92:$K$101,0)),1,0)+IF(ISNUMBER(MATCH(C1451,Sheet4!$K$92:$K$101,0)),1,0)+IF(ISNUMBER(MATCH(D1451,Sheet4!$K$92:$K$101,0)),1,0)+IF(ISNUMBER(MATCH(E1451,Sheet4!$K$92:$K$101,0)),1,0)+IF(ISNUMBER(MATCH(F1451,Sheet4!$K$92:$K$101,0)),1,0)+IF(ISNUMBER(MATCH(G1451,Sheet4!$K$92:$K$101,0)),1,0)+IF(ISNUMBER(MATCH(H1451,Sheet4!$K$92:$K$101,0)),1,0)+IF(ISNUMBER(MATCH(I1451,Sheet4!$K$92:$K$101,0)),1,0)+IF(ISNUMBER(MATCH(J1451,Sheet4!$K$92:$K$101,0)),1,0))
-
(IF(ISNUMBER(MATCH(B1451,Sheet4!$F$2:$F$11,0)),1,0)+IF(ISNUMBER(MATCH(C1451,Sheet4!$F$2:$F$11,0)),1,0)+IF(ISNUMBER(MATCH(D1451,Sheet4!$F$2:$F$11,0)),1,0)+IF(ISNUMBER(MATCH(E1451,Sheet4!$F$2:$F$11,0)),1,0)+IF(ISNUMBER(MATCH(F1451,Sheet4!$F$2:$F$11,0)),1,0)+IF(ISNUMBER(MATCH(G1451,Sheet4!$F$2:$F$11,0)),1,0)+IF(ISNUMBER(MATCH(H1451,Sheet4!$F$2:$F$11,0)),1,0)+IF(ISNUMBER(MATCH(I1451,Sheet4!$F$2:$F$11,0)),1,0)+IF(ISNUMBER(MATCH(J1451,Sheet4!$F$2:$F$11,0)),1,0))</f>
        <v>0</v>
      </c>
      <c r="P1451" s="40" t="str">
        <f>IFERROR(INDEX(Sheet4!$G:$G,MATCH(Sheet1!B1451,Sheet4!$F:$F,0))+INDEX(Sheet4!$G:$G,MATCH(Sheet1!C1451,Sheet4!$F:$F,0))+INDEX(Sheet4!$G:$G,MATCH(Sheet1!D1451,Sheet4!$F:$F,0))+INDEX(Sheet4!$G:$G,MATCH(Sheet1!E1451,Sheet4!$F:$F,0))+INDEX(Sheet4!$G:$G,MATCH(Sheet1!F1451,Sheet4!$F:$F,0))+INDEX(Sheet4!$G:$G,MATCH(Sheet1!G1451,Sheet4!$F:$F,0))+INDEX(Sheet4!$G:$G,MATCH(Sheet1!H1451,Sheet4!$F:$F,0))+INDEX(Sheet4!$G:$G,MATCH(Sheet1!I1451,Sheet4!$F:$F,0))+INDEX(Sheet4!$G:$G,MATCH(Sheet1!J1451,Sheet4!$F:$F,0)),"")</f>
        <v/>
      </c>
      <c r="AF1451">
        <f si="351" t="shared"/>
        <v>0</v>
      </c>
      <c r="AH1451">
        <v>1428</v>
      </c>
      <c r="AI1451" t="str">
        <f si="352" t="shared"/>
        <v>Ricky RubioIsaiah CanaanJames HardenMonte MorrisKelly OubreCorey BrewerKenneth FariedP.J. TuckerRudy Gobert</v>
      </c>
      <c r="AJ1451">
        <f si="355" t="shared"/>
        <v>0</v>
      </c>
      <c r="AK1451">
        <f si="356" t="shared"/>
        <v>0</v>
      </c>
      <c r="AL1451">
        <f si="357" t="shared"/>
        <v>0</v>
      </c>
      <c r="AM1451">
        <f si="358" t="shared"/>
        <v>0</v>
      </c>
      <c r="AN1451">
        <f si="359" t="shared"/>
        <v>0</v>
      </c>
      <c r="AO1451">
        <f si="360" t="shared"/>
        <v>0</v>
      </c>
      <c r="AP1451">
        <f si="361" t="shared"/>
        <v>0</v>
      </c>
      <c r="AQ1451">
        <f si="362" t="shared"/>
        <v>0</v>
      </c>
      <c r="AR1451">
        <f si="363" t="shared"/>
        <v>0</v>
      </c>
      <c r="AS1451">
        <f si="353" t="shared"/>
        <v>0</v>
      </c>
      <c r="AU1451" t="str">
        <f>IFERROR(VLOOKUP(C1451,Results!$A$2:$B$240,2,FALSE)+VLOOKUP(D1451,Results!$A$2:$B$240,2,FALSE)+VLOOKUP(E1451,Results!$A$2:$B$240,2,FALSE)+VLOOKUP(F1451,Results!$A$2:$B$240,2,FALSE)+VLOOKUP(G1451,Results!$A$2:$B$240,2,FALSE)+VLOOKUP(H1451,Results!$A$2:$B$240,2,FALSE)+VLOOKUP(I1451,Results!$A$2:$B$240,2,FALSE)+VLOOKUP(J1451,Results!$A$2:$B$240,2,FALSE)+VLOOKUP(B1451,Results!$A$2:$B$240,2,FALSE)-MIN(VLOOKUP(C1451,Results!$A$2:$B$240,2,FALSE),VLOOKUP(D1451,Results!$A$2:$B$240,2,FALSE),VLOOKUP(E1451,Results!$A$2:$B$240,2,FALSE),VLOOKUP(F1451,Results!$A$2:$B$240,2,FALSE),VLOOKUP(G1451,Results!$A$2:$B$240,2,FALSE),VLOOKUP(H1451,Results!$A$2:$B$240,2,FALSE),VLOOKUP(I1451,Results!$A$2:$B$240,2,FALSE),VLOOKUP(J1451,Results!$A$2:$B$240,2,FALSE),VLOOKUP(B1451,Results!$A$2:$B$240,2,FALSE)),"")</f>
        <v/>
      </c>
    </row>
    <row r="1452" spans="2:47" x14ac:dyDescent="0.3">
      <c r="B1452" t="s">
        <v>166</v>
      </c>
      <c r="C1452" t="s">
        <v>170</v>
      </c>
      <c r="D1452" t="s">
        <v>145</v>
      </c>
      <c r="E1452" t="s">
        <v>146</v>
      </c>
      <c r="F1452" t="s">
        <v>178</v>
      </c>
      <c r="G1452" t="s">
        <v>90</v>
      </c>
      <c r="H1452" t="s">
        <v>92</v>
      </c>
      <c r="I1452" t="s">
        <v>183</v>
      </c>
      <c r="J1452" t="s">
        <v>187</v>
      </c>
      <c r="K1452" t="n">
        <v>10.0</v>
      </c>
      <c r="L1452" s="30">
        <f si="354" t="shared"/>
        <v>0</v>
      </c>
      <c r="N1452" s="35" t="str">
        <f si="350" t="shared"/>
        <v/>
      </c>
      <c r="O1452" s="59">
        <f>(IF(ISNUMBER(MATCH(B1452,Sheet4!$K$92:$K$101,0)),1,0)+IF(ISNUMBER(MATCH(C1452,Sheet4!$K$92:$K$101,0)),1,0)+IF(ISNUMBER(MATCH(D1452,Sheet4!$K$92:$K$101,0)),1,0)+IF(ISNUMBER(MATCH(E1452,Sheet4!$K$92:$K$101,0)),1,0)+IF(ISNUMBER(MATCH(F1452,Sheet4!$K$92:$K$101,0)),1,0)+IF(ISNUMBER(MATCH(G1452,Sheet4!$K$92:$K$101,0)),1,0)+IF(ISNUMBER(MATCH(H1452,Sheet4!$K$92:$K$101,0)),1,0)+IF(ISNUMBER(MATCH(I1452,Sheet4!$K$92:$K$101,0)),1,0)+IF(ISNUMBER(MATCH(J1452,Sheet4!$K$92:$K$101,0)),1,0))
-
(IF(ISNUMBER(MATCH(B1452,Sheet4!$F$2:$F$11,0)),1,0)+IF(ISNUMBER(MATCH(C1452,Sheet4!$F$2:$F$11,0)),1,0)+IF(ISNUMBER(MATCH(D1452,Sheet4!$F$2:$F$11,0)),1,0)+IF(ISNUMBER(MATCH(E1452,Sheet4!$F$2:$F$11,0)),1,0)+IF(ISNUMBER(MATCH(F1452,Sheet4!$F$2:$F$11,0)),1,0)+IF(ISNUMBER(MATCH(G1452,Sheet4!$F$2:$F$11,0)),1,0)+IF(ISNUMBER(MATCH(H1452,Sheet4!$F$2:$F$11,0)),1,0)+IF(ISNUMBER(MATCH(I1452,Sheet4!$F$2:$F$11,0)),1,0)+IF(ISNUMBER(MATCH(J1452,Sheet4!$F$2:$F$11,0)),1,0))</f>
        <v>0</v>
      </c>
      <c r="P1452" s="40" t="str">
        <f>IFERROR(INDEX(Sheet4!$G:$G,MATCH(Sheet1!B1452,Sheet4!$F:$F,0))+INDEX(Sheet4!$G:$G,MATCH(Sheet1!C1452,Sheet4!$F:$F,0))+INDEX(Sheet4!$G:$G,MATCH(Sheet1!D1452,Sheet4!$F:$F,0))+INDEX(Sheet4!$G:$G,MATCH(Sheet1!E1452,Sheet4!$F:$F,0))+INDEX(Sheet4!$G:$G,MATCH(Sheet1!F1452,Sheet4!$F:$F,0))+INDEX(Sheet4!$G:$G,MATCH(Sheet1!G1452,Sheet4!$F:$F,0))+INDEX(Sheet4!$G:$G,MATCH(Sheet1!H1452,Sheet4!$F:$F,0))+INDEX(Sheet4!$G:$G,MATCH(Sheet1!I1452,Sheet4!$F:$F,0))+INDEX(Sheet4!$G:$G,MATCH(Sheet1!J1452,Sheet4!$F:$F,0)),"")</f>
        <v/>
      </c>
      <c r="AF1452">
        <f si="351" t="shared"/>
        <v>0</v>
      </c>
      <c r="AH1452">
        <v>1429</v>
      </c>
      <c r="AI1452" t="str">
        <f si="352" t="shared"/>
        <v>Ben SimmonsLandry ShametDonovan MitchellTorrey CraigWill BartonTaurean PrinceJohn CollinsPaul MillsapKarl-Anthony Towns</v>
      </c>
      <c r="AJ1452">
        <f si="355" t="shared"/>
        <v>0</v>
      </c>
      <c r="AK1452">
        <f si="356" t="shared"/>
        <v>0</v>
      </c>
      <c r="AL1452">
        <f si="357" t="shared"/>
        <v>0</v>
      </c>
      <c r="AM1452">
        <f si="358" t="shared"/>
        <v>0</v>
      </c>
      <c r="AN1452">
        <f si="359" t="shared"/>
        <v>0</v>
      </c>
      <c r="AO1452">
        <f si="360" t="shared"/>
        <v>0</v>
      </c>
      <c r="AP1452">
        <f si="361" t="shared"/>
        <v>0</v>
      </c>
      <c r="AQ1452">
        <f si="362" t="shared"/>
        <v>0</v>
      </c>
      <c r="AR1452">
        <f si="363" t="shared"/>
        <v>0</v>
      </c>
      <c r="AS1452">
        <f si="353" t="shared"/>
        <v>0</v>
      </c>
      <c r="AU1452" t="str">
        <f>IFERROR(VLOOKUP(C1452,Results!$A$2:$B$240,2,FALSE)+VLOOKUP(D1452,Results!$A$2:$B$240,2,FALSE)+VLOOKUP(E1452,Results!$A$2:$B$240,2,FALSE)+VLOOKUP(F1452,Results!$A$2:$B$240,2,FALSE)+VLOOKUP(G1452,Results!$A$2:$B$240,2,FALSE)+VLOOKUP(H1452,Results!$A$2:$B$240,2,FALSE)+VLOOKUP(I1452,Results!$A$2:$B$240,2,FALSE)+VLOOKUP(J1452,Results!$A$2:$B$240,2,FALSE)+VLOOKUP(B1452,Results!$A$2:$B$240,2,FALSE)-MIN(VLOOKUP(C1452,Results!$A$2:$B$240,2,FALSE),VLOOKUP(D1452,Results!$A$2:$B$240,2,FALSE),VLOOKUP(E1452,Results!$A$2:$B$240,2,FALSE),VLOOKUP(F1452,Results!$A$2:$B$240,2,FALSE),VLOOKUP(G1452,Results!$A$2:$B$240,2,FALSE),VLOOKUP(H1452,Results!$A$2:$B$240,2,FALSE),VLOOKUP(I1452,Results!$A$2:$B$240,2,FALSE),VLOOKUP(J1452,Results!$A$2:$B$240,2,FALSE),VLOOKUP(B1452,Results!$A$2:$B$240,2,FALSE)),"")</f>
        <v/>
      </c>
    </row>
    <row r="1453" spans="2:47" x14ac:dyDescent="0.3">
      <c r="B1453" t="s">
        <v>166</v>
      </c>
      <c r="C1453" t="s">
        <v>170</v>
      </c>
      <c r="D1453" t="s">
        <v>172</v>
      </c>
      <c r="E1453" t="s">
        <v>146</v>
      </c>
      <c r="F1453" t="s">
        <v>150</v>
      </c>
      <c r="G1453" t="s">
        <v>90</v>
      </c>
      <c r="H1453" t="s">
        <v>93</v>
      </c>
      <c r="I1453" t="s">
        <v>103</v>
      </c>
      <c r="J1453" t="s">
        <v>186</v>
      </c>
      <c r="K1453" t="n">
        <v>10.0</v>
      </c>
      <c r="L1453" s="30">
        <f si="354" t="shared"/>
        <v>0</v>
      </c>
      <c r="N1453" s="35" t="str">
        <f si="350" t="shared"/>
        <v/>
      </c>
      <c r="O1453" s="59">
        <f>(IF(ISNUMBER(MATCH(B1453,Sheet4!$K$92:$K$101,0)),1,0)+IF(ISNUMBER(MATCH(C1453,Sheet4!$K$92:$K$101,0)),1,0)+IF(ISNUMBER(MATCH(D1453,Sheet4!$K$92:$K$101,0)),1,0)+IF(ISNUMBER(MATCH(E1453,Sheet4!$K$92:$K$101,0)),1,0)+IF(ISNUMBER(MATCH(F1453,Sheet4!$K$92:$K$101,0)),1,0)+IF(ISNUMBER(MATCH(G1453,Sheet4!$K$92:$K$101,0)),1,0)+IF(ISNUMBER(MATCH(H1453,Sheet4!$K$92:$K$101,0)),1,0)+IF(ISNUMBER(MATCH(I1453,Sheet4!$K$92:$K$101,0)),1,0)+IF(ISNUMBER(MATCH(J1453,Sheet4!$K$92:$K$101,0)),1,0))
-
(IF(ISNUMBER(MATCH(B1453,Sheet4!$F$2:$F$11,0)),1,0)+IF(ISNUMBER(MATCH(C1453,Sheet4!$F$2:$F$11,0)),1,0)+IF(ISNUMBER(MATCH(D1453,Sheet4!$F$2:$F$11,0)),1,0)+IF(ISNUMBER(MATCH(E1453,Sheet4!$F$2:$F$11,0)),1,0)+IF(ISNUMBER(MATCH(F1453,Sheet4!$F$2:$F$11,0)),1,0)+IF(ISNUMBER(MATCH(G1453,Sheet4!$F$2:$F$11,0)),1,0)+IF(ISNUMBER(MATCH(H1453,Sheet4!$F$2:$F$11,0)),1,0)+IF(ISNUMBER(MATCH(I1453,Sheet4!$F$2:$F$11,0)),1,0)+IF(ISNUMBER(MATCH(J1453,Sheet4!$F$2:$F$11,0)),1,0))</f>
        <v>0</v>
      </c>
      <c r="P1453" s="40" t="str">
        <f>IFERROR(INDEX(Sheet4!$G:$G,MATCH(Sheet1!B1453,Sheet4!$F:$F,0))+INDEX(Sheet4!$G:$G,MATCH(Sheet1!C1453,Sheet4!$F:$F,0))+INDEX(Sheet4!$G:$G,MATCH(Sheet1!D1453,Sheet4!$F:$F,0))+INDEX(Sheet4!$G:$G,MATCH(Sheet1!E1453,Sheet4!$F:$F,0))+INDEX(Sheet4!$G:$G,MATCH(Sheet1!F1453,Sheet4!$F:$F,0))+INDEX(Sheet4!$G:$G,MATCH(Sheet1!G1453,Sheet4!$F:$F,0))+INDEX(Sheet4!$G:$G,MATCH(Sheet1!H1453,Sheet4!$F:$F,0))+INDEX(Sheet4!$G:$G,MATCH(Sheet1!I1453,Sheet4!$F:$F,0))+INDEX(Sheet4!$G:$G,MATCH(Sheet1!J1453,Sheet4!$F:$F,0)),"")</f>
        <v/>
      </c>
      <c r="AF1453">
        <f si="351" t="shared"/>
        <v>0</v>
      </c>
      <c r="AH1453">
        <v>1430</v>
      </c>
      <c r="AI1453" t="str">
        <f si="352" t="shared"/>
        <v>Ben SimmonsLandry ShametDevin BookerMonte MorrisTaurean PrinceJae CrowderKenneth FariedPaul MillsapKarl-Anthony Towns</v>
      </c>
      <c r="AJ1453">
        <f si="355" t="shared"/>
        <v>0</v>
      </c>
      <c r="AK1453">
        <f si="356" t="shared"/>
        <v>0</v>
      </c>
      <c r="AL1453">
        <f si="357" t="shared"/>
        <v>0</v>
      </c>
      <c r="AM1453">
        <f si="358" t="shared"/>
        <v>0</v>
      </c>
      <c r="AN1453">
        <f si="359" t="shared"/>
        <v>0</v>
      </c>
      <c r="AO1453">
        <f si="360" t="shared"/>
        <v>0</v>
      </c>
      <c r="AP1453">
        <f si="361" t="shared"/>
        <v>0</v>
      </c>
      <c r="AQ1453">
        <f si="362" t="shared"/>
        <v>0</v>
      </c>
      <c r="AR1453">
        <f si="363" t="shared"/>
        <v>0</v>
      </c>
      <c r="AS1453">
        <f si="353" t="shared"/>
        <v>0</v>
      </c>
      <c r="AU1453" t="str">
        <f>IFERROR(VLOOKUP(C1453,Results!$A$2:$B$240,2,FALSE)+VLOOKUP(D1453,Results!$A$2:$B$240,2,FALSE)+VLOOKUP(E1453,Results!$A$2:$B$240,2,FALSE)+VLOOKUP(F1453,Results!$A$2:$B$240,2,FALSE)+VLOOKUP(G1453,Results!$A$2:$B$240,2,FALSE)+VLOOKUP(H1453,Results!$A$2:$B$240,2,FALSE)+VLOOKUP(I1453,Results!$A$2:$B$240,2,FALSE)+VLOOKUP(J1453,Results!$A$2:$B$240,2,FALSE)+VLOOKUP(B1453,Results!$A$2:$B$240,2,FALSE)-MIN(VLOOKUP(C1453,Results!$A$2:$B$240,2,FALSE),VLOOKUP(D1453,Results!$A$2:$B$240,2,FALSE),VLOOKUP(E1453,Results!$A$2:$B$240,2,FALSE),VLOOKUP(F1453,Results!$A$2:$B$240,2,FALSE),VLOOKUP(G1453,Results!$A$2:$B$240,2,FALSE),VLOOKUP(H1453,Results!$A$2:$B$240,2,FALSE),VLOOKUP(I1453,Results!$A$2:$B$240,2,FALSE),VLOOKUP(J1453,Results!$A$2:$B$240,2,FALSE),VLOOKUP(B1453,Results!$A$2:$B$240,2,FALSE)),"")</f>
        <v/>
      </c>
    </row>
    <row r="1454" spans="2:47" x14ac:dyDescent="0.3">
      <c r="B1454" t="s">
        <v>166</v>
      </c>
      <c r="C1454" t="s">
        <v>87</v>
      </c>
      <c r="D1454" t="s">
        <v>172</v>
      </c>
      <c r="E1454" t="s">
        <v>146</v>
      </c>
      <c r="F1454" t="s">
        <v>151</v>
      </c>
      <c r="G1454" t="s">
        <v>159</v>
      </c>
      <c r="H1454" t="s">
        <v>93</v>
      </c>
      <c r="I1454" t="s">
        <v>152</v>
      </c>
      <c r="J1454" t="s">
        <v>186</v>
      </c>
      <c r="K1454" t="n">
        <v>10.0</v>
      </c>
      <c r="L1454" s="30">
        <f si="354" t="shared"/>
        <v>0</v>
      </c>
      <c r="N1454" s="35" t="str">
        <f si="350" t="shared"/>
        <v/>
      </c>
      <c r="O1454" s="59">
        <f>(IF(ISNUMBER(MATCH(B1454,Sheet4!$K$92:$K$101,0)),1,0)+IF(ISNUMBER(MATCH(C1454,Sheet4!$K$92:$K$101,0)),1,0)+IF(ISNUMBER(MATCH(D1454,Sheet4!$K$92:$K$101,0)),1,0)+IF(ISNUMBER(MATCH(E1454,Sheet4!$K$92:$K$101,0)),1,0)+IF(ISNUMBER(MATCH(F1454,Sheet4!$K$92:$K$101,0)),1,0)+IF(ISNUMBER(MATCH(G1454,Sheet4!$K$92:$K$101,0)),1,0)+IF(ISNUMBER(MATCH(H1454,Sheet4!$K$92:$K$101,0)),1,0)+IF(ISNUMBER(MATCH(I1454,Sheet4!$K$92:$K$101,0)),1,0)+IF(ISNUMBER(MATCH(J1454,Sheet4!$K$92:$K$101,0)),1,0))
-
(IF(ISNUMBER(MATCH(B1454,Sheet4!$F$2:$F$11,0)),1,0)+IF(ISNUMBER(MATCH(C1454,Sheet4!$F$2:$F$11,0)),1,0)+IF(ISNUMBER(MATCH(D1454,Sheet4!$F$2:$F$11,0)),1,0)+IF(ISNUMBER(MATCH(E1454,Sheet4!$F$2:$F$11,0)),1,0)+IF(ISNUMBER(MATCH(F1454,Sheet4!$F$2:$F$11,0)),1,0)+IF(ISNUMBER(MATCH(G1454,Sheet4!$F$2:$F$11,0)),1,0)+IF(ISNUMBER(MATCH(H1454,Sheet4!$F$2:$F$11,0)),1,0)+IF(ISNUMBER(MATCH(I1454,Sheet4!$F$2:$F$11,0)),1,0)+IF(ISNUMBER(MATCH(J1454,Sheet4!$F$2:$F$11,0)),1,0))</f>
        <v>0</v>
      </c>
      <c r="P1454" s="40" t="str">
        <f>IFERROR(INDEX(Sheet4!$G:$G,MATCH(Sheet1!B1454,Sheet4!$F:$F,0))+INDEX(Sheet4!$G:$G,MATCH(Sheet1!C1454,Sheet4!$F:$F,0))+INDEX(Sheet4!$G:$G,MATCH(Sheet1!D1454,Sheet4!$F:$F,0))+INDEX(Sheet4!$G:$G,MATCH(Sheet1!E1454,Sheet4!$F:$F,0))+INDEX(Sheet4!$G:$G,MATCH(Sheet1!F1454,Sheet4!$F:$F,0))+INDEX(Sheet4!$G:$G,MATCH(Sheet1!G1454,Sheet4!$F:$F,0))+INDEX(Sheet4!$G:$G,MATCH(Sheet1!H1454,Sheet4!$F:$F,0))+INDEX(Sheet4!$G:$G,MATCH(Sheet1!I1454,Sheet4!$F:$F,0))+INDEX(Sheet4!$G:$G,MATCH(Sheet1!J1454,Sheet4!$F:$F,0)),"")</f>
        <v/>
      </c>
      <c r="AF1454">
        <f si="351" t="shared"/>
        <v>0</v>
      </c>
      <c r="AH1454">
        <v>1431</v>
      </c>
      <c r="AI1454" t="str">
        <f si="352" t="shared"/>
        <v>Ben SimmonsDe'Aaron FoxDevin BookerMonte MorrisWill BartonGerald GreenPaul MillsapDario SaricKarl-Anthony Towns</v>
      </c>
      <c r="AJ1454">
        <f si="355" t="shared"/>
        <v>0</v>
      </c>
      <c r="AK1454">
        <f si="356" t="shared"/>
        <v>0</v>
      </c>
      <c r="AL1454">
        <f si="357" t="shared"/>
        <v>0</v>
      </c>
      <c r="AM1454">
        <f si="358" t="shared"/>
        <v>0</v>
      </c>
      <c r="AN1454">
        <f si="359" t="shared"/>
        <v>0</v>
      </c>
      <c r="AO1454">
        <f si="360" t="shared"/>
        <v>0</v>
      </c>
      <c r="AP1454">
        <f si="361" t="shared"/>
        <v>0</v>
      </c>
      <c r="AQ1454">
        <f si="362" t="shared"/>
        <v>0</v>
      </c>
      <c r="AR1454">
        <f si="363" t="shared"/>
        <v>0</v>
      </c>
      <c r="AS1454">
        <f si="353" t="shared"/>
        <v>0</v>
      </c>
      <c r="AU1454" t="str">
        <f>IFERROR(VLOOKUP(C1454,Results!$A$2:$B$240,2,FALSE)+VLOOKUP(D1454,Results!$A$2:$B$240,2,FALSE)+VLOOKUP(E1454,Results!$A$2:$B$240,2,FALSE)+VLOOKUP(F1454,Results!$A$2:$B$240,2,FALSE)+VLOOKUP(G1454,Results!$A$2:$B$240,2,FALSE)+VLOOKUP(H1454,Results!$A$2:$B$240,2,FALSE)+VLOOKUP(I1454,Results!$A$2:$B$240,2,FALSE)+VLOOKUP(J1454,Results!$A$2:$B$240,2,FALSE)+VLOOKUP(B1454,Results!$A$2:$B$240,2,FALSE)-MIN(VLOOKUP(C1454,Results!$A$2:$B$240,2,FALSE),VLOOKUP(D1454,Results!$A$2:$B$240,2,FALSE),VLOOKUP(E1454,Results!$A$2:$B$240,2,FALSE),VLOOKUP(F1454,Results!$A$2:$B$240,2,FALSE),VLOOKUP(G1454,Results!$A$2:$B$240,2,FALSE),VLOOKUP(H1454,Results!$A$2:$B$240,2,FALSE),VLOOKUP(I1454,Results!$A$2:$B$240,2,FALSE),VLOOKUP(J1454,Results!$A$2:$B$240,2,FALSE),VLOOKUP(B1454,Results!$A$2:$B$240,2,FALSE)),"")</f>
        <v/>
      </c>
    </row>
    <row r="1455" spans="2:47" x14ac:dyDescent="0.3">
      <c r="B1455" t="s">
        <v>166</v>
      </c>
      <c r="C1455" t="s">
        <v>171</v>
      </c>
      <c r="D1455" t="s">
        <v>172</v>
      </c>
      <c r="E1455" t="s">
        <v>173</v>
      </c>
      <c r="F1455" t="s">
        <v>105</v>
      </c>
      <c r="G1455" t="s">
        <v>101</v>
      </c>
      <c r="H1455" t="s">
        <v>181</v>
      </c>
      <c r="I1455" t="s">
        <v>152</v>
      </c>
      <c r="J1455" t="s">
        <v>186</v>
      </c>
      <c r="K1455" t="n">
        <v>10.0</v>
      </c>
      <c r="L1455" s="30">
        <f si="354" t="shared"/>
        <v>0</v>
      </c>
      <c r="N1455" s="35" t="str">
        <f si="350" t="shared"/>
        <v/>
      </c>
      <c r="O1455" s="59">
        <f>(IF(ISNUMBER(MATCH(B1455,Sheet4!$K$92:$K$101,0)),1,0)+IF(ISNUMBER(MATCH(C1455,Sheet4!$K$92:$K$101,0)),1,0)+IF(ISNUMBER(MATCH(D1455,Sheet4!$K$92:$K$101,0)),1,0)+IF(ISNUMBER(MATCH(E1455,Sheet4!$K$92:$K$101,0)),1,0)+IF(ISNUMBER(MATCH(F1455,Sheet4!$K$92:$K$101,0)),1,0)+IF(ISNUMBER(MATCH(G1455,Sheet4!$K$92:$K$101,0)),1,0)+IF(ISNUMBER(MATCH(H1455,Sheet4!$K$92:$K$101,0)),1,0)+IF(ISNUMBER(MATCH(I1455,Sheet4!$K$92:$K$101,0)),1,0)+IF(ISNUMBER(MATCH(J1455,Sheet4!$K$92:$K$101,0)),1,0))
-
(IF(ISNUMBER(MATCH(B1455,Sheet4!$F$2:$F$11,0)),1,0)+IF(ISNUMBER(MATCH(C1455,Sheet4!$F$2:$F$11,0)),1,0)+IF(ISNUMBER(MATCH(D1455,Sheet4!$F$2:$F$11,0)),1,0)+IF(ISNUMBER(MATCH(E1455,Sheet4!$F$2:$F$11,0)),1,0)+IF(ISNUMBER(MATCH(F1455,Sheet4!$F$2:$F$11,0)),1,0)+IF(ISNUMBER(MATCH(G1455,Sheet4!$F$2:$F$11,0)),1,0)+IF(ISNUMBER(MATCH(H1455,Sheet4!$F$2:$F$11,0)),1,0)+IF(ISNUMBER(MATCH(I1455,Sheet4!$F$2:$F$11,0)),1,0)+IF(ISNUMBER(MATCH(J1455,Sheet4!$F$2:$F$11,0)),1,0))</f>
        <v>0</v>
      </c>
      <c r="P1455" s="40" t="str">
        <f>IFERROR(INDEX(Sheet4!$G:$G,MATCH(Sheet1!B1455,Sheet4!$F:$F,0))+INDEX(Sheet4!$G:$G,MATCH(Sheet1!C1455,Sheet4!$F:$F,0))+INDEX(Sheet4!$G:$G,MATCH(Sheet1!D1455,Sheet4!$F:$F,0))+INDEX(Sheet4!$G:$G,MATCH(Sheet1!E1455,Sheet4!$F:$F,0))+INDEX(Sheet4!$G:$G,MATCH(Sheet1!F1455,Sheet4!$F:$F,0))+INDEX(Sheet4!$G:$G,MATCH(Sheet1!G1455,Sheet4!$F:$F,0))+INDEX(Sheet4!$G:$G,MATCH(Sheet1!H1455,Sheet4!$F:$F,0))+INDEX(Sheet4!$G:$G,MATCH(Sheet1!I1455,Sheet4!$F:$F,0))+INDEX(Sheet4!$G:$G,MATCH(Sheet1!J1455,Sheet4!$F:$F,0)),"")</f>
        <v/>
      </c>
      <c r="AF1455">
        <f si="351" t="shared"/>
        <v>0</v>
      </c>
      <c r="AH1455">
        <v>1432</v>
      </c>
      <c r="AI1455" t="str">
        <f si="352" t="shared"/>
        <v>Ben SimmonsLandry ShametJimmy ButlerMonte MorrisWill BartonKelly OubreDerrick FavorsRichaun HolmesKarl-Anthony Towns</v>
      </c>
      <c r="AJ1455">
        <f si="355" t="shared"/>
        <v>0</v>
      </c>
      <c r="AK1455">
        <f si="356" t="shared"/>
        <v>0</v>
      </c>
      <c r="AL1455">
        <f si="357" t="shared"/>
        <v>0</v>
      </c>
      <c r="AM1455">
        <f si="358" t="shared"/>
        <v>0</v>
      </c>
      <c r="AN1455">
        <f si="359" t="shared"/>
        <v>0</v>
      </c>
      <c r="AO1455">
        <f si="360" t="shared"/>
        <v>0</v>
      </c>
      <c r="AP1455">
        <f si="361" t="shared"/>
        <v>0</v>
      </c>
      <c r="AQ1455">
        <f si="362" t="shared"/>
        <v>0</v>
      </c>
      <c r="AR1455">
        <f si="363" t="shared"/>
        <v>0</v>
      </c>
      <c r="AS1455">
        <f si="353" t="shared"/>
        <v>0</v>
      </c>
      <c r="AU1455" t="str">
        <f>IFERROR(VLOOKUP(C1455,Results!$A$2:$B$240,2,FALSE)+VLOOKUP(D1455,Results!$A$2:$B$240,2,FALSE)+VLOOKUP(E1455,Results!$A$2:$B$240,2,FALSE)+VLOOKUP(F1455,Results!$A$2:$B$240,2,FALSE)+VLOOKUP(G1455,Results!$A$2:$B$240,2,FALSE)+VLOOKUP(H1455,Results!$A$2:$B$240,2,FALSE)+VLOOKUP(I1455,Results!$A$2:$B$240,2,FALSE)+VLOOKUP(J1455,Results!$A$2:$B$240,2,FALSE)+VLOOKUP(B1455,Results!$A$2:$B$240,2,FALSE)-MIN(VLOOKUP(C1455,Results!$A$2:$B$240,2,FALSE),VLOOKUP(D1455,Results!$A$2:$B$240,2,FALSE),VLOOKUP(E1455,Results!$A$2:$B$240,2,FALSE),VLOOKUP(F1455,Results!$A$2:$B$240,2,FALSE),VLOOKUP(G1455,Results!$A$2:$B$240,2,FALSE),VLOOKUP(H1455,Results!$A$2:$B$240,2,FALSE),VLOOKUP(I1455,Results!$A$2:$B$240,2,FALSE),VLOOKUP(J1455,Results!$A$2:$B$240,2,FALSE),VLOOKUP(B1455,Results!$A$2:$B$240,2,FALSE)),"")</f>
        <v/>
      </c>
    </row>
    <row r="1456" spans="2:47" x14ac:dyDescent="0.3">
      <c r="B1456" t="s">
        <v>116</v>
      </c>
      <c r="C1456" t="s">
        <v>171</v>
      </c>
      <c r="D1456" t="s">
        <v>145</v>
      </c>
      <c r="E1456" t="s">
        <v>173</v>
      </c>
      <c r="F1456" t="s">
        <v>177</v>
      </c>
      <c r="G1456" t="s">
        <v>179</v>
      </c>
      <c r="H1456" t="s">
        <v>181</v>
      </c>
      <c r="I1456" t="s">
        <v>152</v>
      </c>
      <c r="J1456" t="s">
        <v>98</v>
      </c>
      <c r="K1456" t="n">
        <v>10.0</v>
      </c>
      <c r="L1456" s="30">
        <f si="354" t="shared"/>
        <v>0</v>
      </c>
      <c r="N1456" s="35" t="str">
        <f si="350" t="shared"/>
        <v/>
      </c>
      <c r="O1456" s="59">
        <f>(IF(ISNUMBER(MATCH(B1456,Sheet4!$K$92:$K$101,0)),1,0)+IF(ISNUMBER(MATCH(C1456,Sheet4!$K$92:$K$101,0)),1,0)+IF(ISNUMBER(MATCH(D1456,Sheet4!$K$92:$K$101,0)),1,0)+IF(ISNUMBER(MATCH(E1456,Sheet4!$K$92:$K$101,0)),1,0)+IF(ISNUMBER(MATCH(F1456,Sheet4!$K$92:$K$101,0)),1,0)+IF(ISNUMBER(MATCH(G1456,Sheet4!$K$92:$K$101,0)),1,0)+IF(ISNUMBER(MATCH(H1456,Sheet4!$K$92:$K$101,0)),1,0)+IF(ISNUMBER(MATCH(I1456,Sheet4!$K$92:$K$101,0)),1,0)+IF(ISNUMBER(MATCH(J1456,Sheet4!$K$92:$K$101,0)),1,0))
-
(IF(ISNUMBER(MATCH(B1456,Sheet4!$F$2:$F$11,0)),1,0)+IF(ISNUMBER(MATCH(C1456,Sheet4!$F$2:$F$11,0)),1,0)+IF(ISNUMBER(MATCH(D1456,Sheet4!$F$2:$F$11,0)),1,0)+IF(ISNUMBER(MATCH(E1456,Sheet4!$F$2:$F$11,0)),1,0)+IF(ISNUMBER(MATCH(F1456,Sheet4!$F$2:$F$11,0)),1,0)+IF(ISNUMBER(MATCH(G1456,Sheet4!$F$2:$F$11,0)),1,0)+IF(ISNUMBER(MATCH(H1456,Sheet4!$F$2:$F$11,0)),1,0)+IF(ISNUMBER(MATCH(I1456,Sheet4!$F$2:$F$11,0)),1,0)+IF(ISNUMBER(MATCH(J1456,Sheet4!$F$2:$F$11,0)),1,0))</f>
        <v>0</v>
      </c>
      <c r="P1456" s="40" t="str">
        <f>IFERROR(INDEX(Sheet4!$G:$G,MATCH(Sheet1!B1456,Sheet4!$F:$F,0))+INDEX(Sheet4!$G:$G,MATCH(Sheet1!C1456,Sheet4!$F:$F,0))+INDEX(Sheet4!$G:$G,MATCH(Sheet1!D1456,Sheet4!$F:$F,0))+INDEX(Sheet4!$G:$G,MATCH(Sheet1!E1456,Sheet4!$F:$F,0))+INDEX(Sheet4!$G:$G,MATCH(Sheet1!F1456,Sheet4!$F:$F,0))+INDEX(Sheet4!$G:$G,MATCH(Sheet1!G1456,Sheet4!$F:$F,0))+INDEX(Sheet4!$G:$G,MATCH(Sheet1!H1456,Sheet4!$F:$F,0))+INDEX(Sheet4!$G:$G,MATCH(Sheet1!I1456,Sheet4!$F:$F,0))+INDEX(Sheet4!$G:$G,MATCH(Sheet1!J1456,Sheet4!$F:$F,0)),"")</f>
        <v/>
      </c>
      <c r="AF1456">
        <f si="351" t="shared"/>
        <v>0</v>
      </c>
      <c r="AH1456">
        <v>1433</v>
      </c>
      <c r="AI1456" t="str">
        <f si="352" t="shared"/>
        <v>Ben SimmonsDe'Aaron FoxDevin BookerJimmy ButlerCorey BrewerRoyce O'NealeJosh JacksonDerrick FavorsDeandre Ayton</v>
      </c>
      <c r="AJ1456">
        <f si="355" t="shared"/>
        <v>0</v>
      </c>
      <c r="AK1456">
        <f si="356" t="shared"/>
        <v>0</v>
      </c>
      <c r="AL1456">
        <f si="357" t="shared"/>
        <v>0</v>
      </c>
      <c r="AM1456">
        <f si="358" t="shared"/>
        <v>0</v>
      </c>
      <c r="AN1456">
        <f si="359" t="shared"/>
        <v>0</v>
      </c>
      <c r="AO1456">
        <f si="360" t="shared"/>
        <v>0</v>
      </c>
      <c r="AP1456">
        <f si="361" t="shared"/>
        <v>0</v>
      </c>
      <c r="AQ1456">
        <f si="362" t="shared"/>
        <v>0</v>
      </c>
      <c r="AR1456">
        <f si="363" t="shared"/>
        <v>0</v>
      </c>
      <c r="AS1456">
        <f si="353" t="shared"/>
        <v>0</v>
      </c>
      <c r="AU1456" t="str">
        <f>IFERROR(VLOOKUP(C1456,Results!$A$2:$B$240,2,FALSE)+VLOOKUP(D1456,Results!$A$2:$B$240,2,FALSE)+VLOOKUP(E1456,Results!$A$2:$B$240,2,FALSE)+VLOOKUP(F1456,Results!$A$2:$B$240,2,FALSE)+VLOOKUP(G1456,Results!$A$2:$B$240,2,FALSE)+VLOOKUP(H1456,Results!$A$2:$B$240,2,FALSE)+VLOOKUP(I1456,Results!$A$2:$B$240,2,FALSE)+VLOOKUP(J1456,Results!$A$2:$B$240,2,FALSE)+VLOOKUP(B1456,Results!$A$2:$B$240,2,FALSE)-MIN(VLOOKUP(C1456,Results!$A$2:$B$240,2,FALSE),VLOOKUP(D1456,Results!$A$2:$B$240,2,FALSE),VLOOKUP(E1456,Results!$A$2:$B$240,2,FALSE),VLOOKUP(F1456,Results!$A$2:$B$240,2,FALSE),VLOOKUP(G1456,Results!$A$2:$B$240,2,FALSE),VLOOKUP(H1456,Results!$A$2:$B$240,2,FALSE),VLOOKUP(I1456,Results!$A$2:$B$240,2,FALSE),VLOOKUP(J1456,Results!$A$2:$B$240,2,FALSE),VLOOKUP(B1456,Results!$A$2:$B$240,2,FALSE)),"")</f>
        <v/>
      </c>
    </row>
    <row r="1457" spans="2:47" x14ac:dyDescent="0.3">
      <c r="B1457" t="s">
        <v>166</v>
      </c>
      <c r="C1457" t="s">
        <v>116</v>
      </c>
      <c r="D1457" t="s">
        <v>145</v>
      </c>
      <c r="E1457" t="s">
        <v>146</v>
      </c>
      <c r="F1457" t="s">
        <v>105</v>
      </c>
      <c r="G1457" t="s">
        <v>179</v>
      </c>
      <c r="H1457" t="s">
        <v>152</v>
      </c>
      <c r="I1457" t="s">
        <v>155</v>
      </c>
      <c r="J1457" t="s">
        <v>156</v>
      </c>
      <c r="K1457" t="n">
        <v>10.0</v>
      </c>
      <c r="L1457" s="30">
        <f si="354" t="shared"/>
        <v>0</v>
      </c>
      <c r="N1457" s="35" t="str">
        <f si="350" t="shared"/>
        <v/>
      </c>
      <c r="O1457" s="59">
        <f>(IF(ISNUMBER(MATCH(B1457,Sheet4!$K$92:$K$101,0)),1,0)+IF(ISNUMBER(MATCH(C1457,Sheet4!$K$92:$K$101,0)),1,0)+IF(ISNUMBER(MATCH(D1457,Sheet4!$K$92:$K$101,0)),1,0)+IF(ISNUMBER(MATCH(E1457,Sheet4!$K$92:$K$101,0)),1,0)+IF(ISNUMBER(MATCH(F1457,Sheet4!$K$92:$K$101,0)),1,0)+IF(ISNUMBER(MATCH(G1457,Sheet4!$K$92:$K$101,0)),1,0)+IF(ISNUMBER(MATCH(H1457,Sheet4!$K$92:$K$101,0)),1,0)+IF(ISNUMBER(MATCH(I1457,Sheet4!$K$92:$K$101,0)),1,0)+IF(ISNUMBER(MATCH(J1457,Sheet4!$K$92:$K$101,0)),1,0))
-
(IF(ISNUMBER(MATCH(B1457,Sheet4!$F$2:$F$11,0)),1,0)+IF(ISNUMBER(MATCH(C1457,Sheet4!$F$2:$F$11,0)),1,0)+IF(ISNUMBER(MATCH(D1457,Sheet4!$F$2:$F$11,0)),1,0)+IF(ISNUMBER(MATCH(E1457,Sheet4!$F$2:$F$11,0)),1,0)+IF(ISNUMBER(MATCH(F1457,Sheet4!$F$2:$F$11,0)),1,0)+IF(ISNUMBER(MATCH(G1457,Sheet4!$F$2:$F$11,0)),1,0)+IF(ISNUMBER(MATCH(H1457,Sheet4!$F$2:$F$11,0)),1,0)+IF(ISNUMBER(MATCH(I1457,Sheet4!$F$2:$F$11,0)),1,0)+IF(ISNUMBER(MATCH(J1457,Sheet4!$F$2:$F$11,0)),1,0))</f>
        <v>0</v>
      </c>
      <c r="P1457" s="40" t="str">
        <f>IFERROR(INDEX(Sheet4!$G:$G,MATCH(Sheet1!B1457,Sheet4!$F:$F,0))+INDEX(Sheet4!$G:$G,MATCH(Sheet1!C1457,Sheet4!$F:$F,0))+INDEX(Sheet4!$G:$G,MATCH(Sheet1!D1457,Sheet4!$F:$F,0))+INDEX(Sheet4!$G:$G,MATCH(Sheet1!E1457,Sheet4!$F:$F,0))+INDEX(Sheet4!$G:$G,MATCH(Sheet1!F1457,Sheet4!$F:$F,0))+INDEX(Sheet4!$G:$G,MATCH(Sheet1!G1457,Sheet4!$F:$F,0))+INDEX(Sheet4!$G:$G,MATCH(Sheet1!H1457,Sheet4!$F:$F,0))+INDEX(Sheet4!$G:$G,MATCH(Sheet1!I1457,Sheet4!$F:$F,0))+INDEX(Sheet4!$G:$G,MATCH(Sheet1!J1457,Sheet4!$F:$F,0)),"")</f>
        <v/>
      </c>
      <c r="AF1457">
        <f si="351" t="shared"/>
        <v>0</v>
      </c>
      <c r="AH1457">
        <v>1434</v>
      </c>
      <c r="AI1457" t="str">
        <f si="352" t="shared"/>
        <v>Ricky RubioJeremy LinJames HardenMonte MorrisKelly OubreRoyce O'NealeJosh JacksonPaul MillsapKarl-Anthony Towns</v>
      </c>
      <c r="AJ1457">
        <f si="355" t="shared"/>
        <v>0</v>
      </c>
      <c r="AK1457">
        <f si="356" t="shared"/>
        <v>0</v>
      </c>
      <c r="AL1457">
        <f si="357" t="shared"/>
        <v>0</v>
      </c>
      <c r="AM1457">
        <f si="358" t="shared"/>
        <v>0</v>
      </c>
      <c r="AN1457">
        <f si="359" t="shared"/>
        <v>0</v>
      </c>
      <c r="AO1457">
        <f si="360" t="shared"/>
        <v>0</v>
      </c>
      <c r="AP1457">
        <f si="361" t="shared"/>
        <v>0</v>
      </c>
      <c r="AQ1457">
        <f si="362" t="shared"/>
        <v>0</v>
      </c>
      <c r="AR1457">
        <f si="363" t="shared"/>
        <v>0</v>
      </c>
      <c r="AS1457">
        <f si="353" t="shared"/>
        <v>0</v>
      </c>
      <c r="AU1457" t="str">
        <f>IFERROR(VLOOKUP(C1457,Results!$A$2:$B$240,2,FALSE)+VLOOKUP(D1457,Results!$A$2:$B$240,2,FALSE)+VLOOKUP(E1457,Results!$A$2:$B$240,2,FALSE)+VLOOKUP(F1457,Results!$A$2:$B$240,2,FALSE)+VLOOKUP(G1457,Results!$A$2:$B$240,2,FALSE)+VLOOKUP(H1457,Results!$A$2:$B$240,2,FALSE)+VLOOKUP(I1457,Results!$A$2:$B$240,2,FALSE)+VLOOKUP(J1457,Results!$A$2:$B$240,2,FALSE)+VLOOKUP(B1457,Results!$A$2:$B$240,2,FALSE)-MIN(VLOOKUP(C1457,Results!$A$2:$B$240,2,FALSE),VLOOKUP(D1457,Results!$A$2:$B$240,2,FALSE),VLOOKUP(E1457,Results!$A$2:$B$240,2,FALSE),VLOOKUP(F1457,Results!$A$2:$B$240,2,FALSE),VLOOKUP(G1457,Results!$A$2:$B$240,2,FALSE),VLOOKUP(H1457,Results!$A$2:$B$240,2,FALSE),VLOOKUP(I1457,Results!$A$2:$B$240,2,FALSE),VLOOKUP(J1457,Results!$A$2:$B$240,2,FALSE),VLOOKUP(B1457,Results!$A$2:$B$240,2,FALSE)),"")</f>
        <v/>
      </c>
    </row>
    <row r="1458" spans="2:47" x14ac:dyDescent="0.3">
      <c r="B1458" t="s">
        <v>108</v>
      </c>
      <c r="C1458" t="s">
        <v>170</v>
      </c>
      <c r="D1458" t="s">
        <v>172</v>
      </c>
      <c r="E1458" t="s">
        <v>173</v>
      </c>
      <c r="F1458" t="s">
        <v>177</v>
      </c>
      <c r="G1458" t="s">
        <v>179</v>
      </c>
      <c r="H1458" t="s">
        <v>153</v>
      </c>
      <c r="I1458" t="s">
        <v>183</v>
      </c>
      <c r="J1458" t="s">
        <v>186</v>
      </c>
      <c r="K1458" t="n">
        <v>10.0</v>
      </c>
      <c r="L1458" s="30">
        <f si="354" t="shared"/>
        <v>0</v>
      </c>
      <c r="N1458" s="35" t="str">
        <f si="350" t="shared"/>
        <v/>
      </c>
      <c r="O1458" s="59">
        <f>(IF(ISNUMBER(MATCH(B1458,Sheet4!$K$92:$K$101,0)),1,0)+IF(ISNUMBER(MATCH(C1458,Sheet4!$K$92:$K$101,0)),1,0)+IF(ISNUMBER(MATCH(D1458,Sheet4!$K$92:$K$101,0)),1,0)+IF(ISNUMBER(MATCH(E1458,Sheet4!$K$92:$K$101,0)),1,0)+IF(ISNUMBER(MATCH(F1458,Sheet4!$K$92:$K$101,0)),1,0)+IF(ISNUMBER(MATCH(G1458,Sheet4!$K$92:$K$101,0)),1,0)+IF(ISNUMBER(MATCH(H1458,Sheet4!$K$92:$K$101,0)),1,0)+IF(ISNUMBER(MATCH(I1458,Sheet4!$K$92:$K$101,0)),1,0)+IF(ISNUMBER(MATCH(J1458,Sheet4!$K$92:$K$101,0)),1,0))
-
(IF(ISNUMBER(MATCH(B1458,Sheet4!$F$2:$F$11,0)),1,0)+IF(ISNUMBER(MATCH(C1458,Sheet4!$F$2:$F$11,0)),1,0)+IF(ISNUMBER(MATCH(D1458,Sheet4!$F$2:$F$11,0)),1,0)+IF(ISNUMBER(MATCH(E1458,Sheet4!$F$2:$F$11,0)),1,0)+IF(ISNUMBER(MATCH(F1458,Sheet4!$F$2:$F$11,0)),1,0)+IF(ISNUMBER(MATCH(G1458,Sheet4!$F$2:$F$11,0)),1,0)+IF(ISNUMBER(MATCH(H1458,Sheet4!$F$2:$F$11,0)),1,0)+IF(ISNUMBER(MATCH(I1458,Sheet4!$F$2:$F$11,0)),1,0)+IF(ISNUMBER(MATCH(J1458,Sheet4!$F$2:$F$11,0)),1,0))</f>
        <v>0</v>
      </c>
      <c r="P1458" s="40" t="str">
        <f>IFERROR(INDEX(Sheet4!$G:$G,MATCH(Sheet1!B1458,Sheet4!$F:$F,0))+INDEX(Sheet4!$G:$G,MATCH(Sheet1!C1458,Sheet4!$F:$F,0))+INDEX(Sheet4!$G:$G,MATCH(Sheet1!D1458,Sheet4!$F:$F,0))+INDEX(Sheet4!$G:$G,MATCH(Sheet1!E1458,Sheet4!$F:$F,0))+INDEX(Sheet4!$G:$G,MATCH(Sheet1!F1458,Sheet4!$F:$F,0))+INDEX(Sheet4!$G:$G,MATCH(Sheet1!G1458,Sheet4!$F:$F,0))+INDEX(Sheet4!$G:$G,MATCH(Sheet1!H1458,Sheet4!$F:$F,0))+INDEX(Sheet4!$G:$G,MATCH(Sheet1!I1458,Sheet4!$F:$F,0))+INDEX(Sheet4!$G:$G,MATCH(Sheet1!J1458,Sheet4!$F:$F,0)),"")</f>
        <v/>
      </c>
      <c r="AF1458">
        <f si="351" t="shared"/>
        <v>0</v>
      </c>
      <c r="AH1458">
        <v>1435</v>
      </c>
      <c r="AI1458" t="str">
        <f si="352" t="shared"/>
        <v>Ben SimmonsDe'Aaron FoxJimmy ButlerBuddy HieldKelly OubreJoe InglesPaul MillsapTrey LylesDeandre Ayton</v>
      </c>
      <c r="AJ1458">
        <f si="355" t="shared"/>
        <v>0</v>
      </c>
      <c r="AK1458">
        <f si="356" t="shared"/>
        <v>0</v>
      </c>
      <c r="AL1458">
        <f si="357" t="shared"/>
        <v>0</v>
      </c>
      <c r="AM1458">
        <f si="358" t="shared"/>
        <v>0</v>
      </c>
      <c r="AN1458">
        <f si="359" t="shared"/>
        <v>0</v>
      </c>
      <c r="AO1458">
        <f si="360" t="shared"/>
        <v>0</v>
      </c>
      <c r="AP1458">
        <f si="361" t="shared"/>
        <v>0</v>
      </c>
      <c r="AQ1458">
        <f si="362" t="shared"/>
        <v>0</v>
      </c>
      <c r="AR1458">
        <f si="363" t="shared"/>
        <v>0</v>
      </c>
      <c r="AS1458">
        <f si="353" t="shared"/>
        <v>0</v>
      </c>
      <c r="AU1458" t="str">
        <f>IFERROR(VLOOKUP(C1458,Results!$A$2:$B$240,2,FALSE)+VLOOKUP(D1458,Results!$A$2:$B$240,2,FALSE)+VLOOKUP(E1458,Results!$A$2:$B$240,2,FALSE)+VLOOKUP(F1458,Results!$A$2:$B$240,2,FALSE)+VLOOKUP(G1458,Results!$A$2:$B$240,2,FALSE)+VLOOKUP(H1458,Results!$A$2:$B$240,2,FALSE)+VLOOKUP(I1458,Results!$A$2:$B$240,2,FALSE)+VLOOKUP(J1458,Results!$A$2:$B$240,2,FALSE)+VLOOKUP(B1458,Results!$A$2:$B$240,2,FALSE)-MIN(VLOOKUP(C1458,Results!$A$2:$B$240,2,FALSE),VLOOKUP(D1458,Results!$A$2:$B$240,2,FALSE),VLOOKUP(E1458,Results!$A$2:$B$240,2,FALSE),VLOOKUP(F1458,Results!$A$2:$B$240,2,FALSE),VLOOKUP(G1458,Results!$A$2:$B$240,2,FALSE),VLOOKUP(H1458,Results!$A$2:$B$240,2,FALSE),VLOOKUP(I1458,Results!$A$2:$B$240,2,FALSE),VLOOKUP(J1458,Results!$A$2:$B$240,2,FALSE),VLOOKUP(B1458,Results!$A$2:$B$240,2,FALSE)),"")</f>
        <v/>
      </c>
    </row>
    <row r="1459" spans="2:47" x14ac:dyDescent="0.3">
      <c r="B1459" t="s">
        <v>166</v>
      </c>
      <c r="C1459" t="s">
        <v>87</v>
      </c>
      <c r="D1459" t="s">
        <v>89</v>
      </c>
      <c r="E1459" t="s">
        <v>146</v>
      </c>
      <c r="F1459" t="s">
        <v>100</v>
      </c>
      <c r="G1459" t="s">
        <v>159</v>
      </c>
      <c r="H1459" t="s">
        <v>93</v>
      </c>
      <c r="I1459" t="s">
        <v>181</v>
      </c>
      <c r="J1459" t="s">
        <v>188</v>
      </c>
      <c r="K1459" t="n">
        <v>10.0</v>
      </c>
      <c r="L1459" s="30">
        <f si="354" t="shared"/>
        <v>0</v>
      </c>
      <c r="N1459" s="35" t="str">
        <f si="350" t="shared"/>
        <v/>
      </c>
      <c r="O1459" s="59">
        <f>(IF(ISNUMBER(MATCH(B1459,Sheet4!$K$92:$K$101,0)),1,0)+IF(ISNUMBER(MATCH(C1459,Sheet4!$K$92:$K$101,0)),1,0)+IF(ISNUMBER(MATCH(D1459,Sheet4!$K$92:$K$101,0)),1,0)+IF(ISNUMBER(MATCH(E1459,Sheet4!$K$92:$K$101,0)),1,0)+IF(ISNUMBER(MATCH(F1459,Sheet4!$K$92:$K$101,0)),1,0)+IF(ISNUMBER(MATCH(G1459,Sheet4!$K$92:$K$101,0)),1,0)+IF(ISNUMBER(MATCH(H1459,Sheet4!$K$92:$K$101,0)),1,0)+IF(ISNUMBER(MATCH(I1459,Sheet4!$K$92:$K$101,0)),1,0)+IF(ISNUMBER(MATCH(J1459,Sheet4!$K$92:$K$101,0)),1,0))
-
(IF(ISNUMBER(MATCH(B1459,Sheet4!$F$2:$F$11,0)),1,0)+IF(ISNUMBER(MATCH(C1459,Sheet4!$F$2:$F$11,0)),1,0)+IF(ISNUMBER(MATCH(D1459,Sheet4!$F$2:$F$11,0)),1,0)+IF(ISNUMBER(MATCH(E1459,Sheet4!$F$2:$F$11,0)),1,0)+IF(ISNUMBER(MATCH(F1459,Sheet4!$F$2:$F$11,0)),1,0)+IF(ISNUMBER(MATCH(G1459,Sheet4!$F$2:$F$11,0)),1,0)+IF(ISNUMBER(MATCH(H1459,Sheet4!$F$2:$F$11,0)),1,0)+IF(ISNUMBER(MATCH(I1459,Sheet4!$F$2:$F$11,0)),1,0)+IF(ISNUMBER(MATCH(J1459,Sheet4!$F$2:$F$11,0)),1,0))</f>
        <v>0</v>
      </c>
      <c r="P1459" s="40" t="str">
        <f>IFERROR(INDEX(Sheet4!$G:$G,MATCH(Sheet1!B1459,Sheet4!$F:$F,0))+INDEX(Sheet4!$G:$G,MATCH(Sheet1!C1459,Sheet4!$F:$F,0))+INDEX(Sheet4!$G:$G,MATCH(Sheet1!D1459,Sheet4!$F:$F,0))+INDEX(Sheet4!$G:$G,MATCH(Sheet1!E1459,Sheet4!$F:$F,0))+INDEX(Sheet4!$G:$G,MATCH(Sheet1!F1459,Sheet4!$F:$F,0))+INDEX(Sheet4!$G:$G,MATCH(Sheet1!G1459,Sheet4!$F:$F,0))+INDEX(Sheet4!$G:$G,MATCH(Sheet1!H1459,Sheet4!$F:$F,0))+INDEX(Sheet4!$G:$G,MATCH(Sheet1!I1459,Sheet4!$F:$F,0))+INDEX(Sheet4!$G:$G,MATCH(Sheet1!J1459,Sheet4!$F:$F,0)),"")</f>
        <v/>
      </c>
      <c r="AF1459">
        <f si="351" t="shared"/>
        <v>0</v>
      </c>
      <c r="AH1459">
        <v>1436</v>
      </c>
      <c r="AI1459" t="str">
        <f si="352" t="shared"/>
        <v>Ricky RubioJeremy LinDevin BookerJimmy ButlerJoe InglesCorey BrewerKenneth FariedJosh JacksonRudy Gobert</v>
      </c>
      <c r="AJ1459">
        <f si="355" t="shared"/>
        <v>0</v>
      </c>
      <c r="AK1459">
        <f si="356" t="shared"/>
        <v>0</v>
      </c>
      <c r="AL1459">
        <f si="357" t="shared"/>
        <v>0</v>
      </c>
      <c r="AM1459">
        <f si="358" t="shared"/>
        <v>0</v>
      </c>
      <c r="AN1459">
        <f si="359" t="shared"/>
        <v>0</v>
      </c>
      <c r="AO1459">
        <f si="360" t="shared"/>
        <v>0</v>
      </c>
      <c r="AP1459">
        <f si="361" t="shared"/>
        <v>0</v>
      </c>
      <c r="AQ1459">
        <f si="362" t="shared"/>
        <v>0</v>
      </c>
      <c r="AR1459">
        <f si="363" t="shared"/>
        <v>0</v>
      </c>
      <c r="AS1459">
        <f si="353" t="shared"/>
        <v>0</v>
      </c>
      <c r="AU1459" t="str">
        <f>IFERROR(VLOOKUP(C1459,Results!$A$2:$B$240,2,FALSE)+VLOOKUP(D1459,Results!$A$2:$B$240,2,FALSE)+VLOOKUP(E1459,Results!$A$2:$B$240,2,FALSE)+VLOOKUP(F1459,Results!$A$2:$B$240,2,FALSE)+VLOOKUP(G1459,Results!$A$2:$B$240,2,FALSE)+VLOOKUP(H1459,Results!$A$2:$B$240,2,FALSE)+VLOOKUP(I1459,Results!$A$2:$B$240,2,FALSE)+VLOOKUP(J1459,Results!$A$2:$B$240,2,FALSE)+VLOOKUP(B1459,Results!$A$2:$B$240,2,FALSE)-MIN(VLOOKUP(C1459,Results!$A$2:$B$240,2,FALSE),VLOOKUP(D1459,Results!$A$2:$B$240,2,FALSE),VLOOKUP(E1459,Results!$A$2:$B$240,2,FALSE),VLOOKUP(F1459,Results!$A$2:$B$240,2,FALSE),VLOOKUP(G1459,Results!$A$2:$B$240,2,FALSE),VLOOKUP(H1459,Results!$A$2:$B$240,2,FALSE),VLOOKUP(I1459,Results!$A$2:$B$240,2,FALSE),VLOOKUP(J1459,Results!$A$2:$B$240,2,FALSE),VLOOKUP(B1459,Results!$A$2:$B$240,2,FALSE)),"")</f>
        <v/>
      </c>
    </row>
    <row r="1460" spans="2:47" x14ac:dyDescent="0.3">
      <c r="B1460" t="s">
        <v>166</v>
      </c>
      <c r="C1460" t="s">
        <v>171</v>
      </c>
      <c r="D1460" t="s">
        <v>145</v>
      </c>
      <c r="E1460" t="s">
        <v>146</v>
      </c>
      <c r="F1460" t="s">
        <v>178</v>
      </c>
      <c r="G1460" t="s">
        <v>159</v>
      </c>
      <c r="H1460" t="s">
        <v>152</v>
      </c>
      <c r="I1460" t="s">
        <v>103</v>
      </c>
      <c r="J1460" t="s">
        <v>98</v>
      </c>
      <c r="K1460" t="n">
        <v>10.0</v>
      </c>
      <c r="L1460" s="30">
        <f si="354" t="shared"/>
        <v>0</v>
      </c>
      <c r="N1460" s="35" t="str">
        <f si="350" t="shared"/>
        <v/>
      </c>
      <c r="O1460" s="59">
        <f>(IF(ISNUMBER(MATCH(B1460,Sheet4!$K$92:$K$101,0)),1,0)+IF(ISNUMBER(MATCH(C1460,Sheet4!$K$92:$K$101,0)),1,0)+IF(ISNUMBER(MATCH(D1460,Sheet4!$K$92:$K$101,0)),1,0)+IF(ISNUMBER(MATCH(E1460,Sheet4!$K$92:$K$101,0)),1,0)+IF(ISNUMBER(MATCH(F1460,Sheet4!$K$92:$K$101,0)),1,0)+IF(ISNUMBER(MATCH(G1460,Sheet4!$K$92:$K$101,0)),1,0)+IF(ISNUMBER(MATCH(H1460,Sheet4!$K$92:$K$101,0)),1,0)+IF(ISNUMBER(MATCH(I1460,Sheet4!$K$92:$K$101,0)),1,0)+IF(ISNUMBER(MATCH(J1460,Sheet4!$K$92:$K$101,0)),1,0))
-
(IF(ISNUMBER(MATCH(B1460,Sheet4!$F$2:$F$11,0)),1,0)+IF(ISNUMBER(MATCH(C1460,Sheet4!$F$2:$F$11,0)),1,0)+IF(ISNUMBER(MATCH(D1460,Sheet4!$F$2:$F$11,0)),1,0)+IF(ISNUMBER(MATCH(E1460,Sheet4!$F$2:$F$11,0)),1,0)+IF(ISNUMBER(MATCH(F1460,Sheet4!$F$2:$F$11,0)),1,0)+IF(ISNUMBER(MATCH(G1460,Sheet4!$F$2:$F$11,0)),1,0)+IF(ISNUMBER(MATCH(H1460,Sheet4!$F$2:$F$11,0)),1,0)+IF(ISNUMBER(MATCH(I1460,Sheet4!$F$2:$F$11,0)),1,0)+IF(ISNUMBER(MATCH(J1460,Sheet4!$F$2:$F$11,0)),1,0))</f>
        <v>0</v>
      </c>
      <c r="P1460" s="40" t="str">
        <f>IFERROR(INDEX(Sheet4!$G:$G,MATCH(Sheet1!B1460,Sheet4!$F:$F,0))+INDEX(Sheet4!$G:$G,MATCH(Sheet1!C1460,Sheet4!$F:$F,0))+INDEX(Sheet4!$G:$G,MATCH(Sheet1!D1460,Sheet4!$F:$F,0))+INDEX(Sheet4!$G:$G,MATCH(Sheet1!E1460,Sheet4!$F:$F,0))+INDEX(Sheet4!$G:$G,MATCH(Sheet1!F1460,Sheet4!$F:$F,0))+INDEX(Sheet4!$G:$G,MATCH(Sheet1!G1460,Sheet4!$F:$F,0))+INDEX(Sheet4!$G:$G,MATCH(Sheet1!H1460,Sheet4!$F:$F,0))+INDEX(Sheet4!$G:$G,MATCH(Sheet1!I1460,Sheet4!$F:$F,0))+INDEX(Sheet4!$G:$G,MATCH(Sheet1!J1460,Sheet4!$F:$F,0)),"")</f>
        <v/>
      </c>
      <c r="AF1460">
        <f si="351" t="shared"/>
        <v>0</v>
      </c>
      <c r="AH1460">
        <v>1437</v>
      </c>
      <c r="AI1460" t="str">
        <f si="352" t="shared"/>
        <v>De'Aaron FoxLandry ShametJames HardenAustin RiversKelly OubreTaurean PrinceJosh JacksonPaul MillsapRudy Gobert</v>
      </c>
      <c r="AJ1460">
        <f si="355" t="shared"/>
        <v>0</v>
      </c>
      <c r="AK1460">
        <f si="356" t="shared"/>
        <v>0</v>
      </c>
      <c r="AL1460">
        <f si="357" t="shared"/>
        <v>0</v>
      </c>
      <c r="AM1460">
        <f si="358" t="shared"/>
        <v>0</v>
      </c>
      <c r="AN1460">
        <f si="359" t="shared"/>
        <v>0</v>
      </c>
      <c r="AO1460">
        <f si="360" t="shared"/>
        <v>0</v>
      </c>
      <c r="AP1460">
        <f si="361" t="shared"/>
        <v>0</v>
      </c>
      <c r="AQ1460">
        <f si="362" t="shared"/>
        <v>0</v>
      </c>
      <c r="AR1460">
        <f si="363" t="shared"/>
        <v>0</v>
      </c>
      <c r="AS1460">
        <f si="353" t="shared"/>
        <v>0</v>
      </c>
      <c r="AU1460" t="str">
        <f>IFERROR(VLOOKUP(C1460,Results!$A$2:$B$240,2,FALSE)+VLOOKUP(D1460,Results!$A$2:$B$240,2,FALSE)+VLOOKUP(E1460,Results!$A$2:$B$240,2,FALSE)+VLOOKUP(F1460,Results!$A$2:$B$240,2,FALSE)+VLOOKUP(G1460,Results!$A$2:$B$240,2,FALSE)+VLOOKUP(H1460,Results!$A$2:$B$240,2,FALSE)+VLOOKUP(I1460,Results!$A$2:$B$240,2,FALSE)+VLOOKUP(J1460,Results!$A$2:$B$240,2,FALSE)+VLOOKUP(B1460,Results!$A$2:$B$240,2,FALSE)-MIN(VLOOKUP(C1460,Results!$A$2:$B$240,2,FALSE),VLOOKUP(D1460,Results!$A$2:$B$240,2,FALSE),VLOOKUP(E1460,Results!$A$2:$B$240,2,FALSE),VLOOKUP(F1460,Results!$A$2:$B$240,2,FALSE),VLOOKUP(G1460,Results!$A$2:$B$240,2,FALSE),VLOOKUP(H1460,Results!$A$2:$B$240,2,FALSE),VLOOKUP(I1460,Results!$A$2:$B$240,2,FALSE),VLOOKUP(J1460,Results!$A$2:$B$240,2,FALSE),VLOOKUP(B1460,Results!$A$2:$B$240,2,FALSE)),"")</f>
        <v/>
      </c>
    </row>
    <row r="1461" spans="2:47" x14ac:dyDescent="0.3">
      <c r="B1461" t="s">
        <v>167</v>
      </c>
      <c r="C1461" t="s">
        <v>171</v>
      </c>
      <c r="D1461" t="s">
        <v>172</v>
      </c>
      <c r="E1461" t="s">
        <v>173</v>
      </c>
      <c r="F1461" t="s">
        <v>150</v>
      </c>
      <c r="G1461" t="s">
        <v>179</v>
      </c>
      <c r="H1461" t="s">
        <v>153</v>
      </c>
      <c r="I1461" t="s">
        <v>181</v>
      </c>
      <c r="J1461" t="s">
        <v>98</v>
      </c>
      <c r="K1461" t="n">
        <v>10.0</v>
      </c>
      <c r="L1461" s="30">
        <f si="354" t="shared"/>
        <v>0</v>
      </c>
      <c r="N1461" s="35" t="str">
        <f si="350" t="shared"/>
        <v/>
      </c>
      <c r="O1461" s="59">
        <f>(IF(ISNUMBER(MATCH(B1461,Sheet4!$K$92:$K$101,0)),1,0)+IF(ISNUMBER(MATCH(C1461,Sheet4!$K$92:$K$101,0)),1,0)+IF(ISNUMBER(MATCH(D1461,Sheet4!$K$92:$K$101,0)),1,0)+IF(ISNUMBER(MATCH(E1461,Sheet4!$K$92:$K$101,0)),1,0)+IF(ISNUMBER(MATCH(F1461,Sheet4!$K$92:$K$101,0)),1,0)+IF(ISNUMBER(MATCH(G1461,Sheet4!$K$92:$K$101,0)),1,0)+IF(ISNUMBER(MATCH(H1461,Sheet4!$K$92:$K$101,0)),1,0)+IF(ISNUMBER(MATCH(I1461,Sheet4!$K$92:$K$101,0)),1,0)+IF(ISNUMBER(MATCH(J1461,Sheet4!$K$92:$K$101,0)),1,0))
-
(IF(ISNUMBER(MATCH(B1461,Sheet4!$F$2:$F$11,0)),1,0)+IF(ISNUMBER(MATCH(C1461,Sheet4!$F$2:$F$11,0)),1,0)+IF(ISNUMBER(MATCH(D1461,Sheet4!$F$2:$F$11,0)),1,0)+IF(ISNUMBER(MATCH(E1461,Sheet4!$F$2:$F$11,0)),1,0)+IF(ISNUMBER(MATCH(F1461,Sheet4!$F$2:$F$11,0)),1,0)+IF(ISNUMBER(MATCH(G1461,Sheet4!$F$2:$F$11,0)),1,0)+IF(ISNUMBER(MATCH(H1461,Sheet4!$F$2:$F$11,0)),1,0)+IF(ISNUMBER(MATCH(I1461,Sheet4!$F$2:$F$11,0)),1,0)+IF(ISNUMBER(MATCH(J1461,Sheet4!$F$2:$F$11,0)),1,0))</f>
        <v>0</v>
      </c>
      <c r="P1461" s="40" t="str">
        <f>IFERROR(INDEX(Sheet4!$G:$G,MATCH(Sheet1!B1461,Sheet4!$F:$F,0))+INDEX(Sheet4!$G:$G,MATCH(Sheet1!C1461,Sheet4!$F:$F,0))+INDEX(Sheet4!$G:$G,MATCH(Sheet1!D1461,Sheet4!$F:$F,0))+INDEX(Sheet4!$G:$G,MATCH(Sheet1!E1461,Sheet4!$F:$F,0))+INDEX(Sheet4!$G:$G,MATCH(Sheet1!F1461,Sheet4!$F:$F,0))+INDEX(Sheet4!$G:$G,MATCH(Sheet1!G1461,Sheet4!$F:$F,0))+INDEX(Sheet4!$G:$G,MATCH(Sheet1!H1461,Sheet4!$F:$F,0))+INDEX(Sheet4!$G:$G,MATCH(Sheet1!I1461,Sheet4!$F:$F,0))+INDEX(Sheet4!$G:$G,MATCH(Sheet1!J1461,Sheet4!$F:$F,0)),"")</f>
        <v/>
      </c>
      <c r="AF1461">
        <f si="351" t="shared"/>
        <v>0</v>
      </c>
      <c r="AH1461">
        <v>1438</v>
      </c>
      <c r="AI1461" t="str">
        <f si="352" t="shared"/>
        <v>Ben SimmonsLandry ShametDonovan MitchellMonte MorrisKelly OubreDeAndre' BembryJosh JacksonPaul MillsapJoel Embiid</v>
      </c>
      <c r="AJ1461">
        <f si="355" t="shared"/>
        <v>0</v>
      </c>
      <c r="AK1461">
        <f si="356" t="shared"/>
        <v>0</v>
      </c>
      <c r="AL1461">
        <f si="357" t="shared"/>
        <v>0</v>
      </c>
      <c r="AM1461">
        <f si="358" t="shared"/>
        <v>0</v>
      </c>
      <c r="AN1461">
        <f si="359" t="shared"/>
        <v>0</v>
      </c>
      <c r="AO1461">
        <f si="360" t="shared"/>
        <v>0</v>
      </c>
      <c r="AP1461">
        <f si="361" t="shared"/>
        <v>0</v>
      </c>
      <c r="AQ1461">
        <f si="362" t="shared"/>
        <v>0</v>
      </c>
      <c r="AR1461">
        <f si="363" t="shared"/>
        <v>0</v>
      </c>
      <c r="AS1461">
        <f si="353" t="shared"/>
        <v>0</v>
      </c>
      <c r="AU1461" t="str">
        <f>IFERROR(VLOOKUP(C1461,Results!$A$2:$B$240,2,FALSE)+VLOOKUP(D1461,Results!$A$2:$B$240,2,FALSE)+VLOOKUP(E1461,Results!$A$2:$B$240,2,FALSE)+VLOOKUP(F1461,Results!$A$2:$B$240,2,FALSE)+VLOOKUP(G1461,Results!$A$2:$B$240,2,FALSE)+VLOOKUP(H1461,Results!$A$2:$B$240,2,FALSE)+VLOOKUP(I1461,Results!$A$2:$B$240,2,FALSE)+VLOOKUP(J1461,Results!$A$2:$B$240,2,FALSE)+VLOOKUP(B1461,Results!$A$2:$B$240,2,FALSE)-MIN(VLOOKUP(C1461,Results!$A$2:$B$240,2,FALSE),VLOOKUP(D1461,Results!$A$2:$B$240,2,FALSE),VLOOKUP(E1461,Results!$A$2:$B$240,2,FALSE),VLOOKUP(F1461,Results!$A$2:$B$240,2,FALSE),VLOOKUP(G1461,Results!$A$2:$B$240,2,FALSE),VLOOKUP(H1461,Results!$A$2:$B$240,2,FALSE),VLOOKUP(I1461,Results!$A$2:$B$240,2,FALSE),VLOOKUP(J1461,Results!$A$2:$B$240,2,FALSE),VLOOKUP(B1461,Results!$A$2:$B$240,2,FALSE)),"")</f>
        <v/>
      </c>
    </row>
    <row r="1462" spans="2:47" x14ac:dyDescent="0.3">
      <c r="B1462" t="s">
        <v>166</v>
      </c>
      <c r="C1462" t="s">
        <v>87</v>
      </c>
      <c r="D1462" t="s">
        <v>174</v>
      </c>
      <c r="E1462" t="s">
        <v>146</v>
      </c>
      <c r="F1462" t="s">
        <v>90</v>
      </c>
      <c r="G1462" t="s">
        <v>159</v>
      </c>
      <c r="H1462" t="s">
        <v>92</v>
      </c>
      <c r="I1462" t="s">
        <v>152</v>
      </c>
      <c r="J1462" t="s">
        <v>186</v>
      </c>
      <c r="K1462" t="n">
        <v>10.0</v>
      </c>
      <c r="L1462" s="30">
        <f si="354" t="shared"/>
        <v>0</v>
      </c>
      <c r="N1462" s="35" t="str">
        <f si="350" t="shared"/>
        <v/>
      </c>
      <c r="O1462" s="59">
        <f>(IF(ISNUMBER(MATCH(B1462,Sheet4!$K$92:$K$101,0)),1,0)+IF(ISNUMBER(MATCH(C1462,Sheet4!$K$92:$K$101,0)),1,0)+IF(ISNUMBER(MATCH(D1462,Sheet4!$K$92:$K$101,0)),1,0)+IF(ISNUMBER(MATCH(E1462,Sheet4!$K$92:$K$101,0)),1,0)+IF(ISNUMBER(MATCH(F1462,Sheet4!$K$92:$K$101,0)),1,0)+IF(ISNUMBER(MATCH(G1462,Sheet4!$K$92:$K$101,0)),1,0)+IF(ISNUMBER(MATCH(H1462,Sheet4!$K$92:$K$101,0)),1,0)+IF(ISNUMBER(MATCH(I1462,Sheet4!$K$92:$K$101,0)),1,0)+IF(ISNUMBER(MATCH(J1462,Sheet4!$K$92:$K$101,0)),1,0))
-
(IF(ISNUMBER(MATCH(B1462,Sheet4!$F$2:$F$11,0)),1,0)+IF(ISNUMBER(MATCH(C1462,Sheet4!$F$2:$F$11,0)),1,0)+IF(ISNUMBER(MATCH(D1462,Sheet4!$F$2:$F$11,0)),1,0)+IF(ISNUMBER(MATCH(E1462,Sheet4!$F$2:$F$11,0)),1,0)+IF(ISNUMBER(MATCH(F1462,Sheet4!$F$2:$F$11,0)),1,0)+IF(ISNUMBER(MATCH(G1462,Sheet4!$F$2:$F$11,0)),1,0)+IF(ISNUMBER(MATCH(H1462,Sheet4!$F$2:$F$11,0)),1,0)+IF(ISNUMBER(MATCH(I1462,Sheet4!$F$2:$F$11,0)),1,0)+IF(ISNUMBER(MATCH(J1462,Sheet4!$F$2:$F$11,0)),1,0))</f>
        <v>0</v>
      </c>
      <c r="P1462" s="40" t="str">
        <f>IFERROR(INDEX(Sheet4!$G:$G,MATCH(Sheet1!B1462,Sheet4!$F:$F,0))+INDEX(Sheet4!$G:$G,MATCH(Sheet1!C1462,Sheet4!$F:$F,0))+INDEX(Sheet4!$G:$G,MATCH(Sheet1!D1462,Sheet4!$F:$F,0))+INDEX(Sheet4!$G:$G,MATCH(Sheet1!E1462,Sheet4!$F:$F,0))+INDEX(Sheet4!$G:$G,MATCH(Sheet1!F1462,Sheet4!$F:$F,0))+INDEX(Sheet4!$G:$G,MATCH(Sheet1!G1462,Sheet4!$F:$F,0))+INDEX(Sheet4!$G:$G,MATCH(Sheet1!H1462,Sheet4!$F:$F,0))+INDEX(Sheet4!$G:$G,MATCH(Sheet1!I1462,Sheet4!$F:$F,0))+INDEX(Sheet4!$G:$G,MATCH(Sheet1!J1462,Sheet4!$F:$F,0)),"")</f>
        <v/>
      </c>
      <c r="AF1462">
        <f si="351" t="shared"/>
        <v>0</v>
      </c>
      <c r="AH1462">
        <v>1439</v>
      </c>
      <c r="AI1462" t="str">
        <f si="352" t="shared"/>
        <v>Ben SimmonsDe'Aaron FoxAndrew WigginsMonte MorrisJae CrowderGerald GreenJohn CollinsJosh JacksonKarl-Anthony Towns</v>
      </c>
      <c r="AJ1462">
        <f si="355" t="shared"/>
        <v>0</v>
      </c>
      <c r="AK1462">
        <f si="356" t="shared"/>
        <v>0</v>
      </c>
      <c r="AL1462">
        <f si="357" t="shared"/>
        <v>0</v>
      </c>
      <c r="AM1462">
        <f si="358" t="shared"/>
        <v>0</v>
      </c>
      <c r="AN1462">
        <f si="359" t="shared"/>
        <v>0</v>
      </c>
      <c r="AO1462">
        <f si="360" t="shared"/>
        <v>0</v>
      </c>
      <c r="AP1462">
        <f si="361" t="shared"/>
        <v>0</v>
      </c>
      <c r="AQ1462">
        <f si="362" t="shared"/>
        <v>0</v>
      </c>
      <c r="AR1462">
        <f si="363" t="shared"/>
        <v>0</v>
      </c>
      <c r="AS1462">
        <f si="353" t="shared"/>
        <v>0</v>
      </c>
      <c r="AU1462" t="str">
        <f>IFERROR(VLOOKUP(C1462,Results!$A$2:$B$240,2,FALSE)+VLOOKUP(D1462,Results!$A$2:$B$240,2,FALSE)+VLOOKUP(E1462,Results!$A$2:$B$240,2,FALSE)+VLOOKUP(F1462,Results!$A$2:$B$240,2,FALSE)+VLOOKUP(G1462,Results!$A$2:$B$240,2,FALSE)+VLOOKUP(H1462,Results!$A$2:$B$240,2,FALSE)+VLOOKUP(I1462,Results!$A$2:$B$240,2,FALSE)+VLOOKUP(J1462,Results!$A$2:$B$240,2,FALSE)+VLOOKUP(B1462,Results!$A$2:$B$240,2,FALSE)-MIN(VLOOKUP(C1462,Results!$A$2:$B$240,2,FALSE),VLOOKUP(D1462,Results!$A$2:$B$240,2,FALSE),VLOOKUP(E1462,Results!$A$2:$B$240,2,FALSE),VLOOKUP(F1462,Results!$A$2:$B$240,2,FALSE),VLOOKUP(G1462,Results!$A$2:$B$240,2,FALSE),VLOOKUP(H1462,Results!$A$2:$B$240,2,FALSE),VLOOKUP(I1462,Results!$A$2:$B$240,2,FALSE),VLOOKUP(J1462,Results!$A$2:$B$240,2,FALSE),VLOOKUP(B1462,Results!$A$2:$B$240,2,FALSE)),"")</f>
        <v/>
      </c>
    </row>
    <row r="1463" spans="2:47" x14ac:dyDescent="0.3">
      <c r="B1463" t="s">
        <v>95</v>
      </c>
      <c r="C1463" t="s">
        <v>171</v>
      </c>
      <c r="D1463" t="s">
        <v>173</v>
      </c>
      <c r="E1463" t="s">
        <v>146</v>
      </c>
      <c r="F1463" t="s">
        <v>177</v>
      </c>
      <c r="G1463" t="s">
        <v>179</v>
      </c>
      <c r="H1463" t="s">
        <v>153</v>
      </c>
      <c r="I1463" t="s">
        <v>92</v>
      </c>
      <c r="J1463" t="s">
        <v>186</v>
      </c>
      <c r="K1463" t="n">
        <v>10.0</v>
      </c>
      <c r="L1463" s="30">
        <f si="354" t="shared"/>
        <v>0</v>
      </c>
      <c r="N1463" s="35" t="str">
        <f si="350" t="shared"/>
        <v/>
      </c>
      <c r="O1463" s="59">
        <f>(IF(ISNUMBER(MATCH(B1463,Sheet4!$K$92:$K$101,0)),1,0)+IF(ISNUMBER(MATCH(C1463,Sheet4!$K$92:$K$101,0)),1,0)+IF(ISNUMBER(MATCH(D1463,Sheet4!$K$92:$K$101,0)),1,0)+IF(ISNUMBER(MATCH(E1463,Sheet4!$K$92:$K$101,0)),1,0)+IF(ISNUMBER(MATCH(F1463,Sheet4!$K$92:$K$101,0)),1,0)+IF(ISNUMBER(MATCH(G1463,Sheet4!$K$92:$K$101,0)),1,0)+IF(ISNUMBER(MATCH(H1463,Sheet4!$K$92:$K$101,0)),1,0)+IF(ISNUMBER(MATCH(I1463,Sheet4!$K$92:$K$101,0)),1,0)+IF(ISNUMBER(MATCH(J1463,Sheet4!$K$92:$K$101,0)),1,0))
-
(IF(ISNUMBER(MATCH(B1463,Sheet4!$F$2:$F$11,0)),1,0)+IF(ISNUMBER(MATCH(C1463,Sheet4!$F$2:$F$11,0)),1,0)+IF(ISNUMBER(MATCH(D1463,Sheet4!$F$2:$F$11,0)),1,0)+IF(ISNUMBER(MATCH(E1463,Sheet4!$F$2:$F$11,0)),1,0)+IF(ISNUMBER(MATCH(F1463,Sheet4!$F$2:$F$11,0)),1,0)+IF(ISNUMBER(MATCH(G1463,Sheet4!$F$2:$F$11,0)),1,0)+IF(ISNUMBER(MATCH(H1463,Sheet4!$F$2:$F$11,0)),1,0)+IF(ISNUMBER(MATCH(I1463,Sheet4!$F$2:$F$11,0)),1,0)+IF(ISNUMBER(MATCH(J1463,Sheet4!$F$2:$F$11,0)),1,0))</f>
        <v>0</v>
      </c>
      <c r="P1463" s="40" t="str">
        <f>IFERROR(INDEX(Sheet4!$G:$G,MATCH(Sheet1!B1463,Sheet4!$F:$F,0))+INDEX(Sheet4!$G:$G,MATCH(Sheet1!C1463,Sheet4!$F:$F,0))+INDEX(Sheet4!$G:$G,MATCH(Sheet1!D1463,Sheet4!$F:$F,0))+INDEX(Sheet4!$G:$G,MATCH(Sheet1!E1463,Sheet4!$F:$F,0))+INDEX(Sheet4!$G:$G,MATCH(Sheet1!F1463,Sheet4!$F:$F,0))+INDEX(Sheet4!$G:$G,MATCH(Sheet1!G1463,Sheet4!$F:$F,0))+INDEX(Sheet4!$G:$G,MATCH(Sheet1!H1463,Sheet4!$F:$F,0))+INDEX(Sheet4!$G:$G,MATCH(Sheet1!I1463,Sheet4!$F:$F,0))+INDEX(Sheet4!$G:$G,MATCH(Sheet1!J1463,Sheet4!$F:$F,0)),"")</f>
        <v/>
      </c>
      <c r="AF1463">
        <f si="351" t="shared"/>
        <v>0</v>
      </c>
      <c r="AH1463">
        <v>1440</v>
      </c>
      <c r="AI1463" t="str">
        <f si="352" t="shared"/>
        <v>Ben SimmonsIsaiah CanaanDevin BookerAndrew WigginsKelly OubreMikal BridgesKenneth FariedJosh JacksonDewayne Dedmon</v>
      </c>
      <c r="AJ1463">
        <f si="355" t="shared"/>
        <v>0</v>
      </c>
      <c r="AK1463">
        <f si="356" t="shared"/>
        <v>0</v>
      </c>
      <c r="AL1463">
        <f si="357" t="shared"/>
        <v>0</v>
      </c>
      <c r="AM1463">
        <f si="358" t="shared"/>
        <v>0</v>
      </c>
      <c r="AN1463">
        <f si="359" t="shared"/>
        <v>0</v>
      </c>
      <c r="AO1463">
        <f si="360" t="shared"/>
        <v>0</v>
      </c>
      <c r="AP1463">
        <f si="361" t="shared"/>
        <v>0</v>
      </c>
      <c r="AQ1463">
        <f si="362" t="shared"/>
        <v>0</v>
      </c>
      <c r="AR1463">
        <f si="363" t="shared"/>
        <v>0</v>
      </c>
      <c r="AS1463">
        <f si="353" t="shared"/>
        <v>0</v>
      </c>
      <c r="AU1463" t="str">
        <f>IFERROR(VLOOKUP(C1463,Results!$A$2:$B$240,2,FALSE)+VLOOKUP(D1463,Results!$A$2:$B$240,2,FALSE)+VLOOKUP(E1463,Results!$A$2:$B$240,2,FALSE)+VLOOKUP(F1463,Results!$A$2:$B$240,2,FALSE)+VLOOKUP(G1463,Results!$A$2:$B$240,2,FALSE)+VLOOKUP(H1463,Results!$A$2:$B$240,2,FALSE)+VLOOKUP(I1463,Results!$A$2:$B$240,2,FALSE)+VLOOKUP(J1463,Results!$A$2:$B$240,2,FALSE)+VLOOKUP(B1463,Results!$A$2:$B$240,2,FALSE)-MIN(VLOOKUP(C1463,Results!$A$2:$B$240,2,FALSE),VLOOKUP(D1463,Results!$A$2:$B$240,2,FALSE),VLOOKUP(E1463,Results!$A$2:$B$240,2,FALSE),VLOOKUP(F1463,Results!$A$2:$B$240,2,FALSE),VLOOKUP(G1463,Results!$A$2:$B$240,2,FALSE),VLOOKUP(H1463,Results!$A$2:$B$240,2,FALSE),VLOOKUP(I1463,Results!$A$2:$B$240,2,FALSE),VLOOKUP(J1463,Results!$A$2:$B$240,2,FALSE),VLOOKUP(B1463,Results!$A$2:$B$240,2,FALSE)),"")</f>
        <v/>
      </c>
    </row>
    <row r="1464" spans="2:47" x14ac:dyDescent="0.3">
      <c r="B1464" t="s">
        <v>166</v>
      </c>
      <c r="C1464" t="s">
        <v>95</v>
      </c>
      <c r="D1464" t="s">
        <v>173</v>
      </c>
      <c r="E1464" t="s">
        <v>148</v>
      </c>
      <c r="F1464" t="s">
        <v>96</v>
      </c>
      <c r="G1464" t="s">
        <v>159</v>
      </c>
      <c r="H1464" t="s">
        <v>153</v>
      </c>
      <c r="I1464" t="s">
        <v>152</v>
      </c>
      <c r="J1464" t="s">
        <v>187</v>
      </c>
      <c r="K1464" t="n">
        <v>10.0</v>
      </c>
      <c r="L1464" s="30">
        <f si="354" t="shared"/>
        <v>0</v>
      </c>
      <c r="N1464" s="35" t="str">
        <f si="350" t="shared"/>
        <v/>
      </c>
      <c r="O1464" s="59">
        <f>(IF(ISNUMBER(MATCH(B1464,Sheet4!$K$92:$K$101,0)),1,0)+IF(ISNUMBER(MATCH(C1464,Sheet4!$K$92:$K$101,0)),1,0)+IF(ISNUMBER(MATCH(D1464,Sheet4!$K$92:$K$101,0)),1,0)+IF(ISNUMBER(MATCH(E1464,Sheet4!$K$92:$K$101,0)),1,0)+IF(ISNUMBER(MATCH(F1464,Sheet4!$K$92:$K$101,0)),1,0)+IF(ISNUMBER(MATCH(G1464,Sheet4!$K$92:$K$101,0)),1,0)+IF(ISNUMBER(MATCH(H1464,Sheet4!$K$92:$K$101,0)),1,0)+IF(ISNUMBER(MATCH(I1464,Sheet4!$K$92:$K$101,0)),1,0)+IF(ISNUMBER(MATCH(J1464,Sheet4!$K$92:$K$101,0)),1,0))
-
(IF(ISNUMBER(MATCH(B1464,Sheet4!$F$2:$F$11,0)),1,0)+IF(ISNUMBER(MATCH(C1464,Sheet4!$F$2:$F$11,0)),1,0)+IF(ISNUMBER(MATCH(D1464,Sheet4!$F$2:$F$11,0)),1,0)+IF(ISNUMBER(MATCH(E1464,Sheet4!$F$2:$F$11,0)),1,0)+IF(ISNUMBER(MATCH(F1464,Sheet4!$F$2:$F$11,0)),1,0)+IF(ISNUMBER(MATCH(G1464,Sheet4!$F$2:$F$11,0)),1,0)+IF(ISNUMBER(MATCH(H1464,Sheet4!$F$2:$F$11,0)),1,0)+IF(ISNUMBER(MATCH(I1464,Sheet4!$F$2:$F$11,0)),1,0)+IF(ISNUMBER(MATCH(J1464,Sheet4!$F$2:$F$11,0)),1,0))</f>
        <v>0</v>
      </c>
      <c r="P1464" s="40" t="str">
        <f>IFERROR(INDEX(Sheet4!$G:$G,MATCH(Sheet1!B1464,Sheet4!$F:$F,0))+INDEX(Sheet4!$G:$G,MATCH(Sheet1!C1464,Sheet4!$F:$F,0))+INDEX(Sheet4!$G:$G,MATCH(Sheet1!D1464,Sheet4!$F:$F,0))+INDEX(Sheet4!$G:$G,MATCH(Sheet1!E1464,Sheet4!$F:$F,0))+INDEX(Sheet4!$G:$G,MATCH(Sheet1!F1464,Sheet4!$F:$F,0))+INDEX(Sheet4!$G:$G,MATCH(Sheet1!G1464,Sheet4!$F:$F,0))+INDEX(Sheet4!$G:$G,MATCH(Sheet1!H1464,Sheet4!$F:$F,0))+INDEX(Sheet4!$G:$G,MATCH(Sheet1!I1464,Sheet4!$F:$F,0))+INDEX(Sheet4!$G:$G,MATCH(Sheet1!J1464,Sheet4!$F:$F,0)),"")</f>
        <v/>
      </c>
      <c r="AF1464">
        <f si="351" t="shared"/>
        <v>0</v>
      </c>
      <c r="AH1464">
        <v>1441</v>
      </c>
      <c r="AI1464" t="str">
        <f si="352" t="shared"/>
        <v>De'Aaron FoxIsaiah CanaanJimmy ButlerMonte MorrisWill BartonJae CrowderJohn CollinsMarvin BagleyJoel Embiid</v>
      </c>
      <c r="AJ1464">
        <f si="355" t="shared"/>
        <v>0</v>
      </c>
      <c r="AK1464">
        <f si="356" t="shared"/>
        <v>0</v>
      </c>
      <c r="AL1464">
        <f si="357" t="shared"/>
        <v>0</v>
      </c>
      <c r="AM1464">
        <f si="358" t="shared"/>
        <v>0</v>
      </c>
      <c r="AN1464">
        <f si="359" t="shared"/>
        <v>0</v>
      </c>
      <c r="AO1464">
        <f si="360" t="shared"/>
        <v>0</v>
      </c>
      <c r="AP1464">
        <f si="361" t="shared"/>
        <v>0</v>
      </c>
      <c r="AQ1464">
        <f si="362" t="shared"/>
        <v>0</v>
      </c>
      <c r="AR1464">
        <f si="363" t="shared"/>
        <v>0</v>
      </c>
      <c r="AS1464">
        <f si="353" t="shared"/>
        <v>0</v>
      </c>
      <c r="AU1464" t="str">
        <f>IFERROR(VLOOKUP(C1464,Results!$A$2:$B$240,2,FALSE)+VLOOKUP(D1464,Results!$A$2:$B$240,2,FALSE)+VLOOKUP(E1464,Results!$A$2:$B$240,2,FALSE)+VLOOKUP(F1464,Results!$A$2:$B$240,2,FALSE)+VLOOKUP(G1464,Results!$A$2:$B$240,2,FALSE)+VLOOKUP(H1464,Results!$A$2:$B$240,2,FALSE)+VLOOKUP(I1464,Results!$A$2:$B$240,2,FALSE)+VLOOKUP(J1464,Results!$A$2:$B$240,2,FALSE)+VLOOKUP(B1464,Results!$A$2:$B$240,2,FALSE)-MIN(VLOOKUP(C1464,Results!$A$2:$B$240,2,FALSE),VLOOKUP(D1464,Results!$A$2:$B$240,2,FALSE),VLOOKUP(E1464,Results!$A$2:$B$240,2,FALSE),VLOOKUP(F1464,Results!$A$2:$B$240,2,FALSE),VLOOKUP(G1464,Results!$A$2:$B$240,2,FALSE),VLOOKUP(H1464,Results!$A$2:$B$240,2,FALSE),VLOOKUP(I1464,Results!$A$2:$B$240,2,FALSE),VLOOKUP(J1464,Results!$A$2:$B$240,2,FALSE),VLOOKUP(B1464,Results!$A$2:$B$240,2,FALSE)),"")</f>
        <v/>
      </c>
    </row>
    <row r="1465" spans="2:47" x14ac:dyDescent="0.3">
      <c r="B1465" t="s">
        <v>166</v>
      </c>
      <c r="C1465" t="s">
        <v>171</v>
      </c>
      <c r="D1465" t="s">
        <v>173</v>
      </c>
      <c r="E1465" t="s">
        <v>148</v>
      </c>
      <c r="F1465" t="s">
        <v>177</v>
      </c>
      <c r="G1465" t="s">
        <v>100</v>
      </c>
      <c r="H1465" t="s">
        <v>181</v>
      </c>
      <c r="I1465" t="s">
        <v>152</v>
      </c>
      <c r="J1465" t="s">
        <v>156</v>
      </c>
      <c r="K1465" t="n">
        <v>10.0</v>
      </c>
      <c r="L1465" s="30">
        <f si="354" t="shared"/>
        <v>0</v>
      </c>
      <c r="N1465" s="35" t="str">
        <f si="350" t="shared"/>
        <v/>
      </c>
      <c r="O1465" s="59">
        <f>(IF(ISNUMBER(MATCH(B1465,Sheet4!$K$92:$K$101,0)),1,0)+IF(ISNUMBER(MATCH(C1465,Sheet4!$K$92:$K$101,0)),1,0)+IF(ISNUMBER(MATCH(D1465,Sheet4!$K$92:$K$101,0)),1,0)+IF(ISNUMBER(MATCH(E1465,Sheet4!$K$92:$K$101,0)),1,0)+IF(ISNUMBER(MATCH(F1465,Sheet4!$K$92:$K$101,0)),1,0)+IF(ISNUMBER(MATCH(G1465,Sheet4!$K$92:$K$101,0)),1,0)+IF(ISNUMBER(MATCH(H1465,Sheet4!$K$92:$K$101,0)),1,0)+IF(ISNUMBER(MATCH(I1465,Sheet4!$K$92:$K$101,0)),1,0)+IF(ISNUMBER(MATCH(J1465,Sheet4!$K$92:$K$101,0)),1,0))
-
(IF(ISNUMBER(MATCH(B1465,Sheet4!$F$2:$F$11,0)),1,0)+IF(ISNUMBER(MATCH(C1465,Sheet4!$F$2:$F$11,0)),1,0)+IF(ISNUMBER(MATCH(D1465,Sheet4!$F$2:$F$11,0)),1,0)+IF(ISNUMBER(MATCH(E1465,Sheet4!$F$2:$F$11,0)),1,0)+IF(ISNUMBER(MATCH(F1465,Sheet4!$F$2:$F$11,0)),1,0)+IF(ISNUMBER(MATCH(G1465,Sheet4!$F$2:$F$11,0)),1,0)+IF(ISNUMBER(MATCH(H1465,Sheet4!$F$2:$F$11,0)),1,0)+IF(ISNUMBER(MATCH(I1465,Sheet4!$F$2:$F$11,0)),1,0)+IF(ISNUMBER(MATCH(J1465,Sheet4!$F$2:$F$11,0)),1,0))</f>
        <v>0</v>
      </c>
      <c r="P1465" s="40" t="str">
        <f>IFERROR(INDEX(Sheet4!$G:$G,MATCH(Sheet1!B1465,Sheet4!$F:$F,0))+INDEX(Sheet4!$G:$G,MATCH(Sheet1!C1465,Sheet4!$F:$F,0))+INDEX(Sheet4!$G:$G,MATCH(Sheet1!D1465,Sheet4!$F:$F,0))+INDEX(Sheet4!$G:$G,MATCH(Sheet1!E1465,Sheet4!$F:$F,0))+INDEX(Sheet4!$G:$G,MATCH(Sheet1!F1465,Sheet4!$F:$F,0))+INDEX(Sheet4!$G:$G,MATCH(Sheet1!G1465,Sheet4!$F:$F,0))+INDEX(Sheet4!$G:$G,MATCH(Sheet1!H1465,Sheet4!$F:$F,0))+INDEX(Sheet4!$G:$G,MATCH(Sheet1!I1465,Sheet4!$F:$F,0))+INDEX(Sheet4!$G:$G,MATCH(Sheet1!J1465,Sheet4!$F:$F,0)),"")</f>
        <v/>
      </c>
      <c r="AF1465">
        <f si="351" t="shared"/>
        <v>0</v>
      </c>
      <c r="AH1465">
        <v>1442</v>
      </c>
      <c r="AI1465" t="str">
        <f si="352" t="shared"/>
        <v>Ben SimmonsT.J. McConnellDevin BookerJimmy ButlerJae CrowderGerald GreenMarvin BagleyPaul MillsapRudy Gobert</v>
      </c>
      <c r="AJ1465">
        <f si="355" t="shared"/>
        <v>0</v>
      </c>
      <c r="AK1465">
        <f si="356" t="shared"/>
        <v>0</v>
      </c>
      <c r="AL1465">
        <f si="357" t="shared"/>
        <v>0</v>
      </c>
      <c r="AM1465">
        <f si="358" t="shared"/>
        <v>0</v>
      </c>
      <c r="AN1465">
        <f si="359" t="shared"/>
        <v>0</v>
      </c>
      <c r="AO1465">
        <f si="360" t="shared"/>
        <v>0</v>
      </c>
      <c r="AP1465">
        <f si="361" t="shared"/>
        <v>0</v>
      </c>
      <c r="AQ1465">
        <f si="362" t="shared"/>
        <v>0</v>
      </c>
      <c r="AR1465">
        <f si="363" t="shared"/>
        <v>0</v>
      </c>
      <c r="AS1465">
        <f si="353" t="shared"/>
        <v>0</v>
      </c>
      <c r="AU1465" t="str">
        <f>IFERROR(VLOOKUP(C1465,Results!$A$2:$B$240,2,FALSE)+VLOOKUP(D1465,Results!$A$2:$B$240,2,FALSE)+VLOOKUP(E1465,Results!$A$2:$B$240,2,FALSE)+VLOOKUP(F1465,Results!$A$2:$B$240,2,FALSE)+VLOOKUP(G1465,Results!$A$2:$B$240,2,FALSE)+VLOOKUP(H1465,Results!$A$2:$B$240,2,FALSE)+VLOOKUP(I1465,Results!$A$2:$B$240,2,FALSE)+VLOOKUP(J1465,Results!$A$2:$B$240,2,FALSE)+VLOOKUP(B1465,Results!$A$2:$B$240,2,FALSE)-MIN(VLOOKUP(C1465,Results!$A$2:$B$240,2,FALSE),VLOOKUP(D1465,Results!$A$2:$B$240,2,FALSE),VLOOKUP(E1465,Results!$A$2:$B$240,2,FALSE),VLOOKUP(F1465,Results!$A$2:$B$240,2,FALSE),VLOOKUP(G1465,Results!$A$2:$B$240,2,FALSE),VLOOKUP(H1465,Results!$A$2:$B$240,2,FALSE),VLOOKUP(I1465,Results!$A$2:$B$240,2,FALSE),VLOOKUP(J1465,Results!$A$2:$B$240,2,FALSE),VLOOKUP(B1465,Results!$A$2:$B$240,2,FALSE)),"")</f>
        <v/>
      </c>
    </row>
    <row r="1466" spans="2:47" x14ac:dyDescent="0.3">
      <c r="B1466" t="s">
        <v>87</v>
      </c>
      <c r="C1466" t="s">
        <v>116</v>
      </c>
      <c r="D1466" t="s">
        <v>172</v>
      </c>
      <c r="E1466" t="s">
        <v>173</v>
      </c>
      <c r="F1466" t="s">
        <v>177</v>
      </c>
      <c r="G1466" t="s">
        <v>96</v>
      </c>
      <c r="H1466" t="s">
        <v>92</v>
      </c>
      <c r="I1466" t="s">
        <v>152</v>
      </c>
      <c r="J1466" t="s">
        <v>187</v>
      </c>
      <c r="K1466" t="n">
        <v>10.0</v>
      </c>
      <c r="L1466" s="30">
        <f si="354" t="shared"/>
        <v>0</v>
      </c>
      <c r="N1466" s="35" t="str">
        <f si="350" t="shared"/>
        <v/>
      </c>
      <c r="O1466" s="59">
        <f>(IF(ISNUMBER(MATCH(B1466,Sheet4!$K$92:$K$101,0)),1,0)+IF(ISNUMBER(MATCH(C1466,Sheet4!$K$92:$K$101,0)),1,0)+IF(ISNUMBER(MATCH(D1466,Sheet4!$K$92:$K$101,0)),1,0)+IF(ISNUMBER(MATCH(E1466,Sheet4!$K$92:$K$101,0)),1,0)+IF(ISNUMBER(MATCH(F1466,Sheet4!$K$92:$K$101,0)),1,0)+IF(ISNUMBER(MATCH(G1466,Sheet4!$K$92:$K$101,0)),1,0)+IF(ISNUMBER(MATCH(H1466,Sheet4!$K$92:$K$101,0)),1,0)+IF(ISNUMBER(MATCH(I1466,Sheet4!$K$92:$K$101,0)),1,0)+IF(ISNUMBER(MATCH(J1466,Sheet4!$K$92:$K$101,0)),1,0))
-
(IF(ISNUMBER(MATCH(B1466,Sheet4!$F$2:$F$11,0)),1,0)+IF(ISNUMBER(MATCH(C1466,Sheet4!$F$2:$F$11,0)),1,0)+IF(ISNUMBER(MATCH(D1466,Sheet4!$F$2:$F$11,0)),1,0)+IF(ISNUMBER(MATCH(E1466,Sheet4!$F$2:$F$11,0)),1,0)+IF(ISNUMBER(MATCH(F1466,Sheet4!$F$2:$F$11,0)),1,0)+IF(ISNUMBER(MATCH(G1466,Sheet4!$F$2:$F$11,0)),1,0)+IF(ISNUMBER(MATCH(H1466,Sheet4!$F$2:$F$11,0)),1,0)+IF(ISNUMBER(MATCH(I1466,Sheet4!$F$2:$F$11,0)),1,0)+IF(ISNUMBER(MATCH(J1466,Sheet4!$F$2:$F$11,0)),1,0))</f>
        <v>0</v>
      </c>
      <c r="P1466" s="40" t="str">
        <f>IFERROR(INDEX(Sheet4!$G:$G,MATCH(Sheet1!B1466,Sheet4!$F:$F,0))+INDEX(Sheet4!$G:$G,MATCH(Sheet1!C1466,Sheet4!$F:$F,0))+INDEX(Sheet4!$G:$G,MATCH(Sheet1!D1466,Sheet4!$F:$F,0))+INDEX(Sheet4!$G:$G,MATCH(Sheet1!E1466,Sheet4!$F:$F,0))+INDEX(Sheet4!$G:$G,MATCH(Sheet1!F1466,Sheet4!$F:$F,0))+INDEX(Sheet4!$G:$G,MATCH(Sheet1!G1466,Sheet4!$F:$F,0))+INDEX(Sheet4!$G:$G,MATCH(Sheet1!H1466,Sheet4!$F:$F,0))+INDEX(Sheet4!$G:$G,MATCH(Sheet1!I1466,Sheet4!$F:$F,0))+INDEX(Sheet4!$G:$G,MATCH(Sheet1!J1466,Sheet4!$F:$F,0)),"")</f>
        <v/>
      </c>
      <c r="AF1466">
        <f si="351" t="shared"/>
        <v>0</v>
      </c>
      <c r="AH1466">
        <v>1443</v>
      </c>
      <c r="AI1466" t="str">
        <f si="352" t="shared"/>
        <v>Trae YoungLandry ShametJames HardenMonte MorrisKelly OubreCorey BrewerMarvin BagleyPaul MillsapRudy Gobert</v>
      </c>
      <c r="AJ1466">
        <f si="355" t="shared"/>
        <v>0</v>
      </c>
      <c r="AK1466">
        <f si="356" t="shared"/>
        <v>0</v>
      </c>
      <c r="AL1466">
        <f si="357" t="shared"/>
        <v>0</v>
      </c>
      <c r="AM1466">
        <f si="358" t="shared"/>
        <v>0</v>
      </c>
      <c r="AN1466">
        <f si="359" t="shared"/>
        <v>0</v>
      </c>
      <c r="AO1466">
        <f si="360" t="shared"/>
        <v>0</v>
      </c>
      <c r="AP1466">
        <f si="361" t="shared"/>
        <v>0</v>
      </c>
      <c r="AQ1466">
        <f si="362" t="shared"/>
        <v>0</v>
      </c>
      <c r="AR1466">
        <f si="363" t="shared"/>
        <v>0</v>
      </c>
      <c r="AS1466">
        <f si="353" t="shared"/>
        <v>0</v>
      </c>
      <c r="AU1466" t="str">
        <f>IFERROR(VLOOKUP(C1466,Results!$A$2:$B$240,2,FALSE)+VLOOKUP(D1466,Results!$A$2:$B$240,2,FALSE)+VLOOKUP(E1466,Results!$A$2:$B$240,2,FALSE)+VLOOKUP(F1466,Results!$A$2:$B$240,2,FALSE)+VLOOKUP(G1466,Results!$A$2:$B$240,2,FALSE)+VLOOKUP(H1466,Results!$A$2:$B$240,2,FALSE)+VLOOKUP(I1466,Results!$A$2:$B$240,2,FALSE)+VLOOKUP(J1466,Results!$A$2:$B$240,2,FALSE)+VLOOKUP(B1466,Results!$A$2:$B$240,2,FALSE)-MIN(VLOOKUP(C1466,Results!$A$2:$B$240,2,FALSE),VLOOKUP(D1466,Results!$A$2:$B$240,2,FALSE),VLOOKUP(E1466,Results!$A$2:$B$240,2,FALSE),VLOOKUP(F1466,Results!$A$2:$B$240,2,FALSE),VLOOKUP(G1466,Results!$A$2:$B$240,2,FALSE),VLOOKUP(H1466,Results!$A$2:$B$240,2,FALSE),VLOOKUP(I1466,Results!$A$2:$B$240,2,FALSE),VLOOKUP(J1466,Results!$A$2:$B$240,2,FALSE),VLOOKUP(B1466,Results!$A$2:$B$240,2,FALSE)),"")</f>
        <v/>
      </c>
    </row>
    <row r="1467" spans="2:47" x14ac:dyDescent="0.3">
      <c r="B1467" t="s">
        <v>166</v>
      </c>
      <c r="C1467" t="s">
        <v>87</v>
      </c>
      <c r="D1467" t="s">
        <v>174</v>
      </c>
      <c r="E1467" t="s">
        <v>146</v>
      </c>
      <c r="F1467" t="s">
        <v>177</v>
      </c>
      <c r="G1467" t="s">
        <v>159</v>
      </c>
      <c r="H1467" t="s">
        <v>181</v>
      </c>
      <c r="I1467" t="s">
        <v>103</v>
      </c>
      <c r="J1467" t="s">
        <v>186</v>
      </c>
      <c r="K1467" t="n">
        <v>10.0</v>
      </c>
      <c r="L1467" s="30">
        <f si="354" t="shared"/>
        <v>0</v>
      </c>
      <c r="N1467" s="35" t="str">
        <f si="350" t="shared"/>
        <v/>
      </c>
      <c r="O1467" s="59">
        <f>(IF(ISNUMBER(MATCH(B1467,Sheet4!$K$92:$K$101,0)),1,0)+IF(ISNUMBER(MATCH(C1467,Sheet4!$K$92:$K$101,0)),1,0)+IF(ISNUMBER(MATCH(D1467,Sheet4!$K$92:$K$101,0)),1,0)+IF(ISNUMBER(MATCH(E1467,Sheet4!$K$92:$K$101,0)),1,0)+IF(ISNUMBER(MATCH(F1467,Sheet4!$K$92:$K$101,0)),1,0)+IF(ISNUMBER(MATCH(G1467,Sheet4!$K$92:$K$101,0)),1,0)+IF(ISNUMBER(MATCH(H1467,Sheet4!$K$92:$K$101,0)),1,0)+IF(ISNUMBER(MATCH(I1467,Sheet4!$K$92:$K$101,0)),1,0)+IF(ISNUMBER(MATCH(J1467,Sheet4!$K$92:$K$101,0)),1,0))
-
(IF(ISNUMBER(MATCH(B1467,Sheet4!$F$2:$F$11,0)),1,0)+IF(ISNUMBER(MATCH(C1467,Sheet4!$F$2:$F$11,0)),1,0)+IF(ISNUMBER(MATCH(D1467,Sheet4!$F$2:$F$11,0)),1,0)+IF(ISNUMBER(MATCH(E1467,Sheet4!$F$2:$F$11,0)),1,0)+IF(ISNUMBER(MATCH(F1467,Sheet4!$F$2:$F$11,0)),1,0)+IF(ISNUMBER(MATCH(G1467,Sheet4!$F$2:$F$11,0)),1,0)+IF(ISNUMBER(MATCH(H1467,Sheet4!$F$2:$F$11,0)),1,0)+IF(ISNUMBER(MATCH(I1467,Sheet4!$F$2:$F$11,0)),1,0)+IF(ISNUMBER(MATCH(J1467,Sheet4!$F$2:$F$11,0)),1,0))</f>
        <v>0</v>
      </c>
      <c r="P1467" s="40" t="str">
        <f>IFERROR(INDEX(Sheet4!$G:$G,MATCH(Sheet1!B1467,Sheet4!$F:$F,0))+INDEX(Sheet4!$G:$G,MATCH(Sheet1!C1467,Sheet4!$F:$F,0))+INDEX(Sheet4!$G:$G,MATCH(Sheet1!D1467,Sheet4!$F:$F,0))+INDEX(Sheet4!$G:$G,MATCH(Sheet1!E1467,Sheet4!$F:$F,0))+INDEX(Sheet4!$G:$G,MATCH(Sheet1!F1467,Sheet4!$F:$F,0))+INDEX(Sheet4!$G:$G,MATCH(Sheet1!G1467,Sheet4!$F:$F,0))+INDEX(Sheet4!$G:$G,MATCH(Sheet1!H1467,Sheet4!$F:$F,0))+INDEX(Sheet4!$G:$G,MATCH(Sheet1!I1467,Sheet4!$F:$F,0))+INDEX(Sheet4!$G:$G,MATCH(Sheet1!J1467,Sheet4!$F:$F,0)),"")</f>
        <v/>
      </c>
      <c r="AF1467">
        <f si="351" t="shared"/>
        <v>0</v>
      </c>
      <c r="AH1467">
        <v>1444</v>
      </c>
      <c r="AI1467" t="str">
        <f si="352" t="shared"/>
        <v>De'Aaron FoxElie OkoboDevin BookerMonte MorrisKelly OubreGerald GreenKenneth FariedJosh JacksonJoel Embiid</v>
      </c>
      <c r="AJ1467">
        <f si="355" t="shared"/>
        <v>0</v>
      </c>
      <c r="AK1467">
        <f si="356" t="shared"/>
        <v>0</v>
      </c>
      <c r="AL1467">
        <f si="357" t="shared"/>
        <v>0</v>
      </c>
      <c r="AM1467">
        <f si="358" t="shared"/>
        <v>0</v>
      </c>
      <c r="AN1467">
        <f si="359" t="shared"/>
        <v>0</v>
      </c>
      <c r="AO1467">
        <f si="360" t="shared"/>
        <v>0</v>
      </c>
      <c r="AP1467">
        <f si="361" t="shared"/>
        <v>0</v>
      </c>
      <c r="AQ1467">
        <f si="362" t="shared"/>
        <v>0</v>
      </c>
      <c r="AR1467">
        <f si="363" t="shared"/>
        <v>0</v>
      </c>
      <c r="AS1467">
        <f si="353" t="shared"/>
        <v>0</v>
      </c>
      <c r="AU1467" t="str">
        <f>IFERROR(VLOOKUP(C1467,Results!$A$2:$B$240,2,FALSE)+VLOOKUP(D1467,Results!$A$2:$B$240,2,FALSE)+VLOOKUP(E1467,Results!$A$2:$B$240,2,FALSE)+VLOOKUP(F1467,Results!$A$2:$B$240,2,FALSE)+VLOOKUP(G1467,Results!$A$2:$B$240,2,FALSE)+VLOOKUP(H1467,Results!$A$2:$B$240,2,FALSE)+VLOOKUP(I1467,Results!$A$2:$B$240,2,FALSE)+VLOOKUP(J1467,Results!$A$2:$B$240,2,FALSE)+VLOOKUP(B1467,Results!$A$2:$B$240,2,FALSE)-MIN(VLOOKUP(C1467,Results!$A$2:$B$240,2,FALSE),VLOOKUP(D1467,Results!$A$2:$B$240,2,FALSE),VLOOKUP(E1467,Results!$A$2:$B$240,2,FALSE),VLOOKUP(F1467,Results!$A$2:$B$240,2,FALSE),VLOOKUP(G1467,Results!$A$2:$B$240,2,FALSE),VLOOKUP(H1467,Results!$A$2:$B$240,2,FALSE),VLOOKUP(I1467,Results!$A$2:$B$240,2,FALSE),VLOOKUP(J1467,Results!$A$2:$B$240,2,FALSE),VLOOKUP(B1467,Results!$A$2:$B$240,2,FALSE)),"")</f>
        <v/>
      </c>
    </row>
    <row r="1468" spans="2:47" x14ac:dyDescent="0.3">
      <c r="B1468" t="s">
        <v>166</v>
      </c>
      <c r="C1468" t="s">
        <v>108</v>
      </c>
      <c r="D1468" t="s">
        <v>146</v>
      </c>
      <c r="E1468" t="s">
        <v>148</v>
      </c>
      <c r="F1468" t="s">
        <v>150</v>
      </c>
      <c r="G1468" t="s">
        <v>177</v>
      </c>
      <c r="H1468" t="s">
        <v>153</v>
      </c>
      <c r="I1468" t="s">
        <v>155</v>
      </c>
      <c r="J1468" t="s">
        <v>186</v>
      </c>
      <c r="K1468" t="n">
        <v>10.0</v>
      </c>
      <c r="L1468" s="30">
        <f si="354" t="shared"/>
        <v>0</v>
      </c>
      <c r="N1468" s="35" t="str">
        <f si="350" t="shared"/>
        <v/>
      </c>
      <c r="O1468" s="59">
        <f>(IF(ISNUMBER(MATCH(B1468,Sheet4!$K$92:$K$101,0)),1,0)+IF(ISNUMBER(MATCH(C1468,Sheet4!$K$92:$K$101,0)),1,0)+IF(ISNUMBER(MATCH(D1468,Sheet4!$K$92:$K$101,0)),1,0)+IF(ISNUMBER(MATCH(E1468,Sheet4!$K$92:$K$101,0)),1,0)+IF(ISNUMBER(MATCH(F1468,Sheet4!$K$92:$K$101,0)),1,0)+IF(ISNUMBER(MATCH(G1468,Sheet4!$K$92:$K$101,0)),1,0)+IF(ISNUMBER(MATCH(H1468,Sheet4!$K$92:$K$101,0)),1,0)+IF(ISNUMBER(MATCH(I1468,Sheet4!$K$92:$K$101,0)),1,0)+IF(ISNUMBER(MATCH(J1468,Sheet4!$K$92:$K$101,0)),1,0))
-
(IF(ISNUMBER(MATCH(B1468,Sheet4!$F$2:$F$11,0)),1,0)+IF(ISNUMBER(MATCH(C1468,Sheet4!$F$2:$F$11,0)),1,0)+IF(ISNUMBER(MATCH(D1468,Sheet4!$F$2:$F$11,0)),1,0)+IF(ISNUMBER(MATCH(E1468,Sheet4!$F$2:$F$11,0)),1,0)+IF(ISNUMBER(MATCH(F1468,Sheet4!$F$2:$F$11,0)),1,0)+IF(ISNUMBER(MATCH(G1468,Sheet4!$F$2:$F$11,0)),1,0)+IF(ISNUMBER(MATCH(H1468,Sheet4!$F$2:$F$11,0)),1,0)+IF(ISNUMBER(MATCH(I1468,Sheet4!$F$2:$F$11,0)),1,0)+IF(ISNUMBER(MATCH(J1468,Sheet4!$F$2:$F$11,0)),1,0))</f>
        <v>0</v>
      </c>
      <c r="P1468" s="40" t="str">
        <f>IFERROR(INDEX(Sheet4!$G:$G,MATCH(Sheet1!B1468,Sheet4!$F:$F,0))+INDEX(Sheet4!$G:$G,MATCH(Sheet1!C1468,Sheet4!$F:$F,0))+INDEX(Sheet4!$G:$G,MATCH(Sheet1!D1468,Sheet4!$F:$F,0))+INDEX(Sheet4!$G:$G,MATCH(Sheet1!E1468,Sheet4!$F:$F,0))+INDEX(Sheet4!$G:$G,MATCH(Sheet1!F1468,Sheet4!$F:$F,0))+INDEX(Sheet4!$G:$G,MATCH(Sheet1!G1468,Sheet4!$F:$F,0))+INDEX(Sheet4!$G:$G,MATCH(Sheet1!H1468,Sheet4!$F:$F,0))+INDEX(Sheet4!$G:$G,MATCH(Sheet1!I1468,Sheet4!$F:$F,0))+INDEX(Sheet4!$G:$G,MATCH(Sheet1!J1468,Sheet4!$F:$F,0)),"")</f>
        <v/>
      </c>
      <c r="AF1468">
        <f si="351" t="shared"/>
        <v>0</v>
      </c>
      <c r="AH1468">
        <v>1445</v>
      </c>
      <c r="AI1468" t="str">
        <f si="352" t="shared"/>
        <v>De'Aaron FoxLandry ShametDevin BookerJimmy ButlerWill BartonJoe InglesJohn CollinsPaul MillsapDeandre Ayton</v>
      </c>
      <c r="AJ1468">
        <f si="355" t="shared"/>
        <v>0</v>
      </c>
      <c r="AK1468">
        <f si="356" t="shared"/>
        <v>0</v>
      </c>
      <c r="AL1468">
        <f si="357" t="shared"/>
        <v>0</v>
      </c>
      <c r="AM1468">
        <f si="358" t="shared"/>
        <v>0</v>
      </c>
      <c r="AN1468">
        <f si="359" t="shared"/>
        <v>0</v>
      </c>
      <c r="AO1468">
        <f si="360" t="shared"/>
        <v>0</v>
      </c>
      <c r="AP1468">
        <f si="361" t="shared"/>
        <v>0</v>
      </c>
      <c r="AQ1468">
        <f si="362" t="shared"/>
        <v>0</v>
      </c>
      <c r="AR1468">
        <f si="363" t="shared"/>
        <v>0</v>
      </c>
      <c r="AS1468">
        <f si="353" t="shared"/>
        <v>0</v>
      </c>
      <c r="AU1468" t="str">
        <f>IFERROR(VLOOKUP(C1468,Results!$A$2:$B$240,2,FALSE)+VLOOKUP(D1468,Results!$A$2:$B$240,2,FALSE)+VLOOKUP(E1468,Results!$A$2:$B$240,2,FALSE)+VLOOKUP(F1468,Results!$A$2:$B$240,2,FALSE)+VLOOKUP(G1468,Results!$A$2:$B$240,2,FALSE)+VLOOKUP(H1468,Results!$A$2:$B$240,2,FALSE)+VLOOKUP(I1468,Results!$A$2:$B$240,2,FALSE)+VLOOKUP(J1468,Results!$A$2:$B$240,2,FALSE)+VLOOKUP(B1468,Results!$A$2:$B$240,2,FALSE)-MIN(VLOOKUP(C1468,Results!$A$2:$B$240,2,FALSE),VLOOKUP(D1468,Results!$A$2:$B$240,2,FALSE),VLOOKUP(E1468,Results!$A$2:$B$240,2,FALSE),VLOOKUP(F1468,Results!$A$2:$B$240,2,FALSE),VLOOKUP(G1468,Results!$A$2:$B$240,2,FALSE),VLOOKUP(H1468,Results!$A$2:$B$240,2,FALSE),VLOOKUP(I1468,Results!$A$2:$B$240,2,FALSE),VLOOKUP(J1468,Results!$A$2:$B$240,2,FALSE),VLOOKUP(B1468,Results!$A$2:$B$240,2,FALSE)),"")</f>
        <v/>
      </c>
    </row>
    <row r="1469" spans="2:47" x14ac:dyDescent="0.3">
      <c r="B1469" t="s">
        <v>166</v>
      </c>
      <c r="C1469" t="s">
        <v>169</v>
      </c>
      <c r="D1469" t="s">
        <v>173</v>
      </c>
      <c r="E1469" t="s">
        <v>174</v>
      </c>
      <c r="F1469" t="s">
        <v>177</v>
      </c>
      <c r="G1469" t="s">
        <v>179</v>
      </c>
      <c r="H1469" t="s">
        <v>153</v>
      </c>
      <c r="I1469" t="s">
        <v>181</v>
      </c>
      <c r="J1469" t="s">
        <v>187</v>
      </c>
      <c r="K1469" t="n">
        <v>10.0</v>
      </c>
      <c r="L1469" s="30">
        <f si="354" t="shared"/>
        <v>0</v>
      </c>
      <c r="N1469" s="35" t="str">
        <f si="350" t="shared"/>
        <v/>
      </c>
      <c r="O1469" s="59">
        <f>(IF(ISNUMBER(MATCH(B1469,Sheet4!$K$92:$K$101,0)),1,0)+IF(ISNUMBER(MATCH(C1469,Sheet4!$K$92:$K$101,0)),1,0)+IF(ISNUMBER(MATCH(D1469,Sheet4!$K$92:$K$101,0)),1,0)+IF(ISNUMBER(MATCH(E1469,Sheet4!$K$92:$K$101,0)),1,0)+IF(ISNUMBER(MATCH(F1469,Sheet4!$K$92:$K$101,0)),1,0)+IF(ISNUMBER(MATCH(G1469,Sheet4!$K$92:$K$101,0)),1,0)+IF(ISNUMBER(MATCH(H1469,Sheet4!$K$92:$K$101,0)),1,0)+IF(ISNUMBER(MATCH(I1469,Sheet4!$K$92:$K$101,0)),1,0)+IF(ISNUMBER(MATCH(J1469,Sheet4!$K$92:$K$101,0)),1,0))
-
(IF(ISNUMBER(MATCH(B1469,Sheet4!$F$2:$F$11,0)),1,0)+IF(ISNUMBER(MATCH(C1469,Sheet4!$F$2:$F$11,0)),1,0)+IF(ISNUMBER(MATCH(D1469,Sheet4!$F$2:$F$11,0)),1,0)+IF(ISNUMBER(MATCH(E1469,Sheet4!$F$2:$F$11,0)),1,0)+IF(ISNUMBER(MATCH(F1469,Sheet4!$F$2:$F$11,0)),1,0)+IF(ISNUMBER(MATCH(G1469,Sheet4!$F$2:$F$11,0)),1,0)+IF(ISNUMBER(MATCH(H1469,Sheet4!$F$2:$F$11,0)),1,0)+IF(ISNUMBER(MATCH(I1469,Sheet4!$F$2:$F$11,0)),1,0)+IF(ISNUMBER(MATCH(J1469,Sheet4!$F$2:$F$11,0)),1,0))</f>
        <v>0</v>
      </c>
      <c r="P1469" s="40" t="str">
        <f>IFERROR(INDEX(Sheet4!$G:$G,MATCH(Sheet1!B1469,Sheet4!$F:$F,0))+INDEX(Sheet4!$G:$G,MATCH(Sheet1!C1469,Sheet4!$F:$F,0))+INDEX(Sheet4!$G:$G,MATCH(Sheet1!D1469,Sheet4!$F:$F,0))+INDEX(Sheet4!$G:$G,MATCH(Sheet1!E1469,Sheet4!$F:$F,0))+INDEX(Sheet4!$G:$G,MATCH(Sheet1!F1469,Sheet4!$F:$F,0))+INDEX(Sheet4!$G:$G,MATCH(Sheet1!G1469,Sheet4!$F:$F,0))+INDEX(Sheet4!$G:$G,MATCH(Sheet1!H1469,Sheet4!$F:$F,0))+INDEX(Sheet4!$G:$G,MATCH(Sheet1!I1469,Sheet4!$F:$F,0))+INDEX(Sheet4!$G:$G,MATCH(Sheet1!J1469,Sheet4!$F:$F,0)),"")</f>
        <v/>
      </c>
      <c r="AF1469">
        <f si="351" t="shared"/>
        <v>0</v>
      </c>
      <c r="AH1469">
        <v>1446</v>
      </c>
      <c r="AI1469" t="str">
        <f si="352" t="shared"/>
        <v>Ben SimmonsJerryd BaylessDonovan MitchellMonte MorrisKelly OubreGerald GreenMarvin BagleyJosh JacksonRudy Gobert</v>
      </c>
      <c r="AJ1469">
        <f si="355" t="shared"/>
        <v>0</v>
      </c>
      <c r="AK1469">
        <f si="356" t="shared"/>
        <v>0</v>
      </c>
      <c r="AL1469">
        <f si="357" t="shared"/>
        <v>0</v>
      </c>
      <c r="AM1469">
        <f si="358" t="shared"/>
        <v>0</v>
      </c>
      <c r="AN1469">
        <f si="359" t="shared"/>
        <v>0</v>
      </c>
      <c r="AO1469">
        <f si="360" t="shared"/>
        <v>0</v>
      </c>
      <c r="AP1469">
        <f si="361" t="shared"/>
        <v>0</v>
      </c>
      <c r="AQ1469">
        <f si="362" t="shared"/>
        <v>0</v>
      </c>
      <c r="AR1469">
        <f si="363" t="shared"/>
        <v>0</v>
      </c>
      <c r="AS1469">
        <f si="353" t="shared"/>
        <v>0</v>
      </c>
      <c r="AU1469" t="str">
        <f>IFERROR(VLOOKUP(C1469,Results!$A$2:$B$240,2,FALSE)+VLOOKUP(D1469,Results!$A$2:$B$240,2,FALSE)+VLOOKUP(E1469,Results!$A$2:$B$240,2,FALSE)+VLOOKUP(F1469,Results!$A$2:$B$240,2,FALSE)+VLOOKUP(G1469,Results!$A$2:$B$240,2,FALSE)+VLOOKUP(H1469,Results!$A$2:$B$240,2,FALSE)+VLOOKUP(I1469,Results!$A$2:$B$240,2,FALSE)+VLOOKUP(J1469,Results!$A$2:$B$240,2,FALSE)+VLOOKUP(B1469,Results!$A$2:$B$240,2,FALSE)-MIN(VLOOKUP(C1469,Results!$A$2:$B$240,2,FALSE),VLOOKUP(D1469,Results!$A$2:$B$240,2,FALSE),VLOOKUP(E1469,Results!$A$2:$B$240,2,FALSE),VLOOKUP(F1469,Results!$A$2:$B$240,2,FALSE),VLOOKUP(G1469,Results!$A$2:$B$240,2,FALSE),VLOOKUP(H1469,Results!$A$2:$B$240,2,FALSE),VLOOKUP(I1469,Results!$A$2:$B$240,2,FALSE),VLOOKUP(J1469,Results!$A$2:$B$240,2,FALSE),VLOOKUP(B1469,Results!$A$2:$B$240,2,FALSE)),"")</f>
        <v/>
      </c>
    </row>
    <row r="1470" spans="2:47" x14ac:dyDescent="0.3">
      <c r="B1470" t="s">
        <v>166</v>
      </c>
      <c r="C1470" t="s">
        <v>95</v>
      </c>
      <c r="D1470" t="s">
        <v>173</v>
      </c>
      <c r="E1470" t="s">
        <v>146</v>
      </c>
      <c r="F1470" t="s">
        <v>179</v>
      </c>
      <c r="G1470" t="s">
        <v>159</v>
      </c>
      <c r="H1470" t="s">
        <v>152</v>
      </c>
      <c r="I1470" t="s">
        <v>103</v>
      </c>
      <c r="J1470" t="s">
        <v>188</v>
      </c>
      <c r="K1470" t="n">
        <v>10.0</v>
      </c>
      <c r="L1470" s="30">
        <f si="354" t="shared"/>
        <v>0</v>
      </c>
      <c r="N1470" s="35" t="str">
        <f si="350" t="shared"/>
        <v/>
      </c>
      <c r="O1470" s="59">
        <f>(IF(ISNUMBER(MATCH(B1470,Sheet4!$K$92:$K$101,0)),1,0)+IF(ISNUMBER(MATCH(C1470,Sheet4!$K$92:$K$101,0)),1,0)+IF(ISNUMBER(MATCH(D1470,Sheet4!$K$92:$K$101,0)),1,0)+IF(ISNUMBER(MATCH(E1470,Sheet4!$K$92:$K$101,0)),1,0)+IF(ISNUMBER(MATCH(F1470,Sheet4!$K$92:$K$101,0)),1,0)+IF(ISNUMBER(MATCH(G1470,Sheet4!$K$92:$K$101,0)),1,0)+IF(ISNUMBER(MATCH(H1470,Sheet4!$K$92:$K$101,0)),1,0)+IF(ISNUMBER(MATCH(I1470,Sheet4!$K$92:$K$101,0)),1,0)+IF(ISNUMBER(MATCH(J1470,Sheet4!$K$92:$K$101,0)),1,0))
-
(IF(ISNUMBER(MATCH(B1470,Sheet4!$F$2:$F$11,0)),1,0)+IF(ISNUMBER(MATCH(C1470,Sheet4!$F$2:$F$11,0)),1,0)+IF(ISNUMBER(MATCH(D1470,Sheet4!$F$2:$F$11,0)),1,0)+IF(ISNUMBER(MATCH(E1470,Sheet4!$F$2:$F$11,0)),1,0)+IF(ISNUMBER(MATCH(F1470,Sheet4!$F$2:$F$11,0)),1,0)+IF(ISNUMBER(MATCH(G1470,Sheet4!$F$2:$F$11,0)),1,0)+IF(ISNUMBER(MATCH(H1470,Sheet4!$F$2:$F$11,0)),1,0)+IF(ISNUMBER(MATCH(I1470,Sheet4!$F$2:$F$11,0)),1,0)+IF(ISNUMBER(MATCH(J1470,Sheet4!$F$2:$F$11,0)),1,0))</f>
        <v>0</v>
      </c>
      <c r="P1470" s="40" t="str">
        <f>IFERROR(INDEX(Sheet4!$G:$G,MATCH(Sheet1!B1470,Sheet4!$F:$F,0))+INDEX(Sheet4!$G:$G,MATCH(Sheet1!C1470,Sheet4!$F:$F,0))+INDEX(Sheet4!$G:$G,MATCH(Sheet1!D1470,Sheet4!$F:$F,0))+INDEX(Sheet4!$G:$G,MATCH(Sheet1!E1470,Sheet4!$F:$F,0))+INDEX(Sheet4!$G:$G,MATCH(Sheet1!F1470,Sheet4!$F:$F,0))+INDEX(Sheet4!$G:$G,MATCH(Sheet1!G1470,Sheet4!$F:$F,0))+INDEX(Sheet4!$G:$G,MATCH(Sheet1!H1470,Sheet4!$F:$F,0))+INDEX(Sheet4!$G:$G,MATCH(Sheet1!I1470,Sheet4!$F:$F,0))+INDEX(Sheet4!$G:$G,MATCH(Sheet1!J1470,Sheet4!$F:$F,0)),"")</f>
        <v/>
      </c>
      <c r="AF1470">
        <f si="351" t="shared"/>
        <v>0</v>
      </c>
      <c r="AH1470">
        <v>1447</v>
      </c>
      <c r="AI1470" t="str">
        <f si="352" t="shared"/>
        <v>Ben SimmonsIsaiah CanaanDevin BookerMonte MorrisWill BartonMikal BridgesDerrick FavorsRichaun HolmesNikola Jokic</v>
      </c>
      <c r="AJ1470">
        <f si="355" t="shared"/>
        <v>0</v>
      </c>
      <c r="AK1470">
        <f si="356" t="shared"/>
        <v>0</v>
      </c>
      <c r="AL1470">
        <f si="357" t="shared"/>
        <v>0</v>
      </c>
      <c r="AM1470">
        <f si="358" t="shared"/>
        <v>0</v>
      </c>
      <c r="AN1470">
        <f si="359" t="shared"/>
        <v>0</v>
      </c>
      <c r="AO1470">
        <f si="360" t="shared"/>
        <v>0</v>
      </c>
      <c r="AP1470">
        <f si="361" t="shared"/>
        <v>0</v>
      </c>
      <c r="AQ1470">
        <f si="362" t="shared"/>
        <v>0</v>
      </c>
      <c r="AR1470">
        <f si="363" t="shared"/>
        <v>0</v>
      </c>
      <c r="AS1470">
        <f si="353" t="shared"/>
        <v>0</v>
      </c>
      <c r="AU1470" t="str">
        <f>IFERROR(VLOOKUP(C1470,Results!$A$2:$B$240,2,FALSE)+VLOOKUP(D1470,Results!$A$2:$B$240,2,FALSE)+VLOOKUP(E1470,Results!$A$2:$B$240,2,FALSE)+VLOOKUP(F1470,Results!$A$2:$B$240,2,FALSE)+VLOOKUP(G1470,Results!$A$2:$B$240,2,FALSE)+VLOOKUP(H1470,Results!$A$2:$B$240,2,FALSE)+VLOOKUP(I1470,Results!$A$2:$B$240,2,FALSE)+VLOOKUP(J1470,Results!$A$2:$B$240,2,FALSE)+VLOOKUP(B1470,Results!$A$2:$B$240,2,FALSE)-MIN(VLOOKUP(C1470,Results!$A$2:$B$240,2,FALSE),VLOOKUP(D1470,Results!$A$2:$B$240,2,FALSE),VLOOKUP(E1470,Results!$A$2:$B$240,2,FALSE),VLOOKUP(F1470,Results!$A$2:$B$240,2,FALSE),VLOOKUP(G1470,Results!$A$2:$B$240,2,FALSE),VLOOKUP(H1470,Results!$A$2:$B$240,2,FALSE),VLOOKUP(I1470,Results!$A$2:$B$240,2,FALSE),VLOOKUP(J1470,Results!$A$2:$B$240,2,FALSE),VLOOKUP(B1470,Results!$A$2:$B$240,2,FALSE)),"")</f>
        <v/>
      </c>
    </row>
    <row r="1471" spans="2:47" x14ac:dyDescent="0.3">
      <c r="B1471" t="s">
        <v>87</v>
      </c>
      <c r="C1471" t="s">
        <v>95</v>
      </c>
      <c r="D1471" t="s">
        <v>172</v>
      </c>
      <c r="E1471" t="s">
        <v>173</v>
      </c>
      <c r="F1471" t="s">
        <v>105</v>
      </c>
      <c r="G1471" t="s">
        <v>159</v>
      </c>
      <c r="H1471" t="s">
        <v>181</v>
      </c>
      <c r="I1471" t="s">
        <v>152</v>
      </c>
      <c r="J1471" t="s">
        <v>98</v>
      </c>
      <c r="K1471" t="n">
        <v>10.0</v>
      </c>
      <c r="L1471" s="30">
        <f si="354" t="shared"/>
        <v>0</v>
      </c>
      <c r="N1471" s="35" t="str">
        <f si="350" t="shared"/>
        <v/>
      </c>
      <c r="O1471" s="59">
        <f>(IF(ISNUMBER(MATCH(B1471,Sheet4!$K$92:$K$101,0)),1,0)+IF(ISNUMBER(MATCH(C1471,Sheet4!$K$92:$K$101,0)),1,0)+IF(ISNUMBER(MATCH(D1471,Sheet4!$K$92:$K$101,0)),1,0)+IF(ISNUMBER(MATCH(E1471,Sheet4!$K$92:$K$101,0)),1,0)+IF(ISNUMBER(MATCH(F1471,Sheet4!$K$92:$K$101,0)),1,0)+IF(ISNUMBER(MATCH(G1471,Sheet4!$K$92:$K$101,0)),1,0)+IF(ISNUMBER(MATCH(H1471,Sheet4!$K$92:$K$101,0)),1,0)+IF(ISNUMBER(MATCH(I1471,Sheet4!$K$92:$K$101,0)),1,0)+IF(ISNUMBER(MATCH(J1471,Sheet4!$K$92:$K$101,0)),1,0))
-
(IF(ISNUMBER(MATCH(B1471,Sheet4!$F$2:$F$11,0)),1,0)+IF(ISNUMBER(MATCH(C1471,Sheet4!$F$2:$F$11,0)),1,0)+IF(ISNUMBER(MATCH(D1471,Sheet4!$F$2:$F$11,0)),1,0)+IF(ISNUMBER(MATCH(E1471,Sheet4!$F$2:$F$11,0)),1,0)+IF(ISNUMBER(MATCH(F1471,Sheet4!$F$2:$F$11,0)),1,0)+IF(ISNUMBER(MATCH(G1471,Sheet4!$F$2:$F$11,0)),1,0)+IF(ISNUMBER(MATCH(H1471,Sheet4!$F$2:$F$11,0)),1,0)+IF(ISNUMBER(MATCH(I1471,Sheet4!$F$2:$F$11,0)),1,0)+IF(ISNUMBER(MATCH(J1471,Sheet4!$F$2:$F$11,0)),1,0))</f>
        <v>0</v>
      </c>
      <c r="P1471" s="40" t="str">
        <f>IFERROR(INDEX(Sheet4!$G:$G,MATCH(Sheet1!B1471,Sheet4!$F:$F,0))+INDEX(Sheet4!$G:$G,MATCH(Sheet1!C1471,Sheet4!$F:$F,0))+INDEX(Sheet4!$G:$G,MATCH(Sheet1!D1471,Sheet4!$F:$F,0))+INDEX(Sheet4!$G:$G,MATCH(Sheet1!E1471,Sheet4!$F:$F,0))+INDEX(Sheet4!$G:$G,MATCH(Sheet1!F1471,Sheet4!$F:$F,0))+INDEX(Sheet4!$G:$G,MATCH(Sheet1!G1471,Sheet4!$F:$F,0))+INDEX(Sheet4!$G:$G,MATCH(Sheet1!H1471,Sheet4!$F:$F,0))+INDEX(Sheet4!$G:$G,MATCH(Sheet1!I1471,Sheet4!$F:$F,0))+INDEX(Sheet4!$G:$G,MATCH(Sheet1!J1471,Sheet4!$F:$F,0)),"")</f>
        <v/>
      </c>
      <c r="AF1471">
        <f si="351" t="shared"/>
        <v>0</v>
      </c>
      <c r="AH1471">
        <v>1448</v>
      </c>
      <c r="AI1471" t="str">
        <f si="352" t="shared"/>
        <v>Ben SimmonsLandry ShametJames HardenMonte MorrisMikal BridgesJae CrowderMarvin BagleyPaul MillsapDeandre Ayton</v>
      </c>
      <c r="AJ1471">
        <f si="355" t="shared"/>
        <v>0</v>
      </c>
      <c r="AK1471">
        <f si="356" t="shared"/>
        <v>0</v>
      </c>
      <c r="AL1471">
        <f si="357" t="shared"/>
        <v>0</v>
      </c>
      <c r="AM1471">
        <f si="358" t="shared"/>
        <v>0</v>
      </c>
      <c r="AN1471">
        <f si="359" t="shared"/>
        <v>0</v>
      </c>
      <c r="AO1471">
        <f si="360" t="shared"/>
        <v>0</v>
      </c>
      <c r="AP1471">
        <f si="361" t="shared"/>
        <v>0</v>
      </c>
      <c r="AQ1471">
        <f si="362" t="shared"/>
        <v>0</v>
      </c>
      <c r="AR1471">
        <f si="363" t="shared"/>
        <v>0</v>
      </c>
      <c r="AS1471">
        <f si="353" t="shared"/>
        <v>0</v>
      </c>
      <c r="AU1471" t="str">
        <f>IFERROR(VLOOKUP(C1471,Results!$A$2:$B$240,2,FALSE)+VLOOKUP(D1471,Results!$A$2:$B$240,2,FALSE)+VLOOKUP(E1471,Results!$A$2:$B$240,2,FALSE)+VLOOKUP(F1471,Results!$A$2:$B$240,2,FALSE)+VLOOKUP(G1471,Results!$A$2:$B$240,2,FALSE)+VLOOKUP(H1471,Results!$A$2:$B$240,2,FALSE)+VLOOKUP(I1471,Results!$A$2:$B$240,2,FALSE)+VLOOKUP(J1471,Results!$A$2:$B$240,2,FALSE)+VLOOKUP(B1471,Results!$A$2:$B$240,2,FALSE)-MIN(VLOOKUP(C1471,Results!$A$2:$B$240,2,FALSE),VLOOKUP(D1471,Results!$A$2:$B$240,2,FALSE),VLOOKUP(E1471,Results!$A$2:$B$240,2,FALSE),VLOOKUP(F1471,Results!$A$2:$B$240,2,FALSE),VLOOKUP(G1471,Results!$A$2:$B$240,2,FALSE),VLOOKUP(H1471,Results!$A$2:$B$240,2,FALSE),VLOOKUP(I1471,Results!$A$2:$B$240,2,FALSE),VLOOKUP(J1471,Results!$A$2:$B$240,2,FALSE),VLOOKUP(B1471,Results!$A$2:$B$240,2,FALSE)),"")</f>
        <v/>
      </c>
    </row>
    <row r="1472" spans="2:47" x14ac:dyDescent="0.3">
      <c r="B1472" t="s">
        <v>166</v>
      </c>
      <c r="C1472" t="s">
        <v>87</v>
      </c>
      <c r="D1472" t="s">
        <v>173</v>
      </c>
      <c r="E1472" t="s">
        <v>146</v>
      </c>
      <c r="F1472" t="s">
        <v>177</v>
      </c>
      <c r="G1472" t="s">
        <v>179</v>
      </c>
      <c r="H1472" t="s">
        <v>181</v>
      </c>
      <c r="I1472" t="s">
        <v>183</v>
      </c>
      <c r="J1472" t="s">
        <v>98</v>
      </c>
      <c r="K1472" t="n">
        <v>10.0</v>
      </c>
      <c r="L1472" s="30">
        <f si="354" t="shared"/>
        <v>0</v>
      </c>
      <c r="N1472" s="35" t="str">
        <f ref="N1472:N1535" si="364" t="shared">AU1472</f>
        <v/>
      </c>
      <c r="O1472" s="59">
        <f>(IF(ISNUMBER(MATCH(B1472,Sheet4!$K$92:$K$101,0)),1,0)+IF(ISNUMBER(MATCH(C1472,Sheet4!$K$92:$K$101,0)),1,0)+IF(ISNUMBER(MATCH(D1472,Sheet4!$K$92:$K$101,0)),1,0)+IF(ISNUMBER(MATCH(E1472,Sheet4!$K$92:$K$101,0)),1,0)+IF(ISNUMBER(MATCH(F1472,Sheet4!$K$92:$K$101,0)),1,0)+IF(ISNUMBER(MATCH(G1472,Sheet4!$K$92:$K$101,0)),1,0)+IF(ISNUMBER(MATCH(H1472,Sheet4!$K$92:$K$101,0)),1,0)+IF(ISNUMBER(MATCH(I1472,Sheet4!$K$92:$K$101,0)),1,0)+IF(ISNUMBER(MATCH(J1472,Sheet4!$K$92:$K$101,0)),1,0))
-
(IF(ISNUMBER(MATCH(B1472,Sheet4!$F$2:$F$11,0)),1,0)+IF(ISNUMBER(MATCH(C1472,Sheet4!$F$2:$F$11,0)),1,0)+IF(ISNUMBER(MATCH(D1472,Sheet4!$F$2:$F$11,0)),1,0)+IF(ISNUMBER(MATCH(E1472,Sheet4!$F$2:$F$11,0)),1,0)+IF(ISNUMBER(MATCH(F1472,Sheet4!$F$2:$F$11,0)),1,0)+IF(ISNUMBER(MATCH(G1472,Sheet4!$F$2:$F$11,0)),1,0)+IF(ISNUMBER(MATCH(H1472,Sheet4!$F$2:$F$11,0)),1,0)+IF(ISNUMBER(MATCH(I1472,Sheet4!$F$2:$F$11,0)),1,0)+IF(ISNUMBER(MATCH(J1472,Sheet4!$F$2:$F$11,0)),1,0))</f>
        <v>0</v>
      </c>
      <c r="P1472" s="40" t="str">
        <f>IFERROR(INDEX(Sheet4!$G:$G,MATCH(Sheet1!B1472,Sheet4!$F:$F,0))+INDEX(Sheet4!$G:$G,MATCH(Sheet1!C1472,Sheet4!$F:$F,0))+INDEX(Sheet4!$G:$G,MATCH(Sheet1!D1472,Sheet4!$F:$F,0))+INDEX(Sheet4!$G:$G,MATCH(Sheet1!E1472,Sheet4!$F:$F,0))+INDEX(Sheet4!$G:$G,MATCH(Sheet1!F1472,Sheet4!$F:$F,0))+INDEX(Sheet4!$G:$G,MATCH(Sheet1!G1472,Sheet4!$F:$F,0))+INDEX(Sheet4!$G:$G,MATCH(Sheet1!H1472,Sheet4!$F:$F,0))+INDEX(Sheet4!$G:$G,MATCH(Sheet1!I1472,Sheet4!$F:$F,0))+INDEX(Sheet4!$G:$G,MATCH(Sheet1!J1472,Sheet4!$F:$F,0)),"")</f>
        <v/>
      </c>
      <c r="AF1472">
        <f ref="AF1472:AF1535" si="365" t="shared">IF(A1472="✓",AF1471+1,AF1471)</f>
        <v>0</v>
      </c>
      <c r="AH1472">
        <v>1449</v>
      </c>
      <c r="AI1472" t="str">
        <f ref="AI1472:AI1535" si="366" t="shared">CONCATENATE(B1472,C1472,D1472,E1472,F1472,G1472,H1472,I1472,J1472)</f>
        <v>Ben SimmonsLandry ShametDevin BookerAndrew WigginsKelly OubreJae CrowderKenneth FariedPaul MillsapDeandre Ayton</v>
      </c>
      <c r="AJ1472">
        <f si="355" t="shared"/>
        <v>0</v>
      </c>
      <c r="AK1472">
        <f si="356" t="shared"/>
        <v>0</v>
      </c>
      <c r="AL1472">
        <f si="357" t="shared"/>
        <v>0</v>
      </c>
      <c r="AM1472">
        <f si="358" t="shared"/>
        <v>0</v>
      </c>
      <c r="AN1472">
        <f si="359" t="shared"/>
        <v>0</v>
      </c>
      <c r="AO1472">
        <f si="360" t="shared"/>
        <v>0</v>
      </c>
      <c r="AP1472">
        <f si="361" t="shared"/>
        <v>0</v>
      </c>
      <c r="AQ1472">
        <f si="362" t="shared"/>
        <v>0</v>
      </c>
      <c r="AR1472">
        <f si="363" t="shared"/>
        <v>0</v>
      </c>
      <c r="AS1472">
        <f ref="AS1472:AS1535" si="367" t="shared">SUM(AJ1472:AR1472)</f>
        <v>0</v>
      </c>
      <c r="AU1472" t="str">
        <f>IFERROR(VLOOKUP(C1472,Results!$A$2:$B$240,2,FALSE)+VLOOKUP(D1472,Results!$A$2:$B$240,2,FALSE)+VLOOKUP(E1472,Results!$A$2:$B$240,2,FALSE)+VLOOKUP(F1472,Results!$A$2:$B$240,2,FALSE)+VLOOKUP(G1472,Results!$A$2:$B$240,2,FALSE)+VLOOKUP(H1472,Results!$A$2:$B$240,2,FALSE)+VLOOKUP(I1472,Results!$A$2:$B$240,2,FALSE)+VLOOKUP(J1472,Results!$A$2:$B$240,2,FALSE)+VLOOKUP(B1472,Results!$A$2:$B$240,2,FALSE)-MIN(VLOOKUP(C1472,Results!$A$2:$B$240,2,FALSE),VLOOKUP(D1472,Results!$A$2:$B$240,2,FALSE),VLOOKUP(E1472,Results!$A$2:$B$240,2,FALSE),VLOOKUP(F1472,Results!$A$2:$B$240,2,FALSE),VLOOKUP(G1472,Results!$A$2:$B$240,2,FALSE),VLOOKUP(H1472,Results!$A$2:$B$240,2,FALSE),VLOOKUP(I1472,Results!$A$2:$B$240,2,FALSE),VLOOKUP(J1472,Results!$A$2:$B$240,2,FALSE),VLOOKUP(B1472,Results!$A$2:$B$240,2,FALSE)),"")</f>
        <v/>
      </c>
    </row>
    <row r="1473" spans="2:47" x14ac:dyDescent="0.3">
      <c r="B1473" t="s">
        <v>166</v>
      </c>
      <c r="C1473" t="s">
        <v>116</v>
      </c>
      <c r="D1473" t="s">
        <v>172</v>
      </c>
      <c r="E1473" t="s">
        <v>146</v>
      </c>
      <c r="F1473" t="s">
        <v>177</v>
      </c>
      <c r="G1473" t="s">
        <v>100</v>
      </c>
      <c r="H1473" t="s">
        <v>153</v>
      </c>
      <c r="I1473" t="s">
        <v>103</v>
      </c>
      <c r="J1473" t="s">
        <v>98</v>
      </c>
      <c r="K1473" t="n">
        <v>10.0</v>
      </c>
      <c r="L1473" s="30">
        <f si="354" t="shared"/>
        <v>0</v>
      </c>
      <c r="N1473" s="35" t="str">
        <f si="364" t="shared"/>
        <v/>
      </c>
      <c r="O1473" s="59">
        <f>(IF(ISNUMBER(MATCH(B1473,Sheet4!$K$92:$K$101,0)),1,0)+IF(ISNUMBER(MATCH(C1473,Sheet4!$K$92:$K$101,0)),1,0)+IF(ISNUMBER(MATCH(D1473,Sheet4!$K$92:$K$101,0)),1,0)+IF(ISNUMBER(MATCH(E1473,Sheet4!$K$92:$K$101,0)),1,0)+IF(ISNUMBER(MATCH(F1473,Sheet4!$K$92:$K$101,0)),1,0)+IF(ISNUMBER(MATCH(G1473,Sheet4!$K$92:$K$101,0)),1,0)+IF(ISNUMBER(MATCH(H1473,Sheet4!$K$92:$K$101,0)),1,0)+IF(ISNUMBER(MATCH(I1473,Sheet4!$K$92:$K$101,0)),1,0)+IF(ISNUMBER(MATCH(J1473,Sheet4!$K$92:$K$101,0)),1,0))
-
(IF(ISNUMBER(MATCH(B1473,Sheet4!$F$2:$F$11,0)),1,0)+IF(ISNUMBER(MATCH(C1473,Sheet4!$F$2:$F$11,0)),1,0)+IF(ISNUMBER(MATCH(D1473,Sheet4!$F$2:$F$11,0)),1,0)+IF(ISNUMBER(MATCH(E1473,Sheet4!$F$2:$F$11,0)),1,0)+IF(ISNUMBER(MATCH(F1473,Sheet4!$F$2:$F$11,0)),1,0)+IF(ISNUMBER(MATCH(G1473,Sheet4!$F$2:$F$11,0)),1,0)+IF(ISNUMBER(MATCH(H1473,Sheet4!$F$2:$F$11,0)),1,0)+IF(ISNUMBER(MATCH(I1473,Sheet4!$F$2:$F$11,0)),1,0)+IF(ISNUMBER(MATCH(J1473,Sheet4!$F$2:$F$11,0)),1,0))</f>
        <v>0</v>
      </c>
      <c r="P1473" s="40" t="str">
        <f>IFERROR(INDEX(Sheet4!$G:$G,MATCH(Sheet1!B1473,Sheet4!$F:$F,0))+INDEX(Sheet4!$G:$G,MATCH(Sheet1!C1473,Sheet4!$F:$F,0))+INDEX(Sheet4!$G:$G,MATCH(Sheet1!D1473,Sheet4!$F:$F,0))+INDEX(Sheet4!$G:$G,MATCH(Sheet1!E1473,Sheet4!$F:$F,0))+INDEX(Sheet4!$G:$G,MATCH(Sheet1!F1473,Sheet4!$F:$F,0))+INDEX(Sheet4!$G:$G,MATCH(Sheet1!G1473,Sheet4!$F:$F,0))+INDEX(Sheet4!$G:$G,MATCH(Sheet1!H1473,Sheet4!$F:$F,0))+INDEX(Sheet4!$G:$G,MATCH(Sheet1!I1473,Sheet4!$F:$F,0))+INDEX(Sheet4!$G:$G,MATCH(Sheet1!J1473,Sheet4!$F:$F,0)),"")</f>
        <v/>
      </c>
      <c r="AF1473">
        <f si="365" t="shared"/>
        <v>0</v>
      </c>
      <c r="AH1473">
        <v>1450</v>
      </c>
      <c r="AI1473" t="str">
        <f si="366" t="shared"/>
        <v>De'Aaron FoxLandry ShametJames HardenTorrey CraigKelly OubreJoe InglesJohn CollinsJosh JacksonDeandre Ayton</v>
      </c>
      <c r="AJ1473">
        <f si="355" t="shared"/>
        <v>0</v>
      </c>
      <c r="AK1473">
        <f si="356" t="shared"/>
        <v>0</v>
      </c>
      <c r="AL1473">
        <f si="357" t="shared"/>
        <v>0</v>
      </c>
      <c r="AM1473">
        <f si="358" t="shared"/>
        <v>0</v>
      </c>
      <c r="AN1473">
        <f si="359" t="shared"/>
        <v>0</v>
      </c>
      <c r="AO1473">
        <f si="360" t="shared"/>
        <v>0</v>
      </c>
      <c r="AP1473">
        <f si="361" t="shared"/>
        <v>0</v>
      </c>
      <c r="AQ1473">
        <f si="362" t="shared"/>
        <v>0</v>
      </c>
      <c r="AR1473">
        <f si="363" t="shared"/>
        <v>0</v>
      </c>
      <c r="AS1473">
        <f si="367" t="shared"/>
        <v>0</v>
      </c>
      <c r="AU1473" t="str">
        <f>IFERROR(VLOOKUP(C1473,Results!$A$2:$B$240,2,FALSE)+VLOOKUP(D1473,Results!$A$2:$B$240,2,FALSE)+VLOOKUP(E1473,Results!$A$2:$B$240,2,FALSE)+VLOOKUP(F1473,Results!$A$2:$B$240,2,FALSE)+VLOOKUP(G1473,Results!$A$2:$B$240,2,FALSE)+VLOOKUP(H1473,Results!$A$2:$B$240,2,FALSE)+VLOOKUP(I1473,Results!$A$2:$B$240,2,FALSE)+VLOOKUP(J1473,Results!$A$2:$B$240,2,FALSE)+VLOOKUP(B1473,Results!$A$2:$B$240,2,FALSE)-MIN(VLOOKUP(C1473,Results!$A$2:$B$240,2,FALSE),VLOOKUP(D1473,Results!$A$2:$B$240,2,FALSE),VLOOKUP(E1473,Results!$A$2:$B$240,2,FALSE),VLOOKUP(F1473,Results!$A$2:$B$240,2,FALSE),VLOOKUP(G1473,Results!$A$2:$B$240,2,FALSE),VLOOKUP(H1473,Results!$A$2:$B$240,2,FALSE),VLOOKUP(I1473,Results!$A$2:$B$240,2,FALSE),VLOOKUP(J1473,Results!$A$2:$B$240,2,FALSE),VLOOKUP(B1473,Results!$A$2:$B$240,2,FALSE)),"")</f>
        <v/>
      </c>
    </row>
    <row r="1474" spans="2:47" x14ac:dyDescent="0.3">
      <c r="B1474" t="s">
        <v>166</v>
      </c>
      <c r="C1474" t="s">
        <v>95</v>
      </c>
      <c r="D1474" t="s">
        <v>172</v>
      </c>
      <c r="E1474" t="s">
        <v>146</v>
      </c>
      <c r="F1474" t="s">
        <v>105</v>
      </c>
      <c r="G1474" t="s">
        <v>180</v>
      </c>
      <c r="H1474" t="s">
        <v>181</v>
      </c>
      <c r="I1474" t="s">
        <v>152</v>
      </c>
      <c r="J1474" t="s">
        <v>186</v>
      </c>
      <c r="K1474" t="n">
        <v>10.0</v>
      </c>
      <c r="L1474" s="30">
        <f si="354" t="shared"/>
        <v>0</v>
      </c>
      <c r="N1474" s="35" t="str">
        <f si="364" t="shared"/>
        <v/>
      </c>
      <c r="O1474" s="59">
        <f>(IF(ISNUMBER(MATCH(B1474,Sheet4!$K$92:$K$101,0)),1,0)+IF(ISNUMBER(MATCH(C1474,Sheet4!$K$92:$K$101,0)),1,0)+IF(ISNUMBER(MATCH(D1474,Sheet4!$K$92:$K$101,0)),1,0)+IF(ISNUMBER(MATCH(E1474,Sheet4!$K$92:$K$101,0)),1,0)+IF(ISNUMBER(MATCH(F1474,Sheet4!$K$92:$K$101,0)),1,0)+IF(ISNUMBER(MATCH(G1474,Sheet4!$K$92:$K$101,0)),1,0)+IF(ISNUMBER(MATCH(H1474,Sheet4!$K$92:$K$101,0)),1,0)+IF(ISNUMBER(MATCH(I1474,Sheet4!$K$92:$K$101,0)),1,0)+IF(ISNUMBER(MATCH(J1474,Sheet4!$K$92:$K$101,0)),1,0))
-
(IF(ISNUMBER(MATCH(B1474,Sheet4!$F$2:$F$11,0)),1,0)+IF(ISNUMBER(MATCH(C1474,Sheet4!$F$2:$F$11,0)),1,0)+IF(ISNUMBER(MATCH(D1474,Sheet4!$F$2:$F$11,0)),1,0)+IF(ISNUMBER(MATCH(E1474,Sheet4!$F$2:$F$11,0)),1,0)+IF(ISNUMBER(MATCH(F1474,Sheet4!$F$2:$F$11,0)),1,0)+IF(ISNUMBER(MATCH(G1474,Sheet4!$F$2:$F$11,0)),1,0)+IF(ISNUMBER(MATCH(H1474,Sheet4!$F$2:$F$11,0)),1,0)+IF(ISNUMBER(MATCH(I1474,Sheet4!$F$2:$F$11,0)),1,0)+IF(ISNUMBER(MATCH(J1474,Sheet4!$F$2:$F$11,0)),1,0))</f>
        <v>0</v>
      </c>
      <c r="P1474" s="40" t="str">
        <f>IFERROR(INDEX(Sheet4!$G:$G,MATCH(Sheet1!B1474,Sheet4!$F:$F,0))+INDEX(Sheet4!$G:$G,MATCH(Sheet1!C1474,Sheet4!$F:$F,0))+INDEX(Sheet4!$G:$G,MATCH(Sheet1!D1474,Sheet4!$F:$F,0))+INDEX(Sheet4!$G:$G,MATCH(Sheet1!E1474,Sheet4!$F:$F,0))+INDEX(Sheet4!$G:$G,MATCH(Sheet1!F1474,Sheet4!$F:$F,0))+INDEX(Sheet4!$G:$G,MATCH(Sheet1!G1474,Sheet4!$F:$F,0))+INDEX(Sheet4!$G:$G,MATCH(Sheet1!H1474,Sheet4!$F:$F,0))+INDEX(Sheet4!$G:$G,MATCH(Sheet1!I1474,Sheet4!$F:$F,0))+INDEX(Sheet4!$G:$G,MATCH(Sheet1!J1474,Sheet4!$F:$F,0)),"")</f>
        <v/>
      </c>
      <c r="AF1474">
        <f si="365" t="shared"/>
        <v>0</v>
      </c>
      <c r="AH1474">
        <v>1451</v>
      </c>
      <c r="AI1474" t="str">
        <f si="366" t="shared"/>
        <v>Ben SimmonsDe'Aaron FoxDevin BookerAustin RiversKelly OubreJoe InglesJosh JacksonTrey LylesRudy Gobert</v>
      </c>
      <c r="AJ1474">
        <f si="355" t="shared"/>
        <v>0</v>
      </c>
      <c r="AK1474">
        <f si="356" t="shared"/>
        <v>0</v>
      </c>
      <c r="AL1474">
        <f si="357" t="shared"/>
        <v>0</v>
      </c>
      <c r="AM1474">
        <f si="358" t="shared"/>
        <v>0</v>
      </c>
      <c r="AN1474">
        <f si="359" t="shared"/>
        <v>0</v>
      </c>
      <c r="AO1474">
        <f si="360" t="shared"/>
        <v>0</v>
      </c>
      <c r="AP1474">
        <f si="361" t="shared"/>
        <v>0</v>
      </c>
      <c r="AQ1474">
        <f si="362" t="shared"/>
        <v>0</v>
      </c>
      <c r="AR1474">
        <f si="363" t="shared"/>
        <v>0</v>
      </c>
      <c r="AS1474">
        <f si="367" t="shared"/>
        <v>0</v>
      </c>
      <c r="AU1474" t="str">
        <f>IFERROR(VLOOKUP(C1474,Results!$A$2:$B$240,2,FALSE)+VLOOKUP(D1474,Results!$A$2:$B$240,2,FALSE)+VLOOKUP(E1474,Results!$A$2:$B$240,2,FALSE)+VLOOKUP(F1474,Results!$A$2:$B$240,2,FALSE)+VLOOKUP(G1474,Results!$A$2:$B$240,2,FALSE)+VLOOKUP(H1474,Results!$A$2:$B$240,2,FALSE)+VLOOKUP(I1474,Results!$A$2:$B$240,2,FALSE)+VLOOKUP(J1474,Results!$A$2:$B$240,2,FALSE)+VLOOKUP(B1474,Results!$A$2:$B$240,2,FALSE)-MIN(VLOOKUP(C1474,Results!$A$2:$B$240,2,FALSE),VLOOKUP(D1474,Results!$A$2:$B$240,2,FALSE),VLOOKUP(E1474,Results!$A$2:$B$240,2,FALSE),VLOOKUP(F1474,Results!$A$2:$B$240,2,FALSE),VLOOKUP(G1474,Results!$A$2:$B$240,2,FALSE),VLOOKUP(H1474,Results!$A$2:$B$240,2,FALSE),VLOOKUP(I1474,Results!$A$2:$B$240,2,FALSE),VLOOKUP(J1474,Results!$A$2:$B$240,2,FALSE),VLOOKUP(B1474,Results!$A$2:$B$240,2,FALSE)),"")</f>
        <v/>
      </c>
    </row>
    <row r="1475" spans="2:47" x14ac:dyDescent="0.3">
      <c r="B1475" t="s">
        <v>166</v>
      </c>
      <c r="C1475" t="s">
        <v>171</v>
      </c>
      <c r="D1475" t="s">
        <v>172</v>
      </c>
      <c r="E1475" t="s">
        <v>89</v>
      </c>
      <c r="F1475" t="s">
        <v>177</v>
      </c>
      <c r="G1475" t="s">
        <v>96</v>
      </c>
      <c r="H1475" t="s">
        <v>92</v>
      </c>
      <c r="I1475" t="s">
        <v>152</v>
      </c>
      <c r="J1475" t="s">
        <v>187</v>
      </c>
      <c r="K1475" t="n">
        <v>10.0</v>
      </c>
      <c r="L1475" s="30">
        <f si="354" t="shared"/>
        <v>0</v>
      </c>
      <c r="N1475" s="35" t="str">
        <f si="364" t="shared"/>
        <v/>
      </c>
      <c r="O1475" s="59">
        <f>(IF(ISNUMBER(MATCH(B1475,Sheet4!$K$92:$K$101,0)),1,0)+IF(ISNUMBER(MATCH(C1475,Sheet4!$K$92:$K$101,0)),1,0)+IF(ISNUMBER(MATCH(D1475,Sheet4!$K$92:$K$101,0)),1,0)+IF(ISNUMBER(MATCH(E1475,Sheet4!$K$92:$K$101,0)),1,0)+IF(ISNUMBER(MATCH(F1475,Sheet4!$K$92:$K$101,0)),1,0)+IF(ISNUMBER(MATCH(G1475,Sheet4!$K$92:$K$101,0)),1,0)+IF(ISNUMBER(MATCH(H1475,Sheet4!$K$92:$K$101,0)),1,0)+IF(ISNUMBER(MATCH(I1475,Sheet4!$K$92:$K$101,0)),1,0)+IF(ISNUMBER(MATCH(J1475,Sheet4!$K$92:$K$101,0)),1,0))
-
(IF(ISNUMBER(MATCH(B1475,Sheet4!$F$2:$F$11,0)),1,0)+IF(ISNUMBER(MATCH(C1475,Sheet4!$F$2:$F$11,0)),1,0)+IF(ISNUMBER(MATCH(D1475,Sheet4!$F$2:$F$11,0)),1,0)+IF(ISNUMBER(MATCH(E1475,Sheet4!$F$2:$F$11,0)),1,0)+IF(ISNUMBER(MATCH(F1475,Sheet4!$F$2:$F$11,0)),1,0)+IF(ISNUMBER(MATCH(G1475,Sheet4!$F$2:$F$11,0)),1,0)+IF(ISNUMBER(MATCH(H1475,Sheet4!$F$2:$F$11,0)),1,0)+IF(ISNUMBER(MATCH(I1475,Sheet4!$F$2:$F$11,0)),1,0)+IF(ISNUMBER(MATCH(J1475,Sheet4!$F$2:$F$11,0)),1,0))</f>
        <v>0</v>
      </c>
      <c r="P1475" s="40" t="str">
        <f>IFERROR(INDEX(Sheet4!$G:$G,MATCH(Sheet1!B1475,Sheet4!$F:$F,0))+INDEX(Sheet4!$G:$G,MATCH(Sheet1!C1475,Sheet4!$F:$F,0))+INDEX(Sheet4!$G:$G,MATCH(Sheet1!D1475,Sheet4!$F:$F,0))+INDEX(Sheet4!$G:$G,MATCH(Sheet1!E1475,Sheet4!$F:$F,0))+INDEX(Sheet4!$G:$G,MATCH(Sheet1!F1475,Sheet4!$F:$F,0))+INDEX(Sheet4!$G:$G,MATCH(Sheet1!G1475,Sheet4!$F:$F,0))+INDEX(Sheet4!$G:$G,MATCH(Sheet1!H1475,Sheet4!$F:$F,0))+INDEX(Sheet4!$G:$G,MATCH(Sheet1!I1475,Sheet4!$F:$F,0))+INDEX(Sheet4!$G:$G,MATCH(Sheet1!J1475,Sheet4!$F:$F,0)),"")</f>
        <v/>
      </c>
      <c r="AF1475">
        <f si="365" t="shared"/>
        <v>0</v>
      </c>
      <c r="AH1475">
        <v>1452</v>
      </c>
      <c r="AI1475" t="str">
        <f si="366" t="shared"/>
        <v>Ben SimmonsRicky RubioJames HardenMonte MorrisJae CrowderCorey BrewerRichaun HolmesTrey LylesRudy Gobert</v>
      </c>
      <c r="AJ1475">
        <f si="355" t="shared"/>
        <v>0</v>
      </c>
      <c r="AK1475">
        <f si="356" t="shared"/>
        <v>0</v>
      </c>
      <c r="AL1475">
        <f si="357" t="shared"/>
        <v>0</v>
      </c>
      <c r="AM1475">
        <f si="358" t="shared"/>
        <v>0</v>
      </c>
      <c r="AN1475">
        <f si="359" t="shared"/>
        <v>0</v>
      </c>
      <c r="AO1475">
        <f si="360" t="shared"/>
        <v>0</v>
      </c>
      <c r="AP1475">
        <f si="361" t="shared"/>
        <v>0</v>
      </c>
      <c r="AQ1475">
        <f si="362" t="shared"/>
        <v>0</v>
      </c>
      <c r="AR1475">
        <f si="363" t="shared"/>
        <v>0</v>
      </c>
      <c r="AS1475">
        <f si="367" t="shared"/>
        <v>0</v>
      </c>
      <c r="AU1475" t="str">
        <f>IFERROR(VLOOKUP(C1475,Results!$A$2:$B$240,2,FALSE)+VLOOKUP(D1475,Results!$A$2:$B$240,2,FALSE)+VLOOKUP(E1475,Results!$A$2:$B$240,2,FALSE)+VLOOKUP(F1475,Results!$A$2:$B$240,2,FALSE)+VLOOKUP(G1475,Results!$A$2:$B$240,2,FALSE)+VLOOKUP(H1475,Results!$A$2:$B$240,2,FALSE)+VLOOKUP(I1475,Results!$A$2:$B$240,2,FALSE)+VLOOKUP(J1475,Results!$A$2:$B$240,2,FALSE)+VLOOKUP(B1475,Results!$A$2:$B$240,2,FALSE)-MIN(VLOOKUP(C1475,Results!$A$2:$B$240,2,FALSE),VLOOKUP(D1475,Results!$A$2:$B$240,2,FALSE),VLOOKUP(E1475,Results!$A$2:$B$240,2,FALSE),VLOOKUP(F1475,Results!$A$2:$B$240,2,FALSE),VLOOKUP(G1475,Results!$A$2:$B$240,2,FALSE),VLOOKUP(H1475,Results!$A$2:$B$240,2,FALSE),VLOOKUP(I1475,Results!$A$2:$B$240,2,FALSE),VLOOKUP(J1475,Results!$A$2:$B$240,2,FALSE),VLOOKUP(B1475,Results!$A$2:$B$240,2,FALSE)),"")</f>
        <v/>
      </c>
    </row>
    <row r="1476" spans="2:47" x14ac:dyDescent="0.3">
      <c r="B1476" t="s">
        <v>166</v>
      </c>
      <c r="C1476" t="s">
        <v>170</v>
      </c>
      <c r="D1476" t="s">
        <v>172</v>
      </c>
      <c r="E1476" t="s">
        <v>146</v>
      </c>
      <c r="F1476" t="s">
        <v>96</v>
      </c>
      <c r="G1476" t="s">
        <v>105</v>
      </c>
      <c r="H1476" t="s">
        <v>93</v>
      </c>
      <c r="I1476" t="s">
        <v>181</v>
      </c>
      <c r="J1476" t="s">
        <v>156</v>
      </c>
      <c r="K1476" t="n">
        <v>10.0</v>
      </c>
      <c r="L1476" s="30">
        <f si="354" t="shared"/>
        <v>0</v>
      </c>
      <c r="N1476" s="35" t="str">
        <f si="364" t="shared"/>
        <v/>
      </c>
      <c r="O1476" s="59">
        <f>(IF(ISNUMBER(MATCH(B1476,Sheet4!$K$92:$K$101,0)),1,0)+IF(ISNUMBER(MATCH(C1476,Sheet4!$K$92:$K$101,0)),1,0)+IF(ISNUMBER(MATCH(D1476,Sheet4!$K$92:$K$101,0)),1,0)+IF(ISNUMBER(MATCH(E1476,Sheet4!$K$92:$K$101,0)),1,0)+IF(ISNUMBER(MATCH(F1476,Sheet4!$K$92:$K$101,0)),1,0)+IF(ISNUMBER(MATCH(G1476,Sheet4!$K$92:$K$101,0)),1,0)+IF(ISNUMBER(MATCH(H1476,Sheet4!$K$92:$K$101,0)),1,0)+IF(ISNUMBER(MATCH(I1476,Sheet4!$K$92:$K$101,0)),1,0)+IF(ISNUMBER(MATCH(J1476,Sheet4!$K$92:$K$101,0)),1,0))
-
(IF(ISNUMBER(MATCH(B1476,Sheet4!$F$2:$F$11,0)),1,0)+IF(ISNUMBER(MATCH(C1476,Sheet4!$F$2:$F$11,0)),1,0)+IF(ISNUMBER(MATCH(D1476,Sheet4!$F$2:$F$11,0)),1,0)+IF(ISNUMBER(MATCH(E1476,Sheet4!$F$2:$F$11,0)),1,0)+IF(ISNUMBER(MATCH(F1476,Sheet4!$F$2:$F$11,0)),1,0)+IF(ISNUMBER(MATCH(G1476,Sheet4!$F$2:$F$11,0)),1,0)+IF(ISNUMBER(MATCH(H1476,Sheet4!$F$2:$F$11,0)),1,0)+IF(ISNUMBER(MATCH(I1476,Sheet4!$F$2:$F$11,0)),1,0)+IF(ISNUMBER(MATCH(J1476,Sheet4!$F$2:$F$11,0)),1,0))</f>
        <v>0</v>
      </c>
      <c r="P1476" s="40" t="str">
        <f>IFERROR(INDEX(Sheet4!$G:$G,MATCH(Sheet1!B1476,Sheet4!$F:$F,0))+INDEX(Sheet4!$G:$G,MATCH(Sheet1!C1476,Sheet4!$F:$F,0))+INDEX(Sheet4!$G:$G,MATCH(Sheet1!D1476,Sheet4!$F:$F,0))+INDEX(Sheet4!$G:$G,MATCH(Sheet1!E1476,Sheet4!$F:$F,0))+INDEX(Sheet4!$G:$G,MATCH(Sheet1!F1476,Sheet4!$F:$F,0))+INDEX(Sheet4!$G:$G,MATCH(Sheet1!G1476,Sheet4!$F:$F,0))+INDEX(Sheet4!$G:$G,MATCH(Sheet1!H1476,Sheet4!$F:$F,0))+INDEX(Sheet4!$G:$G,MATCH(Sheet1!I1476,Sheet4!$F:$F,0))+INDEX(Sheet4!$G:$G,MATCH(Sheet1!J1476,Sheet4!$F:$F,0)),"")</f>
        <v/>
      </c>
      <c r="AF1476">
        <f si="365" t="shared"/>
        <v>0</v>
      </c>
      <c r="AH1476">
        <v>1453</v>
      </c>
      <c r="AI1476" t="str">
        <f si="366" t="shared"/>
        <v>Ben SimmonsIsaiah CanaanAndrew WigginsMonte MorrisKelly OubreJoe InglesKenneth FariedP.J. TuckerKarl-Anthony Towns</v>
      </c>
      <c r="AJ1476">
        <f si="355" t="shared"/>
        <v>0</v>
      </c>
      <c r="AK1476">
        <f si="356" t="shared"/>
        <v>0</v>
      </c>
      <c r="AL1476">
        <f si="357" t="shared"/>
        <v>0</v>
      </c>
      <c r="AM1476">
        <f si="358" t="shared"/>
        <v>0</v>
      </c>
      <c r="AN1476">
        <f si="359" t="shared"/>
        <v>0</v>
      </c>
      <c r="AO1476">
        <f si="360" t="shared"/>
        <v>0</v>
      </c>
      <c r="AP1476">
        <f si="361" t="shared"/>
        <v>0</v>
      </c>
      <c r="AQ1476">
        <f si="362" t="shared"/>
        <v>0</v>
      </c>
      <c r="AR1476">
        <f si="363" t="shared"/>
        <v>0</v>
      </c>
      <c r="AS1476">
        <f si="367" t="shared"/>
        <v>0</v>
      </c>
      <c r="AU1476" t="str">
        <f>IFERROR(VLOOKUP(C1476,Results!$A$2:$B$240,2,FALSE)+VLOOKUP(D1476,Results!$A$2:$B$240,2,FALSE)+VLOOKUP(E1476,Results!$A$2:$B$240,2,FALSE)+VLOOKUP(F1476,Results!$A$2:$B$240,2,FALSE)+VLOOKUP(G1476,Results!$A$2:$B$240,2,FALSE)+VLOOKUP(H1476,Results!$A$2:$B$240,2,FALSE)+VLOOKUP(I1476,Results!$A$2:$B$240,2,FALSE)+VLOOKUP(J1476,Results!$A$2:$B$240,2,FALSE)+VLOOKUP(B1476,Results!$A$2:$B$240,2,FALSE)-MIN(VLOOKUP(C1476,Results!$A$2:$B$240,2,FALSE),VLOOKUP(D1476,Results!$A$2:$B$240,2,FALSE),VLOOKUP(E1476,Results!$A$2:$B$240,2,FALSE),VLOOKUP(F1476,Results!$A$2:$B$240,2,FALSE),VLOOKUP(G1476,Results!$A$2:$B$240,2,FALSE),VLOOKUP(H1476,Results!$A$2:$B$240,2,FALSE),VLOOKUP(I1476,Results!$A$2:$B$240,2,FALSE),VLOOKUP(J1476,Results!$A$2:$B$240,2,FALSE),VLOOKUP(B1476,Results!$A$2:$B$240,2,FALSE)),"")</f>
        <v/>
      </c>
    </row>
    <row r="1477" spans="2:47" x14ac:dyDescent="0.3">
      <c r="B1477" t="s">
        <v>166</v>
      </c>
      <c r="C1477" t="s">
        <v>171</v>
      </c>
      <c r="D1477" t="s">
        <v>145</v>
      </c>
      <c r="E1477" t="s">
        <v>148</v>
      </c>
      <c r="F1477" t="s">
        <v>100</v>
      </c>
      <c r="G1477" t="s">
        <v>179</v>
      </c>
      <c r="H1477" t="s">
        <v>181</v>
      </c>
      <c r="I1477" t="s">
        <v>103</v>
      </c>
      <c r="J1477" t="s">
        <v>98</v>
      </c>
      <c r="K1477" t="n">
        <v>10.0</v>
      </c>
      <c r="L1477" s="30">
        <f si="354" t="shared"/>
        <v>0</v>
      </c>
      <c r="N1477" s="35" t="str">
        <f si="364" t="shared"/>
        <v/>
      </c>
      <c r="O1477" s="59">
        <f>(IF(ISNUMBER(MATCH(B1477,Sheet4!$K$92:$K$101,0)),1,0)+IF(ISNUMBER(MATCH(C1477,Sheet4!$K$92:$K$101,0)),1,0)+IF(ISNUMBER(MATCH(D1477,Sheet4!$K$92:$K$101,0)),1,0)+IF(ISNUMBER(MATCH(E1477,Sheet4!$K$92:$K$101,0)),1,0)+IF(ISNUMBER(MATCH(F1477,Sheet4!$K$92:$K$101,0)),1,0)+IF(ISNUMBER(MATCH(G1477,Sheet4!$K$92:$K$101,0)),1,0)+IF(ISNUMBER(MATCH(H1477,Sheet4!$K$92:$K$101,0)),1,0)+IF(ISNUMBER(MATCH(I1477,Sheet4!$K$92:$K$101,0)),1,0)+IF(ISNUMBER(MATCH(J1477,Sheet4!$K$92:$K$101,0)),1,0))
-
(IF(ISNUMBER(MATCH(B1477,Sheet4!$F$2:$F$11,0)),1,0)+IF(ISNUMBER(MATCH(C1477,Sheet4!$F$2:$F$11,0)),1,0)+IF(ISNUMBER(MATCH(D1477,Sheet4!$F$2:$F$11,0)),1,0)+IF(ISNUMBER(MATCH(E1477,Sheet4!$F$2:$F$11,0)),1,0)+IF(ISNUMBER(MATCH(F1477,Sheet4!$F$2:$F$11,0)),1,0)+IF(ISNUMBER(MATCH(G1477,Sheet4!$F$2:$F$11,0)),1,0)+IF(ISNUMBER(MATCH(H1477,Sheet4!$F$2:$F$11,0)),1,0)+IF(ISNUMBER(MATCH(I1477,Sheet4!$F$2:$F$11,0)),1,0)+IF(ISNUMBER(MATCH(J1477,Sheet4!$F$2:$F$11,0)),1,0))</f>
        <v>0</v>
      </c>
      <c r="P1477" s="40" t="str">
        <f>IFERROR(INDEX(Sheet4!$G:$G,MATCH(Sheet1!B1477,Sheet4!$F:$F,0))+INDEX(Sheet4!$G:$G,MATCH(Sheet1!C1477,Sheet4!$F:$F,0))+INDEX(Sheet4!$G:$G,MATCH(Sheet1!D1477,Sheet4!$F:$F,0))+INDEX(Sheet4!$G:$G,MATCH(Sheet1!E1477,Sheet4!$F:$F,0))+INDEX(Sheet4!$G:$G,MATCH(Sheet1!F1477,Sheet4!$F:$F,0))+INDEX(Sheet4!$G:$G,MATCH(Sheet1!G1477,Sheet4!$F:$F,0))+INDEX(Sheet4!$G:$G,MATCH(Sheet1!H1477,Sheet4!$F:$F,0))+INDEX(Sheet4!$G:$G,MATCH(Sheet1!I1477,Sheet4!$F:$F,0))+INDEX(Sheet4!$G:$G,MATCH(Sheet1!J1477,Sheet4!$F:$F,0)),"")</f>
        <v/>
      </c>
      <c r="AF1477">
        <f si="365" t="shared"/>
        <v>0</v>
      </c>
      <c r="AH1477">
        <v>1454</v>
      </c>
      <c r="AI1477" t="str">
        <f si="366" t="shared"/>
        <v>Ben SimmonsRicky RubioMonte MorrisMalik BeasleyWill BartonCorey BrewerKenneth FariedJosh JacksonKarl-Anthony Towns</v>
      </c>
      <c r="AJ1477">
        <f si="355" t="shared"/>
        <v>0</v>
      </c>
      <c r="AK1477">
        <f si="356" t="shared"/>
        <v>0</v>
      </c>
      <c r="AL1477">
        <f si="357" t="shared"/>
        <v>0</v>
      </c>
      <c r="AM1477">
        <f si="358" t="shared"/>
        <v>0</v>
      </c>
      <c r="AN1477">
        <f si="359" t="shared"/>
        <v>0</v>
      </c>
      <c r="AO1477">
        <f si="360" t="shared"/>
        <v>0</v>
      </c>
      <c r="AP1477">
        <f si="361" t="shared"/>
        <v>0</v>
      </c>
      <c r="AQ1477">
        <f si="362" t="shared"/>
        <v>0</v>
      </c>
      <c r="AR1477">
        <f si="363" t="shared"/>
        <v>0</v>
      </c>
      <c r="AS1477">
        <f si="367" t="shared"/>
        <v>0</v>
      </c>
      <c r="AU1477" t="str">
        <f>IFERROR(VLOOKUP(C1477,Results!$A$2:$B$240,2,FALSE)+VLOOKUP(D1477,Results!$A$2:$B$240,2,FALSE)+VLOOKUP(E1477,Results!$A$2:$B$240,2,FALSE)+VLOOKUP(F1477,Results!$A$2:$B$240,2,FALSE)+VLOOKUP(G1477,Results!$A$2:$B$240,2,FALSE)+VLOOKUP(H1477,Results!$A$2:$B$240,2,FALSE)+VLOOKUP(I1477,Results!$A$2:$B$240,2,FALSE)+VLOOKUP(J1477,Results!$A$2:$B$240,2,FALSE)+VLOOKUP(B1477,Results!$A$2:$B$240,2,FALSE)-MIN(VLOOKUP(C1477,Results!$A$2:$B$240,2,FALSE),VLOOKUP(D1477,Results!$A$2:$B$240,2,FALSE),VLOOKUP(E1477,Results!$A$2:$B$240,2,FALSE),VLOOKUP(F1477,Results!$A$2:$B$240,2,FALSE),VLOOKUP(G1477,Results!$A$2:$B$240,2,FALSE),VLOOKUP(H1477,Results!$A$2:$B$240,2,FALSE),VLOOKUP(I1477,Results!$A$2:$B$240,2,FALSE),VLOOKUP(J1477,Results!$A$2:$B$240,2,FALSE),VLOOKUP(B1477,Results!$A$2:$B$240,2,FALSE)),"")</f>
        <v/>
      </c>
    </row>
    <row r="1478" spans="2:47" x14ac:dyDescent="0.3">
      <c r="B1478" t="s">
        <v>166</v>
      </c>
      <c r="C1478" t="s">
        <v>171</v>
      </c>
      <c r="D1478" t="s">
        <v>174</v>
      </c>
      <c r="E1478" t="s">
        <v>146</v>
      </c>
      <c r="F1478" t="s">
        <v>96</v>
      </c>
      <c r="G1478" t="s">
        <v>90</v>
      </c>
      <c r="H1478" t="s">
        <v>92</v>
      </c>
      <c r="I1478" t="s">
        <v>181</v>
      </c>
      <c r="J1478" t="s">
        <v>188</v>
      </c>
      <c r="K1478" t="n">
        <v>10.0</v>
      </c>
      <c r="L1478" s="30">
        <f si="354" t="shared"/>
        <v>0</v>
      </c>
      <c r="N1478" s="35" t="str">
        <f si="364" t="shared"/>
        <v/>
      </c>
      <c r="O1478" s="59">
        <f>(IF(ISNUMBER(MATCH(B1478,Sheet4!$K$92:$K$101,0)),1,0)+IF(ISNUMBER(MATCH(C1478,Sheet4!$K$92:$K$101,0)),1,0)+IF(ISNUMBER(MATCH(D1478,Sheet4!$K$92:$K$101,0)),1,0)+IF(ISNUMBER(MATCH(E1478,Sheet4!$K$92:$K$101,0)),1,0)+IF(ISNUMBER(MATCH(F1478,Sheet4!$K$92:$K$101,0)),1,0)+IF(ISNUMBER(MATCH(G1478,Sheet4!$K$92:$K$101,0)),1,0)+IF(ISNUMBER(MATCH(H1478,Sheet4!$K$92:$K$101,0)),1,0)+IF(ISNUMBER(MATCH(I1478,Sheet4!$K$92:$K$101,0)),1,0)+IF(ISNUMBER(MATCH(J1478,Sheet4!$K$92:$K$101,0)),1,0))
-
(IF(ISNUMBER(MATCH(B1478,Sheet4!$F$2:$F$11,0)),1,0)+IF(ISNUMBER(MATCH(C1478,Sheet4!$F$2:$F$11,0)),1,0)+IF(ISNUMBER(MATCH(D1478,Sheet4!$F$2:$F$11,0)),1,0)+IF(ISNUMBER(MATCH(E1478,Sheet4!$F$2:$F$11,0)),1,0)+IF(ISNUMBER(MATCH(F1478,Sheet4!$F$2:$F$11,0)),1,0)+IF(ISNUMBER(MATCH(G1478,Sheet4!$F$2:$F$11,0)),1,0)+IF(ISNUMBER(MATCH(H1478,Sheet4!$F$2:$F$11,0)),1,0)+IF(ISNUMBER(MATCH(I1478,Sheet4!$F$2:$F$11,0)),1,0)+IF(ISNUMBER(MATCH(J1478,Sheet4!$F$2:$F$11,0)),1,0))</f>
        <v>0</v>
      </c>
      <c r="P1478" s="40" t="str">
        <f>IFERROR(INDEX(Sheet4!$G:$G,MATCH(Sheet1!B1478,Sheet4!$F:$F,0))+INDEX(Sheet4!$G:$G,MATCH(Sheet1!C1478,Sheet4!$F:$F,0))+INDEX(Sheet4!$G:$G,MATCH(Sheet1!D1478,Sheet4!$F:$F,0))+INDEX(Sheet4!$G:$G,MATCH(Sheet1!E1478,Sheet4!$F:$F,0))+INDEX(Sheet4!$G:$G,MATCH(Sheet1!F1478,Sheet4!$F:$F,0))+INDEX(Sheet4!$G:$G,MATCH(Sheet1!G1478,Sheet4!$F:$F,0))+INDEX(Sheet4!$G:$G,MATCH(Sheet1!H1478,Sheet4!$F:$F,0))+INDEX(Sheet4!$G:$G,MATCH(Sheet1!I1478,Sheet4!$F:$F,0))+INDEX(Sheet4!$G:$G,MATCH(Sheet1!J1478,Sheet4!$F:$F,0)),"")</f>
        <v/>
      </c>
      <c r="AF1478">
        <f si="365" t="shared"/>
        <v>0</v>
      </c>
      <c r="AH1478">
        <v>1455</v>
      </c>
      <c r="AI1478" t="str">
        <f si="366" t="shared"/>
        <v>De'Aaron FoxTrae YoungJames HardenMonte MorrisMikal BridgesGerald GreenJosh JacksonPaul MillsapDeandre Ayton</v>
      </c>
      <c r="AJ1478">
        <f si="355" t="shared"/>
        <v>0</v>
      </c>
      <c r="AK1478">
        <f si="356" t="shared"/>
        <v>0</v>
      </c>
      <c r="AL1478">
        <f si="357" t="shared"/>
        <v>0</v>
      </c>
      <c r="AM1478">
        <f si="358" t="shared"/>
        <v>0</v>
      </c>
      <c r="AN1478">
        <f si="359" t="shared"/>
        <v>0</v>
      </c>
      <c r="AO1478">
        <f si="360" t="shared"/>
        <v>0</v>
      </c>
      <c r="AP1478">
        <f si="361" t="shared"/>
        <v>0</v>
      </c>
      <c r="AQ1478">
        <f si="362" t="shared"/>
        <v>0</v>
      </c>
      <c r="AR1478">
        <f si="363" t="shared"/>
        <v>0</v>
      </c>
      <c r="AS1478">
        <f si="367" t="shared"/>
        <v>0</v>
      </c>
      <c r="AU1478" t="str">
        <f>IFERROR(VLOOKUP(C1478,Results!$A$2:$B$240,2,FALSE)+VLOOKUP(D1478,Results!$A$2:$B$240,2,FALSE)+VLOOKUP(E1478,Results!$A$2:$B$240,2,FALSE)+VLOOKUP(F1478,Results!$A$2:$B$240,2,FALSE)+VLOOKUP(G1478,Results!$A$2:$B$240,2,FALSE)+VLOOKUP(H1478,Results!$A$2:$B$240,2,FALSE)+VLOOKUP(I1478,Results!$A$2:$B$240,2,FALSE)+VLOOKUP(J1478,Results!$A$2:$B$240,2,FALSE)+VLOOKUP(B1478,Results!$A$2:$B$240,2,FALSE)-MIN(VLOOKUP(C1478,Results!$A$2:$B$240,2,FALSE),VLOOKUP(D1478,Results!$A$2:$B$240,2,FALSE),VLOOKUP(E1478,Results!$A$2:$B$240,2,FALSE),VLOOKUP(F1478,Results!$A$2:$B$240,2,FALSE),VLOOKUP(G1478,Results!$A$2:$B$240,2,FALSE),VLOOKUP(H1478,Results!$A$2:$B$240,2,FALSE),VLOOKUP(I1478,Results!$A$2:$B$240,2,FALSE),VLOOKUP(J1478,Results!$A$2:$B$240,2,FALSE),VLOOKUP(B1478,Results!$A$2:$B$240,2,FALSE)),"")</f>
        <v/>
      </c>
    </row>
    <row r="1479" spans="2:47" x14ac:dyDescent="0.3">
      <c r="B1479" t="s">
        <v>166</v>
      </c>
      <c r="C1479" t="s">
        <v>108</v>
      </c>
      <c r="D1479" t="s">
        <v>173</v>
      </c>
      <c r="E1479" t="s">
        <v>146</v>
      </c>
      <c r="F1479" t="s">
        <v>177</v>
      </c>
      <c r="G1479" t="s">
        <v>100</v>
      </c>
      <c r="H1479" t="s">
        <v>92</v>
      </c>
      <c r="I1479" t="s">
        <v>181</v>
      </c>
      <c r="J1479" t="s">
        <v>187</v>
      </c>
      <c r="K1479" t="n">
        <v>10.0</v>
      </c>
      <c r="L1479" s="30">
        <f si="354" t="shared"/>
        <v>0</v>
      </c>
      <c r="N1479" s="35" t="str">
        <f si="364" t="shared"/>
        <v/>
      </c>
      <c r="O1479" s="59">
        <f>(IF(ISNUMBER(MATCH(B1479,Sheet4!$K$92:$K$101,0)),1,0)+IF(ISNUMBER(MATCH(C1479,Sheet4!$K$92:$K$101,0)),1,0)+IF(ISNUMBER(MATCH(D1479,Sheet4!$K$92:$K$101,0)),1,0)+IF(ISNUMBER(MATCH(E1479,Sheet4!$K$92:$K$101,0)),1,0)+IF(ISNUMBER(MATCH(F1479,Sheet4!$K$92:$K$101,0)),1,0)+IF(ISNUMBER(MATCH(G1479,Sheet4!$K$92:$K$101,0)),1,0)+IF(ISNUMBER(MATCH(H1479,Sheet4!$K$92:$K$101,0)),1,0)+IF(ISNUMBER(MATCH(I1479,Sheet4!$K$92:$K$101,0)),1,0)+IF(ISNUMBER(MATCH(J1479,Sheet4!$K$92:$K$101,0)),1,0))
-
(IF(ISNUMBER(MATCH(B1479,Sheet4!$F$2:$F$11,0)),1,0)+IF(ISNUMBER(MATCH(C1479,Sheet4!$F$2:$F$11,0)),1,0)+IF(ISNUMBER(MATCH(D1479,Sheet4!$F$2:$F$11,0)),1,0)+IF(ISNUMBER(MATCH(E1479,Sheet4!$F$2:$F$11,0)),1,0)+IF(ISNUMBER(MATCH(F1479,Sheet4!$F$2:$F$11,0)),1,0)+IF(ISNUMBER(MATCH(G1479,Sheet4!$F$2:$F$11,0)),1,0)+IF(ISNUMBER(MATCH(H1479,Sheet4!$F$2:$F$11,0)),1,0)+IF(ISNUMBER(MATCH(I1479,Sheet4!$F$2:$F$11,0)),1,0)+IF(ISNUMBER(MATCH(J1479,Sheet4!$F$2:$F$11,0)),1,0))</f>
        <v>0</v>
      </c>
      <c r="P1479" s="40" t="str">
        <f>IFERROR(INDEX(Sheet4!$G:$G,MATCH(Sheet1!B1479,Sheet4!$F:$F,0))+INDEX(Sheet4!$G:$G,MATCH(Sheet1!C1479,Sheet4!$F:$F,0))+INDEX(Sheet4!$G:$G,MATCH(Sheet1!D1479,Sheet4!$F:$F,0))+INDEX(Sheet4!$G:$G,MATCH(Sheet1!E1479,Sheet4!$F:$F,0))+INDEX(Sheet4!$G:$G,MATCH(Sheet1!F1479,Sheet4!$F:$F,0))+INDEX(Sheet4!$G:$G,MATCH(Sheet1!G1479,Sheet4!$F:$F,0))+INDEX(Sheet4!$G:$G,MATCH(Sheet1!H1479,Sheet4!$F:$F,0))+INDEX(Sheet4!$G:$G,MATCH(Sheet1!I1479,Sheet4!$F:$F,0))+INDEX(Sheet4!$G:$G,MATCH(Sheet1!J1479,Sheet4!$F:$F,0)),"")</f>
        <v/>
      </c>
      <c r="AF1479">
        <f si="365" t="shared"/>
        <v>0</v>
      </c>
      <c r="AH1479">
        <v>1456</v>
      </c>
      <c r="AI1479" t="str">
        <f si="366" t="shared"/>
        <v>Ben SimmonsTrae YoungDevin BookerMonte MorrisMikal BridgesJustin JacksonMarvin BagleyPaul MillsapRudy Gobert</v>
      </c>
      <c r="AJ1479">
        <f si="355" t="shared"/>
        <v>0</v>
      </c>
      <c r="AK1479">
        <f si="356" t="shared"/>
        <v>0</v>
      </c>
      <c r="AL1479">
        <f si="357" t="shared"/>
        <v>0</v>
      </c>
      <c r="AM1479">
        <f si="358" t="shared"/>
        <v>0</v>
      </c>
      <c r="AN1479">
        <f si="359" t="shared"/>
        <v>0</v>
      </c>
      <c r="AO1479">
        <f si="360" t="shared"/>
        <v>0</v>
      </c>
      <c r="AP1479">
        <f si="361" t="shared"/>
        <v>0</v>
      </c>
      <c r="AQ1479">
        <f si="362" t="shared"/>
        <v>0</v>
      </c>
      <c r="AR1479">
        <f si="363" t="shared"/>
        <v>0</v>
      </c>
      <c r="AS1479">
        <f si="367" t="shared"/>
        <v>0</v>
      </c>
      <c r="AU1479" t="str">
        <f>IFERROR(VLOOKUP(C1479,Results!$A$2:$B$240,2,FALSE)+VLOOKUP(D1479,Results!$A$2:$B$240,2,FALSE)+VLOOKUP(E1479,Results!$A$2:$B$240,2,FALSE)+VLOOKUP(F1479,Results!$A$2:$B$240,2,FALSE)+VLOOKUP(G1479,Results!$A$2:$B$240,2,FALSE)+VLOOKUP(H1479,Results!$A$2:$B$240,2,FALSE)+VLOOKUP(I1479,Results!$A$2:$B$240,2,FALSE)+VLOOKUP(J1479,Results!$A$2:$B$240,2,FALSE)+VLOOKUP(B1479,Results!$A$2:$B$240,2,FALSE)-MIN(VLOOKUP(C1479,Results!$A$2:$B$240,2,FALSE),VLOOKUP(D1479,Results!$A$2:$B$240,2,FALSE),VLOOKUP(E1479,Results!$A$2:$B$240,2,FALSE),VLOOKUP(F1479,Results!$A$2:$B$240,2,FALSE),VLOOKUP(G1479,Results!$A$2:$B$240,2,FALSE),VLOOKUP(H1479,Results!$A$2:$B$240,2,FALSE),VLOOKUP(I1479,Results!$A$2:$B$240,2,FALSE),VLOOKUP(J1479,Results!$A$2:$B$240,2,FALSE),VLOOKUP(B1479,Results!$A$2:$B$240,2,FALSE)),"")</f>
        <v/>
      </c>
    </row>
    <row r="1480" spans="2:47" x14ac:dyDescent="0.3">
      <c r="B1480" t="s">
        <v>166</v>
      </c>
      <c r="C1480" t="s">
        <v>108</v>
      </c>
      <c r="D1480" t="s">
        <v>172</v>
      </c>
      <c r="E1480" t="s">
        <v>149</v>
      </c>
      <c r="F1480" t="s">
        <v>150</v>
      </c>
      <c r="G1480" t="s">
        <v>96</v>
      </c>
      <c r="H1480" t="s">
        <v>152</v>
      </c>
      <c r="I1480" t="s">
        <v>155</v>
      </c>
      <c r="J1480" t="s">
        <v>186</v>
      </c>
      <c r="K1480" t="n">
        <v>10.0</v>
      </c>
      <c r="L1480" s="30">
        <f si="354" t="shared"/>
        <v>0</v>
      </c>
      <c r="N1480" s="35" t="str">
        <f si="364" t="shared"/>
        <v/>
      </c>
      <c r="O1480" s="59">
        <f>(IF(ISNUMBER(MATCH(B1480,Sheet4!$K$92:$K$101,0)),1,0)+IF(ISNUMBER(MATCH(C1480,Sheet4!$K$92:$K$101,0)),1,0)+IF(ISNUMBER(MATCH(D1480,Sheet4!$K$92:$K$101,0)),1,0)+IF(ISNUMBER(MATCH(E1480,Sheet4!$K$92:$K$101,0)),1,0)+IF(ISNUMBER(MATCH(F1480,Sheet4!$K$92:$K$101,0)),1,0)+IF(ISNUMBER(MATCH(G1480,Sheet4!$K$92:$K$101,0)),1,0)+IF(ISNUMBER(MATCH(H1480,Sheet4!$K$92:$K$101,0)),1,0)+IF(ISNUMBER(MATCH(I1480,Sheet4!$K$92:$K$101,0)),1,0)+IF(ISNUMBER(MATCH(J1480,Sheet4!$K$92:$K$101,0)),1,0))
-
(IF(ISNUMBER(MATCH(B1480,Sheet4!$F$2:$F$11,0)),1,0)+IF(ISNUMBER(MATCH(C1480,Sheet4!$F$2:$F$11,0)),1,0)+IF(ISNUMBER(MATCH(D1480,Sheet4!$F$2:$F$11,0)),1,0)+IF(ISNUMBER(MATCH(E1480,Sheet4!$F$2:$F$11,0)),1,0)+IF(ISNUMBER(MATCH(F1480,Sheet4!$F$2:$F$11,0)),1,0)+IF(ISNUMBER(MATCH(G1480,Sheet4!$F$2:$F$11,0)),1,0)+IF(ISNUMBER(MATCH(H1480,Sheet4!$F$2:$F$11,0)),1,0)+IF(ISNUMBER(MATCH(I1480,Sheet4!$F$2:$F$11,0)),1,0)+IF(ISNUMBER(MATCH(J1480,Sheet4!$F$2:$F$11,0)),1,0))</f>
        <v>0</v>
      </c>
      <c r="P1480" s="40" t="str">
        <f>IFERROR(INDEX(Sheet4!$G:$G,MATCH(Sheet1!B1480,Sheet4!$F:$F,0))+INDEX(Sheet4!$G:$G,MATCH(Sheet1!C1480,Sheet4!$F:$F,0))+INDEX(Sheet4!$G:$G,MATCH(Sheet1!D1480,Sheet4!$F:$F,0))+INDEX(Sheet4!$G:$G,MATCH(Sheet1!E1480,Sheet4!$F:$F,0))+INDEX(Sheet4!$G:$G,MATCH(Sheet1!F1480,Sheet4!$F:$F,0))+INDEX(Sheet4!$G:$G,MATCH(Sheet1!G1480,Sheet4!$F:$F,0))+INDEX(Sheet4!$G:$G,MATCH(Sheet1!H1480,Sheet4!$F:$F,0))+INDEX(Sheet4!$G:$G,MATCH(Sheet1!I1480,Sheet4!$F:$F,0))+INDEX(Sheet4!$G:$G,MATCH(Sheet1!J1480,Sheet4!$F:$F,0)),"")</f>
        <v/>
      </c>
      <c r="AF1480">
        <f si="365" t="shared"/>
        <v>0</v>
      </c>
      <c r="AH1480">
        <v>1457</v>
      </c>
      <c r="AI1480" t="str">
        <f si="366" t="shared"/>
        <v>Elie OkoboIsaiah CanaanDevin BookerAndrew WigginsWill BartonKelly OubreKenneth FariedJosh JacksonKarl-Anthony Towns</v>
      </c>
      <c r="AJ1480">
        <f si="355" t="shared"/>
        <v>0</v>
      </c>
      <c r="AK1480">
        <f si="356" t="shared"/>
        <v>0</v>
      </c>
      <c r="AL1480">
        <f si="357" t="shared"/>
        <v>0</v>
      </c>
      <c r="AM1480">
        <f si="358" t="shared"/>
        <v>0</v>
      </c>
      <c r="AN1480">
        <f si="359" t="shared"/>
        <v>0</v>
      </c>
      <c r="AO1480">
        <f si="360" t="shared"/>
        <v>0</v>
      </c>
      <c r="AP1480">
        <f si="361" t="shared"/>
        <v>0</v>
      </c>
      <c r="AQ1480">
        <f si="362" t="shared"/>
        <v>0</v>
      </c>
      <c r="AR1480">
        <f si="363" t="shared"/>
        <v>0</v>
      </c>
      <c r="AS1480">
        <f si="367" t="shared"/>
        <v>0</v>
      </c>
      <c r="AU1480" t="str">
        <f>IFERROR(VLOOKUP(C1480,Results!$A$2:$B$240,2,FALSE)+VLOOKUP(D1480,Results!$A$2:$B$240,2,FALSE)+VLOOKUP(E1480,Results!$A$2:$B$240,2,FALSE)+VLOOKUP(F1480,Results!$A$2:$B$240,2,FALSE)+VLOOKUP(G1480,Results!$A$2:$B$240,2,FALSE)+VLOOKUP(H1480,Results!$A$2:$B$240,2,FALSE)+VLOOKUP(I1480,Results!$A$2:$B$240,2,FALSE)+VLOOKUP(J1480,Results!$A$2:$B$240,2,FALSE)+VLOOKUP(B1480,Results!$A$2:$B$240,2,FALSE)-MIN(VLOOKUP(C1480,Results!$A$2:$B$240,2,FALSE),VLOOKUP(D1480,Results!$A$2:$B$240,2,FALSE),VLOOKUP(E1480,Results!$A$2:$B$240,2,FALSE),VLOOKUP(F1480,Results!$A$2:$B$240,2,FALSE),VLOOKUP(G1480,Results!$A$2:$B$240,2,FALSE),VLOOKUP(H1480,Results!$A$2:$B$240,2,FALSE),VLOOKUP(I1480,Results!$A$2:$B$240,2,FALSE),VLOOKUP(J1480,Results!$A$2:$B$240,2,FALSE),VLOOKUP(B1480,Results!$A$2:$B$240,2,FALSE)),"")</f>
        <v/>
      </c>
    </row>
    <row r="1481" spans="2:47" x14ac:dyDescent="0.3">
      <c r="B1481" t="s">
        <v>166</v>
      </c>
      <c r="C1481" t="s">
        <v>169</v>
      </c>
      <c r="D1481" t="s">
        <v>173</v>
      </c>
      <c r="E1481" t="s">
        <v>146</v>
      </c>
      <c r="F1481" t="s">
        <v>150</v>
      </c>
      <c r="G1481" t="s">
        <v>177</v>
      </c>
      <c r="H1481" t="s">
        <v>181</v>
      </c>
      <c r="I1481" t="s">
        <v>152</v>
      </c>
      <c r="J1481" t="s">
        <v>98</v>
      </c>
      <c r="K1481" t="n">
        <v>10.0</v>
      </c>
      <c r="L1481" s="30">
        <f si="354" t="shared"/>
        <v>0</v>
      </c>
      <c r="N1481" s="35" t="str">
        <f si="364" t="shared"/>
        <v/>
      </c>
      <c r="O1481" s="59">
        <f>(IF(ISNUMBER(MATCH(B1481,Sheet4!$K$92:$K$101,0)),1,0)+IF(ISNUMBER(MATCH(C1481,Sheet4!$K$92:$K$101,0)),1,0)+IF(ISNUMBER(MATCH(D1481,Sheet4!$K$92:$K$101,0)),1,0)+IF(ISNUMBER(MATCH(E1481,Sheet4!$K$92:$K$101,0)),1,0)+IF(ISNUMBER(MATCH(F1481,Sheet4!$K$92:$K$101,0)),1,0)+IF(ISNUMBER(MATCH(G1481,Sheet4!$K$92:$K$101,0)),1,0)+IF(ISNUMBER(MATCH(H1481,Sheet4!$K$92:$K$101,0)),1,0)+IF(ISNUMBER(MATCH(I1481,Sheet4!$K$92:$K$101,0)),1,0)+IF(ISNUMBER(MATCH(J1481,Sheet4!$K$92:$K$101,0)),1,0))
-
(IF(ISNUMBER(MATCH(B1481,Sheet4!$F$2:$F$11,0)),1,0)+IF(ISNUMBER(MATCH(C1481,Sheet4!$F$2:$F$11,0)),1,0)+IF(ISNUMBER(MATCH(D1481,Sheet4!$F$2:$F$11,0)),1,0)+IF(ISNUMBER(MATCH(E1481,Sheet4!$F$2:$F$11,0)),1,0)+IF(ISNUMBER(MATCH(F1481,Sheet4!$F$2:$F$11,0)),1,0)+IF(ISNUMBER(MATCH(G1481,Sheet4!$F$2:$F$11,0)),1,0)+IF(ISNUMBER(MATCH(H1481,Sheet4!$F$2:$F$11,0)),1,0)+IF(ISNUMBER(MATCH(I1481,Sheet4!$F$2:$F$11,0)),1,0)+IF(ISNUMBER(MATCH(J1481,Sheet4!$F$2:$F$11,0)),1,0))</f>
        <v>0</v>
      </c>
      <c r="P1481" s="40" t="str">
        <f>IFERROR(INDEX(Sheet4!$G:$G,MATCH(Sheet1!B1481,Sheet4!$F:$F,0))+INDEX(Sheet4!$G:$G,MATCH(Sheet1!C1481,Sheet4!$F:$F,0))+INDEX(Sheet4!$G:$G,MATCH(Sheet1!D1481,Sheet4!$F:$F,0))+INDEX(Sheet4!$G:$G,MATCH(Sheet1!E1481,Sheet4!$F:$F,0))+INDEX(Sheet4!$G:$G,MATCH(Sheet1!F1481,Sheet4!$F:$F,0))+INDEX(Sheet4!$G:$G,MATCH(Sheet1!G1481,Sheet4!$F:$F,0))+INDEX(Sheet4!$G:$G,MATCH(Sheet1!H1481,Sheet4!$F:$F,0))+INDEX(Sheet4!$G:$G,MATCH(Sheet1!I1481,Sheet4!$F:$F,0))+INDEX(Sheet4!$G:$G,MATCH(Sheet1!J1481,Sheet4!$F:$F,0)),"")</f>
        <v/>
      </c>
      <c r="AF1481">
        <f si="365" t="shared"/>
        <v>0</v>
      </c>
      <c r="AH1481">
        <v>1458</v>
      </c>
      <c r="AI1481" t="str">
        <f si="366" t="shared"/>
        <v>Ben SimmonsLandry ShametDevin BookerAndrew WigginsTaurean PrinceJae CrowderJosh JacksonPaul MillsapKarl-Anthony Towns</v>
      </c>
      <c r="AJ1481">
        <f si="355" t="shared"/>
        <v>0</v>
      </c>
      <c r="AK1481">
        <f si="356" t="shared"/>
        <v>0</v>
      </c>
      <c r="AL1481">
        <f si="357" t="shared"/>
        <v>0</v>
      </c>
      <c r="AM1481">
        <f si="358" t="shared"/>
        <v>0</v>
      </c>
      <c r="AN1481">
        <f si="359" t="shared"/>
        <v>0</v>
      </c>
      <c r="AO1481">
        <f si="360" t="shared"/>
        <v>0</v>
      </c>
      <c r="AP1481">
        <f si="361" t="shared"/>
        <v>0</v>
      </c>
      <c r="AQ1481">
        <f si="362" t="shared"/>
        <v>0</v>
      </c>
      <c r="AR1481">
        <f si="363" t="shared"/>
        <v>0</v>
      </c>
      <c r="AS1481">
        <f si="367" t="shared"/>
        <v>0</v>
      </c>
      <c r="AU1481" t="str">
        <f>IFERROR(VLOOKUP(C1481,Results!$A$2:$B$240,2,FALSE)+VLOOKUP(D1481,Results!$A$2:$B$240,2,FALSE)+VLOOKUP(E1481,Results!$A$2:$B$240,2,FALSE)+VLOOKUP(F1481,Results!$A$2:$B$240,2,FALSE)+VLOOKUP(G1481,Results!$A$2:$B$240,2,FALSE)+VLOOKUP(H1481,Results!$A$2:$B$240,2,FALSE)+VLOOKUP(I1481,Results!$A$2:$B$240,2,FALSE)+VLOOKUP(J1481,Results!$A$2:$B$240,2,FALSE)+VLOOKUP(B1481,Results!$A$2:$B$240,2,FALSE)-MIN(VLOOKUP(C1481,Results!$A$2:$B$240,2,FALSE),VLOOKUP(D1481,Results!$A$2:$B$240,2,FALSE),VLOOKUP(E1481,Results!$A$2:$B$240,2,FALSE),VLOOKUP(F1481,Results!$A$2:$B$240,2,FALSE),VLOOKUP(G1481,Results!$A$2:$B$240,2,FALSE),VLOOKUP(H1481,Results!$A$2:$B$240,2,FALSE),VLOOKUP(I1481,Results!$A$2:$B$240,2,FALSE),VLOOKUP(J1481,Results!$A$2:$B$240,2,FALSE),VLOOKUP(B1481,Results!$A$2:$B$240,2,FALSE)),"")</f>
        <v/>
      </c>
    </row>
    <row r="1482" spans="2:47" x14ac:dyDescent="0.3">
      <c r="B1482" t="s">
        <v>166</v>
      </c>
      <c r="C1482" t="s">
        <v>108</v>
      </c>
      <c r="D1482" t="s">
        <v>173</v>
      </c>
      <c r="E1482" t="s">
        <v>146</v>
      </c>
      <c r="F1482" t="s">
        <v>177</v>
      </c>
      <c r="G1482" t="s">
        <v>179</v>
      </c>
      <c r="H1482" t="s">
        <v>92</v>
      </c>
      <c r="I1482" t="s">
        <v>183</v>
      </c>
      <c r="J1482" t="s">
        <v>98</v>
      </c>
      <c r="K1482" t="n">
        <v>10.0</v>
      </c>
      <c r="L1482" s="30">
        <f si="354" t="shared"/>
        <v>0</v>
      </c>
      <c r="N1482" s="35" t="str">
        <f si="364" t="shared"/>
        <v/>
      </c>
      <c r="O1482" s="59">
        <f>(IF(ISNUMBER(MATCH(B1482,Sheet4!$K$92:$K$101,0)),1,0)+IF(ISNUMBER(MATCH(C1482,Sheet4!$K$92:$K$101,0)),1,0)+IF(ISNUMBER(MATCH(D1482,Sheet4!$K$92:$K$101,0)),1,0)+IF(ISNUMBER(MATCH(E1482,Sheet4!$K$92:$K$101,0)),1,0)+IF(ISNUMBER(MATCH(F1482,Sheet4!$K$92:$K$101,0)),1,0)+IF(ISNUMBER(MATCH(G1482,Sheet4!$K$92:$K$101,0)),1,0)+IF(ISNUMBER(MATCH(H1482,Sheet4!$K$92:$K$101,0)),1,0)+IF(ISNUMBER(MATCH(I1482,Sheet4!$K$92:$K$101,0)),1,0)+IF(ISNUMBER(MATCH(J1482,Sheet4!$K$92:$K$101,0)),1,0))
-
(IF(ISNUMBER(MATCH(B1482,Sheet4!$F$2:$F$11,0)),1,0)+IF(ISNUMBER(MATCH(C1482,Sheet4!$F$2:$F$11,0)),1,0)+IF(ISNUMBER(MATCH(D1482,Sheet4!$F$2:$F$11,0)),1,0)+IF(ISNUMBER(MATCH(E1482,Sheet4!$F$2:$F$11,0)),1,0)+IF(ISNUMBER(MATCH(F1482,Sheet4!$F$2:$F$11,0)),1,0)+IF(ISNUMBER(MATCH(G1482,Sheet4!$F$2:$F$11,0)),1,0)+IF(ISNUMBER(MATCH(H1482,Sheet4!$F$2:$F$11,0)),1,0)+IF(ISNUMBER(MATCH(I1482,Sheet4!$F$2:$F$11,0)),1,0)+IF(ISNUMBER(MATCH(J1482,Sheet4!$F$2:$F$11,0)),1,0))</f>
        <v>0</v>
      </c>
      <c r="P1482" s="40" t="str">
        <f>IFERROR(INDEX(Sheet4!$G:$G,MATCH(Sheet1!B1482,Sheet4!$F:$F,0))+INDEX(Sheet4!$G:$G,MATCH(Sheet1!C1482,Sheet4!$F:$F,0))+INDEX(Sheet4!$G:$G,MATCH(Sheet1!D1482,Sheet4!$F:$F,0))+INDEX(Sheet4!$G:$G,MATCH(Sheet1!E1482,Sheet4!$F:$F,0))+INDEX(Sheet4!$G:$G,MATCH(Sheet1!F1482,Sheet4!$F:$F,0))+INDEX(Sheet4!$G:$G,MATCH(Sheet1!G1482,Sheet4!$F:$F,0))+INDEX(Sheet4!$G:$G,MATCH(Sheet1!H1482,Sheet4!$F:$F,0))+INDEX(Sheet4!$G:$G,MATCH(Sheet1!I1482,Sheet4!$F:$F,0))+INDEX(Sheet4!$G:$G,MATCH(Sheet1!J1482,Sheet4!$F:$F,0)),"")</f>
        <v/>
      </c>
      <c r="AF1482">
        <f si="365" t="shared"/>
        <v>0</v>
      </c>
      <c r="AH1482">
        <v>1459</v>
      </c>
      <c r="AI1482" t="str">
        <f si="366" t="shared"/>
        <v>Ben SimmonsElie OkoboDevin BookerJimmy ButlerKelly OubreCorey BrewerMarvin BagleyPaul MillsapDeandre Ayton</v>
      </c>
      <c r="AJ1482">
        <f si="355" t="shared"/>
        <v>0</v>
      </c>
      <c r="AK1482">
        <f si="356" t="shared"/>
        <v>0</v>
      </c>
      <c r="AL1482">
        <f si="357" t="shared"/>
        <v>0</v>
      </c>
      <c r="AM1482">
        <f si="358" t="shared"/>
        <v>0</v>
      </c>
      <c r="AN1482">
        <f si="359" t="shared"/>
        <v>0</v>
      </c>
      <c r="AO1482">
        <f si="360" t="shared"/>
        <v>0</v>
      </c>
      <c r="AP1482">
        <f si="361" t="shared"/>
        <v>0</v>
      </c>
      <c r="AQ1482">
        <f si="362" t="shared"/>
        <v>0</v>
      </c>
      <c r="AR1482">
        <f si="363" t="shared"/>
        <v>0</v>
      </c>
      <c r="AS1482">
        <f si="367" t="shared"/>
        <v>0</v>
      </c>
      <c r="AU1482" t="str">
        <f>IFERROR(VLOOKUP(C1482,Results!$A$2:$B$240,2,FALSE)+VLOOKUP(D1482,Results!$A$2:$B$240,2,FALSE)+VLOOKUP(E1482,Results!$A$2:$B$240,2,FALSE)+VLOOKUP(F1482,Results!$A$2:$B$240,2,FALSE)+VLOOKUP(G1482,Results!$A$2:$B$240,2,FALSE)+VLOOKUP(H1482,Results!$A$2:$B$240,2,FALSE)+VLOOKUP(I1482,Results!$A$2:$B$240,2,FALSE)+VLOOKUP(J1482,Results!$A$2:$B$240,2,FALSE)+VLOOKUP(B1482,Results!$A$2:$B$240,2,FALSE)-MIN(VLOOKUP(C1482,Results!$A$2:$B$240,2,FALSE),VLOOKUP(D1482,Results!$A$2:$B$240,2,FALSE),VLOOKUP(E1482,Results!$A$2:$B$240,2,FALSE),VLOOKUP(F1482,Results!$A$2:$B$240,2,FALSE),VLOOKUP(G1482,Results!$A$2:$B$240,2,FALSE),VLOOKUP(H1482,Results!$A$2:$B$240,2,FALSE),VLOOKUP(I1482,Results!$A$2:$B$240,2,FALSE),VLOOKUP(J1482,Results!$A$2:$B$240,2,FALSE),VLOOKUP(B1482,Results!$A$2:$B$240,2,FALSE)),"")</f>
        <v/>
      </c>
    </row>
    <row r="1483" spans="2:47" x14ac:dyDescent="0.3">
      <c r="B1483" t="s">
        <v>87</v>
      </c>
      <c r="C1483" t="s">
        <v>171</v>
      </c>
      <c r="D1483" t="s">
        <v>172</v>
      </c>
      <c r="E1483" t="s">
        <v>146</v>
      </c>
      <c r="F1483" t="s">
        <v>177</v>
      </c>
      <c r="G1483" t="s">
        <v>90</v>
      </c>
      <c r="H1483" t="s">
        <v>92</v>
      </c>
      <c r="I1483" t="s">
        <v>181</v>
      </c>
      <c r="J1483" t="s">
        <v>156</v>
      </c>
      <c r="K1483" t="n">
        <v>10.0</v>
      </c>
      <c r="L1483" s="30">
        <f si="354" t="shared"/>
        <v>0</v>
      </c>
      <c r="N1483" s="35" t="str">
        <f si="364" t="shared"/>
        <v/>
      </c>
      <c r="O1483" s="59">
        <f>(IF(ISNUMBER(MATCH(B1483,Sheet4!$K$92:$K$101,0)),1,0)+IF(ISNUMBER(MATCH(C1483,Sheet4!$K$92:$K$101,0)),1,0)+IF(ISNUMBER(MATCH(D1483,Sheet4!$K$92:$K$101,0)),1,0)+IF(ISNUMBER(MATCH(E1483,Sheet4!$K$92:$K$101,0)),1,0)+IF(ISNUMBER(MATCH(F1483,Sheet4!$K$92:$K$101,0)),1,0)+IF(ISNUMBER(MATCH(G1483,Sheet4!$K$92:$K$101,0)),1,0)+IF(ISNUMBER(MATCH(H1483,Sheet4!$K$92:$K$101,0)),1,0)+IF(ISNUMBER(MATCH(I1483,Sheet4!$K$92:$K$101,0)),1,0)+IF(ISNUMBER(MATCH(J1483,Sheet4!$K$92:$K$101,0)),1,0))
-
(IF(ISNUMBER(MATCH(B1483,Sheet4!$F$2:$F$11,0)),1,0)+IF(ISNUMBER(MATCH(C1483,Sheet4!$F$2:$F$11,0)),1,0)+IF(ISNUMBER(MATCH(D1483,Sheet4!$F$2:$F$11,0)),1,0)+IF(ISNUMBER(MATCH(E1483,Sheet4!$F$2:$F$11,0)),1,0)+IF(ISNUMBER(MATCH(F1483,Sheet4!$F$2:$F$11,0)),1,0)+IF(ISNUMBER(MATCH(G1483,Sheet4!$F$2:$F$11,0)),1,0)+IF(ISNUMBER(MATCH(H1483,Sheet4!$F$2:$F$11,0)),1,0)+IF(ISNUMBER(MATCH(I1483,Sheet4!$F$2:$F$11,0)),1,0)+IF(ISNUMBER(MATCH(J1483,Sheet4!$F$2:$F$11,0)),1,0))</f>
        <v>0</v>
      </c>
      <c r="P1483" s="40" t="str">
        <f>IFERROR(INDEX(Sheet4!$G:$G,MATCH(Sheet1!B1483,Sheet4!$F:$F,0))+INDEX(Sheet4!$G:$G,MATCH(Sheet1!C1483,Sheet4!$F:$F,0))+INDEX(Sheet4!$G:$G,MATCH(Sheet1!D1483,Sheet4!$F:$F,0))+INDEX(Sheet4!$G:$G,MATCH(Sheet1!E1483,Sheet4!$F:$F,0))+INDEX(Sheet4!$G:$G,MATCH(Sheet1!F1483,Sheet4!$F:$F,0))+INDEX(Sheet4!$G:$G,MATCH(Sheet1!G1483,Sheet4!$F:$F,0))+INDEX(Sheet4!$G:$G,MATCH(Sheet1!H1483,Sheet4!$F:$F,0))+INDEX(Sheet4!$G:$G,MATCH(Sheet1!I1483,Sheet4!$F:$F,0))+INDEX(Sheet4!$G:$G,MATCH(Sheet1!J1483,Sheet4!$F:$F,0)),"")</f>
        <v/>
      </c>
      <c r="AF1483">
        <f si="365" t="shared"/>
        <v>0</v>
      </c>
      <c r="AH1483">
        <v>1460</v>
      </c>
      <c r="AI1483" t="str">
        <f si="366" t="shared"/>
        <v>Ricky RubioLandry ShametJames HardenMonte MorrisKelly OubreTaurean PrinceMarvin BagleyPaul MillsapRudy Gobert</v>
      </c>
      <c r="AJ1483">
        <f si="355" t="shared"/>
        <v>0</v>
      </c>
      <c r="AK1483">
        <f si="356" t="shared"/>
        <v>0</v>
      </c>
      <c r="AL1483">
        <f si="357" t="shared"/>
        <v>0</v>
      </c>
      <c r="AM1483">
        <f si="358" t="shared"/>
        <v>0</v>
      </c>
      <c r="AN1483">
        <f si="359" t="shared"/>
        <v>0</v>
      </c>
      <c r="AO1483">
        <f si="360" t="shared"/>
        <v>0</v>
      </c>
      <c r="AP1483">
        <f si="361" t="shared"/>
        <v>0</v>
      </c>
      <c r="AQ1483">
        <f si="362" t="shared"/>
        <v>0</v>
      </c>
      <c r="AR1483">
        <f si="363" t="shared"/>
        <v>0</v>
      </c>
      <c r="AS1483">
        <f si="367" t="shared"/>
        <v>0</v>
      </c>
      <c r="AU1483" t="str">
        <f>IFERROR(VLOOKUP(C1483,Results!$A$2:$B$240,2,FALSE)+VLOOKUP(D1483,Results!$A$2:$B$240,2,FALSE)+VLOOKUP(E1483,Results!$A$2:$B$240,2,FALSE)+VLOOKUP(F1483,Results!$A$2:$B$240,2,FALSE)+VLOOKUP(G1483,Results!$A$2:$B$240,2,FALSE)+VLOOKUP(H1483,Results!$A$2:$B$240,2,FALSE)+VLOOKUP(I1483,Results!$A$2:$B$240,2,FALSE)+VLOOKUP(J1483,Results!$A$2:$B$240,2,FALSE)+VLOOKUP(B1483,Results!$A$2:$B$240,2,FALSE)-MIN(VLOOKUP(C1483,Results!$A$2:$B$240,2,FALSE),VLOOKUP(D1483,Results!$A$2:$B$240,2,FALSE),VLOOKUP(E1483,Results!$A$2:$B$240,2,FALSE),VLOOKUP(F1483,Results!$A$2:$B$240,2,FALSE),VLOOKUP(G1483,Results!$A$2:$B$240,2,FALSE),VLOOKUP(H1483,Results!$A$2:$B$240,2,FALSE),VLOOKUP(I1483,Results!$A$2:$B$240,2,FALSE),VLOOKUP(J1483,Results!$A$2:$B$240,2,FALSE),VLOOKUP(B1483,Results!$A$2:$B$240,2,FALSE)),"")</f>
        <v/>
      </c>
    </row>
    <row r="1484" spans="2:47" x14ac:dyDescent="0.3">
      <c r="B1484" t="s">
        <v>166</v>
      </c>
      <c r="C1484" t="s">
        <v>108</v>
      </c>
      <c r="D1484" t="s">
        <v>172</v>
      </c>
      <c r="E1484" t="s">
        <v>146</v>
      </c>
      <c r="F1484" t="s">
        <v>177</v>
      </c>
      <c r="G1484" t="s">
        <v>179</v>
      </c>
      <c r="H1484" t="s">
        <v>92</v>
      </c>
      <c r="I1484" t="s">
        <v>183</v>
      </c>
      <c r="J1484" t="s">
        <v>98</v>
      </c>
      <c r="K1484" t="n">
        <v>10.0</v>
      </c>
      <c r="L1484" s="30">
        <f si="354" t="shared"/>
        <v>0</v>
      </c>
      <c r="N1484" s="35" t="str">
        <f si="364" t="shared"/>
        <v/>
      </c>
      <c r="O1484" s="59">
        <f>(IF(ISNUMBER(MATCH(B1484,Sheet4!$K$92:$K$101,0)),1,0)+IF(ISNUMBER(MATCH(C1484,Sheet4!$K$92:$K$101,0)),1,0)+IF(ISNUMBER(MATCH(D1484,Sheet4!$K$92:$K$101,0)),1,0)+IF(ISNUMBER(MATCH(E1484,Sheet4!$K$92:$K$101,0)),1,0)+IF(ISNUMBER(MATCH(F1484,Sheet4!$K$92:$K$101,0)),1,0)+IF(ISNUMBER(MATCH(G1484,Sheet4!$K$92:$K$101,0)),1,0)+IF(ISNUMBER(MATCH(H1484,Sheet4!$K$92:$K$101,0)),1,0)+IF(ISNUMBER(MATCH(I1484,Sheet4!$K$92:$K$101,0)),1,0)+IF(ISNUMBER(MATCH(J1484,Sheet4!$K$92:$K$101,0)),1,0))
-
(IF(ISNUMBER(MATCH(B1484,Sheet4!$F$2:$F$11,0)),1,0)+IF(ISNUMBER(MATCH(C1484,Sheet4!$F$2:$F$11,0)),1,0)+IF(ISNUMBER(MATCH(D1484,Sheet4!$F$2:$F$11,0)),1,0)+IF(ISNUMBER(MATCH(E1484,Sheet4!$F$2:$F$11,0)),1,0)+IF(ISNUMBER(MATCH(F1484,Sheet4!$F$2:$F$11,0)),1,0)+IF(ISNUMBER(MATCH(G1484,Sheet4!$F$2:$F$11,0)),1,0)+IF(ISNUMBER(MATCH(H1484,Sheet4!$F$2:$F$11,0)),1,0)+IF(ISNUMBER(MATCH(I1484,Sheet4!$F$2:$F$11,0)),1,0)+IF(ISNUMBER(MATCH(J1484,Sheet4!$F$2:$F$11,0)),1,0))</f>
        <v>0</v>
      </c>
      <c r="P1484" s="40" t="str">
        <f>IFERROR(INDEX(Sheet4!$G:$G,MATCH(Sheet1!B1484,Sheet4!$F:$F,0))+INDEX(Sheet4!$G:$G,MATCH(Sheet1!C1484,Sheet4!$F:$F,0))+INDEX(Sheet4!$G:$G,MATCH(Sheet1!D1484,Sheet4!$F:$F,0))+INDEX(Sheet4!$G:$G,MATCH(Sheet1!E1484,Sheet4!$F:$F,0))+INDEX(Sheet4!$G:$G,MATCH(Sheet1!F1484,Sheet4!$F:$F,0))+INDEX(Sheet4!$G:$G,MATCH(Sheet1!G1484,Sheet4!$F:$F,0))+INDEX(Sheet4!$G:$G,MATCH(Sheet1!H1484,Sheet4!$F:$F,0))+INDEX(Sheet4!$G:$G,MATCH(Sheet1!I1484,Sheet4!$F:$F,0))+INDEX(Sheet4!$G:$G,MATCH(Sheet1!J1484,Sheet4!$F:$F,0)),"")</f>
        <v/>
      </c>
      <c r="AF1484">
        <f si="365" t="shared"/>
        <v>0</v>
      </c>
      <c r="AH1484">
        <v>1461</v>
      </c>
      <c r="AI1484" t="str">
        <f si="366" t="shared"/>
        <v>Ben SimmonsDe'Aaron FoxMonte MorrisMalik BeasleyKelly OubreMikal BridgesJohn CollinsTrey LylesNikola Jokic</v>
      </c>
      <c r="AJ1484">
        <f si="355" t="shared"/>
        <v>0</v>
      </c>
      <c r="AK1484">
        <f si="356" t="shared"/>
        <v>0</v>
      </c>
      <c r="AL1484">
        <f si="357" t="shared"/>
        <v>0</v>
      </c>
      <c r="AM1484">
        <f si="358" t="shared"/>
        <v>0</v>
      </c>
      <c r="AN1484">
        <f si="359" t="shared"/>
        <v>0</v>
      </c>
      <c r="AO1484">
        <f si="360" t="shared"/>
        <v>0</v>
      </c>
      <c r="AP1484">
        <f si="361" t="shared"/>
        <v>0</v>
      </c>
      <c r="AQ1484">
        <f si="362" t="shared"/>
        <v>0</v>
      </c>
      <c r="AR1484">
        <f si="363" t="shared"/>
        <v>0</v>
      </c>
      <c r="AS1484">
        <f si="367" t="shared"/>
        <v>0</v>
      </c>
      <c r="AU1484" t="str">
        <f>IFERROR(VLOOKUP(C1484,Results!$A$2:$B$240,2,FALSE)+VLOOKUP(D1484,Results!$A$2:$B$240,2,FALSE)+VLOOKUP(E1484,Results!$A$2:$B$240,2,FALSE)+VLOOKUP(F1484,Results!$A$2:$B$240,2,FALSE)+VLOOKUP(G1484,Results!$A$2:$B$240,2,FALSE)+VLOOKUP(H1484,Results!$A$2:$B$240,2,FALSE)+VLOOKUP(I1484,Results!$A$2:$B$240,2,FALSE)+VLOOKUP(J1484,Results!$A$2:$B$240,2,FALSE)+VLOOKUP(B1484,Results!$A$2:$B$240,2,FALSE)-MIN(VLOOKUP(C1484,Results!$A$2:$B$240,2,FALSE),VLOOKUP(D1484,Results!$A$2:$B$240,2,FALSE),VLOOKUP(E1484,Results!$A$2:$B$240,2,FALSE),VLOOKUP(F1484,Results!$A$2:$B$240,2,FALSE),VLOOKUP(G1484,Results!$A$2:$B$240,2,FALSE),VLOOKUP(H1484,Results!$A$2:$B$240,2,FALSE),VLOOKUP(I1484,Results!$A$2:$B$240,2,FALSE),VLOOKUP(J1484,Results!$A$2:$B$240,2,FALSE),VLOOKUP(B1484,Results!$A$2:$B$240,2,FALSE)),"")</f>
        <v/>
      </c>
    </row>
    <row r="1485" spans="2:47" x14ac:dyDescent="0.3">
      <c r="B1485" t="s">
        <v>166</v>
      </c>
      <c r="C1485" t="s">
        <v>87</v>
      </c>
      <c r="D1485" t="s">
        <v>89</v>
      </c>
      <c r="E1485" t="s">
        <v>148</v>
      </c>
      <c r="F1485" t="s">
        <v>96</v>
      </c>
      <c r="G1485" t="s">
        <v>159</v>
      </c>
      <c r="H1485" t="s">
        <v>153</v>
      </c>
      <c r="I1485" t="s">
        <v>152</v>
      </c>
      <c r="J1485" t="s">
        <v>98</v>
      </c>
      <c r="K1485" t="n">
        <v>10.0</v>
      </c>
      <c r="L1485" s="30">
        <f si="354" t="shared"/>
        <v>0</v>
      </c>
      <c r="N1485" s="35" t="str">
        <f si="364" t="shared"/>
        <v/>
      </c>
      <c r="O1485" s="59">
        <f>(IF(ISNUMBER(MATCH(B1485,Sheet4!$K$92:$K$101,0)),1,0)+IF(ISNUMBER(MATCH(C1485,Sheet4!$K$92:$K$101,0)),1,0)+IF(ISNUMBER(MATCH(D1485,Sheet4!$K$92:$K$101,0)),1,0)+IF(ISNUMBER(MATCH(E1485,Sheet4!$K$92:$K$101,0)),1,0)+IF(ISNUMBER(MATCH(F1485,Sheet4!$K$92:$K$101,0)),1,0)+IF(ISNUMBER(MATCH(G1485,Sheet4!$K$92:$K$101,0)),1,0)+IF(ISNUMBER(MATCH(H1485,Sheet4!$K$92:$K$101,0)),1,0)+IF(ISNUMBER(MATCH(I1485,Sheet4!$K$92:$K$101,0)),1,0)+IF(ISNUMBER(MATCH(J1485,Sheet4!$K$92:$K$101,0)),1,0))
-
(IF(ISNUMBER(MATCH(B1485,Sheet4!$F$2:$F$11,0)),1,0)+IF(ISNUMBER(MATCH(C1485,Sheet4!$F$2:$F$11,0)),1,0)+IF(ISNUMBER(MATCH(D1485,Sheet4!$F$2:$F$11,0)),1,0)+IF(ISNUMBER(MATCH(E1485,Sheet4!$F$2:$F$11,0)),1,0)+IF(ISNUMBER(MATCH(F1485,Sheet4!$F$2:$F$11,0)),1,0)+IF(ISNUMBER(MATCH(G1485,Sheet4!$F$2:$F$11,0)),1,0)+IF(ISNUMBER(MATCH(H1485,Sheet4!$F$2:$F$11,0)),1,0)+IF(ISNUMBER(MATCH(I1485,Sheet4!$F$2:$F$11,0)),1,0)+IF(ISNUMBER(MATCH(J1485,Sheet4!$F$2:$F$11,0)),1,0))</f>
        <v>0</v>
      </c>
      <c r="P1485" s="40" t="str">
        <f>IFERROR(INDEX(Sheet4!$G:$G,MATCH(Sheet1!B1485,Sheet4!$F:$F,0))+INDEX(Sheet4!$G:$G,MATCH(Sheet1!C1485,Sheet4!$F:$F,0))+INDEX(Sheet4!$G:$G,MATCH(Sheet1!D1485,Sheet4!$F:$F,0))+INDEX(Sheet4!$G:$G,MATCH(Sheet1!E1485,Sheet4!$F:$F,0))+INDEX(Sheet4!$G:$G,MATCH(Sheet1!F1485,Sheet4!$F:$F,0))+INDEX(Sheet4!$G:$G,MATCH(Sheet1!G1485,Sheet4!$F:$F,0))+INDEX(Sheet4!$G:$G,MATCH(Sheet1!H1485,Sheet4!$F:$F,0))+INDEX(Sheet4!$G:$G,MATCH(Sheet1!I1485,Sheet4!$F:$F,0))+INDEX(Sheet4!$G:$G,MATCH(Sheet1!J1485,Sheet4!$F:$F,0)),"")</f>
        <v/>
      </c>
      <c r="AF1485">
        <f si="365" t="shared"/>
        <v>0</v>
      </c>
      <c r="AH1485">
        <v>1462</v>
      </c>
      <c r="AI1485" t="str">
        <f si="366" t="shared"/>
        <v>Ben SimmonsElie OkoboDevin BookerMalik BeasleyKelly OubreGerald GreenMarvin BagleyPaul MillsapNikola Jokic</v>
      </c>
      <c r="AJ1485">
        <f si="355" t="shared"/>
        <v>0</v>
      </c>
      <c r="AK1485">
        <f si="356" t="shared"/>
        <v>0</v>
      </c>
      <c r="AL1485">
        <f si="357" t="shared"/>
        <v>0</v>
      </c>
      <c r="AM1485">
        <f si="358" t="shared"/>
        <v>0</v>
      </c>
      <c r="AN1485">
        <f si="359" t="shared"/>
        <v>0</v>
      </c>
      <c r="AO1485">
        <f si="360" t="shared"/>
        <v>0</v>
      </c>
      <c r="AP1485">
        <f si="361" t="shared"/>
        <v>0</v>
      </c>
      <c r="AQ1485">
        <f si="362" t="shared"/>
        <v>0</v>
      </c>
      <c r="AR1485">
        <f si="363" t="shared"/>
        <v>0</v>
      </c>
      <c r="AS1485">
        <f si="367" t="shared"/>
        <v>0</v>
      </c>
      <c r="AU1485" t="str">
        <f>IFERROR(VLOOKUP(C1485,Results!$A$2:$B$240,2,FALSE)+VLOOKUP(D1485,Results!$A$2:$B$240,2,FALSE)+VLOOKUP(E1485,Results!$A$2:$B$240,2,FALSE)+VLOOKUP(F1485,Results!$A$2:$B$240,2,FALSE)+VLOOKUP(G1485,Results!$A$2:$B$240,2,FALSE)+VLOOKUP(H1485,Results!$A$2:$B$240,2,FALSE)+VLOOKUP(I1485,Results!$A$2:$B$240,2,FALSE)+VLOOKUP(J1485,Results!$A$2:$B$240,2,FALSE)+VLOOKUP(B1485,Results!$A$2:$B$240,2,FALSE)-MIN(VLOOKUP(C1485,Results!$A$2:$B$240,2,FALSE),VLOOKUP(D1485,Results!$A$2:$B$240,2,FALSE),VLOOKUP(E1485,Results!$A$2:$B$240,2,FALSE),VLOOKUP(F1485,Results!$A$2:$B$240,2,FALSE),VLOOKUP(G1485,Results!$A$2:$B$240,2,FALSE),VLOOKUP(H1485,Results!$A$2:$B$240,2,FALSE),VLOOKUP(I1485,Results!$A$2:$B$240,2,FALSE),VLOOKUP(J1485,Results!$A$2:$B$240,2,FALSE),VLOOKUP(B1485,Results!$A$2:$B$240,2,FALSE)),"")</f>
        <v/>
      </c>
    </row>
    <row r="1486" spans="2:47" x14ac:dyDescent="0.3">
      <c r="B1486" t="s">
        <v>166</v>
      </c>
      <c r="C1486" t="s">
        <v>169</v>
      </c>
      <c r="D1486" t="s">
        <v>173</v>
      </c>
      <c r="E1486" t="s">
        <v>146</v>
      </c>
      <c r="F1486" t="s">
        <v>177</v>
      </c>
      <c r="G1486" t="s">
        <v>179</v>
      </c>
      <c r="H1486" t="s">
        <v>92</v>
      </c>
      <c r="I1486" t="s">
        <v>152</v>
      </c>
      <c r="J1486" t="s">
        <v>186</v>
      </c>
      <c r="K1486" t="n">
        <v>10.0</v>
      </c>
      <c r="L1486" s="30">
        <f si="354" t="shared"/>
        <v>0</v>
      </c>
      <c r="N1486" s="35" t="str">
        <f si="364" t="shared"/>
        <v/>
      </c>
      <c r="O1486" s="59">
        <f>(IF(ISNUMBER(MATCH(B1486,Sheet4!$K$92:$K$101,0)),1,0)+IF(ISNUMBER(MATCH(C1486,Sheet4!$K$92:$K$101,0)),1,0)+IF(ISNUMBER(MATCH(D1486,Sheet4!$K$92:$K$101,0)),1,0)+IF(ISNUMBER(MATCH(E1486,Sheet4!$K$92:$K$101,0)),1,0)+IF(ISNUMBER(MATCH(F1486,Sheet4!$K$92:$K$101,0)),1,0)+IF(ISNUMBER(MATCH(G1486,Sheet4!$K$92:$K$101,0)),1,0)+IF(ISNUMBER(MATCH(H1486,Sheet4!$K$92:$K$101,0)),1,0)+IF(ISNUMBER(MATCH(I1486,Sheet4!$K$92:$K$101,0)),1,0)+IF(ISNUMBER(MATCH(J1486,Sheet4!$K$92:$K$101,0)),1,0))
-
(IF(ISNUMBER(MATCH(B1486,Sheet4!$F$2:$F$11,0)),1,0)+IF(ISNUMBER(MATCH(C1486,Sheet4!$F$2:$F$11,0)),1,0)+IF(ISNUMBER(MATCH(D1486,Sheet4!$F$2:$F$11,0)),1,0)+IF(ISNUMBER(MATCH(E1486,Sheet4!$F$2:$F$11,0)),1,0)+IF(ISNUMBER(MATCH(F1486,Sheet4!$F$2:$F$11,0)),1,0)+IF(ISNUMBER(MATCH(G1486,Sheet4!$F$2:$F$11,0)),1,0)+IF(ISNUMBER(MATCH(H1486,Sheet4!$F$2:$F$11,0)),1,0)+IF(ISNUMBER(MATCH(I1486,Sheet4!$F$2:$F$11,0)),1,0)+IF(ISNUMBER(MATCH(J1486,Sheet4!$F$2:$F$11,0)),1,0))</f>
        <v>0</v>
      </c>
      <c r="P1486" s="40" t="str">
        <f>IFERROR(INDEX(Sheet4!$G:$G,MATCH(Sheet1!B1486,Sheet4!$F:$F,0))+INDEX(Sheet4!$G:$G,MATCH(Sheet1!C1486,Sheet4!$F:$F,0))+INDEX(Sheet4!$G:$G,MATCH(Sheet1!D1486,Sheet4!$F:$F,0))+INDEX(Sheet4!$G:$G,MATCH(Sheet1!E1486,Sheet4!$F:$F,0))+INDEX(Sheet4!$G:$G,MATCH(Sheet1!F1486,Sheet4!$F:$F,0))+INDEX(Sheet4!$G:$G,MATCH(Sheet1!G1486,Sheet4!$F:$F,0))+INDEX(Sheet4!$G:$G,MATCH(Sheet1!H1486,Sheet4!$F:$F,0))+INDEX(Sheet4!$G:$G,MATCH(Sheet1!I1486,Sheet4!$F:$F,0))+INDEX(Sheet4!$G:$G,MATCH(Sheet1!J1486,Sheet4!$F:$F,0)),"")</f>
        <v/>
      </c>
      <c r="AF1486">
        <f si="365" t="shared"/>
        <v>0</v>
      </c>
      <c r="AH1486">
        <v>1463</v>
      </c>
      <c r="AI1486" t="str">
        <f si="366" t="shared"/>
        <v>De'Aaron FoxJeremy LinDevin BookerMonte MorrisWill BartonKelly OubreKenneth FariedPaul MillsapRudy Gobert</v>
      </c>
      <c r="AJ1486">
        <f si="355" t="shared"/>
        <v>0</v>
      </c>
      <c r="AK1486">
        <f si="356" t="shared"/>
        <v>0</v>
      </c>
      <c r="AL1486">
        <f si="357" t="shared"/>
        <v>0</v>
      </c>
      <c r="AM1486">
        <f si="358" t="shared"/>
        <v>0</v>
      </c>
      <c r="AN1486">
        <f si="359" t="shared"/>
        <v>0</v>
      </c>
      <c r="AO1486">
        <f si="360" t="shared"/>
        <v>0</v>
      </c>
      <c r="AP1486">
        <f si="361" t="shared"/>
        <v>0</v>
      </c>
      <c r="AQ1486">
        <f si="362" t="shared"/>
        <v>0</v>
      </c>
      <c r="AR1486">
        <f si="363" t="shared"/>
        <v>0</v>
      </c>
      <c r="AS1486">
        <f si="367" t="shared"/>
        <v>0</v>
      </c>
      <c r="AU1486" t="str">
        <f>IFERROR(VLOOKUP(C1486,Results!$A$2:$B$240,2,FALSE)+VLOOKUP(D1486,Results!$A$2:$B$240,2,FALSE)+VLOOKUP(E1486,Results!$A$2:$B$240,2,FALSE)+VLOOKUP(F1486,Results!$A$2:$B$240,2,FALSE)+VLOOKUP(G1486,Results!$A$2:$B$240,2,FALSE)+VLOOKUP(H1486,Results!$A$2:$B$240,2,FALSE)+VLOOKUP(I1486,Results!$A$2:$B$240,2,FALSE)+VLOOKUP(J1486,Results!$A$2:$B$240,2,FALSE)+VLOOKUP(B1486,Results!$A$2:$B$240,2,FALSE)-MIN(VLOOKUP(C1486,Results!$A$2:$B$240,2,FALSE),VLOOKUP(D1486,Results!$A$2:$B$240,2,FALSE),VLOOKUP(E1486,Results!$A$2:$B$240,2,FALSE),VLOOKUP(F1486,Results!$A$2:$B$240,2,FALSE),VLOOKUP(G1486,Results!$A$2:$B$240,2,FALSE),VLOOKUP(H1486,Results!$A$2:$B$240,2,FALSE),VLOOKUP(I1486,Results!$A$2:$B$240,2,FALSE),VLOOKUP(J1486,Results!$A$2:$B$240,2,FALSE),VLOOKUP(B1486,Results!$A$2:$B$240,2,FALSE)),"")</f>
        <v/>
      </c>
    </row>
    <row r="1487" spans="2:47" x14ac:dyDescent="0.3">
      <c r="B1487" t="s">
        <v>87</v>
      </c>
      <c r="C1487" t="s">
        <v>171</v>
      </c>
      <c r="D1487" t="s">
        <v>172</v>
      </c>
      <c r="E1487" t="s">
        <v>173</v>
      </c>
      <c r="F1487" t="s">
        <v>100</v>
      </c>
      <c r="G1487" t="s">
        <v>179</v>
      </c>
      <c r="H1487" t="s">
        <v>92</v>
      </c>
      <c r="I1487" t="s">
        <v>181</v>
      </c>
      <c r="J1487" t="s">
        <v>186</v>
      </c>
      <c r="K1487" t="n">
        <v>10.0</v>
      </c>
      <c r="L1487" s="30">
        <f si="354" t="shared"/>
        <v>0</v>
      </c>
      <c r="N1487" s="35" t="str">
        <f si="364" t="shared"/>
        <v/>
      </c>
      <c r="O1487" s="59">
        <f>(IF(ISNUMBER(MATCH(B1487,Sheet4!$K$92:$K$101,0)),1,0)+IF(ISNUMBER(MATCH(C1487,Sheet4!$K$92:$K$101,0)),1,0)+IF(ISNUMBER(MATCH(D1487,Sheet4!$K$92:$K$101,0)),1,0)+IF(ISNUMBER(MATCH(E1487,Sheet4!$K$92:$K$101,0)),1,0)+IF(ISNUMBER(MATCH(F1487,Sheet4!$K$92:$K$101,0)),1,0)+IF(ISNUMBER(MATCH(G1487,Sheet4!$K$92:$K$101,0)),1,0)+IF(ISNUMBER(MATCH(H1487,Sheet4!$K$92:$K$101,0)),1,0)+IF(ISNUMBER(MATCH(I1487,Sheet4!$K$92:$K$101,0)),1,0)+IF(ISNUMBER(MATCH(J1487,Sheet4!$K$92:$K$101,0)),1,0))
-
(IF(ISNUMBER(MATCH(B1487,Sheet4!$F$2:$F$11,0)),1,0)+IF(ISNUMBER(MATCH(C1487,Sheet4!$F$2:$F$11,0)),1,0)+IF(ISNUMBER(MATCH(D1487,Sheet4!$F$2:$F$11,0)),1,0)+IF(ISNUMBER(MATCH(E1487,Sheet4!$F$2:$F$11,0)),1,0)+IF(ISNUMBER(MATCH(F1487,Sheet4!$F$2:$F$11,0)),1,0)+IF(ISNUMBER(MATCH(G1487,Sheet4!$F$2:$F$11,0)),1,0)+IF(ISNUMBER(MATCH(H1487,Sheet4!$F$2:$F$11,0)),1,0)+IF(ISNUMBER(MATCH(I1487,Sheet4!$F$2:$F$11,0)),1,0)+IF(ISNUMBER(MATCH(J1487,Sheet4!$F$2:$F$11,0)),1,0))</f>
        <v>0</v>
      </c>
      <c r="P1487" s="40" t="str">
        <f>IFERROR(INDEX(Sheet4!$G:$G,MATCH(Sheet1!B1487,Sheet4!$F:$F,0))+INDEX(Sheet4!$G:$G,MATCH(Sheet1!C1487,Sheet4!$F:$F,0))+INDEX(Sheet4!$G:$G,MATCH(Sheet1!D1487,Sheet4!$F:$F,0))+INDEX(Sheet4!$G:$G,MATCH(Sheet1!E1487,Sheet4!$F:$F,0))+INDEX(Sheet4!$G:$G,MATCH(Sheet1!F1487,Sheet4!$F:$F,0))+INDEX(Sheet4!$G:$G,MATCH(Sheet1!G1487,Sheet4!$F:$F,0))+INDEX(Sheet4!$G:$G,MATCH(Sheet1!H1487,Sheet4!$F:$F,0))+INDEX(Sheet4!$G:$G,MATCH(Sheet1!I1487,Sheet4!$F:$F,0))+INDEX(Sheet4!$G:$G,MATCH(Sheet1!J1487,Sheet4!$F:$F,0)),"")</f>
        <v/>
      </c>
      <c r="AF1487">
        <f si="365" t="shared"/>
        <v>0</v>
      </c>
      <c r="AH1487">
        <v>1464</v>
      </c>
      <c r="AI1487" t="str">
        <f si="366" t="shared"/>
        <v>Ben SimmonsIsaiah CanaanDevin BookerMonte MorrisMikal BridgesJae CrowderKenneth FariedDerrick FavorsKarl-Anthony Towns</v>
      </c>
      <c r="AJ1487">
        <f si="355" t="shared"/>
        <v>0</v>
      </c>
      <c r="AK1487">
        <f si="356" t="shared"/>
        <v>0</v>
      </c>
      <c r="AL1487">
        <f si="357" t="shared"/>
        <v>0</v>
      </c>
      <c r="AM1487">
        <f si="358" t="shared"/>
        <v>0</v>
      </c>
      <c r="AN1487">
        <f si="359" t="shared"/>
        <v>0</v>
      </c>
      <c r="AO1487">
        <f si="360" t="shared"/>
        <v>0</v>
      </c>
      <c r="AP1487">
        <f si="361" t="shared"/>
        <v>0</v>
      </c>
      <c r="AQ1487">
        <f si="362" t="shared"/>
        <v>0</v>
      </c>
      <c r="AR1487">
        <f si="363" t="shared"/>
        <v>0</v>
      </c>
      <c r="AS1487">
        <f si="367" t="shared"/>
        <v>0</v>
      </c>
      <c r="AU1487" t="str">
        <f>IFERROR(VLOOKUP(C1487,Results!$A$2:$B$240,2,FALSE)+VLOOKUP(D1487,Results!$A$2:$B$240,2,FALSE)+VLOOKUP(E1487,Results!$A$2:$B$240,2,FALSE)+VLOOKUP(F1487,Results!$A$2:$B$240,2,FALSE)+VLOOKUP(G1487,Results!$A$2:$B$240,2,FALSE)+VLOOKUP(H1487,Results!$A$2:$B$240,2,FALSE)+VLOOKUP(I1487,Results!$A$2:$B$240,2,FALSE)+VLOOKUP(J1487,Results!$A$2:$B$240,2,FALSE)+VLOOKUP(B1487,Results!$A$2:$B$240,2,FALSE)-MIN(VLOOKUP(C1487,Results!$A$2:$B$240,2,FALSE),VLOOKUP(D1487,Results!$A$2:$B$240,2,FALSE),VLOOKUP(E1487,Results!$A$2:$B$240,2,FALSE),VLOOKUP(F1487,Results!$A$2:$B$240,2,FALSE),VLOOKUP(G1487,Results!$A$2:$B$240,2,FALSE),VLOOKUP(H1487,Results!$A$2:$B$240,2,FALSE),VLOOKUP(I1487,Results!$A$2:$B$240,2,FALSE),VLOOKUP(J1487,Results!$A$2:$B$240,2,FALSE),VLOOKUP(B1487,Results!$A$2:$B$240,2,FALSE)),"")</f>
        <v/>
      </c>
    </row>
    <row r="1488" spans="2:47" x14ac:dyDescent="0.3">
      <c r="B1488" t="s">
        <v>95</v>
      </c>
      <c r="C1488" t="s">
        <v>171</v>
      </c>
      <c r="D1488" t="s">
        <v>172</v>
      </c>
      <c r="E1488" t="s">
        <v>146</v>
      </c>
      <c r="F1488" t="s">
        <v>177</v>
      </c>
      <c r="G1488" t="s">
        <v>100</v>
      </c>
      <c r="H1488" t="s">
        <v>92</v>
      </c>
      <c r="I1488" t="s">
        <v>93</v>
      </c>
      <c r="J1488" t="s">
        <v>188</v>
      </c>
      <c r="K1488" t="n">
        <v>10.0</v>
      </c>
      <c r="L1488" s="30">
        <f si="354" t="shared"/>
        <v>0</v>
      </c>
      <c r="N1488" s="35" t="str">
        <f si="364" t="shared"/>
        <v/>
      </c>
      <c r="O1488" s="59">
        <f>(IF(ISNUMBER(MATCH(B1488,Sheet4!$K$92:$K$101,0)),1,0)+IF(ISNUMBER(MATCH(C1488,Sheet4!$K$92:$K$101,0)),1,0)+IF(ISNUMBER(MATCH(D1488,Sheet4!$K$92:$K$101,0)),1,0)+IF(ISNUMBER(MATCH(E1488,Sheet4!$K$92:$K$101,0)),1,0)+IF(ISNUMBER(MATCH(F1488,Sheet4!$K$92:$K$101,0)),1,0)+IF(ISNUMBER(MATCH(G1488,Sheet4!$K$92:$K$101,0)),1,0)+IF(ISNUMBER(MATCH(H1488,Sheet4!$K$92:$K$101,0)),1,0)+IF(ISNUMBER(MATCH(I1488,Sheet4!$K$92:$K$101,0)),1,0)+IF(ISNUMBER(MATCH(J1488,Sheet4!$K$92:$K$101,0)),1,0))
-
(IF(ISNUMBER(MATCH(B1488,Sheet4!$F$2:$F$11,0)),1,0)+IF(ISNUMBER(MATCH(C1488,Sheet4!$F$2:$F$11,0)),1,0)+IF(ISNUMBER(MATCH(D1488,Sheet4!$F$2:$F$11,0)),1,0)+IF(ISNUMBER(MATCH(E1488,Sheet4!$F$2:$F$11,0)),1,0)+IF(ISNUMBER(MATCH(F1488,Sheet4!$F$2:$F$11,0)),1,0)+IF(ISNUMBER(MATCH(G1488,Sheet4!$F$2:$F$11,0)),1,0)+IF(ISNUMBER(MATCH(H1488,Sheet4!$F$2:$F$11,0)),1,0)+IF(ISNUMBER(MATCH(I1488,Sheet4!$F$2:$F$11,0)),1,0)+IF(ISNUMBER(MATCH(J1488,Sheet4!$F$2:$F$11,0)),1,0))</f>
        <v>0</v>
      </c>
      <c r="P1488" s="40" t="str">
        <f>IFERROR(INDEX(Sheet4!$G:$G,MATCH(Sheet1!B1488,Sheet4!$F:$F,0))+INDEX(Sheet4!$G:$G,MATCH(Sheet1!C1488,Sheet4!$F:$F,0))+INDEX(Sheet4!$G:$G,MATCH(Sheet1!D1488,Sheet4!$F:$F,0))+INDEX(Sheet4!$G:$G,MATCH(Sheet1!E1488,Sheet4!$F:$F,0))+INDEX(Sheet4!$G:$G,MATCH(Sheet1!F1488,Sheet4!$F:$F,0))+INDEX(Sheet4!$G:$G,MATCH(Sheet1!G1488,Sheet4!$F:$F,0))+INDEX(Sheet4!$G:$G,MATCH(Sheet1!H1488,Sheet4!$F:$F,0))+INDEX(Sheet4!$G:$G,MATCH(Sheet1!I1488,Sheet4!$F:$F,0))+INDEX(Sheet4!$G:$G,MATCH(Sheet1!J1488,Sheet4!$F:$F,0)),"")</f>
        <v/>
      </c>
      <c r="AF1488">
        <f si="365" t="shared"/>
        <v>0</v>
      </c>
      <c r="AH1488">
        <v>1465</v>
      </c>
      <c r="AI1488" t="str">
        <f si="366" t="shared"/>
        <v>Ricky RubioIsaiah CanaanJames HardenMonte MorrisKelly OubreDeAndre' BembryJosh JacksonPaul MillsapKarl-Anthony Towns</v>
      </c>
      <c r="AJ1488">
        <f si="355" t="shared"/>
        <v>0</v>
      </c>
      <c r="AK1488">
        <f si="356" t="shared"/>
        <v>0</v>
      </c>
      <c r="AL1488">
        <f si="357" t="shared"/>
        <v>0</v>
      </c>
      <c r="AM1488">
        <f si="358" t="shared"/>
        <v>0</v>
      </c>
      <c r="AN1488">
        <f si="359" t="shared"/>
        <v>0</v>
      </c>
      <c r="AO1488">
        <f si="360" t="shared"/>
        <v>0</v>
      </c>
      <c r="AP1488">
        <f si="361" t="shared"/>
        <v>0</v>
      </c>
      <c r="AQ1488">
        <f si="362" t="shared"/>
        <v>0</v>
      </c>
      <c r="AR1488">
        <f si="363" t="shared"/>
        <v>0</v>
      </c>
      <c r="AS1488">
        <f si="367" t="shared"/>
        <v>0</v>
      </c>
      <c r="AU1488" t="str">
        <f>IFERROR(VLOOKUP(C1488,Results!$A$2:$B$240,2,FALSE)+VLOOKUP(D1488,Results!$A$2:$B$240,2,FALSE)+VLOOKUP(E1488,Results!$A$2:$B$240,2,FALSE)+VLOOKUP(F1488,Results!$A$2:$B$240,2,FALSE)+VLOOKUP(G1488,Results!$A$2:$B$240,2,FALSE)+VLOOKUP(H1488,Results!$A$2:$B$240,2,FALSE)+VLOOKUP(I1488,Results!$A$2:$B$240,2,FALSE)+VLOOKUP(J1488,Results!$A$2:$B$240,2,FALSE)+VLOOKUP(B1488,Results!$A$2:$B$240,2,FALSE)-MIN(VLOOKUP(C1488,Results!$A$2:$B$240,2,FALSE),VLOOKUP(D1488,Results!$A$2:$B$240,2,FALSE),VLOOKUP(E1488,Results!$A$2:$B$240,2,FALSE),VLOOKUP(F1488,Results!$A$2:$B$240,2,FALSE),VLOOKUP(G1488,Results!$A$2:$B$240,2,FALSE),VLOOKUP(H1488,Results!$A$2:$B$240,2,FALSE),VLOOKUP(I1488,Results!$A$2:$B$240,2,FALSE),VLOOKUP(J1488,Results!$A$2:$B$240,2,FALSE),VLOOKUP(B1488,Results!$A$2:$B$240,2,FALSE)),"")</f>
        <v/>
      </c>
    </row>
    <row r="1489" spans="2:47" x14ac:dyDescent="0.3">
      <c r="B1489" t="s">
        <v>166</v>
      </c>
      <c r="C1489" t="s">
        <v>108</v>
      </c>
      <c r="D1489" t="s">
        <v>89</v>
      </c>
      <c r="E1489" t="s">
        <v>146</v>
      </c>
      <c r="F1489" t="s">
        <v>177</v>
      </c>
      <c r="G1489" t="s">
        <v>101</v>
      </c>
      <c r="H1489" t="s">
        <v>153</v>
      </c>
      <c r="I1489" t="s">
        <v>181</v>
      </c>
      <c r="J1489" t="s">
        <v>98</v>
      </c>
      <c r="K1489" t="n">
        <v>10.0</v>
      </c>
      <c r="L1489" s="30">
        <f si="354" t="shared"/>
        <v>0</v>
      </c>
      <c r="N1489" s="35" t="str">
        <f si="364" t="shared"/>
        <v/>
      </c>
      <c r="O1489" s="59">
        <f>(IF(ISNUMBER(MATCH(B1489,Sheet4!$K$92:$K$101,0)),1,0)+IF(ISNUMBER(MATCH(C1489,Sheet4!$K$92:$K$101,0)),1,0)+IF(ISNUMBER(MATCH(D1489,Sheet4!$K$92:$K$101,0)),1,0)+IF(ISNUMBER(MATCH(E1489,Sheet4!$K$92:$K$101,0)),1,0)+IF(ISNUMBER(MATCH(F1489,Sheet4!$K$92:$K$101,0)),1,0)+IF(ISNUMBER(MATCH(G1489,Sheet4!$K$92:$K$101,0)),1,0)+IF(ISNUMBER(MATCH(H1489,Sheet4!$K$92:$K$101,0)),1,0)+IF(ISNUMBER(MATCH(I1489,Sheet4!$K$92:$K$101,0)),1,0)+IF(ISNUMBER(MATCH(J1489,Sheet4!$K$92:$K$101,0)),1,0))
-
(IF(ISNUMBER(MATCH(B1489,Sheet4!$F$2:$F$11,0)),1,0)+IF(ISNUMBER(MATCH(C1489,Sheet4!$F$2:$F$11,0)),1,0)+IF(ISNUMBER(MATCH(D1489,Sheet4!$F$2:$F$11,0)),1,0)+IF(ISNUMBER(MATCH(E1489,Sheet4!$F$2:$F$11,0)),1,0)+IF(ISNUMBER(MATCH(F1489,Sheet4!$F$2:$F$11,0)),1,0)+IF(ISNUMBER(MATCH(G1489,Sheet4!$F$2:$F$11,0)),1,0)+IF(ISNUMBER(MATCH(H1489,Sheet4!$F$2:$F$11,0)),1,0)+IF(ISNUMBER(MATCH(I1489,Sheet4!$F$2:$F$11,0)),1,0)+IF(ISNUMBER(MATCH(J1489,Sheet4!$F$2:$F$11,0)),1,0))</f>
        <v>0</v>
      </c>
      <c r="P1489" s="40" t="str">
        <f>IFERROR(INDEX(Sheet4!$G:$G,MATCH(Sheet1!B1489,Sheet4!$F:$F,0))+INDEX(Sheet4!$G:$G,MATCH(Sheet1!C1489,Sheet4!$F:$F,0))+INDEX(Sheet4!$G:$G,MATCH(Sheet1!D1489,Sheet4!$F:$F,0))+INDEX(Sheet4!$G:$G,MATCH(Sheet1!E1489,Sheet4!$F:$F,0))+INDEX(Sheet4!$G:$G,MATCH(Sheet1!F1489,Sheet4!$F:$F,0))+INDEX(Sheet4!$G:$G,MATCH(Sheet1!G1489,Sheet4!$F:$F,0))+INDEX(Sheet4!$G:$G,MATCH(Sheet1!H1489,Sheet4!$F:$F,0))+INDEX(Sheet4!$G:$G,MATCH(Sheet1!I1489,Sheet4!$F:$F,0))+INDEX(Sheet4!$G:$G,MATCH(Sheet1!J1489,Sheet4!$F:$F,0)),"")</f>
        <v/>
      </c>
      <c r="AF1489">
        <f si="365" t="shared"/>
        <v>0</v>
      </c>
      <c r="AH1489">
        <v>1466</v>
      </c>
      <c r="AI1489" t="str">
        <f si="366" t="shared"/>
        <v>Ben SimmonsLandry ShametJimmy ButlerMonte MorrisKelly OubreTaurean PrinceMarvin BagleyDerrick FavorsKarl-Anthony Towns</v>
      </c>
      <c r="AJ1489">
        <f si="355" t="shared"/>
        <v>0</v>
      </c>
      <c r="AK1489">
        <f si="356" t="shared"/>
        <v>0</v>
      </c>
      <c r="AL1489">
        <f si="357" t="shared"/>
        <v>0</v>
      </c>
      <c r="AM1489">
        <f si="358" t="shared"/>
        <v>0</v>
      </c>
      <c r="AN1489">
        <f si="359" t="shared"/>
        <v>0</v>
      </c>
      <c r="AO1489">
        <f si="360" t="shared"/>
        <v>0</v>
      </c>
      <c r="AP1489">
        <f si="361" t="shared"/>
        <v>0</v>
      </c>
      <c r="AQ1489">
        <f si="362" t="shared"/>
        <v>0</v>
      </c>
      <c r="AR1489">
        <f si="363" t="shared"/>
        <v>0</v>
      </c>
      <c r="AS1489">
        <f si="367" t="shared"/>
        <v>0</v>
      </c>
      <c r="AU1489" t="str">
        <f>IFERROR(VLOOKUP(C1489,Results!$A$2:$B$240,2,FALSE)+VLOOKUP(D1489,Results!$A$2:$B$240,2,FALSE)+VLOOKUP(E1489,Results!$A$2:$B$240,2,FALSE)+VLOOKUP(F1489,Results!$A$2:$B$240,2,FALSE)+VLOOKUP(G1489,Results!$A$2:$B$240,2,FALSE)+VLOOKUP(H1489,Results!$A$2:$B$240,2,FALSE)+VLOOKUP(I1489,Results!$A$2:$B$240,2,FALSE)+VLOOKUP(J1489,Results!$A$2:$B$240,2,FALSE)+VLOOKUP(B1489,Results!$A$2:$B$240,2,FALSE)-MIN(VLOOKUP(C1489,Results!$A$2:$B$240,2,FALSE),VLOOKUP(D1489,Results!$A$2:$B$240,2,FALSE),VLOOKUP(E1489,Results!$A$2:$B$240,2,FALSE),VLOOKUP(F1489,Results!$A$2:$B$240,2,FALSE),VLOOKUP(G1489,Results!$A$2:$B$240,2,FALSE),VLOOKUP(H1489,Results!$A$2:$B$240,2,FALSE),VLOOKUP(I1489,Results!$A$2:$B$240,2,FALSE),VLOOKUP(J1489,Results!$A$2:$B$240,2,FALSE),VLOOKUP(B1489,Results!$A$2:$B$240,2,FALSE)),"")</f>
        <v/>
      </c>
    </row>
    <row r="1490" spans="2:47" x14ac:dyDescent="0.3">
      <c r="B1490" t="s">
        <v>166</v>
      </c>
      <c r="C1490" t="s">
        <v>171</v>
      </c>
      <c r="D1490" t="s">
        <v>174</v>
      </c>
      <c r="E1490" t="s">
        <v>146</v>
      </c>
      <c r="F1490" t="s">
        <v>150</v>
      </c>
      <c r="G1490" t="s">
        <v>177</v>
      </c>
      <c r="H1490" t="s">
        <v>92</v>
      </c>
      <c r="I1490" t="s">
        <v>93</v>
      </c>
      <c r="J1490" t="s">
        <v>98</v>
      </c>
      <c r="K1490" t="n">
        <v>10.0</v>
      </c>
      <c r="L1490" s="30">
        <f si="354" t="shared"/>
        <v>0</v>
      </c>
      <c r="N1490" s="35" t="str">
        <f si="364" t="shared"/>
        <v/>
      </c>
      <c r="O1490" s="59">
        <f>(IF(ISNUMBER(MATCH(B1490,Sheet4!$K$92:$K$101,0)),1,0)+IF(ISNUMBER(MATCH(C1490,Sheet4!$K$92:$K$101,0)),1,0)+IF(ISNUMBER(MATCH(D1490,Sheet4!$K$92:$K$101,0)),1,0)+IF(ISNUMBER(MATCH(E1490,Sheet4!$K$92:$K$101,0)),1,0)+IF(ISNUMBER(MATCH(F1490,Sheet4!$K$92:$K$101,0)),1,0)+IF(ISNUMBER(MATCH(G1490,Sheet4!$K$92:$K$101,0)),1,0)+IF(ISNUMBER(MATCH(H1490,Sheet4!$K$92:$K$101,0)),1,0)+IF(ISNUMBER(MATCH(I1490,Sheet4!$K$92:$K$101,0)),1,0)+IF(ISNUMBER(MATCH(J1490,Sheet4!$K$92:$K$101,0)),1,0))
-
(IF(ISNUMBER(MATCH(B1490,Sheet4!$F$2:$F$11,0)),1,0)+IF(ISNUMBER(MATCH(C1490,Sheet4!$F$2:$F$11,0)),1,0)+IF(ISNUMBER(MATCH(D1490,Sheet4!$F$2:$F$11,0)),1,0)+IF(ISNUMBER(MATCH(E1490,Sheet4!$F$2:$F$11,0)),1,0)+IF(ISNUMBER(MATCH(F1490,Sheet4!$F$2:$F$11,0)),1,0)+IF(ISNUMBER(MATCH(G1490,Sheet4!$F$2:$F$11,0)),1,0)+IF(ISNUMBER(MATCH(H1490,Sheet4!$F$2:$F$11,0)),1,0)+IF(ISNUMBER(MATCH(I1490,Sheet4!$F$2:$F$11,0)),1,0)+IF(ISNUMBER(MATCH(J1490,Sheet4!$F$2:$F$11,0)),1,0))</f>
        <v>0</v>
      </c>
      <c r="P1490" s="40" t="str">
        <f>IFERROR(INDEX(Sheet4!$G:$G,MATCH(Sheet1!B1490,Sheet4!$F:$F,0))+INDEX(Sheet4!$G:$G,MATCH(Sheet1!C1490,Sheet4!$F:$F,0))+INDEX(Sheet4!$G:$G,MATCH(Sheet1!D1490,Sheet4!$F:$F,0))+INDEX(Sheet4!$G:$G,MATCH(Sheet1!E1490,Sheet4!$F:$F,0))+INDEX(Sheet4!$G:$G,MATCH(Sheet1!F1490,Sheet4!$F:$F,0))+INDEX(Sheet4!$G:$G,MATCH(Sheet1!G1490,Sheet4!$F:$F,0))+INDEX(Sheet4!$G:$G,MATCH(Sheet1!H1490,Sheet4!$F:$F,0))+INDEX(Sheet4!$G:$G,MATCH(Sheet1!I1490,Sheet4!$F:$F,0))+INDEX(Sheet4!$G:$G,MATCH(Sheet1!J1490,Sheet4!$F:$F,0)),"")</f>
        <v/>
      </c>
      <c r="AF1490">
        <f si="365" t="shared"/>
        <v>0</v>
      </c>
      <c r="AH1490">
        <v>1467</v>
      </c>
      <c r="AI1490" t="str">
        <f si="366" t="shared"/>
        <v>Ben SimmonsIsaiah CanaanDonovan MitchellMonte MorrisKelly OubreRoyce O'NealeKenneth FariedRichaun HolmesKarl-Anthony Towns</v>
      </c>
      <c r="AJ1490">
        <f si="355" t="shared"/>
        <v>0</v>
      </c>
      <c r="AK1490">
        <f si="356" t="shared"/>
        <v>0</v>
      </c>
      <c r="AL1490">
        <f si="357" t="shared"/>
        <v>0</v>
      </c>
      <c r="AM1490">
        <f si="358" t="shared"/>
        <v>0</v>
      </c>
      <c r="AN1490">
        <f si="359" t="shared"/>
        <v>0</v>
      </c>
      <c r="AO1490">
        <f si="360" t="shared"/>
        <v>0</v>
      </c>
      <c r="AP1490">
        <f si="361" t="shared"/>
        <v>0</v>
      </c>
      <c r="AQ1490">
        <f si="362" t="shared"/>
        <v>0</v>
      </c>
      <c r="AR1490">
        <f si="363" t="shared"/>
        <v>0</v>
      </c>
      <c r="AS1490">
        <f si="367" t="shared"/>
        <v>0</v>
      </c>
      <c r="AU1490" t="str">
        <f>IFERROR(VLOOKUP(C1490,Results!$A$2:$B$240,2,FALSE)+VLOOKUP(D1490,Results!$A$2:$B$240,2,FALSE)+VLOOKUP(E1490,Results!$A$2:$B$240,2,FALSE)+VLOOKUP(F1490,Results!$A$2:$B$240,2,FALSE)+VLOOKUP(G1490,Results!$A$2:$B$240,2,FALSE)+VLOOKUP(H1490,Results!$A$2:$B$240,2,FALSE)+VLOOKUP(I1490,Results!$A$2:$B$240,2,FALSE)+VLOOKUP(J1490,Results!$A$2:$B$240,2,FALSE)+VLOOKUP(B1490,Results!$A$2:$B$240,2,FALSE)-MIN(VLOOKUP(C1490,Results!$A$2:$B$240,2,FALSE),VLOOKUP(D1490,Results!$A$2:$B$240,2,FALSE),VLOOKUP(E1490,Results!$A$2:$B$240,2,FALSE),VLOOKUP(F1490,Results!$A$2:$B$240,2,FALSE),VLOOKUP(G1490,Results!$A$2:$B$240,2,FALSE),VLOOKUP(H1490,Results!$A$2:$B$240,2,FALSE),VLOOKUP(I1490,Results!$A$2:$B$240,2,FALSE),VLOOKUP(J1490,Results!$A$2:$B$240,2,FALSE),VLOOKUP(B1490,Results!$A$2:$B$240,2,FALSE)),"")</f>
        <v/>
      </c>
    </row>
    <row r="1491" spans="2:47" x14ac:dyDescent="0.3">
      <c r="B1491" t="s">
        <v>166</v>
      </c>
      <c r="C1491" t="s">
        <v>116</v>
      </c>
      <c r="D1491" t="s">
        <v>172</v>
      </c>
      <c r="E1491" t="s">
        <v>146</v>
      </c>
      <c r="F1491" t="s">
        <v>179</v>
      </c>
      <c r="G1491" t="s">
        <v>180</v>
      </c>
      <c r="H1491" t="s">
        <v>153</v>
      </c>
      <c r="I1491" t="s">
        <v>92</v>
      </c>
      <c r="J1491" t="s">
        <v>186</v>
      </c>
      <c r="K1491" t="n">
        <v>10.0</v>
      </c>
      <c r="L1491" s="30">
        <f si="354" t="shared"/>
        <v>0</v>
      </c>
      <c r="N1491" s="35" t="str">
        <f si="364" t="shared"/>
        <v/>
      </c>
      <c r="O1491" s="59">
        <f>(IF(ISNUMBER(MATCH(B1491,Sheet4!$K$92:$K$101,0)),1,0)+IF(ISNUMBER(MATCH(C1491,Sheet4!$K$92:$K$101,0)),1,0)+IF(ISNUMBER(MATCH(D1491,Sheet4!$K$92:$K$101,0)),1,0)+IF(ISNUMBER(MATCH(E1491,Sheet4!$K$92:$K$101,0)),1,0)+IF(ISNUMBER(MATCH(F1491,Sheet4!$K$92:$K$101,0)),1,0)+IF(ISNUMBER(MATCH(G1491,Sheet4!$K$92:$K$101,0)),1,0)+IF(ISNUMBER(MATCH(H1491,Sheet4!$K$92:$K$101,0)),1,0)+IF(ISNUMBER(MATCH(I1491,Sheet4!$K$92:$K$101,0)),1,0)+IF(ISNUMBER(MATCH(J1491,Sheet4!$K$92:$K$101,0)),1,0))
-
(IF(ISNUMBER(MATCH(B1491,Sheet4!$F$2:$F$11,0)),1,0)+IF(ISNUMBER(MATCH(C1491,Sheet4!$F$2:$F$11,0)),1,0)+IF(ISNUMBER(MATCH(D1491,Sheet4!$F$2:$F$11,0)),1,0)+IF(ISNUMBER(MATCH(E1491,Sheet4!$F$2:$F$11,0)),1,0)+IF(ISNUMBER(MATCH(F1491,Sheet4!$F$2:$F$11,0)),1,0)+IF(ISNUMBER(MATCH(G1491,Sheet4!$F$2:$F$11,0)),1,0)+IF(ISNUMBER(MATCH(H1491,Sheet4!$F$2:$F$11,0)),1,0)+IF(ISNUMBER(MATCH(I1491,Sheet4!$F$2:$F$11,0)),1,0)+IF(ISNUMBER(MATCH(J1491,Sheet4!$F$2:$F$11,0)),1,0))</f>
        <v>0</v>
      </c>
      <c r="P1491" s="40" t="str">
        <f>IFERROR(INDEX(Sheet4!$G:$G,MATCH(Sheet1!B1491,Sheet4!$F:$F,0))+INDEX(Sheet4!$G:$G,MATCH(Sheet1!C1491,Sheet4!$F:$F,0))+INDEX(Sheet4!$G:$G,MATCH(Sheet1!D1491,Sheet4!$F:$F,0))+INDEX(Sheet4!$G:$G,MATCH(Sheet1!E1491,Sheet4!$F:$F,0))+INDEX(Sheet4!$G:$G,MATCH(Sheet1!F1491,Sheet4!$F:$F,0))+INDEX(Sheet4!$G:$G,MATCH(Sheet1!G1491,Sheet4!$F:$F,0))+INDEX(Sheet4!$G:$G,MATCH(Sheet1!H1491,Sheet4!$F:$F,0))+INDEX(Sheet4!$G:$G,MATCH(Sheet1!I1491,Sheet4!$F:$F,0))+INDEX(Sheet4!$G:$G,MATCH(Sheet1!J1491,Sheet4!$F:$F,0)),"")</f>
        <v/>
      </c>
      <c r="AF1491">
        <f si="365" t="shared"/>
        <v>0</v>
      </c>
      <c r="AH1491">
        <v>1468</v>
      </c>
      <c r="AI1491" t="str">
        <f si="366" t="shared"/>
        <v>Ben SimmonsRicky RubioBuddy HieldMonte MorrisCorey BrewerGerald GreenKenneth FariedJosh JacksonJoel Embiid</v>
      </c>
      <c r="AJ1491">
        <f si="355" t="shared"/>
        <v>0</v>
      </c>
      <c r="AK1491">
        <f si="356" t="shared"/>
        <v>0</v>
      </c>
      <c r="AL1491">
        <f si="357" t="shared"/>
        <v>0</v>
      </c>
      <c r="AM1491">
        <f si="358" t="shared"/>
        <v>0</v>
      </c>
      <c r="AN1491">
        <f si="359" t="shared"/>
        <v>0</v>
      </c>
      <c r="AO1491">
        <f si="360" t="shared"/>
        <v>0</v>
      </c>
      <c r="AP1491">
        <f si="361" t="shared"/>
        <v>0</v>
      </c>
      <c r="AQ1491">
        <f si="362" t="shared"/>
        <v>0</v>
      </c>
      <c r="AR1491">
        <f si="363" t="shared"/>
        <v>0</v>
      </c>
      <c r="AS1491">
        <f si="367" t="shared"/>
        <v>0</v>
      </c>
      <c r="AU1491" t="str">
        <f>IFERROR(VLOOKUP(C1491,Results!$A$2:$B$240,2,FALSE)+VLOOKUP(D1491,Results!$A$2:$B$240,2,FALSE)+VLOOKUP(E1491,Results!$A$2:$B$240,2,FALSE)+VLOOKUP(F1491,Results!$A$2:$B$240,2,FALSE)+VLOOKUP(G1491,Results!$A$2:$B$240,2,FALSE)+VLOOKUP(H1491,Results!$A$2:$B$240,2,FALSE)+VLOOKUP(I1491,Results!$A$2:$B$240,2,FALSE)+VLOOKUP(J1491,Results!$A$2:$B$240,2,FALSE)+VLOOKUP(B1491,Results!$A$2:$B$240,2,FALSE)-MIN(VLOOKUP(C1491,Results!$A$2:$B$240,2,FALSE),VLOOKUP(D1491,Results!$A$2:$B$240,2,FALSE),VLOOKUP(E1491,Results!$A$2:$B$240,2,FALSE),VLOOKUP(F1491,Results!$A$2:$B$240,2,FALSE),VLOOKUP(G1491,Results!$A$2:$B$240,2,FALSE),VLOOKUP(H1491,Results!$A$2:$B$240,2,FALSE),VLOOKUP(I1491,Results!$A$2:$B$240,2,FALSE),VLOOKUP(J1491,Results!$A$2:$B$240,2,FALSE),VLOOKUP(B1491,Results!$A$2:$B$240,2,FALSE)),"")</f>
        <v/>
      </c>
    </row>
    <row r="1492" spans="2:47" x14ac:dyDescent="0.3">
      <c r="B1492" t="s">
        <v>166</v>
      </c>
      <c r="C1492" t="s">
        <v>170</v>
      </c>
      <c r="D1492" t="s">
        <v>172</v>
      </c>
      <c r="E1492" t="s">
        <v>173</v>
      </c>
      <c r="F1492" t="s">
        <v>150</v>
      </c>
      <c r="G1492" t="s">
        <v>105</v>
      </c>
      <c r="H1492" t="s">
        <v>92</v>
      </c>
      <c r="I1492" t="s">
        <v>181</v>
      </c>
      <c r="J1492" t="s">
        <v>94</v>
      </c>
      <c r="K1492" t="n">
        <v>10.0</v>
      </c>
      <c r="L1492" s="30">
        <f si="354" t="shared"/>
        <v>0</v>
      </c>
      <c r="N1492" s="35" t="str">
        <f si="364" t="shared"/>
        <v/>
      </c>
      <c r="O1492" s="59">
        <f>(IF(ISNUMBER(MATCH(B1492,Sheet4!$K$92:$K$101,0)),1,0)+IF(ISNUMBER(MATCH(C1492,Sheet4!$K$92:$K$101,0)),1,0)+IF(ISNUMBER(MATCH(D1492,Sheet4!$K$92:$K$101,0)),1,0)+IF(ISNUMBER(MATCH(E1492,Sheet4!$K$92:$K$101,0)),1,0)+IF(ISNUMBER(MATCH(F1492,Sheet4!$K$92:$K$101,0)),1,0)+IF(ISNUMBER(MATCH(G1492,Sheet4!$K$92:$K$101,0)),1,0)+IF(ISNUMBER(MATCH(H1492,Sheet4!$K$92:$K$101,0)),1,0)+IF(ISNUMBER(MATCH(I1492,Sheet4!$K$92:$K$101,0)),1,0)+IF(ISNUMBER(MATCH(J1492,Sheet4!$K$92:$K$101,0)),1,0))
-
(IF(ISNUMBER(MATCH(B1492,Sheet4!$F$2:$F$11,0)),1,0)+IF(ISNUMBER(MATCH(C1492,Sheet4!$F$2:$F$11,0)),1,0)+IF(ISNUMBER(MATCH(D1492,Sheet4!$F$2:$F$11,0)),1,0)+IF(ISNUMBER(MATCH(E1492,Sheet4!$F$2:$F$11,0)),1,0)+IF(ISNUMBER(MATCH(F1492,Sheet4!$F$2:$F$11,0)),1,0)+IF(ISNUMBER(MATCH(G1492,Sheet4!$F$2:$F$11,0)),1,0)+IF(ISNUMBER(MATCH(H1492,Sheet4!$F$2:$F$11,0)),1,0)+IF(ISNUMBER(MATCH(I1492,Sheet4!$F$2:$F$11,0)),1,0)+IF(ISNUMBER(MATCH(J1492,Sheet4!$F$2:$F$11,0)),1,0))</f>
        <v>0</v>
      </c>
      <c r="P1492" s="40" t="str">
        <f>IFERROR(INDEX(Sheet4!$G:$G,MATCH(Sheet1!B1492,Sheet4!$F:$F,0))+INDEX(Sheet4!$G:$G,MATCH(Sheet1!C1492,Sheet4!$F:$F,0))+INDEX(Sheet4!$G:$G,MATCH(Sheet1!D1492,Sheet4!$F:$F,0))+INDEX(Sheet4!$G:$G,MATCH(Sheet1!E1492,Sheet4!$F:$F,0))+INDEX(Sheet4!$G:$G,MATCH(Sheet1!F1492,Sheet4!$F:$F,0))+INDEX(Sheet4!$G:$G,MATCH(Sheet1!G1492,Sheet4!$F:$F,0))+INDEX(Sheet4!$G:$G,MATCH(Sheet1!H1492,Sheet4!$F:$F,0))+INDEX(Sheet4!$G:$G,MATCH(Sheet1!I1492,Sheet4!$F:$F,0))+INDEX(Sheet4!$G:$G,MATCH(Sheet1!J1492,Sheet4!$F:$F,0)),"")</f>
        <v/>
      </c>
      <c r="AF1492">
        <f si="365" t="shared"/>
        <v>0</v>
      </c>
      <c r="AH1492">
        <v>1469</v>
      </c>
      <c r="AI1492" t="str">
        <f si="366" t="shared"/>
        <v>Ben SimmonsIsaiah CanaanJames HardenMonte MorrisWill BartonKelly OubreMarvin BagleyJosh JacksonMike Muscala</v>
      </c>
      <c r="AJ1492">
        <f si="355" t="shared"/>
        <v>0</v>
      </c>
      <c r="AK1492">
        <f si="356" t="shared"/>
        <v>0</v>
      </c>
      <c r="AL1492">
        <f si="357" t="shared"/>
        <v>0</v>
      </c>
      <c r="AM1492">
        <f si="358" t="shared"/>
        <v>0</v>
      </c>
      <c r="AN1492">
        <f si="359" t="shared"/>
        <v>0</v>
      </c>
      <c r="AO1492">
        <f si="360" t="shared"/>
        <v>0</v>
      </c>
      <c r="AP1492">
        <f si="361" t="shared"/>
        <v>0</v>
      </c>
      <c r="AQ1492">
        <f si="362" t="shared"/>
        <v>0</v>
      </c>
      <c r="AR1492">
        <f si="363" t="shared"/>
        <v>0</v>
      </c>
      <c r="AS1492">
        <f si="367" t="shared"/>
        <v>0</v>
      </c>
      <c r="AU1492" t="str">
        <f>IFERROR(VLOOKUP(C1492,Results!$A$2:$B$240,2,FALSE)+VLOOKUP(D1492,Results!$A$2:$B$240,2,FALSE)+VLOOKUP(E1492,Results!$A$2:$B$240,2,FALSE)+VLOOKUP(F1492,Results!$A$2:$B$240,2,FALSE)+VLOOKUP(G1492,Results!$A$2:$B$240,2,FALSE)+VLOOKUP(H1492,Results!$A$2:$B$240,2,FALSE)+VLOOKUP(I1492,Results!$A$2:$B$240,2,FALSE)+VLOOKUP(J1492,Results!$A$2:$B$240,2,FALSE)+VLOOKUP(B1492,Results!$A$2:$B$240,2,FALSE)-MIN(VLOOKUP(C1492,Results!$A$2:$B$240,2,FALSE),VLOOKUP(D1492,Results!$A$2:$B$240,2,FALSE),VLOOKUP(E1492,Results!$A$2:$B$240,2,FALSE),VLOOKUP(F1492,Results!$A$2:$B$240,2,FALSE),VLOOKUP(G1492,Results!$A$2:$B$240,2,FALSE),VLOOKUP(H1492,Results!$A$2:$B$240,2,FALSE),VLOOKUP(I1492,Results!$A$2:$B$240,2,FALSE),VLOOKUP(J1492,Results!$A$2:$B$240,2,FALSE),VLOOKUP(B1492,Results!$A$2:$B$240,2,FALSE)),"")</f>
        <v/>
      </c>
    </row>
    <row r="1493" spans="2:47" x14ac:dyDescent="0.3">
      <c r="B1493" t="s">
        <v>166</v>
      </c>
      <c r="C1493" t="s">
        <v>108</v>
      </c>
      <c r="D1493" t="s">
        <v>172</v>
      </c>
      <c r="E1493" t="s">
        <v>173</v>
      </c>
      <c r="F1493" t="s">
        <v>101</v>
      </c>
      <c r="G1493" t="s">
        <v>180</v>
      </c>
      <c r="H1493" t="s">
        <v>92</v>
      </c>
      <c r="I1493" t="s">
        <v>152</v>
      </c>
      <c r="J1493" t="s">
        <v>187</v>
      </c>
      <c r="K1493" t="n">
        <v>10.0</v>
      </c>
      <c r="L1493" s="30">
        <f si="354" t="shared"/>
        <v>0</v>
      </c>
      <c r="N1493" s="35" t="str">
        <f si="364" t="shared"/>
        <v/>
      </c>
      <c r="O1493" s="59">
        <f>(IF(ISNUMBER(MATCH(B1493,Sheet4!$K$92:$K$101,0)),1,0)+IF(ISNUMBER(MATCH(C1493,Sheet4!$K$92:$K$101,0)),1,0)+IF(ISNUMBER(MATCH(D1493,Sheet4!$K$92:$K$101,0)),1,0)+IF(ISNUMBER(MATCH(E1493,Sheet4!$K$92:$K$101,0)),1,0)+IF(ISNUMBER(MATCH(F1493,Sheet4!$K$92:$K$101,0)),1,0)+IF(ISNUMBER(MATCH(G1493,Sheet4!$K$92:$K$101,0)),1,0)+IF(ISNUMBER(MATCH(H1493,Sheet4!$K$92:$K$101,0)),1,0)+IF(ISNUMBER(MATCH(I1493,Sheet4!$K$92:$K$101,0)),1,0)+IF(ISNUMBER(MATCH(J1493,Sheet4!$K$92:$K$101,0)),1,0))
-
(IF(ISNUMBER(MATCH(B1493,Sheet4!$F$2:$F$11,0)),1,0)+IF(ISNUMBER(MATCH(C1493,Sheet4!$F$2:$F$11,0)),1,0)+IF(ISNUMBER(MATCH(D1493,Sheet4!$F$2:$F$11,0)),1,0)+IF(ISNUMBER(MATCH(E1493,Sheet4!$F$2:$F$11,0)),1,0)+IF(ISNUMBER(MATCH(F1493,Sheet4!$F$2:$F$11,0)),1,0)+IF(ISNUMBER(MATCH(G1493,Sheet4!$F$2:$F$11,0)),1,0)+IF(ISNUMBER(MATCH(H1493,Sheet4!$F$2:$F$11,0)),1,0)+IF(ISNUMBER(MATCH(I1493,Sheet4!$F$2:$F$11,0)),1,0)+IF(ISNUMBER(MATCH(J1493,Sheet4!$F$2:$F$11,0)),1,0))</f>
        <v>0</v>
      </c>
      <c r="P1493" s="40" t="str">
        <f>IFERROR(INDEX(Sheet4!$G:$G,MATCH(Sheet1!B1493,Sheet4!$F:$F,0))+INDEX(Sheet4!$G:$G,MATCH(Sheet1!C1493,Sheet4!$F:$F,0))+INDEX(Sheet4!$G:$G,MATCH(Sheet1!D1493,Sheet4!$F:$F,0))+INDEX(Sheet4!$G:$G,MATCH(Sheet1!E1493,Sheet4!$F:$F,0))+INDEX(Sheet4!$G:$G,MATCH(Sheet1!F1493,Sheet4!$F:$F,0))+INDEX(Sheet4!$G:$G,MATCH(Sheet1!G1493,Sheet4!$F:$F,0))+INDEX(Sheet4!$G:$G,MATCH(Sheet1!H1493,Sheet4!$F:$F,0))+INDEX(Sheet4!$G:$G,MATCH(Sheet1!I1493,Sheet4!$F:$F,0))+INDEX(Sheet4!$G:$G,MATCH(Sheet1!J1493,Sheet4!$F:$F,0)),"")</f>
        <v/>
      </c>
      <c r="AF1493">
        <f si="365" t="shared"/>
        <v>0</v>
      </c>
      <c r="AH1493">
        <v>1470</v>
      </c>
      <c r="AI1493" t="str">
        <f si="366" t="shared"/>
        <v>Ben SimmonsDe'Aaron FoxJimmy ButlerMonte MorrisJae CrowderLuol DengJohn CollinsPaul MillsapRudy Gobert</v>
      </c>
      <c r="AJ1493">
        <f si="355" t="shared"/>
        <v>0</v>
      </c>
      <c r="AK1493">
        <f si="356" t="shared"/>
        <v>0</v>
      </c>
      <c r="AL1493">
        <f si="357" t="shared"/>
        <v>0</v>
      </c>
      <c r="AM1493">
        <f si="358" t="shared"/>
        <v>0</v>
      </c>
      <c r="AN1493">
        <f si="359" t="shared"/>
        <v>0</v>
      </c>
      <c r="AO1493">
        <f si="360" t="shared"/>
        <v>0</v>
      </c>
      <c r="AP1493">
        <f si="361" t="shared"/>
        <v>0</v>
      </c>
      <c r="AQ1493">
        <f si="362" t="shared"/>
        <v>0</v>
      </c>
      <c r="AR1493">
        <f si="363" t="shared"/>
        <v>0</v>
      </c>
      <c r="AS1493">
        <f si="367" t="shared"/>
        <v>0</v>
      </c>
      <c r="AU1493" t="str">
        <f>IFERROR(VLOOKUP(C1493,Results!$A$2:$B$240,2,FALSE)+VLOOKUP(D1493,Results!$A$2:$B$240,2,FALSE)+VLOOKUP(E1493,Results!$A$2:$B$240,2,FALSE)+VLOOKUP(F1493,Results!$A$2:$B$240,2,FALSE)+VLOOKUP(G1493,Results!$A$2:$B$240,2,FALSE)+VLOOKUP(H1493,Results!$A$2:$B$240,2,FALSE)+VLOOKUP(I1493,Results!$A$2:$B$240,2,FALSE)+VLOOKUP(J1493,Results!$A$2:$B$240,2,FALSE)+VLOOKUP(B1493,Results!$A$2:$B$240,2,FALSE)-MIN(VLOOKUP(C1493,Results!$A$2:$B$240,2,FALSE),VLOOKUP(D1493,Results!$A$2:$B$240,2,FALSE),VLOOKUP(E1493,Results!$A$2:$B$240,2,FALSE),VLOOKUP(F1493,Results!$A$2:$B$240,2,FALSE),VLOOKUP(G1493,Results!$A$2:$B$240,2,FALSE),VLOOKUP(H1493,Results!$A$2:$B$240,2,FALSE),VLOOKUP(I1493,Results!$A$2:$B$240,2,FALSE),VLOOKUP(J1493,Results!$A$2:$B$240,2,FALSE),VLOOKUP(B1493,Results!$A$2:$B$240,2,FALSE)),"")</f>
        <v/>
      </c>
    </row>
    <row r="1494" spans="2:47" x14ac:dyDescent="0.3">
      <c r="B1494" t="s">
        <v>166</v>
      </c>
      <c r="C1494" t="s">
        <v>170</v>
      </c>
      <c r="D1494" t="s">
        <v>172</v>
      </c>
      <c r="E1494" t="s">
        <v>89</v>
      </c>
      <c r="F1494" t="s">
        <v>100</v>
      </c>
      <c r="G1494" t="s">
        <v>179</v>
      </c>
      <c r="H1494" t="s">
        <v>153</v>
      </c>
      <c r="I1494" t="s">
        <v>93</v>
      </c>
      <c r="J1494" t="s">
        <v>98</v>
      </c>
      <c r="K1494" t="n">
        <v>10.0</v>
      </c>
      <c r="L1494" s="30">
        <f si="354" t="shared"/>
        <v>0</v>
      </c>
      <c r="N1494" s="35" t="str">
        <f si="364" t="shared"/>
        <v/>
      </c>
      <c r="O1494" s="59">
        <f>(IF(ISNUMBER(MATCH(B1494,Sheet4!$K$92:$K$101,0)),1,0)+IF(ISNUMBER(MATCH(C1494,Sheet4!$K$92:$K$101,0)),1,0)+IF(ISNUMBER(MATCH(D1494,Sheet4!$K$92:$K$101,0)),1,0)+IF(ISNUMBER(MATCH(E1494,Sheet4!$K$92:$K$101,0)),1,0)+IF(ISNUMBER(MATCH(F1494,Sheet4!$K$92:$K$101,0)),1,0)+IF(ISNUMBER(MATCH(G1494,Sheet4!$K$92:$K$101,0)),1,0)+IF(ISNUMBER(MATCH(H1494,Sheet4!$K$92:$K$101,0)),1,0)+IF(ISNUMBER(MATCH(I1494,Sheet4!$K$92:$K$101,0)),1,0)+IF(ISNUMBER(MATCH(J1494,Sheet4!$K$92:$K$101,0)),1,0))
-
(IF(ISNUMBER(MATCH(B1494,Sheet4!$F$2:$F$11,0)),1,0)+IF(ISNUMBER(MATCH(C1494,Sheet4!$F$2:$F$11,0)),1,0)+IF(ISNUMBER(MATCH(D1494,Sheet4!$F$2:$F$11,0)),1,0)+IF(ISNUMBER(MATCH(E1494,Sheet4!$F$2:$F$11,0)),1,0)+IF(ISNUMBER(MATCH(F1494,Sheet4!$F$2:$F$11,0)),1,0)+IF(ISNUMBER(MATCH(G1494,Sheet4!$F$2:$F$11,0)),1,0)+IF(ISNUMBER(MATCH(H1494,Sheet4!$F$2:$F$11,0)),1,0)+IF(ISNUMBER(MATCH(I1494,Sheet4!$F$2:$F$11,0)),1,0)+IF(ISNUMBER(MATCH(J1494,Sheet4!$F$2:$F$11,0)),1,0))</f>
        <v>0</v>
      </c>
      <c r="P1494" s="40" t="str">
        <f>IFERROR(INDEX(Sheet4!$G:$G,MATCH(Sheet1!B1494,Sheet4!$F:$F,0))+INDEX(Sheet4!$G:$G,MATCH(Sheet1!C1494,Sheet4!$F:$F,0))+INDEX(Sheet4!$G:$G,MATCH(Sheet1!D1494,Sheet4!$F:$F,0))+INDEX(Sheet4!$G:$G,MATCH(Sheet1!E1494,Sheet4!$F:$F,0))+INDEX(Sheet4!$G:$G,MATCH(Sheet1!F1494,Sheet4!$F:$F,0))+INDEX(Sheet4!$G:$G,MATCH(Sheet1!G1494,Sheet4!$F:$F,0))+INDEX(Sheet4!$G:$G,MATCH(Sheet1!H1494,Sheet4!$F:$F,0))+INDEX(Sheet4!$G:$G,MATCH(Sheet1!I1494,Sheet4!$F:$F,0))+INDEX(Sheet4!$G:$G,MATCH(Sheet1!J1494,Sheet4!$F:$F,0)),"")</f>
        <v/>
      </c>
      <c r="AF1494">
        <f si="365" t="shared"/>
        <v>0</v>
      </c>
      <c r="AH1494">
        <v>1471</v>
      </c>
      <c r="AI1494" t="str">
        <f si="366" t="shared"/>
        <v>Ben SimmonsIsaiah CanaanJimmy ButlerMonte MorrisWill BartonMikal BridgesPaul MillsapRichaun HolmesNikola Jokic</v>
      </c>
      <c r="AJ1494">
        <f si="355" t="shared"/>
        <v>0</v>
      </c>
      <c r="AK1494">
        <f si="356" t="shared"/>
        <v>0</v>
      </c>
      <c r="AL1494">
        <f si="357" t="shared"/>
        <v>0</v>
      </c>
      <c r="AM1494">
        <f si="358" t="shared"/>
        <v>0</v>
      </c>
      <c r="AN1494">
        <f si="359" t="shared"/>
        <v>0</v>
      </c>
      <c r="AO1494">
        <f si="360" t="shared"/>
        <v>0</v>
      </c>
      <c r="AP1494">
        <f si="361" t="shared"/>
        <v>0</v>
      </c>
      <c r="AQ1494">
        <f si="362" t="shared"/>
        <v>0</v>
      </c>
      <c r="AR1494">
        <f si="363" t="shared"/>
        <v>0</v>
      </c>
      <c r="AS1494">
        <f si="367" t="shared"/>
        <v>0</v>
      </c>
      <c r="AU1494" t="str">
        <f>IFERROR(VLOOKUP(C1494,Results!$A$2:$B$240,2,FALSE)+VLOOKUP(D1494,Results!$A$2:$B$240,2,FALSE)+VLOOKUP(E1494,Results!$A$2:$B$240,2,FALSE)+VLOOKUP(F1494,Results!$A$2:$B$240,2,FALSE)+VLOOKUP(G1494,Results!$A$2:$B$240,2,FALSE)+VLOOKUP(H1494,Results!$A$2:$B$240,2,FALSE)+VLOOKUP(I1494,Results!$A$2:$B$240,2,FALSE)+VLOOKUP(J1494,Results!$A$2:$B$240,2,FALSE)+VLOOKUP(B1494,Results!$A$2:$B$240,2,FALSE)-MIN(VLOOKUP(C1494,Results!$A$2:$B$240,2,FALSE),VLOOKUP(D1494,Results!$A$2:$B$240,2,FALSE),VLOOKUP(E1494,Results!$A$2:$B$240,2,FALSE),VLOOKUP(F1494,Results!$A$2:$B$240,2,FALSE),VLOOKUP(G1494,Results!$A$2:$B$240,2,FALSE),VLOOKUP(H1494,Results!$A$2:$B$240,2,FALSE),VLOOKUP(I1494,Results!$A$2:$B$240,2,FALSE),VLOOKUP(J1494,Results!$A$2:$B$240,2,FALSE),VLOOKUP(B1494,Results!$A$2:$B$240,2,FALSE)),"")</f>
        <v/>
      </c>
    </row>
    <row r="1495" spans="2:47" x14ac:dyDescent="0.3">
      <c r="B1495" t="s">
        <v>108</v>
      </c>
      <c r="C1495" t="s">
        <v>171</v>
      </c>
      <c r="D1495" t="s">
        <v>172</v>
      </c>
      <c r="E1495" t="s">
        <v>173</v>
      </c>
      <c r="F1495" t="s">
        <v>177</v>
      </c>
      <c r="G1495" t="s">
        <v>101</v>
      </c>
      <c r="H1495" t="s">
        <v>92</v>
      </c>
      <c r="I1495" t="s">
        <v>152</v>
      </c>
      <c r="J1495" t="s">
        <v>186</v>
      </c>
      <c r="K1495" t="n">
        <v>10.0</v>
      </c>
      <c r="L1495" s="30">
        <f si="354" t="shared"/>
        <v>0</v>
      </c>
      <c r="N1495" s="35" t="str">
        <f si="364" t="shared"/>
        <v/>
      </c>
      <c r="O1495" s="59">
        <f>(IF(ISNUMBER(MATCH(B1495,Sheet4!$K$92:$K$101,0)),1,0)+IF(ISNUMBER(MATCH(C1495,Sheet4!$K$92:$K$101,0)),1,0)+IF(ISNUMBER(MATCH(D1495,Sheet4!$K$92:$K$101,0)),1,0)+IF(ISNUMBER(MATCH(E1495,Sheet4!$K$92:$K$101,0)),1,0)+IF(ISNUMBER(MATCH(F1495,Sheet4!$K$92:$K$101,0)),1,0)+IF(ISNUMBER(MATCH(G1495,Sheet4!$K$92:$K$101,0)),1,0)+IF(ISNUMBER(MATCH(H1495,Sheet4!$K$92:$K$101,0)),1,0)+IF(ISNUMBER(MATCH(I1495,Sheet4!$K$92:$K$101,0)),1,0)+IF(ISNUMBER(MATCH(J1495,Sheet4!$K$92:$K$101,0)),1,0))
-
(IF(ISNUMBER(MATCH(B1495,Sheet4!$F$2:$F$11,0)),1,0)+IF(ISNUMBER(MATCH(C1495,Sheet4!$F$2:$F$11,0)),1,0)+IF(ISNUMBER(MATCH(D1495,Sheet4!$F$2:$F$11,0)),1,0)+IF(ISNUMBER(MATCH(E1495,Sheet4!$F$2:$F$11,0)),1,0)+IF(ISNUMBER(MATCH(F1495,Sheet4!$F$2:$F$11,0)),1,0)+IF(ISNUMBER(MATCH(G1495,Sheet4!$F$2:$F$11,0)),1,0)+IF(ISNUMBER(MATCH(H1495,Sheet4!$F$2:$F$11,0)),1,0)+IF(ISNUMBER(MATCH(I1495,Sheet4!$F$2:$F$11,0)),1,0)+IF(ISNUMBER(MATCH(J1495,Sheet4!$F$2:$F$11,0)),1,0))</f>
        <v>0</v>
      </c>
      <c r="P1495" s="40" t="str">
        <f>IFERROR(INDEX(Sheet4!$G:$G,MATCH(Sheet1!B1495,Sheet4!$F:$F,0))+INDEX(Sheet4!$G:$G,MATCH(Sheet1!C1495,Sheet4!$F:$F,0))+INDEX(Sheet4!$G:$G,MATCH(Sheet1!D1495,Sheet4!$F:$F,0))+INDEX(Sheet4!$G:$G,MATCH(Sheet1!E1495,Sheet4!$F:$F,0))+INDEX(Sheet4!$G:$G,MATCH(Sheet1!F1495,Sheet4!$F:$F,0))+INDEX(Sheet4!$G:$G,MATCH(Sheet1!G1495,Sheet4!$F:$F,0))+INDEX(Sheet4!$G:$G,MATCH(Sheet1!H1495,Sheet4!$F:$F,0))+INDEX(Sheet4!$G:$G,MATCH(Sheet1!I1495,Sheet4!$F:$F,0))+INDEX(Sheet4!$G:$G,MATCH(Sheet1!J1495,Sheet4!$F:$F,0)),"")</f>
        <v/>
      </c>
      <c r="AF1495">
        <f si="365" t="shared"/>
        <v>0</v>
      </c>
      <c r="AH1495">
        <v>1472</v>
      </c>
      <c r="AI1495" t="str">
        <f si="366" t="shared"/>
        <v>Ben SimmonsElie OkoboDevin BookerMonte MorrisKelly OubreJames EnnisJosh JacksonPaul MillsapJoel Embiid</v>
      </c>
      <c r="AJ1495">
        <f si="355" t="shared"/>
        <v>0</v>
      </c>
      <c r="AK1495">
        <f si="356" t="shared"/>
        <v>0</v>
      </c>
      <c r="AL1495">
        <f si="357" t="shared"/>
        <v>0</v>
      </c>
      <c r="AM1495">
        <f si="358" t="shared"/>
        <v>0</v>
      </c>
      <c r="AN1495">
        <f si="359" t="shared"/>
        <v>0</v>
      </c>
      <c r="AO1495">
        <f si="360" t="shared"/>
        <v>0</v>
      </c>
      <c r="AP1495">
        <f si="361" t="shared"/>
        <v>0</v>
      </c>
      <c r="AQ1495">
        <f si="362" t="shared"/>
        <v>0</v>
      </c>
      <c r="AR1495">
        <f si="363" t="shared"/>
        <v>0</v>
      </c>
      <c r="AS1495">
        <f si="367" t="shared"/>
        <v>0</v>
      </c>
      <c r="AU1495" t="str">
        <f>IFERROR(VLOOKUP(C1495,Results!$A$2:$B$240,2,FALSE)+VLOOKUP(D1495,Results!$A$2:$B$240,2,FALSE)+VLOOKUP(E1495,Results!$A$2:$B$240,2,FALSE)+VLOOKUP(F1495,Results!$A$2:$B$240,2,FALSE)+VLOOKUP(G1495,Results!$A$2:$B$240,2,FALSE)+VLOOKUP(H1495,Results!$A$2:$B$240,2,FALSE)+VLOOKUP(I1495,Results!$A$2:$B$240,2,FALSE)+VLOOKUP(J1495,Results!$A$2:$B$240,2,FALSE)+VLOOKUP(B1495,Results!$A$2:$B$240,2,FALSE)-MIN(VLOOKUP(C1495,Results!$A$2:$B$240,2,FALSE),VLOOKUP(D1495,Results!$A$2:$B$240,2,FALSE),VLOOKUP(E1495,Results!$A$2:$B$240,2,FALSE),VLOOKUP(F1495,Results!$A$2:$B$240,2,FALSE),VLOOKUP(G1495,Results!$A$2:$B$240,2,FALSE),VLOOKUP(H1495,Results!$A$2:$B$240,2,FALSE),VLOOKUP(I1495,Results!$A$2:$B$240,2,FALSE),VLOOKUP(J1495,Results!$A$2:$B$240,2,FALSE),VLOOKUP(B1495,Results!$A$2:$B$240,2,FALSE)),"")</f>
        <v/>
      </c>
    </row>
    <row r="1496" spans="2:47" x14ac:dyDescent="0.3">
      <c r="B1496" t="s">
        <v>166</v>
      </c>
      <c r="C1496" t="s">
        <v>95</v>
      </c>
      <c r="D1496" t="s">
        <v>172</v>
      </c>
      <c r="E1496" t="s">
        <v>146</v>
      </c>
      <c r="F1496" t="s">
        <v>178</v>
      </c>
      <c r="G1496" t="s">
        <v>179</v>
      </c>
      <c r="H1496" t="s">
        <v>181</v>
      </c>
      <c r="I1496" t="s">
        <v>152</v>
      </c>
      <c r="J1496" t="s">
        <v>98</v>
      </c>
      <c r="K1496" t="n">
        <v>10.0</v>
      </c>
      <c r="L1496" s="30">
        <f ref="L1496:L1559" si="368" t="shared">AS1496</f>
        <v>0</v>
      </c>
      <c r="N1496" s="35" t="str">
        <f si="364" t="shared"/>
        <v/>
      </c>
      <c r="O1496" s="59">
        <f>(IF(ISNUMBER(MATCH(B1496,Sheet4!$K$92:$K$101,0)),1,0)+IF(ISNUMBER(MATCH(C1496,Sheet4!$K$92:$K$101,0)),1,0)+IF(ISNUMBER(MATCH(D1496,Sheet4!$K$92:$K$101,0)),1,0)+IF(ISNUMBER(MATCH(E1496,Sheet4!$K$92:$K$101,0)),1,0)+IF(ISNUMBER(MATCH(F1496,Sheet4!$K$92:$K$101,0)),1,0)+IF(ISNUMBER(MATCH(G1496,Sheet4!$K$92:$K$101,0)),1,0)+IF(ISNUMBER(MATCH(H1496,Sheet4!$K$92:$K$101,0)),1,0)+IF(ISNUMBER(MATCH(I1496,Sheet4!$K$92:$K$101,0)),1,0)+IF(ISNUMBER(MATCH(J1496,Sheet4!$K$92:$K$101,0)),1,0))
-
(IF(ISNUMBER(MATCH(B1496,Sheet4!$F$2:$F$11,0)),1,0)+IF(ISNUMBER(MATCH(C1496,Sheet4!$F$2:$F$11,0)),1,0)+IF(ISNUMBER(MATCH(D1496,Sheet4!$F$2:$F$11,0)),1,0)+IF(ISNUMBER(MATCH(E1496,Sheet4!$F$2:$F$11,0)),1,0)+IF(ISNUMBER(MATCH(F1496,Sheet4!$F$2:$F$11,0)),1,0)+IF(ISNUMBER(MATCH(G1496,Sheet4!$F$2:$F$11,0)),1,0)+IF(ISNUMBER(MATCH(H1496,Sheet4!$F$2:$F$11,0)),1,0)+IF(ISNUMBER(MATCH(I1496,Sheet4!$F$2:$F$11,0)),1,0)+IF(ISNUMBER(MATCH(J1496,Sheet4!$F$2:$F$11,0)),1,0))</f>
        <v>0</v>
      </c>
      <c r="P1496" s="40" t="str">
        <f>IFERROR(INDEX(Sheet4!$G:$G,MATCH(Sheet1!B1496,Sheet4!$F:$F,0))+INDEX(Sheet4!$G:$G,MATCH(Sheet1!C1496,Sheet4!$F:$F,0))+INDEX(Sheet4!$G:$G,MATCH(Sheet1!D1496,Sheet4!$F:$F,0))+INDEX(Sheet4!$G:$G,MATCH(Sheet1!E1496,Sheet4!$F:$F,0))+INDEX(Sheet4!$G:$G,MATCH(Sheet1!F1496,Sheet4!$F:$F,0))+INDEX(Sheet4!$G:$G,MATCH(Sheet1!G1496,Sheet4!$F:$F,0))+INDEX(Sheet4!$G:$G,MATCH(Sheet1!H1496,Sheet4!$F:$F,0))+INDEX(Sheet4!$G:$G,MATCH(Sheet1!I1496,Sheet4!$F:$F,0))+INDEX(Sheet4!$G:$G,MATCH(Sheet1!J1496,Sheet4!$F:$F,0)),"")</f>
        <v/>
      </c>
      <c r="AF1496">
        <f si="365" t="shared"/>
        <v>0</v>
      </c>
      <c r="AH1496">
        <v>1473</v>
      </c>
      <c r="AI1496" t="str">
        <f si="366" t="shared"/>
        <v>De'Aaron FoxIsaiah CanaanDevin BookerBuddy HieldKelly OubreCorey BrewerJohn CollinsDerrick FavorsNikola Jokic</v>
      </c>
      <c r="AJ1496">
        <f si="355" t="shared"/>
        <v>0</v>
      </c>
      <c r="AK1496">
        <f si="356" t="shared"/>
        <v>0</v>
      </c>
      <c r="AL1496">
        <f si="357" t="shared"/>
        <v>0</v>
      </c>
      <c r="AM1496">
        <f si="358" t="shared"/>
        <v>0</v>
      </c>
      <c r="AN1496">
        <f si="359" t="shared"/>
        <v>0</v>
      </c>
      <c r="AO1496">
        <f si="360" t="shared"/>
        <v>0</v>
      </c>
      <c r="AP1496">
        <f si="361" t="shared"/>
        <v>0</v>
      </c>
      <c r="AQ1496">
        <f si="362" t="shared"/>
        <v>0</v>
      </c>
      <c r="AR1496">
        <f si="363" t="shared"/>
        <v>0</v>
      </c>
      <c r="AS1496">
        <f si="367" t="shared"/>
        <v>0</v>
      </c>
      <c r="AU1496" t="str">
        <f>IFERROR(VLOOKUP(C1496,Results!$A$2:$B$240,2,FALSE)+VLOOKUP(D1496,Results!$A$2:$B$240,2,FALSE)+VLOOKUP(E1496,Results!$A$2:$B$240,2,FALSE)+VLOOKUP(F1496,Results!$A$2:$B$240,2,FALSE)+VLOOKUP(G1496,Results!$A$2:$B$240,2,FALSE)+VLOOKUP(H1496,Results!$A$2:$B$240,2,FALSE)+VLOOKUP(I1496,Results!$A$2:$B$240,2,FALSE)+VLOOKUP(J1496,Results!$A$2:$B$240,2,FALSE)+VLOOKUP(B1496,Results!$A$2:$B$240,2,FALSE)-MIN(VLOOKUP(C1496,Results!$A$2:$B$240,2,FALSE),VLOOKUP(D1496,Results!$A$2:$B$240,2,FALSE),VLOOKUP(E1496,Results!$A$2:$B$240,2,FALSE),VLOOKUP(F1496,Results!$A$2:$B$240,2,FALSE),VLOOKUP(G1496,Results!$A$2:$B$240,2,FALSE),VLOOKUP(H1496,Results!$A$2:$B$240,2,FALSE),VLOOKUP(I1496,Results!$A$2:$B$240,2,FALSE),VLOOKUP(J1496,Results!$A$2:$B$240,2,FALSE),VLOOKUP(B1496,Results!$A$2:$B$240,2,FALSE)),"")</f>
        <v/>
      </c>
    </row>
    <row r="1497" spans="2:47" x14ac:dyDescent="0.3">
      <c r="B1497" t="s">
        <v>166</v>
      </c>
      <c r="C1497" t="s">
        <v>87</v>
      </c>
      <c r="D1497" t="s">
        <v>173</v>
      </c>
      <c r="E1497" t="s">
        <v>146</v>
      </c>
      <c r="F1497" t="s">
        <v>178</v>
      </c>
      <c r="G1497" t="s">
        <v>114</v>
      </c>
      <c r="H1497" t="s">
        <v>153</v>
      </c>
      <c r="I1497" t="s">
        <v>181</v>
      </c>
      <c r="J1497" t="s">
        <v>187</v>
      </c>
      <c r="K1497" t="n">
        <v>10.0</v>
      </c>
      <c r="L1497" s="30">
        <f si="368" t="shared"/>
        <v>0</v>
      </c>
      <c r="N1497" s="35" t="str">
        <f si="364" t="shared"/>
        <v/>
      </c>
      <c r="O1497" s="59">
        <f>(IF(ISNUMBER(MATCH(B1497,Sheet4!$K$92:$K$101,0)),1,0)+IF(ISNUMBER(MATCH(C1497,Sheet4!$K$92:$K$101,0)),1,0)+IF(ISNUMBER(MATCH(D1497,Sheet4!$K$92:$K$101,0)),1,0)+IF(ISNUMBER(MATCH(E1497,Sheet4!$K$92:$K$101,0)),1,0)+IF(ISNUMBER(MATCH(F1497,Sheet4!$K$92:$K$101,0)),1,0)+IF(ISNUMBER(MATCH(G1497,Sheet4!$K$92:$K$101,0)),1,0)+IF(ISNUMBER(MATCH(H1497,Sheet4!$K$92:$K$101,0)),1,0)+IF(ISNUMBER(MATCH(I1497,Sheet4!$K$92:$K$101,0)),1,0)+IF(ISNUMBER(MATCH(J1497,Sheet4!$K$92:$K$101,0)),1,0))
-
(IF(ISNUMBER(MATCH(B1497,Sheet4!$F$2:$F$11,0)),1,0)+IF(ISNUMBER(MATCH(C1497,Sheet4!$F$2:$F$11,0)),1,0)+IF(ISNUMBER(MATCH(D1497,Sheet4!$F$2:$F$11,0)),1,0)+IF(ISNUMBER(MATCH(E1497,Sheet4!$F$2:$F$11,0)),1,0)+IF(ISNUMBER(MATCH(F1497,Sheet4!$F$2:$F$11,0)),1,0)+IF(ISNUMBER(MATCH(G1497,Sheet4!$F$2:$F$11,0)),1,0)+IF(ISNUMBER(MATCH(H1497,Sheet4!$F$2:$F$11,0)),1,0)+IF(ISNUMBER(MATCH(I1497,Sheet4!$F$2:$F$11,0)),1,0)+IF(ISNUMBER(MATCH(J1497,Sheet4!$F$2:$F$11,0)),1,0))</f>
        <v>0</v>
      </c>
      <c r="P1497" s="40" t="str">
        <f>IFERROR(INDEX(Sheet4!$G:$G,MATCH(Sheet1!B1497,Sheet4!$F:$F,0))+INDEX(Sheet4!$G:$G,MATCH(Sheet1!C1497,Sheet4!$F:$F,0))+INDEX(Sheet4!$G:$G,MATCH(Sheet1!D1497,Sheet4!$F:$F,0))+INDEX(Sheet4!$G:$G,MATCH(Sheet1!E1497,Sheet4!$F:$F,0))+INDEX(Sheet4!$G:$G,MATCH(Sheet1!F1497,Sheet4!$F:$F,0))+INDEX(Sheet4!$G:$G,MATCH(Sheet1!G1497,Sheet4!$F:$F,0))+INDEX(Sheet4!$G:$G,MATCH(Sheet1!H1497,Sheet4!$F:$F,0))+INDEX(Sheet4!$G:$G,MATCH(Sheet1!I1497,Sheet4!$F:$F,0))+INDEX(Sheet4!$G:$G,MATCH(Sheet1!J1497,Sheet4!$F:$F,0)),"")</f>
        <v/>
      </c>
      <c r="AF1497">
        <f si="365" t="shared"/>
        <v>0</v>
      </c>
      <c r="AH1497">
        <v>1474</v>
      </c>
      <c r="AI1497" t="str">
        <f si="366" t="shared"/>
        <v>Ben SimmonsJeremy LinDevin BookerMonte MorrisWill BartonGerald GreenJosh JacksonPaul MillsapJoel Embiid</v>
      </c>
      <c r="AJ1497">
        <f ref="AJ1497:AJ1560" si="369" t="shared">IF(ISNUMBER(SEARCH(B1497,VLOOKUP($AH$20,$AH$24:$AI$2023,2,FALSE))),1,0)</f>
        <v>0</v>
      </c>
      <c r="AK1497">
        <f ref="AK1497:AK1560" si="370" t="shared">IF(ISNUMBER(SEARCH(C1497,VLOOKUP($AH$20,$AH$24:$AI$2023,2,FALSE))),1,0)</f>
        <v>0</v>
      </c>
      <c r="AL1497">
        <f ref="AL1497:AL1560" si="371" t="shared">IF(ISNUMBER(SEARCH(D1497,VLOOKUP($AH$20,$AH$24:$AI$2023,2,FALSE))),1,0)</f>
        <v>0</v>
      </c>
      <c r="AM1497">
        <f ref="AM1497:AM1560" si="372" t="shared">IF(ISNUMBER(SEARCH(E1497,VLOOKUP($AH$20,$AH$24:$AI$2023,2,FALSE))),1,0)</f>
        <v>0</v>
      </c>
      <c r="AN1497">
        <f ref="AN1497:AN1560" si="373" t="shared">IF(ISNUMBER(SEARCH(F1497,VLOOKUP($AH$20,$AH$24:$AI$2023,2,FALSE))),1,0)</f>
        <v>0</v>
      </c>
      <c r="AO1497">
        <f ref="AO1497:AO1560" si="374" t="shared">IF(ISNUMBER(SEARCH(G1497,VLOOKUP($AH$20,$AH$24:$AI$2023,2,FALSE))),1,0)</f>
        <v>0</v>
      </c>
      <c r="AP1497">
        <f ref="AP1497:AP1560" si="375" t="shared">IF(ISNUMBER(SEARCH(H1497,VLOOKUP($AH$20,$AH$24:$AI$2023,2,FALSE))),1,0)</f>
        <v>0</v>
      </c>
      <c r="AQ1497">
        <f ref="AQ1497:AQ1560" si="376" t="shared">IF(ISNUMBER(SEARCH(I1497,VLOOKUP($AH$20,$AH$24:$AI$2023,2,FALSE))),1,0)</f>
        <v>0</v>
      </c>
      <c r="AR1497">
        <f ref="AR1497:AR1560" si="377" t="shared">IF(ISNUMBER(SEARCH(J1497,VLOOKUP($AH$20,$AH$24:$AI$2023,2,FALSE))),1,0)</f>
        <v>0</v>
      </c>
      <c r="AS1497">
        <f si="367" t="shared"/>
        <v>0</v>
      </c>
      <c r="AU1497" t="str">
        <f>IFERROR(VLOOKUP(C1497,Results!$A$2:$B$240,2,FALSE)+VLOOKUP(D1497,Results!$A$2:$B$240,2,FALSE)+VLOOKUP(E1497,Results!$A$2:$B$240,2,FALSE)+VLOOKUP(F1497,Results!$A$2:$B$240,2,FALSE)+VLOOKUP(G1497,Results!$A$2:$B$240,2,FALSE)+VLOOKUP(H1497,Results!$A$2:$B$240,2,FALSE)+VLOOKUP(I1497,Results!$A$2:$B$240,2,FALSE)+VLOOKUP(J1497,Results!$A$2:$B$240,2,FALSE)+VLOOKUP(B1497,Results!$A$2:$B$240,2,FALSE)-MIN(VLOOKUP(C1497,Results!$A$2:$B$240,2,FALSE),VLOOKUP(D1497,Results!$A$2:$B$240,2,FALSE),VLOOKUP(E1497,Results!$A$2:$B$240,2,FALSE),VLOOKUP(F1497,Results!$A$2:$B$240,2,FALSE),VLOOKUP(G1497,Results!$A$2:$B$240,2,FALSE),VLOOKUP(H1497,Results!$A$2:$B$240,2,FALSE),VLOOKUP(I1497,Results!$A$2:$B$240,2,FALSE),VLOOKUP(J1497,Results!$A$2:$B$240,2,FALSE),VLOOKUP(B1497,Results!$A$2:$B$240,2,FALSE)),"")</f>
        <v/>
      </c>
    </row>
    <row r="1498" spans="2:47" x14ac:dyDescent="0.3">
      <c r="B1498" t="s">
        <v>87</v>
      </c>
      <c r="C1498" t="s">
        <v>95</v>
      </c>
      <c r="D1498" t="s">
        <v>172</v>
      </c>
      <c r="E1498" t="s">
        <v>146</v>
      </c>
      <c r="F1498" t="s">
        <v>150</v>
      </c>
      <c r="G1498" t="s">
        <v>96</v>
      </c>
      <c r="H1498" t="s">
        <v>92</v>
      </c>
      <c r="I1498" t="s">
        <v>155</v>
      </c>
      <c r="J1498" t="s">
        <v>98</v>
      </c>
      <c r="K1498" t="n">
        <v>10.0</v>
      </c>
      <c r="L1498" s="30">
        <f si="368" t="shared"/>
        <v>0</v>
      </c>
      <c r="N1498" s="35" t="str">
        <f si="364" t="shared"/>
        <v/>
      </c>
      <c r="O1498" s="59">
        <f>(IF(ISNUMBER(MATCH(B1498,Sheet4!$K$92:$K$101,0)),1,0)+IF(ISNUMBER(MATCH(C1498,Sheet4!$K$92:$K$101,0)),1,0)+IF(ISNUMBER(MATCH(D1498,Sheet4!$K$92:$K$101,0)),1,0)+IF(ISNUMBER(MATCH(E1498,Sheet4!$K$92:$K$101,0)),1,0)+IF(ISNUMBER(MATCH(F1498,Sheet4!$K$92:$K$101,0)),1,0)+IF(ISNUMBER(MATCH(G1498,Sheet4!$K$92:$K$101,0)),1,0)+IF(ISNUMBER(MATCH(H1498,Sheet4!$K$92:$K$101,0)),1,0)+IF(ISNUMBER(MATCH(I1498,Sheet4!$K$92:$K$101,0)),1,0)+IF(ISNUMBER(MATCH(J1498,Sheet4!$K$92:$K$101,0)),1,0))
-
(IF(ISNUMBER(MATCH(B1498,Sheet4!$F$2:$F$11,0)),1,0)+IF(ISNUMBER(MATCH(C1498,Sheet4!$F$2:$F$11,0)),1,0)+IF(ISNUMBER(MATCH(D1498,Sheet4!$F$2:$F$11,0)),1,0)+IF(ISNUMBER(MATCH(E1498,Sheet4!$F$2:$F$11,0)),1,0)+IF(ISNUMBER(MATCH(F1498,Sheet4!$F$2:$F$11,0)),1,0)+IF(ISNUMBER(MATCH(G1498,Sheet4!$F$2:$F$11,0)),1,0)+IF(ISNUMBER(MATCH(H1498,Sheet4!$F$2:$F$11,0)),1,0)+IF(ISNUMBER(MATCH(I1498,Sheet4!$F$2:$F$11,0)),1,0)+IF(ISNUMBER(MATCH(J1498,Sheet4!$F$2:$F$11,0)),1,0))</f>
        <v>0</v>
      </c>
      <c r="P1498" s="40" t="str">
        <f>IFERROR(INDEX(Sheet4!$G:$G,MATCH(Sheet1!B1498,Sheet4!$F:$F,0))+INDEX(Sheet4!$G:$G,MATCH(Sheet1!C1498,Sheet4!$F:$F,0))+INDEX(Sheet4!$G:$G,MATCH(Sheet1!D1498,Sheet4!$F:$F,0))+INDEX(Sheet4!$G:$G,MATCH(Sheet1!E1498,Sheet4!$F:$F,0))+INDEX(Sheet4!$G:$G,MATCH(Sheet1!F1498,Sheet4!$F:$F,0))+INDEX(Sheet4!$G:$G,MATCH(Sheet1!G1498,Sheet4!$F:$F,0))+INDEX(Sheet4!$G:$G,MATCH(Sheet1!H1498,Sheet4!$F:$F,0))+INDEX(Sheet4!$G:$G,MATCH(Sheet1!I1498,Sheet4!$F:$F,0))+INDEX(Sheet4!$G:$G,MATCH(Sheet1!J1498,Sheet4!$F:$F,0)),"")</f>
        <v/>
      </c>
      <c r="AF1498">
        <f si="365" t="shared"/>
        <v>0</v>
      </c>
      <c r="AH1498">
        <v>1475</v>
      </c>
      <c r="AI1498" t="str">
        <f si="366" t="shared"/>
        <v>Ben SimmonsRicky RubioJimmy ButlerMalik BeasleyJae CrowderGerald GreenJosh JacksonPaul MillsapNikola Jokic</v>
      </c>
      <c r="AJ1498">
        <f si="369" t="shared"/>
        <v>0</v>
      </c>
      <c r="AK1498">
        <f si="370" t="shared"/>
        <v>0</v>
      </c>
      <c r="AL1498">
        <f si="371" t="shared"/>
        <v>0</v>
      </c>
      <c r="AM1498">
        <f si="372" t="shared"/>
        <v>0</v>
      </c>
      <c r="AN1498">
        <f si="373" t="shared"/>
        <v>0</v>
      </c>
      <c r="AO1498">
        <f si="374" t="shared"/>
        <v>0</v>
      </c>
      <c r="AP1498">
        <f si="375" t="shared"/>
        <v>0</v>
      </c>
      <c r="AQ1498">
        <f si="376" t="shared"/>
        <v>0</v>
      </c>
      <c r="AR1498">
        <f si="377" t="shared"/>
        <v>0</v>
      </c>
      <c r="AS1498">
        <f si="367" t="shared"/>
        <v>0</v>
      </c>
      <c r="AU1498" t="str">
        <f>IFERROR(VLOOKUP(C1498,Results!$A$2:$B$240,2,FALSE)+VLOOKUP(D1498,Results!$A$2:$B$240,2,FALSE)+VLOOKUP(E1498,Results!$A$2:$B$240,2,FALSE)+VLOOKUP(F1498,Results!$A$2:$B$240,2,FALSE)+VLOOKUP(G1498,Results!$A$2:$B$240,2,FALSE)+VLOOKUP(H1498,Results!$A$2:$B$240,2,FALSE)+VLOOKUP(I1498,Results!$A$2:$B$240,2,FALSE)+VLOOKUP(J1498,Results!$A$2:$B$240,2,FALSE)+VLOOKUP(B1498,Results!$A$2:$B$240,2,FALSE)-MIN(VLOOKUP(C1498,Results!$A$2:$B$240,2,FALSE),VLOOKUP(D1498,Results!$A$2:$B$240,2,FALSE),VLOOKUP(E1498,Results!$A$2:$B$240,2,FALSE),VLOOKUP(F1498,Results!$A$2:$B$240,2,FALSE),VLOOKUP(G1498,Results!$A$2:$B$240,2,FALSE),VLOOKUP(H1498,Results!$A$2:$B$240,2,FALSE),VLOOKUP(I1498,Results!$A$2:$B$240,2,FALSE),VLOOKUP(J1498,Results!$A$2:$B$240,2,FALSE),VLOOKUP(B1498,Results!$A$2:$B$240,2,FALSE)),"")</f>
        <v/>
      </c>
    </row>
    <row r="1499" spans="2:47" x14ac:dyDescent="0.3">
      <c r="B1499" t="s">
        <v>166</v>
      </c>
      <c r="C1499" t="s">
        <v>170</v>
      </c>
      <c r="D1499" t="s">
        <v>145</v>
      </c>
      <c r="E1499" t="s">
        <v>174</v>
      </c>
      <c r="F1499" t="s">
        <v>100</v>
      </c>
      <c r="G1499" t="s">
        <v>179</v>
      </c>
      <c r="H1499" t="s">
        <v>181</v>
      </c>
      <c r="I1499" t="s">
        <v>152</v>
      </c>
      <c r="J1499" t="s">
        <v>187</v>
      </c>
      <c r="K1499" t="n">
        <v>10.0</v>
      </c>
      <c r="L1499" s="30">
        <f si="368" t="shared"/>
        <v>0</v>
      </c>
      <c r="N1499" s="35" t="str">
        <f si="364" t="shared"/>
        <v/>
      </c>
      <c r="O1499" s="59">
        <f>(IF(ISNUMBER(MATCH(B1499,Sheet4!$K$92:$K$101,0)),1,0)+IF(ISNUMBER(MATCH(C1499,Sheet4!$K$92:$K$101,0)),1,0)+IF(ISNUMBER(MATCH(D1499,Sheet4!$K$92:$K$101,0)),1,0)+IF(ISNUMBER(MATCH(E1499,Sheet4!$K$92:$K$101,0)),1,0)+IF(ISNUMBER(MATCH(F1499,Sheet4!$K$92:$K$101,0)),1,0)+IF(ISNUMBER(MATCH(G1499,Sheet4!$K$92:$K$101,0)),1,0)+IF(ISNUMBER(MATCH(H1499,Sheet4!$K$92:$K$101,0)),1,0)+IF(ISNUMBER(MATCH(I1499,Sheet4!$K$92:$K$101,0)),1,0)+IF(ISNUMBER(MATCH(J1499,Sheet4!$K$92:$K$101,0)),1,0))
-
(IF(ISNUMBER(MATCH(B1499,Sheet4!$F$2:$F$11,0)),1,0)+IF(ISNUMBER(MATCH(C1499,Sheet4!$F$2:$F$11,0)),1,0)+IF(ISNUMBER(MATCH(D1499,Sheet4!$F$2:$F$11,0)),1,0)+IF(ISNUMBER(MATCH(E1499,Sheet4!$F$2:$F$11,0)),1,0)+IF(ISNUMBER(MATCH(F1499,Sheet4!$F$2:$F$11,0)),1,0)+IF(ISNUMBER(MATCH(G1499,Sheet4!$F$2:$F$11,0)),1,0)+IF(ISNUMBER(MATCH(H1499,Sheet4!$F$2:$F$11,0)),1,0)+IF(ISNUMBER(MATCH(I1499,Sheet4!$F$2:$F$11,0)),1,0)+IF(ISNUMBER(MATCH(J1499,Sheet4!$F$2:$F$11,0)),1,0))</f>
        <v>0</v>
      </c>
      <c r="P1499" s="40" t="str">
        <f>IFERROR(INDEX(Sheet4!$G:$G,MATCH(Sheet1!B1499,Sheet4!$F:$F,0))+INDEX(Sheet4!$G:$G,MATCH(Sheet1!C1499,Sheet4!$F:$F,0))+INDEX(Sheet4!$G:$G,MATCH(Sheet1!D1499,Sheet4!$F:$F,0))+INDEX(Sheet4!$G:$G,MATCH(Sheet1!E1499,Sheet4!$F:$F,0))+INDEX(Sheet4!$G:$G,MATCH(Sheet1!F1499,Sheet4!$F:$F,0))+INDEX(Sheet4!$G:$G,MATCH(Sheet1!G1499,Sheet4!$F:$F,0))+INDEX(Sheet4!$G:$G,MATCH(Sheet1!H1499,Sheet4!$F:$F,0))+INDEX(Sheet4!$G:$G,MATCH(Sheet1!I1499,Sheet4!$F:$F,0))+INDEX(Sheet4!$G:$G,MATCH(Sheet1!J1499,Sheet4!$F:$F,0)),"")</f>
        <v/>
      </c>
      <c r="AF1499">
        <f si="365" t="shared"/>
        <v>0</v>
      </c>
      <c r="AH1499">
        <v>1476</v>
      </c>
      <c r="AI1499" t="str">
        <f si="366" t="shared"/>
        <v>Ben SimmonsDe'Aaron FoxMonte MorrisMalik BeasleyMikal BridgesLuol DengJohn CollinsJosh JacksonJoel Embiid</v>
      </c>
      <c r="AJ1499">
        <f si="369" t="shared"/>
        <v>0</v>
      </c>
      <c r="AK1499">
        <f si="370" t="shared"/>
        <v>0</v>
      </c>
      <c r="AL1499">
        <f si="371" t="shared"/>
        <v>0</v>
      </c>
      <c r="AM1499">
        <f si="372" t="shared"/>
        <v>0</v>
      </c>
      <c r="AN1499">
        <f si="373" t="shared"/>
        <v>0</v>
      </c>
      <c r="AO1499">
        <f si="374" t="shared"/>
        <v>0</v>
      </c>
      <c r="AP1499">
        <f si="375" t="shared"/>
        <v>0</v>
      </c>
      <c r="AQ1499">
        <f si="376" t="shared"/>
        <v>0</v>
      </c>
      <c r="AR1499">
        <f si="377" t="shared"/>
        <v>0</v>
      </c>
      <c r="AS1499">
        <f si="367" t="shared"/>
        <v>0</v>
      </c>
      <c r="AU1499" t="str">
        <f>IFERROR(VLOOKUP(C1499,Results!$A$2:$B$240,2,FALSE)+VLOOKUP(D1499,Results!$A$2:$B$240,2,FALSE)+VLOOKUP(E1499,Results!$A$2:$B$240,2,FALSE)+VLOOKUP(F1499,Results!$A$2:$B$240,2,FALSE)+VLOOKUP(G1499,Results!$A$2:$B$240,2,FALSE)+VLOOKUP(H1499,Results!$A$2:$B$240,2,FALSE)+VLOOKUP(I1499,Results!$A$2:$B$240,2,FALSE)+VLOOKUP(J1499,Results!$A$2:$B$240,2,FALSE)+VLOOKUP(B1499,Results!$A$2:$B$240,2,FALSE)-MIN(VLOOKUP(C1499,Results!$A$2:$B$240,2,FALSE),VLOOKUP(D1499,Results!$A$2:$B$240,2,FALSE),VLOOKUP(E1499,Results!$A$2:$B$240,2,FALSE),VLOOKUP(F1499,Results!$A$2:$B$240,2,FALSE),VLOOKUP(G1499,Results!$A$2:$B$240,2,FALSE),VLOOKUP(H1499,Results!$A$2:$B$240,2,FALSE),VLOOKUP(I1499,Results!$A$2:$B$240,2,FALSE),VLOOKUP(J1499,Results!$A$2:$B$240,2,FALSE),VLOOKUP(B1499,Results!$A$2:$B$240,2,FALSE)),"")</f>
        <v/>
      </c>
    </row>
    <row r="1500" spans="2:47" x14ac:dyDescent="0.3">
      <c r="B1500" t="s">
        <v>87</v>
      </c>
      <c r="C1500" t="s">
        <v>171</v>
      </c>
      <c r="D1500" t="s">
        <v>173</v>
      </c>
      <c r="E1500" t="s">
        <v>148</v>
      </c>
      <c r="F1500" t="s">
        <v>150</v>
      </c>
      <c r="G1500" t="s">
        <v>177</v>
      </c>
      <c r="H1500" t="s">
        <v>92</v>
      </c>
      <c r="I1500" t="s">
        <v>152</v>
      </c>
      <c r="J1500" t="s">
        <v>186</v>
      </c>
      <c r="K1500" t="n">
        <v>10.0</v>
      </c>
      <c r="L1500" s="30">
        <f si="368" t="shared"/>
        <v>0</v>
      </c>
      <c r="N1500" s="35" t="str">
        <f si="364" t="shared"/>
        <v/>
      </c>
      <c r="O1500" s="59">
        <f>(IF(ISNUMBER(MATCH(B1500,Sheet4!$K$92:$K$101,0)),1,0)+IF(ISNUMBER(MATCH(C1500,Sheet4!$K$92:$K$101,0)),1,0)+IF(ISNUMBER(MATCH(D1500,Sheet4!$K$92:$K$101,0)),1,0)+IF(ISNUMBER(MATCH(E1500,Sheet4!$K$92:$K$101,0)),1,0)+IF(ISNUMBER(MATCH(F1500,Sheet4!$K$92:$K$101,0)),1,0)+IF(ISNUMBER(MATCH(G1500,Sheet4!$K$92:$K$101,0)),1,0)+IF(ISNUMBER(MATCH(H1500,Sheet4!$K$92:$K$101,0)),1,0)+IF(ISNUMBER(MATCH(I1500,Sheet4!$K$92:$K$101,0)),1,0)+IF(ISNUMBER(MATCH(J1500,Sheet4!$K$92:$K$101,0)),1,0))
-
(IF(ISNUMBER(MATCH(B1500,Sheet4!$F$2:$F$11,0)),1,0)+IF(ISNUMBER(MATCH(C1500,Sheet4!$F$2:$F$11,0)),1,0)+IF(ISNUMBER(MATCH(D1500,Sheet4!$F$2:$F$11,0)),1,0)+IF(ISNUMBER(MATCH(E1500,Sheet4!$F$2:$F$11,0)),1,0)+IF(ISNUMBER(MATCH(F1500,Sheet4!$F$2:$F$11,0)),1,0)+IF(ISNUMBER(MATCH(G1500,Sheet4!$F$2:$F$11,0)),1,0)+IF(ISNUMBER(MATCH(H1500,Sheet4!$F$2:$F$11,0)),1,0)+IF(ISNUMBER(MATCH(I1500,Sheet4!$F$2:$F$11,0)),1,0)+IF(ISNUMBER(MATCH(J1500,Sheet4!$F$2:$F$11,0)),1,0))</f>
        <v>0</v>
      </c>
      <c r="P1500" s="40" t="str">
        <f>IFERROR(INDEX(Sheet4!$G:$G,MATCH(Sheet1!B1500,Sheet4!$F:$F,0))+INDEX(Sheet4!$G:$G,MATCH(Sheet1!C1500,Sheet4!$F:$F,0))+INDEX(Sheet4!$G:$G,MATCH(Sheet1!D1500,Sheet4!$F:$F,0))+INDEX(Sheet4!$G:$G,MATCH(Sheet1!E1500,Sheet4!$F:$F,0))+INDEX(Sheet4!$G:$G,MATCH(Sheet1!F1500,Sheet4!$F:$F,0))+INDEX(Sheet4!$G:$G,MATCH(Sheet1!G1500,Sheet4!$F:$F,0))+INDEX(Sheet4!$G:$G,MATCH(Sheet1!H1500,Sheet4!$F:$F,0))+INDEX(Sheet4!$G:$G,MATCH(Sheet1!I1500,Sheet4!$F:$F,0))+INDEX(Sheet4!$G:$G,MATCH(Sheet1!J1500,Sheet4!$F:$F,0)),"")</f>
        <v/>
      </c>
      <c r="AF1500">
        <f si="365" t="shared"/>
        <v>0</v>
      </c>
      <c r="AH1500">
        <v>1477</v>
      </c>
      <c r="AI1500" t="str">
        <f si="366" t="shared"/>
        <v>De'Aaron FoxRicky RubioJames HardenMonte MorrisKelly OubreLuol DengJosh JacksonPaul MillsapDeandre Ayton</v>
      </c>
      <c r="AJ1500">
        <f si="369" t="shared"/>
        <v>0</v>
      </c>
      <c r="AK1500">
        <f si="370" t="shared"/>
        <v>0</v>
      </c>
      <c r="AL1500">
        <f si="371" t="shared"/>
        <v>0</v>
      </c>
      <c r="AM1500">
        <f si="372" t="shared"/>
        <v>0</v>
      </c>
      <c r="AN1500">
        <f si="373" t="shared"/>
        <v>0</v>
      </c>
      <c r="AO1500">
        <f si="374" t="shared"/>
        <v>0</v>
      </c>
      <c r="AP1500">
        <f si="375" t="shared"/>
        <v>0</v>
      </c>
      <c r="AQ1500">
        <f si="376" t="shared"/>
        <v>0</v>
      </c>
      <c r="AR1500">
        <f si="377" t="shared"/>
        <v>0</v>
      </c>
      <c r="AS1500">
        <f si="367" t="shared"/>
        <v>0</v>
      </c>
      <c r="AU1500" t="str">
        <f>IFERROR(VLOOKUP(C1500,Results!$A$2:$B$240,2,FALSE)+VLOOKUP(D1500,Results!$A$2:$B$240,2,FALSE)+VLOOKUP(E1500,Results!$A$2:$B$240,2,FALSE)+VLOOKUP(F1500,Results!$A$2:$B$240,2,FALSE)+VLOOKUP(G1500,Results!$A$2:$B$240,2,FALSE)+VLOOKUP(H1500,Results!$A$2:$B$240,2,FALSE)+VLOOKUP(I1500,Results!$A$2:$B$240,2,FALSE)+VLOOKUP(J1500,Results!$A$2:$B$240,2,FALSE)+VLOOKUP(B1500,Results!$A$2:$B$240,2,FALSE)-MIN(VLOOKUP(C1500,Results!$A$2:$B$240,2,FALSE),VLOOKUP(D1500,Results!$A$2:$B$240,2,FALSE),VLOOKUP(E1500,Results!$A$2:$B$240,2,FALSE),VLOOKUP(F1500,Results!$A$2:$B$240,2,FALSE),VLOOKUP(G1500,Results!$A$2:$B$240,2,FALSE),VLOOKUP(H1500,Results!$A$2:$B$240,2,FALSE),VLOOKUP(I1500,Results!$A$2:$B$240,2,FALSE),VLOOKUP(J1500,Results!$A$2:$B$240,2,FALSE),VLOOKUP(B1500,Results!$A$2:$B$240,2,FALSE)),"")</f>
        <v/>
      </c>
    </row>
    <row r="1501" spans="2:47" x14ac:dyDescent="0.3">
      <c r="B1501" t="s">
        <v>166</v>
      </c>
      <c r="C1501" t="s">
        <v>171</v>
      </c>
      <c r="D1501" t="s">
        <v>173</v>
      </c>
      <c r="E1501" t="s">
        <v>146</v>
      </c>
      <c r="F1501" t="s">
        <v>150</v>
      </c>
      <c r="G1501" t="s">
        <v>177</v>
      </c>
      <c r="H1501" t="s">
        <v>93</v>
      </c>
      <c r="I1501" t="s">
        <v>103</v>
      </c>
      <c r="J1501" t="s">
        <v>98</v>
      </c>
      <c r="K1501" t="n">
        <v>10.0</v>
      </c>
      <c r="L1501" s="30">
        <f si="368" t="shared"/>
        <v>0</v>
      </c>
      <c r="N1501" s="35" t="str">
        <f si="364" t="shared"/>
        <v/>
      </c>
      <c r="O1501" s="59">
        <f>(IF(ISNUMBER(MATCH(B1501,Sheet4!$K$92:$K$101,0)),1,0)+IF(ISNUMBER(MATCH(C1501,Sheet4!$K$92:$K$101,0)),1,0)+IF(ISNUMBER(MATCH(D1501,Sheet4!$K$92:$K$101,0)),1,0)+IF(ISNUMBER(MATCH(E1501,Sheet4!$K$92:$K$101,0)),1,0)+IF(ISNUMBER(MATCH(F1501,Sheet4!$K$92:$K$101,0)),1,0)+IF(ISNUMBER(MATCH(G1501,Sheet4!$K$92:$K$101,0)),1,0)+IF(ISNUMBER(MATCH(H1501,Sheet4!$K$92:$K$101,0)),1,0)+IF(ISNUMBER(MATCH(I1501,Sheet4!$K$92:$K$101,0)),1,0)+IF(ISNUMBER(MATCH(J1501,Sheet4!$K$92:$K$101,0)),1,0))
-
(IF(ISNUMBER(MATCH(B1501,Sheet4!$F$2:$F$11,0)),1,0)+IF(ISNUMBER(MATCH(C1501,Sheet4!$F$2:$F$11,0)),1,0)+IF(ISNUMBER(MATCH(D1501,Sheet4!$F$2:$F$11,0)),1,0)+IF(ISNUMBER(MATCH(E1501,Sheet4!$F$2:$F$11,0)),1,0)+IF(ISNUMBER(MATCH(F1501,Sheet4!$F$2:$F$11,0)),1,0)+IF(ISNUMBER(MATCH(G1501,Sheet4!$F$2:$F$11,0)),1,0)+IF(ISNUMBER(MATCH(H1501,Sheet4!$F$2:$F$11,0)),1,0)+IF(ISNUMBER(MATCH(I1501,Sheet4!$F$2:$F$11,0)),1,0)+IF(ISNUMBER(MATCH(J1501,Sheet4!$F$2:$F$11,0)),1,0))</f>
        <v>0</v>
      </c>
      <c r="P1501" s="40" t="str">
        <f>IFERROR(INDEX(Sheet4!$G:$G,MATCH(Sheet1!B1501,Sheet4!$F:$F,0))+INDEX(Sheet4!$G:$G,MATCH(Sheet1!C1501,Sheet4!$F:$F,0))+INDEX(Sheet4!$G:$G,MATCH(Sheet1!D1501,Sheet4!$F:$F,0))+INDEX(Sheet4!$G:$G,MATCH(Sheet1!E1501,Sheet4!$F:$F,0))+INDEX(Sheet4!$G:$G,MATCH(Sheet1!F1501,Sheet4!$F:$F,0))+INDEX(Sheet4!$G:$G,MATCH(Sheet1!G1501,Sheet4!$F:$F,0))+INDEX(Sheet4!$G:$G,MATCH(Sheet1!H1501,Sheet4!$F:$F,0))+INDEX(Sheet4!$G:$G,MATCH(Sheet1!I1501,Sheet4!$F:$F,0))+INDEX(Sheet4!$G:$G,MATCH(Sheet1!J1501,Sheet4!$F:$F,0)),"")</f>
        <v/>
      </c>
      <c r="AF1501">
        <f si="365" t="shared"/>
        <v>0</v>
      </c>
      <c r="AH1501">
        <v>1478</v>
      </c>
      <c r="AI1501" t="str">
        <f si="366" t="shared"/>
        <v>Ben SimmonsTrae YoungDevin BookerMonte MorrisCorey BrewerJames EnnisJosh JacksonPaul MillsapKarl-Anthony Towns</v>
      </c>
      <c r="AJ1501">
        <f si="369" t="shared"/>
        <v>0</v>
      </c>
      <c r="AK1501">
        <f si="370" t="shared"/>
        <v>0</v>
      </c>
      <c r="AL1501">
        <f si="371" t="shared"/>
        <v>0</v>
      </c>
      <c r="AM1501">
        <f si="372" t="shared"/>
        <v>0</v>
      </c>
      <c r="AN1501">
        <f si="373" t="shared"/>
        <v>0</v>
      </c>
      <c r="AO1501">
        <f si="374" t="shared"/>
        <v>0</v>
      </c>
      <c r="AP1501">
        <f si="375" t="shared"/>
        <v>0</v>
      </c>
      <c r="AQ1501">
        <f si="376" t="shared"/>
        <v>0</v>
      </c>
      <c r="AR1501">
        <f si="377" t="shared"/>
        <v>0</v>
      </c>
      <c r="AS1501">
        <f si="367" t="shared"/>
        <v>0</v>
      </c>
      <c r="AU1501" t="str">
        <f>IFERROR(VLOOKUP(C1501,Results!$A$2:$B$240,2,FALSE)+VLOOKUP(D1501,Results!$A$2:$B$240,2,FALSE)+VLOOKUP(E1501,Results!$A$2:$B$240,2,FALSE)+VLOOKUP(F1501,Results!$A$2:$B$240,2,FALSE)+VLOOKUP(G1501,Results!$A$2:$B$240,2,FALSE)+VLOOKUP(H1501,Results!$A$2:$B$240,2,FALSE)+VLOOKUP(I1501,Results!$A$2:$B$240,2,FALSE)+VLOOKUP(J1501,Results!$A$2:$B$240,2,FALSE)+VLOOKUP(B1501,Results!$A$2:$B$240,2,FALSE)-MIN(VLOOKUP(C1501,Results!$A$2:$B$240,2,FALSE),VLOOKUP(D1501,Results!$A$2:$B$240,2,FALSE),VLOOKUP(E1501,Results!$A$2:$B$240,2,FALSE),VLOOKUP(F1501,Results!$A$2:$B$240,2,FALSE),VLOOKUP(G1501,Results!$A$2:$B$240,2,FALSE),VLOOKUP(H1501,Results!$A$2:$B$240,2,FALSE),VLOOKUP(I1501,Results!$A$2:$B$240,2,FALSE),VLOOKUP(J1501,Results!$A$2:$B$240,2,FALSE),VLOOKUP(B1501,Results!$A$2:$B$240,2,FALSE)),"")</f>
        <v/>
      </c>
    </row>
    <row r="1502" spans="2:47" x14ac:dyDescent="0.3">
      <c r="B1502" t="s">
        <v>95</v>
      </c>
      <c r="C1502" t="s">
        <v>171</v>
      </c>
      <c r="D1502" t="s">
        <v>173</v>
      </c>
      <c r="E1502" t="s">
        <v>146</v>
      </c>
      <c r="F1502" t="s">
        <v>177</v>
      </c>
      <c r="G1502" t="s">
        <v>90</v>
      </c>
      <c r="H1502" t="s">
        <v>92</v>
      </c>
      <c r="I1502" t="s">
        <v>181</v>
      </c>
      <c r="J1502" t="s">
        <v>188</v>
      </c>
      <c r="K1502" t="n">
        <v>10.0</v>
      </c>
      <c r="L1502" s="30">
        <f si="368" t="shared"/>
        <v>0</v>
      </c>
      <c r="N1502" s="35" t="str">
        <f si="364" t="shared"/>
        <v/>
      </c>
      <c r="O1502" s="59">
        <f>(IF(ISNUMBER(MATCH(B1502,Sheet4!$K$92:$K$101,0)),1,0)+IF(ISNUMBER(MATCH(C1502,Sheet4!$K$92:$K$101,0)),1,0)+IF(ISNUMBER(MATCH(D1502,Sheet4!$K$92:$K$101,0)),1,0)+IF(ISNUMBER(MATCH(E1502,Sheet4!$K$92:$K$101,0)),1,0)+IF(ISNUMBER(MATCH(F1502,Sheet4!$K$92:$K$101,0)),1,0)+IF(ISNUMBER(MATCH(G1502,Sheet4!$K$92:$K$101,0)),1,0)+IF(ISNUMBER(MATCH(H1502,Sheet4!$K$92:$K$101,0)),1,0)+IF(ISNUMBER(MATCH(I1502,Sheet4!$K$92:$K$101,0)),1,0)+IF(ISNUMBER(MATCH(J1502,Sheet4!$K$92:$K$101,0)),1,0))
-
(IF(ISNUMBER(MATCH(B1502,Sheet4!$F$2:$F$11,0)),1,0)+IF(ISNUMBER(MATCH(C1502,Sheet4!$F$2:$F$11,0)),1,0)+IF(ISNUMBER(MATCH(D1502,Sheet4!$F$2:$F$11,0)),1,0)+IF(ISNUMBER(MATCH(E1502,Sheet4!$F$2:$F$11,0)),1,0)+IF(ISNUMBER(MATCH(F1502,Sheet4!$F$2:$F$11,0)),1,0)+IF(ISNUMBER(MATCH(G1502,Sheet4!$F$2:$F$11,0)),1,0)+IF(ISNUMBER(MATCH(H1502,Sheet4!$F$2:$F$11,0)),1,0)+IF(ISNUMBER(MATCH(I1502,Sheet4!$F$2:$F$11,0)),1,0)+IF(ISNUMBER(MATCH(J1502,Sheet4!$F$2:$F$11,0)),1,0))</f>
        <v>0</v>
      </c>
      <c r="P1502" s="40" t="str">
        <f>IFERROR(INDEX(Sheet4!$G:$G,MATCH(Sheet1!B1502,Sheet4!$F:$F,0))+INDEX(Sheet4!$G:$G,MATCH(Sheet1!C1502,Sheet4!$F:$F,0))+INDEX(Sheet4!$G:$G,MATCH(Sheet1!D1502,Sheet4!$F:$F,0))+INDEX(Sheet4!$G:$G,MATCH(Sheet1!E1502,Sheet4!$F:$F,0))+INDEX(Sheet4!$G:$G,MATCH(Sheet1!F1502,Sheet4!$F:$F,0))+INDEX(Sheet4!$G:$G,MATCH(Sheet1!G1502,Sheet4!$F:$F,0))+INDEX(Sheet4!$G:$G,MATCH(Sheet1!H1502,Sheet4!$F:$F,0))+INDEX(Sheet4!$G:$G,MATCH(Sheet1!I1502,Sheet4!$F:$F,0))+INDEX(Sheet4!$G:$G,MATCH(Sheet1!J1502,Sheet4!$F:$F,0)),"")</f>
        <v/>
      </c>
      <c r="AF1502">
        <f si="365" t="shared"/>
        <v>0</v>
      </c>
      <c r="AH1502">
        <v>1479</v>
      </c>
      <c r="AI1502" t="str">
        <f si="366" t="shared"/>
        <v>Ben SimmonsRicky RubioJimmy ButlerMonte MorrisWill BartonJae CrowderJohn CollinsDario SaricRudy Gobert</v>
      </c>
      <c r="AJ1502">
        <f si="369" t="shared"/>
        <v>0</v>
      </c>
      <c r="AK1502">
        <f si="370" t="shared"/>
        <v>0</v>
      </c>
      <c r="AL1502">
        <f si="371" t="shared"/>
        <v>0</v>
      </c>
      <c r="AM1502">
        <f si="372" t="shared"/>
        <v>0</v>
      </c>
      <c r="AN1502">
        <f si="373" t="shared"/>
        <v>0</v>
      </c>
      <c r="AO1502">
        <f si="374" t="shared"/>
        <v>0</v>
      </c>
      <c r="AP1502">
        <f si="375" t="shared"/>
        <v>0</v>
      </c>
      <c r="AQ1502">
        <f si="376" t="shared"/>
        <v>0</v>
      </c>
      <c r="AR1502">
        <f si="377" t="shared"/>
        <v>0</v>
      </c>
      <c r="AS1502">
        <f si="367" t="shared"/>
        <v>0</v>
      </c>
      <c r="AU1502" t="str">
        <f>IFERROR(VLOOKUP(C1502,Results!$A$2:$B$240,2,FALSE)+VLOOKUP(D1502,Results!$A$2:$B$240,2,FALSE)+VLOOKUP(E1502,Results!$A$2:$B$240,2,FALSE)+VLOOKUP(F1502,Results!$A$2:$B$240,2,FALSE)+VLOOKUP(G1502,Results!$A$2:$B$240,2,FALSE)+VLOOKUP(H1502,Results!$A$2:$B$240,2,FALSE)+VLOOKUP(I1502,Results!$A$2:$B$240,2,FALSE)+VLOOKUP(J1502,Results!$A$2:$B$240,2,FALSE)+VLOOKUP(B1502,Results!$A$2:$B$240,2,FALSE)-MIN(VLOOKUP(C1502,Results!$A$2:$B$240,2,FALSE),VLOOKUP(D1502,Results!$A$2:$B$240,2,FALSE),VLOOKUP(E1502,Results!$A$2:$B$240,2,FALSE),VLOOKUP(F1502,Results!$A$2:$B$240,2,FALSE),VLOOKUP(G1502,Results!$A$2:$B$240,2,FALSE),VLOOKUP(H1502,Results!$A$2:$B$240,2,FALSE),VLOOKUP(I1502,Results!$A$2:$B$240,2,FALSE),VLOOKUP(J1502,Results!$A$2:$B$240,2,FALSE),VLOOKUP(B1502,Results!$A$2:$B$240,2,FALSE)),"")</f>
        <v/>
      </c>
    </row>
    <row r="1503" spans="2:47" x14ac:dyDescent="0.3">
      <c r="B1503" t="s">
        <v>166</v>
      </c>
      <c r="C1503" t="s">
        <v>87</v>
      </c>
      <c r="D1503" t="s">
        <v>146</v>
      </c>
      <c r="E1503" t="s">
        <v>158</v>
      </c>
      <c r="F1503" t="s">
        <v>177</v>
      </c>
      <c r="G1503" t="s">
        <v>159</v>
      </c>
      <c r="H1503" t="s">
        <v>153</v>
      </c>
      <c r="I1503" t="s">
        <v>103</v>
      </c>
      <c r="J1503" t="s">
        <v>188</v>
      </c>
      <c r="K1503" t="n">
        <v>10.0</v>
      </c>
      <c r="L1503" s="30">
        <f si="368" t="shared"/>
        <v>0</v>
      </c>
      <c r="N1503" s="35" t="str">
        <f si="364" t="shared"/>
        <v/>
      </c>
      <c r="O1503" s="59">
        <f>(IF(ISNUMBER(MATCH(B1503,Sheet4!$K$92:$K$101,0)),1,0)+IF(ISNUMBER(MATCH(C1503,Sheet4!$K$92:$K$101,0)),1,0)+IF(ISNUMBER(MATCH(D1503,Sheet4!$K$92:$K$101,0)),1,0)+IF(ISNUMBER(MATCH(E1503,Sheet4!$K$92:$K$101,0)),1,0)+IF(ISNUMBER(MATCH(F1503,Sheet4!$K$92:$K$101,0)),1,0)+IF(ISNUMBER(MATCH(G1503,Sheet4!$K$92:$K$101,0)),1,0)+IF(ISNUMBER(MATCH(H1503,Sheet4!$K$92:$K$101,0)),1,0)+IF(ISNUMBER(MATCH(I1503,Sheet4!$K$92:$K$101,0)),1,0)+IF(ISNUMBER(MATCH(J1503,Sheet4!$K$92:$K$101,0)),1,0))
-
(IF(ISNUMBER(MATCH(B1503,Sheet4!$F$2:$F$11,0)),1,0)+IF(ISNUMBER(MATCH(C1503,Sheet4!$F$2:$F$11,0)),1,0)+IF(ISNUMBER(MATCH(D1503,Sheet4!$F$2:$F$11,0)),1,0)+IF(ISNUMBER(MATCH(E1503,Sheet4!$F$2:$F$11,0)),1,0)+IF(ISNUMBER(MATCH(F1503,Sheet4!$F$2:$F$11,0)),1,0)+IF(ISNUMBER(MATCH(G1503,Sheet4!$F$2:$F$11,0)),1,0)+IF(ISNUMBER(MATCH(H1503,Sheet4!$F$2:$F$11,0)),1,0)+IF(ISNUMBER(MATCH(I1503,Sheet4!$F$2:$F$11,0)),1,0)+IF(ISNUMBER(MATCH(J1503,Sheet4!$F$2:$F$11,0)),1,0))</f>
        <v>0</v>
      </c>
      <c r="P1503" s="40" t="str">
        <f>IFERROR(INDEX(Sheet4!$G:$G,MATCH(Sheet1!B1503,Sheet4!$F:$F,0))+INDEX(Sheet4!$G:$G,MATCH(Sheet1!C1503,Sheet4!$F:$F,0))+INDEX(Sheet4!$G:$G,MATCH(Sheet1!D1503,Sheet4!$F:$F,0))+INDEX(Sheet4!$G:$G,MATCH(Sheet1!E1503,Sheet4!$F:$F,0))+INDEX(Sheet4!$G:$G,MATCH(Sheet1!F1503,Sheet4!$F:$F,0))+INDEX(Sheet4!$G:$G,MATCH(Sheet1!G1503,Sheet4!$F:$F,0))+INDEX(Sheet4!$G:$G,MATCH(Sheet1!H1503,Sheet4!$F:$F,0))+INDEX(Sheet4!$G:$G,MATCH(Sheet1!I1503,Sheet4!$F:$F,0))+INDEX(Sheet4!$G:$G,MATCH(Sheet1!J1503,Sheet4!$F:$F,0)),"")</f>
        <v/>
      </c>
      <c r="AF1503">
        <f si="365" t="shared"/>
        <v>0</v>
      </c>
      <c r="AH1503">
        <v>1480</v>
      </c>
      <c r="AI1503" t="str">
        <f si="366" t="shared"/>
        <v>T.J. McConnellIsaiah CanaanJames HardenMonte MorrisKelly OubreTaurean PrinceJohn CollinsDerrick FavorsKarl-Anthony Towns</v>
      </c>
      <c r="AJ1503">
        <f si="369" t="shared"/>
        <v>0</v>
      </c>
      <c r="AK1503">
        <f si="370" t="shared"/>
        <v>0</v>
      </c>
      <c r="AL1503">
        <f si="371" t="shared"/>
        <v>0</v>
      </c>
      <c r="AM1503">
        <f si="372" t="shared"/>
        <v>0</v>
      </c>
      <c r="AN1503">
        <f si="373" t="shared"/>
        <v>0</v>
      </c>
      <c r="AO1503">
        <f si="374" t="shared"/>
        <v>0</v>
      </c>
      <c r="AP1503">
        <f si="375" t="shared"/>
        <v>0</v>
      </c>
      <c r="AQ1503">
        <f si="376" t="shared"/>
        <v>0</v>
      </c>
      <c r="AR1503">
        <f si="377" t="shared"/>
        <v>0</v>
      </c>
      <c r="AS1503">
        <f si="367" t="shared"/>
        <v>0</v>
      </c>
      <c r="AU1503" t="str">
        <f>IFERROR(VLOOKUP(C1503,Results!$A$2:$B$240,2,FALSE)+VLOOKUP(D1503,Results!$A$2:$B$240,2,FALSE)+VLOOKUP(E1503,Results!$A$2:$B$240,2,FALSE)+VLOOKUP(F1503,Results!$A$2:$B$240,2,FALSE)+VLOOKUP(G1503,Results!$A$2:$B$240,2,FALSE)+VLOOKUP(H1503,Results!$A$2:$B$240,2,FALSE)+VLOOKUP(I1503,Results!$A$2:$B$240,2,FALSE)+VLOOKUP(J1503,Results!$A$2:$B$240,2,FALSE)+VLOOKUP(B1503,Results!$A$2:$B$240,2,FALSE)-MIN(VLOOKUP(C1503,Results!$A$2:$B$240,2,FALSE),VLOOKUP(D1503,Results!$A$2:$B$240,2,FALSE),VLOOKUP(E1503,Results!$A$2:$B$240,2,FALSE),VLOOKUP(F1503,Results!$A$2:$B$240,2,FALSE),VLOOKUP(G1503,Results!$A$2:$B$240,2,FALSE),VLOOKUP(H1503,Results!$A$2:$B$240,2,FALSE),VLOOKUP(I1503,Results!$A$2:$B$240,2,FALSE),VLOOKUP(J1503,Results!$A$2:$B$240,2,FALSE),VLOOKUP(B1503,Results!$A$2:$B$240,2,FALSE)),"")</f>
        <v/>
      </c>
    </row>
    <row r="1504" spans="2:47" x14ac:dyDescent="0.3">
      <c r="B1504" t="s">
        <v>166</v>
      </c>
      <c r="C1504" t="s">
        <v>87</v>
      </c>
      <c r="D1504" t="s">
        <v>173</v>
      </c>
      <c r="E1504" t="s">
        <v>148</v>
      </c>
      <c r="F1504" t="s">
        <v>180</v>
      </c>
      <c r="G1504" t="s">
        <v>159</v>
      </c>
      <c r="H1504" t="s">
        <v>92</v>
      </c>
      <c r="I1504" t="s">
        <v>93</v>
      </c>
      <c r="J1504" t="s">
        <v>98</v>
      </c>
      <c r="K1504" t="n">
        <v>10.0</v>
      </c>
      <c r="L1504" s="30">
        <f si="368" t="shared"/>
        <v>0</v>
      </c>
      <c r="N1504" s="35" t="str">
        <f si="364" t="shared"/>
        <v/>
      </c>
      <c r="O1504" s="59">
        <f>(IF(ISNUMBER(MATCH(B1504,Sheet4!$K$92:$K$101,0)),1,0)+IF(ISNUMBER(MATCH(C1504,Sheet4!$K$92:$K$101,0)),1,0)+IF(ISNUMBER(MATCH(D1504,Sheet4!$K$92:$K$101,0)),1,0)+IF(ISNUMBER(MATCH(E1504,Sheet4!$K$92:$K$101,0)),1,0)+IF(ISNUMBER(MATCH(F1504,Sheet4!$K$92:$K$101,0)),1,0)+IF(ISNUMBER(MATCH(G1504,Sheet4!$K$92:$K$101,0)),1,0)+IF(ISNUMBER(MATCH(H1504,Sheet4!$K$92:$K$101,0)),1,0)+IF(ISNUMBER(MATCH(I1504,Sheet4!$K$92:$K$101,0)),1,0)+IF(ISNUMBER(MATCH(J1504,Sheet4!$K$92:$K$101,0)),1,0))
-
(IF(ISNUMBER(MATCH(B1504,Sheet4!$F$2:$F$11,0)),1,0)+IF(ISNUMBER(MATCH(C1504,Sheet4!$F$2:$F$11,0)),1,0)+IF(ISNUMBER(MATCH(D1504,Sheet4!$F$2:$F$11,0)),1,0)+IF(ISNUMBER(MATCH(E1504,Sheet4!$F$2:$F$11,0)),1,0)+IF(ISNUMBER(MATCH(F1504,Sheet4!$F$2:$F$11,0)),1,0)+IF(ISNUMBER(MATCH(G1504,Sheet4!$F$2:$F$11,0)),1,0)+IF(ISNUMBER(MATCH(H1504,Sheet4!$F$2:$F$11,0)),1,0)+IF(ISNUMBER(MATCH(I1504,Sheet4!$F$2:$F$11,0)),1,0)+IF(ISNUMBER(MATCH(J1504,Sheet4!$F$2:$F$11,0)),1,0))</f>
        <v>0</v>
      </c>
      <c r="P1504" s="40" t="str">
        <f>IFERROR(INDEX(Sheet4!$G:$G,MATCH(Sheet1!B1504,Sheet4!$F:$F,0))+INDEX(Sheet4!$G:$G,MATCH(Sheet1!C1504,Sheet4!$F:$F,0))+INDEX(Sheet4!$G:$G,MATCH(Sheet1!D1504,Sheet4!$F:$F,0))+INDEX(Sheet4!$G:$G,MATCH(Sheet1!E1504,Sheet4!$F:$F,0))+INDEX(Sheet4!$G:$G,MATCH(Sheet1!F1504,Sheet4!$F:$F,0))+INDEX(Sheet4!$G:$G,MATCH(Sheet1!G1504,Sheet4!$F:$F,0))+INDEX(Sheet4!$G:$G,MATCH(Sheet1!H1504,Sheet4!$F:$F,0))+INDEX(Sheet4!$G:$G,MATCH(Sheet1!I1504,Sheet4!$F:$F,0))+INDEX(Sheet4!$G:$G,MATCH(Sheet1!J1504,Sheet4!$F:$F,0)),"")</f>
        <v/>
      </c>
      <c r="AF1504">
        <f si="365" t="shared"/>
        <v>0</v>
      </c>
      <c r="AH1504">
        <v>1481</v>
      </c>
      <c r="AI1504" t="str">
        <f si="366" t="shared"/>
        <v>Ben SimmonsDe'Aaron FoxJimmy ButlerMonte MorrisWill BartonKelly OubreKenneth FariedPaul MillsapNene Hilario</v>
      </c>
      <c r="AJ1504">
        <f si="369" t="shared"/>
        <v>0</v>
      </c>
      <c r="AK1504">
        <f si="370" t="shared"/>
        <v>0</v>
      </c>
      <c r="AL1504">
        <f si="371" t="shared"/>
        <v>0</v>
      </c>
      <c r="AM1504">
        <f si="372" t="shared"/>
        <v>0</v>
      </c>
      <c r="AN1504">
        <f si="373" t="shared"/>
        <v>0</v>
      </c>
      <c r="AO1504">
        <f si="374" t="shared"/>
        <v>0</v>
      </c>
      <c r="AP1504">
        <f si="375" t="shared"/>
        <v>0</v>
      </c>
      <c r="AQ1504">
        <f si="376" t="shared"/>
        <v>0</v>
      </c>
      <c r="AR1504">
        <f si="377" t="shared"/>
        <v>0</v>
      </c>
      <c r="AS1504">
        <f si="367" t="shared"/>
        <v>0</v>
      </c>
      <c r="AU1504" t="str">
        <f>IFERROR(VLOOKUP(C1504,Results!$A$2:$B$240,2,FALSE)+VLOOKUP(D1504,Results!$A$2:$B$240,2,FALSE)+VLOOKUP(E1504,Results!$A$2:$B$240,2,FALSE)+VLOOKUP(F1504,Results!$A$2:$B$240,2,FALSE)+VLOOKUP(G1504,Results!$A$2:$B$240,2,FALSE)+VLOOKUP(H1504,Results!$A$2:$B$240,2,FALSE)+VLOOKUP(I1504,Results!$A$2:$B$240,2,FALSE)+VLOOKUP(J1504,Results!$A$2:$B$240,2,FALSE)+VLOOKUP(B1504,Results!$A$2:$B$240,2,FALSE)-MIN(VLOOKUP(C1504,Results!$A$2:$B$240,2,FALSE),VLOOKUP(D1504,Results!$A$2:$B$240,2,FALSE),VLOOKUP(E1504,Results!$A$2:$B$240,2,FALSE),VLOOKUP(F1504,Results!$A$2:$B$240,2,FALSE),VLOOKUP(G1504,Results!$A$2:$B$240,2,FALSE),VLOOKUP(H1504,Results!$A$2:$B$240,2,FALSE),VLOOKUP(I1504,Results!$A$2:$B$240,2,FALSE),VLOOKUP(J1504,Results!$A$2:$B$240,2,FALSE),VLOOKUP(B1504,Results!$A$2:$B$240,2,FALSE)),"")</f>
        <v/>
      </c>
    </row>
    <row r="1505" spans="2:47" x14ac:dyDescent="0.3">
      <c r="B1505" t="s">
        <v>166</v>
      </c>
      <c r="C1505" t="s">
        <v>169</v>
      </c>
      <c r="D1505" t="s">
        <v>89</v>
      </c>
      <c r="E1505" t="s">
        <v>146</v>
      </c>
      <c r="F1505" t="s">
        <v>150</v>
      </c>
      <c r="G1505" t="s">
        <v>177</v>
      </c>
      <c r="H1505" t="s">
        <v>153</v>
      </c>
      <c r="I1505" t="s">
        <v>152</v>
      </c>
      <c r="J1505" t="s">
        <v>98</v>
      </c>
      <c r="K1505" t="n">
        <v>10.0</v>
      </c>
      <c r="L1505" s="30">
        <f si="368" t="shared"/>
        <v>0</v>
      </c>
      <c r="N1505" s="35" t="str">
        <f si="364" t="shared"/>
        <v/>
      </c>
      <c r="O1505" s="59">
        <f>(IF(ISNUMBER(MATCH(B1505,Sheet4!$K$92:$K$101,0)),1,0)+IF(ISNUMBER(MATCH(C1505,Sheet4!$K$92:$K$101,0)),1,0)+IF(ISNUMBER(MATCH(D1505,Sheet4!$K$92:$K$101,0)),1,0)+IF(ISNUMBER(MATCH(E1505,Sheet4!$K$92:$K$101,0)),1,0)+IF(ISNUMBER(MATCH(F1505,Sheet4!$K$92:$K$101,0)),1,0)+IF(ISNUMBER(MATCH(G1505,Sheet4!$K$92:$K$101,0)),1,0)+IF(ISNUMBER(MATCH(H1505,Sheet4!$K$92:$K$101,0)),1,0)+IF(ISNUMBER(MATCH(I1505,Sheet4!$K$92:$K$101,0)),1,0)+IF(ISNUMBER(MATCH(J1505,Sheet4!$K$92:$K$101,0)),1,0))
-
(IF(ISNUMBER(MATCH(B1505,Sheet4!$F$2:$F$11,0)),1,0)+IF(ISNUMBER(MATCH(C1505,Sheet4!$F$2:$F$11,0)),1,0)+IF(ISNUMBER(MATCH(D1505,Sheet4!$F$2:$F$11,0)),1,0)+IF(ISNUMBER(MATCH(E1505,Sheet4!$F$2:$F$11,0)),1,0)+IF(ISNUMBER(MATCH(F1505,Sheet4!$F$2:$F$11,0)),1,0)+IF(ISNUMBER(MATCH(G1505,Sheet4!$F$2:$F$11,0)),1,0)+IF(ISNUMBER(MATCH(H1505,Sheet4!$F$2:$F$11,0)),1,0)+IF(ISNUMBER(MATCH(I1505,Sheet4!$F$2:$F$11,0)),1,0)+IF(ISNUMBER(MATCH(J1505,Sheet4!$F$2:$F$11,0)),1,0))</f>
        <v>0</v>
      </c>
      <c r="P1505" s="40" t="str">
        <f>IFERROR(INDEX(Sheet4!$G:$G,MATCH(Sheet1!B1505,Sheet4!$F:$F,0))+INDEX(Sheet4!$G:$G,MATCH(Sheet1!C1505,Sheet4!$F:$F,0))+INDEX(Sheet4!$G:$G,MATCH(Sheet1!D1505,Sheet4!$F:$F,0))+INDEX(Sheet4!$G:$G,MATCH(Sheet1!E1505,Sheet4!$F:$F,0))+INDEX(Sheet4!$G:$G,MATCH(Sheet1!F1505,Sheet4!$F:$F,0))+INDEX(Sheet4!$G:$G,MATCH(Sheet1!G1505,Sheet4!$F:$F,0))+INDEX(Sheet4!$G:$G,MATCH(Sheet1!H1505,Sheet4!$F:$F,0))+INDEX(Sheet4!$G:$G,MATCH(Sheet1!I1505,Sheet4!$F:$F,0))+INDEX(Sheet4!$G:$G,MATCH(Sheet1!J1505,Sheet4!$F:$F,0)),"")</f>
        <v/>
      </c>
      <c r="AF1505">
        <f si="365" t="shared"/>
        <v>0</v>
      </c>
      <c r="AH1505">
        <v>1482</v>
      </c>
      <c r="AI1505" t="str">
        <f si="366" t="shared"/>
        <v>Ben SimmonsTrae YoungJimmy ButlerMonte MorrisKelly OubreMikal BridgesPaul MillsapDario SaricRudy Gobert</v>
      </c>
      <c r="AJ1505">
        <f si="369" t="shared"/>
        <v>0</v>
      </c>
      <c r="AK1505">
        <f si="370" t="shared"/>
        <v>0</v>
      </c>
      <c r="AL1505">
        <f si="371" t="shared"/>
        <v>0</v>
      </c>
      <c r="AM1505">
        <f si="372" t="shared"/>
        <v>0</v>
      </c>
      <c r="AN1505">
        <f si="373" t="shared"/>
        <v>0</v>
      </c>
      <c r="AO1505">
        <f si="374" t="shared"/>
        <v>0</v>
      </c>
      <c r="AP1505">
        <f si="375" t="shared"/>
        <v>0</v>
      </c>
      <c r="AQ1505">
        <f si="376" t="shared"/>
        <v>0</v>
      </c>
      <c r="AR1505">
        <f si="377" t="shared"/>
        <v>0</v>
      </c>
      <c r="AS1505">
        <f si="367" t="shared"/>
        <v>0</v>
      </c>
      <c r="AU1505" t="str">
        <f>IFERROR(VLOOKUP(C1505,Results!$A$2:$B$240,2,FALSE)+VLOOKUP(D1505,Results!$A$2:$B$240,2,FALSE)+VLOOKUP(E1505,Results!$A$2:$B$240,2,FALSE)+VLOOKUP(F1505,Results!$A$2:$B$240,2,FALSE)+VLOOKUP(G1505,Results!$A$2:$B$240,2,FALSE)+VLOOKUP(H1505,Results!$A$2:$B$240,2,FALSE)+VLOOKUP(I1505,Results!$A$2:$B$240,2,FALSE)+VLOOKUP(J1505,Results!$A$2:$B$240,2,FALSE)+VLOOKUP(B1505,Results!$A$2:$B$240,2,FALSE)-MIN(VLOOKUP(C1505,Results!$A$2:$B$240,2,FALSE),VLOOKUP(D1505,Results!$A$2:$B$240,2,FALSE),VLOOKUP(E1505,Results!$A$2:$B$240,2,FALSE),VLOOKUP(F1505,Results!$A$2:$B$240,2,FALSE),VLOOKUP(G1505,Results!$A$2:$B$240,2,FALSE),VLOOKUP(H1505,Results!$A$2:$B$240,2,FALSE),VLOOKUP(I1505,Results!$A$2:$B$240,2,FALSE),VLOOKUP(J1505,Results!$A$2:$B$240,2,FALSE),VLOOKUP(B1505,Results!$A$2:$B$240,2,FALSE)),"")</f>
        <v/>
      </c>
    </row>
    <row r="1506" spans="2:47" x14ac:dyDescent="0.3">
      <c r="B1506" t="s">
        <v>166</v>
      </c>
      <c r="C1506" t="s">
        <v>170</v>
      </c>
      <c r="D1506" t="s">
        <v>147</v>
      </c>
      <c r="E1506" t="s">
        <v>146</v>
      </c>
      <c r="F1506" t="s">
        <v>150</v>
      </c>
      <c r="G1506" t="s">
        <v>179</v>
      </c>
      <c r="H1506" t="s">
        <v>153</v>
      </c>
      <c r="I1506" t="s">
        <v>92</v>
      </c>
      <c r="J1506" t="s">
        <v>188</v>
      </c>
      <c r="K1506" t="n">
        <v>10.0</v>
      </c>
      <c r="L1506" s="30">
        <f si="368" t="shared"/>
        <v>0</v>
      </c>
      <c r="N1506" s="35" t="str">
        <f si="364" t="shared"/>
        <v/>
      </c>
      <c r="O1506" s="59">
        <f>(IF(ISNUMBER(MATCH(B1506,Sheet4!$K$92:$K$101,0)),1,0)+IF(ISNUMBER(MATCH(C1506,Sheet4!$K$92:$K$101,0)),1,0)+IF(ISNUMBER(MATCH(D1506,Sheet4!$K$92:$K$101,0)),1,0)+IF(ISNUMBER(MATCH(E1506,Sheet4!$K$92:$K$101,0)),1,0)+IF(ISNUMBER(MATCH(F1506,Sheet4!$K$92:$K$101,0)),1,0)+IF(ISNUMBER(MATCH(G1506,Sheet4!$K$92:$K$101,0)),1,0)+IF(ISNUMBER(MATCH(H1506,Sheet4!$K$92:$K$101,0)),1,0)+IF(ISNUMBER(MATCH(I1506,Sheet4!$K$92:$K$101,0)),1,0)+IF(ISNUMBER(MATCH(J1506,Sheet4!$K$92:$K$101,0)),1,0))
-
(IF(ISNUMBER(MATCH(B1506,Sheet4!$F$2:$F$11,0)),1,0)+IF(ISNUMBER(MATCH(C1506,Sheet4!$F$2:$F$11,0)),1,0)+IF(ISNUMBER(MATCH(D1506,Sheet4!$F$2:$F$11,0)),1,0)+IF(ISNUMBER(MATCH(E1506,Sheet4!$F$2:$F$11,0)),1,0)+IF(ISNUMBER(MATCH(F1506,Sheet4!$F$2:$F$11,0)),1,0)+IF(ISNUMBER(MATCH(G1506,Sheet4!$F$2:$F$11,0)),1,0)+IF(ISNUMBER(MATCH(H1506,Sheet4!$F$2:$F$11,0)),1,0)+IF(ISNUMBER(MATCH(I1506,Sheet4!$F$2:$F$11,0)),1,0)+IF(ISNUMBER(MATCH(J1506,Sheet4!$F$2:$F$11,0)),1,0))</f>
        <v>0</v>
      </c>
      <c r="P1506" s="40" t="str">
        <f>IFERROR(INDEX(Sheet4!$G:$G,MATCH(Sheet1!B1506,Sheet4!$F:$F,0))+INDEX(Sheet4!$G:$G,MATCH(Sheet1!C1506,Sheet4!$F:$F,0))+INDEX(Sheet4!$G:$G,MATCH(Sheet1!D1506,Sheet4!$F:$F,0))+INDEX(Sheet4!$G:$G,MATCH(Sheet1!E1506,Sheet4!$F:$F,0))+INDEX(Sheet4!$G:$G,MATCH(Sheet1!F1506,Sheet4!$F:$F,0))+INDEX(Sheet4!$G:$G,MATCH(Sheet1!G1506,Sheet4!$F:$F,0))+INDEX(Sheet4!$G:$G,MATCH(Sheet1!H1506,Sheet4!$F:$F,0))+INDEX(Sheet4!$G:$G,MATCH(Sheet1!I1506,Sheet4!$F:$F,0))+INDEX(Sheet4!$G:$G,MATCH(Sheet1!J1506,Sheet4!$F:$F,0)),"")</f>
        <v/>
      </c>
      <c r="AF1506">
        <f si="365" t="shared"/>
        <v>0</v>
      </c>
      <c r="AH1506">
        <v>1483</v>
      </c>
      <c r="AI1506" t="str">
        <f si="366" t="shared"/>
        <v>De'Aaron FoxIsaiah CanaanDonovan MitchellDevin BookerKelly OubreCorey BrewerJohn CollinsPaul MillsapRudy Gobert</v>
      </c>
      <c r="AJ1506">
        <f si="369" t="shared"/>
        <v>0</v>
      </c>
      <c r="AK1506">
        <f si="370" t="shared"/>
        <v>0</v>
      </c>
      <c r="AL1506">
        <f si="371" t="shared"/>
        <v>0</v>
      </c>
      <c r="AM1506">
        <f si="372" t="shared"/>
        <v>0</v>
      </c>
      <c r="AN1506">
        <f si="373" t="shared"/>
        <v>0</v>
      </c>
      <c r="AO1506">
        <f si="374" t="shared"/>
        <v>0</v>
      </c>
      <c r="AP1506">
        <f si="375" t="shared"/>
        <v>0</v>
      </c>
      <c r="AQ1506">
        <f si="376" t="shared"/>
        <v>0</v>
      </c>
      <c r="AR1506">
        <f si="377" t="shared"/>
        <v>0</v>
      </c>
      <c r="AS1506">
        <f si="367" t="shared"/>
        <v>0</v>
      </c>
      <c r="AU1506" t="str">
        <f>IFERROR(VLOOKUP(C1506,Results!$A$2:$B$240,2,FALSE)+VLOOKUP(D1506,Results!$A$2:$B$240,2,FALSE)+VLOOKUP(E1506,Results!$A$2:$B$240,2,FALSE)+VLOOKUP(F1506,Results!$A$2:$B$240,2,FALSE)+VLOOKUP(G1506,Results!$A$2:$B$240,2,FALSE)+VLOOKUP(H1506,Results!$A$2:$B$240,2,FALSE)+VLOOKUP(I1506,Results!$A$2:$B$240,2,FALSE)+VLOOKUP(J1506,Results!$A$2:$B$240,2,FALSE)+VLOOKUP(B1506,Results!$A$2:$B$240,2,FALSE)-MIN(VLOOKUP(C1506,Results!$A$2:$B$240,2,FALSE),VLOOKUP(D1506,Results!$A$2:$B$240,2,FALSE),VLOOKUP(E1506,Results!$A$2:$B$240,2,FALSE),VLOOKUP(F1506,Results!$A$2:$B$240,2,FALSE),VLOOKUP(G1506,Results!$A$2:$B$240,2,FALSE),VLOOKUP(H1506,Results!$A$2:$B$240,2,FALSE),VLOOKUP(I1506,Results!$A$2:$B$240,2,FALSE),VLOOKUP(J1506,Results!$A$2:$B$240,2,FALSE),VLOOKUP(B1506,Results!$A$2:$B$240,2,FALSE)),"")</f>
        <v/>
      </c>
    </row>
    <row r="1507" spans="2:47" x14ac:dyDescent="0.3">
      <c r="B1507" t="s">
        <v>166</v>
      </c>
      <c r="C1507" t="s">
        <v>87</v>
      </c>
      <c r="D1507" t="s">
        <v>172</v>
      </c>
      <c r="E1507" t="s">
        <v>146</v>
      </c>
      <c r="F1507" t="s">
        <v>150</v>
      </c>
      <c r="G1507" t="s">
        <v>101</v>
      </c>
      <c r="H1507" t="s">
        <v>152</v>
      </c>
      <c r="I1507" t="s">
        <v>155</v>
      </c>
      <c r="J1507" t="s">
        <v>186</v>
      </c>
      <c r="K1507" t="n">
        <v>10.0</v>
      </c>
      <c r="L1507" s="30">
        <f si="368" t="shared"/>
        <v>0</v>
      </c>
      <c r="N1507" s="35" t="str">
        <f si="364" t="shared"/>
        <v/>
      </c>
      <c r="O1507" s="59">
        <f>(IF(ISNUMBER(MATCH(B1507,Sheet4!$K$92:$K$101,0)),1,0)+IF(ISNUMBER(MATCH(C1507,Sheet4!$K$92:$K$101,0)),1,0)+IF(ISNUMBER(MATCH(D1507,Sheet4!$K$92:$K$101,0)),1,0)+IF(ISNUMBER(MATCH(E1507,Sheet4!$K$92:$K$101,0)),1,0)+IF(ISNUMBER(MATCH(F1507,Sheet4!$K$92:$K$101,0)),1,0)+IF(ISNUMBER(MATCH(G1507,Sheet4!$K$92:$K$101,0)),1,0)+IF(ISNUMBER(MATCH(H1507,Sheet4!$K$92:$K$101,0)),1,0)+IF(ISNUMBER(MATCH(I1507,Sheet4!$K$92:$K$101,0)),1,0)+IF(ISNUMBER(MATCH(J1507,Sheet4!$K$92:$K$101,0)),1,0))
-
(IF(ISNUMBER(MATCH(B1507,Sheet4!$F$2:$F$11,0)),1,0)+IF(ISNUMBER(MATCH(C1507,Sheet4!$F$2:$F$11,0)),1,0)+IF(ISNUMBER(MATCH(D1507,Sheet4!$F$2:$F$11,0)),1,0)+IF(ISNUMBER(MATCH(E1507,Sheet4!$F$2:$F$11,0)),1,0)+IF(ISNUMBER(MATCH(F1507,Sheet4!$F$2:$F$11,0)),1,0)+IF(ISNUMBER(MATCH(G1507,Sheet4!$F$2:$F$11,0)),1,0)+IF(ISNUMBER(MATCH(H1507,Sheet4!$F$2:$F$11,0)),1,0)+IF(ISNUMBER(MATCH(I1507,Sheet4!$F$2:$F$11,0)),1,0)+IF(ISNUMBER(MATCH(J1507,Sheet4!$F$2:$F$11,0)),1,0))</f>
        <v>0</v>
      </c>
      <c r="P1507" s="40" t="str">
        <f>IFERROR(INDEX(Sheet4!$G:$G,MATCH(Sheet1!B1507,Sheet4!$F:$F,0))+INDEX(Sheet4!$G:$G,MATCH(Sheet1!C1507,Sheet4!$F:$F,0))+INDEX(Sheet4!$G:$G,MATCH(Sheet1!D1507,Sheet4!$F:$F,0))+INDEX(Sheet4!$G:$G,MATCH(Sheet1!E1507,Sheet4!$F:$F,0))+INDEX(Sheet4!$G:$G,MATCH(Sheet1!F1507,Sheet4!$F:$F,0))+INDEX(Sheet4!$G:$G,MATCH(Sheet1!G1507,Sheet4!$F:$F,0))+INDEX(Sheet4!$G:$G,MATCH(Sheet1!H1507,Sheet4!$F:$F,0))+INDEX(Sheet4!$G:$G,MATCH(Sheet1!I1507,Sheet4!$F:$F,0))+INDEX(Sheet4!$G:$G,MATCH(Sheet1!J1507,Sheet4!$F:$F,0)),"")</f>
        <v/>
      </c>
      <c r="AF1507">
        <f si="365" t="shared"/>
        <v>0</v>
      </c>
      <c r="AH1507">
        <v>1484</v>
      </c>
      <c r="AI1507" t="str">
        <f si="366" t="shared"/>
        <v>De'Aaron FoxRicky RubioDevin BookerMonte MorrisKelly OubreGerald GreenMarvin BagleyDerrick FavorsJoel Embiid</v>
      </c>
      <c r="AJ1507">
        <f si="369" t="shared"/>
        <v>0</v>
      </c>
      <c r="AK1507">
        <f si="370" t="shared"/>
        <v>0</v>
      </c>
      <c r="AL1507">
        <f si="371" t="shared"/>
        <v>0</v>
      </c>
      <c r="AM1507">
        <f si="372" t="shared"/>
        <v>0</v>
      </c>
      <c r="AN1507">
        <f si="373" t="shared"/>
        <v>0</v>
      </c>
      <c r="AO1507">
        <f si="374" t="shared"/>
        <v>0</v>
      </c>
      <c r="AP1507">
        <f si="375" t="shared"/>
        <v>0</v>
      </c>
      <c r="AQ1507">
        <f si="376" t="shared"/>
        <v>0</v>
      </c>
      <c r="AR1507">
        <f si="377" t="shared"/>
        <v>0</v>
      </c>
      <c r="AS1507">
        <f si="367" t="shared"/>
        <v>0</v>
      </c>
      <c r="AU1507" t="str">
        <f>IFERROR(VLOOKUP(C1507,Results!$A$2:$B$240,2,FALSE)+VLOOKUP(D1507,Results!$A$2:$B$240,2,FALSE)+VLOOKUP(E1507,Results!$A$2:$B$240,2,FALSE)+VLOOKUP(F1507,Results!$A$2:$B$240,2,FALSE)+VLOOKUP(G1507,Results!$A$2:$B$240,2,FALSE)+VLOOKUP(H1507,Results!$A$2:$B$240,2,FALSE)+VLOOKUP(I1507,Results!$A$2:$B$240,2,FALSE)+VLOOKUP(J1507,Results!$A$2:$B$240,2,FALSE)+VLOOKUP(B1507,Results!$A$2:$B$240,2,FALSE)-MIN(VLOOKUP(C1507,Results!$A$2:$B$240,2,FALSE),VLOOKUP(D1507,Results!$A$2:$B$240,2,FALSE),VLOOKUP(E1507,Results!$A$2:$B$240,2,FALSE),VLOOKUP(F1507,Results!$A$2:$B$240,2,FALSE),VLOOKUP(G1507,Results!$A$2:$B$240,2,FALSE),VLOOKUP(H1507,Results!$A$2:$B$240,2,FALSE),VLOOKUP(I1507,Results!$A$2:$B$240,2,FALSE),VLOOKUP(J1507,Results!$A$2:$B$240,2,FALSE),VLOOKUP(B1507,Results!$A$2:$B$240,2,FALSE)),"")</f>
        <v/>
      </c>
    </row>
    <row r="1508" spans="2:47" x14ac:dyDescent="0.3">
      <c r="B1508" t="s">
        <v>166</v>
      </c>
      <c r="C1508" t="s">
        <v>170</v>
      </c>
      <c r="D1508" t="s">
        <v>172</v>
      </c>
      <c r="E1508" t="s">
        <v>173</v>
      </c>
      <c r="F1508" t="s">
        <v>96</v>
      </c>
      <c r="G1508" t="s">
        <v>179</v>
      </c>
      <c r="H1508" t="s">
        <v>181</v>
      </c>
      <c r="I1508" t="s">
        <v>182</v>
      </c>
      <c r="J1508" t="s">
        <v>98</v>
      </c>
      <c r="K1508" t="n">
        <v>10.0</v>
      </c>
      <c r="L1508" s="30">
        <f si="368" t="shared"/>
        <v>0</v>
      </c>
      <c r="N1508" s="35" t="str">
        <f si="364" t="shared"/>
        <v/>
      </c>
      <c r="O1508" s="59">
        <f>(IF(ISNUMBER(MATCH(B1508,Sheet4!$K$92:$K$101,0)),1,0)+IF(ISNUMBER(MATCH(C1508,Sheet4!$K$92:$K$101,0)),1,0)+IF(ISNUMBER(MATCH(D1508,Sheet4!$K$92:$K$101,0)),1,0)+IF(ISNUMBER(MATCH(E1508,Sheet4!$K$92:$K$101,0)),1,0)+IF(ISNUMBER(MATCH(F1508,Sheet4!$K$92:$K$101,0)),1,0)+IF(ISNUMBER(MATCH(G1508,Sheet4!$K$92:$K$101,0)),1,0)+IF(ISNUMBER(MATCH(H1508,Sheet4!$K$92:$K$101,0)),1,0)+IF(ISNUMBER(MATCH(I1508,Sheet4!$K$92:$K$101,0)),1,0)+IF(ISNUMBER(MATCH(J1508,Sheet4!$K$92:$K$101,0)),1,0))
-
(IF(ISNUMBER(MATCH(B1508,Sheet4!$F$2:$F$11,0)),1,0)+IF(ISNUMBER(MATCH(C1508,Sheet4!$F$2:$F$11,0)),1,0)+IF(ISNUMBER(MATCH(D1508,Sheet4!$F$2:$F$11,0)),1,0)+IF(ISNUMBER(MATCH(E1508,Sheet4!$F$2:$F$11,0)),1,0)+IF(ISNUMBER(MATCH(F1508,Sheet4!$F$2:$F$11,0)),1,0)+IF(ISNUMBER(MATCH(G1508,Sheet4!$F$2:$F$11,0)),1,0)+IF(ISNUMBER(MATCH(H1508,Sheet4!$F$2:$F$11,0)),1,0)+IF(ISNUMBER(MATCH(I1508,Sheet4!$F$2:$F$11,0)),1,0)+IF(ISNUMBER(MATCH(J1508,Sheet4!$F$2:$F$11,0)),1,0))</f>
        <v>0</v>
      </c>
      <c r="P1508" s="40" t="str">
        <f>IFERROR(INDEX(Sheet4!$G:$G,MATCH(Sheet1!B1508,Sheet4!$F:$F,0))+INDEX(Sheet4!$G:$G,MATCH(Sheet1!C1508,Sheet4!$F:$F,0))+INDEX(Sheet4!$G:$G,MATCH(Sheet1!D1508,Sheet4!$F:$F,0))+INDEX(Sheet4!$G:$G,MATCH(Sheet1!E1508,Sheet4!$F:$F,0))+INDEX(Sheet4!$G:$G,MATCH(Sheet1!F1508,Sheet4!$F:$F,0))+INDEX(Sheet4!$G:$G,MATCH(Sheet1!G1508,Sheet4!$F:$F,0))+INDEX(Sheet4!$G:$G,MATCH(Sheet1!H1508,Sheet4!$F:$F,0))+INDEX(Sheet4!$G:$G,MATCH(Sheet1!I1508,Sheet4!$F:$F,0))+INDEX(Sheet4!$G:$G,MATCH(Sheet1!J1508,Sheet4!$F:$F,0)),"")</f>
        <v/>
      </c>
      <c r="AF1508">
        <f si="365" t="shared"/>
        <v>0</v>
      </c>
      <c r="AH1508">
        <v>1485</v>
      </c>
      <c r="AI1508" t="str">
        <f si="366" t="shared"/>
        <v>Ricky RubioLandry ShametDevin BookerJimmy ButlerKelly OubreJae CrowderMarvin BagleyPaul MillsapKarl-Anthony Towns</v>
      </c>
      <c r="AJ1508">
        <f si="369" t="shared"/>
        <v>0</v>
      </c>
      <c r="AK1508">
        <f si="370" t="shared"/>
        <v>0</v>
      </c>
      <c r="AL1508">
        <f si="371" t="shared"/>
        <v>0</v>
      </c>
      <c r="AM1508">
        <f si="372" t="shared"/>
        <v>0</v>
      </c>
      <c r="AN1508">
        <f si="373" t="shared"/>
        <v>0</v>
      </c>
      <c r="AO1508">
        <f si="374" t="shared"/>
        <v>0</v>
      </c>
      <c r="AP1508">
        <f si="375" t="shared"/>
        <v>0</v>
      </c>
      <c r="AQ1508">
        <f si="376" t="shared"/>
        <v>0</v>
      </c>
      <c r="AR1508">
        <f si="377" t="shared"/>
        <v>0</v>
      </c>
      <c r="AS1508">
        <f si="367" t="shared"/>
        <v>0</v>
      </c>
      <c r="AU1508" t="str">
        <f>IFERROR(VLOOKUP(C1508,Results!$A$2:$B$240,2,FALSE)+VLOOKUP(D1508,Results!$A$2:$B$240,2,FALSE)+VLOOKUP(E1508,Results!$A$2:$B$240,2,FALSE)+VLOOKUP(F1508,Results!$A$2:$B$240,2,FALSE)+VLOOKUP(G1508,Results!$A$2:$B$240,2,FALSE)+VLOOKUP(H1508,Results!$A$2:$B$240,2,FALSE)+VLOOKUP(I1508,Results!$A$2:$B$240,2,FALSE)+VLOOKUP(J1508,Results!$A$2:$B$240,2,FALSE)+VLOOKUP(B1508,Results!$A$2:$B$240,2,FALSE)-MIN(VLOOKUP(C1508,Results!$A$2:$B$240,2,FALSE),VLOOKUP(D1508,Results!$A$2:$B$240,2,FALSE),VLOOKUP(E1508,Results!$A$2:$B$240,2,FALSE),VLOOKUP(F1508,Results!$A$2:$B$240,2,FALSE),VLOOKUP(G1508,Results!$A$2:$B$240,2,FALSE),VLOOKUP(H1508,Results!$A$2:$B$240,2,FALSE),VLOOKUP(I1508,Results!$A$2:$B$240,2,FALSE),VLOOKUP(J1508,Results!$A$2:$B$240,2,FALSE),VLOOKUP(B1508,Results!$A$2:$B$240,2,FALSE)),"")</f>
        <v/>
      </c>
    </row>
    <row r="1509" spans="2:47" x14ac:dyDescent="0.3">
      <c r="B1509" t="s">
        <v>87</v>
      </c>
      <c r="C1509" t="s">
        <v>95</v>
      </c>
      <c r="D1509" t="s">
        <v>172</v>
      </c>
      <c r="E1509" t="s">
        <v>174</v>
      </c>
      <c r="F1509" t="s">
        <v>177</v>
      </c>
      <c r="G1509" t="s">
        <v>159</v>
      </c>
      <c r="H1509" t="s">
        <v>92</v>
      </c>
      <c r="I1509" t="s">
        <v>181</v>
      </c>
      <c r="J1509" t="s">
        <v>187</v>
      </c>
      <c r="K1509" t="n">
        <v>10.0</v>
      </c>
      <c r="L1509" s="30">
        <f si="368" t="shared"/>
        <v>0</v>
      </c>
      <c r="N1509" s="35" t="str">
        <f si="364" t="shared"/>
        <v/>
      </c>
      <c r="O1509" s="59">
        <f>(IF(ISNUMBER(MATCH(B1509,Sheet4!$K$92:$K$101,0)),1,0)+IF(ISNUMBER(MATCH(C1509,Sheet4!$K$92:$K$101,0)),1,0)+IF(ISNUMBER(MATCH(D1509,Sheet4!$K$92:$K$101,0)),1,0)+IF(ISNUMBER(MATCH(E1509,Sheet4!$K$92:$K$101,0)),1,0)+IF(ISNUMBER(MATCH(F1509,Sheet4!$K$92:$K$101,0)),1,0)+IF(ISNUMBER(MATCH(G1509,Sheet4!$K$92:$K$101,0)),1,0)+IF(ISNUMBER(MATCH(H1509,Sheet4!$K$92:$K$101,0)),1,0)+IF(ISNUMBER(MATCH(I1509,Sheet4!$K$92:$K$101,0)),1,0)+IF(ISNUMBER(MATCH(J1509,Sheet4!$K$92:$K$101,0)),1,0))
-
(IF(ISNUMBER(MATCH(B1509,Sheet4!$F$2:$F$11,0)),1,0)+IF(ISNUMBER(MATCH(C1509,Sheet4!$F$2:$F$11,0)),1,0)+IF(ISNUMBER(MATCH(D1509,Sheet4!$F$2:$F$11,0)),1,0)+IF(ISNUMBER(MATCH(E1509,Sheet4!$F$2:$F$11,0)),1,0)+IF(ISNUMBER(MATCH(F1509,Sheet4!$F$2:$F$11,0)),1,0)+IF(ISNUMBER(MATCH(G1509,Sheet4!$F$2:$F$11,0)),1,0)+IF(ISNUMBER(MATCH(H1509,Sheet4!$F$2:$F$11,0)),1,0)+IF(ISNUMBER(MATCH(I1509,Sheet4!$F$2:$F$11,0)),1,0)+IF(ISNUMBER(MATCH(J1509,Sheet4!$F$2:$F$11,0)),1,0))</f>
        <v>0</v>
      </c>
      <c r="P1509" s="40" t="str">
        <f>IFERROR(INDEX(Sheet4!$G:$G,MATCH(Sheet1!B1509,Sheet4!$F:$F,0))+INDEX(Sheet4!$G:$G,MATCH(Sheet1!C1509,Sheet4!$F:$F,0))+INDEX(Sheet4!$G:$G,MATCH(Sheet1!D1509,Sheet4!$F:$F,0))+INDEX(Sheet4!$G:$G,MATCH(Sheet1!E1509,Sheet4!$F:$F,0))+INDEX(Sheet4!$G:$G,MATCH(Sheet1!F1509,Sheet4!$F:$F,0))+INDEX(Sheet4!$G:$G,MATCH(Sheet1!G1509,Sheet4!$F:$F,0))+INDEX(Sheet4!$G:$G,MATCH(Sheet1!H1509,Sheet4!$F:$F,0))+INDEX(Sheet4!$G:$G,MATCH(Sheet1!I1509,Sheet4!$F:$F,0))+INDEX(Sheet4!$G:$G,MATCH(Sheet1!J1509,Sheet4!$F:$F,0)),"")</f>
        <v/>
      </c>
      <c r="AF1509">
        <f si="365" t="shared"/>
        <v>0</v>
      </c>
      <c r="AH1509">
        <v>1486</v>
      </c>
      <c r="AI1509" t="str">
        <f si="366" t="shared"/>
        <v>Ben SimmonsLandry ShametDevin BookerMalik BeasleyKelly OubreTaurean PrinceKenneth FariedRichaun HolmesRudy Gobert</v>
      </c>
      <c r="AJ1509">
        <f si="369" t="shared"/>
        <v>0</v>
      </c>
      <c r="AK1509">
        <f si="370" t="shared"/>
        <v>0</v>
      </c>
      <c r="AL1509">
        <f si="371" t="shared"/>
        <v>0</v>
      </c>
      <c r="AM1509">
        <f si="372" t="shared"/>
        <v>0</v>
      </c>
      <c r="AN1509">
        <f si="373" t="shared"/>
        <v>0</v>
      </c>
      <c r="AO1509">
        <f si="374" t="shared"/>
        <v>0</v>
      </c>
      <c r="AP1509">
        <f si="375" t="shared"/>
        <v>0</v>
      </c>
      <c r="AQ1509">
        <f si="376" t="shared"/>
        <v>0</v>
      </c>
      <c r="AR1509">
        <f si="377" t="shared"/>
        <v>0</v>
      </c>
      <c r="AS1509">
        <f si="367" t="shared"/>
        <v>0</v>
      </c>
      <c r="AU1509" t="str">
        <f>IFERROR(VLOOKUP(C1509,Results!$A$2:$B$240,2,FALSE)+VLOOKUP(D1509,Results!$A$2:$B$240,2,FALSE)+VLOOKUP(E1509,Results!$A$2:$B$240,2,FALSE)+VLOOKUP(F1509,Results!$A$2:$B$240,2,FALSE)+VLOOKUP(G1509,Results!$A$2:$B$240,2,FALSE)+VLOOKUP(H1509,Results!$A$2:$B$240,2,FALSE)+VLOOKUP(I1509,Results!$A$2:$B$240,2,FALSE)+VLOOKUP(J1509,Results!$A$2:$B$240,2,FALSE)+VLOOKUP(B1509,Results!$A$2:$B$240,2,FALSE)-MIN(VLOOKUP(C1509,Results!$A$2:$B$240,2,FALSE),VLOOKUP(D1509,Results!$A$2:$B$240,2,FALSE),VLOOKUP(E1509,Results!$A$2:$B$240,2,FALSE),VLOOKUP(F1509,Results!$A$2:$B$240,2,FALSE),VLOOKUP(G1509,Results!$A$2:$B$240,2,FALSE),VLOOKUP(H1509,Results!$A$2:$B$240,2,FALSE),VLOOKUP(I1509,Results!$A$2:$B$240,2,FALSE),VLOOKUP(J1509,Results!$A$2:$B$240,2,FALSE),VLOOKUP(B1509,Results!$A$2:$B$240,2,FALSE)),"")</f>
        <v/>
      </c>
    </row>
    <row r="1510" spans="2:47" x14ac:dyDescent="0.3">
      <c r="B1510" t="s">
        <v>87</v>
      </c>
      <c r="C1510" t="s">
        <v>170</v>
      </c>
      <c r="D1510" t="s">
        <v>172</v>
      </c>
      <c r="E1510" t="s">
        <v>173</v>
      </c>
      <c r="F1510" t="s">
        <v>179</v>
      </c>
      <c r="G1510" t="s">
        <v>101</v>
      </c>
      <c r="H1510" t="s">
        <v>153</v>
      </c>
      <c r="I1510" t="s">
        <v>181</v>
      </c>
      <c r="J1510" t="s">
        <v>186</v>
      </c>
      <c r="K1510" t="n">
        <v>10.0</v>
      </c>
      <c r="L1510" s="30">
        <f si="368" t="shared"/>
        <v>0</v>
      </c>
      <c r="N1510" s="35" t="str">
        <f si="364" t="shared"/>
        <v/>
      </c>
      <c r="O1510" s="59">
        <f>(IF(ISNUMBER(MATCH(B1510,Sheet4!$K$92:$K$101,0)),1,0)+IF(ISNUMBER(MATCH(C1510,Sheet4!$K$92:$K$101,0)),1,0)+IF(ISNUMBER(MATCH(D1510,Sheet4!$K$92:$K$101,0)),1,0)+IF(ISNUMBER(MATCH(E1510,Sheet4!$K$92:$K$101,0)),1,0)+IF(ISNUMBER(MATCH(F1510,Sheet4!$K$92:$K$101,0)),1,0)+IF(ISNUMBER(MATCH(G1510,Sheet4!$K$92:$K$101,0)),1,0)+IF(ISNUMBER(MATCH(H1510,Sheet4!$K$92:$K$101,0)),1,0)+IF(ISNUMBER(MATCH(I1510,Sheet4!$K$92:$K$101,0)),1,0)+IF(ISNUMBER(MATCH(J1510,Sheet4!$K$92:$K$101,0)),1,0))
-
(IF(ISNUMBER(MATCH(B1510,Sheet4!$F$2:$F$11,0)),1,0)+IF(ISNUMBER(MATCH(C1510,Sheet4!$F$2:$F$11,0)),1,0)+IF(ISNUMBER(MATCH(D1510,Sheet4!$F$2:$F$11,0)),1,0)+IF(ISNUMBER(MATCH(E1510,Sheet4!$F$2:$F$11,0)),1,0)+IF(ISNUMBER(MATCH(F1510,Sheet4!$F$2:$F$11,0)),1,0)+IF(ISNUMBER(MATCH(G1510,Sheet4!$F$2:$F$11,0)),1,0)+IF(ISNUMBER(MATCH(H1510,Sheet4!$F$2:$F$11,0)),1,0)+IF(ISNUMBER(MATCH(I1510,Sheet4!$F$2:$F$11,0)),1,0)+IF(ISNUMBER(MATCH(J1510,Sheet4!$F$2:$F$11,0)),1,0))</f>
        <v>0</v>
      </c>
      <c r="P1510" s="40" t="str">
        <f>IFERROR(INDEX(Sheet4!$G:$G,MATCH(Sheet1!B1510,Sheet4!$F:$F,0))+INDEX(Sheet4!$G:$G,MATCH(Sheet1!C1510,Sheet4!$F:$F,0))+INDEX(Sheet4!$G:$G,MATCH(Sheet1!D1510,Sheet4!$F:$F,0))+INDEX(Sheet4!$G:$G,MATCH(Sheet1!E1510,Sheet4!$F:$F,0))+INDEX(Sheet4!$G:$G,MATCH(Sheet1!F1510,Sheet4!$F:$F,0))+INDEX(Sheet4!$G:$G,MATCH(Sheet1!G1510,Sheet4!$F:$F,0))+INDEX(Sheet4!$G:$G,MATCH(Sheet1!H1510,Sheet4!$F:$F,0))+INDEX(Sheet4!$G:$G,MATCH(Sheet1!I1510,Sheet4!$F:$F,0))+INDEX(Sheet4!$G:$G,MATCH(Sheet1!J1510,Sheet4!$F:$F,0)),"")</f>
        <v/>
      </c>
      <c r="AF1510">
        <f si="365" t="shared"/>
        <v>0</v>
      </c>
      <c r="AH1510">
        <v>1487</v>
      </c>
      <c r="AI1510" t="str">
        <f si="366" t="shared"/>
        <v>Trae YoungLandry ShametDevin BookerJimmy ButlerKelly OubreMikal BridgesPaul MillsapTaj GibsonKarl-Anthony Towns</v>
      </c>
      <c r="AJ1510">
        <f si="369" t="shared"/>
        <v>0</v>
      </c>
      <c r="AK1510">
        <f si="370" t="shared"/>
        <v>0</v>
      </c>
      <c r="AL1510">
        <f si="371" t="shared"/>
        <v>0</v>
      </c>
      <c r="AM1510">
        <f si="372" t="shared"/>
        <v>0</v>
      </c>
      <c r="AN1510">
        <f si="373" t="shared"/>
        <v>0</v>
      </c>
      <c r="AO1510">
        <f si="374" t="shared"/>
        <v>0</v>
      </c>
      <c r="AP1510">
        <f si="375" t="shared"/>
        <v>0</v>
      </c>
      <c r="AQ1510">
        <f si="376" t="shared"/>
        <v>0</v>
      </c>
      <c r="AR1510">
        <f si="377" t="shared"/>
        <v>0</v>
      </c>
      <c r="AS1510">
        <f si="367" t="shared"/>
        <v>0</v>
      </c>
      <c r="AU1510" t="str">
        <f>IFERROR(VLOOKUP(C1510,Results!$A$2:$B$240,2,FALSE)+VLOOKUP(D1510,Results!$A$2:$B$240,2,FALSE)+VLOOKUP(E1510,Results!$A$2:$B$240,2,FALSE)+VLOOKUP(F1510,Results!$A$2:$B$240,2,FALSE)+VLOOKUP(G1510,Results!$A$2:$B$240,2,FALSE)+VLOOKUP(H1510,Results!$A$2:$B$240,2,FALSE)+VLOOKUP(I1510,Results!$A$2:$B$240,2,FALSE)+VLOOKUP(J1510,Results!$A$2:$B$240,2,FALSE)+VLOOKUP(B1510,Results!$A$2:$B$240,2,FALSE)-MIN(VLOOKUP(C1510,Results!$A$2:$B$240,2,FALSE),VLOOKUP(D1510,Results!$A$2:$B$240,2,FALSE),VLOOKUP(E1510,Results!$A$2:$B$240,2,FALSE),VLOOKUP(F1510,Results!$A$2:$B$240,2,FALSE),VLOOKUP(G1510,Results!$A$2:$B$240,2,FALSE),VLOOKUP(H1510,Results!$A$2:$B$240,2,FALSE),VLOOKUP(I1510,Results!$A$2:$B$240,2,FALSE),VLOOKUP(J1510,Results!$A$2:$B$240,2,FALSE),VLOOKUP(B1510,Results!$A$2:$B$240,2,FALSE)),"")</f>
        <v/>
      </c>
    </row>
    <row r="1511" spans="2:47" x14ac:dyDescent="0.3">
      <c r="B1511" t="s">
        <v>166</v>
      </c>
      <c r="C1511" t="s">
        <v>171</v>
      </c>
      <c r="D1511" t="s">
        <v>172</v>
      </c>
      <c r="E1511" t="s">
        <v>158</v>
      </c>
      <c r="F1511" t="s">
        <v>177</v>
      </c>
      <c r="G1511" t="s">
        <v>100</v>
      </c>
      <c r="H1511" t="s">
        <v>93</v>
      </c>
      <c r="I1511" t="s">
        <v>181</v>
      </c>
      <c r="J1511" t="s">
        <v>188</v>
      </c>
      <c r="K1511" t="n">
        <v>10.0</v>
      </c>
      <c r="L1511" s="30">
        <f si="368" t="shared"/>
        <v>0</v>
      </c>
      <c r="N1511" s="35" t="str">
        <f si="364" t="shared"/>
        <v/>
      </c>
      <c r="O1511" s="59">
        <f>(IF(ISNUMBER(MATCH(B1511,Sheet4!$K$92:$K$101,0)),1,0)+IF(ISNUMBER(MATCH(C1511,Sheet4!$K$92:$K$101,0)),1,0)+IF(ISNUMBER(MATCH(D1511,Sheet4!$K$92:$K$101,0)),1,0)+IF(ISNUMBER(MATCH(E1511,Sheet4!$K$92:$K$101,0)),1,0)+IF(ISNUMBER(MATCH(F1511,Sheet4!$K$92:$K$101,0)),1,0)+IF(ISNUMBER(MATCH(G1511,Sheet4!$K$92:$K$101,0)),1,0)+IF(ISNUMBER(MATCH(H1511,Sheet4!$K$92:$K$101,0)),1,0)+IF(ISNUMBER(MATCH(I1511,Sheet4!$K$92:$K$101,0)),1,0)+IF(ISNUMBER(MATCH(J1511,Sheet4!$K$92:$K$101,0)),1,0))
-
(IF(ISNUMBER(MATCH(B1511,Sheet4!$F$2:$F$11,0)),1,0)+IF(ISNUMBER(MATCH(C1511,Sheet4!$F$2:$F$11,0)),1,0)+IF(ISNUMBER(MATCH(D1511,Sheet4!$F$2:$F$11,0)),1,0)+IF(ISNUMBER(MATCH(E1511,Sheet4!$F$2:$F$11,0)),1,0)+IF(ISNUMBER(MATCH(F1511,Sheet4!$F$2:$F$11,0)),1,0)+IF(ISNUMBER(MATCH(G1511,Sheet4!$F$2:$F$11,0)),1,0)+IF(ISNUMBER(MATCH(H1511,Sheet4!$F$2:$F$11,0)),1,0)+IF(ISNUMBER(MATCH(I1511,Sheet4!$F$2:$F$11,0)),1,0)+IF(ISNUMBER(MATCH(J1511,Sheet4!$F$2:$F$11,0)),1,0))</f>
        <v>0</v>
      </c>
      <c r="P1511" s="40" t="str">
        <f>IFERROR(INDEX(Sheet4!$G:$G,MATCH(Sheet1!B1511,Sheet4!$F:$F,0))+INDEX(Sheet4!$G:$G,MATCH(Sheet1!C1511,Sheet4!$F:$F,0))+INDEX(Sheet4!$G:$G,MATCH(Sheet1!D1511,Sheet4!$F:$F,0))+INDEX(Sheet4!$G:$G,MATCH(Sheet1!E1511,Sheet4!$F:$F,0))+INDEX(Sheet4!$G:$G,MATCH(Sheet1!F1511,Sheet4!$F:$F,0))+INDEX(Sheet4!$G:$G,MATCH(Sheet1!G1511,Sheet4!$F:$F,0))+INDEX(Sheet4!$G:$G,MATCH(Sheet1!H1511,Sheet4!$F:$F,0))+INDEX(Sheet4!$G:$G,MATCH(Sheet1!I1511,Sheet4!$F:$F,0))+INDEX(Sheet4!$G:$G,MATCH(Sheet1!J1511,Sheet4!$F:$F,0)),"")</f>
        <v/>
      </c>
      <c r="AF1511">
        <f si="365" t="shared"/>
        <v>0</v>
      </c>
      <c r="AH1511">
        <v>1488</v>
      </c>
      <c r="AI1511" t="str">
        <f si="366" t="shared"/>
        <v>Ricky RubioIsaiah CanaanDevin BookerMalik BeasleyKelly OubreMikal BridgesKenneth FariedJosh JacksonNikola Jokic</v>
      </c>
      <c r="AJ1511">
        <f si="369" t="shared"/>
        <v>0</v>
      </c>
      <c r="AK1511">
        <f si="370" t="shared"/>
        <v>0</v>
      </c>
      <c r="AL1511">
        <f si="371" t="shared"/>
        <v>0</v>
      </c>
      <c r="AM1511">
        <f si="372" t="shared"/>
        <v>0</v>
      </c>
      <c r="AN1511">
        <f si="373" t="shared"/>
        <v>0</v>
      </c>
      <c r="AO1511">
        <f si="374" t="shared"/>
        <v>0</v>
      </c>
      <c r="AP1511">
        <f si="375" t="shared"/>
        <v>0</v>
      </c>
      <c r="AQ1511">
        <f si="376" t="shared"/>
        <v>0</v>
      </c>
      <c r="AR1511">
        <f si="377" t="shared"/>
        <v>0</v>
      </c>
      <c r="AS1511">
        <f si="367" t="shared"/>
        <v>0</v>
      </c>
      <c r="AU1511" t="str">
        <f>IFERROR(VLOOKUP(C1511,Results!$A$2:$B$240,2,FALSE)+VLOOKUP(D1511,Results!$A$2:$B$240,2,FALSE)+VLOOKUP(E1511,Results!$A$2:$B$240,2,FALSE)+VLOOKUP(F1511,Results!$A$2:$B$240,2,FALSE)+VLOOKUP(G1511,Results!$A$2:$B$240,2,FALSE)+VLOOKUP(H1511,Results!$A$2:$B$240,2,FALSE)+VLOOKUP(I1511,Results!$A$2:$B$240,2,FALSE)+VLOOKUP(J1511,Results!$A$2:$B$240,2,FALSE)+VLOOKUP(B1511,Results!$A$2:$B$240,2,FALSE)-MIN(VLOOKUP(C1511,Results!$A$2:$B$240,2,FALSE),VLOOKUP(D1511,Results!$A$2:$B$240,2,FALSE),VLOOKUP(E1511,Results!$A$2:$B$240,2,FALSE),VLOOKUP(F1511,Results!$A$2:$B$240,2,FALSE),VLOOKUP(G1511,Results!$A$2:$B$240,2,FALSE),VLOOKUP(H1511,Results!$A$2:$B$240,2,FALSE),VLOOKUP(I1511,Results!$A$2:$B$240,2,FALSE),VLOOKUP(J1511,Results!$A$2:$B$240,2,FALSE),VLOOKUP(B1511,Results!$A$2:$B$240,2,FALSE)),"")</f>
        <v/>
      </c>
    </row>
    <row r="1512" spans="2:47" x14ac:dyDescent="0.3">
      <c r="B1512" t="s">
        <v>87</v>
      </c>
      <c r="C1512" t="s">
        <v>95</v>
      </c>
      <c r="D1512" t="s">
        <v>172</v>
      </c>
      <c r="E1512" t="s">
        <v>146</v>
      </c>
      <c r="F1512" t="s">
        <v>177</v>
      </c>
      <c r="G1512" t="s">
        <v>178</v>
      </c>
      <c r="H1512" t="s">
        <v>103</v>
      </c>
      <c r="I1512" t="s">
        <v>155</v>
      </c>
      <c r="J1512" t="s">
        <v>188</v>
      </c>
      <c r="K1512" t="n">
        <v>10.0</v>
      </c>
      <c r="L1512" s="30">
        <f si="368" t="shared"/>
        <v>0</v>
      </c>
      <c r="N1512" s="35" t="str">
        <f si="364" t="shared"/>
        <v/>
      </c>
      <c r="O1512" s="59">
        <f>(IF(ISNUMBER(MATCH(B1512,Sheet4!$K$92:$K$101,0)),1,0)+IF(ISNUMBER(MATCH(C1512,Sheet4!$K$92:$K$101,0)),1,0)+IF(ISNUMBER(MATCH(D1512,Sheet4!$K$92:$K$101,0)),1,0)+IF(ISNUMBER(MATCH(E1512,Sheet4!$K$92:$K$101,0)),1,0)+IF(ISNUMBER(MATCH(F1512,Sheet4!$K$92:$K$101,0)),1,0)+IF(ISNUMBER(MATCH(G1512,Sheet4!$K$92:$K$101,0)),1,0)+IF(ISNUMBER(MATCH(H1512,Sheet4!$K$92:$K$101,0)),1,0)+IF(ISNUMBER(MATCH(I1512,Sheet4!$K$92:$K$101,0)),1,0)+IF(ISNUMBER(MATCH(J1512,Sheet4!$K$92:$K$101,0)),1,0))
-
(IF(ISNUMBER(MATCH(B1512,Sheet4!$F$2:$F$11,0)),1,0)+IF(ISNUMBER(MATCH(C1512,Sheet4!$F$2:$F$11,0)),1,0)+IF(ISNUMBER(MATCH(D1512,Sheet4!$F$2:$F$11,0)),1,0)+IF(ISNUMBER(MATCH(E1512,Sheet4!$F$2:$F$11,0)),1,0)+IF(ISNUMBER(MATCH(F1512,Sheet4!$F$2:$F$11,0)),1,0)+IF(ISNUMBER(MATCH(G1512,Sheet4!$F$2:$F$11,0)),1,0)+IF(ISNUMBER(MATCH(H1512,Sheet4!$F$2:$F$11,0)),1,0)+IF(ISNUMBER(MATCH(I1512,Sheet4!$F$2:$F$11,0)),1,0)+IF(ISNUMBER(MATCH(J1512,Sheet4!$F$2:$F$11,0)),1,0))</f>
        <v>0</v>
      </c>
      <c r="P1512" s="40" t="str">
        <f>IFERROR(INDEX(Sheet4!$G:$G,MATCH(Sheet1!B1512,Sheet4!$F:$F,0))+INDEX(Sheet4!$G:$G,MATCH(Sheet1!C1512,Sheet4!$F:$F,0))+INDEX(Sheet4!$G:$G,MATCH(Sheet1!D1512,Sheet4!$F:$F,0))+INDEX(Sheet4!$G:$G,MATCH(Sheet1!E1512,Sheet4!$F:$F,0))+INDEX(Sheet4!$G:$G,MATCH(Sheet1!F1512,Sheet4!$F:$F,0))+INDEX(Sheet4!$G:$G,MATCH(Sheet1!G1512,Sheet4!$F:$F,0))+INDEX(Sheet4!$G:$G,MATCH(Sheet1!H1512,Sheet4!$F:$F,0))+INDEX(Sheet4!$G:$G,MATCH(Sheet1!I1512,Sheet4!$F:$F,0))+INDEX(Sheet4!$G:$G,MATCH(Sheet1!J1512,Sheet4!$F:$F,0)),"")</f>
        <v/>
      </c>
      <c r="AF1512">
        <f si="365" t="shared"/>
        <v>0</v>
      </c>
      <c r="AH1512">
        <v>1489</v>
      </c>
      <c r="AI1512" t="str">
        <f si="366" t="shared"/>
        <v>Ben SimmonsTrae YoungDevin BookerMonte MorrisKelly OubreCorey BrewerJosh JacksonTaj GibsonRudy Gobert</v>
      </c>
      <c r="AJ1512">
        <f si="369" t="shared"/>
        <v>0</v>
      </c>
      <c r="AK1512">
        <f si="370" t="shared"/>
        <v>0</v>
      </c>
      <c r="AL1512">
        <f si="371" t="shared"/>
        <v>0</v>
      </c>
      <c r="AM1512">
        <f si="372" t="shared"/>
        <v>0</v>
      </c>
      <c r="AN1512">
        <f si="373" t="shared"/>
        <v>0</v>
      </c>
      <c r="AO1512">
        <f si="374" t="shared"/>
        <v>0</v>
      </c>
      <c r="AP1512">
        <f si="375" t="shared"/>
        <v>0</v>
      </c>
      <c r="AQ1512">
        <f si="376" t="shared"/>
        <v>0</v>
      </c>
      <c r="AR1512">
        <f si="377" t="shared"/>
        <v>0</v>
      </c>
      <c r="AS1512">
        <f si="367" t="shared"/>
        <v>0</v>
      </c>
      <c r="AU1512" t="str">
        <f>IFERROR(VLOOKUP(C1512,Results!$A$2:$B$240,2,FALSE)+VLOOKUP(D1512,Results!$A$2:$B$240,2,FALSE)+VLOOKUP(E1512,Results!$A$2:$B$240,2,FALSE)+VLOOKUP(F1512,Results!$A$2:$B$240,2,FALSE)+VLOOKUP(G1512,Results!$A$2:$B$240,2,FALSE)+VLOOKUP(H1512,Results!$A$2:$B$240,2,FALSE)+VLOOKUP(I1512,Results!$A$2:$B$240,2,FALSE)+VLOOKUP(J1512,Results!$A$2:$B$240,2,FALSE)+VLOOKUP(B1512,Results!$A$2:$B$240,2,FALSE)-MIN(VLOOKUP(C1512,Results!$A$2:$B$240,2,FALSE),VLOOKUP(D1512,Results!$A$2:$B$240,2,FALSE),VLOOKUP(E1512,Results!$A$2:$B$240,2,FALSE),VLOOKUP(F1512,Results!$A$2:$B$240,2,FALSE),VLOOKUP(G1512,Results!$A$2:$B$240,2,FALSE),VLOOKUP(H1512,Results!$A$2:$B$240,2,FALSE),VLOOKUP(I1512,Results!$A$2:$B$240,2,FALSE),VLOOKUP(J1512,Results!$A$2:$B$240,2,FALSE),VLOOKUP(B1512,Results!$A$2:$B$240,2,FALSE)),"")</f>
        <v/>
      </c>
    </row>
    <row r="1513" spans="2:47" x14ac:dyDescent="0.3">
      <c r="B1513" t="s">
        <v>108</v>
      </c>
      <c r="C1513" t="s">
        <v>167</v>
      </c>
      <c r="D1513" t="s">
        <v>172</v>
      </c>
      <c r="E1513" t="s">
        <v>146</v>
      </c>
      <c r="F1513" t="s">
        <v>150</v>
      </c>
      <c r="G1513" t="s">
        <v>180</v>
      </c>
      <c r="H1513" t="s">
        <v>153</v>
      </c>
      <c r="I1513" t="s">
        <v>181</v>
      </c>
      <c r="J1513" t="s">
        <v>186</v>
      </c>
      <c r="K1513" t="n">
        <v>10.0</v>
      </c>
      <c r="L1513" s="30">
        <f si="368" t="shared"/>
        <v>0</v>
      </c>
      <c r="N1513" s="35" t="str">
        <f si="364" t="shared"/>
        <v/>
      </c>
      <c r="O1513" s="59">
        <f>(IF(ISNUMBER(MATCH(B1513,Sheet4!$K$92:$K$101,0)),1,0)+IF(ISNUMBER(MATCH(C1513,Sheet4!$K$92:$K$101,0)),1,0)+IF(ISNUMBER(MATCH(D1513,Sheet4!$K$92:$K$101,0)),1,0)+IF(ISNUMBER(MATCH(E1513,Sheet4!$K$92:$K$101,0)),1,0)+IF(ISNUMBER(MATCH(F1513,Sheet4!$K$92:$K$101,0)),1,0)+IF(ISNUMBER(MATCH(G1513,Sheet4!$K$92:$K$101,0)),1,0)+IF(ISNUMBER(MATCH(H1513,Sheet4!$K$92:$K$101,0)),1,0)+IF(ISNUMBER(MATCH(I1513,Sheet4!$K$92:$K$101,0)),1,0)+IF(ISNUMBER(MATCH(J1513,Sheet4!$K$92:$K$101,0)),1,0))
-
(IF(ISNUMBER(MATCH(B1513,Sheet4!$F$2:$F$11,0)),1,0)+IF(ISNUMBER(MATCH(C1513,Sheet4!$F$2:$F$11,0)),1,0)+IF(ISNUMBER(MATCH(D1513,Sheet4!$F$2:$F$11,0)),1,0)+IF(ISNUMBER(MATCH(E1513,Sheet4!$F$2:$F$11,0)),1,0)+IF(ISNUMBER(MATCH(F1513,Sheet4!$F$2:$F$11,0)),1,0)+IF(ISNUMBER(MATCH(G1513,Sheet4!$F$2:$F$11,0)),1,0)+IF(ISNUMBER(MATCH(H1513,Sheet4!$F$2:$F$11,0)),1,0)+IF(ISNUMBER(MATCH(I1513,Sheet4!$F$2:$F$11,0)),1,0)+IF(ISNUMBER(MATCH(J1513,Sheet4!$F$2:$F$11,0)),1,0))</f>
        <v>0</v>
      </c>
      <c r="P1513" s="40" t="str">
        <f>IFERROR(INDEX(Sheet4!$G:$G,MATCH(Sheet1!B1513,Sheet4!$F:$F,0))+INDEX(Sheet4!$G:$G,MATCH(Sheet1!C1513,Sheet4!$F:$F,0))+INDEX(Sheet4!$G:$G,MATCH(Sheet1!D1513,Sheet4!$F:$F,0))+INDEX(Sheet4!$G:$G,MATCH(Sheet1!E1513,Sheet4!$F:$F,0))+INDEX(Sheet4!$G:$G,MATCH(Sheet1!F1513,Sheet4!$F:$F,0))+INDEX(Sheet4!$G:$G,MATCH(Sheet1!G1513,Sheet4!$F:$F,0))+INDEX(Sheet4!$G:$G,MATCH(Sheet1!H1513,Sheet4!$F:$F,0))+INDEX(Sheet4!$G:$G,MATCH(Sheet1!I1513,Sheet4!$F:$F,0))+INDEX(Sheet4!$G:$G,MATCH(Sheet1!J1513,Sheet4!$F:$F,0)),"")</f>
        <v/>
      </c>
      <c r="AF1513">
        <f si="365" t="shared"/>
        <v>0</v>
      </c>
      <c r="AH1513">
        <v>1490</v>
      </c>
      <c r="AI1513" t="str">
        <f si="366" t="shared"/>
        <v>De'Aaron FoxRicky RubioJimmy ButlerMalik BeasleyKelly OubreGerald GreenMarvin BagleyPaul MillsapJoel Embiid</v>
      </c>
      <c r="AJ1513">
        <f si="369" t="shared"/>
        <v>0</v>
      </c>
      <c r="AK1513">
        <f si="370" t="shared"/>
        <v>0</v>
      </c>
      <c r="AL1513">
        <f si="371" t="shared"/>
        <v>0</v>
      </c>
      <c r="AM1513">
        <f si="372" t="shared"/>
        <v>0</v>
      </c>
      <c r="AN1513">
        <f si="373" t="shared"/>
        <v>0</v>
      </c>
      <c r="AO1513">
        <f si="374" t="shared"/>
        <v>0</v>
      </c>
      <c r="AP1513">
        <f si="375" t="shared"/>
        <v>0</v>
      </c>
      <c r="AQ1513">
        <f si="376" t="shared"/>
        <v>0</v>
      </c>
      <c r="AR1513">
        <f si="377" t="shared"/>
        <v>0</v>
      </c>
      <c r="AS1513">
        <f si="367" t="shared"/>
        <v>0</v>
      </c>
      <c r="AU1513" t="str">
        <f>IFERROR(VLOOKUP(C1513,Results!$A$2:$B$240,2,FALSE)+VLOOKUP(D1513,Results!$A$2:$B$240,2,FALSE)+VLOOKUP(E1513,Results!$A$2:$B$240,2,FALSE)+VLOOKUP(F1513,Results!$A$2:$B$240,2,FALSE)+VLOOKUP(G1513,Results!$A$2:$B$240,2,FALSE)+VLOOKUP(H1513,Results!$A$2:$B$240,2,FALSE)+VLOOKUP(I1513,Results!$A$2:$B$240,2,FALSE)+VLOOKUP(J1513,Results!$A$2:$B$240,2,FALSE)+VLOOKUP(B1513,Results!$A$2:$B$240,2,FALSE)-MIN(VLOOKUP(C1513,Results!$A$2:$B$240,2,FALSE),VLOOKUP(D1513,Results!$A$2:$B$240,2,FALSE),VLOOKUP(E1513,Results!$A$2:$B$240,2,FALSE),VLOOKUP(F1513,Results!$A$2:$B$240,2,FALSE),VLOOKUP(G1513,Results!$A$2:$B$240,2,FALSE),VLOOKUP(H1513,Results!$A$2:$B$240,2,FALSE),VLOOKUP(I1513,Results!$A$2:$B$240,2,FALSE),VLOOKUP(J1513,Results!$A$2:$B$240,2,FALSE),VLOOKUP(B1513,Results!$A$2:$B$240,2,FALSE)),"")</f>
        <v/>
      </c>
    </row>
    <row r="1514" spans="2:47" x14ac:dyDescent="0.3">
      <c r="B1514" t="s">
        <v>166</v>
      </c>
      <c r="C1514" t="s">
        <v>171</v>
      </c>
      <c r="D1514" t="s">
        <v>172</v>
      </c>
      <c r="E1514" t="s">
        <v>146</v>
      </c>
      <c r="F1514" t="s">
        <v>150</v>
      </c>
      <c r="G1514" t="s">
        <v>178</v>
      </c>
      <c r="H1514" t="s">
        <v>181</v>
      </c>
      <c r="I1514" t="s">
        <v>103</v>
      </c>
      <c r="J1514" t="s">
        <v>186</v>
      </c>
      <c r="K1514" t="n">
        <v>10.0</v>
      </c>
      <c r="L1514" s="30">
        <f si="368" t="shared"/>
        <v>0</v>
      </c>
      <c r="N1514" s="35" t="str">
        <f si="364" t="shared"/>
        <v/>
      </c>
      <c r="O1514" s="59">
        <f>(IF(ISNUMBER(MATCH(B1514,Sheet4!$K$92:$K$101,0)),1,0)+IF(ISNUMBER(MATCH(C1514,Sheet4!$K$92:$K$101,0)),1,0)+IF(ISNUMBER(MATCH(D1514,Sheet4!$K$92:$K$101,0)),1,0)+IF(ISNUMBER(MATCH(E1514,Sheet4!$K$92:$K$101,0)),1,0)+IF(ISNUMBER(MATCH(F1514,Sheet4!$K$92:$K$101,0)),1,0)+IF(ISNUMBER(MATCH(G1514,Sheet4!$K$92:$K$101,0)),1,0)+IF(ISNUMBER(MATCH(H1514,Sheet4!$K$92:$K$101,0)),1,0)+IF(ISNUMBER(MATCH(I1514,Sheet4!$K$92:$K$101,0)),1,0)+IF(ISNUMBER(MATCH(J1514,Sheet4!$K$92:$K$101,0)),1,0))
-
(IF(ISNUMBER(MATCH(B1514,Sheet4!$F$2:$F$11,0)),1,0)+IF(ISNUMBER(MATCH(C1514,Sheet4!$F$2:$F$11,0)),1,0)+IF(ISNUMBER(MATCH(D1514,Sheet4!$F$2:$F$11,0)),1,0)+IF(ISNUMBER(MATCH(E1514,Sheet4!$F$2:$F$11,0)),1,0)+IF(ISNUMBER(MATCH(F1514,Sheet4!$F$2:$F$11,0)),1,0)+IF(ISNUMBER(MATCH(G1514,Sheet4!$F$2:$F$11,0)),1,0)+IF(ISNUMBER(MATCH(H1514,Sheet4!$F$2:$F$11,0)),1,0)+IF(ISNUMBER(MATCH(I1514,Sheet4!$F$2:$F$11,0)),1,0)+IF(ISNUMBER(MATCH(J1514,Sheet4!$F$2:$F$11,0)),1,0))</f>
        <v>0</v>
      </c>
      <c r="P1514" s="40" t="str">
        <f>IFERROR(INDEX(Sheet4!$G:$G,MATCH(Sheet1!B1514,Sheet4!$F:$F,0))+INDEX(Sheet4!$G:$G,MATCH(Sheet1!C1514,Sheet4!$F:$F,0))+INDEX(Sheet4!$G:$G,MATCH(Sheet1!D1514,Sheet4!$F:$F,0))+INDEX(Sheet4!$G:$G,MATCH(Sheet1!E1514,Sheet4!$F:$F,0))+INDEX(Sheet4!$G:$G,MATCH(Sheet1!F1514,Sheet4!$F:$F,0))+INDEX(Sheet4!$G:$G,MATCH(Sheet1!G1514,Sheet4!$F:$F,0))+INDEX(Sheet4!$G:$G,MATCH(Sheet1!H1514,Sheet4!$F:$F,0))+INDEX(Sheet4!$G:$G,MATCH(Sheet1!I1514,Sheet4!$F:$F,0))+INDEX(Sheet4!$G:$G,MATCH(Sheet1!J1514,Sheet4!$F:$F,0)),"")</f>
        <v/>
      </c>
      <c r="AF1514">
        <f si="365" t="shared"/>
        <v>0</v>
      </c>
      <c r="AH1514">
        <v>1491</v>
      </c>
      <c r="AI1514" t="str">
        <f si="366" t="shared"/>
        <v>Ben SimmonsDe'Aaron FoxDevin BookerMonte MorrisWill BartonCorey BrewerMarvin BagleyJosh JacksonDeandre Ayton</v>
      </c>
      <c r="AJ1514">
        <f si="369" t="shared"/>
        <v>0</v>
      </c>
      <c r="AK1514">
        <f si="370" t="shared"/>
        <v>0</v>
      </c>
      <c r="AL1514">
        <f si="371" t="shared"/>
        <v>0</v>
      </c>
      <c r="AM1514">
        <f si="372" t="shared"/>
        <v>0</v>
      </c>
      <c r="AN1514">
        <f si="373" t="shared"/>
        <v>0</v>
      </c>
      <c r="AO1514">
        <f si="374" t="shared"/>
        <v>0</v>
      </c>
      <c r="AP1514">
        <f si="375" t="shared"/>
        <v>0</v>
      </c>
      <c r="AQ1514">
        <f si="376" t="shared"/>
        <v>0</v>
      </c>
      <c r="AR1514">
        <f si="377" t="shared"/>
        <v>0</v>
      </c>
      <c r="AS1514">
        <f si="367" t="shared"/>
        <v>0</v>
      </c>
      <c r="AU1514" t="str">
        <f>IFERROR(VLOOKUP(C1514,Results!$A$2:$B$240,2,FALSE)+VLOOKUP(D1514,Results!$A$2:$B$240,2,FALSE)+VLOOKUP(E1514,Results!$A$2:$B$240,2,FALSE)+VLOOKUP(F1514,Results!$A$2:$B$240,2,FALSE)+VLOOKUP(G1514,Results!$A$2:$B$240,2,FALSE)+VLOOKUP(H1514,Results!$A$2:$B$240,2,FALSE)+VLOOKUP(I1514,Results!$A$2:$B$240,2,FALSE)+VLOOKUP(J1514,Results!$A$2:$B$240,2,FALSE)+VLOOKUP(B1514,Results!$A$2:$B$240,2,FALSE)-MIN(VLOOKUP(C1514,Results!$A$2:$B$240,2,FALSE),VLOOKUP(D1514,Results!$A$2:$B$240,2,FALSE),VLOOKUP(E1514,Results!$A$2:$B$240,2,FALSE),VLOOKUP(F1514,Results!$A$2:$B$240,2,FALSE),VLOOKUP(G1514,Results!$A$2:$B$240,2,FALSE),VLOOKUP(H1514,Results!$A$2:$B$240,2,FALSE),VLOOKUP(I1514,Results!$A$2:$B$240,2,FALSE),VLOOKUP(J1514,Results!$A$2:$B$240,2,FALSE),VLOOKUP(B1514,Results!$A$2:$B$240,2,FALSE)),"")</f>
        <v/>
      </c>
    </row>
    <row r="1515" spans="2:47" x14ac:dyDescent="0.3">
      <c r="B1515" t="s">
        <v>166</v>
      </c>
      <c r="C1515" t="s">
        <v>108</v>
      </c>
      <c r="D1515" t="s">
        <v>172</v>
      </c>
      <c r="E1515" t="s">
        <v>89</v>
      </c>
      <c r="F1515" t="s">
        <v>90</v>
      </c>
      <c r="G1515" t="s">
        <v>159</v>
      </c>
      <c r="H1515" t="s">
        <v>181</v>
      </c>
      <c r="I1515" t="s">
        <v>152</v>
      </c>
      <c r="J1515" t="s">
        <v>98</v>
      </c>
      <c r="K1515" t="n">
        <v>10.0</v>
      </c>
      <c r="L1515" s="30">
        <f si="368" t="shared"/>
        <v>0</v>
      </c>
      <c r="N1515" s="35" t="str">
        <f si="364" t="shared"/>
        <v/>
      </c>
      <c r="O1515" s="59">
        <f>(IF(ISNUMBER(MATCH(B1515,Sheet4!$K$92:$K$101,0)),1,0)+IF(ISNUMBER(MATCH(C1515,Sheet4!$K$92:$K$101,0)),1,0)+IF(ISNUMBER(MATCH(D1515,Sheet4!$K$92:$K$101,0)),1,0)+IF(ISNUMBER(MATCH(E1515,Sheet4!$K$92:$K$101,0)),1,0)+IF(ISNUMBER(MATCH(F1515,Sheet4!$K$92:$K$101,0)),1,0)+IF(ISNUMBER(MATCH(G1515,Sheet4!$K$92:$K$101,0)),1,0)+IF(ISNUMBER(MATCH(H1515,Sheet4!$K$92:$K$101,0)),1,0)+IF(ISNUMBER(MATCH(I1515,Sheet4!$K$92:$K$101,0)),1,0)+IF(ISNUMBER(MATCH(J1515,Sheet4!$K$92:$K$101,0)),1,0))
-
(IF(ISNUMBER(MATCH(B1515,Sheet4!$F$2:$F$11,0)),1,0)+IF(ISNUMBER(MATCH(C1515,Sheet4!$F$2:$F$11,0)),1,0)+IF(ISNUMBER(MATCH(D1515,Sheet4!$F$2:$F$11,0)),1,0)+IF(ISNUMBER(MATCH(E1515,Sheet4!$F$2:$F$11,0)),1,0)+IF(ISNUMBER(MATCH(F1515,Sheet4!$F$2:$F$11,0)),1,0)+IF(ISNUMBER(MATCH(G1515,Sheet4!$F$2:$F$11,0)),1,0)+IF(ISNUMBER(MATCH(H1515,Sheet4!$F$2:$F$11,0)),1,0)+IF(ISNUMBER(MATCH(I1515,Sheet4!$F$2:$F$11,0)),1,0)+IF(ISNUMBER(MATCH(J1515,Sheet4!$F$2:$F$11,0)),1,0))</f>
        <v>0</v>
      </c>
      <c r="P1515" s="40" t="str">
        <f>IFERROR(INDEX(Sheet4!$G:$G,MATCH(Sheet1!B1515,Sheet4!$F:$F,0))+INDEX(Sheet4!$G:$G,MATCH(Sheet1!C1515,Sheet4!$F:$F,0))+INDEX(Sheet4!$G:$G,MATCH(Sheet1!D1515,Sheet4!$F:$F,0))+INDEX(Sheet4!$G:$G,MATCH(Sheet1!E1515,Sheet4!$F:$F,0))+INDEX(Sheet4!$G:$G,MATCH(Sheet1!F1515,Sheet4!$F:$F,0))+INDEX(Sheet4!$G:$G,MATCH(Sheet1!G1515,Sheet4!$F:$F,0))+INDEX(Sheet4!$G:$G,MATCH(Sheet1!H1515,Sheet4!$F:$F,0))+INDEX(Sheet4!$G:$G,MATCH(Sheet1!I1515,Sheet4!$F:$F,0))+INDEX(Sheet4!$G:$G,MATCH(Sheet1!J1515,Sheet4!$F:$F,0)),"")</f>
        <v/>
      </c>
      <c r="AF1515">
        <f si="365" t="shared"/>
        <v>0</v>
      </c>
      <c r="AH1515">
        <v>1492</v>
      </c>
      <c r="AI1515" t="str">
        <f si="366" t="shared"/>
        <v>Ben SimmonsIsaiah CanaanDevin BookerMalik BeasleyMikal BridgesJae CrowderKenneth FariedDerrick FavorsKarl-Anthony Towns</v>
      </c>
      <c r="AJ1515">
        <f si="369" t="shared"/>
        <v>0</v>
      </c>
      <c r="AK1515">
        <f si="370" t="shared"/>
        <v>0</v>
      </c>
      <c r="AL1515">
        <f si="371" t="shared"/>
        <v>0</v>
      </c>
      <c r="AM1515">
        <f si="372" t="shared"/>
        <v>0</v>
      </c>
      <c r="AN1515">
        <f si="373" t="shared"/>
        <v>0</v>
      </c>
      <c r="AO1515">
        <f si="374" t="shared"/>
        <v>0</v>
      </c>
      <c r="AP1515">
        <f si="375" t="shared"/>
        <v>0</v>
      </c>
      <c r="AQ1515">
        <f si="376" t="shared"/>
        <v>0</v>
      </c>
      <c r="AR1515">
        <f si="377" t="shared"/>
        <v>0</v>
      </c>
      <c r="AS1515">
        <f si="367" t="shared"/>
        <v>0</v>
      </c>
      <c r="AU1515" t="str">
        <f>IFERROR(VLOOKUP(C1515,Results!$A$2:$B$240,2,FALSE)+VLOOKUP(D1515,Results!$A$2:$B$240,2,FALSE)+VLOOKUP(E1515,Results!$A$2:$B$240,2,FALSE)+VLOOKUP(F1515,Results!$A$2:$B$240,2,FALSE)+VLOOKUP(G1515,Results!$A$2:$B$240,2,FALSE)+VLOOKUP(H1515,Results!$A$2:$B$240,2,FALSE)+VLOOKUP(I1515,Results!$A$2:$B$240,2,FALSE)+VLOOKUP(J1515,Results!$A$2:$B$240,2,FALSE)+VLOOKUP(B1515,Results!$A$2:$B$240,2,FALSE)-MIN(VLOOKUP(C1515,Results!$A$2:$B$240,2,FALSE),VLOOKUP(D1515,Results!$A$2:$B$240,2,FALSE),VLOOKUP(E1515,Results!$A$2:$B$240,2,FALSE),VLOOKUP(F1515,Results!$A$2:$B$240,2,FALSE),VLOOKUP(G1515,Results!$A$2:$B$240,2,FALSE),VLOOKUP(H1515,Results!$A$2:$B$240,2,FALSE),VLOOKUP(I1515,Results!$A$2:$B$240,2,FALSE),VLOOKUP(J1515,Results!$A$2:$B$240,2,FALSE),VLOOKUP(B1515,Results!$A$2:$B$240,2,FALSE)),"")</f>
        <v/>
      </c>
    </row>
    <row r="1516" spans="2:47" x14ac:dyDescent="0.3">
      <c r="B1516" t="s">
        <v>166</v>
      </c>
      <c r="C1516" t="s">
        <v>87</v>
      </c>
      <c r="D1516" t="s">
        <v>172</v>
      </c>
      <c r="E1516" t="s">
        <v>146</v>
      </c>
      <c r="F1516" t="s">
        <v>179</v>
      </c>
      <c r="G1516" t="s">
        <v>151</v>
      </c>
      <c r="H1516" t="s">
        <v>181</v>
      </c>
      <c r="I1516" t="s">
        <v>152</v>
      </c>
      <c r="J1516" t="s">
        <v>186</v>
      </c>
      <c r="K1516" t="n">
        <v>10.0</v>
      </c>
      <c r="L1516" s="30">
        <f si="368" t="shared"/>
        <v>0</v>
      </c>
      <c r="N1516" s="35" t="str">
        <f si="364" t="shared"/>
        <v/>
      </c>
      <c r="O1516" s="59">
        <f>(IF(ISNUMBER(MATCH(B1516,Sheet4!$K$92:$K$101,0)),1,0)+IF(ISNUMBER(MATCH(C1516,Sheet4!$K$92:$K$101,0)),1,0)+IF(ISNUMBER(MATCH(D1516,Sheet4!$K$92:$K$101,0)),1,0)+IF(ISNUMBER(MATCH(E1516,Sheet4!$K$92:$K$101,0)),1,0)+IF(ISNUMBER(MATCH(F1516,Sheet4!$K$92:$K$101,0)),1,0)+IF(ISNUMBER(MATCH(G1516,Sheet4!$K$92:$K$101,0)),1,0)+IF(ISNUMBER(MATCH(H1516,Sheet4!$K$92:$K$101,0)),1,0)+IF(ISNUMBER(MATCH(I1516,Sheet4!$K$92:$K$101,0)),1,0)+IF(ISNUMBER(MATCH(J1516,Sheet4!$K$92:$K$101,0)),1,0))
-
(IF(ISNUMBER(MATCH(B1516,Sheet4!$F$2:$F$11,0)),1,0)+IF(ISNUMBER(MATCH(C1516,Sheet4!$F$2:$F$11,0)),1,0)+IF(ISNUMBER(MATCH(D1516,Sheet4!$F$2:$F$11,0)),1,0)+IF(ISNUMBER(MATCH(E1516,Sheet4!$F$2:$F$11,0)),1,0)+IF(ISNUMBER(MATCH(F1516,Sheet4!$F$2:$F$11,0)),1,0)+IF(ISNUMBER(MATCH(G1516,Sheet4!$F$2:$F$11,0)),1,0)+IF(ISNUMBER(MATCH(H1516,Sheet4!$F$2:$F$11,0)),1,0)+IF(ISNUMBER(MATCH(I1516,Sheet4!$F$2:$F$11,0)),1,0)+IF(ISNUMBER(MATCH(J1516,Sheet4!$F$2:$F$11,0)),1,0))</f>
        <v>0</v>
      </c>
      <c r="P1516" s="40" t="str">
        <f>IFERROR(INDEX(Sheet4!$G:$G,MATCH(Sheet1!B1516,Sheet4!$F:$F,0))+INDEX(Sheet4!$G:$G,MATCH(Sheet1!C1516,Sheet4!$F:$F,0))+INDEX(Sheet4!$G:$G,MATCH(Sheet1!D1516,Sheet4!$F:$F,0))+INDEX(Sheet4!$G:$G,MATCH(Sheet1!E1516,Sheet4!$F:$F,0))+INDEX(Sheet4!$G:$G,MATCH(Sheet1!F1516,Sheet4!$F:$F,0))+INDEX(Sheet4!$G:$G,MATCH(Sheet1!G1516,Sheet4!$F:$F,0))+INDEX(Sheet4!$G:$G,MATCH(Sheet1!H1516,Sheet4!$F:$F,0))+INDEX(Sheet4!$G:$G,MATCH(Sheet1!I1516,Sheet4!$F:$F,0))+INDEX(Sheet4!$G:$G,MATCH(Sheet1!J1516,Sheet4!$F:$F,0)),"")</f>
        <v/>
      </c>
      <c r="AF1516">
        <f si="365" t="shared"/>
        <v>0</v>
      </c>
      <c r="AH1516">
        <v>1493</v>
      </c>
      <c r="AI1516" t="str">
        <f si="366" t="shared"/>
        <v>Ben SimmonsIsaiah CanaanDevin BookerTorrey CraigWill BartonJae CrowderMarvin BagleyJosh JacksonNikola Jokic</v>
      </c>
      <c r="AJ1516">
        <f si="369" t="shared"/>
        <v>0</v>
      </c>
      <c r="AK1516">
        <f si="370" t="shared"/>
        <v>0</v>
      </c>
      <c r="AL1516">
        <f si="371" t="shared"/>
        <v>0</v>
      </c>
      <c r="AM1516">
        <f si="372" t="shared"/>
        <v>0</v>
      </c>
      <c r="AN1516">
        <f si="373" t="shared"/>
        <v>0</v>
      </c>
      <c r="AO1516">
        <f si="374" t="shared"/>
        <v>0</v>
      </c>
      <c r="AP1516">
        <f si="375" t="shared"/>
        <v>0</v>
      </c>
      <c r="AQ1516">
        <f si="376" t="shared"/>
        <v>0</v>
      </c>
      <c r="AR1516">
        <f si="377" t="shared"/>
        <v>0</v>
      </c>
      <c r="AS1516">
        <f si="367" t="shared"/>
        <v>0</v>
      </c>
      <c r="AU1516" t="str">
        <f>IFERROR(VLOOKUP(C1516,Results!$A$2:$B$240,2,FALSE)+VLOOKUP(D1516,Results!$A$2:$B$240,2,FALSE)+VLOOKUP(E1516,Results!$A$2:$B$240,2,FALSE)+VLOOKUP(F1516,Results!$A$2:$B$240,2,FALSE)+VLOOKUP(G1516,Results!$A$2:$B$240,2,FALSE)+VLOOKUP(H1516,Results!$A$2:$B$240,2,FALSE)+VLOOKUP(I1516,Results!$A$2:$B$240,2,FALSE)+VLOOKUP(J1516,Results!$A$2:$B$240,2,FALSE)+VLOOKUP(B1516,Results!$A$2:$B$240,2,FALSE)-MIN(VLOOKUP(C1516,Results!$A$2:$B$240,2,FALSE),VLOOKUP(D1516,Results!$A$2:$B$240,2,FALSE),VLOOKUP(E1516,Results!$A$2:$B$240,2,FALSE),VLOOKUP(F1516,Results!$A$2:$B$240,2,FALSE),VLOOKUP(G1516,Results!$A$2:$B$240,2,FALSE),VLOOKUP(H1516,Results!$A$2:$B$240,2,FALSE),VLOOKUP(I1516,Results!$A$2:$B$240,2,FALSE),VLOOKUP(J1516,Results!$A$2:$B$240,2,FALSE),VLOOKUP(B1516,Results!$A$2:$B$240,2,FALSE)),"")</f>
        <v/>
      </c>
    </row>
    <row r="1517" spans="2:47" x14ac:dyDescent="0.3">
      <c r="B1517" t="s">
        <v>166</v>
      </c>
      <c r="C1517" t="s">
        <v>171</v>
      </c>
      <c r="D1517" t="s">
        <v>172</v>
      </c>
      <c r="E1517" t="s">
        <v>146</v>
      </c>
      <c r="F1517" t="s">
        <v>177</v>
      </c>
      <c r="G1517" t="s">
        <v>96</v>
      </c>
      <c r="H1517" t="s">
        <v>181</v>
      </c>
      <c r="I1517" t="s">
        <v>185</v>
      </c>
      <c r="J1517" t="s">
        <v>188</v>
      </c>
      <c r="K1517" t="n">
        <v>10.0</v>
      </c>
      <c r="L1517" s="30">
        <f si="368" t="shared"/>
        <v>0</v>
      </c>
      <c r="N1517" s="35" t="str">
        <f si="364" t="shared"/>
        <v/>
      </c>
      <c r="O1517" s="59">
        <f>(IF(ISNUMBER(MATCH(B1517,Sheet4!$K$92:$K$101,0)),1,0)+IF(ISNUMBER(MATCH(C1517,Sheet4!$K$92:$K$101,0)),1,0)+IF(ISNUMBER(MATCH(D1517,Sheet4!$K$92:$K$101,0)),1,0)+IF(ISNUMBER(MATCH(E1517,Sheet4!$K$92:$K$101,0)),1,0)+IF(ISNUMBER(MATCH(F1517,Sheet4!$K$92:$K$101,0)),1,0)+IF(ISNUMBER(MATCH(G1517,Sheet4!$K$92:$K$101,0)),1,0)+IF(ISNUMBER(MATCH(H1517,Sheet4!$K$92:$K$101,0)),1,0)+IF(ISNUMBER(MATCH(I1517,Sheet4!$K$92:$K$101,0)),1,0)+IF(ISNUMBER(MATCH(J1517,Sheet4!$K$92:$K$101,0)),1,0))
-
(IF(ISNUMBER(MATCH(B1517,Sheet4!$F$2:$F$11,0)),1,0)+IF(ISNUMBER(MATCH(C1517,Sheet4!$F$2:$F$11,0)),1,0)+IF(ISNUMBER(MATCH(D1517,Sheet4!$F$2:$F$11,0)),1,0)+IF(ISNUMBER(MATCH(E1517,Sheet4!$F$2:$F$11,0)),1,0)+IF(ISNUMBER(MATCH(F1517,Sheet4!$F$2:$F$11,0)),1,0)+IF(ISNUMBER(MATCH(G1517,Sheet4!$F$2:$F$11,0)),1,0)+IF(ISNUMBER(MATCH(H1517,Sheet4!$F$2:$F$11,0)),1,0)+IF(ISNUMBER(MATCH(I1517,Sheet4!$F$2:$F$11,0)),1,0)+IF(ISNUMBER(MATCH(J1517,Sheet4!$F$2:$F$11,0)),1,0))</f>
        <v>0</v>
      </c>
      <c r="P1517" s="40" t="str">
        <f>IFERROR(INDEX(Sheet4!$G:$G,MATCH(Sheet1!B1517,Sheet4!$F:$F,0))+INDEX(Sheet4!$G:$G,MATCH(Sheet1!C1517,Sheet4!$F:$F,0))+INDEX(Sheet4!$G:$G,MATCH(Sheet1!D1517,Sheet4!$F:$F,0))+INDEX(Sheet4!$G:$G,MATCH(Sheet1!E1517,Sheet4!$F:$F,0))+INDEX(Sheet4!$G:$G,MATCH(Sheet1!F1517,Sheet4!$F:$F,0))+INDEX(Sheet4!$G:$G,MATCH(Sheet1!G1517,Sheet4!$F:$F,0))+INDEX(Sheet4!$G:$G,MATCH(Sheet1!H1517,Sheet4!$F:$F,0))+INDEX(Sheet4!$G:$G,MATCH(Sheet1!I1517,Sheet4!$F:$F,0))+INDEX(Sheet4!$G:$G,MATCH(Sheet1!J1517,Sheet4!$F:$F,0)),"")</f>
        <v/>
      </c>
      <c r="AF1517">
        <f si="365" t="shared"/>
        <v>0</v>
      </c>
      <c r="AH1517">
        <v>1494</v>
      </c>
      <c r="AI1517" t="str">
        <f si="366" t="shared"/>
        <v>Ben SimmonsLandry ShametDevin BookerMonte MorrisKelly OubreJae CrowderJosh JacksonDerrick FavorsNikola Jokic</v>
      </c>
      <c r="AJ1517">
        <f si="369" t="shared"/>
        <v>0</v>
      </c>
      <c r="AK1517">
        <f si="370" t="shared"/>
        <v>0</v>
      </c>
      <c r="AL1517">
        <f si="371" t="shared"/>
        <v>0</v>
      </c>
      <c r="AM1517">
        <f si="372" t="shared"/>
        <v>0</v>
      </c>
      <c r="AN1517">
        <f si="373" t="shared"/>
        <v>0</v>
      </c>
      <c r="AO1517">
        <f si="374" t="shared"/>
        <v>0</v>
      </c>
      <c r="AP1517">
        <f si="375" t="shared"/>
        <v>0</v>
      </c>
      <c r="AQ1517">
        <f si="376" t="shared"/>
        <v>0</v>
      </c>
      <c r="AR1517">
        <f si="377" t="shared"/>
        <v>0</v>
      </c>
      <c r="AS1517">
        <f si="367" t="shared"/>
        <v>0</v>
      </c>
      <c r="AU1517" t="str">
        <f>IFERROR(VLOOKUP(C1517,Results!$A$2:$B$240,2,FALSE)+VLOOKUP(D1517,Results!$A$2:$B$240,2,FALSE)+VLOOKUP(E1517,Results!$A$2:$B$240,2,FALSE)+VLOOKUP(F1517,Results!$A$2:$B$240,2,FALSE)+VLOOKUP(G1517,Results!$A$2:$B$240,2,FALSE)+VLOOKUP(H1517,Results!$A$2:$B$240,2,FALSE)+VLOOKUP(I1517,Results!$A$2:$B$240,2,FALSE)+VLOOKUP(J1517,Results!$A$2:$B$240,2,FALSE)+VLOOKUP(B1517,Results!$A$2:$B$240,2,FALSE)-MIN(VLOOKUP(C1517,Results!$A$2:$B$240,2,FALSE),VLOOKUP(D1517,Results!$A$2:$B$240,2,FALSE),VLOOKUP(E1517,Results!$A$2:$B$240,2,FALSE),VLOOKUP(F1517,Results!$A$2:$B$240,2,FALSE),VLOOKUP(G1517,Results!$A$2:$B$240,2,FALSE),VLOOKUP(H1517,Results!$A$2:$B$240,2,FALSE),VLOOKUP(I1517,Results!$A$2:$B$240,2,FALSE),VLOOKUP(J1517,Results!$A$2:$B$240,2,FALSE),VLOOKUP(B1517,Results!$A$2:$B$240,2,FALSE)),"")</f>
        <v/>
      </c>
    </row>
    <row r="1518" spans="2:47" x14ac:dyDescent="0.3">
      <c r="B1518" t="s">
        <v>166</v>
      </c>
      <c r="C1518" t="s">
        <v>87</v>
      </c>
      <c r="D1518" t="s">
        <v>172</v>
      </c>
      <c r="E1518" t="s">
        <v>146</v>
      </c>
      <c r="F1518" t="s">
        <v>96</v>
      </c>
      <c r="G1518" t="s">
        <v>90</v>
      </c>
      <c r="H1518" t="s">
        <v>93</v>
      </c>
      <c r="I1518" t="s">
        <v>155</v>
      </c>
      <c r="J1518" t="s">
        <v>98</v>
      </c>
      <c r="K1518" t="n">
        <v>10.0</v>
      </c>
      <c r="L1518" s="30">
        <f si="368" t="shared"/>
        <v>0</v>
      </c>
      <c r="N1518" s="35" t="str">
        <f si="364" t="shared"/>
        <v/>
      </c>
      <c r="O1518" s="59">
        <f>(IF(ISNUMBER(MATCH(B1518,Sheet4!$K$92:$K$101,0)),1,0)+IF(ISNUMBER(MATCH(C1518,Sheet4!$K$92:$K$101,0)),1,0)+IF(ISNUMBER(MATCH(D1518,Sheet4!$K$92:$K$101,0)),1,0)+IF(ISNUMBER(MATCH(E1518,Sheet4!$K$92:$K$101,0)),1,0)+IF(ISNUMBER(MATCH(F1518,Sheet4!$K$92:$K$101,0)),1,0)+IF(ISNUMBER(MATCH(G1518,Sheet4!$K$92:$K$101,0)),1,0)+IF(ISNUMBER(MATCH(H1518,Sheet4!$K$92:$K$101,0)),1,0)+IF(ISNUMBER(MATCH(I1518,Sheet4!$K$92:$K$101,0)),1,0)+IF(ISNUMBER(MATCH(J1518,Sheet4!$K$92:$K$101,0)),1,0))
-
(IF(ISNUMBER(MATCH(B1518,Sheet4!$F$2:$F$11,0)),1,0)+IF(ISNUMBER(MATCH(C1518,Sheet4!$F$2:$F$11,0)),1,0)+IF(ISNUMBER(MATCH(D1518,Sheet4!$F$2:$F$11,0)),1,0)+IF(ISNUMBER(MATCH(E1518,Sheet4!$F$2:$F$11,0)),1,0)+IF(ISNUMBER(MATCH(F1518,Sheet4!$F$2:$F$11,0)),1,0)+IF(ISNUMBER(MATCH(G1518,Sheet4!$F$2:$F$11,0)),1,0)+IF(ISNUMBER(MATCH(H1518,Sheet4!$F$2:$F$11,0)),1,0)+IF(ISNUMBER(MATCH(I1518,Sheet4!$F$2:$F$11,0)),1,0)+IF(ISNUMBER(MATCH(J1518,Sheet4!$F$2:$F$11,0)),1,0))</f>
        <v>0</v>
      </c>
      <c r="P1518" s="40" t="str">
        <f>IFERROR(INDEX(Sheet4!$G:$G,MATCH(Sheet1!B1518,Sheet4!$F:$F,0))+INDEX(Sheet4!$G:$G,MATCH(Sheet1!C1518,Sheet4!$F:$F,0))+INDEX(Sheet4!$G:$G,MATCH(Sheet1!D1518,Sheet4!$F:$F,0))+INDEX(Sheet4!$G:$G,MATCH(Sheet1!E1518,Sheet4!$F:$F,0))+INDEX(Sheet4!$G:$G,MATCH(Sheet1!F1518,Sheet4!$F:$F,0))+INDEX(Sheet4!$G:$G,MATCH(Sheet1!G1518,Sheet4!$F:$F,0))+INDEX(Sheet4!$G:$G,MATCH(Sheet1!H1518,Sheet4!$F:$F,0))+INDEX(Sheet4!$G:$G,MATCH(Sheet1!I1518,Sheet4!$F:$F,0))+INDEX(Sheet4!$G:$G,MATCH(Sheet1!J1518,Sheet4!$F:$F,0)),"")</f>
        <v/>
      </c>
      <c r="AF1518">
        <f si="365" t="shared"/>
        <v>0</v>
      </c>
      <c r="AH1518">
        <v>1495</v>
      </c>
      <c r="AI1518" t="str">
        <f si="366" t="shared"/>
        <v>Ben SimmonsDe'Aaron FoxJimmy ButlerMonte MorrisRoyce O'NealeGerald GreenJohn CollinsMarvin BagleyRudy Gobert</v>
      </c>
      <c r="AJ1518">
        <f si="369" t="shared"/>
        <v>0</v>
      </c>
      <c r="AK1518">
        <f si="370" t="shared"/>
        <v>0</v>
      </c>
      <c r="AL1518">
        <f si="371" t="shared"/>
        <v>0</v>
      </c>
      <c r="AM1518">
        <f si="372" t="shared"/>
        <v>0</v>
      </c>
      <c r="AN1518">
        <f si="373" t="shared"/>
        <v>0</v>
      </c>
      <c r="AO1518">
        <f si="374" t="shared"/>
        <v>0</v>
      </c>
      <c r="AP1518">
        <f si="375" t="shared"/>
        <v>0</v>
      </c>
      <c r="AQ1518">
        <f si="376" t="shared"/>
        <v>0</v>
      </c>
      <c r="AR1518">
        <f si="377" t="shared"/>
        <v>0</v>
      </c>
      <c r="AS1518">
        <f si="367" t="shared"/>
        <v>0</v>
      </c>
      <c r="AU1518" t="str">
        <f>IFERROR(VLOOKUP(C1518,Results!$A$2:$B$240,2,FALSE)+VLOOKUP(D1518,Results!$A$2:$B$240,2,FALSE)+VLOOKUP(E1518,Results!$A$2:$B$240,2,FALSE)+VLOOKUP(F1518,Results!$A$2:$B$240,2,FALSE)+VLOOKUP(G1518,Results!$A$2:$B$240,2,FALSE)+VLOOKUP(H1518,Results!$A$2:$B$240,2,FALSE)+VLOOKUP(I1518,Results!$A$2:$B$240,2,FALSE)+VLOOKUP(J1518,Results!$A$2:$B$240,2,FALSE)+VLOOKUP(B1518,Results!$A$2:$B$240,2,FALSE)-MIN(VLOOKUP(C1518,Results!$A$2:$B$240,2,FALSE),VLOOKUP(D1518,Results!$A$2:$B$240,2,FALSE),VLOOKUP(E1518,Results!$A$2:$B$240,2,FALSE),VLOOKUP(F1518,Results!$A$2:$B$240,2,FALSE),VLOOKUP(G1518,Results!$A$2:$B$240,2,FALSE),VLOOKUP(H1518,Results!$A$2:$B$240,2,FALSE),VLOOKUP(I1518,Results!$A$2:$B$240,2,FALSE),VLOOKUP(J1518,Results!$A$2:$B$240,2,FALSE),VLOOKUP(B1518,Results!$A$2:$B$240,2,FALSE)),"")</f>
        <v/>
      </c>
    </row>
    <row r="1519" spans="2:47" x14ac:dyDescent="0.3">
      <c r="B1519" t="s">
        <v>166</v>
      </c>
      <c r="C1519" t="s">
        <v>168</v>
      </c>
      <c r="D1519" t="s">
        <v>173</v>
      </c>
      <c r="E1519" t="s">
        <v>148</v>
      </c>
      <c r="F1519" t="s">
        <v>177</v>
      </c>
      <c r="G1519" t="s">
        <v>159</v>
      </c>
      <c r="H1519" t="s">
        <v>153</v>
      </c>
      <c r="I1519" t="s">
        <v>181</v>
      </c>
      <c r="J1519" t="s">
        <v>98</v>
      </c>
      <c r="K1519" t="n">
        <v>10.0</v>
      </c>
      <c r="L1519" s="30">
        <f si="368" t="shared"/>
        <v>0</v>
      </c>
      <c r="N1519" s="35" t="str">
        <f si="364" t="shared"/>
        <v/>
      </c>
      <c r="O1519" s="59">
        <f>(IF(ISNUMBER(MATCH(B1519,Sheet4!$K$92:$K$101,0)),1,0)+IF(ISNUMBER(MATCH(C1519,Sheet4!$K$92:$K$101,0)),1,0)+IF(ISNUMBER(MATCH(D1519,Sheet4!$K$92:$K$101,0)),1,0)+IF(ISNUMBER(MATCH(E1519,Sheet4!$K$92:$K$101,0)),1,0)+IF(ISNUMBER(MATCH(F1519,Sheet4!$K$92:$K$101,0)),1,0)+IF(ISNUMBER(MATCH(G1519,Sheet4!$K$92:$K$101,0)),1,0)+IF(ISNUMBER(MATCH(H1519,Sheet4!$K$92:$K$101,0)),1,0)+IF(ISNUMBER(MATCH(I1519,Sheet4!$K$92:$K$101,0)),1,0)+IF(ISNUMBER(MATCH(J1519,Sheet4!$K$92:$K$101,0)),1,0))
-
(IF(ISNUMBER(MATCH(B1519,Sheet4!$F$2:$F$11,0)),1,0)+IF(ISNUMBER(MATCH(C1519,Sheet4!$F$2:$F$11,0)),1,0)+IF(ISNUMBER(MATCH(D1519,Sheet4!$F$2:$F$11,0)),1,0)+IF(ISNUMBER(MATCH(E1519,Sheet4!$F$2:$F$11,0)),1,0)+IF(ISNUMBER(MATCH(F1519,Sheet4!$F$2:$F$11,0)),1,0)+IF(ISNUMBER(MATCH(G1519,Sheet4!$F$2:$F$11,0)),1,0)+IF(ISNUMBER(MATCH(H1519,Sheet4!$F$2:$F$11,0)),1,0)+IF(ISNUMBER(MATCH(I1519,Sheet4!$F$2:$F$11,0)),1,0)+IF(ISNUMBER(MATCH(J1519,Sheet4!$F$2:$F$11,0)),1,0))</f>
        <v>0</v>
      </c>
      <c r="P1519" s="40" t="str">
        <f>IFERROR(INDEX(Sheet4!$G:$G,MATCH(Sheet1!B1519,Sheet4!$F:$F,0))+INDEX(Sheet4!$G:$G,MATCH(Sheet1!C1519,Sheet4!$F:$F,0))+INDEX(Sheet4!$G:$G,MATCH(Sheet1!D1519,Sheet4!$F:$F,0))+INDEX(Sheet4!$G:$G,MATCH(Sheet1!E1519,Sheet4!$F:$F,0))+INDEX(Sheet4!$G:$G,MATCH(Sheet1!F1519,Sheet4!$F:$F,0))+INDEX(Sheet4!$G:$G,MATCH(Sheet1!G1519,Sheet4!$F:$F,0))+INDEX(Sheet4!$G:$G,MATCH(Sheet1!H1519,Sheet4!$F:$F,0))+INDEX(Sheet4!$G:$G,MATCH(Sheet1!I1519,Sheet4!$F:$F,0))+INDEX(Sheet4!$G:$G,MATCH(Sheet1!J1519,Sheet4!$F:$F,0)),"")</f>
        <v/>
      </c>
      <c r="AF1519">
        <f si="365" t="shared"/>
        <v>0</v>
      </c>
      <c r="AH1519">
        <v>1496</v>
      </c>
      <c r="AI1519" t="str">
        <f si="366" t="shared"/>
        <v>Ben SimmonsLandry ShametDevin BookerMonte MorrisJoe InglesTaurean PrinceKenneth FariedPaul MillsapRudy Gobert</v>
      </c>
      <c r="AJ1519">
        <f si="369" t="shared"/>
        <v>0</v>
      </c>
      <c r="AK1519">
        <f si="370" t="shared"/>
        <v>0</v>
      </c>
      <c r="AL1519">
        <f si="371" t="shared"/>
        <v>0</v>
      </c>
      <c r="AM1519">
        <f si="372" t="shared"/>
        <v>0</v>
      </c>
      <c r="AN1519">
        <f si="373" t="shared"/>
        <v>0</v>
      </c>
      <c r="AO1519">
        <f si="374" t="shared"/>
        <v>0</v>
      </c>
      <c r="AP1519">
        <f si="375" t="shared"/>
        <v>0</v>
      </c>
      <c r="AQ1519">
        <f si="376" t="shared"/>
        <v>0</v>
      </c>
      <c r="AR1519">
        <f si="377" t="shared"/>
        <v>0</v>
      </c>
      <c r="AS1519">
        <f si="367" t="shared"/>
        <v>0</v>
      </c>
      <c r="AU1519" t="str">
        <f>IFERROR(VLOOKUP(C1519,Results!$A$2:$B$240,2,FALSE)+VLOOKUP(D1519,Results!$A$2:$B$240,2,FALSE)+VLOOKUP(E1519,Results!$A$2:$B$240,2,FALSE)+VLOOKUP(F1519,Results!$A$2:$B$240,2,FALSE)+VLOOKUP(G1519,Results!$A$2:$B$240,2,FALSE)+VLOOKUP(H1519,Results!$A$2:$B$240,2,FALSE)+VLOOKUP(I1519,Results!$A$2:$B$240,2,FALSE)+VLOOKUP(J1519,Results!$A$2:$B$240,2,FALSE)+VLOOKUP(B1519,Results!$A$2:$B$240,2,FALSE)-MIN(VLOOKUP(C1519,Results!$A$2:$B$240,2,FALSE),VLOOKUP(D1519,Results!$A$2:$B$240,2,FALSE),VLOOKUP(E1519,Results!$A$2:$B$240,2,FALSE),VLOOKUP(F1519,Results!$A$2:$B$240,2,FALSE),VLOOKUP(G1519,Results!$A$2:$B$240,2,FALSE),VLOOKUP(H1519,Results!$A$2:$B$240,2,FALSE),VLOOKUP(I1519,Results!$A$2:$B$240,2,FALSE),VLOOKUP(J1519,Results!$A$2:$B$240,2,FALSE),VLOOKUP(B1519,Results!$A$2:$B$240,2,FALSE)),"")</f>
        <v/>
      </c>
    </row>
    <row r="1520" spans="2:47" x14ac:dyDescent="0.3">
      <c r="B1520" t="s">
        <v>166</v>
      </c>
      <c r="C1520" t="s">
        <v>171</v>
      </c>
      <c r="D1520" t="s">
        <v>145</v>
      </c>
      <c r="E1520" t="s">
        <v>148</v>
      </c>
      <c r="F1520" t="s">
        <v>177</v>
      </c>
      <c r="G1520" t="s">
        <v>179</v>
      </c>
      <c r="H1520" t="s">
        <v>181</v>
      </c>
      <c r="I1520" t="s">
        <v>152</v>
      </c>
      <c r="J1520" t="s">
        <v>187</v>
      </c>
      <c r="K1520" t="n">
        <v>10.0</v>
      </c>
      <c r="L1520" s="30">
        <f si="368" t="shared"/>
        <v>0</v>
      </c>
      <c r="N1520" s="35" t="str">
        <f si="364" t="shared"/>
        <v/>
      </c>
      <c r="O1520" s="59">
        <f>(IF(ISNUMBER(MATCH(B1520,Sheet4!$K$92:$K$101,0)),1,0)+IF(ISNUMBER(MATCH(C1520,Sheet4!$K$92:$K$101,0)),1,0)+IF(ISNUMBER(MATCH(D1520,Sheet4!$K$92:$K$101,0)),1,0)+IF(ISNUMBER(MATCH(E1520,Sheet4!$K$92:$K$101,0)),1,0)+IF(ISNUMBER(MATCH(F1520,Sheet4!$K$92:$K$101,0)),1,0)+IF(ISNUMBER(MATCH(G1520,Sheet4!$K$92:$K$101,0)),1,0)+IF(ISNUMBER(MATCH(H1520,Sheet4!$K$92:$K$101,0)),1,0)+IF(ISNUMBER(MATCH(I1520,Sheet4!$K$92:$K$101,0)),1,0)+IF(ISNUMBER(MATCH(J1520,Sheet4!$K$92:$K$101,0)),1,0))
-
(IF(ISNUMBER(MATCH(B1520,Sheet4!$F$2:$F$11,0)),1,0)+IF(ISNUMBER(MATCH(C1520,Sheet4!$F$2:$F$11,0)),1,0)+IF(ISNUMBER(MATCH(D1520,Sheet4!$F$2:$F$11,0)),1,0)+IF(ISNUMBER(MATCH(E1520,Sheet4!$F$2:$F$11,0)),1,0)+IF(ISNUMBER(MATCH(F1520,Sheet4!$F$2:$F$11,0)),1,0)+IF(ISNUMBER(MATCH(G1520,Sheet4!$F$2:$F$11,0)),1,0)+IF(ISNUMBER(MATCH(H1520,Sheet4!$F$2:$F$11,0)),1,0)+IF(ISNUMBER(MATCH(I1520,Sheet4!$F$2:$F$11,0)),1,0)+IF(ISNUMBER(MATCH(J1520,Sheet4!$F$2:$F$11,0)),1,0))</f>
        <v>0</v>
      </c>
      <c r="P1520" s="40" t="str">
        <f>IFERROR(INDEX(Sheet4!$G:$G,MATCH(Sheet1!B1520,Sheet4!$F:$F,0))+INDEX(Sheet4!$G:$G,MATCH(Sheet1!C1520,Sheet4!$F:$F,0))+INDEX(Sheet4!$G:$G,MATCH(Sheet1!D1520,Sheet4!$F:$F,0))+INDEX(Sheet4!$G:$G,MATCH(Sheet1!E1520,Sheet4!$F:$F,0))+INDEX(Sheet4!$G:$G,MATCH(Sheet1!F1520,Sheet4!$F:$F,0))+INDEX(Sheet4!$G:$G,MATCH(Sheet1!G1520,Sheet4!$F:$F,0))+INDEX(Sheet4!$G:$G,MATCH(Sheet1!H1520,Sheet4!$F:$F,0))+INDEX(Sheet4!$G:$G,MATCH(Sheet1!I1520,Sheet4!$F:$F,0))+INDEX(Sheet4!$G:$G,MATCH(Sheet1!J1520,Sheet4!$F:$F,0)),"")</f>
        <v/>
      </c>
      <c r="AF1520">
        <f si="365" t="shared"/>
        <v>0</v>
      </c>
      <c r="AH1520">
        <v>1497</v>
      </c>
      <c r="AI1520" t="str">
        <f si="366" t="shared"/>
        <v>Ben SimmonsDe'Aaron FoxDevin BookerMonte MorrisRoyce O'NealeGerald GreenJosh JacksonRichaun HolmesNikola Jokic</v>
      </c>
      <c r="AJ1520">
        <f si="369" t="shared"/>
        <v>0</v>
      </c>
      <c r="AK1520">
        <f si="370" t="shared"/>
        <v>0</v>
      </c>
      <c r="AL1520">
        <f si="371" t="shared"/>
        <v>0</v>
      </c>
      <c r="AM1520">
        <f si="372" t="shared"/>
        <v>0</v>
      </c>
      <c r="AN1520">
        <f si="373" t="shared"/>
        <v>0</v>
      </c>
      <c r="AO1520">
        <f si="374" t="shared"/>
        <v>0</v>
      </c>
      <c r="AP1520">
        <f si="375" t="shared"/>
        <v>0</v>
      </c>
      <c r="AQ1520">
        <f si="376" t="shared"/>
        <v>0</v>
      </c>
      <c r="AR1520">
        <f si="377" t="shared"/>
        <v>0</v>
      </c>
      <c r="AS1520">
        <f si="367" t="shared"/>
        <v>0</v>
      </c>
      <c r="AU1520" t="str">
        <f>IFERROR(VLOOKUP(C1520,Results!$A$2:$B$240,2,FALSE)+VLOOKUP(D1520,Results!$A$2:$B$240,2,FALSE)+VLOOKUP(E1520,Results!$A$2:$B$240,2,FALSE)+VLOOKUP(F1520,Results!$A$2:$B$240,2,FALSE)+VLOOKUP(G1520,Results!$A$2:$B$240,2,FALSE)+VLOOKUP(H1520,Results!$A$2:$B$240,2,FALSE)+VLOOKUP(I1520,Results!$A$2:$B$240,2,FALSE)+VLOOKUP(J1520,Results!$A$2:$B$240,2,FALSE)+VLOOKUP(B1520,Results!$A$2:$B$240,2,FALSE)-MIN(VLOOKUP(C1520,Results!$A$2:$B$240,2,FALSE),VLOOKUP(D1520,Results!$A$2:$B$240,2,FALSE),VLOOKUP(E1520,Results!$A$2:$B$240,2,FALSE),VLOOKUP(F1520,Results!$A$2:$B$240,2,FALSE),VLOOKUP(G1520,Results!$A$2:$B$240,2,FALSE),VLOOKUP(H1520,Results!$A$2:$B$240,2,FALSE),VLOOKUP(I1520,Results!$A$2:$B$240,2,FALSE),VLOOKUP(J1520,Results!$A$2:$B$240,2,FALSE),VLOOKUP(B1520,Results!$A$2:$B$240,2,FALSE)),"")</f>
        <v/>
      </c>
    </row>
    <row r="1521" spans="2:47" x14ac:dyDescent="0.3">
      <c r="B1521" t="s">
        <v>168</v>
      </c>
      <c r="C1521" t="s">
        <v>171</v>
      </c>
      <c r="D1521" t="s">
        <v>172</v>
      </c>
      <c r="E1521" t="s">
        <v>173</v>
      </c>
      <c r="F1521" t="s">
        <v>150</v>
      </c>
      <c r="G1521" t="s">
        <v>105</v>
      </c>
      <c r="H1521" t="s">
        <v>153</v>
      </c>
      <c r="I1521" t="s">
        <v>181</v>
      </c>
      <c r="J1521" t="s">
        <v>186</v>
      </c>
      <c r="K1521" t="n">
        <v>10.0</v>
      </c>
      <c r="L1521" s="30">
        <f si="368" t="shared"/>
        <v>0</v>
      </c>
      <c r="N1521" s="35" t="str">
        <f si="364" t="shared"/>
        <v/>
      </c>
      <c r="O1521" s="59">
        <f>(IF(ISNUMBER(MATCH(B1521,Sheet4!$K$92:$K$101,0)),1,0)+IF(ISNUMBER(MATCH(C1521,Sheet4!$K$92:$K$101,0)),1,0)+IF(ISNUMBER(MATCH(D1521,Sheet4!$K$92:$K$101,0)),1,0)+IF(ISNUMBER(MATCH(E1521,Sheet4!$K$92:$K$101,0)),1,0)+IF(ISNUMBER(MATCH(F1521,Sheet4!$K$92:$K$101,0)),1,0)+IF(ISNUMBER(MATCH(G1521,Sheet4!$K$92:$K$101,0)),1,0)+IF(ISNUMBER(MATCH(H1521,Sheet4!$K$92:$K$101,0)),1,0)+IF(ISNUMBER(MATCH(I1521,Sheet4!$K$92:$K$101,0)),1,0)+IF(ISNUMBER(MATCH(J1521,Sheet4!$K$92:$K$101,0)),1,0))
-
(IF(ISNUMBER(MATCH(B1521,Sheet4!$F$2:$F$11,0)),1,0)+IF(ISNUMBER(MATCH(C1521,Sheet4!$F$2:$F$11,0)),1,0)+IF(ISNUMBER(MATCH(D1521,Sheet4!$F$2:$F$11,0)),1,0)+IF(ISNUMBER(MATCH(E1521,Sheet4!$F$2:$F$11,0)),1,0)+IF(ISNUMBER(MATCH(F1521,Sheet4!$F$2:$F$11,0)),1,0)+IF(ISNUMBER(MATCH(G1521,Sheet4!$F$2:$F$11,0)),1,0)+IF(ISNUMBER(MATCH(H1521,Sheet4!$F$2:$F$11,0)),1,0)+IF(ISNUMBER(MATCH(I1521,Sheet4!$F$2:$F$11,0)),1,0)+IF(ISNUMBER(MATCH(J1521,Sheet4!$F$2:$F$11,0)),1,0))</f>
        <v>0</v>
      </c>
      <c r="P1521" s="40" t="str">
        <f>IFERROR(INDEX(Sheet4!$G:$G,MATCH(Sheet1!B1521,Sheet4!$F:$F,0))+INDEX(Sheet4!$G:$G,MATCH(Sheet1!C1521,Sheet4!$F:$F,0))+INDEX(Sheet4!$G:$G,MATCH(Sheet1!D1521,Sheet4!$F:$F,0))+INDEX(Sheet4!$G:$G,MATCH(Sheet1!E1521,Sheet4!$F:$F,0))+INDEX(Sheet4!$G:$G,MATCH(Sheet1!F1521,Sheet4!$F:$F,0))+INDEX(Sheet4!$G:$G,MATCH(Sheet1!G1521,Sheet4!$F:$F,0))+INDEX(Sheet4!$G:$G,MATCH(Sheet1!H1521,Sheet4!$F:$F,0))+INDEX(Sheet4!$G:$G,MATCH(Sheet1!I1521,Sheet4!$F:$F,0))+INDEX(Sheet4!$G:$G,MATCH(Sheet1!J1521,Sheet4!$F:$F,0)),"")</f>
        <v/>
      </c>
      <c r="AF1521">
        <f si="365" t="shared"/>
        <v>0</v>
      </c>
      <c r="AH1521">
        <v>1498</v>
      </c>
      <c r="AI1521" t="str">
        <f si="366" t="shared"/>
        <v>Ben SimmonsLandry ShametDevin BookerMonte MorrisKelly OubreJoe InglesPaul MillsapTaj GibsonJoel Embiid</v>
      </c>
      <c r="AJ1521">
        <f si="369" t="shared"/>
        <v>0</v>
      </c>
      <c r="AK1521">
        <f si="370" t="shared"/>
        <v>0</v>
      </c>
      <c r="AL1521">
        <f si="371" t="shared"/>
        <v>0</v>
      </c>
      <c r="AM1521">
        <f si="372" t="shared"/>
        <v>0</v>
      </c>
      <c r="AN1521">
        <f si="373" t="shared"/>
        <v>0</v>
      </c>
      <c r="AO1521">
        <f si="374" t="shared"/>
        <v>0</v>
      </c>
      <c r="AP1521">
        <f si="375" t="shared"/>
        <v>0</v>
      </c>
      <c r="AQ1521">
        <f si="376" t="shared"/>
        <v>0</v>
      </c>
      <c r="AR1521">
        <f si="377" t="shared"/>
        <v>0</v>
      </c>
      <c r="AS1521">
        <f si="367" t="shared"/>
        <v>0</v>
      </c>
      <c r="AU1521" t="str">
        <f>IFERROR(VLOOKUP(C1521,Results!$A$2:$B$240,2,FALSE)+VLOOKUP(D1521,Results!$A$2:$B$240,2,FALSE)+VLOOKUP(E1521,Results!$A$2:$B$240,2,FALSE)+VLOOKUP(F1521,Results!$A$2:$B$240,2,FALSE)+VLOOKUP(G1521,Results!$A$2:$B$240,2,FALSE)+VLOOKUP(H1521,Results!$A$2:$B$240,2,FALSE)+VLOOKUP(I1521,Results!$A$2:$B$240,2,FALSE)+VLOOKUP(J1521,Results!$A$2:$B$240,2,FALSE)+VLOOKUP(B1521,Results!$A$2:$B$240,2,FALSE)-MIN(VLOOKUP(C1521,Results!$A$2:$B$240,2,FALSE),VLOOKUP(D1521,Results!$A$2:$B$240,2,FALSE),VLOOKUP(E1521,Results!$A$2:$B$240,2,FALSE),VLOOKUP(F1521,Results!$A$2:$B$240,2,FALSE),VLOOKUP(G1521,Results!$A$2:$B$240,2,FALSE),VLOOKUP(H1521,Results!$A$2:$B$240,2,FALSE),VLOOKUP(I1521,Results!$A$2:$B$240,2,FALSE),VLOOKUP(J1521,Results!$A$2:$B$240,2,FALSE),VLOOKUP(B1521,Results!$A$2:$B$240,2,FALSE)),"")</f>
        <v/>
      </c>
    </row>
    <row r="1522" spans="2:47" x14ac:dyDescent="0.3">
      <c r="B1522" t="s">
        <v>87</v>
      </c>
      <c r="C1522" t="s">
        <v>171</v>
      </c>
      <c r="D1522" t="s">
        <v>145</v>
      </c>
      <c r="E1522" t="s">
        <v>146</v>
      </c>
      <c r="F1522" t="s">
        <v>177</v>
      </c>
      <c r="G1522" t="s">
        <v>178</v>
      </c>
      <c r="H1522" t="s">
        <v>92</v>
      </c>
      <c r="I1522" t="s">
        <v>103</v>
      </c>
      <c r="J1522" t="s">
        <v>187</v>
      </c>
      <c r="K1522" t="n">
        <v>10.0</v>
      </c>
      <c r="L1522" s="30">
        <f si="368" t="shared"/>
        <v>0</v>
      </c>
      <c r="N1522" s="35" t="str">
        <f si="364" t="shared"/>
        <v/>
      </c>
      <c r="O1522" s="59">
        <f>(IF(ISNUMBER(MATCH(B1522,Sheet4!$K$92:$K$101,0)),1,0)+IF(ISNUMBER(MATCH(C1522,Sheet4!$K$92:$K$101,0)),1,0)+IF(ISNUMBER(MATCH(D1522,Sheet4!$K$92:$K$101,0)),1,0)+IF(ISNUMBER(MATCH(E1522,Sheet4!$K$92:$K$101,0)),1,0)+IF(ISNUMBER(MATCH(F1522,Sheet4!$K$92:$K$101,0)),1,0)+IF(ISNUMBER(MATCH(G1522,Sheet4!$K$92:$K$101,0)),1,0)+IF(ISNUMBER(MATCH(H1522,Sheet4!$K$92:$K$101,0)),1,0)+IF(ISNUMBER(MATCH(I1522,Sheet4!$K$92:$K$101,0)),1,0)+IF(ISNUMBER(MATCH(J1522,Sheet4!$K$92:$K$101,0)),1,0))
-
(IF(ISNUMBER(MATCH(B1522,Sheet4!$F$2:$F$11,0)),1,0)+IF(ISNUMBER(MATCH(C1522,Sheet4!$F$2:$F$11,0)),1,0)+IF(ISNUMBER(MATCH(D1522,Sheet4!$F$2:$F$11,0)),1,0)+IF(ISNUMBER(MATCH(E1522,Sheet4!$F$2:$F$11,0)),1,0)+IF(ISNUMBER(MATCH(F1522,Sheet4!$F$2:$F$11,0)),1,0)+IF(ISNUMBER(MATCH(G1522,Sheet4!$F$2:$F$11,0)),1,0)+IF(ISNUMBER(MATCH(H1522,Sheet4!$F$2:$F$11,0)),1,0)+IF(ISNUMBER(MATCH(I1522,Sheet4!$F$2:$F$11,0)),1,0)+IF(ISNUMBER(MATCH(J1522,Sheet4!$F$2:$F$11,0)),1,0))</f>
        <v>0</v>
      </c>
      <c r="P1522" s="40" t="str">
        <f>IFERROR(INDEX(Sheet4!$G:$G,MATCH(Sheet1!B1522,Sheet4!$F:$F,0))+INDEX(Sheet4!$G:$G,MATCH(Sheet1!C1522,Sheet4!$F:$F,0))+INDEX(Sheet4!$G:$G,MATCH(Sheet1!D1522,Sheet4!$F:$F,0))+INDEX(Sheet4!$G:$G,MATCH(Sheet1!E1522,Sheet4!$F:$F,0))+INDEX(Sheet4!$G:$G,MATCH(Sheet1!F1522,Sheet4!$F:$F,0))+INDEX(Sheet4!$G:$G,MATCH(Sheet1!G1522,Sheet4!$F:$F,0))+INDEX(Sheet4!$G:$G,MATCH(Sheet1!H1522,Sheet4!$F:$F,0))+INDEX(Sheet4!$G:$G,MATCH(Sheet1!I1522,Sheet4!$F:$F,0))+INDEX(Sheet4!$G:$G,MATCH(Sheet1!J1522,Sheet4!$F:$F,0)),"")</f>
        <v/>
      </c>
      <c r="AF1522">
        <f si="365" t="shared"/>
        <v>0</v>
      </c>
      <c r="AH1522">
        <v>1499</v>
      </c>
      <c r="AI1522" t="str">
        <f si="366" t="shared"/>
        <v>Ricky RubioJerryd BaylessJimmy ButlerMonte MorrisWill BartonKelly OubreKenneth FariedTrey LylesKarl-Anthony Towns</v>
      </c>
      <c r="AJ1522">
        <f si="369" t="shared"/>
        <v>0</v>
      </c>
      <c r="AK1522">
        <f si="370" t="shared"/>
        <v>0</v>
      </c>
      <c r="AL1522">
        <f si="371" t="shared"/>
        <v>0</v>
      </c>
      <c r="AM1522">
        <f si="372" t="shared"/>
        <v>0</v>
      </c>
      <c r="AN1522">
        <f si="373" t="shared"/>
        <v>0</v>
      </c>
      <c r="AO1522">
        <f si="374" t="shared"/>
        <v>0</v>
      </c>
      <c r="AP1522">
        <f si="375" t="shared"/>
        <v>0</v>
      </c>
      <c r="AQ1522">
        <f si="376" t="shared"/>
        <v>0</v>
      </c>
      <c r="AR1522">
        <f si="377" t="shared"/>
        <v>0</v>
      </c>
      <c r="AS1522">
        <f si="367" t="shared"/>
        <v>0</v>
      </c>
      <c r="AU1522" t="str">
        <f>IFERROR(VLOOKUP(C1522,Results!$A$2:$B$240,2,FALSE)+VLOOKUP(D1522,Results!$A$2:$B$240,2,FALSE)+VLOOKUP(E1522,Results!$A$2:$B$240,2,FALSE)+VLOOKUP(F1522,Results!$A$2:$B$240,2,FALSE)+VLOOKUP(G1522,Results!$A$2:$B$240,2,FALSE)+VLOOKUP(H1522,Results!$A$2:$B$240,2,FALSE)+VLOOKUP(I1522,Results!$A$2:$B$240,2,FALSE)+VLOOKUP(J1522,Results!$A$2:$B$240,2,FALSE)+VLOOKUP(B1522,Results!$A$2:$B$240,2,FALSE)-MIN(VLOOKUP(C1522,Results!$A$2:$B$240,2,FALSE),VLOOKUP(D1522,Results!$A$2:$B$240,2,FALSE),VLOOKUP(E1522,Results!$A$2:$B$240,2,FALSE),VLOOKUP(F1522,Results!$A$2:$B$240,2,FALSE),VLOOKUP(G1522,Results!$A$2:$B$240,2,FALSE),VLOOKUP(H1522,Results!$A$2:$B$240,2,FALSE),VLOOKUP(I1522,Results!$A$2:$B$240,2,FALSE),VLOOKUP(J1522,Results!$A$2:$B$240,2,FALSE),VLOOKUP(B1522,Results!$A$2:$B$240,2,FALSE)),"")</f>
        <v/>
      </c>
    </row>
    <row r="1523" spans="2:47" x14ac:dyDescent="0.3">
      <c r="B1523" t="s">
        <v>166</v>
      </c>
      <c r="C1523" t="s">
        <v>87</v>
      </c>
      <c r="D1523" t="s">
        <v>173</v>
      </c>
      <c r="E1523" t="s">
        <v>89</v>
      </c>
      <c r="F1523" t="s">
        <v>150</v>
      </c>
      <c r="G1523" t="s">
        <v>159</v>
      </c>
      <c r="H1523" t="s">
        <v>181</v>
      </c>
      <c r="I1523" t="s">
        <v>182</v>
      </c>
      <c r="J1523" t="s">
        <v>187</v>
      </c>
      <c r="K1523" t="n">
        <v>10.0</v>
      </c>
      <c r="L1523" s="30">
        <f si="368" t="shared"/>
        <v>0</v>
      </c>
      <c r="N1523" s="35" t="str">
        <f si="364" t="shared"/>
        <v/>
      </c>
      <c r="O1523" s="59">
        <f>(IF(ISNUMBER(MATCH(B1523,Sheet4!$K$92:$K$101,0)),1,0)+IF(ISNUMBER(MATCH(C1523,Sheet4!$K$92:$K$101,0)),1,0)+IF(ISNUMBER(MATCH(D1523,Sheet4!$K$92:$K$101,0)),1,0)+IF(ISNUMBER(MATCH(E1523,Sheet4!$K$92:$K$101,0)),1,0)+IF(ISNUMBER(MATCH(F1523,Sheet4!$K$92:$K$101,0)),1,0)+IF(ISNUMBER(MATCH(G1523,Sheet4!$K$92:$K$101,0)),1,0)+IF(ISNUMBER(MATCH(H1523,Sheet4!$K$92:$K$101,0)),1,0)+IF(ISNUMBER(MATCH(I1523,Sheet4!$K$92:$K$101,0)),1,0)+IF(ISNUMBER(MATCH(J1523,Sheet4!$K$92:$K$101,0)),1,0))
-
(IF(ISNUMBER(MATCH(B1523,Sheet4!$F$2:$F$11,0)),1,0)+IF(ISNUMBER(MATCH(C1523,Sheet4!$F$2:$F$11,0)),1,0)+IF(ISNUMBER(MATCH(D1523,Sheet4!$F$2:$F$11,0)),1,0)+IF(ISNUMBER(MATCH(E1523,Sheet4!$F$2:$F$11,0)),1,0)+IF(ISNUMBER(MATCH(F1523,Sheet4!$F$2:$F$11,0)),1,0)+IF(ISNUMBER(MATCH(G1523,Sheet4!$F$2:$F$11,0)),1,0)+IF(ISNUMBER(MATCH(H1523,Sheet4!$F$2:$F$11,0)),1,0)+IF(ISNUMBER(MATCH(I1523,Sheet4!$F$2:$F$11,0)),1,0)+IF(ISNUMBER(MATCH(J1523,Sheet4!$F$2:$F$11,0)),1,0))</f>
        <v>0</v>
      </c>
      <c r="P1523" s="40" t="str">
        <f>IFERROR(INDEX(Sheet4!$G:$G,MATCH(Sheet1!B1523,Sheet4!$F:$F,0))+INDEX(Sheet4!$G:$G,MATCH(Sheet1!C1523,Sheet4!$F:$F,0))+INDEX(Sheet4!$G:$G,MATCH(Sheet1!D1523,Sheet4!$F:$F,0))+INDEX(Sheet4!$G:$G,MATCH(Sheet1!E1523,Sheet4!$F:$F,0))+INDEX(Sheet4!$G:$G,MATCH(Sheet1!F1523,Sheet4!$F:$F,0))+INDEX(Sheet4!$G:$G,MATCH(Sheet1!G1523,Sheet4!$F:$F,0))+INDEX(Sheet4!$G:$G,MATCH(Sheet1!H1523,Sheet4!$F:$F,0))+INDEX(Sheet4!$G:$G,MATCH(Sheet1!I1523,Sheet4!$F:$F,0))+INDEX(Sheet4!$G:$G,MATCH(Sheet1!J1523,Sheet4!$F:$F,0)),"")</f>
        <v/>
      </c>
      <c r="AF1523">
        <f si="365" t="shared"/>
        <v>0</v>
      </c>
      <c r="AH1523">
        <v>1500</v>
      </c>
      <c r="AI1523" t="str">
        <f si="366" t="shared"/>
        <v>Ben SimmonsRicky RubioDevin BookerMonte MorrisKelly OubreCorey BrewerPaul MillsapTrey LylesNikola Jokic</v>
      </c>
      <c r="AJ1523">
        <f si="369" t="shared"/>
        <v>0</v>
      </c>
      <c r="AK1523">
        <f si="370" t="shared"/>
        <v>0</v>
      </c>
      <c r="AL1523">
        <f si="371" t="shared"/>
        <v>0</v>
      </c>
      <c r="AM1523">
        <f si="372" t="shared"/>
        <v>0</v>
      </c>
      <c r="AN1523">
        <f si="373" t="shared"/>
        <v>0</v>
      </c>
      <c r="AO1523">
        <f si="374" t="shared"/>
        <v>0</v>
      </c>
      <c r="AP1523">
        <f si="375" t="shared"/>
        <v>0</v>
      </c>
      <c r="AQ1523">
        <f si="376" t="shared"/>
        <v>0</v>
      </c>
      <c r="AR1523">
        <f si="377" t="shared"/>
        <v>0</v>
      </c>
      <c r="AS1523">
        <f si="367" t="shared"/>
        <v>0</v>
      </c>
      <c r="AU1523" t="str">
        <f>IFERROR(VLOOKUP(C1523,Results!$A$2:$B$240,2,FALSE)+VLOOKUP(D1523,Results!$A$2:$B$240,2,FALSE)+VLOOKUP(E1523,Results!$A$2:$B$240,2,FALSE)+VLOOKUP(F1523,Results!$A$2:$B$240,2,FALSE)+VLOOKUP(G1523,Results!$A$2:$B$240,2,FALSE)+VLOOKUP(H1523,Results!$A$2:$B$240,2,FALSE)+VLOOKUP(I1523,Results!$A$2:$B$240,2,FALSE)+VLOOKUP(J1523,Results!$A$2:$B$240,2,FALSE)+VLOOKUP(B1523,Results!$A$2:$B$240,2,FALSE)-MIN(VLOOKUP(C1523,Results!$A$2:$B$240,2,FALSE),VLOOKUP(D1523,Results!$A$2:$B$240,2,FALSE),VLOOKUP(E1523,Results!$A$2:$B$240,2,FALSE),VLOOKUP(F1523,Results!$A$2:$B$240,2,FALSE),VLOOKUP(G1523,Results!$A$2:$B$240,2,FALSE),VLOOKUP(H1523,Results!$A$2:$B$240,2,FALSE),VLOOKUP(I1523,Results!$A$2:$B$240,2,FALSE),VLOOKUP(J1523,Results!$A$2:$B$240,2,FALSE),VLOOKUP(B1523,Results!$A$2:$B$240,2,FALSE)),"")</f>
        <v/>
      </c>
    </row>
    <row r="1524" spans="2:47" x14ac:dyDescent="0.3">
      <c r="B1524" t="s">
        <v>108</v>
      </c>
      <c r="C1524" t="s">
        <v>167</v>
      </c>
      <c r="D1524" t="s">
        <v>172</v>
      </c>
      <c r="E1524" t="s">
        <v>173</v>
      </c>
      <c r="F1524" t="s">
        <v>177</v>
      </c>
      <c r="G1524" t="s">
        <v>159</v>
      </c>
      <c r="H1524" t="s">
        <v>153</v>
      </c>
      <c r="I1524" t="s">
        <v>181</v>
      </c>
      <c r="J1524" t="s">
        <v>187</v>
      </c>
      <c r="K1524" t="n">
        <v>10.0</v>
      </c>
      <c r="L1524" s="30">
        <f si="368" t="shared"/>
        <v>0</v>
      </c>
      <c r="N1524" s="35" t="str">
        <f si="364" t="shared"/>
        <v/>
      </c>
      <c r="O1524" s="59">
        <f>(IF(ISNUMBER(MATCH(B1524,Sheet4!$K$92:$K$101,0)),1,0)+IF(ISNUMBER(MATCH(C1524,Sheet4!$K$92:$K$101,0)),1,0)+IF(ISNUMBER(MATCH(D1524,Sheet4!$K$92:$K$101,0)),1,0)+IF(ISNUMBER(MATCH(E1524,Sheet4!$K$92:$K$101,0)),1,0)+IF(ISNUMBER(MATCH(F1524,Sheet4!$K$92:$K$101,0)),1,0)+IF(ISNUMBER(MATCH(G1524,Sheet4!$K$92:$K$101,0)),1,0)+IF(ISNUMBER(MATCH(H1524,Sheet4!$K$92:$K$101,0)),1,0)+IF(ISNUMBER(MATCH(I1524,Sheet4!$K$92:$K$101,0)),1,0)+IF(ISNUMBER(MATCH(J1524,Sheet4!$K$92:$K$101,0)),1,0))
-
(IF(ISNUMBER(MATCH(B1524,Sheet4!$F$2:$F$11,0)),1,0)+IF(ISNUMBER(MATCH(C1524,Sheet4!$F$2:$F$11,0)),1,0)+IF(ISNUMBER(MATCH(D1524,Sheet4!$F$2:$F$11,0)),1,0)+IF(ISNUMBER(MATCH(E1524,Sheet4!$F$2:$F$11,0)),1,0)+IF(ISNUMBER(MATCH(F1524,Sheet4!$F$2:$F$11,0)),1,0)+IF(ISNUMBER(MATCH(G1524,Sheet4!$F$2:$F$11,0)),1,0)+IF(ISNUMBER(MATCH(H1524,Sheet4!$F$2:$F$11,0)),1,0)+IF(ISNUMBER(MATCH(I1524,Sheet4!$F$2:$F$11,0)),1,0)+IF(ISNUMBER(MATCH(J1524,Sheet4!$F$2:$F$11,0)),1,0))</f>
        <v>0</v>
      </c>
      <c r="P1524" s="40" t="str">
        <f>IFERROR(INDEX(Sheet4!$G:$G,MATCH(Sheet1!B1524,Sheet4!$F:$F,0))+INDEX(Sheet4!$G:$G,MATCH(Sheet1!C1524,Sheet4!$F:$F,0))+INDEX(Sheet4!$G:$G,MATCH(Sheet1!D1524,Sheet4!$F:$F,0))+INDEX(Sheet4!$G:$G,MATCH(Sheet1!E1524,Sheet4!$F:$F,0))+INDEX(Sheet4!$G:$G,MATCH(Sheet1!F1524,Sheet4!$F:$F,0))+INDEX(Sheet4!$G:$G,MATCH(Sheet1!G1524,Sheet4!$F:$F,0))+INDEX(Sheet4!$G:$G,MATCH(Sheet1!H1524,Sheet4!$F:$F,0))+INDEX(Sheet4!$G:$G,MATCH(Sheet1!I1524,Sheet4!$F:$F,0))+INDEX(Sheet4!$G:$G,MATCH(Sheet1!J1524,Sheet4!$F:$F,0)),"")</f>
        <v/>
      </c>
      <c r="AF1524">
        <f si="365" t="shared"/>
        <v>0</v>
      </c>
      <c r="AH1524">
        <v>1501</v>
      </c>
      <c r="AI1524" t="str">
        <f si="366" t="shared"/>
        <v>Jerryd BaylessLandry ShametDevin BookerMonte MorrisWill BartonKelly OubreKenneth FariedJosh JacksonKarl-Anthony Towns</v>
      </c>
      <c r="AJ1524">
        <f si="369" t="shared"/>
        <v>0</v>
      </c>
      <c r="AK1524">
        <f si="370" t="shared"/>
        <v>0</v>
      </c>
      <c r="AL1524">
        <f si="371" t="shared"/>
        <v>0</v>
      </c>
      <c r="AM1524">
        <f si="372" t="shared"/>
        <v>0</v>
      </c>
      <c r="AN1524">
        <f si="373" t="shared"/>
        <v>0</v>
      </c>
      <c r="AO1524">
        <f si="374" t="shared"/>
        <v>0</v>
      </c>
      <c r="AP1524">
        <f si="375" t="shared"/>
        <v>0</v>
      </c>
      <c r="AQ1524">
        <f si="376" t="shared"/>
        <v>0</v>
      </c>
      <c r="AR1524">
        <f si="377" t="shared"/>
        <v>0</v>
      </c>
      <c r="AS1524">
        <f si="367" t="shared"/>
        <v>0</v>
      </c>
      <c r="AU1524" t="str">
        <f>IFERROR(VLOOKUP(C1524,Results!$A$2:$B$240,2,FALSE)+VLOOKUP(D1524,Results!$A$2:$B$240,2,FALSE)+VLOOKUP(E1524,Results!$A$2:$B$240,2,FALSE)+VLOOKUP(F1524,Results!$A$2:$B$240,2,FALSE)+VLOOKUP(G1524,Results!$A$2:$B$240,2,FALSE)+VLOOKUP(H1524,Results!$A$2:$B$240,2,FALSE)+VLOOKUP(I1524,Results!$A$2:$B$240,2,FALSE)+VLOOKUP(J1524,Results!$A$2:$B$240,2,FALSE)+VLOOKUP(B1524,Results!$A$2:$B$240,2,FALSE)-MIN(VLOOKUP(C1524,Results!$A$2:$B$240,2,FALSE),VLOOKUP(D1524,Results!$A$2:$B$240,2,FALSE),VLOOKUP(E1524,Results!$A$2:$B$240,2,FALSE),VLOOKUP(F1524,Results!$A$2:$B$240,2,FALSE),VLOOKUP(G1524,Results!$A$2:$B$240,2,FALSE),VLOOKUP(H1524,Results!$A$2:$B$240,2,FALSE),VLOOKUP(I1524,Results!$A$2:$B$240,2,FALSE),VLOOKUP(J1524,Results!$A$2:$B$240,2,FALSE),VLOOKUP(B1524,Results!$A$2:$B$240,2,FALSE)),"")</f>
        <v/>
      </c>
    </row>
    <row r="1525" spans="2:47" x14ac:dyDescent="0.3">
      <c r="B1525" t="s">
        <v>166</v>
      </c>
      <c r="C1525" t="s">
        <v>108</v>
      </c>
      <c r="D1525" t="s">
        <v>145</v>
      </c>
      <c r="E1525" t="s">
        <v>148</v>
      </c>
      <c r="F1525" t="s">
        <v>105</v>
      </c>
      <c r="G1525" t="s">
        <v>159</v>
      </c>
      <c r="H1525" t="s">
        <v>181</v>
      </c>
      <c r="I1525" t="s">
        <v>152</v>
      </c>
      <c r="J1525" t="s">
        <v>187</v>
      </c>
      <c r="K1525" t="n">
        <v>10.0</v>
      </c>
      <c r="L1525" s="30">
        <f si="368" t="shared"/>
        <v>0</v>
      </c>
      <c r="N1525" s="35" t="str">
        <f si="364" t="shared"/>
        <v/>
      </c>
      <c r="O1525" s="59">
        <f>(IF(ISNUMBER(MATCH(B1525,Sheet4!$K$92:$K$101,0)),1,0)+IF(ISNUMBER(MATCH(C1525,Sheet4!$K$92:$K$101,0)),1,0)+IF(ISNUMBER(MATCH(D1525,Sheet4!$K$92:$K$101,0)),1,0)+IF(ISNUMBER(MATCH(E1525,Sheet4!$K$92:$K$101,0)),1,0)+IF(ISNUMBER(MATCH(F1525,Sheet4!$K$92:$K$101,0)),1,0)+IF(ISNUMBER(MATCH(G1525,Sheet4!$K$92:$K$101,0)),1,0)+IF(ISNUMBER(MATCH(H1525,Sheet4!$K$92:$K$101,0)),1,0)+IF(ISNUMBER(MATCH(I1525,Sheet4!$K$92:$K$101,0)),1,0)+IF(ISNUMBER(MATCH(J1525,Sheet4!$K$92:$K$101,0)),1,0))
-
(IF(ISNUMBER(MATCH(B1525,Sheet4!$F$2:$F$11,0)),1,0)+IF(ISNUMBER(MATCH(C1525,Sheet4!$F$2:$F$11,0)),1,0)+IF(ISNUMBER(MATCH(D1525,Sheet4!$F$2:$F$11,0)),1,0)+IF(ISNUMBER(MATCH(E1525,Sheet4!$F$2:$F$11,0)),1,0)+IF(ISNUMBER(MATCH(F1525,Sheet4!$F$2:$F$11,0)),1,0)+IF(ISNUMBER(MATCH(G1525,Sheet4!$F$2:$F$11,0)),1,0)+IF(ISNUMBER(MATCH(H1525,Sheet4!$F$2:$F$11,0)),1,0)+IF(ISNUMBER(MATCH(I1525,Sheet4!$F$2:$F$11,0)),1,0)+IF(ISNUMBER(MATCH(J1525,Sheet4!$F$2:$F$11,0)),1,0))</f>
        <v>0</v>
      </c>
      <c r="P1525" s="40" t="str">
        <f>IFERROR(INDEX(Sheet4!$G:$G,MATCH(Sheet1!B1525,Sheet4!$F:$F,0))+INDEX(Sheet4!$G:$G,MATCH(Sheet1!C1525,Sheet4!$F:$F,0))+INDEX(Sheet4!$G:$G,MATCH(Sheet1!D1525,Sheet4!$F:$F,0))+INDEX(Sheet4!$G:$G,MATCH(Sheet1!E1525,Sheet4!$F:$F,0))+INDEX(Sheet4!$G:$G,MATCH(Sheet1!F1525,Sheet4!$F:$F,0))+INDEX(Sheet4!$G:$G,MATCH(Sheet1!G1525,Sheet4!$F:$F,0))+INDEX(Sheet4!$G:$G,MATCH(Sheet1!H1525,Sheet4!$F:$F,0))+INDEX(Sheet4!$G:$G,MATCH(Sheet1!I1525,Sheet4!$F:$F,0))+INDEX(Sheet4!$G:$G,MATCH(Sheet1!J1525,Sheet4!$F:$F,0)),"")</f>
        <v/>
      </c>
      <c r="AF1525">
        <f si="365" t="shared"/>
        <v>0</v>
      </c>
      <c r="AH1525">
        <v>1502</v>
      </c>
      <c r="AI1525" t="str">
        <f si="366" t="shared"/>
        <v>Trae YoungRicky RubioDevin BookerMonte MorrisKelly OubreLuol DengKenneth FariedJosh JacksonRudy Gobert</v>
      </c>
      <c r="AJ1525">
        <f si="369" t="shared"/>
        <v>0</v>
      </c>
      <c r="AK1525">
        <f si="370" t="shared"/>
        <v>0</v>
      </c>
      <c r="AL1525">
        <f si="371" t="shared"/>
        <v>0</v>
      </c>
      <c r="AM1525">
        <f si="372" t="shared"/>
        <v>0</v>
      </c>
      <c r="AN1525">
        <f si="373" t="shared"/>
        <v>0</v>
      </c>
      <c r="AO1525">
        <f si="374" t="shared"/>
        <v>0</v>
      </c>
      <c r="AP1525">
        <f si="375" t="shared"/>
        <v>0</v>
      </c>
      <c r="AQ1525">
        <f si="376" t="shared"/>
        <v>0</v>
      </c>
      <c r="AR1525">
        <f si="377" t="shared"/>
        <v>0</v>
      </c>
      <c r="AS1525">
        <f si="367" t="shared"/>
        <v>0</v>
      </c>
      <c r="AU1525" t="str">
        <f>IFERROR(VLOOKUP(C1525,Results!$A$2:$B$240,2,FALSE)+VLOOKUP(D1525,Results!$A$2:$B$240,2,FALSE)+VLOOKUP(E1525,Results!$A$2:$B$240,2,FALSE)+VLOOKUP(F1525,Results!$A$2:$B$240,2,FALSE)+VLOOKUP(G1525,Results!$A$2:$B$240,2,FALSE)+VLOOKUP(H1525,Results!$A$2:$B$240,2,FALSE)+VLOOKUP(I1525,Results!$A$2:$B$240,2,FALSE)+VLOOKUP(J1525,Results!$A$2:$B$240,2,FALSE)+VLOOKUP(B1525,Results!$A$2:$B$240,2,FALSE)-MIN(VLOOKUP(C1525,Results!$A$2:$B$240,2,FALSE),VLOOKUP(D1525,Results!$A$2:$B$240,2,FALSE),VLOOKUP(E1525,Results!$A$2:$B$240,2,FALSE),VLOOKUP(F1525,Results!$A$2:$B$240,2,FALSE),VLOOKUP(G1525,Results!$A$2:$B$240,2,FALSE),VLOOKUP(H1525,Results!$A$2:$B$240,2,FALSE),VLOOKUP(I1525,Results!$A$2:$B$240,2,FALSE),VLOOKUP(J1525,Results!$A$2:$B$240,2,FALSE),VLOOKUP(B1525,Results!$A$2:$B$240,2,FALSE)),"")</f>
        <v/>
      </c>
    </row>
    <row r="1526" spans="2:47" x14ac:dyDescent="0.3">
      <c r="B1526" t="s">
        <v>166</v>
      </c>
      <c r="C1526" t="s">
        <v>167</v>
      </c>
      <c r="D1526" t="s">
        <v>172</v>
      </c>
      <c r="E1526" t="s">
        <v>146</v>
      </c>
      <c r="F1526" t="s">
        <v>180</v>
      </c>
      <c r="G1526" t="s">
        <v>159</v>
      </c>
      <c r="H1526" t="s">
        <v>153</v>
      </c>
      <c r="I1526" t="s">
        <v>152</v>
      </c>
      <c r="J1526" t="s">
        <v>186</v>
      </c>
      <c r="K1526" t="n">
        <v>10.0</v>
      </c>
      <c r="L1526" s="30">
        <f si="368" t="shared"/>
        <v>0</v>
      </c>
      <c r="N1526" s="35" t="str">
        <f si="364" t="shared"/>
        <v/>
      </c>
      <c r="O1526" s="59">
        <f>(IF(ISNUMBER(MATCH(B1526,Sheet4!$K$92:$K$101,0)),1,0)+IF(ISNUMBER(MATCH(C1526,Sheet4!$K$92:$K$101,0)),1,0)+IF(ISNUMBER(MATCH(D1526,Sheet4!$K$92:$K$101,0)),1,0)+IF(ISNUMBER(MATCH(E1526,Sheet4!$K$92:$K$101,0)),1,0)+IF(ISNUMBER(MATCH(F1526,Sheet4!$K$92:$K$101,0)),1,0)+IF(ISNUMBER(MATCH(G1526,Sheet4!$K$92:$K$101,0)),1,0)+IF(ISNUMBER(MATCH(H1526,Sheet4!$K$92:$K$101,0)),1,0)+IF(ISNUMBER(MATCH(I1526,Sheet4!$K$92:$K$101,0)),1,0)+IF(ISNUMBER(MATCH(J1526,Sheet4!$K$92:$K$101,0)),1,0))
-
(IF(ISNUMBER(MATCH(B1526,Sheet4!$F$2:$F$11,0)),1,0)+IF(ISNUMBER(MATCH(C1526,Sheet4!$F$2:$F$11,0)),1,0)+IF(ISNUMBER(MATCH(D1526,Sheet4!$F$2:$F$11,0)),1,0)+IF(ISNUMBER(MATCH(E1526,Sheet4!$F$2:$F$11,0)),1,0)+IF(ISNUMBER(MATCH(F1526,Sheet4!$F$2:$F$11,0)),1,0)+IF(ISNUMBER(MATCH(G1526,Sheet4!$F$2:$F$11,0)),1,0)+IF(ISNUMBER(MATCH(H1526,Sheet4!$F$2:$F$11,0)),1,0)+IF(ISNUMBER(MATCH(I1526,Sheet4!$F$2:$F$11,0)),1,0)+IF(ISNUMBER(MATCH(J1526,Sheet4!$F$2:$F$11,0)),1,0))</f>
        <v>0</v>
      </c>
      <c r="P1526" s="40" t="str">
        <f>IFERROR(INDEX(Sheet4!$G:$G,MATCH(Sheet1!B1526,Sheet4!$F:$F,0))+INDEX(Sheet4!$G:$G,MATCH(Sheet1!C1526,Sheet4!$F:$F,0))+INDEX(Sheet4!$G:$G,MATCH(Sheet1!D1526,Sheet4!$F:$F,0))+INDEX(Sheet4!$G:$G,MATCH(Sheet1!E1526,Sheet4!$F:$F,0))+INDEX(Sheet4!$G:$G,MATCH(Sheet1!F1526,Sheet4!$F:$F,0))+INDEX(Sheet4!$G:$G,MATCH(Sheet1!G1526,Sheet4!$F:$F,0))+INDEX(Sheet4!$G:$G,MATCH(Sheet1!H1526,Sheet4!$F:$F,0))+INDEX(Sheet4!$G:$G,MATCH(Sheet1!I1526,Sheet4!$F:$F,0))+INDEX(Sheet4!$G:$G,MATCH(Sheet1!J1526,Sheet4!$F:$F,0)),"")</f>
        <v/>
      </c>
      <c r="AF1526">
        <f si="365" t="shared"/>
        <v>0</v>
      </c>
      <c r="AH1526">
        <v>1503</v>
      </c>
      <c r="AI1526" t="str">
        <f si="366" t="shared"/>
        <v>De'Aaron FoxIsaiah CanaanJames HardenMonte MorrisKelly OubreCorey BrewerPaul MillsapRichaun HolmesKarl-Anthony Towns</v>
      </c>
      <c r="AJ1526">
        <f si="369" t="shared"/>
        <v>0</v>
      </c>
      <c r="AK1526">
        <f si="370" t="shared"/>
        <v>0</v>
      </c>
      <c r="AL1526">
        <f si="371" t="shared"/>
        <v>0</v>
      </c>
      <c r="AM1526">
        <f si="372" t="shared"/>
        <v>0</v>
      </c>
      <c r="AN1526">
        <f si="373" t="shared"/>
        <v>0</v>
      </c>
      <c r="AO1526">
        <f si="374" t="shared"/>
        <v>0</v>
      </c>
      <c r="AP1526">
        <f si="375" t="shared"/>
        <v>0</v>
      </c>
      <c r="AQ1526">
        <f si="376" t="shared"/>
        <v>0</v>
      </c>
      <c r="AR1526">
        <f si="377" t="shared"/>
        <v>0</v>
      </c>
      <c r="AS1526">
        <f si="367" t="shared"/>
        <v>0</v>
      </c>
      <c r="AU1526" t="str">
        <f>IFERROR(VLOOKUP(C1526,Results!$A$2:$B$240,2,FALSE)+VLOOKUP(D1526,Results!$A$2:$B$240,2,FALSE)+VLOOKUP(E1526,Results!$A$2:$B$240,2,FALSE)+VLOOKUP(F1526,Results!$A$2:$B$240,2,FALSE)+VLOOKUP(G1526,Results!$A$2:$B$240,2,FALSE)+VLOOKUP(H1526,Results!$A$2:$B$240,2,FALSE)+VLOOKUP(I1526,Results!$A$2:$B$240,2,FALSE)+VLOOKUP(J1526,Results!$A$2:$B$240,2,FALSE)+VLOOKUP(B1526,Results!$A$2:$B$240,2,FALSE)-MIN(VLOOKUP(C1526,Results!$A$2:$B$240,2,FALSE),VLOOKUP(D1526,Results!$A$2:$B$240,2,FALSE),VLOOKUP(E1526,Results!$A$2:$B$240,2,FALSE),VLOOKUP(F1526,Results!$A$2:$B$240,2,FALSE),VLOOKUP(G1526,Results!$A$2:$B$240,2,FALSE),VLOOKUP(H1526,Results!$A$2:$B$240,2,FALSE),VLOOKUP(I1526,Results!$A$2:$B$240,2,FALSE),VLOOKUP(J1526,Results!$A$2:$B$240,2,FALSE),VLOOKUP(B1526,Results!$A$2:$B$240,2,FALSE)),"")</f>
        <v/>
      </c>
    </row>
    <row r="1527" spans="2:47" x14ac:dyDescent="0.3">
      <c r="B1527" t="s">
        <v>95</v>
      </c>
      <c r="C1527" t="s">
        <v>170</v>
      </c>
      <c r="D1527" t="s">
        <v>173</v>
      </c>
      <c r="E1527" t="s">
        <v>174</v>
      </c>
      <c r="F1527" t="s">
        <v>177</v>
      </c>
      <c r="G1527" t="s">
        <v>96</v>
      </c>
      <c r="H1527" t="s">
        <v>181</v>
      </c>
      <c r="I1527" t="s">
        <v>152</v>
      </c>
      <c r="J1527" t="s">
        <v>186</v>
      </c>
      <c r="K1527" t="n">
        <v>10.0</v>
      </c>
      <c r="L1527" s="30">
        <f si="368" t="shared"/>
        <v>0</v>
      </c>
      <c r="N1527" s="35" t="str">
        <f si="364" t="shared"/>
        <v/>
      </c>
      <c r="O1527" s="59">
        <f>(IF(ISNUMBER(MATCH(B1527,Sheet4!$K$92:$K$101,0)),1,0)+IF(ISNUMBER(MATCH(C1527,Sheet4!$K$92:$K$101,0)),1,0)+IF(ISNUMBER(MATCH(D1527,Sheet4!$K$92:$K$101,0)),1,0)+IF(ISNUMBER(MATCH(E1527,Sheet4!$K$92:$K$101,0)),1,0)+IF(ISNUMBER(MATCH(F1527,Sheet4!$K$92:$K$101,0)),1,0)+IF(ISNUMBER(MATCH(G1527,Sheet4!$K$92:$K$101,0)),1,0)+IF(ISNUMBER(MATCH(H1527,Sheet4!$K$92:$K$101,0)),1,0)+IF(ISNUMBER(MATCH(I1527,Sheet4!$K$92:$K$101,0)),1,0)+IF(ISNUMBER(MATCH(J1527,Sheet4!$K$92:$K$101,0)),1,0))
-
(IF(ISNUMBER(MATCH(B1527,Sheet4!$F$2:$F$11,0)),1,0)+IF(ISNUMBER(MATCH(C1527,Sheet4!$F$2:$F$11,0)),1,0)+IF(ISNUMBER(MATCH(D1527,Sheet4!$F$2:$F$11,0)),1,0)+IF(ISNUMBER(MATCH(E1527,Sheet4!$F$2:$F$11,0)),1,0)+IF(ISNUMBER(MATCH(F1527,Sheet4!$F$2:$F$11,0)),1,0)+IF(ISNUMBER(MATCH(G1527,Sheet4!$F$2:$F$11,0)),1,0)+IF(ISNUMBER(MATCH(H1527,Sheet4!$F$2:$F$11,0)),1,0)+IF(ISNUMBER(MATCH(I1527,Sheet4!$F$2:$F$11,0)),1,0)+IF(ISNUMBER(MATCH(J1527,Sheet4!$F$2:$F$11,0)),1,0))</f>
        <v>0</v>
      </c>
      <c r="P1527" s="40" t="str">
        <f>IFERROR(INDEX(Sheet4!$G:$G,MATCH(Sheet1!B1527,Sheet4!$F:$F,0))+INDEX(Sheet4!$G:$G,MATCH(Sheet1!C1527,Sheet4!$F:$F,0))+INDEX(Sheet4!$G:$G,MATCH(Sheet1!D1527,Sheet4!$F:$F,0))+INDEX(Sheet4!$G:$G,MATCH(Sheet1!E1527,Sheet4!$F:$F,0))+INDEX(Sheet4!$G:$G,MATCH(Sheet1!F1527,Sheet4!$F:$F,0))+INDEX(Sheet4!$G:$G,MATCH(Sheet1!G1527,Sheet4!$F:$F,0))+INDEX(Sheet4!$G:$G,MATCH(Sheet1!H1527,Sheet4!$F:$F,0))+INDEX(Sheet4!$G:$G,MATCH(Sheet1!I1527,Sheet4!$F:$F,0))+INDEX(Sheet4!$G:$G,MATCH(Sheet1!J1527,Sheet4!$F:$F,0)),"")</f>
        <v/>
      </c>
      <c r="AF1527">
        <f si="365" t="shared"/>
        <v>0</v>
      </c>
      <c r="AH1527">
        <v>1504</v>
      </c>
      <c r="AI1527" t="str">
        <f si="366" t="shared"/>
        <v>Ben SimmonsDe'Aaron FoxDevin BookerMonte MorrisJoe InglesCorey BrewerJosh JacksonJonah BoldenKarl-Anthony Towns</v>
      </c>
      <c r="AJ1527">
        <f si="369" t="shared"/>
        <v>0</v>
      </c>
      <c r="AK1527">
        <f si="370" t="shared"/>
        <v>0</v>
      </c>
      <c r="AL1527">
        <f si="371" t="shared"/>
        <v>0</v>
      </c>
      <c r="AM1527">
        <f si="372" t="shared"/>
        <v>0</v>
      </c>
      <c r="AN1527">
        <f si="373" t="shared"/>
        <v>0</v>
      </c>
      <c r="AO1527">
        <f si="374" t="shared"/>
        <v>0</v>
      </c>
      <c r="AP1527">
        <f si="375" t="shared"/>
        <v>0</v>
      </c>
      <c r="AQ1527">
        <f si="376" t="shared"/>
        <v>0</v>
      </c>
      <c r="AR1527">
        <f si="377" t="shared"/>
        <v>0</v>
      </c>
      <c r="AS1527">
        <f si="367" t="shared"/>
        <v>0</v>
      </c>
      <c r="AU1527" t="str">
        <f>IFERROR(VLOOKUP(C1527,Results!$A$2:$B$240,2,FALSE)+VLOOKUP(D1527,Results!$A$2:$B$240,2,FALSE)+VLOOKUP(E1527,Results!$A$2:$B$240,2,FALSE)+VLOOKUP(F1527,Results!$A$2:$B$240,2,FALSE)+VLOOKUP(G1527,Results!$A$2:$B$240,2,FALSE)+VLOOKUP(H1527,Results!$A$2:$B$240,2,FALSE)+VLOOKUP(I1527,Results!$A$2:$B$240,2,FALSE)+VLOOKUP(J1527,Results!$A$2:$B$240,2,FALSE)+VLOOKUP(B1527,Results!$A$2:$B$240,2,FALSE)-MIN(VLOOKUP(C1527,Results!$A$2:$B$240,2,FALSE),VLOOKUP(D1527,Results!$A$2:$B$240,2,FALSE),VLOOKUP(E1527,Results!$A$2:$B$240,2,FALSE),VLOOKUP(F1527,Results!$A$2:$B$240,2,FALSE),VLOOKUP(G1527,Results!$A$2:$B$240,2,FALSE),VLOOKUP(H1527,Results!$A$2:$B$240,2,FALSE),VLOOKUP(I1527,Results!$A$2:$B$240,2,FALSE),VLOOKUP(J1527,Results!$A$2:$B$240,2,FALSE),VLOOKUP(B1527,Results!$A$2:$B$240,2,FALSE)),"")</f>
        <v/>
      </c>
    </row>
    <row r="1528" spans="2:47" x14ac:dyDescent="0.3">
      <c r="B1528" t="s">
        <v>95</v>
      </c>
      <c r="C1528" t="s">
        <v>171</v>
      </c>
      <c r="D1528" t="s">
        <v>145</v>
      </c>
      <c r="E1528" t="s">
        <v>146</v>
      </c>
      <c r="F1528" t="s">
        <v>177</v>
      </c>
      <c r="G1528" t="s">
        <v>178</v>
      </c>
      <c r="H1528" t="s">
        <v>181</v>
      </c>
      <c r="I1528" t="s">
        <v>183</v>
      </c>
      <c r="J1528" t="s">
        <v>98</v>
      </c>
      <c r="K1528" t="n">
        <v>10.0</v>
      </c>
      <c r="L1528" s="30">
        <f si="368" t="shared"/>
        <v>0</v>
      </c>
      <c r="N1528" s="35" t="str">
        <f si="364" t="shared"/>
        <v/>
      </c>
      <c r="O1528" s="59">
        <f>(IF(ISNUMBER(MATCH(B1528,Sheet4!$K$92:$K$101,0)),1,0)+IF(ISNUMBER(MATCH(C1528,Sheet4!$K$92:$K$101,0)),1,0)+IF(ISNUMBER(MATCH(D1528,Sheet4!$K$92:$K$101,0)),1,0)+IF(ISNUMBER(MATCH(E1528,Sheet4!$K$92:$K$101,0)),1,0)+IF(ISNUMBER(MATCH(F1528,Sheet4!$K$92:$K$101,0)),1,0)+IF(ISNUMBER(MATCH(G1528,Sheet4!$K$92:$K$101,0)),1,0)+IF(ISNUMBER(MATCH(H1528,Sheet4!$K$92:$K$101,0)),1,0)+IF(ISNUMBER(MATCH(I1528,Sheet4!$K$92:$K$101,0)),1,0)+IF(ISNUMBER(MATCH(J1528,Sheet4!$K$92:$K$101,0)),1,0))
-
(IF(ISNUMBER(MATCH(B1528,Sheet4!$F$2:$F$11,0)),1,0)+IF(ISNUMBER(MATCH(C1528,Sheet4!$F$2:$F$11,0)),1,0)+IF(ISNUMBER(MATCH(D1528,Sheet4!$F$2:$F$11,0)),1,0)+IF(ISNUMBER(MATCH(E1528,Sheet4!$F$2:$F$11,0)),1,0)+IF(ISNUMBER(MATCH(F1528,Sheet4!$F$2:$F$11,0)),1,0)+IF(ISNUMBER(MATCH(G1528,Sheet4!$F$2:$F$11,0)),1,0)+IF(ISNUMBER(MATCH(H1528,Sheet4!$F$2:$F$11,0)),1,0)+IF(ISNUMBER(MATCH(I1528,Sheet4!$F$2:$F$11,0)),1,0)+IF(ISNUMBER(MATCH(J1528,Sheet4!$F$2:$F$11,0)),1,0))</f>
        <v>0</v>
      </c>
      <c r="P1528" s="40" t="str">
        <f>IFERROR(INDEX(Sheet4!$G:$G,MATCH(Sheet1!B1528,Sheet4!$F:$F,0))+INDEX(Sheet4!$G:$G,MATCH(Sheet1!C1528,Sheet4!$F:$F,0))+INDEX(Sheet4!$G:$G,MATCH(Sheet1!D1528,Sheet4!$F:$F,0))+INDEX(Sheet4!$G:$G,MATCH(Sheet1!E1528,Sheet4!$F:$F,0))+INDEX(Sheet4!$G:$G,MATCH(Sheet1!F1528,Sheet4!$F:$F,0))+INDEX(Sheet4!$G:$G,MATCH(Sheet1!G1528,Sheet4!$F:$F,0))+INDEX(Sheet4!$G:$G,MATCH(Sheet1!H1528,Sheet4!$F:$F,0))+INDEX(Sheet4!$G:$G,MATCH(Sheet1!I1528,Sheet4!$F:$F,0))+INDEX(Sheet4!$G:$G,MATCH(Sheet1!J1528,Sheet4!$F:$F,0)),"")</f>
        <v/>
      </c>
      <c r="AF1528">
        <f si="365" t="shared"/>
        <v>0</v>
      </c>
      <c r="AH1528">
        <v>1505</v>
      </c>
      <c r="AI1528" t="str">
        <f si="366" t="shared"/>
        <v>Ben SimmonsDe'Aaron FoxJimmy ButlerMonte MorrisTaurean PrinceGerald GreenKenneth FariedJohn CollinsWillie Cauley-Stein</v>
      </c>
      <c r="AJ1528">
        <f si="369" t="shared"/>
        <v>0</v>
      </c>
      <c r="AK1528">
        <f si="370" t="shared"/>
        <v>0</v>
      </c>
      <c r="AL1528">
        <f si="371" t="shared"/>
        <v>0</v>
      </c>
      <c r="AM1528">
        <f si="372" t="shared"/>
        <v>0</v>
      </c>
      <c r="AN1528">
        <f si="373" t="shared"/>
        <v>0</v>
      </c>
      <c r="AO1528">
        <f si="374" t="shared"/>
        <v>0</v>
      </c>
      <c r="AP1528">
        <f si="375" t="shared"/>
        <v>0</v>
      </c>
      <c r="AQ1528">
        <f si="376" t="shared"/>
        <v>0</v>
      </c>
      <c r="AR1528">
        <f si="377" t="shared"/>
        <v>0</v>
      </c>
      <c r="AS1528">
        <f si="367" t="shared"/>
        <v>0</v>
      </c>
      <c r="AU1528" t="str">
        <f>IFERROR(VLOOKUP(C1528,Results!$A$2:$B$240,2,FALSE)+VLOOKUP(D1528,Results!$A$2:$B$240,2,FALSE)+VLOOKUP(E1528,Results!$A$2:$B$240,2,FALSE)+VLOOKUP(F1528,Results!$A$2:$B$240,2,FALSE)+VLOOKUP(G1528,Results!$A$2:$B$240,2,FALSE)+VLOOKUP(H1528,Results!$A$2:$B$240,2,FALSE)+VLOOKUP(I1528,Results!$A$2:$B$240,2,FALSE)+VLOOKUP(J1528,Results!$A$2:$B$240,2,FALSE)+VLOOKUP(B1528,Results!$A$2:$B$240,2,FALSE)-MIN(VLOOKUP(C1528,Results!$A$2:$B$240,2,FALSE),VLOOKUP(D1528,Results!$A$2:$B$240,2,FALSE),VLOOKUP(E1528,Results!$A$2:$B$240,2,FALSE),VLOOKUP(F1528,Results!$A$2:$B$240,2,FALSE),VLOOKUP(G1528,Results!$A$2:$B$240,2,FALSE),VLOOKUP(H1528,Results!$A$2:$B$240,2,FALSE),VLOOKUP(I1528,Results!$A$2:$B$240,2,FALSE),VLOOKUP(J1528,Results!$A$2:$B$240,2,FALSE),VLOOKUP(B1528,Results!$A$2:$B$240,2,FALSE)),"")</f>
        <v/>
      </c>
    </row>
    <row r="1529" spans="2:47" x14ac:dyDescent="0.3">
      <c r="B1529" t="s">
        <v>166</v>
      </c>
      <c r="C1529" t="s">
        <v>171</v>
      </c>
      <c r="D1529" t="s">
        <v>172</v>
      </c>
      <c r="E1529" t="s">
        <v>146</v>
      </c>
      <c r="F1529" t="s">
        <v>177</v>
      </c>
      <c r="G1529" t="s">
        <v>178</v>
      </c>
      <c r="H1529" t="s">
        <v>152</v>
      </c>
      <c r="I1529" t="s">
        <v>154</v>
      </c>
      <c r="J1529" t="s">
        <v>156</v>
      </c>
      <c r="K1529" t="n">
        <v>10.0</v>
      </c>
      <c r="L1529" s="30">
        <f si="368" t="shared"/>
        <v>0</v>
      </c>
      <c r="N1529" s="35" t="str">
        <f si="364" t="shared"/>
        <v/>
      </c>
      <c r="O1529" s="59">
        <f>(IF(ISNUMBER(MATCH(B1529,Sheet4!$K$92:$K$101,0)),1,0)+IF(ISNUMBER(MATCH(C1529,Sheet4!$K$92:$K$101,0)),1,0)+IF(ISNUMBER(MATCH(D1529,Sheet4!$K$92:$K$101,0)),1,0)+IF(ISNUMBER(MATCH(E1529,Sheet4!$K$92:$K$101,0)),1,0)+IF(ISNUMBER(MATCH(F1529,Sheet4!$K$92:$K$101,0)),1,0)+IF(ISNUMBER(MATCH(G1529,Sheet4!$K$92:$K$101,0)),1,0)+IF(ISNUMBER(MATCH(H1529,Sheet4!$K$92:$K$101,0)),1,0)+IF(ISNUMBER(MATCH(I1529,Sheet4!$K$92:$K$101,0)),1,0)+IF(ISNUMBER(MATCH(J1529,Sheet4!$K$92:$K$101,0)),1,0))
-
(IF(ISNUMBER(MATCH(B1529,Sheet4!$F$2:$F$11,0)),1,0)+IF(ISNUMBER(MATCH(C1529,Sheet4!$F$2:$F$11,0)),1,0)+IF(ISNUMBER(MATCH(D1529,Sheet4!$F$2:$F$11,0)),1,0)+IF(ISNUMBER(MATCH(E1529,Sheet4!$F$2:$F$11,0)),1,0)+IF(ISNUMBER(MATCH(F1529,Sheet4!$F$2:$F$11,0)),1,0)+IF(ISNUMBER(MATCH(G1529,Sheet4!$F$2:$F$11,0)),1,0)+IF(ISNUMBER(MATCH(H1529,Sheet4!$F$2:$F$11,0)),1,0)+IF(ISNUMBER(MATCH(I1529,Sheet4!$F$2:$F$11,0)),1,0)+IF(ISNUMBER(MATCH(J1529,Sheet4!$F$2:$F$11,0)),1,0))</f>
        <v>0</v>
      </c>
      <c r="P1529" s="40" t="str">
        <f>IFERROR(INDEX(Sheet4!$G:$G,MATCH(Sheet1!B1529,Sheet4!$F:$F,0))+INDEX(Sheet4!$G:$G,MATCH(Sheet1!C1529,Sheet4!$F:$F,0))+INDEX(Sheet4!$G:$G,MATCH(Sheet1!D1529,Sheet4!$F:$F,0))+INDEX(Sheet4!$G:$G,MATCH(Sheet1!E1529,Sheet4!$F:$F,0))+INDEX(Sheet4!$G:$G,MATCH(Sheet1!F1529,Sheet4!$F:$F,0))+INDEX(Sheet4!$G:$G,MATCH(Sheet1!G1529,Sheet4!$F:$F,0))+INDEX(Sheet4!$G:$G,MATCH(Sheet1!H1529,Sheet4!$F:$F,0))+INDEX(Sheet4!$G:$G,MATCH(Sheet1!I1529,Sheet4!$F:$F,0))+INDEX(Sheet4!$G:$G,MATCH(Sheet1!J1529,Sheet4!$F:$F,0)),"")</f>
        <v/>
      </c>
      <c r="AF1529">
        <f si="365" t="shared"/>
        <v>0</v>
      </c>
      <c r="AH1529">
        <v>1506</v>
      </c>
      <c r="AI1529" t="str">
        <f si="366" t="shared"/>
        <v>De'Aaron FoxTrae YoungJimmy ButlerMonte MorrisKelly OubreGerald GreenJohn CollinsJosh JacksonRudy Gobert</v>
      </c>
      <c r="AJ1529">
        <f si="369" t="shared"/>
        <v>0</v>
      </c>
      <c r="AK1529">
        <f si="370" t="shared"/>
        <v>0</v>
      </c>
      <c r="AL1529">
        <f si="371" t="shared"/>
        <v>0</v>
      </c>
      <c r="AM1529">
        <f si="372" t="shared"/>
        <v>0</v>
      </c>
      <c r="AN1529">
        <f si="373" t="shared"/>
        <v>0</v>
      </c>
      <c r="AO1529">
        <f si="374" t="shared"/>
        <v>0</v>
      </c>
      <c r="AP1529">
        <f si="375" t="shared"/>
        <v>0</v>
      </c>
      <c r="AQ1529">
        <f si="376" t="shared"/>
        <v>0</v>
      </c>
      <c r="AR1529">
        <f si="377" t="shared"/>
        <v>0</v>
      </c>
      <c r="AS1529">
        <f si="367" t="shared"/>
        <v>0</v>
      </c>
      <c r="AU1529" t="str">
        <f>IFERROR(VLOOKUP(C1529,Results!$A$2:$B$240,2,FALSE)+VLOOKUP(D1529,Results!$A$2:$B$240,2,FALSE)+VLOOKUP(E1529,Results!$A$2:$B$240,2,FALSE)+VLOOKUP(F1529,Results!$A$2:$B$240,2,FALSE)+VLOOKUP(G1529,Results!$A$2:$B$240,2,FALSE)+VLOOKUP(H1529,Results!$A$2:$B$240,2,FALSE)+VLOOKUP(I1529,Results!$A$2:$B$240,2,FALSE)+VLOOKUP(J1529,Results!$A$2:$B$240,2,FALSE)+VLOOKUP(B1529,Results!$A$2:$B$240,2,FALSE)-MIN(VLOOKUP(C1529,Results!$A$2:$B$240,2,FALSE),VLOOKUP(D1529,Results!$A$2:$B$240,2,FALSE),VLOOKUP(E1529,Results!$A$2:$B$240,2,FALSE),VLOOKUP(F1529,Results!$A$2:$B$240,2,FALSE),VLOOKUP(G1529,Results!$A$2:$B$240,2,FALSE),VLOOKUP(H1529,Results!$A$2:$B$240,2,FALSE),VLOOKUP(I1529,Results!$A$2:$B$240,2,FALSE),VLOOKUP(J1529,Results!$A$2:$B$240,2,FALSE),VLOOKUP(B1529,Results!$A$2:$B$240,2,FALSE)),"")</f>
        <v/>
      </c>
    </row>
    <row r="1530" spans="2:47" x14ac:dyDescent="0.3">
      <c r="B1530" t="s">
        <v>166</v>
      </c>
      <c r="C1530" t="s">
        <v>171</v>
      </c>
      <c r="D1530" t="s">
        <v>173</v>
      </c>
      <c r="E1530" t="s">
        <v>146</v>
      </c>
      <c r="F1530" t="s">
        <v>96</v>
      </c>
      <c r="G1530" t="s">
        <v>179</v>
      </c>
      <c r="H1530" t="s">
        <v>93</v>
      </c>
      <c r="I1530" t="s">
        <v>181</v>
      </c>
      <c r="J1530" t="s">
        <v>188</v>
      </c>
      <c r="K1530" t="n">
        <v>10.0</v>
      </c>
      <c r="L1530" s="30">
        <f si="368" t="shared"/>
        <v>0</v>
      </c>
      <c r="N1530" s="35" t="str">
        <f si="364" t="shared"/>
        <v/>
      </c>
      <c r="O1530" s="59">
        <f>(IF(ISNUMBER(MATCH(B1530,Sheet4!$K$92:$K$101,0)),1,0)+IF(ISNUMBER(MATCH(C1530,Sheet4!$K$92:$K$101,0)),1,0)+IF(ISNUMBER(MATCH(D1530,Sheet4!$K$92:$K$101,0)),1,0)+IF(ISNUMBER(MATCH(E1530,Sheet4!$K$92:$K$101,0)),1,0)+IF(ISNUMBER(MATCH(F1530,Sheet4!$K$92:$K$101,0)),1,0)+IF(ISNUMBER(MATCH(G1530,Sheet4!$K$92:$K$101,0)),1,0)+IF(ISNUMBER(MATCH(H1530,Sheet4!$K$92:$K$101,0)),1,0)+IF(ISNUMBER(MATCH(I1530,Sheet4!$K$92:$K$101,0)),1,0)+IF(ISNUMBER(MATCH(J1530,Sheet4!$K$92:$K$101,0)),1,0))
-
(IF(ISNUMBER(MATCH(B1530,Sheet4!$F$2:$F$11,0)),1,0)+IF(ISNUMBER(MATCH(C1530,Sheet4!$F$2:$F$11,0)),1,0)+IF(ISNUMBER(MATCH(D1530,Sheet4!$F$2:$F$11,0)),1,0)+IF(ISNUMBER(MATCH(E1530,Sheet4!$F$2:$F$11,0)),1,0)+IF(ISNUMBER(MATCH(F1530,Sheet4!$F$2:$F$11,0)),1,0)+IF(ISNUMBER(MATCH(G1530,Sheet4!$F$2:$F$11,0)),1,0)+IF(ISNUMBER(MATCH(H1530,Sheet4!$F$2:$F$11,0)),1,0)+IF(ISNUMBER(MATCH(I1530,Sheet4!$F$2:$F$11,0)),1,0)+IF(ISNUMBER(MATCH(J1530,Sheet4!$F$2:$F$11,0)),1,0))</f>
        <v>0</v>
      </c>
      <c r="P1530" s="40" t="str">
        <f>IFERROR(INDEX(Sheet4!$G:$G,MATCH(Sheet1!B1530,Sheet4!$F:$F,0))+INDEX(Sheet4!$G:$G,MATCH(Sheet1!C1530,Sheet4!$F:$F,0))+INDEX(Sheet4!$G:$G,MATCH(Sheet1!D1530,Sheet4!$F:$F,0))+INDEX(Sheet4!$G:$G,MATCH(Sheet1!E1530,Sheet4!$F:$F,0))+INDEX(Sheet4!$G:$G,MATCH(Sheet1!F1530,Sheet4!$F:$F,0))+INDEX(Sheet4!$G:$G,MATCH(Sheet1!G1530,Sheet4!$F:$F,0))+INDEX(Sheet4!$G:$G,MATCH(Sheet1!H1530,Sheet4!$F:$F,0))+INDEX(Sheet4!$G:$G,MATCH(Sheet1!I1530,Sheet4!$F:$F,0))+INDEX(Sheet4!$G:$G,MATCH(Sheet1!J1530,Sheet4!$F:$F,0)),"")</f>
        <v/>
      </c>
      <c r="AF1530">
        <f si="365" t="shared"/>
        <v>0</v>
      </c>
      <c r="AH1530">
        <v>1507</v>
      </c>
      <c r="AI1530" t="str">
        <f si="366" t="shared"/>
        <v>Ben SimmonsIsaiah CanaanAndrew WigginsBuddy HieldKelly OubreDeAndre' BembryMarvin BagleyPaul MillsapJoel Embiid</v>
      </c>
      <c r="AJ1530">
        <f si="369" t="shared"/>
        <v>0</v>
      </c>
      <c r="AK1530">
        <f si="370" t="shared"/>
        <v>0</v>
      </c>
      <c r="AL1530">
        <f si="371" t="shared"/>
        <v>0</v>
      </c>
      <c r="AM1530">
        <f si="372" t="shared"/>
        <v>0</v>
      </c>
      <c r="AN1530">
        <f si="373" t="shared"/>
        <v>0</v>
      </c>
      <c r="AO1530">
        <f si="374" t="shared"/>
        <v>0</v>
      </c>
      <c r="AP1530">
        <f si="375" t="shared"/>
        <v>0</v>
      </c>
      <c r="AQ1530">
        <f si="376" t="shared"/>
        <v>0</v>
      </c>
      <c r="AR1530">
        <f si="377" t="shared"/>
        <v>0</v>
      </c>
      <c r="AS1530">
        <f si="367" t="shared"/>
        <v>0</v>
      </c>
      <c r="AU1530" t="str">
        <f>IFERROR(VLOOKUP(C1530,Results!$A$2:$B$240,2,FALSE)+VLOOKUP(D1530,Results!$A$2:$B$240,2,FALSE)+VLOOKUP(E1530,Results!$A$2:$B$240,2,FALSE)+VLOOKUP(F1530,Results!$A$2:$B$240,2,FALSE)+VLOOKUP(G1530,Results!$A$2:$B$240,2,FALSE)+VLOOKUP(H1530,Results!$A$2:$B$240,2,FALSE)+VLOOKUP(I1530,Results!$A$2:$B$240,2,FALSE)+VLOOKUP(J1530,Results!$A$2:$B$240,2,FALSE)+VLOOKUP(B1530,Results!$A$2:$B$240,2,FALSE)-MIN(VLOOKUP(C1530,Results!$A$2:$B$240,2,FALSE),VLOOKUP(D1530,Results!$A$2:$B$240,2,FALSE),VLOOKUP(E1530,Results!$A$2:$B$240,2,FALSE),VLOOKUP(F1530,Results!$A$2:$B$240,2,FALSE),VLOOKUP(G1530,Results!$A$2:$B$240,2,FALSE),VLOOKUP(H1530,Results!$A$2:$B$240,2,FALSE),VLOOKUP(I1530,Results!$A$2:$B$240,2,FALSE),VLOOKUP(J1530,Results!$A$2:$B$240,2,FALSE),VLOOKUP(B1530,Results!$A$2:$B$240,2,FALSE)),"")</f>
        <v/>
      </c>
    </row>
    <row r="1531" spans="2:47" x14ac:dyDescent="0.3">
      <c r="B1531" t="s">
        <v>166</v>
      </c>
      <c r="C1531" t="s">
        <v>116</v>
      </c>
      <c r="D1531" t="s">
        <v>146</v>
      </c>
      <c r="E1531" t="s">
        <v>158</v>
      </c>
      <c r="F1531" t="s">
        <v>177</v>
      </c>
      <c r="G1531" t="s">
        <v>178</v>
      </c>
      <c r="H1531" t="s">
        <v>153</v>
      </c>
      <c r="I1531" t="s">
        <v>92</v>
      </c>
      <c r="J1531" t="s">
        <v>188</v>
      </c>
      <c r="K1531" t="n">
        <v>10.0</v>
      </c>
      <c r="L1531" s="30">
        <f si="368" t="shared"/>
        <v>0</v>
      </c>
      <c r="N1531" s="35" t="str">
        <f si="364" t="shared"/>
        <v/>
      </c>
      <c r="O1531" s="59">
        <f>(IF(ISNUMBER(MATCH(B1531,Sheet4!$K$92:$K$101,0)),1,0)+IF(ISNUMBER(MATCH(C1531,Sheet4!$K$92:$K$101,0)),1,0)+IF(ISNUMBER(MATCH(D1531,Sheet4!$K$92:$K$101,0)),1,0)+IF(ISNUMBER(MATCH(E1531,Sheet4!$K$92:$K$101,0)),1,0)+IF(ISNUMBER(MATCH(F1531,Sheet4!$K$92:$K$101,0)),1,0)+IF(ISNUMBER(MATCH(G1531,Sheet4!$K$92:$K$101,0)),1,0)+IF(ISNUMBER(MATCH(H1531,Sheet4!$K$92:$K$101,0)),1,0)+IF(ISNUMBER(MATCH(I1531,Sheet4!$K$92:$K$101,0)),1,0)+IF(ISNUMBER(MATCH(J1531,Sheet4!$K$92:$K$101,0)),1,0))
-
(IF(ISNUMBER(MATCH(B1531,Sheet4!$F$2:$F$11,0)),1,0)+IF(ISNUMBER(MATCH(C1531,Sheet4!$F$2:$F$11,0)),1,0)+IF(ISNUMBER(MATCH(D1531,Sheet4!$F$2:$F$11,0)),1,0)+IF(ISNUMBER(MATCH(E1531,Sheet4!$F$2:$F$11,0)),1,0)+IF(ISNUMBER(MATCH(F1531,Sheet4!$F$2:$F$11,0)),1,0)+IF(ISNUMBER(MATCH(G1531,Sheet4!$F$2:$F$11,0)),1,0)+IF(ISNUMBER(MATCH(H1531,Sheet4!$F$2:$F$11,0)),1,0)+IF(ISNUMBER(MATCH(I1531,Sheet4!$F$2:$F$11,0)),1,0)+IF(ISNUMBER(MATCH(J1531,Sheet4!$F$2:$F$11,0)),1,0))</f>
        <v>0</v>
      </c>
      <c r="P1531" s="40" t="str">
        <f>IFERROR(INDEX(Sheet4!$G:$G,MATCH(Sheet1!B1531,Sheet4!$F:$F,0))+INDEX(Sheet4!$G:$G,MATCH(Sheet1!C1531,Sheet4!$F:$F,0))+INDEX(Sheet4!$G:$G,MATCH(Sheet1!D1531,Sheet4!$F:$F,0))+INDEX(Sheet4!$G:$G,MATCH(Sheet1!E1531,Sheet4!$F:$F,0))+INDEX(Sheet4!$G:$G,MATCH(Sheet1!F1531,Sheet4!$F:$F,0))+INDEX(Sheet4!$G:$G,MATCH(Sheet1!G1531,Sheet4!$F:$F,0))+INDEX(Sheet4!$G:$G,MATCH(Sheet1!H1531,Sheet4!$F:$F,0))+INDEX(Sheet4!$G:$G,MATCH(Sheet1!I1531,Sheet4!$F:$F,0))+INDEX(Sheet4!$G:$G,MATCH(Sheet1!J1531,Sheet4!$F:$F,0)),"")</f>
        <v/>
      </c>
      <c r="AF1531">
        <f si="365" t="shared"/>
        <v>0</v>
      </c>
      <c r="AH1531">
        <v>1508</v>
      </c>
      <c r="AI1531" t="str">
        <f si="366" t="shared"/>
        <v>Ben SimmonsTrae YoungDevin BookerJimmy ButlerCorey BrewerJustin JacksonJosh JacksonPaul MillsapDeandre Ayton</v>
      </c>
      <c r="AJ1531">
        <f si="369" t="shared"/>
        <v>0</v>
      </c>
      <c r="AK1531">
        <f si="370" t="shared"/>
        <v>0</v>
      </c>
      <c r="AL1531">
        <f si="371" t="shared"/>
        <v>0</v>
      </c>
      <c r="AM1531">
        <f si="372" t="shared"/>
        <v>0</v>
      </c>
      <c r="AN1531">
        <f si="373" t="shared"/>
        <v>0</v>
      </c>
      <c r="AO1531">
        <f si="374" t="shared"/>
        <v>0</v>
      </c>
      <c r="AP1531">
        <f si="375" t="shared"/>
        <v>0</v>
      </c>
      <c r="AQ1531">
        <f si="376" t="shared"/>
        <v>0</v>
      </c>
      <c r="AR1531">
        <f si="377" t="shared"/>
        <v>0</v>
      </c>
      <c r="AS1531">
        <f si="367" t="shared"/>
        <v>0</v>
      </c>
      <c r="AU1531" t="str">
        <f>IFERROR(VLOOKUP(C1531,Results!$A$2:$B$240,2,FALSE)+VLOOKUP(D1531,Results!$A$2:$B$240,2,FALSE)+VLOOKUP(E1531,Results!$A$2:$B$240,2,FALSE)+VLOOKUP(F1531,Results!$A$2:$B$240,2,FALSE)+VLOOKUP(G1531,Results!$A$2:$B$240,2,FALSE)+VLOOKUP(H1531,Results!$A$2:$B$240,2,FALSE)+VLOOKUP(I1531,Results!$A$2:$B$240,2,FALSE)+VLOOKUP(J1531,Results!$A$2:$B$240,2,FALSE)+VLOOKUP(B1531,Results!$A$2:$B$240,2,FALSE)-MIN(VLOOKUP(C1531,Results!$A$2:$B$240,2,FALSE),VLOOKUP(D1531,Results!$A$2:$B$240,2,FALSE),VLOOKUP(E1531,Results!$A$2:$B$240,2,FALSE),VLOOKUP(F1531,Results!$A$2:$B$240,2,FALSE),VLOOKUP(G1531,Results!$A$2:$B$240,2,FALSE),VLOOKUP(H1531,Results!$A$2:$B$240,2,FALSE),VLOOKUP(I1531,Results!$A$2:$B$240,2,FALSE),VLOOKUP(J1531,Results!$A$2:$B$240,2,FALSE),VLOOKUP(B1531,Results!$A$2:$B$240,2,FALSE)),"")</f>
        <v/>
      </c>
    </row>
    <row r="1532" spans="2:47" x14ac:dyDescent="0.3">
      <c r="B1532" t="s">
        <v>166</v>
      </c>
      <c r="C1532" t="s">
        <v>116</v>
      </c>
      <c r="D1532" t="s">
        <v>173</v>
      </c>
      <c r="E1532" t="s">
        <v>146</v>
      </c>
      <c r="F1532" t="s">
        <v>177</v>
      </c>
      <c r="G1532" t="s">
        <v>105</v>
      </c>
      <c r="H1532" t="s">
        <v>181</v>
      </c>
      <c r="I1532" t="s">
        <v>152</v>
      </c>
      <c r="J1532" t="s">
        <v>188</v>
      </c>
      <c r="K1532" t="n">
        <v>10.0</v>
      </c>
      <c r="L1532" s="30">
        <f si="368" t="shared"/>
        <v>0</v>
      </c>
      <c r="N1532" s="35" t="str">
        <f si="364" t="shared"/>
        <v/>
      </c>
      <c r="O1532" s="59">
        <f>(IF(ISNUMBER(MATCH(B1532,Sheet4!$K$92:$K$101,0)),1,0)+IF(ISNUMBER(MATCH(C1532,Sheet4!$K$92:$K$101,0)),1,0)+IF(ISNUMBER(MATCH(D1532,Sheet4!$K$92:$K$101,0)),1,0)+IF(ISNUMBER(MATCH(E1532,Sheet4!$K$92:$K$101,0)),1,0)+IF(ISNUMBER(MATCH(F1532,Sheet4!$K$92:$K$101,0)),1,0)+IF(ISNUMBER(MATCH(G1532,Sheet4!$K$92:$K$101,0)),1,0)+IF(ISNUMBER(MATCH(H1532,Sheet4!$K$92:$K$101,0)),1,0)+IF(ISNUMBER(MATCH(I1532,Sheet4!$K$92:$K$101,0)),1,0)+IF(ISNUMBER(MATCH(J1532,Sheet4!$K$92:$K$101,0)),1,0))
-
(IF(ISNUMBER(MATCH(B1532,Sheet4!$F$2:$F$11,0)),1,0)+IF(ISNUMBER(MATCH(C1532,Sheet4!$F$2:$F$11,0)),1,0)+IF(ISNUMBER(MATCH(D1532,Sheet4!$F$2:$F$11,0)),1,0)+IF(ISNUMBER(MATCH(E1532,Sheet4!$F$2:$F$11,0)),1,0)+IF(ISNUMBER(MATCH(F1532,Sheet4!$F$2:$F$11,0)),1,0)+IF(ISNUMBER(MATCH(G1532,Sheet4!$F$2:$F$11,0)),1,0)+IF(ISNUMBER(MATCH(H1532,Sheet4!$F$2:$F$11,0)),1,0)+IF(ISNUMBER(MATCH(I1532,Sheet4!$F$2:$F$11,0)),1,0)+IF(ISNUMBER(MATCH(J1532,Sheet4!$F$2:$F$11,0)),1,0))</f>
        <v>0</v>
      </c>
      <c r="P1532" s="40" t="str">
        <f>IFERROR(INDEX(Sheet4!$G:$G,MATCH(Sheet1!B1532,Sheet4!$F:$F,0))+INDEX(Sheet4!$G:$G,MATCH(Sheet1!C1532,Sheet4!$F:$F,0))+INDEX(Sheet4!$G:$G,MATCH(Sheet1!D1532,Sheet4!$F:$F,0))+INDEX(Sheet4!$G:$G,MATCH(Sheet1!E1532,Sheet4!$F:$F,0))+INDEX(Sheet4!$G:$G,MATCH(Sheet1!F1532,Sheet4!$F:$F,0))+INDEX(Sheet4!$G:$G,MATCH(Sheet1!G1532,Sheet4!$F:$F,0))+INDEX(Sheet4!$G:$G,MATCH(Sheet1!H1532,Sheet4!$F:$F,0))+INDEX(Sheet4!$G:$G,MATCH(Sheet1!I1532,Sheet4!$F:$F,0))+INDEX(Sheet4!$G:$G,MATCH(Sheet1!J1532,Sheet4!$F:$F,0)),"")</f>
        <v/>
      </c>
      <c r="AF1532">
        <f si="365" t="shared"/>
        <v>0</v>
      </c>
      <c r="AH1532">
        <v>1509</v>
      </c>
      <c r="AI1532" t="str">
        <f si="366" t="shared"/>
        <v>Ben SimmonsRicky RubioJames HardenMonte MorrisKelly OubreMikal BridgesP.J. TuckerTrey LylesDewayne Dedmon</v>
      </c>
      <c r="AJ1532">
        <f si="369" t="shared"/>
        <v>0</v>
      </c>
      <c r="AK1532">
        <f si="370" t="shared"/>
        <v>0</v>
      </c>
      <c r="AL1532">
        <f si="371" t="shared"/>
        <v>0</v>
      </c>
      <c r="AM1532">
        <f si="372" t="shared"/>
        <v>0</v>
      </c>
      <c r="AN1532">
        <f si="373" t="shared"/>
        <v>0</v>
      </c>
      <c r="AO1532">
        <f si="374" t="shared"/>
        <v>0</v>
      </c>
      <c r="AP1532">
        <f si="375" t="shared"/>
        <v>0</v>
      </c>
      <c r="AQ1532">
        <f si="376" t="shared"/>
        <v>0</v>
      </c>
      <c r="AR1532">
        <f si="377" t="shared"/>
        <v>0</v>
      </c>
      <c r="AS1532">
        <f si="367" t="shared"/>
        <v>0</v>
      </c>
      <c r="AU1532" t="str">
        <f>IFERROR(VLOOKUP(C1532,Results!$A$2:$B$240,2,FALSE)+VLOOKUP(D1532,Results!$A$2:$B$240,2,FALSE)+VLOOKUP(E1532,Results!$A$2:$B$240,2,FALSE)+VLOOKUP(F1532,Results!$A$2:$B$240,2,FALSE)+VLOOKUP(G1532,Results!$A$2:$B$240,2,FALSE)+VLOOKUP(H1532,Results!$A$2:$B$240,2,FALSE)+VLOOKUP(I1532,Results!$A$2:$B$240,2,FALSE)+VLOOKUP(J1532,Results!$A$2:$B$240,2,FALSE)+VLOOKUP(B1532,Results!$A$2:$B$240,2,FALSE)-MIN(VLOOKUP(C1532,Results!$A$2:$B$240,2,FALSE),VLOOKUP(D1532,Results!$A$2:$B$240,2,FALSE),VLOOKUP(E1532,Results!$A$2:$B$240,2,FALSE),VLOOKUP(F1532,Results!$A$2:$B$240,2,FALSE),VLOOKUP(G1532,Results!$A$2:$B$240,2,FALSE),VLOOKUP(H1532,Results!$A$2:$B$240,2,FALSE),VLOOKUP(I1532,Results!$A$2:$B$240,2,FALSE),VLOOKUP(J1532,Results!$A$2:$B$240,2,FALSE),VLOOKUP(B1532,Results!$A$2:$B$240,2,FALSE)),"")</f>
        <v/>
      </c>
    </row>
    <row r="1533" spans="2:47" x14ac:dyDescent="0.3">
      <c r="B1533" t="s">
        <v>166</v>
      </c>
      <c r="C1533" t="s">
        <v>170</v>
      </c>
      <c r="D1533" t="s">
        <v>145</v>
      </c>
      <c r="E1533" t="s">
        <v>148</v>
      </c>
      <c r="F1533" t="s">
        <v>150</v>
      </c>
      <c r="G1533" t="s">
        <v>90</v>
      </c>
      <c r="H1533" t="s">
        <v>181</v>
      </c>
      <c r="I1533" t="s">
        <v>183</v>
      </c>
      <c r="J1533" t="s">
        <v>187</v>
      </c>
      <c r="K1533" t="n">
        <v>10.0</v>
      </c>
      <c r="L1533" s="30">
        <f si="368" t="shared"/>
        <v>0</v>
      </c>
      <c r="N1533" s="35" t="str">
        <f si="364" t="shared"/>
        <v/>
      </c>
      <c r="O1533" s="59">
        <f>(IF(ISNUMBER(MATCH(B1533,Sheet4!$K$92:$K$101,0)),1,0)+IF(ISNUMBER(MATCH(C1533,Sheet4!$K$92:$K$101,0)),1,0)+IF(ISNUMBER(MATCH(D1533,Sheet4!$K$92:$K$101,0)),1,0)+IF(ISNUMBER(MATCH(E1533,Sheet4!$K$92:$K$101,0)),1,0)+IF(ISNUMBER(MATCH(F1533,Sheet4!$K$92:$K$101,0)),1,0)+IF(ISNUMBER(MATCH(G1533,Sheet4!$K$92:$K$101,0)),1,0)+IF(ISNUMBER(MATCH(H1533,Sheet4!$K$92:$K$101,0)),1,0)+IF(ISNUMBER(MATCH(I1533,Sheet4!$K$92:$K$101,0)),1,0)+IF(ISNUMBER(MATCH(J1533,Sheet4!$K$92:$K$101,0)),1,0))
-
(IF(ISNUMBER(MATCH(B1533,Sheet4!$F$2:$F$11,0)),1,0)+IF(ISNUMBER(MATCH(C1533,Sheet4!$F$2:$F$11,0)),1,0)+IF(ISNUMBER(MATCH(D1533,Sheet4!$F$2:$F$11,0)),1,0)+IF(ISNUMBER(MATCH(E1533,Sheet4!$F$2:$F$11,0)),1,0)+IF(ISNUMBER(MATCH(F1533,Sheet4!$F$2:$F$11,0)),1,0)+IF(ISNUMBER(MATCH(G1533,Sheet4!$F$2:$F$11,0)),1,0)+IF(ISNUMBER(MATCH(H1533,Sheet4!$F$2:$F$11,0)),1,0)+IF(ISNUMBER(MATCH(I1533,Sheet4!$F$2:$F$11,0)),1,0)+IF(ISNUMBER(MATCH(J1533,Sheet4!$F$2:$F$11,0)),1,0))</f>
        <v>0</v>
      </c>
      <c r="P1533" s="40" t="str">
        <f>IFERROR(INDEX(Sheet4!$G:$G,MATCH(Sheet1!B1533,Sheet4!$F:$F,0))+INDEX(Sheet4!$G:$G,MATCH(Sheet1!C1533,Sheet4!$F:$F,0))+INDEX(Sheet4!$G:$G,MATCH(Sheet1!D1533,Sheet4!$F:$F,0))+INDEX(Sheet4!$G:$G,MATCH(Sheet1!E1533,Sheet4!$F:$F,0))+INDEX(Sheet4!$G:$G,MATCH(Sheet1!F1533,Sheet4!$F:$F,0))+INDEX(Sheet4!$G:$G,MATCH(Sheet1!G1533,Sheet4!$F:$F,0))+INDEX(Sheet4!$G:$G,MATCH(Sheet1!H1533,Sheet4!$F:$F,0))+INDEX(Sheet4!$G:$G,MATCH(Sheet1!I1533,Sheet4!$F:$F,0))+INDEX(Sheet4!$G:$G,MATCH(Sheet1!J1533,Sheet4!$F:$F,0)),"")</f>
        <v/>
      </c>
      <c r="AF1533">
        <f si="365" t="shared"/>
        <v>0</v>
      </c>
      <c r="AH1533">
        <v>1510</v>
      </c>
      <c r="AI1533" t="str">
        <f si="366" t="shared"/>
        <v>Ben SimmonsTrae YoungDevin BookerMonte MorrisTaurean PrinceGerald GreenJohn CollinsP.J. TuckerRudy Gobert</v>
      </c>
      <c r="AJ1533">
        <f si="369" t="shared"/>
        <v>0</v>
      </c>
      <c r="AK1533">
        <f si="370" t="shared"/>
        <v>0</v>
      </c>
      <c r="AL1533">
        <f si="371" t="shared"/>
        <v>0</v>
      </c>
      <c r="AM1533">
        <f si="372" t="shared"/>
        <v>0</v>
      </c>
      <c r="AN1533">
        <f si="373" t="shared"/>
        <v>0</v>
      </c>
      <c r="AO1533">
        <f si="374" t="shared"/>
        <v>0</v>
      </c>
      <c r="AP1533">
        <f si="375" t="shared"/>
        <v>0</v>
      </c>
      <c r="AQ1533">
        <f si="376" t="shared"/>
        <v>0</v>
      </c>
      <c r="AR1533">
        <f si="377" t="shared"/>
        <v>0</v>
      </c>
      <c r="AS1533">
        <f si="367" t="shared"/>
        <v>0</v>
      </c>
      <c r="AU1533" t="str">
        <f>IFERROR(VLOOKUP(C1533,Results!$A$2:$B$240,2,FALSE)+VLOOKUP(D1533,Results!$A$2:$B$240,2,FALSE)+VLOOKUP(E1533,Results!$A$2:$B$240,2,FALSE)+VLOOKUP(F1533,Results!$A$2:$B$240,2,FALSE)+VLOOKUP(G1533,Results!$A$2:$B$240,2,FALSE)+VLOOKUP(H1533,Results!$A$2:$B$240,2,FALSE)+VLOOKUP(I1533,Results!$A$2:$B$240,2,FALSE)+VLOOKUP(J1533,Results!$A$2:$B$240,2,FALSE)+VLOOKUP(B1533,Results!$A$2:$B$240,2,FALSE)-MIN(VLOOKUP(C1533,Results!$A$2:$B$240,2,FALSE),VLOOKUP(D1533,Results!$A$2:$B$240,2,FALSE),VLOOKUP(E1533,Results!$A$2:$B$240,2,FALSE),VLOOKUP(F1533,Results!$A$2:$B$240,2,FALSE),VLOOKUP(G1533,Results!$A$2:$B$240,2,FALSE),VLOOKUP(H1533,Results!$A$2:$B$240,2,FALSE),VLOOKUP(I1533,Results!$A$2:$B$240,2,FALSE),VLOOKUP(J1533,Results!$A$2:$B$240,2,FALSE),VLOOKUP(B1533,Results!$A$2:$B$240,2,FALSE)),"")</f>
        <v/>
      </c>
    </row>
    <row r="1534" spans="2:47" x14ac:dyDescent="0.3">
      <c r="B1534" t="s">
        <v>166</v>
      </c>
      <c r="C1534" t="s">
        <v>87</v>
      </c>
      <c r="D1534" t="s">
        <v>173</v>
      </c>
      <c r="E1534" t="s">
        <v>148</v>
      </c>
      <c r="F1534" t="s">
        <v>177</v>
      </c>
      <c r="G1534" t="s">
        <v>179</v>
      </c>
      <c r="H1534" t="s">
        <v>152</v>
      </c>
      <c r="I1534" t="s">
        <v>185</v>
      </c>
      <c r="J1534" t="s">
        <v>186</v>
      </c>
      <c r="K1534" t="n">
        <v>10.0</v>
      </c>
      <c r="L1534" s="30">
        <f si="368" t="shared"/>
        <v>0</v>
      </c>
      <c r="N1534" s="35" t="str">
        <f si="364" t="shared"/>
        <v/>
      </c>
      <c r="O1534" s="59">
        <f>(IF(ISNUMBER(MATCH(B1534,Sheet4!$K$92:$K$101,0)),1,0)+IF(ISNUMBER(MATCH(C1534,Sheet4!$K$92:$K$101,0)),1,0)+IF(ISNUMBER(MATCH(D1534,Sheet4!$K$92:$K$101,0)),1,0)+IF(ISNUMBER(MATCH(E1534,Sheet4!$K$92:$K$101,0)),1,0)+IF(ISNUMBER(MATCH(F1534,Sheet4!$K$92:$K$101,0)),1,0)+IF(ISNUMBER(MATCH(G1534,Sheet4!$K$92:$K$101,0)),1,0)+IF(ISNUMBER(MATCH(H1534,Sheet4!$K$92:$K$101,0)),1,0)+IF(ISNUMBER(MATCH(I1534,Sheet4!$K$92:$K$101,0)),1,0)+IF(ISNUMBER(MATCH(J1534,Sheet4!$K$92:$K$101,0)),1,0))
-
(IF(ISNUMBER(MATCH(B1534,Sheet4!$F$2:$F$11,0)),1,0)+IF(ISNUMBER(MATCH(C1534,Sheet4!$F$2:$F$11,0)),1,0)+IF(ISNUMBER(MATCH(D1534,Sheet4!$F$2:$F$11,0)),1,0)+IF(ISNUMBER(MATCH(E1534,Sheet4!$F$2:$F$11,0)),1,0)+IF(ISNUMBER(MATCH(F1534,Sheet4!$F$2:$F$11,0)),1,0)+IF(ISNUMBER(MATCH(G1534,Sheet4!$F$2:$F$11,0)),1,0)+IF(ISNUMBER(MATCH(H1534,Sheet4!$F$2:$F$11,0)),1,0)+IF(ISNUMBER(MATCH(I1534,Sheet4!$F$2:$F$11,0)),1,0)+IF(ISNUMBER(MATCH(J1534,Sheet4!$F$2:$F$11,0)),1,0))</f>
        <v>0</v>
      </c>
      <c r="P1534" s="40" t="str">
        <f>IFERROR(INDEX(Sheet4!$G:$G,MATCH(Sheet1!B1534,Sheet4!$F:$F,0))+INDEX(Sheet4!$G:$G,MATCH(Sheet1!C1534,Sheet4!$F:$F,0))+INDEX(Sheet4!$G:$G,MATCH(Sheet1!D1534,Sheet4!$F:$F,0))+INDEX(Sheet4!$G:$G,MATCH(Sheet1!E1534,Sheet4!$F:$F,0))+INDEX(Sheet4!$G:$G,MATCH(Sheet1!F1534,Sheet4!$F:$F,0))+INDEX(Sheet4!$G:$G,MATCH(Sheet1!G1534,Sheet4!$F:$F,0))+INDEX(Sheet4!$G:$G,MATCH(Sheet1!H1534,Sheet4!$F:$F,0))+INDEX(Sheet4!$G:$G,MATCH(Sheet1!I1534,Sheet4!$F:$F,0))+INDEX(Sheet4!$G:$G,MATCH(Sheet1!J1534,Sheet4!$F:$F,0)),"")</f>
        <v/>
      </c>
      <c r="AF1534">
        <f si="365" t="shared"/>
        <v>0</v>
      </c>
      <c r="AH1534">
        <v>1511</v>
      </c>
      <c r="AI1534" t="str">
        <f si="366" t="shared"/>
        <v>Ben SimmonsLandry ShametDevin BookerMonte MorrisMikal BridgesTaurean PrinceMarvin BagleyPaul MillsapNikola Jokic</v>
      </c>
      <c r="AJ1534">
        <f si="369" t="shared"/>
        <v>0</v>
      </c>
      <c r="AK1534">
        <f si="370" t="shared"/>
        <v>0</v>
      </c>
      <c r="AL1534">
        <f si="371" t="shared"/>
        <v>0</v>
      </c>
      <c r="AM1534">
        <f si="372" t="shared"/>
        <v>0</v>
      </c>
      <c r="AN1534">
        <f si="373" t="shared"/>
        <v>0</v>
      </c>
      <c r="AO1534">
        <f si="374" t="shared"/>
        <v>0</v>
      </c>
      <c r="AP1534">
        <f si="375" t="shared"/>
        <v>0</v>
      </c>
      <c r="AQ1534">
        <f si="376" t="shared"/>
        <v>0</v>
      </c>
      <c r="AR1534">
        <f si="377" t="shared"/>
        <v>0</v>
      </c>
      <c r="AS1534">
        <f si="367" t="shared"/>
        <v>0</v>
      </c>
      <c r="AU1534" t="str">
        <f>IFERROR(VLOOKUP(C1534,Results!$A$2:$B$240,2,FALSE)+VLOOKUP(D1534,Results!$A$2:$B$240,2,FALSE)+VLOOKUP(E1534,Results!$A$2:$B$240,2,FALSE)+VLOOKUP(F1534,Results!$A$2:$B$240,2,FALSE)+VLOOKUP(G1534,Results!$A$2:$B$240,2,FALSE)+VLOOKUP(H1534,Results!$A$2:$B$240,2,FALSE)+VLOOKUP(I1534,Results!$A$2:$B$240,2,FALSE)+VLOOKUP(J1534,Results!$A$2:$B$240,2,FALSE)+VLOOKUP(B1534,Results!$A$2:$B$240,2,FALSE)-MIN(VLOOKUP(C1534,Results!$A$2:$B$240,2,FALSE),VLOOKUP(D1534,Results!$A$2:$B$240,2,FALSE),VLOOKUP(E1534,Results!$A$2:$B$240,2,FALSE),VLOOKUP(F1534,Results!$A$2:$B$240,2,FALSE),VLOOKUP(G1534,Results!$A$2:$B$240,2,FALSE),VLOOKUP(H1534,Results!$A$2:$B$240,2,FALSE),VLOOKUP(I1534,Results!$A$2:$B$240,2,FALSE),VLOOKUP(J1534,Results!$A$2:$B$240,2,FALSE),VLOOKUP(B1534,Results!$A$2:$B$240,2,FALSE)),"")</f>
        <v/>
      </c>
    </row>
    <row r="1535" spans="2:47" x14ac:dyDescent="0.3">
      <c r="B1535" t="s">
        <v>95</v>
      </c>
      <c r="C1535" t="s">
        <v>171</v>
      </c>
      <c r="D1535" t="s">
        <v>145</v>
      </c>
      <c r="E1535" t="s">
        <v>146</v>
      </c>
      <c r="F1535" t="s">
        <v>177</v>
      </c>
      <c r="G1535" t="s">
        <v>179</v>
      </c>
      <c r="H1535" t="s">
        <v>93</v>
      </c>
      <c r="I1535" t="s">
        <v>152</v>
      </c>
      <c r="J1535" t="s">
        <v>98</v>
      </c>
      <c r="K1535" t="n">
        <v>10.0</v>
      </c>
      <c r="L1535" s="30">
        <f si="368" t="shared"/>
        <v>0</v>
      </c>
      <c r="N1535" s="35" t="str">
        <f si="364" t="shared"/>
        <v/>
      </c>
      <c r="O1535" s="59">
        <f>(IF(ISNUMBER(MATCH(B1535,Sheet4!$K$92:$K$101,0)),1,0)+IF(ISNUMBER(MATCH(C1535,Sheet4!$K$92:$K$101,0)),1,0)+IF(ISNUMBER(MATCH(D1535,Sheet4!$K$92:$K$101,0)),1,0)+IF(ISNUMBER(MATCH(E1535,Sheet4!$K$92:$K$101,0)),1,0)+IF(ISNUMBER(MATCH(F1535,Sheet4!$K$92:$K$101,0)),1,0)+IF(ISNUMBER(MATCH(G1535,Sheet4!$K$92:$K$101,0)),1,0)+IF(ISNUMBER(MATCH(H1535,Sheet4!$K$92:$K$101,0)),1,0)+IF(ISNUMBER(MATCH(I1535,Sheet4!$K$92:$K$101,0)),1,0)+IF(ISNUMBER(MATCH(J1535,Sheet4!$K$92:$K$101,0)),1,0))
-
(IF(ISNUMBER(MATCH(B1535,Sheet4!$F$2:$F$11,0)),1,0)+IF(ISNUMBER(MATCH(C1535,Sheet4!$F$2:$F$11,0)),1,0)+IF(ISNUMBER(MATCH(D1535,Sheet4!$F$2:$F$11,0)),1,0)+IF(ISNUMBER(MATCH(E1535,Sheet4!$F$2:$F$11,0)),1,0)+IF(ISNUMBER(MATCH(F1535,Sheet4!$F$2:$F$11,0)),1,0)+IF(ISNUMBER(MATCH(G1535,Sheet4!$F$2:$F$11,0)),1,0)+IF(ISNUMBER(MATCH(H1535,Sheet4!$F$2:$F$11,0)),1,0)+IF(ISNUMBER(MATCH(I1535,Sheet4!$F$2:$F$11,0)),1,0)+IF(ISNUMBER(MATCH(J1535,Sheet4!$F$2:$F$11,0)),1,0))</f>
        <v>0</v>
      </c>
      <c r="P1535" s="40" t="str">
        <f>IFERROR(INDEX(Sheet4!$G:$G,MATCH(Sheet1!B1535,Sheet4!$F:$F,0))+INDEX(Sheet4!$G:$G,MATCH(Sheet1!C1535,Sheet4!$F:$F,0))+INDEX(Sheet4!$G:$G,MATCH(Sheet1!D1535,Sheet4!$F:$F,0))+INDEX(Sheet4!$G:$G,MATCH(Sheet1!E1535,Sheet4!$F:$F,0))+INDEX(Sheet4!$G:$G,MATCH(Sheet1!F1535,Sheet4!$F:$F,0))+INDEX(Sheet4!$G:$G,MATCH(Sheet1!G1535,Sheet4!$F:$F,0))+INDEX(Sheet4!$G:$G,MATCH(Sheet1!H1535,Sheet4!$F:$F,0))+INDEX(Sheet4!$G:$G,MATCH(Sheet1!I1535,Sheet4!$F:$F,0))+INDEX(Sheet4!$G:$G,MATCH(Sheet1!J1535,Sheet4!$F:$F,0)),"")</f>
        <v/>
      </c>
      <c r="AF1535">
        <f si="365" t="shared"/>
        <v>0</v>
      </c>
      <c r="AH1535">
        <v>1512</v>
      </c>
      <c r="AI1535" t="str">
        <f si="366" t="shared"/>
        <v>Ben SimmonsJeremy LinDevin BookerMonte MorrisKelly OubreCorey BrewerJosh JacksonPaul MillsapNikola Jokic</v>
      </c>
      <c r="AJ1535">
        <f si="369" t="shared"/>
        <v>0</v>
      </c>
      <c r="AK1535">
        <f si="370" t="shared"/>
        <v>0</v>
      </c>
      <c r="AL1535">
        <f si="371" t="shared"/>
        <v>0</v>
      </c>
      <c r="AM1535">
        <f si="372" t="shared"/>
        <v>0</v>
      </c>
      <c r="AN1535">
        <f si="373" t="shared"/>
        <v>0</v>
      </c>
      <c r="AO1535">
        <f si="374" t="shared"/>
        <v>0</v>
      </c>
      <c r="AP1535">
        <f si="375" t="shared"/>
        <v>0</v>
      </c>
      <c r="AQ1535">
        <f si="376" t="shared"/>
        <v>0</v>
      </c>
      <c r="AR1535">
        <f si="377" t="shared"/>
        <v>0</v>
      </c>
      <c r="AS1535">
        <f si="367" t="shared"/>
        <v>0</v>
      </c>
      <c r="AU1535" t="str">
        <f>IFERROR(VLOOKUP(C1535,Results!$A$2:$B$240,2,FALSE)+VLOOKUP(D1535,Results!$A$2:$B$240,2,FALSE)+VLOOKUP(E1535,Results!$A$2:$B$240,2,FALSE)+VLOOKUP(F1535,Results!$A$2:$B$240,2,FALSE)+VLOOKUP(G1535,Results!$A$2:$B$240,2,FALSE)+VLOOKUP(H1535,Results!$A$2:$B$240,2,FALSE)+VLOOKUP(I1535,Results!$A$2:$B$240,2,FALSE)+VLOOKUP(J1535,Results!$A$2:$B$240,2,FALSE)+VLOOKUP(B1535,Results!$A$2:$B$240,2,FALSE)-MIN(VLOOKUP(C1535,Results!$A$2:$B$240,2,FALSE),VLOOKUP(D1535,Results!$A$2:$B$240,2,FALSE),VLOOKUP(E1535,Results!$A$2:$B$240,2,FALSE),VLOOKUP(F1535,Results!$A$2:$B$240,2,FALSE),VLOOKUP(G1535,Results!$A$2:$B$240,2,FALSE),VLOOKUP(H1535,Results!$A$2:$B$240,2,FALSE),VLOOKUP(I1535,Results!$A$2:$B$240,2,FALSE),VLOOKUP(J1535,Results!$A$2:$B$240,2,FALSE),VLOOKUP(B1535,Results!$A$2:$B$240,2,FALSE)),"")</f>
        <v/>
      </c>
    </row>
    <row r="1536" spans="2:47" x14ac:dyDescent="0.3">
      <c r="B1536" t="s">
        <v>166</v>
      </c>
      <c r="C1536" t="s">
        <v>171</v>
      </c>
      <c r="D1536" t="s">
        <v>172</v>
      </c>
      <c r="E1536" t="s">
        <v>146</v>
      </c>
      <c r="F1536" t="s">
        <v>177</v>
      </c>
      <c r="G1536" t="s">
        <v>178</v>
      </c>
      <c r="H1536" t="s">
        <v>181</v>
      </c>
      <c r="I1536" t="s">
        <v>183</v>
      </c>
      <c r="J1536" t="s">
        <v>156</v>
      </c>
      <c r="K1536" t="n">
        <v>10.0</v>
      </c>
      <c r="L1536" s="30">
        <f si="368" t="shared"/>
        <v>0</v>
      </c>
      <c r="N1536" s="35" t="str">
        <f ref="N1536:N1599" si="378" t="shared">AU1536</f>
        <v/>
      </c>
      <c r="O1536" s="59">
        <f>(IF(ISNUMBER(MATCH(B1536,Sheet4!$K$92:$K$101,0)),1,0)+IF(ISNUMBER(MATCH(C1536,Sheet4!$K$92:$K$101,0)),1,0)+IF(ISNUMBER(MATCH(D1536,Sheet4!$K$92:$K$101,0)),1,0)+IF(ISNUMBER(MATCH(E1536,Sheet4!$K$92:$K$101,0)),1,0)+IF(ISNUMBER(MATCH(F1536,Sheet4!$K$92:$K$101,0)),1,0)+IF(ISNUMBER(MATCH(G1536,Sheet4!$K$92:$K$101,0)),1,0)+IF(ISNUMBER(MATCH(H1536,Sheet4!$K$92:$K$101,0)),1,0)+IF(ISNUMBER(MATCH(I1536,Sheet4!$K$92:$K$101,0)),1,0)+IF(ISNUMBER(MATCH(J1536,Sheet4!$K$92:$K$101,0)),1,0))
-
(IF(ISNUMBER(MATCH(B1536,Sheet4!$F$2:$F$11,0)),1,0)+IF(ISNUMBER(MATCH(C1536,Sheet4!$F$2:$F$11,0)),1,0)+IF(ISNUMBER(MATCH(D1536,Sheet4!$F$2:$F$11,0)),1,0)+IF(ISNUMBER(MATCH(E1536,Sheet4!$F$2:$F$11,0)),1,0)+IF(ISNUMBER(MATCH(F1536,Sheet4!$F$2:$F$11,0)),1,0)+IF(ISNUMBER(MATCH(G1536,Sheet4!$F$2:$F$11,0)),1,0)+IF(ISNUMBER(MATCH(H1536,Sheet4!$F$2:$F$11,0)),1,0)+IF(ISNUMBER(MATCH(I1536,Sheet4!$F$2:$F$11,0)),1,0)+IF(ISNUMBER(MATCH(J1536,Sheet4!$F$2:$F$11,0)),1,0))</f>
        <v>0</v>
      </c>
      <c r="P1536" s="40" t="str">
        <f>IFERROR(INDEX(Sheet4!$G:$G,MATCH(Sheet1!B1536,Sheet4!$F:$F,0))+INDEX(Sheet4!$G:$G,MATCH(Sheet1!C1536,Sheet4!$F:$F,0))+INDEX(Sheet4!$G:$G,MATCH(Sheet1!D1536,Sheet4!$F:$F,0))+INDEX(Sheet4!$G:$G,MATCH(Sheet1!E1536,Sheet4!$F:$F,0))+INDEX(Sheet4!$G:$G,MATCH(Sheet1!F1536,Sheet4!$F:$F,0))+INDEX(Sheet4!$G:$G,MATCH(Sheet1!G1536,Sheet4!$F:$F,0))+INDEX(Sheet4!$G:$G,MATCH(Sheet1!H1536,Sheet4!$F:$F,0))+INDEX(Sheet4!$G:$G,MATCH(Sheet1!I1536,Sheet4!$F:$F,0))+INDEX(Sheet4!$G:$G,MATCH(Sheet1!J1536,Sheet4!$F:$F,0)),"")</f>
        <v/>
      </c>
      <c r="AF1536">
        <f ref="AF1536:AF1599" si="379" t="shared">IF(A1536="✓",AF1535+1,AF1535)</f>
        <v>0</v>
      </c>
      <c r="AH1536">
        <v>1513</v>
      </c>
      <c r="AI1536" t="str">
        <f ref="AI1536:AI1599" si="380" t="shared">CONCATENATE(B1536,C1536,D1536,E1536,F1536,G1536,H1536,I1536,J1536)</f>
        <v>De'Aaron FoxLandry ShametJimmy ButlerAndrew WigginsWill BartonJoe InglesPaul MillsapTaj GibsonJoel Embiid</v>
      </c>
      <c r="AJ1536">
        <f si="369" t="shared"/>
        <v>0</v>
      </c>
      <c r="AK1536">
        <f si="370" t="shared"/>
        <v>0</v>
      </c>
      <c r="AL1536">
        <f si="371" t="shared"/>
        <v>0</v>
      </c>
      <c r="AM1536">
        <f si="372" t="shared"/>
        <v>0</v>
      </c>
      <c r="AN1536">
        <f si="373" t="shared"/>
        <v>0</v>
      </c>
      <c r="AO1536">
        <f si="374" t="shared"/>
        <v>0</v>
      </c>
      <c r="AP1536">
        <f si="375" t="shared"/>
        <v>0</v>
      </c>
      <c r="AQ1536">
        <f si="376" t="shared"/>
        <v>0</v>
      </c>
      <c r="AR1536">
        <f si="377" t="shared"/>
        <v>0</v>
      </c>
      <c r="AS1536">
        <f ref="AS1536:AS1599" si="381" t="shared">SUM(AJ1536:AR1536)</f>
        <v>0</v>
      </c>
      <c r="AU1536" t="str">
        <f>IFERROR(VLOOKUP(C1536,Results!$A$2:$B$240,2,FALSE)+VLOOKUP(D1536,Results!$A$2:$B$240,2,FALSE)+VLOOKUP(E1536,Results!$A$2:$B$240,2,FALSE)+VLOOKUP(F1536,Results!$A$2:$B$240,2,FALSE)+VLOOKUP(G1536,Results!$A$2:$B$240,2,FALSE)+VLOOKUP(H1536,Results!$A$2:$B$240,2,FALSE)+VLOOKUP(I1536,Results!$A$2:$B$240,2,FALSE)+VLOOKUP(J1536,Results!$A$2:$B$240,2,FALSE)+VLOOKUP(B1536,Results!$A$2:$B$240,2,FALSE)-MIN(VLOOKUP(C1536,Results!$A$2:$B$240,2,FALSE),VLOOKUP(D1536,Results!$A$2:$B$240,2,FALSE),VLOOKUP(E1536,Results!$A$2:$B$240,2,FALSE),VLOOKUP(F1536,Results!$A$2:$B$240,2,FALSE),VLOOKUP(G1536,Results!$A$2:$B$240,2,FALSE),VLOOKUP(H1536,Results!$A$2:$B$240,2,FALSE),VLOOKUP(I1536,Results!$A$2:$B$240,2,FALSE),VLOOKUP(J1536,Results!$A$2:$B$240,2,FALSE),VLOOKUP(B1536,Results!$A$2:$B$240,2,FALSE)),"")</f>
        <v/>
      </c>
    </row>
    <row r="1537" spans="2:47" x14ac:dyDescent="0.3">
      <c r="B1537" t="s">
        <v>166</v>
      </c>
      <c r="C1537" t="s">
        <v>87</v>
      </c>
      <c r="D1537" t="s">
        <v>173</v>
      </c>
      <c r="E1537" t="s">
        <v>146</v>
      </c>
      <c r="F1537" t="s">
        <v>151</v>
      </c>
      <c r="G1537" t="s">
        <v>101</v>
      </c>
      <c r="H1537" t="s">
        <v>92</v>
      </c>
      <c r="I1537" t="s">
        <v>181</v>
      </c>
      <c r="J1537" t="s">
        <v>98</v>
      </c>
      <c r="K1537" t="n">
        <v>10.0</v>
      </c>
      <c r="L1537" s="30">
        <f si="368" t="shared"/>
        <v>0</v>
      </c>
      <c r="N1537" s="35" t="str">
        <f si="378" t="shared"/>
        <v/>
      </c>
      <c r="O1537" s="59">
        <f>(IF(ISNUMBER(MATCH(B1537,Sheet4!$K$92:$K$101,0)),1,0)+IF(ISNUMBER(MATCH(C1537,Sheet4!$K$92:$K$101,0)),1,0)+IF(ISNUMBER(MATCH(D1537,Sheet4!$K$92:$K$101,0)),1,0)+IF(ISNUMBER(MATCH(E1537,Sheet4!$K$92:$K$101,0)),1,0)+IF(ISNUMBER(MATCH(F1537,Sheet4!$K$92:$K$101,0)),1,0)+IF(ISNUMBER(MATCH(G1537,Sheet4!$K$92:$K$101,0)),1,0)+IF(ISNUMBER(MATCH(H1537,Sheet4!$K$92:$K$101,0)),1,0)+IF(ISNUMBER(MATCH(I1537,Sheet4!$K$92:$K$101,0)),1,0)+IF(ISNUMBER(MATCH(J1537,Sheet4!$K$92:$K$101,0)),1,0))
-
(IF(ISNUMBER(MATCH(B1537,Sheet4!$F$2:$F$11,0)),1,0)+IF(ISNUMBER(MATCH(C1537,Sheet4!$F$2:$F$11,0)),1,0)+IF(ISNUMBER(MATCH(D1537,Sheet4!$F$2:$F$11,0)),1,0)+IF(ISNUMBER(MATCH(E1537,Sheet4!$F$2:$F$11,0)),1,0)+IF(ISNUMBER(MATCH(F1537,Sheet4!$F$2:$F$11,0)),1,0)+IF(ISNUMBER(MATCH(G1537,Sheet4!$F$2:$F$11,0)),1,0)+IF(ISNUMBER(MATCH(H1537,Sheet4!$F$2:$F$11,0)),1,0)+IF(ISNUMBER(MATCH(I1537,Sheet4!$F$2:$F$11,0)),1,0)+IF(ISNUMBER(MATCH(J1537,Sheet4!$F$2:$F$11,0)),1,0))</f>
        <v>0</v>
      </c>
      <c r="P1537" s="40" t="str">
        <f>IFERROR(INDEX(Sheet4!$G:$G,MATCH(Sheet1!B1537,Sheet4!$F:$F,0))+INDEX(Sheet4!$G:$G,MATCH(Sheet1!C1537,Sheet4!$F:$F,0))+INDEX(Sheet4!$G:$G,MATCH(Sheet1!D1537,Sheet4!$F:$F,0))+INDEX(Sheet4!$G:$G,MATCH(Sheet1!E1537,Sheet4!$F:$F,0))+INDEX(Sheet4!$G:$G,MATCH(Sheet1!F1537,Sheet4!$F:$F,0))+INDEX(Sheet4!$G:$G,MATCH(Sheet1!G1537,Sheet4!$F:$F,0))+INDEX(Sheet4!$G:$G,MATCH(Sheet1!H1537,Sheet4!$F:$F,0))+INDEX(Sheet4!$G:$G,MATCH(Sheet1!I1537,Sheet4!$F:$F,0))+INDEX(Sheet4!$G:$G,MATCH(Sheet1!J1537,Sheet4!$F:$F,0)),"")</f>
        <v/>
      </c>
      <c r="AF1537">
        <f si="379" t="shared"/>
        <v>0</v>
      </c>
      <c r="AH1537">
        <v>1514</v>
      </c>
      <c r="AI1537" t="str">
        <f si="380" t="shared"/>
        <v>Ben SimmonsRicky RubioDevin BookerJimmy ButlerCorey BrewerGerald GreenKenneth FariedTaj GibsonDeandre Ayton</v>
      </c>
      <c r="AJ1537">
        <f si="369" t="shared"/>
        <v>0</v>
      </c>
      <c r="AK1537">
        <f si="370" t="shared"/>
        <v>0</v>
      </c>
      <c r="AL1537">
        <f si="371" t="shared"/>
        <v>0</v>
      </c>
      <c r="AM1537">
        <f si="372" t="shared"/>
        <v>0</v>
      </c>
      <c r="AN1537">
        <f si="373" t="shared"/>
        <v>0</v>
      </c>
      <c r="AO1537">
        <f si="374" t="shared"/>
        <v>0</v>
      </c>
      <c r="AP1537">
        <f si="375" t="shared"/>
        <v>0</v>
      </c>
      <c r="AQ1537">
        <f si="376" t="shared"/>
        <v>0</v>
      </c>
      <c r="AR1537">
        <f si="377" t="shared"/>
        <v>0</v>
      </c>
      <c r="AS1537">
        <f si="381" t="shared"/>
        <v>0</v>
      </c>
      <c r="AU1537" t="str">
        <f>IFERROR(VLOOKUP(C1537,Results!$A$2:$B$240,2,FALSE)+VLOOKUP(D1537,Results!$A$2:$B$240,2,FALSE)+VLOOKUP(E1537,Results!$A$2:$B$240,2,FALSE)+VLOOKUP(F1537,Results!$A$2:$B$240,2,FALSE)+VLOOKUP(G1537,Results!$A$2:$B$240,2,FALSE)+VLOOKUP(H1537,Results!$A$2:$B$240,2,FALSE)+VLOOKUP(I1537,Results!$A$2:$B$240,2,FALSE)+VLOOKUP(J1537,Results!$A$2:$B$240,2,FALSE)+VLOOKUP(B1537,Results!$A$2:$B$240,2,FALSE)-MIN(VLOOKUP(C1537,Results!$A$2:$B$240,2,FALSE),VLOOKUP(D1537,Results!$A$2:$B$240,2,FALSE),VLOOKUP(E1537,Results!$A$2:$B$240,2,FALSE),VLOOKUP(F1537,Results!$A$2:$B$240,2,FALSE),VLOOKUP(G1537,Results!$A$2:$B$240,2,FALSE),VLOOKUP(H1537,Results!$A$2:$B$240,2,FALSE),VLOOKUP(I1537,Results!$A$2:$B$240,2,FALSE),VLOOKUP(J1537,Results!$A$2:$B$240,2,FALSE),VLOOKUP(B1537,Results!$A$2:$B$240,2,FALSE)),"")</f>
        <v/>
      </c>
    </row>
    <row r="1538" spans="2:47" x14ac:dyDescent="0.3">
      <c r="B1538" t="s">
        <v>166</v>
      </c>
      <c r="C1538" t="s">
        <v>171</v>
      </c>
      <c r="D1538" t="s">
        <v>172</v>
      </c>
      <c r="E1538" t="s">
        <v>89</v>
      </c>
      <c r="F1538" t="s">
        <v>150</v>
      </c>
      <c r="G1538" t="s">
        <v>177</v>
      </c>
      <c r="H1538" t="s">
        <v>93</v>
      </c>
      <c r="I1538" t="s">
        <v>152</v>
      </c>
      <c r="J1538" t="s">
        <v>187</v>
      </c>
      <c r="K1538" t="n">
        <v>10.0</v>
      </c>
      <c r="L1538" s="30">
        <f si="368" t="shared"/>
        <v>0</v>
      </c>
      <c r="N1538" s="35" t="str">
        <f si="378" t="shared"/>
        <v/>
      </c>
      <c r="O1538" s="59">
        <f>(IF(ISNUMBER(MATCH(B1538,Sheet4!$K$92:$K$101,0)),1,0)+IF(ISNUMBER(MATCH(C1538,Sheet4!$K$92:$K$101,0)),1,0)+IF(ISNUMBER(MATCH(D1538,Sheet4!$K$92:$K$101,0)),1,0)+IF(ISNUMBER(MATCH(E1538,Sheet4!$K$92:$K$101,0)),1,0)+IF(ISNUMBER(MATCH(F1538,Sheet4!$K$92:$K$101,0)),1,0)+IF(ISNUMBER(MATCH(G1538,Sheet4!$K$92:$K$101,0)),1,0)+IF(ISNUMBER(MATCH(H1538,Sheet4!$K$92:$K$101,0)),1,0)+IF(ISNUMBER(MATCH(I1538,Sheet4!$K$92:$K$101,0)),1,0)+IF(ISNUMBER(MATCH(J1538,Sheet4!$K$92:$K$101,0)),1,0))
-
(IF(ISNUMBER(MATCH(B1538,Sheet4!$F$2:$F$11,0)),1,0)+IF(ISNUMBER(MATCH(C1538,Sheet4!$F$2:$F$11,0)),1,0)+IF(ISNUMBER(MATCH(D1538,Sheet4!$F$2:$F$11,0)),1,0)+IF(ISNUMBER(MATCH(E1538,Sheet4!$F$2:$F$11,0)),1,0)+IF(ISNUMBER(MATCH(F1538,Sheet4!$F$2:$F$11,0)),1,0)+IF(ISNUMBER(MATCH(G1538,Sheet4!$F$2:$F$11,0)),1,0)+IF(ISNUMBER(MATCH(H1538,Sheet4!$F$2:$F$11,0)),1,0)+IF(ISNUMBER(MATCH(I1538,Sheet4!$F$2:$F$11,0)),1,0)+IF(ISNUMBER(MATCH(J1538,Sheet4!$F$2:$F$11,0)),1,0))</f>
        <v>0</v>
      </c>
      <c r="P1538" s="40" t="str">
        <f>IFERROR(INDEX(Sheet4!$G:$G,MATCH(Sheet1!B1538,Sheet4!$F:$F,0))+INDEX(Sheet4!$G:$G,MATCH(Sheet1!C1538,Sheet4!$F:$F,0))+INDEX(Sheet4!$G:$G,MATCH(Sheet1!D1538,Sheet4!$F:$F,0))+INDEX(Sheet4!$G:$G,MATCH(Sheet1!E1538,Sheet4!$F:$F,0))+INDEX(Sheet4!$G:$G,MATCH(Sheet1!F1538,Sheet4!$F:$F,0))+INDEX(Sheet4!$G:$G,MATCH(Sheet1!G1538,Sheet4!$F:$F,0))+INDEX(Sheet4!$G:$G,MATCH(Sheet1!H1538,Sheet4!$F:$F,0))+INDEX(Sheet4!$G:$G,MATCH(Sheet1!I1538,Sheet4!$F:$F,0))+INDEX(Sheet4!$G:$G,MATCH(Sheet1!J1538,Sheet4!$F:$F,0)),"")</f>
        <v/>
      </c>
      <c r="AF1538">
        <f si="379" t="shared"/>
        <v>0</v>
      </c>
      <c r="AH1538">
        <v>1515</v>
      </c>
      <c r="AI1538" t="str">
        <f si="380" t="shared"/>
        <v>De'Aaron FoxJeremy LinJames HardenDevin BookerKelly OubreGerald GreenPaul MillsapTaj GibsonDeandre Ayton</v>
      </c>
      <c r="AJ1538">
        <f si="369" t="shared"/>
        <v>0</v>
      </c>
      <c r="AK1538">
        <f si="370" t="shared"/>
        <v>0</v>
      </c>
      <c r="AL1538">
        <f si="371" t="shared"/>
        <v>0</v>
      </c>
      <c r="AM1538">
        <f si="372" t="shared"/>
        <v>0</v>
      </c>
      <c r="AN1538">
        <f si="373" t="shared"/>
        <v>0</v>
      </c>
      <c r="AO1538">
        <f si="374" t="shared"/>
        <v>0</v>
      </c>
      <c r="AP1538">
        <f si="375" t="shared"/>
        <v>0</v>
      </c>
      <c r="AQ1538">
        <f si="376" t="shared"/>
        <v>0</v>
      </c>
      <c r="AR1538">
        <f si="377" t="shared"/>
        <v>0</v>
      </c>
      <c r="AS1538">
        <f si="381" t="shared"/>
        <v>0</v>
      </c>
      <c r="AU1538" t="str">
        <f>IFERROR(VLOOKUP(C1538,Results!$A$2:$B$240,2,FALSE)+VLOOKUP(D1538,Results!$A$2:$B$240,2,FALSE)+VLOOKUP(E1538,Results!$A$2:$B$240,2,FALSE)+VLOOKUP(F1538,Results!$A$2:$B$240,2,FALSE)+VLOOKUP(G1538,Results!$A$2:$B$240,2,FALSE)+VLOOKUP(H1538,Results!$A$2:$B$240,2,FALSE)+VLOOKUP(I1538,Results!$A$2:$B$240,2,FALSE)+VLOOKUP(J1538,Results!$A$2:$B$240,2,FALSE)+VLOOKUP(B1538,Results!$A$2:$B$240,2,FALSE)-MIN(VLOOKUP(C1538,Results!$A$2:$B$240,2,FALSE),VLOOKUP(D1538,Results!$A$2:$B$240,2,FALSE),VLOOKUP(E1538,Results!$A$2:$B$240,2,FALSE),VLOOKUP(F1538,Results!$A$2:$B$240,2,FALSE),VLOOKUP(G1538,Results!$A$2:$B$240,2,FALSE),VLOOKUP(H1538,Results!$A$2:$B$240,2,FALSE),VLOOKUP(I1538,Results!$A$2:$B$240,2,FALSE),VLOOKUP(J1538,Results!$A$2:$B$240,2,FALSE),VLOOKUP(B1538,Results!$A$2:$B$240,2,FALSE)),"")</f>
        <v/>
      </c>
    </row>
    <row r="1539" spans="2:47" x14ac:dyDescent="0.3">
      <c r="B1539" t="s">
        <v>166</v>
      </c>
      <c r="C1539" t="s">
        <v>87</v>
      </c>
      <c r="D1539" t="s">
        <v>172</v>
      </c>
      <c r="E1539" t="s">
        <v>149</v>
      </c>
      <c r="F1539" t="s">
        <v>177</v>
      </c>
      <c r="G1539" t="s">
        <v>96</v>
      </c>
      <c r="H1539" t="s">
        <v>181</v>
      </c>
      <c r="I1539" t="s">
        <v>155</v>
      </c>
      <c r="J1539" t="s">
        <v>98</v>
      </c>
      <c r="K1539" t="n">
        <v>10.0</v>
      </c>
      <c r="L1539" s="30">
        <f si="368" t="shared"/>
        <v>0</v>
      </c>
      <c r="N1539" s="35" t="str">
        <f si="378" t="shared"/>
        <v/>
      </c>
      <c r="O1539" s="59">
        <f>(IF(ISNUMBER(MATCH(B1539,Sheet4!$K$92:$K$101,0)),1,0)+IF(ISNUMBER(MATCH(C1539,Sheet4!$K$92:$K$101,0)),1,0)+IF(ISNUMBER(MATCH(D1539,Sheet4!$K$92:$K$101,0)),1,0)+IF(ISNUMBER(MATCH(E1539,Sheet4!$K$92:$K$101,0)),1,0)+IF(ISNUMBER(MATCH(F1539,Sheet4!$K$92:$K$101,0)),1,0)+IF(ISNUMBER(MATCH(G1539,Sheet4!$K$92:$K$101,0)),1,0)+IF(ISNUMBER(MATCH(H1539,Sheet4!$K$92:$K$101,0)),1,0)+IF(ISNUMBER(MATCH(I1539,Sheet4!$K$92:$K$101,0)),1,0)+IF(ISNUMBER(MATCH(J1539,Sheet4!$K$92:$K$101,0)),1,0))
-
(IF(ISNUMBER(MATCH(B1539,Sheet4!$F$2:$F$11,0)),1,0)+IF(ISNUMBER(MATCH(C1539,Sheet4!$F$2:$F$11,0)),1,0)+IF(ISNUMBER(MATCH(D1539,Sheet4!$F$2:$F$11,0)),1,0)+IF(ISNUMBER(MATCH(E1539,Sheet4!$F$2:$F$11,0)),1,0)+IF(ISNUMBER(MATCH(F1539,Sheet4!$F$2:$F$11,0)),1,0)+IF(ISNUMBER(MATCH(G1539,Sheet4!$F$2:$F$11,0)),1,0)+IF(ISNUMBER(MATCH(H1539,Sheet4!$F$2:$F$11,0)),1,0)+IF(ISNUMBER(MATCH(I1539,Sheet4!$F$2:$F$11,0)),1,0)+IF(ISNUMBER(MATCH(J1539,Sheet4!$F$2:$F$11,0)),1,0))</f>
        <v>0</v>
      </c>
      <c r="P1539" s="40" t="str">
        <f>IFERROR(INDEX(Sheet4!$G:$G,MATCH(Sheet1!B1539,Sheet4!$F:$F,0))+INDEX(Sheet4!$G:$G,MATCH(Sheet1!C1539,Sheet4!$F:$F,0))+INDEX(Sheet4!$G:$G,MATCH(Sheet1!D1539,Sheet4!$F:$F,0))+INDEX(Sheet4!$G:$G,MATCH(Sheet1!E1539,Sheet4!$F:$F,0))+INDEX(Sheet4!$G:$G,MATCH(Sheet1!F1539,Sheet4!$F:$F,0))+INDEX(Sheet4!$G:$G,MATCH(Sheet1!G1539,Sheet4!$F:$F,0))+INDEX(Sheet4!$G:$G,MATCH(Sheet1!H1539,Sheet4!$F:$F,0))+INDEX(Sheet4!$G:$G,MATCH(Sheet1!I1539,Sheet4!$F:$F,0))+INDEX(Sheet4!$G:$G,MATCH(Sheet1!J1539,Sheet4!$F:$F,0)),"")</f>
        <v/>
      </c>
      <c r="AF1539">
        <f si="379" t="shared"/>
        <v>0</v>
      </c>
      <c r="AH1539">
        <v>1516</v>
      </c>
      <c r="AI1539" t="str">
        <f si="380" t="shared"/>
        <v>Ben SimmonsTrae YoungMonte MorrisMalik BeasleyWill BartonLuol DengJohn CollinsJosh JacksonKarl-Anthony Towns</v>
      </c>
      <c r="AJ1539">
        <f si="369" t="shared"/>
        <v>0</v>
      </c>
      <c r="AK1539">
        <f si="370" t="shared"/>
        <v>0</v>
      </c>
      <c r="AL1539">
        <f si="371" t="shared"/>
        <v>0</v>
      </c>
      <c r="AM1539">
        <f si="372" t="shared"/>
        <v>0</v>
      </c>
      <c r="AN1539">
        <f si="373" t="shared"/>
        <v>0</v>
      </c>
      <c r="AO1539">
        <f si="374" t="shared"/>
        <v>0</v>
      </c>
      <c r="AP1539">
        <f si="375" t="shared"/>
        <v>0</v>
      </c>
      <c r="AQ1539">
        <f si="376" t="shared"/>
        <v>0</v>
      </c>
      <c r="AR1539">
        <f si="377" t="shared"/>
        <v>0</v>
      </c>
      <c r="AS1539">
        <f si="381" t="shared"/>
        <v>0</v>
      </c>
      <c r="AU1539" t="str">
        <f>IFERROR(VLOOKUP(C1539,Results!$A$2:$B$240,2,FALSE)+VLOOKUP(D1539,Results!$A$2:$B$240,2,FALSE)+VLOOKUP(E1539,Results!$A$2:$B$240,2,FALSE)+VLOOKUP(F1539,Results!$A$2:$B$240,2,FALSE)+VLOOKUP(G1539,Results!$A$2:$B$240,2,FALSE)+VLOOKUP(H1539,Results!$A$2:$B$240,2,FALSE)+VLOOKUP(I1539,Results!$A$2:$B$240,2,FALSE)+VLOOKUP(J1539,Results!$A$2:$B$240,2,FALSE)+VLOOKUP(B1539,Results!$A$2:$B$240,2,FALSE)-MIN(VLOOKUP(C1539,Results!$A$2:$B$240,2,FALSE),VLOOKUP(D1539,Results!$A$2:$B$240,2,FALSE),VLOOKUP(E1539,Results!$A$2:$B$240,2,FALSE),VLOOKUP(F1539,Results!$A$2:$B$240,2,FALSE),VLOOKUP(G1539,Results!$A$2:$B$240,2,FALSE),VLOOKUP(H1539,Results!$A$2:$B$240,2,FALSE),VLOOKUP(I1539,Results!$A$2:$B$240,2,FALSE),VLOOKUP(J1539,Results!$A$2:$B$240,2,FALSE),VLOOKUP(B1539,Results!$A$2:$B$240,2,FALSE)),"")</f>
        <v/>
      </c>
    </row>
    <row r="1540" spans="2:47" x14ac:dyDescent="0.3">
      <c r="B1540" t="s">
        <v>166</v>
      </c>
      <c r="C1540" t="s">
        <v>170</v>
      </c>
      <c r="D1540" t="s">
        <v>172</v>
      </c>
      <c r="E1540" t="s">
        <v>174</v>
      </c>
      <c r="F1540" t="s">
        <v>96</v>
      </c>
      <c r="G1540" t="s">
        <v>179</v>
      </c>
      <c r="H1540" t="s">
        <v>181</v>
      </c>
      <c r="I1540" t="s">
        <v>152</v>
      </c>
      <c r="J1540" t="s">
        <v>186</v>
      </c>
      <c r="K1540" t="n">
        <v>10.0</v>
      </c>
      <c r="L1540" s="30">
        <f si="368" t="shared"/>
        <v>0</v>
      </c>
      <c r="N1540" s="35" t="str">
        <f si="378" t="shared"/>
        <v/>
      </c>
      <c r="O1540" s="59">
        <f>(IF(ISNUMBER(MATCH(B1540,Sheet4!$K$92:$K$101,0)),1,0)+IF(ISNUMBER(MATCH(C1540,Sheet4!$K$92:$K$101,0)),1,0)+IF(ISNUMBER(MATCH(D1540,Sheet4!$K$92:$K$101,0)),1,0)+IF(ISNUMBER(MATCH(E1540,Sheet4!$K$92:$K$101,0)),1,0)+IF(ISNUMBER(MATCH(F1540,Sheet4!$K$92:$K$101,0)),1,0)+IF(ISNUMBER(MATCH(G1540,Sheet4!$K$92:$K$101,0)),1,0)+IF(ISNUMBER(MATCH(H1540,Sheet4!$K$92:$K$101,0)),1,0)+IF(ISNUMBER(MATCH(I1540,Sheet4!$K$92:$K$101,0)),1,0)+IF(ISNUMBER(MATCH(J1540,Sheet4!$K$92:$K$101,0)),1,0))
-
(IF(ISNUMBER(MATCH(B1540,Sheet4!$F$2:$F$11,0)),1,0)+IF(ISNUMBER(MATCH(C1540,Sheet4!$F$2:$F$11,0)),1,0)+IF(ISNUMBER(MATCH(D1540,Sheet4!$F$2:$F$11,0)),1,0)+IF(ISNUMBER(MATCH(E1540,Sheet4!$F$2:$F$11,0)),1,0)+IF(ISNUMBER(MATCH(F1540,Sheet4!$F$2:$F$11,0)),1,0)+IF(ISNUMBER(MATCH(G1540,Sheet4!$F$2:$F$11,0)),1,0)+IF(ISNUMBER(MATCH(H1540,Sheet4!$F$2:$F$11,0)),1,0)+IF(ISNUMBER(MATCH(I1540,Sheet4!$F$2:$F$11,0)),1,0)+IF(ISNUMBER(MATCH(J1540,Sheet4!$F$2:$F$11,0)),1,0))</f>
        <v>0</v>
      </c>
      <c r="P1540" s="40" t="str">
        <f>IFERROR(INDEX(Sheet4!$G:$G,MATCH(Sheet1!B1540,Sheet4!$F:$F,0))+INDEX(Sheet4!$G:$G,MATCH(Sheet1!C1540,Sheet4!$F:$F,0))+INDEX(Sheet4!$G:$G,MATCH(Sheet1!D1540,Sheet4!$F:$F,0))+INDEX(Sheet4!$G:$G,MATCH(Sheet1!E1540,Sheet4!$F:$F,0))+INDEX(Sheet4!$G:$G,MATCH(Sheet1!F1540,Sheet4!$F:$F,0))+INDEX(Sheet4!$G:$G,MATCH(Sheet1!G1540,Sheet4!$F:$F,0))+INDEX(Sheet4!$G:$G,MATCH(Sheet1!H1540,Sheet4!$F:$F,0))+INDEX(Sheet4!$G:$G,MATCH(Sheet1!I1540,Sheet4!$F:$F,0))+INDEX(Sheet4!$G:$G,MATCH(Sheet1!J1540,Sheet4!$F:$F,0)),"")</f>
        <v/>
      </c>
      <c r="AF1540">
        <f si="379" t="shared"/>
        <v>0</v>
      </c>
      <c r="AH1540">
        <v>1517</v>
      </c>
      <c r="AI1540" t="str">
        <f si="380" t="shared"/>
        <v>Ben SimmonsLandry ShametDevin BookerMalik BeasleyKelly OubreJoe InglesJosh JacksonRichaun HolmesKarl-Anthony Towns</v>
      </c>
      <c r="AJ1540">
        <f si="369" t="shared"/>
        <v>0</v>
      </c>
      <c r="AK1540">
        <f si="370" t="shared"/>
        <v>0</v>
      </c>
      <c r="AL1540">
        <f si="371" t="shared"/>
        <v>0</v>
      </c>
      <c r="AM1540">
        <f si="372" t="shared"/>
        <v>0</v>
      </c>
      <c r="AN1540">
        <f si="373" t="shared"/>
        <v>0</v>
      </c>
      <c r="AO1540">
        <f si="374" t="shared"/>
        <v>0</v>
      </c>
      <c r="AP1540">
        <f si="375" t="shared"/>
        <v>0</v>
      </c>
      <c r="AQ1540">
        <f si="376" t="shared"/>
        <v>0</v>
      </c>
      <c r="AR1540">
        <f si="377" t="shared"/>
        <v>0</v>
      </c>
      <c r="AS1540">
        <f si="381" t="shared"/>
        <v>0</v>
      </c>
      <c r="AU1540" t="str">
        <f>IFERROR(VLOOKUP(C1540,Results!$A$2:$B$240,2,FALSE)+VLOOKUP(D1540,Results!$A$2:$B$240,2,FALSE)+VLOOKUP(E1540,Results!$A$2:$B$240,2,FALSE)+VLOOKUP(F1540,Results!$A$2:$B$240,2,FALSE)+VLOOKUP(G1540,Results!$A$2:$B$240,2,FALSE)+VLOOKUP(H1540,Results!$A$2:$B$240,2,FALSE)+VLOOKUP(I1540,Results!$A$2:$B$240,2,FALSE)+VLOOKUP(J1540,Results!$A$2:$B$240,2,FALSE)+VLOOKUP(B1540,Results!$A$2:$B$240,2,FALSE)-MIN(VLOOKUP(C1540,Results!$A$2:$B$240,2,FALSE),VLOOKUP(D1540,Results!$A$2:$B$240,2,FALSE),VLOOKUP(E1540,Results!$A$2:$B$240,2,FALSE),VLOOKUP(F1540,Results!$A$2:$B$240,2,FALSE),VLOOKUP(G1540,Results!$A$2:$B$240,2,FALSE),VLOOKUP(H1540,Results!$A$2:$B$240,2,FALSE),VLOOKUP(I1540,Results!$A$2:$B$240,2,FALSE),VLOOKUP(J1540,Results!$A$2:$B$240,2,FALSE),VLOOKUP(B1540,Results!$A$2:$B$240,2,FALSE)),"")</f>
        <v/>
      </c>
    </row>
    <row r="1541" spans="2:47" x14ac:dyDescent="0.3">
      <c r="B1541" t="s">
        <v>166</v>
      </c>
      <c r="C1541" t="s">
        <v>95</v>
      </c>
      <c r="D1541" t="s">
        <v>173</v>
      </c>
      <c r="E1541" t="s">
        <v>148</v>
      </c>
      <c r="F1541" t="s">
        <v>177</v>
      </c>
      <c r="G1541" t="s">
        <v>159</v>
      </c>
      <c r="H1541" t="s">
        <v>181</v>
      </c>
      <c r="I1541" t="s">
        <v>154</v>
      </c>
      <c r="J1541" t="s">
        <v>98</v>
      </c>
      <c r="K1541" t="n">
        <v>10.0</v>
      </c>
      <c r="L1541" s="30">
        <f si="368" t="shared"/>
        <v>0</v>
      </c>
      <c r="N1541" s="35" t="str">
        <f si="378" t="shared"/>
        <v/>
      </c>
      <c r="O1541" s="59">
        <f>(IF(ISNUMBER(MATCH(B1541,Sheet4!$K$92:$K$101,0)),1,0)+IF(ISNUMBER(MATCH(C1541,Sheet4!$K$92:$K$101,0)),1,0)+IF(ISNUMBER(MATCH(D1541,Sheet4!$K$92:$K$101,0)),1,0)+IF(ISNUMBER(MATCH(E1541,Sheet4!$K$92:$K$101,0)),1,0)+IF(ISNUMBER(MATCH(F1541,Sheet4!$K$92:$K$101,0)),1,0)+IF(ISNUMBER(MATCH(G1541,Sheet4!$K$92:$K$101,0)),1,0)+IF(ISNUMBER(MATCH(H1541,Sheet4!$K$92:$K$101,0)),1,0)+IF(ISNUMBER(MATCH(I1541,Sheet4!$K$92:$K$101,0)),1,0)+IF(ISNUMBER(MATCH(J1541,Sheet4!$K$92:$K$101,0)),1,0))
-
(IF(ISNUMBER(MATCH(B1541,Sheet4!$F$2:$F$11,0)),1,0)+IF(ISNUMBER(MATCH(C1541,Sheet4!$F$2:$F$11,0)),1,0)+IF(ISNUMBER(MATCH(D1541,Sheet4!$F$2:$F$11,0)),1,0)+IF(ISNUMBER(MATCH(E1541,Sheet4!$F$2:$F$11,0)),1,0)+IF(ISNUMBER(MATCH(F1541,Sheet4!$F$2:$F$11,0)),1,0)+IF(ISNUMBER(MATCH(G1541,Sheet4!$F$2:$F$11,0)),1,0)+IF(ISNUMBER(MATCH(H1541,Sheet4!$F$2:$F$11,0)),1,0)+IF(ISNUMBER(MATCH(I1541,Sheet4!$F$2:$F$11,0)),1,0)+IF(ISNUMBER(MATCH(J1541,Sheet4!$F$2:$F$11,0)),1,0))</f>
        <v>0</v>
      </c>
      <c r="P1541" s="40" t="str">
        <f>IFERROR(INDEX(Sheet4!$G:$G,MATCH(Sheet1!B1541,Sheet4!$F:$F,0))+INDEX(Sheet4!$G:$G,MATCH(Sheet1!C1541,Sheet4!$F:$F,0))+INDEX(Sheet4!$G:$G,MATCH(Sheet1!D1541,Sheet4!$F:$F,0))+INDEX(Sheet4!$G:$G,MATCH(Sheet1!E1541,Sheet4!$F:$F,0))+INDEX(Sheet4!$G:$G,MATCH(Sheet1!F1541,Sheet4!$F:$F,0))+INDEX(Sheet4!$G:$G,MATCH(Sheet1!G1541,Sheet4!$F:$F,0))+INDEX(Sheet4!$G:$G,MATCH(Sheet1!H1541,Sheet4!$F:$F,0))+INDEX(Sheet4!$G:$G,MATCH(Sheet1!I1541,Sheet4!$F:$F,0))+INDEX(Sheet4!$G:$G,MATCH(Sheet1!J1541,Sheet4!$F:$F,0)),"")</f>
        <v/>
      </c>
      <c r="AF1541">
        <f si="379" t="shared"/>
        <v>0</v>
      </c>
      <c r="AH1541">
        <v>1518</v>
      </c>
      <c r="AI1541" t="str">
        <f si="380" t="shared"/>
        <v>Ricky RubioIsaiah CanaanDevin BookerJimmy ButlerWill BartonJoe InglesMarvin BagleyPaul MillsapRudy Gobert</v>
      </c>
      <c r="AJ1541">
        <f si="369" t="shared"/>
        <v>0</v>
      </c>
      <c r="AK1541">
        <f si="370" t="shared"/>
        <v>0</v>
      </c>
      <c r="AL1541">
        <f si="371" t="shared"/>
        <v>0</v>
      </c>
      <c r="AM1541">
        <f si="372" t="shared"/>
        <v>0</v>
      </c>
      <c r="AN1541">
        <f si="373" t="shared"/>
        <v>0</v>
      </c>
      <c r="AO1541">
        <f si="374" t="shared"/>
        <v>0</v>
      </c>
      <c r="AP1541">
        <f si="375" t="shared"/>
        <v>0</v>
      </c>
      <c r="AQ1541">
        <f si="376" t="shared"/>
        <v>0</v>
      </c>
      <c r="AR1541">
        <f si="377" t="shared"/>
        <v>0</v>
      </c>
      <c r="AS1541">
        <f si="381" t="shared"/>
        <v>0</v>
      </c>
      <c r="AU1541" t="str">
        <f>IFERROR(VLOOKUP(C1541,Results!$A$2:$B$240,2,FALSE)+VLOOKUP(D1541,Results!$A$2:$B$240,2,FALSE)+VLOOKUP(E1541,Results!$A$2:$B$240,2,FALSE)+VLOOKUP(F1541,Results!$A$2:$B$240,2,FALSE)+VLOOKUP(G1541,Results!$A$2:$B$240,2,FALSE)+VLOOKUP(H1541,Results!$A$2:$B$240,2,FALSE)+VLOOKUP(I1541,Results!$A$2:$B$240,2,FALSE)+VLOOKUP(J1541,Results!$A$2:$B$240,2,FALSE)+VLOOKUP(B1541,Results!$A$2:$B$240,2,FALSE)-MIN(VLOOKUP(C1541,Results!$A$2:$B$240,2,FALSE),VLOOKUP(D1541,Results!$A$2:$B$240,2,FALSE),VLOOKUP(E1541,Results!$A$2:$B$240,2,FALSE),VLOOKUP(F1541,Results!$A$2:$B$240,2,FALSE),VLOOKUP(G1541,Results!$A$2:$B$240,2,FALSE),VLOOKUP(H1541,Results!$A$2:$B$240,2,FALSE),VLOOKUP(I1541,Results!$A$2:$B$240,2,FALSE),VLOOKUP(J1541,Results!$A$2:$B$240,2,FALSE),VLOOKUP(B1541,Results!$A$2:$B$240,2,FALSE)),"")</f>
        <v/>
      </c>
    </row>
    <row r="1542" spans="2:47" x14ac:dyDescent="0.3">
      <c r="B1542" t="s">
        <v>166</v>
      </c>
      <c r="C1542" t="s">
        <v>87</v>
      </c>
      <c r="D1542" t="s">
        <v>173</v>
      </c>
      <c r="E1542" t="s">
        <v>146</v>
      </c>
      <c r="F1542" t="s">
        <v>177</v>
      </c>
      <c r="G1542" t="s">
        <v>159</v>
      </c>
      <c r="H1542" t="s">
        <v>182</v>
      </c>
      <c r="I1542" t="s">
        <v>183</v>
      </c>
      <c r="J1542" t="s">
        <v>186</v>
      </c>
      <c r="K1542" t="n">
        <v>10.0</v>
      </c>
      <c r="L1542" s="30">
        <f si="368" t="shared"/>
        <v>0</v>
      </c>
      <c r="N1542" s="35" t="str">
        <f si="378" t="shared"/>
        <v/>
      </c>
      <c r="O1542" s="59">
        <f>(IF(ISNUMBER(MATCH(B1542,Sheet4!$K$92:$K$101,0)),1,0)+IF(ISNUMBER(MATCH(C1542,Sheet4!$K$92:$K$101,0)),1,0)+IF(ISNUMBER(MATCH(D1542,Sheet4!$K$92:$K$101,0)),1,0)+IF(ISNUMBER(MATCH(E1542,Sheet4!$K$92:$K$101,0)),1,0)+IF(ISNUMBER(MATCH(F1542,Sheet4!$K$92:$K$101,0)),1,0)+IF(ISNUMBER(MATCH(G1542,Sheet4!$K$92:$K$101,0)),1,0)+IF(ISNUMBER(MATCH(H1542,Sheet4!$K$92:$K$101,0)),1,0)+IF(ISNUMBER(MATCH(I1542,Sheet4!$K$92:$K$101,0)),1,0)+IF(ISNUMBER(MATCH(J1542,Sheet4!$K$92:$K$101,0)),1,0))
-
(IF(ISNUMBER(MATCH(B1542,Sheet4!$F$2:$F$11,0)),1,0)+IF(ISNUMBER(MATCH(C1542,Sheet4!$F$2:$F$11,0)),1,0)+IF(ISNUMBER(MATCH(D1542,Sheet4!$F$2:$F$11,0)),1,0)+IF(ISNUMBER(MATCH(E1542,Sheet4!$F$2:$F$11,0)),1,0)+IF(ISNUMBER(MATCH(F1542,Sheet4!$F$2:$F$11,0)),1,0)+IF(ISNUMBER(MATCH(G1542,Sheet4!$F$2:$F$11,0)),1,0)+IF(ISNUMBER(MATCH(H1542,Sheet4!$F$2:$F$11,0)),1,0)+IF(ISNUMBER(MATCH(I1542,Sheet4!$F$2:$F$11,0)),1,0)+IF(ISNUMBER(MATCH(J1542,Sheet4!$F$2:$F$11,0)),1,0))</f>
        <v>0</v>
      </c>
      <c r="P1542" s="40" t="str">
        <f>IFERROR(INDEX(Sheet4!$G:$G,MATCH(Sheet1!B1542,Sheet4!$F:$F,0))+INDEX(Sheet4!$G:$G,MATCH(Sheet1!C1542,Sheet4!$F:$F,0))+INDEX(Sheet4!$G:$G,MATCH(Sheet1!D1542,Sheet4!$F:$F,0))+INDEX(Sheet4!$G:$G,MATCH(Sheet1!E1542,Sheet4!$F:$F,0))+INDEX(Sheet4!$G:$G,MATCH(Sheet1!F1542,Sheet4!$F:$F,0))+INDEX(Sheet4!$G:$G,MATCH(Sheet1!G1542,Sheet4!$F:$F,0))+INDEX(Sheet4!$G:$G,MATCH(Sheet1!H1542,Sheet4!$F:$F,0))+INDEX(Sheet4!$G:$G,MATCH(Sheet1!I1542,Sheet4!$F:$F,0))+INDEX(Sheet4!$G:$G,MATCH(Sheet1!J1542,Sheet4!$F:$F,0)),"")</f>
        <v/>
      </c>
      <c r="AF1542">
        <f si="379" t="shared"/>
        <v>0</v>
      </c>
      <c r="AH1542">
        <v>1519</v>
      </c>
      <c r="AI1542" t="str">
        <f si="380" t="shared"/>
        <v>De'Aaron FoxLandry ShametDevin BookerJimmy ButlerKelly OubreMikal BridgesJosh JacksonDerrick FavorsRudy Gobert</v>
      </c>
      <c r="AJ1542">
        <f si="369" t="shared"/>
        <v>0</v>
      </c>
      <c r="AK1542">
        <f si="370" t="shared"/>
        <v>0</v>
      </c>
      <c r="AL1542">
        <f si="371" t="shared"/>
        <v>0</v>
      </c>
      <c r="AM1542">
        <f si="372" t="shared"/>
        <v>0</v>
      </c>
      <c r="AN1542">
        <f si="373" t="shared"/>
        <v>0</v>
      </c>
      <c r="AO1542">
        <f si="374" t="shared"/>
        <v>0</v>
      </c>
      <c r="AP1542">
        <f si="375" t="shared"/>
        <v>0</v>
      </c>
      <c r="AQ1542">
        <f si="376" t="shared"/>
        <v>0</v>
      </c>
      <c r="AR1542">
        <f si="377" t="shared"/>
        <v>0</v>
      </c>
      <c r="AS1542">
        <f si="381" t="shared"/>
        <v>0</v>
      </c>
      <c r="AU1542" t="str">
        <f>IFERROR(VLOOKUP(C1542,Results!$A$2:$B$240,2,FALSE)+VLOOKUP(D1542,Results!$A$2:$B$240,2,FALSE)+VLOOKUP(E1542,Results!$A$2:$B$240,2,FALSE)+VLOOKUP(F1542,Results!$A$2:$B$240,2,FALSE)+VLOOKUP(G1542,Results!$A$2:$B$240,2,FALSE)+VLOOKUP(H1542,Results!$A$2:$B$240,2,FALSE)+VLOOKUP(I1542,Results!$A$2:$B$240,2,FALSE)+VLOOKUP(J1542,Results!$A$2:$B$240,2,FALSE)+VLOOKUP(B1542,Results!$A$2:$B$240,2,FALSE)-MIN(VLOOKUP(C1542,Results!$A$2:$B$240,2,FALSE),VLOOKUP(D1542,Results!$A$2:$B$240,2,FALSE),VLOOKUP(E1542,Results!$A$2:$B$240,2,FALSE),VLOOKUP(F1542,Results!$A$2:$B$240,2,FALSE),VLOOKUP(G1542,Results!$A$2:$B$240,2,FALSE),VLOOKUP(H1542,Results!$A$2:$B$240,2,FALSE),VLOOKUP(I1542,Results!$A$2:$B$240,2,FALSE),VLOOKUP(J1542,Results!$A$2:$B$240,2,FALSE),VLOOKUP(B1542,Results!$A$2:$B$240,2,FALSE)),"")</f>
        <v/>
      </c>
    </row>
    <row r="1543" spans="2:47" x14ac:dyDescent="0.3">
      <c r="B1543" t="s">
        <v>95</v>
      </c>
      <c r="C1543" t="s">
        <v>170</v>
      </c>
      <c r="D1543" t="s">
        <v>172</v>
      </c>
      <c r="E1543" t="s">
        <v>148</v>
      </c>
      <c r="F1543" t="s">
        <v>177</v>
      </c>
      <c r="G1543" t="s">
        <v>96</v>
      </c>
      <c r="H1543" t="s">
        <v>93</v>
      </c>
      <c r="I1543" t="s">
        <v>181</v>
      </c>
      <c r="J1543" t="s">
        <v>188</v>
      </c>
      <c r="K1543" t="n">
        <v>10.0</v>
      </c>
      <c r="L1543" s="30">
        <f si="368" t="shared"/>
        <v>0</v>
      </c>
      <c r="N1543" s="35" t="str">
        <f si="378" t="shared"/>
        <v/>
      </c>
      <c r="O1543" s="59">
        <f>(IF(ISNUMBER(MATCH(B1543,Sheet4!$K$92:$K$101,0)),1,0)+IF(ISNUMBER(MATCH(C1543,Sheet4!$K$92:$K$101,0)),1,0)+IF(ISNUMBER(MATCH(D1543,Sheet4!$K$92:$K$101,0)),1,0)+IF(ISNUMBER(MATCH(E1543,Sheet4!$K$92:$K$101,0)),1,0)+IF(ISNUMBER(MATCH(F1543,Sheet4!$K$92:$K$101,0)),1,0)+IF(ISNUMBER(MATCH(G1543,Sheet4!$K$92:$K$101,0)),1,0)+IF(ISNUMBER(MATCH(H1543,Sheet4!$K$92:$K$101,0)),1,0)+IF(ISNUMBER(MATCH(I1543,Sheet4!$K$92:$K$101,0)),1,0)+IF(ISNUMBER(MATCH(J1543,Sheet4!$K$92:$K$101,0)),1,0))
-
(IF(ISNUMBER(MATCH(B1543,Sheet4!$F$2:$F$11,0)),1,0)+IF(ISNUMBER(MATCH(C1543,Sheet4!$F$2:$F$11,0)),1,0)+IF(ISNUMBER(MATCH(D1543,Sheet4!$F$2:$F$11,0)),1,0)+IF(ISNUMBER(MATCH(E1543,Sheet4!$F$2:$F$11,0)),1,0)+IF(ISNUMBER(MATCH(F1543,Sheet4!$F$2:$F$11,0)),1,0)+IF(ISNUMBER(MATCH(G1543,Sheet4!$F$2:$F$11,0)),1,0)+IF(ISNUMBER(MATCH(H1543,Sheet4!$F$2:$F$11,0)),1,0)+IF(ISNUMBER(MATCH(I1543,Sheet4!$F$2:$F$11,0)),1,0)+IF(ISNUMBER(MATCH(J1543,Sheet4!$F$2:$F$11,0)),1,0))</f>
        <v>0</v>
      </c>
      <c r="P1543" s="40" t="str">
        <f>IFERROR(INDEX(Sheet4!$G:$G,MATCH(Sheet1!B1543,Sheet4!$F:$F,0))+INDEX(Sheet4!$G:$G,MATCH(Sheet1!C1543,Sheet4!$F:$F,0))+INDEX(Sheet4!$G:$G,MATCH(Sheet1!D1543,Sheet4!$F:$F,0))+INDEX(Sheet4!$G:$G,MATCH(Sheet1!E1543,Sheet4!$F:$F,0))+INDEX(Sheet4!$G:$G,MATCH(Sheet1!F1543,Sheet4!$F:$F,0))+INDEX(Sheet4!$G:$G,MATCH(Sheet1!G1543,Sheet4!$F:$F,0))+INDEX(Sheet4!$G:$G,MATCH(Sheet1!H1543,Sheet4!$F:$F,0))+INDEX(Sheet4!$G:$G,MATCH(Sheet1!I1543,Sheet4!$F:$F,0))+INDEX(Sheet4!$G:$G,MATCH(Sheet1!J1543,Sheet4!$F:$F,0)),"")</f>
        <v/>
      </c>
      <c r="AF1543">
        <f si="379" t="shared"/>
        <v>0</v>
      </c>
      <c r="AH1543">
        <v>1520</v>
      </c>
      <c r="AI1543" t="str">
        <f si="380" t="shared"/>
        <v>Ben SimmonsDe'Aaron FoxDevin BookerMonte MorrisKelly OubreGerald GreenJohn CollinsJonah BoldenRudy Gobert</v>
      </c>
      <c r="AJ1543">
        <f si="369" t="shared"/>
        <v>0</v>
      </c>
      <c r="AK1543">
        <f si="370" t="shared"/>
        <v>0</v>
      </c>
      <c r="AL1543">
        <f si="371" t="shared"/>
        <v>0</v>
      </c>
      <c r="AM1543">
        <f si="372" t="shared"/>
        <v>0</v>
      </c>
      <c r="AN1543">
        <f si="373" t="shared"/>
        <v>0</v>
      </c>
      <c r="AO1543">
        <f si="374" t="shared"/>
        <v>0</v>
      </c>
      <c r="AP1543">
        <f si="375" t="shared"/>
        <v>0</v>
      </c>
      <c r="AQ1543">
        <f si="376" t="shared"/>
        <v>0</v>
      </c>
      <c r="AR1543">
        <f si="377" t="shared"/>
        <v>0</v>
      </c>
      <c r="AS1543">
        <f si="381" t="shared"/>
        <v>0</v>
      </c>
      <c r="AU1543" t="str">
        <f>IFERROR(VLOOKUP(C1543,Results!$A$2:$B$240,2,FALSE)+VLOOKUP(D1543,Results!$A$2:$B$240,2,FALSE)+VLOOKUP(E1543,Results!$A$2:$B$240,2,FALSE)+VLOOKUP(F1543,Results!$A$2:$B$240,2,FALSE)+VLOOKUP(G1543,Results!$A$2:$B$240,2,FALSE)+VLOOKUP(H1543,Results!$A$2:$B$240,2,FALSE)+VLOOKUP(I1543,Results!$A$2:$B$240,2,FALSE)+VLOOKUP(J1543,Results!$A$2:$B$240,2,FALSE)+VLOOKUP(B1543,Results!$A$2:$B$240,2,FALSE)-MIN(VLOOKUP(C1543,Results!$A$2:$B$240,2,FALSE),VLOOKUP(D1543,Results!$A$2:$B$240,2,FALSE),VLOOKUP(E1543,Results!$A$2:$B$240,2,FALSE),VLOOKUP(F1543,Results!$A$2:$B$240,2,FALSE),VLOOKUP(G1543,Results!$A$2:$B$240,2,FALSE),VLOOKUP(H1543,Results!$A$2:$B$240,2,FALSE),VLOOKUP(I1543,Results!$A$2:$B$240,2,FALSE),VLOOKUP(J1543,Results!$A$2:$B$240,2,FALSE),VLOOKUP(B1543,Results!$A$2:$B$240,2,FALSE)),"")</f>
        <v/>
      </c>
    </row>
    <row r="1544" spans="2:47" x14ac:dyDescent="0.3">
      <c r="B1544" t="s">
        <v>87</v>
      </c>
      <c r="C1544" t="s">
        <v>116</v>
      </c>
      <c r="D1544" t="s">
        <v>173</v>
      </c>
      <c r="E1544" t="s">
        <v>146</v>
      </c>
      <c r="F1544" t="s">
        <v>177</v>
      </c>
      <c r="G1544" t="s">
        <v>96</v>
      </c>
      <c r="H1544" t="s">
        <v>92</v>
      </c>
      <c r="I1544" t="s">
        <v>181</v>
      </c>
      <c r="J1544" t="s">
        <v>186</v>
      </c>
      <c r="K1544" t="n">
        <v>10.0</v>
      </c>
      <c r="L1544" s="30">
        <f si="368" t="shared"/>
        <v>0</v>
      </c>
      <c r="N1544" s="35" t="str">
        <f si="378" t="shared"/>
        <v/>
      </c>
      <c r="O1544" s="59">
        <f>(IF(ISNUMBER(MATCH(B1544,Sheet4!$K$92:$K$101,0)),1,0)+IF(ISNUMBER(MATCH(C1544,Sheet4!$K$92:$K$101,0)),1,0)+IF(ISNUMBER(MATCH(D1544,Sheet4!$K$92:$K$101,0)),1,0)+IF(ISNUMBER(MATCH(E1544,Sheet4!$K$92:$K$101,0)),1,0)+IF(ISNUMBER(MATCH(F1544,Sheet4!$K$92:$K$101,0)),1,0)+IF(ISNUMBER(MATCH(G1544,Sheet4!$K$92:$K$101,0)),1,0)+IF(ISNUMBER(MATCH(H1544,Sheet4!$K$92:$K$101,0)),1,0)+IF(ISNUMBER(MATCH(I1544,Sheet4!$K$92:$K$101,0)),1,0)+IF(ISNUMBER(MATCH(J1544,Sheet4!$K$92:$K$101,0)),1,0))
-
(IF(ISNUMBER(MATCH(B1544,Sheet4!$F$2:$F$11,0)),1,0)+IF(ISNUMBER(MATCH(C1544,Sheet4!$F$2:$F$11,0)),1,0)+IF(ISNUMBER(MATCH(D1544,Sheet4!$F$2:$F$11,0)),1,0)+IF(ISNUMBER(MATCH(E1544,Sheet4!$F$2:$F$11,0)),1,0)+IF(ISNUMBER(MATCH(F1544,Sheet4!$F$2:$F$11,0)),1,0)+IF(ISNUMBER(MATCH(G1544,Sheet4!$F$2:$F$11,0)),1,0)+IF(ISNUMBER(MATCH(H1544,Sheet4!$F$2:$F$11,0)),1,0)+IF(ISNUMBER(MATCH(I1544,Sheet4!$F$2:$F$11,0)),1,0)+IF(ISNUMBER(MATCH(J1544,Sheet4!$F$2:$F$11,0)),1,0))</f>
        <v>0</v>
      </c>
      <c r="P1544" s="40" t="str">
        <f>IFERROR(INDEX(Sheet4!$G:$G,MATCH(Sheet1!B1544,Sheet4!$F:$F,0))+INDEX(Sheet4!$G:$G,MATCH(Sheet1!C1544,Sheet4!$F:$F,0))+INDEX(Sheet4!$G:$G,MATCH(Sheet1!D1544,Sheet4!$F:$F,0))+INDEX(Sheet4!$G:$G,MATCH(Sheet1!E1544,Sheet4!$F:$F,0))+INDEX(Sheet4!$G:$G,MATCH(Sheet1!F1544,Sheet4!$F:$F,0))+INDEX(Sheet4!$G:$G,MATCH(Sheet1!G1544,Sheet4!$F:$F,0))+INDEX(Sheet4!$G:$G,MATCH(Sheet1!H1544,Sheet4!$F:$F,0))+INDEX(Sheet4!$G:$G,MATCH(Sheet1!I1544,Sheet4!$F:$F,0))+INDEX(Sheet4!$G:$G,MATCH(Sheet1!J1544,Sheet4!$F:$F,0)),"")</f>
        <v/>
      </c>
      <c r="AF1544">
        <f si="379" t="shared"/>
        <v>0</v>
      </c>
      <c r="AH1544">
        <v>1521</v>
      </c>
      <c r="AI1544" t="str">
        <f si="380" t="shared"/>
        <v>Ben SimmonsTrae YoungDonovan MitchellMonte MorrisKelly OubreMikal BridgesPaul MillsapTrey LylesRudy Gobert</v>
      </c>
      <c r="AJ1544">
        <f si="369" t="shared"/>
        <v>0</v>
      </c>
      <c r="AK1544">
        <f si="370" t="shared"/>
        <v>0</v>
      </c>
      <c r="AL1544">
        <f si="371" t="shared"/>
        <v>0</v>
      </c>
      <c r="AM1544">
        <f si="372" t="shared"/>
        <v>0</v>
      </c>
      <c r="AN1544">
        <f si="373" t="shared"/>
        <v>0</v>
      </c>
      <c r="AO1544">
        <f si="374" t="shared"/>
        <v>0</v>
      </c>
      <c r="AP1544">
        <f si="375" t="shared"/>
        <v>0</v>
      </c>
      <c r="AQ1544">
        <f si="376" t="shared"/>
        <v>0</v>
      </c>
      <c r="AR1544">
        <f si="377" t="shared"/>
        <v>0</v>
      </c>
      <c r="AS1544">
        <f si="381" t="shared"/>
        <v>0</v>
      </c>
      <c r="AU1544" t="str">
        <f>IFERROR(VLOOKUP(C1544,Results!$A$2:$B$240,2,FALSE)+VLOOKUP(D1544,Results!$A$2:$B$240,2,FALSE)+VLOOKUP(E1544,Results!$A$2:$B$240,2,FALSE)+VLOOKUP(F1544,Results!$A$2:$B$240,2,FALSE)+VLOOKUP(G1544,Results!$A$2:$B$240,2,FALSE)+VLOOKUP(H1544,Results!$A$2:$B$240,2,FALSE)+VLOOKUP(I1544,Results!$A$2:$B$240,2,FALSE)+VLOOKUP(J1544,Results!$A$2:$B$240,2,FALSE)+VLOOKUP(B1544,Results!$A$2:$B$240,2,FALSE)-MIN(VLOOKUP(C1544,Results!$A$2:$B$240,2,FALSE),VLOOKUP(D1544,Results!$A$2:$B$240,2,FALSE),VLOOKUP(E1544,Results!$A$2:$B$240,2,FALSE),VLOOKUP(F1544,Results!$A$2:$B$240,2,FALSE),VLOOKUP(G1544,Results!$A$2:$B$240,2,FALSE),VLOOKUP(H1544,Results!$A$2:$B$240,2,FALSE),VLOOKUP(I1544,Results!$A$2:$B$240,2,FALSE),VLOOKUP(J1544,Results!$A$2:$B$240,2,FALSE),VLOOKUP(B1544,Results!$A$2:$B$240,2,FALSE)),"")</f>
        <v/>
      </c>
    </row>
    <row r="1545" spans="2:47" x14ac:dyDescent="0.3">
      <c r="B1545" t="s">
        <v>166</v>
      </c>
      <c r="C1545" t="s">
        <v>171</v>
      </c>
      <c r="D1545" t="s">
        <v>173</v>
      </c>
      <c r="E1545" t="s">
        <v>146</v>
      </c>
      <c r="F1545" t="s">
        <v>90</v>
      </c>
      <c r="G1545" t="s">
        <v>179</v>
      </c>
      <c r="H1545" t="s">
        <v>92</v>
      </c>
      <c r="I1545" t="s">
        <v>181</v>
      </c>
      <c r="J1545" t="s">
        <v>156</v>
      </c>
      <c r="K1545" t="n">
        <v>10.0</v>
      </c>
      <c r="L1545" s="30">
        <f si="368" t="shared"/>
        <v>0</v>
      </c>
      <c r="N1545" s="35" t="str">
        <f si="378" t="shared"/>
        <v/>
      </c>
      <c r="O1545" s="59">
        <f>(IF(ISNUMBER(MATCH(B1545,Sheet4!$K$92:$K$101,0)),1,0)+IF(ISNUMBER(MATCH(C1545,Sheet4!$K$92:$K$101,0)),1,0)+IF(ISNUMBER(MATCH(D1545,Sheet4!$K$92:$K$101,0)),1,0)+IF(ISNUMBER(MATCH(E1545,Sheet4!$K$92:$K$101,0)),1,0)+IF(ISNUMBER(MATCH(F1545,Sheet4!$K$92:$K$101,0)),1,0)+IF(ISNUMBER(MATCH(G1545,Sheet4!$K$92:$K$101,0)),1,0)+IF(ISNUMBER(MATCH(H1545,Sheet4!$K$92:$K$101,0)),1,0)+IF(ISNUMBER(MATCH(I1545,Sheet4!$K$92:$K$101,0)),1,0)+IF(ISNUMBER(MATCH(J1545,Sheet4!$K$92:$K$101,0)),1,0))
-
(IF(ISNUMBER(MATCH(B1545,Sheet4!$F$2:$F$11,0)),1,0)+IF(ISNUMBER(MATCH(C1545,Sheet4!$F$2:$F$11,0)),1,0)+IF(ISNUMBER(MATCH(D1545,Sheet4!$F$2:$F$11,0)),1,0)+IF(ISNUMBER(MATCH(E1545,Sheet4!$F$2:$F$11,0)),1,0)+IF(ISNUMBER(MATCH(F1545,Sheet4!$F$2:$F$11,0)),1,0)+IF(ISNUMBER(MATCH(G1545,Sheet4!$F$2:$F$11,0)),1,0)+IF(ISNUMBER(MATCH(H1545,Sheet4!$F$2:$F$11,0)),1,0)+IF(ISNUMBER(MATCH(I1545,Sheet4!$F$2:$F$11,0)),1,0)+IF(ISNUMBER(MATCH(J1545,Sheet4!$F$2:$F$11,0)),1,0))</f>
        <v>0</v>
      </c>
      <c r="P1545" s="40" t="str">
        <f>IFERROR(INDEX(Sheet4!$G:$G,MATCH(Sheet1!B1545,Sheet4!$F:$F,0))+INDEX(Sheet4!$G:$G,MATCH(Sheet1!C1545,Sheet4!$F:$F,0))+INDEX(Sheet4!$G:$G,MATCH(Sheet1!D1545,Sheet4!$F:$F,0))+INDEX(Sheet4!$G:$G,MATCH(Sheet1!E1545,Sheet4!$F:$F,0))+INDEX(Sheet4!$G:$G,MATCH(Sheet1!F1545,Sheet4!$F:$F,0))+INDEX(Sheet4!$G:$G,MATCH(Sheet1!G1545,Sheet4!$F:$F,0))+INDEX(Sheet4!$G:$G,MATCH(Sheet1!H1545,Sheet4!$F:$F,0))+INDEX(Sheet4!$G:$G,MATCH(Sheet1!I1545,Sheet4!$F:$F,0))+INDEX(Sheet4!$G:$G,MATCH(Sheet1!J1545,Sheet4!$F:$F,0)),"")</f>
        <v/>
      </c>
      <c r="AF1545">
        <f si="379" t="shared"/>
        <v>0</v>
      </c>
      <c r="AH1545">
        <v>1522</v>
      </c>
      <c r="AI1545" t="str">
        <f si="380" t="shared"/>
        <v>De'Aaron FoxLandry ShametDevin BookerBuddy HieldKelly OubreJoe InglesJosh JacksonPaul MillsapKarl-Anthony Towns</v>
      </c>
      <c r="AJ1545">
        <f si="369" t="shared"/>
        <v>0</v>
      </c>
      <c r="AK1545">
        <f si="370" t="shared"/>
        <v>0</v>
      </c>
      <c r="AL1545">
        <f si="371" t="shared"/>
        <v>0</v>
      </c>
      <c r="AM1545">
        <f si="372" t="shared"/>
        <v>0</v>
      </c>
      <c r="AN1545">
        <f si="373" t="shared"/>
        <v>0</v>
      </c>
      <c r="AO1545">
        <f si="374" t="shared"/>
        <v>0</v>
      </c>
      <c r="AP1545">
        <f si="375" t="shared"/>
        <v>0</v>
      </c>
      <c r="AQ1545">
        <f si="376" t="shared"/>
        <v>0</v>
      </c>
      <c r="AR1545">
        <f si="377" t="shared"/>
        <v>0</v>
      </c>
      <c r="AS1545">
        <f si="381" t="shared"/>
        <v>0</v>
      </c>
      <c r="AU1545" t="str">
        <f>IFERROR(VLOOKUP(C1545,Results!$A$2:$B$240,2,FALSE)+VLOOKUP(D1545,Results!$A$2:$B$240,2,FALSE)+VLOOKUP(E1545,Results!$A$2:$B$240,2,FALSE)+VLOOKUP(F1545,Results!$A$2:$B$240,2,FALSE)+VLOOKUP(G1545,Results!$A$2:$B$240,2,FALSE)+VLOOKUP(H1545,Results!$A$2:$B$240,2,FALSE)+VLOOKUP(I1545,Results!$A$2:$B$240,2,FALSE)+VLOOKUP(J1545,Results!$A$2:$B$240,2,FALSE)+VLOOKUP(B1545,Results!$A$2:$B$240,2,FALSE)-MIN(VLOOKUP(C1545,Results!$A$2:$B$240,2,FALSE),VLOOKUP(D1545,Results!$A$2:$B$240,2,FALSE),VLOOKUP(E1545,Results!$A$2:$B$240,2,FALSE),VLOOKUP(F1545,Results!$A$2:$B$240,2,FALSE),VLOOKUP(G1545,Results!$A$2:$B$240,2,FALSE),VLOOKUP(H1545,Results!$A$2:$B$240,2,FALSE),VLOOKUP(I1545,Results!$A$2:$B$240,2,FALSE),VLOOKUP(J1545,Results!$A$2:$B$240,2,FALSE),VLOOKUP(B1545,Results!$A$2:$B$240,2,FALSE)),"")</f>
        <v/>
      </c>
    </row>
    <row r="1546" spans="2:47" x14ac:dyDescent="0.3">
      <c r="B1546" t="s">
        <v>87</v>
      </c>
      <c r="C1546" t="s">
        <v>170</v>
      </c>
      <c r="D1546" t="s">
        <v>172</v>
      </c>
      <c r="E1546" t="s">
        <v>173</v>
      </c>
      <c r="F1546" t="s">
        <v>150</v>
      </c>
      <c r="G1546" t="s">
        <v>177</v>
      </c>
      <c r="H1546" t="s">
        <v>93</v>
      </c>
      <c r="I1546" t="s">
        <v>181</v>
      </c>
      <c r="J1546" t="s">
        <v>187</v>
      </c>
      <c r="K1546" t="n">
        <v>10.0</v>
      </c>
      <c r="L1546" s="30">
        <f si="368" t="shared"/>
        <v>0</v>
      </c>
      <c r="N1546" s="35" t="str">
        <f si="378" t="shared"/>
        <v/>
      </c>
      <c r="O1546" s="59">
        <f>(IF(ISNUMBER(MATCH(B1546,Sheet4!$K$92:$K$101,0)),1,0)+IF(ISNUMBER(MATCH(C1546,Sheet4!$K$92:$K$101,0)),1,0)+IF(ISNUMBER(MATCH(D1546,Sheet4!$K$92:$K$101,0)),1,0)+IF(ISNUMBER(MATCH(E1546,Sheet4!$K$92:$K$101,0)),1,0)+IF(ISNUMBER(MATCH(F1546,Sheet4!$K$92:$K$101,0)),1,0)+IF(ISNUMBER(MATCH(G1546,Sheet4!$K$92:$K$101,0)),1,0)+IF(ISNUMBER(MATCH(H1546,Sheet4!$K$92:$K$101,0)),1,0)+IF(ISNUMBER(MATCH(I1546,Sheet4!$K$92:$K$101,0)),1,0)+IF(ISNUMBER(MATCH(J1546,Sheet4!$K$92:$K$101,0)),1,0))
-
(IF(ISNUMBER(MATCH(B1546,Sheet4!$F$2:$F$11,0)),1,0)+IF(ISNUMBER(MATCH(C1546,Sheet4!$F$2:$F$11,0)),1,0)+IF(ISNUMBER(MATCH(D1546,Sheet4!$F$2:$F$11,0)),1,0)+IF(ISNUMBER(MATCH(E1546,Sheet4!$F$2:$F$11,0)),1,0)+IF(ISNUMBER(MATCH(F1546,Sheet4!$F$2:$F$11,0)),1,0)+IF(ISNUMBER(MATCH(G1546,Sheet4!$F$2:$F$11,0)),1,0)+IF(ISNUMBER(MATCH(H1546,Sheet4!$F$2:$F$11,0)),1,0)+IF(ISNUMBER(MATCH(I1546,Sheet4!$F$2:$F$11,0)),1,0)+IF(ISNUMBER(MATCH(J1546,Sheet4!$F$2:$F$11,0)),1,0))</f>
        <v>0</v>
      </c>
      <c r="P1546" s="40" t="str">
        <f>IFERROR(INDEX(Sheet4!$G:$G,MATCH(Sheet1!B1546,Sheet4!$F:$F,0))+INDEX(Sheet4!$G:$G,MATCH(Sheet1!C1546,Sheet4!$F:$F,0))+INDEX(Sheet4!$G:$G,MATCH(Sheet1!D1546,Sheet4!$F:$F,0))+INDEX(Sheet4!$G:$G,MATCH(Sheet1!E1546,Sheet4!$F:$F,0))+INDEX(Sheet4!$G:$G,MATCH(Sheet1!F1546,Sheet4!$F:$F,0))+INDEX(Sheet4!$G:$G,MATCH(Sheet1!G1546,Sheet4!$F:$F,0))+INDEX(Sheet4!$G:$G,MATCH(Sheet1!H1546,Sheet4!$F:$F,0))+INDEX(Sheet4!$G:$G,MATCH(Sheet1!I1546,Sheet4!$F:$F,0))+INDEX(Sheet4!$G:$G,MATCH(Sheet1!J1546,Sheet4!$F:$F,0)),"")</f>
        <v/>
      </c>
      <c r="AF1546">
        <f si="379" t="shared"/>
        <v>0</v>
      </c>
      <c r="AH1546">
        <v>1523</v>
      </c>
      <c r="AI1546" t="str">
        <f si="380" t="shared"/>
        <v>Ben SimmonsIsaiah CanaanJames HardenMonte MorrisTaurean PrinceCorey BrewerJosh JacksonP.J. TuckerRudy Gobert</v>
      </c>
      <c r="AJ1546">
        <f si="369" t="shared"/>
        <v>0</v>
      </c>
      <c r="AK1546">
        <f si="370" t="shared"/>
        <v>0</v>
      </c>
      <c r="AL1546">
        <f si="371" t="shared"/>
        <v>0</v>
      </c>
      <c r="AM1546">
        <f si="372" t="shared"/>
        <v>0</v>
      </c>
      <c r="AN1546">
        <f si="373" t="shared"/>
        <v>0</v>
      </c>
      <c r="AO1546">
        <f si="374" t="shared"/>
        <v>0</v>
      </c>
      <c r="AP1546">
        <f si="375" t="shared"/>
        <v>0</v>
      </c>
      <c r="AQ1546">
        <f si="376" t="shared"/>
        <v>0</v>
      </c>
      <c r="AR1546">
        <f si="377" t="shared"/>
        <v>0</v>
      </c>
      <c r="AS1546">
        <f si="381" t="shared"/>
        <v>0</v>
      </c>
      <c r="AU1546" t="str">
        <f>IFERROR(VLOOKUP(C1546,Results!$A$2:$B$240,2,FALSE)+VLOOKUP(D1546,Results!$A$2:$B$240,2,FALSE)+VLOOKUP(E1546,Results!$A$2:$B$240,2,FALSE)+VLOOKUP(F1546,Results!$A$2:$B$240,2,FALSE)+VLOOKUP(G1546,Results!$A$2:$B$240,2,FALSE)+VLOOKUP(H1546,Results!$A$2:$B$240,2,FALSE)+VLOOKUP(I1546,Results!$A$2:$B$240,2,FALSE)+VLOOKUP(J1546,Results!$A$2:$B$240,2,FALSE)+VLOOKUP(B1546,Results!$A$2:$B$240,2,FALSE)-MIN(VLOOKUP(C1546,Results!$A$2:$B$240,2,FALSE),VLOOKUP(D1546,Results!$A$2:$B$240,2,FALSE),VLOOKUP(E1546,Results!$A$2:$B$240,2,FALSE),VLOOKUP(F1546,Results!$A$2:$B$240,2,FALSE),VLOOKUP(G1546,Results!$A$2:$B$240,2,FALSE),VLOOKUP(H1546,Results!$A$2:$B$240,2,FALSE),VLOOKUP(I1546,Results!$A$2:$B$240,2,FALSE),VLOOKUP(J1546,Results!$A$2:$B$240,2,FALSE),VLOOKUP(B1546,Results!$A$2:$B$240,2,FALSE)),"")</f>
        <v/>
      </c>
    </row>
    <row r="1547" spans="2:47" x14ac:dyDescent="0.3">
      <c r="B1547" t="s">
        <v>166</v>
      </c>
      <c r="C1547" t="s">
        <v>171</v>
      </c>
      <c r="D1547" t="s">
        <v>172</v>
      </c>
      <c r="E1547" t="s">
        <v>173</v>
      </c>
      <c r="F1547" t="s">
        <v>177</v>
      </c>
      <c r="G1547" t="s">
        <v>179</v>
      </c>
      <c r="H1547" t="s">
        <v>152</v>
      </c>
      <c r="I1547" t="s">
        <v>155</v>
      </c>
      <c r="J1547" t="s">
        <v>186</v>
      </c>
      <c r="K1547" t="n">
        <v>10.0</v>
      </c>
      <c r="L1547" s="30">
        <f si="368" t="shared"/>
        <v>0</v>
      </c>
      <c r="N1547" s="35" t="str">
        <f si="378" t="shared"/>
        <v/>
      </c>
      <c r="O1547" s="59">
        <f>(IF(ISNUMBER(MATCH(B1547,Sheet4!$K$92:$K$101,0)),1,0)+IF(ISNUMBER(MATCH(C1547,Sheet4!$K$92:$K$101,0)),1,0)+IF(ISNUMBER(MATCH(D1547,Sheet4!$K$92:$K$101,0)),1,0)+IF(ISNUMBER(MATCH(E1547,Sheet4!$K$92:$K$101,0)),1,0)+IF(ISNUMBER(MATCH(F1547,Sheet4!$K$92:$K$101,0)),1,0)+IF(ISNUMBER(MATCH(G1547,Sheet4!$K$92:$K$101,0)),1,0)+IF(ISNUMBER(MATCH(H1547,Sheet4!$K$92:$K$101,0)),1,0)+IF(ISNUMBER(MATCH(I1547,Sheet4!$K$92:$K$101,0)),1,0)+IF(ISNUMBER(MATCH(J1547,Sheet4!$K$92:$K$101,0)),1,0))
-
(IF(ISNUMBER(MATCH(B1547,Sheet4!$F$2:$F$11,0)),1,0)+IF(ISNUMBER(MATCH(C1547,Sheet4!$F$2:$F$11,0)),1,0)+IF(ISNUMBER(MATCH(D1547,Sheet4!$F$2:$F$11,0)),1,0)+IF(ISNUMBER(MATCH(E1547,Sheet4!$F$2:$F$11,0)),1,0)+IF(ISNUMBER(MATCH(F1547,Sheet4!$F$2:$F$11,0)),1,0)+IF(ISNUMBER(MATCH(G1547,Sheet4!$F$2:$F$11,0)),1,0)+IF(ISNUMBER(MATCH(H1547,Sheet4!$F$2:$F$11,0)),1,0)+IF(ISNUMBER(MATCH(I1547,Sheet4!$F$2:$F$11,0)),1,0)+IF(ISNUMBER(MATCH(J1547,Sheet4!$F$2:$F$11,0)),1,0))</f>
        <v>0</v>
      </c>
      <c r="P1547" s="40" t="str">
        <f>IFERROR(INDEX(Sheet4!$G:$G,MATCH(Sheet1!B1547,Sheet4!$F:$F,0))+INDEX(Sheet4!$G:$G,MATCH(Sheet1!C1547,Sheet4!$F:$F,0))+INDEX(Sheet4!$G:$G,MATCH(Sheet1!D1547,Sheet4!$F:$F,0))+INDEX(Sheet4!$G:$G,MATCH(Sheet1!E1547,Sheet4!$F:$F,0))+INDEX(Sheet4!$G:$G,MATCH(Sheet1!F1547,Sheet4!$F:$F,0))+INDEX(Sheet4!$G:$G,MATCH(Sheet1!G1547,Sheet4!$F:$F,0))+INDEX(Sheet4!$G:$G,MATCH(Sheet1!H1547,Sheet4!$F:$F,0))+INDEX(Sheet4!$G:$G,MATCH(Sheet1!I1547,Sheet4!$F:$F,0))+INDEX(Sheet4!$G:$G,MATCH(Sheet1!J1547,Sheet4!$F:$F,0)),"")</f>
        <v/>
      </c>
      <c r="AF1547">
        <f si="379" t="shared"/>
        <v>0</v>
      </c>
      <c r="AH1547">
        <v>1524</v>
      </c>
      <c r="AI1547" t="str">
        <f si="380" t="shared"/>
        <v>Ben SimmonsLandry ShametAndrew WigginsMonte MorrisWill BartonJoe InglesKenneth FariedJosh JacksonRudy Gobert</v>
      </c>
      <c r="AJ1547">
        <f si="369" t="shared"/>
        <v>0</v>
      </c>
      <c r="AK1547">
        <f si="370" t="shared"/>
        <v>0</v>
      </c>
      <c r="AL1547">
        <f si="371" t="shared"/>
        <v>0</v>
      </c>
      <c r="AM1547">
        <f si="372" t="shared"/>
        <v>0</v>
      </c>
      <c r="AN1547">
        <f si="373" t="shared"/>
        <v>0</v>
      </c>
      <c r="AO1547">
        <f si="374" t="shared"/>
        <v>0</v>
      </c>
      <c r="AP1547">
        <f si="375" t="shared"/>
        <v>0</v>
      </c>
      <c r="AQ1547">
        <f si="376" t="shared"/>
        <v>0</v>
      </c>
      <c r="AR1547">
        <f si="377" t="shared"/>
        <v>0</v>
      </c>
      <c r="AS1547">
        <f si="381" t="shared"/>
        <v>0</v>
      </c>
      <c r="AU1547" t="str">
        <f>IFERROR(VLOOKUP(C1547,Results!$A$2:$B$240,2,FALSE)+VLOOKUP(D1547,Results!$A$2:$B$240,2,FALSE)+VLOOKUP(E1547,Results!$A$2:$B$240,2,FALSE)+VLOOKUP(F1547,Results!$A$2:$B$240,2,FALSE)+VLOOKUP(G1547,Results!$A$2:$B$240,2,FALSE)+VLOOKUP(H1547,Results!$A$2:$B$240,2,FALSE)+VLOOKUP(I1547,Results!$A$2:$B$240,2,FALSE)+VLOOKUP(J1547,Results!$A$2:$B$240,2,FALSE)+VLOOKUP(B1547,Results!$A$2:$B$240,2,FALSE)-MIN(VLOOKUP(C1547,Results!$A$2:$B$240,2,FALSE),VLOOKUP(D1547,Results!$A$2:$B$240,2,FALSE),VLOOKUP(E1547,Results!$A$2:$B$240,2,FALSE),VLOOKUP(F1547,Results!$A$2:$B$240,2,FALSE),VLOOKUP(G1547,Results!$A$2:$B$240,2,FALSE),VLOOKUP(H1547,Results!$A$2:$B$240,2,FALSE),VLOOKUP(I1547,Results!$A$2:$B$240,2,FALSE),VLOOKUP(J1547,Results!$A$2:$B$240,2,FALSE),VLOOKUP(B1547,Results!$A$2:$B$240,2,FALSE)),"")</f>
        <v/>
      </c>
    </row>
    <row r="1548" spans="2:47" x14ac:dyDescent="0.3">
      <c r="B1548" t="s">
        <v>166</v>
      </c>
      <c r="C1548" t="s">
        <v>170</v>
      </c>
      <c r="D1548" t="s">
        <v>172</v>
      </c>
      <c r="E1548" t="s">
        <v>148</v>
      </c>
      <c r="F1548" t="s">
        <v>150</v>
      </c>
      <c r="G1548" t="s">
        <v>177</v>
      </c>
      <c r="H1548" t="s">
        <v>152</v>
      </c>
      <c r="I1548" t="s">
        <v>154</v>
      </c>
      <c r="J1548" t="s">
        <v>186</v>
      </c>
      <c r="K1548" t="n">
        <v>10.0</v>
      </c>
      <c r="L1548" s="30">
        <f si="368" t="shared"/>
        <v>0</v>
      </c>
      <c r="N1548" s="35" t="str">
        <f si="378" t="shared"/>
        <v/>
      </c>
      <c r="O1548" s="59">
        <f>(IF(ISNUMBER(MATCH(B1548,Sheet4!$K$92:$K$101,0)),1,0)+IF(ISNUMBER(MATCH(C1548,Sheet4!$K$92:$K$101,0)),1,0)+IF(ISNUMBER(MATCH(D1548,Sheet4!$K$92:$K$101,0)),1,0)+IF(ISNUMBER(MATCH(E1548,Sheet4!$K$92:$K$101,0)),1,0)+IF(ISNUMBER(MATCH(F1548,Sheet4!$K$92:$K$101,0)),1,0)+IF(ISNUMBER(MATCH(G1548,Sheet4!$K$92:$K$101,0)),1,0)+IF(ISNUMBER(MATCH(H1548,Sheet4!$K$92:$K$101,0)),1,0)+IF(ISNUMBER(MATCH(I1548,Sheet4!$K$92:$K$101,0)),1,0)+IF(ISNUMBER(MATCH(J1548,Sheet4!$K$92:$K$101,0)),1,0))
-
(IF(ISNUMBER(MATCH(B1548,Sheet4!$F$2:$F$11,0)),1,0)+IF(ISNUMBER(MATCH(C1548,Sheet4!$F$2:$F$11,0)),1,0)+IF(ISNUMBER(MATCH(D1548,Sheet4!$F$2:$F$11,0)),1,0)+IF(ISNUMBER(MATCH(E1548,Sheet4!$F$2:$F$11,0)),1,0)+IF(ISNUMBER(MATCH(F1548,Sheet4!$F$2:$F$11,0)),1,0)+IF(ISNUMBER(MATCH(G1548,Sheet4!$F$2:$F$11,0)),1,0)+IF(ISNUMBER(MATCH(H1548,Sheet4!$F$2:$F$11,0)),1,0)+IF(ISNUMBER(MATCH(I1548,Sheet4!$F$2:$F$11,0)),1,0)+IF(ISNUMBER(MATCH(J1548,Sheet4!$F$2:$F$11,0)),1,0))</f>
        <v>0</v>
      </c>
      <c r="P1548" s="40" t="str">
        <f>IFERROR(INDEX(Sheet4!$G:$G,MATCH(Sheet1!B1548,Sheet4!$F:$F,0))+INDEX(Sheet4!$G:$G,MATCH(Sheet1!C1548,Sheet4!$F:$F,0))+INDEX(Sheet4!$G:$G,MATCH(Sheet1!D1548,Sheet4!$F:$F,0))+INDEX(Sheet4!$G:$G,MATCH(Sheet1!E1548,Sheet4!$F:$F,0))+INDEX(Sheet4!$G:$G,MATCH(Sheet1!F1548,Sheet4!$F:$F,0))+INDEX(Sheet4!$G:$G,MATCH(Sheet1!G1548,Sheet4!$F:$F,0))+INDEX(Sheet4!$G:$G,MATCH(Sheet1!H1548,Sheet4!$F:$F,0))+INDEX(Sheet4!$G:$G,MATCH(Sheet1!I1548,Sheet4!$F:$F,0))+INDEX(Sheet4!$G:$G,MATCH(Sheet1!J1548,Sheet4!$F:$F,0)),"")</f>
        <v/>
      </c>
      <c r="AF1548">
        <f si="379" t="shared"/>
        <v>0</v>
      </c>
      <c r="AH1548">
        <v>1525</v>
      </c>
      <c r="AI1548" t="str">
        <f si="380" t="shared"/>
        <v>Elie OkoboIsaiah CanaanJames HardenMonte MorrisWill BartonTaurean PrinceKenneth FariedJosh JacksonRudy Gobert</v>
      </c>
      <c r="AJ1548">
        <f si="369" t="shared"/>
        <v>0</v>
      </c>
      <c r="AK1548">
        <f si="370" t="shared"/>
        <v>0</v>
      </c>
      <c r="AL1548">
        <f si="371" t="shared"/>
        <v>0</v>
      </c>
      <c r="AM1548">
        <f si="372" t="shared"/>
        <v>0</v>
      </c>
      <c r="AN1548">
        <f si="373" t="shared"/>
        <v>0</v>
      </c>
      <c r="AO1548">
        <f si="374" t="shared"/>
        <v>0</v>
      </c>
      <c r="AP1548">
        <f si="375" t="shared"/>
        <v>0</v>
      </c>
      <c r="AQ1548">
        <f si="376" t="shared"/>
        <v>0</v>
      </c>
      <c r="AR1548">
        <f si="377" t="shared"/>
        <v>0</v>
      </c>
      <c r="AS1548">
        <f si="381" t="shared"/>
        <v>0</v>
      </c>
      <c r="AU1548" t="str">
        <f>IFERROR(VLOOKUP(C1548,Results!$A$2:$B$240,2,FALSE)+VLOOKUP(D1548,Results!$A$2:$B$240,2,FALSE)+VLOOKUP(E1548,Results!$A$2:$B$240,2,FALSE)+VLOOKUP(F1548,Results!$A$2:$B$240,2,FALSE)+VLOOKUP(G1548,Results!$A$2:$B$240,2,FALSE)+VLOOKUP(H1548,Results!$A$2:$B$240,2,FALSE)+VLOOKUP(I1548,Results!$A$2:$B$240,2,FALSE)+VLOOKUP(J1548,Results!$A$2:$B$240,2,FALSE)+VLOOKUP(B1548,Results!$A$2:$B$240,2,FALSE)-MIN(VLOOKUP(C1548,Results!$A$2:$B$240,2,FALSE),VLOOKUP(D1548,Results!$A$2:$B$240,2,FALSE),VLOOKUP(E1548,Results!$A$2:$B$240,2,FALSE),VLOOKUP(F1548,Results!$A$2:$B$240,2,FALSE),VLOOKUP(G1548,Results!$A$2:$B$240,2,FALSE),VLOOKUP(H1548,Results!$A$2:$B$240,2,FALSE),VLOOKUP(I1548,Results!$A$2:$B$240,2,FALSE),VLOOKUP(J1548,Results!$A$2:$B$240,2,FALSE),VLOOKUP(B1548,Results!$A$2:$B$240,2,FALSE)),"")</f>
        <v/>
      </c>
    </row>
    <row r="1549" spans="2:47" x14ac:dyDescent="0.3">
      <c r="B1549" t="s">
        <v>166</v>
      </c>
      <c r="C1549" t="s">
        <v>170</v>
      </c>
      <c r="D1549" t="s">
        <v>99</v>
      </c>
      <c r="E1549" t="s">
        <v>173</v>
      </c>
      <c r="F1549" t="s">
        <v>177</v>
      </c>
      <c r="G1549" t="s">
        <v>105</v>
      </c>
      <c r="H1549" t="s">
        <v>93</v>
      </c>
      <c r="I1549" t="s">
        <v>181</v>
      </c>
      <c r="J1549" t="s">
        <v>187</v>
      </c>
      <c r="K1549" t="n">
        <v>10.0</v>
      </c>
      <c r="L1549" s="30">
        <f si="368" t="shared"/>
        <v>0</v>
      </c>
      <c r="N1549" s="35" t="str">
        <f si="378" t="shared"/>
        <v/>
      </c>
      <c r="O1549" s="59">
        <f>(IF(ISNUMBER(MATCH(B1549,Sheet4!$K$92:$K$101,0)),1,0)+IF(ISNUMBER(MATCH(C1549,Sheet4!$K$92:$K$101,0)),1,0)+IF(ISNUMBER(MATCH(D1549,Sheet4!$K$92:$K$101,0)),1,0)+IF(ISNUMBER(MATCH(E1549,Sheet4!$K$92:$K$101,0)),1,0)+IF(ISNUMBER(MATCH(F1549,Sheet4!$K$92:$K$101,0)),1,0)+IF(ISNUMBER(MATCH(G1549,Sheet4!$K$92:$K$101,0)),1,0)+IF(ISNUMBER(MATCH(H1549,Sheet4!$K$92:$K$101,0)),1,0)+IF(ISNUMBER(MATCH(I1549,Sheet4!$K$92:$K$101,0)),1,0)+IF(ISNUMBER(MATCH(J1549,Sheet4!$K$92:$K$101,0)),1,0))
-
(IF(ISNUMBER(MATCH(B1549,Sheet4!$F$2:$F$11,0)),1,0)+IF(ISNUMBER(MATCH(C1549,Sheet4!$F$2:$F$11,0)),1,0)+IF(ISNUMBER(MATCH(D1549,Sheet4!$F$2:$F$11,0)),1,0)+IF(ISNUMBER(MATCH(E1549,Sheet4!$F$2:$F$11,0)),1,0)+IF(ISNUMBER(MATCH(F1549,Sheet4!$F$2:$F$11,0)),1,0)+IF(ISNUMBER(MATCH(G1549,Sheet4!$F$2:$F$11,0)),1,0)+IF(ISNUMBER(MATCH(H1549,Sheet4!$F$2:$F$11,0)),1,0)+IF(ISNUMBER(MATCH(I1549,Sheet4!$F$2:$F$11,0)),1,0)+IF(ISNUMBER(MATCH(J1549,Sheet4!$F$2:$F$11,0)),1,0))</f>
        <v>0</v>
      </c>
      <c r="P1549" s="40" t="str">
        <f>IFERROR(INDEX(Sheet4!$G:$G,MATCH(Sheet1!B1549,Sheet4!$F:$F,0))+INDEX(Sheet4!$G:$G,MATCH(Sheet1!C1549,Sheet4!$F:$F,0))+INDEX(Sheet4!$G:$G,MATCH(Sheet1!D1549,Sheet4!$F:$F,0))+INDEX(Sheet4!$G:$G,MATCH(Sheet1!E1549,Sheet4!$F:$F,0))+INDEX(Sheet4!$G:$G,MATCH(Sheet1!F1549,Sheet4!$F:$F,0))+INDEX(Sheet4!$G:$G,MATCH(Sheet1!G1549,Sheet4!$F:$F,0))+INDEX(Sheet4!$G:$G,MATCH(Sheet1!H1549,Sheet4!$F:$F,0))+INDEX(Sheet4!$G:$G,MATCH(Sheet1!I1549,Sheet4!$F:$F,0))+INDEX(Sheet4!$G:$G,MATCH(Sheet1!J1549,Sheet4!$F:$F,0)),"")</f>
        <v/>
      </c>
      <c r="AF1549">
        <f si="379" t="shared"/>
        <v>0</v>
      </c>
      <c r="AH1549">
        <v>1526</v>
      </c>
      <c r="AI1549" t="str">
        <f si="380" t="shared"/>
        <v>Ben SimmonsJeremy LinJimmy ButlerMonte MorrisMikal BridgesCorey BrewerJohn CollinsPaul MillsapJoel Embiid</v>
      </c>
      <c r="AJ1549">
        <f si="369" t="shared"/>
        <v>0</v>
      </c>
      <c r="AK1549">
        <f si="370" t="shared"/>
        <v>0</v>
      </c>
      <c r="AL1549">
        <f si="371" t="shared"/>
        <v>0</v>
      </c>
      <c r="AM1549">
        <f si="372" t="shared"/>
        <v>0</v>
      </c>
      <c r="AN1549">
        <f si="373" t="shared"/>
        <v>0</v>
      </c>
      <c r="AO1549">
        <f si="374" t="shared"/>
        <v>0</v>
      </c>
      <c r="AP1549">
        <f si="375" t="shared"/>
        <v>0</v>
      </c>
      <c r="AQ1549">
        <f si="376" t="shared"/>
        <v>0</v>
      </c>
      <c r="AR1549">
        <f si="377" t="shared"/>
        <v>0</v>
      </c>
      <c r="AS1549">
        <f si="381" t="shared"/>
        <v>0</v>
      </c>
      <c r="AU1549" t="str">
        <f>IFERROR(VLOOKUP(C1549,Results!$A$2:$B$240,2,FALSE)+VLOOKUP(D1549,Results!$A$2:$B$240,2,FALSE)+VLOOKUP(E1549,Results!$A$2:$B$240,2,FALSE)+VLOOKUP(F1549,Results!$A$2:$B$240,2,FALSE)+VLOOKUP(G1549,Results!$A$2:$B$240,2,FALSE)+VLOOKUP(H1549,Results!$A$2:$B$240,2,FALSE)+VLOOKUP(I1549,Results!$A$2:$B$240,2,FALSE)+VLOOKUP(J1549,Results!$A$2:$B$240,2,FALSE)+VLOOKUP(B1549,Results!$A$2:$B$240,2,FALSE)-MIN(VLOOKUP(C1549,Results!$A$2:$B$240,2,FALSE),VLOOKUP(D1549,Results!$A$2:$B$240,2,FALSE),VLOOKUP(E1549,Results!$A$2:$B$240,2,FALSE),VLOOKUP(F1549,Results!$A$2:$B$240,2,FALSE),VLOOKUP(G1549,Results!$A$2:$B$240,2,FALSE),VLOOKUP(H1549,Results!$A$2:$B$240,2,FALSE),VLOOKUP(I1549,Results!$A$2:$B$240,2,FALSE),VLOOKUP(J1549,Results!$A$2:$B$240,2,FALSE),VLOOKUP(B1549,Results!$A$2:$B$240,2,FALSE)),"")</f>
        <v/>
      </c>
    </row>
    <row r="1550" spans="2:47" x14ac:dyDescent="0.3">
      <c r="B1550" t="s">
        <v>166</v>
      </c>
      <c r="C1550" t="s">
        <v>171</v>
      </c>
      <c r="D1550" t="s">
        <v>172</v>
      </c>
      <c r="E1550" t="s">
        <v>89</v>
      </c>
      <c r="F1550" t="s">
        <v>177</v>
      </c>
      <c r="G1550" t="s">
        <v>100</v>
      </c>
      <c r="H1550" t="s">
        <v>93</v>
      </c>
      <c r="I1550" t="s">
        <v>152</v>
      </c>
      <c r="J1550" t="s">
        <v>98</v>
      </c>
      <c r="K1550" t="n">
        <v>10.0</v>
      </c>
      <c r="L1550" s="30">
        <f si="368" t="shared"/>
        <v>0</v>
      </c>
      <c r="N1550" s="35" t="str">
        <f si="378" t="shared"/>
        <v/>
      </c>
      <c r="O1550" s="59">
        <f>(IF(ISNUMBER(MATCH(B1550,Sheet4!$K$92:$K$101,0)),1,0)+IF(ISNUMBER(MATCH(C1550,Sheet4!$K$92:$K$101,0)),1,0)+IF(ISNUMBER(MATCH(D1550,Sheet4!$K$92:$K$101,0)),1,0)+IF(ISNUMBER(MATCH(E1550,Sheet4!$K$92:$K$101,0)),1,0)+IF(ISNUMBER(MATCH(F1550,Sheet4!$K$92:$K$101,0)),1,0)+IF(ISNUMBER(MATCH(G1550,Sheet4!$K$92:$K$101,0)),1,0)+IF(ISNUMBER(MATCH(H1550,Sheet4!$K$92:$K$101,0)),1,0)+IF(ISNUMBER(MATCH(I1550,Sheet4!$K$92:$K$101,0)),1,0)+IF(ISNUMBER(MATCH(J1550,Sheet4!$K$92:$K$101,0)),1,0))
-
(IF(ISNUMBER(MATCH(B1550,Sheet4!$F$2:$F$11,0)),1,0)+IF(ISNUMBER(MATCH(C1550,Sheet4!$F$2:$F$11,0)),1,0)+IF(ISNUMBER(MATCH(D1550,Sheet4!$F$2:$F$11,0)),1,0)+IF(ISNUMBER(MATCH(E1550,Sheet4!$F$2:$F$11,0)),1,0)+IF(ISNUMBER(MATCH(F1550,Sheet4!$F$2:$F$11,0)),1,0)+IF(ISNUMBER(MATCH(G1550,Sheet4!$F$2:$F$11,0)),1,0)+IF(ISNUMBER(MATCH(H1550,Sheet4!$F$2:$F$11,0)),1,0)+IF(ISNUMBER(MATCH(I1550,Sheet4!$F$2:$F$11,0)),1,0)+IF(ISNUMBER(MATCH(J1550,Sheet4!$F$2:$F$11,0)),1,0))</f>
        <v>0</v>
      </c>
      <c r="P1550" s="40" t="str">
        <f>IFERROR(INDEX(Sheet4!$G:$G,MATCH(Sheet1!B1550,Sheet4!$F:$F,0))+INDEX(Sheet4!$G:$G,MATCH(Sheet1!C1550,Sheet4!$F:$F,0))+INDEX(Sheet4!$G:$G,MATCH(Sheet1!D1550,Sheet4!$F:$F,0))+INDEX(Sheet4!$G:$G,MATCH(Sheet1!E1550,Sheet4!$F:$F,0))+INDEX(Sheet4!$G:$G,MATCH(Sheet1!F1550,Sheet4!$F:$F,0))+INDEX(Sheet4!$G:$G,MATCH(Sheet1!G1550,Sheet4!$F:$F,0))+INDEX(Sheet4!$G:$G,MATCH(Sheet1!H1550,Sheet4!$F:$F,0))+INDEX(Sheet4!$G:$G,MATCH(Sheet1!I1550,Sheet4!$F:$F,0))+INDEX(Sheet4!$G:$G,MATCH(Sheet1!J1550,Sheet4!$F:$F,0)),"")</f>
        <v/>
      </c>
      <c r="AF1550">
        <f si="379" t="shared"/>
        <v>0</v>
      </c>
      <c r="AH1550">
        <v>1527</v>
      </c>
      <c r="AI1550" t="str">
        <f si="380" t="shared"/>
        <v>Ben SimmonsT.J. McConnellDevin BookerMonte MorrisMikal BridgesGerald GreenKenneth FariedPaul MillsapKarl-Anthony Towns</v>
      </c>
      <c r="AJ1550">
        <f si="369" t="shared"/>
        <v>0</v>
      </c>
      <c r="AK1550">
        <f si="370" t="shared"/>
        <v>0</v>
      </c>
      <c r="AL1550">
        <f si="371" t="shared"/>
        <v>0</v>
      </c>
      <c r="AM1550">
        <f si="372" t="shared"/>
        <v>0</v>
      </c>
      <c r="AN1550">
        <f si="373" t="shared"/>
        <v>0</v>
      </c>
      <c r="AO1550">
        <f si="374" t="shared"/>
        <v>0</v>
      </c>
      <c r="AP1550">
        <f si="375" t="shared"/>
        <v>0</v>
      </c>
      <c r="AQ1550">
        <f si="376" t="shared"/>
        <v>0</v>
      </c>
      <c r="AR1550">
        <f si="377" t="shared"/>
        <v>0</v>
      </c>
      <c r="AS1550">
        <f si="381" t="shared"/>
        <v>0</v>
      </c>
      <c r="AU1550" t="str">
        <f>IFERROR(VLOOKUP(C1550,Results!$A$2:$B$240,2,FALSE)+VLOOKUP(D1550,Results!$A$2:$B$240,2,FALSE)+VLOOKUP(E1550,Results!$A$2:$B$240,2,FALSE)+VLOOKUP(F1550,Results!$A$2:$B$240,2,FALSE)+VLOOKUP(G1550,Results!$A$2:$B$240,2,FALSE)+VLOOKUP(H1550,Results!$A$2:$B$240,2,FALSE)+VLOOKUP(I1550,Results!$A$2:$B$240,2,FALSE)+VLOOKUP(J1550,Results!$A$2:$B$240,2,FALSE)+VLOOKUP(B1550,Results!$A$2:$B$240,2,FALSE)-MIN(VLOOKUP(C1550,Results!$A$2:$B$240,2,FALSE),VLOOKUP(D1550,Results!$A$2:$B$240,2,FALSE),VLOOKUP(E1550,Results!$A$2:$B$240,2,FALSE),VLOOKUP(F1550,Results!$A$2:$B$240,2,FALSE),VLOOKUP(G1550,Results!$A$2:$B$240,2,FALSE),VLOOKUP(H1550,Results!$A$2:$B$240,2,FALSE),VLOOKUP(I1550,Results!$A$2:$B$240,2,FALSE),VLOOKUP(J1550,Results!$A$2:$B$240,2,FALSE),VLOOKUP(B1550,Results!$A$2:$B$240,2,FALSE)),"")</f>
        <v/>
      </c>
    </row>
    <row r="1551" spans="2:47" x14ac:dyDescent="0.3">
      <c r="B1551" t="s">
        <v>87</v>
      </c>
      <c r="C1551" t="s">
        <v>95</v>
      </c>
      <c r="D1551" t="s">
        <v>172</v>
      </c>
      <c r="E1551" t="s">
        <v>158</v>
      </c>
      <c r="F1551" t="s">
        <v>150</v>
      </c>
      <c r="G1551" t="s">
        <v>159</v>
      </c>
      <c r="H1551" t="s">
        <v>153</v>
      </c>
      <c r="I1551" t="s">
        <v>181</v>
      </c>
      <c r="J1551" t="s">
        <v>98</v>
      </c>
      <c r="K1551" t="n">
        <v>10.0</v>
      </c>
      <c r="L1551" s="30">
        <f si="368" t="shared"/>
        <v>0</v>
      </c>
      <c r="N1551" s="35" t="str">
        <f si="378" t="shared"/>
        <v/>
      </c>
      <c r="O1551" s="59">
        <f>(IF(ISNUMBER(MATCH(B1551,Sheet4!$K$92:$K$101,0)),1,0)+IF(ISNUMBER(MATCH(C1551,Sheet4!$K$92:$K$101,0)),1,0)+IF(ISNUMBER(MATCH(D1551,Sheet4!$K$92:$K$101,0)),1,0)+IF(ISNUMBER(MATCH(E1551,Sheet4!$K$92:$K$101,0)),1,0)+IF(ISNUMBER(MATCH(F1551,Sheet4!$K$92:$K$101,0)),1,0)+IF(ISNUMBER(MATCH(G1551,Sheet4!$K$92:$K$101,0)),1,0)+IF(ISNUMBER(MATCH(H1551,Sheet4!$K$92:$K$101,0)),1,0)+IF(ISNUMBER(MATCH(I1551,Sheet4!$K$92:$K$101,0)),1,0)+IF(ISNUMBER(MATCH(J1551,Sheet4!$K$92:$K$101,0)),1,0))
-
(IF(ISNUMBER(MATCH(B1551,Sheet4!$F$2:$F$11,0)),1,0)+IF(ISNUMBER(MATCH(C1551,Sheet4!$F$2:$F$11,0)),1,0)+IF(ISNUMBER(MATCH(D1551,Sheet4!$F$2:$F$11,0)),1,0)+IF(ISNUMBER(MATCH(E1551,Sheet4!$F$2:$F$11,0)),1,0)+IF(ISNUMBER(MATCH(F1551,Sheet4!$F$2:$F$11,0)),1,0)+IF(ISNUMBER(MATCH(G1551,Sheet4!$F$2:$F$11,0)),1,0)+IF(ISNUMBER(MATCH(H1551,Sheet4!$F$2:$F$11,0)),1,0)+IF(ISNUMBER(MATCH(I1551,Sheet4!$F$2:$F$11,0)),1,0)+IF(ISNUMBER(MATCH(J1551,Sheet4!$F$2:$F$11,0)),1,0))</f>
        <v>0</v>
      </c>
      <c r="P1551" s="40" t="str">
        <f>IFERROR(INDEX(Sheet4!$G:$G,MATCH(Sheet1!B1551,Sheet4!$F:$F,0))+INDEX(Sheet4!$G:$G,MATCH(Sheet1!C1551,Sheet4!$F:$F,0))+INDEX(Sheet4!$G:$G,MATCH(Sheet1!D1551,Sheet4!$F:$F,0))+INDEX(Sheet4!$G:$G,MATCH(Sheet1!E1551,Sheet4!$F:$F,0))+INDEX(Sheet4!$G:$G,MATCH(Sheet1!F1551,Sheet4!$F:$F,0))+INDEX(Sheet4!$G:$G,MATCH(Sheet1!G1551,Sheet4!$F:$F,0))+INDEX(Sheet4!$G:$G,MATCH(Sheet1!H1551,Sheet4!$F:$F,0))+INDEX(Sheet4!$G:$G,MATCH(Sheet1!I1551,Sheet4!$F:$F,0))+INDEX(Sheet4!$G:$G,MATCH(Sheet1!J1551,Sheet4!$F:$F,0)),"")</f>
        <v/>
      </c>
      <c r="AF1551">
        <f si="379" t="shared"/>
        <v>0</v>
      </c>
      <c r="AH1551">
        <v>1528</v>
      </c>
      <c r="AI1551" t="str">
        <f si="380" t="shared"/>
        <v>Ben SimmonsJerryd BaylessJimmy ButlerMonte MorrisKelly OubreGerald GreenJohn CollinsDerrick FavorsRudy Gobert</v>
      </c>
      <c r="AJ1551">
        <f si="369" t="shared"/>
        <v>0</v>
      </c>
      <c r="AK1551">
        <f si="370" t="shared"/>
        <v>0</v>
      </c>
      <c r="AL1551">
        <f si="371" t="shared"/>
        <v>0</v>
      </c>
      <c r="AM1551">
        <f si="372" t="shared"/>
        <v>0</v>
      </c>
      <c r="AN1551">
        <f si="373" t="shared"/>
        <v>0</v>
      </c>
      <c r="AO1551">
        <f si="374" t="shared"/>
        <v>0</v>
      </c>
      <c r="AP1551">
        <f si="375" t="shared"/>
        <v>0</v>
      </c>
      <c r="AQ1551">
        <f si="376" t="shared"/>
        <v>0</v>
      </c>
      <c r="AR1551">
        <f si="377" t="shared"/>
        <v>0</v>
      </c>
      <c r="AS1551">
        <f si="381" t="shared"/>
        <v>0</v>
      </c>
      <c r="AU1551" t="str">
        <f>IFERROR(VLOOKUP(C1551,Results!$A$2:$B$240,2,FALSE)+VLOOKUP(D1551,Results!$A$2:$B$240,2,FALSE)+VLOOKUP(E1551,Results!$A$2:$B$240,2,FALSE)+VLOOKUP(F1551,Results!$A$2:$B$240,2,FALSE)+VLOOKUP(G1551,Results!$A$2:$B$240,2,FALSE)+VLOOKUP(H1551,Results!$A$2:$B$240,2,FALSE)+VLOOKUP(I1551,Results!$A$2:$B$240,2,FALSE)+VLOOKUP(J1551,Results!$A$2:$B$240,2,FALSE)+VLOOKUP(B1551,Results!$A$2:$B$240,2,FALSE)-MIN(VLOOKUP(C1551,Results!$A$2:$B$240,2,FALSE),VLOOKUP(D1551,Results!$A$2:$B$240,2,FALSE),VLOOKUP(E1551,Results!$A$2:$B$240,2,FALSE),VLOOKUP(F1551,Results!$A$2:$B$240,2,FALSE),VLOOKUP(G1551,Results!$A$2:$B$240,2,FALSE),VLOOKUP(H1551,Results!$A$2:$B$240,2,FALSE),VLOOKUP(I1551,Results!$A$2:$B$240,2,FALSE),VLOOKUP(J1551,Results!$A$2:$B$240,2,FALSE),VLOOKUP(B1551,Results!$A$2:$B$240,2,FALSE)),"")</f>
        <v/>
      </c>
    </row>
    <row r="1552" spans="2:47" x14ac:dyDescent="0.3">
      <c r="B1552" t="s">
        <v>169</v>
      </c>
      <c r="C1552" t="s">
        <v>116</v>
      </c>
      <c r="D1552" t="s">
        <v>145</v>
      </c>
      <c r="E1552" t="s">
        <v>174</v>
      </c>
      <c r="F1552" t="s">
        <v>177</v>
      </c>
      <c r="G1552" t="s">
        <v>179</v>
      </c>
      <c r="H1552" t="s">
        <v>181</v>
      </c>
      <c r="I1552" t="s">
        <v>152</v>
      </c>
      <c r="J1552" t="s">
        <v>186</v>
      </c>
      <c r="K1552" t="n">
        <v>10.0</v>
      </c>
      <c r="L1552" s="30">
        <f si="368" t="shared"/>
        <v>0</v>
      </c>
      <c r="N1552" s="35" t="str">
        <f si="378" t="shared"/>
        <v/>
      </c>
      <c r="O1552" s="59">
        <f>(IF(ISNUMBER(MATCH(B1552,Sheet4!$K$92:$K$101,0)),1,0)+IF(ISNUMBER(MATCH(C1552,Sheet4!$K$92:$K$101,0)),1,0)+IF(ISNUMBER(MATCH(D1552,Sheet4!$K$92:$K$101,0)),1,0)+IF(ISNUMBER(MATCH(E1552,Sheet4!$K$92:$K$101,0)),1,0)+IF(ISNUMBER(MATCH(F1552,Sheet4!$K$92:$K$101,0)),1,0)+IF(ISNUMBER(MATCH(G1552,Sheet4!$K$92:$K$101,0)),1,0)+IF(ISNUMBER(MATCH(H1552,Sheet4!$K$92:$K$101,0)),1,0)+IF(ISNUMBER(MATCH(I1552,Sheet4!$K$92:$K$101,0)),1,0)+IF(ISNUMBER(MATCH(J1552,Sheet4!$K$92:$K$101,0)),1,0))
-
(IF(ISNUMBER(MATCH(B1552,Sheet4!$F$2:$F$11,0)),1,0)+IF(ISNUMBER(MATCH(C1552,Sheet4!$F$2:$F$11,0)),1,0)+IF(ISNUMBER(MATCH(D1552,Sheet4!$F$2:$F$11,0)),1,0)+IF(ISNUMBER(MATCH(E1552,Sheet4!$F$2:$F$11,0)),1,0)+IF(ISNUMBER(MATCH(F1552,Sheet4!$F$2:$F$11,0)),1,0)+IF(ISNUMBER(MATCH(G1552,Sheet4!$F$2:$F$11,0)),1,0)+IF(ISNUMBER(MATCH(H1552,Sheet4!$F$2:$F$11,0)),1,0)+IF(ISNUMBER(MATCH(I1552,Sheet4!$F$2:$F$11,0)),1,0)+IF(ISNUMBER(MATCH(J1552,Sheet4!$F$2:$F$11,0)),1,0))</f>
        <v>0</v>
      </c>
      <c r="P1552" s="40" t="str">
        <f>IFERROR(INDEX(Sheet4!$G:$G,MATCH(Sheet1!B1552,Sheet4!$F:$F,0))+INDEX(Sheet4!$G:$G,MATCH(Sheet1!C1552,Sheet4!$F:$F,0))+INDEX(Sheet4!$G:$G,MATCH(Sheet1!D1552,Sheet4!$F:$F,0))+INDEX(Sheet4!$G:$G,MATCH(Sheet1!E1552,Sheet4!$F:$F,0))+INDEX(Sheet4!$G:$G,MATCH(Sheet1!F1552,Sheet4!$F:$F,0))+INDEX(Sheet4!$G:$G,MATCH(Sheet1!G1552,Sheet4!$F:$F,0))+INDEX(Sheet4!$G:$G,MATCH(Sheet1!H1552,Sheet4!$F:$F,0))+INDEX(Sheet4!$G:$G,MATCH(Sheet1!I1552,Sheet4!$F:$F,0))+INDEX(Sheet4!$G:$G,MATCH(Sheet1!J1552,Sheet4!$F:$F,0)),"")</f>
        <v/>
      </c>
      <c r="AF1552">
        <f si="379" t="shared"/>
        <v>0</v>
      </c>
      <c r="AH1552">
        <v>1529</v>
      </c>
      <c r="AI1552" t="str">
        <f si="380" t="shared"/>
        <v>De'Aaron FoxLandry ShametDevin BookerAustin RiversKelly OubreMikal BridgesKenneth FariedPaul MillsapNikola Jokic</v>
      </c>
      <c r="AJ1552">
        <f si="369" t="shared"/>
        <v>0</v>
      </c>
      <c r="AK1552">
        <f si="370" t="shared"/>
        <v>0</v>
      </c>
      <c r="AL1552">
        <f si="371" t="shared"/>
        <v>0</v>
      </c>
      <c r="AM1552">
        <f si="372" t="shared"/>
        <v>0</v>
      </c>
      <c r="AN1552">
        <f si="373" t="shared"/>
        <v>0</v>
      </c>
      <c r="AO1552">
        <f si="374" t="shared"/>
        <v>0</v>
      </c>
      <c r="AP1552">
        <f si="375" t="shared"/>
        <v>0</v>
      </c>
      <c r="AQ1552">
        <f si="376" t="shared"/>
        <v>0</v>
      </c>
      <c r="AR1552">
        <f si="377" t="shared"/>
        <v>0</v>
      </c>
      <c r="AS1552">
        <f si="381" t="shared"/>
        <v>0</v>
      </c>
      <c r="AU1552" t="str">
        <f>IFERROR(VLOOKUP(C1552,Results!$A$2:$B$240,2,FALSE)+VLOOKUP(D1552,Results!$A$2:$B$240,2,FALSE)+VLOOKUP(E1552,Results!$A$2:$B$240,2,FALSE)+VLOOKUP(F1552,Results!$A$2:$B$240,2,FALSE)+VLOOKUP(G1552,Results!$A$2:$B$240,2,FALSE)+VLOOKUP(H1552,Results!$A$2:$B$240,2,FALSE)+VLOOKUP(I1552,Results!$A$2:$B$240,2,FALSE)+VLOOKUP(J1552,Results!$A$2:$B$240,2,FALSE)+VLOOKUP(B1552,Results!$A$2:$B$240,2,FALSE)-MIN(VLOOKUP(C1552,Results!$A$2:$B$240,2,FALSE),VLOOKUP(D1552,Results!$A$2:$B$240,2,FALSE),VLOOKUP(E1552,Results!$A$2:$B$240,2,FALSE),VLOOKUP(F1552,Results!$A$2:$B$240,2,FALSE),VLOOKUP(G1552,Results!$A$2:$B$240,2,FALSE),VLOOKUP(H1552,Results!$A$2:$B$240,2,FALSE),VLOOKUP(I1552,Results!$A$2:$B$240,2,FALSE),VLOOKUP(J1552,Results!$A$2:$B$240,2,FALSE),VLOOKUP(B1552,Results!$A$2:$B$240,2,FALSE)),"")</f>
        <v/>
      </c>
    </row>
    <row r="1553" spans="2:47" x14ac:dyDescent="0.3">
      <c r="B1553" t="s">
        <v>166</v>
      </c>
      <c r="C1553" t="s">
        <v>171</v>
      </c>
      <c r="D1553" t="s">
        <v>172</v>
      </c>
      <c r="E1553" t="s">
        <v>173</v>
      </c>
      <c r="F1553" t="s">
        <v>178</v>
      </c>
      <c r="G1553" t="s">
        <v>179</v>
      </c>
      <c r="H1553" t="s">
        <v>153</v>
      </c>
      <c r="I1553" t="s">
        <v>152</v>
      </c>
      <c r="J1553" t="s">
        <v>187</v>
      </c>
      <c r="K1553" t="n">
        <v>10.0</v>
      </c>
      <c r="L1553" s="30">
        <f si="368" t="shared"/>
        <v>0</v>
      </c>
      <c r="N1553" s="35" t="str">
        <f si="378" t="shared"/>
        <v/>
      </c>
      <c r="O1553" s="59">
        <f>(IF(ISNUMBER(MATCH(B1553,Sheet4!$K$92:$K$101,0)),1,0)+IF(ISNUMBER(MATCH(C1553,Sheet4!$K$92:$K$101,0)),1,0)+IF(ISNUMBER(MATCH(D1553,Sheet4!$K$92:$K$101,0)),1,0)+IF(ISNUMBER(MATCH(E1553,Sheet4!$K$92:$K$101,0)),1,0)+IF(ISNUMBER(MATCH(F1553,Sheet4!$K$92:$K$101,0)),1,0)+IF(ISNUMBER(MATCH(G1553,Sheet4!$K$92:$K$101,0)),1,0)+IF(ISNUMBER(MATCH(H1553,Sheet4!$K$92:$K$101,0)),1,0)+IF(ISNUMBER(MATCH(I1553,Sheet4!$K$92:$K$101,0)),1,0)+IF(ISNUMBER(MATCH(J1553,Sheet4!$K$92:$K$101,0)),1,0))
-
(IF(ISNUMBER(MATCH(B1553,Sheet4!$F$2:$F$11,0)),1,0)+IF(ISNUMBER(MATCH(C1553,Sheet4!$F$2:$F$11,0)),1,0)+IF(ISNUMBER(MATCH(D1553,Sheet4!$F$2:$F$11,0)),1,0)+IF(ISNUMBER(MATCH(E1553,Sheet4!$F$2:$F$11,0)),1,0)+IF(ISNUMBER(MATCH(F1553,Sheet4!$F$2:$F$11,0)),1,0)+IF(ISNUMBER(MATCH(G1553,Sheet4!$F$2:$F$11,0)),1,0)+IF(ISNUMBER(MATCH(H1553,Sheet4!$F$2:$F$11,0)),1,0)+IF(ISNUMBER(MATCH(I1553,Sheet4!$F$2:$F$11,0)),1,0)+IF(ISNUMBER(MATCH(J1553,Sheet4!$F$2:$F$11,0)),1,0))</f>
        <v>0</v>
      </c>
      <c r="P1553" s="40" t="str">
        <f>IFERROR(INDEX(Sheet4!$G:$G,MATCH(Sheet1!B1553,Sheet4!$F:$F,0))+INDEX(Sheet4!$G:$G,MATCH(Sheet1!C1553,Sheet4!$F:$F,0))+INDEX(Sheet4!$G:$G,MATCH(Sheet1!D1553,Sheet4!$F:$F,0))+INDEX(Sheet4!$G:$G,MATCH(Sheet1!E1553,Sheet4!$F:$F,0))+INDEX(Sheet4!$G:$G,MATCH(Sheet1!F1553,Sheet4!$F:$F,0))+INDEX(Sheet4!$G:$G,MATCH(Sheet1!G1553,Sheet4!$F:$F,0))+INDEX(Sheet4!$G:$G,MATCH(Sheet1!H1553,Sheet4!$F:$F,0))+INDEX(Sheet4!$G:$G,MATCH(Sheet1!I1553,Sheet4!$F:$F,0))+INDEX(Sheet4!$G:$G,MATCH(Sheet1!J1553,Sheet4!$F:$F,0)),"")</f>
        <v/>
      </c>
      <c r="AF1553">
        <f si="379" t="shared"/>
        <v>0</v>
      </c>
      <c r="AH1553">
        <v>1530</v>
      </c>
      <c r="AI1553" t="str">
        <f si="380" t="shared"/>
        <v>Jerryd BaylessIsaiah CanaanDevin BookerJimmy ButlerWill BartonKelly OubreMarvin BagleyPaul MillsapRudy Gobert</v>
      </c>
      <c r="AJ1553">
        <f si="369" t="shared"/>
        <v>0</v>
      </c>
      <c r="AK1553">
        <f si="370" t="shared"/>
        <v>0</v>
      </c>
      <c r="AL1553">
        <f si="371" t="shared"/>
        <v>0</v>
      </c>
      <c r="AM1553">
        <f si="372" t="shared"/>
        <v>0</v>
      </c>
      <c r="AN1553">
        <f si="373" t="shared"/>
        <v>0</v>
      </c>
      <c r="AO1553">
        <f si="374" t="shared"/>
        <v>0</v>
      </c>
      <c r="AP1553">
        <f si="375" t="shared"/>
        <v>0</v>
      </c>
      <c r="AQ1553">
        <f si="376" t="shared"/>
        <v>0</v>
      </c>
      <c r="AR1553">
        <f si="377" t="shared"/>
        <v>0</v>
      </c>
      <c r="AS1553">
        <f si="381" t="shared"/>
        <v>0</v>
      </c>
      <c r="AU1553" t="str">
        <f>IFERROR(VLOOKUP(C1553,Results!$A$2:$B$240,2,FALSE)+VLOOKUP(D1553,Results!$A$2:$B$240,2,FALSE)+VLOOKUP(E1553,Results!$A$2:$B$240,2,FALSE)+VLOOKUP(F1553,Results!$A$2:$B$240,2,FALSE)+VLOOKUP(G1553,Results!$A$2:$B$240,2,FALSE)+VLOOKUP(H1553,Results!$A$2:$B$240,2,FALSE)+VLOOKUP(I1553,Results!$A$2:$B$240,2,FALSE)+VLOOKUP(J1553,Results!$A$2:$B$240,2,FALSE)+VLOOKUP(B1553,Results!$A$2:$B$240,2,FALSE)-MIN(VLOOKUP(C1553,Results!$A$2:$B$240,2,FALSE),VLOOKUP(D1553,Results!$A$2:$B$240,2,FALSE),VLOOKUP(E1553,Results!$A$2:$B$240,2,FALSE),VLOOKUP(F1553,Results!$A$2:$B$240,2,FALSE),VLOOKUP(G1553,Results!$A$2:$B$240,2,FALSE),VLOOKUP(H1553,Results!$A$2:$B$240,2,FALSE),VLOOKUP(I1553,Results!$A$2:$B$240,2,FALSE),VLOOKUP(J1553,Results!$A$2:$B$240,2,FALSE),VLOOKUP(B1553,Results!$A$2:$B$240,2,FALSE)),"")</f>
        <v/>
      </c>
    </row>
    <row r="1554" spans="2:47" x14ac:dyDescent="0.3">
      <c r="B1554" t="s">
        <v>166</v>
      </c>
      <c r="C1554" t="s">
        <v>167</v>
      </c>
      <c r="D1554" t="s">
        <v>172</v>
      </c>
      <c r="E1554" t="s">
        <v>158</v>
      </c>
      <c r="F1554" t="s">
        <v>178</v>
      </c>
      <c r="G1554" t="s">
        <v>159</v>
      </c>
      <c r="H1554" t="s">
        <v>92</v>
      </c>
      <c r="I1554" t="s">
        <v>181</v>
      </c>
      <c r="J1554" t="s">
        <v>186</v>
      </c>
      <c r="K1554" t="n">
        <v>10.0</v>
      </c>
      <c r="L1554" s="30">
        <f si="368" t="shared"/>
        <v>0</v>
      </c>
      <c r="N1554" s="35" t="str">
        <f si="378" t="shared"/>
        <v/>
      </c>
      <c r="O1554" s="59">
        <f>(IF(ISNUMBER(MATCH(B1554,Sheet4!$K$92:$K$101,0)),1,0)+IF(ISNUMBER(MATCH(C1554,Sheet4!$K$92:$K$101,0)),1,0)+IF(ISNUMBER(MATCH(D1554,Sheet4!$K$92:$K$101,0)),1,0)+IF(ISNUMBER(MATCH(E1554,Sheet4!$K$92:$K$101,0)),1,0)+IF(ISNUMBER(MATCH(F1554,Sheet4!$K$92:$K$101,0)),1,0)+IF(ISNUMBER(MATCH(G1554,Sheet4!$K$92:$K$101,0)),1,0)+IF(ISNUMBER(MATCH(H1554,Sheet4!$K$92:$K$101,0)),1,0)+IF(ISNUMBER(MATCH(I1554,Sheet4!$K$92:$K$101,0)),1,0)+IF(ISNUMBER(MATCH(J1554,Sheet4!$K$92:$K$101,0)),1,0))
-
(IF(ISNUMBER(MATCH(B1554,Sheet4!$F$2:$F$11,0)),1,0)+IF(ISNUMBER(MATCH(C1554,Sheet4!$F$2:$F$11,0)),1,0)+IF(ISNUMBER(MATCH(D1554,Sheet4!$F$2:$F$11,0)),1,0)+IF(ISNUMBER(MATCH(E1554,Sheet4!$F$2:$F$11,0)),1,0)+IF(ISNUMBER(MATCH(F1554,Sheet4!$F$2:$F$11,0)),1,0)+IF(ISNUMBER(MATCH(G1554,Sheet4!$F$2:$F$11,0)),1,0)+IF(ISNUMBER(MATCH(H1554,Sheet4!$F$2:$F$11,0)),1,0)+IF(ISNUMBER(MATCH(I1554,Sheet4!$F$2:$F$11,0)),1,0)+IF(ISNUMBER(MATCH(J1554,Sheet4!$F$2:$F$11,0)),1,0))</f>
        <v>0</v>
      </c>
      <c r="P1554" s="40" t="str">
        <f>IFERROR(INDEX(Sheet4!$G:$G,MATCH(Sheet1!B1554,Sheet4!$F:$F,0))+INDEX(Sheet4!$G:$G,MATCH(Sheet1!C1554,Sheet4!$F:$F,0))+INDEX(Sheet4!$G:$G,MATCH(Sheet1!D1554,Sheet4!$F:$F,0))+INDEX(Sheet4!$G:$G,MATCH(Sheet1!E1554,Sheet4!$F:$F,0))+INDEX(Sheet4!$G:$G,MATCH(Sheet1!F1554,Sheet4!$F:$F,0))+INDEX(Sheet4!$G:$G,MATCH(Sheet1!G1554,Sheet4!$F:$F,0))+INDEX(Sheet4!$G:$G,MATCH(Sheet1!H1554,Sheet4!$F:$F,0))+INDEX(Sheet4!$G:$G,MATCH(Sheet1!I1554,Sheet4!$F:$F,0))+INDEX(Sheet4!$G:$G,MATCH(Sheet1!J1554,Sheet4!$F:$F,0)),"")</f>
        <v/>
      </c>
      <c r="AF1554">
        <f si="379" t="shared"/>
        <v>0</v>
      </c>
      <c r="AH1554">
        <v>1531</v>
      </c>
      <c r="AI1554" t="str">
        <f si="380" t="shared"/>
        <v>Ben SimmonsT.J. McConnellDevin BookerMonte MorrisKelly OubreGerald GreenJosh JacksonPaul MillsapJoel Embiid</v>
      </c>
      <c r="AJ1554">
        <f si="369" t="shared"/>
        <v>0</v>
      </c>
      <c r="AK1554">
        <f si="370" t="shared"/>
        <v>0</v>
      </c>
      <c r="AL1554">
        <f si="371" t="shared"/>
        <v>0</v>
      </c>
      <c r="AM1554">
        <f si="372" t="shared"/>
        <v>0</v>
      </c>
      <c r="AN1554">
        <f si="373" t="shared"/>
        <v>0</v>
      </c>
      <c r="AO1554">
        <f si="374" t="shared"/>
        <v>0</v>
      </c>
      <c r="AP1554">
        <f si="375" t="shared"/>
        <v>0</v>
      </c>
      <c r="AQ1554">
        <f si="376" t="shared"/>
        <v>0</v>
      </c>
      <c r="AR1554">
        <f si="377" t="shared"/>
        <v>0</v>
      </c>
      <c r="AS1554">
        <f si="381" t="shared"/>
        <v>0</v>
      </c>
      <c r="AU1554" t="str">
        <f>IFERROR(VLOOKUP(C1554,Results!$A$2:$B$240,2,FALSE)+VLOOKUP(D1554,Results!$A$2:$B$240,2,FALSE)+VLOOKUP(E1554,Results!$A$2:$B$240,2,FALSE)+VLOOKUP(F1554,Results!$A$2:$B$240,2,FALSE)+VLOOKUP(G1554,Results!$A$2:$B$240,2,FALSE)+VLOOKUP(H1554,Results!$A$2:$B$240,2,FALSE)+VLOOKUP(I1554,Results!$A$2:$B$240,2,FALSE)+VLOOKUP(J1554,Results!$A$2:$B$240,2,FALSE)+VLOOKUP(B1554,Results!$A$2:$B$240,2,FALSE)-MIN(VLOOKUP(C1554,Results!$A$2:$B$240,2,FALSE),VLOOKUP(D1554,Results!$A$2:$B$240,2,FALSE),VLOOKUP(E1554,Results!$A$2:$B$240,2,FALSE),VLOOKUP(F1554,Results!$A$2:$B$240,2,FALSE),VLOOKUP(G1554,Results!$A$2:$B$240,2,FALSE),VLOOKUP(H1554,Results!$A$2:$B$240,2,FALSE),VLOOKUP(I1554,Results!$A$2:$B$240,2,FALSE),VLOOKUP(J1554,Results!$A$2:$B$240,2,FALSE),VLOOKUP(B1554,Results!$A$2:$B$240,2,FALSE)),"")</f>
        <v/>
      </c>
    </row>
    <row r="1555" spans="2:47" x14ac:dyDescent="0.3">
      <c r="B1555" t="s">
        <v>87</v>
      </c>
      <c r="C1555" t="s">
        <v>171</v>
      </c>
      <c r="D1555" t="s">
        <v>172</v>
      </c>
      <c r="E1555" t="s">
        <v>173</v>
      </c>
      <c r="F1555" t="s">
        <v>178</v>
      </c>
      <c r="G1555" t="s">
        <v>90</v>
      </c>
      <c r="H1555" t="s">
        <v>92</v>
      </c>
      <c r="I1555" t="s">
        <v>152</v>
      </c>
      <c r="J1555" t="s">
        <v>98</v>
      </c>
      <c r="K1555" t="n">
        <v>10.0</v>
      </c>
      <c r="L1555" s="30">
        <f si="368" t="shared"/>
        <v>0</v>
      </c>
      <c r="N1555" s="35" t="str">
        <f si="378" t="shared"/>
        <v/>
      </c>
      <c r="O1555" s="59">
        <f>(IF(ISNUMBER(MATCH(B1555,Sheet4!$K$92:$K$101,0)),1,0)+IF(ISNUMBER(MATCH(C1555,Sheet4!$K$92:$K$101,0)),1,0)+IF(ISNUMBER(MATCH(D1555,Sheet4!$K$92:$K$101,0)),1,0)+IF(ISNUMBER(MATCH(E1555,Sheet4!$K$92:$K$101,0)),1,0)+IF(ISNUMBER(MATCH(F1555,Sheet4!$K$92:$K$101,0)),1,0)+IF(ISNUMBER(MATCH(G1555,Sheet4!$K$92:$K$101,0)),1,0)+IF(ISNUMBER(MATCH(H1555,Sheet4!$K$92:$K$101,0)),1,0)+IF(ISNUMBER(MATCH(I1555,Sheet4!$K$92:$K$101,0)),1,0)+IF(ISNUMBER(MATCH(J1555,Sheet4!$K$92:$K$101,0)),1,0))
-
(IF(ISNUMBER(MATCH(B1555,Sheet4!$F$2:$F$11,0)),1,0)+IF(ISNUMBER(MATCH(C1555,Sheet4!$F$2:$F$11,0)),1,0)+IF(ISNUMBER(MATCH(D1555,Sheet4!$F$2:$F$11,0)),1,0)+IF(ISNUMBER(MATCH(E1555,Sheet4!$F$2:$F$11,0)),1,0)+IF(ISNUMBER(MATCH(F1555,Sheet4!$F$2:$F$11,0)),1,0)+IF(ISNUMBER(MATCH(G1555,Sheet4!$F$2:$F$11,0)),1,0)+IF(ISNUMBER(MATCH(H1555,Sheet4!$F$2:$F$11,0)),1,0)+IF(ISNUMBER(MATCH(I1555,Sheet4!$F$2:$F$11,0)),1,0)+IF(ISNUMBER(MATCH(J1555,Sheet4!$F$2:$F$11,0)),1,0))</f>
        <v>0</v>
      </c>
      <c r="P1555" s="40" t="str">
        <f>IFERROR(INDEX(Sheet4!$G:$G,MATCH(Sheet1!B1555,Sheet4!$F:$F,0))+INDEX(Sheet4!$G:$G,MATCH(Sheet1!C1555,Sheet4!$F:$F,0))+INDEX(Sheet4!$G:$G,MATCH(Sheet1!D1555,Sheet4!$F:$F,0))+INDEX(Sheet4!$G:$G,MATCH(Sheet1!E1555,Sheet4!$F:$F,0))+INDEX(Sheet4!$G:$G,MATCH(Sheet1!F1555,Sheet4!$F:$F,0))+INDEX(Sheet4!$G:$G,MATCH(Sheet1!G1555,Sheet4!$F:$F,0))+INDEX(Sheet4!$G:$G,MATCH(Sheet1!H1555,Sheet4!$F:$F,0))+INDEX(Sheet4!$G:$G,MATCH(Sheet1!I1555,Sheet4!$F:$F,0))+INDEX(Sheet4!$G:$G,MATCH(Sheet1!J1555,Sheet4!$F:$F,0)),"")</f>
        <v/>
      </c>
      <c r="AF1555">
        <f si="379" t="shared"/>
        <v>0</v>
      </c>
      <c r="AH1555">
        <v>1532</v>
      </c>
      <c r="AI1555" t="str">
        <f si="380" t="shared"/>
        <v>Ben SimmonsJerryd BaylessJimmy ButlerMonte MorrisKelly OubreGerald GreenMarvin BagleyJosh JacksonRudy Gobert</v>
      </c>
      <c r="AJ1555">
        <f si="369" t="shared"/>
        <v>0</v>
      </c>
      <c r="AK1555">
        <f si="370" t="shared"/>
        <v>0</v>
      </c>
      <c r="AL1555">
        <f si="371" t="shared"/>
        <v>0</v>
      </c>
      <c r="AM1555">
        <f si="372" t="shared"/>
        <v>0</v>
      </c>
      <c r="AN1555">
        <f si="373" t="shared"/>
        <v>0</v>
      </c>
      <c r="AO1555">
        <f si="374" t="shared"/>
        <v>0</v>
      </c>
      <c r="AP1555">
        <f si="375" t="shared"/>
        <v>0</v>
      </c>
      <c r="AQ1555">
        <f si="376" t="shared"/>
        <v>0</v>
      </c>
      <c r="AR1555">
        <f si="377" t="shared"/>
        <v>0</v>
      </c>
      <c r="AS1555">
        <f si="381" t="shared"/>
        <v>0</v>
      </c>
      <c r="AU1555" t="str">
        <f>IFERROR(VLOOKUP(C1555,Results!$A$2:$B$240,2,FALSE)+VLOOKUP(D1555,Results!$A$2:$B$240,2,FALSE)+VLOOKUP(E1555,Results!$A$2:$B$240,2,FALSE)+VLOOKUP(F1555,Results!$A$2:$B$240,2,FALSE)+VLOOKUP(G1555,Results!$A$2:$B$240,2,FALSE)+VLOOKUP(H1555,Results!$A$2:$B$240,2,FALSE)+VLOOKUP(I1555,Results!$A$2:$B$240,2,FALSE)+VLOOKUP(J1555,Results!$A$2:$B$240,2,FALSE)+VLOOKUP(B1555,Results!$A$2:$B$240,2,FALSE)-MIN(VLOOKUP(C1555,Results!$A$2:$B$240,2,FALSE),VLOOKUP(D1555,Results!$A$2:$B$240,2,FALSE),VLOOKUP(E1555,Results!$A$2:$B$240,2,FALSE),VLOOKUP(F1555,Results!$A$2:$B$240,2,FALSE),VLOOKUP(G1555,Results!$A$2:$B$240,2,FALSE),VLOOKUP(H1555,Results!$A$2:$B$240,2,FALSE),VLOOKUP(I1555,Results!$A$2:$B$240,2,FALSE),VLOOKUP(J1555,Results!$A$2:$B$240,2,FALSE),VLOOKUP(B1555,Results!$A$2:$B$240,2,FALSE)),"")</f>
        <v/>
      </c>
    </row>
    <row r="1556" spans="2:47" x14ac:dyDescent="0.3">
      <c r="B1556" t="s">
        <v>95</v>
      </c>
      <c r="C1556" t="s">
        <v>170</v>
      </c>
      <c r="D1556" t="s">
        <v>173</v>
      </c>
      <c r="E1556" t="s">
        <v>174</v>
      </c>
      <c r="F1556" t="s">
        <v>177</v>
      </c>
      <c r="G1556" t="s">
        <v>178</v>
      </c>
      <c r="H1556" t="s">
        <v>152</v>
      </c>
      <c r="I1556" t="s">
        <v>103</v>
      </c>
      <c r="J1556" t="s">
        <v>188</v>
      </c>
      <c r="K1556" t="n">
        <v>10.0</v>
      </c>
      <c r="L1556" s="30">
        <f si="368" t="shared"/>
        <v>0</v>
      </c>
      <c r="N1556" s="35" t="str">
        <f si="378" t="shared"/>
        <v/>
      </c>
      <c r="O1556" s="59">
        <f>(IF(ISNUMBER(MATCH(B1556,Sheet4!$K$92:$K$101,0)),1,0)+IF(ISNUMBER(MATCH(C1556,Sheet4!$K$92:$K$101,0)),1,0)+IF(ISNUMBER(MATCH(D1556,Sheet4!$K$92:$K$101,0)),1,0)+IF(ISNUMBER(MATCH(E1556,Sheet4!$K$92:$K$101,0)),1,0)+IF(ISNUMBER(MATCH(F1556,Sheet4!$K$92:$K$101,0)),1,0)+IF(ISNUMBER(MATCH(G1556,Sheet4!$K$92:$K$101,0)),1,0)+IF(ISNUMBER(MATCH(H1556,Sheet4!$K$92:$K$101,0)),1,0)+IF(ISNUMBER(MATCH(I1556,Sheet4!$K$92:$K$101,0)),1,0)+IF(ISNUMBER(MATCH(J1556,Sheet4!$K$92:$K$101,0)),1,0))
-
(IF(ISNUMBER(MATCH(B1556,Sheet4!$F$2:$F$11,0)),1,0)+IF(ISNUMBER(MATCH(C1556,Sheet4!$F$2:$F$11,0)),1,0)+IF(ISNUMBER(MATCH(D1556,Sheet4!$F$2:$F$11,0)),1,0)+IF(ISNUMBER(MATCH(E1556,Sheet4!$F$2:$F$11,0)),1,0)+IF(ISNUMBER(MATCH(F1556,Sheet4!$F$2:$F$11,0)),1,0)+IF(ISNUMBER(MATCH(G1556,Sheet4!$F$2:$F$11,0)),1,0)+IF(ISNUMBER(MATCH(H1556,Sheet4!$F$2:$F$11,0)),1,0)+IF(ISNUMBER(MATCH(I1556,Sheet4!$F$2:$F$11,0)),1,0)+IF(ISNUMBER(MATCH(J1556,Sheet4!$F$2:$F$11,0)),1,0))</f>
        <v>0</v>
      </c>
      <c r="P1556" s="40" t="str">
        <f>IFERROR(INDEX(Sheet4!$G:$G,MATCH(Sheet1!B1556,Sheet4!$F:$F,0))+INDEX(Sheet4!$G:$G,MATCH(Sheet1!C1556,Sheet4!$F:$F,0))+INDEX(Sheet4!$G:$G,MATCH(Sheet1!D1556,Sheet4!$F:$F,0))+INDEX(Sheet4!$G:$G,MATCH(Sheet1!E1556,Sheet4!$F:$F,0))+INDEX(Sheet4!$G:$G,MATCH(Sheet1!F1556,Sheet4!$F:$F,0))+INDEX(Sheet4!$G:$G,MATCH(Sheet1!G1556,Sheet4!$F:$F,0))+INDEX(Sheet4!$G:$G,MATCH(Sheet1!H1556,Sheet4!$F:$F,0))+INDEX(Sheet4!$G:$G,MATCH(Sheet1!I1556,Sheet4!$F:$F,0))+INDEX(Sheet4!$G:$G,MATCH(Sheet1!J1556,Sheet4!$F:$F,0)),"")</f>
        <v/>
      </c>
      <c r="AF1556">
        <f si="379" t="shared"/>
        <v>0</v>
      </c>
      <c r="AH1556">
        <v>1533</v>
      </c>
      <c r="AI1556" t="str">
        <f si="380" t="shared"/>
        <v>Ben SimmonsLandry ShametDevin BookerTorrey CraigMikal BridgesCorey BrewerKenneth FariedJosh JacksonNikola Jokic</v>
      </c>
      <c r="AJ1556">
        <f si="369" t="shared"/>
        <v>0</v>
      </c>
      <c r="AK1556">
        <f si="370" t="shared"/>
        <v>0</v>
      </c>
      <c r="AL1556">
        <f si="371" t="shared"/>
        <v>0</v>
      </c>
      <c r="AM1556">
        <f si="372" t="shared"/>
        <v>0</v>
      </c>
      <c r="AN1556">
        <f si="373" t="shared"/>
        <v>0</v>
      </c>
      <c r="AO1556">
        <f si="374" t="shared"/>
        <v>0</v>
      </c>
      <c r="AP1556">
        <f si="375" t="shared"/>
        <v>0</v>
      </c>
      <c r="AQ1556">
        <f si="376" t="shared"/>
        <v>0</v>
      </c>
      <c r="AR1556">
        <f si="377" t="shared"/>
        <v>0</v>
      </c>
      <c r="AS1556">
        <f si="381" t="shared"/>
        <v>0</v>
      </c>
      <c r="AU1556" t="str">
        <f>IFERROR(VLOOKUP(C1556,Results!$A$2:$B$240,2,FALSE)+VLOOKUP(D1556,Results!$A$2:$B$240,2,FALSE)+VLOOKUP(E1556,Results!$A$2:$B$240,2,FALSE)+VLOOKUP(F1556,Results!$A$2:$B$240,2,FALSE)+VLOOKUP(G1556,Results!$A$2:$B$240,2,FALSE)+VLOOKUP(H1556,Results!$A$2:$B$240,2,FALSE)+VLOOKUP(I1556,Results!$A$2:$B$240,2,FALSE)+VLOOKUP(J1556,Results!$A$2:$B$240,2,FALSE)+VLOOKUP(B1556,Results!$A$2:$B$240,2,FALSE)-MIN(VLOOKUP(C1556,Results!$A$2:$B$240,2,FALSE),VLOOKUP(D1556,Results!$A$2:$B$240,2,FALSE),VLOOKUP(E1556,Results!$A$2:$B$240,2,FALSE),VLOOKUP(F1556,Results!$A$2:$B$240,2,FALSE),VLOOKUP(G1556,Results!$A$2:$B$240,2,FALSE),VLOOKUP(H1556,Results!$A$2:$B$240,2,FALSE),VLOOKUP(I1556,Results!$A$2:$B$240,2,FALSE),VLOOKUP(J1556,Results!$A$2:$B$240,2,FALSE),VLOOKUP(B1556,Results!$A$2:$B$240,2,FALSE)),"")</f>
        <v/>
      </c>
    </row>
    <row r="1557" spans="2:47" x14ac:dyDescent="0.3">
      <c r="B1557" t="s">
        <v>95</v>
      </c>
      <c r="C1557" t="s">
        <v>171</v>
      </c>
      <c r="D1557" t="s">
        <v>173</v>
      </c>
      <c r="E1557" t="s">
        <v>146</v>
      </c>
      <c r="F1557" t="s">
        <v>150</v>
      </c>
      <c r="G1557" t="s">
        <v>177</v>
      </c>
      <c r="H1557" t="s">
        <v>92</v>
      </c>
      <c r="I1557" t="s">
        <v>152</v>
      </c>
      <c r="J1557" t="s">
        <v>186</v>
      </c>
      <c r="K1557" t="n">
        <v>10.0</v>
      </c>
      <c r="L1557" s="30">
        <f si="368" t="shared"/>
        <v>0</v>
      </c>
      <c r="N1557" s="35" t="str">
        <f si="378" t="shared"/>
        <v/>
      </c>
      <c r="O1557" s="59">
        <f>(IF(ISNUMBER(MATCH(B1557,Sheet4!$K$92:$K$101,0)),1,0)+IF(ISNUMBER(MATCH(C1557,Sheet4!$K$92:$K$101,0)),1,0)+IF(ISNUMBER(MATCH(D1557,Sheet4!$K$92:$K$101,0)),1,0)+IF(ISNUMBER(MATCH(E1557,Sheet4!$K$92:$K$101,0)),1,0)+IF(ISNUMBER(MATCH(F1557,Sheet4!$K$92:$K$101,0)),1,0)+IF(ISNUMBER(MATCH(G1557,Sheet4!$K$92:$K$101,0)),1,0)+IF(ISNUMBER(MATCH(H1557,Sheet4!$K$92:$K$101,0)),1,0)+IF(ISNUMBER(MATCH(I1557,Sheet4!$K$92:$K$101,0)),1,0)+IF(ISNUMBER(MATCH(J1557,Sheet4!$K$92:$K$101,0)),1,0))
-
(IF(ISNUMBER(MATCH(B1557,Sheet4!$F$2:$F$11,0)),1,0)+IF(ISNUMBER(MATCH(C1557,Sheet4!$F$2:$F$11,0)),1,0)+IF(ISNUMBER(MATCH(D1557,Sheet4!$F$2:$F$11,0)),1,0)+IF(ISNUMBER(MATCH(E1557,Sheet4!$F$2:$F$11,0)),1,0)+IF(ISNUMBER(MATCH(F1557,Sheet4!$F$2:$F$11,0)),1,0)+IF(ISNUMBER(MATCH(G1557,Sheet4!$F$2:$F$11,0)),1,0)+IF(ISNUMBER(MATCH(H1557,Sheet4!$F$2:$F$11,0)),1,0)+IF(ISNUMBER(MATCH(I1557,Sheet4!$F$2:$F$11,0)),1,0)+IF(ISNUMBER(MATCH(J1557,Sheet4!$F$2:$F$11,0)),1,0))</f>
        <v>0</v>
      </c>
      <c r="P1557" s="40" t="str">
        <f>IFERROR(INDEX(Sheet4!$G:$G,MATCH(Sheet1!B1557,Sheet4!$F:$F,0))+INDEX(Sheet4!$G:$G,MATCH(Sheet1!C1557,Sheet4!$F:$F,0))+INDEX(Sheet4!$G:$G,MATCH(Sheet1!D1557,Sheet4!$F:$F,0))+INDEX(Sheet4!$G:$G,MATCH(Sheet1!E1557,Sheet4!$F:$F,0))+INDEX(Sheet4!$G:$G,MATCH(Sheet1!F1557,Sheet4!$F:$F,0))+INDEX(Sheet4!$G:$G,MATCH(Sheet1!G1557,Sheet4!$F:$F,0))+INDEX(Sheet4!$G:$G,MATCH(Sheet1!H1557,Sheet4!$F:$F,0))+INDEX(Sheet4!$G:$G,MATCH(Sheet1!I1557,Sheet4!$F:$F,0))+INDEX(Sheet4!$G:$G,MATCH(Sheet1!J1557,Sheet4!$F:$F,0)),"")</f>
        <v/>
      </c>
      <c r="AF1557">
        <f si="379" t="shared"/>
        <v>0</v>
      </c>
      <c r="AH1557">
        <v>1534</v>
      </c>
      <c r="AI1557" t="str">
        <f si="380" t="shared"/>
        <v>Ben SimmonsLandry ShametDevin BookerMonte MorrisKelly OubreCorey BrewerMarvin BagleyDerrick FavorsJoel Embiid</v>
      </c>
      <c r="AJ1557">
        <f si="369" t="shared"/>
        <v>0</v>
      </c>
      <c r="AK1557">
        <f si="370" t="shared"/>
        <v>0</v>
      </c>
      <c r="AL1557">
        <f si="371" t="shared"/>
        <v>0</v>
      </c>
      <c r="AM1557">
        <f si="372" t="shared"/>
        <v>0</v>
      </c>
      <c r="AN1557">
        <f si="373" t="shared"/>
        <v>0</v>
      </c>
      <c r="AO1557">
        <f si="374" t="shared"/>
        <v>0</v>
      </c>
      <c r="AP1557">
        <f si="375" t="shared"/>
        <v>0</v>
      </c>
      <c r="AQ1557">
        <f si="376" t="shared"/>
        <v>0</v>
      </c>
      <c r="AR1557">
        <f si="377" t="shared"/>
        <v>0</v>
      </c>
      <c r="AS1557">
        <f si="381" t="shared"/>
        <v>0</v>
      </c>
      <c r="AU1557" t="str">
        <f>IFERROR(VLOOKUP(C1557,Results!$A$2:$B$240,2,FALSE)+VLOOKUP(D1557,Results!$A$2:$B$240,2,FALSE)+VLOOKUP(E1557,Results!$A$2:$B$240,2,FALSE)+VLOOKUP(F1557,Results!$A$2:$B$240,2,FALSE)+VLOOKUP(G1557,Results!$A$2:$B$240,2,FALSE)+VLOOKUP(H1557,Results!$A$2:$B$240,2,FALSE)+VLOOKUP(I1557,Results!$A$2:$B$240,2,FALSE)+VLOOKUP(J1557,Results!$A$2:$B$240,2,FALSE)+VLOOKUP(B1557,Results!$A$2:$B$240,2,FALSE)-MIN(VLOOKUP(C1557,Results!$A$2:$B$240,2,FALSE),VLOOKUP(D1557,Results!$A$2:$B$240,2,FALSE),VLOOKUP(E1557,Results!$A$2:$B$240,2,FALSE),VLOOKUP(F1557,Results!$A$2:$B$240,2,FALSE),VLOOKUP(G1557,Results!$A$2:$B$240,2,FALSE),VLOOKUP(H1557,Results!$A$2:$B$240,2,FALSE),VLOOKUP(I1557,Results!$A$2:$B$240,2,FALSE),VLOOKUP(J1557,Results!$A$2:$B$240,2,FALSE),VLOOKUP(B1557,Results!$A$2:$B$240,2,FALSE)),"")</f>
        <v/>
      </c>
    </row>
    <row r="1558" spans="2:47" x14ac:dyDescent="0.3">
      <c r="B1558" t="s">
        <v>166</v>
      </c>
      <c r="C1558" t="s">
        <v>170</v>
      </c>
      <c r="D1558" t="s">
        <v>99</v>
      </c>
      <c r="E1558" t="s">
        <v>146</v>
      </c>
      <c r="F1558" t="s">
        <v>177</v>
      </c>
      <c r="G1558" t="s">
        <v>101</v>
      </c>
      <c r="H1558" t="s">
        <v>153</v>
      </c>
      <c r="I1558" t="s">
        <v>182</v>
      </c>
      <c r="J1558" t="s">
        <v>186</v>
      </c>
      <c r="K1558" t="n">
        <v>10.0</v>
      </c>
      <c r="L1558" s="30">
        <f si="368" t="shared"/>
        <v>0</v>
      </c>
      <c r="N1558" s="35" t="str">
        <f si="378" t="shared"/>
        <v/>
      </c>
      <c r="O1558" s="59">
        <f>(IF(ISNUMBER(MATCH(B1558,Sheet4!$K$92:$K$101,0)),1,0)+IF(ISNUMBER(MATCH(C1558,Sheet4!$K$92:$K$101,0)),1,0)+IF(ISNUMBER(MATCH(D1558,Sheet4!$K$92:$K$101,0)),1,0)+IF(ISNUMBER(MATCH(E1558,Sheet4!$K$92:$K$101,0)),1,0)+IF(ISNUMBER(MATCH(F1558,Sheet4!$K$92:$K$101,0)),1,0)+IF(ISNUMBER(MATCH(G1558,Sheet4!$K$92:$K$101,0)),1,0)+IF(ISNUMBER(MATCH(H1558,Sheet4!$K$92:$K$101,0)),1,0)+IF(ISNUMBER(MATCH(I1558,Sheet4!$K$92:$K$101,0)),1,0)+IF(ISNUMBER(MATCH(J1558,Sheet4!$K$92:$K$101,0)),1,0))
-
(IF(ISNUMBER(MATCH(B1558,Sheet4!$F$2:$F$11,0)),1,0)+IF(ISNUMBER(MATCH(C1558,Sheet4!$F$2:$F$11,0)),1,0)+IF(ISNUMBER(MATCH(D1558,Sheet4!$F$2:$F$11,0)),1,0)+IF(ISNUMBER(MATCH(E1558,Sheet4!$F$2:$F$11,0)),1,0)+IF(ISNUMBER(MATCH(F1558,Sheet4!$F$2:$F$11,0)),1,0)+IF(ISNUMBER(MATCH(G1558,Sheet4!$F$2:$F$11,0)),1,0)+IF(ISNUMBER(MATCH(H1558,Sheet4!$F$2:$F$11,0)),1,0)+IF(ISNUMBER(MATCH(I1558,Sheet4!$F$2:$F$11,0)),1,0)+IF(ISNUMBER(MATCH(J1558,Sheet4!$F$2:$F$11,0)),1,0))</f>
        <v>0</v>
      </c>
      <c r="P1558" s="40" t="str">
        <f>IFERROR(INDEX(Sheet4!$G:$G,MATCH(Sheet1!B1558,Sheet4!$F:$F,0))+INDEX(Sheet4!$G:$G,MATCH(Sheet1!C1558,Sheet4!$F:$F,0))+INDEX(Sheet4!$G:$G,MATCH(Sheet1!D1558,Sheet4!$F:$F,0))+INDEX(Sheet4!$G:$G,MATCH(Sheet1!E1558,Sheet4!$F:$F,0))+INDEX(Sheet4!$G:$G,MATCH(Sheet1!F1558,Sheet4!$F:$F,0))+INDEX(Sheet4!$G:$G,MATCH(Sheet1!G1558,Sheet4!$F:$F,0))+INDEX(Sheet4!$G:$G,MATCH(Sheet1!H1558,Sheet4!$F:$F,0))+INDEX(Sheet4!$G:$G,MATCH(Sheet1!I1558,Sheet4!$F:$F,0))+INDEX(Sheet4!$G:$G,MATCH(Sheet1!J1558,Sheet4!$F:$F,0)),"")</f>
        <v/>
      </c>
      <c r="AF1558">
        <f si="379" t="shared"/>
        <v>0</v>
      </c>
      <c r="AH1558">
        <v>1535</v>
      </c>
      <c r="AI1558" t="str">
        <f si="380" t="shared"/>
        <v>De'Aaron FoxIsaiah CanaanDevin BookerAndrew WigginsKelly OubreJae CrowderJohn CollinsPaul MillsapKarl-Anthony Towns</v>
      </c>
      <c r="AJ1558">
        <f si="369" t="shared"/>
        <v>0</v>
      </c>
      <c r="AK1558">
        <f si="370" t="shared"/>
        <v>0</v>
      </c>
      <c r="AL1558">
        <f si="371" t="shared"/>
        <v>0</v>
      </c>
      <c r="AM1558">
        <f si="372" t="shared"/>
        <v>0</v>
      </c>
      <c r="AN1558">
        <f si="373" t="shared"/>
        <v>0</v>
      </c>
      <c r="AO1558">
        <f si="374" t="shared"/>
        <v>0</v>
      </c>
      <c r="AP1558">
        <f si="375" t="shared"/>
        <v>0</v>
      </c>
      <c r="AQ1558">
        <f si="376" t="shared"/>
        <v>0</v>
      </c>
      <c r="AR1558">
        <f si="377" t="shared"/>
        <v>0</v>
      </c>
      <c r="AS1558">
        <f si="381" t="shared"/>
        <v>0</v>
      </c>
      <c r="AU1558" t="str">
        <f>IFERROR(VLOOKUP(C1558,Results!$A$2:$B$240,2,FALSE)+VLOOKUP(D1558,Results!$A$2:$B$240,2,FALSE)+VLOOKUP(E1558,Results!$A$2:$B$240,2,FALSE)+VLOOKUP(F1558,Results!$A$2:$B$240,2,FALSE)+VLOOKUP(G1558,Results!$A$2:$B$240,2,FALSE)+VLOOKUP(H1558,Results!$A$2:$B$240,2,FALSE)+VLOOKUP(I1558,Results!$A$2:$B$240,2,FALSE)+VLOOKUP(J1558,Results!$A$2:$B$240,2,FALSE)+VLOOKUP(B1558,Results!$A$2:$B$240,2,FALSE)-MIN(VLOOKUP(C1558,Results!$A$2:$B$240,2,FALSE),VLOOKUP(D1558,Results!$A$2:$B$240,2,FALSE),VLOOKUP(E1558,Results!$A$2:$B$240,2,FALSE),VLOOKUP(F1558,Results!$A$2:$B$240,2,FALSE),VLOOKUP(G1558,Results!$A$2:$B$240,2,FALSE),VLOOKUP(H1558,Results!$A$2:$B$240,2,FALSE),VLOOKUP(I1558,Results!$A$2:$B$240,2,FALSE),VLOOKUP(J1558,Results!$A$2:$B$240,2,FALSE),VLOOKUP(B1558,Results!$A$2:$B$240,2,FALSE)),"")</f>
        <v/>
      </c>
    </row>
    <row r="1559" spans="2:47" x14ac:dyDescent="0.3">
      <c r="B1559" t="s">
        <v>87</v>
      </c>
      <c r="C1559" t="s">
        <v>170</v>
      </c>
      <c r="D1559" t="s">
        <v>145</v>
      </c>
      <c r="E1559" t="s">
        <v>146</v>
      </c>
      <c r="F1559" t="s">
        <v>100</v>
      </c>
      <c r="G1559" t="s">
        <v>105</v>
      </c>
      <c r="H1559" t="s">
        <v>153</v>
      </c>
      <c r="I1559" t="s">
        <v>152</v>
      </c>
      <c r="J1559" t="s">
        <v>98</v>
      </c>
      <c r="K1559" t="n">
        <v>10.0</v>
      </c>
      <c r="L1559" s="30">
        <f si="368" t="shared"/>
        <v>0</v>
      </c>
      <c r="N1559" s="35" t="str">
        <f si="378" t="shared"/>
        <v/>
      </c>
      <c r="O1559" s="59">
        <f>(IF(ISNUMBER(MATCH(B1559,Sheet4!$K$92:$K$101,0)),1,0)+IF(ISNUMBER(MATCH(C1559,Sheet4!$K$92:$K$101,0)),1,0)+IF(ISNUMBER(MATCH(D1559,Sheet4!$K$92:$K$101,0)),1,0)+IF(ISNUMBER(MATCH(E1559,Sheet4!$K$92:$K$101,0)),1,0)+IF(ISNUMBER(MATCH(F1559,Sheet4!$K$92:$K$101,0)),1,0)+IF(ISNUMBER(MATCH(G1559,Sheet4!$K$92:$K$101,0)),1,0)+IF(ISNUMBER(MATCH(H1559,Sheet4!$K$92:$K$101,0)),1,0)+IF(ISNUMBER(MATCH(I1559,Sheet4!$K$92:$K$101,0)),1,0)+IF(ISNUMBER(MATCH(J1559,Sheet4!$K$92:$K$101,0)),1,0))
-
(IF(ISNUMBER(MATCH(B1559,Sheet4!$F$2:$F$11,0)),1,0)+IF(ISNUMBER(MATCH(C1559,Sheet4!$F$2:$F$11,0)),1,0)+IF(ISNUMBER(MATCH(D1559,Sheet4!$F$2:$F$11,0)),1,0)+IF(ISNUMBER(MATCH(E1559,Sheet4!$F$2:$F$11,0)),1,0)+IF(ISNUMBER(MATCH(F1559,Sheet4!$F$2:$F$11,0)),1,0)+IF(ISNUMBER(MATCH(G1559,Sheet4!$F$2:$F$11,0)),1,0)+IF(ISNUMBER(MATCH(H1559,Sheet4!$F$2:$F$11,0)),1,0)+IF(ISNUMBER(MATCH(I1559,Sheet4!$F$2:$F$11,0)),1,0)+IF(ISNUMBER(MATCH(J1559,Sheet4!$F$2:$F$11,0)),1,0))</f>
        <v>0</v>
      </c>
      <c r="P1559" s="40" t="str">
        <f>IFERROR(INDEX(Sheet4!$G:$G,MATCH(Sheet1!B1559,Sheet4!$F:$F,0))+INDEX(Sheet4!$G:$G,MATCH(Sheet1!C1559,Sheet4!$F:$F,0))+INDEX(Sheet4!$G:$G,MATCH(Sheet1!D1559,Sheet4!$F:$F,0))+INDEX(Sheet4!$G:$G,MATCH(Sheet1!E1559,Sheet4!$F:$F,0))+INDEX(Sheet4!$G:$G,MATCH(Sheet1!F1559,Sheet4!$F:$F,0))+INDEX(Sheet4!$G:$G,MATCH(Sheet1!G1559,Sheet4!$F:$F,0))+INDEX(Sheet4!$G:$G,MATCH(Sheet1!H1559,Sheet4!$F:$F,0))+INDEX(Sheet4!$G:$G,MATCH(Sheet1!I1559,Sheet4!$F:$F,0))+INDEX(Sheet4!$G:$G,MATCH(Sheet1!J1559,Sheet4!$F:$F,0)),"")</f>
        <v/>
      </c>
      <c r="AF1559">
        <f si="379" t="shared"/>
        <v>0</v>
      </c>
      <c r="AH1559">
        <v>1536</v>
      </c>
      <c r="AI1559" t="str">
        <f si="380" t="shared"/>
        <v>De'Aaron FoxRicky RubioJimmy ButlerMonte MorrisKelly OubreJustin JacksonMarvin BagleyPaul MillsapJoel Embiid</v>
      </c>
      <c r="AJ1559">
        <f si="369" t="shared"/>
        <v>0</v>
      </c>
      <c r="AK1559">
        <f si="370" t="shared"/>
        <v>0</v>
      </c>
      <c r="AL1559">
        <f si="371" t="shared"/>
        <v>0</v>
      </c>
      <c r="AM1559">
        <f si="372" t="shared"/>
        <v>0</v>
      </c>
      <c r="AN1559">
        <f si="373" t="shared"/>
        <v>0</v>
      </c>
      <c r="AO1559">
        <f si="374" t="shared"/>
        <v>0</v>
      </c>
      <c r="AP1559">
        <f si="375" t="shared"/>
        <v>0</v>
      </c>
      <c r="AQ1559">
        <f si="376" t="shared"/>
        <v>0</v>
      </c>
      <c r="AR1559">
        <f si="377" t="shared"/>
        <v>0</v>
      </c>
      <c r="AS1559">
        <f si="381" t="shared"/>
        <v>0</v>
      </c>
      <c r="AU1559" t="str">
        <f>IFERROR(VLOOKUP(C1559,Results!$A$2:$B$240,2,FALSE)+VLOOKUP(D1559,Results!$A$2:$B$240,2,FALSE)+VLOOKUP(E1559,Results!$A$2:$B$240,2,FALSE)+VLOOKUP(F1559,Results!$A$2:$B$240,2,FALSE)+VLOOKUP(G1559,Results!$A$2:$B$240,2,FALSE)+VLOOKUP(H1559,Results!$A$2:$B$240,2,FALSE)+VLOOKUP(I1559,Results!$A$2:$B$240,2,FALSE)+VLOOKUP(J1559,Results!$A$2:$B$240,2,FALSE)+VLOOKUP(B1559,Results!$A$2:$B$240,2,FALSE)-MIN(VLOOKUP(C1559,Results!$A$2:$B$240,2,FALSE),VLOOKUP(D1559,Results!$A$2:$B$240,2,FALSE),VLOOKUP(E1559,Results!$A$2:$B$240,2,FALSE),VLOOKUP(F1559,Results!$A$2:$B$240,2,FALSE),VLOOKUP(G1559,Results!$A$2:$B$240,2,FALSE),VLOOKUP(H1559,Results!$A$2:$B$240,2,FALSE),VLOOKUP(I1559,Results!$A$2:$B$240,2,FALSE),VLOOKUP(J1559,Results!$A$2:$B$240,2,FALSE),VLOOKUP(B1559,Results!$A$2:$B$240,2,FALSE)),"")</f>
        <v/>
      </c>
    </row>
    <row r="1560" spans="2:47" x14ac:dyDescent="0.3">
      <c r="B1560" t="s">
        <v>166</v>
      </c>
      <c r="C1560" t="s">
        <v>95</v>
      </c>
      <c r="D1560" t="s">
        <v>173</v>
      </c>
      <c r="E1560" t="s">
        <v>146</v>
      </c>
      <c r="F1560" t="s">
        <v>180</v>
      </c>
      <c r="G1560" t="s">
        <v>159</v>
      </c>
      <c r="H1560" t="s">
        <v>153</v>
      </c>
      <c r="I1560" t="s">
        <v>152</v>
      </c>
      <c r="J1560" t="s">
        <v>98</v>
      </c>
      <c r="K1560" t="n">
        <v>10.0</v>
      </c>
      <c r="L1560" s="30">
        <f ref="L1560:L1623" si="382" t="shared">AS1560</f>
        <v>0</v>
      </c>
      <c r="N1560" s="35" t="str">
        <f si="378" t="shared"/>
        <v/>
      </c>
      <c r="O1560" s="59">
        <f>(IF(ISNUMBER(MATCH(B1560,Sheet4!$K$92:$K$101,0)),1,0)+IF(ISNUMBER(MATCH(C1560,Sheet4!$K$92:$K$101,0)),1,0)+IF(ISNUMBER(MATCH(D1560,Sheet4!$K$92:$K$101,0)),1,0)+IF(ISNUMBER(MATCH(E1560,Sheet4!$K$92:$K$101,0)),1,0)+IF(ISNUMBER(MATCH(F1560,Sheet4!$K$92:$K$101,0)),1,0)+IF(ISNUMBER(MATCH(G1560,Sheet4!$K$92:$K$101,0)),1,0)+IF(ISNUMBER(MATCH(H1560,Sheet4!$K$92:$K$101,0)),1,0)+IF(ISNUMBER(MATCH(I1560,Sheet4!$K$92:$K$101,0)),1,0)+IF(ISNUMBER(MATCH(J1560,Sheet4!$K$92:$K$101,0)),1,0))
-
(IF(ISNUMBER(MATCH(B1560,Sheet4!$F$2:$F$11,0)),1,0)+IF(ISNUMBER(MATCH(C1560,Sheet4!$F$2:$F$11,0)),1,0)+IF(ISNUMBER(MATCH(D1560,Sheet4!$F$2:$F$11,0)),1,0)+IF(ISNUMBER(MATCH(E1560,Sheet4!$F$2:$F$11,0)),1,0)+IF(ISNUMBER(MATCH(F1560,Sheet4!$F$2:$F$11,0)),1,0)+IF(ISNUMBER(MATCH(G1560,Sheet4!$F$2:$F$11,0)),1,0)+IF(ISNUMBER(MATCH(H1560,Sheet4!$F$2:$F$11,0)),1,0)+IF(ISNUMBER(MATCH(I1560,Sheet4!$F$2:$F$11,0)),1,0)+IF(ISNUMBER(MATCH(J1560,Sheet4!$F$2:$F$11,0)),1,0))</f>
        <v>0</v>
      </c>
      <c r="P1560" s="40" t="str">
        <f>IFERROR(INDEX(Sheet4!$G:$G,MATCH(Sheet1!B1560,Sheet4!$F:$F,0))+INDEX(Sheet4!$G:$G,MATCH(Sheet1!C1560,Sheet4!$F:$F,0))+INDEX(Sheet4!$G:$G,MATCH(Sheet1!D1560,Sheet4!$F:$F,0))+INDEX(Sheet4!$G:$G,MATCH(Sheet1!E1560,Sheet4!$F:$F,0))+INDEX(Sheet4!$G:$G,MATCH(Sheet1!F1560,Sheet4!$F:$F,0))+INDEX(Sheet4!$G:$G,MATCH(Sheet1!G1560,Sheet4!$F:$F,0))+INDEX(Sheet4!$G:$G,MATCH(Sheet1!H1560,Sheet4!$F:$F,0))+INDEX(Sheet4!$G:$G,MATCH(Sheet1!I1560,Sheet4!$F:$F,0))+INDEX(Sheet4!$G:$G,MATCH(Sheet1!J1560,Sheet4!$F:$F,0)),"")</f>
        <v/>
      </c>
      <c r="AF1560">
        <f si="379" t="shared"/>
        <v>0</v>
      </c>
      <c r="AH1560">
        <v>1537</v>
      </c>
      <c r="AI1560" t="str">
        <f si="380" t="shared"/>
        <v>Ben SimmonsT.J. McConnellJimmy ButlerMonte MorrisWill BartonGerald GreenJosh JacksonPaul MillsapNikola Jokic</v>
      </c>
      <c r="AJ1560">
        <f si="369" t="shared"/>
        <v>0</v>
      </c>
      <c r="AK1560">
        <f si="370" t="shared"/>
        <v>0</v>
      </c>
      <c r="AL1560">
        <f si="371" t="shared"/>
        <v>0</v>
      </c>
      <c r="AM1560">
        <f si="372" t="shared"/>
        <v>0</v>
      </c>
      <c r="AN1560">
        <f si="373" t="shared"/>
        <v>0</v>
      </c>
      <c r="AO1560">
        <f si="374" t="shared"/>
        <v>0</v>
      </c>
      <c r="AP1560">
        <f si="375" t="shared"/>
        <v>0</v>
      </c>
      <c r="AQ1560">
        <f si="376" t="shared"/>
        <v>0</v>
      </c>
      <c r="AR1560">
        <f si="377" t="shared"/>
        <v>0</v>
      </c>
      <c r="AS1560">
        <f si="381" t="shared"/>
        <v>0</v>
      </c>
      <c r="AU1560" t="str">
        <f>IFERROR(VLOOKUP(C1560,Results!$A$2:$B$240,2,FALSE)+VLOOKUP(D1560,Results!$A$2:$B$240,2,FALSE)+VLOOKUP(E1560,Results!$A$2:$B$240,2,FALSE)+VLOOKUP(F1560,Results!$A$2:$B$240,2,FALSE)+VLOOKUP(G1560,Results!$A$2:$B$240,2,FALSE)+VLOOKUP(H1560,Results!$A$2:$B$240,2,FALSE)+VLOOKUP(I1560,Results!$A$2:$B$240,2,FALSE)+VLOOKUP(J1560,Results!$A$2:$B$240,2,FALSE)+VLOOKUP(B1560,Results!$A$2:$B$240,2,FALSE)-MIN(VLOOKUP(C1560,Results!$A$2:$B$240,2,FALSE),VLOOKUP(D1560,Results!$A$2:$B$240,2,FALSE),VLOOKUP(E1560,Results!$A$2:$B$240,2,FALSE),VLOOKUP(F1560,Results!$A$2:$B$240,2,FALSE),VLOOKUP(G1560,Results!$A$2:$B$240,2,FALSE),VLOOKUP(H1560,Results!$A$2:$B$240,2,FALSE),VLOOKUP(I1560,Results!$A$2:$B$240,2,FALSE),VLOOKUP(J1560,Results!$A$2:$B$240,2,FALSE),VLOOKUP(B1560,Results!$A$2:$B$240,2,FALSE)),"")</f>
        <v/>
      </c>
    </row>
    <row r="1561" spans="2:47" x14ac:dyDescent="0.3">
      <c r="B1561" t="s">
        <v>166</v>
      </c>
      <c r="C1561" t="s">
        <v>116</v>
      </c>
      <c r="D1561" t="s">
        <v>172</v>
      </c>
      <c r="E1561" t="s">
        <v>146</v>
      </c>
      <c r="F1561" t="s">
        <v>150</v>
      </c>
      <c r="G1561" t="s">
        <v>177</v>
      </c>
      <c r="H1561" t="s">
        <v>93</v>
      </c>
      <c r="I1561" t="s">
        <v>182</v>
      </c>
      <c r="J1561" t="s">
        <v>98</v>
      </c>
      <c r="K1561" t="n">
        <v>10.0</v>
      </c>
      <c r="L1561" s="30">
        <f si="382" t="shared"/>
        <v>0</v>
      </c>
      <c r="N1561" s="35" t="str">
        <f si="378" t="shared"/>
        <v/>
      </c>
      <c r="O1561" s="59">
        <f>(IF(ISNUMBER(MATCH(B1561,Sheet4!$K$92:$K$101,0)),1,0)+IF(ISNUMBER(MATCH(C1561,Sheet4!$K$92:$K$101,0)),1,0)+IF(ISNUMBER(MATCH(D1561,Sheet4!$K$92:$K$101,0)),1,0)+IF(ISNUMBER(MATCH(E1561,Sheet4!$K$92:$K$101,0)),1,0)+IF(ISNUMBER(MATCH(F1561,Sheet4!$K$92:$K$101,0)),1,0)+IF(ISNUMBER(MATCH(G1561,Sheet4!$K$92:$K$101,0)),1,0)+IF(ISNUMBER(MATCH(H1561,Sheet4!$K$92:$K$101,0)),1,0)+IF(ISNUMBER(MATCH(I1561,Sheet4!$K$92:$K$101,0)),1,0)+IF(ISNUMBER(MATCH(J1561,Sheet4!$K$92:$K$101,0)),1,0))
-
(IF(ISNUMBER(MATCH(B1561,Sheet4!$F$2:$F$11,0)),1,0)+IF(ISNUMBER(MATCH(C1561,Sheet4!$F$2:$F$11,0)),1,0)+IF(ISNUMBER(MATCH(D1561,Sheet4!$F$2:$F$11,0)),1,0)+IF(ISNUMBER(MATCH(E1561,Sheet4!$F$2:$F$11,0)),1,0)+IF(ISNUMBER(MATCH(F1561,Sheet4!$F$2:$F$11,0)),1,0)+IF(ISNUMBER(MATCH(G1561,Sheet4!$F$2:$F$11,0)),1,0)+IF(ISNUMBER(MATCH(H1561,Sheet4!$F$2:$F$11,0)),1,0)+IF(ISNUMBER(MATCH(I1561,Sheet4!$F$2:$F$11,0)),1,0)+IF(ISNUMBER(MATCH(J1561,Sheet4!$F$2:$F$11,0)),1,0))</f>
        <v>0</v>
      </c>
      <c r="P1561" s="40" t="str">
        <f>IFERROR(INDEX(Sheet4!$G:$G,MATCH(Sheet1!B1561,Sheet4!$F:$F,0))+INDEX(Sheet4!$G:$G,MATCH(Sheet1!C1561,Sheet4!$F:$F,0))+INDEX(Sheet4!$G:$G,MATCH(Sheet1!D1561,Sheet4!$F:$F,0))+INDEX(Sheet4!$G:$G,MATCH(Sheet1!E1561,Sheet4!$F:$F,0))+INDEX(Sheet4!$G:$G,MATCH(Sheet1!F1561,Sheet4!$F:$F,0))+INDEX(Sheet4!$G:$G,MATCH(Sheet1!G1561,Sheet4!$F:$F,0))+INDEX(Sheet4!$G:$G,MATCH(Sheet1!H1561,Sheet4!$F:$F,0))+INDEX(Sheet4!$G:$G,MATCH(Sheet1!I1561,Sheet4!$F:$F,0))+INDEX(Sheet4!$G:$G,MATCH(Sheet1!J1561,Sheet4!$F:$F,0)),"")</f>
        <v/>
      </c>
      <c r="AF1561">
        <f si="379" t="shared"/>
        <v>0</v>
      </c>
      <c r="AH1561">
        <v>1538</v>
      </c>
      <c r="AI1561" t="str">
        <f si="380" t="shared"/>
        <v>Ben SimmonsLandry ShametDevin BookerTorrey CraigJoe InglesMikal BridgesJohn CollinsJosh JacksonKarl-Anthony Towns</v>
      </c>
      <c r="AJ1561">
        <f ref="AJ1561:AJ1624" si="383" t="shared">IF(ISNUMBER(SEARCH(B1561,VLOOKUP($AH$20,$AH$24:$AI$2023,2,FALSE))),1,0)</f>
        <v>0</v>
      </c>
      <c r="AK1561">
        <f ref="AK1561:AK1624" si="384" t="shared">IF(ISNUMBER(SEARCH(C1561,VLOOKUP($AH$20,$AH$24:$AI$2023,2,FALSE))),1,0)</f>
        <v>0</v>
      </c>
      <c r="AL1561">
        <f ref="AL1561:AL1624" si="385" t="shared">IF(ISNUMBER(SEARCH(D1561,VLOOKUP($AH$20,$AH$24:$AI$2023,2,FALSE))),1,0)</f>
        <v>0</v>
      </c>
      <c r="AM1561">
        <f ref="AM1561:AM1624" si="386" t="shared">IF(ISNUMBER(SEARCH(E1561,VLOOKUP($AH$20,$AH$24:$AI$2023,2,FALSE))),1,0)</f>
        <v>0</v>
      </c>
      <c r="AN1561">
        <f ref="AN1561:AN1624" si="387" t="shared">IF(ISNUMBER(SEARCH(F1561,VLOOKUP($AH$20,$AH$24:$AI$2023,2,FALSE))),1,0)</f>
        <v>0</v>
      </c>
      <c r="AO1561">
        <f ref="AO1561:AO1624" si="388" t="shared">IF(ISNUMBER(SEARCH(G1561,VLOOKUP($AH$20,$AH$24:$AI$2023,2,FALSE))),1,0)</f>
        <v>0</v>
      </c>
      <c r="AP1561">
        <f ref="AP1561:AP1624" si="389" t="shared">IF(ISNUMBER(SEARCH(H1561,VLOOKUP($AH$20,$AH$24:$AI$2023,2,FALSE))),1,0)</f>
        <v>0</v>
      </c>
      <c r="AQ1561">
        <f ref="AQ1561:AQ1624" si="390" t="shared">IF(ISNUMBER(SEARCH(I1561,VLOOKUP($AH$20,$AH$24:$AI$2023,2,FALSE))),1,0)</f>
        <v>0</v>
      </c>
      <c r="AR1561">
        <f ref="AR1561:AR1624" si="391" t="shared">IF(ISNUMBER(SEARCH(J1561,VLOOKUP($AH$20,$AH$24:$AI$2023,2,FALSE))),1,0)</f>
        <v>0</v>
      </c>
      <c r="AS1561">
        <f si="381" t="shared"/>
        <v>0</v>
      </c>
      <c r="AU1561" t="str">
        <f>IFERROR(VLOOKUP(C1561,Results!$A$2:$B$240,2,FALSE)+VLOOKUP(D1561,Results!$A$2:$B$240,2,FALSE)+VLOOKUP(E1561,Results!$A$2:$B$240,2,FALSE)+VLOOKUP(F1561,Results!$A$2:$B$240,2,FALSE)+VLOOKUP(G1561,Results!$A$2:$B$240,2,FALSE)+VLOOKUP(H1561,Results!$A$2:$B$240,2,FALSE)+VLOOKUP(I1561,Results!$A$2:$B$240,2,FALSE)+VLOOKUP(J1561,Results!$A$2:$B$240,2,FALSE)+VLOOKUP(B1561,Results!$A$2:$B$240,2,FALSE)-MIN(VLOOKUP(C1561,Results!$A$2:$B$240,2,FALSE),VLOOKUP(D1561,Results!$A$2:$B$240,2,FALSE),VLOOKUP(E1561,Results!$A$2:$B$240,2,FALSE),VLOOKUP(F1561,Results!$A$2:$B$240,2,FALSE),VLOOKUP(G1561,Results!$A$2:$B$240,2,FALSE),VLOOKUP(H1561,Results!$A$2:$B$240,2,FALSE),VLOOKUP(I1561,Results!$A$2:$B$240,2,FALSE),VLOOKUP(J1561,Results!$A$2:$B$240,2,FALSE),VLOOKUP(B1561,Results!$A$2:$B$240,2,FALSE)),"")</f>
        <v/>
      </c>
    </row>
    <row r="1562" spans="2:47" x14ac:dyDescent="0.3">
      <c r="B1562" t="s">
        <v>166</v>
      </c>
      <c r="C1562" t="s">
        <v>171</v>
      </c>
      <c r="D1562" t="s">
        <v>172</v>
      </c>
      <c r="E1562" t="s">
        <v>173</v>
      </c>
      <c r="F1562" t="s">
        <v>177</v>
      </c>
      <c r="G1562" t="s">
        <v>100</v>
      </c>
      <c r="H1562" t="s">
        <v>93</v>
      </c>
      <c r="I1562" t="s">
        <v>152</v>
      </c>
      <c r="J1562" t="s">
        <v>187</v>
      </c>
      <c r="K1562" t="n">
        <v>10.0</v>
      </c>
      <c r="L1562" s="30">
        <f si="382" t="shared"/>
        <v>0</v>
      </c>
      <c r="N1562" s="35" t="str">
        <f si="378" t="shared"/>
        <v/>
      </c>
      <c r="O1562" s="59">
        <f>(IF(ISNUMBER(MATCH(B1562,Sheet4!$K$92:$K$101,0)),1,0)+IF(ISNUMBER(MATCH(C1562,Sheet4!$K$92:$K$101,0)),1,0)+IF(ISNUMBER(MATCH(D1562,Sheet4!$K$92:$K$101,0)),1,0)+IF(ISNUMBER(MATCH(E1562,Sheet4!$K$92:$K$101,0)),1,0)+IF(ISNUMBER(MATCH(F1562,Sheet4!$K$92:$K$101,0)),1,0)+IF(ISNUMBER(MATCH(G1562,Sheet4!$K$92:$K$101,0)),1,0)+IF(ISNUMBER(MATCH(H1562,Sheet4!$K$92:$K$101,0)),1,0)+IF(ISNUMBER(MATCH(I1562,Sheet4!$K$92:$K$101,0)),1,0)+IF(ISNUMBER(MATCH(J1562,Sheet4!$K$92:$K$101,0)),1,0))
-
(IF(ISNUMBER(MATCH(B1562,Sheet4!$F$2:$F$11,0)),1,0)+IF(ISNUMBER(MATCH(C1562,Sheet4!$F$2:$F$11,0)),1,0)+IF(ISNUMBER(MATCH(D1562,Sheet4!$F$2:$F$11,0)),1,0)+IF(ISNUMBER(MATCH(E1562,Sheet4!$F$2:$F$11,0)),1,0)+IF(ISNUMBER(MATCH(F1562,Sheet4!$F$2:$F$11,0)),1,0)+IF(ISNUMBER(MATCH(G1562,Sheet4!$F$2:$F$11,0)),1,0)+IF(ISNUMBER(MATCH(H1562,Sheet4!$F$2:$F$11,0)),1,0)+IF(ISNUMBER(MATCH(I1562,Sheet4!$F$2:$F$11,0)),1,0)+IF(ISNUMBER(MATCH(J1562,Sheet4!$F$2:$F$11,0)),1,0))</f>
        <v>0</v>
      </c>
      <c r="P1562" s="40" t="str">
        <f>IFERROR(INDEX(Sheet4!$G:$G,MATCH(Sheet1!B1562,Sheet4!$F:$F,0))+INDEX(Sheet4!$G:$G,MATCH(Sheet1!C1562,Sheet4!$F:$F,0))+INDEX(Sheet4!$G:$G,MATCH(Sheet1!D1562,Sheet4!$F:$F,0))+INDEX(Sheet4!$G:$G,MATCH(Sheet1!E1562,Sheet4!$F:$F,0))+INDEX(Sheet4!$G:$G,MATCH(Sheet1!F1562,Sheet4!$F:$F,0))+INDEX(Sheet4!$G:$G,MATCH(Sheet1!G1562,Sheet4!$F:$F,0))+INDEX(Sheet4!$G:$G,MATCH(Sheet1!H1562,Sheet4!$F:$F,0))+INDEX(Sheet4!$G:$G,MATCH(Sheet1!I1562,Sheet4!$F:$F,0))+INDEX(Sheet4!$G:$G,MATCH(Sheet1!J1562,Sheet4!$F:$F,0)),"")</f>
        <v/>
      </c>
      <c r="AF1562">
        <f si="379" t="shared"/>
        <v>0</v>
      </c>
      <c r="AH1562">
        <v>1539</v>
      </c>
      <c r="AI1562" t="str">
        <f si="380" t="shared"/>
        <v>De'Aaron FoxIsaiah CanaanDevin BookerAndrew WigginsJoe InglesJae CrowderJohn CollinsJosh JacksonKarl-Anthony Towns</v>
      </c>
      <c r="AJ1562">
        <f si="383" t="shared"/>
        <v>0</v>
      </c>
      <c r="AK1562">
        <f si="384" t="shared"/>
        <v>0</v>
      </c>
      <c r="AL1562">
        <f si="385" t="shared"/>
        <v>0</v>
      </c>
      <c r="AM1562">
        <f si="386" t="shared"/>
        <v>0</v>
      </c>
      <c r="AN1562">
        <f si="387" t="shared"/>
        <v>0</v>
      </c>
      <c r="AO1562">
        <f si="388" t="shared"/>
        <v>0</v>
      </c>
      <c r="AP1562">
        <f si="389" t="shared"/>
        <v>0</v>
      </c>
      <c r="AQ1562">
        <f si="390" t="shared"/>
        <v>0</v>
      </c>
      <c r="AR1562">
        <f si="391" t="shared"/>
        <v>0</v>
      </c>
      <c r="AS1562">
        <f si="381" t="shared"/>
        <v>0</v>
      </c>
      <c r="AU1562" t="str">
        <f>IFERROR(VLOOKUP(C1562,Results!$A$2:$B$240,2,FALSE)+VLOOKUP(D1562,Results!$A$2:$B$240,2,FALSE)+VLOOKUP(E1562,Results!$A$2:$B$240,2,FALSE)+VLOOKUP(F1562,Results!$A$2:$B$240,2,FALSE)+VLOOKUP(G1562,Results!$A$2:$B$240,2,FALSE)+VLOOKUP(H1562,Results!$A$2:$B$240,2,FALSE)+VLOOKUP(I1562,Results!$A$2:$B$240,2,FALSE)+VLOOKUP(J1562,Results!$A$2:$B$240,2,FALSE)+VLOOKUP(B1562,Results!$A$2:$B$240,2,FALSE)-MIN(VLOOKUP(C1562,Results!$A$2:$B$240,2,FALSE),VLOOKUP(D1562,Results!$A$2:$B$240,2,FALSE),VLOOKUP(E1562,Results!$A$2:$B$240,2,FALSE),VLOOKUP(F1562,Results!$A$2:$B$240,2,FALSE),VLOOKUP(G1562,Results!$A$2:$B$240,2,FALSE),VLOOKUP(H1562,Results!$A$2:$B$240,2,FALSE),VLOOKUP(I1562,Results!$A$2:$B$240,2,FALSE),VLOOKUP(J1562,Results!$A$2:$B$240,2,FALSE),VLOOKUP(B1562,Results!$A$2:$B$240,2,FALSE)),"")</f>
        <v/>
      </c>
    </row>
    <row r="1563" spans="2:47" x14ac:dyDescent="0.3">
      <c r="B1563" t="s">
        <v>166</v>
      </c>
      <c r="C1563" t="s">
        <v>170</v>
      </c>
      <c r="D1563" t="s">
        <v>173</v>
      </c>
      <c r="E1563" t="s">
        <v>146</v>
      </c>
      <c r="F1563" t="s">
        <v>177</v>
      </c>
      <c r="G1563" t="s">
        <v>159</v>
      </c>
      <c r="H1563" t="s">
        <v>153</v>
      </c>
      <c r="I1563" t="s">
        <v>103</v>
      </c>
      <c r="J1563" t="s">
        <v>186</v>
      </c>
      <c r="K1563" t="n">
        <v>10.0</v>
      </c>
      <c r="L1563" s="30">
        <f si="382" t="shared"/>
        <v>0</v>
      </c>
      <c r="N1563" s="35" t="str">
        <f si="378" t="shared"/>
        <v/>
      </c>
      <c r="O1563" s="59">
        <f>(IF(ISNUMBER(MATCH(B1563,Sheet4!$K$92:$K$101,0)),1,0)+IF(ISNUMBER(MATCH(C1563,Sheet4!$K$92:$K$101,0)),1,0)+IF(ISNUMBER(MATCH(D1563,Sheet4!$K$92:$K$101,0)),1,0)+IF(ISNUMBER(MATCH(E1563,Sheet4!$K$92:$K$101,0)),1,0)+IF(ISNUMBER(MATCH(F1563,Sheet4!$K$92:$K$101,0)),1,0)+IF(ISNUMBER(MATCH(G1563,Sheet4!$K$92:$K$101,0)),1,0)+IF(ISNUMBER(MATCH(H1563,Sheet4!$K$92:$K$101,0)),1,0)+IF(ISNUMBER(MATCH(I1563,Sheet4!$K$92:$K$101,0)),1,0)+IF(ISNUMBER(MATCH(J1563,Sheet4!$K$92:$K$101,0)),1,0))
-
(IF(ISNUMBER(MATCH(B1563,Sheet4!$F$2:$F$11,0)),1,0)+IF(ISNUMBER(MATCH(C1563,Sheet4!$F$2:$F$11,0)),1,0)+IF(ISNUMBER(MATCH(D1563,Sheet4!$F$2:$F$11,0)),1,0)+IF(ISNUMBER(MATCH(E1563,Sheet4!$F$2:$F$11,0)),1,0)+IF(ISNUMBER(MATCH(F1563,Sheet4!$F$2:$F$11,0)),1,0)+IF(ISNUMBER(MATCH(G1563,Sheet4!$F$2:$F$11,0)),1,0)+IF(ISNUMBER(MATCH(H1563,Sheet4!$F$2:$F$11,0)),1,0)+IF(ISNUMBER(MATCH(I1563,Sheet4!$F$2:$F$11,0)),1,0)+IF(ISNUMBER(MATCH(J1563,Sheet4!$F$2:$F$11,0)),1,0))</f>
        <v>0</v>
      </c>
      <c r="P1563" s="40" t="str">
        <f>IFERROR(INDEX(Sheet4!$G:$G,MATCH(Sheet1!B1563,Sheet4!$F:$F,0))+INDEX(Sheet4!$G:$G,MATCH(Sheet1!C1563,Sheet4!$F:$F,0))+INDEX(Sheet4!$G:$G,MATCH(Sheet1!D1563,Sheet4!$F:$F,0))+INDEX(Sheet4!$G:$G,MATCH(Sheet1!E1563,Sheet4!$F:$F,0))+INDEX(Sheet4!$G:$G,MATCH(Sheet1!F1563,Sheet4!$F:$F,0))+INDEX(Sheet4!$G:$G,MATCH(Sheet1!G1563,Sheet4!$F:$F,0))+INDEX(Sheet4!$G:$G,MATCH(Sheet1!H1563,Sheet4!$F:$F,0))+INDEX(Sheet4!$G:$G,MATCH(Sheet1!I1563,Sheet4!$F:$F,0))+INDEX(Sheet4!$G:$G,MATCH(Sheet1!J1563,Sheet4!$F:$F,0)),"")</f>
        <v/>
      </c>
      <c r="AF1563">
        <f si="379" t="shared"/>
        <v>0</v>
      </c>
      <c r="AH1563">
        <v>1540</v>
      </c>
      <c r="AI1563" t="str">
        <f si="380" t="shared"/>
        <v>Ben SimmonsDe'Aaron FoxDevin BookerMonte MorrisWill BartonKelly OubreMarvin BagleyTrey LylesDeandre Ayton</v>
      </c>
      <c r="AJ1563">
        <f si="383" t="shared"/>
        <v>0</v>
      </c>
      <c r="AK1563">
        <f si="384" t="shared"/>
        <v>0</v>
      </c>
      <c r="AL1563">
        <f si="385" t="shared"/>
        <v>0</v>
      </c>
      <c r="AM1563">
        <f si="386" t="shared"/>
        <v>0</v>
      </c>
      <c r="AN1563">
        <f si="387" t="shared"/>
        <v>0</v>
      </c>
      <c r="AO1563">
        <f si="388" t="shared"/>
        <v>0</v>
      </c>
      <c r="AP1563">
        <f si="389" t="shared"/>
        <v>0</v>
      </c>
      <c r="AQ1563">
        <f si="390" t="shared"/>
        <v>0</v>
      </c>
      <c r="AR1563">
        <f si="391" t="shared"/>
        <v>0</v>
      </c>
      <c r="AS1563">
        <f si="381" t="shared"/>
        <v>0</v>
      </c>
      <c r="AU1563" t="str">
        <f>IFERROR(VLOOKUP(C1563,Results!$A$2:$B$240,2,FALSE)+VLOOKUP(D1563,Results!$A$2:$B$240,2,FALSE)+VLOOKUP(E1563,Results!$A$2:$B$240,2,FALSE)+VLOOKUP(F1563,Results!$A$2:$B$240,2,FALSE)+VLOOKUP(G1563,Results!$A$2:$B$240,2,FALSE)+VLOOKUP(H1563,Results!$A$2:$B$240,2,FALSE)+VLOOKUP(I1563,Results!$A$2:$B$240,2,FALSE)+VLOOKUP(J1563,Results!$A$2:$B$240,2,FALSE)+VLOOKUP(B1563,Results!$A$2:$B$240,2,FALSE)-MIN(VLOOKUP(C1563,Results!$A$2:$B$240,2,FALSE),VLOOKUP(D1563,Results!$A$2:$B$240,2,FALSE),VLOOKUP(E1563,Results!$A$2:$B$240,2,FALSE),VLOOKUP(F1563,Results!$A$2:$B$240,2,FALSE),VLOOKUP(G1563,Results!$A$2:$B$240,2,FALSE),VLOOKUP(H1563,Results!$A$2:$B$240,2,FALSE),VLOOKUP(I1563,Results!$A$2:$B$240,2,FALSE),VLOOKUP(J1563,Results!$A$2:$B$240,2,FALSE),VLOOKUP(B1563,Results!$A$2:$B$240,2,FALSE)),"")</f>
        <v/>
      </c>
    </row>
    <row r="1564" spans="2:47" x14ac:dyDescent="0.3">
      <c r="B1564" t="s">
        <v>166</v>
      </c>
      <c r="C1564" t="s">
        <v>87</v>
      </c>
      <c r="D1564" t="s">
        <v>172</v>
      </c>
      <c r="E1564" t="s">
        <v>148</v>
      </c>
      <c r="F1564" t="s">
        <v>96</v>
      </c>
      <c r="G1564" t="s">
        <v>159</v>
      </c>
      <c r="H1564" t="s">
        <v>152</v>
      </c>
      <c r="I1564" t="s">
        <v>183</v>
      </c>
      <c r="J1564" t="s">
        <v>186</v>
      </c>
      <c r="K1564" t="n">
        <v>10.0</v>
      </c>
      <c r="L1564" s="30">
        <f si="382" t="shared"/>
        <v>0</v>
      </c>
      <c r="N1564" s="35" t="str">
        <f si="378" t="shared"/>
        <v/>
      </c>
      <c r="O1564" s="59">
        <f>(IF(ISNUMBER(MATCH(B1564,Sheet4!$K$92:$K$101,0)),1,0)+IF(ISNUMBER(MATCH(C1564,Sheet4!$K$92:$K$101,0)),1,0)+IF(ISNUMBER(MATCH(D1564,Sheet4!$K$92:$K$101,0)),1,0)+IF(ISNUMBER(MATCH(E1564,Sheet4!$K$92:$K$101,0)),1,0)+IF(ISNUMBER(MATCH(F1564,Sheet4!$K$92:$K$101,0)),1,0)+IF(ISNUMBER(MATCH(G1564,Sheet4!$K$92:$K$101,0)),1,0)+IF(ISNUMBER(MATCH(H1564,Sheet4!$K$92:$K$101,0)),1,0)+IF(ISNUMBER(MATCH(I1564,Sheet4!$K$92:$K$101,0)),1,0)+IF(ISNUMBER(MATCH(J1564,Sheet4!$K$92:$K$101,0)),1,0))
-
(IF(ISNUMBER(MATCH(B1564,Sheet4!$F$2:$F$11,0)),1,0)+IF(ISNUMBER(MATCH(C1564,Sheet4!$F$2:$F$11,0)),1,0)+IF(ISNUMBER(MATCH(D1564,Sheet4!$F$2:$F$11,0)),1,0)+IF(ISNUMBER(MATCH(E1564,Sheet4!$F$2:$F$11,0)),1,0)+IF(ISNUMBER(MATCH(F1564,Sheet4!$F$2:$F$11,0)),1,0)+IF(ISNUMBER(MATCH(G1564,Sheet4!$F$2:$F$11,0)),1,0)+IF(ISNUMBER(MATCH(H1564,Sheet4!$F$2:$F$11,0)),1,0)+IF(ISNUMBER(MATCH(I1564,Sheet4!$F$2:$F$11,0)),1,0)+IF(ISNUMBER(MATCH(J1564,Sheet4!$F$2:$F$11,0)),1,0))</f>
        <v>0</v>
      </c>
      <c r="P1564" s="40" t="str">
        <f>IFERROR(INDEX(Sheet4!$G:$G,MATCH(Sheet1!B1564,Sheet4!$F:$F,0))+INDEX(Sheet4!$G:$G,MATCH(Sheet1!C1564,Sheet4!$F:$F,0))+INDEX(Sheet4!$G:$G,MATCH(Sheet1!D1564,Sheet4!$F:$F,0))+INDEX(Sheet4!$G:$G,MATCH(Sheet1!E1564,Sheet4!$F:$F,0))+INDEX(Sheet4!$G:$G,MATCH(Sheet1!F1564,Sheet4!$F:$F,0))+INDEX(Sheet4!$G:$G,MATCH(Sheet1!G1564,Sheet4!$F:$F,0))+INDEX(Sheet4!$G:$G,MATCH(Sheet1!H1564,Sheet4!$F:$F,0))+INDEX(Sheet4!$G:$G,MATCH(Sheet1!I1564,Sheet4!$F:$F,0))+INDEX(Sheet4!$G:$G,MATCH(Sheet1!J1564,Sheet4!$F:$F,0)),"")</f>
        <v/>
      </c>
      <c r="AF1564">
        <f si="379" t="shared"/>
        <v>0</v>
      </c>
      <c r="AH1564">
        <v>1541</v>
      </c>
      <c r="AI1564" t="str">
        <f si="380" t="shared"/>
        <v>De'Aaron FoxJeremy LinJimmy ButlerMonte MorrisKelly OubreRoyce O'NealeKenneth FariedJohn CollinsKarl-Anthony Towns</v>
      </c>
      <c r="AJ1564">
        <f si="383" t="shared"/>
        <v>0</v>
      </c>
      <c r="AK1564">
        <f si="384" t="shared"/>
        <v>0</v>
      </c>
      <c r="AL1564">
        <f si="385" t="shared"/>
        <v>0</v>
      </c>
      <c r="AM1564">
        <f si="386" t="shared"/>
        <v>0</v>
      </c>
      <c r="AN1564">
        <f si="387" t="shared"/>
        <v>0</v>
      </c>
      <c r="AO1564">
        <f si="388" t="shared"/>
        <v>0</v>
      </c>
      <c r="AP1564">
        <f si="389" t="shared"/>
        <v>0</v>
      </c>
      <c r="AQ1564">
        <f si="390" t="shared"/>
        <v>0</v>
      </c>
      <c r="AR1564">
        <f si="391" t="shared"/>
        <v>0</v>
      </c>
      <c r="AS1564">
        <f si="381" t="shared"/>
        <v>0</v>
      </c>
      <c r="AU1564" t="str">
        <f>IFERROR(VLOOKUP(C1564,Results!$A$2:$B$240,2,FALSE)+VLOOKUP(D1564,Results!$A$2:$B$240,2,FALSE)+VLOOKUP(E1564,Results!$A$2:$B$240,2,FALSE)+VLOOKUP(F1564,Results!$A$2:$B$240,2,FALSE)+VLOOKUP(G1564,Results!$A$2:$B$240,2,FALSE)+VLOOKUP(H1564,Results!$A$2:$B$240,2,FALSE)+VLOOKUP(I1564,Results!$A$2:$B$240,2,FALSE)+VLOOKUP(J1564,Results!$A$2:$B$240,2,FALSE)+VLOOKUP(B1564,Results!$A$2:$B$240,2,FALSE)-MIN(VLOOKUP(C1564,Results!$A$2:$B$240,2,FALSE),VLOOKUP(D1564,Results!$A$2:$B$240,2,FALSE),VLOOKUP(E1564,Results!$A$2:$B$240,2,FALSE),VLOOKUP(F1564,Results!$A$2:$B$240,2,FALSE),VLOOKUP(G1564,Results!$A$2:$B$240,2,FALSE),VLOOKUP(H1564,Results!$A$2:$B$240,2,FALSE),VLOOKUP(I1564,Results!$A$2:$B$240,2,FALSE),VLOOKUP(J1564,Results!$A$2:$B$240,2,FALSE),VLOOKUP(B1564,Results!$A$2:$B$240,2,FALSE)),"")</f>
        <v/>
      </c>
    </row>
    <row r="1565" spans="2:47" x14ac:dyDescent="0.3">
      <c r="B1565" t="s">
        <v>166</v>
      </c>
      <c r="C1565" t="s">
        <v>171</v>
      </c>
      <c r="D1565" t="s">
        <v>146</v>
      </c>
      <c r="E1565" t="s">
        <v>149</v>
      </c>
      <c r="F1565" t="s">
        <v>150</v>
      </c>
      <c r="G1565" t="s">
        <v>177</v>
      </c>
      <c r="H1565" t="s">
        <v>153</v>
      </c>
      <c r="I1565" t="s">
        <v>92</v>
      </c>
      <c r="J1565" t="s">
        <v>186</v>
      </c>
      <c r="K1565" t="n">
        <v>10.0</v>
      </c>
      <c r="L1565" s="30">
        <f si="382" t="shared"/>
        <v>0</v>
      </c>
      <c r="N1565" s="35" t="str">
        <f si="378" t="shared"/>
        <v/>
      </c>
      <c r="O1565" s="59">
        <f>(IF(ISNUMBER(MATCH(B1565,Sheet4!$K$92:$K$101,0)),1,0)+IF(ISNUMBER(MATCH(C1565,Sheet4!$K$92:$K$101,0)),1,0)+IF(ISNUMBER(MATCH(D1565,Sheet4!$K$92:$K$101,0)),1,0)+IF(ISNUMBER(MATCH(E1565,Sheet4!$K$92:$K$101,0)),1,0)+IF(ISNUMBER(MATCH(F1565,Sheet4!$K$92:$K$101,0)),1,0)+IF(ISNUMBER(MATCH(G1565,Sheet4!$K$92:$K$101,0)),1,0)+IF(ISNUMBER(MATCH(H1565,Sheet4!$K$92:$K$101,0)),1,0)+IF(ISNUMBER(MATCH(I1565,Sheet4!$K$92:$K$101,0)),1,0)+IF(ISNUMBER(MATCH(J1565,Sheet4!$K$92:$K$101,0)),1,0))
-
(IF(ISNUMBER(MATCH(B1565,Sheet4!$F$2:$F$11,0)),1,0)+IF(ISNUMBER(MATCH(C1565,Sheet4!$F$2:$F$11,0)),1,0)+IF(ISNUMBER(MATCH(D1565,Sheet4!$F$2:$F$11,0)),1,0)+IF(ISNUMBER(MATCH(E1565,Sheet4!$F$2:$F$11,0)),1,0)+IF(ISNUMBER(MATCH(F1565,Sheet4!$F$2:$F$11,0)),1,0)+IF(ISNUMBER(MATCH(G1565,Sheet4!$F$2:$F$11,0)),1,0)+IF(ISNUMBER(MATCH(H1565,Sheet4!$F$2:$F$11,0)),1,0)+IF(ISNUMBER(MATCH(I1565,Sheet4!$F$2:$F$11,0)),1,0)+IF(ISNUMBER(MATCH(J1565,Sheet4!$F$2:$F$11,0)),1,0))</f>
        <v>0</v>
      </c>
      <c r="P1565" s="40" t="str">
        <f>IFERROR(INDEX(Sheet4!$G:$G,MATCH(Sheet1!B1565,Sheet4!$F:$F,0))+INDEX(Sheet4!$G:$G,MATCH(Sheet1!C1565,Sheet4!$F:$F,0))+INDEX(Sheet4!$G:$G,MATCH(Sheet1!D1565,Sheet4!$F:$F,0))+INDEX(Sheet4!$G:$G,MATCH(Sheet1!E1565,Sheet4!$F:$F,0))+INDEX(Sheet4!$G:$G,MATCH(Sheet1!F1565,Sheet4!$F:$F,0))+INDEX(Sheet4!$G:$G,MATCH(Sheet1!G1565,Sheet4!$F:$F,0))+INDEX(Sheet4!$G:$G,MATCH(Sheet1!H1565,Sheet4!$F:$F,0))+INDEX(Sheet4!$G:$G,MATCH(Sheet1!I1565,Sheet4!$F:$F,0))+INDEX(Sheet4!$G:$G,MATCH(Sheet1!J1565,Sheet4!$F:$F,0)),"")</f>
        <v/>
      </c>
      <c r="AF1565">
        <f si="379" t="shared"/>
        <v>0</v>
      </c>
      <c r="AH1565">
        <v>1542</v>
      </c>
      <c r="AI1565" t="str">
        <f si="380" t="shared"/>
        <v>Ben SimmonsIsaiah CanaanJimmy ButlerTorrey CraigKelly OubreJoe InglesMarvin BagleyJosh JacksonKarl-Anthony Towns</v>
      </c>
      <c r="AJ1565">
        <f si="383" t="shared"/>
        <v>0</v>
      </c>
      <c r="AK1565">
        <f si="384" t="shared"/>
        <v>0</v>
      </c>
      <c r="AL1565">
        <f si="385" t="shared"/>
        <v>0</v>
      </c>
      <c r="AM1565">
        <f si="386" t="shared"/>
        <v>0</v>
      </c>
      <c r="AN1565">
        <f si="387" t="shared"/>
        <v>0</v>
      </c>
      <c r="AO1565">
        <f si="388" t="shared"/>
        <v>0</v>
      </c>
      <c r="AP1565">
        <f si="389" t="shared"/>
        <v>0</v>
      </c>
      <c r="AQ1565">
        <f si="390" t="shared"/>
        <v>0</v>
      </c>
      <c r="AR1565">
        <f si="391" t="shared"/>
        <v>0</v>
      </c>
      <c r="AS1565">
        <f si="381" t="shared"/>
        <v>0</v>
      </c>
      <c r="AU1565" t="str">
        <f>IFERROR(VLOOKUP(C1565,Results!$A$2:$B$240,2,FALSE)+VLOOKUP(D1565,Results!$A$2:$B$240,2,FALSE)+VLOOKUP(E1565,Results!$A$2:$B$240,2,FALSE)+VLOOKUP(F1565,Results!$A$2:$B$240,2,FALSE)+VLOOKUP(G1565,Results!$A$2:$B$240,2,FALSE)+VLOOKUP(H1565,Results!$A$2:$B$240,2,FALSE)+VLOOKUP(I1565,Results!$A$2:$B$240,2,FALSE)+VLOOKUP(J1565,Results!$A$2:$B$240,2,FALSE)+VLOOKUP(B1565,Results!$A$2:$B$240,2,FALSE)-MIN(VLOOKUP(C1565,Results!$A$2:$B$240,2,FALSE),VLOOKUP(D1565,Results!$A$2:$B$240,2,FALSE),VLOOKUP(E1565,Results!$A$2:$B$240,2,FALSE),VLOOKUP(F1565,Results!$A$2:$B$240,2,FALSE),VLOOKUP(G1565,Results!$A$2:$B$240,2,FALSE),VLOOKUP(H1565,Results!$A$2:$B$240,2,FALSE),VLOOKUP(I1565,Results!$A$2:$B$240,2,FALSE),VLOOKUP(J1565,Results!$A$2:$B$240,2,FALSE),VLOOKUP(B1565,Results!$A$2:$B$240,2,FALSE)),"")</f>
        <v/>
      </c>
    </row>
    <row r="1566" spans="2:47" x14ac:dyDescent="0.3">
      <c r="B1566" t="s">
        <v>166</v>
      </c>
      <c r="C1566" t="s">
        <v>170</v>
      </c>
      <c r="D1566" t="s">
        <v>173</v>
      </c>
      <c r="E1566" t="s">
        <v>146</v>
      </c>
      <c r="F1566" t="s">
        <v>150</v>
      </c>
      <c r="G1566" t="s">
        <v>178</v>
      </c>
      <c r="H1566" t="s">
        <v>152</v>
      </c>
      <c r="I1566" t="s">
        <v>182</v>
      </c>
      <c r="J1566" t="s">
        <v>156</v>
      </c>
      <c r="K1566" t="n">
        <v>10.0</v>
      </c>
      <c r="L1566" s="30">
        <f si="382" t="shared"/>
        <v>0</v>
      </c>
      <c r="N1566" s="35" t="str">
        <f si="378" t="shared"/>
        <v/>
      </c>
      <c r="O1566" s="59">
        <f>(IF(ISNUMBER(MATCH(B1566,Sheet4!$K$92:$K$101,0)),1,0)+IF(ISNUMBER(MATCH(C1566,Sheet4!$K$92:$K$101,0)),1,0)+IF(ISNUMBER(MATCH(D1566,Sheet4!$K$92:$K$101,0)),1,0)+IF(ISNUMBER(MATCH(E1566,Sheet4!$K$92:$K$101,0)),1,0)+IF(ISNUMBER(MATCH(F1566,Sheet4!$K$92:$K$101,0)),1,0)+IF(ISNUMBER(MATCH(G1566,Sheet4!$K$92:$K$101,0)),1,0)+IF(ISNUMBER(MATCH(H1566,Sheet4!$K$92:$K$101,0)),1,0)+IF(ISNUMBER(MATCH(I1566,Sheet4!$K$92:$K$101,0)),1,0)+IF(ISNUMBER(MATCH(J1566,Sheet4!$K$92:$K$101,0)),1,0))
-
(IF(ISNUMBER(MATCH(B1566,Sheet4!$F$2:$F$11,0)),1,0)+IF(ISNUMBER(MATCH(C1566,Sheet4!$F$2:$F$11,0)),1,0)+IF(ISNUMBER(MATCH(D1566,Sheet4!$F$2:$F$11,0)),1,0)+IF(ISNUMBER(MATCH(E1566,Sheet4!$F$2:$F$11,0)),1,0)+IF(ISNUMBER(MATCH(F1566,Sheet4!$F$2:$F$11,0)),1,0)+IF(ISNUMBER(MATCH(G1566,Sheet4!$F$2:$F$11,0)),1,0)+IF(ISNUMBER(MATCH(H1566,Sheet4!$F$2:$F$11,0)),1,0)+IF(ISNUMBER(MATCH(I1566,Sheet4!$F$2:$F$11,0)),1,0)+IF(ISNUMBER(MATCH(J1566,Sheet4!$F$2:$F$11,0)),1,0))</f>
        <v>0</v>
      </c>
      <c r="P1566" s="40" t="str">
        <f>IFERROR(INDEX(Sheet4!$G:$G,MATCH(Sheet1!B1566,Sheet4!$F:$F,0))+INDEX(Sheet4!$G:$G,MATCH(Sheet1!C1566,Sheet4!$F:$F,0))+INDEX(Sheet4!$G:$G,MATCH(Sheet1!D1566,Sheet4!$F:$F,0))+INDEX(Sheet4!$G:$G,MATCH(Sheet1!E1566,Sheet4!$F:$F,0))+INDEX(Sheet4!$G:$G,MATCH(Sheet1!F1566,Sheet4!$F:$F,0))+INDEX(Sheet4!$G:$G,MATCH(Sheet1!G1566,Sheet4!$F:$F,0))+INDEX(Sheet4!$G:$G,MATCH(Sheet1!H1566,Sheet4!$F:$F,0))+INDEX(Sheet4!$G:$G,MATCH(Sheet1!I1566,Sheet4!$F:$F,0))+INDEX(Sheet4!$G:$G,MATCH(Sheet1!J1566,Sheet4!$F:$F,0)),"")</f>
        <v/>
      </c>
      <c r="AF1566">
        <f si="379" t="shared"/>
        <v>0</v>
      </c>
      <c r="AH1566">
        <v>1543</v>
      </c>
      <c r="AI1566" t="str">
        <f si="380" t="shared"/>
        <v>Trae YoungLandry ShametDevin BookerMonte MorrisKelly OubreMikal BridgesKenneth FariedJohn CollinsRudy Gobert</v>
      </c>
      <c r="AJ1566">
        <f si="383" t="shared"/>
        <v>0</v>
      </c>
      <c r="AK1566">
        <f si="384" t="shared"/>
        <v>0</v>
      </c>
      <c r="AL1566">
        <f si="385" t="shared"/>
        <v>0</v>
      </c>
      <c r="AM1566">
        <f si="386" t="shared"/>
        <v>0</v>
      </c>
      <c r="AN1566">
        <f si="387" t="shared"/>
        <v>0</v>
      </c>
      <c r="AO1566">
        <f si="388" t="shared"/>
        <v>0</v>
      </c>
      <c r="AP1566">
        <f si="389" t="shared"/>
        <v>0</v>
      </c>
      <c r="AQ1566">
        <f si="390" t="shared"/>
        <v>0</v>
      </c>
      <c r="AR1566">
        <f si="391" t="shared"/>
        <v>0</v>
      </c>
      <c r="AS1566">
        <f si="381" t="shared"/>
        <v>0</v>
      </c>
      <c r="AU1566" t="str">
        <f>IFERROR(VLOOKUP(C1566,Results!$A$2:$B$240,2,FALSE)+VLOOKUP(D1566,Results!$A$2:$B$240,2,FALSE)+VLOOKUP(E1566,Results!$A$2:$B$240,2,FALSE)+VLOOKUP(F1566,Results!$A$2:$B$240,2,FALSE)+VLOOKUP(G1566,Results!$A$2:$B$240,2,FALSE)+VLOOKUP(H1566,Results!$A$2:$B$240,2,FALSE)+VLOOKUP(I1566,Results!$A$2:$B$240,2,FALSE)+VLOOKUP(J1566,Results!$A$2:$B$240,2,FALSE)+VLOOKUP(B1566,Results!$A$2:$B$240,2,FALSE)-MIN(VLOOKUP(C1566,Results!$A$2:$B$240,2,FALSE),VLOOKUP(D1566,Results!$A$2:$B$240,2,FALSE),VLOOKUP(E1566,Results!$A$2:$B$240,2,FALSE),VLOOKUP(F1566,Results!$A$2:$B$240,2,FALSE),VLOOKUP(G1566,Results!$A$2:$B$240,2,FALSE),VLOOKUP(H1566,Results!$A$2:$B$240,2,FALSE),VLOOKUP(I1566,Results!$A$2:$B$240,2,FALSE),VLOOKUP(J1566,Results!$A$2:$B$240,2,FALSE),VLOOKUP(B1566,Results!$A$2:$B$240,2,FALSE)),"")</f>
        <v/>
      </c>
    </row>
    <row r="1567" spans="2:47" x14ac:dyDescent="0.3">
      <c r="B1567" t="s">
        <v>87</v>
      </c>
      <c r="C1567" t="s">
        <v>167</v>
      </c>
      <c r="D1567" t="s">
        <v>172</v>
      </c>
      <c r="E1567" t="s">
        <v>173</v>
      </c>
      <c r="F1567" t="s">
        <v>178</v>
      </c>
      <c r="G1567" t="s">
        <v>159</v>
      </c>
      <c r="H1567" t="s">
        <v>93</v>
      </c>
      <c r="I1567" t="s">
        <v>152</v>
      </c>
      <c r="J1567" t="s">
        <v>98</v>
      </c>
      <c r="K1567" t="n">
        <v>10.0</v>
      </c>
      <c r="L1567" s="30">
        <f si="382" t="shared"/>
        <v>0</v>
      </c>
      <c r="N1567" s="35" t="str">
        <f si="378" t="shared"/>
        <v/>
      </c>
      <c r="O1567" s="59">
        <f>(IF(ISNUMBER(MATCH(B1567,Sheet4!$K$92:$K$101,0)),1,0)+IF(ISNUMBER(MATCH(C1567,Sheet4!$K$92:$K$101,0)),1,0)+IF(ISNUMBER(MATCH(D1567,Sheet4!$K$92:$K$101,0)),1,0)+IF(ISNUMBER(MATCH(E1567,Sheet4!$K$92:$K$101,0)),1,0)+IF(ISNUMBER(MATCH(F1567,Sheet4!$K$92:$K$101,0)),1,0)+IF(ISNUMBER(MATCH(G1567,Sheet4!$K$92:$K$101,0)),1,0)+IF(ISNUMBER(MATCH(H1567,Sheet4!$K$92:$K$101,0)),1,0)+IF(ISNUMBER(MATCH(I1567,Sheet4!$K$92:$K$101,0)),1,0)+IF(ISNUMBER(MATCH(J1567,Sheet4!$K$92:$K$101,0)),1,0))
-
(IF(ISNUMBER(MATCH(B1567,Sheet4!$F$2:$F$11,0)),1,0)+IF(ISNUMBER(MATCH(C1567,Sheet4!$F$2:$F$11,0)),1,0)+IF(ISNUMBER(MATCH(D1567,Sheet4!$F$2:$F$11,0)),1,0)+IF(ISNUMBER(MATCH(E1567,Sheet4!$F$2:$F$11,0)),1,0)+IF(ISNUMBER(MATCH(F1567,Sheet4!$F$2:$F$11,0)),1,0)+IF(ISNUMBER(MATCH(G1567,Sheet4!$F$2:$F$11,0)),1,0)+IF(ISNUMBER(MATCH(H1567,Sheet4!$F$2:$F$11,0)),1,0)+IF(ISNUMBER(MATCH(I1567,Sheet4!$F$2:$F$11,0)),1,0)+IF(ISNUMBER(MATCH(J1567,Sheet4!$F$2:$F$11,0)),1,0))</f>
        <v>0</v>
      </c>
      <c r="P1567" s="40" t="str">
        <f>IFERROR(INDEX(Sheet4!$G:$G,MATCH(Sheet1!B1567,Sheet4!$F:$F,0))+INDEX(Sheet4!$G:$G,MATCH(Sheet1!C1567,Sheet4!$F:$F,0))+INDEX(Sheet4!$G:$G,MATCH(Sheet1!D1567,Sheet4!$F:$F,0))+INDEX(Sheet4!$G:$G,MATCH(Sheet1!E1567,Sheet4!$F:$F,0))+INDEX(Sheet4!$G:$G,MATCH(Sheet1!F1567,Sheet4!$F:$F,0))+INDEX(Sheet4!$G:$G,MATCH(Sheet1!G1567,Sheet4!$F:$F,0))+INDEX(Sheet4!$G:$G,MATCH(Sheet1!H1567,Sheet4!$F:$F,0))+INDEX(Sheet4!$G:$G,MATCH(Sheet1!I1567,Sheet4!$F:$F,0))+INDEX(Sheet4!$G:$G,MATCH(Sheet1!J1567,Sheet4!$F:$F,0)),"")</f>
        <v/>
      </c>
      <c r="AF1567">
        <f si="379" t="shared"/>
        <v>0</v>
      </c>
      <c r="AH1567">
        <v>1544</v>
      </c>
      <c r="AI1567" t="str">
        <f si="380" t="shared"/>
        <v>Ben SimmonsLandry ShametDevin BookerMonte MorrisTaurean PrinceDeAndre' BembryKenneth FariedJohn CollinsRudy Gobert</v>
      </c>
      <c r="AJ1567">
        <f si="383" t="shared"/>
        <v>0</v>
      </c>
      <c r="AK1567">
        <f si="384" t="shared"/>
        <v>0</v>
      </c>
      <c r="AL1567">
        <f si="385" t="shared"/>
        <v>0</v>
      </c>
      <c r="AM1567">
        <f si="386" t="shared"/>
        <v>0</v>
      </c>
      <c r="AN1567">
        <f si="387" t="shared"/>
        <v>0</v>
      </c>
      <c r="AO1567">
        <f si="388" t="shared"/>
        <v>0</v>
      </c>
      <c r="AP1567">
        <f si="389" t="shared"/>
        <v>0</v>
      </c>
      <c r="AQ1567">
        <f si="390" t="shared"/>
        <v>0</v>
      </c>
      <c r="AR1567">
        <f si="391" t="shared"/>
        <v>0</v>
      </c>
      <c r="AS1567">
        <f si="381" t="shared"/>
        <v>0</v>
      </c>
      <c r="AU1567" t="str">
        <f>IFERROR(VLOOKUP(C1567,Results!$A$2:$B$240,2,FALSE)+VLOOKUP(D1567,Results!$A$2:$B$240,2,FALSE)+VLOOKUP(E1567,Results!$A$2:$B$240,2,FALSE)+VLOOKUP(F1567,Results!$A$2:$B$240,2,FALSE)+VLOOKUP(G1567,Results!$A$2:$B$240,2,FALSE)+VLOOKUP(H1567,Results!$A$2:$B$240,2,FALSE)+VLOOKUP(I1567,Results!$A$2:$B$240,2,FALSE)+VLOOKUP(J1567,Results!$A$2:$B$240,2,FALSE)+VLOOKUP(B1567,Results!$A$2:$B$240,2,FALSE)-MIN(VLOOKUP(C1567,Results!$A$2:$B$240,2,FALSE),VLOOKUP(D1567,Results!$A$2:$B$240,2,FALSE),VLOOKUP(E1567,Results!$A$2:$B$240,2,FALSE),VLOOKUP(F1567,Results!$A$2:$B$240,2,FALSE),VLOOKUP(G1567,Results!$A$2:$B$240,2,FALSE),VLOOKUP(H1567,Results!$A$2:$B$240,2,FALSE),VLOOKUP(I1567,Results!$A$2:$B$240,2,FALSE),VLOOKUP(J1567,Results!$A$2:$B$240,2,FALSE),VLOOKUP(B1567,Results!$A$2:$B$240,2,FALSE)),"")</f>
        <v/>
      </c>
    </row>
    <row r="1568" spans="2:47" x14ac:dyDescent="0.3">
      <c r="B1568" t="s">
        <v>166</v>
      </c>
      <c r="C1568" t="s">
        <v>171</v>
      </c>
      <c r="D1568" t="s">
        <v>172</v>
      </c>
      <c r="E1568" t="s">
        <v>146</v>
      </c>
      <c r="F1568" t="s">
        <v>90</v>
      </c>
      <c r="G1568" t="s">
        <v>100</v>
      </c>
      <c r="H1568" t="s">
        <v>93</v>
      </c>
      <c r="I1568" t="s">
        <v>181</v>
      </c>
      <c r="J1568" t="s">
        <v>188</v>
      </c>
      <c r="K1568" t="n">
        <v>10.0</v>
      </c>
      <c r="L1568" s="30">
        <f si="382" t="shared"/>
        <v>0</v>
      </c>
      <c r="N1568" s="35" t="str">
        <f si="378" t="shared"/>
        <v/>
      </c>
      <c r="O1568" s="59">
        <f>(IF(ISNUMBER(MATCH(B1568,Sheet4!$K$92:$K$101,0)),1,0)+IF(ISNUMBER(MATCH(C1568,Sheet4!$K$92:$K$101,0)),1,0)+IF(ISNUMBER(MATCH(D1568,Sheet4!$K$92:$K$101,0)),1,0)+IF(ISNUMBER(MATCH(E1568,Sheet4!$K$92:$K$101,0)),1,0)+IF(ISNUMBER(MATCH(F1568,Sheet4!$K$92:$K$101,0)),1,0)+IF(ISNUMBER(MATCH(G1568,Sheet4!$K$92:$K$101,0)),1,0)+IF(ISNUMBER(MATCH(H1568,Sheet4!$K$92:$K$101,0)),1,0)+IF(ISNUMBER(MATCH(I1568,Sheet4!$K$92:$K$101,0)),1,0)+IF(ISNUMBER(MATCH(J1568,Sheet4!$K$92:$K$101,0)),1,0))
-
(IF(ISNUMBER(MATCH(B1568,Sheet4!$F$2:$F$11,0)),1,0)+IF(ISNUMBER(MATCH(C1568,Sheet4!$F$2:$F$11,0)),1,0)+IF(ISNUMBER(MATCH(D1568,Sheet4!$F$2:$F$11,0)),1,0)+IF(ISNUMBER(MATCH(E1568,Sheet4!$F$2:$F$11,0)),1,0)+IF(ISNUMBER(MATCH(F1568,Sheet4!$F$2:$F$11,0)),1,0)+IF(ISNUMBER(MATCH(G1568,Sheet4!$F$2:$F$11,0)),1,0)+IF(ISNUMBER(MATCH(H1568,Sheet4!$F$2:$F$11,0)),1,0)+IF(ISNUMBER(MATCH(I1568,Sheet4!$F$2:$F$11,0)),1,0)+IF(ISNUMBER(MATCH(J1568,Sheet4!$F$2:$F$11,0)),1,0))</f>
        <v>0</v>
      </c>
      <c r="P1568" s="40" t="str">
        <f>IFERROR(INDEX(Sheet4!$G:$G,MATCH(Sheet1!B1568,Sheet4!$F:$F,0))+INDEX(Sheet4!$G:$G,MATCH(Sheet1!C1568,Sheet4!$F:$F,0))+INDEX(Sheet4!$G:$G,MATCH(Sheet1!D1568,Sheet4!$F:$F,0))+INDEX(Sheet4!$G:$G,MATCH(Sheet1!E1568,Sheet4!$F:$F,0))+INDEX(Sheet4!$G:$G,MATCH(Sheet1!F1568,Sheet4!$F:$F,0))+INDEX(Sheet4!$G:$G,MATCH(Sheet1!G1568,Sheet4!$F:$F,0))+INDEX(Sheet4!$G:$G,MATCH(Sheet1!H1568,Sheet4!$F:$F,0))+INDEX(Sheet4!$G:$G,MATCH(Sheet1!I1568,Sheet4!$F:$F,0))+INDEX(Sheet4!$G:$G,MATCH(Sheet1!J1568,Sheet4!$F:$F,0)),"")</f>
        <v/>
      </c>
      <c r="AF1568">
        <f si="379" t="shared"/>
        <v>0</v>
      </c>
      <c r="AH1568">
        <v>1545</v>
      </c>
      <c r="AI1568" t="str">
        <f si="380" t="shared"/>
        <v>Ben SimmonsJeremy LinAndrew WigginsMonte MorrisKelly OubreJoe InglesJohn CollinsPaul MillsapKarl-Anthony Towns</v>
      </c>
      <c r="AJ1568">
        <f si="383" t="shared"/>
        <v>0</v>
      </c>
      <c r="AK1568">
        <f si="384" t="shared"/>
        <v>0</v>
      </c>
      <c r="AL1568">
        <f si="385" t="shared"/>
        <v>0</v>
      </c>
      <c r="AM1568">
        <f si="386" t="shared"/>
        <v>0</v>
      </c>
      <c r="AN1568">
        <f si="387" t="shared"/>
        <v>0</v>
      </c>
      <c r="AO1568">
        <f si="388" t="shared"/>
        <v>0</v>
      </c>
      <c r="AP1568">
        <f si="389" t="shared"/>
        <v>0</v>
      </c>
      <c r="AQ1568">
        <f si="390" t="shared"/>
        <v>0</v>
      </c>
      <c r="AR1568">
        <f si="391" t="shared"/>
        <v>0</v>
      </c>
      <c r="AS1568">
        <f si="381" t="shared"/>
        <v>0</v>
      </c>
      <c r="AU1568" t="str">
        <f>IFERROR(VLOOKUP(C1568,Results!$A$2:$B$240,2,FALSE)+VLOOKUP(D1568,Results!$A$2:$B$240,2,FALSE)+VLOOKUP(E1568,Results!$A$2:$B$240,2,FALSE)+VLOOKUP(F1568,Results!$A$2:$B$240,2,FALSE)+VLOOKUP(G1568,Results!$A$2:$B$240,2,FALSE)+VLOOKUP(H1568,Results!$A$2:$B$240,2,FALSE)+VLOOKUP(I1568,Results!$A$2:$B$240,2,FALSE)+VLOOKUP(J1568,Results!$A$2:$B$240,2,FALSE)+VLOOKUP(B1568,Results!$A$2:$B$240,2,FALSE)-MIN(VLOOKUP(C1568,Results!$A$2:$B$240,2,FALSE),VLOOKUP(D1568,Results!$A$2:$B$240,2,FALSE),VLOOKUP(E1568,Results!$A$2:$B$240,2,FALSE),VLOOKUP(F1568,Results!$A$2:$B$240,2,FALSE),VLOOKUP(G1568,Results!$A$2:$B$240,2,FALSE),VLOOKUP(H1568,Results!$A$2:$B$240,2,FALSE),VLOOKUP(I1568,Results!$A$2:$B$240,2,FALSE),VLOOKUP(J1568,Results!$A$2:$B$240,2,FALSE),VLOOKUP(B1568,Results!$A$2:$B$240,2,FALSE)),"")</f>
        <v/>
      </c>
    </row>
    <row r="1569" spans="2:47" x14ac:dyDescent="0.3">
      <c r="B1569" t="s">
        <v>166</v>
      </c>
      <c r="C1569" t="s">
        <v>87</v>
      </c>
      <c r="D1569" t="s">
        <v>146</v>
      </c>
      <c r="E1569" t="s">
        <v>148</v>
      </c>
      <c r="F1569" t="s">
        <v>178</v>
      </c>
      <c r="G1569" t="s">
        <v>180</v>
      </c>
      <c r="H1569" t="s">
        <v>92</v>
      </c>
      <c r="I1569" t="s">
        <v>181</v>
      </c>
      <c r="J1569" t="s">
        <v>188</v>
      </c>
      <c r="K1569" t="n">
        <v>10.0</v>
      </c>
      <c r="L1569" s="30">
        <f si="382" t="shared"/>
        <v>0</v>
      </c>
      <c r="N1569" s="35" t="str">
        <f si="378" t="shared"/>
        <v/>
      </c>
      <c r="O1569" s="59">
        <f>(IF(ISNUMBER(MATCH(B1569,Sheet4!$K$92:$K$101,0)),1,0)+IF(ISNUMBER(MATCH(C1569,Sheet4!$K$92:$K$101,0)),1,0)+IF(ISNUMBER(MATCH(D1569,Sheet4!$K$92:$K$101,0)),1,0)+IF(ISNUMBER(MATCH(E1569,Sheet4!$K$92:$K$101,0)),1,0)+IF(ISNUMBER(MATCH(F1569,Sheet4!$K$92:$K$101,0)),1,0)+IF(ISNUMBER(MATCH(G1569,Sheet4!$K$92:$K$101,0)),1,0)+IF(ISNUMBER(MATCH(H1569,Sheet4!$K$92:$K$101,0)),1,0)+IF(ISNUMBER(MATCH(I1569,Sheet4!$K$92:$K$101,0)),1,0)+IF(ISNUMBER(MATCH(J1569,Sheet4!$K$92:$K$101,0)),1,0))
-
(IF(ISNUMBER(MATCH(B1569,Sheet4!$F$2:$F$11,0)),1,0)+IF(ISNUMBER(MATCH(C1569,Sheet4!$F$2:$F$11,0)),1,0)+IF(ISNUMBER(MATCH(D1569,Sheet4!$F$2:$F$11,0)),1,0)+IF(ISNUMBER(MATCH(E1569,Sheet4!$F$2:$F$11,0)),1,0)+IF(ISNUMBER(MATCH(F1569,Sheet4!$F$2:$F$11,0)),1,0)+IF(ISNUMBER(MATCH(G1569,Sheet4!$F$2:$F$11,0)),1,0)+IF(ISNUMBER(MATCH(H1569,Sheet4!$F$2:$F$11,0)),1,0)+IF(ISNUMBER(MATCH(I1569,Sheet4!$F$2:$F$11,0)),1,0)+IF(ISNUMBER(MATCH(J1569,Sheet4!$F$2:$F$11,0)),1,0))</f>
        <v>0</v>
      </c>
      <c r="P1569" s="40" t="str">
        <f>IFERROR(INDEX(Sheet4!$G:$G,MATCH(Sheet1!B1569,Sheet4!$F:$F,0))+INDEX(Sheet4!$G:$G,MATCH(Sheet1!C1569,Sheet4!$F:$F,0))+INDEX(Sheet4!$G:$G,MATCH(Sheet1!D1569,Sheet4!$F:$F,0))+INDEX(Sheet4!$G:$G,MATCH(Sheet1!E1569,Sheet4!$F:$F,0))+INDEX(Sheet4!$G:$G,MATCH(Sheet1!F1569,Sheet4!$F:$F,0))+INDEX(Sheet4!$G:$G,MATCH(Sheet1!G1569,Sheet4!$F:$F,0))+INDEX(Sheet4!$G:$G,MATCH(Sheet1!H1569,Sheet4!$F:$F,0))+INDEX(Sheet4!$G:$G,MATCH(Sheet1!I1569,Sheet4!$F:$F,0))+INDEX(Sheet4!$G:$G,MATCH(Sheet1!J1569,Sheet4!$F:$F,0)),"")</f>
        <v/>
      </c>
      <c r="AF1569">
        <f si="379" t="shared"/>
        <v>0</v>
      </c>
      <c r="AH1569">
        <v>1546</v>
      </c>
      <c r="AI1569" t="str">
        <f si="380" t="shared"/>
        <v>Ben SimmonsDe'Aaron FoxMonte MorrisMalik BeasleyWill BartonTaurean PrinceJohn CollinsTrey LylesJoel Embiid</v>
      </c>
      <c r="AJ1569">
        <f si="383" t="shared"/>
        <v>0</v>
      </c>
      <c r="AK1569">
        <f si="384" t="shared"/>
        <v>0</v>
      </c>
      <c r="AL1569">
        <f si="385" t="shared"/>
        <v>0</v>
      </c>
      <c r="AM1569">
        <f si="386" t="shared"/>
        <v>0</v>
      </c>
      <c r="AN1569">
        <f si="387" t="shared"/>
        <v>0</v>
      </c>
      <c r="AO1569">
        <f si="388" t="shared"/>
        <v>0</v>
      </c>
      <c r="AP1569">
        <f si="389" t="shared"/>
        <v>0</v>
      </c>
      <c r="AQ1569">
        <f si="390" t="shared"/>
        <v>0</v>
      </c>
      <c r="AR1569">
        <f si="391" t="shared"/>
        <v>0</v>
      </c>
      <c r="AS1569">
        <f si="381" t="shared"/>
        <v>0</v>
      </c>
      <c r="AU1569" t="str">
        <f>IFERROR(VLOOKUP(C1569,Results!$A$2:$B$240,2,FALSE)+VLOOKUP(D1569,Results!$A$2:$B$240,2,FALSE)+VLOOKUP(E1569,Results!$A$2:$B$240,2,FALSE)+VLOOKUP(F1569,Results!$A$2:$B$240,2,FALSE)+VLOOKUP(G1569,Results!$A$2:$B$240,2,FALSE)+VLOOKUP(H1569,Results!$A$2:$B$240,2,FALSE)+VLOOKUP(I1569,Results!$A$2:$B$240,2,FALSE)+VLOOKUP(J1569,Results!$A$2:$B$240,2,FALSE)+VLOOKUP(B1569,Results!$A$2:$B$240,2,FALSE)-MIN(VLOOKUP(C1569,Results!$A$2:$B$240,2,FALSE),VLOOKUP(D1569,Results!$A$2:$B$240,2,FALSE),VLOOKUP(E1569,Results!$A$2:$B$240,2,FALSE),VLOOKUP(F1569,Results!$A$2:$B$240,2,FALSE),VLOOKUP(G1569,Results!$A$2:$B$240,2,FALSE),VLOOKUP(H1569,Results!$A$2:$B$240,2,FALSE),VLOOKUP(I1569,Results!$A$2:$B$240,2,FALSE),VLOOKUP(J1569,Results!$A$2:$B$240,2,FALSE),VLOOKUP(B1569,Results!$A$2:$B$240,2,FALSE)),"")</f>
        <v/>
      </c>
    </row>
    <row r="1570" spans="2:47" x14ac:dyDescent="0.3">
      <c r="B1570" t="s">
        <v>87</v>
      </c>
      <c r="C1570" t="s">
        <v>108</v>
      </c>
      <c r="D1570" t="s">
        <v>145</v>
      </c>
      <c r="E1570" t="s">
        <v>146</v>
      </c>
      <c r="F1570" t="s">
        <v>177</v>
      </c>
      <c r="G1570" t="s">
        <v>180</v>
      </c>
      <c r="H1570" t="s">
        <v>181</v>
      </c>
      <c r="I1570" t="s">
        <v>152</v>
      </c>
      <c r="J1570" t="s">
        <v>187</v>
      </c>
      <c r="K1570" t="n">
        <v>10.0</v>
      </c>
      <c r="L1570" s="30">
        <f si="382" t="shared"/>
        <v>0</v>
      </c>
      <c r="N1570" s="35" t="str">
        <f si="378" t="shared"/>
        <v/>
      </c>
      <c r="O1570" s="59">
        <f>(IF(ISNUMBER(MATCH(B1570,Sheet4!$K$92:$K$101,0)),1,0)+IF(ISNUMBER(MATCH(C1570,Sheet4!$K$92:$K$101,0)),1,0)+IF(ISNUMBER(MATCH(D1570,Sheet4!$K$92:$K$101,0)),1,0)+IF(ISNUMBER(MATCH(E1570,Sheet4!$K$92:$K$101,0)),1,0)+IF(ISNUMBER(MATCH(F1570,Sheet4!$K$92:$K$101,0)),1,0)+IF(ISNUMBER(MATCH(G1570,Sheet4!$K$92:$K$101,0)),1,0)+IF(ISNUMBER(MATCH(H1570,Sheet4!$K$92:$K$101,0)),1,0)+IF(ISNUMBER(MATCH(I1570,Sheet4!$K$92:$K$101,0)),1,0)+IF(ISNUMBER(MATCH(J1570,Sheet4!$K$92:$K$101,0)),1,0))
-
(IF(ISNUMBER(MATCH(B1570,Sheet4!$F$2:$F$11,0)),1,0)+IF(ISNUMBER(MATCH(C1570,Sheet4!$F$2:$F$11,0)),1,0)+IF(ISNUMBER(MATCH(D1570,Sheet4!$F$2:$F$11,0)),1,0)+IF(ISNUMBER(MATCH(E1570,Sheet4!$F$2:$F$11,0)),1,0)+IF(ISNUMBER(MATCH(F1570,Sheet4!$F$2:$F$11,0)),1,0)+IF(ISNUMBER(MATCH(G1570,Sheet4!$F$2:$F$11,0)),1,0)+IF(ISNUMBER(MATCH(H1570,Sheet4!$F$2:$F$11,0)),1,0)+IF(ISNUMBER(MATCH(I1570,Sheet4!$F$2:$F$11,0)),1,0)+IF(ISNUMBER(MATCH(J1570,Sheet4!$F$2:$F$11,0)),1,0))</f>
        <v>0</v>
      </c>
      <c r="P1570" s="40" t="str">
        <f>IFERROR(INDEX(Sheet4!$G:$G,MATCH(Sheet1!B1570,Sheet4!$F:$F,0))+INDEX(Sheet4!$G:$G,MATCH(Sheet1!C1570,Sheet4!$F:$F,0))+INDEX(Sheet4!$G:$G,MATCH(Sheet1!D1570,Sheet4!$F:$F,0))+INDEX(Sheet4!$G:$G,MATCH(Sheet1!E1570,Sheet4!$F:$F,0))+INDEX(Sheet4!$G:$G,MATCH(Sheet1!F1570,Sheet4!$F:$F,0))+INDEX(Sheet4!$G:$G,MATCH(Sheet1!G1570,Sheet4!$F:$F,0))+INDEX(Sheet4!$G:$G,MATCH(Sheet1!H1570,Sheet4!$F:$F,0))+INDEX(Sheet4!$G:$G,MATCH(Sheet1!I1570,Sheet4!$F:$F,0))+INDEX(Sheet4!$G:$G,MATCH(Sheet1!J1570,Sheet4!$F:$F,0)),"")</f>
        <v/>
      </c>
      <c r="AF1570">
        <f si="379" t="shared"/>
        <v>0</v>
      </c>
      <c r="AH1570">
        <v>1547</v>
      </c>
      <c r="AI1570" t="str">
        <f si="380" t="shared"/>
        <v>Ben SimmonsTrae YoungJimmy ButlerMonte MorrisKelly OubreCorey BrewerPaul MillsapDario SaricKarl-Anthony Towns</v>
      </c>
      <c r="AJ1570">
        <f si="383" t="shared"/>
        <v>0</v>
      </c>
      <c r="AK1570">
        <f si="384" t="shared"/>
        <v>0</v>
      </c>
      <c r="AL1570">
        <f si="385" t="shared"/>
        <v>0</v>
      </c>
      <c r="AM1570">
        <f si="386" t="shared"/>
        <v>0</v>
      </c>
      <c r="AN1570">
        <f si="387" t="shared"/>
        <v>0</v>
      </c>
      <c r="AO1570">
        <f si="388" t="shared"/>
        <v>0</v>
      </c>
      <c r="AP1570">
        <f si="389" t="shared"/>
        <v>0</v>
      </c>
      <c r="AQ1570">
        <f si="390" t="shared"/>
        <v>0</v>
      </c>
      <c r="AR1570">
        <f si="391" t="shared"/>
        <v>0</v>
      </c>
      <c r="AS1570">
        <f si="381" t="shared"/>
        <v>0</v>
      </c>
      <c r="AU1570" t="str">
        <f>IFERROR(VLOOKUP(C1570,Results!$A$2:$B$240,2,FALSE)+VLOOKUP(D1570,Results!$A$2:$B$240,2,FALSE)+VLOOKUP(E1570,Results!$A$2:$B$240,2,FALSE)+VLOOKUP(F1570,Results!$A$2:$B$240,2,FALSE)+VLOOKUP(G1570,Results!$A$2:$B$240,2,FALSE)+VLOOKUP(H1570,Results!$A$2:$B$240,2,FALSE)+VLOOKUP(I1570,Results!$A$2:$B$240,2,FALSE)+VLOOKUP(J1570,Results!$A$2:$B$240,2,FALSE)+VLOOKUP(B1570,Results!$A$2:$B$240,2,FALSE)-MIN(VLOOKUP(C1570,Results!$A$2:$B$240,2,FALSE),VLOOKUP(D1570,Results!$A$2:$B$240,2,FALSE),VLOOKUP(E1570,Results!$A$2:$B$240,2,FALSE),VLOOKUP(F1570,Results!$A$2:$B$240,2,FALSE),VLOOKUP(G1570,Results!$A$2:$B$240,2,FALSE),VLOOKUP(H1570,Results!$A$2:$B$240,2,FALSE),VLOOKUP(I1570,Results!$A$2:$B$240,2,FALSE),VLOOKUP(J1570,Results!$A$2:$B$240,2,FALSE),VLOOKUP(B1570,Results!$A$2:$B$240,2,FALSE)),"")</f>
        <v/>
      </c>
    </row>
    <row r="1571" spans="2:47" x14ac:dyDescent="0.3">
      <c r="B1571" t="s">
        <v>166</v>
      </c>
      <c r="C1571" t="s">
        <v>95</v>
      </c>
      <c r="D1571" t="s">
        <v>173</v>
      </c>
      <c r="E1571" t="s">
        <v>146</v>
      </c>
      <c r="F1571" t="s">
        <v>177</v>
      </c>
      <c r="G1571" t="s">
        <v>178</v>
      </c>
      <c r="H1571" t="s">
        <v>152</v>
      </c>
      <c r="I1571" t="s">
        <v>185</v>
      </c>
      <c r="J1571" t="s">
        <v>98</v>
      </c>
      <c r="K1571" t="n">
        <v>10.0</v>
      </c>
      <c r="L1571" s="30">
        <f si="382" t="shared"/>
        <v>0</v>
      </c>
      <c r="N1571" s="35" t="str">
        <f si="378" t="shared"/>
        <v/>
      </c>
      <c r="O1571" s="59">
        <f>(IF(ISNUMBER(MATCH(B1571,Sheet4!$K$92:$K$101,0)),1,0)+IF(ISNUMBER(MATCH(C1571,Sheet4!$K$92:$K$101,0)),1,0)+IF(ISNUMBER(MATCH(D1571,Sheet4!$K$92:$K$101,0)),1,0)+IF(ISNUMBER(MATCH(E1571,Sheet4!$K$92:$K$101,0)),1,0)+IF(ISNUMBER(MATCH(F1571,Sheet4!$K$92:$K$101,0)),1,0)+IF(ISNUMBER(MATCH(G1571,Sheet4!$K$92:$K$101,0)),1,0)+IF(ISNUMBER(MATCH(H1571,Sheet4!$K$92:$K$101,0)),1,0)+IF(ISNUMBER(MATCH(I1571,Sheet4!$K$92:$K$101,0)),1,0)+IF(ISNUMBER(MATCH(J1571,Sheet4!$K$92:$K$101,0)),1,0))
-
(IF(ISNUMBER(MATCH(B1571,Sheet4!$F$2:$F$11,0)),1,0)+IF(ISNUMBER(MATCH(C1571,Sheet4!$F$2:$F$11,0)),1,0)+IF(ISNUMBER(MATCH(D1571,Sheet4!$F$2:$F$11,0)),1,0)+IF(ISNUMBER(MATCH(E1571,Sheet4!$F$2:$F$11,0)),1,0)+IF(ISNUMBER(MATCH(F1571,Sheet4!$F$2:$F$11,0)),1,0)+IF(ISNUMBER(MATCH(G1571,Sheet4!$F$2:$F$11,0)),1,0)+IF(ISNUMBER(MATCH(H1571,Sheet4!$F$2:$F$11,0)),1,0)+IF(ISNUMBER(MATCH(I1571,Sheet4!$F$2:$F$11,0)),1,0)+IF(ISNUMBER(MATCH(J1571,Sheet4!$F$2:$F$11,0)),1,0))</f>
        <v>0</v>
      </c>
      <c r="P1571" s="40" t="str">
        <f>IFERROR(INDEX(Sheet4!$G:$G,MATCH(Sheet1!B1571,Sheet4!$F:$F,0))+INDEX(Sheet4!$G:$G,MATCH(Sheet1!C1571,Sheet4!$F:$F,0))+INDEX(Sheet4!$G:$G,MATCH(Sheet1!D1571,Sheet4!$F:$F,0))+INDEX(Sheet4!$G:$G,MATCH(Sheet1!E1571,Sheet4!$F:$F,0))+INDEX(Sheet4!$G:$G,MATCH(Sheet1!F1571,Sheet4!$F:$F,0))+INDEX(Sheet4!$G:$G,MATCH(Sheet1!G1571,Sheet4!$F:$F,0))+INDEX(Sheet4!$G:$G,MATCH(Sheet1!H1571,Sheet4!$F:$F,0))+INDEX(Sheet4!$G:$G,MATCH(Sheet1!I1571,Sheet4!$F:$F,0))+INDEX(Sheet4!$G:$G,MATCH(Sheet1!J1571,Sheet4!$F:$F,0)),"")</f>
        <v/>
      </c>
      <c r="AF1571">
        <f si="379" t="shared"/>
        <v>0</v>
      </c>
      <c r="AH1571">
        <v>1548</v>
      </c>
      <c r="AI1571" t="str">
        <f si="380" t="shared"/>
        <v>Ben SimmonsTrae YoungJimmy ButlerMonte MorrisRoyce O'NealeGerald GreenJohn CollinsMarvin BagleyRudy Gobert</v>
      </c>
      <c r="AJ1571">
        <f si="383" t="shared"/>
        <v>0</v>
      </c>
      <c r="AK1571">
        <f si="384" t="shared"/>
        <v>0</v>
      </c>
      <c r="AL1571">
        <f si="385" t="shared"/>
        <v>0</v>
      </c>
      <c r="AM1571">
        <f si="386" t="shared"/>
        <v>0</v>
      </c>
      <c r="AN1571">
        <f si="387" t="shared"/>
        <v>0</v>
      </c>
      <c r="AO1571">
        <f si="388" t="shared"/>
        <v>0</v>
      </c>
      <c r="AP1571">
        <f si="389" t="shared"/>
        <v>0</v>
      </c>
      <c r="AQ1571">
        <f si="390" t="shared"/>
        <v>0</v>
      </c>
      <c r="AR1571">
        <f si="391" t="shared"/>
        <v>0</v>
      </c>
      <c r="AS1571">
        <f si="381" t="shared"/>
        <v>0</v>
      </c>
      <c r="AU1571" t="str">
        <f>IFERROR(VLOOKUP(C1571,Results!$A$2:$B$240,2,FALSE)+VLOOKUP(D1571,Results!$A$2:$B$240,2,FALSE)+VLOOKUP(E1571,Results!$A$2:$B$240,2,FALSE)+VLOOKUP(F1571,Results!$A$2:$B$240,2,FALSE)+VLOOKUP(G1571,Results!$A$2:$B$240,2,FALSE)+VLOOKUP(H1571,Results!$A$2:$B$240,2,FALSE)+VLOOKUP(I1571,Results!$A$2:$B$240,2,FALSE)+VLOOKUP(J1571,Results!$A$2:$B$240,2,FALSE)+VLOOKUP(B1571,Results!$A$2:$B$240,2,FALSE)-MIN(VLOOKUP(C1571,Results!$A$2:$B$240,2,FALSE),VLOOKUP(D1571,Results!$A$2:$B$240,2,FALSE),VLOOKUP(E1571,Results!$A$2:$B$240,2,FALSE),VLOOKUP(F1571,Results!$A$2:$B$240,2,FALSE),VLOOKUP(G1571,Results!$A$2:$B$240,2,FALSE),VLOOKUP(H1571,Results!$A$2:$B$240,2,FALSE),VLOOKUP(I1571,Results!$A$2:$B$240,2,FALSE),VLOOKUP(J1571,Results!$A$2:$B$240,2,FALSE),VLOOKUP(B1571,Results!$A$2:$B$240,2,FALSE)),"")</f>
        <v/>
      </c>
    </row>
    <row r="1572" spans="2:47" x14ac:dyDescent="0.3">
      <c r="B1572" t="s">
        <v>166</v>
      </c>
      <c r="C1572" t="s">
        <v>169</v>
      </c>
      <c r="D1572" t="s">
        <v>172</v>
      </c>
      <c r="E1572" t="s">
        <v>146</v>
      </c>
      <c r="F1572" t="s">
        <v>150</v>
      </c>
      <c r="G1572" t="s">
        <v>159</v>
      </c>
      <c r="H1572" t="s">
        <v>181</v>
      </c>
      <c r="I1572" t="s">
        <v>152</v>
      </c>
      <c r="J1572" t="s">
        <v>188</v>
      </c>
      <c r="K1572" t="n">
        <v>10.0</v>
      </c>
      <c r="L1572" s="30">
        <f si="382" t="shared"/>
        <v>0</v>
      </c>
      <c r="N1572" s="35" t="str">
        <f si="378" t="shared"/>
        <v/>
      </c>
      <c r="O1572" s="59">
        <f>(IF(ISNUMBER(MATCH(B1572,Sheet4!$K$92:$K$101,0)),1,0)+IF(ISNUMBER(MATCH(C1572,Sheet4!$K$92:$K$101,0)),1,0)+IF(ISNUMBER(MATCH(D1572,Sheet4!$K$92:$K$101,0)),1,0)+IF(ISNUMBER(MATCH(E1572,Sheet4!$K$92:$K$101,0)),1,0)+IF(ISNUMBER(MATCH(F1572,Sheet4!$K$92:$K$101,0)),1,0)+IF(ISNUMBER(MATCH(G1572,Sheet4!$K$92:$K$101,0)),1,0)+IF(ISNUMBER(MATCH(H1572,Sheet4!$K$92:$K$101,0)),1,0)+IF(ISNUMBER(MATCH(I1572,Sheet4!$K$92:$K$101,0)),1,0)+IF(ISNUMBER(MATCH(J1572,Sheet4!$K$92:$K$101,0)),1,0))
-
(IF(ISNUMBER(MATCH(B1572,Sheet4!$F$2:$F$11,0)),1,0)+IF(ISNUMBER(MATCH(C1572,Sheet4!$F$2:$F$11,0)),1,0)+IF(ISNUMBER(MATCH(D1572,Sheet4!$F$2:$F$11,0)),1,0)+IF(ISNUMBER(MATCH(E1572,Sheet4!$F$2:$F$11,0)),1,0)+IF(ISNUMBER(MATCH(F1572,Sheet4!$F$2:$F$11,0)),1,0)+IF(ISNUMBER(MATCH(G1572,Sheet4!$F$2:$F$11,0)),1,0)+IF(ISNUMBER(MATCH(H1572,Sheet4!$F$2:$F$11,0)),1,0)+IF(ISNUMBER(MATCH(I1572,Sheet4!$F$2:$F$11,0)),1,0)+IF(ISNUMBER(MATCH(J1572,Sheet4!$F$2:$F$11,0)),1,0))</f>
        <v>0</v>
      </c>
      <c r="P1572" s="40" t="str">
        <f>IFERROR(INDEX(Sheet4!$G:$G,MATCH(Sheet1!B1572,Sheet4!$F:$F,0))+INDEX(Sheet4!$G:$G,MATCH(Sheet1!C1572,Sheet4!$F:$F,0))+INDEX(Sheet4!$G:$G,MATCH(Sheet1!D1572,Sheet4!$F:$F,0))+INDEX(Sheet4!$G:$G,MATCH(Sheet1!E1572,Sheet4!$F:$F,0))+INDEX(Sheet4!$G:$G,MATCH(Sheet1!F1572,Sheet4!$F:$F,0))+INDEX(Sheet4!$G:$G,MATCH(Sheet1!G1572,Sheet4!$F:$F,0))+INDEX(Sheet4!$G:$G,MATCH(Sheet1!H1572,Sheet4!$F:$F,0))+INDEX(Sheet4!$G:$G,MATCH(Sheet1!I1572,Sheet4!$F:$F,0))+INDEX(Sheet4!$G:$G,MATCH(Sheet1!J1572,Sheet4!$F:$F,0)),"")</f>
        <v/>
      </c>
      <c r="AF1572">
        <f si="379" t="shared"/>
        <v>0</v>
      </c>
      <c r="AH1572">
        <v>1549</v>
      </c>
      <c r="AI1572" t="str">
        <f si="380" t="shared"/>
        <v>Ben SimmonsDe'Aaron FoxJimmy ButlerMonte MorrisTaurean PrinceCorey BrewerKenneth FariedJosh JacksonDeandre Ayton</v>
      </c>
      <c r="AJ1572">
        <f si="383" t="shared"/>
        <v>0</v>
      </c>
      <c r="AK1572">
        <f si="384" t="shared"/>
        <v>0</v>
      </c>
      <c r="AL1572">
        <f si="385" t="shared"/>
        <v>0</v>
      </c>
      <c r="AM1572">
        <f si="386" t="shared"/>
        <v>0</v>
      </c>
      <c r="AN1572">
        <f si="387" t="shared"/>
        <v>0</v>
      </c>
      <c r="AO1572">
        <f si="388" t="shared"/>
        <v>0</v>
      </c>
      <c r="AP1572">
        <f si="389" t="shared"/>
        <v>0</v>
      </c>
      <c r="AQ1572">
        <f si="390" t="shared"/>
        <v>0</v>
      </c>
      <c r="AR1572">
        <f si="391" t="shared"/>
        <v>0</v>
      </c>
      <c r="AS1572">
        <f si="381" t="shared"/>
        <v>0</v>
      </c>
      <c r="AU1572" t="str">
        <f>IFERROR(VLOOKUP(C1572,Results!$A$2:$B$240,2,FALSE)+VLOOKUP(D1572,Results!$A$2:$B$240,2,FALSE)+VLOOKUP(E1572,Results!$A$2:$B$240,2,FALSE)+VLOOKUP(F1572,Results!$A$2:$B$240,2,FALSE)+VLOOKUP(G1572,Results!$A$2:$B$240,2,FALSE)+VLOOKUP(H1572,Results!$A$2:$B$240,2,FALSE)+VLOOKUP(I1572,Results!$A$2:$B$240,2,FALSE)+VLOOKUP(J1572,Results!$A$2:$B$240,2,FALSE)+VLOOKUP(B1572,Results!$A$2:$B$240,2,FALSE)-MIN(VLOOKUP(C1572,Results!$A$2:$B$240,2,FALSE),VLOOKUP(D1572,Results!$A$2:$B$240,2,FALSE),VLOOKUP(E1572,Results!$A$2:$B$240,2,FALSE),VLOOKUP(F1572,Results!$A$2:$B$240,2,FALSE),VLOOKUP(G1572,Results!$A$2:$B$240,2,FALSE),VLOOKUP(H1572,Results!$A$2:$B$240,2,FALSE),VLOOKUP(I1572,Results!$A$2:$B$240,2,FALSE),VLOOKUP(J1572,Results!$A$2:$B$240,2,FALSE),VLOOKUP(B1572,Results!$A$2:$B$240,2,FALSE)),"")</f>
        <v/>
      </c>
    </row>
    <row r="1573" spans="2:47" x14ac:dyDescent="0.3">
      <c r="B1573" t="s">
        <v>166</v>
      </c>
      <c r="C1573" t="s">
        <v>87</v>
      </c>
      <c r="D1573" t="s">
        <v>172</v>
      </c>
      <c r="E1573" t="s">
        <v>146</v>
      </c>
      <c r="F1573" t="s">
        <v>150</v>
      </c>
      <c r="G1573" t="s">
        <v>101</v>
      </c>
      <c r="H1573" t="s">
        <v>92</v>
      </c>
      <c r="I1573" t="s">
        <v>152</v>
      </c>
      <c r="J1573" t="s">
        <v>187</v>
      </c>
      <c r="K1573" t="n">
        <v>10.0</v>
      </c>
      <c r="L1573" s="30">
        <f si="382" t="shared"/>
        <v>0</v>
      </c>
      <c r="N1573" s="35" t="str">
        <f si="378" t="shared"/>
        <v/>
      </c>
      <c r="O1573" s="59">
        <f>(IF(ISNUMBER(MATCH(B1573,Sheet4!$K$92:$K$101,0)),1,0)+IF(ISNUMBER(MATCH(C1573,Sheet4!$K$92:$K$101,0)),1,0)+IF(ISNUMBER(MATCH(D1573,Sheet4!$K$92:$K$101,0)),1,0)+IF(ISNUMBER(MATCH(E1573,Sheet4!$K$92:$K$101,0)),1,0)+IF(ISNUMBER(MATCH(F1573,Sheet4!$K$92:$K$101,0)),1,0)+IF(ISNUMBER(MATCH(G1573,Sheet4!$K$92:$K$101,0)),1,0)+IF(ISNUMBER(MATCH(H1573,Sheet4!$K$92:$K$101,0)),1,0)+IF(ISNUMBER(MATCH(I1573,Sheet4!$K$92:$K$101,0)),1,0)+IF(ISNUMBER(MATCH(J1573,Sheet4!$K$92:$K$101,0)),1,0))
-
(IF(ISNUMBER(MATCH(B1573,Sheet4!$F$2:$F$11,0)),1,0)+IF(ISNUMBER(MATCH(C1573,Sheet4!$F$2:$F$11,0)),1,0)+IF(ISNUMBER(MATCH(D1573,Sheet4!$F$2:$F$11,0)),1,0)+IF(ISNUMBER(MATCH(E1573,Sheet4!$F$2:$F$11,0)),1,0)+IF(ISNUMBER(MATCH(F1573,Sheet4!$F$2:$F$11,0)),1,0)+IF(ISNUMBER(MATCH(G1573,Sheet4!$F$2:$F$11,0)),1,0)+IF(ISNUMBER(MATCH(H1573,Sheet4!$F$2:$F$11,0)),1,0)+IF(ISNUMBER(MATCH(I1573,Sheet4!$F$2:$F$11,0)),1,0)+IF(ISNUMBER(MATCH(J1573,Sheet4!$F$2:$F$11,0)),1,0))</f>
        <v>0</v>
      </c>
      <c r="P1573" s="40" t="str">
        <f>IFERROR(INDEX(Sheet4!$G:$G,MATCH(Sheet1!B1573,Sheet4!$F:$F,0))+INDEX(Sheet4!$G:$G,MATCH(Sheet1!C1573,Sheet4!$F:$F,0))+INDEX(Sheet4!$G:$G,MATCH(Sheet1!D1573,Sheet4!$F:$F,0))+INDEX(Sheet4!$G:$G,MATCH(Sheet1!E1573,Sheet4!$F:$F,0))+INDEX(Sheet4!$G:$G,MATCH(Sheet1!F1573,Sheet4!$F:$F,0))+INDEX(Sheet4!$G:$G,MATCH(Sheet1!G1573,Sheet4!$F:$F,0))+INDEX(Sheet4!$G:$G,MATCH(Sheet1!H1573,Sheet4!$F:$F,0))+INDEX(Sheet4!$G:$G,MATCH(Sheet1!I1573,Sheet4!$F:$F,0))+INDEX(Sheet4!$G:$G,MATCH(Sheet1!J1573,Sheet4!$F:$F,0)),"")</f>
        <v/>
      </c>
      <c r="AF1573">
        <f si="379" t="shared"/>
        <v>0</v>
      </c>
      <c r="AH1573">
        <v>1550</v>
      </c>
      <c r="AI1573" t="str">
        <f si="380" t="shared"/>
        <v>Ben SimmonsIsaiah CanaanJames HardenAustin RiversKelly OubreCorey BrewerJohn CollinsPaul MillsapDeandre Ayton</v>
      </c>
      <c r="AJ1573">
        <f si="383" t="shared"/>
        <v>0</v>
      </c>
      <c r="AK1573">
        <f si="384" t="shared"/>
        <v>0</v>
      </c>
      <c r="AL1573">
        <f si="385" t="shared"/>
        <v>0</v>
      </c>
      <c r="AM1573">
        <f si="386" t="shared"/>
        <v>0</v>
      </c>
      <c r="AN1573">
        <f si="387" t="shared"/>
        <v>0</v>
      </c>
      <c r="AO1573">
        <f si="388" t="shared"/>
        <v>0</v>
      </c>
      <c r="AP1573">
        <f si="389" t="shared"/>
        <v>0</v>
      </c>
      <c r="AQ1573">
        <f si="390" t="shared"/>
        <v>0</v>
      </c>
      <c r="AR1573">
        <f si="391" t="shared"/>
        <v>0</v>
      </c>
      <c r="AS1573">
        <f si="381" t="shared"/>
        <v>0</v>
      </c>
      <c r="AU1573" t="str">
        <f>IFERROR(VLOOKUP(C1573,Results!$A$2:$B$240,2,FALSE)+VLOOKUP(D1573,Results!$A$2:$B$240,2,FALSE)+VLOOKUP(E1573,Results!$A$2:$B$240,2,FALSE)+VLOOKUP(F1573,Results!$A$2:$B$240,2,FALSE)+VLOOKUP(G1573,Results!$A$2:$B$240,2,FALSE)+VLOOKUP(H1573,Results!$A$2:$B$240,2,FALSE)+VLOOKUP(I1573,Results!$A$2:$B$240,2,FALSE)+VLOOKUP(J1573,Results!$A$2:$B$240,2,FALSE)+VLOOKUP(B1573,Results!$A$2:$B$240,2,FALSE)-MIN(VLOOKUP(C1573,Results!$A$2:$B$240,2,FALSE),VLOOKUP(D1573,Results!$A$2:$B$240,2,FALSE),VLOOKUP(E1573,Results!$A$2:$B$240,2,FALSE),VLOOKUP(F1573,Results!$A$2:$B$240,2,FALSE),VLOOKUP(G1573,Results!$A$2:$B$240,2,FALSE),VLOOKUP(H1573,Results!$A$2:$B$240,2,FALSE),VLOOKUP(I1573,Results!$A$2:$B$240,2,FALSE),VLOOKUP(J1573,Results!$A$2:$B$240,2,FALSE),VLOOKUP(B1573,Results!$A$2:$B$240,2,FALSE)),"")</f>
        <v/>
      </c>
    </row>
    <row r="1574" spans="2:47" x14ac:dyDescent="0.3">
      <c r="B1574" t="s">
        <v>108</v>
      </c>
      <c r="C1574" t="s">
        <v>170</v>
      </c>
      <c r="D1574" t="s">
        <v>172</v>
      </c>
      <c r="E1574" t="s">
        <v>148</v>
      </c>
      <c r="F1574" t="s">
        <v>177</v>
      </c>
      <c r="G1574" t="s">
        <v>178</v>
      </c>
      <c r="H1574" t="s">
        <v>153</v>
      </c>
      <c r="I1574" t="s">
        <v>181</v>
      </c>
      <c r="J1574" t="s">
        <v>156</v>
      </c>
      <c r="K1574" t="n">
        <v>10.0</v>
      </c>
      <c r="L1574" s="30">
        <f si="382" t="shared"/>
        <v>0</v>
      </c>
      <c r="N1574" s="35" t="str">
        <f si="378" t="shared"/>
        <v/>
      </c>
      <c r="O1574" s="59">
        <f>(IF(ISNUMBER(MATCH(B1574,Sheet4!$K$92:$K$101,0)),1,0)+IF(ISNUMBER(MATCH(C1574,Sheet4!$K$92:$K$101,0)),1,0)+IF(ISNUMBER(MATCH(D1574,Sheet4!$K$92:$K$101,0)),1,0)+IF(ISNUMBER(MATCH(E1574,Sheet4!$K$92:$K$101,0)),1,0)+IF(ISNUMBER(MATCH(F1574,Sheet4!$K$92:$K$101,0)),1,0)+IF(ISNUMBER(MATCH(G1574,Sheet4!$K$92:$K$101,0)),1,0)+IF(ISNUMBER(MATCH(H1574,Sheet4!$K$92:$K$101,0)),1,0)+IF(ISNUMBER(MATCH(I1574,Sheet4!$K$92:$K$101,0)),1,0)+IF(ISNUMBER(MATCH(J1574,Sheet4!$K$92:$K$101,0)),1,0))
-
(IF(ISNUMBER(MATCH(B1574,Sheet4!$F$2:$F$11,0)),1,0)+IF(ISNUMBER(MATCH(C1574,Sheet4!$F$2:$F$11,0)),1,0)+IF(ISNUMBER(MATCH(D1574,Sheet4!$F$2:$F$11,0)),1,0)+IF(ISNUMBER(MATCH(E1574,Sheet4!$F$2:$F$11,0)),1,0)+IF(ISNUMBER(MATCH(F1574,Sheet4!$F$2:$F$11,0)),1,0)+IF(ISNUMBER(MATCH(G1574,Sheet4!$F$2:$F$11,0)),1,0)+IF(ISNUMBER(MATCH(H1574,Sheet4!$F$2:$F$11,0)),1,0)+IF(ISNUMBER(MATCH(I1574,Sheet4!$F$2:$F$11,0)),1,0)+IF(ISNUMBER(MATCH(J1574,Sheet4!$F$2:$F$11,0)),1,0))</f>
        <v>0</v>
      </c>
      <c r="P1574" s="40" t="str">
        <f>IFERROR(INDEX(Sheet4!$G:$G,MATCH(Sheet1!B1574,Sheet4!$F:$F,0))+INDEX(Sheet4!$G:$G,MATCH(Sheet1!C1574,Sheet4!$F:$F,0))+INDEX(Sheet4!$G:$G,MATCH(Sheet1!D1574,Sheet4!$F:$F,0))+INDEX(Sheet4!$G:$G,MATCH(Sheet1!E1574,Sheet4!$F:$F,0))+INDEX(Sheet4!$G:$G,MATCH(Sheet1!F1574,Sheet4!$F:$F,0))+INDEX(Sheet4!$G:$G,MATCH(Sheet1!G1574,Sheet4!$F:$F,0))+INDEX(Sheet4!$G:$G,MATCH(Sheet1!H1574,Sheet4!$F:$F,0))+INDEX(Sheet4!$G:$G,MATCH(Sheet1!I1574,Sheet4!$F:$F,0))+INDEX(Sheet4!$G:$G,MATCH(Sheet1!J1574,Sheet4!$F:$F,0)),"")</f>
        <v/>
      </c>
      <c r="AF1574">
        <f si="379" t="shared"/>
        <v>0</v>
      </c>
      <c r="AH1574">
        <v>1551</v>
      </c>
      <c r="AI1574" t="str">
        <f si="380" t="shared"/>
        <v>Ben SimmonsRicky RubioMonte MorrisMalik BeasleyKelly OubreLuol DengKenneth FariedDerrick FavorsNikola Jokic</v>
      </c>
      <c r="AJ1574">
        <f si="383" t="shared"/>
        <v>0</v>
      </c>
      <c r="AK1574">
        <f si="384" t="shared"/>
        <v>0</v>
      </c>
      <c r="AL1574">
        <f si="385" t="shared"/>
        <v>0</v>
      </c>
      <c r="AM1574">
        <f si="386" t="shared"/>
        <v>0</v>
      </c>
      <c r="AN1574">
        <f si="387" t="shared"/>
        <v>0</v>
      </c>
      <c r="AO1574">
        <f si="388" t="shared"/>
        <v>0</v>
      </c>
      <c r="AP1574">
        <f si="389" t="shared"/>
        <v>0</v>
      </c>
      <c r="AQ1574">
        <f si="390" t="shared"/>
        <v>0</v>
      </c>
      <c r="AR1574">
        <f si="391" t="shared"/>
        <v>0</v>
      </c>
      <c r="AS1574">
        <f si="381" t="shared"/>
        <v>0</v>
      </c>
      <c r="AU1574" t="str">
        <f>IFERROR(VLOOKUP(C1574,Results!$A$2:$B$240,2,FALSE)+VLOOKUP(D1574,Results!$A$2:$B$240,2,FALSE)+VLOOKUP(E1574,Results!$A$2:$B$240,2,FALSE)+VLOOKUP(F1574,Results!$A$2:$B$240,2,FALSE)+VLOOKUP(G1574,Results!$A$2:$B$240,2,FALSE)+VLOOKUP(H1574,Results!$A$2:$B$240,2,FALSE)+VLOOKUP(I1574,Results!$A$2:$B$240,2,FALSE)+VLOOKUP(J1574,Results!$A$2:$B$240,2,FALSE)+VLOOKUP(B1574,Results!$A$2:$B$240,2,FALSE)-MIN(VLOOKUP(C1574,Results!$A$2:$B$240,2,FALSE),VLOOKUP(D1574,Results!$A$2:$B$240,2,FALSE),VLOOKUP(E1574,Results!$A$2:$B$240,2,FALSE),VLOOKUP(F1574,Results!$A$2:$B$240,2,FALSE),VLOOKUP(G1574,Results!$A$2:$B$240,2,FALSE),VLOOKUP(H1574,Results!$A$2:$B$240,2,FALSE),VLOOKUP(I1574,Results!$A$2:$B$240,2,FALSE),VLOOKUP(J1574,Results!$A$2:$B$240,2,FALSE),VLOOKUP(B1574,Results!$A$2:$B$240,2,FALSE)),"")</f>
        <v/>
      </c>
    </row>
    <row r="1575" spans="2:47" x14ac:dyDescent="0.3">
      <c r="B1575" t="s">
        <v>87</v>
      </c>
      <c r="C1575" t="s">
        <v>116</v>
      </c>
      <c r="D1575" t="s">
        <v>172</v>
      </c>
      <c r="E1575" t="s">
        <v>173</v>
      </c>
      <c r="F1575" t="s">
        <v>177</v>
      </c>
      <c r="G1575" t="s">
        <v>159</v>
      </c>
      <c r="H1575" t="s">
        <v>181</v>
      </c>
      <c r="I1575" t="s">
        <v>103</v>
      </c>
      <c r="J1575" t="s">
        <v>186</v>
      </c>
      <c r="K1575" t="n">
        <v>10.0</v>
      </c>
      <c r="L1575" s="30">
        <f si="382" t="shared"/>
        <v>0</v>
      </c>
      <c r="N1575" s="35" t="str">
        <f si="378" t="shared"/>
        <v/>
      </c>
      <c r="O1575" s="59">
        <f>(IF(ISNUMBER(MATCH(B1575,Sheet4!$K$92:$K$101,0)),1,0)+IF(ISNUMBER(MATCH(C1575,Sheet4!$K$92:$K$101,0)),1,0)+IF(ISNUMBER(MATCH(D1575,Sheet4!$K$92:$K$101,0)),1,0)+IF(ISNUMBER(MATCH(E1575,Sheet4!$K$92:$K$101,0)),1,0)+IF(ISNUMBER(MATCH(F1575,Sheet4!$K$92:$K$101,0)),1,0)+IF(ISNUMBER(MATCH(G1575,Sheet4!$K$92:$K$101,0)),1,0)+IF(ISNUMBER(MATCH(H1575,Sheet4!$K$92:$K$101,0)),1,0)+IF(ISNUMBER(MATCH(I1575,Sheet4!$K$92:$K$101,0)),1,0)+IF(ISNUMBER(MATCH(J1575,Sheet4!$K$92:$K$101,0)),1,0))
-
(IF(ISNUMBER(MATCH(B1575,Sheet4!$F$2:$F$11,0)),1,0)+IF(ISNUMBER(MATCH(C1575,Sheet4!$F$2:$F$11,0)),1,0)+IF(ISNUMBER(MATCH(D1575,Sheet4!$F$2:$F$11,0)),1,0)+IF(ISNUMBER(MATCH(E1575,Sheet4!$F$2:$F$11,0)),1,0)+IF(ISNUMBER(MATCH(F1575,Sheet4!$F$2:$F$11,0)),1,0)+IF(ISNUMBER(MATCH(G1575,Sheet4!$F$2:$F$11,0)),1,0)+IF(ISNUMBER(MATCH(H1575,Sheet4!$F$2:$F$11,0)),1,0)+IF(ISNUMBER(MATCH(I1575,Sheet4!$F$2:$F$11,0)),1,0)+IF(ISNUMBER(MATCH(J1575,Sheet4!$F$2:$F$11,0)),1,0))</f>
        <v>0</v>
      </c>
      <c r="P1575" s="40" t="str">
        <f>IFERROR(INDEX(Sheet4!$G:$G,MATCH(Sheet1!B1575,Sheet4!$F:$F,0))+INDEX(Sheet4!$G:$G,MATCH(Sheet1!C1575,Sheet4!$F:$F,0))+INDEX(Sheet4!$G:$G,MATCH(Sheet1!D1575,Sheet4!$F:$F,0))+INDEX(Sheet4!$G:$G,MATCH(Sheet1!E1575,Sheet4!$F:$F,0))+INDEX(Sheet4!$G:$G,MATCH(Sheet1!F1575,Sheet4!$F:$F,0))+INDEX(Sheet4!$G:$G,MATCH(Sheet1!G1575,Sheet4!$F:$F,0))+INDEX(Sheet4!$G:$G,MATCH(Sheet1!H1575,Sheet4!$F:$F,0))+INDEX(Sheet4!$G:$G,MATCH(Sheet1!I1575,Sheet4!$F:$F,0))+INDEX(Sheet4!$G:$G,MATCH(Sheet1!J1575,Sheet4!$F:$F,0)),"")</f>
        <v/>
      </c>
      <c r="AF1575">
        <f si="379" t="shared"/>
        <v>0</v>
      </c>
      <c r="AH1575">
        <v>1552</v>
      </c>
      <c r="AI1575" t="str">
        <f si="380" t="shared"/>
        <v>Ricky RubioJeremy LinDevin BookerJimmy ButlerKelly OubreLuol DengMarvin BagleyJosh JacksonKarl-Anthony Towns</v>
      </c>
      <c r="AJ1575">
        <f si="383" t="shared"/>
        <v>0</v>
      </c>
      <c r="AK1575">
        <f si="384" t="shared"/>
        <v>0</v>
      </c>
      <c r="AL1575">
        <f si="385" t="shared"/>
        <v>0</v>
      </c>
      <c r="AM1575">
        <f si="386" t="shared"/>
        <v>0</v>
      </c>
      <c r="AN1575">
        <f si="387" t="shared"/>
        <v>0</v>
      </c>
      <c r="AO1575">
        <f si="388" t="shared"/>
        <v>0</v>
      </c>
      <c r="AP1575">
        <f si="389" t="shared"/>
        <v>0</v>
      </c>
      <c r="AQ1575">
        <f si="390" t="shared"/>
        <v>0</v>
      </c>
      <c r="AR1575">
        <f si="391" t="shared"/>
        <v>0</v>
      </c>
      <c r="AS1575">
        <f si="381" t="shared"/>
        <v>0</v>
      </c>
      <c r="AU1575" t="str">
        <f>IFERROR(VLOOKUP(C1575,Results!$A$2:$B$240,2,FALSE)+VLOOKUP(D1575,Results!$A$2:$B$240,2,FALSE)+VLOOKUP(E1575,Results!$A$2:$B$240,2,FALSE)+VLOOKUP(F1575,Results!$A$2:$B$240,2,FALSE)+VLOOKUP(G1575,Results!$A$2:$B$240,2,FALSE)+VLOOKUP(H1575,Results!$A$2:$B$240,2,FALSE)+VLOOKUP(I1575,Results!$A$2:$B$240,2,FALSE)+VLOOKUP(J1575,Results!$A$2:$B$240,2,FALSE)+VLOOKUP(B1575,Results!$A$2:$B$240,2,FALSE)-MIN(VLOOKUP(C1575,Results!$A$2:$B$240,2,FALSE),VLOOKUP(D1575,Results!$A$2:$B$240,2,FALSE),VLOOKUP(E1575,Results!$A$2:$B$240,2,FALSE),VLOOKUP(F1575,Results!$A$2:$B$240,2,FALSE),VLOOKUP(G1575,Results!$A$2:$B$240,2,FALSE),VLOOKUP(H1575,Results!$A$2:$B$240,2,FALSE),VLOOKUP(I1575,Results!$A$2:$B$240,2,FALSE),VLOOKUP(J1575,Results!$A$2:$B$240,2,FALSE),VLOOKUP(B1575,Results!$A$2:$B$240,2,FALSE)),"")</f>
        <v/>
      </c>
    </row>
    <row r="1576" spans="2:47" x14ac:dyDescent="0.3">
      <c r="B1576" t="s">
        <v>87</v>
      </c>
      <c r="C1576" t="s">
        <v>171</v>
      </c>
      <c r="D1576" t="s">
        <v>145</v>
      </c>
      <c r="E1576" t="s">
        <v>146</v>
      </c>
      <c r="F1576" t="s">
        <v>177</v>
      </c>
      <c r="G1576" t="s">
        <v>178</v>
      </c>
      <c r="H1576" t="s">
        <v>181</v>
      </c>
      <c r="I1576" t="s">
        <v>183</v>
      </c>
      <c r="J1576" t="s">
        <v>98</v>
      </c>
      <c r="K1576" t="n">
        <v>10.0</v>
      </c>
      <c r="L1576" s="30">
        <f si="382" t="shared"/>
        <v>0</v>
      </c>
      <c r="N1576" s="35" t="str">
        <f si="378" t="shared"/>
        <v/>
      </c>
      <c r="O1576" s="59">
        <f>(IF(ISNUMBER(MATCH(B1576,Sheet4!$K$92:$K$101,0)),1,0)+IF(ISNUMBER(MATCH(C1576,Sheet4!$K$92:$K$101,0)),1,0)+IF(ISNUMBER(MATCH(D1576,Sheet4!$K$92:$K$101,0)),1,0)+IF(ISNUMBER(MATCH(E1576,Sheet4!$K$92:$K$101,0)),1,0)+IF(ISNUMBER(MATCH(F1576,Sheet4!$K$92:$K$101,0)),1,0)+IF(ISNUMBER(MATCH(G1576,Sheet4!$K$92:$K$101,0)),1,0)+IF(ISNUMBER(MATCH(H1576,Sheet4!$K$92:$K$101,0)),1,0)+IF(ISNUMBER(MATCH(I1576,Sheet4!$K$92:$K$101,0)),1,0)+IF(ISNUMBER(MATCH(J1576,Sheet4!$K$92:$K$101,0)),1,0))
-
(IF(ISNUMBER(MATCH(B1576,Sheet4!$F$2:$F$11,0)),1,0)+IF(ISNUMBER(MATCH(C1576,Sheet4!$F$2:$F$11,0)),1,0)+IF(ISNUMBER(MATCH(D1576,Sheet4!$F$2:$F$11,0)),1,0)+IF(ISNUMBER(MATCH(E1576,Sheet4!$F$2:$F$11,0)),1,0)+IF(ISNUMBER(MATCH(F1576,Sheet4!$F$2:$F$11,0)),1,0)+IF(ISNUMBER(MATCH(G1576,Sheet4!$F$2:$F$11,0)),1,0)+IF(ISNUMBER(MATCH(H1576,Sheet4!$F$2:$F$11,0)),1,0)+IF(ISNUMBER(MATCH(I1576,Sheet4!$F$2:$F$11,0)),1,0)+IF(ISNUMBER(MATCH(J1576,Sheet4!$F$2:$F$11,0)),1,0))</f>
        <v>0</v>
      </c>
      <c r="P1576" s="40" t="str">
        <f>IFERROR(INDEX(Sheet4!$G:$G,MATCH(Sheet1!B1576,Sheet4!$F:$F,0))+INDEX(Sheet4!$G:$G,MATCH(Sheet1!C1576,Sheet4!$F:$F,0))+INDEX(Sheet4!$G:$G,MATCH(Sheet1!D1576,Sheet4!$F:$F,0))+INDEX(Sheet4!$G:$G,MATCH(Sheet1!E1576,Sheet4!$F:$F,0))+INDEX(Sheet4!$G:$G,MATCH(Sheet1!F1576,Sheet4!$F:$F,0))+INDEX(Sheet4!$G:$G,MATCH(Sheet1!G1576,Sheet4!$F:$F,0))+INDEX(Sheet4!$G:$G,MATCH(Sheet1!H1576,Sheet4!$F:$F,0))+INDEX(Sheet4!$G:$G,MATCH(Sheet1!I1576,Sheet4!$F:$F,0))+INDEX(Sheet4!$G:$G,MATCH(Sheet1!J1576,Sheet4!$F:$F,0)),"")</f>
        <v/>
      </c>
      <c r="AF1576">
        <f si="379" t="shared"/>
        <v>0</v>
      </c>
      <c r="AH1576">
        <v>1553</v>
      </c>
      <c r="AI1576" t="str">
        <f si="380" t="shared"/>
        <v>Ricky RubioLandry ShametJames HardenMonte MorrisKelly OubreLuol DengJohn CollinsJosh JacksonRudy Gobert</v>
      </c>
      <c r="AJ1576">
        <f si="383" t="shared"/>
        <v>0</v>
      </c>
      <c r="AK1576">
        <f si="384" t="shared"/>
        <v>0</v>
      </c>
      <c r="AL1576">
        <f si="385" t="shared"/>
        <v>0</v>
      </c>
      <c r="AM1576">
        <f si="386" t="shared"/>
        <v>0</v>
      </c>
      <c r="AN1576">
        <f si="387" t="shared"/>
        <v>0</v>
      </c>
      <c r="AO1576">
        <f si="388" t="shared"/>
        <v>0</v>
      </c>
      <c r="AP1576">
        <f si="389" t="shared"/>
        <v>0</v>
      </c>
      <c r="AQ1576">
        <f si="390" t="shared"/>
        <v>0</v>
      </c>
      <c r="AR1576">
        <f si="391" t="shared"/>
        <v>0</v>
      </c>
      <c r="AS1576">
        <f si="381" t="shared"/>
        <v>0</v>
      </c>
      <c r="AU1576" t="str">
        <f>IFERROR(VLOOKUP(C1576,Results!$A$2:$B$240,2,FALSE)+VLOOKUP(D1576,Results!$A$2:$B$240,2,FALSE)+VLOOKUP(E1576,Results!$A$2:$B$240,2,FALSE)+VLOOKUP(F1576,Results!$A$2:$B$240,2,FALSE)+VLOOKUP(G1576,Results!$A$2:$B$240,2,FALSE)+VLOOKUP(H1576,Results!$A$2:$B$240,2,FALSE)+VLOOKUP(I1576,Results!$A$2:$B$240,2,FALSE)+VLOOKUP(J1576,Results!$A$2:$B$240,2,FALSE)+VLOOKUP(B1576,Results!$A$2:$B$240,2,FALSE)-MIN(VLOOKUP(C1576,Results!$A$2:$B$240,2,FALSE),VLOOKUP(D1576,Results!$A$2:$B$240,2,FALSE),VLOOKUP(E1576,Results!$A$2:$B$240,2,FALSE),VLOOKUP(F1576,Results!$A$2:$B$240,2,FALSE),VLOOKUP(G1576,Results!$A$2:$B$240,2,FALSE),VLOOKUP(H1576,Results!$A$2:$B$240,2,FALSE),VLOOKUP(I1576,Results!$A$2:$B$240,2,FALSE),VLOOKUP(J1576,Results!$A$2:$B$240,2,FALSE),VLOOKUP(B1576,Results!$A$2:$B$240,2,FALSE)),"")</f>
        <v/>
      </c>
    </row>
    <row r="1577" spans="2:47" x14ac:dyDescent="0.3">
      <c r="B1577" t="s">
        <v>166</v>
      </c>
      <c r="C1577" t="s">
        <v>87</v>
      </c>
      <c r="D1577" t="s">
        <v>172</v>
      </c>
      <c r="E1577" t="s">
        <v>146</v>
      </c>
      <c r="F1577" t="s">
        <v>90</v>
      </c>
      <c r="G1577" t="s">
        <v>159</v>
      </c>
      <c r="H1577" t="s">
        <v>153</v>
      </c>
      <c r="I1577" t="s">
        <v>92</v>
      </c>
      <c r="J1577" t="s">
        <v>110</v>
      </c>
      <c r="K1577" t="n">
        <v>10.0</v>
      </c>
      <c r="L1577" s="30">
        <f si="382" t="shared"/>
        <v>0</v>
      </c>
      <c r="N1577" s="35" t="str">
        <f si="378" t="shared"/>
        <v/>
      </c>
      <c r="O1577" s="59">
        <f>(IF(ISNUMBER(MATCH(B1577,Sheet4!$K$92:$K$101,0)),1,0)+IF(ISNUMBER(MATCH(C1577,Sheet4!$K$92:$K$101,0)),1,0)+IF(ISNUMBER(MATCH(D1577,Sheet4!$K$92:$K$101,0)),1,0)+IF(ISNUMBER(MATCH(E1577,Sheet4!$K$92:$K$101,0)),1,0)+IF(ISNUMBER(MATCH(F1577,Sheet4!$K$92:$K$101,0)),1,0)+IF(ISNUMBER(MATCH(G1577,Sheet4!$K$92:$K$101,0)),1,0)+IF(ISNUMBER(MATCH(H1577,Sheet4!$K$92:$K$101,0)),1,0)+IF(ISNUMBER(MATCH(I1577,Sheet4!$K$92:$K$101,0)),1,0)+IF(ISNUMBER(MATCH(J1577,Sheet4!$K$92:$K$101,0)),1,0))
-
(IF(ISNUMBER(MATCH(B1577,Sheet4!$F$2:$F$11,0)),1,0)+IF(ISNUMBER(MATCH(C1577,Sheet4!$F$2:$F$11,0)),1,0)+IF(ISNUMBER(MATCH(D1577,Sheet4!$F$2:$F$11,0)),1,0)+IF(ISNUMBER(MATCH(E1577,Sheet4!$F$2:$F$11,0)),1,0)+IF(ISNUMBER(MATCH(F1577,Sheet4!$F$2:$F$11,0)),1,0)+IF(ISNUMBER(MATCH(G1577,Sheet4!$F$2:$F$11,0)),1,0)+IF(ISNUMBER(MATCH(H1577,Sheet4!$F$2:$F$11,0)),1,0)+IF(ISNUMBER(MATCH(I1577,Sheet4!$F$2:$F$11,0)),1,0)+IF(ISNUMBER(MATCH(J1577,Sheet4!$F$2:$F$11,0)),1,0))</f>
        <v>0</v>
      </c>
      <c r="P1577" s="40" t="str">
        <f>IFERROR(INDEX(Sheet4!$G:$G,MATCH(Sheet1!B1577,Sheet4!$F:$F,0))+INDEX(Sheet4!$G:$G,MATCH(Sheet1!C1577,Sheet4!$F:$F,0))+INDEX(Sheet4!$G:$G,MATCH(Sheet1!D1577,Sheet4!$F:$F,0))+INDEX(Sheet4!$G:$G,MATCH(Sheet1!E1577,Sheet4!$F:$F,0))+INDEX(Sheet4!$G:$G,MATCH(Sheet1!F1577,Sheet4!$F:$F,0))+INDEX(Sheet4!$G:$G,MATCH(Sheet1!G1577,Sheet4!$F:$F,0))+INDEX(Sheet4!$G:$G,MATCH(Sheet1!H1577,Sheet4!$F:$F,0))+INDEX(Sheet4!$G:$G,MATCH(Sheet1!I1577,Sheet4!$F:$F,0))+INDEX(Sheet4!$G:$G,MATCH(Sheet1!J1577,Sheet4!$F:$F,0)),"")</f>
        <v/>
      </c>
      <c r="AF1577">
        <f si="379" t="shared"/>
        <v>0</v>
      </c>
      <c r="AH1577">
        <v>1554</v>
      </c>
      <c r="AI1577" t="str">
        <f si="380" t="shared"/>
        <v>Ben SimmonsIsaiah CanaanDonovan MitchellTorrey CraigWill BartonKelly OubreJosh JacksonPaul MillsapKarl-Anthony Towns</v>
      </c>
      <c r="AJ1577">
        <f si="383" t="shared"/>
        <v>0</v>
      </c>
      <c r="AK1577">
        <f si="384" t="shared"/>
        <v>0</v>
      </c>
      <c r="AL1577">
        <f si="385" t="shared"/>
        <v>0</v>
      </c>
      <c r="AM1577">
        <f si="386" t="shared"/>
        <v>0</v>
      </c>
      <c r="AN1577">
        <f si="387" t="shared"/>
        <v>0</v>
      </c>
      <c r="AO1577">
        <f si="388" t="shared"/>
        <v>0</v>
      </c>
      <c r="AP1577">
        <f si="389" t="shared"/>
        <v>0</v>
      </c>
      <c r="AQ1577">
        <f si="390" t="shared"/>
        <v>0</v>
      </c>
      <c r="AR1577">
        <f si="391" t="shared"/>
        <v>0</v>
      </c>
      <c r="AS1577">
        <f si="381" t="shared"/>
        <v>0</v>
      </c>
      <c r="AU1577" t="str">
        <f>IFERROR(VLOOKUP(C1577,Results!$A$2:$B$240,2,FALSE)+VLOOKUP(D1577,Results!$A$2:$B$240,2,FALSE)+VLOOKUP(E1577,Results!$A$2:$B$240,2,FALSE)+VLOOKUP(F1577,Results!$A$2:$B$240,2,FALSE)+VLOOKUP(G1577,Results!$A$2:$B$240,2,FALSE)+VLOOKUP(H1577,Results!$A$2:$B$240,2,FALSE)+VLOOKUP(I1577,Results!$A$2:$B$240,2,FALSE)+VLOOKUP(J1577,Results!$A$2:$B$240,2,FALSE)+VLOOKUP(B1577,Results!$A$2:$B$240,2,FALSE)-MIN(VLOOKUP(C1577,Results!$A$2:$B$240,2,FALSE),VLOOKUP(D1577,Results!$A$2:$B$240,2,FALSE),VLOOKUP(E1577,Results!$A$2:$B$240,2,FALSE),VLOOKUP(F1577,Results!$A$2:$B$240,2,FALSE),VLOOKUP(G1577,Results!$A$2:$B$240,2,FALSE),VLOOKUP(H1577,Results!$A$2:$B$240,2,FALSE),VLOOKUP(I1577,Results!$A$2:$B$240,2,FALSE),VLOOKUP(J1577,Results!$A$2:$B$240,2,FALSE),VLOOKUP(B1577,Results!$A$2:$B$240,2,FALSE)),"")</f>
        <v/>
      </c>
    </row>
    <row r="1578" spans="2:47" x14ac:dyDescent="0.3">
      <c r="B1578" t="s">
        <v>166</v>
      </c>
      <c r="C1578" t="s">
        <v>87</v>
      </c>
      <c r="D1578" t="s">
        <v>173</v>
      </c>
      <c r="E1578" t="s">
        <v>149</v>
      </c>
      <c r="F1578" t="s">
        <v>177</v>
      </c>
      <c r="G1578" t="s">
        <v>179</v>
      </c>
      <c r="H1578" t="s">
        <v>152</v>
      </c>
      <c r="I1578" t="s">
        <v>155</v>
      </c>
      <c r="J1578" t="s">
        <v>188</v>
      </c>
      <c r="K1578" t="n">
        <v>10.0</v>
      </c>
      <c r="L1578" s="30">
        <f si="382" t="shared"/>
        <v>0</v>
      </c>
      <c r="N1578" s="35" t="str">
        <f si="378" t="shared"/>
        <v/>
      </c>
      <c r="O1578" s="59">
        <f>(IF(ISNUMBER(MATCH(B1578,Sheet4!$K$92:$K$101,0)),1,0)+IF(ISNUMBER(MATCH(C1578,Sheet4!$K$92:$K$101,0)),1,0)+IF(ISNUMBER(MATCH(D1578,Sheet4!$K$92:$K$101,0)),1,0)+IF(ISNUMBER(MATCH(E1578,Sheet4!$K$92:$K$101,0)),1,0)+IF(ISNUMBER(MATCH(F1578,Sheet4!$K$92:$K$101,0)),1,0)+IF(ISNUMBER(MATCH(G1578,Sheet4!$K$92:$K$101,0)),1,0)+IF(ISNUMBER(MATCH(H1578,Sheet4!$K$92:$K$101,0)),1,0)+IF(ISNUMBER(MATCH(I1578,Sheet4!$K$92:$K$101,0)),1,0)+IF(ISNUMBER(MATCH(J1578,Sheet4!$K$92:$K$101,0)),1,0))
-
(IF(ISNUMBER(MATCH(B1578,Sheet4!$F$2:$F$11,0)),1,0)+IF(ISNUMBER(MATCH(C1578,Sheet4!$F$2:$F$11,0)),1,0)+IF(ISNUMBER(MATCH(D1578,Sheet4!$F$2:$F$11,0)),1,0)+IF(ISNUMBER(MATCH(E1578,Sheet4!$F$2:$F$11,0)),1,0)+IF(ISNUMBER(MATCH(F1578,Sheet4!$F$2:$F$11,0)),1,0)+IF(ISNUMBER(MATCH(G1578,Sheet4!$F$2:$F$11,0)),1,0)+IF(ISNUMBER(MATCH(H1578,Sheet4!$F$2:$F$11,0)),1,0)+IF(ISNUMBER(MATCH(I1578,Sheet4!$F$2:$F$11,0)),1,0)+IF(ISNUMBER(MATCH(J1578,Sheet4!$F$2:$F$11,0)),1,0))</f>
        <v>0</v>
      </c>
      <c r="P1578" s="40" t="str">
        <f>IFERROR(INDEX(Sheet4!$G:$G,MATCH(Sheet1!B1578,Sheet4!$F:$F,0))+INDEX(Sheet4!$G:$G,MATCH(Sheet1!C1578,Sheet4!$F:$F,0))+INDEX(Sheet4!$G:$G,MATCH(Sheet1!D1578,Sheet4!$F:$F,0))+INDEX(Sheet4!$G:$G,MATCH(Sheet1!E1578,Sheet4!$F:$F,0))+INDEX(Sheet4!$G:$G,MATCH(Sheet1!F1578,Sheet4!$F:$F,0))+INDEX(Sheet4!$G:$G,MATCH(Sheet1!G1578,Sheet4!$F:$F,0))+INDEX(Sheet4!$G:$G,MATCH(Sheet1!H1578,Sheet4!$F:$F,0))+INDEX(Sheet4!$G:$G,MATCH(Sheet1!I1578,Sheet4!$F:$F,0))+INDEX(Sheet4!$G:$G,MATCH(Sheet1!J1578,Sheet4!$F:$F,0)),"")</f>
        <v/>
      </c>
      <c r="AF1578">
        <f si="379" t="shared"/>
        <v>0</v>
      </c>
      <c r="AH1578">
        <v>1555</v>
      </c>
      <c r="AI1578" t="str">
        <f si="380" t="shared"/>
        <v>Ben SimmonsLandry ShametDevin BookerAustin RiversKelly OubreJoe InglesJohn CollinsJosh JacksonRudy Gobert</v>
      </c>
      <c r="AJ1578">
        <f si="383" t="shared"/>
        <v>0</v>
      </c>
      <c r="AK1578">
        <f si="384" t="shared"/>
        <v>0</v>
      </c>
      <c r="AL1578">
        <f si="385" t="shared"/>
        <v>0</v>
      </c>
      <c r="AM1578">
        <f si="386" t="shared"/>
        <v>0</v>
      </c>
      <c r="AN1578">
        <f si="387" t="shared"/>
        <v>0</v>
      </c>
      <c r="AO1578">
        <f si="388" t="shared"/>
        <v>0</v>
      </c>
      <c r="AP1578">
        <f si="389" t="shared"/>
        <v>0</v>
      </c>
      <c r="AQ1578">
        <f si="390" t="shared"/>
        <v>0</v>
      </c>
      <c r="AR1578">
        <f si="391" t="shared"/>
        <v>0</v>
      </c>
      <c r="AS1578">
        <f si="381" t="shared"/>
        <v>0</v>
      </c>
      <c r="AU1578" t="str">
        <f>IFERROR(VLOOKUP(C1578,Results!$A$2:$B$240,2,FALSE)+VLOOKUP(D1578,Results!$A$2:$B$240,2,FALSE)+VLOOKUP(E1578,Results!$A$2:$B$240,2,FALSE)+VLOOKUP(F1578,Results!$A$2:$B$240,2,FALSE)+VLOOKUP(G1578,Results!$A$2:$B$240,2,FALSE)+VLOOKUP(H1578,Results!$A$2:$B$240,2,FALSE)+VLOOKUP(I1578,Results!$A$2:$B$240,2,FALSE)+VLOOKUP(J1578,Results!$A$2:$B$240,2,FALSE)+VLOOKUP(B1578,Results!$A$2:$B$240,2,FALSE)-MIN(VLOOKUP(C1578,Results!$A$2:$B$240,2,FALSE),VLOOKUP(D1578,Results!$A$2:$B$240,2,FALSE),VLOOKUP(E1578,Results!$A$2:$B$240,2,FALSE),VLOOKUP(F1578,Results!$A$2:$B$240,2,FALSE),VLOOKUP(G1578,Results!$A$2:$B$240,2,FALSE),VLOOKUP(H1578,Results!$A$2:$B$240,2,FALSE),VLOOKUP(I1578,Results!$A$2:$B$240,2,FALSE),VLOOKUP(J1578,Results!$A$2:$B$240,2,FALSE),VLOOKUP(B1578,Results!$A$2:$B$240,2,FALSE)),"")</f>
        <v/>
      </c>
    </row>
    <row r="1579" spans="2:47" x14ac:dyDescent="0.3">
      <c r="B1579" t="s">
        <v>166</v>
      </c>
      <c r="C1579" t="s">
        <v>167</v>
      </c>
      <c r="D1579" t="s">
        <v>172</v>
      </c>
      <c r="E1579" t="s">
        <v>146</v>
      </c>
      <c r="F1579" t="s">
        <v>177</v>
      </c>
      <c r="G1579" t="s">
        <v>101</v>
      </c>
      <c r="H1579" t="s">
        <v>93</v>
      </c>
      <c r="I1579" t="s">
        <v>181</v>
      </c>
      <c r="J1579" t="s">
        <v>98</v>
      </c>
      <c r="K1579" t="n">
        <v>10.0</v>
      </c>
      <c r="L1579" s="30">
        <f si="382" t="shared"/>
        <v>0</v>
      </c>
      <c r="N1579" s="35" t="str">
        <f si="378" t="shared"/>
        <v/>
      </c>
      <c r="O1579" s="59">
        <f>(IF(ISNUMBER(MATCH(B1579,Sheet4!$K$92:$K$101,0)),1,0)+IF(ISNUMBER(MATCH(C1579,Sheet4!$K$92:$K$101,0)),1,0)+IF(ISNUMBER(MATCH(D1579,Sheet4!$K$92:$K$101,0)),1,0)+IF(ISNUMBER(MATCH(E1579,Sheet4!$K$92:$K$101,0)),1,0)+IF(ISNUMBER(MATCH(F1579,Sheet4!$K$92:$K$101,0)),1,0)+IF(ISNUMBER(MATCH(G1579,Sheet4!$K$92:$K$101,0)),1,0)+IF(ISNUMBER(MATCH(H1579,Sheet4!$K$92:$K$101,0)),1,0)+IF(ISNUMBER(MATCH(I1579,Sheet4!$K$92:$K$101,0)),1,0)+IF(ISNUMBER(MATCH(J1579,Sheet4!$K$92:$K$101,0)),1,0))
-
(IF(ISNUMBER(MATCH(B1579,Sheet4!$F$2:$F$11,0)),1,0)+IF(ISNUMBER(MATCH(C1579,Sheet4!$F$2:$F$11,0)),1,0)+IF(ISNUMBER(MATCH(D1579,Sheet4!$F$2:$F$11,0)),1,0)+IF(ISNUMBER(MATCH(E1579,Sheet4!$F$2:$F$11,0)),1,0)+IF(ISNUMBER(MATCH(F1579,Sheet4!$F$2:$F$11,0)),1,0)+IF(ISNUMBER(MATCH(G1579,Sheet4!$F$2:$F$11,0)),1,0)+IF(ISNUMBER(MATCH(H1579,Sheet4!$F$2:$F$11,0)),1,0)+IF(ISNUMBER(MATCH(I1579,Sheet4!$F$2:$F$11,0)),1,0)+IF(ISNUMBER(MATCH(J1579,Sheet4!$F$2:$F$11,0)),1,0))</f>
        <v>0</v>
      </c>
      <c r="P1579" s="40" t="str">
        <f>IFERROR(INDEX(Sheet4!$G:$G,MATCH(Sheet1!B1579,Sheet4!$F:$F,0))+INDEX(Sheet4!$G:$G,MATCH(Sheet1!C1579,Sheet4!$F:$F,0))+INDEX(Sheet4!$G:$G,MATCH(Sheet1!D1579,Sheet4!$F:$F,0))+INDEX(Sheet4!$G:$G,MATCH(Sheet1!E1579,Sheet4!$F:$F,0))+INDEX(Sheet4!$G:$G,MATCH(Sheet1!F1579,Sheet4!$F:$F,0))+INDEX(Sheet4!$G:$G,MATCH(Sheet1!G1579,Sheet4!$F:$F,0))+INDEX(Sheet4!$G:$G,MATCH(Sheet1!H1579,Sheet4!$F:$F,0))+INDEX(Sheet4!$G:$G,MATCH(Sheet1!I1579,Sheet4!$F:$F,0))+INDEX(Sheet4!$G:$G,MATCH(Sheet1!J1579,Sheet4!$F:$F,0)),"")</f>
        <v/>
      </c>
      <c r="AF1579">
        <f si="379" t="shared"/>
        <v>0</v>
      </c>
      <c r="AH1579">
        <v>1556</v>
      </c>
      <c r="AI1579" t="str">
        <f si="380" t="shared"/>
        <v>Ben SimmonsDe'Aaron FoxDevin BookerAustin RiversMikal BridgesCorey BrewerKenneth FariedJosh JacksonDeandre Ayton</v>
      </c>
      <c r="AJ1579">
        <f si="383" t="shared"/>
        <v>0</v>
      </c>
      <c r="AK1579">
        <f si="384" t="shared"/>
        <v>0</v>
      </c>
      <c r="AL1579">
        <f si="385" t="shared"/>
        <v>0</v>
      </c>
      <c r="AM1579">
        <f si="386" t="shared"/>
        <v>0</v>
      </c>
      <c r="AN1579">
        <f si="387" t="shared"/>
        <v>0</v>
      </c>
      <c r="AO1579">
        <f si="388" t="shared"/>
        <v>0</v>
      </c>
      <c r="AP1579">
        <f si="389" t="shared"/>
        <v>0</v>
      </c>
      <c r="AQ1579">
        <f si="390" t="shared"/>
        <v>0</v>
      </c>
      <c r="AR1579">
        <f si="391" t="shared"/>
        <v>0</v>
      </c>
      <c r="AS1579">
        <f si="381" t="shared"/>
        <v>0</v>
      </c>
      <c r="AU1579" t="str">
        <f>IFERROR(VLOOKUP(C1579,Results!$A$2:$B$240,2,FALSE)+VLOOKUP(D1579,Results!$A$2:$B$240,2,FALSE)+VLOOKUP(E1579,Results!$A$2:$B$240,2,FALSE)+VLOOKUP(F1579,Results!$A$2:$B$240,2,FALSE)+VLOOKUP(G1579,Results!$A$2:$B$240,2,FALSE)+VLOOKUP(H1579,Results!$A$2:$B$240,2,FALSE)+VLOOKUP(I1579,Results!$A$2:$B$240,2,FALSE)+VLOOKUP(J1579,Results!$A$2:$B$240,2,FALSE)+VLOOKUP(B1579,Results!$A$2:$B$240,2,FALSE)-MIN(VLOOKUP(C1579,Results!$A$2:$B$240,2,FALSE),VLOOKUP(D1579,Results!$A$2:$B$240,2,FALSE),VLOOKUP(E1579,Results!$A$2:$B$240,2,FALSE),VLOOKUP(F1579,Results!$A$2:$B$240,2,FALSE),VLOOKUP(G1579,Results!$A$2:$B$240,2,FALSE),VLOOKUP(H1579,Results!$A$2:$B$240,2,FALSE),VLOOKUP(I1579,Results!$A$2:$B$240,2,FALSE),VLOOKUP(J1579,Results!$A$2:$B$240,2,FALSE),VLOOKUP(B1579,Results!$A$2:$B$240,2,FALSE)),"")</f>
        <v/>
      </c>
    </row>
    <row r="1580" spans="2:47" x14ac:dyDescent="0.3">
      <c r="B1580" t="s">
        <v>166</v>
      </c>
      <c r="C1580" t="s">
        <v>171</v>
      </c>
      <c r="D1580" t="s">
        <v>88</v>
      </c>
      <c r="E1580" t="s">
        <v>146</v>
      </c>
      <c r="F1580" t="s">
        <v>150</v>
      </c>
      <c r="G1580" t="s">
        <v>177</v>
      </c>
      <c r="H1580" t="s">
        <v>93</v>
      </c>
      <c r="I1580" t="s">
        <v>181</v>
      </c>
      <c r="J1580" t="s">
        <v>186</v>
      </c>
      <c r="K1580" t="n">
        <v>10.0</v>
      </c>
      <c r="L1580" s="30">
        <f si="382" t="shared"/>
        <v>0</v>
      </c>
      <c r="N1580" s="35" t="str">
        <f si="378" t="shared"/>
        <v/>
      </c>
      <c r="O1580" s="59">
        <f>(IF(ISNUMBER(MATCH(B1580,Sheet4!$K$92:$K$101,0)),1,0)+IF(ISNUMBER(MATCH(C1580,Sheet4!$K$92:$K$101,0)),1,0)+IF(ISNUMBER(MATCH(D1580,Sheet4!$K$92:$K$101,0)),1,0)+IF(ISNUMBER(MATCH(E1580,Sheet4!$K$92:$K$101,0)),1,0)+IF(ISNUMBER(MATCH(F1580,Sheet4!$K$92:$K$101,0)),1,0)+IF(ISNUMBER(MATCH(G1580,Sheet4!$K$92:$K$101,0)),1,0)+IF(ISNUMBER(MATCH(H1580,Sheet4!$K$92:$K$101,0)),1,0)+IF(ISNUMBER(MATCH(I1580,Sheet4!$K$92:$K$101,0)),1,0)+IF(ISNUMBER(MATCH(J1580,Sheet4!$K$92:$K$101,0)),1,0))
-
(IF(ISNUMBER(MATCH(B1580,Sheet4!$F$2:$F$11,0)),1,0)+IF(ISNUMBER(MATCH(C1580,Sheet4!$F$2:$F$11,0)),1,0)+IF(ISNUMBER(MATCH(D1580,Sheet4!$F$2:$F$11,0)),1,0)+IF(ISNUMBER(MATCH(E1580,Sheet4!$F$2:$F$11,0)),1,0)+IF(ISNUMBER(MATCH(F1580,Sheet4!$F$2:$F$11,0)),1,0)+IF(ISNUMBER(MATCH(G1580,Sheet4!$F$2:$F$11,0)),1,0)+IF(ISNUMBER(MATCH(H1580,Sheet4!$F$2:$F$11,0)),1,0)+IF(ISNUMBER(MATCH(I1580,Sheet4!$F$2:$F$11,0)),1,0)+IF(ISNUMBER(MATCH(J1580,Sheet4!$F$2:$F$11,0)),1,0))</f>
        <v>0</v>
      </c>
      <c r="P1580" s="40" t="str">
        <f>IFERROR(INDEX(Sheet4!$G:$G,MATCH(Sheet1!B1580,Sheet4!$F:$F,0))+INDEX(Sheet4!$G:$G,MATCH(Sheet1!C1580,Sheet4!$F:$F,0))+INDEX(Sheet4!$G:$G,MATCH(Sheet1!D1580,Sheet4!$F:$F,0))+INDEX(Sheet4!$G:$G,MATCH(Sheet1!E1580,Sheet4!$F:$F,0))+INDEX(Sheet4!$G:$G,MATCH(Sheet1!F1580,Sheet4!$F:$F,0))+INDEX(Sheet4!$G:$G,MATCH(Sheet1!G1580,Sheet4!$F:$F,0))+INDEX(Sheet4!$G:$G,MATCH(Sheet1!H1580,Sheet4!$F:$F,0))+INDEX(Sheet4!$G:$G,MATCH(Sheet1!I1580,Sheet4!$F:$F,0))+INDEX(Sheet4!$G:$G,MATCH(Sheet1!J1580,Sheet4!$F:$F,0)),"")</f>
        <v/>
      </c>
      <c r="AF1580">
        <f si="379" t="shared"/>
        <v>0</v>
      </c>
      <c r="AH1580">
        <v>1557</v>
      </c>
      <c r="AI1580" t="str">
        <f si="380" t="shared"/>
        <v>Ben SimmonsElie OkoboAndrew WigginsMonte MorrisKelly OubreCorey BrewerKenneth FariedMarvin BagleyKarl-Anthony Towns</v>
      </c>
      <c r="AJ1580">
        <f si="383" t="shared"/>
        <v>0</v>
      </c>
      <c r="AK1580">
        <f si="384" t="shared"/>
        <v>0</v>
      </c>
      <c r="AL1580">
        <f si="385" t="shared"/>
        <v>0</v>
      </c>
      <c r="AM1580">
        <f si="386" t="shared"/>
        <v>0</v>
      </c>
      <c r="AN1580">
        <f si="387" t="shared"/>
        <v>0</v>
      </c>
      <c r="AO1580">
        <f si="388" t="shared"/>
        <v>0</v>
      </c>
      <c r="AP1580">
        <f si="389" t="shared"/>
        <v>0</v>
      </c>
      <c r="AQ1580">
        <f si="390" t="shared"/>
        <v>0</v>
      </c>
      <c r="AR1580">
        <f si="391" t="shared"/>
        <v>0</v>
      </c>
      <c r="AS1580">
        <f si="381" t="shared"/>
        <v>0</v>
      </c>
      <c r="AU1580" t="str">
        <f>IFERROR(VLOOKUP(C1580,Results!$A$2:$B$240,2,FALSE)+VLOOKUP(D1580,Results!$A$2:$B$240,2,FALSE)+VLOOKUP(E1580,Results!$A$2:$B$240,2,FALSE)+VLOOKUP(F1580,Results!$A$2:$B$240,2,FALSE)+VLOOKUP(G1580,Results!$A$2:$B$240,2,FALSE)+VLOOKUP(H1580,Results!$A$2:$B$240,2,FALSE)+VLOOKUP(I1580,Results!$A$2:$B$240,2,FALSE)+VLOOKUP(J1580,Results!$A$2:$B$240,2,FALSE)+VLOOKUP(B1580,Results!$A$2:$B$240,2,FALSE)-MIN(VLOOKUP(C1580,Results!$A$2:$B$240,2,FALSE),VLOOKUP(D1580,Results!$A$2:$B$240,2,FALSE),VLOOKUP(E1580,Results!$A$2:$B$240,2,FALSE),VLOOKUP(F1580,Results!$A$2:$B$240,2,FALSE),VLOOKUP(G1580,Results!$A$2:$B$240,2,FALSE),VLOOKUP(H1580,Results!$A$2:$B$240,2,FALSE),VLOOKUP(I1580,Results!$A$2:$B$240,2,FALSE),VLOOKUP(J1580,Results!$A$2:$B$240,2,FALSE),VLOOKUP(B1580,Results!$A$2:$B$240,2,FALSE)),"")</f>
        <v/>
      </c>
    </row>
    <row r="1581" spans="2:47" x14ac:dyDescent="0.3">
      <c r="B1581" t="s">
        <v>166</v>
      </c>
      <c r="C1581" t="s">
        <v>87</v>
      </c>
      <c r="D1581" t="s">
        <v>172</v>
      </c>
      <c r="E1581" t="s">
        <v>146</v>
      </c>
      <c r="F1581" t="s">
        <v>101</v>
      </c>
      <c r="G1581" t="s">
        <v>159</v>
      </c>
      <c r="H1581" t="s">
        <v>181</v>
      </c>
      <c r="I1581" t="s">
        <v>182</v>
      </c>
      <c r="J1581" t="s">
        <v>156</v>
      </c>
      <c r="K1581" t="n">
        <v>10.0</v>
      </c>
      <c r="L1581" s="30">
        <f si="382" t="shared"/>
        <v>0</v>
      </c>
      <c r="N1581" s="35" t="str">
        <f si="378" t="shared"/>
        <v/>
      </c>
      <c r="O1581" s="59">
        <f>(IF(ISNUMBER(MATCH(B1581,Sheet4!$K$92:$K$101,0)),1,0)+IF(ISNUMBER(MATCH(C1581,Sheet4!$K$92:$K$101,0)),1,0)+IF(ISNUMBER(MATCH(D1581,Sheet4!$K$92:$K$101,0)),1,0)+IF(ISNUMBER(MATCH(E1581,Sheet4!$K$92:$K$101,0)),1,0)+IF(ISNUMBER(MATCH(F1581,Sheet4!$K$92:$K$101,0)),1,0)+IF(ISNUMBER(MATCH(G1581,Sheet4!$K$92:$K$101,0)),1,0)+IF(ISNUMBER(MATCH(H1581,Sheet4!$K$92:$K$101,0)),1,0)+IF(ISNUMBER(MATCH(I1581,Sheet4!$K$92:$K$101,0)),1,0)+IF(ISNUMBER(MATCH(J1581,Sheet4!$K$92:$K$101,0)),1,0))
-
(IF(ISNUMBER(MATCH(B1581,Sheet4!$F$2:$F$11,0)),1,0)+IF(ISNUMBER(MATCH(C1581,Sheet4!$F$2:$F$11,0)),1,0)+IF(ISNUMBER(MATCH(D1581,Sheet4!$F$2:$F$11,0)),1,0)+IF(ISNUMBER(MATCH(E1581,Sheet4!$F$2:$F$11,0)),1,0)+IF(ISNUMBER(MATCH(F1581,Sheet4!$F$2:$F$11,0)),1,0)+IF(ISNUMBER(MATCH(G1581,Sheet4!$F$2:$F$11,0)),1,0)+IF(ISNUMBER(MATCH(H1581,Sheet4!$F$2:$F$11,0)),1,0)+IF(ISNUMBER(MATCH(I1581,Sheet4!$F$2:$F$11,0)),1,0)+IF(ISNUMBER(MATCH(J1581,Sheet4!$F$2:$F$11,0)),1,0))</f>
        <v>0</v>
      </c>
      <c r="P1581" s="40" t="str">
        <f>IFERROR(INDEX(Sheet4!$G:$G,MATCH(Sheet1!B1581,Sheet4!$F:$F,0))+INDEX(Sheet4!$G:$G,MATCH(Sheet1!C1581,Sheet4!$F:$F,0))+INDEX(Sheet4!$G:$G,MATCH(Sheet1!D1581,Sheet4!$F:$F,0))+INDEX(Sheet4!$G:$G,MATCH(Sheet1!E1581,Sheet4!$F:$F,0))+INDEX(Sheet4!$G:$G,MATCH(Sheet1!F1581,Sheet4!$F:$F,0))+INDEX(Sheet4!$G:$G,MATCH(Sheet1!G1581,Sheet4!$F:$F,0))+INDEX(Sheet4!$G:$G,MATCH(Sheet1!H1581,Sheet4!$F:$F,0))+INDEX(Sheet4!$G:$G,MATCH(Sheet1!I1581,Sheet4!$F:$F,0))+INDEX(Sheet4!$G:$G,MATCH(Sheet1!J1581,Sheet4!$F:$F,0)),"")</f>
        <v/>
      </c>
      <c r="AF1581">
        <f si="379" t="shared"/>
        <v>0</v>
      </c>
      <c r="AH1581">
        <v>1558</v>
      </c>
      <c r="AI1581" t="str">
        <f si="380" t="shared"/>
        <v>Ben SimmonsElie OkoboDonovan MitchellMonte MorrisKelly OubreLuol DengKenneth FariedJosh JacksonRudy Gobert</v>
      </c>
      <c r="AJ1581">
        <f si="383" t="shared"/>
        <v>0</v>
      </c>
      <c r="AK1581">
        <f si="384" t="shared"/>
        <v>0</v>
      </c>
      <c r="AL1581">
        <f si="385" t="shared"/>
        <v>0</v>
      </c>
      <c r="AM1581">
        <f si="386" t="shared"/>
        <v>0</v>
      </c>
      <c r="AN1581">
        <f si="387" t="shared"/>
        <v>0</v>
      </c>
      <c r="AO1581">
        <f si="388" t="shared"/>
        <v>0</v>
      </c>
      <c r="AP1581">
        <f si="389" t="shared"/>
        <v>0</v>
      </c>
      <c r="AQ1581">
        <f si="390" t="shared"/>
        <v>0</v>
      </c>
      <c r="AR1581">
        <f si="391" t="shared"/>
        <v>0</v>
      </c>
      <c r="AS1581">
        <f si="381" t="shared"/>
        <v>0</v>
      </c>
      <c r="AU1581" t="str">
        <f>IFERROR(VLOOKUP(C1581,Results!$A$2:$B$240,2,FALSE)+VLOOKUP(D1581,Results!$A$2:$B$240,2,FALSE)+VLOOKUP(E1581,Results!$A$2:$B$240,2,FALSE)+VLOOKUP(F1581,Results!$A$2:$B$240,2,FALSE)+VLOOKUP(G1581,Results!$A$2:$B$240,2,FALSE)+VLOOKUP(H1581,Results!$A$2:$B$240,2,FALSE)+VLOOKUP(I1581,Results!$A$2:$B$240,2,FALSE)+VLOOKUP(J1581,Results!$A$2:$B$240,2,FALSE)+VLOOKUP(B1581,Results!$A$2:$B$240,2,FALSE)-MIN(VLOOKUP(C1581,Results!$A$2:$B$240,2,FALSE),VLOOKUP(D1581,Results!$A$2:$B$240,2,FALSE),VLOOKUP(E1581,Results!$A$2:$B$240,2,FALSE),VLOOKUP(F1581,Results!$A$2:$B$240,2,FALSE),VLOOKUP(G1581,Results!$A$2:$B$240,2,FALSE),VLOOKUP(H1581,Results!$A$2:$B$240,2,FALSE),VLOOKUP(I1581,Results!$A$2:$B$240,2,FALSE),VLOOKUP(J1581,Results!$A$2:$B$240,2,FALSE),VLOOKUP(B1581,Results!$A$2:$B$240,2,FALSE)),"")</f>
        <v/>
      </c>
    </row>
    <row r="1582" spans="2:47" x14ac:dyDescent="0.3">
      <c r="B1582" t="s">
        <v>87</v>
      </c>
      <c r="C1582" t="s">
        <v>116</v>
      </c>
      <c r="D1582" t="s">
        <v>146</v>
      </c>
      <c r="E1582" t="s">
        <v>148</v>
      </c>
      <c r="F1582" t="s">
        <v>150</v>
      </c>
      <c r="G1582" t="s">
        <v>177</v>
      </c>
      <c r="H1582" t="s">
        <v>153</v>
      </c>
      <c r="I1582" t="s">
        <v>92</v>
      </c>
      <c r="J1582" t="s">
        <v>188</v>
      </c>
      <c r="K1582" t="n">
        <v>10.0</v>
      </c>
      <c r="L1582" s="30">
        <f si="382" t="shared"/>
        <v>0</v>
      </c>
      <c r="N1582" s="35" t="str">
        <f si="378" t="shared"/>
        <v/>
      </c>
      <c r="O1582" s="59">
        <f>(IF(ISNUMBER(MATCH(B1582,Sheet4!$K$92:$K$101,0)),1,0)+IF(ISNUMBER(MATCH(C1582,Sheet4!$K$92:$K$101,0)),1,0)+IF(ISNUMBER(MATCH(D1582,Sheet4!$K$92:$K$101,0)),1,0)+IF(ISNUMBER(MATCH(E1582,Sheet4!$K$92:$K$101,0)),1,0)+IF(ISNUMBER(MATCH(F1582,Sheet4!$K$92:$K$101,0)),1,0)+IF(ISNUMBER(MATCH(G1582,Sheet4!$K$92:$K$101,0)),1,0)+IF(ISNUMBER(MATCH(H1582,Sheet4!$K$92:$K$101,0)),1,0)+IF(ISNUMBER(MATCH(I1582,Sheet4!$K$92:$K$101,0)),1,0)+IF(ISNUMBER(MATCH(J1582,Sheet4!$K$92:$K$101,0)),1,0))
-
(IF(ISNUMBER(MATCH(B1582,Sheet4!$F$2:$F$11,0)),1,0)+IF(ISNUMBER(MATCH(C1582,Sheet4!$F$2:$F$11,0)),1,0)+IF(ISNUMBER(MATCH(D1582,Sheet4!$F$2:$F$11,0)),1,0)+IF(ISNUMBER(MATCH(E1582,Sheet4!$F$2:$F$11,0)),1,0)+IF(ISNUMBER(MATCH(F1582,Sheet4!$F$2:$F$11,0)),1,0)+IF(ISNUMBER(MATCH(G1582,Sheet4!$F$2:$F$11,0)),1,0)+IF(ISNUMBER(MATCH(H1582,Sheet4!$F$2:$F$11,0)),1,0)+IF(ISNUMBER(MATCH(I1582,Sheet4!$F$2:$F$11,0)),1,0)+IF(ISNUMBER(MATCH(J1582,Sheet4!$F$2:$F$11,0)),1,0))</f>
        <v>0</v>
      </c>
      <c r="P1582" s="40" t="str">
        <f>IFERROR(INDEX(Sheet4!$G:$G,MATCH(Sheet1!B1582,Sheet4!$F:$F,0))+INDEX(Sheet4!$G:$G,MATCH(Sheet1!C1582,Sheet4!$F:$F,0))+INDEX(Sheet4!$G:$G,MATCH(Sheet1!D1582,Sheet4!$F:$F,0))+INDEX(Sheet4!$G:$G,MATCH(Sheet1!E1582,Sheet4!$F:$F,0))+INDEX(Sheet4!$G:$G,MATCH(Sheet1!F1582,Sheet4!$F:$F,0))+INDEX(Sheet4!$G:$G,MATCH(Sheet1!G1582,Sheet4!$F:$F,0))+INDEX(Sheet4!$G:$G,MATCH(Sheet1!H1582,Sheet4!$F:$F,0))+INDEX(Sheet4!$G:$G,MATCH(Sheet1!I1582,Sheet4!$F:$F,0))+INDEX(Sheet4!$G:$G,MATCH(Sheet1!J1582,Sheet4!$F:$F,0)),"")</f>
        <v/>
      </c>
      <c r="AF1582">
        <f si="379" t="shared"/>
        <v>0</v>
      </c>
      <c r="AH1582">
        <v>1559</v>
      </c>
      <c r="AI1582" t="str">
        <f si="380" t="shared"/>
        <v>Ben SimmonsLandry ShametDevin BookerTorrey CraigKelly OubreJoe InglesJohn CollinsMarvin BagleyRudy Gobert</v>
      </c>
      <c r="AJ1582">
        <f si="383" t="shared"/>
        <v>0</v>
      </c>
      <c r="AK1582">
        <f si="384" t="shared"/>
        <v>0</v>
      </c>
      <c r="AL1582">
        <f si="385" t="shared"/>
        <v>0</v>
      </c>
      <c r="AM1582">
        <f si="386" t="shared"/>
        <v>0</v>
      </c>
      <c r="AN1582">
        <f si="387" t="shared"/>
        <v>0</v>
      </c>
      <c r="AO1582">
        <f si="388" t="shared"/>
        <v>0</v>
      </c>
      <c r="AP1582">
        <f si="389" t="shared"/>
        <v>0</v>
      </c>
      <c r="AQ1582">
        <f si="390" t="shared"/>
        <v>0</v>
      </c>
      <c r="AR1582">
        <f si="391" t="shared"/>
        <v>0</v>
      </c>
      <c r="AS1582">
        <f si="381" t="shared"/>
        <v>0</v>
      </c>
      <c r="AU1582" t="str">
        <f>IFERROR(VLOOKUP(C1582,Results!$A$2:$B$240,2,FALSE)+VLOOKUP(D1582,Results!$A$2:$B$240,2,FALSE)+VLOOKUP(E1582,Results!$A$2:$B$240,2,FALSE)+VLOOKUP(F1582,Results!$A$2:$B$240,2,FALSE)+VLOOKUP(G1582,Results!$A$2:$B$240,2,FALSE)+VLOOKUP(H1582,Results!$A$2:$B$240,2,FALSE)+VLOOKUP(I1582,Results!$A$2:$B$240,2,FALSE)+VLOOKUP(J1582,Results!$A$2:$B$240,2,FALSE)+VLOOKUP(B1582,Results!$A$2:$B$240,2,FALSE)-MIN(VLOOKUP(C1582,Results!$A$2:$B$240,2,FALSE),VLOOKUP(D1582,Results!$A$2:$B$240,2,FALSE),VLOOKUP(E1582,Results!$A$2:$B$240,2,FALSE),VLOOKUP(F1582,Results!$A$2:$B$240,2,FALSE),VLOOKUP(G1582,Results!$A$2:$B$240,2,FALSE),VLOOKUP(H1582,Results!$A$2:$B$240,2,FALSE),VLOOKUP(I1582,Results!$A$2:$B$240,2,FALSE),VLOOKUP(J1582,Results!$A$2:$B$240,2,FALSE),VLOOKUP(B1582,Results!$A$2:$B$240,2,FALSE)),"")</f>
        <v/>
      </c>
    </row>
    <row r="1583" spans="2:47" x14ac:dyDescent="0.3">
      <c r="B1583" t="s">
        <v>166</v>
      </c>
      <c r="C1583" t="s">
        <v>171</v>
      </c>
      <c r="D1583" t="s">
        <v>172</v>
      </c>
      <c r="E1583" t="s">
        <v>146</v>
      </c>
      <c r="F1583" t="s">
        <v>177</v>
      </c>
      <c r="G1583" t="s">
        <v>96</v>
      </c>
      <c r="H1583" t="s">
        <v>152</v>
      </c>
      <c r="I1583" t="s">
        <v>183</v>
      </c>
      <c r="J1583" t="s">
        <v>188</v>
      </c>
      <c r="K1583" t="n">
        <v>10.0</v>
      </c>
      <c r="L1583" s="30">
        <f si="382" t="shared"/>
        <v>0</v>
      </c>
      <c r="N1583" s="35" t="str">
        <f si="378" t="shared"/>
        <v/>
      </c>
      <c r="O1583" s="59">
        <f>(IF(ISNUMBER(MATCH(B1583,Sheet4!$K$92:$K$101,0)),1,0)+IF(ISNUMBER(MATCH(C1583,Sheet4!$K$92:$K$101,0)),1,0)+IF(ISNUMBER(MATCH(D1583,Sheet4!$K$92:$K$101,0)),1,0)+IF(ISNUMBER(MATCH(E1583,Sheet4!$K$92:$K$101,0)),1,0)+IF(ISNUMBER(MATCH(F1583,Sheet4!$K$92:$K$101,0)),1,0)+IF(ISNUMBER(MATCH(G1583,Sheet4!$K$92:$K$101,0)),1,0)+IF(ISNUMBER(MATCH(H1583,Sheet4!$K$92:$K$101,0)),1,0)+IF(ISNUMBER(MATCH(I1583,Sheet4!$K$92:$K$101,0)),1,0)+IF(ISNUMBER(MATCH(J1583,Sheet4!$K$92:$K$101,0)),1,0))
-
(IF(ISNUMBER(MATCH(B1583,Sheet4!$F$2:$F$11,0)),1,0)+IF(ISNUMBER(MATCH(C1583,Sheet4!$F$2:$F$11,0)),1,0)+IF(ISNUMBER(MATCH(D1583,Sheet4!$F$2:$F$11,0)),1,0)+IF(ISNUMBER(MATCH(E1583,Sheet4!$F$2:$F$11,0)),1,0)+IF(ISNUMBER(MATCH(F1583,Sheet4!$F$2:$F$11,0)),1,0)+IF(ISNUMBER(MATCH(G1583,Sheet4!$F$2:$F$11,0)),1,0)+IF(ISNUMBER(MATCH(H1583,Sheet4!$F$2:$F$11,0)),1,0)+IF(ISNUMBER(MATCH(I1583,Sheet4!$F$2:$F$11,0)),1,0)+IF(ISNUMBER(MATCH(J1583,Sheet4!$F$2:$F$11,0)),1,0))</f>
        <v>0</v>
      </c>
      <c r="P1583" s="40" t="str">
        <f>IFERROR(INDEX(Sheet4!$G:$G,MATCH(Sheet1!B1583,Sheet4!$F:$F,0))+INDEX(Sheet4!$G:$G,MATCH(Sheet1!C1583,Sheet4!$F:$F,0))+INDEX(Sheet4!$G:$G,MATCH(Sheet1!D1583,Sheet4!$F:$F,0))+INDEX(Sheet4!$G:$G,MATCH(Sheet1!E1583,Sheet4!$F:$F,0))+INDEX(Sheet4!$G:$G,MATCH(Sheet1!F1583,Sheet4!$F:$F,0))+INDEX(Sheet4!$G:$G,MATCH(Sheet1!G1583,Sheet4!$F:$F,0))+INDEX(Sheet4!$G:$G,MATCH(Sheet1!H1583,Sheet4!$F:$F,0))+INDEX(Sheet4!$G:$G,MATCH(Sheet1!I1583,Sheet4!$F:$F,0))+INDEX(Sheet4!$G:$G,MATCH(Sheet1!J1583,Sheet4!$F:$F,0)),"")</f>
        <v/>
      </c>
      <c r="AF1583">
        <f si="379" t="shared"/>
        <v>0</v>
      </c>
      <c r="AH1583">
        <v>1560</v>
      </c>
      <c r="AI1583" t="str">
        <f si="380" t="shared"/>
        <v>Ben SimmonsElie OkoboMonte MorrisMalik BeasleyKelly OubreJoe InglesKenneth FariedPaul MillsapJoel Embiid</v>
      </c>
      <c r="AJ1583">
        <f si="383" t="shared"/>
        <v>0</v>
      </c>
      <c r="AK1583">
        <f si="384" t="shared"/>
        <v>0</v>
      </c>
      <c r="AL1583">
        <f si="385" t="shared"/>
        <v>0</v>
      </c>
      <c r="AM1583">
        <f si="386" t="shared"/>
        <v>0</v>
      </c>
      <c r="AN1583">
        <f si="387" t="shared"/>
        <v>0</v>
      </c>
      <c r="AO1583">
        <f si="388" t="shared"/>
        <v>0</v>
      </c>
      <c r="AP1583">
        <f si="389" t="shared"/>
        <v>0</v>
      </c>
      <c r="AQ1583">
        <f si="390" t="shared"/>
        <v>0</v>
      </c>
      <c r="AR1583">
        <f si="391" t="shared"/>
        <v>0</v>
      </c>
      <c r="AS1583">
        <f si="381" t="shared"/>
        <v>0</v>
      </c>
      <c r="AU1583" t="str">
        <f>IFERROR(VLOOKUP(C1583,Results!$A$2:$B$240,2,FALSE)+VLOOKUP(D1583,Results!$A$2:$B$240,2,FALSE)+VLOOKUP(E1583,Results!$A$2:$B$240,2,FALSE)+VLOOKUP(F1583,Results!$A$2:$B$240,2,FALSE)+VLOOKUP(G1583,Results!$A$2:$B$240,2,FALSE)+VLOOKUP(H1583,Results!$A$2:$B$240,2,FALSE)+VLOOKUP(I1583,Results!$A$2:$B$240,2,FALSE)+VLOOKUP(J1583,Results!$A$2:$B$240,2,FALSE)+VLOOKUP(B1583,Results!$A$2:$B$240,2,FALSE)-MIN(VLOOKUP(C1583,Results!$A$2:$B$240,2,FALSE),VLOOKUP(D1583,Results!$A$2:$B$240,2,FALSE),VLOOKUP(E1583,Results!$A$2:$B$240,2,FALSE),VLOOKUP(F1583,Results!$A$2:$B$240,2,FALSE),VLOOKUP(G1583,Results!$A$2:$B$240,2,FALSE),VLOOKUP(H1583,Results!$A$2:$B$240,2,FALSE),VLOOKUP(I1583,Results!$A$2:$B$240,2,FALSE),VLOOKUP(J1583,Results!$A$2:$B$240,2,FALSE),VLOOKUP(B1583,Results!$A$2:$B$240,2,FALSE)),"")</f>
        <v/>
      </c>
    </row>
    <row r="1584" spans="2:47" x14ac:dyDescent="0.3">
      <c r="B1584" t="s">
        <v>87</v>
      </c>
      <c r="C1584" t="s">
        <v>170</v>
      </c>
      <c r="D1584" t="s">
        <v>145</v>
      </c>
      <c r="E1584" t="s">
        <v>148</v>
      </c>
      <c r="F1584" t="s">
        <v>177</v>
      </c>
      <c r="G1584" t="s">
        <v>179</v>
      </c>
      <c r="H1584" t="s">
        <v>153</v>
      </c>
      <c r="I1584" t="s">
        <v>181</v>
      </c>
      <c r="J1584" t="s">
        <v>187</v>
      </c>
      <c r="K1584" t="n">
        <v>10.0</v>
      </c>
      <c r="L1584" s="30">
        <f si="382" t="shared"/>
        <v>0</v>
      </c>
      <c r="N1584" s="35" t="str">
        <f si="378" t="shared"/>
        <v/>
      </c>
      <c r="O1584" s="59">
        <f>(IF(ISNUMBER(MATCH(B1584,Sheet4!$K$92:$K$101,0)),1,0)+IF(ISNUMBER(MATCH(C1584,Sheet4!$K$92:$K$101,0)),1,0)+IF(ISNUMBER(MATCH(D1584,Sheet4!$K$92:$K$101,0)),1,0)+IF(ISNUMBER(MATCH(E1584,Sheet4!$K$92:$K$101,0)),1,0)+IF(ISNUMBER(MATCH(F1584,Sheet4!$K$92:$K$101,0)),1,0)+IF(ISNUMBER(MATCH(G1584,Sheet4!$K$92:$K$101,0)),1,0)+IF(ISNUMBER(MATCH(H1584,Sheet4!$K$92:$K$101,0)),1,0)+IF(ISNUMBER(MATCH(I1584,Sheet4!$K$92:$K$101,0)),1,0)+IF(ISNUMBER(MATCH(J1584,Sheet4!$K$92:$K$101,0)),1,0))
-
(IF(ISNUMBER(MATCH(B1584,Sheet4!$F$2:$F$11,0)),1,0)+IF(ISNUMBER(MATCH(C1584,Sheet4!$F$2:$F$11,0)),1,0)+IF(ISNUMBER(MATCH(D1584,Sheet4!$F$2:$F$11,0)),1,0)+IF(ISNUMBER(MATCH(E1584,Sheet4!$F$2:$F$11,0)),1,0)+IF(ISNUMBER(MATCH(F1584,Sheet4!$F$2:$F$11,0)),1,0)+IF(ISNUMBER(MATCH(G1584,Sheet4!$F$2:$F$11,0)),1,0)+IF(ISNUMBER(MATCH(H1584,Sheet4!$F$2:$F$11,0)),1,0)+IF(ISNUMBER(MATCH(I1584,Sheet4!$F$2:$F$11,0)),1,0)+IF(ISNUMBER(MATCH(J1584,Sheet4!$F$2:$F$11,0)),1,0))</f>
        <v>0</v>
      </c>
      <c r="P1584" s="40" t="str">
        <f>IFERROR(INDEX(Sheet4!$G:$G,MATCH(Sheet1!B1584,Sheet4!$F:$F,0))+INDEX(Sheet4!$G:$G,MATCH(Sheet1!C1584,Sheet4!$F:$F,0))+INDEX(Sheet4!$G:$G,MATCH(Sheet1!D1584,Sheet4!$F:$F,0))+INDEX(Sheet4!$G:$G,MATCH(Sheet1!E1584,Sheet4!$F:$F,0))+INDEX(Sheet4!$G:$G,MATCH(Sheet1!F1584,Sheet4!$F:$F,0))+INDEX(Sheet4!$G:$G,MATCH(Sheet1!G1584,Sheet4!$F:$F,0))+INDEX(Sheet4!$G:$G,MATCH(Sheet1!H1584,Sheet4!$F:$F,0))+INDEX(Sheet4!$G:$G,MATCH(Sheet1!I1584,Sheet4!$F:$F,0))+INDEX(Sheet4!$G:$G,MATCH(Sheet1!J1584,Sheet4!$F:$F,0)),"")</f>
        <v/>
      </c>
      <c r="AF1584">
        <f si="379" t="shared"/>
        <v>0</v>
      </c>
      <c r="AH1584">
        <v>1561</v>
      </c>
      <c r="AI1584" t="str">
        <f si="380" t="shared"/>
        <v>Ben SimmonsTrae YoungDevin BookerMonte MorrisKelly OubreCorey BrewerKenneth FariedTaj GibsonDeandre Ayton</v>
      </c>
      <c r="AJ1584">
        <f si="383" t="shared"/>
        <v>0</v>
      </c>
      <c r="AK1584">
        <f si="384" t="shared"/>
        <v>0</v>
      </c>
      <c r="AL1584">
        <f si="385" t="shared"/>
        <v>0</v>
      </c>
      <c r="AM1584">
        <f si="386" t="shared"/>
        <v>0</v>
      </c>
      <c r="AN1584">
        <f si="387" t="shared"/>
        <v>0</v>
      </c>
      <c r="AO1584">
        <f si="388" t="shared"/>
        <v>0</v>
      </c>
      <c r="AP1584">
        <f si="389" t="shared"/>
        <v>0</v>
      </c>
      <c r="AQ1584">
        <f si="390" t="shared"/>
        <v>0</v>
      </c>
      <c r="AR1584">
        <f si="391" t="shared"/>
        <v>0</v>
      </c>
      <c r="AS1584">
        <f si="381" t="shared"/>
        <v>0</v>
      </c>
      <c r="AU1584" t="str">
        <f>IFERROR(VLOOKUP(C1584,Results!$A$2:$B$240,2,FALSE)+VLOOKUP(D1584,Results!$A$2:$B$240,2,FALSE)+VLOOKUP(E1584,Results!$A$2:$B$240,2,FALSE)+VLOOKUP(F1584,Results!$A$2:$B$240,2,FALSE)+VLOOKUP(G1584,Results!$A$2:$B$240,2,FALSE)+VLOOKUP(H1584,Results!$A$2:$B$240,2,FALSE)+VLOOKUP(I1584,Results!$A$2:$B$240,2,FALSE)+VLOOKUP(J1584,Results!$A$2:$B$240,2,FALSE)+VLOOKUP(B1584,Results!$A$2:$B$240,2,FALSE)-MIN(VLOOKUP(C1584,Results!$A$2:$B$240,2,FALSE),VLOOKUP(D1584,Results!$A$2:$B$240,2,FALSE),VLOOKUP(E1584,Results!$A$2:$B$240,2,FALSE),VLOOKUP(F1584,Results!$A$2:$B$240,2,FALSE),VLOOKUP(G1584,Results!$A$2:$B$240,2,FALSE),VLOOKUP(H1584,Results!$A$2:$B$240,2,FALSE),VLOOKUP(I1584,Results!$A$2:$B$240,2,FALSE),VLOOKUP(J1584,Results!$A$2:$B$240,2,FALSE),VLOOKUP(B1584,Results!$A$2:$B$240,2,FALSE)),"")</f>
        <v/>
      </c>
    </row>
    <row r="1585" spans="2:47" x14ac:dyDescent="0.3">
      <c r="B1585" t="s">
        <v>166</v>
      </c>
      <c r="C1585" t="s">
        <v>171</v>
      </c>
      <c r="D1585" t="s">
        <v>145</v>
      </c>
      <c r="E1585" t="s">
        <v>146</v>
      </c>
      <c r="F1585" t="s">
        <v>177</v>
      </c>
      <c r="G1585" t="s">
        <v>179</v>
      </c>
      <c r="H1585" t="s">
        <v>153</v>
      </c>
      <c r="I1585" t="s">
        <v>155</v>
      </c>
      <c r="J1585" t="s">
        <v>187</v>
      </c>
      <c r="K1585" t="n">
        <v>10.0</v>
      </c>
      <c r="L1585" s="30">
        <f si="382" t="shared"/>
        <v>0</v>
      </c>
      <c r="N1585" s="35" t="str">
        <f si="378" t="shared"/>
        <v/>
      </c>
      <c r="O1585" s="59">
        <f>(IF(ISNUMBER(MATCH(B1585,Sheet4!$K$92:$K$101,0)),1,0)+IF(ISNUMBER(MATCH(C1585,Sheet4!$K$92:$K$101,0)),1,0)+IF(ISNUMBER(MATCH(D1585,Sheet4!$K$92:$K$101,0)),1,0)+IF(ISNUMBER(MATCH(E1585,Sheet4!$K$92:$K$101,0)),1,0)+IF(ISNUMBER(MATCH(F1585,Sheet4!$K$92:$K$101,0)),1,0)+IF(ISNUMBER(MATCH(G1585,Sheet4!$K$92:$K$101,0)),1,0)+IF(ISNUMBER(MATCH(H1585,Sheet4!$K$92:$K$101,0)),1,0)+IF(ISNUMBER(MATCH(I1585,Sheet4!$K$92:$K$101,0)),1,0)+IF(ISNUMBER(MATCH(J1585,Sheet4!$K$92:$K$101,0)),1,0))
-
(IF(ISNUMBER(MATCH(B1585,Sheet4!$F$2:$F$11,0)),1,0)+IF(ISNUMBER(MATCH(C1585,Sheet4!$F$2:$F$11,0)),1,0)+IF(ISNUMBER(MATCH(D1585,Sheet4!$F$2:$F$11,0)),1,0)+IF(ISNUMBER(MATCH(E1585,Sheet4!$F$2:$F$11,0)),1,0)+IF(ISNUMBER(MATCH(F1585,Sheet4!$F$2:$F$11,0)),1,0)+IF(ISNUMBER(MATCH(G1585,Sheet4!$F$2:$F$11,0)),1,0)+IF(ISNUMBER(MATCH(H1585,Sheet4!$F$2:$F$11,0)),1,0)+IF(ISNUMBER(MATCH(I1585,Sheet4!$F$2:$F$11,0)),1,0)+IF(ISNUMBER(MATCH(J1585,Sheet4!$F$2:$F$11,0)),1,0))</f>
        <v>0</v>
      </c>
      <c r="P1585" s="40" t="str">
        <f>IFERROR(INDEX(Sheet4!$G:$G,MATCH(Sheet1!B1585,Sheet4!$F:$F,0))+INDEX(Sheet4!$G:$G,MATCH(Sheet1!C1585,Sheet4!$F:$F,0))+INDEX(Sheet4!$G:$G,MATCH(Sheet1!D1585,Sheet4!$F:$F,0))+INDEX(Sheet4!$G:$G,MATCH(Sheet1!E1585,Sheet4!$F:$F,0))+INDEX(Sheet4!$G:$G,MATCH(Sheet1!F1585,Sheet4!$F:$F,0))+INDEX(Sheet4!$G:$G,MATCH(Sheet1!G1585,Sheet4!$F:$F,0))+INDEX(Sheet4!$G:$G,MATCH(Sheet1!H1585,Sheet4!$F:$F,0))+INDEX(Sheet4!$G:$G,MATCH(Sheet1!I1585,Sheet4!$F:$F,0))+INDEX(Sheet4!$G:$G,MATCH(Sheet1!J1585,Sheet4!$F:$F,0)),"")</f>
        <v/>
      </c>
      <c r="AF1585">
        <f si="379" t="shared"/>
        <v>0</v>
      </c>
      <c r="AH1585">
        <v>1562</v>
      </c>
      <c r="AI1585" t="str">
        <f si="380" t="shared"/>
        <v>Ben SimmonsDe'Aaron FoxMonte MorrisMalik BeasleyJae CrowderLuol DengKenneth FariedJosh JacksonJoel Embiid</v>
      </c>
      <c r="AJ1585">
        <f si="383" t="shared"/>
        <v>0</v>
      </c>
      <c r="AK1585">
        <f si="384" t="shared"/>
        <v>0</v>
      </c>
      <c r="AL1585">
        <f si="385" t="shared"/>
        <v>0</v>
      </c>
      <c r="AM1585">
        <f si="386" t="shared"/>
        <v>0</v>
      </c>
      <c r="AN1585">
        <f si="387" t="shared"/>
        <v>0</v>
      </c>
      <c r="AO1585">
        <f si="388" t="shared"/>
        <v>0</v>
      </c>
      <c r="AP1585">
        <f si="389" t="shared"/>
        <v>0</v>
      </c>
      <c r="AQ1585">
        <f si="390" t="shared"/>
        <v>0</v>
      </c>
      <c r="AR1585">
        <f si="391" t="shared"/>
        <v>0</v>
      </c>
      <c r="AS1585">
        <f si="381" t="shared"/>
        <v>0</v>
      </c>
      <c r="AU1585" t="str">
        <f>IFERROR(VLOOKUP(C1585,Results!$A$2:$B$240,2,FALSE)+VLOOKUP(D1585,Results!$A$2:$B$240,2,FALSE)+VLOOKUP(E1585,Results!$A$2:$B$240,2,FALSE)+VLOOKUP(F1585,Results!$A$2:$B$240,2,FALSE)+VLOOKUP(G1585,Results!$A$2:$B$240,2,FALSE)+VLOOKUP(H1585,Results!$A$2:$B$240,2,FALSE)+VLOOKUP(I1585,Results!$A$2:$B$240,2,FALSE)+VLOOKUP(J1585,Results!$A$2:$B$240,2,FALSE)+VLOOKUP(B1585,Results!$A$2:$B$240,2,FALSE)-MIN(VLOOKUP(C1585,Results!$A$2:$B$240,2,FALSE),VLOOKUP(D1585,Results!$A$2:$B$240,2,FALSE),VLOOKUP(E1585,Results!$A$2:$B$240,2,FALSE),VLOOKUP(F1585,Results!$A$2:$B$240,2,FALSE),VLOOKUP(G1585,Results!$A$2:$B$240,2,FALSE),VLOOKUP(H1585,Results!$A$2:$B$240,2,FALSE),VLOOKUP(I1585,Results!$A$2:$B$240,2,FALSE),VLOOKUP(J1585,Results!$A$2:$B$240,2,FALSE),VLOOKUP(B1585,Results!$A$2:$B$240,2,FALSE)),"")</f>
        <v/>
      </c>
    </row>
    <row r="1586" spans="2:47" x14ac:dyDescent="0.3">
      <c r="B1586" t="s">
        <v>166</v>
      </c>
      <c r="C1586" t="s">
        <v>171</v>
      </c>
      <c r="D1586" t="s">
        <v>172</v>
      </c>
      <c r="E1586" t="s">
        <v>148</v>
      </c>
      <c r="F1586" t="s">
        <v>177</v>
      </c>
      <c r="G1586" t="s">
        <v>105</v>
      </c>
      <c r="H1586" t="s">
        <v>92</v>
      </c>
      <c r="I1586" t="s">
        <v>152</v>
      </c>
      <c r="J1586" t="s">
        <v>186</v>
      </c>
      <c r="K1586" t="n">
        <v>10.0</v>
      </c>
      <c r="L1586" s="30">
        <f si="382" t="shared"/>
        <v>0</v>
      </c>
      <c r="N1586" s="35" t="str">
        <f si="378" t="shared"/>
        <v/>
      </c>
      <c r="O1586" s="59">
        <f>(IF(ISNUMBER(MATCH(B1586,Sheet4!$K$92:$K$101,0)),1,0)+IF(ISNUMBER(MATCH(C1586,Sheet4!$K$92:$K$101,0)),1,0)+IF(ISNUMBER(MATCH(D1586,Sheet4!$K$92:$K$101,0)),1,0)+IF(ISNUMBER(MATCH(E1586,Sheet4!$K$92:$K$101,0)),1,0)+IF(ISNUMBER(MATCH(F1586,Sheet4!$K$92:$K$101,0)),1,0)+IF(ISNUMBER(MATCH(G1586,Sheet4!$K$92:$K$101,0)),1,0)+IF(ISNUMBER(MATCH(H1586,Sheet4!$K$92:$K$101,0)),1,0)+IF(ISNUMBER(MATCH(I1586,Sheet4!$K$92:$K$101,0)),1,0)+IF(ISNUMBER(MATCH(J1586,Sheet4!$K$92:$K$101,0)),1,0))
-
(IF(ISNUMBER(MATCH(B1586,Sheet4!$F$2:$F$11,0)),1,0)+IF(ISNUMBER(MATCH(C1586,Sheet4!$F$2:$F$11,0)),1,0)+IF(ISNUMBER(MATCH(D1586,Sheet4!$F$2:$F$11,0)),1,0)+IF(ISNUMBER(MATCH(E1586,Sheet4!$F$2:$F$11,0)),1,0)+IF(ISNUMBER(MATCH(F1586,Sheet4!$F$2:$F$11,0)),1,0)+IF(ISNUMBER(MATCH(G1586,Sheet4!$F$2:$F$11,0)),1,0)+IF(ISNUMBER(MATCH(H1586,Sheet4!$F$2:$F$11,0)),1,0)+IF(ISNUMBER(MATCH(I1586,Sheet4!$F$2:$F$11,0)),1,0)+IF(ISNUMBER(MATCH(J1586,Sheet4!$F$2:$F$11,0)),1,0))</f>
        <v>0</v>
      </c>
      <c r="P1586" s="40" t="str">
        <f>IFERROR(INDEX(Sheet4!$G:$G,MATCH(Sheet1!B1586,Sheet4!$F:$F,0))+INDEX(Sheet4!$G:$G,MATCH(Sheet1!C1586,Sheet4!$F:$F,0))+INDEX(Sheet4!$G:$G,MATCH(Sheet1!D1586,Sheet4!$F:$F,0))+INDEX(Sheet4!$G:$G,MATCH(Sheet1!E1586,Sheet4!$F:$F,0))+INDEX(Sheet4!$G:$G,MATCH(Sheet1!F1586,Sheet4!$F:$F,0))+INDEX(Sheet4!$G:$G,MATCH(Sheet1!G1586,Sheet4!$F:$F,0))+INDEX(Sheet4!$G:$G,MATCH(Sheet1!H1586,Sheet4!$F:$F,0))+INDEX(Sheet4!$G:$G,MATCH(Sheet1!I1586,Sheet4!$F:$F,0))+INDEX(Sheet4!$G:$G,MATCH(Sheet1!J1586,Sheet4!$F:$F,0)),"")</f>
        <v/>
      </c>
      <c r="AF1586">
        <f si="379" t="shared"/>
        <v>0</v>
      </c>
      <c r="AH1586">
        <v>1563</v>
      </c>
      <c r="AI1586" t="str">
        <f si="380" t="shared"/>
        <v>De'Aaron FoxIsaiah CanaanDevin BookerMalik BeasleyWill BartonKelly OubreJohn CollinsTaj GibsonJoel Embiid</v>
      </c>
      <c r="AJ1586">
        <f si="383" t="shared"/>
        <v>0</v>
      </c>
      <c r="AK1586">
        <f si="384" t="shared"/>
        <v>0</v>
      </c>
      <c r="AL1586">
        <f si="385" t="shared"/>
        <v>0</v>
      </c>
      <c r="AM1586">
        <f si="386" t="shared"/>
        <v>0</v>
      </c>
      <c r="AN1586">
        <f si="387" t="shared"/>
        <v>0</v>
      </c>
      <c r="AO1586">
        <f si="388" t="shared"/>
        <v>0</v>
      </c>
      <c r="AP1586">
        <f si="389" t="shared"/>
        <v>0</v>
      </c>
      <c r="AQ1586">
        <f si="390" t="shared"/>
        <v>0</v>
      </c>
      <c r="AR1586">
        <f si="391" t="shared"/>
        <v>0</v>
      </c>
      <c r="AS1586">
        <f si="381" t="shared"/>
        <v>0</v>
      </c>
      <c r="AU1586" t="str">
        <f>IFERROR(VLOOKUP(C1586,Results!$A$2:$B$240,2,FALSE)+VLOOKUP(D1586,Results!$A$2:$B$240,2,FALSE)+VLOOKUP(E1586,Results!$A$2:$B$240,2,FALSE)+VLOOKUP(F1586,Results!$A$2:$B$240,2,FALSE)+VLOOKUP(G1586,Results!$A$2:$B$240,2,FALSE)+VLOOKUP(H1586,Results!$A$2:$B$240,2,FALSE)+VLOOKUP(I1586,Results!$A$2:$B$240,2,FALSE)+VLOOKUP(J1586,Results!$A$2:$B$240,2,FALSE)+VLOOKUP(B1586,Results!$A$2:$B$240,2,FALSE)-MIN(VLOOKUP(C1586,Results!$A$2:$B$240,2,FALSE),VLOOKUP(D1586,Results!$A$2:$B$240,2,FALSE),VLOOKUP(E1586,Results!$A$2:$B$240,2,FALSE),VLOOKUP(F1586,Results!$A$2:$B$240,2,FALSE),VLOOKUP(G1586,Results!$A$2:$B$240,2,FALSE),VLOOKUP(H1586,Results!$A$2:$B$240,2,FALSE),VLOOKUP(I1586,Results!$A$2:$B$240,2,FALSE),VLOOKUP(J1586,Results!$A$2:$B$240,2,FALSE),VLOOKUP(B1586,Results!$A$2:$B$240,2,FALSE)),"")</f>
        <v/>
      </c>
    </row>
    <row r="1587" spans="2:47" x14ac:dyDescent="0.3">
      <c r="B1587" t="s">
        <v>166</v>
      </c>
      <c r="C1587" t="s">
        <v>108</v>
      </c>
      <c r="D1587" t="s">
        <v>89</v>
      </c>
      <c r="E1587" t="s">
        <v>146</v>
      </c>
      <c r="F1587" t="s">
        <v>100</v>
      </c>
      <c r="G1587" t="s">
        <v>159</v>
      </c>
      <c r="H1587" t="s">
        <v>153</v>
      </c>
      <c r="I1587" t="s">
        <v>152</v>
      </c>
      <c r="J1587" t="s">
        <v>156</v>
      </c>
      <c r="K1587" t="n">
        <v>10.0</v>
      </c>
      <c r="L1587" s="30">
        <f si="382" t="shared"/>
        <v>0</v>
      </c>
      <c r="N1587" s="35" t="str">
        <f si="378" t="shared"/>
        <v/>
      </c>
      <c r="O1587" s="59">
        <f>(IF(ISNUMBER(MATCH(B1587,Sheet4!$K$92:$K$101,0)),1,0)+IF(ISNUMBER(MATCH(C1587,Sheet4!$K$92:$K$101,0)),1,0)+IF(ISNUMBER(MATCH(D1587,Sheet4!$K$92:$K$101,0)),1,0)+IF(ISNUMBER(MATCH(E1587,Sheet4!$K$92:$K$101,0)),1,0)+IF(ISNUMBER(MATCH(F1587,Sheet4!$K$92:$K$101,0)),1,0)+IF(ISNUMBER(MATCH(G1587,Sheet4!$K$92:$K$101,0)),1,0)+IF(ISNUMBER(MATCH(H1587,Sheet4!$K$92:$K$101,0)),1,0)+IF(ISNUMBER(MATCH(I1587,Sheet4!$K$92:$K$101,0)),1,0)+IF(ISNUMBER(MATCH(J1587,Sheet4!$K$92:$K$101,0)),1,0))
-
(IF(ISNUMBER(MATCH(B1587,Sheet4!$F$2:$F$11,0)),1,0)+IF(ISNUMBER(MATCH(C1587,Sheet4!$F$2:$F$11,0)),1,0)+IF(ISNUMBER(MATCH(D1587,Sheet4!$F$2:$F$11,0)),1,0)+IF(ISNUMBER(MATCH(E1587,Sheet4!$F$2:$F$11,0)),1,0)+IF(ISNUMBER(MATCH(F1587,Sheet4!$F$2:$F$11,0)),1,0)+IF(ISNUMBER(MATCH(G1587,Sheet4!$F$2:$F$11,0)),1,0)+IF(ISNUMBER(MATCH(H1587,Sheet4!$F$2:$F$11,0)),1,0)+IF(ISNUMBER(MATCH(I1587,Sheet4!$F$2:$F$11,0)),1,0)+IF(ISNUMBER(MATCH(J1587,Sheet4!$F$2:$F$11,0)),1,0))</f>
        <v>0</v>
      </c>
      <c r="P1587" s="40" t="str">
        <f>IFERROR(INDEX(Sheet4!$G:$G,MATCH(Sheet1!B1587,Sheet4!$F:$F,0))+INDEX(Sheet4!$G:$G,MATCH(Sheet1!C1587,Sheet4!$F:$F,0))+INDEX(Sheet4!$G:$G,MATCH(Sheet1!D1587,Sheet4!$F:$F,0))+INDEX(Sheet4!$G:$G,MATCH(Sheet1!E1587,Sheet4!$F:$F,0))+INDEX(Sheet4!$G:$G,MATCH(Sheet1!F1587,Sheet4!$F:$F,0))+INDEX(Sheet4!$G:$G,MATCH(Sheet1!G1587,Sheet4!$F:$F,0))+INDEX(Sheet4!$G:$G,MATCH(Sheet1!H1587,Sheet4!$F:$F,0))+INDEX(Sheet4!$G:$G,MATCH(Sheet1!I1587,Sheet4!$F:$F,0))+INDEX(Sheet4!$G:$G,MATCH(Sheet1!J1587,Sheet4!$F:$F,0)),"")</f>
        <v/>
      </c>
      <c r="AF1587">
        <f si="379" t="shared"/>
        <v>0</v>
      </c>
      <c r="AH1587">
        <v>1564</v>
      </c>
      <c r="AI1587" t="str">
        <f si="380" t="shared"/>
        <v>Trae YoungIsaiah CanaanDevin BookerBuddy HieldKelly OubreCorey BrewerJohn CollinsMarvin BagleyKarl-Anthony Towns</v>
      </c>
      <c r="AJ1587">
        <f si="383" t="shared"/>
        <v>0</v>
      </c>
      <c r="AK1587">
        <f si="384" t="shared"/>
        <v>0</v>
      </c>
      <c r="AL1587">
        <f si="385" t="shared"/>
        <v>0</v>
      </c>
      <c r="AM1587">
        <f si="386" t="shared"/>
        <v>0</v>
      </c>
      <c r="AN1587">
        <f si="387" t="shared"/>
        <v>0</v>
      </c>
      <c r="AO1587">
        <f si="388" t="shared"/>
        <v>0</v>
      </c>
      <c r="AP1587">
        <f si="389" t="shared"/>
        <v>0</v>
      </c>
      <c r="AQ1587">
        <f si="390" t="shared"/>
        <v>0</v>
      </c>
      <c r="AR1587">
        <f si="391" t="shared"/>
        <v>0</v>
      </c>
      <c r="AS1587">
        <f si="381" t="shared"/>
        <v>0</v>
      </c>
      <c r="AU1587" t="str">
        <f>IFERROR(VLOOKUP(C1587,Results!$A$2:$B$240,2,FALSE)+VLOOKUP(D1587,Results!$A$2:$B$240,2,FALSE)+VLOOKUP(E1587,Results!$A$2:$B$240,2,FALSE)+VLOOKUP(F1587,Results!$A$2:$B$240,2,FALSE)+VLOOKUP(G1587,Results!$A$2:$B$240,2,FALSE)+VLOOKUP(H1587,Results!$A$2:$B$240,2,FALSE)+VLOOKUP(I1587,Results!$A$2:$B$240,2,FALSE)+VLOOKUP(J1587,Results!$A$2:$B$240,2,FALSE)+VLOOKUP(B1587,Results!$A$2:$B$240,2,FALSE)-MIN(VLOOKUP(C1587,Results!$A$2:$B$240,2,FALSE),VLOOKUP(D1587,Results!$A$2:$B$240,2,FALSE),VLOOKUP(E1587,Results!$A$2:$B$240,2,FALSE),VLOOKUP(F1587,Results!$A$2:$B$240,2,FALSE),VLOOKUP(G1587,Results!$A$2:$B$240,2,FALSE),VLOOKUP(H1587,Results!$A$2:$B$240,2,FALSE),VLOOKUP(I1587,Results!$A$2:$B$240,2,FALSE),VLOOKUP(J1587,Results!$A$2:$B$240,2,FALSE),VLOOKUP(B1587,Results!$A$2:$B$240,2,FALSE)),"")</f>
        <v/>
      </c>
    </row>
    <row r="1588" spans="2:47" x14ac:dyDescent="0.3">
      <c r="B1588" t="s">
        <v>166</v>
      </c>
      <c r="C1588" t="s">
        <v>95</v>
      </c>
      <c r="D1588" t="s">
        <v>172</v>
      </c>
      <c r="E1588" t="s">
        <v>173</v>
      </c>
      <c r="F1588" t="s">
        <v>179</v>
      </c>
      <c r="G1588" t="s">
        <v>114</v>
      </c>
      <c r="H1588" t="s">
        <v>181</v>
      </c>
      <c r="I1588" t="s">
        <v>152</v>
      </c>
      <c r="J1588" t="s">
        <v>187</v>
      </c>
      <c r="K1588" t="n">
        <v>10.0</v>
      </c>
      <c r="L1588" s="30">
        <f si="382" t="shared"/>
        <v>0</v>
      </c>
      <c r="N1588" s="35" t="str">
        <f si="378" t="shared"/>
        <v/>
      </c>
      <c r="O1588" s="59">
        <f>(IF(ISNUMBER(MATCH(B1588,Sheet4!$K$92:$K$101,0)),1,0)+IF(ISNUMBER(MATCH(C1588,Sheet4!$K$92:$K$101,0)),1,0)+IF(ISNUMBER(MATCH(D1588,Sheet4!$K$92:$K$101,0)),1,0)+IF(ISNUMBER(MATCH(E1588,Sheet4!$K$92:$K$101,0)),1,0)+IF(ISNUMBER(MATCH(F1588,Sheet4!$K$92:$K$101,0)),1,0)+IF(ISNUMBER(MATCH(G1588,Sheet4!$K$92:$K$101,0)),1,0)+IF(ISNUMBER(MATCH(H1588,Sheet4!$K$92:$K$101,0)),1,0)+IF(ISNUMBER(MATCH(I1588,Sheet4!$K$92:$K$101,0)),1,0)+IF(ISNUMBER(MATCH(J1588,Sheet4!$K$92:$K$101,0)),1,0))
-
(IF(ISNUMBER(MATCH(B1588,Sheet4!$F$2:$F$11,0)),1,0)+IF(ISNUMBER(MATCH(C1588,Sheet4!$F$2:$F$11,0)),1,0)+IF(ISNUMBER(MATCH(D1588,Sheet4!$F$2:$F$11,0)),1,0)+IF(ISNUMBER(MATCH(E1588,Sheet4!$F$2:$F$11,0)),1,0)+IF(ISNUMBER(MATCH(F1588,Sheet4!$F$2:$F$11,0)),1,0)+IF(ISNUMBER(MATCH(G1588,Sheet4!$F$2:$F$11,0)),1,0)+IF(ISNUMBER(MATCH(H1588,Sheet4!$F$2:$F$11,0)),1,0)+IF(ISNUMBER(MATCH(I1588,Sheet4!$F$2:$F$11,0)),1,0)+IF(ISNUMBER(MATCH(J1588,Sheet4!$F$2:$F$11,0)),1,0))</f>
        <v>0</v>
      </c>
      <c r="P1588" s="40" t="str">
        <f>IFERROR(INDEX(Sheet4!$G:$G,MATCH(Sheet1!B1588,Sheet4!$F:$F,0))+INDEX(Sheet4!$G:$G,MATCH(Sheet1!C1588,Sheet4!$F:$F,0))+INDEX(Sheet4!$G:$G,MATCH(Sheet1!D1588,Sheet4!$F:$F,0))+INDEX(Sheet4!$G:$G,MATCH(Sheet1!E1588,Sheet4!$F:$F,0))+INDEX(Sheet4!$G:$G,MATCH(Sheet1!F1588,Sheet4!$F:$F,0))+INDEX(Sheet4!$G:$G,MATCH(Sheet1!G1588,Sheet4!$F:$F,0))+INDEX(Sheet4!$G:$G,MATCH(Sheet1!H1588,Sheet4!$F:$F,0))+INDEX(Sheet4!$G:$G,MATCH(Sheet1!I1588,Sheet4!$F:$F,0))+INDEX(Sheet4!$G:$G,MATCH(Sheet1!J1588,Sheet4!$F:$F,0)),"")</f>
        <v/>
      </c>
      <c r="AF1588">
        <f si="379" t="shared"/>
        <v>0</v>
      </c>
      <c r="AH1588">
        <v>1565</v>
      </c>
      <c r="AI1588" t="str">
        <f si="380" t="shared"/>
        <v>Ben SimmonsDe'Aaron FoxDevin BookerMalik BeasleyKelly OubreJae CrowderP.J. TuckerTrey LylesKarl-Anthony Towns</v>
      </c>
      <c r="AJ1588">
        <f si="383" t="shared"/>
        <v>0</v>
      </c>
      <c r="AK1588">
        <f si="384" t="shared"/>
        <v>0</v>
      </c>
      <c r="AL1588">
        <f si="385" t="shared"/>
        <v>0</v>
      </c>
      <c r="AM1588">
        <f si="386" t="shared"/>
        <v>0</v>
      </c>
      <c r="AN1588">
        <f si="387" t="shared"/>
        <v>0</v>
      </c>
      <c r="AO1588">
        <f si="388" t="shared"/>
        <v>0</v>
      </c>
      <c r="AP1588">
        <f si="389" t="shared"/>
        <v>0</v>
      </c>
      <c r="AQ1588">
        <f si="390" t="shared"/>
        <v>0</v>
      </c>
      <c r="AR1588">
        <f si="391" t="shared"/>
        <v>0</v>
      </c>
      <c r="AS1588">
        <f si="381" t="shared"/>
        <v>0</v>
      </c>
      <c r="AU1588" t="str">
        <f>IFERROR(VLOOKUP(C1588,Results!$A$2:$B$240,2,FALSE)+VLOOKUP(D1588,Results!$A$2:$B$240,2,FALSE)+VLOOKUP(E1588,Results!$A$2:$B$240,2,FALSE)+VLOOKUP(F1588,Results!$A$2:$B$240,2,FALSE)+VLOOKUP(G1588,Results!$A$2:$B$240,2,FALSE)+VLOOKUP(H1588,Results!$A$2:$B$240,2,FALSE)+VLOOKUP(I1588,Results!$A$2:$B$240,2,FALSE)+VLOOKUP(J1588,Results!$A$2:$B$240,2,FALSE)+VLOOKUP(B1588,Results!$A$2:$B$240,2,FALSE)-MIN(VLOOKUP(C1588,Results!$A$2:$B$240,2,FALSE),VLOOKUP(D1588,Results!$A$2:$B$240,2,FALSE),VLOOKUP(E1588,Results!$A$2:$B$240,2,FALSE),VLOOKUP(F1588,Results!$A$2:$B$240,2,FALSE),VLOOKUP(G1588,Results!$A$2:$B$240,2,FALSE),VLOOKUP(H1588,Results!$A$2:$B$240,2,FALSE),VLOOKUP(I1588,Results!$A$2:$B$240,2,FALSE),VLOOKUP(J1588,Results!$A$2:$B$240,2,FALSE),VLOOKUP(B1588,Results!$A$2:$B$240,2,FALSE)),"")</f>
        <v/>
      </c>
    </row>
    <row r="1589" spans="2:47" x14ac:dyDescent="0.3">
      <c r="B1589" t="s">
        <v>167</v>
      </c>
      <c r="C1589" t="s">
        <v>170</v>
      </c>
      <c r="D1589" t="s">
        <v>172</v>
      </c>
      <c r="E1589" t="s">
        <v>146</v>
      </c>
      <c r="F1589" t="s">
        <v>177</v>
      </c>
      <c r="G1589" t="s">
        <v>178</v>
      </c>
      <c r="H1589" t="s">
        <v>153</v>
      </c>
      <c r="I1589" t="s">
        <v>93</v>
      </c>
      <c r="J1589" t="s">
        <v>188</v>
      </c>
      <c r="K1589" t="n">
        <v>10.0</v>
      </c>
      <c r="L1589" s="30">
        <f si="382" t="shared"/>
        <v>0</v>
      </c>
      <c r="N1589" s="35" t="str">
        <f si="378" t="shared"/>
        <v/>
      </c>
      <c r="O1589" s="59">
        <f>(IF(ISNUMBER(MATCH(B1589,Sheet4!$K$92:$K$101,0)),1,0)+IF(ISNUMBER(MATCH(C1589,Sheet4!$K$92:$K$101,0)),1,0)+IF(ISNUMBER(MATCH(D1589,Sheet4!$K$92:$K$101,0)),1,0)+IF(ISNUMBER(MATCH(E1589,Sheet4!$K$92:$K$101,0)),1,0)+IF(ISNUMBER(MATCH(F1589,Sheet4!$K$92:$K$101,0)),1,0)+IF(ISNUMBER(MATCH(G1589,Sheet4!$K$92:$K$101,0)),1,0)+IF(ISNUMBER(MATCH(H1589,Sheet4!$K$92:$K$101,0)),1,0)+IF(ISNUMBER(MATCH(I1589,Sheet4!$K$92:$K$101,0)),1,0)+IF(ISNUMBER(MATCH(J1589,Sheet4!$K$92:$K$101,0)),1,0))
-
(IF(ISNUMBER(MATCH(B1589,Sheet4!$F$2:$F$11,0)),1,0)+IF(ISNUMBER(MATCH(C1589,Sheet4!$F$2:$F$11,0)),1,0)+IF(ISNUMBER(MATCH(D1589,Sheet4!$F$2:$F$11,0)),1,0)+IF(ISNUMBER(MATCH(E1589,Sheet4!$F$2:$F$11,0)),1,0)+IF(ISNUMBER(MATCH(F1589,Sheet4!$F$2:$F$11,0)),1,0)+IF(ISNUMBER(MATCH(G1589,Sheet4!$F$2:$F$11,0)),1,0)+IF(ISNUMBER(MATCH(H1589,Sheet4!$F$2:$F$11,0)),1,0)+IF(ISNUMBER(MATCH(I1589,Sheet4!$F$2:$F$11,0)),1,0)+IF(ISNUMBER(MATCH(J1589,Sheet4!$F$2:$F$11,0)),1,0))</f>
        <v>0</v>
      </c>
      <c r="P1589" s="40" t="str">
        <f>IFERROR(INDEX(Sheet4!$G:$G,MATCH(Sheet1!B1589,Sheet4!$F:$F,0))+INDEX(Sheet4!$G:$G,MATCH(Sheet1!C1589,Sheet4!$F:$F,0))+INDEX(Sheet4!$G:$G,MATCH(Sheet1!D1589,Sheet4!$F:$F,0))+INDEX(Sheet4!$G:$G,MATCH(Sheet1!E1589,Sheet4!$F:$F,0))+INDEX(Sheet4!$G:$G,MATCH(Sheet1!F1589,Sheet4!$F:$F,0))+INDEX(Sheet4!$G:$G,MATCH(Sheet1!G1589,Sheet4!$F:$F,0))+INDEX(Sheet4!$G:$G,MATCH(Sheet1!H1589,Sheet4!$F:$F,0))+INDEX(Sheet4!$G:$G,MATCH(Sheet1!I1589,Sheet4!$F:$F,0))+INDEX(Sheet4!$G:$G,MATCH(Sheet1!J1589,Sheet4!$F:$F,0)),"")</f>
        <v/>
      </c>
      <c r="AF1589">
        <f si="379" t="shared"/>
        <v>0</v>
      </c>
      <c r="AH1589">
        <v>1566</v>
      </c>
      <c r="AI1589" t="str">
        <f si="380" t="shared"/>
        <v>De'Aaron FoxLandry ShametJames HardenMonte MorrisTaurean PrinceJae CrowderKenneth FariedTaj GibsonRudy Gobert</v>
      </c>
      <c r="AJ1589">
        <f si="383" t="shared"/>
        <v>0</v>
      </c>
      <c r="AK1589">
        <f si="384" t="shared"/>
        <v>0</v>
      </c>
      <c r="AL1589">
        <f si="385" t="shared"/>
        <v>0</v>
      </c>
      <c r="AM1589">
        <f si="386" t="shared"/>
        <v>0</v>
      </c>
      <c r="AN1589">
        <f si="387" t="shared"/>
        <v>0</v>
      </c>
      <c r="AO1589">
        <f si="388" t="shared"/>
        <v>0</v>
      </c>
      <c r="AP1589">
        <f si="389" t="shared"/>
        <v>0</v>
      </c>
      <c r="AQ1589">
        <f si="390" t="shared"/>
        <v>0</v>
      </c>
      <c r="AR1589">
        <f si="391" t="shared"/>
        <v>0</v>
      </c>
      <c r="AS1589">
        <f si="381" t="shared"/>
        <v>0</v>
      </c>
      <c r="AU1589" t="str">
        <f>IFERROR(VLOOKUP(C1589,Results!$A$2:$B$240,2,FALSE)+VLOOKUP(D1589,Results!$A$2:$B$240,2,FALSE)+VLOOKUP(E1589,Results!$A$2:$B$240,2,FALSE)+VLOOKUP(F1589,Results!$A$2:$B$240,2,FALSE)+VLOOKUP(G1589,Results!$A$2:$B$240,2,FALSE)+VLOOKUP(H1589,Results!$A$2:$B$240,2,FALSE)+VLOOKUP(I1589,Results!$A$2:$B$240,2,FALSE)+VLOOKUP(J1589,Results!$A$2:$B$240,2,FALSE)+VLOOKUP(B1589,Results!$A$2:$B$240,2,FALSE)-MIN(VLOOKUP(C1589,Results!$A$2:$B$240,2,FALSE),VLOOKUP(D1589,Results!$A$2:$B$240,2,FALSE),VLOOKUP(E1589,Results!$A$2:$B$240,2,FALSE),VLOOKUP(F1589,Results!$A$2:$B$240,2,FALSE),VLOOKUP(G1589,Results!$A$2:$B$240,2,FALSE),VLOOKUP(H1589,Results!$A$2:$B$240,2,FALSE),VLOOKUP(I1589,Results!$A$2:$B$240,2,FALSE),VLOOKUP(J1589,Results!$A$2:$B$240,2,FALSE),VLOOKUP(B1589,Results!$A$2:$B$240,2,FALSE)),"")</f>
        <v/>
      </c>
    </row>
    <row r="1590" spans="2:47" x14ac:dyDescent="0.3">
      <c r="B1590" t="s">
        <v>166</v>
      </c>
      <c r="C1590" t="s">
        <v>170</v>
      </c>
      <c r="D1590" t="s">
        <v>145</v>
      </c>
      <c r="E1590" t="s">
        <v>146</v>
      </c>
      <c r="F1590" t="s">
        <v>96</v>
      </c>
      <c r="G1590" t="s">
        <v>100</v>
      </c>
      <c r="H1590" t="s">
        <v>92</v>
      </c>
      <c r="I1590" t="s">
        <v>183</v>
      </c>
      <c r="J1590" t="s">
        <v>187</v>
      </c>
      <c r="K1590" t="n">
        <v>10.0</v>
      </c>
      <c r="L1590" s="30">
        <f si="382" t="shared"/>
        <v>0</v>
      </c>
      <c r="N1590" s="35" t="str">
        <f si="378" t="shared"/>
        <v/>
      </c>
      <c r="O1590" s="59">
        <f>(IF(ISNUMBER(MATCH(B1590,Sheet4!$K$92:$K$101,0)),1,0)+IF(ISNUMBER(MATCH(C1590,Sheet4!$K$92:$K$101,0)),1,0)+IF(ISNUMBER(MATCH(D1590,Sheet4!$K$92:$K$101,0)),1,0)+IF(ISNUMBER(MATCH(E1590,Sheet4!$K$92:$K$101,0)),1,0)+IF(ISNUMBER(MATCH(F1590,Sheet4!$K$92:$K$101,0)),1,0)+IF(ISNUMBER(MATCH(G1590,Sheet4!$K$92:$K$101,0)),1,0)+IF(ISNUMBER(MATCH(H1590,Sheet4!$K$92:$K$101,0)),1,0)+IF(ISNUMBER(MATCH(I1590,Sheet4!$K$92:$K$101,0)),1,0)+IF(ISNUMBER(MATCH(J1590,Sheet4!$K$92:$K$101,0)),1,0))
-
(IF(ISNUMBER(MATCH(B1590,Sheet4!$F$2:$F$11,0)),1,0)+IF(ISNUMBER(MATCH(C1590,Sheet4!$F$2:$F$11,0)),1,0)+IF(ISNUMBER(MATCH(D1590,Sheet4!$F$2:$F$11,0)),1,0)+IF(ISNUMBER(MATCH(E1590,Sheet4!$F$2:$F$11,0)),1,0)+IF(ISNUMBER(MATCH(F1590,Sheet4!$F$2:$F$11,0)),1,0)+IF(ISNUMBER(MATCH(G1590,Sheet4!$F$2:$F$11,0)),1,0)+IF(ISNUMBER(MATCH(H1590,Sheet4!$F$2:$F$11,0)),1,0)+IF(ISNUMBER(MATCH(I1590,Sheet4!$F$2:$F$11,0)),1,0)+IF(ISNUMBER(MATCH(J1590,Sheet4!$F$2:$F$11,0)),1,0))</f>
        <v>0</v>
      </c>
      <c r="P1590" s="40" t="str">
        <f>IFERROR(INDEX(Sheet4!$G:$G,MATCH(Sheet1!B1590,Sheet4!$F:$F,0))+INDEX(Sheet4!$G:$G,MATCH(Sheet1!C1590,Sheet4!$F:$F,0))+INDEX(Sheet4!$G:$G,MATCH(Sheet1!D1590,Sheet4!$F:$F,0))+INDEX(Sheet4!$G:$G,MATCH(Sheet1!E1590,Sheet4!$F:$F,0))+INDEX(Sheet4!$G:$G,MATCH(Sheet1!F1590,Sheet4!$F:$F,0))+INDEX(Sheet4!$G:$G,MATCH(Sheet1!G1590,Sheet4!$F:$F,0))+INDEX(Sheet4!$G:$G,MATCH(Sheet1!H1590,Sheet4!$F:$F,0))+INDEX(Sheet4!$G:$G,MATCH(Sheet1!I1590,Sheet4!$F:$F,0))+INDEX(Sheet4!$G:$G,MATCH(Sheet1!J1590,Sheet4!$F:$F,0)),"")</f>
        <v/>
      </c>
      <c r="AF1590">
        <f si="379" t="shared"/>
        <v>0</v>
      </c>
      <c r="AH1590">
        <v>1567</v>
      </c>
      <c r="AI1590" t="str">
        <f si="380" t="shared"/>
        <v>Ben SimmonsIsaiah CanaanDevin BookerJimmy ButlerJae CrowderCorey BrewerMarvin BagleyJosh JacksonRudy Gobert</v>
      </c>
      <c r="AJ1590">
        <f si="383" t="shared"/>
        <v>0</v>
      </c>
      <c r="AK1590">
        <f si="384" t="shared"/>
        <v>0</v>
      </c>
      <c r="AL1590">
        <f si="385" t="shared"/>
        <v>0</v>
      </c>
      <c r="AM1590">
        <f si="386" t="shared"/>
        <v>0</v>
      </c>
      <c r="AN1590">
        <f si="387" t="shared"/>
        <v>0</v>
      </c>
      <c r="AO1590">
        <f si="388" t="shared"/>
        <v>0</v>
      </c>
      <c r="AP1590">
        <f si="389" t="shared"/>
        <v>0</v>
      </c>
      <c r="AQ1590">
        <f si="390" t="shared"/>
        <v>0</v>
      </c>
      <c r="AR1590">
        <f si="391" t="shared"/>
        <v>0</v>
      </c>
      <c r="AS1590">
        <f si="381" t="shared"/>
        <v>0</v>
      </c>
      <c r="AU1590" t="str">
        <f>IFERROR(VLOOKUP(C1590,Results!$A$2:$B$240,2,FALSE)+VLOOKUP(D1590,Results!$A$2:$B$240,2,FALSE)+VLOOKUP(E1590,Results!$A$2:$B$240,2,FALSE)+VLOOKUP(F1590,Results!$A$2:$B$240,2,FALSE)+VLOOKUP(G1590,Results!$A$2:$B$240,2,FALSE)+VLOOKUP(H1590,Results!$A$2:$B$240,2,FALSE)+VLOOKUP(I1590,Results!$A$2:$B$240,2,FALSE)+VLOOKUP(J1590,Results!$A$2:$B$240,2,FALSE)+VLOOKUP(B1590,Results!$A$2:$B$240,2,FALSE)-MIN(VLOOKUP(C1590,Results!$A$2:$B$240,2,FALSE),VLOOKUP(D1590,Results!$A$2:$B$240,2,FALSE),VLOOKUP(E1590,Results!$A$2:$B$240,2,FALSE),VLOOKUP(F1590,Results!$A$2:$B$240,2,FALSE),VLOOKUP(G1590,Results!$A$2:$B$240,2,FALSE),VLOOKUP(H1590,Results!$A$2:$B$240,2,FALSE),VLOOKUP(I1590,Results!$A$2:$B$240,2,FALSE),VLOOKUP(J1590,Results!$A$2:$B$240,2,FALSE),VLOOKUP(B1590,Results!$A$2:$B$240,2,FALSE)),"")</f>
        <v/>
      </c>
    </row>
    <row r="1591" spans="2:47" x14ac:dyDescent="0.3">
      <c r="B1591" t="s">
        <v>166</v>
      </c>
      <c r="C1591" t="s">
        <v>95</v>
      </c>
      <c r="D1591" t="s">
        <v>172</v>
      </c>
      <c r="E1591" t="s">
        <v>146</v>
      </c>
      <c r="F1591" t="s">
        <v>90</v>
      </c>
      <c r="G1591" t="s">
        <v>159</v>
      </c>
      <c r="H1591" t="s">
        <v>92</v>
      </c>
      <c r="I1591" t="s">
        <v>154</v>
      </c>
      <c r="J1591" t="s">
        <v>98</v>
      </c>
      <c r="K1591" t="n">
        <v>10.0</v>
      </c>
      <c r="L1591" s="30">
        <f si="382" t="shared"/>
        <v>0</v>
      </c>
      <c r="N1591" s="35" t="str">
        <f si="378" t="shared"/>
        <v/>
      </c>
      <c r="O1591" s="59">
        <f>(IF(ISNUMBER(MATCH(B1591,Sheet4!$K$92:$K$101,0)),1,0)+IF(ISNUMBER(MATCH(C1591,Sheet4!$K$92:$K$101,0)),1,0)+IF(ISNUMBER(MATCH(D1591,Sheet4!$K$92:$K$101,0)),1,0)+IF(ISNUMBER(MATCH(E1591,Sheet4!$K$92:$K$101,0)),1,0)+IF(ISNUMBER(MATCH(F1591,Sheet4!$K$92:$K$101,0)),1,0)+IF(ISNUMBER(MATCH(G1591,Sheet4!$K$92:$K$101,0)),1,0)+IF(ISNUMBER(MATCH(H1591,Sheet4!$K$92:$K$101,0)),1,0)+IF(ISNUMBER(MATCH(I1591,Sheet4!$K$92:$K$101,0)),1,0)+IF(ISNUMBER(MATCH(J1591,Sheet4!$K$92:$K$101,0)),1,0))
-
(IF(ISNUMBER(MATCH(B1591,Sheet4!$F$2:$F$11,0)),1,0)+IF(ISNUMBER(MATCH(C1591,Sheet4!$F$2:$F$11,0)),1,0)+IF(ISNUMBER(MATCH(D1591,Sheet4!$F$2:$F$11,0)),1,0)+IF(ISNUMBER(MATCH(E1591,Sheet4!$F$2:$F$11,0)),1,0)+IF(ISNUMBER(MATCH(F1591,Sheet4!$F$2:$F$11,0)),1,0)+IF(ISNUMBER(MATCH(G1591,Sheet4!$F$2:$F$11,0)),1,0)+IF(ISNUMBER(MATCH(H1591,Sheet4!$F$2:$F$11,0)),1,0)+IF(ISNUMBER(MATCH(I1591,Sheet4!$F$2:$F$11,0)),1,0)+IF(ISNUMBER(MATCH(J1591,Sheet4!$F$2:$F$11,0)),1,0))</f>
        <v>0</v>
      </c>
      <c r="P1591" s="40" t="str">
        <f>IFERROR(INDEX(Sheet4!$G:$G,MATCH(Sheet1!B1591,Sheet4!$F:$F,0))+INDEX(Sheet4!$G:$G,MATCH(Sheet1!C1591,Sheet4!$F:$F,0))+INDEX(Sheet4!$G:$G,MATCH(Sheet1!D1591,Sheet4!$F:$F,0))+INDEX(Sheet4!$G:$G,MATCH(Sheet1!E1591,Sheet4!$F:$F,0))+INDEX(Sheet4!$G:$G,MATCH(Sheet1!F1591,Sheet4!$F:$F,0))+INDEX(Sheet4!$G:$G,MATCH(Sheet1!G1591,Sheet4!$F:$F,0))+INDEX(Sheet4!$G:$G,MATCH(Sheet1!H1591,Sheet4!$F:$F,0))+INDEX(Sheet4!$G:$G,MATCH(Sheet1!I1591,Sheet4!$F:$F,0))+INDEX(Sheet4!$G:$G,MATCH(Sheet1!J1591,Sheet4!$F:$F,0)),"")</f>
        <v/>
      </c>
      <c r="AF1591">
        <f si="379" t="shared"/>
        <v>0</v>
      </c>
      <c r="AH1591">
        <v>1568</v>
      </c>
      <c r="AI1591" t="str">
        <f si="380" t="shared"/>
        <v>Ben SimmonsLandry ShametDonovan MitchellMonte MorrisKelly OubreTaurean PrinceJohn CollinsJosh JacksonRudy Gobert</v>
      </c>
      <c r="AJ1591">
        <f si="383" t="shared"/>
        <v>0</v>
      </c>
      <c r="AK1591">
        <f si="384" t="shared"/>
        <v>0</v>
      </c>
      <c r="AL1591">
        <f si="385" t="shared"/>
        <v>0</v>
      </c>
      <c r="AM1591">
        <f si="386" t="shared"/>
        <v>0</v>
      </c>
      <c r="AN1591">
        <f si="387" t="shared"/>
        <v>0</v>
      </c>
      <c r="AO1591">
        <f si="388" t="shared"/>
        <v>0</v>
      </c>
      <c r="AP1591">
        <f si="389" t="shared"/>
        <v>0</v>
      </c>
      <c r="AQ1591">
        <f si="390" t="shared"/>
        <v>0</v>
      </c>
      <c r="AR1591">
        <f si="391" t="shared"/>
        <v>0</v>
      </c>
      <c r="AS1591">
        <f si="381" t="shared"/>
        <v>0</v>
      </c>
      <c r="AU1591" t="str">
        <f>IFERROR(VLOOKUP(C1591,Results!$A$2:$B$240,2,FALSE)+VLOOKUP(D1591,Results!$A$2:$B$240,2,FALSE)+VLOOKUP(E1591,Results!$A$2:$B$240,2,FALSE)+VLOOKUP(F1591,Results!$A$2:$B$240,2,FALSE)+VLOOKUP(G1591,Results!$A$2:$B$240,2,FALSE)+VLOOKUP(H1591,Results!$A$2:$B$240,2,FALSE)+VLOOKUP(I1591,Results!$A$2:$B$240,2,FALSE)+VLOOKUP(J1591,Results!$A$2:$B$240,2,FALSE)+VLOOKUP(B1591,Results!$A$2:$B$240,2,FALSE)-MIN(VLOOKUP(C1591,Results!$A$2:$B$240,2,FALSE),VLOOKUP(D1591,Results!$A$2:$B$240,2,FALSE),VLOOKUP(E1591,Results!$A$2:$B$240,2,FALSE),VLOOKUP(F1591,Results!$A$2:$B$240,2,FALSE),VLOOKUP(G1591,Results!$A$2:$B$240,2,FALSE),VLOOKUP(H1591,Results!$A$2:$B$240,2,FALSE),VLOOKUP(I1591,Results!$A$2:$B$240,2,FALSE),VLOOKUP(J1591,Results!$A$2:$B$240,2,FALSE),VLOOKUP(B1591,Results!$A$2:$B$240,2,FALSE)),"")</f>
        <v/>
      </c>
    </row>
    <row r="1592" spans="2:47" x14ac:dyDescent="0.3">
      <c r="B1592" t="s">
        <v>166</v>
      </c>
      <c r="C1592" t="s">
        <v>87</v>
      </c>
      <c r="D1592" t="s">
        <v>172</v>
      </c>
      <c r="E1592" t="s">
        <v>149</v>
      </c>
      <c r="F1592" t="s">
        <v>150</v>
      </c>
      <c r="G1592" t="s">
        <v>180</v>
      </c>
      <c r="H1592" t="s">
        <v>153</v>
      </c>
      <c r="I1592" t="s">
        <v>152</v>
      </c>
      <c r="J1592" t="s">
        <v>187</v>
      </c>
      <c r="K1592" t="n">
        <v>10.0</v>
      </c>
      <c r="L1592" s="30">
        <f si="382" t="shared"/>
        <v>0</v>
      </c>
      <c r="N1592" s="35" t="str">
        <f si="378" t="shared"/>
        <v/>
      </c>
      <c r="O1592" s="59">
        <f>(IF(ISNUMBER(MATCH(B1592,Sheet4!$K$92:$K$101,0)),1,0)+IF(ISNUMBER(MATCH(C1592,Sheet4!$K$92:$K$101,0)),1,0)+IF(ISNUMBER(MATCH(D1592,Sheet4!$K$92:$K$101,0)),1,0)+IF(ISNUMBER(MATCH(E1592,Sheet4!$K$92:$K$101,0)),1,0)+IF(ISNUMBER(MATCH(F1592,Sheet4!$K$92:$K$101,0)),1,0)+IF(ISNUMBER(MATCH(G1592,Sheet4!$K$92:$K$101,0)),1,0)+IF(ISNUMBER(MATCH(H1592,Sheet4!$K$92:$K$101,0)),1,0)+IF(ISNUMBER(MATCH(I1592,Sheet4!$K$92:$K$101,0)),1,0)+IF(ISNUMBER(MATCH(J1592,Sheet4!$K$92:$K$101,0)),1,0))
-
(IF(ISNUMBER(MATCH(B1592,Sheet4!$F$2:$F$11,0)),1,0)+IF(ISNUMBER(MATCH(C1592,Sheet4!$F$2:$F$11,0)),1,0)+IF(ISNUMBER(MATCH(D1592,Sheet4!$F$2:$F$11,0)),1,0)+IF(ISNUMBER(MATCH(E1592,Sheet4!$F$2:$F$11,0)),1,0)+IF(ISNUMBER(MATCH(F1592,Sheet4!$F$2:$F$11,0)),1,0)+IF(ISNUMBER(MATCH(G1592,Sheet4!$F$2:$F$11,0)),1,0)+IF(ISNUMBER(MATCH(H1592,Sheet4!$F$2:$F$11,0)),1,0)+IF(ISNUMBER(MATCH(I1592,Sheet4!$F$2:$F$11,0)),1,0)+IF(ISNUMBER(MATCH(J1592,Sheet4!$F$2:$F$11,0)),1,0))</f>
        <v>0</v>
      </c>
      <c r="P1592" s="40" t="str">
        <f>IFERROR(INDEX(Sheet4!$G:$G,MATCH(Sheet1!B1592,Sheet4!$F:$F,0))+INDEX(Sheet4!$G:$G,MATCH(Sheet1!C1592,Sheet4!$F:$F,0))+INDEX(Sheet4!$G:$G,MATCH(Sheet1!D1592,Sheet4!$F:$F,0))+INDEX(Sheet4!$G:$G,MATCH(Sheet1!E1592,Sheet4!$F:$F,0))+INDEX(Sheet4!$G:$G,MATCH(Sheet1!F1592,Sheet4!$F:$F,0))+INDEX(Sheet4!$G:$G,MATCH(Sheet1!G1592,Sheet4!$F:$F,0))+INDEX(Sheet4!$G:$G,MATCH(Sheet1!H1592,Sheet4!$F:$F,0))+INDEX(Sheet4!$G:$G,MATCH(Sheet1!I1592,Sheet4!$F:$F,0))+INDEX(Sheet4!$G:$G,MATCH(Sheet1!J1592,Sheet4!$F:$F,0)),"")</f>
        <v/>
      </c>
      <c r="AF1592">
        <f si="379" t="shared"/>
        <v>0</v>
      </c>
      <c r="AH1592">
        <v>1569</v>
      </c>
      <c r="AI1592" t="str">
        <f si="380" t="shared"/>
        <v>Ben SimmonsDe'Aaron FoxJimmy ButlerMonte MorrisKelly OubreCorey BrewerDerrick FavorsDario SaricKarl-Anthony Towns</v>
      </c>
      <c r="AJ1592">
        <f si="383" t="shared"/>
        <v>0</v>
      </c>
      <c r="AK1592">
        <f si="384" t="shared"/>
        <v>0</v>
      </c>
      <c r="AL1592">
        <f si="385" t="shared"/>
        <v>0</v>
      </c>
      <c r="AM1592">
        <f si="386" t="shared"/>
        <v>0</v>
      </c>
      <c r="AN1592">
        <f si="387" t="shared"/>
        <v>0</v>
      </c>
      <c r="AO1592">
        <f si="388" t="shared"/>
        <v>0</v>
      </c>
      <c r="AP1592">
        <f si="389" t="shared"/>
        <v>0</v>
      </c>
      <c r="AQ1592">
        <f si="390" t="shared"/>
        <v>0</v>
      </c>
      <c r="AR1592">
        <f si="391" t="shared"/>
        <v>0</v>
      </c>
      <c r="AS1592">
        <f si="381" t="shared"/>
        <v>0</v>
      </c>
      <c r="AU1592" t="str">
        <f>IFERROR(VLOOKUP(C1592,Results!$A$2:$B$240,2,FALSE)+VLOOKUP(D1592,Results!$A$2:$B$240,2,FALSE)+VLOOKUP(E1592,Results!$A$2:$B$240,2,FALSE)+VLOOKUP(F1592,Results!$A$2:$B$240,2,FALSE)+VLOOKUP(G1592,Results!$A$2:$B$240,2,FALSE)+VLOOKUP(H1592,Results!$A$2:$B$240,2,FALSE)+VLOOKUP(I1592,Results!$A$2:$B$240,2,FALSE)+VLOOKUP(J1592,Results!$A$2:$B$240,2,FALSE)+VLOOKUP(B1592,Results!$A$2:$B$240,2,FALSE)-MIN(VLOOKUP(C1592,Results!$A$2:$B$240,2,FALSE),VLOOKUP(D1592,Results!$A$2:$B$240,2,FALSE),VLOOKUP(E1592,Results!$A$2:$B$240,2,FALSE),VLOOKUP(F1592,Results!$A$2:$B$240,2,FALSE),VLOOKUP(G1592,Results!$A$2:$B$240,2,FALSE),VLOOKUP(H1592,Results!$A$2:$B$240,2,FALSE),VLOOKUP(I1592,Results!$A$2:$B$240,2,FALSE),VLOOKUP(J1592,Results!$A$2:$B$240,2,FALSE),VLOOKUP(B1592,Results!$A$2:$B$240,2,FALSE)),"")</f>
        <v/>
      </c>
    </row>
    <row r="1593" spans="2:47" x14ac:dyDescent="0.3">
      <c r="B1593" t="s">
        <v>166</v>
      </c>
      <c r="C1593" t="s">
        <v>87</v>
      </c>
      <c r="D1593" t="s">
        <v>89</v>
      </c>
      <c r="E1593" t="s">
        <v>146</v>
      </c>
      <c r="F1593" t="s">
        <v>96</v>
      </c>
      <c r="G1593" t="s">
        <v>159</v>
      </c>
      <c r="H1593" t="s">
        <v>92</v>
      </c>
      <c r="I1593" t="s">
        <v>93</v>
      </c>
      <c r="J1593" t="s">
        <v>98</v>
      </c>
      <c r="K1593" t="n">
        <v>10.0</v>
      </c>
      <c r="L1593" s="30">
        <f si="382" t="shared"/>
        <v>0</v>
      </c>
      <c r="N1593" s="35" t="str">
        <f si="378" t="shared"/>
        <v/>
      </c>
      <c r="O1593" s="59">
        <f>(IF(ISNUMBER(MATCH(B1593,Sheet4!$K$92:$K$101,0)),1,0)+IF(ISNUMBER(MATCH(C1593,Sheet4!$K$92:$K$101,0)),1,0)+IF(ISNUMBER(MATCH(D1593,Sheet4!$K$92:$K$101,0)),1,0)+IF(ISNUMBER(MATCH(E1593,Sheet4!$K$92:$K$101,0)),1,0)+IF(ISNUMBER(MATCH(F1593,Sheet4!$K$92:$K$101,0)),1,0)+IF(ISNUMBER(MATCH(G1593,Sheet4!$K$92:$K$101,0)),1,0)+IF(ISNUMBER(MATCH(H1593,Sheet4!$K$92:$K$101,0)),1,0)+IF(ISNUMBER(MATCH(I1593,Sheet4!$K$92:$K$101,0)),1,0)+IF(ISNUMBER(MATCH(J1593,Sheet4!$K$92:$K$101,0)),1,0))
-
(IF(ISNUMBER(MATCH(B1593,Sheet4!$F$2:$F$11,0)),1,0)+IF(ISNUMBER(MATCH(C1593,Sheet4!$F$2:$F$11,0)),1,0)+IF(ISNUMBER(MATCH(D1593,Sheet4!$F$2:$F$11,0)),1,0)+IF(ISNUMBER(MATCH(E1593,Sheet4!$F$2:$F$11,0)),1,0)+IF(ISNUMBER(MATCH(F1593,Sheet4!$F$2:$F$11,0)),1,0)+IF(ISNUMBER(MATCH(G1593,Sheet4!$F$2:$F$11,0)),1,0)+IF(ISNUMBER(MATCH(H1593,Sheet4!$F$2:$F$11,0)),1,0)+IF(ISNUMBER(MATCH(I1593,Sheet4!$F$2:$F$11,0)),1,0)+IF(ISNUMBER(MATCH(J1593,Sheet4!$F$2:$F$11,0)),1,0))</f>
        <v>0</v>
      </c>
      <c r="P1593" s="40" t="str">
        <f>IFERROR(INDEX(Sheet4!$G:$G,MATCH(Sheet1!B1593,Sheet4!$F:$F,0))+INDEX(Sheet4!$G:$G,MATCH(Sheet1!C1593,Sheet4!$F:$F,0))+INDEX(Sheet4!$G:$G,MATCH(Sheet1!D1593,Sheet4!$F:$F,0))+INDEX(Sheet4!$G:$G,MATCH(Sheet1!E1593,Sheet4!$F:$F,0))+INDEX(Sheet4!$G:$G,MATCH(Sheet1!F1593,Sheet4!$F:$F,0))+INDEX(Sheet4!$G:$G,MATCH(Sheet1!G1593,Sheet4!$F:$F,0))+INDEX(Sheet4!$G:$G,MATCH(Sheet1!H1593,Sheet4!$F:$F,0))+INDEX(Sheet4!$G:$G,MATCH(Sheet1!I1593,Sheet4!$F:$F,0))+INDEX(Sheet4!$G:$G,MATCH(Sheet1!J1593,Sheet4!$F:$F,0)),"")</f>
        <v/>
      </c>
      <c r="AF1593">
        <f si="379" t="shared"/>
        <v>0</v>
      </c>
      <c r="AH1593">
        <v>1570</v>
      </c>
      <c r="AI1593" t="str">
        <f si="380" t="shared"/>
        <v>Ben SimmonsIsaiah CanaanJames HardenMonte MorrisJoe InglesMikal BridgesPaul MillsapDerrick FavorsDeandre Ayton</v>
      </c>
      <c r="AJ1593">
        <f si="383" t="shared"/>
        <v>0</v>
      </c>
      <c r="AK1593">
        <f si="384" t="shared"/>
        <v>0</v>
      </c>
      <c r="AL1593">
        <f si="385" t="shared"/>
        <v>0</v>
      </c>
      <c r="AM1593">
        <f si="386" t="shared"/>
        <v>0</v>
      </c>
      <c r="AN1593">
        <f si="387" t="shared"/>
        <v>0</v>
      </c>
      <c r="AO1593">
        <f si="388" t="shared"/>
        <v>0</v>
      </c>
      <c r="AP1593">
        <f si="389" t="shared"/>
        <v>0</v>
      </c>
      <c r="AQ1593">
        <f si="390" t="shared"/>
        <v>0</v>
      </c>
      <c r="AR1593">
        <f si="391" t="shared"/>
        <v>0</v>
      </c>
      <c r="AS1593">
        <f si="381" t="shared"/>
        <v>0</v>
      </c>
      <c r="AU1593" t="str">
        <f>IFERROR(VLOOKUP(C1593,Results!$A$2:$B$240,2,FALSE)+VLOOKUP(D1593,Results!$A$2:$B$240,2,FALSE)+VLOOKUP(E1593,Results!$A$2:$B$240,2,FALSE)+VLOOKUP(F1593,Results!$A$2:$B$240,2,FALSE)+VLOOKUP(G1593,Results!$A$2:$B$240,2,FALSE)+VLOOKUP(H1593,Results!$A$2:$B$240,2,FALSE)+VLOOKUP(I1593,Results!$A$2:$B$240,2,FALSE)+VLOOKUP(J1593,Results!$A$2:$B$240,2,FALSE)+VLOOKUP(B1593,Results!$A$2:$B$240,2,FALSE)-MIN(VLOOKUP(C1593,Results!$A$2:$B$240,2,FALSE),VLOOKUP(D1593,Results!$A$2:$B$240,2,FALSE),VLOOKUP(E1593,Results!$A$2:$B$240,2,FALSE),VLOOKUP(F1593,Results!$A$2:$B$240,2,FALSE),VLOOKUP(G1593,Results!$A$2:$B$240,2,FALSE),VLOOKUP(H1593,Results!$A$2:$B$240,2,FALSE),VLOOKUP(I1593,Results!$A$2:$B$240,2,FALSE),VLOOKUP(J1593,Results!$A$2:$B$240,2,FALSE),VLOOKUP(B1593,Results!$A$2:$B$240,2,FALSE)),"")</f>
        <v/>
      </c>
    </row>
    <row r="1594" spans="2:47" x14ac:dyDescent="0.3">
      <c r="B1594" t="s">
        <v>166</v>
      </c>
      <c r="C1594" t="s">
        <v>169</v>
      </c>
      <c r="D1594" t="s">
        <v>172</v>
      </c>
      <c r="E1594" t="s">
        <v>146</v>
      </c>
      <c r="F1594" t="s">
        <v>177</v>
      </c>
      <c r="G1594" t="s">
        <v>159</v>
      </c>
      <c r="H1594" t="s">
        <v>93</v>
      </c>
      <c r="I1594" t="s">
        <v>103</v>
      </c>
      <c r="J1594" t="s">
        <v>188</v>
      </c>
      <c r="K1594" t="n">
        <v>10.0</v>
      </c>
      <c r="L1594" s="30">
        <f si="382" t="shared"/>
        <v>0</v>
      </c>
      <c r="N1594" s="35" t="str">
        <f si="378" t="shared"/>
        <v/>
      </c>
      <c r="O1594" s="59">
        <f>(IF(ISNUMBER(MATCH(B1594,Sheet4!$K$92:$K$101,0)),1,0)+IF(ISNUMBER(MATCH(C1594,Sheet4!$K$92:$K$101,0)),1,0)+IF(ISNUMBER(MATCH(D1594,Sheet4!$K$92:$K$101,0)),1,0)+IF(ISNUMBER(MATCH(E1594,Sheet4!$K$92:$K$101,0)),1,0)+IF(ISNUMBER(MATCH(F1594,Sheet4!$K$92:$K$101,0)),1,0)+IF(ISNUMBER(MATCH(G1594,Sheet4!$K$92:$K$101,0)),1,0)+IF(ISNUMBER(MATCH(H1594,Sheet4!$K$92:$K$101,0)),1,0)+IF(ISNUMBER(MATCH(I1594,Sheet4!$K$92:$K$101,0)),1,0)+IF(ISNUMBER(MATCH(J1594,Sheet4!$K$92:$K$101,0)),1,0))
-
(IF(ISNUMBER(MATCH(B1594,Sheet4!$F$2:$F$11,0)),1,0)+IF(ISNUMBER(MATCH(C1594,Sheet4!$F$2:$F$11,0)),1,0)+IF(ISNUMBER(MATCH(D1594,Sheet4!$F$2:$F$11,0)),1,0)+IF(ISNUMBER(MATCH(E1594,Sheet4!$F$2:$F$11,0)),1,0)+IF(ISNUMBER(MATCH(F1594,Sheet4!$F$2:$F$11,0)),1,0)+IF(ISNUMBER(MATCH(G1594,Sheet4!$F$2:$F$11,0)),1,0)+IF(ISNUMBER(MATCH(H1594,Sheet4!$F$2:$F$11,0)),1,0)+IF(ISNUMBER(MATCH(I1594,Sheet4!$F$2:$F$11,0)),1,0)+IF(ISNUMBER(MATCH(J1594,Sheet4!$F$2:$F$11,0)),1,0))</f>
        <v>0</v>
      </c>
      <c r="P1594" s="40" t="str">
        <f>IFERROR(INDEX(Sheet4!$G:$G,MATCH(Sheet1!B1594,Sheet4!$F:$F,0))+INDEX(Sheet4!$G:$G,MATCH(Sheet1!C1594,Sheet4!$F:$F,0))+INDEX(Sheet4!$G:$G,MATCH(Sheet1!D1594,Sheet4!$F:$F,0))+INDEX(Sheet4!$G:$G,MATCH(Sheet1!E1594,Sheet4!$F:$F,0))+INDEX(Sheet4!$G:$G,MATCH(Sheet1!F1594,Sheet4!$F:$F,0))+INDEX(Sheet4!$G:$G,MATCH(Sheet1!G1594,Sheet4!$F:$F,0))+INDEX(Sheet4!$G:$G,MATCH(Sheet1!H1594,Sheet4!$F:$F,0))+INDEX(Sheet4!$G:$G,MATCH(Sheet1!I1594,Sheet4!$F:$F,0))+INDEX(Sheet4!$G:$G,MATCH(Sheet1!J1594,Sheet4!$F:$F,0)),"")</f>
        <v/>
      </c>
      <c r="AF1594">
        <f si="379" t="shared"/>
        <v>0</v>
      </c>
      <c r="AH1594">
        <v>1571</v>
      </c>
      <c r="AI1594" t="str">
        <f si="380" t="shared"/>
        <v>Jerryd BaylessIsaiah CanaanJimmy ButlerBuddy HieldWill BartonKelly OubreJohn CollinsPaul MillsapKarl-Anthony Towns</v>
      </c>
      <c r="AJ1594">
        <f si="383" t="shared"/>
        <v>0</v>
      </c>
      <c r="AK1594">
        <f si="384" t="shared"/>
        <v>0</v>
      </c>
      <c r="AL1594">
        <f si="385" t="shared"/>
        <v>0</v>
      </c>
      <c r="AM1594">
        <f si="386" t="shared"/>
        <v>0</v>
      </c>
      <c r="AN1594">
        <f si="387" t="shared"/>
        <v>0</v>
      </c>
      <c r="AO1594">
        <f si="388" t="shared"/>
        <v>0</v>
      </c>
      <c r="AP1594">
        <f si="389" t="shared"/>
        <v>0</v>
      </c>
      <c r="AQ1594">
        <f si="390" t="shared"/>
        <v>0</v>
      </c>
      <c r="AR1594">
        <f si="391" t="shared"/>
        <v>0</v>
      </c>
      <c r="AS1594">
        <f si="381" t="shared"/>
        <v>0</v>
      </c>
      <c r="AU1594" t="str">
        <f>IFERROR(VLOOKUP(C1594,Results!$A$2:$B$240,2,FALSE)+VLOOKUP(D1594,Results!$A$2:$B$240,2,FALSE)+VLOOKUP(E1594,Results!$A$2:$B$240,2,FALSE)+VLOOKUP(F1594,Results!$A$2:$B$240,2,FALSE)+VLOOKUP(G1594,Results!$A$2:$B$240,2,FALSE)+VLOOKUP(H1594,Results!$A$2:$B$240,2,FALSE)+VLOOKUP(I1594,Results!$A$2:$B$240,2,FALSE)+VLOOKUP(J1594,Results!$A$2:$B$240,2,FALSE)+VLOOKUP(B1594,Results!$A$2:$B$240,2,FALSE)-MIN(VLOOKUP(C1594,Results!$A$2:$B$240,2,FALSE),VLOOKUP(D1594,Results!$A$2:$B$240,2,FALSE),VLOOKUP(E1594,Results!$A$2:$B$240,2,FALSE),VLOOKUP(F1594,Results!$A$2:$B$240,2,FALSE),VLOOKUP(G1594,Results!$A$2:$B$240,2,FALSE),VLOOKUP(H1594,Results!$A$2:$B$240,2,FALSE),VLOOKUP(I1594,Results!$A$2:$B$240,2,FALSE),VLOOKUP(J1594,Results!$A$2:$B$240,2,FALSE),VLOOKUP(B1594,Results!$A$2:$B$240,2,FALSE)),"")</f>
        <v/>
      </c>
    </row>
    <row r="1595" spans="2:47" x14ac:dyDescent="0.3">
      <c r="B1595" t="s">
        <v>166</v>
      </c>
      <c r="C1595" t="s">
        <v>171</v>
      </c>
      <c r="D1595" t="s">
        <v>172</v>
      </c>
      <c r="E1595" t="s">
        <v>148</v>
      </c>
      <c r="F1595" t="s">
        <v>177</v>
      </c>
      <c r="G1595" t="s">
        <v>96</v>
      </c>
      <c r="H1595" t="s">
        <v>181</v>
      </c>
      <c r="I1595" t="s">
        <v>182</v>
      </c>
      <c r="J1595" t="s">
        <v>186</v>
      </c>
      <c r="K1595" t="n">
        <v>10.0</v>
      </c>
      <c r="L1595" s="30">
        <f si="382" t="shared"/>
        <v>0</v>
      </c>
      <c r="N1595" s="35" t="str">
        <f si="378" t="shared"/>
        <v/>
      </c>
      <c r="O1595" s="59">
        <f>(IF(ISNUMBER(MATCH(B1595,Sheet4!$K$92:$K$101,0)),1,0)+IF(ISNUMBER(MATCH(C1595,Sheet4!$K$92:$K$101,0)),1,0)+IF(ISNUMBER(MATCH(D1595,Sheet4!$K$92:$K$101,0)),1,0)+IF(ISNUMBER(MATCH(E1595,Sheet4!$K$92:$K$101,0)),1,0)+IF(ISNUMBER(MATCH(F1595,Sheet4!$K$92:$K$101,0)),1,0)+IF(ISNUMBER(MATCH(G1595,Sheet4!$K$92:$K$101,0)),1,0)+IF(ISNUMBER(MATCH(H1595,Sheet4!$K$92:$K$101,0)),1,0)+IF(ISNUMBER(MATCH(I1595,Sheet4!$K$92:$K$101,0)),1,0)+IF(ISNUMBER(MATCH(J1595,Sheet4!$K$92:$K$101,0)),1,0))
-
(IF(ISNUMBER(MATCH(B1595,Sheet4!$F$2:$F$11,0)),1,0)+IF(ISNUMBER(MATCH(C1595,Sheet4!$F$2:$F$11,0)),1,0)+IF(ISNUMBER(MATCH(D1595,Sheet4!$F$2:$F$11,0)),1,0)+IF(ISNUMBER(MATCH(E1595,Sheet4!$F$2:$F$11,0)),1,0)+IF(ISNUMBER(MATCH(F1595,Sheet4!$F$2:$F$11,0)),1,0)+IF(ISNUMBER(MATCH(G1595,Sheet4!$F$2:$F$11,0)),1,0)+IF(ISNUMBER(MATCH(H1595,Sheet4!$F$2:$F$11,0)),1,0)+IF(ISNUMBER(MATCH(I1595,Sheet4!$F$2:$F$11,0)),1,0)+IF(ISNUMBER(MATCH(J1595,Sheet4!$F$2:$F$11,0)),1,0))</f>
        <v>0</v>
      </c>
      <c r="P1595" s="40" t="str">
        <f>IFERROR(INDEX(Sheet4!$G:$G,MATCH(Sheet1!B1595,Sheet4!$F:$F,0))+INDEX(Sheet4!$G:$G,MATCH(Sheet1!C1595,Sheet4!$F:$F,0))+INDEX(Sheet4!$G:$G,MATCH(Sheet1!D1595,Sheet4!$F:$F,0))+INDEX(Sheet4!$G:$G,MATCH(Sheet1!E1595,Sheet4!$F:$F,0))+INDEX(Sheet4!$G:$G,MATCH(Sheet1!F1595,Sheet4!$F:$F,0))+INDEX(Sheet4!$G:$G,MATCH(Sheet1!G1595,Sheet4!$F:$F,0))+INDEX(Sheet4!$G:$G,MATCH(Sheet1!H1595,Sheet4!$F:$F,0))+INDEX(Sheet4!$G:$G,MATCH(Sheet1!I1595,Sheet4!$F:$F,0))+INDEX(Sheet4!$G:$G,MATCH(Sheet1!J1595,Sheet4!$F:$F,0)),"")</f>
        <v/>
      </c>
      <c r="AF1595">
        <f si="379" t="shared"/>
        <v>0</v>
      </c>
      <c r="AH1595">
        <v>1572</v>
      </c>
      <c r="AI1595" t="str">
        <f si="380" t="shared"/>
        <v>Ben SimmonsJerryd BaylessDevin BookerTorrey CraigJoe InglesGerald GreenKenneth FariedJosh JacksonRudy Gobert</v>
      </c>
      <c r="AJ1595">
        <f si="383" t="shared"/>
        <v>0</v>
      </c>
      <c r="AK1595">
        <f si="384" t="shared"/>
        <v>0</v>
      </c>
      <c r="AL1595">
        <f si="385" t="shared"/>
        <v>0</v>
      </c>
      <c r="AM1595">
        <f si="386" t="shared"/>
        <v>0</v>
      </c>
      <c r="AN1595">
        <f si="387" t="shared"/>
        <v>0</v>
      </c>
      <c r="AO1595">
        <f si="388" t="shared"/>
        <v>0</v>
      </c>
      <c r="AP1595">
        <f si="389" t="shared"/>
        <v>0</v>
      </c>
      <c r="AQ1595">
        <f si="390" t="shared"/>
        <v>0</v>
      </c>
      <c r="AR1595">
        <f si="391" t="shared"/>
        <v>0</v>
      </c>
      <c r="AS1595">
        <f si="381" t="shared"/>
        <v>0</v>
      </c>
      <c r="AU1595" t="str">
        <f>IFERROR(VLOOKUP(C1595,Results!$A$2:$B$240,2,FALSE)+VLOOKUP(D1595,Results!$A$2:$B$240,2,FALSE)+VLOOKUP(E1595,Results!$A$2:$B$240,2,FALSE)+VLOOKUP(F1595,Results!$A$2:$B$240,2,FALSE)+VLOOKUP(G1595,Results!$A$2:$B$240,2,FALSE)+VLOOKUP(H1595,Results!$A$2:$B$240,2,FALSE)+VLOOKUP(I1595,Results!$A$2:$B$240,2,FALSE)+VLOOKUP(J1595,Results!$A$2:$B$240,2,FALSE)+VLOOKUP(B1595,Results!$A$2:$B$240,2,FALSE)-MIN(VLOOKUP(C1595,Results!$A$2:$B$240,2,FALSE),VLOOKUP(D1595,Results!$A$2:$B$240,2,FALSE),VLOOKUP(E1595,Results!$A$2:$B$240,2,FALSE),VLOOKUP(F1595,Results!$A$2:$B$240,2,FALSE),VLOOKUP(G1595,Results!$A$2:$B$240,2,FALSE),VLOOKUP(H1595,Results!$A$2:$B$240,2,FALSE),VLOOKUP(I1595,Results!$A$2:$B$240,2,FALSE),VLOOKUP(J1595,Results!$A$2:$B$240,2,FALSE),VLOOKUP(B1595,Results!$A$2:$B$240,2,FALSE)),"")</f>
        <v/>
      </c>
    </row>
    <row r="1596" spans="2:47" x14ac:dyDescent="0.3">
      <c r="B1596" t="s">
        <v>87</v>
      </c>
      <c r="C1596" t="s">
        <v>170</v>
      </c>
      <c r="D1596" t="s">
        <v>172</v>
      </c>
      <c r="E1596" t="s">
        <v>146</v>
      </c>
      <c r="F1596" t="s">
        <v>96</v>
      </c>
      <c r="G1596" t="s">
        <v>178</v>
      </c>
      <c r="H1596" t="s">
        <v>153</v>
      </c>
      <c r="I1596" t="s">
        <v>93</v>
      </c>
      <c r="J1596" t="s">
        <v>186</v>
      </c>
      <c r="K1596" t="n">
        <v>10.0</v>
      </c>
      <c r="L1596" s="30">
        <f si="382" t="shared"/>
        <v>0</v>
      </c>
      <c r="N1596" s="35" t="str">
        <f si="378" t="shared"/>
        <v/>
      </c>
      <c r="O1596" s="59">
        <f>(IF(ISNUMBER(MATCH(B1596,Sheet4!$K$92:$K$101,0)),1,0)+IF(ISNUMBER(MATCH(C1596,Sheet4!$K$92:$K$101,0)),1,0)+IF(ISNUMBER(MATCH(D1596,Sheet4!$K$92:$K$101,0)),1,0)+IF(ISNUMBER(MATCH(E1596,Sheet4!$K$92:$K$101,0)),1,0)+IF(ISNUMBER(MATCH(F1596,Sheet4!$K$92:$K$101,0)),1,0)+IF(ISNUMBER(MATCH(G1596,Sheet4!$K$92:$K$101,0)),1,0)+IF(ISNUMBER(MATCH(H1596,Sheet4!$K$92:$K$101,0)),1,0)+IF(ISNUMBER(MATCH(I1596,Sheet4!$K$92:$K$101,0)),1,0)+IF(ISNUMBER(MATCH(J1596,Sheet4!$K$92:$K$101,0)),1,0))
-
(IF(ISNUMBER(MATCH(B1596,Sheet4!$F$2:$F$11,0)),1,0)+IF(ISNUMBER(MATCH(C1596,Sheet4!$F$2:$F$11,0)),1,0)+IF(ISNUMBER(MATCH(D1596,Sheet4!$F$2:$F$11,0)),1,0)+IF(ISNUMBER(MATCH(E1596,Sheet4!$F$2:$F$11,0)),1,0)+IF(ISNUMBER(MATCH(F1596,Sheet4!$F$2:$F$11,0)),1,0)+IF(ISNUMBER(MATCH(G1596,Sheet4!$F$2:$F$11,0)),1,0)+IF(ISNUMBER(MATCH(H1596,Sheet4!$F$2:$F$11,0)),1,0)+IF(ISNUMBER(MATCH(I1596,Sheet4!$F$2:$F$11,0)),1,0)+IF(ISNUMBER(MATCH(J1596,Sheet4!$F$2:$F$11,0)),1,0))</f>
        <v>0</v>
      </c>
      <c r="P1596" s="40" t="str">
        <f>IFERROR(INDEX(Sheet4!$G:$G,MATCH(Sheet1!B1596,Sheet4!$F:$F,0))+INDEX(Sheet4!$G:$G,MATCH(Sheet1!C1596,Sheet4!$F:$F,0))+INDEX(Sheet4!$G:$G,MATCH(Sheet1!D1596,Sheet4!$F:$F,0))+INDEX(Sheet4!$G:$G,MATCH(Sheet1!E1596,Sheet4!$F:$F,0))+INDEX(Sheet4!$G:$G,MATCH(Sheet1!F1596,Sheet4!$F:$F,0))+INDEX(Sheet4!$G:$G,MATCH(Sheet1!G1596,Sheet4!$F:$F,0))+INDEX(Sheet4!$G:$G,MATCH(Sheet1!H1596,Sheet4!$F:$F,0))+INDEX(Sheet4!$G:$G,MATCH(Sheet1!I1596,Sheet4!$F:$F,0))+INDEX(Sheet4!$G:$G,MATCH(Sheet1!J1596,Sheet4!$F:$F,0)),"")</f>
        <v/>
      </c>
      <c r="AF1596">
        <f si="379" t="shared"/>
        <v>0</v>
      </c>
      <c r="AH1596">
        <v>1573</v>
      </c>
      <c r="AI1596" t="str">
        <f si="380" t="shared"/>
        <v>T.J. McConnellLandry ShametDevin BookerJimmy ButlerKelly OubreCorey BrewerKenneth FariedMarvin BagleyKarl-Anthony Towns</v>
      </c>
      <c r="AJ1596">
        <f si="383" t="shared"/>
        <v>0</v>
      </c>
      <c r="AK1596">
        <f si="384" t="shared"/>
        <v>0</v>
      </c>
      <c r="AL1596">
        <f si="385" t="shared"/>
        <v>0</v>
      </c>
      <c r="AM1596">
        <f si="386" t="shared"/>
        <v>0</v>
      </c>
      <c r="AN1596">
        <f si="387" t="shared"/>
        <v>0</v>
      </c>
      <c r="AO1596">
        <f si="388" t="shared"/>
        <v>0</v>
      </c>
      <c r="AP1596">
        <f si="389" t="shared"/>
        <v>0</v>
      </c>
      <c r="AQ1596">
        <f si="390" t="shared"/>
        <v>0</v>
      </c>
      <c r="AR1596">
        <f si="391" t="shared"/>
        <v>0</v>
      </c>
      <c r="AS1596">
        <f si="381" t="shared"/>
        <v>0</v>
      </c>
      <c r="AU1596" t="str">
        <f>IFERROR(VLOOKUP(C1596,Results!$A$2:$B$240,2,FALSE)+VLOOKUP(D1596,Results!$A$2:$B$240,2,FALSE)+VLOOKUP(E1596,Results!$A$2:$B$240,2,FALSE)+VLOOKUP(F1596,Results!$A$2:$B$240,2,FALSE)+VLOOKUP(G1596,Results!$A$2:$B$240,2,FALSE)+VLOOKUP(H1596,Results!$A$2:$B$240,2,FALSE)+VLOOKUP(I1596,Results!$A$2:$B$240,2,FALSE)+VLOOKUP(J1596,Results!$A$2:$B$240,2,FALSE)+VLOOKUP(B1596,Results!$A$2:$B$240,2,FALSE)-MIN(VLOOKUP(C1596,Results!$A$2:$B$240,2,FALSE),VLOOKUP(D1596,Results!$A$2:$B$240,2,FALSE),VLOOKUP(E1596,Results!$A$2:$B$240,2,FALSE),VLOOKUP(F1596,Results!$A$2:$B$240,2,FALSE),VLOOKUP(G1596,Results!$A$2:$B$240,2,FALSE),VLOOKUP(H1596,Results!$A$2:$B$240,2,FALSE),VLOOKUP(I1596,Results!$A$2:$B$240,2,FALSE),VLOOKUP(J1596,Results!$A$2:$B$240,2,FALSE),VLOOKUP(B1596,Results!$A$2:$B$240,2,FALSE)),"")</f>
        <v/>
      </c>
    </row>
    <row r="1597" spans="2:47" x14ac:dyDescent="0.3">
      <c r="B1597" t="s">
        <v>87</v>
      </c>
      <c r="C1597" t="s">
        <v>171</v>
      </c>
      <c r="D1597" t="s">
        <v>173</v>
      </c>
      <c r="E1597" t="s">
        <v>174</v>
      </c>
      <c r="F1597" t="s">
        <v>177</v>
      </c>
      <c r="G1597" t="s">
        <v>178</v>
      </c>
      <c r="H1597" t="s">
        <v>92</v>
      </c>
      <c r="I1597" t="s">
        <v>181</v>
      </c>
      <c r="J1597" t="s">
        <v>98</v>
      </c>
      <c r="K1597" t="n">
        <v>10.0</v>
      </c>
      <c r="L1597" s="30">
        <f si="382" t="shared"/>
        <v>0</v>
      </c>
      <c r="N1597" s="35" t="str">
        <f si="378" t="shared"/>
        <v/>
      </c>
      <c r="O1597" s="59">
        <f>(IF(ISNUMBER(MATCH(B1597,Sheet4!$K$92:$K$101,0)),1,0)+IF(ISNUMBER(MATCH(C1597,Sheet4!$K$92:$K$101,0)),1,0)+IF(ISNUMBER(MATCH(D1597,Sheet4!$K$92:$K$101,0)),1,0)+IF(ISNUMBER(MATCH(E1597,Sheet4!$K$92:$K$101,0)),1,0)+IF(ISNUMBER(MATCH(F1597,Sheet4!$K$92:$K$101,0)),1,0)+IF(ISNUMBER(MATCH(G1597,Sheet4!$K$92:$K$101,0)),1,0)+IF(ISNUMBER(MATCH(H1597,Sheet4!$K$92:$K$101,0)),1,0)+IF(ISNUMBER(MATCH(I1597,Sheet4!$K$92:$K$101,0)),1,0)+IF(ISNUMBER(MATCH(J1597,Sheet4!$K$92:$K$101,0)),1,0))
-
(IF(ISNUMBER(MATCH(B1597,Sheet4!$F$2:$F$11,0)),1,0)+IF(ISNUMBER(MATCH(C1597,Sheet4!$F$2:$F$11,0)),1,0)+IF(ISNUMBER(MATCH(D1597,Sheet4!$F$2:$F$11,0)),1,0)+IF(ISNUMBER(MATCH(E1597,Sheet4!$F$2:$F$11,0)),1,0)+IF(ISNUMBER(MATCH(F1597,Sheet4!$F$2:$F$11,0)),1,0)+IF(ISNUMBER(MATCH(G1597,Sheet4!$F$2:$F$11,0)),1,0)+IF(ISNUMBER(MATCH(H1597,Sheet4!$F$2:$F$11,0)),1,0)+IF(ISNUMBER(MATCH(I1597,Sheet4!$F$2:$F$11,0)),1,0)+IF(ISNUMBER(MATCH(J1597,Sheet4!$F$2:$F$11,0)),1,0))</f>
        <v>0</v>
      </c>
      <c r="P1597" s="40" t="str">
        <f>IFERROR(INDEX(Sheet4!$G:$G,MATCH(Sheet1!B1597,Sheet4!$F:$F,0))+INDEX(Sheet4!$G:$G,MATCH(Sheet1!C1597,Sheet4!$F:$F,0))+INDEX(Sheet4!$G:$G,MATCH(Sheet1!D1597,Sheet4!$F:$F,0))+INDEX(Sheet4!$G:$G,MATCH(Sheet1!E1597,Sheet4!$F:$F,0))+INDEX(Sheet4!$G:$G,MATCH(Sheet1!F1597,Sheet4!$F:$F,0))+INDEX(Sheet4!$G:$G,MATCH(Sheet1!G1597,Sheet4!$F:$F,0))+INDEX(Sheet4!$G:$G,MATCH(Sheet1!H1597,Sheet4!$F:$F,0))+INDEX(Sheet4!$G:$G,MATCH(Sheet1!I1597,Sheet4!$F:$F,0))+INDEX(Sheet4!$G:$G,MATCH(Sheet1!J1597,Sheet4!$F:$F,0)),"")</f>
        <v/>
      </c>
      <c r="AF1597">
        <f si="379" t="shared"/>
        <v>0</v>
      </c>
      <c r="AH1597">
        <v>1574</v>
      </c>
      <c r="AI1597" t="str">
        <f si="380" t="shared"/>
        <v>Ben SimmonsIsaiah CanaanBuddy HieldMalik BeasleyKelly OubreJoe InglesMarvin BagleyJosh JacksonNikola Jokic</v>
      </c>
      <c r="AJ1597">
        <f si="383" t="shared"/>
        <v>0</v>
      </c>
      <c r="AK1597">
        <f si="384" t="shared"/>
        <v>0</v>
      </c>
      <c r="AL1597">
        <f si="385" t="shared"/>
        <v>0</v>
      </c>
      <c r="AM1597">
        <f si="386" t="shared"/>
        <v>0</v>
      </c>
      <c r="AN1597">
        <f si="387" t="shared"/>
        <v>0</v>
      </c>
      <c r="AO1597">
        <f si="388" t="shared"/>
        <v>0</v>
      </c>
      <c r="AP1597">
        <f si="389" t="shared"/>
        <v>0</v>
      </c>
      <c r="AQ1597">
        <f si="390" t="shared"/>
        <v>0</v>
      </c>
      <c r="AR1597">
        <f si="391" t="shared"/>
        <v>0</v>
      </c>
      <c r="AS1597">
        <f si="381" t="shared"/>
        <v>0</v>
      </c>
      <c r="AU1597" t="str">
        <f>IFERROR(VLOOKUP(C1597,Results!$A$2:$B$240,2,FALSE)+VLOOKUP(D1597,Results!$A$2:$B$240,2,FALSE)+VLOOKUP(E1597,Results!$A$2:$B$240,2,FALSE)+VLOOKUP(F1597,Results!$A$2:$B$240,2,FALSE)+VLOOKUP(G1597,Results!$A$2:$B$240,2,FALSE)+VLOOKUP(H1597,Results!$A$2:$B$240,2,FALSE)+VLOOKUP(I1597,Results!$A$2:$B$240,2,FALSE)+VLOOKUP(J1597,Results!$A$2:$B$240,2,FALSE)+VLOOKUP(B1597,Results!$A$2:$B$240,2,FALSE)-MIN(VLOOKUP(C1597,Results!$A$2:$B$240,2,FALSE),VLOOKUP(D1597,Results!$A$2:$B$240,2,FALSE),VLOOKUP(E1597,Results!$A$2:$B$240,2,FALSE),VLOOKUP(F1597,Results!$A$2:$B$240,2,FALSE),VLOOKUP(G1597,Results!$A$2:$B$240,2,FALSE),VLOOKUP(H1597,Results!$A$2:$B$240,2,FALSE),VLOOKUP(I1597,Results!$A$2:$B$240,2,FALSE),VLOOKUP(J1597,Results!$A$2:$B$240,2,FALSE),VLOOKUP(B1597,Results!$A$2:$B$240,2,FALSE)),"")</f>
        <v/>
      </c>
    </row>
    <row r="1598" spans="2:47" x14ac:dyDescent="0.3">
      <c r="B1598" t="s">
        <v>166</v>
      </c>
      <c r="C1598" t="s">
        <v>171</v>
      </c>
      <c r="D1598" t="s">
        <v>146</v>
      </c>
      <c r="E1598" t="s">
        <v>112</v>
      </c>
      <c r="F1598" t="s">
        <v>177</v>
      </c>
      <c r="G1598" t="s">
        <v>96</v>
      </c>
      <c r="H1598" t="s">
        <v>153</v>
      </c>
      <c r="I1598" t="s">
        <v>181</v>
      </c>
      <c r="J1598" t="s">
        <v>156</v>
      </c>
      <c r="K1598" t="n">
        <v>10.0</v>
      </c>
      <c r="L1598" s="30">
        <f si="382" t="shared"/>
        <v>0</v>
      </c>
      <c r="N1598" s="35" t="str">
        <f si="378" t="shared"/>
        <v/>
      </c>
      <c r="O1598" s="59">
        <f>(IF(ISNUMBER(MATCH(B1598,Sheet4!$K$92:$K$101,0)),1,0)+IF(ISNUMBER(MATCH(C1598,Sheet4!$K$92:$K$101,0)),1,0)+IF(ISNUMBER(MATCH(D1598,Sheet4!$K$92:$K$101,0)),1,0)+IF(ISNUMBER(MATCH(E1598,Sheet4!$K$92:$K$101,0)),1,0)+IF(ISNUMBER(MATCH(F1598,Sheet4!$K$92:$K$101,0)),1,0)+IF(ISNUMBER(MATCH(G1598,Sheet4!$K$92:$K$101,0)),1,0)+IF(ISNUMBER(MATCH(H1598,Sheet4!$K$92:$K$101,0)),1,0)+IF(ISNUMBER(MATCH(I1598,Sheet4!$K$92:$K$101,0)),1,0)+IF(ISNUMBER(MATCH(J1598,Sheet4!$K$92:$K$101,0)),1,0))
-
(IF(ISNUMBER(MATCH(B1598,Sheet4!$F$2:$F$11,0)),1,0)+IF(ISNUMBER(MATCH(C1598,Sheet4!$F$2:$F$11,0)),1,0)+IF(ISNUMBER(MATCH(D1598,Sheet4!$F$2:$F$11,0)),1,0)+IF(ISNUMBER(MATCH(E1598,Sheet4!$F$2:$F$11,0)),1,0)+IF(ISNUMBER(MATCH(F1598,Sheet4!$F$2:$F$11,0)),1,0)+IF(ISNUMBER(MATCH(G1598,Sheet4!$F$2:$F$11,0)),1,0)+IF(ISNUMBER(MATCH(H1598,Sheet4!$F$2:$F$11,0)),1,0)+IF(ISNUMBER(MATCH(I1598,Sheet4!$F$2:$F$11,0)),1,0)+IF(ISNUMBER(MATCH(J1598,Sheet4!$F$2:$F$11,0)),1,0))</f>
        <v>0</v>
      </c>
      <c r="P1598" s="40" t="str">
        <f>IFERROR(INDEX(Sheet4!$G:$G,MATCH(Sheet1!B1598,Sheet4!$F:$F,0))+INDEX(Sheet4!$G:$G,MATCH(Sheet1!C1598,Sheet4!$F:$F,0))+INDEX(Sheet4!$G:$G,MATCH(Sheet1!D1598,Sheet4!$F:$F,0))+INDEX(Sheet4!$G:$G,MATCH(Sheet1!E1598,Sheet4!$F:$F,0))+INDEX(Sheet4!$G:$G,MATCH(Sheet1!F1598,Sheet4!$F:$F,0))+INDEX(Sheet4!$G:$G,MATCH(Sheet1!G1598,Sheet4!$F:$F,0))+INDEX(Sheet4!$G:$G,MATCH(Sheet1!H1598,Sheet4!$F:$F,0))+INDEX(Sheet4!$G:$G,MATCH(Sheet1!I1598,Sheet4!$F:$F,0))+INDEX(Sheet4!$G:$G,MATCH(Sheet1!J1598,Sheet4!$F:$F,0)),"")</f>
        <v/>
      </c>
      <c r="AF1598">
        <f si="379" t="shared"/>
        <v>0</v>
      </c>
      <c r="AH1598">
        <v>1575</v>
      </c>
      <c r="AI1598" t="str">
        <f si="380" t="shared"/>
        <v>Ben SimmonsLandry ShametJames HardenMonte MorrisKelly OubreJae CrowderJosh JacksonRichaun HolmesDeandre Ayton</v>
      </c>
      <c r="AJ1598">
        <f si="383" t="shared"/>
        <v>0</v>
      </c>
      <c r="AK1598">
        <f si="384" t="shared"/>
        <v>0</v>
      </c>
      <c r="AL1598">
        <f si="385" t="shared"/>
        <v>0</v>
      </c>
      <c r="AM1598">
        <f si="386" t="shared"/>
        <v>0</v>
      </c>
      <c r="AN1598">
        <f si="387" t="shared"/>
        <v>0</v>
      </c>
      <c r="AO1598">
        <f si="388" t="shared"/>
        <v>0</v>
      </c>
      <c r="AP1598">
        <f si="389" t="shared"/>
        <v>0</v>
      </c>
      <c r="AQ1598">
        <f si="390" t="shared"/>
        <v>0</v>
      </c>
      <c r="AR1598">
        <f si="391" t="shared"/>
        <v>0</v>
      </c>
      <c r="AS1598">
        <f si="381" t="shared"/>
        <v>0</v>
      </c>
      <c r="AU1598" t="str">
        <f>IFERROR(VLOOKUP(C1598,Results!$A$2:$B$240,2,FALSE)+VLOOKUP(D1598,Results!$A$2:$B$240,2,FALSE)+VLOOKUP(E1598,Results!$A$2:$B$240,2,FALSE)+VLOOKUP(F1598,Results!$A$2:$B$240,2,FALSE)+VLOOKUP(G1598,Results!$A$2:$B$240,2,FALSE)+VLOOKUP(H1598,Results!$A$2:$B$240,2,FALSE)+VLOOKUP(I1598,Results!$A$2:$B$240,2,FALSE)+VLOOKUP(J1598,Results!$A$2:$B$240,2,FALSE)+VLOOKUP(B1598,Results!$A$2:$B$240,2,FALSE)-MIN(VLOOKUP(C1598,Results!$A$2:$B$240,2,FALSE),VLOOKUP(D1598,Results!$A$2:$B$240,2,FALSE),VLOOKUP(E1598,Results!$A$2:$B$240,2,FALSE),VLOOKUP(F1598,Results!$A$2:$B$240,2,FALSE),VLOOKUP(G1598,Results!$A$2:$B$240,2,FALSE),VLOOKUP(H1598,Results!$A$2:$B$240,2,FALSE),VLOOKUP(I1598,Results!$A$2:$B$240,2,FALSE),VLOOKUP(J1598,Results!$A$2:$B$240,2,FALSE),VLOOKUP(B1598,Results!$A$2:$B$240,2,FALSE)),"")</f>
        <v/>
      </c>
    </row>
    <row r="1599" spans="2:47" x14ac:dyDescent="0.3">
      <c r="B1599" t="s">
        <v>166</v>
      </c>
      <c r="C1599" t="s">
        <v>95</v>
      </c>
      <c r="D1599" t="s">
        <v>99</v>
      </c>
      <c r="E1599" t="s">
        <v>146</v>
      </c>
      <c r="F1599" t="s">
        <v>177</v>
      </c>
      <c r="G1599" t="s">
        <v>178</v>
      </c>
      <c r="H1599" t="s">
        <v>152</v>
      </c>
      <c r="I1599" t="s">
        <v>155</v>
      </c>
      <c r="J1599" t="s">
        <v>98</v>
      </c>
      <c r="K1599" t="n">
        <v>10.0</v>
      </c>
      <c r="L1599" s="30">
        <f si="382" t="shared"/>
        <v>0</v>
      </c>
      <c r="N1599" s="35" t="str">
        <f si="378" t="shared"/>
        <v/>
      </c>
      <c r="O1599" s="59">
        <f>(IF(ISNUMBER(MATCH(B1599,Sheet4!$K$92:$K$101,0)),1,0)+IF(ISNUMBER(MATCH(C1599,Sheet4!$K$92:$K$101,0)),1,0)+IF(ISNUMBER(MATCH(D1599,Sheet4!$K$92:$K$101,0)),1,0)+IF(ISNUMBER(MATCH(E1599,Sheet4!$K$92:$K$101,0)),1,0)+IF(ISNUMBER(MATCH(F1599,Sheet4!$K$92:$K$101,0)),1,0)+IF(ISNUMBER(MATCH(G1599,Sheet4!$K$92:$K$101,0)),1,0)+IF(ISNUMBER(MATCH(H1599,Sheet4!$K$92:$K$101,0)),1,0)+IF(ISNUMBER(MATCH(I1599,Sheet4!$K$92:$K$101,0)),1,0)+IF(ISNUMBER(MATCH(J1599,Sheet4!$K$92:$K$101,0)),1,0))
-
(IF(ISNUMBER(MATCH(B1599,Sheet4!$F$2:$F$11,0)),1,0)+IF(ISNUMBER(MATCH(C1599,Sheet4!$F$2:$F$11,0)),1,0)+IF(ISNUMBER(MATCH(D1599,Sheet4!$F$2:$F$11,0)),1,0)+IF(ISNUMBER(MATCH(E1599,Sheet4!$F$2:$F$11,0)),1,0)+IF(ISNUMBER(MATCH(F1599,Sheet4!$F$2:$F$11,0)),1,0)+IF(ISNUMBER(MATCH(G1599,Sheet4!$F$2:$F$11,0)),1,0)+IF(ISNUMBER(MATCH(H1599,Sheet4!$F$2:$F$11,0)),1,0)+IF(ISNUMBER(MATCH(I1599,Sheet4!$F$2:$F$11,0)),1,0)+IF(ISNUMBER(MATCH(J1599,Sheet4!$F$2:$F$11,0)),1,0))</f>
        <v>0</v>
      </c>
      <c r="P1599" s="40" t="str">
        <f>IFERROR(INDEX(Sheet4!$G:$G,MATCH(Sheet1!B1599,Sheet4!$F:$F,0))+INDEX(Sheet4!$G:$G,MATCH(Sheet1!C1599,Sheet4!$F:$F,0))+INDEX(Sheet4!$G:$G,MATCH(Sheet1!D1599,Sheet4!$F:$F,0))+INDEX(Sheet4!$G:$G,MATCH(Sheet1!E1599,Sheet4!$F:$F,0))+INDEX(Sheet4!$G:$G,MATCH(Sheet1!F1599,Sheet4!$F:$F,0))+INDEX(Sheet4!$G:$G,MATCH(Sheet1!G1599,Sheet4!$F:$F,0))+INDEX(Sheet4!$G:$G,MATCH(Sheet1!H1599,Sheet4!$F:$F,0))+INDEX(Sheet4!$G:$G,MATCH(Sheet1!I1599,Sheet4!$F:$F,0))+INDEX(Sheet4!$G:$G,MATCH(Sheet1!J1599,Sheet4!$F:$F,0)),"")</f>
        <v/>
      </c>
      <c r="AF1599">
        <f si="379" t="shared"/>
        <v>0</v>
      </c>
      <c r="AH1599">
        <v>1576</v>
      </c>
      <c r="AI1599" t="str">
        <f si="380" t="shared"/>
        <v>Ben SimmonsDe'Aaron FoxDevin BookerJosh OkogieKelly OubreMikal BridgesMarvin BagleyTrey LylesRudy Gobert</v>
      </c>
      <c r="AJ1599">
        <f si="383" t="shared"/>
        <v>0</v>
      </c>
      <c r="AK1599">
        <f si="384" t="shared"/>
        <v>0</v>
      </c>
      <c r="AL1599">
        <f si="385" t="shared"/>
        <v>0</v>
      </c>
      <c r="AM1599">
        <f si="386" t="shared"/>
        <v>0</v>
      </c>
      <c r="AN1599">
        <f si="387" t="shared"/>
        <v>0</v>
      </c>
      <c r="AO1599">
        <f si="388" t="shared"/>
        <v>0</v>
      </c>
      <c r="AP1599">
        <f si="389" t="shared"/>
        <v>0</v>
      </c>
      <c r="AQ1599">
        <f si="390" t="shared"/>
        <v>0</v>
      </c>
      <c r="AR1599">
        <f si="391" t="shared"/>
        <v>0</v>
      </c>
      <c r="AS1599">
        <f si="381" t="shared"/>
        <v>0</v>
      </c>
      <c r="AU1599" t="str">
        <f>IFERROR(VLOOKUP(C1599,Results!$A$2:$B$240,2,FALSE)+VLOOKUP(D1599,Results!$A$2:$B$240,2,FALSE)+VLOOKUP(E1599,Results!$A$2:$B$240,2,FALSE)+VLOOKUP(F1599,Results!$A$2:$B$240,2,FALSE)+VLOOKUP(G1599,Results!$A$2:$B$240,2,FALSE)+VLOOKUP(H1599,Results!$A$2:$B$240,2,FALSE)+VLOOKUP(I1599,Results!$A$2:$B$240,2,FALSE)+VLOOKUP(J1599,Results!$A$2:$B$240,2,FALSE)+VLOOKUP(B1599,Results!$A$2:$B$240,2,FALSE)-MIN(VLOOKUP(C1599,Results!$A$2:$B$240,2,FALSE),VLOOKUP(D1599,Results!$A$2:$B$240,2,FALSE),VLOOKUP(E1599,Results!$A$2:$B$240,2,FALSE),VLOOKUP(F1599,Results!$A$2:$B$240,2,FALSE),VLOOKUP(G1599,Results!$A$2:$B$240,2,FALSE),VLOOKUP(H1599,Results!$A$2:$B$240,2,FALSE),VLOOKUP(I1599,Results!$A$2:$B$240,2,FALSE),VLOOKUP(J1599,Results!$A$2:$B$240,2,FALSE),VLOOKUP(B1599,Results!$A$2:$B$240,2,FALSE)),"")</f>
        <v/>
      </c>
    </row>
    <row r="1600" spans="2:47" x14ac:dyDescent="0.3">
      <c r="B1600" t="s">
        <v>166</v>
      </c>
      <c r="C1600" t="s">
        <v>87</v>
      </c>
      <c r="D1600" t="s">
        <v>173</v>
      </c>
      <c r="E1600" t="s">
        <v>149</v>
      </c>
      <c r="F1600" t="s">
        <v>177</v>
      </c>
      <c r="G1600" t="s">
        <v>159</v>
      </c>
      <c r="H1600" t="s">
        <v>93</v>
      </c>
      <c r="I1600" t="s">
        <v>152</v>
      </c>
      <c r="J1600" t="s">
        <v>98</v>
      </c>
      <c r="K1600" t="n">
        <v>10.0</v>
      </c>
      <c r="L1600" s="30">
        <f si="382" t="shared"/>
        <v>0</v>
      </c>
      <c r="N1600" s="35" t="str">
        <f ref="N1600:N1663" si="392" t="shared">AU1600</f>
        <v/>
      </c>
      <c r="O1600" s="59">
        <f>(IF(ISNUMBER(MATCH(B1600,Sheet4!$K$92:$K$101,0)),1,0)+IF(ISNUMBER(MATCH(C1600,Sheet4!$K$92:$K$101,0)),1,0)+IF(ISNUMBER(MATCH(D1600,Sheet4!$K$92:$K$101,0)),1,0)+IF(ISNUMBER(MATCH(E1600,Sheet4!$K$92:$K$101,0)),1,0)+IF(ISNUMBER(MATCH(F1600,Sheet4!$K$92:$K$101,0)),1,0)+IF(ISNUMBER(MATCH(G1600,Sheet4!$K$92:$K$101,0)),1,0)+IF(ISNUMBER(MATCH(H1600,Sheet4!$K$92:$K$101,0)),1,0)+IF(ISNUMBER(MATCH(I1600,Sheet4!$K$92:$K$101,0)),1,0)+IF(ISNUMBER(MATCH(J1600,Sheet4!$K$92:$K$101,0)),1,0))
-
(IF(ISNUMBER(MATCH(B1600,Sheet4!$F$2:$F$11,0)),1,0)+IF(ISNUMBER(MATCH(C1600,Sheet4!$F$2:$F$11,0)),1,0)+IF(ISNUMBER(MATCH(D1600,Sheet4!$F$2:$F$11,0)),1,0)+IF(ISNUMBER(MATCH(E1600,Sheet4!$F$2:$F$11,0)),1,0)+IF(ISNUMBER(MATCH(F1600,Sheet4!$F$2:$F$11,0)),1,0)+IF(ISNUMBER(MATCH(G1600,Sheet4!$F$2:$F$11,0)),1,0)+IF(ISNUMBER(MATCH(H1600,Sheet4!$F$2:$F$11,0)),1,0)+IF(ISNUMBER(MATCH(I1600,Sheet4!$F$2:$F$11,0)),1,0)+IF(ISNUMBER(MATCH(J1600,Sheet4!$F$2:$F$11,0)),1,0))</f>
        <v>0</v>
      </c>
      <c r="P1600" s="40" t="str">
        <f>IFERROR(INDEX(Sheet4!$G:$G,MATCH(Sheet1!B1600,Sheet4!$F:$F,0))+INDEX(Sheet4!$G:$G,MATCH(Sheet1!C1600,Sheet4!$F:$F,0))+INDEX(Sheet4!$G:$G,MATCH(Sheet1!D1600,Sheet4!$F:$F,0))+INDEX(Sheet4!$G:$G,MATCH(Sheet1!E1600,Sheet4!$F:$F,0))+INDEX(Sheet4!$G:$G,MATCH(Sheet1!F1600,Sheet4!$F:$F,0))+INDEX(Sheet4!$G:$G,MATCH(Sheet1!G1600,Sheet4!$F:$F,0))+INDEX(Sheet4!$G:$G,MATCH(Sheet1!H1600,Sheet4!$F:$F,0))+INDEX(Sheet4!$G:$G,MATCH(Sheet1!I1600,Sheet4!$F:$F,0))+INDEX(Sheet4!$G:$G,MATCH(Sheet1!J1600,Sheet4!$F:$F,0)),"")</f>
        <v/>
      </c>
      <c r="AF1600">
        <f ref="AF1600:AF1663" si="393" t="shared">IF(A1600="✓",AF1599+1,AF1599)</f>
        <v>0</v>
      </c>
      <c r="AH1600">
        <v>1577</v>
      </c>
      <c r="AI1600" t="str">
        <f ref="AI1600:AI1663" si="394" t="shared">CONCATENATE(B1600,C1600,D1600,E1600,F1600,G1600,H1600,I1600,J1600)</f>
        <v>Ben SimmonsRicky RubioDevin BookerMonte MorrisTaurean PrinceJae CrowderMarvin BagleyTrey LylesNikola Jokic</v>
      </c>
      <c r="AJ1600">
        <f si="383" t="shared"/>
        <v>0</v>
      </c>
      <c r="AK1600">
        <f si="384" t="shared"/>
        <v>0</v>
      </c>
      <c r="AL1600">
        <f si="385" t="shared"/>
        <v>0</v>
      </c>
      <c r="AM1600">
        <f si="386" t="shared"/>
        <v>0</v>
      </c>
      <c r="AN1600">
        <f si="387" t="shared"/>
        <v>0</v>
      </c>
      <c r="AO1600">
        <f si="388" t="shared"/>
        <v>0</v>
      </c>
      <c r="AP1600">
        <f si="389" t="shared"/>
        <v>0</v>
      </c>
      <c r="AQ1600">
        <f si="390" t="shared"/>
        <v>0</v>
      </c>
      <c r="AR1600">
        <f si="391" t="shared"/>
        <v>0</v>
      </c>
      <c r="AS1600">
        <f ref="AS1600:AS1663" si="395" t="shared">SUM(AJ1600:AR1600)</f>
        <v>0</v>
      </c>
      <c r="AU1600" t="str">
        <f>IFERROR(VLOOKUP(C1600,Results!$A$2:$B$240,2,FALSE)+VLOOKUP(D1600,Results!$A$2:$B$240,2,FALSE)+VLOOKUP(E1600,Results!$A$2:$B$240,2,FALSE)+VLOOKUP(F1600,Results!$A$2:$B$240,2,FALSE)+VLOOKUP(G1600,Results!$A$2:$B$240,2,FALSE)+VLOOKUP(H1600,Results!$A$2:$B$240,2,FALSE)+VLOOKUP(I1600,Results!$A$2:$B$240,2,FALSE)+VLOOKUP(J1600,Results!$A$2:$B$240,2,FALSE)+VLOOKUP(B1600,Results!$A$2:$B$240,2,FALSE)-MIN(VLOOKUP(C1600,Results!$A$2:$B$240,2,FALSE),VLOOKUP(D1600,Results!$A$2:$B$240,2,FALSE),VLOOKUP(E1600,Results!$A$2:$B$240,2,FALSE),VLOOKUP(F1600,Results!$A$2:$B$240,2,FALSE),VLOOKUP(G1600,Results!$A$2:$B$240,2,FALSE),VLOOKUP(H1600,Results!$A$2:$B$240,2,FALSE),VLOOKUP(I1600,Results!$A$2:$B$240,2,FALSE),VLOOKUP(J1600,Results!$A$2:$B$240,2,FALSE),VLOOKUP(B1600,Results!$A$2:$B$240,2,FALSE)),"")</f>
        <v/>
      </c>
    </row>
    <row r="1601" spans="2:47" x14ac:dyDescent="0.3">
      <c r="B1601" t="s">
        <v>166</v>
      </c>
      <c r="C1601" t="s">
        <v>116</v>
      </c>
      <c r="D1601" t="s">
        <v>172</v>
      </c>
      <c r="E1601" t="s">
        <v>173</v>
      </c>
      <c r="F1601" t="s">
        <v>177</v>
      </c>
      <c r="G1601" t="s">
        <v>178</v>
      </c>
      <c r="H1601" t="s">
        <v>92</v>
      </c>
      <c r="I1601" t="s">
        <v>184</v>
      </c>
      <c r="J1601" t="s">
        <v>187</v>
      </c>
      <c r="K1601" t="n">
        <v>10.0</v>
      </c>
      <c r="L1601" s="30">
        <f si="382" t="shared"/>
        <v>0</v>
      </c>
      <c r="N1601" s="35" t="str">
        <f si="392" t="shared"/>
        <v/>
      </c>
      <c r="O1601" s="59">
        <f>(IF(ISNUMBER(MATCH(B1601,Sheet4!$K$92:$K$101,0)),1,0)+IF(ISNUMBER(MATCH(C1601,Sheet4!$K$92:$K$101,0)),1,0)+IF(ISNUMBER(MATCH(D1601,Sheet4!$K$92:$K$101,0)),1,0)+IF(ISNUMBER(MATCH(E1601,Sheet4!$K$92:$K$101,0)),1,0)+IF(ISNUMBER(MATCH(F1601,Sheet4!$K$92:$K$101,0)),1,0)+IF(ISNUMBER(MATCH(G1601,Sheet4!$K$92:$K$101,0)),1,0)+IF(ISNUMBER(MATCH(H1601,Sheet4!$K$92:$K$101,0)),1,0)+IF(ISNUMBER(MATCH(I1601,Sheet4!$K$92:$K$101,0)),1,0)+IF(ISNUMBER(MATCH(J1601,Sheet4!$K$92:$K$101,0)),1,0))
-
(IF(ISNUMBER(MATCH(B1601,Sheet4!$F$2:$F$11,0)),1,0)+IF(ISNUMBER(MATCH(C1601,Sheet4!$F$2:$F$11,0)),1,0)+IF(ISNUMBER(MATCH(D1601,Sheet4!$F$2:$F$11,0)),1,0)+IF(ISNUMBER(MATCH(E1601,Sheet4!$F$2:$F$11,0)),1,0)+IF(ISNUMBER(MATCH(F1601,Sheet4!$F$2:$F$11,0)),1,0)+IF(ISNUMBER(MATCH(G1601,Sheet4!$F$2:$F$11,0)),1,0)+IF(ISNUMBER(MATCH(H1601,Sheet4!$F$2:$F$11,0)),1,0)+IF(ISNUMBER(MATCH(I1601,Sheet4!$F$2:$F$11,0)),1,0)+IF(ISNUMBER(MATCH(J1601,Sheet4!$F$2:$F$11,0)),1,0))</f>
        <v>0</v>
      </c>
      <c r="P1601" s="40" t="str">
        <f>IFERROR(INDEX(Sheet4!$G:$G,MATCH(Sheet1!B1601,Sheet4!$F:$F,0))+INDEX(Sheet4!$G:$G,MATCH(Sheet1!C1601,Sheet4!$F:$F,0))+INDEX(Sheet4!$G:$G,MATCH(Sheet1!D1601,Sheet4!$F:$F,0))+INDEX(Sheet4!$G:$G,MATCH(Sheet1!E1601,Sheet4!$F:$F,0))+INDEX(Sheet4!$G:$G,MATCH(Sheet1!F1601,Sheet4!$F:$F,0))+INDEX(Sheet4!$G:$G,MATCH(Sheet1!G1601,Sheet4!$F:$F,0))+INDEX(Sheet4!$G:$G,MATCH(Sheet1!H1601,Sheet4!$F:$F,0))+INDEX(Sheet4!$G:$G,MATCH(Sheet1!I1601,Sheet4!$F:$F,0))+INDEX(Sheet4!$G:$G,MATCH(Sheet1!J1601,Sheet4!$F:$F,0)),"")</f>
        <v/>
      </c>
      <c r="AF1601">
        <f si="393" t="shared"/>
        <v>0</v>
      </c>
      <c r="AH1601">
        <v>1578</v>
      </c>
      <c r="AI1601" t="str">
        <f si="394" t="shared"/>
        <v>Ben SimmonsJeremy LinDevin BookerMonte MorrisWill BartonKelly OubrePaul MillsapTaj GibsonKarl-Anthony Towns</v>
      </c>
      <c r="AJ1601">
        <f si="383" t="shared"/>
        <v>0</v>
      </c>
      <c r="AK1601">
        <f si="384" t="shared"/>
        <v>0</v>
      </c>
      <c r="AL1601">
        <f si="385" t="shared"/>
        <v>0</v>
      </c>
      <c r="AM1601">
        <f si="386" t="shared"/>
        <v>0</v>
      </c>
      <c r="AN1601">
        <f si="387" t="shared"/>
        <v>0</v>
      </c>
      <c r="AO1601">
        <f si="388" t="shared"/>
        <v>0</v>
      </c>
      <c r="AP1601">
        <f si="389" t="shared"/>
        <v>0</v>
      </c>
      <c r="AQ1601">
        <f si="390" t="shared"/>
        <v>0</v>
      </c>
      <c r="AR1601">
        <f si="391" t="shared"/>
        <v>0</v>
      </c>
      <c r="AS1601">
        <f si="395" t="shared"/>
        <v>0</v>
      </c>
      <c r="AU1601" t="str">
        <f>IFERROR(VLOOKUP(C1601,Results!$A$2:$B$240,2,FALSE)+VLOOKUP(D1601,Results!$A$2:$B$240,2,FALSE)+VLOOKUP(E1601,Results!$A$2:$B$240,2,FALSE)+VLOOKUP(F1601,Results!$A$2:$B$240,2,FALSE)+VLOOKUP(G1601,Results!$A$2:$B$240,2,FALSE)+VLOOKUP(H1601,Results!$A$2:$B$240,2,FALSE)+VLOOKUP(I1601,Results!$A$2:$B$240,2,FALSE)+VLOOKUP(J1601,Results!$A$2:$B$240,2,FALSE)+VLOOKUP(B1601,Results!$A$2:$B$240,2,FALSE)-MIN(VLOOKUP(C1601,Results!$A$2:$B$240,2,FALSE),VLOOKUP(D1601,Results!$A$2:$B$240,2,FALSE),VLOOKUP(E1601,Results!$A$2:$B$240,2,FALSE),VLOOKUP(F1601,Results!$A$2:$B$240,2,FALSE),VLOOKUP(G1601,Results!$A$2:$B$240,2,FALSE),VLOOKUP(H1601,Results!$A$2:$B$240,2,FALSE),VLOOKUP(I1601,Results!$A$2:$B$240,2,FALSE),VLOOKUP(J1601,Results!$A$2:$B$240,2,FALSE),VLOOKUP(B1601,Results!$A$2:$B$240,2,FALSE)),"")</f>
        <v/>
      </c>
    </row>
    <row r="1602" spans="2:47" x14ac:dyDescent="0.3">
      <c r="B1602" t="s">
        <v>166</v>
      </c>
      <c r="C1602" t="s">
        <v>170</v>
      </c>
      <c r="D1602" t="s">
        <v>172</v>
      </c>
      <c r="E1602" t="s">
        <v>175</v>
      </c>
      <c r="F1602" t="s">
        <v>150</v>
      </c>
      <c r="G1602" t="s">
        <v>96</v>
      </c>
      <c r="H1602" t="s">
        <v>92</v>
      </c>
      <c r="I1602" t="s">
        <v>181</v>
      </c>
      <c r="J1602" t="s">
        <v>98</v>
      </c>
      <c r="K1602" t="n">
        <v>10.0</v>
      </c>
      <c r="L1602" s="30">
        <f si="382" t="shared"/>
        <v>0</v>
      </c>
      <c r="N1602" s="35" t="str">
        <f si="392" t="shared"/>
        <v/>
      </c>
      <c r="O1602" s="59">
        <f>(IF(ISNUMBER(MATCH(B1602,Sheet4!$K$92:$K$101,0)),1,0)+IF(ISNUMBER(MATCH(C1602,Sheet4!$K$92:$K$101,0)),1,0)+IF(ISNUMBER(MATCH(D1602,Sheet4!$K$92:$K$101,0)),1,0)+IF(ISNUMBER(MATCH(E1602,Sheet4!$K$92:$K$101,0)),1,0)+IF(ISNUMBER(MATCH(F1602,Sheet4!$K$92:$K$101,0)),1,0)+IF(ISNUMBER(MATCH(G1602,Sheet4!$K$92:$K$101,0)),1,0)+IF(ISNUMBER(MATCH(H1602,Sheet4!$K$92:$K$101,0)),1,0)+IF(ISNUMBER(MATCH(I1602,Sheet4!$K$92:$K$101,0)),1,0)+IF(ISNUMBER(MATCH(J1602,Sheet4!$K$92:$K$101,0)),1,0))
-
(IF(ISNUMBER(MATCH(B1602,Sheet4!$F$2:$F$11,0)),1,0)+IF(ISNUMBER(MATCH(C1602,Sheet4!$F$2:$F$11,0)),1,0)+IF(ISNUMBER(MATCH(D1602,Sheet4!$F$2:$F$11,0)),1,0)+IF(ISNUMBER(MATCH(E1602,Sheet4!$F$2:$F$11,0)),1,0)+IF(ISNUMBER(MATCH(F1602,Sheet4!$F$2:$F$11,0)),1,0)+IF(ISNUMBER(MATCH(G1602,Sheet4!$F$2:$F$11,0)),1,0)+IF(ISNUMBER(MATCH(H1602,Sheet4!$F$2:$F$11,0)),1,0)+IF(ISNUMBER(MATCH(I1602,Sheet4!$F$2:$F$11,0)),1,0)+IF(ISNUMBER(MATCH(J1602,Sheet4!$F$2:$F$11,0)),1,0))</f>
        <v>0</v>
      </c>
      <c r="P1602" s="40" t="str">
        <f>IFERROR(INDEX(Sheet4!$G:$G,MATCH(Sheet1!B1602,Sheet4!$F:$F,0))+INDEX(Sheet4!$G:$G,MATCH(Sheet1!C1602,Sheet4!$F:$F,0))+INDEX(Sheet4!$G:$G,MATCH(Sheet1!D1602,Sheet4!$F:$F,0))+INDEX(Sheet4!$G:$G,MATCH(Sheet1!E1602,Sheet4!$F:$F,0))+INDEX(Sheet4!$G:$G,MATCH(Sheet1!F1602,Sheet4!$F:$F,0))+INDEX(Sheet4!$G:$G,MATCH(Sheet1!G1602,Sheet4!$F:$F,0))+INDEX(Sheet4!$G:$G,MATCH(Sheet1!H1602,Sheet4!$F:$F,0))+INDEX(Sheet4!$G:$G,MATCH(Sheet1!I1602,Sheet4!$F:$F,0))+INDEX(Sheet4!$G:$G,MATCH(Sheet1!J1602,Sheet4!$F:$F,0)),"")</f>
        <v/>
      </c>
      <c r="AF1602">
        <f si="393" t="shared"/>
        <v>0</v>
      </c>
      <c r="AH1602">
        <v>1579</v>
      </c>
      <c r="AI1602" t="str">
        <f si="394" t="shared"/>
        <v>Ben SimmonsTrae YoungDevin BookerMalik BeasleyKelly OubreCorey BrewerPaul MillsapTrey LylesKarl-Anthony Towns</v>
      </c>
      <c r="AJ1602">
        <f si="383" t="shared"/>
        <v>0</v>
      </c>
      <c r="AK1602">
        <f si="384" t="shared"/>
        <v>0</v>
      </c>
      <c r="AL1602">
        <f si="385" t="shared"/>
        <v>0</v>
      </c>
      <c r="AM1602">
        <f si="386" t="shared"/>
        <v>0</v>
      </c>
      <c r="AN1602">
        <f si="387" t="shared"/>
        <v>0</v>
      </c>
      <c r="AO1602">
        <f si="388" t="shared"/>
        <v>0</v>
      </c>
      <c r="AP1602">
        <f si="389" t="shared"/>
        <v>0</v>
      </c>
      <c r="AQ1602">
        <f si="390" t="shared"/>
        <v>0</v>
      </c>
      <c r="AR1602">
        <f si="391" t="shared"/>
        <v>0</v>
      </c>
      <c r="AS1602">
        <f si="395" t="shared"/>
        <v>0</v>
      </c>
      <c r="AU1602" t="str">
        <f>IFERROR(VLOOKUP(C1602,Results!$A$2:$B$240,2,FALSE)+VLOOKUP(D1602,Results!$A$2:$B$240,2,FALSE)+VLOOKUP(E1602,Results!$A$2:$B$240,2,FALSE)+VLOOKUP(F1602,Results!$A$2:$B$240,2,FALSE)+VLOOKUP(G1602,Results!$A$2:$B$240,2,FALSE)+VLOOKUP(H1602,Results!$A$2:$B$240,2,FALSE)+VLOOKUP(I1602,Results!$A$2:$B$240,2,FALSE)+VLOOKUP(J1602,Results!$A$2:$B$240,2,FALSE)+VLOOKUP(B1602,Results!$A$2:$B$240,2,FALSE)-MIN(VLOOKUP(C1602,Results!$A$2:$B$240,2,FALSE),VLOOKUP(D1602,Results!$A$2:$B$240,2,FALSE),VLOOKUP(E1602,Results!$A$2:$B$240,2,FALSE),VLOOKUP(F1602,Results!$A$2:$B$240,2,FALSE),VLOOKUP(G1602,Results!$A$2:$B$240,2,FALSE),VLOOKUP(H1602,Results!$A$2:$B$240,2,FALSE),VLOOKUP(I1602,Results!$A$2:$B$240,2,FALSE),VLOOKUP(J1602,Results!$A$2:$B$240,2,FALSE),VLOOKUP(B1602,Results!$A$2:$B$240,2,FALSE)),"")</f>
        <v/>
      </c>
    </row>
    <row r="1603" spans="2:47" x14ac:dyDescent="0.3">
      <c r="B1603" t="s">
        <v>166</v>
      </c>
      <c r="C1603" t="s">
        <v>108</v>
      </c>
      <c r="D1603" t="s">
        <v>173</v>
      </c>
      <c r="E1603" t="s">
        <v>146</v>
      </c>
      <c r="F1603" t="s">
        <v>177</v>
      </c>
      <c r="G1603" t="s">
        <v>101</v>
      </c>
      <c r="H1603" t="s">
        <v>93</v>
      </c>
      <c r="I1603" t="s">
        <v>152</v>
      </c>
      <c r="J1603" t="s">
        <v>98</v>
      </c>
      <c r="K1603" t="n">
        <v>10.0</v>
      </c>
      <c r="L1603" s="30">
        <f si="382" t="shared"/>
        <v>0</v>
      </c>
      <c r="N1603" s="35" t="str">
        <f si="392" t="shared"/>
        <v/>
      </c>
      <c r="O1603" s="59">
        <f>(IF(ISNUMBER(MATCH(B1603,Sheet4!$K$92:$K$101,0)),1,0)+IF(ISNUMBER(MATCH(C1603,Sheet4!$K$92:$K$101,0)),1,0)+IF(ISNUMBER(MATCH(D1603,Sheet4!$K$92:$K$101,0)),1,0)+IF(ISNUMBER(MATCH(E1603,Sheet4!$K$92:$K$101,0)),1,0)+IF(ISNUMBER(MATCH(F1603,Sheet4!$K$92:$K$101,0)),1,0)+IF(ISNUMBER(MATCH(G1603,Sheet4!$K$92:$K$101,0)),1,0)+IF(ISNUMBER(MATCH(H1603,Sheet4!$K$92:$K$101,0)),1,0)+IF(ISNUMBER(MATCH(I1603,Sheet4!$K$92:$K$101,0)),1,0)+IF(ISNUMBER(MATCH(J1603,Sheet4!$K$92:$K$101,0)),1,0))
-
(IF(ISNUMBER(MATCH(B1603,Sheet4!$F$2:$F$11,0)),1,0)+IF(ISNUMBER(MATCH(C1603,Sheet4!$F$2:$F$11,0)),1,0)+IF(ISNUMBER(MATCH(D1603,Sheet4!$F$2:$F$11,0)),1,0)+IF(ISNUMBER(MATCH(E1603,Sheet4!$F$2:$F$11,0)),1,0)+IF(ISNUMBER(MATCH(F1603,Sheet4!$F$2:$F$11,0)),1,0)+IF(ISNUMBER(MATCH(G1603,Sheet4!$F$2:$F$11,0)),1,0)+IF(ISNUMBER(MATCH(H1603,Sheet4!$F$2:$F$11,0)),1,0)+IF(ISNUMBER(MATCH(I1603,Sheet4!$F$2:$F$11,0)),1,0)+IF(ISNUMBER(MATCH(J1603,Sheet4!$F$2:$F$11,0)),1,0))</f>
        <v>0</v>
      </c>
      <c r="P1603" s="40" t="str">
        <f>IFERROR(INDEX(Sheet4!$G:$G,MATCH(Sheet1!B1603,Sheet4!$F:$F,0))+INDEX(Sheet4!$G:$G,MATCH(Sheet1!C1603,Sheet4!$F:$F,0))+INDEX(Sheet4!$G:$G,MATCH(Sheet1!D1603,Sheet4!$F:$F,0))+INDEX(Sheet4!$G:$G,MATCH(Sheet1!E1603,Sheet4!$F:$F,0))+INDEX(Sheet4!$G:$G,MATCH(Sheet1!F1603,Sheet4!$F:$F,0))+INDEX(Sheet4!$G:$G,MATCH(Sheet1!G1603,Sheet4!$F:$F,0))+INDEX(Sheet4!$G:$G,MATCH(Sheet1!H1603,Sheet4!$F:$F,0))+INDEX(Sheet4!$G:$G,MATCH(Sheet1!I1603,Sheet4!$F:$F,0))+INDEX(Sheet4!$G:$G,MATCH(Sheet1!J1603,Sheet4!$F:$F,0)),"")</f>
        <v/>
      </c>
      <c r="AF1603">
        <f si="393" t="shared"/>
        <v>0</v>
      </c>
      <c r="AH1603">
        <v>1580</v>
      </c>
      <c r="AI1603" t="str">
        <f si="394" t="shared"/>
        <v>Elie OkoboJeremy LinJames HardenMonte MorrisKelly OubreCorey BrewerKenneth FariedPaul MillsapKarl-Anthony Towns</v>
      </c>
      <c r="AJ1603">
        <f si="383" t="shared"/>
        <v>0</v>
      </c>
      <c r="AK1603">
        <f si="384" t="shared"/>
        <v>0</v>
      </c>
      <c r="AL1603">
        <f si="385" t="shared"/>
        <v>0</v>
      </c>
      <c r="AM1603">
        <f si="386" t="shared"/>
        <v>0</v>
      </c>
      <c r="AN1603">
        <f si="387" t="shared"/>
        <v>0</v>
      </c>
      <c r="AO1603">
        <f si="388" t="shared"/>
        <v>0</v>
      </c>
      <c r="AP1603">
        <f si="389" t="shared"/>
        <v>0</v>
      </c>
      <c r="AQ1603">
        <f si="390" t="shared"/>
        <v>0</v>
      </c>
      <c r="AR1603">
        <f si="391" t="shared"/>
        <v>0</v>
      </c>
      <c r="AS1603">
        <f si="395" t="shared"/>
        <v>0</v>
      </c>
      <c r="AU1603" t="str">
        <f>IFERROR(VLOOKUP(C1603,Results!$A$2:$B$240,2,FALSE)+VLOOKUP(D1603,Results!$A$2:$B$240,2,FALSE)+VLOOKUP(E1603,Results!$A$2:$B$240,2,FALSE)+VLOOKUP(F1603,Results!$A$2:$B$240,2,FALSE)+VLOOKUP(G1603,Results!$A$2:$B$240,2,FALSE)+VLOOKUP(H1603,Results!$A$2:$B$240,2,FALSE)+VLOOKUP(I1603,Results!$A$2:$B$240,2,FALSE)+VLOOKUP(J1603,Results!$A$2:$B$240,2,FALSE)+VLOOKUP(B1603,Results!$A$2:$B$240,2,FALSE)-MIN(VLOOKUP(C1603,Results!$A$2:$B$240,2,FALSE),VLOOKUP(D1603,Results!$A$2:$B$240,2,FALSE),VLOOKUP(E1603,Results!$A$2:$B$240,2,FALSE),VLOOKUP(F1603,Results!$A$2:$B$240,2,FALSE),VLOOKUP(G1603,Results!$A$2:$B$240,2,FALSE),VLOOKUP(H1603,Results!$A$2:$B$240,2,FALSE),VLOOKUP(I1603,Results!$A$2:$B$240,2,FALSE),VLOOKUP(J1603,Results!$A$2:$B$240,2,FALSE),VLOOKUP(B1603,Results!$A$2:$B$240,2,FALSE)),"")</f>
        <v/>
      </c>
    </row>
    <row r="1604" spans="2:47" x14ac:dyDescent="0.3">
      <c r="B1604" t="s">
        <v>95</v>
      </c>
      <c r="C1604" t="s">
        <v>169</v>
      </c>
      <c r="D1604" t="s">
        <v>173</v>
      </c>
      <c r="E1604" t="s">
        <v>146</v>
      </c>
      <c r="F1604" t="s">
        <v>177</v>
      </c>
      <c r="G1604" t="s">
        <v>159</v>
      </c>
      <c r="H1604" t="s">
        <v>153</v>
      </c>
      <c r="I1604" t="s">
        <v>92</v>
      </c>
      <c r="J1604" t="s">
        <v>186</v>
      </c>
      <c r="K1604" t="n">
        <v>10.0</v>
      </c>
      <c r="L1604" s="30">
        <f si="382" t="shared"/>
        <v>0</v>
      </c>
      <c r="N1604" s="35" t="str">
        <f si="392" t="shared"/>
        <v/>
      </c>
      <c r="O1604" s="59">
        <f>(IF(ISNUMBER(MATCH(B1604,Sheet4!$K$92:$K$101,0)),1,0)+IF(ISNUMBER(MATCH(C1604,Sheet4!$K$92:$K$101,0)),1,0)+IF(ISNUMBER(MATCH(D1604,Sheet4!$K$92:$K$101,0)),1,0)+IF(ISNUMBER(MATCH(E1604,Sheet4!$K$92:$K$101,0)),1,0)+IF(ISNUMBER(MATCH(F1604,Sheet4!$K$92:$K$101,0)),1,0)+IF(ISNUMBER(MATCH(G1604,Sheet4!$K$92:$K$101,0)),1,0)+IF(ISNUMBER(MATCH(H1604,Sheet4!$K$92:$K$101,0)),1,0)+IF(ISNUMBER(MATCH(I1604,Sheet4!$K$92:$K$101,0)),1,0)+IF(ISNUMBER(MATCH(J1604,Sheet4!$K$92:$K$101,0)),1,0))
-
(IF(ISNUMBER(MATCH(B1604,Sheet4!$F$2:$F$11,0)),1,0)+IF(ISNUMBER(MATCH(C1604,Sheet4!$F$2:$F$11,0)),1,0)+IF(ISNUMBER(MATCH(D1604,Sheet4!$F$2:$F$11,0)),1,0)+IF(ISNUMBER(MATCH(E1604,Sheet4!$F$2:$F$11,0)),1,0)+IF(ISNUMBER(MATCH(F1604,Sheet4!$F$2:$F$11,0)),1,0)+IF(ISNUMBER(MATCH(G1604,Sheet4!$F$2:$F$11,0)),1,0)+IF(ISNUMBER(MATCH(H1604,Sheet4!$F$2:$F$11,0)),1,0)+IF(ISNUMBER(MATCH(I1604,Sheet4!$F$2:$F$11,0)),1,0)+IF(ISNUMBER(MATCH(J1604,Sheet4!$F$2:$F$11,0)),1,0))</f>
        <v>0</v>
      </c>
      <c r="P1604" s="40" t="str">
        <f>IFERROR(INDEX(Sheet4!$G:$G,MATCH(Sheet1!B1604,Sheet4!$F:$F,0))+INDEX(Sheet4!$G:$G,MATCH(Sheet1!C1604,Sheet4!$F:$F,0))+INDEX(Sheet4!$G:$G,MATCH(Sheet1!D1604,Sheet4!$F:$F,0))+INDEX(Sheet4!$G:$G,MATCH(Sheet1!E1604,Sheet4!$F:$F,0))+INDEX(Sheet4!$G:$G,MATCH(Sheet1!F1604,Sheet4!$F:$F,0))+INDEX(Sheet4!$G:$G,MATCH(Sheet1!G1604,Sheet4!$F:$F,0))+INDEX(Sheet4!$G:$G,MATCH(Sheet1!H1604,Sheet4!$F:$F,0))+INDEX(Sheet4!$G:$G,MATCH(Sheet1!I1604,Sheet4!$F:$F,0))+INDEX(Sheet4!$G:$G,MATCH(Sheet1!J1604,Sheet4!$F:$F,0)),"")</f>
        <v/>
      </c>
      <c r="AF1604">
        <f si="393" t="shared"/>
        <v>0</v>
      </c>
      <c r="AH1604">
        <v>1581</v>
      </c>
      <c r="AI1604" t="str">
        <f si="394" t="shared"/>
        <v>Ben SimmonsIsaiah CanaanDevin BookerMalik BeasleyWill BartonCorey BrewerMarvin BagleyPaul MillsapNikola Jokic</v>
      </c>
      <c r="AJ1604">
        <f si="383" t="shared"/>
        <v>0</v>
      </c>
      <c r="AK1604">
        <f si="384" t="shared"/>
        <v>0</v>
      </c>
      <c r="AL1604">
        <f si="385" t="shared"/>
        <v>0</v>
      </c>
      <c r="AM1604">
        <f si="386" t="shared"/>
        <v>0</v>
      </c>
      <c r="AN1604">
        <f si="387" t="shared"/>
        <v>0</v>
      </c>
      <c r="AO1604">
        <f si="388" t="shared"/>
        <v>0</v>
      </c>
      <c r="AP1604">
        <f si="389" t="shared"/>
        <v>0</v>
      </c>
      <c r="AQ1604">
        <f si="390" t="shared"/>
        <v>0</v>
      </c>
      <c r="AR1604">
        <f si="391" t="shared"/>
        <v>0</v>
      </c>
      <c r="AS1604">
        <f si="395" t="shared"/>
        <v>0</v>
      </c>
      <c r="AU1604" t="str">
        <f>IFERROR(VLOOKUP(C1604,Results!$A$2:$B$240,2,FALSE)+VLOOKUP(D1604,Results!$A$2:$B$240,2,FALSE)+VLOOKUP(E1604,Results!$A$2:$B$240,2,FALSE)+VLOOKUP(F1604,Results!$A$2:$B$240,2,FALSE)+VLOOKUP(G1604,Results!$A$2:$B$240,2,FALSE)+VLOOKUP(H1604,Results!$A$2:$B$240,2,FALSE)+VLOOKUP(I1604,Results!$A$2:$B$240,2,FALSE)+VLOOKUP(J1604,Results!$A$2:$B$240,2,FALSE)+VLOOKUP(B1604,Results!$A$2:$B$240,2,FALSE)-MIN(VLOOKUP(C1604,Results!$A$2:$B$240,2,FALSE),VLOOKUP(D1604,Results!$A$2:$B$240,2,FALSE),VLOOKUP(E1604,Results!$A$2:$B$240,2,FALSE),VLOOKUP(F1604,Results!$A$2:$B$240,2,FALSE),VLOOKUP(G1604,Results!$A$2:$B$240,2,FALSE),VLOOKUP(H1604,Results!$A$2:$B$240,2,FALSE),VLOOKUP(I1604,Results!$A$2:$B$240,2,FALSE),VLOOKUP(J1604,Results!$A$2:$B$240,2,FALSE),VLOOKUP(B1604,Results!$A$2:$B$240,2,FALSE)),"")</f>
        <v/>
      </c>
    </row>
    <row r="1605" spans="2:47" x14ac:dyDescent="0.3">
      <c r="B1605" t="s">
        <v>166</v>
      </c>
      <c r="C1605" t="s">
        <v>171</v>
      </c>
      <c r="D1605" t="s">
        <v>172</v>
      </c>
      <c r="E1605" t="s">
        <v>173</v>
      </c>
      <c r="F1605" t="s">
        <v>177</v>
      </c>
      <c r="G1605" t="s">
        <v>96</v>
      </c>
      <c r="H1605" t="s">
        <v>181</v>
      </c>
      <c r="I1605" t="s">
        <v>152</v>
      </c>
      <c r="J1605" t="s">
        <v>94</v>
      </c>
      <c r="K1605" t="n">
        <v>10.0</v>
      </c>
      <c r="L1605" s="30">
        <f si="382" t="shared"/>
        <v>0</v>
      </c>
      <c r="N1605" s="35" t="str">
        <f si="392" t="shared"/>
        <v/>
      </c>
      <c r="O1605" s="59">
        <f>(IF(ISNUMBER(MATCH(B1605,Sheet4!$K$92:$K$101,0)),1,0)+IF(ISNUMBER(MATCH(C1605,Sheet4!$K$92:$K$101,0)),1,0)+IF(ISNUMBER(MATCH(D1605,Sheet4!$K$92:$K$101,0)),1,0)+IF(ISNUMBER(MATCH(E1605,Sheet4!$K$92:$K$101,0)),1,0)+IF(ISNUMBER(MATCH(F1605,Sheet4!$K$92:$K$101,0)),1,0)+IF(ISNUMBER(MATCH(G1605,Sheet4!$K$92:$K$101,0)),1,0)+IF(ISNUMBER(MATCH(H1605,Sheet4!$K$92:$K$101,0)),1,0)+IF(ISNUMBER(MATCH(I1605,Sheet4!$K$92:$K$101,0)),1,0)+IF(ISNUMBER(MATCH(J1605,Sheet4!$K$92:$K$101,0)),1,0))
-
(IF(ISNUMBER(MATCH(B1605,Sheet4!$F$2:$F$11,0)),1,0)+IF(ISNUMBER(MATCH(C1605,Sheet4!$F$2:$F$11,0)),1,0)+IF(ISNUMBER(MATCH(D1605,Sheet4!$F$2:$F$11,0)),1,0)+IF(ISNUMBER(MATCH(E1605,Sheet4!$F$2:$F$11,0)),1,0)+IF(ISNUMBER(MATCH(F1605,Sheet4!$F$2:$F$11,0)),1,0)+IF(ISNUMBER(MATCH(G1605,Sheet4!$F$2:$F$11,0)),1,0)+IF(ISNUMBER(MATCH(H1605,Sheet4!$F$2:$F$11,0)),1,0)+IF(ISNUMBER(MATCH(I1605,Sheet4!$F$2:$F$11,0)),1,0)+IF(ISNUMBER(MATCH(J1605,Sheet4!$F$2:$F$11,0)),1,0))</f>
        <v>0</v>
      </c>
      <c r="P1605" s="40" t="str">
        <f>IFERROR(INDEX(Sheet4!$G:$G,MATCH(Sheet1!B1605,Sheet4!$F:$F,0))+INDEX(Sheet4!$G:$G,MATCH(Sheet1!C1605,Sheet4!$F:$F,0))+INDEX(Sheet4!$G:$G,MATCH(Sheet1!D1605,Sheet4!$F:$F,0))+INDEX(Sheet4!$G:$G,MATCH(Sheet1!E1605,Sheet4!$F:$F,0))+INDEX(Sheet4!$G:$G,MATCH(Sheet1!F1605,Sheet4!$F:$F,0))+INDEX(Sheet4!$G:$G,MATCH(Sheet1!G1605,Sheet4!$F:$F,0))+INDEX(Sheet4!$G:$G,MATCH(Sheet1!H1605,Sheet4!$F:$F,0))+INDEX(Sheet4!$G:$G,MATCH(Sheet1!I1605,Sheet4!$F:$F,0))+INDEX(Sheet4!$G:$G,MATCH(Sheet1!J1605,Sheet4!$F:$F,0)),"")</f>
        <v/>
      </c>
      <c r="AF1605">
        <f si="393" t="shared"/>
        <v>0</v>
      </c>
      <c r="AH1605">
        <v>1582</v>
      </c>
      <c r="AI1605" t="str">
        <f si="394" t="shared"/>
        <v>De'Aaron FoxLandry ShametDevin BookerMonte MorrisJoe InglesJae CrowderKenneth FariedJosh JacksonJoel Embiid</v>
      </c>
      <c r="AJ1605">
        <f si="383" t="shared"/>
        <v>0</v>
      </c>
      <c r="AK1605">
        <f si="384" t="shared"/>
        <v>0</v>
      </c>
      <c r="AL1605">
        <f si="385" t="shared"/>
        <v>0</v>
      </c>
      <c r="AM1605">
        <f si="386" t="shared"/>
        <v>0</v>
      </c>
      <c r="AN1605">
        <f si="387" t="shared"/>
        <v>0</v>
      </c>
      <c r="AO1605">
        <f si="388" t="shared"/>
        <v>0</v>
      </c>
      <c r="AP1605">
        <f si="389" t="shared"/>
        <v>0</v>
      </c>
      <c r="AQ1605">
        <f si="390" t="shared"/>
        <v>0</v>
      </c>
      <c r="AR1605">
        <f si="391" t="shared"/>
        <v>0</v>
      </c>
      <c r="AS1605">
        <f si="395" t="shared"/>
        <v>0</v>
      </c>
      <c r="AU1605" t="str">
        <f>IFERROR(VLOOKUP(C1605,Results!$A$2:$B$240,2,FALSE)+VLOOKUP(D1605,Results!$A$2:$B$240,2,FALSE)+VLOOKUP(E1605,Results!$A$2:$B$240,2,FALSE)+VLOOKUP(F1605,Results!$A$2:$B$240,2,FALSE)+VLOOKUP(G1605,Results!$A$2:$B$240,2,FALSE)+VLOOKUP(H1605,Results!$A$2:$B$240,2,FALSE)+VLOOKUP(I1605,Results!$A$2:$B$240,2,FALSE)+VLOOKUP(J1605,Results!$A$2:$B$240,2,FALSE)+VLOOKUP(B1605,Results!$A$2:$B$240,2,FALSE)-MIN(VLOOKUP(C1605,Results!$A$2:$B$240,2,FALSE),VLOOKUP(D1605,Results!$A$2:$B$240,2,FALSE),VLOOKUP(E1605,Results!$A$2:$B$240,2,FALSE),VLOOKUP(F1605,Results!$A$2:$B$240,2,FALSE),VLOOKUP(G1605,Results!$A$2:$B$240,2,FALSE),VLOOKUP(H1605,Results!$A$2:$B$240,2,FALSE),VLOOKUP(I1605,Results!$A$2:$B$240,2,FALSE),VLOOKUP(J1605,Results!$A$2:$B$240,2,FALSE),VLOOKUP(B1605,Results!$A$2:$B$240,2,FALSE)),"")</f>
        <v/>
      </c>
    </row>
    <row r="1606" spans="2:47" x14ac:dyDescent="0.3">
      <c r="B1606" t="s">
        <v>166</v>
      </c>
      <c r="C1606" t="s">
        <v>170</v>
      </c>
      <c r="D1606" t="s">
        <v>172</v>
      </c>
      <c r="E1606" t="s">
        <v>148</v>
      </c>
      <c r="F1606" t="s">
        <v>150</v>
      </c>
      <c r="G1606" t="s">
        <v>178</v>
      </c>
      <c r="H1606" t="s">
        <v>181</v>
      </c>
      <c r="I1606" t="s">
        <v>152</v>
      </c>
      <c r="J1606" t="s">
        <v>186</v>
      </c>
      <c r="K1606" t="n">
        <v>10.0</v>
      </c>
      <c r="L1606" s="30">
        <f si="382" t="shared"/>
        <v>0</v>
      </c>
      <c r="N1606" s="35" t="str">
        <f si="392" t="shared"/>
        <v/>
      </c>
      <c r="O1606" s="59">
        <f>(IF(ISNUMBER(MATCH(B1606,Sheet4!$K$92:$K$101,0)),1,0)+IF(ISNUMBER(MATCH(C1606,Sheet4!$K$92:$K$101,0)),1,0)+IF(ISNUMBER(MATCH(D1606,Sheet4!$K$92:$K$101,0)),1,0)+IF(ISNUMBER(MATCH(E1606,Sheet4!$K$92:$K$101,0)),1,0)+IF(ISNUMBER(MATCH(F1606,Sheet4!$K$92:$K$101,0)),1,0)+IF(ISNUMBER(MATCH(G1606,Sheet4!$K$92:$K$101,0)),1,0)+IF(ISNUMBER(MATCH(H1606,Sheet4!$K$92:$K$101,0)),1,0)+IF(ISNUMBER(MATCH(I1606,Sheet4!$K$92:$K$101,0)),1,0)+IF(ISNUMBER(MATCH(J1606,Sheet4!$K$92:$K$101,0)),1,0))
-
(IF(ISNUMBER(MATCH(B1606,Sheet4!$F$2:$F$11,0)),1,0)+IF(ISNUMBER(MATCH(C1606,Sheet4!$F$2:$F$11,0)),1,0)+IF(ISNUMBER(MATCH(D1606,Sheet4!$F$2:$F$11,0)),1,0)+IF(ISNUMBER(MATCH(E1606,Sheet4!$F$2:$F$11,0)),1,0)+IF(ISNUMBER(MATCH(F1606,Sheet4!$F$2:$F$11,0)),1,0)+IF(ISNUMBER(MATCH(G1606,Sheet4!$F$2:$F$11,0)),1,0)+IF(ISNUMBER(MATCH(H1606,Sheet4!$F$2:$F$11,0)),1,0)+IF(ISNUMBER(MATCH(I1606,Sheet4!$F$2:$F$11,0)),1,0)+IF(ISNUMBER(MATCH(J1606,Sheet4!$F$2:$F$11,0)),1,0))</f>
        <v>0</v>
      </c>
      <c r="P1606" s="40" t="str">
        <f>IFERROR(INDEX(Sheet4!$G:$G,MATCH(Sheet1!B1606,Sheet4!$F:$F,0))+INDEX(Sheet4!$G:$G,MATCH(Sheet1!C1606,Sheet4!$F:$F,0))+INDEX(Sheet4!$G:$G,MATCH(Sheet1!D1606,Sheet4!$F:$F,0))+INDEX(Sheet4!$G:$G,MATCH(Sheet1!E1606,Sheet4!$F:$F,0))+INDEX(Sheet4!$G:$G,MATCH(Sheet1!F1606,Sheet4!$F:$F,0))+INDEX(Sheet4!$G:$G,MATCH(Sheet1!G1606,Sheet4!$F:$F,0))+INDEX(Sheet4!$G:$G,MATCH(Sheet1!H1606,Sheet4!$F:$F,0))+INDEX(Sheet4!$G:$G,MATCH(Sheet1!I1606,Sheet4!$F:$F,0))+INDEX(Sheet4!$G:$G,MATCH(Sheet1!J1606,Sheet4!$F:$F,0)),"")</f>
        <v/>
      </c>
      <c r="AF1606">
        <f si="393" t="shared"/>
        <v>0</v>
      </c>
      <c r="AH1606">
        <v>1583</v>
      </c>
      <c r="AI1606" t="str">
        <f si="394" t="shared"/>
        <v>De'Aaron FoxJeremy LinDevin BookerAndrew WigginsKelly OubreGerald GreenJohn CollinsJosh JacksonKarl-Anthony Towns</v>
      </c>
      <c r="AJ1606">
        <f si="383" t="shared"/>
        <v>0</v>
      </c>
      <c r="AK1606">
        <f si="384" t="shared"/>
        <v>0</v>
      </c>
      <c r="AL1606">
        <f si="385" t="shared"/>
        <v>0</v>
      </c>
      <c r="AM1606">
        <f si="386" t="shared"/>
        <v>0</v>
      </c>
      <c r="AN1606">
        <f si="387" t="shared"/>
        <v>0</v>
      </c>
      <c r="AO1606">
        <f si="388" t="shared"/>
        <v>0</v>
      </c>
      <c r="AP1606">
        <f si="389" t="shared"/>
        <v>0</v>
      </c>
      <c r="AQ1606">
        <f si="390" t="shared"/>
        <v>0</v>
      </c>
      <c r="AR1606">
        <f si="391" t="shared"/>
        <v>0</v>
      </c>
      <c r="AS1606">
        <f si="395" t="shared"/>
        <v>0</v>
      </c>
      <c r="AU1606" t="str">
        <f>IFERROR(VLOOKUP(C1606,Results!$A$2:$B$240,2,FALSE)+VLOOKUP(D1606,Results!$A$2:$B$240,2,FALSE)+VLOOKUP(E1606,Results!$A$2:$B$240,2,FALSE)+VLOOKUP(F1606,Results!$A$2:$B$240,2,FALSE)+VLOOKUP(G1606,Results!$A$2:$B$240,2,FALSE)+VLOOKUP(H1606,Results!$A$2:$B$240,2,FALSE)+VLOOKUP(I1606,Results!$A$2:$B$240,2,FALSE)+VLOOKUP(J1606,Results!$A$2:$B$240,2,FALSE)+VLOOKUP(B1606,Results!$A$2:$B$240,2,FALSE)-MIN(VLOOKUP(C1606,Results!$A$2:$B$240,2,FALSE),VLOOKUP(D1606,Results!$A$2:$B$240,2,FALSE),VLOOKUP(E1606,Results!$A$2:$B$240,2,FALSE),VLOOKUP(F1606,Results!$A$2:$B$240,2,FALSE),VLOOKUP(G1606,Results!$A$2:$B$240,2,FALSE),VLOOKUP(H1606,Results!$A$2:$B$240,2,FALSE),VLOOKUP(I1606,Results!$A$2:$B$240,2,FALSE),VLOOKUP(J1606,Results!$A$2:$B$240,2,FALSE),VLOOKUP(B1606,Results!$A$2:$B$240,2,FALSE)),"")</f>
        <v/>
      </c>
    </row>
    <row r="1607" spans="2:47" x14ac:dyDescent="0.3">
      <c r="B1607" t="s">
        <v>87</v>
      </c>
      <c r="C1607" t="s">
        <v>170</v>
      </c>
      <c r="D1607" t="s">
        <v>172</v>
      </c>
      <c r="E1607" t="s">
        <v>174</v>
      </c>
      <c r="F1607" t="s">
        <v>177</v>
      </c>
      <c r="G1607" t="s">
        <v>100</v>
      </c>
      <c r="H1607" t="s">
        <v>92</v>
      </c>
      <c r="I1607" t="s">
        <v>152</v>
      </c>
      <c r="J1607" t="s">
        <v>186</v>
      </c>
      <c r="K1607" t="n">
        <v>10.0</v>
      </c>
      <c r="L1607" s="30">
        <f si="382" t="shared"/>
        <v>0</v>
      </c>
      <c r="N1607" s="35" t="str">
        <f si="392" t="shared"/>
        <v/>
      </c>
      <c r="O1607" s="59">
        <f>(IF(ISNUMBER(MATCH(B1607,Sheet4!$K$92:$K$101,0)),1,0)+IF(ISNUMBER(MATCH(C1607,Sheet4!$K$92:$K$101,0)),1,0)+IF(ISNUMBER(MATCH(D1607,Sheet4!$K$92:$K$101,0)),1,0)+IF(ISNUMBER(MATCH(E1607,Sheet4!$K$92:$K$101,0)),1,0)+IF(ISNUMBER(MATCH(F1607,Sheet4!$K$92:$K$101,0)),1,0)+IF(ISNUMBER(MATCH(G1607,Sheet4!$K$92:$K$101,0)),1,0)+IF(ISNUMBER(MATCH(H1607,Sheet4!$K$92:$K$101,0)),1,0)+IF(ISNUMBER(MATCH(I1607,Sheet4!$K$92:$K$101,0)),1,0)+IF(ISNUMBER(MATCH(J1607,Sheet4!$K$92:$K$101,0)),1,0))
-
(IF(ISNUMBER(MATCH(B1607,Sheet4!$F$2:$F$11,0)),1,0)+IF(ISNUMBER(MATCH(C1607,Sheet4!$F$2:$F$11,0)),1,0)+IF(ISNUMBER(MATCH(D1607,Sheet4!$F$2:$F$11,0)),1,0)+IF(ISNUMBER(MATCH(E1607,Sheet4!$F$2:$F$11,0)),1,0)+IF(ISNUMBER(MATCH(F1607,Sheet4!$F$2:$F$11,0)),1,0)+IF(ISNUMBER(MATCH(G1607,Sheet4!$F$2:$F$11,0)),1,0)+IF(ISNUMBER(MATCH(H1607,Sheet4!$F$2:$F$11,0)),1,0)+IF(ISNUMBER(MATCH(I1607,Sheet4!$F$2:$F$11,0)),1,0)+IF(ISNUMBER(MATCH(J1607,Sheet4!$F$2:$F$11,0)),1,0))</f>
        <v>0</v>
      </c>
      <c r="P1607" s="40" t="str">
        <f>IFERROR(INDEX(Sheet4!$G:$G,MATCH(Sheet1!B1607,Sheet4!$F:$F,0))+INDEX(Sheet4!$G:$G,MATCH(Sheet1!C1607,Sheet4!$F:$F,0))+INDEX(Sheet4!$G:$G,MATCH(Sheet1!D1607,Sheet4!$F:$F,0))+INDEX(Sheet4!$G:$G,MATCH(Sheet1!E1607,Sheet4!$F:$F,0))+INDEX(Sheet4!$G:$G,MATCH(Sheet1!F1607,Sheet4!$F:$F,0))+INDEX(Sheet4!$G:$G,MATCH(Sheet1!G1607,Sheet4!$F:$F,0))+INDEX(Sheet4!$G:$G,MATCH(Sheet1!H1607,Sheet4!$F:$F,0))+INDEX(Sheet4!$G:$G,MATCH(Sheet1!I1607,Sheet4!$F:$F,0))+INDEX(Sheet4!$G:$G,MATCH(Sheet1!J1607,Sheet4!$F:$F,0)),"")</f>
        <v/>
      </c>
      <c r="AF1607">
        <f si="393" t="shared"/>
        <v>0</v>
      </c>
      <c r="AH1607">
        <v>1584</v>
      </c>
      <c r="AI1607" t="str">
        <f si="394" t="shared"/>
        <v>Ben SimmonsIsaiah CanaanJimmy ButlerBuddy HieldDeAndre' BembryCorey BrewerKenneth FariedPaul MillsapKarl-Anthony Towns</v>
      </c>
      <c r="AJ1607">
        <f si="383" t="shared"/>
        <v>0</v>
      </c>
      <c r="AK1607">
        <f si="384" t="shared"/>
        <v>0</v>
      </c>
      <c r="AL1607">
        <f si="385" t="shared"/>
        <v>0</v>
      </c>
      <c r="AM1607">
        <f si="386" t="shared"/>
        <v>0</v>
      </c>
      <c r="AN1607">
        <f si="387" t="shared"/>
        <v>0</v>
      </c>
      <c r="AO1607">
        <f si="388" t="shared"/>
        <v>0</v>
      </c>
      <c r="AP1607">
        <f si="389" t="shared"/>
        <v>0</v>
      </c>
      <c r="AQ1607">
        <f si="390" t="shared"/>
        <v>0</v>
      </c>
      <c r="AR1607">
        <f si="391" t="shared"/>
        <v>0</v>
      </c>
      <c r="AS1607">
        <f si="395" t="shared"/>
        <v>0</v>
      </c>
      <c r="AU1607" t="str">
        <f>IFERROR(VLOOKUP(C1607,Results!$A$2:$B$240,2,FALSE)+VLOOKUP(D1607,Results!$A$2:$B$240,2,FALSE)+VLOOKUP(E1607,Results!$A$2:$B$240,2,FALSE)+VLOOKUP(F1607,Results!$A$2:$B$240,2,FALSE)+VLOOKUP(G1607,Results!$A$2:$B$240,2,FALSE)+VLOOKUP(H1607,Results!$A$2:$B$240,2,FALSE)+VLOOKUP(I1607,Results!$A$2:$B$240,2,FALSE)+VLOOKUP(J1607,Results!$A$2:$B$240,2,FALSE)+VLOOKUP(B1607,Results!$A$2:$B$240,2,FALSE)-MIN(VLOOKUP(C1607,Results!$A$2:$B$240,2,FALSE),VLOOKUP(D1607,Results!$A$2:$B$240,2,FALSE),VLOOKUP(E1607,Results!$A$2:$B$240,2,FALSE),VLOOKUP(F1607,Results!$A$2:$B$240,2,FALSE),VLOOKUP(G1607,Results!$A$2:$B$240,2,FALSE),VLOOKUP(H1607,Results!$A$2:$B$240,2,FALSE),VLOOKUP(I1607,Results!$A$2:$B$240,2,FALSE),VLOOKUP(J1607,Results!$A$2:$B$240,2,FALSE),VLOOKUP(B1607,Results!$A$2:$B$240,2,FALSE)),"")</f>
        <v/>
      </c>
    </row>
    <row r="1608" spans="2:47" x14ac:dyDescent="0.3">
      <c r="B1608" t="s">
        <v>166</v>
      </c>
      <c r="C1608" t="s">
        <v>169</v>
      </c>
      <c r="D1608" t="s">
        <v>173</v>
      </c>
      <c r="E1608" t="s">
        <v>146</v>
      </c>
      <c r="F1608" t="s">
        <v>177</v>
      </c>
      <c r="G1608" t="s">
        <v>105</v>
      </c>
      <c r="H1608" t="s">
        <v>181</v>
      </c>
      <c r="I1608" t="s">
        <v>152</v>
      </c>
      <c r="J1608" t="s">
        <v>156</v>
      </c>
      <c r="K1608" t="n">
        <v>10.0</v>
      </c>
      <c r="L1608" s="30">
        <f si="382" t="shared"/>
        <v>0</v>
      </c>
      <c r="N1608" s="35" t="str">
        <f si="392" t="shared"/>
        <v/>
      </c>
      <c r="O1608" s="59">
        <f>(IF(ISNUMBER(MATCH(B1608,Sheet4!$K$92:$K$101,0)),1,0)+IF(ISNUMBER(MATCH(C1608,Sheet4!$K$92:$K$101,0)),1,0)+IF(ISNUMBER(MATCH(D1608,Sheet4!$K$92:$K$101,0)),1,0)+IF(ISNUMBER(MATCH(E1608,Sheet4!$K$92:$K$101,0)),1,0)+IF(ISNUMBER(MATCH(F1608,Sheet4!$K$92:$K$101,0)),1,0)+IF(ISNUMBER(MATCH(G1608,Sheet4!$K$92:$K$101,0)),1,0)+IF(ISNUMBER(MATCH(H1608,Sheet4!$K$92:$K$101,0)),1,0)+IF(ISNUMBER(MATCH(I1608,Sheet4!$K$92:$K$101,0)),1,0)+IF(ISNUMBER(MATCH(J1608,Sheet4!$K$92:$K$101,0)),1,0))
-
(IF(ISNUMBER(MATCH(B1608,Sheet4!$F$2:$F$11,0)),1,0)+IF(ISNUMBER(MATCH(C1608,Sheet4!$F$2:$F$11,0)),1,0)+IF(ISNUMBER(MATCH(D1608,Sheet4!$F$2:$F$11,0)),1,0)+IF(ISNUMBER(MATCH(E1608,Sheet4!$F$2:$F$11,0)),1,0)+IF(ISNUMBER(MATCH(F1608,Sheet4!$F$2:$F$11,0)),1,0)+IF(ISNUMBER(MATCH(G1608,Sheet4!$F$2:$F$11,0)),1,0)+IF(ISNUMBER(MATCH(H1608,Sheet4!$F$2:$F$11,0)),1,0)+IF(ISNUMBER(MATCH(I1608,Sheet4!$F$2:$F$11,0)),1,0)+IF(ISNUMBER(MATCH(J1608,Sheet4!$F$2:$F$11,0)),1,0))</f>
        <v>0</v>
      </c>
      <c r="P1608" s="40" t="str">
        <f>IFERROR(INDEX(Sheet4!$G:$G,MATCH(Sheet1!B1608,Sheet4!$F:$F,0))+INDEX(Sheet4!$G:$G,MATCH(Sheet1!C1608,Sheet4!$F:$F,0))+INDEX(Sheet4!$G:$G,MATCH(Sheet1!D1608,Sheet4!$F:$F,0))+INDEX(Sheet4!$G:$G,MATCH(Sheet1!E1608,Sheet4!$F:$F,0))+INDEX(Sheet4!$G:$G,MATCH(Sheet1!F1608,Sheet4!$F:$F,0))+INDEX(Sheet4!$G:$G,MATCH(Sheet1!G1608,Sheet4!$F:$F,0))+INDEX(Sheet4!$G:$G,MATCH(Sheet1!H1608,Sheet4!$F:$F,0))+INDEX(Sheet4!$G:$G,MATCH(Sheet1!I1608,Sheet4!$F:$F,0))+INDEX(Sheet4!$G:$G,MATCH(Sheet1!J1608,Sheet4!$F:$F,0)),"")</f>
        <v/>
      </c>
      <c r="AF1608">
        <f si="393" t="shared"/>
        <v>0</v>
      </c>
      <c r="AH1608">
        <v>1585</v>
      </c>
      <c r="AI1608" t="str">
        <f si="394" t="shared"/>
        <v>Ben SimmonsRicky RubioDevin BookerMonte MorrisKelly OubreJoe InglesJosh JacksonDario SaricRudy Gobert</v>
      </c>
      <c r="AJ1608">
        <f si="383" t="shared"/>
        <v>0</v>
      </c>
      <c r="AK1608">
        <f si="384" t="shared"/>
        <v>0</v>
      </c>
      <c r="AL1608">
        <f si="385" t="shared"/>
        <v>0</v>
      </c>
      <c r="AM1608">
        <f si="386" t="shared"/>
        <v>0</v>
      </c>
      <c r="AN1608">
        <f si="387" t="shared"/>
        <v>0</v>
      </c>
      <c r="AO1608">
        <f si="388" t="shared"/>
        <v>0</v>
      </c>
      <c r="AP1608">
        <f si="389" t="shared"/>
        <v>0</v>
      </c>
      <c r="AQ1608">
        <f si="390" t="shared"/>
        <v>0</v>
      </c>
      <c r="AR1608">
        <f si="391" t="shared"/>
        <v>0</v>
      </c>
      <c r="AS1608">
        <f si="395" t="shared"/>
        <v>0</v>
      </c>
      <c r="AU1608" t="str">
        <f>IFERROR(VLOOKUP(C1608,Results!$A$2:$B$240,2,FALSE)+VLOOKUP(D1608,Results!$A$2:$B$240,2,FALSE)+VLOOKUP(E1608,Results!$A$2:$B$240,2,FALSE)+VLOOKUP(F1608,Results!$A$2:$B$240,2,FALSE)+VLOOKUP(G1608,Results!$A$2:$B$240,2,FALSE)+VLOOKUP(H1608,Results!$A$2:$B$240,2,FALSE)+VLOOKUP(I1608,Results!$A$2:$B$240,2,FALSE)+VLOOKUP(J1608,Results!$A$2:$B$240,2,FALSE)+VLOOKUP(B1608,Results!$A$2:$B$240,2,FALSE)-MIN(VLOOKUP(C1608,Results!$A$2:$B$240,2,FALSE),VLOOKUP(D1608,Results!$A$2:$B$240,2,FALSE),VLOOKUP(E1608,Results!$A$2:$B$240,2,FALSE),VLOOKUP(F1608,Results!$A$2:$B$240,2,FALSE),VLOOKUP(G1608,Results!$A$2:$B$240,2,FALSE),VLOOKUP(H1608,Results!$A$2:$B$240,2,FALSE),VLOOKUP(I1608,Results!$A$2:$B$240,2,FALSE),VLOOKUP(J1608,Results!$A$2:$B$240,2,FALSE),VLOOKUP(B1608,Results!$A$2:$B$240,2,FALSE)),"")</f>
        <v/>
      </c>
    </row>
    <row r="1609" spans="2:47" x14ac:dyDescent="0.3">
      <c r="B1609" t="s">
        <v>108</v>
      </c>
      <c r="C1609" t="s">
        <v>171</v>
      </c>
      <c r="D1609" t="s">
        <v>172</v>
      </c>
      <c r="E1609" t="s">
        <v>173</v>
      </c>
      <c r="F1609" t="s">
        <v>177</v>
      </c>
      <c r="G1609" t="s">
        <v>178</v>
      </c>
      <c r="H1609" t="s">
        <v>93</v>
      </c>
      <c r="I1609" t="s">
        <v>181</v>
      </c>
      <c r="J1609" t="s">
        <v>98</v>
      </c>
      <c r="K1609" t="n">
        <v>10.0</v>
      </c>
      <c r="L1609" s="30">
        <f si="382" t="shared"/>
        <v>0</v>
      </c>
      <c r="N1609" s="35" t="str">
        <f si="392" t="shared"/>
        <v/>
      </c>
      <c r="O1609" s="59">
        <f>(IF(ISNUMBER(MATCH(B1609,Sheet4!$K$92:$K$101,0)),1,0)+IF(ISNUMBER(MATCH(C1609,Sheet4!$K$92:$K$101,0)),1,0)+IF(ISNUMBER(MATCH(D1609,Sheet4!$K$92:$K$101,0)),1,0)+IF(ISNUMBER(MATCH(E1609,Sheet4!$K$92:$K$101,0)),1,0)+IF(ISNUMBER(MATCH(F1609,Sheet4!$K$92:$K$101,0)),1,0)+IF(ISNUMBER(MATCH(G1609,Sheet4!$K$92:$K$101,0)),1,0)+IF(ISNUMBER(MATCH(H1609,Sheet4!$K$92:$K$101,0)),1,0)+IF(ISNUMBER(MATCH(I1609,Sheet4!$K$92:$K$101,0)),1,0)+IF(ISNUMBER(MATCH(J1609,Sheet4!$K$92:$K$101,0)),1,0))
-
(IF(ISNUMBER(MATCH(B1609,Sheet4!$F$2:$F$11,0)),1,0)+IF(ISNUMBER(MATCH(C1609,Sheet4!$F$2:$F$11,0)),1,0)+IF(ISNUMBER(MATCH(D1609,Sheet4!$F$2:$F$11,0)),1,0)+IF(ISNUMBER(MATCH(E1609,Sheet4!$F$2:$F$11,0)),1,0)+IF(ISNUMBER(MATCH(F1609,Sheet4!$F$2:$F$11,0)),1,0)+IF(ISNUMBER(MATCH(G1609,Sheet4!$F$2:$F$11,0)),1,0)+IF(ISNUMBER(MATCH(H1609,Sheet4!$F$2:$F$11,0)),1,0)+IF(ISNUMBER(MATCH(I1609,Sheet4!$F$2:$F$11,0)),1,0)+IF(ISNUMBER(MATCH(J1609,Sheet4!$F$2:$F$11,0)),1,0))</f>
        <v>0</v>
      </c>
      <c r="P1609" s="40" t="str">
        <f>IFERROR(INDEX(Sheet4!$G:$G,MATCH(Sheet1!B1609,Sheet4!$F:$F,0))+INDEX(Sheet4!$G:$G,MATCH(Sheet1!C1609,Sheet4!$F:$F,0))+INDEX(Sheet4!$G:$G,MATCH(Sheet1!D1609,Sheet4!$F:$F,0))+INDEX(Sheet4!$G:$G,MATCH(Sheet1!E1609,Sheet4!$F:$F,0))+INDEX(Sheet4!$G:$G,MATCH(Sheet1!F1609,Sheet4!$F:$F,0))+INDEX(Sheet4!$G:$G,MATCH(Sheet1!G1609,Sheet4!$F:$F,0))+INDEX(Sheet4!$G:$G,MATCH(Sheet1!H1609,Sheet4!$F:$F,0))+INDEX(Sheet4!$G:$G,MATCH(Sheet1!I1609,Sheet4!$F:$F,0))+INDEX(Sheet4!$G:$G,MATCH(Sheet1!J1609,Sheet4!$F:$F,0)),"")</f>
        <v/>
      </c>
      <c r="AF1609">
        <f si="393" t="shared"/>
        <v>0</v>
      </c>
      <c r="AH1609">
        <v>1586</v>
      </c>
      <c r="AI1609" t="str">
        <f si="394" t="shared"/>
        <v>Ben SimmonsIsaiah CanaanAndrew WigginsMalik BeasleyWill BartonKelly OubreMarvin BagleyJosh JacksonKarl-Anthony Towns</v>
      </c>
      <c r="AJ1609">
        <f si="383" t="shared"/>
        <v>0</v>
      </c>
      <c r="AK1609">
        <f si="384" t="shared"/>
        <v>0</v>
      </c>
      <c r="AL1609">
        <f si="385" t="shared"/>
        <v>0</v>
      </c>
      <c r="AM1609">
        <f si="386" t="shared"/>
        <v>0</v>
      </c>
      <c r="AN1609">
        <f si="387" t="shared"/>
        <v>0</v>
      </c>
      <c r="AO1609">
        <f si="388" t="shared"/>
        <v>0</v>
      </c>
      <c r="AP1609">
        <f si="389" t="shared"/>
        <v>0</v>
      </c>
      <c r="AQ1609">
        <f si="390" t="shared"/>
        <v>0</v>
      </c>
      <c r="AR1609">
        <f si="391" t="shared"/>
        <v>0</v>
      </c>
      <c r="AS1609">
        <f si="395" t="shared"/>
        <v>0</v>
      </c>
      <c r="AU1609" t="str">
        <f>IFERROR(VLOOKUP(C1609,Results!$A$2:$B$240,2,FALSE)+VLOOKUP(D1609,Results!$A$2:$B$240,2,FALSE)+VLOOKUP(E1609,Results!$A$2:$B$240,2,FALSE)+VLOOKUP(F1609,Results!$A$2:$B$240,2,FALSE)+VLOOKUP(G1609,Results!$A$2:$B$240,2,FALSE)+VLOOKUP(H1609,Results!$A$2:$B$240,2,FALSE)+VLOOKUP(I1609,Results!$A$2:$B$240,2,FALSE)+VLOOKUP(J1609,Results!$A$2:$B$240,2,FALSE)+VLOOKUP(B1609,Results!$A$2:$B$240,2,FALSE)-MIN(VLOOKUP(C1609,Results!$A$2:$B$240,2,FALSE),VLOOKUP(D1609,Results!$A$2:$B$240,2,FALSE),VLOOKUP(E1609,Results!$A$2:$B$240,2,FALSE),VLOOKUP(F1609,Results!$A$2:$B$240,2,FALSE),VLOOKUP(G1609,Results!$A$2:$B$240,2,FALSE),VLOOKUP(H1609,Results!$A$2:$B$240,2,FALSE),VLOOKUP(I1609,Results!$A$2:$B$240,2,FALSE),VLOOKUP(J1609,Results!$A$2:$B$240,2,FALSE),VLOOKUP(B1609,Results!$A$2:$B$240,2,FALSE)),"")</f>
        <v/>
      </c>
    </row>
    <row r="1610" spans="2:47" x14ac:dyDescent="0.3">
      <c r="B1610" t="s">
        <v>166</v>
      </c>
      <c r="C1610" t="s">
        <v>168</v>
      </c>
      <c r="D1610" t="s">
        <v>173</v>
      </c>
      <c r="E1610" t="s">
        <v>146</v>
      </c>
      <c r="F1610" t="s">
        <v>150</v>
      </c>
      <c r="G1610" t="s">
        <v>159</v>
      </c>
      <c r="H1610" t="s">
        <v>181</v>
      </c>
      <c r="I1610" t="s">
        <v>152</v>
      </c>
      <c r="J1610" t="s">
        <v>156</v>
      </c>
      <c r="K1610" t="n">
        <v>10.0</v>
      </c>
      <c r="L1610" s="30">
        <f si="382" t="shared"/>
        <v>0</v>
      </c>
      <c r="N1610" s="35" t="str">
        <f si="392" t="shared"/>
        <v/>
      </c>
      <c r="O1610" s="59">
        <f>(IF(ISNUMBER(MATCH(B1610,Sheet4!$K$92:$K$101,0)),1,0)+IF(ISNUMBER(MATCH(C1610,Sheet4!$K$92:$K$101,0)),1,0)+IF(ISNUMBER(MATCH(D1610,Sheet4!$K$92:$K$101,0)),1,0)+IF(ISNUMBER(MATCH(E1610,Sheet4!$K$92:$K$101,0)),1,0)+IF(ISNUMBER(MATCH(F1610,Sheet4!$K$92:$K$101,0)),1,0)+IF(ISNUMBER(MATCH(G1610,Sheet4!$K$92:$K$101,0)),1,0)+IF(ISNUMBER(MATCH(H1610,Sheet4!$K$92:$K$101,0)),1,0)+IF(ISNUMBER(MATCH(I1610,Sheet4!$K$92:$K$101,0)),1,0)+IF(ISNUMBER(MATCH(J1610,Sheet4!$K$92:$K$101,0)),1,0))
-
(IF(ISNUMBER(MATCH(B1610,Sheet4!$F$2:$F$11,0)),1,0)+IF(ISNUMBER(MATCH(C1610,Sheet4!$F$2:$F$11,0)),1,0)+IF(ISNUMBER(MATCH(D1610,Sheet4!$F$2:$F$11,0)),1,0)+IF(ISNUMBER(MATCH(E1610,Sheet4!$F$2:$F$11,0)),1,0)+IF(ISNUMBER(MATCH(F1610,Sheet4!$F$2:$F$11,0)),1,0)+IF(ISNUMBER(MATCH(G1610,Sheet4!$F$2:$F$11,0)),1,0)+IF(ISNUMBER(MATCH(H1610,Sheet4!$F$2:$F$11,0)),1,0)+IF(ISNUMBER(MATCH(I1610,Sheet4!$F$2:$F$11,0)),1,0)+IF(ISNUMBER(MATCH(J1610,Sheet4!$F$2:$F$11,0)),1,0))</f>
        <v>0</v>
      </c>
      <c r="P1610" s="40" t="str">
        <f>IFERROR(INDEX(Sheet4!$G:$G,MATCH(Sheet1!B1610,Sheet4!$F:$F,0))+INDEX(Sheet4!$G:$G,MATCH(Sheet1!C1610,Sheet4!$F:$F,0))+INDEX(Sheet4!$G:$G,MATCH(Sheet1!D1610,Sheet4!$F:$F,0))+INDEX(Sheet4!$G:$G,MATCH(Sheet1!E1610,Sheet4!$F:$F,0))+INDEX(Sheet4!$G:$G,MATCH(Sheet1!F1610,Sheet4!$F:$F,0))+INDEX(Sheet4!$G:$G,MATCH(Sheet1!G1610,Sheet4!$F:$F,0))+INDEX(Sheet4!$G:$G,MATCH(Sheet1!H1610,Sheet4!$F:$F,0))+INDEX(Sheet4!$G:$G,MATCH(Sheet1!I1610,Sheet4!$F:$F,0))+INDEX(Sheet4!$G:$G,MATCH(Sheet1!J1610,Sheet4!$F:$F,0)),"")</f>
        <v/>
      </c>
      <c r="AF1610">
        <f si="393" t="shared"/>
        <v>0</v>
      </c>
      <c r="AH1610">
        <v>1587</v>
      </c>
      <c r="AI1610" t="str">
        <f si="394" t="shared"/>
        <v>Ben SimmonsJeremy LinJames HardenMonte MorrisMikal BridgesRoyce O'NealePaul MillsapTrey LylesKarl-Anthony Towns</v>
      </c>
      <c r="AJ1610">
        <f si="383" t="shared"/>
        <v>0</v>
      </c>
      <c r="AK1610">
        <f si="384" t="shared"/>
        <v>0</v>
      </c>
      <c r="AL1610">
        <f si="385" t="shared"/>
        <v>0</v>
      </c>
      <c r="AM1610">
        <f si="386" t="shared"/>
        <v>0</v>
      </c>
      <c r="AN1610">
        <f si="387" t="shared"/>
        <v>0</v>
      </c>
      <c r="AO1610">
        <f si="388" t="shared"/>
        <v>0</v>
      </c>
      <c r="AP1610">
        <f si="389" t="shared"/>
        <v>0</v>
      </c>
      <c r="AQ1610">
        <f si="390" t="shared"/>
        <v>0</v>
      </c>
      <c r="AR1610">
        <f si="391" t="shared"/>
        <v>0</v>
      </c>
      <c r="AS1610">
        <f si="395" t="shared"/>
        <v>0</v>
      </c>
      <c r="AU1610" t="str">
        <f>IFERROR(VLOOKUP(C1610,Results!$A$2:$B$240,2,FALSE)+VLOOKUP(D1610,Results!$A$2:$B$240,2,FALSE)+VLOOKUP(E1610,Results!$A$2:$B$240,2,FALSE)+VLOOKUP(F1610,Results!$A$2:$B$240,2,FALSE)+VLOOKUP(G1610,Results!$A$2:$B$240,2,FALSE)+VLOOKUP(H1610,Results!$A$2:$B$240,2,FALSE)+VLOOKUP(I1610,Results!$A$2:$B$240,2,FALSE)+VLOOKUP(J1610,Results!$A$2:$B$240,2,FALSE)+VLOOKUP(B1610,Results!$A$2:$B$240,2,FALSE)-MIN(VLOOKUP(C1610,Results!$A$2:$B$240,2,FALSE),VLOOKUP(D1610,Results!$A$2:$B$240,2,FALSE),VLOOKUP(E1610,Results!$A$2:$B$240,2,FALSE),VLOOKUP(F1610,Results!$A$2:$B$240,2,FALSE),VLOOKUP(G1610,Results!$A$2:$B$240,2,FALSE),VLOOKUP(H1610,Results!$A$2:$B$240,2,FALSE),VLOOKUP(I1610,Results!$A$2:$B$240,2,FALSE),VLOOKUP(J1610,Results!$A$2:$B$240,2,FALSE),VLOOKUP(B1610,Results!$A$2:$B$240,2,FALSE)),"")</f>
        <v/>
      </c>
    </row>
    <row r="1611" spans="2:47" x14ac:dyDescent="0.3">
      <c r="B1611" t="s">
        <v>166</v>
      </c>
      <c r="C1611" t="s">
        <v>171</v>
      </c>
      <c r="D1611" t="s">
        <v>172</v>
      </c>
      <c r="E1611" t="s">
        <v>158</v>
      </c>
      <c r="F1611" t="s">
        <v>96</v>
      </c>
      <c r="G1611" t="s">
        <v>178</v>
      </c>
      <c r="H1611" t="s">
        <v>92</v>
      </c>
      <c r="I1611" t="s">
        <v>181</v>
      </c>
      <c r="J1611" t="s">
        <v>186</v>
      </c>
      <c r="K1611" t="n">
        <v>10.0</v>
      </c>
      <c r="L1611" s="30">
        <f si="382" t="shared"/>
        <v>0</v>
      </c>
      <c r="N1611" s="35" t="str">
        <f si="392" t="shared"/>
        <v/>
      </c>
      <c r="O1611" s="59">
        <f>(IF(ISNUMBER(MATCH(B1611,Sheet4!$K$92:$K$101,0)),1,0)+IF(ISNUMBER(MATCH(C1611,Sheet4!$K$92:$K$101,0)),1,0)+IF(ISNUMBER(MATCH(D1611,Sheet4!$K$92:$K$101,0)),1,0)+IF(ISNUMBER(MATCH(E1611,Sheet4!$K$92:$K$101,0)),1,0)+IF(ISNUMBER(MATCH(F1611,Sheet4!$K$92:$K$101,0)),1,0)+IF(ISNUMBER(MATCH(G1611,Sheet4!$K$92:$K$101,0)),1,0)+IF(ISNUMBER(MATCH(H1611,Sheet4!$K$92:$K$101,0)),1,0)+IF(ISNUMBER(MATCH(I1611,Sheet4!$K$92:$K$101,0)),1,0)+IF(ISNUMBER(MATCH(J1611,Sheet4!$K$92:$K$101,0)),1,0))
-
(IF(ISNUMBER(MATCH(B1611,Sheet4!$F$2:$F$11,0)),1,0)+IF(ISNUMBER(MATCH(C1611,Sheet4!$F$2:$F$11,0)),1,0)+IF(ISNUMBER(MATCH(D1611,Sheet4!$F$2:$F$11,0)),1,0)+IF(ISNUMBER(MATCH(E1611,Sheet4!$F$2:$F$11,0)),1,0)+IF(ISNUMBER(MATCH(F1611,Sheet4!$F$2:$F$11,0)),1,0)+IF(ISNUMBER(MATCH(G1611,Sheet4!$F$2:$F$11,0)),1,0)+IF(ISNUMBER(MATCH(H1611,Sheet4!$F$2:$F$11,0)),1,0)+IF(ISNUMBER(MATCH(I1611,Sheet4!$F$2:$F$11,0)),1,0)+IF(ISNUMBER(MATCH(J1611,Sheet4!$F$2:$F$11,0)),1,0))</f>
        <v>0</v>
      </c>
      <c r="P1611" s="40" t="str">
        <f>IFERROR(INDEX(Sheet4!$G:$G,MATCH(Sheet1!B1611,Sheet4!$F:$F,0))+INDEX(Sheet4!$G:$G,MATCH(Sheet1!C1611,Sheet4!$F:$F,0))+INDEX(Sheet4!$G:$G,MATCH(Sheet1!D1611,Sheet4!$F:$F,0))+INDEX(Sheet4!$G:$G,MATCH(Sheet1!E1611,Sheet4!$F:$F,0))+INDEX(Sheet4!$G:$G,MATCH(Sheet1!F1611,Sheet4!$F:$F,0))+INDEX(Sheet4!$G:$G,MATCH(Sheet1!G1611,Sheet4!$F:$F,0))+INDEX(Sheet4!$G:$G,MATCH(Sheet1!H1611,Sheet4!$F:$F,0))+INDEX(Sheet4!$G:$G,MATCH(Sheet1!I1611,Sheet4!$F:$F,0))+INDEX(Sheet4!$G:$G,MATCH(Sheet1!J1611,Sheet4!$F:$F,0)),"")</f>
        <v/>
      </c>
      <c r="AF1611">
        <f si="393" t="shared"/>
        <v>0</v>
      </c>
      <c r="AH1611">
        <v>1588</v>
      </c>
      <c r="AI1611" t="str">
        <f si="394" t="shared"/>
        <v>Ben SimmonsDe'Aaron FoxJames HardenMonte MorrisKelly OubreLuol DengTaj GibsonTrey LylesDeandre Ayton</v>
      </c>
      <c r="AJ1611">
        <f si="383" t="shared"/>
        <v>0</v>
      </c>
      <c r="AK1611">
        <f si="384" t="shared"/>
        <v>0</v>
      </c>
      <c r="AL1611">
        <f si="385" t="shared"/>
        <v>0</v>
      </c>
      <c r="AM1611">
        <f si="386" t="shared"/>
        <v>0</v>
      </c>
      <c r="AN1611">
        <f si="387" t="shared"/>
        <v>0</v>
      </c>
      <c r="AO1611">
        <f si="388" t="shared"/>
        <v>0</v>
      </c>
      <c r="AP1611">
        <f si="389" t="shared"/>
        <v>0</v>
      </c>
      <c r="AQ1611">
        <f si="390" t="shared"/>
        <v>0</v>
      </c>
      <c r="AR1611">
        <f si="391" t="shared"/>
        <v>0</v>
      </c>
      <c r="AS1611">
        <f si="395" t="shared"/>
        <v>0</v>
      </c>
      <c r="AU1611" t="str">
        <f>IFERROR(VLOOKUP(C1611,Results!$A$2:$B$240,2,FALSE)+VLOOKUP(D1611,Results!$A$2:$B$240,2,FALSE)+VLOOKUP(E1611,Results!$A$2:$B$240,2,FALSE)+VLOOKUP(F1611,Results!$A$2:$B$240,2,FALSE)+VLOOKUP(G1611,Results!$A$2:$B$240,2,FALSE)+VLOOKUP(H1611,Results!$A$2:$B$240,2,FALSE)+VLOOKUP(I1611,Results!$A$2:$B$240,2,FALSE)+VLOOKUP(J1611,Results!$A$2:$B$240,2,FALSE)+VLOOKUP(B1611,Results!$A$2:$B$240,2,FALSE)-MIN(VLOOKUP(C1611,Results!$A$2:$B$240,2,FALSE),VLOOKUP(D1611,Results!$A$2:$B$240,2,FALSE),VLOOKUP(E1611,Results!$A$2:$B$240,2,FALSE),VLOOKUP(F1611,Results!$A$2:$B$240,2,FALSE),VLOOKUP(G1611,Results!$A$2:$B$240,2,FALSE),VLOOKUP(H1611,Results!$A$2:$B$240,2,FALSE),VLOOKUP(I1611,Results!$A$2:$B$240,2,FALSE),VLOOKUP(J1611,Results!$A$2:$B$240,2,FALSE),VLOOKUP(B1611,Results!$A$2:$B$240,2,FALSE)),"")</f>
        <v/>
      </c>
    </row>
    <row r="1612" spans="2:47" x14ac:dyDescent="0.3">
      <c r="B1612" t="s">
        <v>87</v>
      </c>
      <c r="C1612" t="s">
        <v>170</v>
      </c>
      <c r="D1612" t="s">
        <v>172</v>
      </c>
      <c r="E1612" t="s">
        <v>174</v>
      </c>
      <c r="F1612" t="s">
        <v>96</v>
      </c>
      <c r="G1612" t="s">
        <v>100</v>
      </c>
      <c r="H1612" t="s">
        <v>92</v>
      </c>
      <c r="I1612" t="s">
        <v>181</v>
      </c>
      <c r="J1612" t="s">
        <v>186</v>
      </c>
      <c r="K1612" t="n">
        <v>10.0</v>
      </c>
      <c r="L1612" s="30">
        <f si="382" t="shared"/>
        <v>0</v>
      </c>
      <c r="N1612" s="35" t="str">
        <f si="392" t="shared"/>
        <v/>
      </c>
      <c r="O1612" s="59">
        <f>(IF(ISNUMBER(MATCH(B1612,Sheet4!$K$92:$K$101,0)),1,0)+IF(ISNUMBER(MATCH(C1612,Sheet4!$K$92:$K$101,0)),1,0)+IF(ISNUMBER(MATCH(D1612,Sheet4!$K$92:$K$101,0)),1,0)+IF(ISNUMBER(MATCH(E1612,Sheet4!$K$92:$K$101,0)),1,0)+IF(ISNUMBER(MATCH(F1612,Sheet4!$K$92:$K$101,0)),1,0)+IF(ISNUMBER(MATCH(G1612,Sheet4!$K$92:$K$101,0)),1,0)+IF(ISNUMBER(MATCH(H1612,Sheet4!$K$92:$K$101,0)),1,0)+IF(ISNUMBER(MATCH(I1612,Sheet4!$K$92:$K$101,0)),1,0)+IF(ISNUMBER(MATCH(J1612,Sheet4!$K$92:$K$101,0)),1,0))
-
(IF(ISNUMBER(MATCH(B1612,Sheet4!$F$2:$F$11,0)),1,0)+IF(ISNUMBER(MATCH(C1612,Sheet4!$F$2:$F$11,0)),1,0)+IF(ISNUMBER(MATCH(D1612,Sheet4!$F$2:$F$11,0)),1,0)+IF(ISNUMBER(MATCH(E1612,Sheet4!$F$2:$F$11,0)),1,0)+IF(ISNUMBER(MATCH(F1612,Sheet4!$F$2:$F$11,0)),1,0)+IF(ISNUMBER(MATCH(G1612,Sheet4!$F$2:$F$11,0)),1,0)+IF(ISNUMBER(MATCH(H1612,Sheet4!$F$2:$F$11,0)),1,0)+IF(ISNUMBER(MATCH(I1612,Sheet4!$F$2:$F$11,0)),1,0)+IF(ISNUMBER(MATCH(J1612,Sheet4!$F$2:$F$11,0)),1,0))</f>
        <v>0</v>
      </c>
      <c r="P1612" s="40" t="str">
        <f>IFERROR(INDEX(Sheet4!$G:$G,MATCH(Sheet1!B1612,Sheet4!$F:$F,0))+INDEX(Sheet4!$G:$G,MATCH(Sheet1!C1612,Sheet4!$F:$F,0))+INDEX(Sheet4!$G:$G,MATCH(Sheet1!D1612,Sheet4!$F:$F,0))+INDEX(Sheet4!$G:$G,MATCH(Sheet1!E1612,Sheet4!$F:$F,0))+INDEX(Sheet4!$G:$G,MATCH(Sheet1!F1612,Sheet4!$F:$F,0))+INDEX(Sheet4!$G:$G,MATCH(Sheet1!G1612,Sheet4!$F:$F,0))+INDEX(Sheet4!$G:$G,MATCH(Sheet1!H1612,Sheet4!$F:$F,0))+INDEX(Sheet4!$G:$G,MATCH(Sheet1!I1612,Sheet4!$F:$F,0))+INDEX(Sheet4!$G:$G,MATCH(Sheet1!J1612,Sheet4!$F:$F,0)),"")</f>
        <v/>
      </c>
      <c r="AF1612">
        <f si="393" t="shared"/>
        <v>0</v>
      </c>
      <c r="AH1612">
        <v>1589</v>
      </c>
      <c r="AI1612" t="str">
        <f si="394" t="shared"/>
        <v>Ben SimmonsIsaiah CanaanMonte MorrisAustin RiversWill BartonMikal BridgesKenneth FariedJohn CollinsJoel Embiid</v>
      </c>
      <c r="AJ1612">
        <f si="383" t="shared"/>
        <v>0</v>
      </c>
      <c r="AK1612">
        <f si="384" t="shared"/>
        <v>0</v>
      </c>
      <c r="AL1612">
        <f si="385" t="shared"/>
        <v>0</v>
      </c>
      <c r="AM1612">
        <f si="386" t="shared"/>
        <v>0</v>
      </c>
      <c r="AN1612">
        <f si="387" t="shared"/>
        <v>0</v>
      </c>
      <c r="AO1612">
        <f si="388" t="shared"/>
        <v>0</v>
      </c>
      <c r="AP1612">
        <f si="389" t="shared"/>
        <v>0</v>
      </c>
      <c r="AQ1612">
        <f si="390" t="shared"/>
        <v>0</v>
      </c>
      <c r="AR1612">
        <f si="391" t="shared"/>
        <v>0</v>
      </c>
      <c r="AS1612">
        <f si="395" t="shared"/>
        <v>0</v>
      </c>
      <c r="AU1612" t="str">
        <f>IFERROR(VLOOKUP(C1612,Results!$A$2:$B$240,2,FALSE)+VLOOKUP(D1612,Results!$A$2:$B$240,2,FALSE)+VLOOKUP(E1612,Results!$A$2:$B$240,2,FALSE)+VLOOKUP(F1612,Results!$A$2:$B$240,2,FALSE)+VLOOKUP(G1612,Results!$A$2:$B$240,2,FALSE)+VLOOKUP(H1612,Results!$A$2:$B$240,2,FALSE)+VLOOKUP(I1612,Results!$A$2:$B$240,2,FALSE)+VLOOKUP(J1612,Results!$A$2:$B$240,2,FALSE)+VLOOKUP(B1612,Results!$A$2:$B$240,2,FALSE)-MIN(VLOOKUP(C1612,Results!$A$2:$B$240,2,FALSE),VLOOKUP(D1612,Results!$A$2:$B$240,2,FALSE),VLOOKUP(E1612,Results!$A$2:$B$240,2,FALSE),VLOOKUP(F1612,Results!$A$2:$B$240,2,FALSE),VLOOKUP(G1612,Results!$A$2:$B$240,2,FALSE),VLOOKUP(H1612,Results!$A$2:$B$240,2,FALSE),VLOOKUP(I1612,Results!$A$2:$B$240,2,FALSE),VLOOKUP(J1612,Results!$A$2:$B$240,2,FALSE),VLOOKUP(B1612,Results!$A$2:$B$240,2,FALSE)),"")</f>
        <v/>
      </c>
    </row>
    <row r="1613" spans="2:47" x14ac:dyDescent="0.3">
      <c r="B1613" t="s">
        <v>166</v>
      </c>
      <c r="C1613" t="s">
        <v>171</v>
      </c>
      <c r="D1613" t="s">
        <v>173</v>
      </c>
      <c r="E1613" t="s">
        <v>146</v>
      </c>
      <c r="F1613" t="s">
        <v>177</v>
      </c>
      <c r="G1613" t="s">
        <v>180</v>
      </c>
      <c r="H1613" t="s">
        <v>92</v>
      </c>
      <c r="I1613" t="s">
        <v>181</v>
      </c>
      <c r="J1613" t="s">
        <v>186</v>
      </c>
      <c r="K1613" t="n">
        <v>10.0</v>
      </c>
      <c r="L1613" s="30">
        <f si="382" t="shared"/>
        <v>0</v>
      </c>
      <c r="N1613" s="35" t="str">
        <f si="392" t="shared"/>
        <v/>
      </c>
      <c r="O1613" s="59">
        <f>(IF(ISNUMBER(MATCH(B1613,Sheet4!$K$92:$K$101,0)),1,0)+IF(ISNUMBER(MATCH(C1613,Sheet4!$K$92:$K$101,0)),1,0)+IF(ISNUMBER(MATCH(D1613,Sheet4!$K$92:$K$101,0)),1,0)+IF(ISNUMBER(MATCH(E1613,Sheet4!$K$92:$K$101,0)),1,0)+IF(ISNUMBER(MATCH(F1613,Sheet4!$K$92:$K$101,0)),1,0)+IF(ISNUMBER(MATCH(G1613,Sheet4!$K$92:$K$101,0)),1,0)+IF(ISNUMBER(MATCH(H1613,Sheet4!$K$92:$K$101,0)),1,0)+IF(ISNUMBER(MATCH(I1613,Sheet4!$K$92:$K$101,0)),1,0)+IF(ISNUMBER(MATCH(J1613,Sheet4!$K$92:$K$101,0)),1,0))
-
(IF(ISNUMBER(MATCH(B1613,Sheet4!$F$2:$F$11,0)),1,0)+IF(ISNUMBER(MATCH(C1613,Sheet4!$F$2:$F$11,0)),1,0)+IF(ISNUMBER(MATCH(D1613,Sheet4!$F$2:$F$11,0)),1,0)+IF(ISNUMBER(MATCH(E1613,Sheet4!$F$2:$F$11,0)),1,0)+IF(ISNUMBER(MATCH(F1613,Sheet4!$F$2:$F$11,0)),1,0)+IF(ISNUMBER(MATCH(G1613,Sheet4!$F$2:$F$11,0)),1,0)+IF(ISNUMBER(MATCH(H1613,Sheet4!$F$2:$F$11,0)),1,0)+IF(ISNUMBER(MATCH(I1613,Sheet4!$F$2:$F$11,0)),1,0)+IF(ISNUMBER(MATCH(J1613,Sheet4!$F$2:$F$11,0)),1,0))</f>
        <v>0</v>
      </c>
      <c r="P1613" s="40" t="str">
        <f>IFERROR(INDEX(Sheet4!$G:$G,MATCH(Sheet1!B1613,Sheet4!$F:$F,0))+INDEX(Sheet4!$G:$G,MATCH(Sheet1!C1613,Sheet4!$F:$F,0))+INDEX(Sheet4!$G:$G,MATCH(Sheet1!D1613,Sheet4!$F:$F,0))+INDEX(Sheet4!$G:$G,MATCH(Sheet1!E1613,Sheet4!$F:$F,0))+INDEX(Sheet4!$G:$G,MATCH(Sheet1!F1613,Sheet4!$F:$F,0))+INDEX(Sheet4!$G:$G,MATCH(Sheet1!G1613,Sheet4!$F:$F,0))+INDEX(Sheet4!$G:$G,MATCH(Sheet1!H1613,Sheet4!$F:$F,0))+INDEX(Sheet4!$G:$G,MATCH(Sheet1!I1613,Sheet4!$F:$F,0))+INDEX(Sheet4!$G:$G,MATCH(Sheet1!J1613,Sheet4!$F:$F,0)),"")</f>
        <v/>
      </c>
      <c r="AF1613">
        <f si="393" t="shared"/>
        <v>0</v>
      </c>
      <c r="AH1613">
        <v>1590</v>
      </c>
      <c r="AI1613" t="str">
        <f si="394" t="shared"/>
        <v>Ben SimmonsLandry ShametDevin BookerMonte MorrisMikal BridgesJae CrowderMarvin BagleyJosh JacksonNikola Jokic</v>
      </c>
      <c r="AJ1613">
        <f si="383" t="shared"/>
        <v>0</v>
      </c>
      <c r="AK1613">
        <f si="384" t="shared"/>
        <v>0</v>
      </c>
      <c r="AL1613">
        <f si="385" t="shared"/>
        <v>0</v>
      </c>
      <c r="AM1613">
        <f si="386" t="shared"/>
        <v>0</v>
      </c>
      <c r="AN1613">
        <f si="387" t="shared"/>
        <v>0</v>
      </c>
      <c r="AO1613">
        <f si="388" t="shared"/>
        <v>0</v>
      </c>
      <c r="AP1613">
        <f si="389" t="shared"/>
        <v>0</v>
      </c>
      <c r="AQ1613">
        <f si="390" t="shared"/>
        <v>0</v>
      </c>
      <c r="AR1613">
        <f si="391" t="shared"/>
        <v>0</v>
      </c>
      <c r="AS1613">
        <f si="395" t="shared"/>
        <v>0</v>
      </c>
      <c r="AU1613" t="str">
        <f>IFERROR(VLOOKUP(C1613,Results!$A$2:$B$240,2,FALSE)+VLOOKUP(D1613,Results!$A$2:$B$240,2,FALSE)+VLOOKUP(E1613,Results!$A$2:$B$240,2,FALSE)+VLOOKUP(F1613,Results!$A$2:$B$240,2,FALSE)+VLOOKUP(G1613,Results!$A$2:$B$240,2,FALSE)+VLOOKUP(H1613,Results!$A$2:$B$240,2,FALSE)+VLOOKUP(I1613,Results!$A$2:$B$240,2,FALSE)+VLOOKUP(J1613,Results!$A$2:$B$240,2,FALSE)+VLOOKUP(B1613,Results!$A$2:$B$240,2,FALSE)-MIN(VLOOKUP(C1613,Results!$A$2:$B$240,2,FALSE),VLOOKUP(D1613,Results!$A$2:$B$240,2,FALSE),VLOOKUP(E1613,Results!$A$2:$B$240,2,FALSE),VLOOKUP(F1613,Results!$A$2:$B$240,2,FALSE),VLOOKUP(G1613,Results!$A$2:$B$240,2,FALSE),VLOOKUP(H1613,Results!$A$2:$B$240,2,FALSE),VLOOKUP(I1613,Results!$A$2:$B$240,2,FALSE),VLOOKUP(J1613,Results!$A$2:$B$240,2,FALSE),VLOOKUP(B1613,Results!$A$2:$B$240,2,FALSE)),"")</f>
        <v/>
      </c>
    </row>
    <row r="1614" spans="2:47" x14ac:dyDescent="0.3">
      <c r="B1614" t="s">
        <v>87</v>
      </c>
      <c r="C1614" t="s">
        <v>116</v>
      </c>
      <c r="D1614" t="s">
        <v>173</v>
      </c>
      <c r="E1614" t="s">
        <v>146</v>
      </c>
      <c r="F1614" t="s">
        <v>177</v>
      </c>
      <c r="G1614" t="s">
        <v>101</v>
      </c>
      <c r="H1614" t="s">
        <v>153</v>
      </c>
      <c r="I1614" t="s">
        <v>92</v>
      </c>
      <c r="J1614" t="s">
        <v>186</v>
      </c>
      <c r="K1614" t="n">
        <v>10.0</v>
      </c>
      <c r="L1614" s="30">
        <f si="382" t="shared"/>
        <v>0</v>
      </c>
      <c r="N1614" s="35" t="str">
        <f si="392" t="shared"/>
        <v/>
      </c>
      <c r="O1614" s="59">
        <f>(IF(ISNUMBER(MATCH(B1614,Sheet4!$K$92:$K$101,0)),1,0)+IF(ISNUMBER(MATCH(C1614,Sheet4!$K$92:$K$101,0)),1,0)+IF(ISNUMBER(MATCH(D1614,Sheet4!$K$92:$K$101,0)),1,0)+IF(ISNUMBER(MATCH(E1614,Sheet4!$K$92:$K$101,0)),1,0)+IF(ISNUMBER(MATCH(F1614,Sheet4!$K$92:$K$101,0)),1,0)+IF(ISNUMBER(MATCH(G1614,Sheet4!$K$92:$K$101,0)),1,0)+IF(ISNUMBER(MATCH(H1614,Sheet4!$K$92:$K$101,0)),1,0)+IF(ISNUMBER(MATCH(I1614,Sheet4!$K$92:$K$101,0)),1,0)+IF(ISNUMBER(MATCH(J1614,Sheet4!$K$92:$K$101,0)),1,0))
-
(IF(ISNUMBER(MATCH(B1614,Sheet4!$F$2:$F$11,0)),1,0)+IF(ISNUMBER(MATCH(C1614,Sheet4!$F$2:$F$11,0)),1,0)+IF(ISNUMBER(MATCH(D1614,Sheet4!$F$2:$F$11,0)),1,0)+IF(ISNUMBER(MATCH(E1614,Sheet4!$F$2:$F$11,0)),1,0)+IF(ISNUMBER(MATCH(F1614,Sheet4!$F$2:$F$11,0)),1,0)+IF(ISNUMBER(MATCH(G1614,Sheet4!$F$2:$F$11,0)),1,0)+IF(ISNUMBER(MATCH(H1614,Sheet4!$F$2:$F$11,0)),1,0)+IF(ISNUMBER(MATCH(I1614,Sheet4!$F$2:$F$11,0)),1,0)+IF(ISNUMBER(MATCH(J1614,Sheet4!$F$2:$F$11,0)),1,0))</f>
        <v>0</v>
      </c>
      <c r="P1614" s="40" t="str">
        <f>IFERROR(INDEX(Sheet4!$G:$G,MATCH(Sheet1!B1614,Sheet4!$F:$F,0))+INDEX(Sheet4!$G:$G,MATCH(Sheet1!C1614,Sheet4!$F:$F,0))+INDEX(Sheet4!$G:$G,MATCH(Sheet1!D1614,Sheet4!$F:$F,0))+INDEX(Sheet4!$G:$G,MATCH(Sheet1!E1614,Sheet4!$F:$F,0))+INDEX(Sheet4!$G:$G,MATCH(Sheet1!F1614,Sheet4!$F:$F,0))+INDEX(Sheet4!$G:$G,MATCH(Sheet1!G1614,Sheet4!$F:$F,0))+INDEX(Sheet4!$G:$G,MATCH(Sheet1!H1614,Sheet4!$F:$F,0))+INDEX(Sheet4!$G:$G,MATCH(Sheet1!I1614,Sheet4!$F:$F,0))+INDEX(Sheet4!$G:$G,MATCH(Sheet1!J1614,Sheet4!$F:$F,0)),"")</f>
        <v/>
      </c>
      <c r="AF1614">
        <f si="393" t="shared"/>
        <v>0</v>
      </c>
      <c r="AH1614">
        <v>1591</v>
      </c>
      <c r="AI1614" t="str">
        <f si="394" t="shared"/>
        <v>Ben SimmonsElie OkoboDevin BookerJimmy ButlerWill BartonKelly OubreJosh JacksonOmari SpellmanDeandre Ayton</v>
      </c>
      <c r="AJ1614">
        <f si="383" t="shared"/>
        <v>0</v>
      </c>
      <c r="AK1614">
        <f si="384" t="shared"/>
        <v>0</v>
      </c>
      <c r="AL1614">
        <f si="385" t="shared"/>
        <v>0</v>
      </c>
      <c r="AM1614">
        <f si="386" t="shared"/>
        <v>0</v>
      </c>
      <c r="AN1614">
        <f si="387" t="shared"/>
        <v>0</v>
      </c>
      <c r="AO1614">
        <f si="388" t="shared"/>
        <v>0</v>
      </c>
      <c r="AP1614">
        <f si="389" t="shared"/>
        <v>0</v>
      </c>
      <c r="AQ1614">
        <f si="390" t="shared"/>
        <v>0</v>
      </c>
      <c r="AR1614">
        <f si="391" t="shared"/>
        <v>0</v>
      </c>
      <c r="AS1614">
        <f si="395" t="shared"/>
        <v>0</v>
      </c>
      <c r="AU1614" t="str">
        <f>IFERROR(VLOOKUP(C1614,Results!$A$2:$B$240,2,FALSE)+VLOOKUP(D1614,Results!$A$2:$B$240,2,FALSE)+VLOOKUP(E1614,Results!$A$2:$B$240,2,FALSE)+VLOOKUP(F1614,Results!$A$2:$B$240,2,FALSE)+VLOOKUP(G1614,Results!$A$2:$B$240,2,FALSE)+VLOOKUP(H1614,Results!$A$2:$B$240,2,FALSE)+VLOOKUP(I1614,Results!$A$2:$B$240,2,FALSE)+VLOOKUP(J1614,Results!$A$2:$B$240,2,FALSE)+VLOOKUP(B1614,Results!$A$2:$B$240,2,FALSE)-MIN(VLOOKUP(C1614,Results!$A$2:$B$240,2,FALSE),VLOOKUP(D1614,Results!$A$2:$B$240,2,FALSE),VLOOKUP(E1614,Results!$A$2:$B$240,2,FALSE),VLOOKUP(F1614,Results!$A$2:$B$240,2,FALSE),VLOOKUP(G1614,Results!$A$2:$B$240,2,FALSE),VLOOKUP(H1614,Results!$A$2:$B$240,2,FALSE),VLOOKUP(I1614,Results!$A$2:$B$240,2,FALSE),VLOOKUP(J1614,Results!$A$2:$B$240,2,FALSE),VLOOKUP(B1614,Results!$A$2:$B$240,2,FALSE)),"")</f>
        <v/>
      </c>
    </row>
    <row r="1615" spans="2:47" x14ac:dyDescent="0.3">
      <c r="B1615" t="s">
        <v>95</v>
      </c>
      <c r="C1615" t="s">
        <v>171</v>
      </c>
      <c r="D1615" t="s">
        <v>145</v>
      </c>
      <c r="E1615" t="s">
        <v>146</v>
      </c>
      <c r="F1615" t="s">
        <v>150</v>
      </c>
      <c r="G1615" t="s">
        <v>177</v>
      </c>
      <c r="H1615" t="s">
        <v>181</v>
      </c>
      <c r="I1615" t="s">
        <v>103</v>
      </c>
      <c r="J1615" t="s">
        <v>187</v>
      </c>
      <c r="K1615" t="n">
        <v>10.0</v>
      </c>
      <c r="L1615" s="30">
        <f si="382" t="shared"/>
        <v>0</v>
      </c>
      <c r="N1615" s="35" t="str">
        <f si="392" t="shared"/>
        <v/>
      </c>
      <c r="O1615" s="59">
        <f>(IF(ISNUMBER(MATCH(B1615,Sheet4!$K$92:$K$101,0)),1,0)+IF(ISNUMBER(MATCH(C1615,Sheet4!$K$92:$K$101,0)),1,0)+IF(ISNUMBER(MATCH(D1615,Sheet4!$K$92:$K$101,0)),1,0)+IF(ISNUMBER(MATCH(E1615,Sheet4!$K$92:$K$101,0)),1,0)+IF(ISNUMBER(MATCH(F1615,Sheet4!$K$92:$K$101,0)),1,0)+IF(ISNUMBER(MATCH(G1615,Sheet4!$K$92:$K$101,0)),1,0)+IF(ISNUMBER(MATCH(H1615,Sheet4!$K$92:$K$101,0)),1,0)+IF(ISNUMBER(MATCH(I1615,Sheet4!$K$92:$K$101,0)),1,0)+IF(ISNUMBER(MATCH(J1615,Sheet4!$K$92:$K$101,0)),1,0))
-
(IF(ISNUMBER(MATCH(B1615,Sheet4!$F$2:$F$11,0)),1,0)+IF(ISNUMBER(MATCH(C1615,Sheet4!$F$2:$F$11,0)),1,0)+IF(ISNUMBER(MATCH(D1615,Sheet4!$F$2:$F$11,0)),1,0)+IF(ISNUMBER(MATCH(E1615,Sheet4!$F$2:$F$11,0)),1,0)+IF(ISNUMBER(MATCH(F1615,Sheet4!$F$2:$F$11,0)),1,0)+IF(ISNUMBER(MATCH(G1615,Sheet4!$F$2:$F$11,0)),1,0)+IF(ISNUMBER(MATCH(H1615,Sheet4!$F$2:$F$11,0)),1,0)+IF(ISNUMBER(MATCH(I1615,Sheet4!$F$2:$F$11,0)),1,0)+IF(ISNUMBER(MATCH(J1615,Sheet4!$F$2:$F$11,0)),1,0))</f>
        <v>0</v>
      </c>
      <c r="P1615" s="40" t="str">
        <f>IFERROR(INDEX(Sheet4!$G:$G,MATCH(Sheet1!B1615,Sheet4!$F:$F,0))+INDEX(Sheet4!$G:$G,MATCH(Sheet1!C1615,Sheet4!$F:$F,0))+INDEX(Sheet4!$G:$G,MATCH(Sheet1!D1615,Sheet4!$F:$F,0))+INDEX(Sheet4!$G:$G,MATCH(Sheet1!E1615,Sheet4!$F:$F,0))+INDEX(Sheet4!$G:$G,MATCH(Sheet1!F1615,Sheet4!$F:$F,0))+INDEX(Sheet4!$G:$G,MATCH(Sheet1!G1615,Sheet4!$F:$F,0))+INDEX(Sheet4!$G:$G,MATCH(Sheet1!H1615,Sheet4!$F:$F,0))+INDEX(Sheet4!$G:$G,MATCH(Sheet1!I1615,Sheet4!$F:$F,0))+INDEX(Sheet4!$G:$G,MATCH(Sheet1!J1615,Sheet4!$F:$F,0)),"")</f>
        <v/>
      </c>
      <c r="AF1615">
        <f si="393" t="shared"/>
        <v>0</v>
      </c>
      <c r="AH1615">
        <v>1592</v>
      </c>
      <c r="AI1615" t="str">
        <f si="394" t="shared"/>
        <v>Ben SimmonsIsaiah CanaanDevin BookerMonte MorrisMikal BridgesJae CrowderMarvin BagleyJosh JacksonJoel Embiid</v>
      </c>
      <c r="AJ1615">
        <f si="383" t="shared"/>
        <v>0</v>
      </c>
      <c r="AK1615">
        <f si="384" t="shared"/>
        <v>0</v>
      </c>
      <c r="AL1615">
        <f si="385" t="shared"/>
        <v>0</v>
      </c>
      <c r="AM1615">
        <f si="386" t="shared"/>
        <v>0</v>
      </c>
      <c r="AN1615">
        <f si="387" t="shared"/>
        <v>0</v>
      </c>
      <c r="AO1615">
        <f si="388" t="shared"/>
        <v>0</v>
      </c>
      <c r="AP1615">
        <f si="389" t="shared"/>
        <v>0</v>
      </c>
      <c r="AQ1615">
        <f si="390" t="shared"/>
        <v>0</v>
      </c>
      <c r="AR1615">
        <f si="391" t="shared"/>
        <v>0</v>
      </c>
      <c r="AS1615">
        <f si="395" t="shared"/>
        <v>0</v>
      </c>
      <c r="AU1615" t="str">
        <f>IFERROR(VLOOKUP(C1615,Results!$A$2:$B$240,2,FALSE)+VLOOKUP(D1615,Results!$A$2:$B$240,2,FALSE)+VLOOKUP(E1615,Results!$A$2:$B$240,2,FALSE)+VLOOKUP(F1615,Results!$A$2:$B$240,2,FALSE)+VLOOKUP(G1615,Results!$A$2:$B$240,2,FALSE)+VLOOKUP(H1615,Results!$A$2:$B$240,2,FALSE)+VLOOKUP(I1615,Results!$A$2:$B$240,2,FALSE)+VLOOKUP(J1615,Results!$A$2:$B$240,2,FALSE)+VLOOKUP(B1615,Results!$A$2:$B$240,2,FALSE)-MIN(VLOOKUP(C1615,Results!$A$2:$B$240,2,FALSE),VLOOKUP(D1615,Results!$A$2:$B$240,2,FALSE),VLOOKUP(E1615,Results!$A$2:$B$240,2,FALSE),VLOOKUP(F1615,Results!$A$2:$B$240,2,FALSE),VLOOKUP(G1615,Results!$A$2:$B$240,2,FALSE),VLOOKUP(H1615,Results!$A$2:$B$240,2,FALSE),VLOOKUP(I1615,Results!$A$2:$B$240,2,FALSE),VLOOKUP(J1615,Results!$A$2:$B$240,2,FALSE),VLOOKUP(B1615,Results!$A$2:$B$240,2,FALSE)),"")</f>
        <v/>
      </c>
    </row>
    <row r="1616" spans="2:47" x14ac:dyDescent="0.3">
      <c r="B1616" t="s">
        <v>166</v>
      </c>
      <c r="C1616" t="s">
        <v>87</v>
      </c>
      <c r="D1616" t="s">
        <v>146</v>
      </c>
      <c r="E1616" t="s">
        <v>111</v>
      </c>
      <c r="F1616" t="s">
        <v>150</v>
      </c>
      <c r="G1616" t="s">
        <v>159</v>
      </c>
      <c r="H1616" t="s">
        <v>153</v>
      </c>
      <c r="I1616" t="s">
        <v>93</v>
      </c>
      <c r="J1616" t="s">
        <v>186</v>
      </c>
      <c r="K1616" t="n">
        <v>10.0</v>
      </c>
      <c r="L1616" s="30">
        <f si="382" t="shared"/>
        <v>0</v>
      </c>
      <c r="N1616" s="35" t="str">
        <f si="392" t="shared"/>
        <v/>
      </c>
      <c r="O1616" s="59">
        <f>(IF(ISNUMBER(MATCH(B1616,Sheet4!$K$92:$K$101,0)),1,0)+IF(ISNUMBER(MATCH(C1616,Sheet4!$K$92:$K$101,0)),1,0)+IF(ISNUMBER(MATCH(D1616,Sheet4!$K$92:$K$101,0)),1,0)+IF(ISNUMBER(MATCH(E1616,Sheet4!$K$92:$K$101,0)),1,0)+IF(ISNUMBER(MATCH(F1616,Sheet4!$K$92:$K$101,0)),1,0)+IF(ISNUMBER(MATCH(G1616,Sheet4!$K$92:$K$101,0)),1,0)+IF(ISNUMBER(MATCH(H1616,Sheet4!$K$92:$K$101,0)),1,0)+IF(ISNUMBER(MATCH(I1616,Sheet4!$K$92:$K$101,0)),1,0)+IF(ISNUMBER(MATCH(J1616,Sheet4!$K$92:$K$101,0)),1,0))
-
(IF(ISNUMBER(MATCH(B1616,Sheet4!$F$2:$F$11,0)),1,0)+IF(ISNUMBER(MATCH(C1616,Sheet4!$F$2:$F$11,0)),1,0)+IF(ISNUMBER(MATCH(D1616,Sheet4!$F$2:$F$11,0)),1,0)+IF(ISNUMBER(MATCH(E1616,Sheet4!$F$2:$F$11,0)),1,0)+IF(ISNUMBER(MATCH(F1616,Sheet4!$F$2:$F$11,0)),1,0)+IF(ISNUMBER(MATCH(G1616,Sheet4!$F$2:$F$11,0)),1,0)+IF(ISNUMBER(MATCH(H1616,Sheet4!$F$2:$F$11,0)),1,0)+IF(ISNUMBER(MATCH(I1616,Sheet4!$F$2:$F$11,0)),1,0)+IF(ISNUMBER(MATCH(J1616,Sheet4!$F$2:$F$11,0)),1,0))</f>
        <v>0</v>
      </c>
      <c r="P1616" s="40" t="str">
        <f>IFERROR(INDEX(Sheet4!$G:$G,MATCH(Sheet1!B1616,Sheet4!$F:$F,0))+INDEX(Sheet4!$G:$G,MATCH(Sheet1!C1616,Sheet4!$F:$F,0))+INDEX(Sheet4!$G:$G,MATCH(Sheet1!D1616,Sheet4!$F:$F,0))+INDEX(Sheet4!$G:$G,MATCH(Sheet1!E1616,Sheet4!$F:$F,0))+INDEX(Sheet4!$G:$G,MATCH(Sheet1!F1616,Sheet4!$F:$F,0))+INDEX(Sheet4!$G:$G,MATCH(Sheet1!G1616,Sheet4!$F:$F,0))+INDEX(Sheet4!$G:$G,MATCH(Sheet1!H1616,Sheet4!$F:$F,0))+INDEX(Sheet4!$G:$G,MATCH(Sheet1!I1616,Sheet4!$F:$F,0))+INDEX(Sheet4!$G:$G,MATCH(Sheet1!J1616,Sheet4!$F:$F,0)),"")</f>
        <v/>
      </c>
      <c r="AF1616">
        <f si="393" t="shared"/>
        <v>0</v>
      </c>
      <c r="AH1616">
        <v>1593</v>
      </c>
      <c r="AI1616" t="str">
        <f si="394" t="shared"/>
        <v>Ben SimmonsTrae YoungDevin BookerMalik BeasleyWill BartonRoyce O'NealeKenneth FariedPaul MillsapDewayne Dedmon</v>
      </c>
      <c r="AJ1616">
        <f si="383" t="shared"/>
        <v>0</v>
      </c>
      <c r="AK1616">
        <f si="384" t="shared"/>
        <v>0</v>
      </c>
      <c r="AL1616">
        <f si="385" t="shared"/>
        <v>0</v>
      </c>
      <c r="AM1616">
        <f si="386" t="shared"/>
        <v>0</v>
      </c>
      <c r="AN1616">
        <f si="387" t="shared"/>
        <v>0</v>
      </c>
      <c r="AO1616">
        <f si="388" t="shared"/>
        <v>0</v>
      </c>
      <c r="AP1616">
        <f si="389" t="shared"/>
        <v>0</v>
      </c>
      <c r="AQ1616">
        <f si="390" t="shared"/>
        <v>0</v>
      </c>
      <c r="AR1616">
        <f si="391" t="shared"/>
        <v>0</v>
      </c>
      <c r="AS1616">
        <f si="395" t="shared"/>
        <v>0</v>
      </c>
      <c r="AU1616" t="str">
        <f>IFERROR(VLOOKUP(C1616,Results!$A$2:$B$240,2,FALSE)+VLOOKUP(D1616,Results!$A$2:$B$240,2,FALSE)+VLOOKUP(E1616,Results!$A$2:$B$240,2,FALSE)+VLOOKUP(F1616,Results!$A$2:$B$240,2,FALSE)+VLOOKUP(G1616,Results!$A$2:$B$240,2,FALSE)+VLOOKUP(H1616,Results!$A$2:$B$240,2,FALSE)+VLOOKUP(I1616,Results!$A$2:$B$240,2,FALSE)+VLOOKUP(J1616,Results!$A$2:$B$240,2,FALSE)+VLOOKUP(B1616,Results!$A$2:$B$240,2,FALSE)-MIN(VLOOKUP(C1616,Results!$A$2:$B$240,2,FALSE),VLOOKUP(D1616,Results!$A$2:$B$240,2,FALSE),VLOOKUP(E1616,Results!$A$2:$B$240,2,FALSE),VLOOKUP(F1616,Results!$A$2:$B$240,2,FALSE),VLOOKUP(G1616,Results!$A$2:$B$240,2,FALSE),VLOOKUP(H1616,Results!$A$2:$B$240,2,FALSE),VLOOKUP(I1616,Results!$A$2:$B$240,2,FALSE),VLOOKUP(J1616,Results!$A$2:$B$240,2,FALSE),VLOOKUP(B1616,Results!$A$2:$B$240,2,FALSE)),"")</f>
        <v/>
      </c>
    </row>
    <row r="1617" spans="2:47" x14ac:dyDescent="0.3">
      <c r="B1617" t="s">
        <v>166</v>
      </c>
      <c r="C1617" t="s">
        <v>87</v>
      </c>
      <c r="D1617" t="s">
        <v>172</v>
      </c>
      <c r="E1617" t="s">
        <v>146</v>
      </c>
      <c r="F1617" t="s">
        <v>105</v>
      </c>
      <c r="G1617" t="s">
        <v>159</v>
      </c>
      <c r="H1617" t="s">
        <v>92</v>
      </c>
      <c r="I1617" t="s">
        <v>183</v>
      </c>
      <c r="J1617" t="s">
        <v>186</v>
      </c>
      <c r="K1617" t="n">
        <v>10.0</v>
      </c>
      <c r="L1617" s="30">
        <f si="382" t="shared"/>
        <v>0</v>
      </c>
      <c r="N1617" s="35" t="str">
        <f si="392" t="shared"/>
        <v/>
      </c>
      <c r="O1617" s="59">
        <f>(IF(ISNUMBER(MATCH(B1617,Sheet4!$K$92:$K$101,0)),1,0)+IF(ISNUMBER(MATCH(C1617,Sheet4!$K$92:$K$101,0)),1,0)+IF(ISNUMBER(MATCH(D1617,Sheet4!$K$92:$K$101,0)),1,0)+IF(ISNUMBER(MATCH(E1617,Sheet4!$K$92:$K$101,0)),1,0)+IF(ISNUMBER(MATCH(F1617,Sheet4!$K$92:$K$101,0)),1,0)+IF(ISNUMBER(MATCH(G1617,Sheet4!$K$92:$K$101,0)),1,0)+IF(ISNUMBER(MATCH(H1617,Sheet4!$K$92:$K$101,0)),1,0)+IF(ISNUMBER(MATCH(I1617,Sheet4!$K$92:$K$101,0)),1,0)+IF(ISNUMBER(MATCH(J1617,Sheet4!$K$92:$K$101,0)),1,0))
-
(IF(ISNUMBER(MATCH(B1617,Sheet4!$F$2:$F$11,0)),1,0)+IF(ISNUMBER(MATCH(C1617,Sheet4!$F$2:$F$11,0)),1,0)+IF(ISNUMBER(MATCH(D1617,Sheet4!$F$2:$F$11,0)),1,0)+IF(ISNUMBER(MATCH(E1617,Sheet4!$F$2:$F$11,0)),1,0)+IF(ISNUMBER(MATCH(F1617,Sheet4!$F$2:$F$11,0)),1,0)+IF(ISNUMBER(MATCH(G1617,Sheet4!$F$2:$F$11,0)),1,0)+IF(ISNUMBER(MATCH(H1617,Sheet4!$F$2:$F$11,0)),1,0)+IF(ISNUMBER(MATCH(I1617,Sheet4!$F$2:$F$11,0)),1,0)+IF(ISNUMBER(MATCH(J1617,Sheet4!$F$2:$F$11,0)),1,0))</f>
        <v>0</v>
      </c>
      <c r="P1617" s="40" t="str">
        <f>IFERROR(INDEX(Sheet4!$G:$G,MATCH(Sheet1!B1617,Sheet4!$F:$F,0))+INDEX(Sheet4!$G:$G,MATCH(Sheet1!C1617,Sheet4!$F:$F,0))+INDEX(Sheet4!$G:$G,MATCH(Sheet1!D1617,Sheet4!$F:$F,0))+INDEX(Sheet4!$G:$G,MATCH(Sheet1!E1617,Sheet4!$F:$F,0))+INDEX(Sheet4!$G:$G,MATCH(Sheet1!F1617,Sheet4!$F:$F,0))+INDEX(Sheet4!$G:$G,MATCH(Sheet1!G1617,Sheet4!$F:$F,0))+INDEX(Sheet4!$G:$G,MATCH(Sheet1!H1617,Sheet4!$F:$F,0))+INDEX(Sheet4!$G:$G,MATCH(Sheet1!I1617,Sheet4!$F:$F,0))+INDEX(Sheet4!$G:$G,MATCH(Sheet1!J1617,Sheet4!$F:$F,0)),"")</f>
        <v/>
      </c>
      <c r="AF1617">
        <f si="393" t="shared"/>
        <v>0</v>
      </c>
      <c r="AH1617">
        <v>1594</v>
      </c>
      <c r="AI1617" t="str">
        <f si="394" t="shared"/>
        <v>Ben SimmonsLandry ShametJimmy ButlerMalik BeasleyKelly OubreTaurean PrinceJosh JacksonP.J. TuckerNikola Jokic</v>
      </c>
      <c r="AJ1617">
        <f si="383" t="shared"/>
        <v>0</v>
      </c>
      <c r="AK1617">
        <f si="384" t="shared"/>
        <v>0</v>
      </c>
      <c r="AL1617">
        <f si="385" t="shared"/>
        <v>0</v>
      </c>
      <c r="AM1617">
        <f si="386" t="shared"/>
        <v>0</v>
      </c>
      <c r="AN1617">
        <f si="387" t="shared"/>
        <v>0</v>
      </c>
      <c r="AO1617">
        <f si="388" t="shared"/>
        <v>0</v>
      </c>
      <c r="AP1617">
        <f si="389" t="shared"/>
        <v>0</v>
      </c>
      <c r="AQ1617">
        <f si="390" t="shared"/>
        <v>0</v>
      </c>
      <c r="AR1617">
        <f si="391" t="shared"/>
        <v>0</v>
      </c>
      <c r="AS1617">
        <f si="395" t="shared"/>
        <v>0</v>
      </c>
      <c r="AU1617" t="str">
        <f>IFERROR(VLOOKUP(C1617,Results!$A$2:$B$240,2,FALSE)+VLOOKUP(D1617,Results!$A$2:$B$240,2,FALSE)+VLOOKUP(E1617,Results!$A$2:$B$240,2,FALSE)+VLOOKUP(F1617,Results!$A$2:$B$240,2,FALSE)+VLOOKUP(G1617,Results!$A$2:$B$240,2,FALSE)+VLOOKUP(H1617,Results!$A$2:$B$240,2,FALSE)+VLOOKUP(I1617,Results!$A$2:$B$240,2,FALSE)+VLOOKUP(J1617,Results!$A$2:$B$240,2,FALSE)+VLOOKUP(B1617,Results!$A$2:$B$240,2,FALSE)-MIN(VLOOKUP(C1617,Results!$A$2:$B$240,2,FALSE),VLOOKUP(D1617,Results!$A$2:$B$240,2,FALSE),VLOOKUP(E1617,Results!$A$2:$B$240,2,FALSE),VLOOKUP(F1617,Results!$A$2:$B$240,2,FALSE),VLOOKUP(G1617,Results!$A$2:$B$240,2,FALSE),VLOOKUP(H1617,Results!$A$2:$B$240,2,FALSE),VLOOKUP(I1617,Results!$A$2:$B$240,2,FALSE),VLOOKUP(J1617,Results!$A$2:$B$240,2,FALSE),VLOOKUP(B1617,Results!$A$2:$B$240,2,FALSE)),"")</f>
        <v/>
      </c>
    </row>
    <row r="1618" spans="2:47" x14ac:dyDescent="0.3">
      <c r="B1618" t="s">
        <v>166</v>
      </c>
      <c r="C1618" t="s">
        <v>171</v>
      </c>
      <c r="D1618" t="s">
        <v>172</v>
      </c>
      <c r="E1618" t="s">
        <v>158</v>
      </c>
      <c r="F1618" t="s">
        <v>150</v>
      </c>
      <c r="G1618" t="s">
        <v>177</v>
      </c>
      <c r="H1618" t="s">
        <v>181</v>
      </c>
      <c r="I1618" t="s">
        <v>103</v>
      </c>
      <c r="J1618" t="s">
        <v>186</v>
      </c>
      <c r="K1618" t="n">
        <v>10.0</v>
      </c>
      <c r="L1618" s="30">
        <f si="382" t="shared"/>
        <v>0</v>
      </c>
      <c r="N1618" s="35" t="str">
        <f si="392" t="shared"/>
        <v/>
      </c>
      <c r="O1618" s="59">
        <f>(IF(ISNUMBER(MATCH(B1618,Sheet4!$K$92:$K$101,0)),1,0)+IF(ISNUMBER(MATCH(C1618,Sheet4!$K$92:$K$101,0)),1,0)+IF(ISNUMBER(MATCH(D1618,Sheet4!$K$92:$K$101,0)),1,0)+IF(ISNUMBER(MATCH(E1618,Sheet4!$K$92:$K$101,0)),1,0)+IF(ISNUMBER(MATCH(F1618,Sheet4!$K$92:$K$101,0)),1,0)+IF(ISNUMBER(MATCH(G1618,Sheet4!$K$92:$K$101,0)),1,0)+IF(ISNUMBER(MATCH(H1618,Sheet4!$K$92:$K$101,0)),1,0)+IF(ISNUMBER(MATCH(I1618,Sheet4!$K$92:$K$101,0)),1,0)+IF(ISNUMBER(MATCH(J1618,Sheet4!$K$92:$K$101,0)),1,0))
-
(IF(ISNUMBER(MATCH(B1618,Sheet4!$F$2:$F$11,0)),1,0)+IF(ISNUMBER(MATCH(C1618,Sheet4!$F$2:$F$11,0)),1,0)+IF(ISNUMBER(MATCH(D1618,Sheet4!$F$2:$F$11,0)),1,0)+IF(ISNUMBER(MATCH(E1618,Sheet4!$F$2:$F$11,0)),1,0)+IF(ISNUMBER(MATCH(F1618,Sheet4!$F$2:$F$11,0)),1,0)+IF(ISNUMBER(MATCH(G1618,Sheet4!$F$2:$F$11,0)),1,0)+IF(ISNUMBER(MATCH(H1618,Sheet4!$F$2:$F$11,0)),1,0)+IF(ISNUMBER(MATCH(I1618,Sheet4!$F$2:$F$11,0)),1,0)+IF(ISNUMBER(MATCH(J1618,Sheet4!$F$2:$F$11,0)),1,0))</f>
        <v>0</v>
      </c>
      <c r="P1618" s="40" t="str">
        <f>IFERROR(INDEX(Sheet4!$G:$G,MATCH(Sheet1!B1618,Sheet4!$F:$F,0))+INDEX(Sheet4!$G:$G,MATCH(Sheet1!C1618,Sheet4!$F:$F,0))+INDEX(Sheet4!$G:$G,MATCH(Sheet1!D1618,Sheet4!$F:$F,0))+INDEX(Sheet4!$G:$G,MATCH(Sheet1!E1618,Sheet4!$F:$F,0))+INDEX(Sheet4!$G:$G,MATCH(Sheet1!F1618,Sheet4!$F:$F,0))+INDEX(Sheet4!$G:$G,MATCH(Sheet1!G1618,Sheet4!$F:$F,0))+INDEX(Sheet4!$G:$G,MATCH(Sheet1!H1618,Sheet4!$F:$F,0))+INDEX(Sheet4!$G:$G,MATCH(Sheet1!I1618,Sheet4!$F:$F,0))+INDEX(Sheet4!$G:$G,MATCH(Sheet1!J1618,Sheet4!$F:$F,0)),"")</f>
        <v/>
      </c>
      <c r="AF1618">
        <f si="393" t="shared"/>
        <v>0</v>
      </c>
      <c r="AH1618">
        <v>1595</v>
      </c>
      <c r="AI1618" t="str">
        <f si="394" t="shared"/>
        <v>Trae YoungJeremy LinJames HardenMonte MorrisKelly OubreGerald GreenMarvin BagleyPaul MillsapRudy Gobert</v>
      </c>
      <c r="AJ1618">
        <f si="383" t="shared"/>
        <v>0</v>
      </c>
      <c r="AK1618">
        <f si="384" t="shared"/>
        <v>0</v>
      </c>
      <c r="AL1618">
        <f si="385" t="shared"/>
        <v>0</v>
      </c>
      <c r="AM1618">
        <f si="386" t="shared"/>
        <v>0</v>
      </c>
      <c r="AN1618">
        <f si="387" t="shared"/>
        <v>0</v>
      </c>
      <c r="AO1618">
        <f si="388" t="shared"/>
        <v>0</v>
      </c>
      <c r="AP1618">
        <f si="389" t="shared"/>
        <v>0</v>
      </c>
      <c r="AQ1618">
        <f si="390" t="shared"/>
        <v>0</v>
      </c>
      <c r="AR1618">
        <f si="391" t="shared"/>
        <v>0</v>
      </c>
      <c r="AS1618">
        <f si="395" t="shared"/>
        <v>0</v>
      </c>
      <c r="AU1618" t="str">
        <f>IFERROR(VLOOKUP(C1618,Results!$A$2:$B$240,2,FALSE)+VLOOKUP(D1618,Results!$A$2:$B$240,2,FALSE)+VLOOKUP(E1618,Results!$A$2:$B$240,2,FALSE)+VLOOKUP(F1618,Results!$A$2:$B$240,2,FALSE)+VLOOKUP(G1618,Results!$A$2:$B$240,2,FALSE)+VLOOKUP(H1618,Results!$A$2:$B$240,2,FALSE)+VLOOKUP(I1618,Results!$A$2:$B$240,2,FALSE)+VLOOKUP(J1618,Results!$A$2:$B$240,2,FALSE)+VLOOKUP(B1618,Results!$A$2:$B$240,2,FALSE)-MIN(VLOOKUP(C1618,Results!$A$2:$B$240,2,FALSE),VLOOKUP(D1618,Results!$A$2:$B$240,2,FALSE),VLOOKUP(E1618,Results!$A$2:$B$240,2,FALSE),VLOOKUP(F1618,Results!$A$2:$B$240,2,FALSE),VLOOKUP(G1618,Results!$A$2:$B$240,2,FALSE),VLOOKUP(H1618,Results!$A$2:$B$240,2,FALSE),VLOOKUP(I1618,Results!$A$2:$B$240,2,FALSE),VLOOKUP(J1618,Results!$A$2:$B$240,2,FALSE),VLOOKUP(B1618,Results!$A$2:$B$240,2,FALSE)),"")</f>
        <v/>
      </c>
    </row>
    <row r="1619" spans="2:47" x14ac:dyDescent="0.3">
      <c r="B1619" t="s">
        <v>108</v>
      </c>
      <c r="C1619" t="s">
        <v>170</v>
      </c>
      <c r="D1619" t="s">
        <v>172</v>
      </c>
      <c r="E1619" t="s">
        <v>146</v>
      </c>
      <c r="F1619" t="s">
        <v>150</v>
      </c>
      <c r="G1619" t="s">
        <v>90</v>
      </c>
      <c r="H1619" t="s">
        <v>153</v>
      </c>
      <c r="I1619" t="s">
        <v>181</v>
      </c>
      <c r="J1619" t="s">
        <v>188</v>
      </c>
      <c r="K1619" t="n">
        <v>10.0</v>
      </c>
      <c r="L1619" s="30">
        <f si="382" t="shared"/>
        <v>0</v>
      </c>
      <c r="N1619" s="35" t="str">
        <f si="392" t="shared"/>
        <v/>
      </c>
      <c r="O1619" s="59">
        <f>(IF(ISNUMBER(MATCH(B1619,Sheet4!$K$92:$K$101,0)),1,0)+IF(ISNUMBER(MATCH(C1619,Sheet4!$K$92:$K$101,0)),1,0)+IF(ISNUMBER(MATCH(D1619,Sheet4!$K$92:$K$101,0)),1,0)+IF(ISNUMBER(MATCH(E1619,Sheet4!$K$92:$K$101,0)),1,0)+IF(ISNUMBER(MATCH(F1619,Sheet4!$K$92:$K$101,0)),1,0)+IF(ISNUMBER(MATCH(G1619,Sheet4!$K$92:$K$101,0)),1,0)+IF(ISNUMBER(MATCH(H1619,Sheet4!$K$92:$K$101,0)),1,0)+IF(ISNUMBER(MATCH(I1619,Sheet4!$K$92:$K$101,0)),1,0)+IF(ISNUMBER(MATCH(J1619,Sheet4!$K$92:$K$101,0)),1,0))
-
(IF(ISNUMBER(MATCH(B1619,Sheet4!$F$2:$F$11,0)),1,0)+IF(ISNUMBER(MATCH(C1619,Sheet4!$F$2:$F$11,0)),1,0)+IF(ISNUMBER(MATCH(D1619,Sheet4!$F$2:$F$11,0)),1,0)+IF(ISNUMBER(MATCH(E1619,Sheet4!$F$2:$F$11,0)),1,0)+IF(ISNUMBER(MATCH(F1619,Sheet4!$F$2:$F$11,0)),1,0)+IF(ISNUMBER(MATCH(G1619,Sheet4!$F$2:$F$11,0)),1,0)+IF(ISNUMBER(MATCH(H1619,Sheet4!$F$2:$F$11,0)),1,0)+IF(ISNUMBER(MATCH(I1619,Sheet4!$F$2:$F$11,0)),1,0)+IF(ISNUMBER(MATCH(J1619,Sheet4!$F$2:$F$11,0)),1,0))</f>
        <v>0</v>
      </c>
      <c r="P1619" s="40" t="str">
        <f>IFERROR(INDEX(Sheet4!$G:$G,MATCH(Sheet1!B1619,Sheet4!$F:$F,0))+INDEX(Sheet4!$G:$G,MATCH(Sheet1!C1619,Sheet4!$F:$F,0))+INDEX(Sheet4!$G:$G,MATCH(Sheet1!D1619,Sheet4!$F:$F,0))+INDEX(Sheet4!$G:$G,MATCH(Sheet1!E1619,Sheet4!$F:$F,0))+INDEX(Sheet4!$G:$G,MATCH(Sheet1!F1619,Sheet4!$F:$F,0))+INDEX(Sheet4!$G:$G,MATCH(Sheet1!G1619,Sheet4!$F:$F,0))+INDEX(Sheet4!$G:$G,MATCH(Sheet1!H1619,Sheet4!$F:$F,0))+INDEX(Sheet4!$G:$G,MATCH(Sheet1!I1619,Sheet4!$F:$F,0))+INDEX(Sheet4!$G:$G,MATCH(Sheet1!J1619,Sheet4!$F:$F,0)),"")</f>
        <v/>
      </c>
      <c r="AF1619">
        <f si="393" t="shared"/>
        <v>0</v>
      </c>
      <c r="AH1619">
        <v>1596</v>
      </c>
      <c r="AI1619" t="str">
        <f si="394" t="shared"/>
        <v>Ben SimmonsDe'Aaron FoxJimmy ButlerMalik BeasleyKelly OubreTaurean PrinceKenneth FariedTrey LylesDeandre Ayton</v>
      </c>
      <c r="AJ1619">
        <f si="383" t="shared"/>
        <v>0</v>
      </c>
      <c r="AK1619">
        <f si="384" t="shared"/>
        <v>0</v>
      </c>
      <c r="AL1619">
        <f si="385" t="shared"/>
        <v>0</v>
      </c>
      <c r="AM1619">
        <f si="386" t="shared"/>
        <v>0</v>
      </c>
      <c r="AN1619">
        <f si="387" t="shared"/>
        <v>0</v>
      </c>
      <c r="AO1619">
        <f si="388" t="shared"/>
        <v>0</v>
      </c>
      <c r="AP1619">
        <f si="389" t="shared"/>
        <v>0</v>
      </c>
      <c r="AQ1619">
        <f si="390" t="shared"/>
        <v>0</v>
      </c>
      <c r="AR1619">
        <f si="391" t="shared"/>
        <v>0</v>
      </c>
      <c r="AS1619">
        <f si="395" t="shared"/>
        <v>0</v>
      </c>
      <c r="AU1619" t="str">
        <f>IFERROR(VLOOKUP(C1619,Results!$A$2:$B$240,2,FALSE)+VLOOKUP(D1619,Results!$A$2:$B$240,2,FALSE)+VLOOKUP(E1619,Results!$A$2:$B$240,2,FALSE)+VLOOKUP(F1619,Results!$A$2:$B$240,2,FALSE)+VLOOKUP(G1619,Results!$A$2:$B$240,2,FALSE)+VLOOKUP(H1619,Results!$A$2:$B$240,2,FALSE)+VLOOKUP(I1619,Results!$A$2:$B$240,2,FALSE)+VLOOKUP(J1619,Results!$A$2:$B$240,2,FALSE)+VLOOKUP(B1619,Results!$A$2:$B$240,2,FALSE)-MIN(VLOOKUP(C1619,Results!$A$2:$B$240,2,FALSE),VLOOKUP(D1619,Results!$A$2:$B$240,2,FALSE),VLOOKUP(E1619,Results!$A$2:$B$240,2,FALSE),VLOOKUP(F1619,Results!$A$2:$B$240,2,FALSE),VLOOKUP(G1619,Results!$A$2:$B$240,2,FALSE),VLOOKUP(H1619,Results!$A$2:$B$240,2,FALSE),VLOOKUP(I1619,Results!$A$2:$B$240,2,FALSE),VLOOKUP(J1619,Results!$A$2:$B$240,2,FALSE),VLOOKUP(B1619,Results!$A$2:$B$240,2,FALSE)),"")</f>
        <v/>
      </c>
    </row>
    <row r="1620" spans="2:47" x14ac:dyDescent="0.3">
      <c r="B1620" t="s">
        <v>166</v>
      </c>
      <c r="C1620" t="s">
        <v>170</v>
      </c>
      <c r="D1620" t="s">
        <v>173</v>
      </c>
      <c r="E1620" t="s">
        <v>89</v>
      </c>
      <c r="F1620" t="s">
        <v>150</v>
      </c>
      <c r="G1620" t="s">
        <v>100</v>
      </c>
      <c r="H1620" t="s">
        <v>153</v>
      </c>
      <c r="I1620" t="s">
        <v>181</v>
      </c>
      <c r="J1620" t="s">
        <v>187</v>
      </c>
      <c r="K1620" t="n">
        <v>10.0</v>
      </c>
      <c r="L1620" s="30">
        <f si="382" t="shared"/>
        <v>0</v>
      </c>
      <c r="N1620" s="35" t="str">
        <f si="392" t="shared"/>
        <v/>
      </c>
      <c r="O1620" s="59">
        <f>(IF(ISNUMBER(MATCH(B1620,Sheet4!$K$92:$K$101,0)),1,0)+IF(ISNUMBER(MATCH(C1620,Sheet4!$K$92:$K$101,0)),1,0)+IF(ISNUMBER(MATCH(D1620,Sheet4!$K$92:$K$101,0)),1,0)+IF(ISNUMBER(MATCH(E1620,Sheet4!$K$92:$K$101,0)),1,0)+IF(ISNUMBER(MATCH(F1620,Sheet4!$K$92:$K$101,0)),1,0)+IF(ISNUMBER(MATCH(G1620,Sheet4!$K$92:$K$101,0)),1,0)+IF(ISNUMBER(MATCH(H1620,Sheet4!$K$92:$K$101,0)),1,0)+IF(ISNUMBER(MATCH(I1620,Sheet4!$K$92:$K$101,0)),1,0)+IF(ISNUMBER(MATCH(J1620,Sheet4!$K$92:$K$101,0)),1,0))
-
(IF(ISNUMBER(MATCH(B1620,Sheet4!$F$2:$F$11,0)),1,0)+IF(ISNUMBER(MATCH(C1620,Sheet4!$F$2:$F$11,0)),1,0)+IF(ISNUMBER(MATCH(D1620,Sheet4!$F$2:$F$11,0)),1,0)+IF(ISNUMBER(MATCH(E1620,Sheet4!$F$2:$F$11,0)),1,0)+IF(ISNUMBER(MATCH(F1620,Sheet4!$F$2:$F$11,0)),1,0)+IF(ISNUMBER(MATCH(G1620,Sheet4!$F$2:$F$11,0)),1,0)+IF(ISNUMBER(MATCH(H1620,Sheet4!$F$2:$F$11,0)),1,0)+IF(ISNUMBER(MATCH(I1620,Sheet4!$F$2:$F$11,0)),1,0)+IF(ISNUMBER(MATCH(J1620,Sheet4!$F$2:$F$11,0)),1,0))</f>
        <v>0</v>
      </c>
      <c r="P1620" s="40" t="str">
        <f>IFERROR(INDEX(Sheet4!$G:$G,MATCH(Sheet1!B1620,Sheet4!$F:$F,0))+INDEX(Sheet4!$G:$G,MATCH(Sheet1!C1620,Sheet4!$F:$F,0))+INDEX(Sheet4!$G:$G,MATCH(Sheet1!D1620,Sheet4!$F:$F,0))+INDEX(Sheet4!$G:$G,MATCH(Sheet1!E1620,Sheet4!$F:$F,0))+INDEX(Sheet4!$G:$G,MATCH(Sheet1!F1620,Sheet4!$F:$F,0))+INDEX(Sheet4!$G:$G,MATCH(Sheet1!G1620,Sheet4!$F:$F,0))+INDEX(Sheet4!$G:$G,MATCH(Sheet1!H1620,Sheet4!$F:$F,0))+INDEX(Sheet4!$G:$G,MATCH(Sheet1!I1620,Sheet4!$F:$F,0))+INDEX(Sheet4!$G:$G,MATCH(Sheet1!J1620,Sheet4!$F:$F,0)),"")</f>
        <v/>
      </c>
      <c r="AF1620">
        <f si="393" t="shared"/>
        <v>0</v>
      </c>
      <c r="AH1620">
        <v>1597</v>
      </c>
      <c r="AI1620" t="str">
        <f si="394" t="shared"/>
        <v>Ben SimmonsLandry ShametDevin BookerMonte MorrisKelly OubreJae CrowderJohn CollinsRichaun HolmesKarl-Anthony Towns</v>
      </c>
      <c r="AJ1620">
        <f si="383" t="shared"/>
        <v>0</v>
      </c>
      <c r="AK1620">
        <f si="384" t="shared"/>
        <v>0</v>
      </c>
      <c r="AL1620">
        <f si="385" t="shared"/>
        <v>0</v>
      </c>
      <c r="AM1620">
        <f si="386" t="shared"/>
        <v>0</v>
      </c>
      <c r="AN1620">
        <f si="387" t="shared"/>
        <v>0</v>
      </c>
      <c r="AO1620">
        <f si="388" t="shared"/>
        <v>0</v>
      </c>
      <c r="AP1620">
        <f si="389" t="shared"/>
        <v>0</v>
      </c>
      <c r="AQ1620">
        <f si="390" t="shared"/>
        <v>0</v>
      </c>
      <c r="AR1620">
        <f si="391" t="shared"/>
        <v>0</v>
      </c>
      <c r="AS1620">
        <f si="395" t="shared"/>
        <v>0</v>
      </c>
      <c r="AU1620" t="str">
        <f>IFERROR(VLOOKUP(C1620,Results!$A$2:$B$240,2,FALSE)+VLOOKUP(D1620,Results!$A$2:$B$240,2,FALSE)+VLOOKUP(E1620,Results!$A$2:$B$240,2,FALSE)+VLOOKUP(F1620,Results!$A$2:$B$240,2,FALSE)+VLOOKUP(G1620,Results!$A$2:$B$240,2,FALSE)+VLOOKUP(H1620,Results!$A$2:$B$240,2,FALSE)+VLOOKUP(I1620,Results!$A$2:$B$240,2,FALSE)+VLOOKUP(J1620,Results!$A$2:$B$240,2,FALSE)+VLOOKUP(B1620,Results!$A$2:$B$240,2,FALSE)-MIN(VLOOKUP(C1620,Results!$A$2:$B$240,2,FALSE),VLOOKUP(D1620,Results!$A$2:$B$240,2,FALSE),VLOOKUP(E1620,Results!$A$2:$B$240,2,FALSE),VLOOKUP(F1620,Results!$A$2:$B$240,2,FALSE),VLOOKUP(G1620,Results!$A$2:$B$240,2,FALSE),VLOOKUP(H1620,Results!$A$2:$B$240,2,FALSE),VLOOKUP(I1620,Results!$A$2:$B$240,2,FALSE),VLOOKUP(J1620,Results!$A$2:$B$240,2,FALSE),VLOOKUP(B1620,Results!$A$2:$B$240,2,FALSE)),"")</f>
        <v/>
      </c>
    </row>
    <row r="1621" spans="2:47" x14ac:dyDescent="0.3">
      <c r="B1621" t="s">
        <v>166</v>
      </c>
      <c r="C1621" t="s">
        <v>108</v>
      </c>
      <c r="D1621" t="s">
        <v>172</v>
      </c>
      <c r="E1621" t="s">
        <v>146</v>
      </c>
      <c r="F1621" t="s">
        <v>105</v>
      </c>
      <c r="G1621" t="s">
        <v>101</v>
      </c>
      <c r="H1621" t="s">
        <v>181</v>
      </c>
      <c r="I1621" t="s">
        <v>152</v>
      </c>
      <c r="J1621" t="s">
        <v>188</v>
      </c>
      <c r="K1621" t="n">
        <v>10.0</v>
      </c>
      <c r="L1621" s="30">
        <f si="382" t="shared"/>
        <v>0</v>
      </c>
      <c r="N1621" s="35" t="str">
        <f si="392" t="shared"/>
        <v/>
      </c>
      <c r="O1621" s="59">
        <f>(IF(ISNUMBER(MATCH(B1621,Sheet4!$K$92:$K$101,0)),1,0)+IF(ISNUMBER(MATCH(C1621,Sheet4!$K$92:$K$101,0)),1,0)+IF(ISNUMBER(MATCH(D1621,Sheet4!$K$92:$K$101,0)),1,0)+IF(ISNUMBER(MATCH(E1621,Sheet4!$K$92:$K$101,0)),1,0)+IF(ISNUMBER(MATCH(F1621,Sheet4!$K$92:$K$101,0)),1,0)+IF(ISNUMBER(MATCH(G1621,Sheet4!$K$92:$K$101,0)),1,0)+IF(ISNUMBER(MATCH(H1621,Sheet4!$K$92:$K$101,0)),1,0)+IF(ISNUMBER(MATCH(I1621,Sheet4!$K$92:$K$101,0)),1,0)+IF(ISNUMBER(MATCH(J1621,Sheet4!$K$92:$K$101,0)),1,0))
-
(IF(ISNUMBER(MATCH(B1621,Sheet4!$F$2:$F$11,0)),1,0)+IF(ISNUMBER(MATCH(C1621,Sheet4!$F$2:$F$11,0)),1,0)+IF(ISNUMBER(MATCH(D1621,Sheet4!$F$2:$F$11,0)),1,0)+IF(ISNUMBER(MATCH(E1621,Sheet4!$F$2:$F$11,0)),1,0)+IF(ISNUMBER(MATCH(F1621,Sheet4!$F$2:$F$11,0)),1,0)+IF(ISNUMBER(MATCH(G1621,Sheet4!$F$2:$F$11,0)),1,0)+IF(ISNUMBER(MATCH(H1621,Sheet4!$F$2:$F$11,0)),1,0)+IF(ISNUMBER(MATCH(I1621,Sheet4!$F$2:$F$11,0)),1,0)+IF(ISNUMBER(MATCH(J1621,Sheet4!$F$2:$F$11,0)),1,0))</f>
        <v>0</v>
      </c>
      <c r="P1621" s="40" t="str">
        <f>IFERROR(INDEX(Sheet4!$G:$G,MATCH(Sheet1!B1621,Sheet4!$F:$F,0))+INDEX(Sheet4!$G:$G,MATCH(Sheet1!C1621,Sheet4!$F:$F,0))+INDEX(Sheet4!$G:$G,MATCH(Sheet1!D1621,Sheet4!$F:$F,0))+INDEX(Sheet4!$G:$G,MATCH(Sheet1!E1621,Sheet4!$F:$F,0))+INDEX(Sheet4!$G:$G,MATCH(Sheet1!F1621,Sheet4!$F:$F,0))+INDEX(Sheet4!$G:$G,MATCH(Sheet1!G1621,Sheet4!$F:$F,0))+INDEX(Sheet4!$G:$G,MATCH(Sheet1!H1621,Sheet4!$F:$F,0))+INDEX(Sheet4!$G:$G,MATCH(Sheet1!I1621,Sheet4!$F:$F,0))+INDEX(Sheet4!$G:$G,MATCH(Sheet1!J1621,Sheet4!$F:$F,0)),"")</f>
        <v/>
      </c>
      <c r="AF1621">
        <f si="393" t="shared"/>
        <v>0</v>
      </c>
      <c r="AH1621">
        <v>1598</v>
      </c>
      <c r="AI1621" t="str">
        <f si="394" t="shared"/>
        <v>Ben SimmonsLandry ShametDonovan MitchellMonte MorrisWill BartonJae CrowderPaul MillsapDerrick FavorsJoel Embiid</v>
      </c>
      <c r="AJ1621">
        <f si="383" t="shared"/>
        <v>0</v>
      </c>
      <c r="AK1621">
        <f si="384" t="shared"/>
        <v>0</v>
      </c>
      <c r="AL1621">
        <f si="385" t="shared"/>
        <v>0</v>
      </c>
      <c r="AM1621">
        <f si="386" t="shared"/>
        <v>0</v>
      </c>
      <c r="AN1621">
        <f si="387" t="shared"/>
        <v>0</v>
      </c>
      <c r="AO1621">
        <f si="388" t="shared"/>
        <v>0</v>
      </c>
      <c r="AP1621">
        <f si="389" t="shared"/>
        <v>0</v>
      </c>
      <c r="AQ1621">
        <f si="390" t="shared"/>
        <v>0</v>
      </c>
      <c r="AR1621">
        <f si="391" t="shared"/>
        <v>0</v>
      </c>
      <c r="AS1621">
        <f si="395" t="shared"/>
        <v>0</v>
      </c>
      <c r="AU1621" t="str">
        <f>IFERROR(VLOOKUP(C1621,Results!$A$2:$B$240,2,FALSE)+VLOOKUP(D1621,Results!$A$2:$B$240,2,FALSE)+VLOOKUP(E1621,Results!$A$2:$B$240,2,FALSE)+VLOOKUP(F1621,Results!$A$2:$B$240,2,FALSE)+VLOOKUP(G1621,Results!$A$2:$B$240,2,FALSE)+VLOOKUP(H1621,Results!$A$2:$B$240,2,FALSE)+VLOOKUP(I1621,Results!$A$2:$B$240,2,FALSE)+VLOOKUP(J1621,Results!$A$2:$B$240,2,FALSE)+VLOOKUP(B1621,Results!$A$2:$B$240,2,FALSE)-MIN(VLOOKUP(C1621,Results!$A$2:$B$240,2,FALSE),VLOOKUP(D1621,Results!$A$2:$B$240,2,FALSE),VLOOKUP(E1621,Results!$A$2:$B$240,2,FALSE),VLOOKUP(F1621,Results!$A$2:$B$240,2,FALSE),VLOOKUP(G1621,Results!$A$2:$B$240,2,FALSE),VLOOKUP(H1621,Results!$A$2:$B$240,2,FALSE),VLOOKUP(I1621,Results!$A$2:$B$240,2,FALSE),VLOOKUP(J1621,Results!$A$2:$B$240,2,FALSE),VLOOKUP(B1621,Results!$A$2:$B$240,2,FALSE)),"")</f>
        <v/>
      </c>
    </row>
    <row r="1622" spans="2:47" x14ac:dyDescent="0.3">
      <c r="B1622" t="s">
        <v>87</v>
      </c>
      <c r="C1622" t="s">
        <v>170</v>
      </c>
      <c r="D1622" t="s">
        <v>173</v>
      </c>
      <c r="E1622" t="s">
        <v>146</v>
      </c>
      <c r="F1622" t="s">
        <v>150</v>
      </c>
      <c r="G1622" t="s">
        <v>100</v>
      </c>
      <c r="H1622" t="s">
        <v>153</v>
      </c>
      <c r="I1622" t="s">
        <v>152</v>
      </c>
      <c r="J1622" t="s">
        <v>188</v>
      </c>
      <c r="K1622" t="n">
        <v>10.0</v>
      </c>
      <c r="L1622" s="30">
        <f si="382" t="shared"/>
        <v>0</v>
      </c>
      <c r="N1622" s="35" t="str">
        <f si="392" t="shared"/>
        <v/>
      </c>
      <c r="O1622" s="59">
        <f>(IF(ISNUMBER(MATCH(B1622,Sheet4!$K$92:$K$101,0)),1,0)+IF(ISNUMBER(MATCH(C1622,Sheet4!$K$92:$K$101,0)),1,0)+IF(ISNUMBER(MATCH(D1622,Sheet4!$K$92:$K$101,0)),1,0)+IF(ISNUMBER(MATCH(E1622,Sheet4!$K$92:$K$101,0)),1,0)+IF(ISNUMBER(MATCH(F1622,Sheet4!$K$92:$K$101,0)),1,0)+IF(ISNUMBER(MATCH(G1622,Sheet4!$K$92:$K$101,0)),1,0)+IF(ISNUMBER(MATCH(H1622,Sheet4!$K$92:$K$101,0)),1,0)+IF(ISNUMBER(MATCH(I1622,Sheet4!$K$92:$K$101,0)),1,0)+IF(ISNUMBER(MATCH(J1622,Sheet4!$K$92:$K$101,0)),1,0))
-
(IF(ISNUMBER(MATCH(B1622,Sheet4!$F$2:$F$11,0)),1,0)+IF(ISNUMBER(MATCH(C1622,Sheet4!$F$2:$F$11,0)),1,0)+IF(ISNUMBER(MATCH(D1622,Sheet4!$F$2:$F$11,0)),1,0)+IF(ISNUMBER(MATCH(E1622,Sheet4!$F$2:$F$11,0)),1,0)+IF(ISNUMBER(MATCH(F1622,Sheet4!$F$2:$F$11,0)),1,0)+IF(ISNUMBER(MATCH(G1622,Sheet4!$F$2:$F$11,0)),1,0)+IF(ISNUMBER(MATCH(H1622,Sheet4!$F$2:$F$11,0)),1,0)+IF(ISNUMBER(MATCH(I1622,Sheet4!$F$2:$F$11,0)),1,0)+IF(ISNUMBER(MATCH(J1622,Sheet4!$F$2:$F$11,0)),1,0))</f>
        <v>0</v>
      </c>
      <c r="P1622" s="40" t="str">
        <f>IFERROR(INDEX(Sheet4!$G:$G,MATCH(Sheet1!B1622,Sheet4!$F:$F,0))+INDEX(Sheet4!$G:$G,MATCH(Sheet1!C1622,Sheet4!$F:$F,0))+INDEX(Sheet4!$G:$G,MATCH(Sheet1!D1622,Sheet4!$F:$F,0))+INDEX(Sheet4!$G:$G,MATCH(Sheet1!E1622,Sheet4!$F:$F,0))+INDEX(Sheet4!$G:$G,MATCH(Sheet1!F1622,Sheet4!$F:$F,0))+INDEX(Sheet4!$G:$G,MATCH(Sheet1!G1622,Sheet4!$F:$F,0))+INDEX(Sheet4!$G:$G,MATCH(Sheet1!H1622,Sheet4!$F:$F,0))+INDEX(Sheet4!$G:$G,MATCH(Sheet1!I1622,Sheet4!$F:$F,0))+INDEX(Sheet4!$G:$G,MATCH(Sheet1!J1622,Sheet4!$F:$F,0)),"")</f>
        <v/>
      </c>
      <c r="AF1622">
        <f si="393" t="shared"/>
        <v>0</v>
      </c>
      <c r="AH1622">
        <v>1599</v>
      </c>
      <c r="AI1622" t="str">
        <f si="394" t="shared"/>
        <v>Ben SimmonsDe'Aaron FoxDonovan MitchellMonte MorrisCorey BrewerGerald GreenKenneth FariedRichaun HolmesRudy Gobert</v>
      </c>
      <c r="AJ1622">
        <f si="383" t="shared"/>
        <v>0</v>
      </c>
      <c r="AK1622">
        <f si="384" t="shared"/>
        <v>0</v>
      </c>
      <c r="AL1622">
        <f si="385" t="shared"/>
        <v>0</v>
      </c>
      <c r="AM1622">
        <f si="386" t="shared"/>
        <v>0</v>
      </c>
      <c r="AN1622">
        <f si="387" t="shared"/>
        <v>0</v>
      </c>
      <c r="AO1622">
        <f si="388" t="shared"/>
        <v>0</v>
      </c>
      <c r="AP1622">
        <f si="389" t="shared"/>
        <v>0</v>
      </c>
      <c r="AQ1622">
        <f si="390" t="shared"/>
        <v>0</v>
      </c>
      <c r="AR1622">
        <f si="391" t="shared"/>
        <v>0</v>
      </c>
      <c r="AS1622">
        <f si="395" t="shared"/>
        <v>0</v>
      </c>
      <c r="AU1622" t="str">
        <f>IFERROR(VLOOKUP(C1622,Results!$A$2:$B$240,2,FALSE)+VLOOKUP(D1622,Results!$A$2:$B$240,2,FALSE)+VLOOKUP(E1622,Results!$A$2:$B$240,2,FALSE)+VLOOKUP(F1622,Results!$A$2:$B$240,2,FALSE)+VLOOKUP(G1622,Results!$A$2:$B$240,2,FALSE)+VLOOKUP(H1622,Results!$A$2:$B$240,2,FALSE)+VLOOKUP(I1622,Results!$A$2:$B$240,2,FALSE)+VLOOKUP(J1622,Results!$A$2:$B$240,2,FALSE)+VLOOKUP(B1622,Results!$A$2:$B$240,2,FALSE)-MIN(VLOOKUP(C1622,Results!$A$2:$B$240,2,FALSE),VLOOKUP(D1622,Results!$A$2:$B$240,2,FALSE),VLOOKUP(E1622,Results!$A$2:$B$240,2,FALSE),VLOOKUP(F1622,Results!$A$2:$B$240,2,FALSE),VLOOKUP(G1622,Results!$A$2:$B$240,2,FALSE),VLOOKUP(H1622,Results!$A$2:$B$240,2,FALSE),VLOOKUP(I1622,Results!$A$2:$B$240,2,FALSE),VLOOKUP(J1622,Results!$A$2:$B$240,2,FALSE),VLOOKUP(B1622,Results!$A$2:$B$240,2,FALSE)),"")</f>
        <v/>
      </c>
    </row>
    <row r="1623" spans="2:47" x14ac:dyDescent="0.3">
      <c r="B1623" t="s">
        <v>87</v>
      </c>
      <c r="C1623" t="s">
        <v>170</v>
      </c>
      <c r="D1623" t="s">
        <v>172</v>
      </c>
      <c r="E1623" t="s">
        <v>149</v>
      </c>
      <c r="F1623" t="s">
        <v>177</v>
      </c>
      <c r="G1623" t="s">
        <v>179</v>
      </c>
      <c r="H1623" t="s">
        <v>153</v>
      </c>
      <c r="I1623" t="s">
        <v>92</v>
      </c>
      <c r="J1623" t="s">
        <v>156</v>
      </c>
      <c r="K1623" t="n">
        <v>10.0</v>
      </c>
      <c r="L1623" s="30">
        <f si="382" t="shared"/>
        <v>0</v>
      </c>
      <c r="N1623" s="35" t="str">
        <f si="392" t="shared"/>
        <v/>
      </c>
      <c r="O1623" s="59">
        <f>(IF(ISNUMBER(MATCH(B1623,Sheet4!$K$92:$K$101,0)),1,0)+IF(ISNUMBER(MATCH(C1623,Sheet4!$K$92:$K$101,0)),1,0)+IF(ISNUMBER(MATCH(D1623,Sheet4!$K$92:$K$101,0)),1,0)+IF(ISNUMBER(MATCH(E1623,Sheet4!$K$92:$K$101,0)),1,0)+IF(ISNUMBER(MATCH(F1623,Sheet4!$K$92:$K$101,0)),1,0)+IF(ISNUMBER(MATCH(G1623,Sheet4!$K$92:$K$101,0)),1,0)+IF(ISNUMBER(MATCH(H1623,Sheet4!$K$92:$K$101,0)),1,0)+IF(ISNUMBER(MATCH(I1623,Sheet4!$K$92:$K$101,0)),1,0)+IF(ISNUMBER(MATCH(J1623,Sheet4!$K$92:$K$101,0)),1,0))
-
(IF(ISNUMBER(MATCH(B1623,Sheet4!$F$2:$F$11,0)),1,0)+IF(ISNUMBER(MATCH(C1623,Sheet4!$F$2:$F$11,0)),1,0)+IF(ISNUMBER(MATCH(D1623,Sheet4!$F$2:$F$11,0)),1,0)+IF(ISNUMBER(MATCH(E1623,Sheet4!$F$2:$F$11,0)),1,0)+IF(ISNUMBER(MATCH(F1623,Sheet4!$F$2:$F$11,0)),1,0)+IF(ISNUMBER(MATCH(G1623,Sheet4!$F$2:$F$11,0)),1,0)+IF(ISNUMBER(MATCH(H1623,Sheet4!$F$2:$F$11,0)),1,0)+IF(ISNUMBER(MATCH(I1623,Sheet4!$F$2:$F$11,0)),1,0)+IF(ISNUMBER(MATCH(J1623,Sheet4!$F$2:$F$11,0)),1,0))</f>
        <v>0</v>
      </c>
      <c r="P1623" s="40" t="str">
        <f>IFERROR(INDEX(Sheet4!$G:$G,MATCH(Sheet1!B1623,Sheet4!$F:$F,0))+INDEX(Sheet4!$G:$G,MATCH(Sheet1!C1623,Sheet4!$F:$F,0))+INDEX(Sheet4!$G:$G,MATCH(Sheet1!D1623,Sheet4!$F:$F,0))+INDEX(Sheet4!$G:$G,MATCH(Sheet1!E1623,Sheet4!$F:$F,0))+INDEX(Sheet4!$G:$G,MATCH(Sheet1!F1623,Sheet4!$F:$F,0))+INDEX(Sheet4!$G:$G,MATCH(Sheet1!G1623,Sheet4!$F:$F,0))+INDEX(Sheet4!$G:$G,MATCH(Sheet1!H1623,Sheet4!$F:$F,0))+INDEX(Sheet4!$G:$G,MATCH(Sheet1!I1623,Sheet4!$F:$F,0))+INDEX(Sheet4!$G:$G,MATCH(Sheet1!J1623,Sheet4!$F:$F,0)),"")</f>
        <v/>
      </c>
      <c r="AF1623">
        <f si="393" t="shared"/>
        <v>0</v>
      </c>
      <c r="AH1623">
        <v>1600</v>
      </c>
      <c r="AI1623" t="str">
        <f si="394" t="shared"/>
        <v>Ben SimmonsTrae YoungMonte MorrisMalik BeasleyTaurean PrinceLuol DengKenneth FariedPaul MillsapJoel Embiid</v>
      </c>
      <c r="AJ1623">
        <f si="383" t="shared"/>
        <v>0</v>
      </c>
      <c r="AK1623">
        <f si="384" t="shared"/>
        <v>0</v>
      </c>
      <c r="AL1623">
        <f si="385" t="shared"/>
        <v>0</v>
      </c>
      <c r="AM1623">
        <f si="386" t="shared"/>
        <v>0</v>
      </c>
      <c r="AN1623">
        <f si="387" t="shared"/>
        <v>0</v>
      </c>
      <c r="AO1623">
        <f si="388" t="shared"/>
        <v>0</v>
      </c>
      <c r="AP1623">
        <f si="389" t="shared"/>
        <v>0</v>
      </c>
      <c r="AQ1623">
        <f si="390" t="shared"/>
        <v>0</v>
      </c>
      <c r="AR1623">
        <f si="391" t="shared"/>
        <v>0</v>
      </c>
      <c r="AS1623">
        <f si="395" t="shared"/>
        <v>0</v>
      </c>
      <c r="AU1623" t="str">
        <f>IFERROR(VLOOKUP(C1623,Results!$A$2:$B$240,2,FALSE)+VLOOKUP(D1623,Results!$A$2:$B$240,2,FALSE)+VLOOKUP(E1623,Results!$A$2:$B$240,2,FALSE)+VLOOKUP(F1623,Results!$A$2:$B$240,2,FALSE)+VLOOKUP(G1623,Results!$A$2:$B$240,2,FALSE)+VLOOKUP(H1623,Results!$A$2:$B$240,2,FALSE)+VLOOKUP(I1623,Results!$A$2:$B$240,2,FALSE)+VLOOKUP(J1623,Results!$A$2:$B$240,2,FALSE)+VLOOKUP(B1623,Results!$A$2:$B$240,2,FALSE)-MIN(VLOOKUP(C1623,Results!$A$2:$B$240,2,FALSE),VLOOKUP(D1623,Results!$A$2:$B$240,2,FALSE),VLOOKUP(E1623,Results!$A$2:$B$240,2,FALSE),VLOOKUP(F1623,Results!$A$2:$B$240,2,FALSE),VLOOKUP(G1623,Results!$A$2:$B$240,2,FALSE),VLOOKUP(H1623,Results!$A$2:$B$240,2,FALSE),VLOOKUP(I1623,Results!$A$2:$B$240,2,FALSE),VLOOKUP(J1623,Results!$A$2:$B$240,2,FALSE),VLOOKUP(B1623,Results!$A$2:$B$240,2,FALSE)),"")</f>
        <v/>
      </c>
    </row>
    <row r="1624" spans="2:47" x14ac:dyDescent="0.3">
      <c r="B1624" t="s">
        <v>166</v>
      </c>
      <c r="C1624" t="s">
        <v>116</v>
      </c>
      <c r="D1624" t="s">
        <v>172</v>
      </c>
      <c r="E1624" t="s">
        <v>146</v>
      </c>
      <c r="F1624" t="s">
        <v>150</v>
      </c>
      <c r="G1624" t="s">
        <v>96</v>
      </c>
      <c r="H1624" t="s">
        <v>153</v>
      </c>
      <c r="I1624" t="s">
        <v>181</v>
      </c>
      <c r="J1624" t="s">
        <v>187</v>
      </c>
      <c r="K1624" t="n">
        <v>10.0</v>
      </c>
      <c r="L1624" s="30">
        <f ref="L1624:L1687" si="396" t="shared">AS1624</f>
        <v>0</v>
      </c>
      <c r="N1624" s="35" t="str">
        <f si="392" t="shared"/>
        <v/>
      </c>
      <c r="O1624" s="59">
        <f>(IF(ISNUMBER(MATCH(B1624,Sheet4!$K$92:$K$101,0)),1,0)+IF(ISNUMBER(MATCH(C1624,Sheet4!$K$92:$K$101,0)),1,0)+IF(ISNUMBER(MATCH(D1624,Sheet4!$K$92:$K$101,0)),1,0)+IF(ISNUMBER(MATCH(E1624,Sheet4!$K$92:$K$101,0)),1,0)+IF(ISNUMBER(MATCH(F1624,Sheet4!$K$92:$K$101,0)),1,0)+IF(ISNUMBER(MATCH(G1624,Sheet4!$K$92:$K$101,0)),1,0)+IF(ISNUMBER(MATCH(H1624,Sheet4!$K$92:$K$101,0)),1,0)+IF(ISNUMBER(MATCH(I1624,Sheet4!$K$92:$K$101,0)),1,0)+IF(ISNUMBER(MATCH(J1624,Sheet4!$K$92:$K$101,0)),1,0))
-
(IF(ISNUMBER(MATCH(B1624,Sheet4!$F$2:$F$11,0)),1,0)+IF(ISNUMBER(MATCH(C1624,Sheet4!$F$2:$F$11,0)),1,0)+IF(ISNUMBER(MATCH(D1624,Sheet4!$F$2:$F$11,0)),1,0)+IF(ISNUMBER(MATCH(E1624,Sheet4!$F$2:$F$11,0)),1,0)+IF(ISNUMBER(MATCH(F1624,Sheet4!$F$2:$F$11,0)),1,0)+IF(ISNUMBER(MATCH(G1624,Sheet4!$F$2:$F$11,0)),1,0)+IF(ISNUMBER(MATCH(H1624,Sheet4!$F$2:$F$11,0)),1,0)+IF(ISNUMBER(MATCH(I1624,Sheet4!$F$2:$F$11,0)),1,0)+IF(ISNUMBER(MATCH(J1624,Sheet4!$F$2:$F$11,0)),1,0))</f>
        <v>0</v>
      </c>
      <c r="P1624" s="40" t="str">
        <f>IFERROR(INDEX(Sheet4!$G:$G,MATCH(Sheet1!B1624,Sheet4!$F:$F,0))+INDEX(Sheet4!$G:$G,MATCH(Sheet1!C1624,Sheet4!$F:$F,0))+INDEX(Sheet4!$G:$G,MATCH(Sheet1!D1624,Sheet4!$F:$F,0))+INDEX(Sheet4!$G:$G,MATCH(Sheet1!E1624,Sheet4!$F:$F,0))+INDEX(Sheet4!$G:$G,MATCH(Sheet1!F1624,Sheet4!$F:$F,0))+INDEX(Sheet4!$G:$G,MATCH(Sheet1!G1624,Sheet4!$F:$F,0))+INDEX(Sheet4!$G:$G,MATCH(Sheet1!H1624,Sheet4!$F:$F,0))+INDEX(Sheet4!$G:$G,MATCH(Sheet1!I1624,Sheet4!$F:$F,0))+INDEX(Sheet4!$G:$G,MATCH(Sheet1!J1624,Sheet4!$F:$F,0)),"")</f>
        <v/>
      </c>
      <c r="AF1624">
        <f si="393" t="shared"/>
        <v>0</v>
      </c>
      <c r="AH1624">
        <v>1601</v>
      </c>
      <c r="AI1624" t="str">
        <f si="394" t="shared"/>
        <v>De'Aaron FoxRicky RubioDevin BookerMonte MorrisMikal BridgesLuol DengJohn CollinsPaul MillsapJoel Embiid</v>
      </c>
      <c r="AJ1624">
        <f si="383" t="shared"/>
        <v>0</v>
      </c>
      <c r="AK1624">
        <f si="384" t="shared"/>
        <v>0</v>
      </c>
      <c r="AL1624">
        <f si="385" t="shared"/>
        <v>0</v>
      </c>
      <c r="AM1624">
        <f si="386" t="shared"/>
        <v>0</v>
      </c>
      <c r="AN1624">
        <f si="387" t="shared"/>
        <v>0</v>
      </c>
      <c r="AO1624">
        <f si="388" t="shared"/>
        <v>0</v>
      </c>
      <c r="AP1624">
        <f si="389" t="shared"/>
        <v>0</v>
      </c>
      <c r="AQ1624">
        <f si="390" t="shared"/>
        <v>0</v>
      </c>
      <c r="AR1624">
        <f si="391" t="shared"/>
        <v>0</v>
      </c>
      <c r="AS1624">
        <f si="395" t="shared"/>
        <v>0</v>
      </c>
      <c r="AU1624" t="str">
        <f>IFERROR(VLOOKUP(C1624,Results!$A$2:$B$240,2,FALSE)+VLOOKUP(D1624,Results!$A$2:$B$240,2,FALSE)+VLOOKUP(E1624,Results!$A$2:$B$240,2,FALSE)+VLOOKUP(F1624,Results!$A$2:$B$240,2,FALSE)+VLOOKUP(G1624,Results!$A$2:$B$240,2,FALSE)+VLOOKUP(H1624,Results!$A$2:$B$240,2,FALSE)+VLOOKUP(I1624,Results!$A$2:$B$240,2,FALSE)+VLOOKUP(J1624,Results!$A$2:$B$240,2,FALSE)+VLOOKUP(B1624,Results!$A$2:$B$240,2,FALSE)-MIN(VLOOKUP(C1624,Results!$A$2:$B$240,2,FALSE),VLOOKUP(D1624,Results!$A$2:$B$240,2,FALSE),VLOOKUP(E1624,Results!$A$2:$B$240,2,FALSE),VLOOKUP(F1624,Results!$A$2:$B$240,2,FALSE),VLOOKUP(G1624,Results!$A$2:$B$240,2,FALSE),VLOOKUP(H1624,Results!$A$2:$B$240,2,FALSE),VLOOKUP(I1624,Results!$A$2:$B$240,2,FALSE),VLOOKUP(J1624,Results!$A$2:$B$240,2,FALSE),VLOOKUP(B1624,Results!$A$2:$B$240,2,FALSE)),"")</f>
        <v/>
      </c>
    </row>
    <row r="1625" spans="2:47" x14ac:dyDescent="0.3">
      <c r="B1625" t="s">
        <v>166</v>
      </c>
      <c r="C1625" t="s">
        <v>170</v>
      </c>
      <c r="D1625" t="s">
        <v>174</v>
      </c>
      <c r="E1625" t="s">
        <v>146</v>
      </c>
      <c r="F1625" t="s">
        <v>150</v>
      </c>
      <c r="G1625" t="s">
        <v>96</v>
      </c>
      <c r="H1625" t="s">
        <v>93</v>
      </c>
      <c r="I1625" t="s">
        <v>152</v>
      </c>
      <c r="J1625" t="s">
        <v>156</v>
      </c>
      <c r="K1625" t="n">
        <v>10.0</v>
      </c>
      <c r="L1625" s="30">
        <f si="396" t="shared"/>
        <v>0</v>
      </c>
      <c r="N1625" s="35" t="str">
        <f si="392" t="shared"/>
        <v/>
      </c>
      <c r="O1625" s="59">
        <f>(IF(ISNUMBER(MATCH(B1625,Sheet4!$K$92:$K$101,0)),1,0)+IF(ISNUMBER(MATCH(C1625,Sheet4!$K$92:$K$101,0)),1,0)+IF(ISNUMBER(MATCH(D1625,Sheet4!$K$92:$K$101,0)),1,0)+IF(ISNUMBER(MATCH(E1625,Sheet4!$K$92:$K$101,0)),1,0)+IF(ISNUMBER(MATCH(F1625,Sheet4!$K$92:$K$101,0)),1,0)+IF(ISNUMBER(MATCH(G1625,Sheet4!$K$92:$K$101,0)),1,0)+IF(ISNUMBER(MATCH(H1625,Sheet4!$K$92:$K$101,0)),1,0)+IF(ISNUMBER(MATCH(I1625,Sheet4!$K$92:$K$101,0)),1,0)+IF(ISNUMBER(MATCH(J1625,Sheet4!$K$92:$K$101,0)),1,0))
-
(IF(ISNUMBER(MATCH(B1625,Sheet4!$F$2:$F$11,0)),1,0)+IF(ISNUMBER(MATCH(C1625,Sheet4!$F$2:$F$11,0)),1,0)+IF(ISNUMBER(MATCH(D1625,Sheet4!$F$2:$F$11,0)),1,0)+IF(ISNUMBER(MATCH(E1625,Sheet4!$F$2:$F$11,0)),1,0)+IF(ISNUMBER(MATCH(F1625,Sheet4!$F$2:$F$11,0)),1,0)+IF(ISNUMBER(MATCH(G1625,Sheet4!$F$2:$F$11,0)),1,0)+IF(ISNUMBER(MATCH(H1625,Sheet4!$F$2:$F$11,0)),1,0)+IF(ISNUMBER(MATCH(I1625,Sheet4!$F$2:$F$11,0)),1,0)+IF(ISNUMBER(MATCH(J1625,Sheet4!$F$2:$F$11,0)),1,0))</f>
        <v>0</v>
      </c>
      <c r="P1625" s="40" t="str">
        <f>IFERROR(INDEX(Sheet4!$G:$G,MATCH(Sheet1!B1625,Sheet4!$F:$F,0))+INDEX(Sheet4!$G:$G,MATCH(Sheet1!C1625,Sheet4!$F:$F,0))+INDEX(Sheet4!$G:$G,MATCH(Sheet1!D1625,Sheet4!$F:$F,0))+INDEX(Sheet4!$G:$G,MATCH(Sheet1!E1625,Sheet4!$F:$F,0))+INDEX(Sheet4!$G:$G,MATCH(Sheet1!F1625,Sheet4!$F:$F,0))+INDEX(Sheet4!$G:$G,MATCH(Sheet1!G1625,Sheet4!$F:$F,0))+INDEX(Sheet4!$G:$G,MATCH(Sheet1!H1625,Sheet4!$F:$F,0))+INDEX(Sheet4!$G:$G,MATCH(Sheet1!I1625,Sheet4!$F:$F,0))+INDEX(Sheet4!$G:$G,MATCH(Sheet1!J1625,Sheet4!$F:$F,0)),"")</f>
        <v/>
      </c>
      <c r="AF1625">
        <f si="393" t="shared"/>
        <v>0</v>
      </c>
      <c r="AH1625">
        <v>1602</v>
      </c>
      <c r="AI1625" t="str">
        <f si="394" t="shared"/>
        <v>Ben SimmonsLandry ShametJames HardenMalik BeasleyWill BartonCorey BrewerJosh JacksonPaul MillsapDeandre Ayton</v>
      </c>
      <c r="AJ1625">
        <f ref="AJ1625:AJ1688" si="397" t="shared">IF(ISNUMBER(SEARCH(B1625,VLOOKUP($AH$20,$AH$24:$AI$2023,2,FALSE))),1,0)</f>
        <v>0</v>
      </c>
      <c r="AK1625">
        <f ref="AK1625:AK1688" si="398" t="shared">IF(ISNUMBER(SEARCH(C1625,VLOOKUP($AH$20,$AH$24:$AI$2023,2,FALSE))),1,0)</f>
        <v>0</v>
      </c>
      <c r="AL1625">
        <f ref="AL1625:AL1688" si="399" t="shared">IF(ISNUMBER(SEARCH(D1625,VLOOKUP($AH$20,$AH$24:$AI$2023,2,FALSE))),1,0)</f>
        <v>0</v>
      </c>
      <c r="AM1625">
        <f ref="AM1625:AM1688" si="400" t="shared">IF(ISNUMBER(SEARCH(E1625,VLOOKUP($AH$20,$AH$24:$AI$2023,2,FALSE))),1,0)</f>
        <v>0</v>
      </c>
      <c r="AN1625">
        <f ref="AN1625:AN1688" si="401" t="shared">IF(ISNUMBER(SEARCH(F1625,VLOOKUP($AH$20,$AH$24:$AI$2023,2,FALSE))),1,0)</f>
        <v>0</v>
      </c>
      <c r="AO1625">
        <f ref="AO1625:AO1688" si="402" t="shared">IF(ISNUMBER(SEARCH(G1625,VLOOKUP($AH$20,$AH$24:$AI$2023,2,FALSE))),1,0)</f>
        <v>0</v>
      </c>
      <c r="AP1625">
        <f ref="AP1625:AP1688" si="403" t="shared">IF(ISNUMBER(SEARCH(H1625,VLOOKUP($AH$20,$AH$24:$AI$2023,2,FALSE))),1,0)</f>
        <v>0</v>
      </c>
      <c r="AQ1625">
        <f ref="AQ1625:AQ1688" si="404" t="shared">IF(ISNUMBER(SEARCH(I1625,VLOOKUP($AH$20,$AH$24:$AI$2023,2,FALSE))),1,0)</f>
        <v>0</v>
      </c>
      <c r="AR1625">
        <f ref="AR1625:AR1688" si="405" t="shared">IF(ISNUMBER(SEARCH(J1625,VLOOKUP($AH$20,$AH$24:$AI$2023,2,FALSE))),1,0)</f>
        <v>0</v>
      </c>
      <c r="AS1625">
        <f si="395" t="shared"/>
        <v>0</v>
      </c>
      <c r="AU1625" t="str">
        <f>IFERROR(VLOOKUP(C1625,Results!$A$2:$B$240,2,FALSE)+VLOOKUP(D1625,Results!$A$2:$B$240,2,FALSE)+VLOOKUP(E1625,Results!$A$2:$B$240,2,FALSE)+VLOOKUP(F1625,Results!$A$2:$B$240,2,FALSE)+VLOOKUP(G1625,Results!$A$2:$B$240,2,FALSE)+VLOOKUP(H1625,Results!$A$2:$B$240,2,FALSE)+VLOOKUP(I1625,Results!$A$2:$B$240,2,FALSE)+VLOOKUP(J1625,Results!$A$2:$B$240,2,FALSE)+VLOOKUP(B1625,Results!$A$2:$B$240,2,FALSE)-MIN(VLOOKUP(C1625,Results!$A$2:$B$240,2,FALSE),VLOOKUP(D1625,Results!$A$2:$B$240,2,FALSE),VLOOKUP(E1625,Results!$A$2:$B$240,2,FALSE),VLOOKUP(F1625,Results!$A$2:$B$240,2,FALSE),VLOOKUP(G1625,Results!$A$2:$B$240,2,FALSE),VLOOKUP(H1625,Results!$A$2:$B$240,2,FALSE),VLOOKUP(I1625,Results!$A$2:$B$240,2,FALSE),VLOOKUP(J1625,Results!$A$2:$B$240,2,FALSE),VLOOKUP(B1625,Results!$A$2:$B$240,2,FALSE)),"")</f>
        <v/>
      </c>
    </row>
    <row r="1626" spans="2:47" x14ac:dyDescent="0.3">
      <c r="B1626" t="s">
        <v>166</v>
      </c>
      <c r="C1626" t="s">
        <v>171</v>
      </c>
      <c r="D1626" t="s">
        <v>172</v>
      </c>
      <c r="E1626" t="s">
        <v>146</v>
      </c>
      <c r="F1626" t="s">
        <v>177</v>
      </c>
      <c r="G1626" t="s">
        <v>90</v>
      </c>
      <c r="H1626" t="s">
        <v>153</v>
      </c>
      <c r="I1626" t="s">
        <v>185</v>
      </c>
      <c r="J1626" t="s">
        <v>186</v>
      </c>
      <c r="K1626" t="n">
        <v>10.0</v>
      </c>
      <c r="L1626" s="30">
        <f si="396" t="shared"/>
        <v>0</v>
      </c>
      <c r="N1626" s="35" t="str">
        <f si="392" t="shared"/>
        <v/>
      </c>
      <c r="O1626" s="59">
        <f>(IF(ISNUMBER(MATCH(B1626,Sheet4!$K$92:$K$101,0)),1,0)+IF(ISNUMBER(MATCH(C1626,Sheet4!$K$92:$K$101,0)),1,0)+IF(ISNUMBER(MATCH(D1626,Sheet4!$K$92:$K$101,0)),1,0)+IF(ISNUMBER(MATCH(E1626,Sheet4!$K$92:$K$101,0)),1,0)+IF(ISNUMBER(MATCH(F1626,Sheet4!$K$92:$K$101,0)),1,0)+IF(ISNUMBER(MATCH(G1626,Sheet4!$K$92:$K$101,0)),1,0)+IF(ISNUMBER(MATCH(H1626,Sheet4!$K$92:$K$101,0)),1,0)+IF(ISNUMBER(MATCH(I1626,Sheet4!$K$92:$K$101,0)),1,0)+IF(ISNUMBER(MATCH(J1626,Sheet4!$K$92:$K$101,0)),1,0))
-
(IF(ISNUMBER(MATCH(B1626,Sheet4!$F$2:$F$11,0)),1,0)+IF(ISNUMBER(MATCH(C1626,Sheet4!$F$2:$F$11,0)),1,0)+IF(ISNUMBER(MATCH(D1626,Sheet4!$F$2:$F$11,0)),1,0)+IF(ISNUMBER(MATCH(E1626,Sheet4!$F$2:$F$11,0)),1,0)+IF(ISNUMBER(MATCH(F1626,Sheet4!$F$2:$F$11,0)),1,0)+IF(ISNUMBER(MATCH(G1626,Sheet4!$F$2:$F$11,0)),1,0)+IF(ISNUMBER(MATCH(H1626,Sheet4!$F$2:$F$11,0)),1,0)+IF(ISNUMBER(MATCH(I1626,Sheet4!$F$2:$F$11,0)),1,0)+IF(ISNUMBER(MATCH(J1626,Sheet4!$F$2:$F$11,0)),1,0))</f>
        <v>0</v>
      </c>
      <c r="P1626" s="40" t="str">
        <f>IFERROR(INDEX(Sheet4!$G:$G,MATCH(Sheet1!B1626,Sheet4!$F:$F,0))+INDEX(Sheet4!$G:$G,MATCH(Sheet1!C1626,Sheet4!$F:$F,0))+INDEX(Sheet4!$G:$G,MATCH(Sheet1!D1626,Sheet4!$F:$F,0))+INDEX(Sheet4!$G:$G,MATCH(Sheet1!E1626,Sheet4!$F:$F,0))+INDEX(Sheet4!$G:$G,MATCH(Sheet1!F1626,Sheet4!$F:$F,0))+INDEX(Sheet4!$G:$G,MATCH(Sheet1!G1626,Sheet4!$F:$F,0))+INDEX(Sheet4!$G:$G,MATCH(Sheet1!H1626,Sheet4!$F:$F,0))+INDEX(Sheet4!$G:$G,MATCH(Sheet1!I1626,Sheet4!$F:$F,0))+INDEX(Sheet4!$G:$G,MATCH(Sheet1!J1626,Sheet4!$F:$F,0)),"")</f>
        <v/>
      </c>
      <c r="AF1626">
        <f si="393" t="shared"/>
        <v>0</v>
      </c>
      <c r="AH1626">
        <v>1603</v>
      </c>
      <c r="AI1626" t="str">
        <f si="394" t="shared"/>
        <v>Ben SimmonsJeremy LinJimmy ButlerMonte MorrisJae CrowderCorey BrewerKenneth FariedPaul MillsapNikola Jokic</v>
      </c>
      <c r="AJ1626">
        <f si="397" t="shared"/>
        <v>0</v>
      </c>
      <c r="AK1626">
        <f si="398" t="shared"/>
        <v>0</v>
      </c>
      <c r="AL1626">
        <f si="399" t="shared"/>
        <v>0</v>
      </c>
      <c r="AM1626">
        <f si="400" t="shared"/>
        <v>0</v>
      </c>
      <c r="AN1626">
        <f si="401" t="shared"/>
        <v>0</v>
      </c>
      <c r="AO1626">
        <f si="402" t="shared"/>
        <v>0</v>
      </c>
      <c r="AP1626">
        <f si="403" t="shared"/>
        <v>0</v>
      </c>
      <c r="AQ1626">
        <f si="404" t="shared"/>
        <v>0</v>
      </c>
      <c r="AR1626">
        <f si="405" t="shared"/>
        <v>0</v>
      </c>
      <c r="AS1626">
        <f si="395" t="shared"/>
        <v>0</v>
      </c>
      <c r="AU1626" t="str">
        <f>IFERROR(VLOOKUP(C1626,Results!$A$2:$B$240,2,FALSE)+VLOOKUP(D1626,Results!$A$2:$B$240,2,FALSE)+VLOOKUP(E1626,Results!$A$2:$B$240,2,FALSE)+VLOOKUP(F1626,Results!$A$2:$B$240,2,FALSE)+VLOOKUP(G1626,Results!$A$2:$B$240,2,FALSE)+VLOOKUP(H1626,Results!$A$2:$B$240,2,FALSE)+VLOOKUP(I1626,Results!$A$2:$B$240,2,FALSE)+VLOOKUP(J1626,Results!$A$2:$B$240,2,FALSE)+VLOOKUP(B1626,Results!$A$2:$B$240,2,FALSE)-MIN(VLOOKUP(C1626,Results!$A$2:$B$240,2,FALSE),VLOOKUP(D1626,Results!$A$2:$B$240,2,FALSE),VLOOKUP(E1626,Results!$A$2:$B$240,2,FALSE),VLOOKUP(F1626,Results!$A$2:$B$240,2,FALSE),VLOOKUP(G1626,Results!$A$2:$B$240,2,FALSE),VLOOKUP(H1626,Results!$A$2:$B$240,2,FALSE),VLOOKUP(I1626,Results!$A$2:$B$240,2,FALSE),VLOOKUP(J1626,Results!$A$2:$B$240,2,FALSE),VLOOKUP(B1626,Results!$A$2:$B$240,2,FALSE)),"")</f>
        <v/>
      </c>
    </row>
    <row r="1627" spans="2:47" x14ac:dyDescent="0.3">
      <c r="B1627" t="s">
        <v>166</v>
      </c>
      <c r="C1627" t="s">
        <v>170</v>
      </c>
      <c r="D1627" t="s">
        <v>147</v>
      </c>
      <c r="E1627" t="s">
        <v>146</v>
      </c>
      <c r="F1627" t="s">
        <v>150</v>
      </c>
      <c r="G1627" t="s">
        <v>96</v>
      </c>
      <c r="H1627" t="s">
        <v>153</v>
      </c>
      <c r="I1627" t="s">
        <v>93</v>
      </c>
      <c r="J1627" t="s">
        <v>186</v>
      </c>
      <c r="K1627" t="n">
        <v>10.0</v>
      </c>
      <c r="L1627" s="30">
        <f si="396" t="shared"/>
        <v>0</v>
      </c>
      <c r="N1627" s="35" t="str">
        <f si="392" t="shared"/>
        <v/>
      </c>
      <c r="O1627" s="59">
        <f>(IF(ISNUMBER(MATCH(B1627,Sheet4!$K$92:$K$101,0)),1,0)+IF(ISNUMBER(MATCH(C1627,Sheet4!$K$92:$K$101,0)),1,0)+IF(ISNUMBER(MATCH(D1627,Sheet4!$K$92:$K$101,0)),1,0)+IF(ISNUMBER(MATCH(E1627,Sheet4!$K$92:$K$101,0)),1,0)+IF(ISNUMBER(MATCH(F1627,Sheet4!$K$92:$K$101,0)),1,0)+IF(ISNUMBER(MATCH(G1627,Sheet4!$K$92:$K$101,0)),1,0)+IF(ISNUMBER(MATCH(H1627,Sheet4!$K$92:$K$101,0)),1,0)+IF(ISNUMBER(MATCH(I1627,Sheet4!$K$92:$K$101,0)),1,0)+IF(ISNUMBER(MATCH(J1627,Sheet4!$K$92:$K$101,0)),1,0))
-
(IF(ISNUMBER(MATCH(B1627,Sheet4!$F$2:$F$11,0)),1,0)+IF(ISNUMBER(MATCH(C1627,Sheet4!$F$2:$F$11,0)),1,0)+IF(ISNUMBER(MATCH(D1627,Sheet4!$F$2:$F$11,0)),1,0)+IF(ISNUMBER(MATCH(E1627,Sheet4!$F$2:$F$11,0)),1,0)+IF(ISNUMBER(MATCH(F1627,Sheet4!$F$2:$F$11,0)),1,0)+IF(ISNUMBER(MATCH(G1627,Sheet4!$F$2:$F$11,0)),1,0)+IF(ISNUMBER(MATCH(H1627,Sheet4!$F$2:$F$11,0)),1,0)+IF(ISNUMBER(MATCH(I1627,Sheet4!$F$2:$F$11,0)),1,0)+IF(ISNUMBER(MATCH(J1627,Sheet4!$F$2:$F$11,0)),1,0))</f>
        <v>0</v>
      </c>
      <c r="P1627" s="40" t="str">
        <f>IFERROR(INDEX(Sheet4!$G:$G,MATCH(Sheet1!B1627,Sheet4!$F:$F,0))+INDEX(Sheet4!$G:$G,MATCH(Sheet1!C1627,Sheet4!$F:$F,0))+INDEX(Sheet4!$G:$G,MATCH(Sheet1!D1627,Sheet4!$F:$F,0))+INDEX(Sheet4!$G:$G,MATCH(Sheet1!E1627,Sheet4!$F:$F,0))+INDEX(Sheet4!$G:$G,MATCH(Sheet1!F1627,Sheet4!$F:$F,0))+INDEX(Sheet4!$G:$G,MATCH(Sheet1!G1627,Sheet4!$F:$F,0))+INDEX(Sheet4!$G:$G,MATCH(Sheet1!H1627,Sheet4!$F:$F,0))+INDEX(Sheet4!$G:$G,MATCH(Sheet1!I1627,Sheet4!$F:$F,0))+INDEX(Sheet4!$G:$G,MATCH(Sheet1!J1627,Sheet4!$F:$F,0)),"")</f>
        <v/>
      </c>
      <c r="AF1627">
        <f si="393" t="shared"/>
        <v>0</v>
      </c>
      <c r="AH1627">
        <v>1604</v>
      </c>
      <c r="AI1627" t="str">
        <f si="394" t="shared"/>
        <v>Ben SimmonsDe'Aaron FoxJimmy ButlerMonte MorrisKelly OubreJae CrowderMarvin BagleyTrey LylesRudy Gobert</v>
      </c>
      <c r="AJ1627">
        <f si="397" t="shared"/>
        <v>0</v>
      </c>
      <c r="AK1627">
        <f si="398" t="shared"/>
        <v>0</v>
      </c>
      <c r="AL1627">
        <f si="399" t="shared"/>
        <v>0</v>
      </c>
      <c r="AM1627">
        <f si="400" t="shared"/>
        <v>0</v>
      </c>
      <c r="AN1627">
        <f si="401" t="shared"/>
        <v>0</v>
      </c>
      <c r="AO1627">
        <f si="402" t="shared"/>
        <v>0</v>
      </c>
      <c r="AP1627">
        <f si="403" t="shared"/>
        <v>0</v>
      </c>
      <c r="AQ1627">
        <f si="404" t="shared"/>
        <v>0</v>
      </c>
      <c r="AR1627">
        <f si="405" t="shared"/>
        <v>0</v>
      </c>
      <c r="AS1627">
        <f si="395" t="shared"/>
        <v>0</v>
      </c>
      <c r="AU1627" t="str">
        <f>IFERROR(VLOOKUP(C1627,Results!$A$2:$B$240,2,FALSE)+VLOOKUP(D1627,Results!$A$2:$B$240,2,FALSE)+VLOOKUP(E1627,Results!$A$2:$B$240,2,FALSE)+VLOOKUP(F1627,Results!$A$2:$B$240,2,FALSE)+VLOOKUP(G1627,Results!$A$2:$B$240,2,FALSE)+VLOOKUP(H1627,Results!$A$2:$B$240,2,FALSE)+VLOOKUP(I1627,Results!$A$2:$B$240,2,FALSE)+VLOOKUP(J1627,Results!$A$2:$B$240,2,FALSE)+VLOOKUP(B1627,Results!$A$2:$B$240,2,FALSE)-MIN(VLOOKUP(C1627,Results!$A$2:$B$240,2,FALSE),VLOOKUP(D1627,Results!$A$2:$B$240,2,FALSE),VLOOKUP(E1627,Results!$A$2:$B$240,2,FALSE),VLOOKUP(F1627,Results!$A$2:$B$240,2,FALSE),VLOOKUP(G1627,Results!$A$2:$B$240,2,FALSE),VLOOKUP(H1627,Results!$A$2:$B$240,2,FALSE),VLOOKUP(I1627,Results!$A$2:$B$240,2,FALSE),VLOOKUP(J1627,Results!$A$2:$B$240,2,FALSE),VLOOKUP(B1627,Results!$A$2:$B$240,2,FALSE)),"")</f>
        <v/>
      </c>
    </row>
    <row r="1628" spans="2:47" x14ac:dyDescent="0.3">
      <c r="B1628" t="s">
        <v>166</v>
      </c>
      <c r="C1628" t="s">
        <v>171</v>
      </c>
      <c r="D1628" t="s">
        <v>172</v>
      </c>
      <c r="E1628" t="s">
        <v>146</v>
      </c>
      <c r="F1628" t="s">
        <v>178</v>
      </c>
      <c r="G1628" t="s">
        <v>105</v>
      </c>
      <c r="H1628" t="s">
        <v>92</v>
      </c>
      <c r="I1628" t="s">
        <v>152</v>
      </c>
      <c r="J1628" t="s">
        <v>188</v>
      </c>
      <c r="K1628" t="n">
        <v>10.0</v>
      </c>
      <c r="L1628" s="30">
        <f si="396" t="shared"/>
        <v>0</v>
      </c>
      <c r="N1628" s="35" t="str">
        <f si="392" t="shared"/>
        <v/>
      </c>
      <c r="O1628" s="59">
        <f>(IF(ISNUMBER(MATCH(B1628,Sheet4!$K$92:$K$101,0)),1,0)+IF(ISNUMBER(MATCH(C1628,Sheet4!$K$92:$K$101,0)),1,0)+IF(ISNUMBER(MATCH(D1628,Sheet4!$K$92:$K$101,0)),1,0)+IF(ISNUMBER(MATCH(E1628,Sheet4!$K$92:$K$101,0)),1,0)+IF(ISNUMBER(MATCH(F1628,Sheet4!$K$92:$K$101,0)),1,0)+IF(ISNUMBER(MATCH(G1628,Sheet4!$K$92:$K$101,0)),1,0)+IF(ISNUMBER(MATCH(H1628,Sheet4!$K$92:$K$101,0)),1,0)+IF(ISNUMBER(MATCH(I1628,Sheet4!$K$92:$K$101,0)),1,0)+IF(ISNUMBER(MATCH(J1628,Sheet4!$K$92:$K$101,0)),1,0))
-
(IF(ISNUMBER(MATCH(B1628,Sheet4!$F$2:$F$11,0)),1,0)+IF(ISNUMBER(MATCH(C1628,Sheet4!$F$2:$F$11,0)),1,0)+IF(ISNUMBER(MATCH(D1628,Sheet4!$F$2:$F$11,0)),1,0)+IF(ISNUMBER(MATCH(E1628,Sheet4!$F$2:$F$11,0)),1,0)+IF(ISNUMBER(MATCH(F1628,Sheet4!$F$2:$F$11,0)),1,0)+IF(ISNUMBER(MATCH(G1628,Sheet4!$F$2:$F$11,0)),1,0)+IF(ISNUMBER(MATCH(H1628,Sheet4!$F$2:$F$11,0)),1,0)+IF(ISNUMBER(MATCH(I1628,Sheet4!$F$2:$F$11,0)),1,0)+IF(ISNUMBER(MATCH(J1628,Sheet4!$F$2:$F$11,0)),1,0))</f>
        <v>0</v>
      </c>
      <c r="P1628" s="40" t="str">
        <f>IFERROR(INDEX(Sheet4!$G:$G,MATCH(Sheet1!B1628,Sheet4!$F:$F,0))+INDEX(Sheet4!$G:$G,MATCH(Sheet1!C1628,Sheet4!$F:$F,0))+INDEX(Sheet4!$G:$G,MATCH(Sheet1!D1628,Sheet4!$F:$F,0))+INDEX(Sheet4!$G:$G,MATCH(Sheet1!E1628,Sheet4!$F:$F,0))+INDEX(Sheet4!$G:$G,MATCH(Sheet1!F1628,Sheet4!$F:$F,0))+INDEX(Sheet4!$G:$G,MATCH(Sheet1!G1628,Sheet4!$F:$F,0))+INDEX(Sheet4!$G:$G,MATCH(Sheet1!H1628,Sheet4!$F:$F,0))+INDEX(Sheet4!$G:$G,MATCH(Sheet1!I1628,Sheet4!$F:$F,0))+INDEX(Sheet4!$G:$G,MATCH(Sheet1!J1628,Sheet4!$F:$F,0)),"")</f>
        <v/>
      </c>
      <c r="AF1628">
        <f si="393" t="shared"/>
        <v>0</v>
      </c>
      <c r="AH1628">
        <v>1605</v>
      </c>
      <c r="AI1628" t="str">
        <f si="394" t="shared"/>
        <v>Ben SimmonsLandry ShametDonovan MitchellJimmy ButlerKelly OubreJoe InglesPaul MillsapRichaun HolmesDeandre Ayton</v>
      </c>
      <c r="AJ1628">
        <f si="397" t="shared"/>
        <v>0</v>
      </c>
      <c r="AK1628">
        <f si="398" t="shared"/>
        <v>0</v>
      </c>
      <c r="AL1628">
        <f si="399" t="shared"/>
        <v>0</v>
      </c>
      <c r="AM1628">
        <f si="400" t="shared"/>
        <v>0</v>
      </c>
      <c r="AN1628">
        <f si="401" t="shared"/>
        <v>0</v>
      </c>
      <c r="AO1628">
        <f si="402" t="shared"/>
        <v>0</v>
      </c>
      <c r="AP1628">
        <f si="403" t="shared"/>
        <v>0</v>
      </c>
      <c r="AQ1628">
        <f si="404" t="shared"/>
        <v>0</v>
      </c>
      <c r="AR1628">
        <f si="405" t="shared"/>
        <v>0</v>
      </c>
      <c r="AS1628">
        <f si="395" t="shared"/>
        <v>0</v>
      </c>
      <c r="AU1628" t="str">
        <f>IFERROR(VLOOKUP(C1628,Results!$A$2:$B$240,2,FALSE)+VLOOKUP(D1628,Results!$A$2:$B$240,2,FALSE)+VLOOKUP(E1628,Results!$A$2:$B$240,2,FALSE)+VLOOKUP(F1628,Results!$A$2:$B$240,2,FALSE)+VLOOKUP(G1628,Results!$A$2:$B$240,2,FALSE)+VLOOKUP(H1628,Results!$A$2:$B$240,2,FALSE)+VLOOKUP(I1628,Results!$A$2:$B$240,2,FALSE)+VLOOKUP(J1628,Results!$A$2:$B$240,2,FALSE)+VLOOKUP(B1628,Results!$A$2:$B$240,2,FALSE)-MIN(VLOOKUP(C1628,Results!$A$2:$B$240,2,FALSE),VLOOKUP(D1628,Results!$A$2:$B$240,2,FALSE),VLOOKUP(E1628,Results!$A$2:$B$240,2,FALSE),VLOOKUP(F1628,Results!$A$2:$B$240,2,FALSE),VLOOKUP(G1628,Results!$A$2:$B$240,2,FALSE),VLOOKUP(H1628,Results!$A$2:$B$240,2,FALSE),VLOOKUP(I1628,Results!$A$2:$B$240,2,FALSE),VLOOKUP(J1628,Results!$A$2:$B$240,2,FALSE),VLOOKUP(B1628,Results!$A$2:$B$240,2,FALSE)),"")</f>
        <v/>
      </c>
    </row>
    <row r="1629" spans="2:47" x14ac:dyDescent="0.3">
      <c r="B1629" t="s">
        <v>166</v>
      </c>
      <c r="C1629" t="s">
        <v>87</v>
      </c>
      <c r="D1629" t="s">
        <v>172</v>
      </c>
      <c r="E1629" t="s">
        <v>173</v>
      </c>
      <c r="F1629" t="s">
        <v>179</v>
      </c>
      <c r="G1629" t="s">
        <v>180</v>
      </c>
      <c r="H1629" t="s">
        <v>181</v>
      </c>
      <c r="I1629" t="s">
        <v>103</v>
      </c>
      <c r="J1629" t="s">
        <v>187</v>
      </c>
      <c r="K1629" t="n">
        <v>10.0</v>
      </c>
      <c r="L1629" s="30">
        <f si="396" t="shared"/>
        <v>0</v>
      </c>
      <c r="N1629" s="35" t="str">
        <f si="392" t="shared"/>
        <v/>
      </c>
      <c r="O1629" s="59">
        <f>(IF(ISNUMBER(MATCH(B1629,Sheet4!$K$92:$K$101,0)),1,0)+IF(ISNUMBER(MATCH(C1629,Sheet4!$K$92:$K$101,0)),1,0)+IF(ISNUMBER(MATCH(D1629,Sheet4!$K$92:$K$101,0)),1,0)+IF(ISNUMBER(MATCH(E1629,Sheet4!$K$92:$K$101,0)),1,0)+IF(ISNUMBER(MATCH(F1629,Sheet4!$K$92:$K$101,0)),1,0)+IF(ISNUMBER(MATCH(G1629,Sheet4!$K$92:$K$101,0)),1,0)+IF(ISNUMBER(MATCH(H1629,Sheet4!$K$92:$K$101,0)),1,0)+IF(ISNUMBER(MATCH(I1629,Sheet4!$K$92:$K$101,0)),1,0)+IF(ISNUMBER(MATCH(J1629,Sheet4!$K$92:$K$101,0)),1,0))
-
(IF(ISNUMBER(MATCH(B1629,Sheet4!$F$2:$F$11,0)),1,0)+IF(ISNUMBER(MATCH(C1629,Sheet4!$F$2:$F$11,0)),1,0)+IF(ISNUMBER(MATCH(D1629,Sheet4!$F$2:$F$11,0)),1,0)+IF(ISNUMBER(MATCH(E1629,Sheet4!$F$2:$F$11,0)),1,0)+IF(ISNUMBER(MATCH(F1629,Sheet4!$F$2:$F$11,0)),1,0)+IF(ISNUMBER(MATCH(G1629,Sheet4!$F$2:$F$11,0)),1,0)+IF(ISNUMBER(MATCH(H1629,Sheet4!$F$2:$F$11,0)),1,0)+IF(ISNUMBER(MATCH(I1629,Sheet4!$F$2:$F$11,0)),1,0)+IF(ISNUMBER(MATCH(J1629,Sheet4!$F$2:$F$11,0)),1,0))</f>
        <v>0</v>
      </c>
      <c r="P1629" s="40" t="str">
        <f>IFERROR(INDEX(Sheet4!$G:$G,MATCH(Sheet1!B1629,Sheet4!$F:$F,0))+INDEX(Sheet4!$G:$G,MATCH(Sheet1!C1629,Sheet4!$F:$F,0))+INDEX(Sheet4!$G:$G,MATCH(Sheet1!D1629,Sheet4!$F:$F,0))+INDEX(Sheet4!$G:$G,MATCH(Sheet1!E1629,Sheet4!$F:$F,0))+INDEX(Sheet4!$G:$G,MATCH(Sheet1!F1629,Sheet4!$F:$F,0))+INDEX(Sheet4!$G:$G,MATCH(Sheet1!G1629,Sheet4!$F:$F,0))+INDEX(Sheet4!$G:$G,MATCH(Sheet1!H1629,Sheet4!$F:$F,0))+INDEX(Sheet4!$G:$G,MATCH(Sheet1!I1629,Sheet4!$F:$F,0))+INDEX(Sheet4!$G:$G,MATCH(Sheet1!J1629,Sheet4!$F:$F,0)),"")</f>
        <v/>
      </c>
      <c r="AF1629">
        <f si="393" t="shared"/>
        <v>0</v>
      </c>
      <c r="AH1629">
        <v>1606</v>
      </c>
      <c r="AI1629" t="str">
        <f si="394" t="shared"/>
        <v>Ben SimmonsJerryd BaylessDonovan MitchellDevin BookerMikal BridgesGerald GreenJosh JacksonPaul MillsapDeandre Ayton</v>
      </c>
      <c r="AJ1629">
        <f si="397" t="shared"/>
        <v>0</v>
      </c>
      <c r="AK1629">
        <f si="398" t="shared"/>
        <v>0</v>
      </c>
      <c r="AL1629">
        <f si="399" t="shared"/>
        <v>0</v>
      </c>
      <c r="AM1629">
        <f si="400" t="shared"/>
        <v>0</v>
      </c>
      <c r="AN1629">
        <f si="401" t="shared"/>
        <v>0</v>
      </c>
      <c r="AO1629">
        <f si="402" t="shared"/>
        <v>0</v>
      </c>
      <c r="AP1629">
        <f si="403" t="shared"/>
        <v>0</v>
      </c>
      <c r="AQ1629">
        <f si="404" t="shared"/>
        <v>0</v>
      </c>
      <c r="AR1629">
        <f si="405" t="shared"/>
        <v>0</v>
      </c>
      <c r="AS1629">
        <f si="395" t="shared"/>
        <v>0</v>
      </c>
      <c r="AU1629" t="str">
        <f>IFERROR(VLOOKUP(C1629,Results!$A$2:$B$240,2,FALSE)+VLOOKUP(D1629,Results!$A$2:$B$240,2,FALSE)+VLOOKUP(E1629,Results!$A$2:$B$240,2,FALSE)+VLOOKUP(F1629,Results!$A$2:$B$240,2,FALSE)+VLOOKUP(G1629,Results!$A$2:$B$240,2,FALSE)+VLOOKUP(H1629,Results!$A$2:$B$240,2,FALSE)+VLOOKUP(I1629,Results!$A$2:$B$240,2,FALSE)+VLOOKUP(J1629,Results!$A$2:$B$240,2,FALSE)+VLOOKUP(B1629,Results!$A$2:$B$240,2,FALSE)-MIN(VLOOKUP(C1629,Results!$A$2:$B$240,2,FALSE),VLOOKUP(D1629,Results!$A$2:$B$240,2,FALSE),VLOOKUP(E1629,Results!$A$2:$B$240,2,FALSE),VLOOKUP(F1629,Results!$A$2:$B$240,2,FALSE),VLOOKUP(G1629,Results!$A$2:$B$240,2,FALSE),VLOOKUP(H1629,Results!$A$2:$B$240,2,FALSE),VLOOKUP(I1629,Results!$A$2:$B$240,2,FALSE),VLOOKUP(J1629,Results!$A$2:$B$240,2,FALSE),VLOOKUP(B1629,Results!$A$2:$B$240,2,FALSE)),"")</f>
        <v/>
      </c>
    </row>
    <row r="1630" spans="2:47" x14ac:dyDescent="0.3">
      <c r="B1630" t="s">
        <v>166</v>
      </c>
      <c r="C1630" t="s">
        <v>87</v>
      </c>
      <c r="D1630" t="s">
        <v>172</v>
      </c>
      <c r="E1630" t="s">
        <v>146</v>
      </c>
      <c r="F1630" t="s">
        <v>96</v>
      </c>
      <c r="G1630" t="s">
        <v>179</v>
      </c>
      <c r="H1630" t="s">
        <v>92</v>
      </c>
      <c r="I1630" t="s">
        <v>181</v>
      </c>
      <c r="J1630" t="s">
        <v>187</v>
      </c>
      <c r="K1630" t="n">
        <v>10.0</v>
      </c>
      <c r="L1630" s="30">
        <f si="396" t="shared"/>
        <v>0</v>
      </c>
      <c r="N1630" s="35" t="str">
        <f si="392" t="shared"/>
        <v/>
      </c>
      <c r="O1630" s="59">
        <f>(IF(ISNUMBER(MATCH(B1630,Sheet4!$K$92:$K$101,0)),1,0)+IF(ISNUMBER(MATCH(C1630,Sheet4!$K$92:$K$101,0)),1,0)+IF(ISNUMBER(MATCH(D1630,Sheet4!$K$92:$K$101,0)),1,0)+IF(ISNUMBER(MATCH(E1630,Sheet4!$K$92:$K$101,0)),1,0)+IF(ISNUMBER(MATCH(F1630,Sheet4!$K$92:$K$101,0)),1,0)+IF(ISNUMBER(MATCH(G1630,Sheet4!$K$92:$K$101,0)),1,0)+IF(ISNUMBER(MATCH(H1630,Sheet4!$K$92:$K$101,0)),1,0)+IF(ISNUMBER(MATCH(I1630,Sheet4!$K$92:$K$101,0)),1,0)+IF(ISNUMBER(MATCH(J1630,Sheet4!$K$92:$K$101,0)),1,0))
-
(IF(ISNUMBER(MATCH(B1630,Sheet4!$F$2:$F$11,0)),1,0)+IF(ISNUMBER(MATCH(C1630,Sheet4!$F$2:$F$11,0)),1,0)+IF(ISNUMBER(MATCH(D1630,Sheet4!$F$2:$F$11,0)),1,0)+IF(ISNUMBER(MATCH(E1630,Sheet4!$F$2:$F$11,0)),1,0)+IF(ISNUMBER(MATCH(F1630,Sheet4!$F$2:$F$11,0)),1,0)+IF(ISNUMBER(MATCH(G1630,Sheet4!$F$2:$F$11,0)),1,0)+IF(ISNUMBER(MATCH(H1630,Sheet4!$F$2:$F$11,0)),1,0)+IF(ISNUMBER(MATCH(I1630,Sheet4!$F$2:$F$11,0)),1,0)+IF(ISNUMBER(MATCH(J1630,Sheet4!$F$2:$F$11,0)),1,0))</f>
        <v>0</v>
      </c>
      <c r="P1630" s="40" t="str">
        <f>IFERROR(INDEX(Sheet4!$G:$G,MATCH(Sheet1!B1630,Sheet4!$F:$F,0))+INDEX(Sheet4!$G:$G,MATCH(Sheet1!C1630,Sheet4!$F:$F,0))+INDEX(Sheet4!$G:$G,MATCH(Sheet1!D1630,Sheet4!$F:$F,0))+INDEX(Sheet4!$G:$G,MATCH(Sheet1!E1630,Sheet4!$F:$F,0))+INDEX(Sheet4!$G:$G,MATCH(Sheet1!F1630,Sheet4!$F:$F,0))+INDEX(Sheet4!$G:$G,MATCH(Sheet1!G1630,Sheet4!$F:$F,0))+INDEX(Sheet4!$G:$G,MATCH(Sheet1!H1630,Sheet4!$F:$F,0))+INDEX(Sheet4!$G:$G,MATCH(Sheet1!I1630,Sheet4!$F:$F,0))+INDEX(Sheet4!$G:$G,MATCH(Sheet1!J1630,Sheet4!$F:$F,0)),"")</f>
        <v/>
      </c>
      <c r="AF1630">
        <f si="393" t="shared"/>
        <v>0</v>
      </c>
      <c r="AH1630">
        <v>1607</v>
      </c>
      <c r="AI1630" t="str">
        <f si="394" t="shared"/>
        <v>Ben SimmonsIsaiah CanaanDevin BookerMonte MorrisMikal BridgesJames EnnisKenneth FariedJosh JacksonKarl-Anthony Towns</v>
      </c>
      <c r="AJ1630">
        <f si="397" t="shared"/>
        <v>0</v>
      </c>
      <c r="AK1630">
        <f si="398" t="shared"/>
        <v>0</v>
      </c>
      <c r="AL1630">
        <f si="399" t="shared"/>
        <v>0</v>
      </c>
      <c r="AM1630">
        <f si="400" t="shared"/>
        <v>0</v>
      </c>
      <c r="AN1630">
        <f si="401" t="shared"/>
        <v>0</v>
      </c>
      <c r="AO1630">
        <f si="402" t="shared"/>
        <v>0</v>
      </c>
      <c r="AP1630">
        <f si="403" t="shared"/>
        <v>0</v>
      </c>
      <c r="AQ1630">
        <f si="404" t="shared"/>
        <v>0</v>
      </c>
      <c r="AR1630">
        <f si="405" t="shared"/>
        <v>0</v>
      </c>
      <c r="AS1630">
        <f si="395" t="shared"/>
        <v>0</v>
      </c>
      <c r="AU1630" t="str">
        <f>IFERROR(VLOOKUP(C1630,Results!$A$2:$B$240,2,FALSE)+VLOOKUP(D1630,Results!$A$2:$B$240,2,FALSE)+VLOOKUP(E1630,Results!$A$2:$B$240,2,FALSE)+VLOOKUP(F1630,Results!$A$2:$B$240,2,FALSE)+VLOOKUP(G1630,Results!$A$2:$B$240,2,FALSE)+VLOOKUP(H1630,Results!$A$2:$B$240,2,FALSE)+VLOOKUP(I1630,Results!$A$2:$B$240,2,FALSE)+VLOOKUP(J1630,Results!$A$2:$B$240,2,FALSE)+VLOOKUP(B1630,Results!$A$2:$B$240,2,FALSE)-MIN(VLOOKUP(C1630,Results!$A$2:$B$240,2,FALSE),VLOOKUP(D1630,Results!$A$2:$B$240,2,FALSE),VLOOKUP(E1630,Results!$A$2:$B$240,2,FALSE),VLOOKUP(F1630,Results!$A$2:$B$240,2,FALSE),VLOOKUP(G1630,Results!$A$2:$B$240,2,FALSE),VLOOKUP(H1630,Results!$A$2:$B$240,2,FALSE),VLOOKUP(I1630,Results!$A$2:$B$240,2,FALSE),VLOOKUP(J1630,Results!$A$2:$B$240,2,FALSE),VLOOKUP(B1630,Results!$A$2:$B$240,2,FALSE)),"")</f>
        <v/>
      </c>
    </row>
    <row r="1631" spans="2:47" x14ac:dyDescent="0.3">
      <c r="B1631" t="s">
        <v>166</v>
      </c>
      <c r="C1631" t="s">
        <v>108</v>
      </c>
      <c r="D1631" t="s">
        <v>89</v>
      </c>
      <c r="E1631" t="s">
        <v>146</v>
      </c>
      <c r="F1631" t="s">
        <v>177</v>
      </c>
      <c r="G1631" t="s">
        <v>180</v>
      </c>
      <c r="H1631" t="s">
        <v>181</v>
      </c>
      <c r="I1631" t="s">
        <v>152</v>
      </c>
      <c r="J1631" t="s">
        <v>188</v>
      </c>
      <c r="K1631" t="n">
        <v>10.0</v>
      </c>
      <c r="L1631" s="30">
        <f si="396" t="shared"/>
        <v>0</v>
      </c>
      <c r="N1631" s="35" t="str">
        <f si="392" t="shared"/>
        <v/>
      </c>
      <c r="O1631" s="59">
        <f>(IF(ISNUMBER(MATCH(B1631,Sheet4!$K$92:$K$101,0)),1,0)+IF(ISNUMBER(MATCH(C1631,Sheet4!$K$92:$K$101,0)),1,0)+IF(ISNUMBER(MATCH(D1631,Sheet4!$K$92:$K$101,0)),1,0)+IF(ISNUMBER(MATCH(E1631,Sheet4!$K$92:$K$101,0)),1,0)+IF(ISNUMBER(MATCH(F1631,Sheet4!$K$92:$K$101,0)),1,0)+IF(ISNUMBER(MATCH(G1631,Sheet4!$K$92:$K$101,0)),1,0)+IF(ISNUMBER(MATCH(H1631,Sheet4!$K$92:$K$101,0)),1,0)+IF(ISNUMBER(MATCH(I1631,Sheet4!$K$92:$K$101,0)),1,0)+IF(ISNUMBER(MATCH(J1631,Sheet4!$K$92:$K$101,0)),1,0))
-
(IF(ISNUMBER(MATCH(B1631,Sheet4!$F$2:$F$11,0)),1,0)+IF(ISNUMBER(MATCH(C1631,Sheet4!$F$2:$F$11,0)),1,0)+IF(ISNUMBER(MATCH(D1631,Sheet4!$F$2:$F$11,0)),1,0)+IF(ISNUMBER(MATCH(E1631,Sheet4!$F$2:$F$11,0)),1,0)+IF(ISNUMBER(MATCH(F1631,Sheet4!$F$2:$F$11,0)),1,0)+IF(ISNUMBER(MATCH(G1631,Sheet4!$F$2:$F$11,0)),1,0)+IF(ISNUMBER(MATCH(H1631,Sheet4!$F$2:$F$11,0)),1,0)+IF(ISNUMBER(MATCH(I1631,Sheet4!$F$2:$F$11,0)),1,0)+IF(ISNUMBER(MATCH(J1631,Sheet4!$F$2:$F$11,0)),1,0))</f>
        <v>0</v>
      </c>
      <c r="P1631" s="40" t="str">
        <f>IFERROR(INDEX(Sheet4!$G:$G,MATCH(Sheet1!B1631,Sheet4!$F:$F,0))+INDEX(Sheet4!$G:$G,MATCH(Sheet1!C1631,Sheet4!$F:$F,0))+INDEX(Sheet4!$G:$G,MATCH(Sheet1!D1631,Sheet4!$F:$F,0))+INDEX(Sheet4!$G:$G,MATCH(Sheet1!E1631,Sheet4!$F:$F,0))+INDEX(Sheet4!$G:$G,MATCH(Sheet1!F1631,Sheet4!$F:$F,0))+INDEX(Sheet4!$G:$G,MATCH(Sheet1!G1631,Sheet4!$F:$F,0))+INDEX(Sheet4!$G:$G,MATCH(Sheet1!H1631,Sheet4!$F:$F,0))+INDEX(Sheet4!$G:$G,MATCH(Sheet1!I1631,Sheet4!$F:$F,0))+INDEX(Sheet4!$G:$G,MATCH(Sheet1!J1631,Sheet4!$F:$F,0)),"")</f>
        <v/>
      </c>
      <c r="AF1631">
        <f si="393" t="shared"/>
        <v>0</v>
      </c>
      <c r="AH1631">
        <v>1608</v>
      </c>
      <c r="AI1631" t="str">
        <f si="394" t="shared"/>
        <v>Ben SimmonsRicky RubioDevin BookerAndrew WigginsKelly OubreCorey BrewerJosh JacksonTrey LylesRudy Gobert</v>
      </c>
      <c r="AJ1631">
        <f si="397" t="shared"/>
        <v>0</v>
      </c>
      <c r="AK1631">
        <f si="398" t="shared"/>
        <v>0</v>
      </c>
      <c r="AL1631">
        <f si="399" t="shared"/>
        <v>0</v>
      </c>
      <c r="AM1631">
        <f si="400" t="shared"/>
        <v>0</v>
      </c>
      <c r="AN1631">
        <f si="401" t="shared"/>
        <v>0</v>
      </c>
      <c r="AO1631">
        <f si="402" t="shared"/>
        <v>0</v>
      </c>
      <c r="AP1631">
        <f si="403" t="shared"/>
        <v>0</v>
      </c>
      <c r="AQ1631">
        <f si="404" t="shared"/>
        <v>0</v>
      </c>
      <c r="AR1631">
        <f si="405" t="shared"/>
        <v>0</v>
      </c>
      <c r="AS1631">
        <f si="395" t="shared"/>
        <v>0</v>
      </c>
      <c r="AU1631" t="str">
        <f>IFERROR(VLOOKUP(C1631,Results!$A$2:$B$240,2,FALSE)+VLOOKUP(D1631,Results!$A$2:$B$240,2,FALSE)+VLOOKUP(E1631,Results!$A$2:$B$240,2,FALSE)+VLOOKUP(F1631,Results!$A$2:$B$240,2,FALSE)+VLOOKUP(G1631,Results!$A$2:$B$240,2,FALSE)+VLOOKUP(H1631,Results!$A$2:$B$240,2,FALSE)+VLOOKUP(I1631,Results!$A$2:$B$240,2,FALSE)+VLOOKUP(J1631,Results!$A$2:$B$240,2,FALSE)+VLOOKUP(B1631,Results!$A$2:$B$240,2,FALSE)-MIN(VLOOKUP(C1631,Results!$A$2:$B$240,2,FALSE),VLOOKUP(D1631,Results!$A$2:$B$240,2,FALSE),VLOOKUP(E1631,Results!$A$2:$B$240,2,FALSE),VLOOKUP(F1631,Results!$A$2:$B$240,2,FALSE),VLOOKUP(G1631,Results!$A$2:$B$240,2,FALSE),VLOOKUP(H1631,Results!$A$2:$B$240,2,FALSE),VLOOKUP(I1631,Results!$A$2:$B$240,2,FALSE),VLOOKUP(J1631,Results!$A$2:$B$240,2,FALSE),VLOOKUP(B1631,Results!$A$2:$B$240,2,FALSE)),"")</f>
        <v/>
      </c>
    </row>
    <row r="1632" spans="2:47" x14ac:dyDescent="0.3">
      <c r="B1632" t="s">
        <v>166</v>
      </c>
      <c r="C1632" t="s">
        <v>171</v>
      </c>
      <c r="D1632" t="s">
        <v>172</v>
      </c>
      <c r="E1632" t="s">
        <v>158</v>
      </c>
      <c r="F1632" t="s">
        <v>177</v>
      </c>
      <c r="G1632" t="s">
        <v>96</v>
      </c>
      <c r="H1632" t="s">
        <v>92</v>
      </c>
      <c r="I1632" t="s">
        <v>93</v>
      </c>
      <c r="J1632" t="s">
        <v>98</v>
      </c>
      <c r="K1632" t="n">
        <v>10.0</v>
      </c>
      <c r="L1632" s="30">
        <f si="396" t="shared"/>
        <v>0</v>
      </c>
      <c r="N1632" s="35" t="str">
        <f si="392" t="shared"/>
        <v/>
      </c>
      <c r="O1632" s="59">
        <f>(IF(ISNUMBER(MATCH(B1632,Sheet4!$K$92:$K$101,0)),1,0)+IF(ISNUMBER(MATCH(C1632,Sheet4!$K$92:$K$101,0)),1,0)+IF(ISNUMBER(MATCH(D1632,Sheet4!$K$92:$K$101,0)),1,0)+IF(ISNUMBER(MATCH(E1632,Sheet4!$K$92:$K$101,0)),1,0)+IF(ISNUMBER(MATCH(F1632,Sheet4!$K$92:$K$101,0)),1,0)+IF(ISNUMBER(MATCH(G1632,Sheet4!$K$92:$K$101,0)),1,0)+IF(ISNUMBER(MATCH(H1632,Sheet4!$K$92:$K$101,0)),1,0)+IF(ISNUMBER(MATCH(I1632,Sheet4!$K$92:$K$101,0)),1,0)+IF(ISNUMBER(MATCH(J1632,Sheet4!$K$92:$K$101,0)),1,0))
-
(IF(ISNUMBER(MATCH(B1632,Sheet4!$F$2:$F$11,0)),1,0)+IF(ISNUMBER(MATCH(C1632,Sheet4!$F$2:$F$11,0)),1,0)+IF(ISNUMBER(MATCH(D1632,Sheet4!$F$2:$F$11,0)),1,0)+IF(ISNUMBER(MATCH(E1632,Sheet4!$F$2:$F$11,0)),1,0)+IF(ISNUMBER(MATCH(F1632,Sheet4!$F$2:$F$11,0)),1,0)+IF(ISNUMBER(MATCH(G1632,Sheet4!$F$2:$F$11,0)),1,0)+IF(ISNUMBER(MATCH(H1632,Sheet4!$F$2:$F$11,0)),1,0)+IF(ISNUMBER(MATCH(I1632,Sheet4!$F$2:$F$11,0)),1,0)+IF(ISNUMBER(MATCH(J1632,Sheet4!$F$2:$F$11,0)),1,0))</f>
        <v>0</v>
      </c>
      <c r="P1632" s="40" t="str">
        <f>IFERROR(INDEX(Sheet4!$G:$G,MATCH(Sheet1!B1632,Sheet4!$F:$F,0))+INDEX(Sheet4!$G:$G,MATCH(Sheet1!C1632,Sheet4!$F:$F,0))+INDEX(Sheet4!$G:$G,MATCH(Sheet1!D1632,Sheet4!$F:$F,0))+INDEX(Sheet4!$G:$G,MATCH(Sheet1!E1632,Sheet4!$F:$F,0))+INDEX(Sheet4!$G:$G,MATCH(Sheet1!F1632,Sheet4!$F:$F,0))+INDEX(Sheet4!$G:$G,MATCH(Sheet1!G1632,Sheet4!$F:$F,0))+INDEX(Sheet4!$G:$G,MATCH(Sheet1!H1632,Sheet4!$F:$F,0))+INDEX(Sheet4!$G:$G,MATCH(Sheet1!I1632,Sheet4!$F:$F,0))+INDEX(Sheet4!$G:$G,MATCH(Sheet1!J1632,Sheet4!$F:$F,0)),"")</f>
        <v/>
      </c>
      <c r="AF1632">
        <f si="393" t="shared"/>
        <v>0</v>
      </c>
      <c r="AH1632">
        <v>1609</v>
      </c>
      <c r="AI1632" t="str">
        <f si="394" t="shared"/>
        <v>Ben SimmonsIsaiah CanaanDevin BookerJimmy ButlerMikal BridgesTaurean PrinceJohn CollinsDerrick FavorsDeandre Ayton</v>
      </c>
      <c r="AJ1632">
        <f si="397" t="shared"/>
        <v>0</v>
      </c>
      <c r="AK1632">
        <f si="398" t="shared"/>
        <v>0</v>
      </c>
      <c r="AL1632">
        <f si="399" t="shared"/>
        <v>0</v>
      </c>
      <c r="AM1632">
        <f si="400" t="shared"/>
        <v>0</v>
      </c>
      <c r="AN1632">
        <f si="401" t="shared"/>
        <v>0</v>
      </c>
      <c r="AO1632">
        <f si="402" t="shared"/>
        <v>0</v>
      </c>
      <c r="AP1632">
        <f si="403" t="shared"/>
        <v>0</v>
      </c>
      <c r="AQ1632">
        <f si="404" t="shared"/>
        <v>0</v>
      </c>
      <c r="AR1632">
        <f si="405" t="shared"/>
        <v>0</v>
      </c>
      <c r="AS1632">
        <f si="395" t="shared"/>
        <v>0</v>
      </c>
      <c r="AU1632" t="str">
        <f>IFERROR(VLOOKUP(C1632,Results!$A$2:$B$240,2,FALSE)+VLOOKUP(D1632,Results!$A$2:$B$240,2,FALSE)+VLOOKUP(E1632,Results!$A$2:$B$240,2,FALSE)+VLOOKUP(F1632,Results!$A$2:$B$240,2,FALSE)+VLOOKUP(G1632,Results!$A$2:$B$240,2,FALSE)+VLOOKUP(H1632,Results!$A$2:$B$240,2,FALSE)+VLOOKUP(I1632,Results!$A$2:$B$240,2,FALSE)+VLOOKUP(J1632,Results!$A$2:$B$240,2,FALSE)+VLOOKUP(B1632,Results!$A$2:$B$240,2,FALSE)-MIN(VLOOKUP(C1632,Results!$A$2:$B$240,2,FALSE),VLOOKUP(D1632,Results!$A$2:$B$240,2,FALSE),VLOOKUP(E1632,Results!$A$2:$B$240,2,FALSE),VLOOKUP(F1632,Results!$A$2:$B$240,2,FALSE),VLOOKUP(G1632,Results!$A$2:$B$240,2,FALSE),VLOOKUP(H1632,Results!$A$2:$B$240,2,FALSE),VLOOKUP(I1632,Results!$A$2:$B$240,2,FALSE),VLOOKUP(J1632,Results!$A$2:$B$240,2,FALSE),VLOOKUP(B1632,Results!$A$2:$B$240,2,FALSE)),"")</f>
        <v/>
      </c>
    </row>
    <row r="1633" spans="2:47" x14ac:dyDescent="0.3">
      <c r="B1633" t="s">
        <v>108</v>
      </c>
      <c r="C1633" t="s">
        <v>170</v>
      </c>
      <c r="D1633" t="s">
        <v>145</v>
      </c>
      <c r="E1633" t="s">
        <v>172</v>
      </c>
      <c r="F1633" t="s">
        <v>96</v>
      </c>
      <c r="G1633" t="s">
        <v>105</v>
      </c>
      <c r="H1633" t="s">
        <v>181</v>
      </c>
      <c r="I1633" t="s">
        <v>152</v>
      </c>
      <c r="J1633" t="s">
        <v>187</v>
      </c>
      <c r="K1633" t="n">
        <v>10.0</v>
      </c>
      <c r="L1633" s="30">
        <f si="396" t="shared"/>
        <v>0</v>
      </c>
      <c r="N1633" s="35" t="str">
        <f si="392" t="shared"/>
        <v/>
      </c>
      <c r="O1633" s="59">
        <f>(IF(ISNUMBER(MATCH(B1633,Sheet4!$K$92:$K$101,0)),1,0)+IF(ISNUMBER(MATCH(C1633,Sheet4!$K$92:$K$101,0)),1,0)+IF(ISNUMBER(MATCH(D1633,Sheet4!$K$92:$K$101,0)),1,0)+IF(ISNUMBER(MATCH(E1633,Sheet4!$K$92:$K$101,0)),1,0)+IF(ISNUMBER(MATCH(F1633,Sheet4!$K$92:$K$101,0)),1,0)+IF(ISNUMBER(MATCH(G1633,Sheet4!$K$92:$K$101,0)),1,0)+IF(ISNUMBER(MATCH(H1633,Sheet4!$K$92:$K$101,0)),1,0)+IF(ISNUMBER(MATCH(I1633,Sheet4!$K$92:$K$101,0)),1,0)+IF(ISNUMBER(MATCH(J1633,Sheet4!$K$92:$K$101,0)),1,0))
-
(IF(ISNUMBER(MATCH(B1633,Sheet4!$F$2:$F$11,0)),1,0)+IF(ISNUMBER(MATCH(C1633,Sheet4!$F$2:$F$11,0)),1,0)+IF(ISNUMBER(MATCH(D1633,Sheet4!$F$2:$F$11,0)),1,0)+IF(ISNUMBER(MATCH(E1633,Sheet4!$F$2:$F$11,0)),1,0)+IF(ISNUMBER(MATCH(F1633,Sheet4!$F$2:$F$11,0)),1,0)+IF(ISNUMBER(MATCH(G1633,Sheet4!$F$2:$F$11,0)),1,0)+IF(ISNUMBER(MATCH(H1633,Sheet4!$F$2:$F$11,0)),1,0)+IF(ISNUMBER(MATCH(I1633,Sheet4!$F$2:$F$11,0)),1,0)+IF(ISNUMBER(MATCH(J1633,Sheet4!$F$2:$F$11,0)),1,0))</f>
        <v>0</v>
      </c>
      <c r="P1633" s="40" t="str">
        <f>IFERROR(INDEX(Sheet4!$G:$G,MATCH(Sheet1!B1633,Sheet4!$F:$F,0))+INDEX(Sheet4!$G:$G,MATCH(Sheet1!C1633,Sheet4!$F:$F,0))+INDEX(Sheet4!$G:$G,MATCH(Sheet1!D1633,Sheet4!$F:$F,0))+INDEX(Sheet4!$G:$G,MATCH(Sheet1!E1633,Sheet4!$F:$F,0))+INDEX(Sheet4!$G:$G,MATCH(Sheet1!F1633,Sheet4!$F:$F,0))+INDEX(Sheet4!$G:$G,MATCH(Sheet1!G1633,Sheet4!$F:$F,0))+INDEX(Sheet4!$G:$G,MATCH(Sheet1!H1633,Sheet4!$F:$F,0))+INDEX(Sheet4!$G:$G,MATCH(Sheet1!I1633,Sheet4!$F:$F,0))+INDEX(Sheet4!$G:$G,MATCH(Sheet1!J1633,Sheet4!$F:$F,0)),"")</f>
        <v/>
      </c>
      <c r="AF1633">
        <f si="393" t="shared"/>
        <v>0</v>
      </c>
      <c r="AH1633">
        <v>1610</v>
      </c>
      <c r="AI1633" t="str">
        <f si="394" t="shared"/>
        <v>Ben SimmonsIsaiah CanaanDonovan MitchellJimmy ButlerKelly OubreCorey BrewerKenneth FariedPaul MillsapDewayne Dedmon</v>
      </c>
      <c r="AJ1633">
        <f si="397" t="shared"/>
        <v>0</v>
      </c>
      <c r="AK1633">
        <f si="398" t="shared"/>
        <v>0</v>
      </c>
      <c r="AL1633">
        <f si="399" t="shared"/>
        <v>0</v>
      </c>
      <c r="AM1633">
        <f si="400" t="shared"/>
        <v>0</v>
      </c>
      <c r="AN1633">
        <f si="401" t="shared"/>
        <v>0</v>
      </c>
      <c r="AO1633">
        <f si="402" t="shared"/>
        <v>0</v>
      </c>
      <c r="AP1633">
        <f si="403" t="shared"/>
        <v>0</v>
      </c>
      <c r="AQ1633">
        <f si="404" t="shared"/>
        <v>0</v>
      </c>
      <c r="AR1633">
        <f si="405" t="shared"/>
        <v>0</v>
      </c>
      <c r="AS1633">
        <f si="395" t="shared"/>
        <v>0</v>
      </c>
      <c r="AU1633" t="str">
        <f>IFERROR(VLOOKUP(C1633,Results!$A$2:$B$240,2,FALSE)+VLOOKUP(D1633,Results!$A$2:$B$240,2,FALSE)+VLOOKUP(E1633,Results!$A$2:$B$240,2,FALSE)+VLOOKUP(F1633,Results!$A$2:$B$240,2,FALSE)+VLOOKUP(G1633,Results!$A$2:$B$240,2,FALSE)+VLOOKUP(H1633,Results!$A$2:$B$240,2,FALSE)+VLOOKUP(I1633,Results!$A$2:$B$240,2,FALSE)+VLOOKUP(J1633,Results!$A$2:$B$240,2,FALSE)+VLOOKUP(B1633,Results!$A$2:$B$240,2,FALSE)-MIN(VLOOKUP(C1633,Results!$A$2:$B$240,2,FALSE),VLOOKUP(D1633,Results!$A$2:$B$240,2,FALSE),VLOOKUP(E1633,Results!$A$2:$B$240,2,FALSE),VLOOKUP(F1633,Results!$A$2:$B$240,2,FALSE),VLOOKUP(G1633,Results!$A$2:$B$240,2,FALSE),VLOOKUP(H1633,Results!$A$2:$B$240,2,FALSE),VLOOKUP(I1633,Results!$A$2:$B$240,2,FALSE),VLOOKUP(J1633,Results!$A$2:$B$240,2,FALSE),VLOOKUP(B1633,Results!$A$2:$B$240,2,FALSE)),"")</f>
        <v/>
      </c>
    </row>
    <row r="1634" spans="2:47" x14ac:dyDescent="0.3">
      <c r="B1634" t="s">
        <v>166</v>
      </c>
      <c r="C1634" t="s">
        <v>171</v>
      </c>
      <c r="D1634" t="s">
        <v>99</v>
      </c>
      <c r="E1634" t="s">
        <v>146</v>
      </c>
      <c r="F1634" t="s">
        <v>177</v>
      </c>
      <c r="G1634" t="s">
        <v>90</v>
      </c>
      <c r="H1634" t="s">
        <v>153</v>
      </c>
      <c r="I1634" t="s">
        <v>92</v>
      </c>
      <c r="J1634" t="s">
        <v>187</v>
      </c>
      <c r="K1634" t="n">
        <v>10.0</v>
      </c>
      <c r="L1634" s="30">
        <f si="396" t="shared"/>
        <v>0</v>
      </c>
      <c r="N1634" s="35" t="str">
        <f si="392" t="shared"/>
        <v/>
      </c>
      <c r="O1634" s="59">
        <f>(IF(ISNUMBER(MATCH(B1634,Sheet4!$K$92:$K$101,0)),1,0)+IF(ISNUMBER(MATCH(C1634,Sheet4!$K$92:$K$101,0)),1,0)+IF(ISNUMBER(MATCH(D1634,Sheet4!$K$92:$K$101,0)),1,0)+IF(ISNUMBER(MATCH(E1634,Sheet4!$K$92:$K$101,0)),1,0)+IF(ISNUMBER(MATCH(F1634,Sheet4!$K$92:$K$101,0)),1,0)+IF(ISNUMBER(MATCH(G1634,Sheet4!$K$92:$K$101,0)),1,0)+IF(ISNUMBER(MATCH(H1634,Sheet4!$K$92:$K$101,0)),1,0)+IF(ISNUMBER(MATCH(I1634,Sheet4!$K$92:$K$101,0)),1,0)+IF(ISNUMBER(MATCH(J1634,Sheet4!$K$92:$K$101,0)),1,0))
-
(IF(ISNUMBER(MATCH(B1634,Sheet4!$F$2:$F$11,0)),1,0)+IF(ISNUMBER(MATCH(C1634,Sheet4!$F$2:$F$11,0)),1,0)+IF(ISNUMBER(MATCH(D1634,Sheet4!$F$2:$F$11,0)),1,0)+IF(ISNUMBER(MATCH(E1634,Sheet4!$F$2:$F$11,0)),1,0)+IF(ISNUMBER(MATCH(F1634,Sheet4!$F$2:$F$11,0)),1,0)+IF(ISNUMBER(MATCH(G1634,Sheet4!$F$2:$F$11,0)),1,0)+IF(ISNUMBER(MATCH(H1634,Sheet4!$F$2:$F$11,0)),1,0)+IF(ISNUMBER(MATCH(I1634,Sheet4!$F$2:$F$11,0)),1,0)+IF(ISNUMBER(MATCH(J1634,Sheet4!$F$2:$F$11,0)),1,0))</f>
        <v>0</v>
      </c>
      <c r="P1634" s="40" t="str">
        <f>IFERROR(INDEX(Sheet4!$G:$G,MATCH(Sheet1!B1634,Sheet4!$F:$F,0))+INDEX(Sheet4!$G:$G,MATCH(Sheet1!C1634,Sheet4!$F:$F,0))+INDEX(Sheet4!$G:$G,MATCH(Sheet1!D1634,Sheet4!$F:$F,0))+INDEX(Sheet4!$G:$G,MATCH(Sheet1!E1634,Sheet4!$F:$F,0))+INDEX(Sheet4!$G:$G,MATCH(Sheet1!F1634,Sheet4!$F:$F,0))+INDEX(Sheet4!$G:$G,MATCH(Sheet1!G1634,Sheet4!$F:$F,0))+INDEX(Sheet4!$G:$G,MATCH(Sheet1!H1634,Sheet4!$F:$F,0))+INDEX(Sheet4!$G:$G,MATCH(Sheet1!I1634,Sheet4!$F:$F,0))+INDEX(Sheet4!$G:$G,MATCH(Sheet1!J1634,Sheet4!$F:$F,0)),"")</f>
        <v/>
      </c>
      <c r="AF1634">
        <f si="393" t="shared"/>
        <v>0</v>
      </c>
      <c r="AH1634">
        <v>1611</v>
      </c>
      <c r="AI1634" t="str">
        <f si="394" t="shared"/>
        <v>Ben SimmonsT.J. McConnellJimmy ButlerMonte MorrisKelly OubreDeAndre' BembryKenneth FariedPaul MillsapRudy Gobert</v>
      </c>
      <c r="AJ1634">
        <f si="397" t="shared"/>
        <v>0</v>
      </c>
      <c r="AK1634">
        <f si="398" t="shared"/>
        <v>0</v>
      </c>
      <c r="AL1634">
        <f si="399" t="shared"/>
        <v>0</v>
      </c>
      <c r="AM1634">
        <f si="400" t="shared"/>
        <v>0</v>
      </c>
      <c r="AN1634">
        <f si="401" t="shared"/>
        <v>0</v>
      </c>
      <c r="AO1634">
        <f si="402" t="shared"/>
        <v>0</v>
      </c>
      <c r="AP1634">
        <f si="403" t="shared"/>
        <v>0</v>
      </c>
      <c r="AQ1634">
        <f si="404" t="shared"/>
        <v>0</v>
      </c>
      <c r="AR1634">
        <f si="405" t="shared"/>
        <v>0</v>
      </c>
      <c r="AS1634">
        <f si="395" t="shared"/>
        <v>0</v>
      </c>
      <c r="AU1634" t="str">
        <f>IFERROR(VLOOKUP(C1634,Results!$A$2:$B$240,2,FALSE)+VLOOKUP(D1634,Results!$A$2:$B$240,2,FALSE)+VLOOKUP(E1634,Results!$A$2:$B$240,2,FALSE)+VLOOKUP(F1634,Results!$A$2:$B$240,2,FALSE)+VLOOKUP(G1634,Results!$A$2:$B$240,2,FALSE)+VLOOKUP(H1634,Results!$A$2:$B$240,2,FALSE)+VLOOKUP(I1634,Results!$A$2:$B$240,2,FALSE)+VLOOKUP(J1634,Results!$A$2:$B$240,2,FALSE)+VLOOKUP(B1634,Results!$A$2:$B$240,2,FALSE)-MIN(VLOOKUP(C1634,Results!$A$2:$B$240,2,FALSE),VLOOKUP(D1634,Results!$A$2:$B$240,2,FALSE),VLOOKUP(E1634,Results!$A$2:$B$240,2,FALSE),VLOOKUP(F1634,Results!$A$2:$B$240,2,FALSE),VLOOKUP(G1634,Results!$A$2:$B$240,2,FALSE),VLOOKUP(H1634,Results!$A$2:$B$240,2,FALSE),VLOOKUP(I1634,Results!$A$2:$B$240,2,FALSE),VLOOKUP(J1634,Results!$A$2:$B$240,2,FALSE),VLOOKUP(B1634,Results!$A$2:$B$240,2,FALSE)),"")</f>
        <v/>
      </c>
    </row>
    <row r="1635" spans="2:47" x14ac:dyDescent="0.3">
      <c r="B1635" t="s">
        <v>166</v>
      </c>
      <c r="C1635" t="s">
        <v>95</v>
      </c>
      <c r="D1635" t="s">
        <v>146</v>
      </c>
      <c r="E1635" t="s">
        <v>148</v>
      </c>
      <c r="F1635" t="s">
        <v>177</v>
      </c>
      <c r="G1635" t="s">
        <v>179</v>
      </c>
      <c r="H1635" t="s">
        <v>92</v>
      </c>
      <c r="I1635" t="s">
        <v>181</v>
      </c>
      <c r="J1635" t="s">
        <v>186</v>
      </c>
      <c r="K1635" t="n">
        <v>10.0</v>
      </c>
      <c r="L1635" s="30">
        <f si="396" t="shared"/>
        <v>0</v>
      </c>
      <c r="N1635" s="35" t="str">
        <f si="392" t="shared"/>
        <v/>
      </c>
      <c r="O1635" s="59">
        <f>(IF(ISNUMBER(MATCH(B1635,Sheet4!$K$92:$K$101,0)),1,0)+IF(ISNUMBER(MATCH(C1635,Sheet4!$K$92:$K$101,0)),1,0)+IF(ISNUMBER(MATCH(D1635,Sheet4!$K$92:$K$101,0)),1,0)+IF(ISNUMBER(MATCH(E1635,Sheet4!$K$92:$K$101,0)),1,0)+IF(ISNUMBER(MATCH(F1635,Sheet4!$K$92:$K$101,0)),1,0)+IF(ISNUMBER(MATCH(G1635,Sheet4!$K$92:$K$101,0)),1,0)+IF(ISNUMBER(MATCH(H1635,Sheet4!$K$92:$K$101,0)),1,0)+IF(ISNUMBER(MATCH(I1635,Sheet4!$K$92:$K$101,0)),1,0)+IF(ISNUMBER(MATCH(J1635,Sheet4!$K$92:$K$101,0)),1,0))
-
(IF(ISNUMBER(MATCH(B1635,Sheet4!$F$2:$F$11,0)),1,0)+IF(ISNUMBER(MATCH(C1635,Sheet4!$F$2:$F$11,0)),1,0)+IF(ISNUMBER(MATCH(D1635,Sheet4!$F$2:$F$11,0)),1,0)+IF(ISNUMBER(MATCH(E1635,Sheet4!$F$2:$F$11,0)),1,0)+IF(ISNUMBER(MATCH(F1635,Sheet4!$F$2:$F$11,0)),1,0)+IF(ISNUMBER(MATCH(G1635,Sheet4!$F$2:$F$11,0)),1,0)+IF(ISNUMBER(MATCH(H1635,Sheet4!$F$2:$F$11,0)),1,0)+IF(ISNUMBER(MATCH(I1635,Sheet4!$F$2:$F$11,0)),1,0)+IF(ISNUMBER(MATCH(J1635,Sheet4!$F$2:$F$11,0)),1,0))</f>
        <v>0</v>
      </c>
      <c r="P1635" s="40" t="str">
        <f>IFERROR(INDEX(Sheet4!$G:$G,MATCH(Sheet1!B1635,Sheet4!$F:$F,0))+INDEX(Sheet4!$G:$G,MATCH(Sheet1!C1635,Sheet4!$F:$F,0))+INDEX(Sheet4!$G:$G,MATCH(Sheet1!D1635,Sheet4!$F:$F,0))+INDEX(Sheet4!$G:$G,MATCH(Sheet1!E1635,Sheet4!$F:$F,0))+INDEX(Sheet4!$G:$G,MATCH(Sheet1!F1635,Sheet4!$F:$F,0))+INDEX(Sheet4!$G:$G,MATCH(Sheet1!G1635,Sheet4!$F:$F,0))+INDEX(Sheet4!$G:$G,MATCH(Sheet1!H1635,Sheet4!$F:$F,0))+INDEX(Sheet4!$G:$G,MATCH(Sheet1!I1635,Sheet4!$F:$F,0))+INDEX(Sheet4!$G:$G,MATCH(Sheet1!J1635,Sheet4!$F:$F,0)),"")</f>
        <v/>
      </c>
      <c r="AF1635">
        <f si="393" t="shared"/>
        <v>0</v>
      </c>
      <c r="AH1635">
        <v>1612</v>
      </c>
      <c r="AI1635" t="str">
        <f si="394" t="shared"/>
        <v>Ben SimmonsIsaiah CanaanJimmy ButlerTorrey CraigWill BartonJoe InglesJosh JacksonRichaun HolmesJoel Embiid</v>
      </c>
      <c r="AJ1635">
        <f si="397" t="shared"/>
        <v>0</v>
      </c>
      <c r="AK1635">
        <f si="398" t="shared"/>
        <v>0</v>
      </c>
      <c r="AL1635">
        <f si="399" t="shared"/>
        <v>0</v>
      </c>
      <c r="AM1635">
        <f si="400" t="shared"/>
        <v>0</v>
      </c>
      <c r="AN1635">
        <f si="401" t="shared"/>
        <v>0</v>
      </c>
      <c r="AO1635">
        <f si="402" t="shared"/>
        <v>0</v>
      </c>
      <c r="AP1635">
        <f si="403" t="shared"/>
        <v>0</v>
      </c>
      <c r="AQ1635">
        <f si="404" t="shared"/>
        <v>0</v>
      </c>
      <c r="AR1635">
        <f si="405" t="shared"/>
        <v>0</v>
      </c>
      <c r="AS1635">
        <f si="395" t="shared"/>
        <v>0</v>
      </c>
      <c r="AU1635" t="str">
        <f>IFERROR(VLOOKUP(C1635,Results!$A$2:$B$240,2,FALSE)+VLOOKUP(D1635,Results!$A$2:$B$240,2,FALSE)+VLOOKUP(E1635,Results!$A$2:$B$240,2,FALSE)+VLOOKUP(F1635,Results!$A$2:$B$240,2,FALSE)+VLOOKUP(G1635,Results!$A$2:$B$240,2,FALSE)+VLOOKUP(H1635,Results!$A$2:$B$240,2,FALSE)+VLOOKUP(I1635,Results!$A$2:$B$240,2,FALSE)+VLOOKUP(J1635,Results!$A$2:$B$240,2,FALSE)+VLOOKUP(B1635,Results!$A$2:$B$240,2,FALSE)-MIN(VLOOKUP(C1635,Results!$A$2:$B$240,2,FALSE),VLOOKUP(D1635,Results!$A$2:$B$240,2,FALSE),VLOOKUP(E1635,Results!$A$2:$B$240,2,FALSE),VLOOKUP(F1635,Results!$A$2:$B$240,2,FALSE),VLOOKUP(G1635,Results!$A$2:$B$240,2,FALSE),VLOOKUP(H1635,Results!$A$2:$B$240,2,FALSE),VLOOKUP(I1635,Results!$A$2:$B$240,2,FALSE),VLOOKUP(J1635,Results!$A$2:$B$240,2,FALSE),VLOOKUP(B1635,Results!$A$2:$B$240,2,FALSE)),"")</f>
        <v/>
      </c>
    </row>
    <row r="1636" spans="2:47" x14ac:dyDescent="0.3">
      <c r="B1636" t="s">
        <v>108</v>
      </c>
      <c r="C1636" t="s">
        <v>170</v>
      </c>
      <c r="D1636" t="s">
        <v>145</v>
      </c>
      <c r="E1636" t="s">
        <v>146</v>
      </c>
      <c r="F1636" t="s">
        <v>150</v>
      </c>
      <c r="G1636" t="s">
        <v>177</v>
      </c>
      <c r="H1636" t="s">
        <v>152</v>
      </c>
      <c r="I1636" t="s">
        <v>154</v>
      </c>
      <c r="J1636" t="s">
        <v>98</v>
      </c>
      <c r="K1636" t="n">
        <v>10.0</v>
      </c>
      <c r="L1636" s="30">
        <f si="396" t="shared"/>
        <v>0</v>
      </c>
      <c r="N1636" s="35" t="str">
        <f si="392" t="shared"/>
        <v/>
      </c>
      <c r="O1636" s="59">
        <f>(IF(ISNUMBER(MATCH(B1636,Sheet4!$K$92:$K$101,0)),1,0)+IF(ISNUMBER(MATCH(C1636,Sheet4!$K$92:$K$101,0)),1,0)+IF(ISNUMBER(MATCH(D1636,Sheet4!$K$92:$K$101,0)),1,0)+IF(ISNUMBER(MATCH(E1636,Sheet4!$K$92:$K$101,0)),1,0)+IF(ISNUMBER(MATCH(F1636,Sheet4!$K$92:$K$101,0)),1,0)+IF(ISNUMBER(MATCH(G1636,Sheet4!$K$92:$K$101,0)),1,0)+IF(ISNUMBER(MATCH(H1636,Sheet4!$K$92:$K$101,0)),1,0)+IF(ISNUMBER(MATCH(I1636,Sheet4!$K$92:$K$101,0)),1,0)+IF(ISNUMBER(MATCH(J1636,Sheet4!$K$92:$K$101,0)),1,0))
-
(IF(ISNUMBER(MATCH(B1636,Sheet4!$F$2:$F$11,0)),1,0)+IF(ISNUMBER(MATCH(C1636,Sheet4!$F$2:$F$11,0)),1,0)+IF(ISNUMBER(MATCH(D1636,Sheet4!$F$2:$F$11,0)),1,0)+IF(ISNUMBER(MATCH(E1636,Sheet4!$F$2:$F$11,0)),1,0)+IF(ISNUMBER(MATCH(F1636,Sheet4!$F$2:$F$11,0)),1,0)+IF(ISNUMBER(MATCH(G1636,Sheet4!$F$2:$F$11,0)),1,0)+IF(ISNUMBER(MATCH(H1636,Sheet4!$F$2:$F$11,0)),1,0)+IF(ISNUMBER(MATCH(I1636,Sheet4!$F$2:$F$11,0)),1,0)+IF(ISNUMBER(MATCH(J1636,Sheet4!$F$2:$F$11,0)),1,0))</f>
        <v>0</v>
      </c>
      <c r="P1636" s="40" t="str">
        <f>IFERROR(INDEX(Sheet4!$G:$G,MATCH(Sheet1!B1636,Sheet4!$F:$F,0))+INDEX(Sheet4!$G:$G,MATCH(Sheet1!C1636,Sheet4!$F:$F,0))+INDEX(Sheet4!$G:$G,MATCH(Sheet1!D1636,Sheet4!$F:$F,0))+INDEX(Sheet4!$G:$G,MATCH(Sheet1!E1636,Sheet4!$F:$F,0))+INDEX(Sheet4!$G:$G,MATCH(Sheet1!F1636,Sheet4!$F:$F,0))+INDEX(Sheet4!$G:$G,MATCH(Sheet1!G1636,Sheet4!$F:$F,0))+INDEX(Sheet4!$G:$G,MATCH(Sheet1!H1636,Sheet4!$F:$F,0))+INDEX(Sheet4!$G:$G,MATCH(Sheet1!I1636,Sheet4!$F:$F,0))+INDEX(Sheet4!$G:$G,MATCH(Sheet1!J1636,Sheet4!$F:$F,0)),"")</f>
        <v/>
      </c>
      <c r="AF1636">
        <f si="393" t="shared"/>
        <v>0</v>
      </c>
      <c r="AH1636">
        <v>1613</v>
      </c>
      <c r="AI1636" t="str">
        <f si="394" t="shared"/>
        <v>De'Aaron FoxLandry ShametJimmy ButlerMonte MorrisWill BartonCorey BrewerKenneth FariedJosh JacksonJoel Embiid</v>
      </c>
      <c r="AJ1636">
        <f si="397" t="shared"/>
        <v>0</v>
      </c>
      <c r="AK1636">
        <f si="398" t="shared"/>
        <v>0</v>
      </c>
      <c r="AL1636">
        <f si="399" t="shared"/>
        <v>0</v>
      </c>
      <c r="AM1636">
        <f si="400" t="shared"/>
        <v>0</v>
      </c>
      <c r="AN1636">
        <f si="401" t="shared"/>
        <v>0</v>
      </c>
      <c r="AO1636">
        <f si="402" t="shared"/>
        <v>0</v>
      </c>
      <c r="AP1636">
        <f si="403" t="shared"/>
        <v>0</v>
      </c>
      <c r="AQ1636">
        <f si="404" t="shared"/>
        <v>0</v>
      </c>
      <c r="AR1636">
        <f si="405" t="shared"/>
        <v>0</v>
      </c>
      <c r="AS1636">
        <f si="395" t="shared"/>
        <v>0</v>
      </c>
      <c r="AU1636" t="str">
        <f>IFERROR(VLOOKUP(C1636,Results!$A$2:$B$240,2,FALSE)+VLOOKUP(D1636,Results!$A$2:$B$240,2,FALSE)+VLOOKUP(E1636,Results!$A$2:$B$240,2,FALSE)+VLOOKUP(F1636,Results!$A$2:$B$240,2,FALSE)+VLOOKUP(G1636,Results!$A$2:$B$240,2,FALSE)+VLOOKUP(H1636,Results!$A$2:$B$240,2,FALSE)+VLOOKUP(I1636,Results!$A$2:$B$240,2,FALSE)+VLOOKUP(J1636,Results!$A$2:$B$240,2,FALSE)+VLOOKUP(B1636,Results!$A$2:$B$240,2,FALSE)-MIN(VLOOKUP(C1636,Results!$A$2:$B$240,2,FALSE),VLOOKUP(D1636,Results!$A$2:$B$240,2,FALSE),VLOOKUP(E1636,Results!$A$2:$B$240,2,FALSE),VLOOKUP(F1636,Results!$A$2:$B$240,2,FALSE),VLOOKUP(G1636,Results!$A$2:$B$240,2,FALSE),VLOOKUP(H1636,Results!$A$2:$B$240,2,FALSE),VLOOKUP(I1636,Results!$A$2:$B$240,2,FALSE),VLOOKUP(J1636,Results!$A$2:$B$240,2,FALSE),VLOOKUP(B1636,Results!$A$2:$B$240,2,FALSE)),"")</f>
        <v/>
      </c>
    </row>
    <row r="1637" spans="2:47" x14ac:dyDescent="0.3">
      <c r="B1637" t="s">
        <v>87</v>
      </c>
      <c r="C1637" t="s">
        <v>171</v>
      </c>
      <c r="D1637" t="s">
        <v>145</v>
      </c>
      <c r="E1637" t="s">
        <v>146</v>
      </c>
      <c r="F1637" t="s">
        <v>90</v>
      </c>
      <c r="G1637" t="s">
        <v>100</v>
      </c>
      <c r="H1637" t="s">
        <v>153</v>
      </c>
      <c r="I1637" t="s">
        <v>183</v>
      </c>
      <c r="J1637" t="s">
        <v>98</v>
      </c>
      <c r="K1637" t="n">
        <v>10.0</v>
      </c>
      <c r="L1637" s="30">
        <f si="396" t="shared"/>
        <v>0</v>
      </c>
      <c r="N1637" s="35" t="str">
        <f si="392" t="shared"/>
        <v/>
      </c>
      <c r="O1637" s="59">
        <f>(IF(ISNUMBER(MATCH(B1637,Sheet4!$K$92:$K$101,0)),1,0)+IF(ISNUMBER(MATCH(C1637,Sheet4!$K$92:$K$101,0)),1,0)+IF(ISNUMBER(MATCH(D1637,Sheet4!$K$92:$K$101,0)),1,0)+IF(ISNUMBER(MATCH(E1637,Sheet4!$K$92:$K$101,0)),1,0)+IF(ISNUMBER(MATCH(F1637,Sheet4!$K$92:$K$101,0)),1,0)+IF(ISNUMBER(MATCH(G1637,Sheet4!$K$92:$K$101,0)),1,0)+IF(ISNUMBER(MATCH(H1637,Sheet4!$K$92:$K$101,0)),1,0)+IF(ISNUMBER(MATCH(I1637,Sheet4!$K$92:$K$101,0)),1,0)+IF(ISNUMBER(MATCH(J1637,Sheet4!$K$92:$K$101,0)),1,0))
-
(IF(ISNUMBER(MATCH(B1637,Sheet4!$F$2:$F$11,0)),1,0)+IF(ISNUMBER(MATCH(C1637,Sheet4!$F$2:$F$11,0)),1,0)+IF(ISNUMBER(MATCH(D1637,Sheet4!$F$2:$F$11,0)),1,0)+IF(ISNUMBER(MATCH(E1637,Sheet4!$F$2:$F$11,0)),1,0)+IF(ISNUMBER(MATCH(F1637,Sheet4!$F$2:$F$11,0)),1,0)+IF(ISNUMBER(MATCH(G1637,Sheet4!$F$2:$F$11,0)),1,0)+IF(ISNUMBER(MATCH(H1637,Sheet4!$F$2:$F$11,0)),1,0)+IF(ISNUMBER(MATCH(I1637,Sheet4!$F$2:$F$11,0)),1,0)+IF(ISNUMBER(MATCH(J1637,Sheet4!$F$2:$F$11,0)),1,0))</f>
        <v>0</v>
      </c>
      <c r="P1637" s="40" t="str">
        <f>IFERROR(INDEX(Sheet4!$G:$G,MATCH(Sheet1!B1637,Sheet4!$F:$F,0))+INDEX(Sheet4!$G:$G,MATCH(Sheet1!C1637,Sheet4!$F:$F,0))+INDEX(Sheet4!$G:$G,MATCH(Sheet1!D1637,Sheet4!$F:$F,0))+INDEX(Sheet4!$G:$G,MATCH(Sheet1!E1637,Sheet4!$F:$F,0))+INDEX(Sheet4!$G:$G,MATCH(Sheet1!F1637,Sheet4!$F:$F,0))+INDEX(Sheet4!$G:$G,MATCH(Sheet1!G1637,Sheet4!$F:$F,0))+INDEX(Sheet4!$G:$G,MATCH(Sheet1!H1637,Sheet4!$F:$F,0))+INDEX(Sheet4!$G:$G,MATCH(Sheet1!I1637,Sheet4!$F:$F,0))+INDEX(Sheet4!$G:$G,MATCH(Sheet1!J1637,Sheet4!$F:$F,0)),"")</f>
        <v/>
      </c>
      <c r="AF1637">
        <f si="393" t="shared"/>
        <v>0</v>
      </c>
      <c r="AH1637">
        <v>1614</v>
      </c>
      <c r="AI1637" t="str">
        <f si="394" t="shared"/>
        <v>Ben SimmonsJeremy LinDonovan MitchellMonte MorrisKelly OubreCorey BrewerJosh JacksonPaul MillsapJoel Embiid</v>
      </c>
      <c r="AJ1637">
        <f si="397" t="shared"/>
        <v>0</v>
      </c>
      <c r="AK1637">
        <f si="398" t="shared"/>
        <v>0</v>
      </c>
      <c r="AL1637">
        <f si="399" t="shared"/>
        <v>0</v>
      </c>
      <c r="AM1637">
        <f si="400" t="shared"/>
        <v>0</v>
      </c>
      <c r="AN1637">
        <f si="401" t="shared"/>
        <v>0</v>
      </c>
      <c r="AO1637">
        <f si="402" t="shared"/>
        <v>0</v>
      </c>
      <c r="AP1637">
        <f si="403" t="shared"/>
        <v>0</v>
      </c>
      <c r="AQ1637">
        <f si="404" t="shared"/>
        <v>0</v>
      </c>
      <c r="AR1637">
        <f si="405" t="shared"/>
        <v>0</v>
      </c>
      <c r="AS1637">
        <f si="395" t="shared"/>
        <v>0</v>
      </c>
      <c r="AU1637" t="str">
        <f>IFERROR(VLOOKUP(C1637,Results!$A$2:$B$240,2,FALSE)+VLOOKUP(D1637,Results!$A$2:$B$240,2,FALSE)+VLOOKUP(E1637,Results!$A$2:$B$240,2,FALSE)+VLOOKUP(F1637,Results!$A$2:$B$240,2,FALSE)+VLOOKUP(G1637,Results!$A$2:$B$240,2,FALSE)+VLOOKUP(H1637,Results!$A$2:$B$240,2,FALSE)+VLOOKUP(I1637,Results!$A$2:$B$240,2,FALSE)+VLOOKUP(J1637,Results!$A$2:$B$240,2,FALSE)+VLOOKUP(B1637,Results!$A$2:$B$240,2,FALSE)-MIN(VLOOKUP(C1637,Results!$A$2:$B$240,2,FALSE),VLOOKUP(D1637,Results!$A$2:$B$240,2,FALSE),VLOOKUP(E1637,Results!$A$2:$B$240,2,FALSE),VLOOKUP(F1637,Results!$A$2:$B$240,2,FALSE),VLOOKUP(G1637,Results!$A$2:$B$240,2,FALSE),VLOOKUP(H1637,Results!$A$2:$B$240,2,FALSE),VLOOKUP(I1637,Results!$A$2:$B$240,2,FALSE),VLOOKUP(J1637,Results!$A$2:$B$240,2,FALSE),VLOOKUP(B1637,Results!$A$2:$B$240,2,FALSE)),"")</f>
        <v/>
      </c>
    </row>
    <row r="1638" spans="2:47" x14ac:dyDescent="0.3">
      <c r="B1638" t="s">
        <v>166</v>
      </c>
      <c r="C1638" t="s">
        <v>108</v>
      </c>
      <c r="D1638" t="s">
        <v>172</v>
      </c>
      <c r="E1638" t="s">
        <v>146</v>
      </c>
      <c r="F1638" t="s">
        <v>150</v>
      </c>
      <c r="G1638" t="s">
        <v>96</v>
      </c>
      <c r="H1638" t="s">
        <v>181</v>
      </c>
      <c r="I1638" t="s">
        <v>155</v>
      </c>
      <c r="J1638" t="s">
        <v>98</v>
      </c>
      <c r="K1638" t="n">
        <v>10.0</v>
      </c>
      <c r="L1638" s="30">
        <f si="396" t="shared"/>
        <v>0</v>
      </c>
      <c r="N1638" s="35" t="str">
        <f si="392" t="shared"/>
        <v/>
      </c>
      <c r="O1638" s="59">
        <f>(IF(ISNUMBER(MATCH(B1638,Sheet4!$K$92:$K$101,0)),1,0)+IF(ISNUMBER(MATCH(C1638,Sheet4!$K$92:$K$101,0)),1,0)+IF(ISNUMBER(MATCH(D1638,Sheet4!$K$92:$K$101,0)),1,0)+IF(ISNUMBER(MATCH(E1638,Sheet4!$K$92:$K$101,0)),1,0)+IF(ISNUMBER(MATCH(F1638,Sheet4!$K$92:$K$101,0)),1,0)+IF(ISNUMBER(MATCH(G1638,Sheet4!$K$92:$K$101,0)),1,0)+IF(ISNUMBER(MATCH(H1638,Sheet4!$K$92:$K$101,0)),1,0)+IF(ISNUMBER(MATCH(I1638,Sheet4!$K$92:$K$101,0)),1,0)+IF(ISNUMBER(MATCH(J1638,Sheet4!$K$92:$K$101,0)),1,0))
-
(IF(ISNUMBER(MATCH(B1638,Sheet4!$F$2:$F$11,0)),1,0)+IF(ISNUMBER(MATCH(C1638,Sheet4!$F$2:$F$11,0)),1,0)+IF(ISNUMBER(MATCH(D1638,Sheet4!$F$2:$F$11,0)),1,0)+IF(ISNUMBER(MATCH(E1638,Sheet4!$F$2:$F$11,0)),1,0)+IF(ISNUMBER(MATCH(F1638,Sheet4!$F$2:$F$11,0)),1,0)+IF(ISNUMBER(MATCH(G1638,Sheet4!$F$2:$F$11,0)),1,0)+IF(ISNUMBER(MATCH(H1638,Sheet4!$F$2:$F$11,0)),1,0)+IF(ISNUMBER(MATCH(I1638,Sheet4!$F$2:$F$11,0)),1,0)+IF(ISNUMBER(MATCH(J1638,Sheet4!$F$2:$F$11,0)),1,0))</f>
        <v>0</v>
      </c>
      <c r="P1638" s="40" t="str">
        <f>IFERROR(INDEX(Sheet4!$G:$G,MATCH(Sheet1!B1638,Sheet4!$F:$F,0))+INDEX(Sheet4!$G:$G,MATCH(Sheet1!C1638,Sheet4!$F:$F,0))+INDEX(Sheet4!$G:$G,MATCH(Sheet1!D1638,Sheet4!$F:$F,0))+INDEX(Sheet4!$G:$G,MATCH(Sheet1!E1638,Sheet4!$F:$F,0))+INDEX(Sheet4!$G:$G,MATCH(Sheet1!F1638,Sheet4!$F:$F,0))+INDEX(Sheet4!$G:$G,MATCH(Sheet1!G1638,Sheet4!$F:$F,0))+INDEX(Sheet4!$G:$G,MATCH(Sheet1!H1638,Sheet4!$F:$F,0))+INDEX(Sheet4!$G:$G,MATCH(Sheet1!I1638,Sheet4!$F:$F,0))+INDEX(Sheet4!$G:$G,MATCH(Sheet1!J1638,Sheet4!$F:$F,0)),"")</f>
        <v/>
      </c>
      <c r="AF1638">
        <f si="393" t="shared"/>
        <v>0</v>
      </c>
      <c r="AH1638">
        <v>1615</v>
      </c>
      <c r="AI1638" t="str">
        <f si="394" t="shared"/>
        <v>Ben SimmonsLandry ShametDevin BookerMonte MorrisKelly OubreJoe InglesJohn CollinsRichaun HolmesRudy Gobert</v>
      </c>
      <c r="AJ1638">
        <f si="397" t="shared"/>
        <v>0</v>
      </c>
      <c r="AK1638">
        <f si="398" t="shared"/>
        <v>0</v>
      </c>
      <c r="AL1638">
        <f si="399" t="shared"/>
        <v>0</v>
      </c>
      <c r="AM1638">
        <f si="400" t="shared"/>
        <v>0</v>
      </c>
      <c r="AN1638">
        <f si="401" t="shared"/>
        <v>0</v>
      </c>
      <c r="AO1638">
        <f si="402" t="shared"/>
        <v>0</v>
      </c>
      <c r="AP1638">
        <f si="403" t="shared"/>
        <v>0</v>
      </c>
      <c r="AQ1638">
        <f si="404" t="shared"/>
        <v>0</v>
      </c>
      <c r="AR1638">
        <f si="405" t="shared"/>
        <v>0</v>
      </c>
      <c r="AS1638">
        <f si="395" t="shared"/>
        <v>0</v>
      </c>
      <c r="AU1638" t="str">
        <f>IFERROR(VLOOKUP(C1638,Results!$A$2:$B$240,2,FALSE)+VLOOKUP(D1638,Results!$A$2:$B$240,2,FALSE)+VLOOKUP(E1638,Results!$A$2:$B$240,2,FALSE)+VLOOKUP(F1638,Results!$A$2:$B$240,2,FALSE)+VLOOKUP(G1638,Results!$A$2:$B$240,2,FALSE)+VLOOKUP(H1638,Results!$A$2:$B$240,2,FALSE)+VLOOKUP(I1638,Results!$A$2:$B$240,2,FALSE)+VLOOKUP(J1638,Results!$A$2:$B$240,2,FALSE)+VLOOKUP(B1638,Results!$A$2:$B$240,2,FALSE)-MIN(VLOOKUP(C1638,Results!$A$2:$B$240,2,FALSE),VLOOKUP(D1638,Results!$A$2:$B$240,2,FALSE),VLOOKUP(E1638,Results!$A$2:$B$240,2,FALSE),VLOOKUP(F1638,Results!$A$2:$B$240,2,FALSE),VLOOKUP(G1638,Results!$A$2:$B$240,2,FALSE),VLOOKUP(H1638,Results!$A$2:$B$240,2,FALSE),VLOOKUP(I1638,Results!$A$2:$B$240,2,FALSE),VLOOKUP(J1638,Results!$A$2:$B$240,2,FALSE),VLOOKUP(B1638,Results!$A$2:$B$240,2,FALSE)),"")</f>
        <v/>
      </c>
    </row>
    <row r="1639" spans="2:47" x14ac:dyDescent="0.3">
      <c r="B1639" t="s">
        <v>166</v>
      </c>
      <c r="C1639" t="s">
        <v>87</v>
      </c>
      <c r="D1639" t="s">
        <v>172</v>
      </c>
      <c r="E1639" t="s">
        <v>146</v>
      </c>
      <c r="F1639" t="s">
        <v>178</v>
      </c>
      <c r="G1639" t="s">
        <v>100</v>
      </c>
      <c r="H1639" t="s">
        <v>181</v>
      </c>
      <c r="I1639" t="s">
        <v>155</v>
      </c>
      <c r="J1639" t="s">
        <v>186</v>
      </c>
      <c r="K1639" t="n">
        <v>10.0</v>
      </c>
      <c r="L1639" s="30">
        <f si="396" t="shared"/>
        <v>0</v>
      </c>
      <c r="N1639" s="35" t="str">
        <f si="392" t="shared"/>
        <v/>
      </c>
      <c r="O1639" s="59">
        <f>(IF(ISNUMBER(MATCH(B1639,Sheet4!$K$92:$K$101,0)),1,0)+IF(ISNUMBER(MATCH(C1639,Sheet4!$K$92:$K$101,0)),1,0)+IF(ISNUMBER(MATCH(D1639,Sheet4!$K$92:$K$101,0)),1,0)+IF(ISNUMBER(MATCH(E1639,Sheet4!$K$92:$K$101,0)),1,0)+IF(ISNUMBER(MATCH(F1639,Sheet4!$K$92:$K$101,0)),1,0)+IF(ISNUMBER(MATCH(G1639,Sheet4!$K$92:$K$101,0)),1,0)+IF(ISNUMBER(MATCH(H1639,Sheet4!$K$92:$K$101,0)),1,0)+IF(ISNUMBER(MATCH(I1639,Sheet4!$K$92:$K$101,0)),1,0)+IF(ISNUMBER(MATCH(J1639,Sheet4!$K$92:$K$101,0)),1,0))
-
(IF(ISNUMBER(MATCH(B1639,Sheet4!$F$2:$F$11,0)),1,0)+IF(ISNUMBER(MATCH(C1639,Sheet4!$F$2:$F$11,0)),1,0)+IF(ISNUMBER(MATCH(D1639,Sheet4!$F$2:$F$11,0)),1,0)+IF(ISNUMBER(MATCH(E1639,Sheet4!$F$2:$F$11,0)),1,0)+IF(ISNUMBER(MATCH(F1639,Sheet4!$F$2:$F$11,0)),1,0)+IF(ISNUMBER(MATCH(G1639,Sheet4!$F$2:$F$11,0)),1,0)+IF(ISNUMBER(MATCH(H1639,Sheet4!$F$2:$F$11,0)),1,0)+IF(ISNUMBER(MATCH(I1639,Sheet4!$F$2:$F$11,0)),1,0)+IF(ISNUMBER(MATCH(J1639,Sheet4!$F$2:$F$11,0)),1,0))</f>
        <v>0</v>
      </c>
      <c r="P1639" s="40" t="str">
        <f>IFERROR(INDEX(Sheet4!$G:$G,MATCH(Sheet1!B1639,Sheet4!$F:$F,0))+INDEX(Sheet4!$G:$G,MATCH(Sheet1!C1639,Sheet4!$F:$F,0))+INDEX(Sheet4!$G:$G,MATCH(Sheet1!D1639,Sheet4!$F:$F,0))+INDEX(Sheet4!$G:$G,MATCH(Sheet1!E1639,Sheet4!$F:$F,0))+INDEX(Sheet4!$G:$G,MATCH(Sheet1!F1639,Sheet4!$F:$F,0))+INDEX(Sheet4!$G:$G,MATCH(Sheet1!G1639,Sheet4!$F:$F,0))+INDEX(Sheet4!$G:$G,MATCH(Sheet1!H1639,Sheet4!$F:$F,0))+INDEX(Sheet4!$G:$G,MATCH(Sheet1!I1639,Sheet4!$F:$F,0))+INDEX(Sheet4!$G:$G,MATCH(Sheet1!J1639,Sheet4!$F:$F,0)),"")</f>
        <v/>
      </c>
      <c r="AF1639">
        <f si="393" t="shared"/>
        <v>0</v>
      </c>
      <c r="AH1639">
        <v>1616</v>
      </c>
      <c r="AI1639" t="str">
        <f si="394" t="shared"/>
        <v>Ben SimmonsJerryd BaylessJimmy ButlerMonte MorrisRoyce O'NealeGerald GreenKenneth FariedTaj GibsonJoel Embiid</v>
      </c>
      <c r="AJ1639">
        <f si="397" t="shared"/>
        <v>0</v>
      </c>
      <c r="AK1639">
        <f si="398" t="shared"/>
        <v>0</v>
      </c>
      <c r="AL1639">
        <f si="399" t="shared"/>
        <v>0</v>
      </c>
      <c r="AM1639">
        <f si="400" t="shared"/>
        <v>0</v>
      </c>
      <c r="AN1639">
        <f si="401" t="shared"/>
        <v>0</v>
      </c>
      <c r="AO1639">
        <f si="402" t="shared"/>
        <v>0</v>
      </c>
      <c r="AP1639">
        <f si="403" t="shared"/>
        <v>0</v>
      </c>
      <c r="AQ1639">
        <f si="404" t="shared"/>
        <v>0</v>
      </c>
      <c r="AR1639">
        <f si="405" t="shared"/>
        <v>0</v>
      </c>
      <c r="AS1639">
        <f si="395" t="shared"/>
        <v>0</v>
      </c>
      <c r="AU1639" t="str">
        <f>IFERROR(VLOOKUP(C1639,Results!$A$2:$B$240,2,FALSE)+VLOOKUP(D1639,Results!$A$2:$B$240,2,FALSE)+VLOOKUP(E1639,Results!$A$2:$B$240,2,FALSE)+VLOOKUP(F1639,Results!$A$2:$B$240,2,FALSE)+VLOOKUP(G1639,Results!$A$2:$B$240,2,FALSE)+VLOOKUP(H1639,Results!$A$2:$B$240,2,FALSE)+VLOOKUP(I1639,Results!$A$2:$B$240,2,FALSE)+VLOOKUP(J1639,Results!$A$2:$B$240,2,FALSE)+VLOOKUP(B1639,Results!$A$2:$B$240,2,FALSE)-MIN(VLOOKUP(C1639,Results!$A$2:$B$240,2,FALSE),VLOOKUP(D1639,Results!$A$2:$B$240,2,FALSE),VLOOKUP(E1639,Results!$A$2:$B$240,2,FALSE),VLOOKUP(F1639,Results!$A$2:$B$240,2,FALSE),VLOOKUP(G1639,Results!$A$2:$B$240,2,FALSE),VLOOKUP(H1639,Results!$A$2:$B$240,2,FALSE),VLOOKUP(I1639,Results!$A$2:$B$240,2,FALSE),VLOOKUP(J1639,Results!$A$2:$B$240,2,FALSE),VLOOKUP(B1639,Results!$A$2:$B$240,2,FALSE)),"")</f>
        <v/>
      </c>
    </row>
    <row r="1640" spans="2:47" x14ac:dyDescent="0.3">
      <c r="B1640" t="s">
        <v>108</v>
      </c>
      <c r="C1640" t="s">
        <v>116</v>
      </c>
      <c r="D1640" t="s">
        <v>173</v>
      </c>
      <c r="E1640" t="s">
        <v>146</v>
      </c>
      <c r="F1640" t="s">
        <v>150</v>
      </c>
      <c r="G1640" t="s">
        <v>177</v>
      </c>
      <c r="H1640" t="s">
        <v>92</v>
      </c>
      <c r="I1640" t="s">
        <v>93</v>
      </c>
      <c r="J1640" t="s">
        <v>186</v>
      </c>
      <c r="K1640" t="n">
        <v>10.0</v>
      </c>
      <c r="L1640" s="30">
        <f si="396" t="shared"/>
        <v>0</v>
      </c>
      <c r="N1640" s="35" t="str">
        <f si="392" t="shared"/>
        <v/>
      </c>
      <c r="O1640" s="59">
        <f>(IF(ISNUMBER(MATCH(B1640,Sheet4!$K$92:$K$101,0)),1,0)+IF(ISNUMBER(MATCH(C1640,Sheet4!$K$92:$K$101,0)),1,0)+IF(ISNUMBER(MATCH(D1640,Sheet4!$K$92:$K$101,0)),1,0)+IF(ISNUMBER(MATCH(E1640,Sheet4!$K$92:$K$101,0)),1,0)+IF(ISNUMBER(MATCH(F1640,Sheet4!$K$92:$K$101,0)),1,0)+IF(ISNUMBER(MATCH(G1640,Sheet4!$K$92:$K$101,0)),1,0)+IF(ISNUMBER(MATCH(H1640,Sheet4!$K$92:$K$101,0)),1,0)+IF(ISNUMBER(MATCH(I1640,Sheet4!$K$92:$K$101,0)),1,0)+IF(ISNUMBER(MATCH(J1640,Sheet4!$K$92:$K$101,0)),1,0))
-
(IF(ISNUMBER(MATCH(B1640,Sheet4!$F$2:$F$11,0)),1,0)+IF(ISNUMBER(MATCH(C1640,Sheet4!$F$2:$F$11,0)),1,0)+IF(ISNUMBER(MATCH(D1640,Sheet4!$F$2:$F$11,0)),1,0)+IF(ISNUMBER(MATCH(E1640,Sheet4!$F$2:$F$11,0)),1,0)+IF(ISNUMBER(MATCH(F1640,Sheet4!$F$2:$F$11,0)),1,0)+IF(ISNUMBER(MATCH(G1640,Sheet4!$F$2:$F$11,0)),1,0)+IF(ISNUMBER(MATCH(H1640,Sheet4!$F$2:$F$11,0)),1,0)+IF(ISNUMBER(MATCH(I1640,Sheet4!$F$2:$F$11,0)),1,0)+IF(ISNUMBER(MATCH(J1640,Sheet4!$F$2:$F$11,0)),1,0))</f>
        <v>0</v>
      </c>
      <c r="P1640" s="40" t="str">
        <f>IFERROR(INDEX(Sheet4!$G:$G,MATCH(Sheet1!B1640,Sheet4!$F:$F,0))+INDEX(Sheet4!$G:$G,MATCH(Sheet1!C1640,Sheet4!$F:$F,0))+INDEX(Sheet4!$G:$G,MATCH(Sheet1!D1640,Sheet4!$F:$F,0))+INDEX(Sheet4!$G:$G,MATCH(Sheet1!E1640,Sheet4!$F:$F,0))+INDEX(Sheet4!$G:$G,MATCH(Sheet1!F1640,Sheet4!$F:$F,0))+INDEX(Sheet4!$G:$G,MATCH(Sheet1!G1640,Sheet4!$F:$F,0))+INDEX(Sheet4!$G:$G,MATCH(Sheet1!H1640,Sheet4!$F:$F,0))+INDEX(Sheet4!$G:$G,MATCH(Sheet1!I1640,Sheet4!$F:$F,0))+INDEX(Sheet4!$G:$G,MATCH(Sheet1!J1640,Sheet4!$F:$F,0)),"")</f>
        <v/>
      </c>
      <c r="AF1640">
        <f si="393" t="shared"/>
        <v>0</v>
      </c>
      <c r="AH1640">
        <v>1617</v>
      </c>
      <c r="AI1640" t="str">
        <f si="394" t="shared"/>
        <v>Ben SimmonsLandry ShametJames HardenMonte MorrisKelly OubreCorey BrewerJosh JacksonTrey LylesRudy Gobert</v>
      </c>
      <c r="AJ1640">
        <f si="397" t="shared"/>
        <v>0</v>
      </c>
      <c r="AK1640">
        <f si="398" t="shared"/>
        <v>0</v>
      </c>
      <c r="AL1640">
        <f si="399" t="shared"/>
        <v>0</v>
      </c>
      <c r="AM1640">
        <f si="400" t="shared"/>
        <v>0</v>
      </c>
      <c r="AN1640">
        <f si="401" t="shared"/>
        <v>0</v>
      </c>
      <c r="AO1640">
        <f si="402" t="shared"/>
        <v>0</v>
      </c>
      <c r="AP1640">
        <f si="403" t="shared"/>
        <v>0</v>
      </c>
      <c r="AQ1640">
        <f si="404" t="shared"/>
        <v>0</v>
      </c>
      <c r="AR1640">
        <f si="405" t="shared"/>
        <v>0</v>
      </c>
      <c r="AS1640">
        <f si="395" t="shared"/>
        <v>0</v>
      </c>
      <c r="AU1640" t="str">
        <f>IFERROR(VLOOKUP(C1640,Results!$A$2:$B$240,2,FALSE)+VLOOKUP(D1640,Results!$A$2:$B$240,2,FALSE)+VLOOKUP(E1640,Results!$A$2:$B$240,2,FALSE)+VLOOKUP(F1640,Results!$A$2:$B$240,2,FALSE)+VLOOKUP(G1640,Results!$A$2:$B$240,2,FALSE)+VLOOKUP(H1640,Results!$A$2:$B$240,2,FALSE)+VLOOKUP(I1640,Results!$A$2:$B$240,2,FALSE)+VLOOKUP(J1640,Results!$A$2:$B$240,2,FALSE)+VLOOKUP(B1640,Results!$A$2:$B$240,2,FALSE)-MIN(VLOOKUP(C1640,Results!$A$2:$B$240,2,FALSE),VLOOKUP(D1640,Results!$A$2:$B$240,2,FALSE),VLOOKUP(E1640,Results!$A$2:$B$240,2,FALSE),VLOOKUP(F1640,Results!$A$2:$B$240,2,FALSE),VLOOKUP(G1640,Results!$A$2:$B$240,2,FALSE),VLOOKUP(H1640,Results!$A$2:$B$240,2,FALSE),VLOOKUP(I1640,Results!$A$2:$B$240,2,FALSE),VLOOKUP(J1640,Results!$A$2:$B$240,2,FALSE),VLOOKUP(B1640,Results!$A$2:$B$240,2,FALSE)),"")</f>
        <v/>
      </c>
    </row>
    <row r="1641" spans="2:47" x14ac:dyDescent="0.3">
      <c r="B1641" t="s">
        <v>166</v>
      </c>
      <c r="C1641" t="s">
        <v>170</v>
      </c>
      <c r="D1641" t="s">
        <v>99</v>
      </c>
      <c r="E1641" t="s">
        <v>158</v>
      </c>
      <c r="F1641" t="s">
        <v>177</v>
      </c>
      <c r="G1641" t="s">
        <v>179</v>
      </c>
      <c r="H1641" t="s">
        <v>153</v>
      </c>
      <c r="I1641" t="s">
        <v>181</v>
      </c>
      <c r="J1641" t="s">
        <v>186</v>
      </c>
      <c r="K1641" t="n">
        <v>10.0</v>
      </c>
      <c r="L1641" s="30">
        <f si="396" t="shared"/>
        <v>0</v>
      </c>
      <c r="N1641" s="35" t="str">
        <f si="392" t="shared"/>
        <v/>
      </c>
      <c r="O1641" s="59">
        <f>(IF(ISNUMBER(MATCH(B1641,Sheet4!$K$92:$K$101,0)),1,0)+IF(ISNUMBER(MATCH(C1641,Sheet4!$K$92:$K$101,0)),1,0)+IF(ISNUMBER(MATCH(D1641,Sheet4!$K$92:$K$101,0)),1,0)+IF(ISNUMBER(MATCH(E1641,Sheet4!$K$92:$K$101,0)),1,0)+IF(ISNUMBER(MATCH(F1641,Sheet4!$K$92:$K$101,0)),1,0)+IF(ISNUMBER(MATCH(G1641,Sheet4!$K$92:$K$101,0)),1,0)+IF(ISNUMBER(MATCH(H1641,Sheet4!$K$92:$K$101,0)),1,0)+IF(ISNUMBER(MATCH(I1641,Sheet4!$K$92:$K$101,0)),1,0)+IF(ISNUMBER(MATCH(J1641,Sheet4!$K$92:$K$101,0)),1,0))
-
(IF(ISNUMBER(MATCH(B1641,Sheet4!$F$2:$F$11,0)),1,0)+IF(ISNUMBER(MATCH(C1641,Sheet4!$F$2:$F$11,0)),1,0)+IF(ISNUMBER(MATCH(D1641,Sheet4!$F$2:$F$11,0)),1,0)+IF(ISNUMBER(MATCH(E1641,Sheet4!$F$2:$F$11,0)),1,0)+IF(ISNUMBER(MATCH(F1641,Sheet4!$F$2:$F$11,0)),1,0)+IF(ISNUMBER(MATCH(G1641,Sheet4!$F$2:$F$11,0)),1,0)+IF(ISNUMBER(MATCH(H1641,Sheet4!$F$2:$F$11,0)),1,0)+IF(ISNUMBER(MATCH(I1641,Sheet4!$F$2:$F$11,0)),1,0)+IF(ISNUMBER(MATCH(J1641,Sheet4!$F$2:$F$11,0)),1,0))</f>
        <v>0</v>
      </c>
      <c r="P1641" s="40" t="str">
        <f>IFERROR(INDEX(Sheet4!$G:$G,MATCH(Sheet1!B1641,Sheet4!$F:$F,0))+INDEX(Sheet4!$G:$G,MATCH(Sheet1!C1641,Sheet4!$F:$F,0))+INDEX(Sheet4!$G:$G,MATCH(Sheet1!D1641,Sheet4!$F:$F,0))+INDEX(Sheet4!$G:$G,MATCH(Sheet1!E1641,Sheet4!$F:$F,0))+INDEX(Sheet4!$G:$G,MATCH(Sheet1!F1641,Sheet4!$F:$F,0))+INDEX(Sheet4!$G:$G,MATCH(Sheet1!G1641,Sheet4!$F:$F,0))+INDEX(Sheet4!$G:$G,MATCH(Sheet1!H1641,Sheet4!$F:$F,0))+INDEX(Sheet4!$G:$G,MATCH(Sheet1!I1641,Sheet4!$F:$F,0))+INDEX(Sheet4!$G:$G,MATCH(Sheet1!J1641,Sheet4!$F:$F,0)),"")</f>
        <v/>
      </c>
      <c r="AF1641">
        <f si="393" t="shared"/>
        <v>0</v>
      </c>
      <c r="AH1641">
        <v>1618</v>
      </c>
      <c r="AI1641" t="str">
        <f si="394" t="shared"/>
        <v>Ben SimmonsJerryd BaylessJimmy ButlerMonte MorrisKelly OubreJae CrowderMarvin BagleyDario SaricKarl-Anthony Towns</v>
      </c>
      <c r="AJ1641">
        <f si="397" t="shared"/>
        <v>0</v>
      </c>
      <c r="AK1641">
        <f si="398" t="shared"/>
        <v>0</v>
      </c>
      <c r="AL1641">
        <f si="399" t="shared"/>
        <v>0</v>
      </c>
      <c r="AM1641">
        <f si="400" t="shared"/>
        <v>0</v>
      </c>
      <c r="AN1641">
        <f si="401" t="shared"/>
        <v>0</v>
      </c>
      <c r="AO1641">
        <f si="402" t="shared"/>
        <v>0</v>
      </c>
      <c r="AP1641">
        <f si="403" t="shared"/>
        <v>0</v>
      </c>
      <c r="AQ1641">
        <f si="404" t="shared"/>
        <v>0</v>
      </c>
      <c r="AR1641">
        <f si="405" t="shared"/>
        <v>0</v>
      </c>
      <c r="AS1641">
        <f si="395" t="shared"/>
        <v>0</v>
      </c>
      <c r="AU1641" t="str">
        <f>IFERROR(VLOOKUP(C1641,Results!$A$2:$B$240,2,FALSE)+VLOOKUP(D1641,Results!$A$2:$B$240,2,FALSE)+VLOOKUP(E1641,Results!$A$2:$B$240,2,FALSE)+VLOOKUP(F1641,Results!$A$2:$B$240,2,FALSE)+VLOOKUP(G1641,Results!$A$2:$B$240,2,FALSE)+VLOOKUP(H1641,Results!$A$2:$B$240,2,FALSE)+VLOOKUP(I1641,Results!$A$2:$B$240,2,FALSE)+VLOOKUP(J1641,Results!$A$2:$B$240,2,FALSE)+VLOOKUP(B1641,Results!$A$2:$B$240,2,FALSE)-MIN(VLOOKUP(C1641,Results!$A$2:$B$240,2,FALSE),VLOOKUP(D1641,Results!$A$2:$B$240,2,FALSE),VLOOKUP(E1641,Results!$A$2:$B$240,2,FALSE),VLOOKUP(F1641,Results!$A$2:$B$240,2,FALSE),VLOOKUP(G1641,Results!$A$2:$B$240,2,FALSE),VLOOKUP(H1641,Results!$A$2:$B$240,2,FALSE),VLOOKUP(I1641,Results!$A$2:$B$240,2,FALSE),VLOOKUP(J1641,Results!$A$2:$B$240,2,FALSE),VLOOKUP(B1641,Results!$A$2:$B$240,2,FALSE)),"")</f>
        <v/>
      </c>
    </row>
    <row r="1642" spans="2:47" x14ac:dyDescent="0.3">
      <c r="B1642" t="s">
        <v>166</v>
      </c>
      <c r="C1642" t="s">
        <v>108</v>
      </c>
      <c r="D1642" t="s">
        <v>172</v>
      </c>
      <c r="E1642" t="s">
        <v>146</v>
      </c>
      <c r="F1642" t="s">
        <v>96</v>
      </c>
      <c r="G1642" t="s">
        <v>159</v>
      </c>
      <c r="H1642" t="s">
        <v>181</v>
      </c>
      <c r="I1642" t="s">
        <v>182</v>
      </c>
      <c r="J1642" t="s">
        <v>186</v>
      </c>
      <c r="K1642" t="n">
        <v>10.0</v>
      </c>
      <c r="L1642" s="30">
        <f si="396" t="shared"/>
        <v>0</v>
      </c>
      <c r="N1642" s="35" t="str">
        <f si="392" t="shared"/>
        <v/>
      </c>
      <c r="O1642" s="59">
        <f>(IF(ISNUMBER(MATCH(B1642,Sheet4!$K$92:$K$101,0)),1,0)+IF(ISNUMBER(MATCH(C1642,Sheet4!$K$92:$K$101,0)),1,0)+IF(ISNUMBER(MATCH(D1642,Sheet4!$K$92:$K$101,0)),1,0)+IF(ISNUMBER(MATCH(E1642,Sheet4!$K$92:$K$101,0)),1,0)+IF(ISNUMBER(MATCH(F1642,Sheet4!$K$92:$K$101,0)),1,0)+IF(ISNUMBER(MATCH(G1642,Sheet4!$K$92:$K$101,0)),1,0)+IF(ISNUMBER(MATCH(H1642,Sheet4!$K$92:$K$101,0)),1,0)+IF(ISNUMBER(MATCH(I1642,Sheet4!$K$92:$K$101,0)),1,0)+IF(ISNUMBER(MATCH(J1642,Sheet4!$K$92:$K$101,0)),1,0))
-
(IF(ISNUMBER(MATCH(B1642,Sheet4!$F$2:$F$11,0)),1,0)+IF(ISNUMBER(MATCH(C1642,Sheet4!$F$2:$F$11,0)),1,0)+IF(ISNUMBER(MATCH(D1642,Sheet4!$F$2:$F$11,0)),1,0)+IF(ISNUMBER(MATCH(E1642,Sheet4!$F$2:$F$11,0)),1,0)+IF(ISNUMBER(MATCH(F1642,Sheet4!$F$2:$F$11,0)),1,0)+IF(ISNUMBER(MATCH(G1642,Sheet4!$F$2:$F$11,0)),1,0)+IF(ISNUMBER(MATCH(H1642,Sheet4!$F$2:$F$11,0)),1,0)+IF(ISNUMBER(MATCH(I1642,Sheet4!$F$2:$F$11,0)),1,0)+IF(ISNUMBER(MATCH(J1642,Sheet4!$F$2:$F$11,0)),1,0))</f>
        <v>0</v>
      </c>
      <c r="P1642" s="40" t="str">
        <f>IFERROR(INDEX(Sheet4!$G:$G,MATCH(Sheet1!B1642,Sheet4!$F:$F,0))+INDEX(Sheet4!$G:$G,MATCH(Sheet1!C1642,Sheet4!$F:$F,0))+INDEX(Sheet4!$G:$G,MATCH(Sheet1!D1642,Sheet4!$F:$F,0))+INDEX(Sheet4!$G:$G,MATCH(Sheet1!E1642,Sheet4!$F:$F,0))+INDEX(Sheet4!$G:$G,MATCH(Sheet1!F1642,Sheet4!$F:$F,0))+INDEX(Sheet4!$G:$G,MATCH(Sheet1!G1642,Sheet4!$F:$F,0))+INDEX(Sheet4!$G:$G,MATCH(Sheet1!H1642,Sheet4!$F:$F,0))+INDEX(Sheet4!$G:$G,MATCH(Sheet1!I1642,Sheet4!$F:$F,0))+INDEX(Sheet4!$G:$G,MATCH(Sheet1!J1642,Sheet4!$F:$F,0)),"")</f>
        <v/>
      </c>
      <c r="AF1642">
        <f si="393" t="shared"/>
        <v>0</v>
      </c>
      <c r="AH1642">
        <v>1619</v>
      </c>
      <c r="AI1642" t="str">
        <f si="394" t="shared"/>
        <v>De'Aaron FoxLandry ShametDevin BookerMonte MorrisKelly OubreJae CrowderKenneth FariedMarvin BagleyKarl-Anthony Towns</v>
      </c>
      <c r="AJ1642">
        <f si="397" t="shared"/>
        <v>0</v>
      </c>
      <c r="AK1642">
        <f si="398" t="shared"/>
        <v>0</v>
      </c>
      <c r="AL1642">
        <f si="399" t="shared"/>
        <v>0</v>
      </c>
      <c r="AM1642">
        <f si="400" t="shared"/>
        <v>0</v>
      </c>
      <c r="AN1642">
        <f si="401" t="shared"/>
        <v>0</v>
      </c>
      <c r="AO1642">
        <f si="402" t="shared"/>
        <v>0</v>
      </c>
      <c r="AP1642">
        <f si="403" t="shared"/>
        <v>0</v>
      </c>
      <c r="AQ1642">
        <f si="404" t="shared"/>
        <v>0</v>
      </c>
      <c r="AR1642">
        <f si="405" t="shared"/>
        <v>0</v>
      </c>
      <c r="AS1642">
        <f si="395" t="shared"/>
        <v>0</v>
      </c>
      <c r="AU1642" t="str">
        <f>IFERROR(VLOOKUP(C1642,Results!$A$2:$B$240,2,FALSE)+VLOOKUP(D1642,Results!$A$2:$B$240,2,FALSE)+VLOOKUP(E1642,Results!$A$2:$B$240,2,FALSE)+VLOOKUP(F1642,Results!$A$2:$B$240,2,FALSE)+VLOOKUP(G1642,Results!$A$2:$B$240,2,FALSE)+VLOOKUP(H1642,Results!$A$2:$B$240,2,FALSE)+VLOOKUP(I1642,Results!$A$2:$B$240,2,FALSE)+VLOOKUP(J1642,Results!$A$2:$B$240,2,FALSE)+VLOOKUP(B1642,Results!$A$2:$B$240,2,FALSE)-MIN(VLOOKUP(C1642,Results!$A$2:$B$240,2,FALSE),VLOOKUP(D1642,Results!$A$2:$B$240,2,FALSE),VLOOKUP(E1642,Results!$A$2:$B$240,2,FALSE),VLOOKUP(F1642,Results!$A$2:$B$240,2,FALSE),VLOOKUP(G1642,Results!$A$2:$B$240,2,FALSE),VLOOKUP(H1642,Results!$A$2:$B$240,2,FALSE),VLOOKUP(I1642,Results!$A$2:$B$240,2,FALSE),VLOOKUP(J1642,Results!$A$2:$B$240,2,FALSE),VLOOKUP(B1642,Results!$A$2:$B$240,2,FALSE)),"")</f>
        <v/>
      </c>
    </row>
    <row r="1643" spans="2:47" x14ac:dyDescent="0.3">
      <c r="B1643" t="s">
        <v>166</v>
      </c>
      <c r="C1643" t="s">
        <v>171</v>
      </c>
      <c r="D1643" t="s">
        <v>172</v>
      </c>
      <c r="E1643" t="s">
        <v>174</v>
      </c>
      <c r="F1643" t="s">
        <v>150</v>
      </c>
      <c r="G1643" t="s">
        <v>100</v>
      </c>
      <c r="H1643" t="s">
        <v>181</v>
      </c>
      <c r="I1643" t="s">
        <v>152</v>
      </c>
      <c r="J1643" t="s">
        <v>98</v>
      </c>
      <c r="K1643" t="n">
        <v>10.0</v>
      </c>
      <c r="L1643" s="30">
        <f si="396" t="shared"/>
        <v>0</v>
      </c>
      <c r="N1643" s="35" t="str">
        <f si="392" t="shared"/>
        <v/>
      </c>
      <c r="O1643" s="59">
        <f>(IF(ISNUMBER(MATCH(B1643,Sheet4!$K$92:$K$101,0)),1,0)+IF(ISNUMBER(MATCH(C1643,Sheet4!$K$92:$K$101,0)),1,0)+IF(ISNUMBER(MATCH(D1643,Sheet4!$K$92:$K$101,0)),1,0)+IF(ISNUMBER(MATCH(E1643,Sheet4!$K$92:$K$101,0)),1,0)+IF(ISNUMBER(MATCH(F1643,Sheet4!$K$92:$K$101,0)),1,0)+IF(ISNUMBER(MATCH(G1643,Sheet4!$K$92:$K$101,0)),1,0)+IF(ISNUMBER(MATCH(H1643,Sheet4!$K$92:$K$101,0)),1,0)+IF(ISNUMBER(MATCH(I1643,Sheet4!$K$92:$K$101,0)),1,0)+IF(ISNUMBER(MATCH(J1643,Sheet4!$K$92:$K$101,0)),1,0))
-
(IF(ISNUMBER(MATCH(B1643,Sheet4!$F$2:$F$11,0)),1,0)+IF(ISNUMBER(MATCH(C1643,Sheet4!$F$2:$F$11,0)),1,0)+IF(ISNUMBER(MATCH(D1643,Sheet4!$F$2:$F$11,0)),1,0)+IF(ISNUMBER(MATCH(E1643,Sheet4!$F$2:$F$11,0)),1,0)+IF(ISNUMBER(MATCH(F1643,Sheet4!$F$2:$F$11,0)),1,0)+IF(ISNUMBER(MATCH(G1643,Sheet4!$F$2:$F$11,0)),1,0)+IF(ISNUMBER(MATCH(H1643,Sheet4!$F$2:$F$11,0)),1,0)+IF(ISNUMBER(MATCH(I1643,Sheet4!$F$2:$F$11,0)),1,0)+IF(ISNUMBER(MATCH(J1643,Sheet4!$F$2:$F$11,0)),1,0))</f>
        <v>0</v>
      </c>
      <c r="P1643" s="40" t="str">
        <f>IFERROR(INDEX(Sheet4!$G:$G,MATCH(Sheet1!B1643,Sheet4!$F:$F,0))+INDEX(Sheet4!$G:$G,MATCH(Sheet1!C1643,Sheet4!$F:$F,0))+INDEX(Sheet4!$G:$G,MATCH(Sheet1!D1643,Sheet4!$F:$F,0))+INDEX(Sheet4!$G:$G,MATCH(Sheet1!E1643,Sheet4!$F:$F,0))+INDEX(Sheet4!$G:$G,MATCH(Sheet1!F1643,Sheet4!$F:$F,0))+INDEX(Sheet4!$G:$G,MATCH(Sheet1!G1643,Sheet4!$F:$F,0))+INDEX(Sheet4!$G:$G,MATCH(Sheet1!H1643,Sheet4!$F:$F,0))+INDEX(Sheet4!$G:$G,MATCH(Sheet1!I1643,Sheet4!$F:$F,0))+INDEX(Sheet4!$G:$G,MATCH(Sheet1!J1643,Sheet4!$F:$F,0)),"")</f>
        <v/>
      </c>
      <c r="AF1643">
        <f si="393" t="shared"/>
        <v>0</v>
      </c>
      <c r="AH1643">
        <v>1620</v>
      </c>
      <c r="AI1643" t="str">
        <f si="394" t="shared"/>
        <v>Ben SimmonsIsaiah CanaanJames HardenMonte MorrisKelly OubreJoe InglesDerrick FavorsTaj GibsonDeandre Ayton</v>
      </c>
      <c r="AJ1643">
        <f si="397" t="shared"/>
        <v>0</v>
      </c>
      <c r="AK1643">
        <f si="398" t="shared"/>
        <v>0</v>
      </c>
      <c r="AL1643">
        <f si="399" t="shared"/>
        <v>0</v>
      </c>
      <c r="AM1643">
        <f si="400" t="shared"/>
        <v>0</v>
      </c>
      <c r="AN1643">
        <f si="401" t="shared"/>
        <v>0</v>
      </c>
      <c r="AO1643">
        <f si="402" t="shared"/>
        <v>0</v>
      </c>
      <c r="AP1643">
        <f si="403" t="shared"/>
        <v>0</v>
      </c>
      <c r="AQ1643">
        <f si="404" t="shared"/>
        <v>0</v>
      </c>
      <c r="AR1643">
        <f si="405" t="shared"/>
        <v>0</v>
      </c>
      <c r="AS1643">
        <f si="395" t="shared"/>
        <v>0</v>
      </c>
      <c r="AU1643" t="str">
        <f>IFERROR(VLOOKUP(C1643,Results!$A$2:$B$240,2,FALSE)+VLOOKUP(D1643,Results!$A$2:$B$240,2,FALSE)+VLOOKUP(E1643,Results!$A$2:$B$240,2,FALSE)+VLOOKUP(F1643,Results!$A$2:$B$240,2,FALSE)+VLOOKUP(G1643,Results!$A$2:$B$240,2,FALSE)+VLOOKUP(H1643,Results!$A$2:$B$240,2,FALSE)+VLOOKUP(I1643,Results!$A$2:$B$240,2,FALSE)+VLOOKUP(J1643,Results!$A$2:$B$240,2,FALSE)+VLOOKUP(B1643,Results!$A$2:$B$240,2,FALSE)-MIN(VLOOKUP(C1643,Results!$A$2:$B$240,2,FALSE),VLOOKUP(D1643,Results!$A$2:$B$240,2,FALSE),VLOOKUP(E1643,Results!$A$2:$B$240,2,FALSE),VLOOKUP(F1643,Results!$A$2:$B$240,2,FALSE),VLOOKUP(G1643,Results!$A$2:$B$240,2,FALSE),VLOOKUP(H1643,Results!$A$2:$B$240,2,FALSE),VLOOKUP(I1643,Results!$A$2:$B$240,2,FALSE),VLOOKUP(J1643,Results!$A$2:$B$240,2,FALSE),VLOOKUP(B1643,Results!$A$2:$B$240,2,FALSE)),"")</f>
        <v/>
      </c>
    </row>
    <row r="1644" spans="2:47" x14ac:dyDescent="0.3">
      <c r="B1644" t="s">
        <v>166</v>
      </c>
      <c r="C1644" t="s">
        <v>170</v>
      </c>
      <c r="D1644" t="s">
        <v>172</v>
      </c>
      <c r="E1644" t="s">
        <v>158</v>
      </c>
      <c r="F1644" t="s">
        <v>178</v>
      </c>
      <c r="G1644" t="s">
        <v>90</v>
      </c>
      <c r="H1644" t="s">
        <v>153</v>
      </c>
      <c r="I1644" t="s">
        <v>181</v>
      </c>
      <c r="J1644" t="s">
        <v>186</v>
      </c>
      <c r="K1644" t="n">
        <v>10.0</v>
      </c>
      <c r="L1644" s="30">
        <f si="396" t="shared"/>
        <v>0</v>
      </c>
      <c r="N1644" s="35" t="str">
        <f si="392" t="shared"/>
        <v/>
      </c>
      <c r="O1644" s="59">
        <f>(IF(ISNUMBER(MATCH(B1644,Sheet4!$K$92:$K$101,0)),1,0)+IF(ISNUMBER(MATCH(C1644,Sheet4!$K$92:$K$101,0)),1,0)+IF(ISNUMBER(MATCH(D1644,Sheet4!$K$92:$K$101,0)),1,0)+IF(ISNUMBER(MATCH(E1644,Sheet4!$K$92:$K$101,0)),1,0)+IF(ISNUMBER(MATCH(F1644,Sheet4!$K$92:$K$101,0)),1,0)+IF(ISNUMBER(MATCH(G1644,Sheet4!$K$92:$K$101,0)),1,0)+IF(ISNUMBER(MATCH(H1644,Sheet4!$K$92:$K$101,0)),1,0)+IF(ISNUMBER(MATCH(I1644,Sheet4!$K$92:$K$101,0)),1,0)+IF(ISNUMBER(MATCH(J1644,Sheet4!$K$92:$K$101,0)),1,0))
-
(IF(ISNUMBER(MATCH(B1644,Sheet4!$F$2:$F$11,0)),1,0)+IF(ISNUMBER(MATCH(C1644,Sheet4!$F$2:$F$11,0)),1,0)+IF(ISNUMBER(MATCH(D1644,Sheet4!$F$2:$F$11,0)),1,0)+IF(ISNUMBER(MATCH(E1644,Sheet4!$F$2:$F$11,0)),1,0)+IF(ISNUMBER(MATCH(F1644,Sheet4!$F$2:$F$11,0)),1,0)+IF(ISNUMBER(MATCH(G1644,Sheet4!$F$2:$F$11,0)),1,0)+IF(ISNUMBER(MATCH(H1644,Sheet4!$F$2:$F$11,0)),1,0)+IF(ISNUMBER(MATCH(I1644,Sheet4!$F$2:$F$11,0)),1,0)+IF(ISNUMBER(MATCH(J1644,Sheet4!$F$2:$F$11,0)),1,0))</f>
        <v>0</v>
      </c>
      <c r="P1644" s="40" t="str">
        <f>IFERROR(INDEX(Sheet4!$G:$G,MATCH(Sheet1!B1644,Sheet4!$F:$F,0))+INDEX(Sheet4!$G:$G,MATCH(Sheet1!C1644,Sheet4!$F:$F,0))+INDEX(Sheet4!$G:$G,MATCH(Sheet1!D1644,Sheet4!$F:$F,0))+INDEX(Sheet4!$G:$G,MATCH(Sheet1!E1644,Sheet4!$F:$F,0))+INDEX(Sheet4!$G:$G,MATCH(Sheet1!F1644,Sheet4!$F:$F,0))+INDEX(Sheet4!$G:$G,MATCH(Sheet1!G1644,Sheet4!$F:$F,0))+INDEX(Sheet4!$G:$G,MATCH(Sheet1!H1644,Sheet4!$F:$F,0))+INDEX(Sheet4!$G:$G,MATCH(Sheet1!I1644,Sheet4!$F:$F,0))+INDEX(Sheet4!$G:$G,MATCH(Sheet1!J1644,Sheet4!$F:$F,0)),"")</f>
        <v/>
      </c>
      <c r="AF1644">
        <f si="393" t="shared"/>
        <v>0</v>
      </c>
      <c r="AH1644">
        <v>1621</v>
      </c>
      <c r="AI1644" t="str">
        <f si="394" t="shared"/>
        <v>Ben SimmonsTrae YoungBuddy HieldMalik BeasleyMikal BridgesGerald GreenJohn CollinsPaul MillsapKarl-Anthony Towns</v>
      </c>
      <c r="AJ1644">
        <f si="397" t="shared"/>
        <v>0</v>
      </c>
      <c r="AK1644">
        <f si="398" t="shared"/>
        <v>0</v>
      </c>
      <c r="AL1644">
        <f si="399" t="shared"/>
        <v>0</v>
      </c>
      <c r="AM1644">
        <f si="400" t="shared"/>
        <v>0</v>
      </c>
      <c r="AN1644">
        <f si="401" t="shared"/>
        <v>0</v>
      </c>
      <c r="AO1644">
        <f si="402" t="shared"/>
        <v>0</v>
      </c>
      <c r="AP1644">
        <f si="403" t="shared"/>
        <v>0</v>
      </c>
      <c r="AQ1644">
        <f si="404" t="shared"/>
        <v>0</v>
      </c>
      <c r="AR1644">
        <f si="405" t="shared"/>
        <v>0</v>
      </c>
      <c r="AS1644">
        <f si="395" t="shared"/>
        <v>0</v>
      </c>
      <c r="AU1644" t="str">
        <f>IFERROR(VLOOKUP(C1644,Results!$A$2:$B$240,2,FALSE)+VLOOKUP(D1644,Results!$A$2:$B$240,2,FALSE)+VLOOKUP(E1644,Results!$A$2:$B$240,2,FALSE)+VLOOKUP(F1644,Results!$A$2:$B$240,2,FALSE)+VLOOKUP(G1644,Results!$A$2:$B$240,2,FALSE)+VLOOKUP(H1644,Results!$A$2:$B$240,2,FALSE)+VLOOKUP(I1644,Results!$A$2:$B$240,2,FALSE)+VLOOKUP(J1644,Results!$A$2:$B$240,2,FALSE)+VLOOKUP(B1644,Results!$A$2:$B$240,2,FALSE)-MIN(VLOOKUP(C1644,Results!$A$2:$B$240,2,FALSE),VLOOKUP(D1644,Results!$A$2:$B$240,2,FALSE),VLOOKUP(E1644,Results!$A$2:$B$240,2,FALSE),VLOOKUP(F1644,Results!$A$2:$B$240,2,FALSE),VLOOKUP(G1644,Results!$A$2:$B$240,2,FALSE),VLOOKUP(H1644,Results!$A$2:$B$240,2,FALSE),VLOOKUP(I1644,Results!$A$2:$B$240,2,FALSE),VLOOKUP(J1644,Results!$A$2:$B$240,2,FALSE),VLOOKUP(B1644,Results!$A$2:$B$240,2,FALSE)),"")</f>
        <v/>
      </c>
    </row>
    <row r="1645" spans="2:47" x14ac:dyDescent="0.3">
      <c r="B1645" t="s">
        <v>166</v>
      </c>
      <c r="C1645" t="s">
        <v>171</v>
      </c>
      <c r="D1645" t="s">
        <v>172</v>
      </c>
      <c r="E1645" t="s">
        <v>146</v>
      </c>
      <c r="F1645" t="s">
        <v>177</v>
      </c>
      <c r="G1645" t="s">
        <v>90</v>
      </c>
      <c r="H1645" t="s">
        <v>152</v>
      </c>
      <c r="I1645" t="s">
        <v>182</v>
      </c>
      <c r="J1645" t="s">
        <v>188</v>
      </c>
      <c r="K1645" t="n">
        <v>9.0</v>
      </c>
      <c r="L1645" s="30">
        <f si="396" t="shared"/>
        <v>0</v>
      </c>
      <c r="N1645" s="35" t="str">
        <f si="392" t="shared"/>
        <v/>
      </c>
      <c r="O1645" s="59">
        <f>(IF(ISNUMBER(MATCH(B1645,Sheet4!$K$92:$K$101,0)),1,0)+IF(ISNUMBER(MATCH(C1645,Sheet4!$K$92:$K$101,0)),1,0)+IF(ISNUMBER(MATCH(D1645,Sheet4!$K$92:$K$101,0)),1,0)+IF(ISNUMBER(MATCH(E1645,Sheet4!$K$92:$K$101,0)),1,0)+IF(ISNUMBER(MATCH(F1645,Sheet4!$K$92:$K$101,0)),1,0)+IF(ISNUMBER(MATCH(G1645,Sheet4!$K$92:$K$101,0)),1,0)+IF(ISNUMBER(MATCH(H1645,Sheet4!$K$92:$K$101,0)),1,0)+IF(ISNUMBER(MATCH(I1645,Sheet4!$K$92:$K$101,0)),1,0)+IF(ISNUMBER(MATCH(J1645,Sheet4!$K$92:$K$101,0)),1,0))
-
(IF(ISNUMBER(MATCH(B1645,Sheet4!$F$2:$F$11,0)),1,0)+IF(ISNUMBER(MATCH(C1645,Sheet4!$F$2:$F$11,0)),1,0)+IF(ISNUMBER(MATCH(D1645,Sheet4!$F$2:$F$11,0)),1,0)+IF(ISNUMBER(MATCH(E1645,Sheet4!$F$2:$F$11,0)),1,0)+IF(ISNUMBER(MATCH(F1645,Sheet4!$F$2:$F$11,0)),1,0)+IF(ISNUMBER(MATCH(G1645,Sheet4!$F$2:$F$11,0)),1,0)+IF(ISNUMBER(MATCH(H1645,Sheet4!$F$2:$F$11,0)),1,0)+IF(ISNUMBER(MATCH(I1645,Sheet4!$F$2:$F$11,0)),1,0)+IF(ISNUMBER(MATCH(J1645,Sheet4!$F$2:$F$11,0)),1,0))</f>
        <v>0</v>
      </c>
      <c r="P1645" s="40" t="str">
        <f>IFERROR(INDEX(Sheet4!$G:$G,MATCH(Sheet1!B1645,Sheet4!$F:$F,0))+INDEX(Sheet4!$G:$G,MATCH(Sheet1!C1645,Sheet4!$F:$F,0))+INDEX(Sheet4!$G:$G,MATCH(Sheet1!D1645,Sheet4!$F:$F,0))+INDEX(Sheet4!$G:$G,MATCH(Sheet1!E1645,Sheet4!$F:$F,0))+INDEX(Sheet4!$G:$G,MATCH(Sheet1!F1645,Sheet4!$F:$F,0))+INDEX(Sheet4!$G:$G,MATCH(Sheet1!G1645,Sheet4!$F:$F,0))+INDEX(Sheet4!$G:$G,MATCH(Sheet1!H1645,Sheet4!$F:$F,0))+INDEX(Sheet4!$G:$G,MATCH(Sheet1!I1645,Sheet4!$F:$F,0))+INDEX(Sheet4!$G:$G,MATCH(Sheet1!J1645,Sheet4!$F:$F,0)),"")</f>
        <v/>
      </c>
      <c r="AF1645">
        <f si="393" t="shared"/>
        <v>0</v>
      </c>
      <c r="AH1645">
        <v>1622</v>
      </c>
      <c r="AI1645" t="str">
        <f si="394" t="shared"/>
        <v>Ben SimmonsIsaiah CanaanDevin BookerMalik BeasleyDeAndre' BembryCorey BrewerKenneth FariedJohn CollinsKarl-Anthony Towns</v>
      </c>
      <c r="AJ1645">
        <f si="397" t="shared"/>
        <v>0</v>
      </c>
      <c r="AK1645">
        <f si="398" t="shared"/>
        <v>0</v>
      </c>
      <c r="AL1645">
        <f si="399" t="shared"/>
        <v>0</v>
      </c>
      <c r="AM1645">
        <f si="400" t="shared"/>
        <v>0</v>
      </c>
      <c r="AN1645">
        <f si="401" t="shared"/>
        <v>0</v>
      </c>
      <c r="AO1645">
        <f si="402" t="shared"/>
        <v>0</v>
      </c>
      <c r="AP1645">
        <f si="403" t="shared"/>
        <v>0</v>
      </c>
      <c r="AQ1645">
        <f si="404" t="shared"/>
        <v>0</v>
      </c>
      <c r="AR1645">
        <f si="405" t="shared"/>
        <v>0</v>
      </c>
      <c r="AS1645">
        <f si="395" t="shared"/>
        <v>0</v>
      </c>
      <c r="AU1645" t="str">
        <f>IFERROR(VLOOKUP(C1645,Results!$A$2:$B$240,2,FALSE)+VLOOKUP(D1645,Results!$A$2:$B$240,2,FALSE)+VLOOKUP(E1645,Results!$A$2:$B$240,2,FALSE)+VLOOKUP(F1645,Results!$A$2:$B$240,2,FALSE)+VLOOKUP(G1645,Results!$A$2:$B$240,2,FALSE)+VLOOKUP(H1645,Results!$A$2:$B$240,2,FALSE)+VLOOKUP(I1645,Results!$A$2:$B$240,2,FALSE)+VLOOKUP(J1645,Results!$A$2:$B$240,2,FALSE)+VLOOKUP(B1645,Results!$A$2:$B$240,2,FALSE)-MIN(VLOOKUP(C1645,Results!$A$2:$B$240,2,FALSE),VLOOKUP(D1645,Results!$A$2:$B$240,2,FALSE),VLOOKUP(E1645,Results!$A$2:$B$240,2,FALSE),VLOOKUP(F1645,Results!$A$2:$B$240,2,FALSE),VLOOKUP(G1645,Results!$A$2:$B$240,2,FALSE),VLOOKUP(H1645,Results!$A$2:$B$240,2,FALSE),VLOOKUP(I1645,Results!$A$2:$B$240,2,FALSE),VLOOKUP(J1645,Results!$A$2:$B$240,2,FALSE),VLOOKUP(B1645,Results!$A$2:$B$240,2,FALSE)),"")</f>
        <v/>
      </c>
    </row>
    <row r="1646" spans="2:47" x14ac:dyDescent="0.3">
      <c r="B1646" t="s">
        <v>87</v>
      </c>
      <c r="C1646" t="s">
        <v>170</v>
      </c>
      <c r="D1646" t="s">
        <v>173</v>
      </c>
      <c r="E1646" t="s">
        <v>111</v>
      </c>
      <c r="F1646" t="s">
        <v>150</v>
      </c>
      <c r="G1646" t="s">
        <v>177</v>
      </c>
      <c r="H1646" t="s">
        <v>153</v>
      </c>
      <c r="I1646" t="s">
        <v>181</v>
      </c>
      <c r="J1646" t="s">
        <v>186</v>
      </c>
      <c r="K1646" t="n">
        <v>9.0</v>
      </c>
      <c r="L1646" s="30">
        <f si="396" t="shared"/>
        <v>0</v>
      </c>
      <c r="N1646" s="35" t="str">
        <f si="392" t="shared"/>
        <v/>
      </c>
      <c r="O1646" s="59">
        <f>(IF(ISNUMBER(MATCH(B1646,Sheet4!$K$92:$K$101,0)),1,0)+IF(ISNUMBER(MATCH(C1646,Sheet4!$K$92:$K$101,0)),1,0)+IF(ISNUMBER(MATCH(D1646,Sheet4!$K$92:$K$101,0)),1,0)+IF(ISNUMBER(MATCH(E1646,Sheet4!$K$92:$K$101,0)),1,0)+IF(ISNUMBER(MATCH(F1646,Sheet4!$K$92:$K$101,0)),1,0)+IF(ISNUMBER(MATCH(G1646,Sheet4!$K$92:$K$101,0)),1,0)+IF(ISNUMBER(MATCH(H1646,Sheet4!$K$92:$K$101,0)),1,0)+IF(ISNUMBER(MATCH(I1646,Sheet4!$K$92:$K$101,0)),1,0)+IF(ISNUMBER(MATCH(J1646,Sheet4!$K$92:$K$101,0)),1,0))
-
(IF(ISNUMBER(MATCH(B1646,Sheet4!$F$2:$F$11,0)),1,0)+IF(ISNUMBER(MATCH(C1646,Sheet4!$F$2:$F$11,0)),1,0)+IF(ISNUMBER(MATCH(D1646,Sheet4!$F$2:$F$11,0)),1,0)+IF(ISNUMBER(MATCH(E1646,Sheet4!$F$2:$F$11,0)),1,0)+IF(ISNUMBER(MATCH(F1646,Sheet4!$F$2:$F$11,0)),1,0)+IF(ISNUMBER(MATCH(G1646,Sheet4!$F$2:$F$11,0)),1,0)+IF(ISNUMBER(MATCH(H1646,Sheet4!$F$2:$F$11,0)),1,0)+IF(ISNUMBER(MATCH(I1646,Sheet4!$F$2:$F$11,0)),1,0)+IF(ISNUMBER(MATCH(J1646,Sheet4!$F$2:$F$11,0)),1,0))</f>
        <v>0</v>
      </c>
      <c r="P1646" s="40" t="str">
        <f>IFERROR(INDEX(Sheet4!$G:$G,MATCH(Sheet1!B1646,Sheet4!$F:$F,0))+INDEX(Sheet4!$G:$G,MATCH(Sheet1!C1646,Sheet4!$F:$F,0))+INDEX(Sheet4!$G:$G,MATCH(Sheet1!D1646,Sheet4!$F:$F,0))+INDEX(Sheet4!$G:$G,MATCH(Sheet1!E1646,Sheet4!$F:$F,0))+INDEX(Sheet4!$G:$G,MATCH(Sheet1!F1646,Sheet4!$F:$F,0))+INDEX(Sheet4!$G:$G,MATCH(Sheet1!G1646,Sheet4!$F:$F,0))+INDEX(Sheet4!$G:$G,MATCH(Sheet1!H1646,Sheet4!$F:$F,0))+INDEX(Sheet4!$G:$G,MATCH(Sheet1!I1646,Sheet4!$F:$F,0))+INDEX(Sheet4!$G:$G,MATCH(Sheet1!J1646,Sheet4!$F:$F,0)),"")</f>
        <v/>
      </c>
      <c r="AF1646">
        <f si="393" t="shared"/>
        <v>0</v>
      </c>
      <c r="AH1646">
        <v>1623</v>
      </c>
      <c r="AI1646" t="str">
        <f si="394" t="shared"/>
        <v>Ben SimmonsJeremy LinDevin BookerMonte MorrisKelly OubreJames EnnisJosh JacksonPaul MillsapJoel Embiid</v>
      </c>
      <c r="AJ1646">
        <f si="397" t="shared"/>
        <v>0</v>
      </c>
      <c r="AK1646">
        <f si="398" t="shared"/>
        <v>0</v>
      </c>
      <c r="AL1646">
        <f si="399" t="shared"/>
        <v>0</v>
      </c>
      <c r="AM1646">
        <f si="400" t="shared"/>
        <v>0</v>
      </c>
      <c r="AN1646">
        <f si="401" t="shared"/>
        <v>0</v>
      </c>
      <c r="AO1646">
        <f si="402" t="shared"/>
        <v>0</v>
      </c>
      <c r="AP1646">
        <f si="403" t="shared"/>
        <v>0</v>
      </c>
      <c r="AQ1646">
        <f si="404" t="shared"/>
        <v>0</v>
      </c>
      <c r="AR1646">
        <f si="405" t="shared"/>
        <v>0</v>
      </c>
      <c r="AS1646">
        <f si="395" t="shared"/>
        <v>0</v>
      </c>
      <c r="AU1646" t="str">
        <f>IFERROR(VLOOKUP(C1646,Results!$A$2:$B$240,2,FALSE)+VLOOKUP(D1646,Results!$A$2:$B$240,2,FALSE)+VLOOKUP(E1646,Results!$A$2:$B$240,2,FALSE)+VLOOKUP(F1646,Results!$A$2:$B$240,2,FALSE)+VLOOKUP(G1646,Results!$A$2:$B$240,2,FALSE)+VLOOKUP(H1646,Results!$A$2:$B$240,2,FALSE)+VLOOKUP(I1646,Results!$A$2:$B$240,2,FALSE)+VLOOKUP(J1646,Results!$A$2:$B$240,2,FALSE)+VLOOKUP(B1646,Results!$A$2:$B$240,2,FALSE)-MIN(VLOOKUP(C1646,Results!$A$2:$B$240,2,FALSE),VLOOKUP(D1646,Results!$A$2:$B$240,2,FALSE),VLOOKUP(E1646,Results!$A$2:$B$240,2,FALSE),VLOOKUP(F1646,Results!$A$2:$B$240,2,FALSE),VLOOKUP(G1646,Results!$A$2:$B$240,2,FALSE),VLOOKUP(H1646,Results!$A$2:$B$240,2,FALSE),VLOOKUP(I1646,Results!$A$2:$B$240,2,FALSE),VLOOKUP(J1646,Results!$A$2:$B$240,2,FALSE),VLOOKUP(B1646,Results!$A$2:$B$240,2,FALSE)),"")</f>
        <v/>
      </c>
    </row>
    <row r="1647" spans="2:47" x14ac:dyDescent="0.3">
      <c r="B1647" t="s">
        <v>166</v>
      </c>
      <c r="C1647" t="s">
        <v>170</v>
      </c>
      <c r="D1647" t="s">
        <v>172</v>
      </c>
      <c r="E1647" t="s">
        <v>174</v>
      </c>
      <c r="F1647" t="s">
        <v>177</v>
      </c>
      <c r="G1647" t="s">
        <v>179</v>
      </c>
      <c r="H1647" t="s">
        <v>153</v>
      </c>
      <c r="I1647" t="s">
        <v>93</v>
      </c>
      <c r="J1647" t="s">
        <v>187</v>
      </c>
      <c r="K1647" t="n">
        <v>9.0</v>
      </c>
      <c r="L1647" s="30">
        <f si="396" t="shared"/>
        <v>0</v>
      </c>
      <c r="N1647" s="35" t="str">
        <f si="392" t="shared"/>
        <v/>
      </c>
      <c r="O1647" s="59">
        <f>(IF(ISNUMBER(MATCH(B1647,Sheet4!$K$92:$K$101,0)),1,0)+IF(ISNUMBER(MATCH(C1647,Sheet4!$K$92:$K$101,0)),1,0)+IF(ISNUMBER(MATCH(D1647,Sheet4!$K$92:$K$101,0)),1,0)+IF(ISNUMBER(MATCH(E1647,Sheet4!$K$92:$K$101,0)),1,0)+IF(ISNUMBER(MATCH(F1647,Sheet4!$K$92:$K$101,0)),1,0)+IF(ISNUMBER(MATCH(G1647,Sheet4!$K$92:$K$101,0)),1,0)+IF(ISNUMBER(MATCH(H1647,Sheet4!$K$92:$K$101,0)),1,0)+IF(ISNUMBER(MATCH(I1647,Sheet4!$K$92:$K$101,0)),1,0)+IF(ISNUMBER(MATCH(J1647,Sheet4!$K$92:$K$101,0)),1,0))
-
(IF(ISNUMBER(MATCH(B1647,Sheet4!$F$2:$F$11,0)),1,0)+IF(ISNUMBER(MATCH(C1647,Sheet4!$F$2:$F$11,0)),1,0)+IF(ISNUMBER(MATCH(D1647,Sheet4!$F$2:$F$11,0)),1,0)+IF(ISNUMBER(MATCH(E1647,Sheet4!$F$2:$F$11,0)),1,0)+IF(ISNUMBER(MATCH(F1647,Sheet4!$F$2:$F$11,0)),1,0)+IF(ISNUMBER(MATCH(G1647,Sheet4!$F$2:$F$11,0)),1,0)+IF(ISNUMBER(MATCH(H1647,Sheet4!$F$2:$F$11,0)),1,0)+IF(ISNUMBER(MATCH(I1647,Sheet4!$F$2:$F$11,0)),1,0)+IF(ISNUMBER(MATCH(J1647,Sheet4!$F$2:$F$11,0)),1,0))</f>
        <v>0</v>
      </c>
      <c r="P1647" s="40" t="str">
        <f>IFERROR(INDEX(Sheet4!$G:$G,MATCH(Sheet1!B1647,Sheet4!$F:$F,0))+INDEX(Sheet4!$G:$G,MATCH(Sheet1!C1647,Sheet4!$F:$F,0))+INDEX(Sheet4!$G:$G,MATCH(Sheet1!D1647,Sheet4!$F:$F,0))+INDEX(Sheet4!$G:$G,MATCH(Sheet1!E1647,Sheet4!$F:$F,0))+INDEX(Sheet4!$G:$G,MATCH(Sheet1!F1647,Sheet4!$F:$F,0))+INDEX(Sheet4!$G:$G,MATCH(Sheet1!G1647,Sheet4!$F:$F,0))+INDEX(Sheet4!$G:$G,MATCH(Sheet1!H1647,Sheet4!$F:$F,0))+INDEX(Sheet4!$G:$G,MATCH(Sheet1!I1647,Sheet4!$F:$F,0))+INDEX(Sheet4!$G:$G,MATCH(Sheet1!J1647,Sheet4!$F:$F,0)),"")</f>
        <v/>
      </c>
      <c r="AF1647">
        <f si="393" t="shared"/>
        <v>0</v>
      </c>
      <c r="AH1647">
        <v>1624</v>
      </c>
      <c r="AI1647" t="str">
        <f si="394" t="shared"/>
        <v>De'Aaron FoxIsaiah CanaanDevin BookerJimmy ButlerKelly OubreCorey BrewerJosh JacksonTaj GibsonNikola Jokic</v>
      </c>
      <c r="AJ1647">
        <f si="397" t="shared"/>
        <v>0</v>
      </c>
      <c r="AK1647">
        <f si="398" t="shared"/>
        <v>0</v>
      </c>
      <c r="AL1647">
        <f si="399" t="shared"/>
        <v>0</v>
      </c>
      <c r="AM1647">
        <f si="400" t="shared"/>
        <v>0</v>
      </c>
      <c r="AN1647">
        <f si="401" t="shared"/>
        <v>0</v>
      </c>
      <c r="AO1647">
        <f si="402" t="shared"/>
        <v>0</v>
      </c>
      <c r="AP1647">
        <f si="403" t="shared"/>
        <v>0</v>
      </c>
      <c r="AQ1647">
        <f si="404" t="shared"/>
        <v>0</v>
      </c>
      <c r="AR1647">
        <f si="405" t="shared"/>
        <v>0</v>
      </c>
      <c r="AS1647">
        <f si="395" t="shared"/>
        <v>0</v>
      </c>
      <c r="AU1647" t="str">
        <f>IFERROR(VLOOKUP(C1647,Results!$A$2:$B$240,2,FALSE)+VLOOKUP(D1647,Results!$A$2:$B$240,2,FALSE)+VLOOKUP(E1647,Results!$A$2:$B$240,2,FALSE)+VLOOKUP(F1647,Results!$A$2:$B$240,2,FALSE)+VLOOKUP(G1647,Results!$A$2:$B$240,2,FALSE)+VLOOKUP(H1647,Results!$A$2:$B$240,2,FALSE)+VLOOKUP(I1647,Results!$A$2:$B$240,2,FALSE)+VLOOKUP(J1647,Results!$A$2:$B$240,2,FALSE)+VLOOKUP(B1647,Results!$A$2:$B$240,2,FALSE)-MIN(VLOOKUP(C1647,Results!$A$2:$B$240,2,FALSE),VLOOKUP(D1647,Results!$A$2:$B$240,2,FALSE),VLOOKUP(E1647,Results!$A$2:$B$240,2,FALSE),VLOOKUP(F1647,Results!$A$2:$B$240,2,FALSE),VLOOKUP(G1647,Results!$A$2:$B$240,2,FALSE),VLOOKUP(H1647,Results!$A$2:$B$240,2,FALSE),VLOOKUP(I1647,Results!$A$2:$B$240,2,FALSE),VLOOKUP(J1647,Results!$A$2:$B$240,2,FALSE),VLOOKUP(B1647,Results!$A$2:$B$240,2,FALSE)),"")</f>
        <v/>
      </c>
    </row>
    <row r="1648" spans="2:47" x14ac:dyDescent="0.3">
      <c r="B1648" t="s">
        <v>108</v>
      </c>
      <c r="C1648" t="s">
        <v>171</v>
      </c>
      <c r="D1648" t="s">
        <v>145</v>
      </c>
      <c r="E1648" t="s">
        <v>146</v>
      </c>
      <c r="F1648" t="s">
        <v>177</v>
      </c>
      <c r="G1648" t="s">
        <v>100</v>
      </c>
      <c r="H1648" t="s">
        <v>153</v>
      </c>
      <c r="I1648" t="s">
        <v>93</v>
      </c>
      <c r="J1648" t="s">
        <v>187</v>
      </c>
      <c r="K1648" t="n">
        <v>9.0</v>
      </c>
      <c r="L1648" s="30">
        <f si="396" t="shared"/>
        <v>0</v>
      </c>
      <c r="N1648" s="35" t="str">
        <f si="392" t="shared"/>
        <v/>
      </c>
      <c r="O1648" s="59">
        <f>(IF(ISNUMBER(MATCH(B1648,Sheet4!$K$92:$K$101,0)),1,0)+IF(ISNUMBER(MATCH(C1648,Sheet4!$K$92:$K$101,0)),1,0)+IF(ISNUMBER(MATCH(D1648,Sheet4!$K$92:$K$101,0)),1,0)+IF(ISNUMBER(MATCH(E1648,Sheet4!$K$92:$K$101,0)),1,0)+IF(ISNUMBER(MATCH(F1648,Sheet4!$K$92:$K$101,0)),1,0)+IF(ISNUMBER(MATCH(G1648,Sheet4!$K$92:$K$101,0)),1,0)+IF(ISNUMBER(MATCH(H1648,Sheet4!$K$92:$K$101,0)),1,0)+IF(ISNUMBER(MATCH(I1648,Sheet4!$K$92:$K$101,0)),1,0)+IF(ISNUMBER(MATCH(J1648,Sheet4!$K$92:$K$101,0)),1,0))
-
(IF(ISNUMBER(MATCH(B1648,Sheet4!$F$2:$F$11,0)),1,0)+IF(ISNUMBER(MATCH(C1648,Sheet4!$F$2:$F$11,0)),1,0)+IF(ISNUMBER(MATCH(D1648,Sheet4!$F$2:$F$11,0)),1,0)+IF(ISNUMBER(MATCH(E1648,Sheet4!$F$2:$F$11,0)),1,0)+IF(ISNUMBER(MATCH(F1648,Sheet4!$F$2:$F$11,0)),1,0)+IF(ISNUMBER(MATCH(G1648,Sheet4!$F$2:$F$11,0)),1,0)+IF(ISNUMBER(MATCH(H1648,Sheet4!$F$2:$F$11,0)),1,0)+IF(ISNUMBER(MATCH(I1648,Sheet4!$F$2:$F$11,0)),1,0)+IF(ISNUMBER(MATCH(J1648,Sheet4!$F$2:$F$11,0)),1,0))</f>
        <v>0</v>
      </c>
      <c r="P1648" s="40" t="str">
        <f>IFERROR(INDEX(Sheet4!$G:$G,MATCH(Sheet1!B1648,Sheet4!$F:$F,0))+INDEX(Sheet4!$G:$G,MATCH(Sheet1!C1648,Sheet4!$F:$F,0))+INDEX(Sheet4!$G:$G,MATCH(Sheet1!D1648,Sheet4!$F:$F,0))+INDEX(Sheet4!$G:$G,MATCH(Sheet1!E1648,Sheet4!$F:$F,0))+INDEX(Sheet4!$G:$G,MATCH(Sheet1!F1648,Sheet4!$F:$F,0))+INDEX(Sheet4!$G:$G,MATCH(Sheet1!G1648,Sheet4!$F:$F,0))+INDEX(Sheet4!$G:$G,MATCH(Sheet1!H1648,Sheet4!$F:$F,0))+INDEX(Sheet4!$G:$G,MATCH(Sheet1!I1648,Sheet4!$F:$F,0))+INDEX(Sheet4!$G:$G,MATCH(Sheet1!J1648,Sheet4!$F:$F,0)),"")</f>
        <v/>
      </c>
      <c r="AF1648">
        <f si="393" t="shared"/>
        <v>0</v>
      </c>
      <c r="AH1648">
        <v>1625</v>
      </c>
      <c r="AI1648" t="str">
        <f si="394" t="shared"/>
        <v>De'Aaron FoxIsaiah CanaanDevin BookerJimmy ButlerKelly OubreJae CrowderJohn CollinsRichaun HolmesRudy Gobert</v>
      </c>
      <c r="AJ1648">
        <f si="397" t="shared"/>
        <v>0</v>
      </c>
      <c r="AK1648">
        <f si="398" t="shared"/>
        <v>0</v>
      </c>
      <c r="AL1648">
        <f si="399" t="shared"/>
        <v>0</v>
      </c>
      <c r="AM1648">
        <f si="400" t="shared"/>
        <v>0</v>
      </c>
      <c r="AN1648">
        <f si="401" t="shared"/>
        <v>0</v>
      </c>
      <c r="AO1648">
        <f si="402" t="shared"/>
        <v>0</v>
      </c>
      <c r="AP1648">
        <f si="403" t="shared"/>
        <v>0</v>
      </c>
      <c r="AQ1648">
        <f si="404" t="shared"/>
        <v>0</v>
      </c>
      <c r="AR1648">
        <f si="405" t="shared"/>
        <v>0</v>
      </c>
      <c r="AS1648">
        <f si="395" t="shared"/>
        <v>0</v>
      </c>
      <c r="AU1648" t="str">
        <f>IFERROR(VLOOKUP(C1648,Results!$A$2:$B$240,2,FALSE)+VLOOKUP(D1648,Results!$A$2:$B$240,2,FALSE)+VLOOKUP(E1648,Results!$A$2:$B$240,2,FALSE)+VLOOKUP(F1648,Results!$A$2:$B$240,2,FALSE)+VLOOKUP(G1648,Results!$A$2:$B$240,2,FALSE)+VLOOKUP(H1648,Results!$A$2:$B$240,2,FALSE)+VLOOKUP(I1648,Results!$A$2:$B$240,2,FALSE)+VLOOKUP(J1648,Results!$A$2:$B$240,2,FALSE)+VLOOKUP(B1648,Results!$A$2:$B$240,2,FALSE)-MIN(VLOOKUP(C1648,Results!$A$2:$B$240,2,FALSE),VLOOKUP(D1648,Results!$A$2:$B$240,2,FALSE),VLOOKUP(E1648,Results!$A$2:$B$240,2,FALSE),VLOOKUP(F1648,Results!$A$2:$B$240,2,FALSE),VLOOKUP(G1648,Results!$A$2:$B$240,2,FALSE),VLOOKUP(H1648,Results!$A$2:$B$240,2,FALSE),VLOOKUP(I1648,Results!$A$2:$B$240,2,FALSE),VLOOKUP(J1648,Results!$A$2:$B$240,2,FALSE),VLOOKUP(B1648,Results!$A$2:$B$240,2,FALSE)),"")</f>
        <v/>
      </c>
    </row>
    <row r="1649" spans="2:47" x14ac:dyDescent="0.3">
      <c r="B1649" t="s">
        <v>166</v>
      </c>
      <c r="C1649" t="s">
        <v>95</v>
      </c>
      <c r="D1649" t="s">
        <v>173</v>
      </c>
      <c r="E1649" t="s">
        <v>146</v>
      </c>
      <c r="F1649" t="s">
        <v>150</v>
      </c>
      <c r="G1649" t="s">
        <v>179</v>
      </c>
      <c r="H1649" t="s">
        <v>181</v>
      </c>
      <c r="I1649" t="s">
        <v>183</v>
      </c>
      <c r="J1649" t="s">
        <v>98</v>
      </c>
      <c r="K1649" t="n">
        <v>9.0</v>
      </c>
      <c r="L1649" s="30">
        <f si="396" t="shared"/>
        <v>0</v>
      </c>
      <c r="N1649" s="35" t="str">
        <f si="392" t="shared"/>
        <v/>
      </c>
      <c r="O1649" s="59">
        <f>(IF(ISNUMBER(MATCH(B1649,Sheet4!$K$92:$K$101,0)),1,0)+IF(ISNUMBER(MATCH(C1649,Sheet4!$K$92:$K$101,0)),1,0)+IF(ISNUMBER(MATCH(D1649,Sheet4!$K$92:$K$101,0)),1,0)+IF(ISNUMBER(MATCH(E1649,Sheet4!$K$92:$K$101,0)),1,0)+IF(ISNUMBER(MATCH(F1649,Sheet4!$K$92:$K$101,0)),1,0)+IF(ISNUMBER(MATCH(G1649,Sheet4!$K$92:$K$101,0)),1,0)+IF(ISNUMBER(MATCH(H1649,Sheet4!$K$92:$K$101,0)),1,0)+IF(ISNUMBER(MATCH(I1649,Sheet4!$K$92:$K$101,0)),1,0)+IF(ISNUMBER(MATCH(J1649,Sheet4!$K$92:$K$101,0)),1,0))
-
(IF(ISNUMBER(MATCH(B1649,Sheet4!$F$2:$F$11,0)),1,0)+IF(ISNUMBER(MATCH(C1649,Sheet4!$F$2:$F$11,0)),1,0)+IF(ISNUMBER(MATCH(D1649,Sheet4!$F$2:$F$11,0)),1,0)+IF(ISNUMBER(MATCH(E1649,Sheet4!$F$2:$F$11,0)),1,0)+IF(ISNUMBER(MATCH(F1649,Sheet4!$F$2:$F$11,0)),1,0)+IF(ISNUMBER(MATCH(G1649,Sheet4!$F$2:$F$11,0)),1,0)+IF(ISNUMBER(MATCH(H1649,Sheet4!$F$2:$F$11,0)),1,0)+IF(ISNUMBER(MATCH(I1649,Sheet4!$F$2:$F$11,0)),1,0)+IF(ISNUMBER(MATCH(J1649,Sheet4!$F$2:$F$11,0)),1,0))</f>
        <v>0</v>
      </c>
      <c r="P1649" s="40" t="str">
        <f>IFERROR(INDEX(Sheet4!$G:$G,MATCH(Sheet1!B1649,Sheet4!$F:$F,0))+INDEX(Sheet4!$G:$G,MATCH(Sheet1!C1649,Sheet4!$F:$F,0))+INDEX(Sheet4!$G:$G,MATCH(Sheet1!D1649,Sheet4!$F:$F,0))+INDEX(Sheet4!$G:$G,MATCH(Sheet1!E1649,Sheet4!$F:$F,0))+INDEX(Sheet4!$G:$G,MATCH(Sheet1!F1649,Sheet4!$F:$F,0))+INDEX(Sheet4!$G:$G,MATCH(Sheet1!G1649,Sheet4!$F:$F,0))+INDEX(Sheet4!$G:$G,MATCH(Sheet1!H1649,Sheet4!$F:$F,0))+INDEX(Sheet4!$G:$G,MATCH(Sheet1!I1649,Sheet4!$F:$F,0))+INDEX(Sheet4!$G:$G,MATCH(Sheet1!J1649,Sheet4!$F:$F,0)),"")</f>
        <v/>
      </c>
      <c r="AF1649">
        <f si="393" t="shared"/>
        <v>0</v>
      </c>
      <c r="AH1649">
        <v>1626</v>
      </c>
      <c r="AI1649" t="str">
        <f si="394" t="shared"/>
        <v>De'Aaron FoxIsaiah CanaanJames HardenDevin BookerKelly OubreTaurean PrincePaul MillsapTaj GibsonDewayne Dedmon</v>
      </c>
      <c r="AJ1649">
        <f si="397" t="shared"/>
        <v>0</v>
      </c>
      <c r="AK1649">
        <f si="398" t="shared"/>
        <v>0</v>
      </c>
      <c r="AL1649">
        <f si="399" t="shared"/>
        <v>0</v>
      </c>
      <c r="AM1649">
        <f si="400" t="shared"/>
        <v>0</v>
      </c>
      <c r="AN1649">
        <f si="401" t="shared"/>
        <v>0</v>
      </c>
      <c r="AO1649">
        <f si="402" t="shared"/>
        <v>0</v>
      </c>
      <c r="AP1649">
        <f si="403" t="shared"/>
        <v>0</v>
      </c>
      <c r="AQ1649">
        <f si="404" t="shared"/>
        <v>0</v>
      </c>
      <c r="AR1649">
        <f si="405" t="shared"/>
        <v>0</v>
      </c>
      <c r="AS1649">
        <f si="395" t="shared"/>
        <v>0</v>
      </c>
      <c r="AU1649" t="str">
        <f>IFERROR(VLOOKUP(C1649,Results!$A$2:$B$240,2,FALSE)+VLOOKUP(D1649,Results!$A$2:$B$240,2,FALSE)+VLOOKUP(E1649,Results!$A$2:$B$240,2,FALSE)+VLOOKUP(F1649,Results!$A$2:$B$240,2,FALSE)+VLOOKUP(G1649,Results!$A$2:$B$240,2,FALSE)+VLOOKUP(H1649,Results!$A$2:$B$240,2,FALSE)+VLOOKUP(I1649,Results!$A$2:$B$240,2,FALSE)+VLOOKUP(J1649,Results!$A$2:$B$240,2,FALSE)+VLOOKUP(B1649,Results!$A$2:$B$240,2,FALSE)-MIN(VLOOKUP(C1649,Results!$A$2:$B$240,2,FALSE),VLOOKUP(D1649,Results!$A$2:$B$240,2,FALSE),VLOOKUP(E1649,Results!$A$2:$B$240,2,FALSE),VLOOKUP(F1649,Results!$A$2:$B$240,2,FALSE),VLOOKUP(G1649,Results!$A$2:$B$240,2,FALSE),VLOOKUP(H1649,Results!$A$2:$B$240,2,FALSE),VLOOKUP(I1649,Results!$A$2:$B$240,2,FALSE),VLOOKUP(J1649,Results!$A$2:$B$240,2,FALSE),VLOOKUP(B1649,Results!$A$2:$B$240,2,FALSE)),"")</f>
        <v/>
      </c>
    </row>
    <row r="1650" spans="2:47" x14ac:dyDescent="0.3">
      <c r="B1650" t="s">
        <v>166</v>
      </c>
      <c r="C1650" t="s">
        <v>169</v>
      </c>
      <c r="D1650" t="s">
        <v>172</v>
      </c>
      <c r="E1650" t="s">
        <v>146</v>
      </c>
      <c r="F1650" t="s">
        <v>177</v>
      </c>
      <c r="G1650" t="s">
        <v>159</v>
      </c>
      <c r="H1650" t="s">
        <v>92</v>
      </c>
      <c r="I1650" t="s">
        <v>152</v>
      </c>
      <c r="J1650" t="s">
        <v>186</v>
      </c>
      <c r="K1650" t="n">
        <v>9.0</v>
      </c>
      <c r="L1650" s="30">
        <f si="396" t="shared"/>
        <v>0</v>
      </c>
      <c r="N1650" s="35" t="str">
        <f si="392" t="shared"/>
        <v/>
      </c>
      <c r="O1650" s="59">
        <f>(IF(ISNUMBER(MATCH(B1650,Sheet4!$K$92:$K$101,0)),1,0)+IF(ISNUMBER(MATCH(C1650,Sheet4!$K$92:$K$101,0)),1,0)+IF(ISNUMBER(MATCH(D1650,Sheet4!$K$92:$K$101,0)),1,0)+IF(ISNUMBER(MATCH(E1650,Sheet4!$K$92:$K$101,0)),1,0)+IF(ISNUMBER(MATCH(F1650,Sheet4!$K$92:$K$101,0)),1,0)+IF(ISNUMBER(MATCH(G1650,Sheet4!$K$92:$K$101,0)),1,0)+IF(ISNUMBER(MATCH(H1650,Sheet4!$K$92:$K$101,0)),1,0)+IF(ISNUMBER(MATCH(I1650,Sheet4!$K$92:$K$101,0)),1,0)+IF(ISNUMBER(MATCH(J1650,Sheet4!$K$92:$K$101,0)),1,0))
-
(IF(ISNUMBER(MATCH(B1650,Sheet4!$F$2:$F$11,0)),1,0)+IF(ISNUMBER(MATCH(C1650,Sheet4!$F$2:$F$11,0)),1,0)+IF(ISNUMBER(MATCH(D1650,Sheet4!$F$2:$F$11,0)),1,0)+IF(ISNUMBER(MATCH(E1650,Sheet4!$F$2:$F$11,0)),1,0)+IF(ISNUMBER(MATCH(F1650,Sheet4!$F$2:$F$11,0)),1,0)+IF(ISNUMBER(MATCH(G1650,Sheet4!$F$2:$F$11,0)),1,0)+IF(ISNUMBER(MATCH(H1650,Sheet4!$F$2:$F$11,0)),1,0)+IF(ISNUMBER(MATCH(I1650,Sheet4!$F$2:$F$11,0)),1,0)+IF(ISNUMBER(MATCH(J1650,Sheet4!$F$2:$F$11,0)),1,0))</f>
        <v>0</v>
      </c>
      <c r="P1650" s="40" t="str">
        <f>IFERROR(INDEX(Sheet4!$G:$G,MATCH(Sheet1!B1650,Sheet4!$F:$F,0))+INDEX(Sheet4!$G:$G,MATCH(Sheet1!C1650,Sheet4!$F:$F,0))+INDEX(Sheet4!$G:$G,MATCH(Sheet1!D1650,Sheet4!$F:$F,0))+INDEX(Sheet4!$G:$G,MATCH(Sheet1!E1650,Sheet4!$F:$F,0))+INDEX(Sheet4!$G:$G,MATCH(Sheet1!F1650,Sheet4!$F:$F,0))+INDEX(Sheet4!$G:$G,MATCH(Sheet1!G1650,Sheet4!$F:$F,0))+INDEX(Sheet4!$G:$G,MATCH(Sheet1!H1650,Sheet4!$F:$F,0))+INDEX(Sheet4!$G:$G,MATCH(Sheet1!I1650,Sheet4!$F:$F,0))+INDEX(Sheet4!$G:$G,MATCH(Sheet1!J1650,Sheet4!$F:$F,0)),"")</f>
        <v/>
      </c>
      <c r="AF1650">
        <f si="393" t="shared"/>
        <v>0</v>
      </c>
      <c r="AH1650">
        <v>1627</v>
      </c>
      <c r="AI1650" t="str">
        <f si="394" t="shared"/>
        <v>De'Aaron FoxIsaiah CanaanJames HardenMonte MorrisWill BartonCorey BrewerDerrick FavorsP.J. TuckerKarl-Anthony Towns</v>
      </c>
      <c r="AJ1650">
        <f si="397" t="shared"/>
        <v>0</v>
      </c>
      <c r="AK1650">
        <f si="398" t="shared"/>
        <v>0</v>
      </c>
      <c r="AL1650">
        <f si="399" t="shared"/>
        <v>0</v>
      </c>
      <c r="AM1650">
        <f si="400" t="shared"/>
        <v>0</v>
      </c>
      <c r="AN1650">
        <f si="401" t="shared"/>
        <v>0</v>
      </c>
      <c r="AO1650">
        <f si="402" t="shared"/>
        <v>0</v>
      </c>
      <c r="AP1650">
        <f si="403" t="shared"/>
        <v>0</v>
      </c>
      <c r="AQ1650">
        <f si="404" t="shared"/>
        <v>0</v>
      </c>
      <c r="AR1650">
        <f si="405" t="shared"/>
        <v>0</v>
      </c>
      <c r="AS1650">
        <f si="395" t="shared"/>
        <v>0</v>
      </c>
      <c r="AU1650" t="str">
        <f>IFERROR(VLOOKUP(C1650,Results!$A$2:$B$240,2,FALSE)+VLOOKUP(D1650,Results!$A$2:$B$240,2,FALSE)+VLOOKUP(E1650,Results!$A$2:$B$240,2,FALSE)+VLOOKUP(F1650,Results!$A$2:$B$240,2,FALSE)+VLOOKUP(G1650,Results!$A$2:$B$240,2,FALSE)+VLOOKUP(H1650,Results!$A$2:$B$240,2,FALSE)+VLOOKUP(I1650,Results!$A$2:$B$240,2,FALSE)+VLOOKUP(J1650,Results!$A$2:$B$240,2,FALSE)+VLOOKUP(B1650,Results!$A$2:$B$240,2,FALSE)-MIN(VLOOKUP(C1650,Results!$A$2:$B$240,2,FALSE),VLOOKUP(D1650,Results!$A$2:$B$240,2,FALSE),VLOOKUP(E1650,Results!$A$2:$B$240,2,FALSE),VLOOKUP(F1650,Results!$A$2:$B$240,2,FALSE),VLOOKUP(G1650,Results!$A$2:$B$240,2,FALSE),VLOOKUP(H1650,Results!$A$2:$B$240,2,FALSE),VLOOKUP(I1650,Results!$A$2:$B$240,2,FALSE),VLOOKUP(J1650,Results!$A$2:$B$240,2,FALSE),VLOOKUP(B1650,Results!$A$2:$B$240,2,FALSE)),"")</f>
        <v/>
      </c>
    </row>
    <row r="1651" spans="2:47" x14ac:dyDescent="0.3">
      <c r="B1651" t="s">
        <v>166</v>
      </c>
      <c r="C1651" t="s">
        <v>108</v>
      </c>
      <c r="D1651" t="s">
        <v>173</v>
      </c>
      <c r="E1651" t="s">
        <v>146</v>
      </c>
      <c r="F1651" t="s">
        <v>100</v>
      </c>
      <c r="G1651" t="s">
        <v>180</v>
      </c>
      <c r="H1651" t="s">
        <v>93</v>
      </c>
      <c r="I1651" t="s">
        <v>181</v>
      </c>
      <c r="J1651" t="s">
        <v>186</v>
      </c>
      <c r="K1651" t="n">
        <v>9.0</v>
      </c>
      <c r="L1651" s="30">
        <f si="396" t="shared"/>
        <v>0</v>
      </c>
      <c r="N1651" s="35" t="str">
        <f si="392" t="shared"/>
        <v/>
      </c>
      <c r="O1651" s="59">
        <f>(IF(ISNUMBER(MATCH(B1651,Sheet4!$K$92:$K$101,0)),1,0)+IF(ISNUMBER(MATCH(C1651,Sheet4!$K$92:$K$101,0)),1,0)+IF(ISNUMBER(MATCH(D1651,Sheet4!$K$92:$K$101,0)),1,0)+IF(ISNUMBER(MATCH(E1651,Sheet4!$K$92:$K$101,0)),1,0)+IF(ISNUMBER(MATCH(F1651,Sheet4!$K$92:$K$101,0)),1,0)+IF(ISNUMBER(MATCH(G1651,Sheet4!$K$92:$K$101,0)),1,0)+IF(ISNUMBER(MATCH(H1651,Sheet4!$K$92:$K$101,0)),1,0)+IF(ISNUMBER(MATCH(I1651,Sheet4!$K$92:$K$101,0)),1,0)+IF(ISNUMBER(MATCH(J1651,Sheet4!$K$92:$K$101,0)),1,0))
-
(IF(ISNUMBER(MATCH(B1651,Sheet4!$F$2:$F$11,0)),1,0)+IF(ISNUMBER(MATCH(C1651,Sheet4!$F$2:$F$11,0)),1,0)+IF(ISNUMBER(MATCH(D1651,Sheet4!$F$2:$F$11,0)),1,0)+IF(ISNUMBER(MATCH(E1651,Sheet4!$F$2:$F$11,0)),1,0)+IF(ISNUMBER(MATCH(F1651,Sheet4!$F$2:$F$11,0)),1,0)+IF(ISNUMBER(MATCH(G1651,Sheet4!$F$2:$F$11,0)),1,0)+IF(ISNUMBER(MATCH(H1651,Sheet4!$F$2:$F$11,0)),1,0)+IF(ISNUMBER(MATCH(I1651,Sheet4!$F$2:$F$11,0)),1,0)+IF(ISNUMBER(MATCH(J1651,Sheet4!$F$2:$F$11,0)),1,0))</f>
        <v>0</v>
      </c>
      <c r="P1651" s="40" t="str">
        <f>IFERROR(INDEX(Sheet4!$G:$G,MATCH(Sheet1!B1651,Sheet4!$F:$F,0))+INDEX(Sheet4!$G:$G,MATCH(Sheet1!C1651,Sheet4!$F:$F,0))+INDEX(Sheet4!$G:$G,MATCH(Sheet1!D1651,Sheet4!$F:$F,0))+INDEX(Sheet4!$G:$G,MATCH(Sheet1!E1651,Sheet4!$F:$F,0))+INDEX(Sheet4!$G:$G,MATCH(Sheet1!F1651,Sheet4!$F:$F,0))+INDEX(Sheet4!$G:$G,MATCH(Sheet1!G1651,Sheet4!$F:$F,0))+INDEX(Sheet4!$G:$G,MATCH(Sheet1!H1651,Sheet4!$F:$F,0))+INDEX(Sheet4!$G:$G,MATCH(Sheet1!I1651,Sheet4!$F:$F,0))+INDEX(Sheet4!$G:$G,MATCH(Sheet1!J1651,Sheet4!$F:$F,0)),"")</f>
        <v/>
      </c>
      <c r="AF1651">
        <f si="393" t="shared"/>
        <v>0</v>
      </c>
      <c r="AH1651">
        <v>1628</v>
      </c>
      <c r="AI1651" t="str">
        <f si="394" t="shared"/>
        <v>Ben SimmonsIsaiah CanaanJimmy ButlerEric GordonKelly OubreMikal BridgesJohn CollinsPaul MillsapRudy Gobert</v>
      </c>
      <c r="AJ1651">
        <f si="397" t="shared"/>
        <v>0</v>
      </c>
      <c r="AK1651">
        <f si="398" t="shared"/>
        <v>0</v>
      </c>
      <c r="AL1651">
        <f si="399" t="shared"/>
        <v>0</v>
      </c>
      <c r="AM1651">
        <f si="400" t="shared"/>
        <v>0</v>
      </c>
      <c r="AN1651">
        <f si="401" t="shared"/>
        <v>0</v>
      </c>
      <c r="AO1651">
        <f si="402" t="shared"/>
        <v>0</v>
      </c>
      <c r="AP1651">
        <f si="403" t="shared"/>
        <v>0</v>
      </c>
      <c r="AQ1651">
        <f si="404" t="shared"/>
        <v>0</v>
      </c>
      <c r="AR1651">
        <f si="405" t="shared"/>
        <v>0</v>
      </c>
      <c r="AS1651">
        <f si="395" t="shared"/>
        <v>0</v>
      </c>
      <c r="AU1651" t="str">
        <f>IFERROR(VLOOKUP(C1651,Results!$A$2:$B$240,2,FALSE)+VLOOKUP(D1651,Results!$A$2:$B$240,2,FALSE)+VLOOKUP(E1651,Results!$A$2:$B$240,2,FALSE)+VLOOKUP(F1651,Results!$A$2:$B$240,2,FALSE)+VLOOKUP(G1651,Results!$A$2:$B$240,2,FALSE)+VLOOKUP(H1651,Results!$A$2:$B$240,2,FALSE)+VLOOKUP(I1651,Results!$A$2:$B$240,2,FALSE)+VLOOKUP(J1651,Results!$A$2:$B$240,2,FALSE)+VLOOKUP(B1651,Results!$A$2:$B$240,2,FALSE)-MIN(VLOOKUP(C1651,Results!$A$2:$B$240,2,FALSE),VLOOKUP(D1651,Results!$A$2:$B$240,2,FALSE),VLOOKUP(E1651,Results!$A$2:$B$240,2,FALSE),VLOOKUP(F1651,Results!$A$2:$B$240,2,FALSE),VLOOKUP(G1651,Results!$A$2:$B$240,2,FALSE),VLOOKUP(H1651,Results!$A$2:$B$240,2,FALSE),VLOOKUP(I1651,Results!$A$2:$B$240,2,FALSE),VLOOKUP(J1651,Results!$A$2:$B$240,2,FALSE),VLOOKUP(B1651,Results!$A$2:$B$240,2,FALSE)),"")</f>
        <v/>
      </c>
    </row>
    <row r="1652" spans="2:47" x14ac:dyDescent="0.3">
      <c r="B1652" t="s">
        <v>166</v>
      </c>
      <c r="C1652" t="s">
        <v>171</v>
      </c>
      <c r="D1652" t="s">
        <v>172</v>
      </c>
      <c r="E1652" t="s">
        <v>148</v>
      </c>
      <c r="F1652" t="s">
        <v>177</v>
      </c>
      <c r="G1652" t="s">
        <v>178</v>
      </c>
      <c r="H1652" t="s">
        <v>152</v>
      </c>
      <c r="I1652" t="s">
        <v>182</v>
      </c>
      <c r="J1652" t="s">
        <v>156</v>
      </c>
      <c r="K1652" t="n">
        <v>9.0</v>
      </c>
      <c r="L1652" s="30">
        <f si="396" t="shared"/>
        <v>0</v>
      </c>
      <c r="N1652" s="35" t="str">
        <f si="392" t="shared"/>
        <v/>
      </c>
      <c r="O1652" s="59">
        <f>(IF(ISNUMBER(MATCH(B1652,Sheet4!$K$92:$K$101,0)),1,0)+IF(ISNUMBER(MATCH(C1652,Sheet4!$K$92:$K$101,0)),1,0)+IF(ISNUMBER(MATCH(D1652,Sheet4!$K$92:$K$101,0)),1,0)+IF(ISNUMBER(MATCH(E1652,Sheet4!$K$92:$K$101,0)),1,0)+IF(ISNUMBER(MATCH(F1652,Sheet4!$K$92:$K$101,0)),1,0)+IF(ISNUMBER(MATCH(G1652,Sheet4!$K$92:$K$101,0)),1,0)+IF(ISNUMBER(MATCH(H1652,Sheet4!$K$92:$K$101,0)),1,0)+IF(ISNUMBER(MATCH(I1652,Sheet4!$K$92:$K$101,0)),1,0)+IF(ISNUMBER(MATCH(J1652,Sheet4!$K$92:$K$101,0)),1,0))
-
(IF(ISNUMBER(MATCH(B1652,Sheet4!$F$2:$F$11,0)),1,0)+IF(ISNUMBER(MATCH(C1652,Sheet4!$F$2:$F$11,0)),1,0)+IF(ISNUMBER(MATCH(D1652,Sheet4!$F$2:$F$11,0)),1,0)+IF(ISNUMBER(MATCH(E1652,Sheet4!$F$2:$F$11,0)),1,0)+IF(ISNUMBER(MATCH(F1652,Sheet4!$F$2:$F$11,0)),1,0)+IF(ISNUMBER(MATCH(G1652,Sheet4!$F$2:$F$11,0)),1,0)+IF(ISNUMBER(MATCH(H1652,Sheet4!$F$2:$F$11,0)),1,0)+IF(ISNUMBER(MATCH(I1652,Sheet4!$F$2:$F$11,0)),1,0)+IF(ISNUMBER(MATCH(J1652,Sheet4!$F$2:$F$11,0)),1,0))</f>
        <v>0</v>
      </c>
      <c r="P1652" s="40" t="str">
        <f>IFERROR(INDEX(Sheet4!$G:$G,MATCH(Sheet1!B1652,Sheet4!$F:$F,0))+INDEX(Sheet4!$G:$G,MATCH(Sheet1!C1652,Sheet4!$F:$F,0))+INDEX(Sheet4!$G:$G,MATCH(Sheet1!D1652,Sheet4!$F:$F,0))+INDEX(Sheet4!$G:$G,MATCH(Sheet1!E1652,Sheet4!$F:$F,0))+INDEX(Sheet4!$G:$G,MATCH(Sheet1!F1652,Sheet4!$F:$F,0))+INDEX(Sheet4!$G:$G,MATCH(Sheet1!G1652,Sheet4!$F:$F,0))+INDEX(Sheet4!$G:$G,MATCH(Sheet1!H1652,Sheet4!$F:$F,0))+INDEX(Sheet4!$G:$G,MATCH(Sheet1!I1652,Sheet4!$F:$F,0))+INDEX(Sheet4!$G:$G,MATCH(Sheet1!J1652,Sheet4!$F:$F,0)),"")</f>
        <v/>
      </c>
      <c r="AF1652">
        <f si="393" t="shared"/>
        <v>0</v>
      </c>
      <c r="AH1652">
        <v>1629</v>
      </c>
      <c r="AI1652" t="str">
        <f si="394" t="shared"/>
        <v>De'Aaron FoxLandry ShametJimmy ButlerAndrew WigginsKelly OubreJae CrowderJosh JacksonPaul MillsapJoel Embiid</v>
      </c>
      <c r="AJ1652">
        <f si="397" t="shared"/>
        <v>0</v>
      </c>
      <c r="AK1652">
        <f si="398" t="shared"/>
        <v>0</v>
      </c>
      <c r="AL1652">
        <f si="399" t="shared"/>
        <v>0</v>
      </c>
      <c r="AM1652">
        <f si="400" t="shared"/>
        <v>0</v>
      </c>
      <c r="AN1652">
        <f si="401" t="shared"/>
        <v>0</v>
      </c>
      <c r="AO1652">
        <f si="402" t="shared"/>
        <v>0</v>
      </c>
      <c r="AP1652">
        <f si="403" t="shared"/>
        <v>0</v>
      </c>
      <c r="AQ1652">
        <f si="404" t="shared"/>
        <v>0</v>
      </c>
      <c r="AR1652">
        <f si="405" t="shared"/>
        <v>0</v>
      </c>
      <c r="AS1652">
        <f si="395" t="shared"/>
        <v>0</v>
      </c>
      <c r="AU1652" t="str">
        <f>IFERROR(VLOOKUP(C1652,Results!$A$2:$B$240,2,FALSE)+VLOOKUP(D1652,Results!$A$2:$B$240,2,FALSE)+VLOOKUP(E1652,Results!$A$2:$B$240,2,FALSE)+VLOOKUP(F1652,Results!$A$2:$B$240,2,FALSE)+VLOOKUP(G1652,Results!$A$2:$B$240,2,FALSE)+VLOOKUP(H1652,Results!$A$2:$B$240,2,FALSE)+VLOOKUP(I1652,Results!$A$2:$B$240,2,FALSE)+VLOOKUP(J1652,Results!$A$2:$B$240,2,FALSE)+VLOOKUP(B1652,Results!$A$2:$B$240,2,FALSE)-MIN(VLOOKUP(C1652,Results!$A$2:$B$240,2,FALSE),VLOOKUP(D1652,Results!$A$2:$B$240,2,FALSE),VLOOKUP(E1652,Results!$A$2:$B$240,2,FALSE),VLOOKUP(F1652,Results!$A$2:$B$240,2,FALSE),VLOOKUP(G1652,Results!$A$2:$B$240,2,FALSE),VLOOKUP(H1652,Results!$A$2:$B$240,2,FALSE),VLOOKUP(I1652,Results!$A$2:$B$240,2,FALSE),VLOOKUP(J1652,Results!$A$2:$B$240,2,FALSE),VLOOKUP(B1652,Results!$A$2:$B$240,2,FALSE)),"")</f>
        <v/>
      </c>
    </row>
    <row r="1653" spans="2:47" x14ac:dyDescent="0.3">
      <c r="B1653" t="s">
        <v>166</v>
      </c>
      <c r="C1653" t="s">
        <v>116</v>
      </c>
      <c r="D1653" t="s">
        <v>172</v>
      </c>
      <c r="E1653" t="s">
        <v>89</v>
      </c>
      <c r="F1653" t="s">
        <v>177</v>
      </c>
      <c r="G1653" t="s">
        <v>159</v>
      </c>
      <c r="H1653" t="s">
        <v>153</v>
      </c>
      <c r="I1653" t="s">
        <v>183</v>
      </c>
      <c r="J1653" t="s">
        <v>98</v>
      </c>
      <c r="K1653" t="n">
        <v>9.0</v>
      </c>
      <c r="L1653" s="30">
        <f si="396" t="shared"/>
        <v>0</v>
      </c>
      <c r="N1653" s="35" t="str">
        <f si="392" t="shared"/>
        <v/>
      </c>
      <c r="O1653" s="59">
        <f>(IF(ISNUMBER(MATCH(B1653,Sheet4!$K$92:$K$101,0)),1,0)+IF(ISNUMBER(MATCH(C1653,Sheet4!$K$92:$K$101,0)),1,0)+IF(ISNUMBER(MATCH(D1653,Sheet4!$K$92:$K$101,0)),1,0)+IF(ISNUMBER(MATCH(E1653,Sheet4!$K$92:$K$101,0)),1,0)+IF(ISNUMBER(MATCH(F1653,Sheet4!$K$92:$K$101,0)),1,0)+IF(ISNUMBER(MATCH(G1653,Sheet4!$K$92:$K$101,0)),1,0)+IF(ISNUMBER(MATCH(H1653,Sheet4!$K$92:$K$101,0)),1,0)+IF(ISNUMBER(MATCH(I1653,Sheet4!$K$92:$K$101,0)),1,0)+IF(ISNUMBER(MATCH(J1653,Sheet4!$K$92:$K$101,0)),1,0))
-
(IF(ISNUMBER(MATCH(B1653,Sheet4!$F$2:$F$11,0)),1,0)+IF(ISNUMBER(MATCH(C1653,Sheet4!$F$2:$F$11,0)),1,0)+IF(ISNUMBER(MATCH(D1653,Sheet4!$F$2:$F$11,0)),1,0)+IF(ISNUMBER(MATCH(E1653,Sheet4!$F$2:$F$11,0)),1,0)+IF(ISNUMBER(MATCH(F1653,Sheet4!$F$2:$F$11,0)),1,0)+IF(ISNUMBER(MATCH(G1653,Sheet4!$F$2:$F$11,0)),1,0)+IF(ISNUMBER(MATCH(H1653,Sheet4!$F$2:$F$11,0)),1,0)+IF(ISNUMBER(MATCH(I1653,Sheet4!$F$2:$F$11,0)),1,0)+IF(ISNUMBER(MATCH(J1653,Sheet4!$F$2:$F$11,0)),1,0))</f>
        <v>0</v>
      </c>
      <c r="P1653" s="40" t="str">
        <f>IFERROR(INDEX(Sheet4!$G:$G,MATCH(Sheet1!B1653,Sheet4!$F:$F,0))+INDEX(Sheet4!$G:$G,MATCH(Sheet1!C1653,Sheet4!$F:$F,0))+INDEX(Sheet4!$G:$G,MATCH(Sheet1!D1653,Sheet4!$F:$F,0))+INDEX(Sheet4!$G:$G,MATCH(Sheet1!E1653,Sheet4!$F:$F,0))+INDEX(Sheet4!$G:$G,MATCH(Sheet1!F1653,Sheet4!$F:$F,0))+INDEX(Sheet4!$G:$G,MATCH(Sheet1!G1653,Sheet4!$F:$F,0))+INDEX(Sheet4!$G:$G,MATCH(Sheet1!H1653,Sheet4!$F:$F,0))+INDEX(Sheet4!$G:$G,MATCH(Sheet1!I1653,Sheet4!$F:$F,0))+INDEX(Sheet4!$G:$G,MATCH(Sheet1!J1653,Sheet4!$F:$F,0)),"")</f>
        <v/>
      </c>
      <c r="AF1653">
        <f si="393" t="shared"/>
        <v>0</v>
      </c>
      <c r="AH1653">
        <v>1630</v>
      </c>
      <c r="AI1653" t="str">
        <f si="394" t="shared"/>
        <v>Ben SimmonsDe'Aaron FoxJimmy ButlerMonte MorrisWill BartonCorey BrewerJosh JacksonTaj GibsonRudy Gobert</v>
      </c>
      <c r="AJ1653">
        <f si="397" t="shared"/>
        <v>0</v>
      </c>
      <c r="AK1653">
        <f si="398" t="shared"/>
        <v>0</v>
      </c>
      <c r="AL1653">
        <f si="399" t="shared"/>
        <v>0</v>
      </c>
      <c r="AM1653">
        <f si="400" t="shared"/>
        <v>0</v>
      </c>
      <c r="AN1653">
        <f si="401" t="shared"/>
        <v>0</v>
      </c>
      <c r="AO1653">
        <f si="402" t="shared"/>
        <v>0</v>
      </c>
      <c r="AP1653">
        <f si="403" t="shared"/>
        <v>0</v>
      </c>
      <c r="AQ1653">
        <f si="404" t="shared"/>
        <v>0</v>
      </c>
      <c r="AR1653">
        <f si="405" t="shared"/>
        <v>0</v>
      </c>
      <c r="AS1653">
        <f si="395" t="shared"/>
        <v>0</v>
      </c>
      <c r="AU1653" t="str">
        <f>IFERROR(VLOOKUP(C1653,Results!$A$2:$B$240,2,FALSE)+VLOOKUP(D1653,Results!$A$2:$B$240,2,FALSE)+VLOOKUP(E1653,Results!$A$2:$B$240,2,FALSE)+VLOOKUP(F1653,Results!$A$2:$B$240,2,FALSE)+VLOOKUP(G1653,Results!$A$2:$B$240,2,FALSE)+VLOOKUP(H1653,Results!$A$2:$B$240,2,FALSE)+VLOOKUP(I1653,Results!$A$2:$B$240,2,FALSE)+VLOOKUP(J1653,Results!$A$2:$B$240,2,FALSE)+VLOOKUP(B1653,Results!$A$2:$B$240,2,FALSE)-MIN(VLOOKUP(C1653,Results!$A$2:$B$240,2,FALSE),VLOOKUP(D1653,Results!$A$2:$B$240,2,FALSE),VLOOKUP(E1653,Results!$A$2:$B$240,2,FALSE),VLOOKUP(F1653,Results!$A$2:$B$240,2,FALSE),VLOOKUP(G1653,Results!$A$2:$B$240,2,FALSE),VLOOKUP(H1653,Results!$A$2:$B$240,2,FALSE),VLOOKUP(I1653,Results!$A$2:$B$240,2,FALSE),VLOOKUP(J1653,Results!$A$2:$B$240,2,FALSE),VLOOKUP(B1653,Results!$A$2:$B$240,2,FALSE)),"")</f>
        <v/>
      </c>
    </row>
    <row r="1654" spans="2:47" x14ac:dyDescent="0.3">
      <c r="B1654" t="s">
        <v>166</v>
      </c>
      <c r="C1654" t="s">
        <v>170</v>
      </c>
      <c r="D1654" t="s">
        <v>174</v>
      </c>
      <c r="E1654" t="s">
        <v>148</v>
      </c>
      <c r="F1654" t="s">
        <v>177</v>
      </c>
      <c r="G1654" t="s">
        <v>90</v>
      </c>
      <c r="H1654" t="s">
        <v>153</v>
      </c>
      <c r="I1654" t="s">
        <v>92</v>
      </c>
      <c r="J1654" t="s">
        <v>98</v>
      </c>
      <c r="K1654" t="n">
        <v>9.0</v>
      </c>
      <c r="L1654" s="30">
        <f si="396" t="shared"/>
        <v>0</v>
      </c>
      <c r="N1654" s="35" t="str">
        <f si="392" t="shared"/>
        <v/>
      </c>
      <c r="O1654" s="59">
        <f>(IF(ISNUMBER(MATCH(B1654,Sheet4!$K$92:$K$101,0)),1,0)+IF(ISNUMBER(MATCH(C1654,Sheet4!$K$92:$K$101,0)),1,0)+IF(ISNUMBER(MATCH(D1654,Sheet4!$K$92:$K$101,0)),1,0)+IF(ISNUMBER(MATCH(E1654,Sheet4!$K$92:$K$101,0)),1,0)+IF(ISNUMBER(MATCH(F1654,Sheet4!$K$92:$K$101,0)),1,0)+IF(ISNUMBER(MATCH(G1654,Sheet4!$K$92:$K$101,0)),1,0)+IF(ISNUMBER(MATCH(H1654,Sheet4!$K$92:$K$101,0)),1,0)+IF(ISNUMBER(MATCH(I1654,Sheet4!$K$92:$K$101,0)),1,0)+IF(ISNUMBER(MATCH(J1654,Sheet4!$K$92:$K$101,0)),1,0))
-
(IF(ISNUMBER(MATCH(B1654,Sheet4!$F$2:$F$11,0)),1,0)+IF(ISNUMBER(MATCH(C1654,Sheet4!$F$2:$F$11,0)),1,0)+IF(ISNUMBER(MATCH(D1654,Sheet4!$F$2:$F$11,0)),1,0)+IF(ISNUMBER(MATCH(E1654,Sheet4!$F$2:$F$11,0)),1,0)+IF(ISNUMBER(MATCH(F1654,Sheet4!$F$2:$F$11,0)),1,0)+IF(ISNUMBER(MATCH(G1654,Sheet4!$F$2:$F$11,0)),1,0)+IF(ISNUMBER(MATCH(H1654,Sheet4!$F$2:$F$11,0)),1,0)+IF(ISNUMBER(MATCH(I1654,Sheet4!$F$2:$F$11,0)),1,0)+IF(ISNUMBER(MATCH(J1654,Sheet4!$F$2:$F$11,0)),1,0))</f>
        <v>0</v>
      </c>
      <c r="P1654" s="40" t="str">
        <f>IFERROR(INDEX(Sheet4!$G:$G,MATCH(Sheet1!B1654,Sheet4!$F:$F,0))+INDEX(Sheet4!$G:$G,MATCH(Sheet1!C1654,Sheet4!$F:$F,0))+INDEX(Sheet4!$G:$G,MATCH(Sheet1!D1654,Sheet4!$F:$F,0))+INDEX(Sheet4!$G:$G,MATCH(Sheet1!E1654,Sheet4!$F:$F,0))+INDEX(Sheet4!$G:$G,MATCH(Sheet1!F1654,Sheet4!$F:$F,0))+INDEX(Sheet4!$G:$G,MATCH(Sheet1!G1654,Sheet4!$F:$F,0))+INDEX(Sheet4!$G:$G,MATCH(Sheet1!H1654,Sheet4!$F:$F,0))+INDEX(Sheet4!$G:$G,MATCH(Sheet1!I1654,Sheet4!$F:$F,0))+INDEX(Sheet4!$G:$G,MATCH(Sheet1!J1654,Sheet4!$F:$F,0)),"")</f>
        <v/>
      </c>
      <c r="AF1654">
        <f si="393" t="shared"/>
        <v>0</v>
      </c>
      <c r="AH1654">
        <v>1631</v>
      </c>
      <c r="AI1654" t="str">
        <f si="394" t="shared"/>
        <v>Ricky RubioIsaiah CanaanJames HardenMonte MorrisMikal BridgesJae CrowderKenneth FariedDerrick FavorsRudy Gobert</v>
      </c>
      <c r="AJ1654">
        <f si="397" t="shared"/>
        <v>0</v>
      </c>
      <c r="AK1654">
        <f si="398" t="shared"/>
        <v>0</v>
      </c>
      <c r="AL1654">
        <f si="399" t="shared"/>
        <v>0</v>
      </c>
      <c r="AM1654">
        <f si="400" t="shared"/>
        <v>0</v>
      </c>
      <c r="AN1654">
        <f si="401" t="shared"/>
        <v>0</v>
      </c>
      <c r="AO1654">
        <f si="402" t="shared"/>
        <v>0</v>
      </c>
      <c r="AP1654">
        <f si="403" t="shared"/>
        <v>0</v>
      </c>
      <c r="AQ1654">
        <f si="404" t="shared"/>
        <v>0</v>
      </c>
      <c r="AR1654">
        <f si="405" t="shared"/>
        <v>0</v>
      </c>
      <c r="AS1654">
        <f si="395" t="shared"/>
        <v>0</v>
      </c>
      <c r="AU1654" t="str">
        <f>IFERROR(VLOOKUP(C1654,Results!$A$2:$B$240,2,FALSE)+VLOOKUP(D1654,Results!$A$2:$B$240,2,FALSE)+VLOOKUP(E1654,Results!$A$2:$B$240,2,FALSE)+VLOOKUP(F1654,Results!$A$2:$B$240,2,FALSE)+VLOOKUP(G1654,Results!$A$2:$B$240,2,FALSE)+VLOOKUP(H1654,Results!$A$2:$B$240,2,FALSE)+VLOOKUP(I1654,Results!$A$2:$B$240,2,FALSE)+VLOOKUP(J1654,Results!$A$2:$B$240,2,FALSE)+VLOOKUP(B1654,Results!$A$2:$B$240,2,FALSE)-MIN(VLOOKUP(C1654,Results!$A$2:$B$240,2,FALSE),VLOOKUP(D1654,Results!$A$2:$B$240,2,FALSE),VLOOKUP(E1654,Results!$A$2:$B$240,2,FALSE),VLOOKUP(F1654,Results!$A$2:$B$240,2,FALSE),VLOOKUP(G1654,Results!$A$2:$B$240,2,FALSE),VLOOKUP(H1654,Results!$A$2:$B$240,2,FALSE),VLOOKUP(I1654,Results!$A$2:$B$240,2,FALSE),VLOOKUP(J1654,Results!$A$2:$B$240,2,FALSE),VLOOKUP(B1654,Results!$A$2:$B$240,2,FALSE)),"")</f>
        <v/>
      </c>
    </row>
    <row r="1655" spans="2:47" x14ac:dyDescent="0.3">
      <c r="B1655" t="s">
        <v>166</v>
      </c>
      <c r="C1655" t="s">
        <v>171</v>
      </c>
      <c r="D1655" t="s">
        <v>173</v>
      </c>
      <c r="E1655" t="s">
        <v>158</v>
      </c>
      <c r="F1655" t="s">
        <v>150</v>
      </c>
      <c r="G1655" t="s">
        <v>177</v>
      </c>
      <c r="H1655" t="s">
        <v>181</v>
      </c>
      <c r="I1655" t="s">
        <v>152</v>
      </c>
      <c r="J1655" t="s">
        <v>186</v>
      </c>
      <c r="K1655" t="n">
        <v>9.0</v>
      </c>
      <c r="L1655" s="30">
        <f si="396" t="shared"/>
        <v>0</v>
      </c>
      <c r="N1655" s="35" t="str">
        <f si="392" t="shared"/>
        <v/>
      </c>
      <c r="O1655" s="59">
        <f>(IF(ISNUMBER(MATCH(B1655,Sheet4!$K$92:$K$101,0)),1,0)+IF(ISNUMBER(MATCH(C1655,Sheet4!$K$92:$K$101,0)),1,0)+IF(ISNUMBER(MATCH(D1655,Sheet4!$K$92:$K$101,0)),1,0)+IF(ISNUMBER(MATCH(E1655,Sheet4!$K$92:$K$101,0)),1,0)+IF(ISNUMBER(MATCH(F1655,Sheet4!$K$92:$K$101,0)),1,0)+IF(ISNUMBER(MATCH(G1655,Sheet4!$K$92:$K$101,0)),1,0)+IF(ISNUMBER(MATCH(H1655,Sheet4!$K$92:$K$101,0)),1,0)+IF(ISNUMBER(MATCH(I1655,Sheet4!$K$92:$K$101,0)),1,0)+IF(ISNUMBER(MATCH(J1655,Sheet4!$K$92:$K$101,0)),1,0))
-
(IF(ISNUMBER(MATCH(B1655,Sheet4!$F$2:$F$11,0)),1,0)+IF(ISNUMBER(MATCH(C1655,Sheet4!$F$2:$F$11,0)),1,0)+IF(ISNUMBER(MATCH(D1655,Sheet4!$F$2:$F$11,0)),1,0)+IF(ISNUMBER(MATCH(E1655,Sheet4!$F$2:$F$11,0)),1,0)+IF(ISNUMBER(MATCH(F1655,Sheet4!$F$2:$F$11,0)),1,0)+IF(ISNUMBER(MATCH(G1655,Sheet4!$F$2:$F$11,0)),1,0)+IF(ISNUMBER(MATCH(H1655,Sheet4!$F$2:$F$11,0)),1,0)+IF(ISNUMBER(MATCH(I1655,Sheet4!$F$2:$F$11,0)),1,0)+IF(ISNUMBER(MATCH(J1655,Sheet4!$F$2:$F$11,0)),1,0))</f>
        <v>0</v>
      </c>
      <c r="P1655" s="40" t="str">
        <f>IFERROR(INDEX(Sheet4!$G:$G,MATCH(Sheet1!B1655,Sheet4!$F:$F,0))+INDEX(Sheet4!$G:$G,MATCH(Sheet1!C1655,Sheet4!$F:$F,0))+INDEX(Sheet4!$G:$G,MATCH(Sheet1!D1655,Sheet4!$F:$F,0))+INDEX(Sheet4!$G:$G,MATCH(Sheet1!E1655,Sheet4!$F:$F,0))+INDEX(Sheet4!$G:$G,MATCH(Sheet1!F1655,Sheet4!$F:$F,0))+INDEX(Sheet4!$G:$G,MATCH(Sheet1!G1655,Sheet4!$F:$F,0))+INDEX(Sheet4!$G:$G,MATCH(Sheet1!H1655,Sheet4!$F:$F,0))+INDEX(Sheet4!$G:$G,MATCH(Sheet1!I1655,Sheet4!$F:$F,0))+INDEX(Sheet4!$G:$G,MATCH(Sheet1!J1655,Sheet4!$F:$F,0)),"")</f>
        <v/>
      </c>
      <c r="AF1655">
        <f si="393" t="shared"/>
        <v>0</v>
      </c>
      <c r="AH1655">
        <v>1632</v>
      </c>
      <c r="AI1655" t="str">
        <f si="394" t="shared"/>
        <v>Ben SimmonsRicky RubioDevin BookerTorrey CraigWill BartonGerald GreenJosh JacksonPaul MillsapKarl-Anthony Towns</v>
      </c>
      <c r="AJ1655">
        <f si="397" t="shared"/>
        <v>0</v>
      </c>
      <c r="AK1655">
        <f si="398" t="shared"/>
        <v>0</v>
      </c>
      <c r="AL1655">
        <f si="399" t="shared"/>
        <v>0</v>
      </c>
      <c r="AM1655">
        <f si="400" t="shared"/>
        <v>0</v>
      </c>
      <c r="AN1655">
        <f si="401" t="shared"/>
        <v>0</v>
      </c>
      <c r="AO1655">
        <f si="402" t="shared"/>
        <v>0</v>
      </c>
      <c r="AP1655">
        <f si="403" t="shared"/>
        <v>0</v>
      </c>
      <c r="AQ1655">
        <f si="404" t="shared"/>
        <v>0</v>
      </c>
      <c r="AR1655">
        <f si="405" t="shared"/>
        <v>0</v>
      </c>
      <c r="AS1655">
        <f si="395" t="shared"/>
        <v>0</v>
      </c>
      <c r="AU1655" t="str">
        <f>IFERROR(VLOOKUP(C1655,Results!$A$2:$B$240,2,FALSE)+VLOOKUP(D1655,Results!$A$2:$B$240,2,FALSE)+VLOOKUP(E1655,Results!$A$2:$B$240,2,FALSE)+VLOOKUP(F1655,Results!$A$2:$B$240,2,FALSE)+VLOOKUP(G1655,Results!$A$2:$B$240,2,FALSE)+VLOOKUP(H1655,Results!$A$2:$B$240,2,FALSE)+VLOOKUP(I1655,Results!$A$2:$B$240,2,FALSE)+VLOOKUP(J1655,Results!$A$2:$B$240,2,FALSE)+VLOOKUP(B1655,Results!$A$2:$B$240,2,FALSE)-MIN(VLOOKUP(C1655,Results!$A$2:$B$240,2,FALSE),VLOOKUP(D1655,Results!$A$2:$B$240,2,FALSE),VLOOKUP(E1655,Results!$A$2:$B$240,2,FALSE),VLOOKUP(F1655,Results!$A$2:$B$240,2,FALSE),VLOOKUP(G1655,Results!$A$2:$B$240,2,FALSE),VLOOKUP(H1655,Results!$A$2:$B$240,2,FALSE),VLOOKUP(I1655,Results!$A$2:$B$240,2,FALSE),VLOOKUP(J1655,Results!$A$2:$B$240,2,FALSE),VLOOKUP(B1655,Results!$A$2:$B$240,2,FALSE)),"")</f>
        <v/>
      </c>
    </row>
    <row r="1656" spans="2:47" x14ac:dyDescent="0.3">
      <c r="B1656" t="s">
        <v>166</v>
      </c>
      <c r="C1656" t="s">
        <v>87</v>
      </c>
      <c r="D1656" t="s">
        <v>173</v>
      </c>
      <c r="E1656" t="s">
        <v>174</v>
      </c>
      <c r="F1656" t="s">
        <v>150</v>
      </c>
      <c r="G1656" t="s">
        <v>177</v>
      </c>
      <c r="H1656" t="s">
        <v>152</v>
      </c>
      <c r="I1656" t="s">
        <v>155</v>
      </c>
      <c r="J1656" t="s">
        <v>110</v>
      </c>
      <c r="K1656" t="n">
        <v>9.0</v>
      </c>
      <c r="L1656" s="30">
        <f si="396" t="shared"/>
        <v>0</v>
      </c>
      <c r="N1656" s="35" t="str">
        <f si="392" t="shared"/>
        <v/>
      </c>
      <c r="O1656" s="59">
        <f>(IF(ISNUMBER(MATCH(B1656,Sheet4!$K$92:$K$101,0)),1,0)+IF(ISNUMBER(MATCH(C1656,Sheet4!$K$92:$K$101,0)),1,0)+IF(ISNUMBER(MATCH(D1656,Sheet4!$K$92:$K$101,0)),1,0)+IF(ISNUMBER(MATCH(E1656,Sheet4!$K$92:$K$101,0)),1,0)+IF(ISNUMBER(MATCH(F1656,Sheet4!$K$92:$K$101,0)),1,0)+IF(ISNUMBER(MATCH(G1656,Sheet4!$K$92:$K$101,0)),1,0)+IF(ISNUMBER(MATCH(H1656,Sheet4!$K$92:$K$101,0)),1,0)+IF(ISNUMBER(MATCH(I1656,Sheet4!$K$92:$K$101,0)),1,0)+IF(ISNUMBER(MATCH(J1656,Sheet4!$K$92:$K$101,0)),1,0))
-
(IF(ISNUMBER(MATCH(B1656,Sheet4!$F$2:$F$11,0)),1,0)+IF(ISNUMBER(MATCH(C1656,Sheet4!$F$2:$F$11,0)),1,0)+IF(ISNUMBER(MATCH(D1656,Sheet4!$F$2:$F$11,0)),1,0)+IF(ISNUMBER(MATCH(E1656,Sheet4!$F$2:$F$11,0)),1,0)+IF(ISNUMBER(MATCH(F1656,Sheet4!$F$2:$F$11,0)),1,0)+IF(ISNUMBER(MATCH(G1656,Sheet4!$F$2:$F$11,0)),1,0)+IF(ISNUMBER(MATCH(H1656,Sheet4!$F$2:$F$11,0)),1,0)+IF(ISNUMBER(MATCH(I1656,Sheet4!$F$2:$F$11,0)),1,0)+IF(ISNUMBER(MATCH(J1656,Sheet4!$F$2:$F$11,0)),1,0))</f>
        <v>0</v>
      </c>
      <c r="P1656" s="40" t="str">
        <f>IFERROR(INDEX(Sheet4!$G:$G,MATCH(Sheet1!B1656,Sheet4!$F:$F,0))+INDEX(Sheet4!$G:$G,MATCH(Sheet1!C1656,Sheet4!$F:$F,0))+INDEX(Sheet4!$G:$G,MATCH(Sheet1!D1656,Sheet4!$F:$F,0))+INDEX(Sheet4!$G:$G,MATCH(Sheet1!E1656,Sheet4!$F:$F,0))+INDEX(Sheet4!$G:$G,MATCH(Sheet1!F1656,Sheet4!$F:$F,0))+INDEX(Sheet4!$G:$G,MATCH(Sheet1!G1656,Sheet4!$F:$F,0))+INDEX(Sheet4!$G:$G,MATCH(Sheet1!H1656,Sheet4!$F:$F,0))+INDEX(Sheet4!$G:$G,MATCH(Sheet1!I1656,Sheet4!$F:$F,0))+INDEX(Sheet4!$G:$G,MATCH(Sheet1!J1656,Sheet4!$F:$F,0)),"")</f>
        <v/>
      </c>
      <c r="AF1656">
        <f si="393" t="shared"/>
        <v>0</v>
      </c>
      <c r="AH1656">
        <v>1633</v>
      </c>
      <c r="AI1656" t="str">
        <f si="394" t="shared"/>
        <v>Ben SimmonsDe'Aaron FoxDevin BookerMonte MorrisCorey BrewerRoyce O'NealeJosh JacksonPaul MillsapKarl-Anthony Towns</v>
      </c>
      <c r="AJ1656">
        <f si="397" t="shared"/>
        <v>0</v>
      </c>
      <c r="AK1656">
        <f si="398" t="shared"/>
        <v>0</v>
      </c>
      <c r="AL1656">
        <f si="399" t="shared"/>
        <v>0</v>
      </c>
      <c r="AM1656">
        <f si="400" t="shared"/>
        <v>0</v>
      </c>
      <c r="AN1656">
        <f si="401" t="shared"/>
        <v>0</v>
      </c>
      <c r="AO1656">
        <f si="402" t="shared"/>
        <v>0</v>
      </c>
      <c r="AP1656">
        <f si="403" t="shared"/>
        <v>0</v>
      </c>
      <c r="AQ1656">
        <f si="404" t="shared"/>
        <v>0</v>
      </c>
      <c r="AR1656">
        <f si="405" t="shared"/>
        <v>0</v>
      </c>
      <c r="AS1656">
        <f si="395" t="shared"/>
        <v>0</v>
      </c>
      <c r="AU1656" t="str">
        <f>IFERROR(VLOOKUP(C1656,Results!$A$2:$B$240,2,FALSE)+VLOOKUP(D1656,Results!$A$2:$B$240,2,FALSE)+VLOOKUP(E1656,Results!$A$2:$B$240,2,FALSE)+VLOOKUP(F1656,Results!$A$2:$B$240,2,FALSE)+VLOOKUP(G1656,Results!$A$2:$B$240,2,FALSE)+VLOOKUP(H1656,Results!$A$2:$B$240,2,FALSE)+VLOOKUP(I1656,Results!$A$2:$B$240,2,FALSE)+VLOOKUP(J1656,Results!$A$2:$B$240,2,FALSE)+VLOOKUP(B1656,Results!$A$2:$B$240,2,FALSE)-MIN(VLOOKUP(C1656,Results!$A$2:$B$240,2,FALSE),VLOOKUP(D1656,Results!$A$2:$B$240,2,FALSE),VLOOKUP(E1656,Results!$A$2:$B$240,2,FALSE),VLOOKUP(F1656,Results!$A$2:$B$240,2,FALSE),VLOOKUP(G1656,Results!$A$2:$B$240,2,FALSE),VLOOKUP(H1656,Results!$A$2:$B$240,2,FALSE),VLOOKUP(I1656,Results!$A$2:$B$240,2,FALSE),VLOOKUP(J1656,Results!$A$2:$B$240,2,FALSE),VLOOKUP(B1656,Results!$A$2:$B$240,2,FALSE)),"")</f>
        <v/>
      </c>
    </row>
    <row r="1657" spans="2:47" x14ac:dyDescent="0.3">
      <c r="B1657" t="s">
        <v>108</v>
      </c>
      <c r="C1657" t="s">
        <v>171</v>
      </c>
      <c r="D1657" t="s">
        <v>145</v>
      </c>
      <c r="E1657" t="s">
        <v>146</v>
      </c>
      <c r="F1657" t="s">
        <v>150</v>
      </c>
      <c r="G1657" t="s">
        <v>177</v>
      </c>
      <c r="H1657" t="s">
        <v>93</v>
      </c>
      <c r="I1657" t="s">
        <v>181</v>
      </c>
      <c r="J1657" t="s">
        <v>187</v>
      </c>
      <c r="K1657" t="n">
        <v>9.0</v>
      </c>
      <c r="L1657" s="30">
        <f si="396" t="shared"/>
        <v>0</v>
      </c>
      <c r="N1657" s="35" t="str">
        <f si="392" t="shared"/>
        <v/>
      </c>
      <c r="O1657" s="59">
        <f>(IF(ISNUMBER(MATCH(B1657,Sheet4!$K$92:$K$101,0)),1,0)+IF(ISNUMBER(MATCH(C1657,Sheet4!$K$92:$K$101,0)),1,0)+IF(ISNUMBER(MATCH(D1657,Sheet4!$K$92:$K$101,0)),1,0)+IF(ISNUMBER(MATCH(E1657,Sheet4!$K$92:$K$101,0)),1,0)+IF(ISNUMBER(MATCH(F1657,Sheet4!$K$92:$K$101,0)),1,0)+IF(ISNUMBER(MATCH(G1657,Sheet4!$K$92:$K$101,0)),1,0)+IF(ISNUMBER(MATCH(H1657,Sheet4!$K$92:$K$101,0)),1,0)+IF(ISNUMBER(MATCH(I1657,Sheet4!$K$92:$K$101,0)),1,0)+IF(ISNUMBER(MATCH(J1657,Sheet4!$K$92:$K$101,0)),1,0))
-
(IF(ISNUMBER(MATCH(B1657,Sheet4!$F$2:$F$11,0)),1,0)+IF(ISNUMBER(MATCH(C1657,Sheet4!$F$2:$F$11,0)),1,0)+IF(ISNUMBER(MATCH(D1657,Sheet4!$F$2:$F$11,0)),1,0)+IF(ISNUMBER(MATCH(E1657,Sheet4!$F$2:$F$11,0)),1,0)+IF(ISNUMBER(MATCH(F1657,Sheet4!$F$2:$F$11,0)),1,0)+IF(ISNUMBER(MATCH(G1657,Sheet4!$F$2:$F$11,0)),1,0)+IF(ISNUMBER(MATCH(H1657,Sheet4!$F$2:$F$11,0)),1,0)+IF(ISNUMBER(MATCH(I1657,Sheet4!$F$2:$F$11,0)),1,0)+IF(ISNUMBER(MATCH(J1657,Sheet4!$F$2:$F$11,0)),1,0))</f>
        <v>0</v>
      </c>
      <c r="P1657" s="40" t="str">
        <f>IFERROR(INDEX(Sheet4!$G:$G,MATCH(Sheet1!B1657,Sheet4!$F:$F,0))+INDEX(Sheet4!$G:$G,MATCH(Sheet1!C1657,Sheet4!$F:$F,0))+INDEX(Sheet4!$G:$G,MATCH(Sheet1!D1657,Sheet4!$F:$F,0))+INDEX(Sheet4!$G:$G,MATCH(Sheet1!E1657,Sheet4!$F:$F,0))+INDEX(Sheet4!$G:$G,MATCH(Sheet1!F1657,Sheet4!$F:$F,0))+INDEX(Sheet4!$G:$G,MATCH(Sheet1!G1657,Sheet4!$F:$F,0))+INDEX(Sheet4!$G:$G,MATCH(Sheet1!H1657,Sheet4!$F:$F,0))+INDEX(Sheet4!$G:$G,MATCH(Sheet1!I1657,Sheet4!$F:$F,0))+INDEX(Sheet4!$G:$G,MATCH(Sheet1!J1657,Sheet4!$F:$F,0)),"")</f>
        <v/>
      </c>
      <c r="AF1657">
        <f si="393" t="shared"/>
        <v>0</v>
      </c>
      <c r="AH1657">
        <v>1634</v>
      </c>
      <c r="AI1657" t="str">
        <f si="394" t="shared"/>
        <v>Ben SimmonsT.J. McConnellDevin BookerMalik BeasleyTaurean PrinceGerald GreenKenneth FariedJohn CollinsRudy Gobert</v>
      </c>
      <c r="AJ1657">
        <f si="397" t="shared"/>
        <v>0</v>
      </c>
      <c r="AK1657">
        <f si="398" t="shared"/>
        <v>0</v>
      </c>
      <c r="AL1657">
        <f si="399" t="shared"/>
        <v>0</v>
      </c>
      <c r="AM1657">
        <f si="400" t="shared"/>
        <v>0</v>
      </c>
      <c r="AN1657">
        <f si="401" t="shared"/>
        <v>0</v>
      </c>
      <c r="AO1657">
        <f si="402" t="shared"/>
        <v>0</v>
      </c>
      <c r="AP1657">
        <f si="403" t="shared"/>
        <v>0</v>
      </c>
      <c r="AQ1657">
        <f si="404" t="shared"/>
        <v>0</v>
      </c>
      <c r="AR1657">
        <f si="405" t="shared"/>
        <v>0</v>
      </c>
      <c r="AS1657">
        <f si="395" t="shared"/>
        <v>0</v>
      </c>
      <c r="AU1657" t="str">
        <f>IFERROR(VLOOKUP(C1657,Results!$A$2:$B$240,2,FALSE)+VLOOKUP(D1657,Results!$A$2:$B$240,2,FALSE)+VLOOKUP(E1657,Results!$A$2:$B$240,2,FALSE)+VLOOKUP(F1657,Results!$A$2:$B$240,2,FALSE)+VLOOKUP(G1657,Results!$A$2:$B$240,2,FALSE)+VLOOKUP(H1657,Results!$A$2:$B$240,2,FALSE)+VLOOKUP(I1657,Results!$A$2:$B$240,2,FALSE)+VLOOKUP(J1657,Results!$A$2:$B$240,2,FALSE)+VLOOKUP(B1657,Results!$A$2:$B$240,2,FALSE)-MIN(VLOOKUP(C1657,Results!$A$2:$B$240,2,FALSE),VLOOKUP(D1657,Results!$A$2:$B$240,2,FALSE),VLOOKUP(E1657,Results!$A$2:$B$240,2,FALSE),VLOOKUP(F1657,Results!$A$2:$B$240,2,FALSE),VLOOKUP(G1657,Results!$A$2:$B$240,2,FALSE),VLOOKUP(H1657,Results!$A$2:$B$240,2,FALSE),VLOOKUP(I1657,Results!$A$2:$B$240,2,FALSE),VLOOKUP(J1657,Results!$A$2:$B$240,2,FALSE),VLOOKUP(B1657,Results!$A$2:$B$240,2,FALSE)),"")</f>
        <v/>
      </c>
    </row>
    <row r="1658" spans="2:47" x14ac:dyDescent="0.3">
      <c r="B1658" t="s">
        <v>166</v>
      </c>
      <c r="C1658" t="s">
        <v>170</v>
      </c>
      <c r="D1658" t="s">
        <v>89</v>
      </c>
      <c r="E1658" t="s">
        <v>158</v>
      </c>
      <c r="F1658" t="s">
        <v>150</v>
      </c>
      <c r="G1658" t="s">
        <v>177</v>
      </c>
      <c r="H1658" t="s">
        <v>92</v>
      </c>
      <c r="I1658" t="s">
        <v>152</v>
      </c>
      <c r="J1658" t="s">
        <v>188</v>
      </c>
      <c r="K1658" t="n">
        <v>9.0</v>
      </c>
      <c r="L1658" s="30">
        <f si="396" t="shared"/>
        <v>0</v>
      </c>
      <c r="N1658" s="35" t="str">
        <f si="392" t="shared"/>
        <v/>
      </c>
      <c r="O1658" s="59">
        <f>(IF(ISNUMBER(MATCH(B1658,Sheet4!$K$92:$K$101,0)),1,0)+IF(ISNUMBER(MATCH(C1658,Sheet4!$K$92:$K$101,0)),1,0)+IF(ISNUMBER(MATCH(D1658,Sheet4!$K$92:$K$101,0)),1,0)+IF(ISNUMBER(MATCH(E1658,Sheet4!$K$92:$K$101,0)),1,0)+IF(ISNUMBER(MATCH(F1658,Sheet4!$K$92:$K$101,0)),1,0)+IF(ISNUMBER(MATCH(G1658,Sheet4!$K$92:$K$101,0)),1,0)+IF(ISNUMBER(MATCH(H1658,Sheet4!$K$92:$K$101,0)),1,0)+IF(ISNUMBER(MATCH(I1658,Sheet4!$K$92:$K$101,0)),1,0)+IF(ISNUMBER(MATCH(J1658,Sheet4!$K$92:$K$101,0)),1,0))
-
(IF(ISNUMBER(MATCH(B1658,Sheet4!$F$2:$F$11,0)),1,0)+IF(ISNUMBER(MATCH(C1658,Sheet4!$F$2:$F$11,0)),1,0)+IF(ISNUMBER(MATCH(D1658,Sheet4!$F$2:$F$11,0)),1,0)+IF(ISNUMBER(MATCH(E1658,Sheet4!$F$2:$F$11,0)),1,0)+IF(ISNUMBER(MATCH(F1658,Sheet4!$F$2:$F$11,0)),1,0)+IF(ISNUMBER(MATCH(G1658,Sheet4!$F$2:$F$11,0)),1,0)+IF(ISNUMBER(MATCH(H1658,Sheet4!$F$2:$F$11,0)),1,0)+IF(ISNUMBER(MATCH(I1658,Sheet4!$F$2:$F$11,0)),1,0)+IF(ISNUMBER(MATCH(J1658,Sheet4!$F$2:$F$11,0)),1,0))</f>
        <v>0</v>
      </c>
      <c r="P1658" s="40" t="str">
        <f>IFERROR(INDEX(Sheet4!$G:$G,MATCH(Sheet1!B1658,Sheet4!$F:$F,0))+INDEX(Sheet4!$G:$G,MATCH(Sheet1!C1658,Sheet4!$F:$F,0))+INDEX(Sheet4!$G:$G,MATCH(Sheet1!D1658,Sheet4!$F:$F,0))+INDEX(Sheet4!$G:$G,MATCH(Sheet1!E1658,Sheet4!$F:$F,0))+INDEX(Sheet4!$G:$G,MATCH(Sheet1!F1658,Sheet4!$F:$F,0))+INDEX(Sheet4!$G:$G,MATCH(Sheet1!G1658,Sheet4!$F:$F,0))+INDEX(Sheet4!$G:$G,MATCH(Sheet1!H1658,Sheet4!$F:$F,0))+INDEX(Sheet4!$G:$G,MATCH(Sheet1!I1658,Sheet4!$F:$F,0))+INDEX(Sheet4!$G:$G,MATCH(Sheet1!J1658,Sheet4!$F:$F,0)),"")</f>
        <v/>
      </c>
      <c r="AF1658">
        <f si="393" t="shared"/>
        <v>0</v>
      </c>
      <c r="AH1658">
        <v>1635</v>
      </c>
      <c r="AI1658" t="str">
        <f si="394" t="shared"/>
        <v>Ben SimmonsIsaiah CanaanDevin BookerJosh OkogieKelly OubreDeAndre' BembryJohn CollinsPaul MillsapNikola Jokic</v>
      </c>
      <c r="AJ1658">
        <f si="397" t="shared"/>
        <v>0</v>
      </c>
      <c r="AK1658">
        <f si="398" t="shared"/>
        <v>0</v>
      </c>
      <c r="AL1658">
        <f si="399" t="shared"/>
        <v>0</v>
      </c>
      <c r="AM1658">
        <f si="400" t="shared"/>
        <v>0</v>
      </c>
      <c r="AN1658">
        <f si="401" t="shared"/>
        <v>0</v>
      </c>
      <c r="AO1658">
        <f si="402" t="shared"/>
        <v>0</v>
      </c>
      <c r="AP1658">
        <f si="403" t="shared"/>
        <v>0</v>
      </c>
      <c r="AQ1658">
        <f si="404" t="shared"/>
        <v>0</v>
      </c>
      <c r="AR1658">
        <f si="405" t="shared"/>
        <v>0</v>
      </c>
      <c r="AS1658">
        <f si="395" t="shared"/>
        <v>0</v>
      </c>
      <c r="AU1658" t="str">
        <f>IFERROR(VLOOKUP(C1658,Results!$A$2:$B$240,2,FALSE)+VLOOKUP(D1658,Results!$A$2:$B$240,2,FALSE)+VLOOKUP(E1658,Results!$A$2:$B$240,2,FALSE)+VLOOKUP(F1658,Results!$A$2:$B$240,2,FALSE)+VLOOKUP(G1658,Results!$A$2:$B$240,2,FALSE)+VLOOKUP(H1658,Results!$A$2:$B$240,2,FALSE)+VLOOKUP(I1658,Results!$A$2:$B$240,2,FALSE)+VLOOKUP(J1658,Results!$A$2:$B$240,2,FALSE)+VLOOKUP(B1658,Results!$A$2:$B$240,2,FALSE)-MIN(VLOOKUP(C1658,Results!$A$2:$B$240,2,FALSE),VLOOKUP(D1658,Results!$A$2:$B$240,2,FALSE),VLOOKUP(E1658,Results!$A$2:$B$240,2,FALSE),VLOOKUP(F1658,Results!$A$2:$B$240,2,FALSE),VLOOKUP(G1658,Results!$A$2:$B$240,2,FALSE),VLOOKUP(H1658,Results!$A$2:$B$240,2,FALSE),VLOOKUP(I1658,Results!$A$2:$B$240,2,FALSE),VLOOKUP(J1658,Results!$A$2:$B$240,2,FALSE),VLOOKUP(B1658,Results!$A$2:$B$240,2,FALSE)),"")</f>
        <v/>
      </c>
    </row>
    <row r="1659" spans="2:47" x14ac:dyDescent="0.3">
      <c r="B1659" t="s">
        <v>166</v>
      </c>
      <c r="C1659" t="s">
        <v>171</v>
      </c>
      <c r="D1659" t="s">
        <v>173</v>
      </c>
      <c r="E1659" t="s">
        <v>146</v>
      </c>
      <c r="F1659" t="s">
        <v>177</v>
      </c>
      <c r="G1659" t="s">
        <v>96</v>
      </c>
      <c r="H1659" t="s">
        <v>152</v>
      </c>
      <c r="I1659" t="s">
        <v>183</v>
      </c>
      <c r="J1659" t="s">
        <v>156</v>
      </c>
      <c r="K1659" t="n">
        <v>9.0</v>
      </c>
      <c r="L1659" s="30">
        <f si="396" t="shared"/>
        <v>0</v>
      </c>
      <c r="N1659" s="35" t="str">
        <f si="392" t="shared"/>
        <v/>
      </c>
      <c r="O1659" s="59">
        <f>(IF(ISNUMBER(MATCH(B1659,Sheet4!$K$92:$K$101,0)),1,0)+IF(ISNUMBER(MATCH(C1659,Sheet4!$K$92:$K$101,0)),1,0)+IF(ISNUMBER(MATCH(D1659,Sheet4!$K$92:$K$101,0)),1,0)+IF(ISNUMBER(MATCH(E1659,Sheet4!$K$92:$K$101,0)),1,0)+IF(ISNUMBER(MATCH(F1659,Sheet4!$K$92:$K$101,0)),1,0)+IF(ISNUMBER(MATCH(G1659,Sheet4!$K$92:$K$101,0)),1,0)+IF(ISNUMBER(MATCH(H1659,Sheet4!$K$92:$K$101,0)),1,0)+IF(ISNUMBER(MATCH(I1659,Sheet4!$K$92:$K$101,0)),1,0)+IF(ISNUMBER(MATCH(J1659,Sheet4!$K$92:$K$101,0)),1,0))
-
(IF(ISNUMBER(MATCH(B1659,Sheet4!$F$2:$F$11,0)),1,0)+IF(ISNUMBER(MATCH(C1659,Sheet4!$F$2:$F$11,0)),1,0)+IF(ISNUMBER(MATCH(D1659,Sheet4!$F$2:$F$11,0)),1,0)+IF(ISNUMBER(MATCH(E1659,Sheet4!$F$2:$F$11,0)),1,0)+IF(ISNUMBER(MATCH(F1659,Sheet4!$F$2:$F$11,0)),1,0)+IF(ISNUMBER(MATCH(G1659,Sheet4!$F$2:$F$11,0)),1,0)+IF(ISNUMBER(MATCH(H1659,Sheet4!$F$2:$F$11,0)),1,0)+IF(ISNUMBER(MATCH(I1659,Sheet4!$F$2:$F$11,0)),1,0)+IF(ISNUMBER(MATCH(J1659,Sheet4!$F$2:$F$11,0)),1,0))</f>
        <v>0</v>
      </c>
      <c r="P1659" s="40" t="str">
        <f>IFERROR(INDEX(Sheet4!$G:$G,MATCH(Sheet1!B1659,Sheet4!$F:$F,0))+INDEX(Sheet4!$G:$G,MATCH(Sheet1!C1659,Sheet4!$F:$F,0))+INDEX(Sheet4!$G:$G,MATCH(Sheet1!D1659,Sheet4!$F:$F,0))+INDEX(Sheet4!$G:$G,MATCH(Sheet1!E1659,Sheet4!$F:$F,0))+INDEX(Sheet4!$G:$G,MATCH(Sheet1!F1659,Sheet4!$F:$F,0))+INDEX(Sheet4!$G:$G,MATCH(Sheet1!G1659,Sheet4!$F:$F,0))+INDEX(Sheet4!$G:$G,MATCH(Sheet1!H1659,Sheet4!$F:$F,0))+INDEX(Sheet4!$G:$G,MATCH(Sheet1!I1659,Sheet4!$F:$F,0))+INDEX(Sheet4!$G:$G,MATCH(Sheet1!J1659,Sheet4!$F:$F,0)),"")</f>
        <v/>
      </c>
      <c r="AF1659">
        <f si="393" t="shared"/>
        <v>0</v>
      </c>
      <c r="AH1659">
        <v>1636</v>
      </c>
      <c r="AI1659" t="str">
        <f si="394" t="shared"/>
        <v>Ben SimmonsJerryd BaylessDevin BookerMonte MorrisJae CrowderRoyce O'NealeJohn CollinsPaul MillsapKarl-Anthony Towns</v>
      </c>
      <c r="AJ1659">
        <f si="397" t="shared"/>
        <v>0</v>
      </c>
      <c r="AK1659">
        <f si="398" t="shared"/>
        <v>0</v>
      </c>
      <c r="AL1659">
        <f si="399" t="shared"/>
        <v>0</v>
      </c>
      <c r="AM1659">
        <f si="400" t="shared"/>
        <v>0</v>
      </c>
      <c r="AN1659">
        <f si="401" t="shared"/>
        <v>0</v>
      </c>
      <c r="AO1659">
        <f si="402" t="shared"/>
        <v>0</v>
      </c>
      <c r="AP1659">
        <f si="403" t="shared"/>
        <v>0</v>
      </c>
      <c r="AQ1659">
        <f si="404" t="shared"/>
        <v>0</v>
      </c>
      <c r="AR1659">
        <f si="405" t="shared"/>
        <v>0</v>
      </c>
      <c r="AS1659">
        <f si="395" t="shared"/>
        <v>0</v>
      </c>
      <c r="AU1659" t="str">
        <f>IFERROR(VLOOKUP(C1659,Results!$A$2:$B$240,2,FALSE)+VLOOKUP(D1659,Results!$A$2:$B$240,2,FALSE)+VLOOKUP(E1659,Results!$A$2:$B$240,2,FALSE)+VLOOKUP(F1659,Results!$A$2:$B$240,2,FALSE)+VLOOKUP(G1659,Results!$A$2:$B$240,2,FALSE)+VLOOKUP(H1659,Results!$A$2:$B$240,2,FALSE)+VLOOKUP(I1659,Results!$A$2:$B$240,2,FALSE)+VLOOKUP(J1659,Results!$A$2:$B$240,2,FALSE)+VLOOKUP(B1659,Results!$A$2:$B$240,2,FALSE)-MIN(VLOOKUP(C1659,Results!$A$2:$B$240,2,FALSE),VLOOKUP(D1659,Results!$A$2:$B$240,2,FALSE),VLOOKUP(E1659,Results!$A$2:$B$240,2,FALSE),VLOOKUP(F1659,Results!$A$2:$B$240,2,FALSE),VLOOKUP(G1659,Results!$A$2:$B$240,2,FALSE),VLOOKUP(H1659,Results!$A$2:$B$240,2,FALSE),VLOOKUP(I1659,Results!$A$2:$B$240,2,FALSE),VLOOKUP(J1659,Results!$A$2:$B$240,2,FALSE),VLOOKUP(B1659,Results!$A$2:$B$240,2,FALSE)),"")</f>
        <v/>
      </c>
    </row>
    <row r="1660" spans="2:47" x14ac:dyDescent="0.3">
      <c r="B1660" t="s">
        <v>166</v>
      </c>
      <c r="C1660" t="s">
        <v>87</v>
      </c>
      <c r="D1660" t="s">
        <v>172</v>
      </c>
      <c r="E1660" t="s">
        <v>148</v>
      </c>
      <c r="F1660" t="s">
        <v>100</v>
      </c>
      <c r="G1660" t="s">
        <v>159</v>
      </c>
      <c r="H1660" t="s">
        <v>92</v>
      </c>
      <c r="I1660" t="s">
        <v>152</v>
      </c>
      <c r="J1660" t="s">
        <v>98</v>
      </c>
      <c r="K1660" t="n">
        <v>9.0</v>
      </c>
      <c r="L1660" s="30">
        <f si="396" t="shared"/>
        <v>0</v>
      </c>
      <c r="N1660" s="35" t="str">
        <f si="392" t="shared"/>
        <v/>
      </c>
      <c r="O1660" s="59">
        <f>(IF(ISNUMBER(MATCH(B1660,Sheet4!$K$92:$K$101,0)),1,0)+IF(ISNUMBER(MATCH(C1660,Sheet4!$K$92:$K$101,0)),1,0)+IF(ISNUMBER(MATCH(D1660,Sheet4!$K$92:$K$101,0)),1,0)+IF(ISNUMBER(MATCH(E1660,Sheet4!$K$92:$K$101,0)),1,0)+IF(ISNUMBER(MATCH(F1660,Sheet4!$K$92:$K$101,0)),1,0)+IF(ISNUMBER(MATCH(G1660,Sheet4!$K$92:$K$101,0)),1,0)+IF(ISNUMBER(MATCH(H1660,Sheet4!$K$92:$K$101,0)),1,0)+IF(ISNUMBER(MATCH(I1660,Sheet4!$K$92:$K$101,0)),1,0)+IF(ISNUMBER(MATCH(J1660,Sheet4!$K$92:$K$101,0)),1,0))
-
(IF(ISNUMBER(MATCH(B1660,Sheet4!$F$2:$F$11,0)),1,0)+IF(ISNUMBER(MATCH(C1660,Sheet4!$F$2:$F$11,0)),1,0)+IF(ISNUMBER(MATCH(D1660,Sheet4!$F$2:$F$11,0)),1,0)+IF(ISNUMBER(MATCH(E1660,Sheet4!$F$2:$F$11,0)),1,0)+IF(ISNUMBER(MATCH(F1660,Sheet4!$F$2:$F$11,0)),1,0)+IF(ISNUMBER(MATCH(G1660,Sheet4!$F$2:$F$11,0)),1,0)+IF(ISNUMBER(MATCH(H1660,Sheet4!$F$2:$F$11,0)),1,0)+IF(ISNUMBER(MATCH(I1660,Sheet4!$F$2:$F$11,0)),1,0)+IF(ISNUMBER(MATCH(J1660,Sheet4!$F$2:$F$11,0)),1,0))</f>
        <v>0</v>
      </c>
      <c r="P1660" s="40" t="str">
        <f>IFERROR(INDEX(Sheet4!$G:$G,MATCH(Sheet1!B1660,Sheet4!$F:$F,0))+INDEX(Sheet4!$G:$G,MATCH(Sheet1!C1660,Sheet4!$F:$F,0))+INDEX(Sheet4!$G:$G,MATCH(Sheet1!D1660,Sheet4!$F:$F,0))+INDEX(Sheet4!$G:$G,MATCH(Sheet1!E1660,Sheet4!$F:$F,0))+INDEX(Sheet4!$G:$G,MATCH(Sheet1!F1660,Sheet4!$F:$F,0))+INDEX(Sheet4!$G:$G,MATCH(Sheet1!G1660,Sheet4!$F:$F,0))+INDEX(Sheet4!$G:$G,MATCH(Sheet1!H1660,Sheet4!$F:$F,0))+INDEX(Sheet4!$G:$G,MATCH(Sheet1!I1660,Sheet4!$F:$F,0))+INDEX(Sheet4!$G:$G,MATCH(Sheet1!J1660,Sheet4!$F:$F,0)),"")</f>
        <v/>
      </c>
      <c r="AF1660">
        <f si="393" t="shared"/>
        <v>0</v>
      </c>
      <c r="AH1660">
        <v>1637</v>
      </c>
      <c r="AI1660" t="str">
        <f si="394" t="shared"/>
        <v>Ben SimmonsElie OkoboDevin BookerMalik BeasleyKelly OubreCorey BrewerJosh JacksonPaul MillsapNikola Jokic</v>
      </c>
      <c r="AJ1660">
        <f si="397" t="shared"/>
        <v>0</v>
      </c>
      <c r="AK1660">
        <f si="398" t="shared"/>
        <v>0</v>
      </c>
      <c r="AL1660">
        <f si="399" t="shared"/>
        <v>0</v>
      </c>
      <c r="AM1660">
        <f si="400" t="shared"/>
        <v>0</v>
      </c>
      <c r="AN1660">
        <f si="401" t="shared"/>
        <v>0</v>
      </c>
      <c r="AO1660">
        <f si="402" t="shared"/>
        <v>0</v>
      </c>
      <c r="AP1660">
        <f si="403" t="shared"/>
        <v>0</v>
      </c>
      <c r="AQ1660">
        <f si="404" t="shared"/>
        <v>0</v>
      </c>
      <c r="AR1660">
        <f si="405" t="shared"/>
        <v>0</v>
      </c>
      <c r="AS1660">
        <f si="395" t="shared"/>
        <v>0</v>
      </c>
      <c r="AU1660" t="str">
        <f>IFERROR(VLOOKUP(C1660,Results!$A$2:$B$240,2,FALSE)+VLOOKUP(D1660,Results!$A$2:$B$240,2,FALSE)+VLOOKUP(E1660,Results!$A$2:$B$240,2,FALSE)+VLOOKUP(F1660,Results!$A$2:$B$240,2,FALSE)+VLOOKUP(G1660,Results!$A$2:$B$240,2,FALSE)+VLOOKUP(H1660,Results!$A$2:$B$240,2,FALSE)+VLOOKUP(I1660,Results!$A$2:$B$240,2,FALSE)+VLOOKUP(J1660,Results!$A$2:$B$240,2,FALSE)+VLOOKUP(B1660,Results!$A$2:$B$240,2,FALSE)-MIN(VLOOKUP(C1660,Results!$A$2:$B$240,2,FALSE),VLOOKUP(D1660,Results!$A$2:$B$240,2,FALSE),VLOOKUP(E1660,Results!$A$2:$B$240,2,FALSE),VLOOKUP(F1660,Results!$A$2:$B$240,2,FALSE),VLOOKUP(G1660,Results!$A$2:$B$240,2,FALSE),VLOOKUP(H1660,Results!$A$2:$B$240,2,FALSE),VLOOKUP(I1660,Results!$A$2:$B$240,2,FALSE),VLOOKUP(J1660,Results!$A$2:$B$240,2,FALSE),VLOOKUP(B1660,Results!$A$2:$B$240,2,FALSE)),"")</f>
        <v/>
      </c>
    </row>
    <row r="1661" spans="2:47" x14ac:dyDescent="0.3">
      <c r="B1661" t="s">
        <v>166</v>
      </c>
      <c r="C1661" t="s">
        <v>168</v>
      </c>
      <c r="D1661" t="s">
        <v>172</v>
      </c>
      <c r="E1661" t="s">
        <v>173</v>
      </c>
      <c r="F1661" t="s">
        <v>180</v>
      </c>
      <c r="G1661" t="s">
        <v>159</v>
      </c>
      <c r="H1661" t="s">
        <v>92</v>
      </c>
      <c r="I1661" t="s">
        <v>152</v>
      </c>
      <c r="J1661" t="s">
        <v>98</v>
      </c>
      <c r="K1661" t="n">
        <v>9.0</v>
      </c>
      <c r="L1661" s="30">
        <f si="396" t="shared"/>
        <v>0</v>
      </c>
      <c r="N1661" s="35" t="str">
        <f si="392" t="shared"/>
        <v/>
      </c>
      <c r="O1661" s="59">
        <f>(IF(ISNUMBER(MATCH(B1661,Sheet4!$K$92:$K$101,0)),1,0)+IF(ISNUMBER(MATCH(C1661,Sheet4!$K$92:$K$101,0)),1,0)+IF(ISNUMBER(MATCH(D1661,Sheet4!$K$92:$K$101,0)),1,0)+IF(ISNUMBER(MATCH(E1661,Sheet4!$K$92:$K$101,0)),1,0)+IF(ISNUMBER(MATCH(F1661,Sheet4!$K$92:$K$101,0)),1,0)+IF(ISNUMBER(MATCH(G1661,Sheet4!$K$92:$K$101,0)),1,0)+IF(ISNUMBER(MATCH(H1661,Sheet4!$K$92:$K$101,0)),1,0)+IF(ISNUMBER(MATCH(I1661,Sheet4!$K$92:$K$101,0)),1,0)+IF(ISNUMBER(MATCH(J1661,Sheet4!$K$92:$K$101,0)),1,0))
-
(IF(ISNUMBER(MATCH(B1661,Sheet4!$F$2:$F$11,0)),1,0)+IF(ISNUMBER(MATCH(C1661,Sheet4!$F$2:$F$11,0)),1,0)+IF(ISNUMBER(MATCH(D1661,Sheet4!$F$2:$F$11,0)),1,0)+IF(ISNUMBER(MATCH(E1661,Sheet4!$F$2:$F$11,0)),1,0)+IF(ISNUMBER(MATCH(F1661,Sheet4!$F$2:$F$11,0)),1,0)+IF(ISNUMBER(MATCH(G1661,Sheet4!$F$2:$F$11,0)),1,0)+IF(ISNUMBER(MATCH(H1661,Sheet4!$F$2:$F$11,0)),1,0)+IF(ISNUMBER(MATCH(I1661,Sheet4!$F$2:$F$11,0)),1,0)+IF(ISNUMBER(MATCH(J1661,Sheet4!$F$2:$F$11,0)),1,0))</f>
        <v>0</v>
      </c>
      <c r="P1661" s="40" t="str">
        <f>IFERROR(INDEX(Sheet4!$G:$G,MATCH(Sheet1!B1661,Sheet4!$F:$F,0))+INDEX(Sheet4!$G:$G,MATCH(Sheet1!C1661,Sheet4!$F:$F,0))+INDEX(Sheet4!$G:$G,MATCH(Sheet1!D1661,Sheet4!$F:$F,0))+INDEX(Sheet4!$G:$G,MATCH(Sheet1!E1661,Sheet4!$F:$F,0))+INDEX(Sheet4!$G:$G,MATCH(Sheet1!F1661,Sheet4!$F:$F,0))+INDEX(Sheet4!$G:$G,MATCH(Sheet1!G1661,Sheet4!$F:$F,0))+INDEX(Sheet4!$G:$G,MATCH(Sheet1!H1661,Sheet4!$F:$F,0))+INDEX(Sheet4!$G:$G,MATCH(Sheet1!I1661,Sheet4!$F:$F,0))+INDEX(Sheet4!$G:$G,MATCH(Sheet1!J1661,Sheet4!$F:$F,0)),"")</f>
        <v/>
      </c>
      <c r="AF1661">
        <f si="393" t="shared"/>
        <v>0</v>
      </c>
      <c r="AH1661">
        <v>1638</v>
      </c>
      <c r="AI1661" t="str">
        <f si="394" t="shared"/>
        <v>Ben SimmonsTrae YoungDevin BookerMonte MorrisKelly OubreJoe InglesKenneth FariedTrey LylesWillie Cauley-Stein</v>
      </c>
      <c r="AJ1661">
        <f si="397" t="shared"/>
        <v>0</v>
      </c>
      <c r="AK1661">
        <f si="398" t="shared"/>
        <v>0</v>
      </c>
      <c r="AL1661">
        <f si="399" t="shared"/>
        <v>0</v>
      </c>
      <c r="AM1661">
        <f si="400" t="shared"/>
        <v>0</v>
      </c>
      <c r="AN1661">
        <f si="401" t="shared"/>
        <v>0</v>
      </c>
      <c r="AO1661">
        <f si="402" t="shared"/>
        <v>0</v>
      </c>
      <c r="AP1661">
        <f si="403" t="shared"/>
        <v>0</v>
      </c>
      <c r="AQ1661">
        <f si="404" t="shared"/>
        <v>0</v>
      </c>
      <c r="AR1661">
        <f si="405" t="shared"/>
        <v>0</v>
      </c>
      <c r="AS1661">
        <f si="395" t="shared"/>
        <v>0</v>
      </c>
      <c r="AU1661" t="str">
        <f>IFERROR(VLOOKUP(C1661,Results!$A$2:$B$240,2,FALSE)+VLOOKUP(D1661,Results!$A$2:$B$240,2,FALSE)+VLOOKUP(E1661,Results!$A$2:$B$240,2,FALSE)+VLOOKUP(F1661,Results!$A$2:$B$240,2,FALSE)+VLOOKUP(G1661,Results!$A$2:$B$240,2,FALSE)+VLOOKUP(H1661,Results!$A$2:$B$240,2,FALSE)+VLOOKUP(I1661,Results!$A$2:$B$240,2,FALSE)+VLOOKUP(J1661,Results!$A$2:$B$240,2,FALSE)+VLOOKUP(B1661,Results!$A$2:$B$240,2,FALSE)-MIN(VLOOKUP(C1661,Results!$A$2:$B$240,2,FALSE),VLOOKUP(D1661,Results!$A$2:$B$240,2,FALSE),VLOOKUP(E1661,Results!$A$2:$B$240,2,FALSE),VLOOKUP(F1661,Results!$A$2:$B$240,2,FALSE),VLOOKUP(G1661,Results!$A$2:$B$240,2,FALSE),VLOOKUP(H1661,Results!$A$2:$B$240,2,FALSE),VLOOKUP(I1661,Results!$A$2:$B$240,2,FALSE),VLOOKUP(J1661,Results!$A$2:$B$240,2,FALSE),VLOOKUP(B1661,Results!$A$2:$B$240,2,FALSE)),"")</f>
        <v/>
      </c>
    </row>
    <row r="1662" spans="2:47" x14ac:dyDescent="0.3">
      <c r="B1662" t="s">
        <v>87</v>
      </c>
      <c r="C1662" t="s">
        <v>116</v>
      </c>
      <c r="D1662" t="s">
        <v>145</v>
      </c>
      <c r="E1662" t="s">
        <v>146</v>
      </c>
      <c r="F1662" t="s">
        <v>90</v>
      </c>
      <c r="G1662" t="s">
        <v>159</v>
      </c>
      <c r="H1662" t="s">
        <v>92</v>
      </c>
      <c r="I1662" t="s">
        <v>181</v>
      </c>
      <c r="J1662" t="s">
        <v>98</v>
      </c>
      <c r="K1662" t="n">
        <v>9.0</v>
      </c>
      <c r="L1662" s="30">
        <f si="396" t="shared"/>
        <v>0</v>
      </c>
      <c r="N1662" s="35" t="str">
        <f si="392" t="shared"/>
        <v/>
      </c>
      <c r="O1662" s="59">
        <f>(IF(ISNUMBER(MATCH(B1662,Sheet4!$K$92:$K$101,0)),1,0)+IF(ISNUMBER(MATCH(C1662,Sheet4!$K$92:$K$101,0)),1,0)+IF(ISNUMBER(MATCH(D1662,Sheet4!$K$92:$K$101,0)),1,0)+IF(ISNUMBER(MATCH(E1662,Sheet4!$K$92:$K$101,0)),1,0)+IF(ISNUMBER(MATCH(F1662,Sheet4!$K$92:$K$101,0)),1,0)+IF(ISNUMBER(MATCH(G1662,Sheet4!$K$92:$K$101,0)),1,0)+IF(ISNUMBER(MATCH(H1662,Sheet4!$K$92:$K$101,0)),1,0)+IF(ISNUMBER(MATCH(I1662,Sheet4!$K$92:$K$101,0)),1,0)+IF(ISNUMBER(MATCH(J1662,Sheet4!$K$92:$K$101,0)),1,0))
-
(IF(ISNUMBER(MATCH(B1662,Sheet4!$F$2:$F$11,0)),1,0)+IF(ISNUMBER(MATCH(C1662,Sheet4!$F$2:$F$11,0)),1,0)+IF(ISNUMBER(MATCH(D1662,Sheet4!$F$2:$F$11,0)),1,0)+IF(ISNUMBER(MATCH(E1662,Sheet4!$F$2:$F$11,0)),1,0)+IF(ISNUMBER(MATCH(F1662,Sheet4!$F$2:$F$11,0)),1,0)+IF(ISNUMBER(MATCH(G1662,Sheet4!$F$2:$F$11,0)),1,0)+IF(ISNUMBER(MATCH(H1662,Sheet4!$F$2:$F$11,0)),1,0)+IF(ISNUMBER(MATCH(I1662,Sheet4!$F$2:$F$11,0)),1,0)+IF(ISNUMBER(MATCH(J1662,Sheet4!$F$2:$F$11,0)),1,0))</f>
        <v>0</v>
      </c>
      <c r="P1662" s="40" t="str">
        <f>IFERROR(INDEX(Sheet4!$G:$G,MATCH(Sheet1!B1662,Sheet4!$F:$F,0))+INDEX(Sheet4!$G:$G,MATCH(Sheet1!C1662,Sheet4!$F:$F,0))+INDEX(Sheet4!$G:$G,MATCH(Sheet1!D1662,Sheet4!$F:$F,0))+INDEX(Sheet4!$G:$G,MATCH(Sheet1!E1662,Sheet4!$F:$F,0))+INDEX(Sheet4!$G:$G,MATCH(Sheet1!F1662,Sheet4!$F:$F,0))+INDEX(Sheet4!$G:$G,MATCH(Sheet1!G1662,Sheet4!$F:$F,0))+INDEX(Sheet4!$G:$G,MATCH(Sheet1!H1662,Sheet4!$F:$F,0))+INDEX(Sheet4!$G:$G,MATCH(Sheet1!I1662,Sheet4!$F:$F,0))+INDEX(Sheet4!$G:$G,MATCH(Sheet1!J1662,Sheet4!$F:$F,0)),"")</f>
        <v/>
      </c>
      <c r="AF1662">
        <f si="393" t="shared"/>
        <v>0</v>
      </c>
      <c r="AH1662">
        <v>1639</v>
      </c>
      <c r="AI1662" t="str">
        <f si="394" t="shared"/>
        <v>Ben SimmonsT.J. McConnellJames HardenMonte MorrisCorey BrewerRoyce O'NealeKenneth FariedPaul MillsapDeandre Ayton</v>
      </c>
      <c r="AJ1662">
        <f si="397" t="shared"/>
        <v>0</v>
      </c>
      <c r="AK1662">
        <f si="398" t="shared"/>
        <v>0</v>
      </c>
      <c r="AL1662">
        <f si="399" t="shared"/>
        <v>0</v>
      </c>
      <c r="AM1662">
        <f si="400" t="shared"/>
        <v>0</v>
      </c>
      <c r="AN1662">
        <f si="401" t="shared"/>
        <v>0</v>
      </c>
      <c r="AO1662">
        <f si="402" t="shared"/>
        <v>0</v>
      </c>
      <c r="AP1662">
        <f si="403" t="shared"/>
        <v>0</v>
      </c>
      <c r="AQ1662">
        <f si="404" t="shared"/>
        <v>0</v>
      </c>
      <c r="AR1662">
        <f si="405" t="shared"/>
        <v>0</v>
      </c>
      <c r="AS1662">
        <f si="395" t="shared"/>
        <v>0</v>
      </c>
      <c r="AU1662" t="str">
        <f>IFERROR(VLOOKUP(C1662,Results!$A$2:$B$240,2,FALSE)+VLOOKUP(D1662,Results!$A$2:$B$240,2,FALSE)+VLOOKUP(E1662,Results!$A$2:$B$240,2,FALSE)+VLOOKUP(F1662,Results!$A$2:$B$240,2,FALSE)+VLOOKUP(G1662,Results!$A$2:$B$240,2,FALSE)+VLOOKUP(H1662,Results!$A$2:$B$240,2,FALSE)+VLOOKUP(I1662,Results!$A$2:$B$240,2,FALSE)+VLOOKUP(J1662,Results!$A$2:$B$240,2,FALSE)+VLOOKUP(B1662,Results!$A$2:$B$240,2,FALSE)-MIN(VLOOKUP(C1662,Results!$A$2:$B$240,2,FALSE),VLOOKUP(D1662,Results!$A$2:$B$240,2,FALSE),VLOOKUP(E1662,Results!$A$2:$B$240,2,FALSE),VLOOKUP(F1662,Results!$A$2:$B$240,2,FALSE),VLOOKUP(G1662,Results!$A$2:$B$240,2,FALSE),VLOOKUP(H1662,Results!$A$2:$B$240,2,FALSE),VLOOKUP(I1662,Results!$A$2:$B$240,2,FALSE),VLOOKUP(J1662,Results!$A$2:$B$240,2,FALSE),VLOOKUP(B1662,Results!$A$2:$B$240,2,FALSE)),"")</f>
        <v/>
      </c>
    </row>
    <row r="1663" spans="2:47" x14ac:dyDescent="0.3">
      <c r="B1663" t="s">
        <v>108</v>
      </c>
      <c r="C1663" t="s">
        <v>170</v>
      </c>
      <c r="D1663" t="s">
        <v>172</v>
      </c>
      <c r="E1663" t="s">
        <v>148</v>
      </c>
      <c r="F1663" t="s">
        <v>177</v>
      </c>
      <c r="G1663" t="s">
        <v>96</v>
      </c>
      <c r="H1663" t="s">
        <v>153</v>
      </c>
      <c r="I1663" t="s">
        <v>152</v>
      </c>
      <c r="J1663" t="s">
        <v>156</v>
      </c>
      <c r="K1663" t="n">
        <v>9.0</v>
      </c>
      <c r="L1663" s="30">
        <f si="396" t="shared"/>
        <v>0</v>
      </c>
      <c r="N1663" s="35" t="str">
        <f si="392" t="shared"/>
        <v/>
      </c>
      <c r="O1663" s="59">
        <f>(IF(ISNUMBER(MATCH(B1663,Sheet4!$K$92:$K$101,0)),1,0)+IF(ISNUMBER(MATCH(C1663,Sheet4!$K$92:$K$101,0)),1,0)+IF(ISNUMBER(MATCH(D1663,Sheet4!$K$92:$K$101,0)),1,0)+IF(ISNUMBER(MATCH(E1663,Sheet4!$K$92:$K$101,0)),1,0)+IF(ISNUMBER(MATCH(F1663,Sheet4!$K$92:$K$101,0)),1,0)+IF(ISNUMBER(MATCH(G1663,Sheet4!$K$92:$K$101,0)),1,0)+IF(ISNUMBER(MATCH(H1663,Sheet4!$K$92:$K$101,0)),1,0)+IF(ISNUMBER(MATCH(I1663,Sheet4!$K$92:$K$101,0)),1,0)+IF(ISNUMBER(MATCH(J1663,Sheet4!$K$92:$K$101,0)),1,0))
-
(IF(ISNUMBER(MATCH(B1663,Sheet4!$F$2:$F$11,0)),1,0)+IF(ISNUMBER(MATCH(C1663,Sheet4!$F$2:$F$11,0)),1,0)+IF(ISNUMBER(MATCH(D1663,Sheet4!$F$2:$F$11,0)),1,0)+IF(ISNUMBER(MATCH(E1663,Sheet4!$F$2:$F$11,0)),1,0)+IF(ISNUMBER(MATCH(F1663,Sheet4!$F$2:$F$11,0)),1,0)+IF(ISNUMBER(MATCH(G1663,Sheet4!$F$2:$F$11,0)),1,0)+IF(ISNUMBER(MATCH(H1663,Sheet4!$F$2:$F$11,0)),1,0)+IF(ISNUMBER(MATCH(I1663,Sheet4!$F$2:$F$11,0)),1,0)+IF(ISNUMBER(MATCH(J1663,Sheet4!$F$2:$F$11,0)),1,0))</f>
        <v>0</v>
      </c>
      <c r="P1663" s="40" t="str">
        <f>IFERROR(INDEX(Sheet4!$G:$G,MATCH(Sheet1!B1663,Sheet4!$F:$F,0))+INDEX(Sheet4!$G:$G,MATCH(Sheet1!C1663,Sheet4!$F:$F,0))+INDEX(Sheet4!$G:$G,MATCH(Sheet1!D1663,Sheet4!$F:$F,0))+INDEX(Sheet4!$G:$G,MATCH(Sheet1!E1663,Sheet4!$F:$F,0))+INDEX(Sheet4!$G:$G,MATCH(Sheet1!F1663,Sheet4!$F:$F,0))+INDEX(Sheet4!$G:$G,MATCH(Sheet1!G1663,Sheet4!$F:$F,0))+INDEX(Sheet4!$G:$G,MATCH(Sheet1!H1663,Sheet4!$F:$F,0))+INDEX(Sheet4!$G:$G,MATCH(Sheet1!I1663,Sheet4!$F:$F,0))+INDEX(Sheet4!$G:$G,MATCH(Sheet1!J1663,Sheet4!$F:$F,0)),"")</f>
        <v/>
      </c>
      <c r="AF1663">
        <f si="393" t="shared"/>
        <v>0</v>
      </c>
      <c r="AH1663">
        <v>1640</v>
      </c>
      <c r="AI1663" t="str">
        <f si="394" t="shared"/>
        <v>Ben SimmonsIsaiah CanaanJimmy ButlerKyle KorverWill BartonKelly OubreKenneth FariedJohn CollinsDeandre Ayton</v>
      </c>
      <c r="AJ1663">
        <f si="397" t="shared"/>
        <v>0</v>
      </c>
      <c r="AK1663">
        <f si="398" t="shared"/>
        <v>0</v>
      </c>
      <c r="AL1663">
        <f si="399" t="shared"/>
        <v>0</v>
      </c>
      <c r="AM1663">
        <f si="400" t="shared"/>
        <v>0</v>
      </c>
      <c r="AN1663">
        <f si="401" t="shared"/>
        <v>0</v>
      </c>
      <c r="AO1663">
        <f si="402" t="shared"/>
        <v>0</v>
      </c>
      <c r="AP1663">
        <f si="403" t="shared"/>
        <v>0</v>
      </c>
      <c r="AQ1663">
        <f si="404" t="shared"/>
        <v>0</v>
      </c>
      <c r="AR1663">
        <f si="405" t="shared"/>
        <v>0</v>
      </c>
      <c r="AS1663">
        <f si="395" t="shared"/>
        <v>0</v>
      </c>
      <c r="AU1663" t="str">
        <f>IFERROR(VLOOKUP(C1663,Results!$A$2:$B$240,2,FALSE)+VLOOKUP(D1663,Results!$A$2:$B$240,2,FALSE)+VLOOKUP(E1663,Results!$A$2:$B$240,2,FALSE)+VLOOKUP(F1663,Results!$A$2:$B$240,2,FALSE)+VLOOKUP(G1663,Results!$A$2:$B$240,2,FALSE)+VLOOKUP(H1663,Results!$A$2:$B$240,2,FALSE)+VLOOKUP(I1663,Results!$A$2:$B$240,2,FALSE)+VLOOKUP(J1663,Results!$A$2:$B$240,2,FALSE)+VLOOKUP(B1663,Results!$A$2:$B$240,2,FALSE)-MIN(VLOOKUP(C1663,Results!$A$2:$B$240,2,FALSE),VLOOKUP(D1663,Results!$A$2:$B$240,2,FALSE),VLOOKUP(E1663,Results!$A$2:$B$240,2,FALSE),VLOOKUP(F1663,Results!$A$2:$B$240,2,FALSE),VLOOKUP(G1663,Results!$A$2:$B$240,2,FALSE),VLOOKUP(H1663,Results!$A$2:$B$240,2,FALSE),VLOOKUP(I1663,Results!$A$2:$B$240,2,FALSE),VLOOKUP(J1663,Results!$A$2:$B$240,2,FALSE),VLOOKUP(B1663,Results!$A$2:$B$240,2,FALSE)),"")</f>
        <v/>
      </c>
    </row>
    <row r="1664" spans="2:47" x14ac:dyDescent="0.3">
      <c r="B1664" t="s">
        <v>166</v>
      </c>
      <c r="C1664" t="s">
        <v>116</v>
      </c>
      <c r="D1664" t="s">
        <v>172</v>
      </c>
      <c r="E1664" t="s">
        <v>146</v>
      </c>
      <c r="F1664" t="s">
        <v>150</v>
      </c>
      <c r="G1664" t="s">
        <v>177</v>
      </c>
      <c r="H1664" t="s">
        <v>152</v>
      </c>
      <c r="I1664" t="s">
        <v>183</v>
      </c>
      <c r="J1664" t="s">
        <v>186</v>
      </c>
      <c r="K1664" t="n">
        <v>9.0</v>
      </c>
      <c r="L1664" s="30">
        <f si="396" t="shared"/>
        <v>0</v>
      </c>
      <c r="N1664" s="35" t="str">
        <f ref="N1664:N1727" si="406" t="shared">AU1664</f>
        <v/>
      </c>
      <c r="O1664" s="59">
        <f>(IF(ISNUMBER(MATCH(B1664,Sheet4!$K$92:$K$101,0)),1,0)+IF(ISNUMBER(MATCH(C1664,Sheet4!$K$92:$K$101,0)),1,0)+IF(ISNUMBER(MATCH(D1664,Sheet4!$K$92:$K$101,0)),1,0)+IF(ISNUMBER(MATCH(E1664,Sheet4!$K$92:$K$101,0)),1,0)+IF(ISNUMBER(MATCH(F1664,Sheet4!$K$92:$K$101,0)),1,0)+IF(ISNUMBER(MATCH(G1664,Sheet4!$K$92:$K$101,0)),1,0)+IF(ISNUMBER(MATCH(H1664,Sheet4!$K$92:$K$101,0)),1,0)+IF(ISNUMBER(MATCH(I1664,Sheet4!$K$92:$K$101,0)),1,0)+IF(ISNUMBER(MATCH(J1664,Sheet4!$K$92:$K$101,0)),1,0))
-
(IF(ISNUMBER(MATCH(B1664,Sheet4!$F$2:$F$11,0)),1,0)+IF(ISNUMBER(MATCH(C1664,Sheet4!$F$2:$F$11,0)),1,0)+IF(ISNUMBER(MATCH(D1664,Sheet4!$F$2:$F$11,0)),1,0)+IF(ISNUMBER(MATCH(E1664,Sheet4!$F$2:$F$11,0)),1,0)+IF(ISNUMBER(MATCH(F1664,Sheet4!$F$2:$F$11,0)),1,0)+IF(ISNUMBER(MATCH(G1664,Sheet4!$F$2:$F$11,0)),1,0)+IF(ISNUMBER(MATCH(H1664,Sheet4!$F$2:$F$11,0)),1,0)+IF(ISNUMBER(MATCH(I1664,Sheet4!$F$2:$F$11,0)),1,0)+IF(ISNUMBER(MATCH(J1664,Sheet4!$F$2:$F$11,0)),1,0))</f>
        <v>0</v>
      </c>
      <c r="P1664" s="40" t="str">
        <f>IFERROR(INDEX(Sheet4!$G:$G,MATCH(Sheet1!B1664,Sheet4!$F:$F,0))+INDEX(Sheet4!$G:$G,MATCH(Sheet1!C1664,Sheet4!$F:$F,0))+INDEX(Sheet4!$G:$G,MATCH(Sheet1!D1664,Sheet4!$F:$F,0))+INDEX(Sheet4!$G:$G,MATCH(Sheet1!E1664,Sheet4!$F:$F,0))+INDEX(Sheet4!$G:$G,MATCH(Sheet1!F1664,Sheet4!$F:$F,0))+INDEX(Sheet4!$G:$G,MATCH(Sheet1!G1664,Sheet4!$F:$F,0))+INDEX(Sheet4!$G:$G,MATCH(Sheet1!H1664,Sheet4!$F:$F,0))+INDEX(Sheet4!$G:$G,MATCH(Sheet1!I1664,Sheet4!$F:$F,0))+INDEX(Sheet4!$G:$G,MATCH(Sheet1!J1664,Sheet4!$F:$F,0)),"")</f>
        <v/>
      </c>
      <c r="AF1664">
        <f ref="AF1664:AF1727" si="407" t="shared">IF(A1664="✓",AF1663+1,AF1663)</f>
        <v>0</v>
      </c>
      <c r="AH1664">
        <v>1641</v>
      </c>
      <c r="AI1664" t="str">
        <f ref="AI1664:AI1727" si="408" t="shared">CONCATENATE(B1664,C1664,D1664,E1664,F1664,G1664,H1664,I1664,J1664)</f>
        <v>Ben SimmonsLandry ShametDevin BookerTorrey CraigWill BartonCorey BrewerKenneth FariedJohn CollinsRudy Gobert</v>
      </c>
      <c r="AJ1664">
        <f si="397" t="shared"/>
        <v>0</v>
      </c>
      <c r="AK1664">
        <f si="398" t="shared"/>
        <v>0</v>
      </c>
      <c r="AL1664">
        <f si="399" t="shared"/>
        <v>0</v>
      </c>
      <c r="AM1664">
        <f si="400" t="shared"/>
        <v>0</v>
      </c>
      <c r="AN1664">
        <f si="401" t="shared"/>
        <v>0</v>
      </c>
      <c r="AO1664">
        <f si="402" t="shared"/>
        <v>0</v>
      </c>
      <c r="AP1664">
        <f si="403" t="shared"/>
        <v>0</v>
      </c>
      <c r="AQ1664">
        <f si="404" t="shared"/>
        <v>0</v>
      </c>
      <c r="AR1664">
        <f si="405" t="shared"/>
        <v>0</v>
      </c>
      <c r="AS1664">
        <f ref="AS1664:AS1727" si="409" t="shared">SUM(AJ1664:AR1664)</f>
        <v>0</v>
      </c>
      <c r="AU1664" t="str">
        <f>IFERROR(VLOOKUP(C1664,Results!$A$2:$B$240,2,FALSE)+VLOOKUP(D1664,Results!$A$2:$B$240,2,FALSE)+VLOOKUP(E1664,Results!$A$2:$B$240,2,FALSE)+VLOOKUP(F1664,Results!$A$2:$B$240,2,FALSE)+VLOOKUP(G1664,Results!$A$2:$B$240,2,FALSE)+VLOOKUP(H1664,Results!$A$2:$B$240,2,FALSE)+VLOOKUP(I1664,Results!$A$2:$B$240,2,FALSE)+VLOOKUP(J1664,Results!$A$2:$B$240,2,FALSE)+VLOOKUP(B1664,Results!$A$2:$B$240,2,FALSE)-MIN(VLOOKUP(C1664,Results!$A$2:$B$240,2,FALSE),VLOOKUP(D1664,Results!$A$2:$B$240,2,FALSE),VLOOKUP(E1664,Results!$A$2:$B$240,2,FALSE),VLOOKUP(F1664,Results!$A$2:$B$240,2,FALSE),VLOOKUP(G1664,Results!$A$2:$B$240,2,FALSE),VLOOKUP(H1664,Results!$A$2:$B$240,2,FALSE),VLOOKUP(I1664,Results!$A$2:$B$240,2,FALSE),VLOOKUP(J1664,Results!$A$2:$B$240,2,FALSE),VLOOKUP(B1664,Results!$A$2:$B$240,2,FALSE)),"")</f>
        <v/>
      </c>
    </row>
    <row r="1665" spans="2:47" x14ac:dyDescent="0.3">
      <c r="B1665" t="s">
        <v>166</v>
      </c>
      <c r="C1665" t="s">
        <v>170</v>
      </c>
      <c r="D1665" t="s">
        <v>172</v>
      </c>
      <c r="E1665" t="s">
        <v>148</v>
      </c>
      <c r="F1665" t="s">
        <v>150</v>
      </c>
      <c r="G1665" t="s">
        <v>179</v>
      </c>
      <c r="H1665" t="s">
        <v>93</v>
      </c>
      <c r="I1665" t="s">
        <v>152</v>
      </c>
      <c r="J1665" t="s">
        <v>156</v>
      </c>
      <c r="K1665" t="n">
        <v>9.0</v>
      </c>
      <c r="L1665" s="30">
        <f si="396" t="shared"/>
        <v>0</v>
      </c>
      <c r="N1665" s="35" t="str">
        <f si="406" t="shared"/>
        <v/>
      </c>
      <c r="O1665" s="59">
        <f>(IF(ISNUMBER(MATCH(B1665,Sheet4!$K$92:$K$101,0)),1,0)+IF(ISNUMBER(MATCH(C1665,Sheet4!$K$92:$K$101,0)),1,0)+IF(ISNUMBER(MATCH(D1665,Sheet4!$K$92:$K$101,0)),1,0)+IF(ISNUMBER(MATCH(E1665,Sheet4!$K$92:$K$101,0)),1,0)+IF(ISNUMBER(MATCH(F1665,Sheet4!$K$92:$K$101,0)),1,0)+IF(ISNUMBER(MATCH(G1665,Sheet4!$K$92:$K$101,0)),1,0)+IF(ISNUMBER(MATCH(H1665,Sheet4!$K$92:$K$101,0)),1,0)+IF(ISNUMBER(MATCH(I1665,Sheet4!$K$92:$K$101,0)),1,0)+IF(ISNUMBER(MATCH(J1665,Sheet4!$K$92:$K$101,0)),1,0))
-
(IF(ISNUMBER(MATCH(B1665,Sheet4!$F$2:$F$11,0)),1,0)+IF(ISNUMBER(MATCH(C1665,Sheet4!$F$2:$F$11,0)),1,0)+IF(ISNUMBER(MATCH(D1665,Sheet4!$F$2:$F$11,0)),1,0)+IF(ISNUMBER(MATCH(E1665,Sheet4!$F$2:$F$11,0)),1,0)+IF(ISNUMBER(MATCH(F1665,Sheet4!$F$2:$F$11,0)),1,0)+IF(ISNUMBER(MATCH(G1665,Sheet4!$F$2:$F$11,0)),1,0)+IF(ISNUMBER(MATCH(H1665,Sheet4!$F$2:$F$11,0)),1,0)+IF(ISNUMBER(MATCH(I1665,Sheet4!$F$2:$F$11,0)),1,0)+IF(ISNUMBER(MATCH(J1665,Sheet4!$F$2:$F$11,0)),1,0))</f>
        <v>0</v>
      </c>
      <c r="P1665" s="40" t="str">
        <f>IFERROR(INDEX(Sheet4!$G:$G,MATCH(Sheet1!B1665,Sheet4!$F:$F,0))+INDEX(Sheet4!$G:$G,MATCH(Sheet1!C1665,Sheet4!$F:$F,0))+INDEX(Sheet4!$G:$G,MATCH(Sheet1!D1665,Sheet4!$F:$F,0))+INDEX(Sheet4!$G:$G,MATCH(Sheet1!E1665,Sheet4!$F:$F,0))+INDEX(Sheet4!$G:$G,MATCH(Sheet1!F1665,Sheet4!$F:$F,0))+INDEX(Sheet4!$G:$G,MATCH(Sheet1!G1665,Sheet4!$F:$F,0))+INDEX(Sheet4!$G:$G,MATCH(Sheet1!H1665,Sheet4!$F:$F,0))+INDEX(Sheet4!$G:$G,MATCH(Sheet1!I1665,Sheet4!$F:$F,0))+INDEX(Sheet4!$G:$G,MATCH(Sheet1!J1665,Sheet4!$F:$F,0)),"")</f>
        <v/>
      </c>
      <c r="AF1665">
        <f si="407" t="shared"/>
        <v>0</v>
      </c>
      <c r="AH1665">
        <v>1642</v>
      </c>
      <c r="AI1665" t="str">
        <f si="408" t="shared"/>
        <v>Ben SimmonsDe'Aaron FoxDevin BookerMonte MorrisMikal BridgesCorey BrewerMarvin BagleyTrey LylesKarl-Anthony Towns</v>
      </c>
      <c r="AJ1665">
        <f si="397" t="shared"/>
        <v>0</v>
      </c>
      <c r="AK1665">
        <f si="398" t="shared"/>
        <v>0</v>
      </c>
      <c r="AL1665">
        <f si="399" t="shared"/>
        <v>0</v>
      </c>
      <c r="AM1665">
        <f si="400" t="shared"/>
        <v>0</v>
      </c>
      <c r="AN1665">
        <f si="401" t="shared"/>
        <v>0</v>
      </c>
      <c r="AO1665">
        <f si="402" t="shared"/>
        <v>0</v>
      </c>
      <c r="AP1665">
        <f si="403" t="shared"/>
        <v>0</v>
      </c>
      <c r="AQ1665">
        <f si="404" t="shared"/>
        <v>0</v>
      </c>
      <c r="AR1665">
        <f si="405" t="shared"/>
        <v>0</v>
      </c>
      <c r="AS1665">
        <f si="409" t="shared"/>
        <v>0</v>
      </c>
      <c r="AU1665" t="str">
        <f>IFERROR(VLOOKUP(C1665,Results!$A$2:$B$240,2,FALSE)+VLOOKUP(D1665,Results!$A$2:$B$240,2,FALSE)+VLOOKUP(E1665,Results!$A$2:$B$240,2,FALSE)+VLOOKUP(F1665,Results!$A$2:$B$240,2,FALSE)+VLOOKUP(G1665,Results!$A$2:$B$240,2,FALSE)+VLOOKUP(H1665,Results!$A$2:$B$240,2,FALSE)+VLOOKUP(I1665,Results!$A$2:$B$240,2,FALSE)+VLOOKUP(J1665,Results!$A$2:$B$240,2,FALSE)+VLOOKUP(B1665,Results!$A$2:$B$240,2,FALSE)-MIN(VLOOKUP(C1665,Results!$A$2:$B$240,2,FALSE),VLOOKUP(D1665,Results!$A$2:$B$240,2,FALSE),VLOOKUP(E1665,Results!$A$2:$B$240,2,FALSE),VLOOKUP(F1665,Results!$A$2:$B$240,2,FALSE),VLOOKUP(G1665,Results!$A$2:$B$240,2,FALSE),VLOOKUP(H1665,Results!$A$2:$B$240,2,FALSE),VLOOKUP(I1665,Results!$A$2:$B$240,2,FALSE),VLOOKUP(J1665,Results!$A$2:$B$240,2,FALSE),VLOOKUP(B1665,Results!$A$2:$B$240,2,FALSE)),"")</f>
        <v/>
      </c>
    </row>
    <row r="1666" spans="2:47" x14ac:dyDescent="0.3">
      <c r="B1666" t="s">
        <v>166</v>
      </c>
      <c r="C1666" t="s">
        <v>170</v>
      </c>
      <c r="D1666" t="s">
        <v>173</v>
      </c>
      <c r="E1666" t="s">
        <v>89</v>
      </c>
      <c r="F1666" t="s">
        <v>105</v>
      </c>
      <c r="G1666" t="s">
        <v>179</v>
      </c>
      <c r="H1666" t="s">
        <v>153</v>
      </c>
      <c r="I1666" t="s">
        <v>152</v>
      </c>
      <c r="J1666" t="s">
        <v>186</v>
      </c>
      <c r="K1666" t="n">
        <v>9.0</v>
      </c>
      <c r="L1666" s="30">
        <f si="396" t="shared"/>
        <v>0</v>
      </c>
      <c r="N1666" s="35" t="str">
        <f si="406" t="shared"/>
        <v/>
      </c>
      <c r="O1666" s="59">
        <f>(IF(ISNUMBER(MATCH(B1666,Sheet4!$K$92:$K$101,0)),1,0)+IF(ISNUMBER(MATCH(C1666,Sheet4!$K$92:$K$101,0)),1,0)+IF(ISNUMBER(MATCH(D1666,Sheet4!$K$92:$K$101,0)),1,0)+IF(ISNUMBER(MATCH(E1666,Sheet4!$K$92:$K$101,0)),1,0)+IF(ISNUMBER(MATCH(F1666,Sheet4!$K$92:$K$101,0)),1,0)+IF(ISNUMBER(MATCH(G1666,Sheet4!$K$92:$K$101,0)),1,0)+IF(ISNUMBER(MATCH(H1666,Sheet4!$K$92:$K$101,0)),1,0)+IF(ISNUMBER(MATCH(I1666,Sheet4!$K$92:$K$101,0)),1,0)+IF(ISNUMBER(MATCH(J1666,Sheet4!$K$92:$K$101,0)),1,0))
-
(IF(ISNUMBER(MATCH(B1666,Sheet4!$F$2:$F$11,0)),1,0)+IF(ISNUMBER(MATCH(C1666,Sheet4!$F$2:$F$11,0)),1,0)+IF(ISNUMBER(MATCH(D1666,Sheet4!$F$2:$F$11,0)),1,0)+IF(ISNUMBER(MATCH(E1666,Sheet4!$F$2:$F$11,0)),1,0)+IF(ISNUMBER(MATCH(F1666,Sheet4!$F$2:$F$11,0)),1,0)+IF(ISNUMBER(MATCH(G1666,Sheet4!$F$2:$F$11,0)),1,0)+IF(ISNUMBER(MATCH(H1666,Sheet4!$F$2:$F$11,0)),1,0)+IF(ISNUMBER(MATCH(I1666,Sheet4!$F$2:$F$11,0)),1,0)+IF(ISNUMBER(MATCH(J1666,Sheet4!$F$2:$F$11,0)),1,0))</f>
        <v>0</v>
      </c>
      <c r="P1666" s="40" t="str">
        <f>IFERROR(INDEX(Sheet4!$G:$G,MATCH(Sheet1!B1666,Sheet4!$F:$F,0))+INDEX(Sheet4!$G:$G,MATCH(Sheet1!C1666,Sheet4!$F:$F,0))+INDEX(Sheet4!$G:$G,MATCH(Sheet1!D1666,Sheet4!$F:$F,0))+INDEX(Sheet4!$G:$G,MATCH(Sheet1!E1666,Sheet4!$F:$F,0))+INDEX(Sheet4!$G:$G,MATCH(Sheet1!F1666,Sheet4!$F:$F,0))+INDEX(Sheet4!$G:$G,MATCH(Sheet1!G1666,Sheet4!$F:$F,0))+INDEX(Sheet4!$G:$G,MATCH(Sheet1!H1666,Sheet4!$F:$F,0))+INDEX(Sheet4!$G:$G,MATCH(Sheet1!I1666,Sheet4!$F:$F,0))+INDEX(Sheet4!$G:$G,MATCH(Sheet1!J1666,Sheet4!$F:$F,0)),"")</f>
        <v/>
      </c>
      <c r="AF1666">
        <f si="407" t="shared"/>
        <v>0</v>
      </c>
      <c r="AH1666">
        <v>1643</v>
      </c>
      <c r="AI1666" t="str">
        <f si="408" t="shared"/>
        <v>Ben SimmonsTrae YoungJimmy ButlerMonte MorrisKelly OubreLuol DengPaul MillsapDerrick FavorsRudy Gobert</v>
      </c>
      <c r="AJ1666">
        <f si="397" t="shared"/>
        <v>0</v>
      </c>
      <c r="AK1666">
        <f si="398" t="shared"/>
        <v>0</v>
      </c>
      <c r="AL1666">
        <f si="399" t="shared"/>
        <v>0</v>
      </c>
      <c r="AM1666">
        <f si="400" t="shared"/>
        <v>0</v>
      </c>
      <c r="AN1666">
        <f si="401" t="shared"/>
        <v>0</v>
      </c>
      <c r="AO1666">
        <f si="402" t="shared"/>
        <v>0</v>
      </c>
      <c r="AP1666">
        <f si="403" t="shared"/>
        <v>0</v>
      </c>
      <c r="AQ1666">
        <f si="404" t="shared"/>
        <v>0</v>
      </c>
      <c r="AR1666">
        <f si="405" t="shared"/>
        <v>0</v>
      </c>
      <c r="AS1666">
        <f si="409" t="shared"/>
        <v>0</v>
      </c>
      <c r="AU1666" t="str">
        <f>IFERROR(VLOOKUP(C1666,Results!$A$2:$B$240,2,FALSE)+VLOOKUP(D1666,Results!$A$2:$B$240,2,FALSE)+VLOOKUP(E1666,Results!$A$2:$B$240,2,FALSE)+VLOOKUP(F1666,Results!$A$2:$B$240,2,FALSE)+VLOOKUP(G1666,Results!$A$2:$B$240,2,FALSE)+VLOOKUP(H1666,Results!$A$2:$B$240,2,FALSE)+VLOOKUP(I1666,Results!$A$2:$B$240,2,FALSE)+VLOOKUP(J1666,Results!$A$2:$B$240,2,FALSE)+VLOOKUP(B1666,Results!$A$2:$B$240,2,FALSE)-MIN(VLOOKUP(C1666,Results!$A$2:$B$240,2,FALSE),VLOOKUP(D1666,Results!$A$2:$B$240,2,FALSE),VLOOKUP(E1666,Results!$A$2:$B$240,2,FALSE),VLOOKUP(F1666,Results!$A$2:$B$240,2,FALSE),VLOOKUP(G1666,Results!$A$2:$B$240,2,FALSE),VLOOKUP(H1666,Results!$A$2:$B$240,2,FALSE),VLOOKUP(I1666,Results!$A$2:$B$240,2,FALSE),VLOOKUP(J1666,Results!$A$2:$B$240,2,FALSE),VLOOKUP(B1666,Results!$A$2:$B$240,2,FALSE)),"")</f>
        <v/>
      </c>
    </row>
    <row r="1667" spans="2:47" x14ac:dyDescent="0.3">
      <c r="B1667" t="s">
        <v>166</v>
      </c>
      <c r="C1667" t="s">
        <v>170</v>
      </c>
      <c r="D1667" t="s">
        <v>174</v>
      </c>
      <c r="E1667" t="s">
        <v>148</v>
      </c>
      <c r="F1667" t="s">
        <v>150</v>
      </c>
      <c r="G1667" t="s">
        <v>177</v>
      </c>
      <c r="H1667" t="s">
        <v>93</v>
      </c>
      <c r="I1667" t="s">
        <v>181</v>
      </c>
      <c r="J1667" t="s">
        <v>186</v>
      </c>
      <c r="K1667" t="n">
        <v>9.0</v>
      </c>
      <c r="L1667" s="30">
        <f si="396" t="shared"/>
        <v>0</v>
      </c>
      <c r="N1667" s="35" t="str">
        <f si="406" t="shared"/>
        <v/>
      </c>
      <c r="O1667" s="59">
        <f>(IF(ISNUMBER(MATCH(B1667,Sheet4!$K$92:$K$101,0)),1,0)+IF(ISNUMBER(MATCH(C1667,Sheet4!$K$92:$K$101,0)),1,0)+IF(ISNUMBER(MATCH(D1667,Sheet4!$K$92:$K$101,0)),1,0)+IF(ISNUMBER(MATCH(E1667,Sheet4!$K$92:$K$101,0)),1,0)+IF(ISNUMBER(MATCH(F1667,Sheet4!$K$92:$K$101,0)),1,0)+IF(ISNUMBER(MATCH(G1667,Sheet4!$K$92:$K$101,0)),1,0)+IF(ISNUMBER(MATCH(H1667,Sheet4!$K$92:$K$101,0)),1,0)+IF(ISNUMBER(MATCH(I1667,Sheet4!$K$92:$K$101,0)),1,0)+IF(ISNUMBER(MATCH(J1667,Sheet4!$K$92:$K$101,0)),1,0))
-
(IF(ISNUMBER(MATCH(B1667,Sheet4!$F$2:$F$11,0)),1,0)+IF(ISNUMBER(MATCH(C1667,Sheet4!$F$2:$F$11,0)),1,0)+IF(ISNUMBER(MATCH(D1667,Sheet4!$F$2:$F$11,0)),1,0)+IF(ISNUMBER(MATCH(E1667,Sheet4!$F$2:$F$11,0)),1,0)+IF(ISNUMBER(MATCH(F1667,Sheet4!$F$2:$F$11,0)),1,0)+IF(ISNUMBER(MATCH(G1667,Sheet4!$F$2:$F$11,0)),1,0)+IF(ISNUMBER(MATCH(H1667,Sheet4!$F$2:$F$11,0)),1,0)+IF(ISNUMBER(MATCH(I1667,Sheet4!$F$2:$F$11,0)),1,0)+IF(ISNUMBER(MATCH(J1667,Sheet4!$F$2:$F$11,0)),1,0))</f>
        <v>0</v>
      </c>
      <c r="P1667" s="40" t="str">
        <f>IFERROR(INDEX(Sheet4!$G:$G,MATCH(Sheet1!B1667,Sheet4!$F:$F,0))+INDEX(Sheet4!$G:$G,MATCH(Sheet1!C1667,Sheet4!$F:$F,0))+INDEX(Sheet4!$G:$G,MATCH(Sheet1!D1667,Sheet4!$F:$F,0))+INDEX(Sheet4!$G:$G,MATCH(Sheet1!E1667,Sheet4!$F:$F,0))+INDEX(Sheet4!$G:$G,MATCH(Sheet1!F1667,Sheet4!$F:$F,0))+INDEX(Sheet4!$G:$G,MATCH(Sheet1!G1667,Sheet4!$F:$F,0))+INDEX(Sheet4!$G:$G,MATCH(Sheet1!H1667,Sheet4!$F:$F,0))+INDEX(Sheet4!$G:$G,MATCH(Sheet1!I1667,Sheet4!$F:$F,0))+INDEX(Sheet4!$G:$G,MATCH(Sheet1!J1667,Sheet4!$F:$F,0)),"")</f>
        <v/>
      </c>
      <c r="AF1667">
        <f si="407" t="shared"/>
        <v>0</v>
      </c>
      <c r="AH1667">
        <v>1644</v>
      </c>
      <c r="AI1667" t="str">
        <f si="408" t="shared"/>
        <v>Ben SimmonsJeremy LinJimmy ButlerMonte MorrisWill BartonDeAndre' BembryMarvin BagleyJosh JacksonKarl-Anthony Towns</v>
      </c>
      <c r="AJ1667">
        <f si="397" t="shared"/>
        <v>0</v>
      </c>
      <c r="AK1667">
        <f si="398" t="shared"/>
        <v>0</v>
      </c>
      <c r="AL1667">
        <f si="399" t="shared"/>
        <v>0</v>
      </c>
      <c r="AM1667">
        <f si="400" t="shared"/>
        <v>0</v>
      </c>
      <c r="AN1667">
        <f si="401" t="shared"/>
        <v>0</v>
      </c>
      <c r="AO1667">
        <f si="402" t="shared"/>
        <v>0</v>
      </c>
      <c r="AP1667">
        <f si="403" t="shared"/>
        <v>0</v>
      </c>
      <c r="AQ1667">
        <f si="404" t="shared"/>
        <v>0</v>
      </c>
      <c r="AR1667">
        <f si="405" t="shared"/>
        <v>0</v>
      </c>
      <c r="AS1667">
        <f si="409" t="shared"/>
        <v>0</v>
      </c>
      <c r="AU1667" t="str">
        <f>IFERROR(VLOOKUP(C1667,Results!$A$2:$B$240,2,FALSE)+VLOOKUP(D1667,Results!$A$2:$B$240,2,FALSE)+VLOOKUP(E1667,Results!$A$2:$B$240,2,FALSE)+VLOOKUP(F1667,Results!$A$2:$B$240,2,FALSE)+VLOOKUP(G1667,Results!$A$2:$B$240,2,FALSE)+VLOOKUP(H1667,Results!$A$2:$B$240,2,FALSE)+VLOOKUP(I1667,Results!$A$2:$B$240,2,FALSE)+VLOOKUP(J1667,Results!$A$2:$B$240,2,FALSE)+VLOOKUP(B1667,Results!$A$2:$B$240,2,FALSE)-MIN(VLOOKUP(C1667,Results!$A$2:$B$240,2,FALSE),VLOOKUP(D1667,Results!$A$2:$B$240,2,FALSE),VLOOKUP(E1667,Results!$A$2:$B$240,2,FALSE),VLOOKUP(F1667,Results!$A$2:$B$240,2,FALSE),VLOOKUP(G1667,Results!$A$2:$B$240,2,FALSE),VLOOKUP(H1667,Results!$A$2:$B$240,2,FALSE),VLOOKUP(I1667,Results!$A$2:$B$240,2,FALSE),VLOOKUP(J1667,Results!$A$2:$B$240,2,FALSE),VLOOKUP(B1667,Results!$A$2:$B$240,2,FALSE)),"")</f>
        <v/>
      </c>
    </row>
    <row r="1668" spans="2:47" x14ac:dyDescent="0.3">
      <c r="B1668" t="s">
        <v>95</v>
      </c>
      <c r="C1668" t="s">
        <v>108</v>
      </c>
      <c r="D1668" t="s">
        <v>172</v>
      </c>
      <c r="E1668" t="s">
        <v>146</v>
      </c>
      <c r="F1668" t="s">
        <v>100</v>
      </c>
      <c r="G1668" t="s">
        <v>159</v>
      </c>
      <c r="H1668" t="s">
        <v>153</v>
      </c>
      <c r="I1668" t="s">
        <v>152</v>
      </c>
      <c r="J1668" t="s">
        <v>188</v>
      </c>
      <c r="K1668" t="n">
        <v>9.0</v>
      </c>
      <c r="L1668" s="30">
        <f si="396" t="shared"/>
        <v>0</v>
      </c>
      <c r="N1668" s="35" t="str">
        <f si="406" t="shared"/>
        <v/>
      </c>
      <c r="O1668" s="59">
        <f>(IF(ISNUMBER(MATCH(B1668,Sheet4!$K$92:$K$101,0)),1,0)+IF(ISNUMBER(MATCH(C1668,Sheet4!$K$92:$K$101,0)),1,0)+IF(ISNUMBER(MATCH(D1668,Sheet4!$K$92:$K$101,0)),1,0)+IF(ISNUMBER(MATCH(E1668,Sheet4!$K$92:$K$101,0)),1,0)+IF(ISNUMBER(MATCH(F1668,Sheet4!$K$92:$K$101,0)),1,0)+IF(ISNUMBER(MATCH(G1668,Sheet4!$K$92:$K$101,0)),1,0)+IF(ISNUMBER(MATCH(H1668,Sheet4!$K$92:$K$101,0)),1,0)+IF(ISNUMBER(MATCH(I1668,Sheet4!$K$92:$K$101,0)),1,0)+IF(ISNUMBER(MATCH(J1668,Sheet4!$K$92:$K$101,0)),1,0))
-
(IF(ISNUMBER(MATCH(B1668,Sheet4!$F$2:$F$11,0)),1,0)+IF(ISNUMBER(MATCH(C1668,Sheet4!$F$2:$F$11,0)),1,0)+IF(ISNUMBER(MATCH(D1668,Sheet4!$F$2:$F$11,0)),1,0)+IF(ISNUMBER(MATCH(E1668,Sheet4!$F$2:$F$11,0)),1,0)+IF(ISNUMBER(MATCH(F1668,Sheet4!$F$2:$F$11,0)),1,0)+IF(ISNUMBER(MATCH(G1668,Sheet4!$F$2:$F$11,0)),1,0)+IF(ISNUMBER(MATCH(H1668,Sheet4!$F$2:$F$11,0)),1,0)+IF(ISNUMBER(MATCH(I1668,Sheet4!$F$2:$F$11,0)),1,0)+IF(ISNUMBER(MATCH(J1668,Sheet4!$F$2:$F$11,0)),1,0))</f>
        <v>0</v>
      </c>
      <c r="P1668" s="40" t="str">
        <f>IFERROR(INDEX(Sheet4!$G:$G,MATCH(Sheet1!B1668,Sheet4!$F:$F,0))+INDEX(Sheet4!$G:$G,MATCH(Sheet1!C1668,Sheet4!$F:$F,0))+INDEX(Sheet4!$G:$G,MATCH(Sheet1!D1668,Sheet4!$F:$F,0))+INDEX(Sheet4!$G:$G,MATCH(Sheet1!E1668,Sheet4!$F:$F,0))+INDEX(Sheet4!$G:$G,MATCH(Sheet1!F1668,Sheet4!$F:$F,0))+INDEX(Sheet4!$G:$G,MATCH(Sheet1!G1668,Sheet4!$F:$F,0))+INDEX(Sheet4!$G:$G,MATCH(Sheet1!H1668,Sheet4!$F:$F,0))+INDEX(Sheet4!$G:$G,MATCH(Sheet1!I1668,Sheet4!$F:$F,0))+INDEX(Sheet4!$G:$G,MATCH(Sheet1!J1668,Sheet4!$F:$F,0)),"")</f>
        <v/>
      </c>
      <c r="AF1668">
        <f si="407" t="shared"/>
        <v>0</v>
      </c>
      <c r="AH1668">
        <v>1645</v>
      </c>
      <c r="AI1668" t="str">
        <f si="408" t="shared"/>
        <v>Trae YoungIsaiah CanaanJames HardenMonte MorrisKelly OubreJae CrowderJosh JacksonDerrick FavorsRudy Gobert</v>
      </c>
      <c r="AJ1668">
        <f si="397" t="shared"/>
        <v>0</v>
      </c>
      <c r="AK1668">
        <f si="398" t="shared"/>
        <v>0</v>
      </c>
      <c r="AL1668">
        <f si="399" t="shared"/>
        <v>0</v>
      </c>
      <c r="AM1668">
        <f si="400" t="shared"/>
        <v>0</v>
      </c>
      <c r="AN1668">
        <f si="401" t="shared"/>
        <v>0</v>
      </c>
      <c r="AO1668">
        <f si="402" t="shared"/>
        <v>0</v>
      </c>
      <c r="AP1668">
        <f si="403" t="shared"/>
        <v>0</v>
      </c>
      <c r="AQ1668">
        <f si="404" t="shared"/>
        <v>0</v>
      </c>
      <c r="AR1668">
        <f si="405" t="shared"/>
        <v>0</v>
      </c>
      <c r="AS1668">
        <f si="409" t="shared"/>
        <v>0</v>
      </c>
      <c r="AU1668" t="str">
        <f>IFERROR(VLOOKUP(C1668,Results!$A$2:$B$240,2,FALSE)+VLOOKUP(D1668,Results!$A$2:$B$240,2,FALSE)+VLOOKUP(E1668,Results!$A$2:$B$240,2,FALSE)+VLOOKUP(F1668,Results!$A$2:$B$240,2,FALSE)+VLOOKUP(G1668,Results!$A$2:$B$240,2,FALSE)+VLOOKUP(H1668,Results!$A$2:$B$240,2,FALSE)+VLOOKUP(I1668,Results!$A$2:$B$240,2,FALSE)+VLOOKUP(J1668,Results!$A$2:$B$240,2,FALSE)+VLOOKUP(B1668,Results!$A$2:$B$240,2,FALSE)-MIN(VLOOKUP(C1668,Results!$A$2:$B$240,2,FALSE),VLOOKUP(D1668,Results!$A$2:$B$240,2,FALSE),VLOOKUP(E1668,Results!$A$2:$B$240,2,FALSE),VLOOKUP(F1668,Results!$A$2:$B$240,2,FALSE),VLOOKUP(G1668,Results!$A$2:$B$240,2,FALSE),VLOOKUP(H1668,Results!$A$2:$B$240,2,FALSE),VLOOKUP(I1668,Results!$A$2:$B$240,2,FALSE),VLOOKUP(J1668,Results!$A$2:$B$240,2,FALSE),VLOOKUP(B1668,Results!$A$2:$B$240,2,FALSE)),"")</f>
        <v/>
      </c>
    </row>
    <row r="1669" spans="2:47" x14ac:dyDescent="0.3">
      <c r="B1669" t="s">
        <v>166</v>
      </c>
      <c r="C1669" t="s">
        <v>169</v>
      </c>
      <c r="D1669" t="s">
        <v>172</v>
      </c>
      <c r="E1669" t="s">
        <v>173</v>
      </c>
      <c r="F1669" t="s">
        <v>150</v>
      </c>
      <c r="G1669" t="s">
        <v>177</v>
      </c>
      <c r="H1669" t="s">
        <v>181</v>
      </c>
      <c r="I1669" t="s">
        <v>122</v>
      </c>
      <c r="J1669" t="s">
        <v>187</v>
      </c>
      <c r="K1669" t="n">
        <v>9.0</v>
      </c>
      <c r="L1669" s="30">
        <f si="396" t="shared"/>
        <v>0</v>
      </c>
      <c r="N1669" s="35" t="str">
        <f si="406" t="shared"/>
        <v/>
      </c>
      <c r="O1669" s="59">
        <f>(IF(ISNUMBER(MATCH(B1669,Sheet4!$K$92:$K$101,0)),1,0)+IF(ISNUMBER(MATCH(C1669,Sheet4!$K$92:$K$101,0)),1,0)+IF(ISNUMBER(MATCH(D1669,Sheet4!$K$92:$K$101,0)),1,0)+IF(ISNUMBER(MATCH(E1669,Sheet4!$K$92:$K$101,0)),1,0)+IF(ISNUMBER(MATCH(F1669,Sheet4!$K$92:$K$101,0)),1,0)+IF(ISNUMBER(MATCH(G1669,Sheet4!$K$92:$K$101,0)),1,0)+IF(ISNUMBER(MATCH(H1669,Sheet4!$K$92:$K$101,0)),1,0)+IF(ISNUMBER(MATCH(I1669,Sheet4!$K$92:$K$101,0)),1,0)+IF(ISNUMBER(MATCH(J1669,Sheet4!$K$92:$K$101,0)),1,0))
-
(IF(ISNUMBER(MATCH(B1669,Sheet4!$F$2:$F$11,0)),1,0)+IF(ISNUMBER(MATCH(C1669,Sheet4!$F$2:$F$11,0)),1,0)+IF(ISNUMBER(MATCH(D1669,Sheet4!$F$2:$F$11,0)),1,0)+IF(ISNUMBER(MATCH(E1669,Sheet4!$F$2:$F$11,0)),1,0)+IF(ISNUMBER(MATCH(F1669,Sheet4!$F$2:$F$11,0)),1,0)+IF(ISNUMBER(MATCH(G1669,Sheet4!$F$2:$F$11,0)),1,0)+IF(ISNUMBER(MATCH(H1669,Sheet4!$F$2:$F$11,0)),1,0)+IF(ISNUMBER(MATCH(I1669,Sheet4!$F$2:$F$11,0)),1,0)+IF(ISNUMBER(MATCH(J1669,Sheet4!$F$2:$F$11,0)),1,0))</f>
        <v>0</v>
      </c>
      <c r="P1669" s="40" t="str">
        <f>IFERROR(INDEX(Sheet4!$G:$G,MATCH(Sheet1!B1669,Sheet4!$F:$F,0))+INDEX(Sheet4!$G:$G,MATCH(Sheet1!C1669,Sheet4!$F:$F,0))+INDEX(Sheet4!$G:$G,MATCH(Sheet1!D1669,Sheet4!$F:$F,0))+INDEX(Sheet4!$G:$G,MATCH(Sheet1!E1669,Sheet4!$F:$F,0))+INDEX(Sheet4!$G:$G,MATCH(Sheet1!F1669,Sheet4!$F:$F,0))+INDEX(Sheet4!$G:$G,MATCH(Sheet1!G1669,Sheet4!$F:$F,0))+INDEX(Sheet4!$G:$G,MATCH(Sheet1!H1669,Sheet4!$F:$F,0))+INDEX(Sheet4!$G:$G,MATCH(Sheet1!I1669,Sheet4!$F:$F,0))+INDEX(Sheet4!$G:$G,MATCH(Sheet1!J1669,Sheet4!$F:$F,0)),"")</f>
        <v/>
      </c>
      <c r="AF1669">
        <f si="407" t="shared"/>
        <v>0</v>
      </c>
      <c r="AH1669">
        <v>1646</v>
      </c>
      <c r="AI1669" t="str">
        <f si="408" t="shared"/>
        <v>Ben SimmonsIsaiah CanaanJames HardenMonte MorrisJoe InglesMikal BridgesMarvin BagleyTaj GibsonDeandre Ayton</v>
      </c>
      <c r="AJ1669">
        <f si="397" t="shared"/>
        <v>0</v>
      </c>
      <c r="AK1669">
        <f si="398" t="shared"/>
        <v>0</v>
      </c>
      <c r="AL1669">
        <f si="399" t="shared"/>
        <v>0</v>
      </c>
      <c r="AM1669">
        <f si="400" t="shared"/>
        <v>0</v>
      </c>
      <c r="AN1669">
        <f si="401" t="shared"/>
        <v>0</v>
      </c>
      <c r="AO1669">
        <f si="402" t="shared"/>
        <v>0</v>
      </c>
      <c r="AP1669">
        <f si="403" t="shared"/>
        <v>0</v>
      </c>
      <c r="AQ1669">
        <f si="404" t="shared"/>
        <v>0</v>
      </c>
      <c r="AR1669">
        <f si="405" t="shared"/>
        <v>0</v>
      </c>
      <c r="AS1669">
        <f si="409" t="shared"/>
        <v>0</v>
      </c>
      <c r="AU1669" t="str">
        <f>IFERROR(VLOOKUP(C1669,Results!$A$2:$B$240,2,FALSE)+VLOOKUP(D1669,Results!$A$2:$B$240,2,FALSE)+VLOOKUP(E1669,Results!$A$2:$B$240,2,FALSE)+VLOOKUP(F1669,Results!$A$2:$B$240,2,FALSE)+VLOOKUP(G1669,Results!$A$2:$B$240,2,FALSE)+VLOOKUP(H1669,Results!$A$2:$B$240,2,FALSE)+VLOOKUP(I1669,Results!$A$2:$B$240,2,FALSE)+VLOOKUP(J1669,Results!$A$2:$B$240,2,FALSE)+VLOOKUP(B1669,Results!$A$2:$B$240,2,FALSE)-MIN(VLOOKUP(C1669,Results!$A$2:$B$240,2,FALSE),VLOOKUP(D1669,Results!$A$2:$B$240,2,FALSE),VLOOKUP(E1669,Results!$A$2:$B$240,2,FALSE),VLOOKUP(F1669,Results!$A$2:$B$240,2,FALSE),VLOOKUP(G1669,Results!$A$2:$B$240,2,FALSE),VLOOKUP(H1669,Results!$A$2:$B$240,2,FALSE),VLOOKUP(I1669,Results!$A$2:$B$240,2,FALSE),VLOOKUP(J1669,Results!$A$2:$B$240,2,FALSE),VLOOKUP(B1669,Results!$A$2:$B$240,2,FALSE)),"")</f>
        <v/>
      </c>
    </row>
    <row r="1670" spans="2:47" x14ac:dyDescent="0.3">
      <c r="B1670" t="s">
        <v>166</v>
      </c>
      <c r="C1670" t="s">
        <v>116</v>
      </c>
      <c r="D1670" t="s">
        <v>99</v>
      </c>
      <c r="E1670" t="s">
        <v>172</v>
      </c>
      <c r="F1670" t="s">
        <v>96</v>
      </c>
      <c r="G1670" t="s">
        <v>178</v>
      </c>
      <c r="H1670" t="s">
        <v>152</v>
      </c>
      <c r="I1670" t="s">
        <v>155</v>
      </c>
      <c r="J1670" t="s">
        <v>98</v>
      </c>
      <c r="K1670" t="n">
        <v>9.0</v>
      </c>
      <c r="L1670" s="30">
        <f si="396" t="shared"/>
        <v>0</v>
      </c>
      <c r="N1670" s="35" t="str">
        <f si="406" t="shared"/>
        <v/>
      </c>
      <c r="O1670" s="59">
        <f>(IF(ISNUMBER(MATCH(B1670,Sheet4!$K$92:$K$101,0)),1,0)+IF(ISNUMBER(MATCH(C1670,Sheet4!$K$92:$K$101,0)),1,0)+IF(ISNUMBER(MATCH(D1670,Sheet4!$K$92:$K$101,0)),1,0)+IF(ISNUMBER(MATCH(E1670,Sheet4!$K$92:$K$101,0)),1,0)+IF(ISNUMBER(MATCH(F1670,Sheet4!$K$92:$K$101,0)),1,0)+IF(ISNUMBER(MATCH(G1670,Sheet4!$K$92:$K$101,0)),1,0)+IF(ISNUMBER(MATCH(H1670,Sheet4!$K$92:$K$101,0)),1,0)+IF(ISNUMBER(MATCH(I1670,Sheet4!$K$92:$K$101,0)),1,0)+IF(ISNUMBER(MATCH(J1670,Sheet4!$K$92:$K$101,0)),1,0))
-
(IF(ISNUMBER(MATCH(B1670,Sheet4!$F$2:$F$11,0)),1,0)+IF(ISNUMBER(MATCH(C1670,Sheet4!$F$2:$F$11,0)),1,0)+IF(ISNUMBER(MATCH(D1670,Sheet4!$F$2:$F$11,0)),1,0)+IF(ISNUMBER(MATCH(E1670,Sheet4!$F$2:$F$11,0)),1,0)+IF(ISNUMBER(MATCH(F1670,Sheet4!$F$2:$F$11,0)),1,0)+IF(ISNUMBER(MATCH(G1670,Sheet4!$F$2:$F$11,0)),1,0)+IF(ISNUMBER(MATCH(H1670,Sheet4!$F$2:$F$11,0)),1,0)+IF(ISNUMBER(MATCH(I1670,Sheet4!$F$2:$F$11,0)),1,0)+IF(ISNUMBER(MATCH(J1670,Sheet4!$F$2:$F$11,0)),1,0))</f>
        <v>0</v>
      </c>
      <c r="P1670" s="40" t="str">
        <f>IFERROR(INDEX(Sheet4!$G:$G,MATCH(Sheet1!B1670,Sheet4!$F:$F,0))+INDEX(Sheet4!$G:$G,MATCH(Sheet1!C1670,Sheet4!$F:$F,0))+INDEX(Sheet4!$G:$G,MATCH(Sheet1!D1670,Sheet4!$F:$F,0))+INDEX(Sheet4!$G:$G,MATCH(Sheet1!E1670,Sheet4!$F:$F,0))+INDEX(Sheet4!$G:$G,MATCH(Sheet1!F1670,Sheet4!$F:$F,0))+INDEX(Sheet4!$G:$G,MATCH(Sheet1!G1670,Sheet4!$F:$F,0))+INDEX(Sheet4!$G:$G,MATCH(Sheet1!H1670,Sheet4!$F:$F,0))+INDEX(Sheet4!$G:$G,MATCH(Sheet1!I1670,Sheet4!$F:$F,0))+INDEX(Sheet4!$G:$G,MATCH(Sheet1!J1670,Sheet4!$F:$F,0)),"")</f>
        <v/>
      </c>
      <c r="AF1670">
        <f si="407" t="shared"/>
        <v>0</v>
      </c>
      <c r="AH1670">
        <v>1647</v>
      </c>
      <c r="AI1670" t="str">
        <f si="408" t="shared"/>
        <v>Ben SimmonsJeremy LinJimmy ButlerMonte MorrisWill BartonRoyce O'NealeKenneth FariedJosh JacksonRudy Gobert</v>
      </c>
      <c r="AJ1670">
        <f si="397" t="shared"/>
        <v>0</v>
      </c>
      <c r="AK1670">
        <f si="398" t="shared"/>
        <v>0</v>
      </c>
      <c r="AL1670">
        <f si="399" t="shared"/>
        <v>0</v>
      </c>
      <c r="AM1670">
        <f si="400" t="shared"/>
        <v>0</v>
      </c>
      <c r="AN1670">
        <f si="401" t="shared"/>
        <v>0</v>
      </c>
      <c r="AO1670">
        <f si="402" t="shared"/>
        <v>0</v>
      </c>
      <c r="AP1670">
        <f si="403" t="shared"/>
        <v>0</v>
      </c>
      <c r="AQ1670">
        <f si="404" t="shared"/>
        <v>0</v>
      </c>
      <c r="AR1670">
        <f si="405" t="shared"/>
        <v>0</v>
      </c>
      <c r="AS1670">
        <f si="409" t="shared"/>
        <v>0</v>
      </c>
      <c r="AU1670" t="str">
        <f>IFERROR(VLOOKUP(C1670,Results!$A$2:$B$240,2,FALSE)+VLOOKUP(D1670,Results!$A$2:$B$240,2,FALSE)+VLOOKUP(E1670,Results!$A$2:$B$240,2,FALSE)+VLOOKUP(F1670,Results!$A$2:$B$240,2,FALSE)+VLOOKUP(G1670,Results!$A$2:$B$240,2,FALSE)+VLOOKUP(H1670,Results!$A$2:$B$240,2,FALSE)+VLOOKUP(I1670,Results!$A$2:$B$240,2,FALSE)+VLOOKUP(J1670,Results!$A$2:$B$240,2,FALSE)+VLOOKUP(B1670,Results!$A$2:$B$240,2,FALSE)-MIN(VLOOKUP(C1670,Results!$A$2:$B$240,2,FALSE),VLOOKUP(D1670,Results!$A$2:$B$240,2,FALSE),VLOOKUP(E1670,Results!$A$2:$B$240,2,FALSE),VLOOKUP(F1670,Results!$A$2:$B$240,2,FALSE),VLOOKUP(G1670,Results!$A$2:$B$240,2,FALSE),VLOOKUP(H1670,Results!$A$2:$B$240,2,FALSE),VLOOKUP(I1670,Results!$A$2:$B$240,2,FALSE),VLOOKUP(J1670,Results!$A$2:$B$240,2,FALSE),VLOOKUP(B1670,Results!$A$2:$B$240,2,FALSE)),"")</f>
        <v/>
      </c>
    </row>
    <row r="1671" spans="2:47" x14ac:dyDescent="0.3">
      <c r="B1671" t="s">
        <v>166</v>
      </c>
      <c r="C1671" t="s">
        <v>171</v>
      </c>
      <c r="D1671" t="s">
        <v>173</v>
      </c>
      <c r="E1671" t="s">
        <v>148</v>
      </c>
      <c r="F1671" t="s">
        <v>177</v>
      </c>
      <c r="G1671" t="s">
        <v>90</v>
      </c>
      <c r="H1671" t="s">
        <v>181</v>
      </c>
      <c r="I1671" t="s">
        <v>154</v>
      </c>
      <c r="J1671" t="s">
        <v>156</v>
      </c>
      <c r="K1671" t="n">
        <v>9.0</v>
      </c>
      <c r="L1671" s="30">
        <f si="396" t="shared"/>
        <v>0</v>
      </c>
      <c r="N1671" s="35" t="str">
        <f si="406" t="shared"/>
        <v/>
      </c>
      <c r="O1671" s="59">
        <f>(IF(ISNUMBER(MATCH(B1671,Sheet4!$K$92:$K$101,0)),1,0)+IF(ISNUMBER(MATCH(C1671,Sheet4!$K$92:$K$101,0)),1,0)+IF(ISNUMBER(MATCH(D1671,Sheet4!$K$92:$K$101,0)),1,0)+IF(ISNUMBER(MATCH(E1671,Sheet4!$K$92:$K$101,0)),1,0)+IF(ISNUMBER(MATCH(F1671,Sheet4!$K$92:$K$101,0)),1,0)+IF(ISNUMBER(MATCH(G1671,Sheet4!$K$92:$K$101,0)),1,0)+IF(ISNUMBER(MATCH(H1671,Sheet4!$K$92:$K$101,0)),1,0)+IF(ISNUMBER(MATCH(I1671,Sheet4!$K$92:$K$101,0)),1,0)+IF(ISNUMBER(MATCH(J1671,Sheet4!$K$92:$K$101,0)),1,0))
-
(IF(ISNUMBER(MATCH(B1671,Sheet4!$F$2:$F$11,0)),1,0)+IF(ISNUMBER(MATCH(C1671,Sheet4!$F$2:$F$11,0)),1,0)+IF(ISNUMBER(MATCH(D1671,Sheet4!$F$2:$F$11,0)),1,0)+IF(ISNUMBER(MATCH(E1671,Sheet4!$F$2:$F$11,0)),1,0)+IF(ISNUMBER(MATCH(F1671,Sheet4!$F$2:$F$11,0)),1,0)+IF(ISNUMBER(MATCH(G1671,Sheet4!$F$2:$F$11,0)),1,0)+IF(ISNUMBER(MATCH(H1671,Sheet4!$F$2:$F$11,0)),1,0)+IF(ISNUMBER(MATCH(I1671,Sheet4!$F$2:$F$11,0)),1,0)+IF(ISNUMBER(MATCH(J1671,Sheet4!$F$2:$F$11,0)),1,0))</f>
        <v>0</v>
      </c>
      <c r="P1671" s="40" t="str">
        <f>IFERROR(INDEX(Sheet4!$G:$G,MATCH(Sheet1!B1671,Sheet4!$F:$F,0))+INDEX(Sheet4!$G:$G,MATCH(Sheet1!C1671,Sheet4!$F:$F,0))+INDEX(Sheet4!$G:$G,MATCH(Sheet1!D1671,Sheet4!$F:$F,0))+INDEX(Sheet4!$G:$G,MATCH(Sheet1!E1671,Sheet4!$F:$F,0))+INDEX(Sheet4!$G:$G,MATCH(Sheet1!F1671,Sheet4!$F:$F,0))+INDEX(Sheet4!$G:$G,MATCH(Sheet1!G1671,Sheet4!$F:$F,0))+INDEX(Sheet4!$G:$G,MATCH(Sheet1!H1671,Sheet4!$F:$F,0))+INDEX(Sheet4!$G:$G,MATCH(Sheet1!I1671,Sheet4!$F:$F,0))+INDEX(Sheet4!$G:$G,MATCH(Sheet1!J1671,Sheet4!$F:$F,0)),"")</f>
        <v/>
      </c>
      <c r="AF1671">
        <f si="407" t="shared"/>
        <v>0</v>
      </c>
      <c r="AH1671">
        <v>1648</v>
      </c>
      <c r="AI1671" t="str">
        <f si="408" t="shared"/>
        <v>Trae YoungLandry ShametDevin BookerMonte MorrisWill BartonMikal BridgesJohn CollinsDerrick FavorsJoel Embiid</v>
      </c>
      <c r="AJ1671">
        <f si="397" t="shared"/>
        <v>0</v>
      </c>
      <c r="AK1671">
        <f si="398" t="shared"/>
        <v>0</v>
      </c>
      <c r="AL1671">
        <f si="399" t="shared"/>
        <v>0</v>
      </c>
      <c r="AM1671">
        <f si="400" t="shared"/>
        <v>0</v>
      </c>
      <c r="AN1671">
        <f si="401" t="shared"/>
        <v>0</v>
      </c>
      <c r="AO1671">
        <f si="402" t="shared"/>
        <v>0</v>
      </c>
      <c r="AP1671">
        <f si="403" t="shared"/>
        <v>0</v>
      </c>
      <c r="AQ1671">
        <f si="404" t="shared"/>
        <v>0</v>
      </c>
      <c r="AR1671">
        <f si="405" t="shared"/>
        <v>0</v>
      </c>
      <c r="AS1671">
        <f si="409" t="shared"/>
        <v>0</v>
      </c>
      <c r="AU1671" t="str">
        <f>IFERROR(VLOOKUP(C1671,Results!$A$2:$B$240,2,FALSE)+VLOOKUP(D1671,Results!$A$2:$B$240,2,FALSE)+VLOOKUP(E1671,Results!$A$2:$B$240,2,FALSE)+VLOOKUP(F1671,Results!$A$2:$B$240,2,FALSE)+VLOOKUP(G1671,Results!$A$2:$B$240,2,FALSE)+VLOOKUP(H1671,Results!$A$2:$B$240,2,FALSE)+VLOOKUP(I1671,Results!$A$2:$B$240,2,FALSE)+VLOOKUP(J1671,Results!$A$2:$B$240,2,FALSE)+VLOOKUP(B1671,Results!$A$2:$B$240,2,FALSE)-MIN(VLOOKUP(C1671,Results!$A$2:$B$240,2,FALSE),VLOOKUP(D1671,Results!$A$2:$B$240,2,FALSE),VLOOKUP(E1671,Results!$A$2:$B$240,2,FALSE),VLOOKUP(F1671,Results!$A$2:$B$240,2,FALSE),VLOOKUP(G1671,Results!$A$2:$B$240,2,FALSE),VLOOKUP(H1671,Results!$A$2:$B$240,2,FALSE),VLOOKUP(I1671,Results!$A$2:$B$240,2,FALSE),VLOOKUP(J1671,Results!$A$2:$B$240,2,FALSE),VLOOKUP(B1671,Results!$A$2:$B$240,2,FALSE)),"")</f>
        <v/>
      </c>
    </row>
    <row r="1672" spans="2:47" x14ac:dyDescent="0.3">
      <c r="B1672" t="s">
        <v>166</v>
      </c>
      <c r="C1672" t="s">
        <v>170</v>
      </c>
      <c r="D1672" t="s">
        <v>172</v>
      </c>
      <c r="E1672" t="s">
        <v>146</v>
      </c>
      <c r="F1672" t="s">
        <v>150</v>
      </c>
      <c r="G1672" t="s">
        <v>151</v>
      </c>
      <c r="H1672" t="s">
        <v>93</v>
      </c>
      <c r="I1672" t="s">
        <v>152</v>
      </c>
      <c r="J1672" t="s">
        <v>156</v>
      </c>
      <c r="K1672" t="n">
        <v>9.0</v>
      </c>
      <c r="L1672" s="30">
        <f si="396" t="shared"/>
        <v>0</v>
      </c>
      <c r="N1672" s="35" t="str">
        <f si="406" t="shared"/>
        <v/>
      </c>
      <c r="O1672" s="59">
        <f>(IF(ISNUMBER(MATCH(B1672,Sheet4!$K$92:$K$101,0)),1,0)+IF(ISNUMBER(MATCH(C1672,Sheet4!$K$92:$K$101,0)),1,0)+IF(ISNUMBER(MATCH(D1672,Sheet4!$K$92:$K$101,0)),1,0)+IF(ISNUMBER(MATCH(E1672,Sheet4!$K$92:$K$101,0)),1,0)+IF(ISNUMBER(MATCH(F1672,Sheet4!$K$92:$K$101,0)),1,0)+IF(ISNUMBER(MATCH(G1672,Sheet4!$K$92:$K$101,0)),1,0)+IF(ISNUMBER(MATCH(H1672,Sheet4!$K$92:$K$101,0)),1,0)+IF(ISNUMBER(MATCH(I1672,Sheet4!$K$92:$K$101,0)),1,0)+IF(ISNUMBER(MATCH(J1672,Sheet4!$K$92:$K$101,0)),1,0))
-
(IF(ISNUMBER(MATCH(B1672,Sheet4!$F$2:$F$11,0)),1,0)+IF(ISNUMBER(MATCH(C1672,Sheet4!$F$2:$F$11,0)),1,0)+IF(ISNUMBER(MATCH(D1672,Sheet4!$F$2:$F$11,0)),1,0)+IF(ISNUMBER(MATCH(E1672,Sheet4!$F$2:$F$11,0)),1,0)+IF(ISNUMBER(MATCH(F1672,Sheet4!$F$2:$F$11,0)),1,0)+IF(ISNUMBER(MATCH(G1672,Sheet4!$F$2:$F$11,0)),1,0)+IF(ISNUMBER(MATCH(H1672,Sheet4!$F$2:$F$11,0)),1,0)+IF(ISNUMBER(MATCH(I1672,Sheet4!$F$2:$F$11,0)),1,0)+IF(ISNUMBER(MATCH(J1672,Sheet4!$F$2:$F$11,0)),1,0))</f>
        <v>0</v>
      </c>
      <c r="P1672" s="40" t="str">
        <f>IFERROR(INDEX(Sheet4!$G:$G,MATCH(Sheet1!B1672,Sheet4!$F:$F,0))+INDEX(Sheet4!$G:$G,MATCH(Sheet1!C1672,Sheet4!$F:$F,0))+INDEX(Sheet4!$G:$G,MATCH(Sheet1!D1672,Sheet4!$F:$F,0))+INDEX(Sheet4!$G:$G,MATCH(Sheet1!E1672,Sheet4!$F:$F,0))+INDEX(Sheet4!$G:$G,MATCH(Sheet1!F1672,Sheet4!$F:$F,0))+INDEX(Sheet4!$G:$G,MATCH(Sheet1!G1672,Sheet4!$F:$F,0))+INDEX(Sheet4!$G:$G,MATCH(Sheet1!H1672,Sheet4!$F:$F,0))+INDEX(Sheet4!$G:$G,MATCH(Sheet1!I1672,Sheet4!$F:$F,0))+INDEX(Sheet4!$G:$G,MATCH(Sheet1!J1672,Sheet4!$F:$F,0)),"")</f>
        <v/>
      </c>
      <c r="AF1672">
        <f si="407" t="shared"/>
        <v>0</v>
      </c>
      <c r="AH1672">
        <v>1649</v>
      </c>
      <c r="AI1672" t="str">
        <f si="408" t="shared"/>
        <v>De'Aaron FoxRicky RubioDevin BookerJimmy ButlerKelly OubreMikal BridgesJohn CollinsTrey LylesDeandre Ayton</v>
      </c>
      <c r="AJ1672">
        <f si="397" t="shared"/>
        <v>0</v>
      </c>
      <c r="AK1672">
        <f si="398" t="shared"/>
        <v>0</v>
      </c>
      <c r="AL1672">
        <f si="399" t="shared"/>
        <v>0</v>
      </c>
      <c r="AM1672">
        <f si="400" t="shared"/>
        <v>0</v>
      </c>
      <c r="AN1672">
        <f si="401" t="shared"/>
        <v>0</v>
      </c>
      <c r="AO1672">
        <f si="402" t="shared"/>
        <v>0</v>
      </c>
      <c r="AP1672">
        <f si="403" t="shared"/>
        <v>0</v>
      </c>
      <c r="AQ1672">
        <f si="404" t="shared"/>
        <v>0</v>
      </c>
      <c r="AR1672">
        <f si="405" t="shared"/>
        <v>0</v>
      </c>
      <c r="AS1672">
        <f si="409" t="shared"/>
        <v>0</v>
      </c>
      <c r="AU1672" t="str">
        <f>IFERROR(VLOOKUP(C1672,Results!$A$2:$B$240,2,FALSE)+VLOOKUP(D1672,Results!$A$2:$B$240,2,FALSE)+VLOOKUP(E1672,Results!$A$2:$B$240,2,FALSE)+VLOOKUP(F1672,Results!$A$2:$B$240,2,FALSE)+VLOOKUP(G1672,Results!$A$2:$B$240,2,FALSE)+VLOOKUP(H1672,Results!$A$2:$B$240,2,FALSE)+VLOOKUP(I1672,Results!$A$2:$B$240,2,FALSE)+VLOOKUP(J1672,Results!$A$2:$B$240,2,FALSE)+VLOOKUP(B1672,Results!$A$2:$B$240,2,FALSE)-MIN(VLOOKUP(C1672,Results!$A$2:$B$240,2,FALSE),VLOOKUP(D1672,Results!$A$2:$B$240,2,FALSE),VLOOKUP(E1672,Results!$A$2:$B$240,2,FALSE),VLOOKUP(F1672,Results!$A$2:$B$240,2,FALSE),VLOOKUP(G1672,Results!$A$2:$B$240,2,FALSE),VLOOKUP(H1672,Results!$A$2:$B$240,2,FALSE),VLOOKUP(I1672,Results!$A$2:$B$240,2,FALSE),VLOOKUP(J1672,Results!$A$2:$B$240,2,FALSE),VLOOKUP(B1672,Results!$A$2:$B$240,2,FALSE)),"")</f>
        <v/>
      </c>
    </row>
    <row r="1673" spans="2:47" x14ac:dyDescent="0.3">
      <c r="B1673" t="s">
        <v>166</v>
      </c>
      <c r="C1673" t="s">
        <v>171</v>
      </c>
      <c r="D1673" t="s">
        <v>172</v>
      </c>
      <c r="E1673" t="s">
        <v>146</v>
      </c>
      <c r="F1673" t="s">
        <v>177</v>
      </c>
      <c r="G1673" t="s">
        <v>100</v>
      </c>
      <c r="H1673" t="s">
        <v>92</v>
      </c>
      <c r="I1673" t="s">
        <v>182</v>
      </c>
      <c r="J1673" t="s">
        <v>186</v>
      </c>
      <c r="K1673" t="n">
        <v>9.0</v>
      </c>
      <c r="L1673" s="30">
        <f si="396" t="shared"/>
        <v>0</v>
      </c>
      <c r="N1673" s="35" t="str">
        <f si="406" t="shared"/>
        <v/>
      </c>
      <c r="O1673" s="59">
        <f>(IF(ISNUMBER(MATCH(B1673,Sheet4!$K$92:$K$101,0)),1,0)+IF(ISNUMBER(MATCH(C1673,Sheet4!$K$92:$K$101,0)),1,0)+IF(ISNUMBER(MATCH(D1673,Sheet4!$K$92:$K$101,0)),1,0)+IF(ISNUMBER(MATCH(E1673,Sheet4!$K$92:$K$101,0)),1,0)+IF(ISNUMBER(MATCH(F1673,Sheet4!$K$92:$K$101,0)),1,0)+IF(ISNUMBER(MATCH(G1673,Sheet4!$K$92:$K$101,0)),1,0)+IF(ISNUMBER(MATCH(H1673,Sheet4!$K$92:$K$101,0)),1,0)+IF(ISNUMBER(MATCH(I1673,Sheet4!$K$92:$K$101,0)),1,0)+IF(ISNUMBER(MATCH(J1673,Sheet4!$K$92:$K$101,0)),1,0))
-
(IF(ISNUMBER(MATCH(B1673,Sheet4!$F$2:$F$11,0)),1,0)+IF(ISNUMBER(MATCH(C1673,Sheet4!$F$2:$F$11,0)),1,0)+IF(ISNUMBER(MATCH(D1673,Sheet4!$F$2:$F$11,0)),1,0)+IF(ISNUMBER(MATCH(E1673,Sheet4!$F$2:$F$11,0)),1,0)+IF(ISNUMBER(MATCH(F1673,Sheet4!$F$2:$F$11,0)),1,0)+IF(ISNUMBER(MATCH(G1673,Sheet4!$F$2:$F$11,0)),1,0)+IF(ISNUMBER(MATCH(H1673,Sheet4!$F$2:$F$11,0)),1,0)+IF(ISNUMBER(MATCH(I1673,Sheet4!$F$2:$F$11,0)),1,0)+IF(ISNUMBER(MATCH(J1673,Sheet4!$F$2:$F$11,0)),1,0))</f>
        <v>0</v>
      </c>
      <c r="P1673" s="40" t="str">
        <f>IFERROR(INDEX(Sheet4!$G:$G,MATCH(Sheet1!B1673,Sheet4!$F:$F,0))+INDEX(Sheet4!$G:$G,MATCH(Sheet1!C1673,Sheet4!$F:$F,0))+INDEX(Sheet4!$G:$G,MATCH(Sheet1!D1673,Sheet4!$F:$F,0))+INDEX(Sheet4!$G:$G,MATCH(Sheet1!E1673,Sheet4!$F:$F,0))+INDEX(Sheet4!$G:$G,MATCH(Sheet1!F1673,Sheet4!$F:$F,0))+INDEX(Sheet4!$G:$G,MATCH(Sheet1!G1673,Sheet4!$F:$F,0))+INDEX(Sheet4!$G:$G,MATCH(Sheet1!H1673,Sheet4!$F:$F,0))+INDEX(Sheet4!$G:$G,MATCH(Sheet1!I1673,Sheet4!$F:$F,0))+INDEX(Sheet4!$G:$G,MATCH(Sheet1!J1673,Sheet4!$F:$F,0)),"")</f>
        <v/>
      </c>
      <c r="AF1673">
        <f si="407" t="shared"/>
        <v>0</v>
      </c>
      <c r="AH1673">
        <v>1650</v>
      </c>
      <c r="AI1673" t="str">
        <f si="408" t="shared"/>
        <v>Ben SimmonsRicky RubioJimmy ButlerMonte MorrisWill BartonKelly OubrePaul MillsapTrey LylesRudy Gobert</v>
      </c>
      <c r="AJ1673">
        <f si="397" t="shared"/>
        <v>0</v>
      </c>
      <c r="AK1673">
        <f si="398" t="shared"/>
        <v>0</v>
      </c>
      <c r="AL1673">
        <f si="399" t="shared"/>
        <v>0</v>
      </c>
      <c r="AM1673">
        <f si="400" t="shared"/>
        <v>0</v>
      </c>
      <c r="AN1673">
        <f si="401" t="shared"/>
        <v>0</v>
      </c>
      <c r="AO1673">
        <f si="402" t="shared"/>
        <v>0</v>
      </c>
      <c r="AP1673">
        <f si="403" t="shared"/>
        <v>0</v>
      </c>
      <c r="AQ1673">
        <f si="404" t="shared"/>
        <v>0</v>
      </c>
      <c r="AR1673">
        <f si="405" t="shared"/>
        <v>0</v>
      </c>
      <c r="AS1673">
        <f si="409" t="shared"/>
        <v>0</v>
      </c>
      <c r="AU1673" t="str">
        <f>IFERROR(VLOOKUP(C1673,Results!$A$2:$B$240,2,FALSE)+VLOOKUP(D1673,Results!$A$2:$B$240,2,FALSE)+VLOOKUP(E1673,Results!$A$2:$B$240,2,FALSE)+VLOOKUP(F1673,Results!$A$2:$B$240,2,FALSE)+VLOOKUP(G1673,Results!$A$2:$B$240,2,FALSE)+VLOOKUP(H1673,Results!$A$2:$B$240,2,FALSE)+VLOOKUP(I1673,Results!$A$2:$B$240,2,FALSE)+VLOOKUP(J1673,Results!$A$2:$B$240,2,FALSE)+VLOOKUP(B1673,Results!$A$2:$B$240,2,FALSE)-MIN(VLOOKUP(C1673,Results!$A$2:$B$240,2,FALSE),VLOOKUP(D1673,Results!$A$2:$B$240,2,FALSE),VLOOKUP(E1673,Results!$A$2:$B$240,2,FALSE),VLOOKUP(F1673,Results!$A$2:$B$240,2,FALSE),VLOOKUP(G1673,Results!$A$2:$B$240,2,FALSE),VLOOKUP(H1673,Results!$A$2:$B$240,2,FALSE),VLOOKUP(I1673,Results!$A$2:$B$240,2,FALSE),VLOOKUP(J1673,Results!$A$2:$B$240,2,FALSE),VLOOKUP(B1673,Results!$A$2:$B$240,2,FALSE)),"")</f>
        <v/>
      </c>
    </row>
    <row r="1674" spans="2:47" x14ac:dyDescent="0.3">
      <c r="B1674" t="s">
        <v>166</v>
      </c>
      <c r="C1674" t="s">
        <v>87</v>
      </c>
      <c r="D1674" t="s">
        <v>99</v>
      </c>
      <c r="E1674" t="s">
        <v>146</v>
      </c>
      <c r="F1674" t="s">
        <v>179</v>
      </c>
      <c r="G1674" t="s">
        <v>159</v>
      </c>
      <c r="H1674" t="s">
        <v>153</v>
      </c>
      <c r="I1674" t="s">
        <v>182</v>
      </c>
      <c r="J1674" t="s">
        <v>98</v>
      </c>
      <c r="K1674" t="n">
        <v>9.0</v>
      </c>
      <c r="L1674" s="30">
        <f si="396" t="shared"/>
        <v>0</v>
      </c>
      <c r="N1674" s="35" t="str">
        <f si="406" t="shared"/>
        <v/>
      </c>
      <c r="O1674" s="59">
        <f>(IF(ISNUMBER(MATCH(B1674,Sheet4!$K$92:$K$101,0)),1,0)+IF(ISNUMBER(MATCH(C1674,Sheet4!$K$92:$K$101,0)),1,0)+IF(ISNUMBER(MATCH(D1674,Sheet4!$K$92:$K$101,0)),1,0)+IF(ISNUMBER(MATCH(E1674,Sheet4!$K$92:$K$101,0)),1,0)+IF(ISNUMBER(MATCH(F1674,Sheet4!$K$92:$K$101,0)),1,0)+IF(ISNUMBER(MATCH(G1674,Sheet4!$K$92:$K$101,0)),1,0)+IF(ISNUMBER(MATCH(H1674,Sheet4!$K$92:$K$101,0)),1,0)+IF(ISNUMBER(MATCH(I1674,Sheet4!$K$92:$K$101,0)),1,0)+IF(ISNUMBER(MATCH(J1674,Sheet4!$K$92:$K$101,0)),1,0))
-
(IF(ISNUMBER(MATCH(B1674,Sheet4!$F$2:$F$11,0)),1,0)+IF(ISNUMBER(MATCH(C1674,Sheet4!$F$2:$F$11,0)),1,0)+IF(ISNUMBER(MATCH(D1674,Sheet4!$F$2:$F$11,0)),1,0)+IF(ISNUMBER(MATCH(E1674,Sheet4!$F$2:$F$11,0)),1,0)+IF(ISNUMBER(MATCH(F1674,Sheet4!$F$2:$F$11,0)),1,0)+IF(ISNUMBER(MATCH(G1674,Sheet4!$F$2:$F$11,0)),1,0)+IF(ISNUMBER(MATCH(H1674,Sheet4!$F$2:$F$11,0)),1,0)+IF(ISNUMBER(MATCH(I1674,Sheet4!$F$2:$F$11,0)),1,0)+IF(ISNUMBER(MATCH(J1674,Sheet4!$F$2:$F$11,0)),1,0))</f>
        <v>0</v>
      </c>
      <c r="P1674" s="40" t="str">
        <f>IFERROR(INDEX(Sheet4!$G:$G,MATCH(Sheet1!B1674,Sheet4!$F:$F,0))+INDEX(Sheet4!$G:$G,MATCH(Sheet1!C1674,Sheet4!$F:$F,0))+INDEX(Sheet4!$G:$G,MATCH(Sheet1!D1674,Sheet4!$F:$F,0))+INDEX(Sheet4!$G:$G,MATCH(Sheet1!E1674,Sheet4!$F:$F,0))+INDEX(Sheet4!$G:$G,MATCH(Sheet1!F1674,Sheet4!$F:$F,0))+INDEX(Sheet4!$G:$G,MATCH(Sheet1!G1674,Sheet4!$F:$F,0))+INDEX(Sheet4!$G:$G,MATCH(Sheet1!H1674,Sheet4!$F:$F,0))+INDEX(Sheet4!$G:$G,MATCH(Sheet1!I1674,Sheet4!$F:$F,0))+INDEX(Sheet4!$G:$G,MATCH(Sheet1!J1674,Sheet4!$F:$F,0)),"")</f>
        <v/>
      </c>
      <c r="AF1674">
        <f si="407" t="shared"/>
        <v>0</v>
      </c>
      <c r="AH1674">
        <v>1651</v>
      </c>
      <c r="AI1674" t="str">
        <f si="408" t="shared"/>
        <v>Ricky RubioLandry ShametJimmy ButlerMonte MorrisWill BartonKelly OubreJohn CollinsPaul MillsapNikola Jokic</v>
      </c>
      <c r="AJ1674">
        <f si="397" t="shared"/>
        <v>0</v>
      </c>
      <c r="AK1674">
        <f si="398" t="shared"/>
        <v>0</v>
      </c>
      <c r="AL1674">
        <f si="399" t="shared"/>
        <v>0</v>
      </c>
      <c r="AM1674">
        <f si="400" t="shared"/>
        <v>0</v>
      </c>
      <c r="AN1674">
        <f si="401" t="shared"/>
        <v>0</v>
      </c>
      <c r="AO1674">
        <f si="402" t="shared"/>
        <v>0</v>
      </c>
      <c r="AP1674">
        <f si="403" t="shared"/>
        <v>0</v>
      </c>
      <c r="AQ1674">
        <f si="404" t="shared"/>
        <v>0</v>
      </c>
      <c r="AR1674">
        <f si="405" t="shared"/>
        <v>0</v>
      </c>
      <c r="AS1674">
        <f si="409" t="shared"/>
        <v>0</v>
      </c>
      <c r="AU1674" t="str">
        <f>IFERROR(VLOOKUP(C1674,Results!$A$2:$B$240,2,FALSE)+VLOOKUP(D1674,Results!$A$2:$B$240,2,FALSE)+VLOOKUP(E1674,Results!$A$2:$B$240,2,FALSE)+VLOOKUP(F1674,Results!$A$2:$B$240,2,FALSE)+VLOOKUP(G1674,Results!$A$2:$B$240,2,FALSE)+VLOOKUP(H1674,Results!$A$2:$B$240,2,FALSE)+VLOOKUP(I1674,Results!$A$2:$B$240,2,FALSE)+VLOOKUP(J1674,Results!$A$2:$B$240,2,FALSE)+VLOOKUP(B1674,Results!$A$2:$B$240,2,FALSE)-MIN(VLOOKUP(C1674,Results!$A$2:$B$240,2,FALSE),VLOOKUP(D1674,Results!$A$2:$B$240,2,FALSE),VLOOKUP(E1674,Results!$A$2:$B$240,2,FALSE),VLOOKUP(F1674,Results!$A$2:$B$240,2,FALSE),VLOOKUP(G1674,Results!$A$2:$B$240,2,FALSE),VLOOKUP(H1674,Results!$A$2:$B$240,2,FALSE),VLOOKUP(I1674,Results!$A$2:$B$240,2,FALSE),VLOOKUP(J1674,Results!$A$2:$B$240,2,FALSE),VLOOKUP(B1674,Results!$A$2:$B$240,2,FALSE)),"")</f>
        <v/>
      </c>
    </row>
    <row r="1675" spans="2:47" x14ac:dyDescent="0.3">
      <c r="B1675" t="s">
        <v>166</v>
      </c>
      <c r="C1675" t="s">
        <v>95</v>
      </c>
      <c r="D1675" t="s">
        <v>146</v>
      </c>
      <c r="E1675" t="s">
        <v>148</v>
      </c>
      <c r="F1675" t="s">
        <v>90</v>
      </c>
      <c r="G1675" t="s">
        <v>180</v>
      </c>
      <c r="H1675" t="s">
        <v>153</v>
      </c>
      <c r="I1675" t="s">
        <v>152</v>
      </c>
      <c r="J1675" t="s">
        <v>188</v>
      </c>
      <c r="K1675" t="n">
        <v>9.0</v>
      </c>
      <c r="L1675" s="30">
        <f si="396" t="shared"/>
        <v>0</v>
      </c>
      <c r="N1675" s="35" t="str">
        <f si="406" t="shared"/>
        <v/>
      </c>
      <c r="O1675" s="59">
        <f>(IF(ISNUMBER(MATCH(B1675,Sheet4!$K$92:$K$101,0)),1,0)+IF(ISNUMBER(MATCH(C1675,Sheet4!$K$92:$K$101,0)),1,0)+IF(ISNUMBER(MATCH(D1675,Sheet4!$K$92:$K$101,0)),1,0)+IF(ISNUMBER(MATCH(E1675,Sheet4!$K$92:$K$101,0)),1,0)+IF(ISNUMBER(MATCH(F1675,Sheet4!$K$92:$K$101,0)),1,0)+IF(ISNUMBER(MATCH(G1675,Sheet4!$K$92:$K$101,0)),1,0)+IF(ISNUMBER(MATCH(H1675,Sheet4!$K$92:$K$101,0)),1,0)+IF(ISNUMBER(MATCH(I1675,Sheet4!$K$92:$K$101,0)),1,0)+IF(ISNUMBER(MATCH(J1675,Sheet4!$K$92:$K$101,0)),1,0))
-
(IF(ISNUMBER(MATCH(B1675,Sheet4!$F$2:$F$11,0)),1,0)+IF(ISNUMBER(MATCH(C1675,Sheet4!$F$2:$F$11,0)),1,0)+IF(ISNUMBER(MATCH(D1675,Sheet4!$F$2:$F$11,0)),1,0)+IF(ISNUMBER(MATCH(E1675,Sheet4!$F$2:$F$11,0)),1,0)+IF(ISNUMBER(MATCH(F1675,Sheet4!$F$2:$F$11,0)),1,0)+IF(ISNUMBER(MATCH(G1675,Sheet4!$F$2:$F$11,0)),1,0)+IF(ISNUMBER(MATCH(H1675,Sheet4!$F$2:$F$11,0)),1,0)+IF(ISNUMBER(MATCH(I1675,Sheet4!$F$2:$F$11,0)),1,0)+IF(ISNUMBER(MATCH(J1675,Sheet4!$F$2:$F$11,0)),1,0))</f>
        <v>0</v>
      </c>
      <c r="P1675" s="40" t="str">
        <f>IFERROR(INDEX(Sheet4!$G:$G,MATCH(Sheet1!B1675,Sheet4!$F:$F,0))+INDEX(Sheet4!$G:$G,MATCH(Sheet1!C1675,Sheet4!$F:$F,0))+INDEX(Sheet4!$G:$G,MATCH(Sheet1!D1675,Sheet4!$F:$F,0))+INDEX(Sheet4!$G:$G,MATCH(Sheet1!E1675,Sheet4!$F:$F,0))+INDEX(Sheet4!$G:$G,MATCH(Sheet1!F1675,Sheet4!$F:$F,0))+INDEX(Sheet4!$G:$G,MATCH(Sheet1!G1675,Sheet4!$F:$F,0))+INDEX(Sheet4!$G:$G,MATCH(Sheet1!H1675,Sheet4!$F:$F,0))+INDEX(Sheet4!$G:$G,MATCH(Sheet1!I1675,Sheet4!$F:$F,0))+INDEX(Sheet4!$G:$G,MATCH(Sheet1!J1675,Sheet4!$F:$F,0)),"")</f>
        <v/>
      </c>
      <c r="AF1675">
        <f si="407" t="shared"/>
        <v>0</v>
      </c>
      <c r="AH1675">
        <v>1652</v>
      </c>
      <c r="AI1675" t="str">
        <f si="408" t="shared"/>
        <v>Ben SimmonsDe'Aaron FoxMonte MorrisMalik BeasleyKelly OubreJustin JacksonKenneth FariedDerrick FavorsKarl-Anthony Towns</v>
      </c>
      <c r="AJ1675">
        <f si="397" t="shared"/>
        <v>0</v>
      </c>
      <c r="AK1675">
        <f si="398" t="shared"/>
        <v>0</v>
      </c>
      <c r="AL1675">
        <f si="399" t="shared"/>
        <v>0</v>
      </c>
      <c r="AM1675">
        <f si="400" t="shared"/>
        <v>0</v>
      </c>
      <c r="AN1675">
        <f si="401" t="shared"/>
        <v>0</v>
      </c>
      <c r="AO1675">
        <f si="402" t="shared"/>
        <v>0</v>
      </c>
      <c r="AP1675">
        <f si="403" t="shared"/>
        <v>0</v>
      </c>
      <c r="AQ1675">
        <f si="404" t="shared"/>
        <v>0</v>
      </c>
      <c r="AR1675">
        <f si="405" t="shared"/>
        <v>0</v>
      </c>
      <c r="AS1675">
        <f si="409" t="shared"/>
        <v>0</v>
      </c>
      <c r="AU1675" t="str">
        <f>IFERROR(VLOOKUP(C1675,Results!$A$2:$B$240,2,FALSE)+VLOOKUP(D1675,Results!$A$2:$B$240,2,FALSE)+VLOOKUP(E1675,Results!$A$2:$B$240,2,FALSE)+VLOOKUP(F1675,Results!$A$2:$B$240,2,FALSE)+VLOOKUP(G1675,Results!$A$2:$B$240,2,FALSE)+VLOOKUP(H1675,Results!$A$2:$B$240,2,FALSE)+VLOOKUP(I1675,Results!$A$2:$B$240,2,FALSE)+VLOOKUP(J1675,Results!$A$2:$B$240,2,FALSE)+VLOOKUP(B1675,Results!$A$2:$B$240,2,FALSE)-MIN(VLOOKUP(C1675,Results!$A$2:$B$240,2,FALSE),VLOOKUP(D1675,Results!$A$2:$B$240,2,FALSE),VLOOKUP(E1675,Results!$A$2:$B$240,2,FALSE),VLOOKUP(F1675,Results!$A$2:$B$240,2,FALSE),VLOOKUP(G1675,Results!$A$2:$B$240,2,FALSE),VLOOKUP(H1675,Results!$A$2:$B$240,2,FALSE),VLOOKUP(I1675,Results!$A$2:$B$240,2,FALSE),VLOOKUP(J1675,Results!$A$2:$B$240,2,FALSE),VLOOKUP(B1675,Results!$A$2:$B$240,2,FALSE)),"")</f>
        <v/>
      </c>
    </row>
    <row r="1676" spans="2:47" x14ac:dyDescent="0.3">
      <c r="B1676" t="s">
        <v>108</v>
      </c>
      <c r="C1676" t="s">
        <v>171</v>
      </c>
      <c r="D1676" t="s">
        <v>145</v>
      </c>
      <c r="E1676" t="s">
        <v>148</v>
      </c>
      <c r="F1676" t="s">
        <v>177</v>
      </c>
      <c r="G1676" t="s">
        <v>178</v>
      </c>
      <c r="H1676" t="s">
        <v>181</v>
      </c>
      <c r="I1676" t="s">
        <v>152</v>
      </c>
      <c r="J1676" t="s">
        <v>98</v>
      </c>
      <c r="K1676" t="n">
        <v>9.0</v>
      </c>
      <c r="L1676" s="30">
        <f si="396" t="shared"/>
        <v>0</v>
      </c>
      <c r="N1676" s="35" t="str">
        <f si="406" t="shared"/>
        <v/>
      </c>
      <c r="O1676" s="59">
        <f>(IF(ISNUMBER(MATCH(B1676,Sheet4!$K$92:$K$101,0)),1,0)+IF(ISNUMBER(MATCH(C1676,Sheet4!$K$92:$K$101,0)),1,0)+IF(ISNUMBER(MATCH(D1676,Sheet4!$K$92:$K$101,0)),1,0)+IF(ISNUMBER(MATCH(E1676,Sheet4!$K$92:$K$101,0)),1,0)+IF(ISNUMBER(MATCH(F1676,Sheet4!$K$92:$K$101,0)),1,0)+IF(ISNUMBER(MATCH(G1676,Sheet4!$K$92:$K$101,0)),1,0)+IF(ISNUMBER(MATCH(H1676,Sheet4!$K$92:$K$101,0)),1,0)+IF(ISNUMBER(MATCH(I1676,Sheet4!$K$92:$K$101,0)),1,0)+IF(ISNUMBER(MATCH(J1676,Sheet4!$K$92:$K$101,0)),1,0))
-
(IF(ISNUMBER(MATCH(B1676,Sheet4!$F$2:$F$11,0)),1,0)+IF(ISNUMBER(MATCH(C1676,Sheet4!$F$2:$F$11,0)),1,0)+IF(ISNUMBER(MATCH(D1676,Sheet4!$F$2:$F$11,0)),1,0)+IF(ISNUMBER(MATCH(E1676,Sheet4!$F$2:$F$11,0)),1,0)+IF(ISNUMBER(MATCH(F1676,Sheet4!$F$2:$F$11,0)),1,0)+IF(ISNUMBER(MATCH(G1676,Sheet4!$F$2:$F$11,0)),1,0)+IF(ISNUMBER(MATCH(H1676,Sheet4!$F$2:$F$11,0)),1,0)+IF(ISNUMBER(MATCH(I1676,Sheet4!$F$2:$F$11,0)),1,0)+IF(ISNUMBER(MATCH(J1676,Sheet4!$F$2:$F$11,0)),1,0))</f>
        <v>0</v>
      </c>
      <c r="P1676" s="40" t="str">
        <f>IFERROR(INDEX(Sheet4!$G:$G,MATCH(Sheet1!B1676,Sheet4!$F:$F,0))+INDEX(Sheet4!$G:$G,MATCH(Sheet1!C1676,Sheet4!$F:$F,0))+INDEX(Sheet4!$G:$G,MATCH(Sheet1!D1676,Sheet4!$F:$F,0))+INDEX(Sheet4!$G:$G,MATCH(Sheet1!E1676,Sheet4!$F:$F,0))+INDEX(Sheet4!$G:$G,MATCH(Sheet1!F1676,Sheet4!$F:$F,0))+INDEX(Sheet4!$G:$G,MATCH(Sheet1!G1676,Sheet4!$F:$F,0))+INDEX(Sheet4!$G:$G,MATCH(Sheet1!H1676,Sheet4!$F:$F,0))+INDEX(Sheet4!$G:$G,MATCH(Sheet1!I1676,Sheet4!$F:$F,0))+INDEX(Sheet4!$G:$G,MATCH(Sheet1!J1676,Sheet4!$F:$F,0)),"")</f>
        <v/>
      </c>
      <c r="AF1676">
        <f si="407" t="shared"/>
        <v>0</v>
      </c>
      <c r="AH1676">
        <v>1653</v>
      </c>
      <c r="AI1676" t="str">
        <f si="408" t="shared"/>
        <v>Ben SimmonsLandry ShametJames HardenMonte MorrisMikal BridgesCorey BrewerPaul MillsapRichaun HolmesRudy Gobert</v>
      </c>
      <c r="AJ1676">
        <f si="397" t="shared"/>
        <v>0</v>
      </c>
      <c r="AK1676">
        <f si="398" t="shared"/>
        <v>0</v>
      </c>
      <c r="AL1676">
        <f si="399" t="shared"/>
        <v>0</v>
      </c>
      <c r="AM1676">
        <f si="400" t="shared"/>
        <v>0</v>
      </c>
      <c r="AN1676">
        <f si="401" t="shared"/>
        <v>0</v>
      </c>
      <c r="AO1676">
        <f si="402" t="shared"/>
        <v>0</v>
      </c>
      <c r="AP1676">
        <f si="403" t="shared"/>
        <v>0</v>
      </c>
      <c r="AQ1676">
        <f si="404" t="shared"/>
        <v>0</v>
      </c>
      <c r="AR1676">
        <f si="405" t="shared"/>
        <v>0</v>
      </c>
      <c r="AS1676">
        <f si="409" t="shared"/>
        <v>0</v>
      </c>
      <c r="AU1676" t="str">
        <f>IFERROR(VLOOKUP(C1676,Results!$A$2:$B$240,2,FALSE)+VLOOKUP(D1676,Results!$A$2:$B$240,2,FALSE)+VLOOKUP(E1676,Results!$A$2:$B$240,2,FALSE)+VLOOKUP(F1676,Results!$A$2:$B$240,2,FALSE)+VLOOKUP(G1676,Results!$A$2:$B$240,2,FALSE)+VLOOKUP(H1676,Results!$A$2:$B$240,2,FALSE)+VLOOKUP(I1676,Results!$A$2:$B$240,2,FALSE)+VLOOKUP(J1676,Results!$A$2:$B$240,2,FALSE)+VLOOKUP(B1676,Results!$A$2:$B$240,2,FALSE)-MIN(VLOOKUP(C1676,Results!$A$2:$B$240,2,FALSE),VLOOKUP(D1676,Results!$A$2:$B$240,2,FALSE),VLOOKUP(E1676,Results!$A$2:$B$240,2,FALSE),VLOOKUP(F1676,Results!$A$2:$B$240,2,FALSE),VLOOKUP(G1676,Results!$A$2:$B$240,2,FALSE),VLOOKUP(H1676,Results!$A$2:$B$240,2,FALSE),VLOOKUP(I1676,Results!$A$2:$B$240,2,FALSE),VLOOKUP(J1676,Results!$A$2:$B$240,2,FALSE),VLOOKUP(B1676,Results!$A$2:$B$240,2,FALSE)),"")</f>
        <v/>
      </c>
    </row>
    <row r="1677" spans="2:47" x14ac:dyDescent="0.3">
      <c r="B1677" t="s">
        <v>166</v>
      </c>
      <c r="C1677" t="s">
        <v>171</v>
      </c>
      <c r="D1677" t="s">
        <v>173</v>
      </c>
      <c r="E1677" t="s">
        <v>149</v>
      </c>
      <c r="F1677" t="s">
        <v>150</v>
      </c>
      <c r="G1677" t="s">
        <v>96</v>
      </c>
      <c r="H1677" t="s">
        <v>93</v>
      </c>
      <c r="I1677" t="s">
        <v>152</v>
      </c>
      <c r="J1677" t="s">
        <v>186</v>
      </c>
      <c r="K1677" t="n">
        <v>9.0</v>
      </c>
      <c r="L1677" s="30">
        <f si="396" t="shared"/>
        <v>0</v>
      </c>
      <c r="N1677" s="35" t="str">
        <f si="406" t="shared"/>
        <v/>
      </c>
      <c r="O1677" s="59">
        <f>(IF(ISNUMBER(MATCH(B1677,Sheet4!$K$92:$K$101,0)),1,0)+IF(ISNUMBER(MATCH(C1677,Sheet4!$K$92:$K$101,0)),1,0)+IF(ISNUMBER(MATCH(D1677,Sheet4!$K$92:$K$101,0)),1,0)+IF(ISNUMBER(MATCH(E1677,Sheet4!$K$92:$K$101,0)),1,0)+IF(ISNUMBER(MATCH(F1677,Sheet4!$K$92:$K$101,0)),1,0)+IF(ISNUMBER(MATCH(G1677,Sheet4!$K$92:$K$101,0)),1,0)+IF(ISNUMBER(MATCH(H1677,Sheet4!$K$92:$K$101,0)),1,0)+IF(ISNUMBER(MATCH(I1677,Sheet4!$K$92:$K$101,0)),1,0)+IF(ISNUMBER(MATCH(J1677,Sheet4!$K$92:$K$101,0)),1,0))
-
(IF(ISNUMBER(MATCH(B1677,Sheet4!$F$2:$F$11,0)),1,0)+IF(ISNUMBER(MATCH(C1677,Sheet4!$F$2:$F$11,0)),1,0)+IF(ISNUMBER(MATCH(D1677,Sheet4!$F$2:$F$11,0)),1,0)+IF(ISNUMBER(MATCH(E1677,Sheet4!$F$2:$F$11,0)),1,0)+IF(ISNUMBER(MATCH(F1677,Sheet4!$F$2:$F$11,0)),1,0)+IF(ISNUMBER(MATCH(G1677,Sheet4!$F$2:$F$11,0)),1,0)+IF(ISNUMBER(MATCH(H1677,Sheet4!$F$2:$F$11,0)),1,0)+IF(ISNUMBER(MATCH(I1677,Sheet4!$F$2:$F$11,0)),1,0)+IF(ISNUMBER(MATCH(J1677,Sheet4!$F$2:$F$11,0)),1,0))</f>
        <v>0</v>
      </c>
      <c r="P1677" s="40" t="str">
        <f>IFERROR(INDEX(Sheet4!$G:$G,MATCH(Sheet1!B1677,Sheet4!$F:$F,0))+INDEX(Sheet4!$G:$G,MATCH(Sheet1!C1677,Sheet4!$F:$F,0))+INDEX(Sheet4!$G:$G,MATCH(Sheet1!D1677,Sheet4!$F:$F,0))+INDEX(Sheet4!$G:$G,MATCH(Sheet1!E1677,Sheet4!$F:$F,0))+INDEX(Sheet4!$G:$G,MATCH(Sheet1!F1677,Sheet4!$F:$F,0))+INDEX(Sheet4!$G:$G,MATCH(Sheet1!G1677,Sheet4!$F:$F,0))+INDEX(Sheet4!$G:$G,MATCH(Sheet1!H1677,Sheet4!$F:$F,0))+INDEX(Sheet4!$G:$G,MATCH(Sheet1!I1677,Sheet4!$F:$F,0))+INDEX(Sheet4!$G:$G,MATCH(Sheet1!J1677,Sheet4!$F:$F,0)),"")</f>
        <v/>
      </c>
      <c r="AF1677">
        <f si="407" t="shared"/>
        <v>0</v>
      </c>
      <c r="AH1677">
        <v>1654</v>
      </c>
      <c r="AI1677" t="str">
        <f si="408" t="shared"/>
        <v>Ben SimmonsIsaiah CanaanDonovan MitchellMonte MorrisWill BartonJae CrowderKenneth FariedPaul MillsapRudy Gobert</v>
      </c>
      <c r="AJ1677">
        <f si="397" t="shared"/>
        <v>0</v>
      </c>
      <c r="AK1677">
        <f si="398" t="shared"/>
        <v>0</v>
      </c>
      <c r="AL1677">
        <f si="399" t="shared"/>
        <v>0</v>
      </c>
      <c r="AM1677">
        <f si="400" t="shared"/>
        <v>0</v>
      </c>
      <c r="AN1677">
        <f si="401" t="shared"/>
        <v>0</v>
      </c>
      <c r="AO1677">
        <f si="402" t="shared"/>
        <v>0</v>
      </c>
      <c r="AP1677">
        <f si="403" t="shared"/>
        <v>0</v>
      </c>
      <c r="AQ1677">
        <f si="404" t="shared"/>
        <v>0</v>
      </c>
      <c r="AR1677">
        <f si="405" t="shared"/>
        <v>0</v>
      </c>
      <c r="AS1677">
        <f si="409" t="shared"/>
        <v>0</v>
      </c>
      <c r="AU1677" t="str">
        <f>IFERROR(VLOOKUP(C1677,Results!$A$2:$B$240,2,FALSE)+VLOOKUP(D1677,Results!$A$2:$B$240,2,FALSE)+VLOOKUP(E1677,Results!$A$2:$B$240,2,FALSE)+VLOOKUP(F1677,Results!$A$2:$B$240,2,FALSE)+VLOOKUP(G1677,Results!$A$2:$B$240,2,FALSE)+VLOOKUP(H1677,Results!$A$2:$B$240,2,FALSE)+VLOOKUP(I1677,Results!$A$2:$B$240,2,FALSE)+VLOOKUP(J1677,Results!$A$2:$B$240,2,FALSE)+VLOOKUP(B1677,Results!$A$2:$B$240,2,FALSE)-MIN(VLOOKUP(C1677,Results!$A$2:$B$240,2,FALSE),VLOOKUP(D1677,Results!$A$2:$B$240,2,FALSE),VLOOKUP(E1677,Results!$A$2:$B$240,2,FALSE),VLOOKUP(F1677,Results!$A$2:$B$240,2,FALSE),VLOOKUP(G1677,Results!$A$2:$B$240,2,FALSE),VLOOKUP(H1677,Results!$A$2:$B$240,2,FALSE),VLOOKUP(I1677,Results!$A$2:$B$240,2,FALSE),VLOOKUP(J1677,Results!$A$2:$B$240,2,FALSE),VLOOKUP(B1677,Results!$A$2:$B$240,2,FALSE)),"")</f>
        <v/>
      </c>
    </row>
    <row r="1678" spans="2:47" x14ac:dyDescent="0.3">
      <c r="B1678" t="s">
        <v>166</v>
      </c>
      <c r="C1678" t="s">
        <v>171</v>
      </c>
      <c r="D1678" t="s">
        <v>146</v>
      </c>
      <c r="E1678" t="s">
        <v>149</v>
      </c>
      <c r="F1678" t="s">
        <v>150</v>
      </c>
      <c r="G1678" t="s">
        <v>177</v>
      </c>
      <c r="H1678" t="s">
        <v>153</v>
      </c>
      <c r="I1678" t="s">
        <v>181</v>
      </c>
      <c r="J1678" t="s">
        <v>188</v>
      </c>
      <c r="K1678" t="n">
        <v>9.0</v>
      </c>
      <c r="L1678" s="30">
        <f si="396" t="shared"/>
        <v>0</v>
      </c>
      <c r="N1678" s="35" t="str">
        <f si="406" t="shared"/>
        <v/>
      </c>
      <c r="O1678" s="59">
        <f>(IF(ISNUMBER(MATCH(B1678,Sheet4!$K$92:$K$101,0)),1,0)+IF(ISNUMBER(MATCH(C1678,Sheet4!$K$92:$K$101,0)),1,0)+IF(ISNUMBER(MATCH(D1678,Sheet4!$K$92:$K$101,0)),1,0)+IF(ISNUMBER(MATCH(E1678,Sheet4!$K$92:$K$101,0)),1,0)+IF(ISNUMBER(MATCH(F1678,Sheet4!$K$92:$K$101,0)),1,0)+IF(ISNUMBER(MATCH(G1678,Sheet4!$K$92:$K$101,0)),1,0)+IF(ISNUMBER(MATCH(H1678,Sheet4!$K$92:$K$101,0)),1,0)+IF(ISNUMBER(MATCH(I1678,Sheet4!$K$92:$K$101,0)),1,0)+IF(ISNUMBER(MATCH(J1678,Sheet4!$K$92:$K$101,0)),1,0))
-
(IF(ISNUMBER(MATCH(B1678,Sheet4!$F$2:$F$11,0)),1,0)+IF(ISNUMBER(MATCH(C1678,Sheet4!$F$2:$F$11,0)),1,0)+IF(ISNUMBER(MATCH(D1678,Sheet4!$F$2:$F$11,0)),1,0)+IF(ISNUMBER(MATCH(E1678,Sheet4!$F$2:$F$11,0)),1,0)+IF(ISNUMBER(MATCH(F1678,Sheet4!$F$2:$F$11,0)),1,0)+IF(ISNUMBER(MATCH(G1678,Sheet4!$F$2:$F$11,0)),1,0)+IF(ISNUMBER(MATCH(H1678,Sheet4!$F$2:$F$11,0)),1,0)+IF(ISNUMBER(MATCH(I1678,Sheet4!$F$2:$F$11,0)),1,0)+IF(ISNUMBER(MATCH(J1678,Sheet4!$F$2:$F$11,0)),1,0))</f>
        <v>0</v>
      </c>
      <c r="P1678" s="40" t="str">
        <f>IFERROR(INDEX(Sheet4!$G:$G,MATCH(Sheet1!B1678,Sheet4!$F:$F,0))+INDEX(Sheet4!$G:$G,MATCH(Sheet1!C1678,Sheet4!$F:$F,0))+INDEX(Sheet4!$G:$G,MATCH(Sheet1!D1678,Sheet4!$F:$F,0))+INDEX(Sheet4!$G:$G,MATCH(Sheet1!E1678,Sheet4!$F:$F,0))+INDEX(Sheet4!$G:$G,MATCH(Sheet1!F1678,Sheet4!$F:$F,0))+INDEX(Sheet4!$G:$G,MATCH(Sheet1!G1678,Sheet4!$F:$F,0))+INDEX(Sheet4!$G:$G,MATCH(Sheet1!H1678,Sheet4!$F:$F,0))+INDEX(Sheet4!$G:$G,MATCH(Sheet1!I1678,Sheet4!$F:$F,0))+INDEX(Sheet4!$G:$G,MATCH(Sheet1!J1678,Sheet4!$F:$F,0)),"")</f>
        <v/>
      </c>
      <c r="AF1678">
        <f si="407" t="shared"/>
        <v>0</v>
      </c>
      <c r="AH1678">
        <v>1655</v>
      </c>
      <c r="AI1678" t="str">
        <f si="408" t="shared"/>
        <v>Ben SimmonsElie OkoboDevin BookerMonte MorrisWill BartonKelly OubrePaul MillsapTaj GibsonKarl-Anthony Towns</v>
      </c>
      <c r="AJ1678">
        <f si="397" t="shared"/>
        <v>0</v>
      </c>
      <c r="AK1678">
        <f si="398" t="shared"/>
        <v>0</v>
      </c>
      <c r="AL1678">
        <f si="399" t="shared"/>
        <v>0</v>
      </c>
      <c r="AM1678">
        <f si="400" t="shared"/>
        <v>0</v>
      </c>
      <c r="AN1678">
        <f si="401" t="shared"/>
        <v>0</v>
      </c>
      <c r="AO1678">
        <f si="402" t="shared"/>
        <v>0</v>
      </c>
      <c r="AP1678">
        <f si="403" t="shared"/>
        <v>0</v>
      </c>
      <c r="AQ1678">
        <f si="404" t="shared"/>
        <v>0</v>
      </c>
      <c r="AR1678">
        <f si="405" t="shared"/>
        <v>0</v>
      </c>
      <c r="AS1678">
        <f si="409" t="shared"/>
        <v>0</v>
      </c>
      <c r="AU1678" t="str">
        <f>IFERROR(VLOOKUP(C1678,Results!$A$2:$B$240,2,FALSE)+VLOOKUP(D1678,Results!$A$2:$B$240,2,FALSE)+VLOOKUP(E1678,Results!$A$2:$B$240,2,FALSE)+VLOOKUP(F1678,Results!$A$2:$B$240,2,FALSE)+VLOOKUP(G1678,Results!$A$2:$B$240,2,FALSE)+VLOOKUP(H1678,Results!$A$2:$B$240,2,FALSE)+VLOOKUP(I1678,Results!$A$2:$B$240,2,FALSE)+VLOOKUP(J1678,Results!$A$2:$B$240,2,FALSE)+VLOOKUP(B1678,Results!$A$2:$B$240,2,FALSE)-MIN(VLOOKUP(C1678,Results!$A$2:$B$240,2,FALSE),VLOOKUP(D1678,Results!$A$2:$B$240,2,FALSE),VLOOKUP(E1678,Results!$A$2:$B$240,2,FALSE),VLOOKUP(F1678,Results!$A$2:$B$240,2,FALSE),VLOOKUP(G1678,Results!$A$2:$B$240,2,FALSE),VLOOKUP(H1678,Results!$A$2:$B$240,2,FALSE),VLOOKUP(I1678,Results!$A$2:$B$240,2,FALSE),VLOOKUP(J1678,Results!$A$2:$B$240,2,FALSE),VLOOKUP(B1678,Results!$A$2:$B$240,2,FALSE)),"")</f>
        <v/>
      </c>
    </row>
    <row r="1679" spans="2:47" x14ac:dyDescent="0.3">
      <c r="B1679" t="s">
        <v>166</v>
      </c>
      <c r="C1679" t="s">
        <v>87</v>
      </c>
      <c r="D1679" t="s">
        <v>146</v>
      </c>
      <c r="E1679" t="s">
        <v>112</v>
      </c>
      <c r="F1679" t="s">
        <v>177</v>
      </c>
      <c r="G1679" t="s">
        <v>159</v>
      </c>
      <c r="H1679" t="s">
        <v>93</v>
      </c>
      <c r="I1679" t="s">
        <v>181</v>
      </c>
      <c r="J1679" t="s">
        <v>188</v>
      </c>
      <c r="K1679" t="n">
        <v>9.0</v>
      </c>
      <c r="L1679" s="30">
        <f si="396" t="shared"/>
        <v>0</v>
      </c>
      <c r="N1679" s="35" t="str">
        <f si="406" t="shared"/>
        <v/>
      </c>
      <c r="O1679" s="59">
        <f>(IF(ISNUMBER(MATCH(B1679,Sheet4!$K$92:$K$101,0)),1,0)+IF(ISNUMBER(MATCH(C1679,Sheet4!$K$92:$K$101,0)),1,0)+IF(ISNUMBER(MATCH(D1679,Sheet4!$K$92:$K$101,0)),1,0)+IF(ISNUMBER(MATCH(E1679,Sheet4!$K$92:$K$101,0)),1,0)+IF(ISNUMBER(MATCH(F1679,Sheet4!$K$92:$K$101,0)),1,0)+IF(ISNUMBER(MATCH(G1679,Sheet4!$K$92:$K$101,0)),1,0)+IF(ISNUMBER(MATCH(H1679,Sheet4!$K$92:$K$101,0)),1,0)+IF(ISNUMBER(MATCH(I1679,Sheet4!$K$92:$K$101,0)),1,0)+IF(ISNUMBER(MATCH(J1679,Sheet4!$K$92:$K$101,0)),1,0))
-
(IF(ISNUMBER(MATCH(B1679,Sheet4!$F$2:$F$11,0)),1,0)+IF(ISNUMBER(MATCH(C1679,Sheet4!$F$2:$F$11,0)),1,0)+IF(ISNUMBER(MATCH(D1679,Sheet4!$F$2:$F$11,0)),1,0)+IF(ISNUMBER(MATCH(E1679,Sheet4!$F$2:$F$11,0)),1,0)+IF(ISNUMBER(MATCH(F1679,Sheet4!$F$2:$F$11,0)),1,0)+IF(ISNUMBER(MATCH(G1679,Sheet4!$F$2:$F$11,0)),1,0)+IF(ISNUMBER(MATCH(H1679,Sheet4!$F$2:$F$11,0)),1,0)+IF(ISNUMBER(MATCH(I1679,Sheet4!$F$2:$F$11,0)),1,0)+IF(ISNUMBER(MATCH(J1679,Sheet4!$F$2:$F$11,0)),1,0))</f>
        <v>0</v>
      </c>
      <c r="P1679" s="40" t="str">
        <f>IFERROR(INDEX(Sheet4!$G:$G,MATCH(Sheet1!B1679,Sheet4!$F:$F,0))+INDEX(Sheet4!$G:$G,MATCH(Sheet1!C1679,Sheet4!$F:$F,0))+INDEX(Sheet4!$G:$G,MATCH(Sheet1!D1679,Sheet4!$F:$F,0))+INDEX(Sheet4!$G:$G,MATCH(Sheet1!E1679,Sheet4!$F:$F,0))+INDEX(Sheet4!$G:$G,MATCH(Sheet1!F1679,Sheet4!$F:$F,0))+INDEX(Sheet4!$G:$G,MATCH(Sheet1!G1679,Sheet4!$F:$F,0))+INDEX(Sheet4!$G:$G,MATCH(Sheet1!H1679,Sheet4!$F:$F,0))+INDEX(Sheet4!$G:$G,MATCH(Sheet1!I1679,Sheet4!$F:$F,0))+INDEX(Sheet4!$G:$G,MATCH(Sheet1!J1679,Sheet4!$F:$F,0)),"")</f>
        <v/>
      </c>
      <c r="AF1679">
        <f si="407" t="shared"/>
        <v>0</v>
      </c>
      <c r="AH1679">
        <v>1656</v>
      </c>
      <c r="AI1679" t="str">
        <f si="408" t="shared"/>
        <v>Ben SimmonsElie OkoboBuddy HieldMonte MorrisJoe InglesCorey BrewerKenneth FariedJohn CollinsKarl-Anthony Towns</v>
      </c>
      <c r="AJ1679">
        <f si="397" t="shared"/>
        <v>0</v>
      </c>
      <c r="AK1679">
        <f si="398" t="shared"/>
        <v>0</v>
      </c>
      <c r="AL1679">
        <f si="399" t="shared"/>
        <v>0</v>
      </c>
      <c r="AM1679">
        <f si="400" t="shared"/>
        <v>0</v>
      </c>
      <c r="AN1679">
        <f si="401" t="shared"/>
        <v>0</v>
      </c>
      <c r="AO1679">
        <f si="402" t="shared"/>
        <v>0</v>
      </c>
      <c r="AP1679">
        <f si="403" t="shared"/>
        <v>0</v>
      </c>
      <c r="AQ1679">
        <f si="404" t="shared"/>
        <v>0</v>
      </c>
      <c r="AR1679">
        <f si="405" t="shared"/>
        <v>0</v>
      </c>
      <c r="AS1679">
        <f si="409" t="shared"/>
        <v>0</v>
      </c>
      <c r="AU1679" t="str">
        <f>IFERROR(VLOOKUP(C1679,Results!$A$2:$B$240,2,FALSE)+VLOOKUP(D1679,Results!$A$2:$B$240,2,FALSE)+VLOOKUP(E1679,Results!$A$2:$B$240,2,FALSE)+VLOOKUP(F1679,Results!$A$2:$B$240,2,FALSE)+VLOOKUP(G1679,Results!$A$2:$B$240,2,FALSE)+VLOOKUP(H1679,Results!$A$2:$B$240,2,FALSE)+VLOOKUP(I1679,Results!$A$2:$B$240,2,FALSE)+VLOOKUP(J1679,Results!$A$2:$B$240,2,FALSE)+VLOOKUP(B1679,Results!$A$2:$B$240,2,FALSE)-MIN(VLOOKUP(C1679,Results!$A$2:$B$240,2,FALSE),VLOOKUP(D1679,Results!$A$2:$B$240,2,FALSE),VLOOKUP(E1679,Results!$A$2:$B$240,2,FALSE),VLOOKUP(F1679,Results!$A$2:$B$240,2,FALSE),VLOOKUP(G1679,Results!$A$2:$B$240,2,FALSE),VLOOKUP(H1679,Results!$A$2:$B$240,2,FALSE),VLOOKUP(I1679,Results!$A$2:$B$240,2,FALSE),VLOOKUP(J1679,Results!$A$2:$B$240,2,FALSE),VLOOKUP(B1679,Results!$A$2:$B$240,2,FALSE)),"")</f>
        <v/>
      </c>
    </row>
    <row r="1680" spans="2:47" x14ac:dyDescent="0.3">
      <c r="B1680" t="s">
        <v>166</v>
      </c>
      <c r="C1680" t="s">
        <v>108</v>
      </c>
      <c r="D1680" t="s">
        <v>173</v>
      </c>
      <c r="E1680" t="s">
        <v>146</v>
      </c>
      <c r="F1680" t="s">
        <v>178</v>
      </c>
      <c r="G1680" t="s">
        <v>100</v>
      </c>
      <c r="H1680" t="s">
        <v>92</v>
      </c>
      <c r="I1680" t="s">
        <v>155</v>
      </c>
      <c r="J1680" t="s">
        <v>186</v>
      </c>
      <c r="K1680" t="n">
        <v>9.0</v>
      </c>
      <c r="L1680" s="30">
        <f si="396" t="shared"/>
        <v>0</v>
      </c>
      <c r="N1680" s="35" t="str">
        <f si="406" t="shared"/>
        <v/>
      </c>
      <c r="O1680" s="59">
        <f>(IF(ISNUMBER(MATCH(B1680,Sheet4!$K$92:$K$101,0)),1,0)+IF(ISNUMBER(MATCH(C1680,Sheet4!$K$92:$K$101,0)),1,0)+IF(ISNUMBER(MATCH(D1680,Sheet4!$K$92:$K$101,0)),1,0)+IF(ISNUMBER(MATCH(E1680,Sheet4!$K$92:$K$101,0)),1,0)+IF(ISNUMBER(MATCH(F1680,Sheet4!$K$92:$K$101,0)),1,0)+IF(ISNUMBER(MATCH(G1680,Sheet4!$K$92:$K$101,0)),1,0)+IF(ISNUMBER(MATCH(H1680,Sheet4!$K$92:$K$101,0)),1,0)+IF(ISNUMBER(MATCH(I1680,Sheet4!$K$92:$K$101,0)),1,0)+IF(ISNUMBER(MATCH(J1680,Sheet4!$K$92:$K$101,0)),1,0))
-
(IF(ISNUMBER(MATCH(B1680,Sheet4!$F$2:$F$11,0)),1,0)+IF(ISNUMBER(MATCH(C1680,Sheet4!$F$2:$F$11,0)),1,0)+IF(ISNUMBER(MATCH(D1680,Sheet4!$F$2:$F$11,0)),1,0)+IF(ISNUMBER(MATCH(E1680,Sheet4!$F$2:$F$11,0)),1,0)+IF(ISNUMBER(MATCH(F1680,Sheet4!$F$2:$F$11,0)),1,0)+IF(ISNUMBER(MATCH(G1680,Sheet4!$F$2:$F$11,0)),1,0)+IF(ISNUMBER(MATCH(H1680,Sheet4!$F$2:$F$11,0)),1,0)+IF(ISNUMBER(MATCH(I1680,Sheet4!$F$2:$F$11,0)),1,0)+IF(ISNUMBER(MATCH(J1680,Sheet4!$F$2:$F$11,0)),1,0))</f>
        <v>0</v>
      </c>
      <c r="P1680" s="40" t="str">
        <f>IFERROR(INDEX(Sheet4!$G:$G,MATCH(Sheet1!B1680,Sheet4!$F:$F,0))+INDEX(Sheet4!$G:$G,MATCH(Sheet1!C1680,Sheet4!$F:$F,0))+INDEX(Sheet4!$G:$G,MATCH(Sheet1!D1680,Sheet4!$F:$F,0))+INDEX(Sheet4!$G:$G,MATCH(Sheet1!E1680,Sheet4!$F:$F,0))+INDEX(Sheet4!$G:$G,MATCH(Sheet1!F1680,Sheet4!$F:$F,0))+INDEX(Sheet4!$G:$G,MATCH(Sheet1!G1680,Sheet4!$F:$F,0))+INDEX(Sheet4!$G:$G,MATCH(Sheet1!H1680,Sheet4!$F:$F,0))+INDEX(Sheet4!$G:$G,MATCH(Sheet1!I1680,Sheet4!$F:$F,0))+INDEX(Sheet4!$G:$G,MATCH(Sheet1!J1680,Sheet4!$F:$F,0)),"")</f>
        <v/>
      </c>
      <c r="AF1680">
        <f si="407" t="shared"/>
        <v>0</v>
      </c>
      <c r="AH1680">
        <v>1657</v>
      </c>
      <c r="AI1680" t="str">
        <f si="408" t="shared"/>
        <v>Ben SimmonsLandry ShametDevin BookerMonte MorrisKelly OubreTaurean PrinceKenneth FariedRichaun HolmesRudy Gobert</v>
      </c>
      <c r="AJ1680">
        <f si="397" t="shared"/>
        <v>0</v>
      </c>
      <c r="AK1680">
        <f si="398" t="shared"/>
        <v>0</v>
      </c>
      <c r="AL1680">
        <f si="399" t="shared"/>
        <v>0</v>
      </c>
      <c r="AM1680">
        <f si="400" t="shared"/>
        <v>0</v>
      </c>
      <c r="AN1680">
        <f si="401" t="shared"/>
        <v>0</v>
      </c>
      <c r="AO1680">
        <f si="402" t="shared"/>
        <v>0</v>
      </c>
      <c r="AP1680">
        <f si="403" t="shared"/>
        <v>0</v>
      </c>
      <c r="AQ1680">
        <f si="404" t="shared"/>
        <v>0</v>
      </c>
      <c r="AR1680">
        <f si="405" t="shared"/>
        <v>0</v>
      </c>
      <c r="AS1680">
        <f si="409" t="shared"/>
        <v>0</v>
      </c>
      <c r="AU1680" t="str">
        <f>IFERROR(VLOOKUP(C1680,Results!$A$2:$B$240,2,FALSE)+VLOOKUP(D1680,Results!$A$2:$B$240,2,FALSE)+VLOOKUP(E1680,Results!$A$2:$B$240,2,FALSE)+VLOOKUP(F1680,Results!$A$2:$B$240,2,FALSE)+VLOOKUP(G1680,Results!$A$2:$B$240,2,FALSE)+VLOOKUP(H1680,Results!$A$2:$B$240,2,FALSE)+VLOOKUP(I1680,Results!$A$2:$B$240,2,FALSE)+VLOOKUP(J1680,Results!$A$2:$B$240,2,FALSE)+VLOOKUP(B1680,Results!$A$2:$B$240,2,FALSE)-MIN(VLOOKUP(C1680,Results!$A$2:$B$240,2,FALSE),VLOOKUP(D1680,Results!$A$2:$B$240,2,FALSE),VLOOKUP(E1680,Results!$A$2:$B$240,2,FALSE),VLOOKUP(F1680,Results!$A$2:$B$240,2,FALSE),VLOOKUP(G1680,Results!$A$2:$B$240,2,FALSE),VLOOKUP(H1680,Results!$A$2:$B$240,2,FALSE),VLOOKUP(I1680,Results!$A$2:$B$240,2,FALSE),VLOOKUP(J1680,Results!$A$2:$B$240,2,FALSE),VLOOKUP(B1680,Results!$A$2:$B$240,2,FALSE)),"")</f>
        <v/>
      </c>
    </row>
    <row r="1681" spans="2:47" x14ac:dyDescent="0.3">
      <c r="B1681" t="s">
        <v>166</v>
      </c>
      <c r="C1681" t="s">
        <v>116</v>
      </c>
      <c r="D1681" t="s">
        <v>173</v>
      </c>
      <c r="E1681" t="s">
        <v>146</v>
      </c>
      <c r="F1681" t="s">
        <v>100</v>
      </c>
      <c r="G1681" t="s">
        <v>179</v>
      </c>
      <c r="H1681" t="s">
        <v>153</v>
      </c>
      <c r="I1681" t="s">
        <v>152</v>
      </c>
      <c r="J1681" t="s">
        <v>156</v>
      </c>
      <c r="K1681" t="n">
        <v>9.0</v>
      </c>
      <c r="L1681" s="30">
        <f si="396" t="shared"/>
        <v>0</v>
      </c>
      <c r="N1681" s="35" t="str">
        <f si="406" t="shared"/>
        <v/>
      </c>
      <c r="O1681" s="59">
        <f>(IF(ISNUMBER(MATCH(B1681,Sheet4!$K$92:$K$101,0)),1,0)+IF(ISNUMBER(MATCH(C1681,Sheet4!$K$92:$K$101,0)),1,0)+IF(ISNUMBER(MATCH(D1681,Sheet4!$K$92:$K$101,0)),1,0)+IF(ISNUMBER(MATCH(E1681,Sheet4!$K$92:$K$101,0)),1,0)+IF(ISNUMBER(MATCH(F1681,Sheet4!$K$92:$K$101,0)),1,0)+IF(ISNUMBER(MATCH(G1681,Sheet4!$K$92:$K$101,0)),1,0)+IF(ISNUMBER(MATCH(H1681,Sheet4!$K$92:$K$101,0)),1,0)+IF(ISNUMBER(MATCH(I1681,Sheet4!$K$92:$K$101,0)),1,0)+IF(ISNUMBER(MATCH(J1681,Sheet4!$K$92:$K$101,0)),1,0))
-
(IF(ISNUMBER(MATCH(B1681,Sheet4!$F$2:$F$11,0)),1,0)+IF(ISNUMBER(MATCH(C1681,Sheet4!$F$2:$F$11,0)),1,0)+IF(ISNUMBER(MATCH(D1681,Sheet4!$F$2:$F$11,0)),1,0)+IF(ISNUMBER(MATCH(E1681,Sheet4!$F$2:$F$11,0)),1,0)+IF(ISNUMBER(MATCH(F1681,Sheet4!$F$2:$F$11,0)),1,0)+IF(ISNUMBER(MATCH(G1681,Sheet4!$F$2:$F$11,0)),1,0)+IF(ISNUMBER(MATCH(H1681,Sheet4!$F$2:$F$11,0)),1,0)+IF(ISNUMBER(MATCH(I1681,Sheet4!$F$2:$F$11,0)),1,0)+IF(ISNUMBER(MATCH(J1681,Sheet4!$F$2:$F$11,0)),1,0))</f>
        <v>0</v>
      </c>
      <c r="P1681" s="40" t="str">
        <f>IFERROR(INDEX(Sheet4!$G:$G,MATCH(Sheet1!B1681,Sheet4!$F:$F,0))+INDEX(Sheet4!$G:$G,MATCH(Sheet1!C1681,Sheet4!$F:$F,0))+INDEX(Sheet4!$G:$G,MATCH(Sheet1!D1681,Sheet4!$F:$F,0))+INDEX(Sheet4!$G:$G,MATCH(Sheet1!E1681,Sheet4!$F:$F,0))+INDEX(Sheet4!$G:$G,MATCH(Sheet1!F1681,Sheet4!$F:$F,0))+INDEX(Sheet4!$G:$G,MATCH(Sheet1!G1681,Sheet4!$F:$F,0))+INDEX(Sheet4!$G:$G,MATCH(Sheet1!H1681,Sheet4!$F:$F,0))+INDEX(Sheet4!$G:$G,MATCH(Sheet1!I1681,Sheet4!$F:$F,0))+INDEX(Sheet4!$G:$G,MATCH(Sheet1!J1681,Sheet4!$F:$F,0)),"")</f>
        <v/>
      </c>
      <c r="AF1681">
        <f si="407" t="shared"/>
        <v>0</v>
      </c>
      <c r="AH1681">
        <v>1658</v>
      </c>
      <c r="AI1681" t="str">
        <f si="408" t="shared"/>
        <v>Ricky RubioIsaiah CanaanJimmy ButlerMonte MorrisKelly OubreJoe InglesKenneth FariedPaul MillsapJoel Embiid</v>
      </c>
      <c r="AJ1681">
        <f si="397" t="shared"/>
        <v>0</v>
      </c>
      <c r="AK1681">
        <f si="398" t="shared"/>
        <v>0</v>
      </c>
      <c r="AL1681">
        <f si="399" t="shared"/>
        <v>0</v>
      </c>
      <c r="AM1681">
        <f si="400" t="shared"/>
        <v>0</v>
      </c>
      <c r="AN1681">
        <f si="401" t="shared"/>
        <v>0</v>
      </c>
      <c r="AO1681">
        <f si="402" t="shared"/>
        <v>0</v>
      </c>
      <c r="AP1681">
        <f si="403" t="shared"/>
        <v>0</v>
      </c>
      <c r="AQ1681">
        <f si="404" t="shared"/>
        <v>0</v>
      </c>
      <c r="AR1681">
        <f si="405" t="shared"/>
        <v>0</v>
      </c>
      <c r="AS1681">
        <f si="409" t="shared"/>
        <v>0</v>
      </c>
      <c r="AU1681" t="str">
        <f>IFERROR(VLOOKUP(C1681,Results!$A$2:$B$240,2,FALSE)+VLOOKUP(D1681,Results!$A$2:$B$240,2,FALSE)+VLOOKUP(E1681,Results!$A$2:$B$240,2,FALSE)+VLOOKUP(F1681,Results!$A$2:$B$240,2,FALSE)+VLOOKUP(G1681,Results!$A$2:$B$240,2,FALSE)+VLOOKUP(H1681,Results!$A$2:$B$240,2,FALSE)+VLOOKUP(I1681,Results!$A$2:$B$240,2,FALSE)+VLOOKUP(J1681,Results!$A$2:$B$240,2,FALSE)+VLOOKUP(B1681,Results!$A$2:$B$240,2,FALSE)-MIN(VLOOKUP(C1681,Results!$A$2:$B$240,2,FALSE),VLOOKUP(D1681,Results!$A$2:$B$240,2,FALSE),VLOOKUP(E1681,Results!$A$2:$B$240,2,FALSE),VLOOKUP(F1681,Results!$A$2:$B$240,2,FALSE),VLOOKUP(G1681,Results!$A$2:$B$240,2,FALSE),VLOOKUP(H1681,Results!$A$2:$B$240,2,FALSE),VLOOKUP(I1681,Results!$A$2:$B$240,2,FALSE),VLOOKUP(J1681,Results!$A$2:$B$240,2,FALSE),VLOOKUP(B1681,Results!$A$2:$B$240,2,FALSE)),"")</f>
        <v/>
      </c>
    </row>
    <row r="1682" spans="2:47" x14ac:dyDescent="0.3">
      <c r="B1682" t="s">
        <v>166</v>
      </c>
      <c r="C1682" t="s">
        <v>170</v>
      </c>
      <c r="D1682" t="s">
        <v>172</v>
      </c>
      <c r="E1682" t="s">
        <v>146</v>
      </c>
      <c r="F1682" t="s">
        <v>178</v>
      </c>
      <c r="G1682" t="s">
        <v>151</v>
      </c>
      <c r="H1682" t="s">
        <v>153</v>
      </c>
      <c r="I1682" t="s">
        <v>181</v>
      </c>
      <c r="J1682" t="s">
        <v>186</v>
      </c>
      <c r="K1682" t="n">
        <v>9.0</v>
      </c>
      <c r="L1682" s="30">
        <f si="396" t="shared"/>
        <v>0</v>
      </c>
      <c r="N1682" s="35" t="str">
        <f si="406" t="shared"/>
        <v/>
      </c>
      <c r="O1682" s="59">
        <f>(IF(ISNUMBER(MATCH(B1682,Sheet4!$K$92:$K$101,0)),1,0)+IF(ISNUMBER(MATCH(C1682,Sheet4!$K$92:$K$101,0)),1,0)+IF(ISNUMBER(MATCH(D1682,Sheet4!$K$92:$K$101,0)),1,0)+IF(ISNUMBER(MATCH(E1682,Sheet4!$K$92:$K$101,0)),1,0)+IF(ISNUMBER(MATCH(F1682,Sheet4!$K$92:$K$101,0)),1,0)+IF(ISNUMBER(MATCH(G1682,Sheet4!$K$92:$K$101,0)),1,0)+IF(ISNUMBER(MATCH(H1682,Sheet4!$K$92:$K$101,0)),1,0)+IF(ISNUMBER(MATCH(I1682,Sheet4!$K$92:$K$101,0)),1,0)+IF(ISNUMBER(MATCH(J1682,Sheet4!$K$92:$K$101,0)),1,0))
-
(IF(ISNUMBER(MATCH(B1682,Sheet4!$F$2:$F$11,0)),1,0)+IF(ISNUMBER(MATCH(C1682,Sheet4!$F$2:$F$11,0)),1,0)+IF(ISNUMBER(MATCH(D1682,Sheet4!$F$2:$F$11,0)),1,0)+IF(ISNUMBER(MATCH(E1682,Sheet4!$F$2:$F$11,0)),1,0)+IF(ISNUMBER(MATCH(F1682,Sheet4!$F$2:$F$11,0)),1,0)+IF(ISNUMBER(MATCH(G1682,Sheet4!$F$2:$F$11,0)),1,0)+IF(ISNUMBER(MATCH(H1682,Sheet4!$F$2:$F$11,0)),1,0)+IF(ISNUMBER(MATCH(I1682,Sheet4!$F$2:$F$11,0)),1,0)+IF(ISNUMBER(MATCH(J1682,Sheet4!$F$2:$F$11,0)),1,0))</f>
        <v>0</v>
      </c>
      <c r="P1682" s="40" t="str">
        <f>IFERROR(INDEX(Sheet4!$G:$G,MATCH(Sheet1!B1682,Sheet4!$F:$F,0))+INDEX(Sheet4!$G:$G,MATCH(Sheet1!C1682,Sheet4!$F:$F,0))+INDEX(Sheet4!$G:$G,MATCH(Sheet1!D1682,Sheet4!$F:$F,0))+INDEX(Sheet4!$G:$G,MATCH(Sheet1!E1682,Sheet4!$F:$F,0))+INDEX(Sheet4!$G:$G,MATCH(Sheet1!F1682,Sheet4!$F:$F,0))+INDEX(Sheet4!$G:$G,MATCH(Sheet1!G1682,Sheet4!$F:$F,0))+INDEX(Sheet4!$G:$G,MATCH(Sheet1!H1682,Sheet4!$F:$F,0))+INDEX(Sheet4!$G:$G,MATCH(Sheet1!I1682,Sheet4!$F:$F,0))+INDEX(Sheet4!$G:$G,MATCH(Sheet1!J1682,Sheet4!$F:$F,0)),"")</f>
        <v/>
      </c>
      <c r="AF1682">
        <f si="407" t="shared"/>
        <v>0</v>
      </c>
      <c r="AH1682">
        <v>1659</v>
      </c>
      <c r="AI1682" t="str">
        <f si="408" t="shared"/>
        <v>Ben SimmonsJeremy LinDevin BookerJimmy ButlerKelly OubreJae CrowderJosh JacksonTrey LylesRudy Gobert</v>
      </c>
      <c r="AJ1682">
        <f si="397" t="shared"/>
        <v>0</v>
      </c>
      <c r="AK1682">
        <f si="398" t="shared"/>
        <v>0</v>
      </c>
      <c r="AL1682">
        <f si="399" t="shared"/>
        <v>0</v>
      </c>
      <c r="AM1682">
        <f si="400" t="shared"/>
        <v>0</v>
      </c>
      <c r="AN1682">
        <f si="401" t="shared"/>
        <v>0</v>
      </c>
      <c r="AO1682">
        <f si="402" t="shared"/>
        <v>0</v>
      </c>
      <c r="AP1682">
        <f si="403" t="shared"/>
        <v>0</v>
      </c>
      <c r="AQ1682">
        <f si="404" t="shared"/>
        <v>0</v>
      </c>
      <c r="AR1682">
        <f si="405" t="shared"/>
        <v>0</v>
      </c>
      <c r="AS1682">
        <f si="409" t="shared"/>
        <v>0</v>
      </c>
      <c r="AU1682" t="str">
        <f>IFERROR(VLOOKUP(C1682,Results!$A$2:$B$240,2,FALSE)+VLOOKUP(D1682,Results!$A$2:$B$240,2,FALSE)+VLOOKUP(E1682,Results!$A$2:$B$240,2,FALSE)+VLOOKUP(F1682,Results!$A$2:$B$240,2,FALSE)+VLOOKUP(G1682,Results!$A$2:$B$240,2,FALSE)+VLOOKUP(H1682,Results!$A$2:$B$240,2,FALSE)+VLOOKUP(I1682,Results!$A$2:$B$240,2,FALSE)+VLOOKUP(J1682,Results!$A$2:$B$240,2,FALSE)+VLOOKUP(B1682,Results!$A$2:$B$240,2,FALSE)-MIN(VLOOKUP(C1682,Results!$A$2:$B$240,2,FALSE),VLOOKUP(D1682,Results!$A$2:$B$240,2,FALSE),VLOOKUP(E1682,Results!$A$2:$B$240,2,FALSE),VLOOKUP(F1682,Results!$A$2:$B$240,2,FALSE),VLOOKUP(G1682,Results!$A$2:$B$240,2,FALSE),VLOOKUP(H1682,Results!$A$2:$B$240,2,FALSE),VLOOKUP(I1682,Results!$A$2:$B$240,2,FALSE),VLOOKUP(J1682,Results!$A$2:$B$240,2,FALSE),VLOOKUP(B1682,Results!$A$2:$B$240,2,FALSE)),"")</f>
        <v/>
      </c>
    </row>
    <row r="1683" spans="2:47" x14ac:dyDescent="0.3">
      <c r="B1683" t="s">
        <v>166</v>
      </c>
      <c r="C1683" t="s">
        <v>116</v>
      </c>
      <c r="D1683" t="s">
        <v>172</v>
      </c>
      <c r="E1683" t="s">
        <v>148</v>
      </c>
      <c r="F1683" t="s">
        <v>177</v>
      </c>
      <c r="G1683" t="s">
        <v>179</v>
      </c>
      <c r="H1683" t="s">
        <v>181</v>
      </c>
      <c r="I1683" t="s">
        <v>152</v>
      </c>
      <c r="J1683" t="s">
        <v>188</v>
      </c>
      <c r="K1683" t="n">
        <v>9.0</v>
      </c>
      <c r="L1683" s="30">
        <f si="396" t="shared"/>
        <v>0</v>
      </c>
      <c r="N1683" s="35" t="str">
        <f si="406" t="shared"/>
        <v/>
      </c>
      <c r="O1683" s="59">
        <f>(IF(ISNUMBER(MATCH(B1683,Sheet4!$K$92:$K$101,0)),1,0)+IF(ISNUMBER(MATCH(C1683,Sheet4!$K$92:$K$101,0)),1,0)+IF(ISNUMBER(MATCH(D1683,Sheet4!$K$92:$K$101,0)),1,0)+IF(ISNUMBER(MATCH(E1683,Sheet4!$K$92:$K$101,0)),1,0)+IF(ISNUMBER(MATCH(F1683,Sheet4!$K$92:$K$101,0)),1,0)+IF(ISNUMBER(MATCH(G1683,Sheet4!$K$92:$K$101,0)),1,0)+IF(ISNUMBER(MATCH(H1683,Sheet4!$K$92:$K$101,0)),1,0)+IF(ISNUMBER(MATCH(I1683,Sheet4!$K$92:$K$101,0)),1,0)+IF(ISNUMBER(MATCH(J1683,Sheet4!$K$92:$K$101,0)),1,0))
-
(IF(ISNUMBER(MATCH(B1683,Sheet4!$F$2:$F$11,0)),1,0)+IF(ISNUMBER(MATCH(C1683,Sheet4!$F$2:$F$11,0)),1,0)+IF(ISNUMBER(MATCH(D1683,Sheet4!$F$2:$F$11,0)),1,0)+IF(ISNUMBER(MATCH(E1683,Sheet4!$F$2:$F$11,0)),1,0)+IF(ISNUMBER(MATCH(F1683,Sheet4!$F$2:$F$11,0)),1,0)+IF(ISNUMBER(MATCH(G1683,Sheet4!$F$2:$F$11,0)),1,0)+IF(ISNUMBER(MATCH(H1683,Sheet4!$F$2:$F$11,0)),1,0)+IF(ISNUMBER(MATCH(I1683,Sheet4!$F$2:$F$11,0)),1,0)+IF(ISNUMBER(MATCH(J1683,Sheet4!$F$2:$F$11,0)),1,0))</f>
        <v>0</v>
      </c>
      <c r="P1683" s="40" t="str">
        <f>IFERROR(INDEX(Sheet4!$G:$G,MATCH(Sheet1!B1683,Sheet4!$F:$F,0))+INDEX(Sheet4!$G:$G,MATCH(Sheet1!C1683,Sheet4!$F:$F,0))+INDEX(Sheet4!$G:$G,MATCH(Sheet1!D1683,Sheet4!$F:$F,0))+INDEX(Sheet4!$G:$G,MATCH(Sheet1!E1683,Sheet4!$F:$F,0))+INDEX(Sheet4!$G:$G,MATCH(Sheet1!F1683,Sheet4!$F:$F,0))+INDEX(Sheet4!$G:$G,MATCH(Sheet1!G1683,Sheet4!$F:$F,0))+INDEX(Sheet4!$G:$G,MATCH(Sheet1!H1683,Sheet4!$F:$F,0))+INDEX(Sheet4!$G:$G,MATCH(Sheet1!I1683,Sheet4!$F:$F,0))+INDEX(Sheet4!$G:$G,MATCH(Sheet1!J1683,Sheet4!$F:$F,0)),"")</f>
        <v/>
      </c>
      <c r="AF1683">
        <f si="407" t="shared"/>
        <v>0</v>
      </c>
      <c r="AH1683">
        <v>1660</v>
      </c>
      <c r="AI1683" t="str">
        <f si="408" t="shared"/>
        <v>Ben SimmonsIsaiah CanaanBuddy HieldMonte MorrisWill BartonJae CrowderKenneth FariedDerrick FavorsNikola Jokic</v>
      </c>
      <c r="AJ1683">
        <f si="397" t="shared"/>
        <v>0</v>
      </c>
      <c r="AK1683">
        <f si="398" t="shared"/>
        <v>0</v>
      </c>
      <c r="AL1683">
        <f si="399" t="shared"/>
        <v>0</v>
      </c>
      <c r="AM1683">
        <f si="400" t="shared"/>
        <v>0</v>
      </c>
      <c r="AN1683">
        <f si="401" t="shared"/>
        <v>0</v>
      </c>
      <c r="AO1683">
        <f si="402" t="shared"/>
        <v>0</v>
      </c>
      <c r="AP1683">
        <f si="403" t="shared"/>
        <v>0</v>
      </c>
      <c r="AQ1683">
        <f si="404" t="shared"/>
        <v>0</v>
      </c>
      <c r="AR1683">
        <f si="405" t="shared"/>
        <v>0</v>
      </c>
      <c r="AS1683">
        <f si="409" t="shared"/>
        <v>0</v>
      </c>
      <c r="AU1683" t="str">
        <f>IFERROR(VLOOKUP(C1683,Results!$A$2:$B$240,2,FALSE)+VLOOKUP(D1683,Results!$A$2:$B$240,2,FALSE)+VLOOKUP(E1683,Results!$A$2:$B$240,2,FALSE)+VLOOKUP(F1683,Results!$A$2:$B$240,2,FALSE)+VLOOKUP(G1683,Results!$A$2:$B$240,2,FALSE)+VLOOKUP(H1683,Results!$A$2:$B$240,2,FALSE)+VLOOKUP(I1683,Results!$A$2:$B$240,2,FALSE)+VLOOKUP(J1683,Results!$A$2:$B$240,2,FALSE)+VLOOKUP(B1683,Results!$A$2:$B$240,2,FALSE)-MIN(VLOOKUP(C1683,Results!$A$2:$B$240,2,FALSE),VLOOKUP(D1683,Results!$A$2:$B$240,2,FALSE),VLOOKUP(E1683,Results!$A$2:$B$240,2,FALSE),VLOOKUP(F1683,Results!$A$2:$B$240,2,FALSE),VLOOKUP(G1683,Results!$A$2:$B$240,2,FALSE),VLOOKUP(H1683,Results!$A$2:$B$240,2,FALSE),VLOOKUP(I1683,Results!$A$2:$B$240,2,FALSE),VLOOKUP(J1683,Results!$A$2:$B$240,2,FALSE),VLOOKUP(B1683,Results!$A$2:$B$240,2,FALSE)),"")</f>
        <v/>
      </c>
    </row>
    <row r="1684" spans="2:47" x14ac:dyDescent="0.3">
      <c r="B1684" t="s">
        <v>87</v>
      </c>
      <c r="C1684" t="s">
        <v>167</v>
      </c>
      <c r="D1684" t="s">
        <v>172</v>
      </c>
      <c r="E1684" t="s">
        <v>174</v>
      </c>
      <c r="F1684" t="s">
        <v>150</v>
      </c>
      <c r="G1684" t="s">
        <v>178</v>
      </c>
      <c r="H1684" t="s">
        <v>92</v>
      </c>
      <c r="I1684" t="s">
        <v>155</v>
      </c>
      <c r="J1684" t="s">
        <v>98</v>
      </c>
      <c r="K1684" t="n">
        <v>9.0</v>
      </c>
      <c r="L1684" s="30">
        <f si="396" t="shared"/>
        <v>0</v>
      </c>
      <c r="N1684" s="35" t="str">
        <f si="406" t="shared"/>
        <v/>
      </c>
      <c r="O1684" s="59">
        <f>(IF(ISNUMBER(MATCH(B1684,Sheet4!$K$92:$K$101,0)),1,0)+IF(ISNUMBER(MATCH(C1684,Sheet4!$K$92:$K$101,0)),1,0)+IF(ISNUMBER(MATCH(D1684,Sheet4!$K$92:$K$101,0)),1,0)+IF(ISNUMBER(MATCH(E1684,Sheet4!$K$92:$K$101,0)),1,0)+IF(ISNUMBER(MATCH(F1684,Sheet4!$K$92:$K$101,0)),1,0)+IF(ISNUMBER(MATCH(G1684,Sheet4!$K$92:$K$101,0)),1,0)+IF(ISNUMBER(MATCH(H1684,Sheet4!$K$92:$K$101,0)),1,0)+IF(ISNUMBER(MATCH(I1684,Sheet4!$K$92:$K$101,0)),1,0)+IF(ISNUMBER(MATCH(J1684,Sheet4!$K$92:$K$101,0)),1,0))
-
(IF(ISNUMBER(MATCH(B1684,Sheet4!$F$2:$F$11,0)),1,0)+IF(ISNUMBER(MATCH(C1684,Sheet4!$F$2:$F$11,0)),1,0)+IF(ISNUMBER(MATCH(D1684,Sheet4!$F$2:$F$11,0)),1,0)+IF(ISNUMBER(MATCH(E1684,Sheet4!$F$2:$F$11,0)),1,0)+IF(ISNUMBER(MATCH(F1684,Sheet4!$F$2:$F$11,0)),1,0)+IF(ISNUMBER(MATCH(G1684,Sheet4!$F$2:$F$11,0)),1,0)+IF(ISNUMBER(MATCH(H1684,Sheet4!$F$2:$F$11,0)),1,0)+IF(ISNUMBER(MATCH(I1684,Sheet4!$F$2:$F$11,0)),1,0)+IF(ISNUMBER(MATCH(J1684,Sheet4!$F$2:$F$11,0)),1,0))</f>
        <v>0</v>
      </c>
      <c r="P1684" s="40" t="str">
        <f>IFERROR(INDEX(Sheet4!$G:$G,MATCH(Sheet1!B1684,Sheet4!$F:$F,0))+INDEX(Sheet4!$G:$G,MATCH(Sheet1!C1684,Sheet4!$F:$F,0))+INDEX(Sheet4!$G:$G,MATCH(Sheet1!D1684,Sheet4!$F:$F,0))+INDEX(Sheet4!$G:$G,MATCH(Sheet1!E1684,Sheet4!$F:$F,0))+INDEX(Sheet4!$G:$G,MATCH(Sheet1!F1684,Sheet4!$F:$F,0))+INDEX(Sheet4!$G:$G,MATCH(Sheet1!G1684,Sheet4!$F:$F,0))+INDEX(Sheet4!$G:$G,MATCH(Sheet1!H1684,Sheet4!$F:$F,0))+INDEX(Sheet4!$G:$G,MATCH(Sheet1!I1684,Sheet4!$F:$F,0))+INDEX(Sheet4!$G:$G,MATCH(Sheet1!J1684,Sheet4!$F:$F,0)),"")</f>
        <v/>
      </c>
      <c r="AF1684">
        <f si="407" t="shared"/>
        <v>0</v>
      </c>
      <c r="AH1684">
        <v>1661</v>
      </c>
      <c r="AI1684" t="str">
        <f si="408" t="shared"/>
        <v>Ben SimmonsLandry ShametMalik BeasleyTorrey CraigWill BartonKelly OubreKenneth FariedMarvin BagleyNikola Jokic</v>
      </c>
      <c r="AJ1684">
        <f si="397" t="shared"/>
        <v>0</v>
      </c>
      <c r="AK1684">
        <f si="398" t="shared"/>
        <v>0</v>
      </c>
      <c r="AL1684">
        <f si="399" t="shared"/>
        <v>0</v>
      </c>
      <c r="AM1684">
        <f si="400" t="shared"/>
        <v>0</v>
      </c>
      <c r="AN1684">
        <f si="401" t="shared"/>
        <v>0</v>
      </c>
      <c r="AO1684">
        <f si="402" t="shared"/>
        <v>0</v>
      </c>
      <c r="AP1684">
        <f si="403" t="shared"/>
        <v>0</v>
      </c>
      <c r="AQ1684">
        <f si="404" t="shared"/>
        <v>0</v>
      </c>
      <c r="AR1684">
        <f si="405" t="shared"/>
        <v>0</v>
      </c>
      <c r="AS1684">
        <f si="409" t="shared"/>
        <v>0</v>
      </c>
      <c r="AU1684" t="str">
        <f>IFERROR(VLOOKUP(C1684,Results!$A$2:$B$240,2,FALSE)+VLOOKUP(D1684,Results!$A$2:$B$240,2,FALSE)+VLOOKUP(E1684,Results!$A$2:$B$240,2,FALSE)+VLOOKUP(F1684,Results!$A$2:$B$240,2,FALSE)+VLOOKUP(G1684,Results!$A$2:$B$240,2,FALSE)+VLOOKUP(H1684,Results!$A$2:$B$240,2,FALSE)+VLOOKUP(I1684,Results!$A$2:$B$240,2,FALSE)+VLOOKUP(J1684,Results!$A$2:$B$240,2,FALSE)+VLOOKUP(B1684,Results!$A$2:$B$240,2,FALSE)-MIN(VLOOKUP(C1684,Results!$A$2:$B$240,2,FALSE),VLOOKUP(D1684,Results!$A$2:$B$240,2,FALSE),VLOOKUP(E1684,Results!$A$2:$B$240,2,FALSE),VLOOKUP(F1684,Results!$A$2:$B$240,2,FALSE),VLOOKUP(G1684,Results!$A$2:$B$240,2,FALSE),VLOOKUP(H1684,Results!$A$2:$B$240,2,FALSE),VLOOKUP(I1684,Results!$A$2:$B$240,2,FALSE),VLOOKUP(J1684,Results!$A$2:$B$240,2,FALSE),VLOOKUP(B1684,Results!$A$2:$B$240,2,FALSE)),"")</f>
        <v/>
      </c>
    </row>
    <row r="1685" spans="2:47" x14ac:dyDescent="0.3">
      <c r="B1685" t="s">
        <v>166</v>
      </c>
      <c r="C1685" t="s">
        <v>171</v>
      </c>
      <c r="D1685" t="s">
        <v>145</v>
      </c>
      <c r="E1685" t="s">
        <v>146</v>
      </c>
      <c r="F1685" t="s">
        <v>177</v>
      </c>
      <c r="G1685" t="s">
        <v>179</v>
      </c>
      <c r="H1685" t="s">
        <v>181</v>
      </c>
      <c r="I1685" t="s">
        <v>155</v>
      </c>
      <c r="J1685" t="s">
        <v>98</v>
      </c>
      <c r="K1685" t="n">
        <v>9.0</v>
      </c>
      <c r="L1685" s="30">
        <f si="396" t="shared"/>
        <v>0</v>
      </c>
      <c r="N1685" s="35" t="str">
        <f si="406" t="shared"/>
        <v/>
      </c>
      <c r="O1685" s="59">
        <f>(IF(ISNUMBER(MATCH(B1685,Sheet4!$K$92:$K$101,0)),1,0)+IF(ISNUMBER(MATCH(C1685,Sheet4!$K$92:$K$101,0)),1,0)+IF(ISNUMBER(MATCH(D1685,Sheet4!$K$92:$K$101,0)),1,0)+IF(ISNUMBER(MATCH(E1685,Sheet4!$K$92:$K$101,0)),1,0)+IF(ISNUMBER(MATCH(F1685,Sheet4!$K$92:$K$101,0)),1,0)+IF(ISNUMBER(MATCH(G1685,Sheet4!$K$92:$K$101,0)),1,0)+IF(ISNUMBER(MATCH(H1685,Sheet4!$K$92:$K$101,0)),1,0)+IF(ISNUMBER(MATCH(I1685,Sheet4!$K$92:$K$101,0)),1,0)+IF(ISNUMBER(MATCH(J1685,Sheet4!$K$92:$K$101,0)),1,0))
-
(IF(ISNUMBER(MATCH(B1685,Sheet4!$F$2:$F$11,0)),1,0)+IF(ISNUMBER(MATCH(C1685,Sheet4!$F$2:$F$11,0)),1,0)+IF(ISNUMBER(MATCH(D1685,Sheet4!$F$2:$F$11,0)),1,0)+IF(ISNUMBER(MATCH(E1685,Sheet4!$F$2:$F$11,0)),1,0)+IF(ISNUMBER(MATCH(F1685,Sheet4!$F$2:$F$11,0)),1,0)+IF(ISNUMBER(MATCH(G1685,Sheet4!$F$2:$F$11,0)),1,0)+IF(ISNUMBER(MATCH(H1685,Sheet4!$F$2:$F$11,0)),1,0)+IF(ISNUMBER(MATCH(I1685,Sheet4!$F$2:$F$11,0)),1,0)+IF(ISNUMBER(MATCH(J1685,Sheet4!$F$2:$F$11,0)),1,0))</f>
        <v>0</v>
      </c>
      <c r="P1685" s="40" t="str">
        <f>IFERROR(INDEX(Sheet4!$G:$G,MATCH(Sheet1!B1685,Sheet4!$F:$F,0))+INDEX(Sheet4!$G:$G,MATCH(Sheet1!C1685,Sheet4!$F:$F,0))+INDEX(Sheet4!$G:$G,MATCH(Sheet1!D1685,Sheet4!$F:$F,0))+INDEX(Sheet4!$G:$G,MATCH(Sheet1!E1685,Sheet4!$F:$F,0))+INDEX(Sheet4!$G:$G,MATCH(Sheet1!F1685,Sheet4!$F:$F,0))+INDEX(Sheet4!$G:$G,MATCH(Sheet1!G1685,Sheet4!$F:$F,0))+INDEX(Sheet4!$G:$G,MATCH(Sheet1!H1685,Sheet4!$F:$F,0))+INDEX(Sheet4!$G:$G,MATCH(Sheet1!I1685,Sheet4!$F:$F,0))+INDEX(Sheet4!$G:$G,MATCH(Sheet1!J1685,Sheet4!$F:$F,0)),"")</f>
        <v/>
      </c>
      <c r="AF1685">
        <f si="407" t="shared"/>
        <v>0</v>
      </c>
      <c r="AH1685">
        <v>1662</v>
      </c>
      <c r="AI1685" t="str">
        <f si="408" t="shared"/>
        <v>Ben SimmonsDe'Aaron FoxDevin BookerMonte MorrisJae CrowderGerald GreenKenneth FariedTaj GibsonRudy Gobert</v>
      </c>
      <c r="AJ1685">
        <f si="397" t="shared"/>
        <v>0</v>
      </c>
      <c r="AK1685">
        <f si="398" t="shared"/>
        <v>0</v>
      </c>
      <c r="AL1685">
        <f si="399" t="shared"/>
        <v>0</v>
      </c>
      <c r="AM1685">
        <f si="400" t="shared"/>
        <v>0</v>
      </c>
      <c r="AN1685">
        <f si="401" t="shared"/>
        <v>0</v>
      </c>
      <c r="AO1685">
        <f si="402" t="shared"/>
        <v>0</v>
      </c>
      <c r="AP1685">
        <f si="403" t="shared"/>
        <v>0</v>
      </c>
      <c r="AQ1685">
        <f si="404" t="shared"/>
        <v>0</v>
      </c>
      <c r="AR1685">
        <f si="405" t="shared"/>
        <v>0</v>
      </c>
      <c r="AS1685">
        <f si="409" t="shared"/>
        <v>0</v>
      </c>
      <c r="AU1685" t="str">
        <f>IFERROR(VLOOKUP(C1685,Results!$A$2:$B$240,2,FALSE)+VLOOKUP(D1685,Results!$A$2:$B$240,2,FALSE)+VLOOKUP(E1685,Results!$A$2:$B$240,2,FALSE)+VLOOKUP(F1685,Results!$A$2:$B$240,2,FALSE)+VLOOKUP(G1685,Results!$A$2:$B$240,2,FALSE)+VLOOKUP(H1685,Results!$A$2:$B$240,2,FALSE)+VLOOKUP(I1685,Results!$A$2:$B$240,2,FALSE)+VLOOKUP(J1685,Results!$A$2:$B$240,2,FALSE)+VLOOKUP(B1685,Results!$A$2:$B$240,2,FALSE)-MIN(VLOOKUP(C1685,Results!$A$2:$B$240,2,FALSE),VLOOKUP(D1685,Results!$A$2:$B$240,2,FALSE),VLOOKUP(E1685,Results!$A$2:$B$240,2,FALSE),VLOOKUP(F1685,Results!$A$2:$B$240,2,FALSE),VLOOKUP(G1685,Results!$A$2:$B$240,2,FALSE),VLOOKUP(H1685,Results!$A$2:$B$240,2,FALSE),VLOOKUP(I1685,Results!$A$2:$B$240,2,FALSE),VLOOKUP(J1685,Results!$A$2:$B$240,2,FALSE),VLOOKUP(B1685,Results!$A$2:$B$240,2,FALSE)),"")</f>
        <v/>
      </c>
    </row>
    <row r="1686" spans="2:47" x14ac:dyDescent="0.3">
      <c r="B1686" t="s">
        <v>166</v>
      </c>
      <c r="C1686" t="s">
        <v>167</v>
      </c>
      <c r="D1686" t="s">
        <v>173</v>
      </c>
      <c r="E1686" t="s">
        <v>146</v>
      </c>
      <c r="F1686" t="s">
        <v>177</v>
      </c>
      <c r="G1686" t="s">
        <v>100</v>
      </c>
      <c r="H1686" t="s">
        <v>93</v>
      </c>
      <c r="I1686" t="s">
        <v>185</v>
      </c>
      <c r="J1686" t="s">
        <v>186</v>
      </c>
      <c r="K1686" t="n">
        <v>9.0</v>
      </c>
      <c r="L1686" s="30">
        <f si="396" t="shared"/>
        <v>0</v>
      </c>
      <c r="N1686" s="35" t="str">
        <f si="406" t="shared"/>
        <v/>
      </c>
      <c r="O1686" s="59">
        <f>(IF(ISNUMBER(MATCH(B1686,Sheet4!$K$92:$K$101,0)),1,0)+IF(ISNUMBER(MATCH(C1686,Sheet4!$K$92:$K$101,0)),1,0)+IF(ISNUMBER(MATCH(D1686,Sheet4!$K$92:$K$101,0)),1,0)+IF(ISNUMBER(MATCH(E1686,Sheet4!$K$92:$K$101,0)),1,0)+IF(ISNUMBER(MATCH(F1686,Sheet4!$K$92:$K$101,0)),1,0)+IF(ISNUMBER(MATCH(G1686,Sheet4!$K$92:$K$101,0)),1,0)+IF(ISNUMBER(MATCH(H1686,Sheet4!$K$92:$K$101,0)),1,0)+IF(ISNUMBER(MATCH(I1686,Sheet4!$K$92:$K$101,0)),1,0)+IF(ISNUMBER(MATCH(J1686,Sheet4!$K$92:$K$101,0)),1,0))
-
(IF(ISNUMBER(MATCH(B1686,Sheet4!$F$2:$F$11,0)),1,0)+IF(ISNUMBER(MATCH(C1686,Sheet4!$F$2:$F$11,0)),1,0)+IF(ISNUMBER(MATCH(D1686,Sheet4!$F$2:$F$11,0)),1,0)+IF(ISNUMBER(MATCH(E1686,Sheet4!$F$2:$F$11,0)),1,0)+IF(ISNUMBER(MATCH(F1686,Sheet4!$F$2:$F$11,0)),1,0)+IF(ISNUMBER(MATCH(G1686,Sheet4!$F$2:$F$11,0)),1,0)+IF(ISNUMBER(MATCH(H1686,Sheet4!$F$2:$F$11,0)),1,0)+IF(ISNUMBER(MATCH(I1686,Sheet4!$F$2:$F$11,0)),1,0)+IF(ISNUMBER(MATCH(J1686,Sheet4!$F$2:$F$11,0)),1,0))</f>
        <v>0</v>
      </c>
      <c r="P1686" s="40" t="str">
        <f>IFERROR(INDEX(Sheet4!$G:$G,MATCH(Sheet1!B1686,Sheet4!$F:$F,0))+INDEX(Sheet4!$G:$G,MATCH(Sheet1!C1686,Sheet4!$F:$F,0))+INDEX(Sheet4!$G:$G,MATCH(Sheet1!D1686,Sheet4!$F:$F,0))+INDEX(Sheet4!$G:$G,MATCH(Sheet1!E1686,Sheet4!$F:$F,0))+INDEX(Sheet4!$G:$G,MATCH(Sheet1!F1686,Sheet4!$F:$F,0))+INDEX(Sheet4!$G:$G,MATCH(Sheet1!G1686,Sheet4!$F:$F,0))+INDEX(Sheet4!$G:$G,MATCH(Sheet1!H1686,Sheet4!$F:$F,0))+INDEX(Sheet4!$G:$G,MATCH(Sheet1!I1686,Sheet4!$F:$F,0))+INDEX(Sheet4!$G:$G,MATCH(Sheet1!J1686,Sheet4!$F:$F,0)),"")</f>
        <v/>
      </c>
      <c r="AF1686">
        <f si="407" t="shared"/>
        <v>0</v>
      </c>
      <c r="AH1686">
        <v>1663</v>
      </c>
      <c r="AI1686" t="str">
        <f si="408" t="shared"/>
        <v>Ben SimmonsJeremy LinDevin BookerTorrey CraigKelly OubreTaurean PrinceKenneth FariedJosh JacksonRudy Gobert</v>
      </c>
      <c r="AJ1686">
        <f si="397" t="shared"/>
        <v>0</v>
      </c>
      <c r="AK1686">
        <f si="398" t="shared"/>
        <v>0</v>
      </c>
      <c r="AL1686">
        <f si="399" t="shared"/>
        <v>0</v>
      </c>
      <c r="AM1686">
        <f si="400" t="shared"/>
        <v>0</v>
      </c>
      <c r="AN1686">
        <f si="401" t="shared"/>
        <v>0</v>
      </c>
      <c r="AO1686">
        <f si="402" t="shared"/>
        <v>0</v>
      </c>
      <c r="AP1686">
        <f si="403" t="shared"/>
        <v>0</v>
      </c>
      <c r="AQ1686">
        <f si="404" t="shared"/>
        <v>0</v>
      </c>
      <c r="AR1686">
        <f si="405" t="shared"/>
        <v>0</v>
      </c>
      <c r="AS1686">
        <f si="409" t="shared"/>
        <v>0</v>
      </c>
      <c r="AU1686" t="str">
        <f>IFERROR(VLOOKUP(C1686,Results!$A$2:$B$240,2,FALSE)+VLOOKUP(D1686,Results!$A$2:$B$240,2,FALSE)+VLOOKUP(E1686,Results!$A$2:$B$240,2,FALSE)+VLOOKUP(F1686,Results!$A$2:$B$240,2,FALSE)+VLOOKUP(G1686,Results!$A$2:$B$240,2,FALSE)+VLOOKUP(H1686,Results!$A$2:$B$240,2,FALSE)+VLOOKUP(I1686,Results!$A$2:$B$240,2,FALSE)+VLOOKUP(J1686,Results!$A$2:$B$240,2,FALSE)+VLOOKUP(B1686,Results!$A$2:$B$240,2,FALSE)-MIN(VLOOKUP(C1686,Results!$A$2:$B$240,2,FALSE),VLOOKUP(D1686,Results!$A$2:$B$240,2,FALSE),VLOOKUP(E1686,Results!$A$2:$B$240,2,FALSE),VLOOKUP(F1686,Results!$A$2:$B$240,2,FALSE),VLOOKUP(G1686,Results!$A$2:$B$240,2,FALSE),VLOOKUP(H1686,Results!$A$2:$B$240,2,FALSE),VLOOKUP(I1686,Results!$A$2:$B$240,2,FALSE),VLOOKUP(J1686,Results!$A$2:$B$240,2,FALSE),VLOOKUP(B1686,Results!$A$2:$B$240,2,FALSE)),"")</f>
        <v/>
      </c>
    </row>
    <row r="1687" spans="2:47" x14ac:dyDescent="0.3">
      <c r="B1687" t="s">
        <v>108</v>
      </c>
      <c r="C1687" t="s">
        <v>116</v>
      </c>
      <c r="D1687" t="s">
        <v>172</v>
      </c>
      <c r="E1687" t="s">
        <v>148</v>
      </c>
      <c r="F1687" t="s">
        <v>150</v>
      </c>
      <c r="G1687" t="s">
        <v>177</v>
      </c>
      <c r="H1687" t="s">
        <v>93</v>
      </c>
      <c r="I1687" t="s">
        <v>181</v>
      </c>
      <c r="J1687" t="s">
        <v>188</v>
      </c>
      <c r="K1687" t="n">
        <v>9.0</v>
      </c>
      <c r="L1687" s="30">
        <f si="396" t="shared"/>
        <v>0</v>
      </c>
      <c r="N1687" s="35" t="str">
        <f si="406" t="shared"/>
        <v/>
      </c>
      <c r="O1687" s="59">
        <f>(IF(ISNUMBER(MATCH(B1687,Sheet4!$K$92:$K$101,0)),1,0)+IF(ISNUMBER(MATCH(C1687,Sheet4!$K$92:$K$101,0)),1,0)+IF(ISNUMBER(MATCH(D1687,Sheet4!$K$92:$K$101,0)),1,0)+IF(ISNUMBER(MATCH(E1687,Sheet4!$K$92:$K$101,0)),1,0)+IF(ISNUMBER(MATCH(F1687,Sheet4!$K$92:$K$101,0)),1,0)+IF(ISNUMBER(MATCH(G1687,Sheet4!$K$92:$K$101,0)),1,0)+IF(ISNUMBER(MATCH(H1687,Sheet4!$K$92:$K$101,0)),1,0)+IF(ISNUMBER(MATCH(I1687,Sheet4!$K$92:$K$101,0)),1,0)+IF(ISNUMBER(MATCH(J1687,Sheet4!$K$92:$K$101,0)),1,0))
-
(IF(ISNUMBER(MATCH(B1687,Sheet4!$F$2:$F$11,0)),1,0)+IF(ISNUMBER(MATCH(C1687,Sheet4!$F$2:$F$11,0)),1,0)+IF(ISNUMBER(MATCH(D1687,Sheet4!$F$2:$F$11,0)),1,0)+IF(ISNUMBER(MATCH(E1687,Sheet4!$F$2:$F$11,0)),1,0)+IF(ISNUMBER(MATCH(F1687,Sheet4!$F$2:$F$11,0)),1,0)+IF(ISNUMBER(MATCH(G1687,Sheet4!$F$2:$F$11,0)),1,0)+IF(ISNUMBER(MATCH(H1687,Sheet4!$F$2:$F$11,0)),1,0)+IF(ISNUMBER(MATCH(I1687,Sheet4!$F$2:$F$11,0)),1,0)+IF(ISNUMBER(MATCH(J1687,Sheet4!$F$2:$F$11,0)),1,0))</f>
        <v>0</v>
      </c>
      <c r="P1687" s="40" t="str">
        <f>IFERROR(INDEX(Sheet4!$G:$G,MATCH(Sheet1!B1687,Sheet4!$F:$F,0))+INDEX(Sheet4!$G:$G,MATCH(Sheet1!C1687,Sheet4!$F:$F,0))+INDEX(Sheet4!$G:$G,MATCH(Sheet1!D1687,Sheet4!$F:$F,0))+INDEX(Sheet4!$G:$G,MATCH(Sheet1!E1687,Sheet4!$F:$F,0))+INDEX(Sheet4!$G:$G,MATCH(Sheet1!F1687,Sheet4!$F:$F,0))+INDEX(Sheet4!$G:$G,MATCH(Sheet1!G1687,Sheet4!$F:$F,0))+INDEX(Sheet4!$G:$G,MATCH(Sheet1!H1687,Sheet4!$F:$F,0))+INDEX(Sheet4!$G:$G,MATCH(Sheet1!I1687,Sheet4!$F:$F,0))+INDEX(Sheet4!$G:$G,MATCH(Sheet1!J1687,Sheet4!$F:$F,0)),"")</f>
        <v/>
      </c>
      <c r="AF1687">
        <f si="407" t="shared"/>
        <v>0</v>
      </c>
      <c r="AH1687">
        <v>1664</v>
      </c>
      <c r="AI1687" t="str">
        <f si="408" t="shared"/>
        <v>Ricky RubioLandry ShametDonovan MitchellDevin BookerWill BartonKelly OubreJohn CollinsJosh JacksonDeandre Ayton</v>
      </c>
      <c r="AJ1687">
        <f si="397" t="shared"/>
        <v>0</v>
      </c>
      <c r="AK1687">
        <f si="398" t="shared"/>
        <v>0</v>
      </c>
      <c r="AL1687">
        <f si="399" t="shared"/>
        <v>0</v>
      </c>
      <c r="AM1687">
        <f si="400" t="shared"/>
        <v>0</v>
      </c>
      <c r="AN1687">
        <f si="401" t="shared"/>
        <v>0</v>
      </c>
      <c r="AO1687">
        <f si="402" t="shared"/>
        <v>0</v>
      </c>
      <c r="AP1687">
        <f si="403" t="shared"/>
        <v>0</v>
      </c>
      <c r="AQ1687">
        <f si="404" t="shared"/>
        <v>0</v>
      </c>
      <c r="AR1687">
        <f si="405" t="shared"/>
        <v>0</v>
      </c>
      <c r="AS1687">
        <f si="409" t="shared"/>
        <v>0</v>
      </c>
      <c r="AU1687" t="str">
        <f>IFERROR(VLOOKUP(C1687,Results!$A$2:$B$240,2,FALSE)+VLOOKUP(D1687,Results!$A$2:$B$240,2,FALSE)+VLOOKUP(E1687,Results!$A$2:$B$240,2,FALSE)+VLOOKUP(F1687,Results!$A$2:$B$240,2,FALSE)+VLOOKUP(G1687,Results!$A$2:$B$240,2,FALSE)+VLOOKUP(H1687,Results!$A$2:$B$240,2,FALSE)+VLOOKUP(I1687,Results!$A$2:$B$240,2,FALSE)+VLOOKUP(J1687,Results!$A$2:$B$240,2,FALSE)+VLOOKUP(B1687,Results!$A$2:$B$240,2,FALSE)-MIN(VLOOKUP(C1687,Results!$A$2:$B$240,2,FALSE),VLOOKUP(D1687,Results!$A$2:$B$240,2,FALSE),VLOOKUP(E1687,Results!$A$2:$B$240,2,FALSE),VLOOKUP(F1687,Results!$A$2:$B$240,2,FALSE),VLOOKUP(G1687,Results!$A$2:$B$240,2,FALSE),VLOOKUP(H1687,Results!$A$2:$B$240,2,FALSE),VLOOKUP(I1687,Results!$A$2:$B$240,2,FALSE),VLOOKUP(J1687,Results!$A$2:$B$240,2,FALSE),VLOOKUP(B1687,Results!$A$2:$B$240,2,FALSE)),"")</f>
        <v/>
      </c>
    </row>
    <row r="1688" spans="2:47" x14ac:dyDescent="0.3">
      <c r="B1688" t="s">
        <v>166</v>
      </c>
      <c r="C1688" t="s">
        <v>87</v>
      </c>
      <c r="D1688" t="s">
        <v>173</v>
      </c>
      <c r="E1688" t="s">
        <v>146</v>
      </c>
      <c r="F1688" t="s">
        <v>90</v>
      </c>
      <c r="G1688" t="s">
        <v>159</v>
      </c>
      <c r="H1688" t="s">
        <v>92</v>
      </c>
      <c r="I1688" t="s">
        <v>182</v>
      </c>
      <c r="J1688" t="s">
        <v>98</v>
      </c>
      <c r="K1688" t="n">
        <v>9.0</v>
      </c>
      <c r="L1688" s="30">
        <f ref="L1688:L1751" si="410" t="shared">AS1688</f>
        <v>0</v>
      </c>
      <c r="N1688" s="35" t="str">
        <f si="406" t="shared"/>
        <v/>
      </c>
      <c r="O1688" s="59">
        <f>(IF(ISNUMBER(MATCH(B1688,Sheet4!$K$92:$K$101,0)),1,0)+IF(ISNUMBER(MATCH(C1688,Sheet4!$K$92:$K$101,0)),1,0)+IF(ISNUMBER(MATCH(D1688,Sheet4!$K$92:$K$101,0)),1,0)+IF(ISNUMBER(MATCH(E1688,Sheet4!$K$92:$K$101,0)),1,0)+IF(ISNUMBER(MATCH(F1688,Sheet4!$K$92:$K$101,0)),1,0)+IF(ISNUMBER(MATCH(G1688,Sheet4!$K$92:$K$101,0)),1,0)+IF(ISNUMBER(MATCH(H1688,Sheet4!$K$92:$K$101,0)),1,0)+IF(ISNUMBER(MATCH(I1688,Sheet4!$K$92:$K$101,0)),1,0)+IF(ISNUMBER(MATCH(J1688,Sheet4!$K$92:$K$101,0)),1,0))
-
(IF(ISNUMBER(MATCH(B1688,Sheet4!$F$2:$F$11,0)),1,0)+IF(ISNUMBER(MATCH(C1688,Sheet4!$F$2:$F$11,0)),1,0)+IF(ISNUMBER(MATCH(D1688,Sheet4!$F$2:$F$11,0)),1,0)+IF(ISNUMBER(MATCH(E1688,Sheet4!$F$2:$F$11,0)),1,0)+IF(ISNUMBER(MATCH(F1688,Sheet4!$F$2:$F$11,0)),1,0)+IF(ISNUMBER(MATCH(G1688,Sheet4!$F$2:$F$11,0)),1,0)+IF(ISNUMBER(MATCH(H1688,Sheet4!$F$2:$F$11,0)),1,0)+IF(ISNUMBER(MATCH(I1688,Sheet4!$F$2:$F$11,0)),1,0)+IF(ISNUMBER(MATCH(J1688,Sheet4!$F$2:$F$11,0)),1,0))</f>
        <v>0</v>
      </c>
      <c r="P1688" s="40" t="str">
        <f>IFERROR(INDEX(Sheet4!$G:$G,MATCH(Sheet1!B1688,Sheet4!$F:$F,0))+INDEX(Sheet4!$G:$G,MATCH(Sheet1!C1688,Sheet4!$F:$F,0))+INDEX(Sheet4!$G:$G,MATCH(Sheet1!D1688,Sheet4!$F:$F,0))+INDEX(Sheet4!$G:$G,MATCH(Sheet1!E1688,Sheet4!$F:$F,0))+INDEX(Sheet4!$G:$G,MATCH(Sheet1!F1688,Sheet4!$F:$F,0))+INDEX(Sheet4!$G:$G,MATCH(Sheet1!G1688,Sheet4!$F:$F,0))+INDEX(Sheet4!$G:$G,MATCH(Sheet1!H1688,Sheet4!$F:$F,0))+INDEX(Sheet4!$G:$G,MATCH(Sheet1!I1688,Sheet4!$F:$F,0))+INDEX(Sheet4!$G:$G,MATCH(Sheet1!J1688,Sheet4!$F:$F,0)),"")</f>
        <v/>
      </c>
      <c r="AF1688">
        <f si="407" t="shared"/>
        <v>0</v>
      </c>
      <c r="AH1688">
        <v>1665</v>
      </c>
      <c r="AI1688" t="str">
        <f si="408" t="shared"/>
        <v>De'Aaron FoxLandry ShametDevin BookerAustin RiversKelly OubreMikal BridgesKenneth FariedPaul MillsapJoel Embiid</v>
      </c>
      <c r="AJ1688">
        <f si="397" t="shared"/>
        <v>0</v>
      </c>
      <c r="AK1688">
        <f si="398" t="shared"/>
        <v>0</v>
      </c>
      <c r="AL1688">
        <f si="399" t="shared"/>
        <v>0</v>
      </c>
      <c r="AM1688">
        <f si="400" t="shared"/>
        <v>0</v>
      </c>
      <c r="AN1688">
        <f si="401" t="shared"/>
        <v>0</v>
      </c>
      <c r="AO1688">
        <f si="402" t="shared"/>
        <v>0</v>
      </c>
      <c r="AP1688">
        <f si="403" t="shared"/>
        <v>0</v>
      </c>
      <c r="AQ1688">
        <f si="404" t="shared"/>
        <v>0</v>
      </c>
      <c r="AR1688">
        <f si="405" t="shared"/>
        <v>0</v>
      </c>
      <c r="AS1688">
        <f si="409" t="shared"/>
        <v>0</v>
      </c>
      <c r="AU1688" t="str">
        <f>IFERROR(VLOOKUP(C1688,Results!$A$2:$B$240,2,FALSE)+VLOOKUP(D1688,Results!$A$2:$B$240,2,FALSE)+VLOOKUP(E1688,Results!$A$2:$B$240,2,FALSE)+VLOOKUP(F1688,Results!$A$2:$B$240,2,FALSE)+VLOOKUP(G1688,Results!$A$2:$B$240,2,FALSE)+VLOOKUP(H1688,Results!$A$2:$B$240,2,FALSE)+VLOOKUP(I1688,Results!$A$2:$B$240,2,FALSE)+VLOOKUP(J1688,Results!$A$2:$B$240,2,FALSE)+VLOOKUP(B1688,Results!$A$2:$B$240,2,FALSE)-MIN(VLOOKUP(C1688,Results!$A$2:$B$240,2,FALSE),VLOOKUP(D1688,Results!$A$2:$B$240,2,FALSE),VLOOKUP(E1688,Results!$A$2:$B$240,2,FALSE),VLOOKUP(F1688,Results!$A$2:$B$240,2,FALSE),VLOOKUP(G1688,Results!$A$2:$B$240,2,FALSE),VLOOKUP(H1688,Results!$A$2:$B$240,2,FALSE),VLOOKUP(I1688,Results!$A$2:$B$240,2,FALSE),VLOOKUP(J1688,Results!$A$2:$B$240,2,FALSE),VLOOKUP(B1688,Results!$A$2:$B$240,2,FALSE)),"")</f>
        <v/>
      </c>
    </row>
    <row r="1689" spans="2:47" x14ac:dyDescent="0.3">
      <c r="B1689" t="s">
        <v>166</v>
      </c>
      <c r="C1689" t="s">
        <v>108</v>
      </c>
      <c r="D1689" t="s">
        <v>172</v>
      </c>
      <c r="E1689" t="s">
        <v>146</v>
      </c>
      <c r="F1689" t="s">
        <v>150</v>
      </c>
      <c r="G1689" t="s">
        <v>180</v>
      </c>
      <c r="H1689" t="s">
        <v>181</v>
      </c>
      <c r="I1689" t="s">
        <v>152</v>
      </c>
      <c r="J1689" t="s">
        <v>98</v>
      </c>
      <c r="K1689" t="n">
        <v>9.0</v>
      </c>
      <c r="L1689" s="30">
        <f si="410" t="shared"/>
        <v>0</v>
      </c>
      <c r="N1689" s="35" t="str">
        <f si="406" t="shared"/>
        <v/>
      </c>
      <c r="O1689" s="59">
        <f>(IF(ISNUMBER(MATCH(B1689,Sheet4!$K$92:$K$101,0)),1,0)+IF(ISNUMBER(MATCH(C1689,Sheet4!$K$92:$K$101,0)),1,0)+IF(ISNUMBER(MATCH(D1689,Sheet4!$K$92:$K$101,0)),1,0)+IF(ISNUMBER(MATCH(E1689,Sheet4!$K$92:$K$101,0)),1,0)+IF(ISNUMBER(MATCH(F1689,Sheet4!$K$92:$K$101,0)),1,0)+IF(ISNUMBER(MATCH(G1689,Sheet4!$K$92:$K$101,0)),1,0)+IF(ISNUMBER(MATCH(H1689,Sheet4!$K$92:$K$101,0)),1,0)+IF(ISNUMBER(MATCH(I1689,Sheet4!$K$92:$K$101,0)),1,0)+IF(ISNUMBER(MATCH(J1689,Sheet4!$K$92:$K$101,0)),1,0))
-
(IF(ISNUMBER(MATCH(B1689,Sheet4!$F$2:$F$11,0)),1,0)+IF(ISNUMBER(MATCH(C1689,Sheet4!$F$2:$F$11,0)),1,0)+IF(ISNUMBER(MATCH(D1689,Sheet4!$F$2:$F$11,0)),1,0)+IF(ISNUMBER(MATCH(E1689,Sheet4!$F$2:$F$11,0)),1,0)+IF(ISNUMBER(MATCH(F1689,Sheet4!$F$2:$F$11,0)),1,0)+IF(ISNUMBER(MATCH(G1689,Sheet4!$F$2:$F$11,0)),1,0)+IF(ISNUMBER(MATCH(H1689,Sheet4!$F$2:$F$11,0)),1,0)+IF(ISNUMBER(MATCH(I1689,Sheet4!$F$2:$F$11,0)),1,0)+IF(ISNUMBER(MATCH(J1689,Sheet4!$F$2:$F$11,0)),1,0))</f>
        <v>0</v>
      </c>
      <c r="P1689" s="40" t="str">
        <f>IFERROR(INDEX(Sheet4!$G:$G,MATCH(Sheet1!B1689,Sheet4!$F:$F,0))+INDEX(Sheet4!$G:$G,MATCH(Sheet1!C1689,Sheet4!$F:$F,0))+INDEX(Sheet4!$G:$G,MATCH(Sheet1!D1689,Sheet4!$F:$F,0))+INDEX(Sheet4!$G:$G,MATCH(Sheet1!E1689,Sheet4!$F:$F,0))+INDEX(Sheet4!$G:$G,MATCH(Sheet1!F1689,Sheet4!$F:$F,0))+INDEX(Sheet4!$G:$G,MATCH(Sheet1!G1689,Sheet4!$F:$F,0))+INDEX(Sheet4!$G:$G,MATCH(Sheet1!H1689,Sheet4!$F:$F,0))+INDEX(Sheet4!$G:$G,MATCH(Sheet1!I1689,Sheet4!$F:$F,0))+INDEX(Sheet4!$G:$G,MATCH(Sheet1!J1689,Sheet4!$F:$F,0)),"")</f>
        <v/>
      </c>
      <c r="AF1689">
        <f si="407" t="shared"/>
        <v>0</v>
      </c>
      <c r="AH1689">
        <v>1666</v>
      </c>
      <c r="AI1689" t="str">
        <f si="408" t="shared"/>
        <v>Ben SimmonsT.J. McConnellJimmy ButlerMonte MorrisWill BartonKelly OubreJohn CollinsJosh JacksonDeandre Ayton</v>
      </c>
      <c r="AJ1689">
        <f ref="AJ1689:AJ1752" si="411" t="shared">IF(ISNUMBER(SEARCH(B1689,VLOOKUP($AH$20,$AH$24:$AI$2023,2,FALSE))),1,0)</f>
        <v>0</v>
      </c>
      <c r="AK1689">
        <f ref="AK1689:AK1752" si="412" t="shared">IF(ISNUMBER(SEARCH(C1689,VLOOKUP($AH$20,$AH$24:$AI$2023,2,FALSE))),1,0)</f>
        <v>0</v>
      </c>
      <c r="AL1689">
        <f ref="AL1689:AL1752" si="413" t="shared">IF(ISNUMBER(SEARCH(D1689,VLOOKUP($AH$20,$AH$24:$AI$2023,2,FALSE))),1,0)</f>
        <v>0</v>
      </c>
      <c r="AM1689">
        <f ref="AM1689:AM1752" si="414" t="shared">IF(ISNUMBER(SEARCH(E1689,VLOOKUP($AH$20,$AH$24:$AI$2023,2,FALSE))),1,0)</f>
        <v>0</v>
      </c>
      <c r="AN1689">
        <f ref="AN1689:AN1752" si="415" t="shared">IF(ISNUMBER(SEARCH(F1689,VLOOKUP($AH$20,$AH$24:$AI$2023,2,FALSE))),1,0)</f>
        <v>0</v>
      </c>
      <c r="AO1689">
        <f ref="AO1689:AO1752" si="416" t="shared">IF(ISNUMBER(SEARCH(G1689,VLOOKUP($AH$20,$AH$24:$AI$2023,2,FALSE))),1,0)</f>
        <v>0</v>
      </c>
      <c r="AP1689">
        <f ref="AP1689:AP1752" si="417" t="shared">IF(ISNUMBER(SEARCH(H1689,VLOOKUP($AH$20,$AH$24:$AI$2023,2,FALSE))),1,0)</f>
        <v>0</v>
      </c>
      <c r="AQ1689">
        <f ref="AQ1689:AQ1752" si="418" t="shared">IF(ISNUMBER(SEARCH(I1689,VLOOKUP($AH$20,$AH$24:$AI$2023,2,FALSE))),1,0)</f>
        <v>0</v>
      </c>
      <c r="AR1689">
        <f ref="AR1689:AR1752" si="419" t="shared">IF(ISNUMBER(SEARCH(J1689,VLOOKUP($AH$20,$AH$24:$AI$2023,2,FALSE))),1,0)</f>
        <v>0</v>
      </c>
      <c r="AS1689">
        <f si="409" t="shared"/>
        <v>0</v>
      </c>
      <c r="AU1689" t="str">
        <f>IFERROR(VLOOKUP(C1689,Results!$A$2:$B$240,2,FALSE)+VLOOKUP(D1689,Results!$A$2:$B$240,2,FALSE)+VLOOKUP(E1689,Results!$A$2:$B$240,2,FALSE)+VLOOKUP(F1689,Results!$A$2:$B$240,2,FALSE)+VLOOKUP(G1689,Results!$A$2:$B$240,2,FALSE)+VLOOKUP(H1689,Results!$A$2:$B$240,2,FALSE)+VLOOKUP(I1689,Results!$A$2:$B$240,2,FALSE)+VLOOKUP(J1689,Results!$A$2:$B$240,2,FALSE)+VLOOKUP(B1689,Results!$A$2:$B$240,2,FALSE)-MIN(VLOOKUP(C1689,Results!$A$2:$B$240,2,FALSE),VLOOKUP(D1689,Results!$A$2:$B$240,2,FALSE),VLOOKUP(E1689,Results!$A$2:$B$240,2,FALSE),VLOOKUP(F1689,Results!$A$2:$B$240,2,FALSE),VLOOKUP(G1689,Results!$A$2:$B$240,2,FALSE),VLOOKUP(H1689,Results!$A$2:$B$240,2,FALSE),VLOOKUP(I1689,Results!$A$2:$B$240,2,FALSE),VLOOKUP(J1689,Results!$A$2:$B$240,2,FALSE),VLOOKUP(B1689,Results!$A$2:$B$240,2,FALSE)),"")</f>
        <v/>
      </c>
    </row>
    <row r="1690" spans="2:47" x14ac:dyDescent="0.3">
      <c r="B1690" t="s">
        <v>166</v>
      </c>
      <c r="C1690" t="s">
        <v>116</v>
      </c>
      <c r="D1690" t="s">
        <v>172</v>
      </c>
      <c r="E1690" t="s">
        <v>146</v>
      </c>
      <c r="F1690" t="s">
        <v>177</v>
      </c>
      <c r="G1690" t="s">
        <v>151</v>
      </c>
      <c r="H1690" t="s">
        <v>181</v>
      </c>
      <c r="I1690" t="s">
        <v>152</v>
      </c>
      <c r="J1690" t="s">
        <v>188</v>
      </c>
      <c r="K1690" t="n">
        <v>9.0</v>
      </c>
      <c r="L1690" s="30">
        <f si="410" t="shared"/>
        <v>0</v>
      </c>
      <c r="N1690" s="35" t="str">
        <f si="406" t="shared"/>
        <v/>
      </c>
      <c r="O1690" s="59">
        <f>(IF(ISNUMBER(MATCH(B1690,Sheet4!$K$92:$K$101,0)),1,0)+IF(ISNUMBER(MATCH(C1690,Sheet4!$K$92:$K$101,0)),1,0)+IF(ISNUMBER(MATCH(D1690,Sheet4!$K$92:$K$101,0)),1,0)+IF(ISNUMBER(MATCH(E1690,Sheet4!$K$92:$K$101,0)),1,0)+IF(ISNUMBER(MATCH(F1690,Sheet4!$K$92:$K$101,0)),1,0)+IF(ISNUMBER(MATCH(G1690,Sheet4!$K$92:$K$101,0)),1,0)+IF(ISNUMBER(MATCH(H1690,Sheet4!$K$92:$K$101,0)),1,0)+IF(ISNUMBER(MATCH(I1690,Sheet4!$K$92:$K$101,0)),1,0)+IF(ISNUMBER(MATCH(J1690,Sheet4!$K$92:$K$101,0)),1,0))
-
(IF(ISNUMBER(MATCH(B1690,Sheet4!$F$2:$F$11,0)),1,0)+IF(ISNUMBER(MATCH(C1690,Sheet4!$F$2:$F$11,0)),1,0)+IF(ISNUMBER(MATCH(D1690,Sheet4!$F$2:$F$11,0)),1,0)+IF(ISNUMBER(MATCH(E1690,Sheet4!$F$2:$F$11,0)),1,0)+IF(ISNUMBER(MATCH(F1690,Sheet4!$F$2:$F$11,0)),1,0)+IF(ISNUMBER(MATCH(G1690,Sheet4!$F$2:$F$11,0)),1,0)+IF(ISNUMBER(MATCH(H1690,Sheet4!$F$2:$F$11,0)),1,0)+IF(ISNUMBER(MATCH(I1690,Sheet4!$F$2:$F$11,0)),1,0)+IF(ISNUMBER(MATCH(J1690,Sheet4!$F$2:$F$11,0)),1,0))</f>
        <v>0</v>
      </c>
      <c r="P1690" s="40" t="str">
        <f>IFERROR(INDEX(Sheet4!$G:$G,MATCH(Sheet1!B1690,Sheet4!$F:$F,0))+INDEX(Sheet4!$G:$G,MATCH(Sheet1!C1690,Sheet4!$F:$F,0))+INDEX(Sheet4!$G:$G,MATCH(Sheet1!D1690,Sheet4!$F:$F,0))+INDEX(Sheet4!$G:$G,MATCH(Sheet1!E1690,Sheet4!$F:$F,0))+INDEX(Sheet4!$G:$G,MATCH(Sheet1!F1690,Sheet4!$F:$F,0))+INDEX(Sheet4!$G:$G,MATCH(Sheet1!G1690,Sheet4!$F:$F,0))+INDEX(Sheet4!$G:$G,MATCH(Sheet1!H1690,Sheet4!$F:$F,0))+INDEX(Sheet4!$G:$G,MATCH(Sheet1!I1690,Sheet4!$F:$F,0))+INDEX(Sheet4!$G:$G,MATCH(Sheet1!J1690,Sheet4!$F:$F,0)),"")</f>
        <v/>
      </c>
      <c r="AF1690">
        <f si="407" t="shared"/>
        <v>0</v>
      </c>
      <c r="AH1690">
        <v>1667</v>
      </c>
      <c r="AI1690" t="str">
        <f si="408" t="shared"/>
        <v>Trae YoungIsaiah CanaanJames HardenAustin RiversKelly OubreJae CrowderPaul MillsapDerrick FavorsKarl-Anthony Towns</v>
      </c>
      <c r="AJ1690">
        <f si="411" t="shared"/>
        <v>0</v>
      </c>
      <c r="AK1690">
        <f si="412" t="shared"/>
        <v>0</v>
      </c>
      <c r="AL1690">
        <f si="413" t="shared"/>
        <v>0</v>
      </c>
      <c r="AM1690">
        <f si="414" t="shared"/>
        <v>0</v>
      </c>
      <c r="AN1690">
        <f si="415" t="shared"/>
        <v>0</v>
      </c>
      <c r="AO1690">
        <f si="416" t="shared"/>
        <v>0</v>
      </c>
      <c r="AP1690">
        <f si="417" t="shared"/>
        <v>0</v>
      </c>
      <c r="AQ1690">
        <f si="418" t="shared"/>
        <v>0</v>
      </c>
      <c r="AR1690">
        <f si="419" t="shared"/>
        <v>0</v>
      </c>
      <c r="AS1690">
        <f si="409" t="shared"/>
        <v>0</v>
      </c>
      <c r="AU1690" t="str">
        <f>IFERROR(VLOOKUP(C1690,Results!$A$2:$B$240,2,FALSE)+VLOOKUP(D1690,Results!$A$2:$B$240,2,FALSE)+VLOOKUP(E1690,Results!$A$2:$B$240,2,FALSE)+VLOOKUP(F1690,Results!$A$2:$B$240,2,FALSE)+VLOOKUP(G1690,Results!$A$2:$B$240,2,FALSE)+VLOOKUP(H1690,Results!$A$2:$B$240,2,FALSE)+VLOOKUP(I1690,Results!$A$2:$B$240,2,FALSE)+VLOOKUP(J1690,Results!$A$2:$B$240,2,FALSE)+VLOOKUP(B1690,Results!$A$2:$B$240,2,FALSE)-MIN(VLOOKUP(C1690,Results!$A$2:$B$240,2,FALSE),VLOOKUP(D1690,Results!$A$2:$B$240,2,FALSE),VLOOKUP(E1690,Results!$A$2:$B$240,2,FALSE),VLOOKUP(F1690,Results!$A$2:$B$240,2,FALSE),VLOOKUP(G1690,Results!$A$2:$B$240,2,FALSE),VLOOKUP(H1690,Results!$A$2:$B$240,2,FALSE),VLOOKUP(I1690,Results!$A$2:$B$240,2,FALSE),VLOOKUP(J1690,Results!$A$2:$B$240,2,FALSE),VLOOKUP(B1690,Results!$A$2:$B$240,2,FALSE)),"")</f>
        <v/>
      </c>
    </row>
    <row r="1691" spans="2:47" x14ac:dyDescent="0.3">
      <c r="B1691" t="s">
        <v>87</v>
      </c>
      <c r="C1691" t="s">
        <v>170</v>
      </c>
      <c r="D1691" t="s">
        <v>172</v>
      </c>
      <c r="E1691" t="s">
        <v>173</v>
      </c>
      <c r="F1691" t="s">
        <v>177</v>
      </c>
      <c r="G1691" t="s">
        <v>100</v>
      </c>
      <c r="H1691" t="s">
        <v>92</v>
      </c>
      <c r="I1691" t="s">
        <v>182</v>
      </c>
      <c r="J1691" t="s">
        <v>98</v>
      </c>
      <c r="K1691" t="n">
        <v>9.0</v>
      </c>
      <c r="L1691" s="30">
        <f si="410" t="shared"/>
        <v>0</v>
      </c>
      <c r="N1691" s="35" t="str">
        <f si="406" t="shared"/>
        <v/>
      </c>
      <c r="O1691" s="59">
        <f>(IF(ISNUMBER(MATCH(B1691,Sheet4!$K$92:$K$101,0)),1,0)+IF(ISNUMBER(MATCH(C1691,Sheet4!$K$92:$K$101,0)),1,0)+IF(ISNUMBER(MATCH(D1691,Sheet4!$K$92:$K$101,0)),1,0)+IF(ISNUMBER(MATCH(E1691,Sheet4!$K$92:$K$101,0)),1,0)+IF(ISNUMBER(MATCH(F1691,Sheet4!$K$92:$K$101,0)),1,0)+IF(ISNUMBER(MATCH(G1691,Sheet4!$K$92:$K$101,0)),1,0)+IF(ISNUMBER(MATCH(H1691,Sheet4!$K$92:$K$101,0)),1,0)+IF(ISNUMBER(MATCH(I1691,Sheet4!$K$92:$K$101,0)),1,0)+IF(ISNUMBER(MATCH(J1691,Sheet4!$K$92:$K$101,0)),1,0))
-
(IF(ISNUMBER(MATCH(B1691,Sheet4!$F$2:$F$11,0)),1,0)+IF(ISNUMBER(MATCH(C1691,Sheet4!$F$2:$F$11,0)),1,0)+IF(ISNUMBER(MATCH(D1691,Sheet4!$F$2:$F$11,0)),1,0)+IF(ISNUMBER(MATCH(E1691,Sheet4!$F$2:$F$11,0)),1,0)+IF(ISNUMBER(MATCH(F1691,Sheet4!$F$2:$F$11,0)),1,0)+IF(ISNUMBER(MATCH(G1691,Sheet4!$F$2:$F$11,0)),1,0)+IF(ISNUMBER(MATCH(H1691,Sheet4!$F$2:$F$11,0)),1,0)+IF(ISNUMBER(MATCH(I1691,Sheet4!$F$2:$F$11,0)),1,0)+IF(ISNUMBER(MATCH(J1691,Sheet4!$F$2:$F$11,0)),1,0))</f>
        <v>0</v>
      </c>
      <c r="P1691" s="40" t="str">
        <f>IFERROR(INDEX(Sheet4!$G:$G,MATCH(Sheet1!B1691,Sheet4!$F:$F,0))+INDEX(Sheet4!$G:$G,MATCH(Sheet1!C1691,Sheet4!$F:$F,0))+INDEX(Sheet4!$G:$G,MATCH(Sheet1!D1691,Sheet4!$F:$F,0))+INDEX(Sheet4!$G:$G,MATCH(Sheet1!E1691,Sheet4!$F:$F,0))+INDEX(Sheet4!$G:$G,MATCH(Sheet1!F1691,Sheet4!$F:$F,0))+INDEX(Sheet4!$G:$G,MATCH(Sheet1!G1691,Sheet4!$F:$F,0))+INDEX(Sheet4!$G:$G,MATCH(Sheet1!H1691,Sheet4!$F:$F,0))+INDEX(Sheet4!$G:$G,MATCH(Sheet1!I1691,Sheet4!$F:$F,0))+INDEX(Sheet4!$G:$G,MATCH(Sheet1!J1691,Sheet4!$F:$F,0)),"")</f>
        <v/>
      </c>
      <c r="AF1691">
        <f si="407" t="shared"/>
        <v>0</v>
      </c>
      <c r="AH1691">
        <v>1668</v>
      </c>
      <c r="AI1691" t="str">
        <f si="408" t="shared"/>
        <v>De'Aaron FoxTrae YoungDevin BookerJimmy ButlerTaurean PrinceGerald GreenJohn CollinsPaul MillsapDeandre Ayton</v>
      </c>
      <c r="AJ1691">
        <f si="411" t="shared"/>
        <v>0</v>
      </c>
      <c r="AK1691">
        <f si="412" t="shared"/>
        <v>0</v>
      </c>
      <c r="AL1691">
        <f si="413" t="shared"/>
        <v>0</v>
      </c>
      <c r="AM1691">
        <f si="414" t="shared"/>
        <v>0</v>
      </c>
      <c r="AN1691">
        <f si="415" t="shared"/>
        <v>0</v>
      </c>
      <c r="AO1691">
        <f si="416" t="shared"/>
        <v>0</v>
      </c>
      <c r="AP1691">
        <f si="417" t="shared"/>
        <v>0</v>
      </c>
      <c r="AQ1691">
        <f si="418" t="shared"/>
        <v>0</v>
      </c>
      <c r="AR1691">
        <f si="419" t="shared"/>
        <v>0</v>
      </c>
      <c r="AS1691">
        <f si="409" t="shared"/>
        <v>0</v>
      </c>
      <c r="AU1691" t="str">
        <f>IFERROR(VLOOKUP(C1691,Results!$A$2:$B$240,2,FALSE)+VLOOKUP(D1691,Results!$A$2:$B$240,2,FALSE)+VLOOKUP(E1691,Results!$A$2:$B$240,2,FALSE)+VLOOKUP(F1691,Results!$A$2:$B$240,2,FALSE)+VLOOKUP(G1691,Results!$A$2:$B$240,2,FALSE)+VLOOKUP(H1691,Results!$A$2:$B$240,2,FALSE)+VLOOKUP(I1691,Results!$A$2:$B$240,2,FALSE)+VLOOKUP(J1691,Results!$A$2:$B$240,2,FALSE)+VLOOKUP(B1691,Results!$A$2:$B$240,2,FALSE)-MIN(VLOOKUP(C1691,Results!$A$2:$B$240,2,FALSE),VLOOKUP(D1691,Results!$A$2:$B$240,2,FALSE),VLOOKUP(E1691,Results!$A$2:$B$240,2,FALSE),VLOOKUP(F1691,Results!$A$2:$B$240,2,FALSE),VLOOKUP(G1691,Results!$A$2:$B$240,2,FALSE),VLOOKUP(H1691,Results!$A$2:$B$240,2,FALSE),VLOOKUP(I1691,Results!$A$2:$B$240,2,FALSE),VLOOKUP(J1691,Results!$A$2:$B$240,2,FALSE),VLOOKUP(B1691,Results!$A$2:$B$240,2,FALSE)),"")</f>
        <v/>
      </c>
    </row>
    <row r="1692" spans="2:47" x14ac:dyDescent="0.3">
      <c r="B1692" t="s">
        <v>166</v>
      </c>
      <c r="C1692" t="s">
        <v>108</v>
      </c>
      <c r="D1692" t="s">
        <v>172</v>
      </c>
      <c r="E1692" t="s">
        <v>146</v>
      </c>
      <c r="F1692" t="s">
        <v>177</v>
      </c>
      <c r="G1692" t="s">
        <v>105</v>
      </c>
      <c r="H1692" t="s">
        <v>93</v>
      </c>
      <c r="I1692" t="s">
        <v>184</v>
      </c>
      <c r="J1692" t="s">
        <v>186</v>
      </c>
      <c r="K1692" t="n">
        <v>9.0</v>
      </c>
      <c r="L1692" s="30">
        <f si="410" t="shared"/>
        <v>0</v>
      </c>
      <c r="N1692" s="35" t="str">
        <f si="406" t="shared"/>
        <v/>
      </c>
      <c r="O1692" s="59">
        <f>(IF(ISNUMBER(MATCH(B1692,Sheet4!$K$92:$K$101,0)),1,0)+IF(ISNUMBER(MATCH(C1692,Sheet4!$K$92:$K$101,0)),1,0)+IF(ISNUMBER(MATCH(D1692,Sheet4!$K$92:$K$101,0)),1,0)+IF(ISNUMBER(MATCH(E1692,Sheet4!$K$92:$K$101,0)),1,0)+IF(ISNUMBER(MATCH(F1692,Sheet4!$K$92:$K$101,0)),1,0)+IF(ISNUMBER(MATCH(G1692,Sheet4!$K$92:$K$101,0)),1,0)+IF(ISNUMBER(MATCH(H1692,Sheet4!$K$92:$K$101,0)),1,0)+IF(ISNUMBER(MATCH(I1692,Sheet4!$K$92:$K$101,0)),1,0)+IF(ISNUMBER(MATCH(J1692,Sheet4!$K$92:$K$101,0)),1,0))
-
(IF(ISNUMBER(MATCH(B1692,Sheet4!$F$2:$F$11,0)),1,0)+IF(ISNUMBER(MATCH(C1692,Sheet4!$F$2:$F$11,0)),1,0)+IF(ISNUMBER(MATCH(D1692,Sheet4!$F$2:$F$11,0)),1,0)+IF(ISNUMBER(MATCH(E1692,Sheet4!$F$2:$F$11,0)),1,0)+IF(ISNUMBER(MATCH(F1692,Sheet4!$F$2:$F$11,0)),1,0)+IF(ISNUMBER(MATCH(G1692,Sheet4!$F$2:$F$11,0)),1,0)+IF(ISNUMBER(MATCH(H1692,Sheet4!$F$2:$F$11,0)),1,0)+IF(ISNUMBER(MATCH(I1692,Sheet4!$F$2:$F$11,0)),1,0)+IF(ISNUMBER(MATCH(J1692,Sheet4!$F$2:$F$11,0)),1,0))</f>
        <v>0</v>
      </c>
      <c r="P1692" s="40" t="str">
        <f>IFERROR(INDEX(Sheet4!$G:$G,MATCH(Sheet1!B1692,Sheet4!$F:$F,0))+INDEX(Sheet4!$G:$G,MATCH(Sheet1!C1692,Sheet4!$F:$F,0))+INDEX(Sheet4!$G:$G,MATCH(Sheet1!D1692,Sheet4!$F:$F,0))+INDEX(Sheet4!$G:$G,MATCH(Sheet1!E1692,Sheet4!$F:$F,0))+INDEX(Sheet4!$G:$G,MATCH(Sheet1!F1692,Sheet4!$F:$F,0))+INDEX(Sheet4!$G:$G,MATCH(Sheet1!G1692,Sheet4!$F:$F,0))+INDEX(Sheet4!$G:$G,MATCH(Sheet1!H1692,Sheet4!$F:$F,0))+INDEX(Sheet4!$G:$G,MATCH(Sheet1!I1692,Sheet4!$F:$F,0))+INDEX(Sheet4!$G:$G,MATCH(Sheet1!J1692,Sheet4!$F:$F,0)),"")</f>
        <v/>
      </c>
      <c r="AF1692">
        <f si="407" t="shared"/>
        <v>0</v>
      </c>
      <c r="AH1692">
        <v>1669</v>
      </c>
      <c r="AI1692" t="str">
        <f si="408" t="shared"/>
        <v>Elie OkoboLandry ShametJames HardenDevin BookerKelly OubreJoe InglesJosh JacksonPaul MillsapDeandre Ayton</v>
      </c>
      <c r="AJ1692">
        <f si="411" t="shared"/>
        <v>0</v>
      </c>
      <c r="AK1692">
        <f si="412" t="shared"/>
        <v>0</v>
      </c>
      <c r="AL1692">
        <f si="413" t="shared"/>
        <v>0</v>
      </c>
      <c r="AM1692">
        <f si="414" t="shared"/>
        <v>0</v>
      </c>
      <c r="AN1692">
        <f si="415" t="shared"/>
        <v>0</v>
      </c>
      <c r="AO1692">
        <f si="416" t="shared"/>
        <v>0</v>
      </c>
      <c r="AP1692">
        <f si="417" t="shared"/>
        <v>0</v>
      </c>
      <c r="AQ1692">
        <f si="418" t="shared"/>
        <v>0</v>
      </c>
      <c r="AR1692">
        <f si="419" t="shared"/>
        <v>0</v>
      </c>
      <c r="AS1692">
        <f si="409" t="shared"/>
        <v>0</v>
      </c>
      <c r="AU1692" t="str">
        <f>IFERROR(VLOOKUP(C1692,Results!$A$2:$B$240,2,FALSE)+VLOOKUP(D1692,Results!$A$2:$B$240,2,FALSE)+VLOOKUP(E1692,Results!$A$2:$B$240,2,FALSE)+VLOOKUP(F1692,Results!$A$2:$B$240,2,FALSE)+VLOOKUP(G1692,Results!$A$2:$B$240,2,FALSE)+VLOOKUP(H1692,Results!$A$2:$B$240,2,FALSE)+VLOOKUP(I1692,Results!$A$2:$B$240,2,FALSE)+VLOOKUP(J1692,Results!$A$2:$B$240,2,FALSE)+VLOOKUP(B1692,Results!$A$2:$B$240,2,FALSE)-MIN(VLOOKUP(C1692,Results!$A$2:$B$240,2,FALSE),VLOOKUP(D1692,Results!$A$2:$B$240,2,FALSE),VLOOKUP(E1692,Results!$A$2:$B$240,2,FALSE),VLOOKUP(F1692,Results!$A$2:$B$240,2,FALSE),VLOOKUP(G1692,Results!$A$2:$B$240,2,FALSE),VLOOKUP(H1692,Results!$A$2:$B$240,2,FALSE),VLOOKUP(I1692,Results!$A$2:$B$240,2,FALSE),VLOOKUP(J1692,Results!$A$2:$B$240,2,FALSE),VLOOKUP(B1692,Results!$A$2:$B$240,2,FALSE)),"")</f>
        <v/>
      </c>
    </row>
    <row r="1693" spans="2:47" x14ac:dyDescent="0.3">
      <c r="B1693" t="s">
        <v>166</v>
      </c>
      <c r="C1693" t="s">
        <v>170</v>
      </c>
      <c r="D1693" t="s">
        <v>146</v>
      </c>
      <c r="E1693" t="s">
        <v>148</v>
      </c>
      <c r="F1693" t="s">
        <v>150</v>
      </c>
      <c r="G1693" t="s">
        <v>178</v>
      </c>
      <c r="H1693" t="s">
        <v>153</v>
      </c>
      <c r="I1693" t="s">
        <v>93</v>
      </c>
      <c r="J1693" t="s">
        <v>156</v>
      </c>
      <c r="K1693" t="n">
        <v>9.0</v>
      </c>
      <c r="L1693" s="30">
        <f si="410" t="shared"/>
        <v>0</v>
      </c>
      <c r="N1693" s="35" t="str">
        <f si="406" t="shared"/>
        <v/>
      </c>
      <c r="O1693" s="59">
        <f>(IF(ISNUMBER(MATCH(B1693,Sheet4!$K$92:$K$101,0)),1,0)+IF(ISNUMBER(MATCH(C1693,Sheet4!$K$92:$K$101,0)),1,0)+IF(ISNUMBER(MATCH(D1693,Sheet4!$K$92:$K$101,0)),1,0)+IF(ISNUMBER(MATCH(E1693,Sheet4!$K$92:$K$101,0)),1,0)+IF(ISNUMBER(MATCH(F1693,Sheet4!$K$92:$K$101,0)),1,0)+IF(ISNUMBER(MATCH(G1693,Sheet4!$K$92:$K$101,0)),1,0)+IF(ISNUMBER(MATCH(H1693,Sheet4!$K$92:$K$101,0)),1,0)+IF(ISNUMBER(MATCH(I1693,Sheet4!$K$92:$K$101,0)),1,0)+IF(ISNUMBER(MATCH(J1693,Sheet4!$K$92:$K$101,0)),1,0))
-
(IF(ISNUMBER(MATCH(B1693,Sheet4!$F$2:$F$11,0)),1,0)+IF(ISNUMBER(MATCH(C1693,Sheet4!$F$2:$F$11,0)),1,0)+IF(ISNUMBER(MATCH(D1693,Sheet4!$F$2:$F$11,0)),1,0)+IF(ISNUMBER(MATCH(E1693,Sheet4!$F$2:$F$11,0)),1,0)+IF(ISNUMBER(MATCH(F1693,Sheet4!$F$2:$F$11,0)),1,0)+IF(ISNUMBER(MATCH(G1693,Sheet4!$F$2:$F$11,0)),1,0)+IF(ISNUMBER(MATCH(H1693,Sheet4!$F$2:$F$11,0)),1,0)+IF(ISNUMBER(MATCH(I1693,Sheet4!$F$2:$F$11,0)),1,0)+IF(ISNUMBER(MATCH(J1693,Sheet4!$F$2:$F$11,0)),1,0))</f>
        <v>0</v>
      </c>
      <c r="P1693" s="40" t="str">
        <f>IFERROR(INDEX(Sheet4!$G:$G,MATCH(Sheet1!B1693,Sheet4!$F:$F,0))+INDEX(Sheet4!$G:$G,MATCH(Sheet1!C1693,Sheet4!$F:$F,0))+INDEX(Sheet4!$G:$G,MATCH(Sheet1!D1693,Sheet4!$F:$F,0))+INDEX(Sheet4!$G:$G,MATCH(Sheet1!E1693,Sheet4!$F:$F,0))+INDEX(Sheet4!$G:$G,MATCH(Sheet1!F1693,Sheet4!$F:$F,0))+INDEX(Sheet4!$G:$G,MATCH(Sheet1!G1693,Sheet4!$F:$F,0))+INDEX(Sheet4!$G:$G,MATCH(Sheet1!H1693,Sheet4!$F:$F,0))+INDEX(Sheet4!$G:$G,MATCH(Sheet1!I1693,Sheet4!$F:$F,0))+INDEX(Sheet4!$G:$G,MATCH(Sheet1!J1693,Sheet4!$F:$F,0)),"")</f>
        <v/>
      </c>
      <c r="AF1693">
        <f si="407" t="shared"/>
        <v>0</v>
      </c>
      <c r="AH1693">
        <v>1670</v>
      </c>
      <c r="AI1693" t="str">
        <f si="408" t="shared"/>
        <v>De'Aaron FoxTrae YoungDevin BookerMonte MorrisKelly OubreMikal BridgesPaul MillsapTrey LylesNikola Jokic</v>
      </c>
      <c r="AJ1693">
        <f si="411" t="shared"/>
        <v>0</v>
      </c>
      <c r="AK1693">
        <f si="412" t="shared"/>
        <v>0</v>
      </c>
      <c r="AL1693">
        <f si="413" t="shared"/>
        <v>0</v>
      </c>
      <c r="AM1693">
        <f si="414" t="shared"/>
        <v>0</v>
      </c>
      <c r="AN1693">
        <f si="415" t="shared"/>
        <v>0</v>
      </c>
      <c r="AO1693">
        <f si="416" t="shared"/>
        <v>0</v>
      </c>
      <c r="AP1693">
        <f si="417" t="shared"/>
        <v>0</v>
      </c>
      <c r="AQ1693">
        <f si="418" t="shared"/>
        <v>0</v>
      </c>
      <c r="AR1693">
        <f si="419" t="shared"/>
        <v>0</v>
      </c>
      <c r="AS1693">
        <f si="409" t="shared"/>
        <v>0</v>
      </c>
      <c r="AU1693" t="str">
        <f>IFERROR(VLOOKUP(C1693,Results!$A$2:$B$240,2,FALSE)+VLOOKUP(D1693,Results!$A$2:$B$240,2,FALSE)+VLOOKUP(E1693,Results!$A$2:$B$240,2,FALSE)+VLOOKUP(F1693,Results!$A$2:$B$240,2,FALSE)+VLOOKUP(G1693,Results!$A$2:$B$240,2,FALSE)+VLOOKUP(H1693,Results!$A$2:$B$240,2,FALSE)+VLOOKUP(I1693,Results!$A$2:$B$240,2,FALSE)+VLOOKUP(J1693,Results!$A$2:$B$240,2,FALSE)+VLOOKUP(B1693,Results!$A$2:$B$240,2,FALSE)-MIN(VLOOKUP(C1693,Results!$A$2:$B$240,2,FALSE),VLOOKUP(D1693,Results!$A$2:$B$240,2,FALSE),VLOOKUP(E1693,Results!$A$2:$B$240,2,FALSE),VLOOKUP(F1693,Results!$A$2:$B$240,2,FALSE),VLOOKUP(G1693,Results!$A$2:$B$240,2,FALSE),VLOOKUP(H1693,Results!$A$2:$B$240,2,FALSE),VLOOKUP(I1693,Results!$A$2:$B$240,2,FALSE),VLOOKUP(J1693,Results!$A$2:$B$240,2,FALSE),VLOOKUP(B1693,Results!$A$2:$B$240,2,FALSE)),"")</f>
        <v/>
      </c>
    </row>
    <row r="1694" spans="2:47" x14ac:dyDescent="0.3">
      <c r="B1694" t="s">
        <v>166</v>
      </c>
      <c r="C1694" t="s">
        <v>171</v>
      </c>
      <c r="D1694" t="s">
        <v>172</v>
      </c>
      <c r="E1694" t="s">
        <v>176</v>
      </c>
      <c r="F1694" t="s">
        <v>177</v>
      </c>
      <c r="G1694" t="s">
        <v>100</v>
      </c>
      <c r="H1694" t="s">
        <v>92</v>
      </c>
      <c r="I1694" t="s">
        <v>152</v>
      </c>
      <c r="J1694" t="s">
        <v>186</v>
      </c>
      <c r="K1694" t="n">
        <v>9.0</v>
      </c>
      <c r="L1694" s="30">
        <f si="410" t="shared"/>
        <v>0</v>
      </c>
      <c r="N1694" s="35" t="str">
        <f si="406" t="shared"/>
        <v/>
      </c>
      <c r="O1694" s="59">
        <f>(IF(ISNUMBER(MATCH(B1694,Sheet4!$K$92:$K$101,0)),1,0)+IF(ISNUMBER(MATCH(C1694,Sheet4!$K$92:$K$101,0)),1,0)+IF(ISNUMBER(MATCH(D1694,Sheet4!$K$92:$K$101,0)),1,0)+IF(ISNUMBER(MATCH(E1694,Sheet4!$K$92:$K$101,0)),1,0)+IF(ISNUMBER(MATCH(F1694,Sheet4!$K$92:$K$101,0)),1,0)+IF(ISNUMBER(MATCH(G1694,Sheet4!$K$92:$K$101,0)),1,0)+IF(ISNUMBER(MATCH(H1694,Sheet4!$K$92:$K$101,0)),1,0)+IF(ISNUMBER(MATCH(I1694,Sheet4!$K$92:$K$101,0)),1,0)+IF(ISNUMBER(MATCH(J1694,Sheet4!$K$92:$K$101,0)),1,0))
-
(IF(ISNUMBER(MATCH(B1694,Sheet4!$F$2:$F$11,0)),1,0)+IF(ISNUMBER(MATCH(C1694,Sheet4!$F$2:$F$11,0)),1,0)+IF(ISNUMBER(MATCH(D1694,Sheet4!$F$2:$F$11,0)),1,0)+IF(ISNUMBER(MATCH(E1694,Sheet4!$F$2:$F$11,0)),1,0)+IF(ISNUMBER(MATCH(F1694,Sheet4!$F$2:$F$11,0)),1,0)+IF(ISNUMBER(MATCH(G1694,Sheet4!$F$2:$F$11,0)),1,0)+IF(ISNUMBER(MATCH(H1694,Sheet4!$F$2:$F$11,0)),1,0)+IF(ISNUMBER(MATCH(I1694,Sheet4!$F$2:$F$11,0)),1,0)+IF(ISNUMBER(MATCH(J1694,Sheet4!$F$2:$F$11,0)),1,0))</f>
        <v>0</v>
      </c>
      <c r="P1694" s="40" t="str">
        <f>IFERROR(INDEX(Sheet4!$G:$G,MATCH(Sheet1!B1694,Sheet4!$F:$F,0))+INDEX(Sheet4!$G:$G,MATCH(Sheet1!C1694,Sheet4!$F:$F,0))+INDEX(Sheet4!$G:$G,MATCH(Sheet1!D1694,Sheet4!$F:$F,0))+INDEX(Sheet4!$G:$G,MATCH(Sheet1!E1694,Sheet4!$F:$F,0))+INDEX(Sheet4!$G:$G,MATCH(Sheet1!F1694,Sheet4!$F:$F,0))+INDEX(Sheet4!$G:$G,MATCH(Sheet1!G1694,Sheet4!$F:$F,0))+INDEX(Sheet4!$G:$G,MATCH(Sheet1!H1694,Sheet4!$F:$F,0))+INDEX(Sheet4!$G:$G,MATCH(Sheet1!I1694,Sheet4!$F:$F,0))+INDEX(Sheet4!$G:$G,MATCH(Sheet1!J1694,Sheet4!$F:$F,0)),"")</f>
        <v/>
      </c>
      <c r="AF1694">
        <f si="407" t="shared"/>
        <v>0</v>
      </c>
      <c r="AH1694">
        <v>1671</v>
      </c>
      <c r="AI1694" t="str">
        <f si="408" t="shared"/>
        <v>Ben SimmonsDe'Aaron FoxDevin BookerMonte MorrisTaurean PrinceGerald GreenJohn CollinsP.J. TuckerRudy Gobert</v>
      </c>
      <c r="AJ1694">
        <f si="411" t="shared"/>
        <v>0</v>
      </c>
      <c r="AK1694">
        <f si="412" t="shared"/>
        <v>0</v>
      </c>
      <c r="AL1694">
        <f si="413" t="shared"/>
        <v>0</v>
      </c>
      <c r="AM1694">
        <f si="414" t="shared"/>
        <v>0</v>
      </c>
      <c r="AN1694">
        <f si="415" t="shared"/>
        <v>0</v>
      </c>
      <c r="AO1694">
        <f si="416" t="shared"/>
        <v>0</v>
      </c>
      <c r="AP1694">
        <f si="417" t="shared"/>
        <v>0</v>
      </c>
      <c r="AQ1694">
        <f si="418" t="shared"/>
        <v>0</v>
      </c>
      <c r="AR1694">
        <f si="419" t="shared"/>
        <v>0</v>
      </c>
      <c r="AS1694">
        <f si="409" t="shared"/>
        <v>0</v>
      </c>
      <c r="AU1694" t="str">
        <f>IFERROR(VLOOKUP(C1694,Results!$A$2:$B$240,2,FALSE)+VLOOKUP(D1694,Results!$A$2:$B$240,2,FALSE)+VLOOKUP(E1694,Results!$A$2:$B$240,2,FALSE)+VLOOKUP(F1694,Results!$A$2:$B$240,2,FALSE)+VLOOKUP(G1694,Results!$A$2:$B$240,2,FALSE)+VLOOKUP(H1694,Results!$A$2:$B$240,2,FALSE)+VLOOKUP(I1694,Results!$A$2:$B$240,2,FALSE)+VLOOKUP(J1694,Results!$A$2:$B$240,2,FALSE)+VLOOKUP(B1694,Results!$A$2:$B$240,2,FALSE)-MIN(VLOOKUP(C1694,Results!$A$2:$B$240,2,FALSE),VLOOKUP(D1694,Results!$A$2:$B$240,2,FALSE),VLOOKUP(E1694,Results!$A$2:$B$240,2,FALSE),VLOOKUP(F1694,Results!$A$2:$B$240,2,FALSE),VLOOKUP(G1694,Results!$A$2:$B$240,2,FALSE),VLOOKUP(H1694,Results!$A$2:$B$240,2,FALSE),VLOOKUP(I1694,Results!$A$2:$B$240,2,FALSE),VLOOKUP(J1694,Results!$A$2:$B$240,2,FALSE),VLOOKUP(B1694,Results!$A$2:$B$240,2,FALSE)),"")</f>
        <v/>
      </c>
    </row>
    <row r="1695" spans="2:47" x14ac:dyDescent="0.3">
      <c r="B1695" t="s">
        <v>87</v>
      </c>
      <c r="C1695" t="s">
        <v>170</v>
      </c>
      <c r="D1695" t="s">
        <v>145</v>
      </c>
      <c r="E1695" t="s">
        <v>173</v>
      </c>
      <c r="F1695" t="s">
        <v>90</v>
      </c>
      <c r="G1695" t="s">
        <v>179</v>
      </c>
      <c r="H1695" t="s">
        <v>181</v>
      </c>
      <c r="I1695" t="s">
        <v>152</v>
      </c>
      <c r="J1695" t="s">
        <v>187</v>
      </c>
      <c r="K1695" t="n">
        <v>9.0</v>
      </c>
      <c r="L1695" s="30">
        <f si="410" t="shared"/>
        <v>0</v>
      </c>
      <c r="N1695" s="35" t="str">
        <f si="406" t="shared"/>
        <v/>
      </c>
      <c r="O1695" s="59">
        <f>(IF(ISNUMBER(MATCH(B1695,Sheet4!$K$92:$K$101,0)),1,0)+IF(ISNUMBER(MATCH(C1695,Sheet4!$K$92:$K$101,0)),1,0)+IF(ISNUMBER(MATCH(D1695,Sheet4!$K$92:$K$101,0)),1,0)+IF(ISNUMBER(MATCH(E1695,Sheet4!$K$92:$K$101,0)),1,0)+IF(ISNUMBER(MATCH(F1695,Sheet4!$K$92:$K$101,0)),1,0)+IF(ISNUMBER(MATCH(G1695,Sheet4!$K$92:$K$101,0)),1,0)+IF(ISNUMBER(MATCH(H1695,Sheet4!$K$92:$K$101,0)),1,0)+IF(ISNUMBER(MATCH(I1695,Sheet4!$K$92:$K$101,0)),1,0)+IF(ISNUMBER(MATCH(J1695,Sheet4!$K$92:$K$101,0)),1,0))
-
(IF(ISNUMBER(MATCH(B1695,Sheet4!$F$2:$F$11,0)),1,0)+IF(ISNUMBER(MATCH(C1695,Sheet4!$F$2:$F$11,0)),1,0)+IF(ISNUMBER(MATCH(D1695,Sheet4!$F$2:$F$11,0)),1,0)+IF(ISNUMBER(MATCH(E1695,Sheet4!$F$2:$F$11,0)),1,0)+IF(ISNUMBER(MATCH(F1695,Sheet4!$F$2:$F$11,0)),1,0)+IF(ISNUMBER(MATCH(G1695,Sheet4!$F$2:$F$11,0)),1,0)+IF(ISNUMBER(MATCH(H1695,Sheet4!$F$2:$F$11,0)),1,0)+IF(ISNUMBER(MATCH(I1695,Sheet4!$F$2:$F$11,0)),1,0)+IF(ISNUMBER(MATCH(J1695,Sheet4!$F$2:$F$11,0)),1,0))</f>
        <v>0</v>
      </c>
      <c r="P1695" s="40" t="str">
        <f>IFERROR(INDEX(Sheet4!$G:$G,MATCH(Sheet1!B1695,Sheet4!$F:$F,0))+INDEX(Sheet4!$G:$G,MATCH(Sheet1!C1695,Sheet4!$F:$F,0))+INDEX(Sheet4!$G:$G,MATCH(Sheet1!D1695,Sheet4!$F:$F,0))+INDEX(Sheet4!$G:$G,MATCH(Sheet1!E1695,Sheet4!$F:$F,0))+INDEX(Sheet4!$G:$G,MATCH(Sheet1!F1695,Sheet4!$F:$F,0))+INDEX(Sheet4!$G:$G,MATCH(Sheet1!G1695,Sheet4!$F:$F,0))+INDEX(Sheet4!$G:$G,MATCH(Sheet1!H1695,Sheet4!$F:$F,0))+INDEX(Sheet4!$G:$G,MATCH(Sheet1!I1695,Sheet4!$F:$F,0))+INDEX(Sheet4!$G:$G,MATCH(Sheet1!J1695,Sheet4!$F:$F,0)),"")</f>
        <v/>
      </c>
      <c r="AF1695">
        <f si="407" t="shared"/>
        <v>0</v>
      </c>
      <c r="AH1695">
        <v>1672</v>
      </c>
      <c r="AI1695" t="str">
        <f si="408" t="shared"/>
        <v>Ben SimmonsLandry ShametMonte MorrisMalik BeasleyWill BartonKelly OubreJohn CollinsJosh JacksonNikola Jokic</v>
      </c>
      <c r="AJ1695">
        <f si="411" t="shared"/>
        <v>0</v>
      </c>
      <c r="AK1695">
        <f si="412" t="shared"/>
        <v>0</v>
      </c>
      <c r="AL1695">
        <f si="413" t="shared"/>
        <v>0</v>
      </c>
      <c r="AM1695">
        <f si="414" t="shared"/>
        <v>0</v>
      </c>
      <c r="AN1695">
        <f si="415" t="shared"/>
        <v>0</v>
      </c>
      <c r="AO1695">
        <f si="416" t="shared"/>
        <v>0</v>
      </c>
      <c r="AP1695">
        <f si="417" t="shared"/>
        <v>0</v>
      </c>
      <c r="AQ1695">
        <f si="418" t="shared"/>
        <v>0</v>
      </c>
      <c r="AR1695">
        <f si="419" t="shared"/>
        <v>0</v>
      </c>
      <c r="AS1695">
        <f si="409" t="shared"/>
        <v>0</v>
      </c>
      <c r="AU1695" t="str">
        <f>IFERROR(VLOOKUP(C1695,Results!$A$2:$B$240,2,FALSE)+VLOOKUP(D1695,Results!$A$2:$B$240,2,FALSE)+VLOOKUP(E1695,Results!$A$2:$B$240,2,FALSE)+VLOOKUP(F1695,Results!$A$2:$B$240,2,FALSE)+VLOOKUP(G1695,Results!$A$2:$B$240,2,FALSE)+VLOOKUP(H1695,Results!$A$2:$B$240,2,FALSE)+VLOOKUP(I1695,Results!$A$2:$B$240,2,FALSE)+VLOOKUP(J1695,Results!$A$2:$B$240,2,FALSE)+VLOOKUP(B1695,Results!$A$2:$B$240,2,FALSE)-MIN(VLOOKUP(C1695,Results!$A$2:$B$240,2,FALSE),VLOOKUP(D1695,Results!$A$2:$B$240,2,FALSE),VLOOKUP(E1695,Results!$A$2:$B$240,2,FALSE),VLOOKUP(F1695,Results!$A$2:$B$240,2,FALSE),VLOOKUP(G1695,Results!$A$2:$B$240,2,FALSE),VLOOKUP(H1695,Results!$A$2:$B$240,2,FALSE),VLOOKUP(I1695,Results!$A$2:$B$240,2,FALSE),VLOOKUP(J1695,Results!$A$2:$B$240,2,FALSE),VLOOKUP(B1695,Results!$A$2:$B$240,2,FALSE)),"")</f>
        <v/>
      </c>
    </row>
    <row r="1696" spans="2:47" x14ac:dyDescent="0.3">
      <c r="B1696" t="s">
        <v>166</v>
      </c>
      <c r="C1696" t="s">
        <v>87</v>
      </c>
      <c r="D1696" t="s">
        <v>172</v>
      </c>
      <c r="E1696" t="s">
        <v>146</v>
      </c>
      <c r="F1696" t="s">
        <v>179</v>
      </c>
      <c r="G1696" t="s">
        <v>101</v>
      </c>
      <c r="H1696" t="s">
        <v>181</v>
      </c>
      <c r="I1696" t="s">
        <v>152</v>
      </c>
      <c r="J1696" t="s">
        <v>186</v>
      </c>
      <c r="K1696" t="n">
        <v>9.0</v>
      </c>
      <c r="L1696" s="30">
        <f si="410" t="shared"/>
        <v>0</v>
      </c>
      <c r="N1696" s="35" t="str">
        <f si="406" t="shared"/>
        <v/>
      </c>
      <c r="O1696" s="59">
        <f>(IF(ISNUMBER(MATCH(B1696,Sheet4!$K$92:$K$101,0)),1,0)+IF(ISNUMBER(MATCH(C1696,Sheet4!$K$92:$K$101,0)),1,0)+IF(ISNUMBER(MATCH(D1696,Sheet4!$K$92:$K$101,0)),1,0)+IF(ISNUMBER(MATCH(E1696,Sheet4!$K$92:$K$101,0)),1,0)+IF(ISNUMBER(MATCH(F1696,Sheet4!$K$92:$K$101,0)),1,0)+IF(ISNUMBER(MATCH(G1696,Sheet4!$K$92:$K$101,0)),1,0)+IF(ISNUMBER(MATCH(H1696,Sheet4!$K$92:$K$101,0)),1,0)+IF(ISNUMBER(MATCH(I1696,Sheet4!$K$92:$K$101,0)),1,0)+IF(ISNUMBER(MATCH(J1696,Sheet4!$K$92:$K$101,0)),1,0))
-
(IF(ISNUMBER(MATCH(B1696,Sheet4!$F$2:$F$11,0)),1,0)+IF(ISNUMBER(MATCH(C1696,Sheet4!$F$2:$F$11,0)),1,0)+IF(ISNUMBER(MATCH(D1696,Sheet4!$F$2:$F$11,0)),1,0)+IF(ISNUMBER(MATCH(E1696,Sheet4!$F$2:$F$11,0)),1,0)+IF(ISNUMBER(MATCH(F1696,Sheet4!$F$2:$F$11,0)),1,0)+IF(ISNUMBER(MATCH(G1696,Sheet4!$F$2:$F$11,0)),1,0)+IF(ISNUMBER(MATCH(H1696,Sheet4!$F$2:$F$11,0)),1,0)+IF(ISNUMBER(MATCH(I1696,Sheet4!$F$2:$F$11,0)),1,0)+IF(ISNUMBER(MATCH(J1696,Sheet4!$F$2:$F$11,0)),1,0))</f>
        <v>0</v>
      </c>
      <c r="P1696" s="40" t="str">
        <f>IFERROR(INDEX(Sheet4!$G:$G,MATCH(Sheet1!B1696,Sheet4!$F:$F,0))+INDEX(Sheet4!$G:$G,MATCH(Sheet1!C1696,Sheet4!$F:$F,0))+INDEX(Sheet4!$G:$G,MATCH(Sheet1!D1696,Sheet4!$F:$F,0))+INDEX(Sheet4!$G:$G,MATCH(Sheet1!E1696,Sheet4!$F:$F,0))+INDEX(Sheet4!$G:$G,MATCH(Sheet1!F1696,Sheet4!$F:$F,0))+INDEX(Sheet4!$G:$G,MATCH(Sheet1!G1696,Sheet4!$F:$F,0))+INDEX(Sheet4!$G:$G,MATCH(Sheet1!H1696,Sheet4!$F:$F,0))+INDEX(Sheet4!$G:$G,MATCH(Sheet1!I1696,Sheet4!$F:$F,0))+INDEX(Sheet4!$G:$G,MATCH(Sheet1!J1696,Sheet4!$F:$F,0)),"")</f>
        <v/>
      </c>
      <c r="AF1696">
        <f si="407" t="shared"/>
        <v>0</v>
      </c>
      <c r="AH1696">
        <v>1673</v>
      </c>
      <c r="AI1696" t="str">
        <f si="408" t="shared"/>
        <v>Ben SimmonsIsaiah CanaanJimmy ButlerMalik BeasleyWill BartonKelly OubreKenneth FariedJosh JacksonDeandre Ayton</v>
      </c>
      <c r="AJ1696">
        <f si="411" t="shared"/>
        <v>0</v>
      </c>
      <c r="AK1696">
        <f si="412" t="shared"/>
        <v>0</v>
      </c>
      <c r="AL1696">
        <f si="413" t="shared"/>
        <v>0</v>
      </c>
      <c r="AM1696">
        <f si="414" t="shared"/>
        <v>0</v>
      </c>
      <c r="AN1696">
        <f si="415" t="shared"/>
        <v>0</v>
      </c>
      <c r="AO1696">
        <f si="416" t="shared"/>
        <v>0</v>
      </c>
      <c r="AP1696">
        <f si="417" t="shared"/>
        <v>0</v>
      </c>
      <c r="AQ1696">
        <f si="418" t="shared"/>
        <v>0</v>
      </c>
      <c r="AR1696">
        <f si="419" t="shared"/>
        <v>0</v>
      </c>
      <c r="AS1696">
        <f si="409" t="shared"/>
        <v>0</v>
      </c>
      <c r="AU1696" t="str">
        <f>IFERROR(VLOOKUP(C1696,Results!$A$2:$B$240,2,FALSE)+VLOOKUP(D1696,Results!$A$2:$B$240,2,FALSE)+VLOOKUP(E1696,Results!$A$2:$B$240,2,FALSE)+VLOOKUP(F1696,Results!$A$2:$B$240,2,FALSE)+VLOOKUP(G1696,Results!$A$2:$B$240,2,FALSE)+VLOOKUP(H1696,Results!$A$2:$B$240,2,FALSE)+VLOOKUP(I1696,Results!$A$2:$B$240,2,FALSE)+VLOOKUP(J1696,Results!$A$2:$B$240,2,FALSE)+VLOOKUP(B1696,Results!$A$2:$B$240,2,FALSE)-MIN(VLOOKUP(C1696,Results!$A$2:$B$240,2,FALSE),VLOOKUP(D1696,Results!$A$2:$B$240,2,FALSE),VLOOKUP(E1696,Results!$A$2:$B$240,2,FALSE),VLOOKUP(F1696,Results!$A$2:$B$240,2,FALSE),VLOOKUP(G1696,Results!$A$2:$B$240,2,FALSE),VLOOKUP(H1696,Results!$A$2:$B$240,2,FALSE),VLOOKUP(I1696,Results!$A$2:$B$240,2,FALSE),VLOOKUP(J1696,Results!$A$2:$B$240,2,FALSE),VLOOKUP(B1696,Results!$A$2:$B$240,2,FALSE)),"")</f>
        <v/>
      </c>
    </row>
    <row r="1697" spans="2:47" x14ac:dyDescent="0.3">
      <c r="B1697" t="s">
        <v>166</v>
      </c>
      <c r="C1697" t="s">
        <v>168</v>
      </c>
      <c r="D1697" t="s">
        <v>172</v>
      </c>
      <c r="E1697" t="s">
        <v>148</v>
      </c>
      <c r="F1697" t="s">
        <v>90</v>
      </c>
      <c r="G1697" t="s">
        <v>159</v>
      </c>
      <c r="H1697" t="s">
        <v>153</v>
      </c>
      <c r="I1697" t="s">
        <v>92</v>
      </c>
      <c r="J1697" t="s">
        <v>98</v>
      </c>
      <c r="K1697" t="n">
        <v>9.0</v>
      </c>
      <c r="L1697" s="30">
        <f si="410" t="shared"/>
        <v>0</v>
      </c>
      <c r="N1697" s="35" t="str">
        <f si="406" t="shared"/>
        <v/>
      </c>
      <c r="O1697" s="59">
        <f>(IF(ISNUMBER(MATCH(B1697,Sheet4!$K$92:$K$101,0)),1,0)+IF(ISNUMBER(MATCH(C1697,Sheet4!$K$92:$K$101,0)),1,0)+IF(ISNUMBER(MATCH(D1697,Sheet4!$K$92:$K$101,0)),1,0)+IF(ISNUMBER(MATCH(E1697,Sheet4!$K$92:$K$101,0)),1,0)+IF(ISNUMBER(MATCH(F1697,Sheet4!$K$92:$K$101,0)),1,0)+IF(ISNUMBER(MATCH(G1697,Sheet4!$K$92:$K$101,0)),1,0)+IF(ISNUMBER(MATCH(H1697,Sheet4!$K$92:$K$101,0)),1,0)+IF(ISNUMBER(MATCH(I1697,Sheet4!$K$92:$K$101,0)),1,0)+IF(ISNUMBER(MATCH(J1697,Sheet4!$K$92:$K$101,0)),1,0))
-
(IF(ISNUMBER(MATCH(B1697,Sheet4!$F$2:$F$11,0)),1,0)+IF(ISNUMBER(MATCH(C1697,Sheet4!$F$2:$F$11,0)),1,0)+IF(ISNUMBER(MATCH(D1697,Sheet4!$F$2:$F$11,0)),1,0)+IF(ISNUMBER(MATCH(E1697,Sheet4!$F$2:$F$11,0)),1,0)+IF(ISNUMBER(MATCH(F1697,Sheet4!$F$2:$F$11,0)),1,0)+IF(ISNUMBER(MATCH(G1697,Sheet4!$F$2:$F$11,0)),1,0)+IF(ISNUMBER(MATCH(H1697,Sheet4!$F$2:$F$11,0)),1,0)+IF(ISNUMBER(MATCH(I1697,Sheet4!$F$2:$F$11,0)),1,0)+IF(ISNUMBER(MATCH(J1697,Sheet4!$F$2:$F$11,0)),1,0))</f>
        <v>0</v>
      </c>
      <c r="P1697" s="40" t="str">
        <f>IFERROR(INDEX(Sheet4!$G:$G,MATCH(Sheet1!B1697,Sheet4!$F:$F,0))+INDEX(Sheet4!$G:$G,MATCH(Sheet1!C1697,Sheet4!$F:$F,0))+INDEX(Sheet4!$G:$G,MATCH(Sheet1!D1697,Sheet4!$F:$F,0))+INDEX(Sheet4!$G:$G,MATCH(Sheet1!E1697,Sheet4!$F:$F,0))+INDEX(Sheet4!$G:$G,MATCH(Sheet1!F1697,Sheet4!$F:$F,0))+INDEX(Sheet4!$G:$G,MATCH(Sheet1!G1697,Sheet4!$F:$F,0))+INDEX(Sheet4!$G:$G,MATCH(Sheet1!H1697,Sheet4!$F:$F,0))+INDEX(Sheet4!$G:$G,MATCH(Sheet1!I1697,Sheet4!$F:$F,0))+INDEX(Sheet4!$G:$G,MATCH(Sheet1!J1697,Sheet4!$F:$F,0)),"")</f>
        <v/>
      </c>
      <c r="AF1697">
        <f si="407" t="shared"/>
        <v>0</v>
      </c>
      <c r="AH1697">
        <v>1674</v>
      </c>
      <c r="AI1697" t="str">
        <f si="408" t="shared"/>
        <v>Ben SimmonsIsaiah CanaanDonovan MitchellMonte MorrisWill BartonKelly OubreMarvin BagleyDerrick FavorsRudy Gobert</v>
      </c>
      <c r="AJ1697">
        <f si="411" t="shared"/>
        <v>0</v>
      </c>
      <c r="AK1697">
        <f si="412" t="shared"/>
        <v>0</v>
      </c>
      <c r="AL1697">
        <f si="413" t="shared"/>
        <v>0</v>
      </c>
      <c r="AM1697">
        <f si="414" t="shared"/>
        <v>0</v>
      </c>
      <c r="AN1697">
        <f si="415" t="shared"/>
        <v>0</v>
      </c>
      <c r="AO1697">
        <f si="416" t="shared"/>
        <v>0</v>
      </c>
      <c r="AP1697">
        <f si="417" t="shared"/>
        <v>0</v>
      </c>
      <c r="AQ1697">
        <f si="418" t="shared"/>
        <v>0</v>
      </c>
      <c r="AR1697">
        <f si="419" t="shared"/>
        <v>0</v>
      </c>
      <c r="AS1697">
        <f si="409" t="shared"/>
        <v>0</v>
      </c>
      <c r="AU1697" t="str">
        <f>IFERROR(VLOOKUP(C1697,Results!$A$2:$B$240,2,FALSE)+VLOOKUP(D1697,Results!$A$2:$B$240,2,FALSE)+VLOOKUP(E1697,Results!$A$2:$B$240,2,FALSE)+VLOOKUP(F1697,Results!$A$2:$B$240,2,FALSE)+VLOOKUP(G1697,Results!$A$2:$B$240,2,FALSE)+VLOOKUP(H1697,Results!$A$2:$B$240,2,FALSE)+VLOOKUP(I1697,Results!$A$2:$B$240,2,FALSE)+VLOOKUP(J1697,Results!$A$2:$B$240,2,FALSE)+VLOOKUP(B1697,Results!$A$2:$B$240,2,FALSE)-MIN(VLOOKUP(C1697,Results!$A$2:$B$240,2,FALSE),VLOOKUP(D1697,Results!$A$2:$B$240,2,FALSE),VLOOKUP(E1697,Results!$A$2:$B$240,2,FALSE),VLOOKUP(F1697,Results!$A$2:$B$240,2,FALSE),VLOOKUP(G1697,Results!$A$2:$B$240,2,FALSE),VLOOKUP(H1697,Results!$A$2:$B$240,2,FALSE),VLOOKUP(I1697,Results!$A$2:$B$240,2,FALSE),VLOOKUP(J1697,Results!$A$2:$B$240,2,FALSE),VLOOKUP(B1697,Results!$A$2:$B$240,2,FALSE)),"")</f>
        <v/>
      </c>
    </row>
    <row r="1698" spans="2:47" x14ac:dyDescent="0.3">
      <c r="B1698" t="s">
        <v>87</v>
      </c>
      <c r="C1698" t="s">
        <v>171</v>
      </c>
      <c r="D1698" t="s">
        <v>145</v>
      </c>
      <c r="E1698" t="s">
        <v>146</v>
      </c>
      <c r="F1698" t="s">
        <v>177</v>
      </c>
      <c r="G1698" t="s">
        <v>96</v>
      </c>
      <c r="H1698" t="s">
        <v>152</v>
      </c>
      <c r="I1698" t="s">
        <v>183</v>
      </c>
      <c r="J1698" t="s">
        <v>98</v>
      </c>
      <c r="K1698" t="n">
        <v>9.0</v>
      </c>
      <c r="L1698" s="30">
        <f si="410" t="shared"/>
        <v>0</v>
      </c>
      <c r="N1698" s="35" t="str">
        <f si="406" t="shared"/>
        <v/>
      </c>
      <c r="O1698" s="59">
        <f>(IF(ISNUMBER(MATCH(B1698,Sheet4!$K$92:$K$101,0)),1,0)+IF(ISNUMBER(MATCH(C1698,Sheet4!$K$92:$K$101,0)),1,0)+IF(ISNUMBER(MATCH(D1698,Sheet4!$K$92:$K$101,0)),1,0)+IF(ISNUMBER(MATCH(E1698,Sheet4!$K$92:$K$101,0)),1,0)+IF(ISNUMBER(MATCH(F1698,Sheet4!$K$92:$K$101,0)),1,0)+IF(ISNUMBER(MATCH(G1698,Sheet4!$K$92:$K$101,0)),1,0)+IF(ISNUMBER(MATCH(H1698,Sheet4!$K$92:$K$101,0)),1,0)+IF(ISNUMBER(MATCH(I1698,Sheet4!$K$92:$K$101,0)),1,0)+IF(ISNUMBER(MATCH(J1698,Sheet4!$K$92:$K$101,0)),1,0))
-
(IF(ISNUMBER(MATCH(B1698,Sheet4!$F$2:$F$11,0)),1,0)+IF(ISNUMBER(MATCH(C1698,Sheet4!$F$2:$F$11,0)),1,0)+IF(ISNUMBER(MATCH(D1698,Sheet4!$F$2:$F$11,0)),1,0)+IF(ISNUMBER(MATCH(E1698,Sheet4!$F$2:$F$11,0)),1,0)+IF(ISNUMBER(MATCH(F1698,Sheet4!$F$2:$F$11,0)),1,0)+IF(ISNUMBER(MATCH(G1698,Sheet4!$F$2:$F$11,0)),1,0)+IF(ISNUMBER(MATCH(H1698,Sheet4!$F$2:$F$11,0)),1,0)+IF(ISNUMBER(MATCH(I1698,Sheet4!$F$2:$F$11,0)),1,0)+IF(ISNUMBER(MATCH(J1698,Sheet4!$F$2:$F$11,0)),1,0))</f>
        <v>0</v>
      </c>
      <c r="P1698" s="40" t="str">
        <f>IFERROR(INDEX(Sheet4!$G:$G,MATCH(Sheet1!B1698,Sheet4!$F:$F,0))+INDEX(Sheet4!$G:$G,MATCH(Sheet1!C1698,Sheet4!$F:$F,0))+INDEX(Sheet4!$G:$G,MATCH(Sheet1!D1698,Sheet4!$F:$F,0))+INDEX(Sheet4!$G:$G,MATCH(Sheet1!E1698,Sheet4!$F:$F,0))+INDEX(Sheet4!$G:$G,MATCH(Sheet1!F1698,Sheet4!$F:$F,0))+INDEX(Sheet4!$G:$G,MATCH(Sheet1!G1698,Sheet4!$F:$F,0))+INDEX(Sheet4!$G:$G,MATCH(Sheet1!H1698,Sheet4!$F:$F,0))+INDEX(Sheet4!$G:$G,MATCH(Sheet1!I1698,Sheet4!$F:$F,0))+INDEX(Sheet4!$G:$G,MATCH(Sheet1!J1698,Sheet4!$F:$F,0)),"")</f>
        <v/>
      </c>
      <c r="AF1698">
        <f si="407" t="shared"/>
        <v>0</v>
      </c>
      <c r="AH1698">
        <v>1675</v>
      </c>
      <c r="AI1698" t="str">
        <f si="408" t="shared"/>
        <v>Ben SimmonsDe'Aaron FoxAndrew WigginsTorrey CraigKelly OubreGerald GreenJosh JacksonDerrick FavorsJoel Embiid</v>
      </c>
      <c r="AJ1698">
        <f si="411" t="shared"/>
        <v>0</v>
      </c>
      <c r="AK1698">
        <f si="412" t="shared"/>
        <v>0</v>
      </c>
      <c r="AL1698">
        <f si="413" t="shared"/>
        <v>0</v>
      </c>
      <c r="AM1698">
        <f si="414" t="shared"/>
        <v>0</v>
      </c>
      <c r="AN1698">
        <f si="415" t="shared"/>
        <v>0</v>
      </c>
      <c r="AO1698">
        <f si="416" t="shared"/>
        <v>0</v>
      </c>
      <c r="AP1698">
        <f si="417" t="shared"/>
        <v>0</v>
      </c>
      <c r="AQ1698">
        <f si="418" t="shared"/>
        <v>0</v>
      </c>
      <c r="AR1698">
        <f si="419" t="shared"/>
        <v>0</v>
      </c>
      <c r="AS1698">
        <f si="409" t="shared"/>
        <v>0</v>
      </c>
      <c r="AU1698" t="str">
        <f>IFERROR(VLOOKUP(C1698,Results!$A$2:$B$240,2,FALSE)+VLOOKUP(D1698,Results!$A$2:$B$240,2,FALSE)+VLOOKUP(E1698,Results!$A$2:$B$240,2,FALSE)+VLOOKUP(F1698,Results!$A$2:$B$240,2,FALSE)+VLOOKUP(G1698,Results!$A$2:$B$240,2,FALSE)+VLOOKUP(H1698,Results!$A$2:$B$240,2,FALSE)+VLOOKUP(I1698,Results!$A$2:$B$240,2,FALSE)+VLOOKUP(J1698,Results!$A$2:$B$240,2,FALSE)+VLOOKUP(B1698,Results!$A$2:$B$240,2,FALSE)-MIN(VLOOKUP(C1698,Results!$A$2:$B$240,2,FALSE),VLOOKUP(D1698,Results!$A$2:$B$240,2,FALSE),VLOOKUP(E1698,Results!$A$2:$B$240,2,FALSE),VLOOKUP(F1698,Results!$A$2:$B$240,2,FALSE),VLOOKUP(G1698,Results!$A$2:$B$240,2,FALSE),VLOOKUP(H1698,Results!$A$2:$B$240,2,FALSE),VLOOKUP(I1698,Results!$A$2:$B$240,2,FALSE),VLOOKUP(J1698,Results!$A$2:$B$240,2,FALSE),VLOOKUP(B1698,Results!$A$2:$B$240,2,FALSE)),"")</f>
        <v/>
      </c>
    </row>
    <row r="1699" spans="2:47" x14ac:dyDescent="0.3">
      <c r="B1699" t="s">
        <v>166</v>
      </c>
      <c r="C1699" t="s">
        <v>87</v>
      </c>
      <c r="D1699" t="s">
        <v>172</v>
      </c>
      <c r="E1699" t="s">
        <v>148</v>
      </c>
      <c r="F1699" t="s">
        <v>177</v>
      </c>
      <c r="G1699" t="s">
        <v>90</v>
      </c>
      <c r="H1699" t="s">
        <v>183</v>
      </c>
      <c r="I1699" t="s">
        <v>155</v>
      </c>
      <c r="J1699" t="s">
        <v>186</v>
      </c>
      <c r="K1699" t="n">
        <v>9.0</v>
      </c>
      <c r="L1699" s="30">
        <f si="410" t="shared"/>
        <v>0</v>
      </c>
      <c r="N1699" s="35" t="str">
        <f si="406" t="shared"/>
        <v/>
      </c>
      <c r="O1699" s="59">
        <f>(IF(ISNUMBER(MATCH(B1699,Sheet4!$K$92:$K$101,0)),1,0)+IF(ISNUMBER(MATCH(C1699,Sheet4!$K$92:$K$101,0)),1,0)+IF(ISNUMBER(MATCH(D1699,Sheet4!$K$92:$K$101,0)),1,0)+IF(ISNUMBER(MATCH(E1699,Sheet4!$K$92:$K$101,0)),1,0)+IF(ISNUMBER(MATCH(F1699,Sheet4!$K$92:$K$101,0)),1,0)+IF(ISNUMBER(MATCH(G1699,Sheet4!$K$92:$K$101,0)),1,0)+IF(ISNUMBER(MATCH(H1699,Sheet4!$K$92:$K$101,0)),1,0)+IF(ISNUMBER(MATCH(I1699,Sheet4!$K$92:$K$101,0)),1,0)+IF(ISNUMBER(MATCH(J1699,Sheet4!$K$92:$K$101,0)),1,0))
-
(IF(ISNUMBER(MATCH(B1699,Sheet4!$F$2:$F$11,0)),1,0)+IF(ISNUMBER(MATCH(C1699,Sheet4!$F$2:$F$11,0)),1,0)+IF(ISNUMBER(MATCH(D1699,Sheet4!$F$2:$F$11,0)),1,0)+IF(ISNUMBER(MATCH(E1699,Sheet4!$F$2:$F$11,0)),1,0)+IF(ISNUMBER(MATCH(F1699,Sheet4!$F$2:$F$11,0)),1,0)+IF(ISNUMBER(MATCH(G1699,Sheet4!$F$2:$F$11,0)),1,0)+IF(ISNUMBER(MATCH(H1699,Sheet4!$F$2:$F$11,0)),1,0)+IF(ISNUMBER(MATCH(I1699,Sheet4!$F$2:$F$11,0)),1,0)+IF(ISNUMBER(MATCH(J1699,Sheet4!$F$2:$F$11,0)),1,0))</f>
        <v>0</v>
      </c>
      <c r="P1699" s="40" t="str">
        <f>IFERROR(INDEX(Sheet4!$G:$G,MATCH(Sheet1!B1699,Sheet4!$F:$F,0))+INDEX(Sheet4!$G:$G,MATCH(Sheet1!C1699,Sheet4!$F:$F,0))+INDEX(Sheet4!$G:$G,MATCH(Sheet1!D1699,Sheet4!$F:$F,0))+INDEX(Sheet4!$G:$G,MATCH(Sheet1!E1699,Sheet4!$F:$F,0))+INDEX(Sheet4!$G:$G,MATCH(Sheet1!F1699,Sheet4!$F:$F,0))+INDEX(Sheet4!$G:$G,MATCH(Sheet1!G1699,Sheet4!$F:$F,0))+INDEX(Sheet4!$G:$G,MATCH(Sheet1!H1699,Sheet4!$F:$F,0))+INDEX(Sheet4!$G:$G,MATCH(Sheet1!I1699,Sheet4!$F:$F,0))+INDEX(Sheet4!$G:$G,MATCH(Sheet1!J1699,Sheet4!$F:$F,0)),"")</f>
        <v/>
      </c>
      <c r="AF1699">
        <f si="407" t="shared"/>
        <v>0</v>
      </c>
      <c r="AH1699">
        <v>1676</v>
      </c>
      <c r="AI1699" t="str">
        <f si="408" t="shared"/>
        <v>De'Aaron FoxLandry ShametJimmy ButlerMonte MorrisKelly OubreCorey BrewerKenneth FariedJosh JacksonJoel Embiid</v>
      </c>
      <c r="AJ1699">
        <f si="411" t="shared"/>
        <v>0</v>
      </c>
      <c r="AK1699">
        <f si="412" t="shared"/>
        <v>0</v>
      </c>
      <c r="AL1699">
        <f si="413" t="shared"/>
        <v>0</v>
      </c>
      <c r="AM1699">
        <f si="414" t="shared"/>
        <v>0</v>
      </c>
      <c r="AN1699">
        <f si="415" t="shared"/>
        <v>0</v>
      </c>
      <c r="AO1699">
        <f si="416" t="shared"/>
        <v>0</v>
      </c>
      <c r="AP1699">
        <f si="417" t="shared"/>
        <v>0</v>
      </c>
      <c r="AQ1699">
        <f si="418" t="shared"/>
        <v>0</v>
      </c>
      <c r="AR1699">
        <f si="419" t="shared"/>
        <v>0</v>
      </c>
      <c r="AS1699">
        <f si="409" t="shared"/>
        <v>0</v>
      </c>
      <c r="AU1699" t="str">
        <f>IFERROR(VLOOKUP(C1699,Results!$A$2:$B$240,2,FALSE)+VLOOKUP(D1699,Results!$A$2:$B$240,2,FALSE)+VLOOKUP(E1699,Results!$A$2:$B$240,2,FALSE)+VLOOKUP(F1699,Results!$A$2:$B$240,2,FALSE)+VLOOKUP(G1699,Results!$A$2:$B$240,2,FALSE)+VLOOKUP(H1699,Results!$A$2:$B$240,2,FALSE)+VLOOKUP(I1699,Results!$A$2:$B$240,2,FALSE)+VLOOKUP(J1699,Results!$A$2:$B$240,2,FALSE)+VLOOKUP(B1699,Results!$A$2:$B$240,2,FALSE)-MIN(VLOOKUP(C1699,Results!$A$2:$B$240,2,FALSE),VLOOKUP(D1699,Results!$A$2:$B$240,2,FALSE),VLOOKUP(E1699,Results!$A$2:$B$240,2,FALSE),VLOOKUP(F1699,Results!$A$2:$B$240,2,FALSE),VLOOKUP(G1699,Results!$A$2:$B$240,2,FALSE),VLOOKUP(H1699,Results!$A$2:$B$240,2,FALSE),VLOOKUP(I1699,Results!$A$2:$B$240,2,FALSE),VLOOKUP(J1699,Results!$A$2:$B$240,2,FALSE),VLOOKUP(B1699,Results!$A$2:$B$240,2,FALSE)),"")</f>
        <v/>
      </c>
    </row>
    <row r="1700" spans="2:47" x14ac:dyDescent="0.3">
      <c r="B1700" t="s">
        <v>166</v>
      </c>
      <c r="C1700" t="s">
        <v>171</v>
      </c>
      <c r="D1700" t="s">
        <v>173</v>
      </c>
      <c r="E1700" t="s">
        <v>149</v>
      </c>
      <c r="F1700" t="s">
        <v>150</v>
      </c>
      <c r="G1700" t="s">
        <v>100</v>
      </c>
      <c r="H1700" t="s">
        <v>92</v>
      </c>
      <c r="I1700" t="s">
        <v>181</v>
      </c>
      <c r="J1700" t="s">
        <v>186</v>
      </c>
      <c r="K1700" t="n">
        <v>9.0</v>
      </c>
      <c r="L1700" s="30">
        <f si="410" t="shared"/>
        <v>0</v>
      </c>
      <c r="N1700" s="35" t="str">
        <f si="406" t="shared"/>
        <v/>
      </c>
      <c r="O1700" s="59">
        <f>(IF(ISNUMBER(MATCH(B1700,Sheet4!$K$92:$K$101,0)),1,0)+IF(ISNUMBER(MATCH(C1700,Sheet4!$K$92:$K$101,0)),1,0)+IF(ISNUMBER(MATCH(D1700,Sheet4!$K$92:$K$101,0)),1,0)+IF(ISNUMBER(MATCH(E1700,Sheet4!$K$92:$K$101,0)),1,0)+IF(ISNUMBER(MATCH(F1700,Sheet4!$K$92:$K$101,0)),1,0)+IF(ISNUMBER(MATCH(G1700,Sheet4!$K$92:$K$101,0)),1,0)+IF(ISNUMBER(MATCH(H1700,Sheet4!$K$92:$K$101,0)),1,0)+IF(ISNUMBER(MATCH(I1700,Sheet4!$K$92:$K$101,0)),1,0)+IF(ISNUMBER(MATCH(J1700,Sheet4!$K$92:$K$101,0)),1,0))
-
(IF(ISNUMBER(MATCH(B1700,Sheet4!$F$2:$F$11,0)),1,0)+IF(ISNUMBER(MATCH(C1700,Sheet4!$F$2:$F$11,0)),1,0)+IF(ISNUMBER(MATCH(D1700,Sheet4!$F$2:$F$11,0)),1,0)+IF(ISNUMBER(MATCH(E1700,Sheet4!$F$2:$F$11,0)),1,0)+IF(ISNUMBER(MATCH(F1700,Sheet4!$F$2:$F$11,0)),1,0)+IF(ISNUMBER(MATCH(G1700,Sheet4!$F$2:$F$11,0)),1,0)+IF(ISNUMBER(MATCH(H1700,Sheet4!$F$2:$F$11,0)),1,0)+IF(ISNUMBER(MATCH(I1700,Sheet4!$F$2:$F$11,0)),1,0)+IF(ISNUMBER(MATCH(J1700,Sheet4!$F$2:$F$11,0)),1,0))</f>
        <v>0</v>
      </c>
      <c r="P1700" s="40" t="str">
        <f>IFERROR(INDEX(Sheet4!$G:$G,MATCH(Sheet1!B1700,Sheet4!$F:$F,0))+INDEX(Sheet4!$G:$G,MATCH(Sheet1!C1700,Sheet4!$F:$F,0))+INDEX(Sheet4!$G:$G,MATCH(Sheet1!D1700,Sheet4!$F:$F,0))+INDEX(Sheet4!$G:$G,MATCH(Sheet1!E1700,Sheet4!$F:$F,0))+INDEX(Sheet4!$G:$G,MATCH(Sheet1!F1700,Sheet4!$F:$F,0))+INDEX(Sheet4!$G:$G,MATCH(Sheet1!G1700,Sheet4!$F:$F,0))+INDEX(Sheet4!$G:$G,MATCH(Sheet1!H1700,Sheet4!$F:$F,0))+INDEX(Sheet4!$G:$G,MATCH(Sheet1!I1700,Sheet4!$F:$F,0))+INDEX(Sheet4!$G:$G,MATCH(Sheet1!J1700,Sheet4!$F:$F,0)),"")</f>
        <v/>
      </c>
      <c r="AF1700">
        <f si="407" t="shared"/>
        <v>0</v>
      </c>
      <c r="AH1700">
        <v>1677</v>
      </c>
      <c r="AI1700" t="str">
        <f si="408" t="shared"/>
        <v>Ben SimmonsIsaiah CanaanJames HardenMonte MorrisTaurean PrinceCorey BrewerKenneth FariedJosh JacksonDewayne Dedmon</v>
      </c>
      <c r="AJ1700">
        <f si="411" t="shared"/>
        <v>0</v>
      </c>
      <c r="AK1700">
        <f si="412" t="shared"/>
        <v>0</v>
      </c>
      <c r="AL1700">
        <f si="413" t="shared"/>
        <v>0</v>
      </c>
      <c r="AM1700">
        <f si="414" t="shared"/>
        <v>0</v>
      </c>
      <c r="AN1700">
        <f si="415" t="shared"/>
        <v>0</v>
      </c>
      <c r="AO1700">
        <f si="416" t="shared"/>
        <v>0</v>
      </c>
      <c r="AP1700">
        <f si="417" t="shared"/>
        <v>0</v>
      </c>
      <c r="AQ1700">
        <f si="418" t="shared"/>
        <v>0</v>
      </c>
      <c r="AR1700">
        <f si="419" t="shared"/>
        <v>0</v>
      </c>
      <c r="AS1700">
        <f si="409" t="shared"/>
        <v>0</v>
      </c>
      <c r="AU1700" t="str">
        <f>IFERROR(VLOOKUP(C1700,Results!$A$2:$B$240,2,FALSE)+VLOOKUP(D1700,Results!$A$2:$B$240,2,FALSE)+VLOOKUP(E1700,Results!$A$2:$B$240,2,FALSE)+VLOOKUP(F1700,Results!$A$2:$B$240,2,FALSE)+VLOOKUP(G1700,Results!$A$2:$B$240,2,FALSE)+VLOOKUP(H1700,Results!$A$2:$B$240,2,FALSE)+VLOOKUP(I1700,Results!$A$2:$B$240,2,FALSE)+VLOOKUP(J1700,Results!$A$2:$B$240,2,FALSE)+VLOOKUP(B1700,Results!$A$2:$B$240,2,FALSE)-MIN(VLOOKUP(C1700,Results!$A$2:$B$240,2,FALSE),VLOOKUP(D1700,Results!$A$2:$B$240,2,FALSE),VLOOKUP(E1700,Results!$A$2:$B$240,2,FALSE),VLOOKUP(F1700,Results!$A$2:$B$240,2,FALSE),VLOOKUP(G1700,Results!$A$2:$B$240,2,FALSE),VLOOKUP(H1700,Results!$A$2:$B$240,2,FALSE),VLOOKUP(I1700,Results!$A$2:$B$240,2,FALSE),VLOOKUP(J1700,Results!$A$2:$B$240,2,FALSE),VLOOKUP(B1700,Results!$A$2:$B$240,2,FALSE)),"")</f>
        <v/>
      </c>
    </row>
    <row r="1701" spans="2:47" x14ac:dyDescent="0.3">
      <c r="B1701" t="s">
        <v>166</v>
      </c>
      <c r="C1701" t="s">
        <v>95</v>
      </c>
      <c r="D1701" t="s">
        <v>172</v>
      </c>
      <c r="E1701" t="s">
        <v>148</v>
      </c>
      <c r="F1701" t="s">
        <v>96</v>
      </c>
      <c r="G1701" t="s">
        <v>100</v>
      </c>
      <c r="H1701" t="s">
        <v>152</v>
      </c>
      <c r="I1701" t="s">
        <v>155</v>
      </c>
      <c r="J1701" t="s">
        <v>186</v>
      </c>
      <c r="K1701" t="n">
        <v>9.0</v>
      </c>
      <c r="L1701" s="30">
        <f si="410" t="shared"/>
        <v>0</v>
      </c>
      <c r="N1701" s="35" t="str">
        <f si="406" t="shared"/>
        <v/>
      </c>
      <c r="O1701" s="59">
        <f>(IF(ISNUMBER(MATCH(B1701,Sheet4!$K$92:$K$101,0)),1,0)+IF(ISNUMBER(MATCH(C1701,Sheet4!$K$92:$K$101,0)),1,0)+IF(ISNUMBER(MATCH(D1701,Sheet4!$K$92:$K$101,0)),1,0)+IF(ISNUMBER(MATCH(E1701,Sheet4!$K$92:$K$101,0)),1,0)+IF(ISNUMBER(MATCH(F1701,Sheet4!$K$92:$K$101,0)),1,0)+IF(ISNUMBER(MATCH(G1701,Sheet4!$K$92:$K$101,0)),1,0)+IF(ISNUMBER(MATCH(H1701,Sheet4!$K$92:$K$101,0)),1,0)+IF(ISNUMBER(MATCH(I1701,Sheet4!$K$92:$K$101,0)),1,0)+IF(ISNUMBER(MATCH(J1701,Sheet4!$K$92:$K$101,0)),1,0))
-
(IF(ISNUMBER(MATCH(B1701,Sheet4!$F$2:$F$11,0)),1,0)+IF(ISNUMBER(MATCH(C1701,Sheet4!$F$2:$F$11,0)),1,0)+IF(ISNUMBER(MATCH(D1701,Sheet4!$F$2:$F$11,0)),1,0)+IF(ISNUMBER(MATCH(E1701,Sheet4!$F$2:$F$11,0)),1,0)+IF(ISNUMBER(MATCH(F1701,Sheet4!$F$2:$F$11,0)),1,0)+IF(ISNUMBER(MATCH(G1701,Sheet4!$F$2:$F$11,0)),1,0)+IF(ISNUMBER(MATCH(H1701,Sheet4!$F$2:$F$11,0)),1,0)+IF(ISNUMBER(MATCH(I1701,Sheet4!$F$2:$F$11,0)),1,0)+IF(ISNUMBER(MATCH(J1701,Sheet4!$F$2:$F$11,0)),1,0))</f>
        <v>0</v>
      </c>
      <c r="P1701" s="40" t="str">
        <f>IFERROR(INDEX(Sheet4!$G:$G,MATCH(Sheet1!B1701,Sheet4!$F:$F,0))+INDEX(Sheet4!$G:$G,MATCH(Sheet1!C1701,Sheet4!$F:$F,0))+INDEX(Sheet4!$G:$G,MATCH(Sheet1!D1701,Sheet4!$F:$F,0))+INDEX(Sheet4!$G:$G,MATCH(Sheet1!E1701,Sheet4!$F:$F,0))+INDEX(Sheet4!$G:$G,MATCH(Sheet1!F1701,Sheet4!$F:$F,0))+INDEX(Sheet4!$G:$G,MATCH(Sheet1!G1701,Sheet4!$F:$F,0))+INDEX(Sheet4!$G:$G,MATCH(Sheet1!H1701,Sheet4!$F:$F,0))+INDEX(Sheet4!$G:$G,MATCH(Sheet1!I1701,Sheet4!$F:$F,0))+INDEX(Sheet4!$G:$G,MATCH(Sheet1!J1701,Sheet4!$F:$F,0)),"")</f>
        <v/>
      </c>
      <c r="AF1701">
        <f si="407" t="shared"/>
        <v>0</v>
      </c>
      <c r="AH1701">
        <v>1678</v>
      </c>
      <c r="AI1701" t="str">
        <f si="408" t="shared"/>
        <v>De'Aaron FoxLandry ShametDevin BookerJamal CrawfordKelly OubreMikal BridgesJohn CollinsJosh JacksonJoel Embiid</v>
      </c>
      <c r="AJ1701">
        <f si="411" t="shared"/>
        <v>0</v>
      </c>
      <c r="AK1701">
        <f si="412" t="shared"/>
        <v>0</v>
      </c>
      <c r="AL1701">
        <f si="413" t="shared"/>
        <v>0</v>
      </c>
      <c r="AM1701">
        <f si="414" t="shared"/>
        <v>0</v>
      </c>
      <c r="AN1701">
        <f si="415" t="shared"/>
        <v>0</v>
      </c>
      <c r="AO1701">
        <f si="416" t="shared"/>
        <v>0</v>
      </c>
      <c r="AP1701">
        <f si="417" t="shared"/>
        <v>0</v>
      </c>
      <c r="AQ1701">
        <f si="418" t="shared"/>
        <v>0</v>
      </c>
      <c r="AR1701">
        <f si="419" t="shared"/>
        <v>0</v>
      </c>
      <c r="AS1701">
        <f si="409" t="shared"/>
        <v>0</v>
      </c>
      <c r="AU1701" t="str">
        <f>IFERROR(VLOOKUP(C1701,Results!$A$2:$B$240,2,FALSE)+VLOOKUP(D1701,Results!$A$2:$B$240,2,FALSE)+VLOOKUP(E1701,Results!$A$2:$B$240,2,FALSE)+VLOOKUP(F1701,Results!$A$2:$B$240,2,FALSE)+VLOOKUP(G1701,Results!$A$2:$B$240,2,FALSE)+VLOOKUP(H1701,Results!$A$2:$B$240,2,FALSE)+VLOOKUP(I1701,Results!$A$2:$B$240,2,FALSE)+VLOOKUP(J1701,Results!$A$2:$B$240,2,FALSE)+VLOOKUP(B1701,Results!$A$2:$B$240,2,FALSE)-MIN(VLOOKUP(C1701,Results!$A$2:$B$240,2,FALSE),VLOOKUP(D1701,Results!$A$2:$B$240,2,FALSE),VLOOKUP(E1701,Results!$A$2:$B$240,2,FALSE),VLOOKUP(F1701,Results!$A$2:$B$240,2,FALSE),VLOOKUP(G1701,Results!$A$2:$B$240,2,FALSE),VLOOKUP(H1701,Results!$A$2:$B$240,2,FALSE),VLOOKUP(I1701,Results!$A$2:$B$240,2,FALSE),VLOOKUP(J1701,Results!$A$2:$B$240,2,FALSE),VLOOKUP(B1701,Results!$A$2:$B$240,2,FALSE)),"")</f>
        <v/>
      </c>
    </row>
    <row r="1702" spans="2:47" x14ac:dyDescent="0.3">
      <c r="B1702" t="s">
        <v>166</v>
      </c>
      <c r="C1702" t="s">
        <v>95</v>
      </c>
      <c r="D1702" t="s">
        <v>172</v>
      </c>
      <c r="E1702" t="s">
        <v>146</v>
      </c>
      <c r="F1702" t="s">
        <v>179</v>
      </c>
      <c r="G1702" t="s">
        <v>159</v>
      </c>
      <c r="H1702" t="s">
        <v>152</v>
      </c>
      <c r="I1702" t="s">
        <v>103</v>
      </c>
      <c r="J1702" t="s">
        <v>156</v>
      </c>
      <c r="K1702" t="n">
        <v>9.0</v>
      </c>
      <c r="L1702" s="30">
        <f si="410" t="shared"/>
        <v>0</v>
      </c>
      <c r="N1702" s="35" t="str">
        <f si="406" t="shared"/>
        <v/>
      </c>
      <c r="O1702" s="59">
        <f>(IF(ISNUMBER(MATCH(B1702,Sheet4!$K$92:$K$101,0)),1,0)+IF(ISNUMBER(MATCH(C1702,Sheet4!$K$92:$K$101,0)),1,0)+IF(ISNUMBER(MATCH(D1702,Sheet4!$K$92:$K$101,0)),1,0)+IF(ISNUMBER(MATCH(E1702,Sheet4!$K$92:$K$101,0)),1,0)+IF(ISNUMBER(MATCH(F1702,Sheet4!$K$92:$K$101,0)),1,0)+IF(ISNUMBER(MATCH(G1702,Sheet4!$K$92:$K$101,0)),1,0)+IF(ISNUMBER(MATCH(H1702,Sheet4!$K$92:$K$101,0)),1,0)+IF(ISNUMBER(MATCH(I1702,Sheet4!$K$92:$K$101,0)),1,0)+IF(ISNUMBER(MATCH(J1702,Sheet4!$K$92:$K$101,0)),1,0))
-
(IF(ISNUMBER(MATCH(B1702,Sheet4!$F$2:$F$11,0)),1,0)+IF(ISNUMBER(MATCH(C1702,Sheet4!$F$2:$F$11,0)),1,0)+IF(ISNUMBER(MATCH(D1702,Sheet4!$F$2:$F$11,0)),1,0)+IF(ISNUMBER(MATCH(E1702,Sheet4!$F$2:$F$11,0)),1,0)+IF(ISNUMBER(MATCH(F1702,Sheet4!$F$2:$F$11,0)),1,0)+IF(ISNUMBER(MATCH(G1702,Sheet4!$F$2:$F$11,0)),1,0)+IF(ISNUMBER(MATCH(H1702,Sheet4!$F$2:$F$11,0)),1,0)+IF(ISNUMBER(MATCH(I1702,Sheet4!$F$2:$F$11,0)),1,0)+IF(ISNUMBER(MATCH(J1702,Sheet4!$F$2:$F$11,0)),1,0))</f>
        <v>0</v>
      </c>
      <c r="P1702" s="40" t="str">
        <f>IFERROR(INDEX(Sheet4!$G:$G,MATCH(Sheet1!B1702,Sheet4!$F:$F,0))+INDEX(Sheet4!$G:$G,MATCH(Sheet1!C1702,Sheet4!$F:$F,0))+INDEX(Sheet4!$G:$G,MATCH(Sheet1!D1702,Sheet4!$F:$F,0))+INDEX(Sheet4!$G:$G,MATCH(Sheet1!E1702,Sheet4!$F:$F,0))+INDEX(Sheet4!$G:$G,MATCH(Sheet1!F1702,Sheet4!$F:$F,0))+INDEX(Sheet4!$G:$G,MATCH(Sheet1!G1702,Sheet4!$F:$F,0))+INDEX(Sheet4!$G:$G,MATCH(Sheet1!H1702,Sheet4!$F:$F,0))+INDEX(Sheet4!$G:$G,MATCH(Sheet1!I1702,Sheet4!$F:$F,0))+INDEX(Sheet4!$G:$G,MATCH(Sheet1!J1702,Sheet4!$F:$F,0)),"")</f>
        <v/>
      </c>
      <c r="AF1702">
        <f si="407" t="shared"/>
        <v>0</v>
      </c>
      <c r="AH1702">
        <v>1679</v>
      </c>
      <c r="AI1702" t="str">
        <f si="408" t="shared"/>
        <v>Ben SimmonsDe'Aaron FoxDevin BookerMonte MorrisWill BartonKelly OubreMarvin BagleyOmari SpellmanDeandre Ayton</v>
      </c>
      <c r="AJ1702">
        <f si="411" t="shared"/>
        <v>0</v>
      </c>
      <c r="AK1702">
        <f si="412" t="shared"/>
        <v>0</v>
      </c>
      <c r="AL1702">
        <f si="413" t="shared"/>
        <v>0</v>
      </c>
      <c r="AM1702">
        <f si="414" t="shared"/>
        <v>0</v>
      </c>
      <c r="AN1702">
        <f si="415" t="shared"/>
        <v>0</v>
      </c>
      <c r="AO1702">
        <f si="416" t="shared"/>
        <v>0</v>
      </c>
      <c r="AP1702">
        <f si="417" t="shared"/>
        <v>0</v>
      </c>
      <c r="AQ1702">
        <f si="418" t="shared"/>
        <v>0</v>
      </c>
      <c r="AR1702">
        <f si="419" t="shared"/>
        <v>0</v>
      </c>
      <c r="AS1702">
        <f si="409" t="shared"/>
        <v>0</v>
      </c>
      <c r="AU1702" t="str">
        <f>IFERROR(VLOOKUP(C1702,Results!$A$2:$B$240,2,FALSE)+VLOOKUP(D1702,Results!$A$2:$B$240,2,FALSE)+VLOOKUP(E1702,Results!$A$2:$B$240,2,FALSE)+VLOOKUP(F1702,Results!$A$2:$B$240,2,FALSE)+VLOOKUP(G1702,Results!$A$2:$B$240,2,FALSE)+VLOOKUP(H1702,Results!$A$2:$B$240,2,FALSE)+VLOOKUP(I1702,Results!$A$2:$B$240,2,FALSE)+VLOOKUP(J1702,Results!$A$2:$B$240,2,FALSE)+VLOOKUP(B1702,Results!$A$2:$B$240,2,FALSE)-MIN(VLOOKUP(C1702,Results!$A$2:$B$240,2,FALSE),VLOOKUP(D1702,Results!$A$2:$B$240,2,FALSE),VLOOKUP(E1702,Results!$A$2:$B$240,2,FALSE),VLOOKUP(F1702,Results!$A$2:$B$240,2,FALSE),VLOOKUP(G1702,Results!$A$2:$B$240,2,FALSE),VLOOKUP(H1702,Results!$A$2:$B$240,2,FALSE),VLOOKUP(I1702,Results!$A$2:$B$240,2,FALSE),VLOOKUP(J1702,Results!$A$2:$B$240,2,FALSE),VLOOKUP(B1702,Results!$A$2:$B$240,2,FALSE)),"")</f>
        <v/>
      </c>
    </row>
    <row r="1703" spans="2:47" x14ac:dyDescent="0.3">
      <c r="B1703" t="s">
        <v>95</v>
      </c>
      <c r="C1703" t="s">
        <v>171</v>
      </c>
      <c r="D1703" t="s">
        <v>172</v>
      </c>
      <c r="E1703" t="s">
        <v>146</v>
      </c>
      <c r="F1703" t="s">
        <v>177</v>
      </c>
      <c r="G1703" t="s">
        <v>96</v>
      </c>
      <c r="H1703" t="s">
        <v>92</v>
      </c>
      <c r="I1703" t="s">
        <v>181</v>
      </c>
      <c r="J1703" t="s">
        <v>186</v>
      </c>
      <c r="K1703" t="n">
        <v>9.0</v>
      </c>
      <c r="L1703" s="30">
        <f si="410" t="shared"/>
        <v>0</v>
      </c>
      <c r="N1703" s="35" t="str">
        <f si="406" t="shared"/>
        <v/>
      </c>
      <c r="O1703" s="59">
        <f>(IF(ISNUMBER(MATCH(B1703,Sheet4!$K$92:$K$101,0)),1,0)+IF(ISNUMBER(MATCH(C1703,Sheet4!$K$92:$K$101,0)),1,0)+IF(ISNUMBER(MATCH(D1703,Sheet4!$K$92:$K$101,0)),1,0)+IF(ISNUMBER(MATCH(E1703,Sheet4!$K$92:$K$101,0)),1,0)+IF(ISNUMBER(MATCH(F1703,Sheet4!$K$92:$K$101,0)),1,0)+IF(ISNUMBER(MATCH(G1703,Sheet4!$K$92:$K$101,0)),1,0)+IF(ISNUMBER(MATCH(H1703,Sheet4!$K$92:$K$101,0)),1,0)+IF(ISNUMBER(MATCH(I1703,Sheet4!$K$92:$K$101,0)),1,0)+IF(ISNUMBER(MATCH(J1703,Sheet4!$K$92:$K$101,0)),1,0))
-
(IF(ISNUMBER(MATCH(B1703,Sheet4!$F$2:$F$11,0)),1,0)+IF(ISNUMBER(MATCH(C1703,Sheet4!$F$2:$F$11,0)),1,0)+IF(ISNUMBER(MATCH(D1703,Sheet4!$F$2:$F$11,0)),1,0)+IF(ISNUMBER(MATCH(E1703,Sheet4!$F$2:$F$11,0)),1,0)+IF(ISNUMBER(MATCH(F1703,Sheet4!$F$2:$F$11,0)),1,0)+IF(ISNUMBER(MATCH(G1703,Sheet4!$F$2:$F$11,0)),1,0)+IF(ISNUMBER(MATCH(H1703,Sheet4!$F$2:$F$11,0)),1,0)+IF(ISNUMBER(MATCH(I1703,Sheet4!$F$2:$F$11,0)),1,0)+IF(ISNUMBER(MATCH(J1703,Sheet4!$F$2:$F$11,0)),1,0))</f>
        <v>0</v>
      </c>
      <c r="P1703" s="40" t="str">
        <f>IFERROR(INDEX(Sheet4!$G:$G,MATCH(Sheet1!B1703,Sheet4!$F:$F,0))+INDEX(Sheet4!$G:$G,MATCH(Sheet1!C1703,Sheet4!$F:$F,0))+INDEX(Sheet4!$G:$G,MATCH(Sheet1!D1703,Sheet4!$F:$F,0))+INDEX(Sheet4!$G:$G,MATCH(Sheet1!E1703,Sheet4!$F:$F,0))+INDEX(Sheet4!$G:$G,MATCH(Sheet1!F1703,Sheet4!$F:$F,0))+INDEX(Sheet4!$G:$G,MATCH(Sheet1!G1703,Sheet4!$F:$F,0))+INDEX(Sheet4!$G:$G,MATCH(Sheet1!H1703,Sheet4!$F:$F,0))+INDEX(Sheet4!$G:$G,MATCH(Sheet1!I1703,Sheet4!$F:$F,0))+INDEX(Sheet4!$G:$G,MATCH(Sheet1!J1703,Sheet4!$F:$F,0)),"")</f>
        <v/>
      </c>
      <c r="AF1703">
        <f si="407" t="shared"/>
        <v>0</v>
      </c>
      <c r="AH1703">
        <v>1680</v>
      </c>
      <c r="AI1703" t="str">
        <f si="408" t="shared"/>
        <v>Ben SimmonsDe'Aaron FoxDevin BookerMonte MorrisMikal BridgesJae CrowderP.J. TuckerOmari SpellmanNikola Jokic</v>
      </c>
      <c r="AJ1703">
        <f si="411" t="shared"/>
        <v>0</v>
      </c>
      <c r="AK1703">
        <f si="412" t="shared"/>
        <v>0</v>
      </c>
      <c r="AL1703">
        <f si="413" t="shared"/>
        <v>0</v>
      </c>
      <c r="AM1703">
        <f si="414" t="shared"/>
        <v>0</v>
      </c>
      <c r="AN1703">
        <f si="415" t="shared"/>
        <v>0</v>
      </c>
      <c r="AO1703">
        <f si="416" t="shared"/>
        <v>0</v>
      </c>
      <c r="AP1703">
        <f si="417" t="shared"/>
        <v>0</v>
      </c>
      <c r="AQ1703">
        <f si="418" t="shared"/>
        <v>0</v>
      </c>
      <c r="AR1703">
        <f si="419" t="shared"/>
        <v>0</v>
      </c>
      <c r="AS1703">
        <f si="409" t="shared"/>
        <v>0</v>
      </c>
      <c r="AU1703" t="str">
        <f>IFERROR(VLOOKUP(C1703,Results!$A$2:$B$240,2,FALSE)+VLOOKUP(D1703,Results!$A$2:$B$240,2,FALSE)+VLOOKUP(E1703,Results!$A$2:$B$240,2,FALSE)+VLOOKUP(F1703,Results!$A$2:$B$240,2,FALSE)+VLOOKUP(G1703,Results!$A$2:$B$240,2,FALSE)+VLOOKUP(H1703,Results!$A$2:$B$240,2,FALSE)+VLOOKUP(I1703,Results!$A$2:$B$240,2,FALSE)+VLOOKUP(J1703,Results!$A$2:$B$240,2,FALSE)+VLOOKUP(B1703,Results!$A$2:$B$240,2,FALSE)-MIN(VLOOKUP(C1703,Results!$A$2:$B$240,2,FALSE),VLOOKUP(D1703,Results!$A$2:$B$240,2,FALSE),VLOOKUP(E1703,Results!$A$2:$B$240,2,FALSE),VLOOKUP(F1703,Results!$A$2:$B$240,2,FALSE),VLOOKUP(G1703,Results!$A$2:$B$240,2,FALSE),VLOOKUP(H1703,Results!$A$2:$B$240,2,FALSE),VLOOKUP(I1703,Results!$A$2:$B$240,2,FALSE),VLOOKUP(J1703,Results!$A$2:$B$240,2,FALSE),VLOOKUP(B1703,Results!$A$2:$B$240,2,FALSE)),"")</f>
        <v/>
      </c>
    </row>
    <row r="1704" spans="2:47" x14ac:dyDescent="0.3">
      <c r="B1704" t="s">
        <v>166</v>
      </c>
      <c r="C1704" t="s">
        <v>95</v>
      </c>
      <c r="D1704" t="s">
        <v>173</v>
      </c>
      <c r="E1704" t="s">
        <v>146</v>
      </c>
      <c r="F1704" t="s">
        <v>177</v>
      </c>
      <c r="G1704" t="s">
        <v>180</v>
      </c>
      <c r="H1704" t="s">
        <v>152</v>
      </c>
      <c r="I1704" t="s">
        <v>103</v>
      </c>
      <c r="J1704" t="s">
        <v>98</v>
      </c>
      <c r="K1704" t="n">
        <v>9.0</v>
      </c>
      <c r="L1704" s="30">
        <f si="410" t="shared"/>
        <v>0</v>
      </c>
      <c r="N1704" s="35" t="str">
        <f si="406" t="shared"/>
        <v/>
      </c>
      <c r="O1704" s="59">
        <f>(IF(ISNUMBER(MATCH(B1704,Sheet4!$K$92:$K$101,0)),1,0)+IF(ISNUMBER(MATCH(C1704,Sheet4!$K$92:$K$101,0)),1,0)+IF(ISNUMBER(MATCH(D1704,Sheet4!$K$92:$K$101,0)),1,0)+IF(ISNUMBER(MATCH(E1704,Sheet4!$K$92:$K$101,0)),1,0)+IF(ISNUMBER(MATCH(F1704,Sheet4!$K$92:$K$101,0)),1,0)+IF(ISNUMBER(MATCH(G1704,Sheet4!$K$92:$K$101,0)),1,0)+IF(ISNUMBER(MATCH(H1704,Sheet4!$K$92:$K$101,0)),1,0)+IF(ISNUMBER(MATCH(I1704,Sheet4!$K$92:$K$101,0)),1,0)+IF(ISNUMBER(MATCH(J1704,Sheet4!$K$92:$K$101,0)),1,0))
-
(IF(ISNUMBER(MATCH(B1704,Sheet4!$F$2:$F$11,0)),1,0)+IF(ISNUMBER(MATCH(C1704,Sheet4!$F$2:$F$11,0)),1,0)+IF(ISNUMBER(MATCH(D1704,Sheet4!$F$2:$F$11,0)),1,0)+IF(ISNUMBER(MATCH(E1704,Sheet4!$F$2:$F$11,0)),1,0)+IF(ISNUMBER(MATCH(F1704,Sheet4!$F$2:$F$11,0)),1,0)+IF(ISNUMBER(MATCH(G1704,Sheet4!$F$2:$F$11,0)),1,0)+IF(ISNUMBER(MATCH(H1704,Sheet4!$F$2:$F$11,0)),1,0)+IF(ISNUMBER(MATCH(I1704,Sheet4!$F$2:$F$11,0)),1,0)+IF(ISNUMBER(MATCH(J1704,Sheet4!$F$2:$F$11,0)),1,0))</f>
        <v>0</v>
      </c>
      <c r="P1704" s="40" t="str">
        <f>IFERROR(INDEX(Sheet4!$G:$G,MATCH(Sheet1!B1704,Sheet4!$F:$F,0))+INDEX(Sheet4!$G:$G,MATCH(Sheet1!C1704,Sheet4!$F:$F,0))+INDEX(Sheet4!$G:$G,MATCH(Sheet1!D1704,Sheet4!$F:$F,0))+INDEX(Sheet4!$G:$G,MATCH(Sheet1!E1704,Sheet4!$F:$F,0))+INDEX(Sheet4!$G:$G,MATCH(Sheet1!F1704,Sheet4!$F:$F,0))+INDEX(Sheet4!$G:$G,MATCH(Sheet1!G1704,Sheet4!$F:$F,0))+INDEX(Sheet4!$G:$G,MATCH(Sheet1!H1704,Sheet4!$F:$F,0))+INDEX(Sheet4!$G:$G,MATCH(Sheet1!I1704,Sheet4!$F:$F,0))+INDEX(Sheet4!$G:$G,MATCH(Sheet1!J1704,Sheet4!$F:$F,0)),"")</f>
        <v/>
      </c>
      <c r="AF1704">
        <f si="407" t="shared"/>
        <v>0</v>
      </c>
      <c r="AH1704">
        <v>1681</v>
      </c>
      <c r="AI1704" t="str">
        <f si="408" t="shared"/>
        <v>Ben SimmonsDe'Aaron FoxDevin BookerMonte MorrisKelly OubreJoe InglesJonah BoldenTrey LylesKarl-Anthony Towns</v>
      </c>
      <c r="AJ1704">
        <f si="411" t="shared"/>
        <v>0</v>
      </c>
      <c r="AK1704">
        <f si="412" t="shared"/>
        <v>0</v>
      </c>
      <c r="AL1704">
        <f si="413" t="shared"/>
        <v>0</v>
      </c>
      <c r="AM1704">
        <f si="414" t="shared"/>
        <v>0</v>
      </c>
      <c r="AN1704">
        <f si="415" t="shared"/>
        <v>0</v>
      </c>
      <c r="AO1704">
        <f si="416" t="shared"/>
        <v>0</v>
      </c>
      <c r="AP1704">
        <f si="417" t="shared"/>
        <v>0</v>
      </c>
      <c r="AQ1704">
        <f si="418" t="shared"/>
        <v>0</v>
      </c>
      <c r="AR1704">
        <f si="419" t="shared"/>
        <v>0</v>
      </c>
      <c r="AS1704">
        <f si="409" t="shared"/>
        <v>0</v>
      </c>
      <c r="AU1704" t="str">
        <f>IFERROR(VLOOKUP(C1704,Results!$A$2:$B$240,2,FALSE)+VLOOKUP(D1704,Results!$A$2:$B$240,2,FALSE)+VLOOKUP(E1704,Results!$A$2:$B$240,2,FALSE)+VLOOKUP(F1704,Results!$A$2:$B$240,2,FALSE)+VLOOKUP(G1704,Results!$A$2:$B$240,2,FALSE)+VLOOKUP(H1704,Results!$A$2:$B$240,2,FALSE)+VLOOKUP(I1704,Results!$A$2:$B$240,2,FALSE)+VLOOKUP(J1704,Results!$A$2:$B$240,2,FALSE)+VLOOKUP(B1704,Results!$A$2:$B$240,2,FALSE)-MIN(VLOOKUP(C1704,Results!$A$2:$B$240,2,FALSE),VLOOKUP(D1704,Results!$A$2:$B$240,2,FALSE),VLOOKUP(E1704,Results!$A$2:$B$240,2,FALSE),VLOOKUP(F1704,Results!$A$2:$B$240,2,FALSE),VLOOKUP(G1704,Results!$A$2:$B$240,2,FALSE),VLOOKUP(H1704,Results!$A$2:$B$240,2,FALSE),VLOOKUP(I1704,Results!$A$2:$B$240,2,FALSE),VLOOKUP(J1704,Results!$A$2:$B$240,2,FALSE),VLOOKUP(B1704,Results!$A$2:$B$240,2,FALSE)),"")</f>
        <v/>
      </c>
    </row>
    <row r="1705" spans="2:47" x14ac:dyDescent="0.3">
      <c r="B1705" t="s">
        <v>87</v>
      </c>
      <c r="C1705" t="s">
        <v>170</v>
      </c>
      <c r="D1705" t="s">
        <v>145</v>
      </c>
      <c r="E1705" t="s">
        <v>146</v>
      </c>
      <c r="F1705" t="s">
        <v>90</v>
      </c>
      <c r="G1705" t="s">
        <v>179</v>
      </c>
      <c r="H1705" t="s">
        <v>93</v>
      </c>
      <c r="I1705" t="s">
        <v>152</v>
      </c>
      <c r="J1705" t="s">
        <v>186</v>
      </c>
      <c r="K1705" t="n">
        <v>9.0</v>
      </c>
      <c r="L1705" s="30">
        <f si="410" t="shared"/>
        <v>0</v>
      </c>
      <c r="N1705" s="35" t="str">
        <f si="406" t="shared"/>
        <v/>
      </c>
      <c r="O1705" s="59">
        <f>(IF(ISNUMBER(MATCH(B1705,Sheet4!$K$92:$K$101,0)),1,0)+IF(ISNUMBER(MATCH(C1705,Sheet4!$K$92:$K$101,0)),1,0)+IF(ISNUMBER(MATCH(D1705,Sheet4!$K$92:$K$101,0)),1,0)+IF(ISNUMBER(MATCH(E1705,Sheet4!$K$92:$K$101,0)),1,0)+IF(ISNUMBER(MATCH(F1705,Sheet4!$K$92:$K$101,0)),1,0)+IF(ISNUMBER(MATCH(G1705,Sheet4!$K$92:$K$101,0)),1,0)+IF(ISNUMBER(MATCH(H1705,Sheet4!$K$92:$K$101,0)),1,0)+IF(ISNUMBER(MATCH(I1705,Sheet4!$K$92:$K$101,0)),1,0)+IF(ISNUMBER(MATCH(J1705,Sheet4!$K$92:$K$101,0)),1,0))
-
(IF(ISNUMBER(MATCH(B1705,Sheet4!$F$2:$F$11,0)),1,0)+IF(ISNUMBER(MATCH(C1705,Sheet4!$F$2:$F$11,0)),1,0)+IF(ISNUMBER(MATCH(D1705,Sheet4!$F$2:$F$11,0)),1,0)+IF(ISNUMBER(MATCH(E1705,Sheet4!$F$2:$F$11,0)),1,0)+IF(ISNUMBER(MATCH(F1705,Sheet4!$F$2:$F$11,0)),1,0)+IF(ISNUMBER(MATCH(G1705,Sheet4!$F$2:$F$11,0)),1,0)+IF(ISNUMBER(MATCH(H1705,Sheet4!$F$2:$F$11,0)),1,0)+IF(ISNUMBER(MATCH(I1705,Sheet4!$F$2:$F$11,0)),1,0)+IF(ISNUMBER(MATCH(J1705,Sheet4!$F$2:$F$11,0)),1,0))</f>
        <v>0</v>
      </c>
      <c r="P1705" s="40" t="str">
        <f>IFERROR(INDEX(Sheet4!$G:$G,MATCH(Sheet1!B1705,Sheet4!$F:$F,0))+INDEX(Sheet4!$G:$G,MATCH(Sheet1!C1705,Sheet4!$F:$F,0))+INDEX(Sheet4!$G:$G,MATCH(Sheet1!D1705,Sheet4!$F:$F,0))+INDEX(Sheet4!$G:$G,MATCH(Sheet1!E1705,Sheet4!$F:$F,0))+INDEX(Sheet4!$G:$G,MATCH(Sheet1!F1705,Sheet4!$F:$F,0))+INDEX(Sheet4!$G:$G,MATCH(Sheet1!G1705,Sheet4!$F:$F,0))+INDEX(Sheet4!$G:$G,MATCH(Sheet1!H1705,Sheet4!$F:$F,0))+INDEX(Sheet4!$G:$G,MATCH(Sheet1!I1705,Sheet4!$F:$F,0))+INDEX(Sheet4!$G:$G,MATCH(Sheet1!J1705,Sheet4!$F:$F,0)),"")</f>
        <v/>
      </c>
      <c r="AF1705">
        <f si="407" t="shared"/>
        <v>0</v>
      </c>
      <c r="AH1705">
        <v>1682</v>
      </c>
      <c r="AI1705" t="str">
        <f si="408" t="shared"/>
        <v>Ben SimmonsLandry ShametDevin BookerMalik BeasleyWill BartonDeAndre' BembryMarvin BagleyJosh JacksonKarl-Anthony Towns</v>
      </c>
      <c r="AJ1705">
        <f si="411" t="shared"/>
        <v>0</v>
      </c>
      <c r="AK1705">
        <f si="412" t="shared"/>
        <v>0</v>
      </c>
      <c r="AL1705">
        <f si="413" t="shared"/>
        <v>0</v>
      </c>
      <c r="AM1705">
        <f si="414" t="shared"/>
        <v>0</v>
      </c>
      <c r="AN1705">
        <f si="415" t="shared"/>
        <v>0</v>
      </c>
      <c r="AO1705">
        <f si="416" t="shared"/>
        <v>0</v>
      </c>
      <c r="AP1705">
        <f si="417" t="shared"/>
        <v>0</v>
      </c>
      <c r="AQ1705">
        <f si="418" t="shared"/>
        <v>0</v>
      </c>
      <c r="AR1705">
        <f si="419" t="shared"/>
        <v>0</v>
      </c>
      <c r="AS1705">
        <f si="409" t="shared"/>
        <v>0</v>
      </c>
      <c r="AU1705" t="str">
        <f>IFERROR(VLOOKUP(C1705,Results!$A$2:$B$240,2,FALSE)+VLOOKUP(D1705,Results!$A$2:$B$240,2,FALSE)+VLOOKUP(E1705,Results!$A$2:$B$240,2,FALSE)+VLOOKUP(F1705,Results!$A$2:$B$240,2,FALSE)+VLOOKUP(G1705,Results!$A$2:$B$240,2,FALSE)+VLOOKUP(H1705,Results!$A$2:$B$240,2,FALSE)+VLOOKUP(I1705,Results!$A$2:$B$240,2,FALSE)+VLOOKUP(J1705,Results!$A$2:$B$240,2,FALSE)+VLOOKUP(B1705,Results!$A$2:$B$240,2,FALSE)-MIN(VLOOKUP(C1705,Results!$A$2:$B$240,2,FALSE),VLOOKUP(D1705,Results!$A$2:$B$240,2,FALSE),VLOOKUP(E1705,Results!$A$2:$B$240,2,FALSE),VLOOKUP(F1705,Results!$A$2:$B$240,2,FALSE),VLOOKUP(G1705,Results!$A$2:$B$240,2,FALSE),VLOOKUP(H1705,Results!$A$2:$B$240,2,FALSE),VLOOKUP(I1705,Results!$A$2:$B$240,2,FALSE),VLOOKUP(J1705,Results!$A$2:$B$240,2,FALSE),VLOOKUP(B1705,Results!$A$2:$B$240,2,FALSE)),"")</f>
        <v/>
      </c>
    </row>
    <row r="1706" spans="2:47" x14ac:dyDescent="0.3">
      <c r="B1706" t="s">
        <v>166</v>
      </c>
      <c r="C1706" t="s">
        <v>170</v>
      </c>
      <c r="D1706" t="s">
        <v>145</v>
      </c>
      <c r="E1706" t="s">
        <v>146</v>
      </c>
      <c r="F1706" t="s">
        <v>96</v>
      </c>
      <c r="G1706" t="s">
        <v>178</v>
      </c>
      <c r="H1706" t="s">
        <v>93</v>
      </c>
      <c r="I1706" t="s">
        <v>183</v>
      </c>
      <c r="J1706" t="s">
        <v>187</v>
      </c>
      <c r="K1706" t="n">
        <v>9.0</v>
      </c>
      <c r="L1706" s="30">
        <f si="410" t="shared"/>
        <v>0</v>
      </c>
      <c r="N1706" s="35" t="str">
        <f si="406" t="shared"/>
        <v/>
      </c>
      <c r="O1706" s="59">
        <f>(IF(ISNUMBER(MATCH(B1706,Sheet4!$K$92:$K$101,0)),1,0)+IF(ISNUMBER(MATCH(C1706,Sheet4!$K$92:$K$101,0)),1,0)+IF(ISNUMBER(MATCH(D1706,Sheet4!$K$92:$K$101,0)),1,0)+IF(ISNUMBER(MATCH(E1706,Sheet4!$K$92:$K$101,0)),1,0)+IF(ISNUMBER(MATCH(F1706,Sheet4!$K$92:$K$101,0)),1,0)+IF(ISNUMBER(MATCH(G1706,Sheet4!$K$92:$K$101,0)),1,0)+IF(ISNUMBER(MATCH(H1706,Sheet4!$K$92:$K$101,0)),1,0)+IF(ISNUMBER(MATCH(I1706,Sheet4!$K$92:$K$101,0)),1,0)+IF(ISNUMBER(MATCH(J1706,Sheet4!$K$92:$K$101,0)),1,0))
-
(IF(ISNUMBER(MATCH(B1706,Sheet4!$F$2:$F$11,0)),1,0)+IF(ISNUMBER(MATCH(C1706,Sheet4!$F$2:$F$11,0)),1,0)+IF(ISNUMBER(MATCH(D1706,Sheet4!$F$2:$F$11,0)),1,0)+IF(ISNUMBER(MATCH(E1706,Sheet4!$F$2:$F$11,0)),1,0)+IF(ISNUMBER(MATCH(F1706,Sheet4!$F$2:$F$11,0)),1,0)+IF(ISNUMBER(MATCH(G1706,Sheet4!$F$2:$F$11,0)),1,0)+IF(ISNUMBER(MATCH(H1706,Sheet4!$F$2:$F$11,0)),1,0)+IF(ISNUMBER(MATCH(I1706,Sheet4!$F$2:$F$11,0)),1,0)+IF(ISNUMBER(MATCH(J1706,Sheet4!$F$2:$F$11,0)),1,0))</f>
        <v>0</v>
      </c>
      <c r="P1706" s="40" t="str">
        <f>IFERROR(INDEX(Sheet4!$G:$G,MATCH(Sheet1!B1706,Sheet4!$F:$F,0))+INDEX(Sheet4!$G:$G,MATCH(Sheet1!C1706,Sheet4!$F:$F,0))+INDEX(Sheet4!$G:$G,MATCH(Sheet1!D1706,Sheet4!$F:$F,0))+INDEX(Sheet4!$G:$G,MATCH(Sheet1!E1706,Sheet4!$F:$F,0))+INDEX(Sheet4!$G:$G,MATCH(Sheet1!F1706,Sheet4!$F:$F,0))+INDEX(Sheet4!$G:$G,MATCH(Sheet1!G1706,Sheet4!$F:$F,0))+INDEX(Sheet4!$G:$G,MATCH(Sheet1!H1706,Sheet4!$F:$F,0))+INDEX(Sheet4!$G:$G,MATCH(Sheet1!I1706,Sheet4!$F:$F,0))+INDEX(Sheet4!$G:$G,MATCH(Sheet1!J1706,Sheet4!$F:$F,0)),"")</f>
        <v/>
      </c>
      <c r="AF1706">
        <f si="407" t="shared"/>
        <v>0</v>
      </c>
      <c r="AH1706">
        <v>1683</v>
      </c>
      <c r="AI1706" t="str">
        <f si="408" t="shared"/>
        <v>Ricky RubioJeremy LinJames HardenTorrey CraigKelly OubreGerald GreenJohn CollinsPaul MillsapKarl-Anthony Towns</v>
      </c>
      <c r="AJ1706">
        <f si="411" t="shared"/>
        <v>0</v>
      </c>
      <c r="AK1706">
        <f si="412" t="shared"/>
        <v>0</v>
      </c>
      <c r="AL1706">
        <f si="413" t="shared"/>
        <v>0</v>
      </c>
      <c r="AM1706">
        <f si="414" t="shared"/>
        <v>0</v>
      </c>
      <c r="AN1706">
        <f si="415" t="shared"/>
        <v>0</v>
      </c>
      <c r="AO1706">
        <f si="416" t="shared"/>
        <v>0</v>
      </c>
      <c r="AP1706">
        <f si="417" t="shared"/>
        <v>0</v>
      </c>
      <c r="AQ1706">
        <f si="418" t="shared"/>
        <v>0</v>
      </c>
      <c r="AR1706">
        <f si="419" t="shared"/>
        <v>0</v>
      </c>
      <c r="AS1706">
        <f si="409" t="shared"/>
        <v>0</v>
      </c>
      <c r="AU1706" t="str">
        <f>IFERROR(VLOOKUP(C1706,Results!$A$2:$B$240,2,FALSE)+VLOOKUP(D1706,Results!$A$2:$B$240,2,FALSE)+VLOOKUP(E1706,Results!$A$2:$B$240,2,FALSE)+VLOOKUP(F1706,Results!$A$2:$B$240,2,FALSE)+VLOOKUP(G1706,Results!$A$2:$B$240,2,FALSE)+VLOOKUP(H1706,Results!$A$2:$B$240,2,FALSE)+VLOOKUP(I1706,Results!$A$2:$B$240,2,FALSE)+VLOOKUP(J1706,Results!$A$2:$B$240,2,FALSE)+VLOOKUP(B1706,Results!$A$2:$B$240,2,FALSE)-MIN(VLOOKUP(C1706,Results!$A$2:$B$240,2,FALSE),VLOOKUP(D1706,Results!$A$2:$B$240,2,FALSE),VLOOKUP(E1706,Results!$A$2:$B$240,2,FALSE),VLOOKUP(F1706,Results!$A$2:$B$240,2,FALSE),VLOOKUP(G1706,Results!$A$2:$B$240,2,FALSE),VLOOKUP(H1706,Results!$A$2:$B$240,2,FALSE),VLOOKUP(I1706,Results!$A$2:$B$240,2,FALSE),VLOOKUP(J1706,Results!$A$2:$B$240,2,FALSE),VLOOKUP(B1706,Results!$A$2:$B$240,2,FALSE)),"")</f>
        <v/>
      </c>
    </row>
    <row r="1707" spans="2:47" x14ac:dyDescent="0.3">
      <c r="B1707" t="s">
        <v>108</v>
      </c>
      <c r="C1707" t="s">
        <v>171</v>
      </c>
      <c r="D1707" t="s">
        <v>173</v>
      </c>
      <c r="E1707" t="s">
        <v>146</v>
      </c>
      <c r="F1707" t="s">
        <v>150</v>
      </c>
      <c r="G1707" t="s">
        <v>177</v>
      </c>
      <c r="H1707" t="s">
        <v>92</v>
      </c>
      <c r="I1707" t="s">
        <v>152</v>
      </c>
      <c r="J1707" t="s">
        <v>156</v>
      </c>
      <c r="K1707" t="n">
        <v>9.0</v>
      </c>
      <c r="L1707" s="30">
        <f si="410" t="shared"/>
        <v>0</v>
      </c>
      <c r="N1707" s="35" t="str">
        <f si="406" t="shared"/>
        <v/>
      </c>
      <c r="O1707" s="59">
        <f>(IF(ISNUMBER(MATCH(B1707,Sheet4!$K$92:$K$101,0)),1,0)+IF(ISNUMBER(MATCH(C1707,Sheet4!$K$92:$K$101,0)),1,0)+IF(ISNUMBER(MATCH(D1707,Sheet4!$K$92:$K$101,0)),1,0)+IF(ISNUMBER(MATCH(E1707,Sheet4!$K$92:$K$101,0)),1,0)+IF(ISNUMBER(MATCH(F1707,Sheet4!$K$92:$K$101,0)),1,0)+IF(ISNUMBER(MATCH(G1707,Sheet4!$K$92:$K$101,0)),1,0)+IF(ISNUMBER(MATCH(H1707,Sheet4!$K$92:$K$101,0)),1,0)+IF(ISNUMBER(MATCH(I1707,Sheet4!$K$92:$K$101,0)),1,0)+IF(ISNUMBER(MATCH(J1707,Sheet4!$K$92:$K$101,0)),1,0))
-
(IF(ISNUMBER(MATCH(B1707,Sheet4!$F$2:$F$11,0)),1,0)+IF(ISNUMBER(MATCH(C1707,Sheet4!$F$2:$F$11,0)),1,0)+IF(ISNUMBER(MATCH(D1707,Sheet4!$F$2:$F$11,0)),1,0)+IF(ISNUMBER(MATCH(E1707,Sheet4!$F$2:$F$11,0)),1,0)+IF(ISNUMBER(MATCH(F1707,Sheet4!$F$2:$F$11,0)),1,0)+IF(ISNUMBER(MATCH(G1707,Sheet4!$F$2:$F$11,0)),1,0)+IF(ISNUMBER(MATCH(H1707,Sheet4!$F$2:$F$11,0)),1,0)+IF(ISNUMBER(MATCH(I1707,Sheet4!$F$2:$F$11,0)),1,0)+IF(ISNUMBER(MATCH(J1707,Sheet4!$F$2:$F$11,0)),1,0))</f>
        <v>0</v>
      </c>
      <c r="P1707" s="40" t="str">
        <f>IFERROR(INDEX(Sheet4!$G:$G,MATCH(Sheet1!B1707,Sheet4!$F:$F,0))+INDEX(Sheet4!$G:$G,MATCH(Sheet1!C1707,Sheet4!$F:$F,0))+INDEX(Sheet4!$G:$G,MATCH(Sheet1!D1707,Sheet4!$F:$F,0))+INDEX(Sheet4!$G:$G,MATCH(Sheet1!E1707,Sheet4!$F:$F,0))+INDEX(Sheet4!$G:$G,MATCH(Sheet1!F1707,Sheet4!$F:$F,0))+INDEX(Sheet4!$G:$G,MATCH(Sheet1!G1707,Sheet4!$F:$F,0))+INDEX(Sheet4!$G:$G,MATCH(Sheet1!H1707,Sheet4!$F:$F,0))+INDEX(Sheet4!$G:$G,MATCH(Sheet1!I1707,Sheet4!$F:$F,0))+INDEX(Sheet4!$G:$G,MATCH(Sheet1!J1707,Sheet4!$F:$F,0)),"")</f>
        <v/>
      </c>
      <c r="AF1707">
        <f si="407" t="shared"/>
        <v>0</v>
      </c>
      <c r="AH1707">
        <v>1684</v>
      </c>
      <c r="AI1707" t="str">
        <f si="408" t="shared"/>
        <v>Ben SimmonsElie OkoboJimmy ButlerMonte MorrisKelly OubreLuol DengKenneth FariedJosh JacksonRudy Gobert</v>
      </c>
      <c r="AJ1707">
        <f si="411" t="shared"/>
        <v>0</v>
      </c>
      <c r="AK1707">
        <f si="412" t="shared"/>
        <v>0</v>
      </c>
      <c r="AL1707">
        <f si="413" t="shared"/>
        <v>0</v>
      </c>
      <c r="AM1707">
        <f si="414" t="shared"/>
        <v>0</v>
      </c>
      <c r="AN1707">
        <f si="415" t="shared"/>
        <v>0</v>
      </c>
      <c r="AO1707">
        <f si="416" t="shared"/>
        <v>0</v>
      </c>
      <c r="AP1707">
        <f si="417" t="shared"/>
        <v>0</v>
      </c>
      <c r="AQ1707">
        <f si="418" t="shared"/>
        <v>0</v>
      </c>
      <c r="AR1707">
        <f si="419" t="shared"/>
        <v>0</v>
      </c>
      <c r="AS1707">
        <f si="409" t="shared"/>
        <v>0</v>
      </c>
      <c r="AU1707" t="str">
        <f>IFERROR(VLOOKUP(C1707,Results!$A$2:$B$240,2,FALSE)+VLOOKUP(D1707,Results!$A$2:$B$240,2,FALSE)+VLOOKUP(E1707,Results!$A$2:$B$240,2,FALSE)+VLOOKUP(F1707,Results!$A$2:$B$240,2,FALSE)+VLOOKUP(G1707,Results!$A$2:$B$240,2,FALSE)+VLOOKUP(H1707,Results!$A$2:$B$240,2,FALSE)+VLOOKUP(I1707,Results!$A$2:$B$240,2,FALSE)+VLOOKUP(J1707,Results!$A$2:$B$240,2,FALSE)+VLOOKUP(B1707,Results!$A$2:$B$240,2,FALSE)-MIN(VLOOKUP(C1707,Results!$A$2:$B$240,2,FALSE),VLOOKUP(D1707,Results!$A$2:$B$240,2,FALSE),VLOOKUP(E1707,Results!$A$2:$B$240,2,FALSE),VLOOKUP(F1707,Results!$A$2:$B$240,2,FALSE),VLOOKUP(G1707,Results!$A$2:$B$240,2,FALSE),VLOOKUP(H1707,Results!$A$2:$B$240,2,FALSE),VLOOKUP(I1707,Results!$A$2:$B$240,2,FALSE),VLOOKUP(J1707,Results!$A$2:$B$240,2,FALSE),VLOOKUP(B1707,Results!$A$2:$B$240,2,FALSE)),"")</f>
        <v/>
      </c>
    </row>
    <row r="1708" spans="2:47" x14ac:dyDescent="0.3">
      <c r="B1708" t="s">
        <v>166</v>
      </c>
      <c r="C1708" t="s">
        <v>87</v>
      </c>
      <c r="D1708" t="s">
        <v>146</v>
      </c>
      <c r="E1708" t="s">
        <v>148</v>
      </c>
      <c r="F1708" t="s">
        <v>177</v>
      </c>
      <c r="G1708" t="s">
        <v>114</v>
      </c>
      <c r="H1708" t="s">
        <v>153</v>
      </c>
      <c r="I1708" t="s">
        <v>103</v>
      </c>
      <c r="J1708" t="s">
        <v>186</v>
      </c>
      <c r="K1708" t="n">
        <v>9.0</v>
      </c>
      <c r="L1708" s="30">
        <f si="410" t="shared"/>
        <v>0</v>
      </c>
      <c r="N1708" s="35" t="str">
        <f si="406" t="shared"/>
        <v/>
      </c>
      <c r="O1708" s="59">
        <f>(IF(ISNUMBER(MATCH(B1708,Sheet4!$K$92:$K$101,0)),1,0)+IF(ISNUMBER(MATCH(C1708,Sheet4!$K$92:$K$101,0)),1,0)+IF(ISNUMBER(MATCH(D1708,Sheet4!$K$92:$K$101,0)),1,0)+IF(ISNUMBER(MATCH(E1708,Sheet4!$K$92:$K$101,0)),1,0)+IF(ISNUMBER(MATCH(F1708,Sheet4!$K$92:$K$101,0)),1,0)+IF(ISNUMBER(MATCH(G1708,Sheet4!$K$92:$K$101,0)),1,0)+IF(ISNUMBER(MATCH(H1708,Sheet4!$K$92:$K$101,0)),1,0)+IF(ISNUMBER(MATCH(I1708,Sheet4!$K$92:$K$101,0)),1,0)+IF(ISNUMBER(MATCH(J1708,Sheet4!$K$92:$K$101,0)),1,0))
-
(IF(ISNUMBER(MATCH(B1708,Sheet4!$F$2:$F$11,0)),1,0)+IF(ISNUMBER(MATCH(C1708,Sheet4!$F$2:$F$11,0)),1,0)+IF(ISNUMBER(MATCH(D1708,Sheet4!$F$2:$F$11,0)),1,0)+IF(ISNUMBER(MATCH(E1708,Sheet4!$F$2:$F$11,0)),1,0)+IF(ISNUMBER(MATCH(F1708,Sheet4!$F$2:$F$11,0)),1,0)+IF(ISNUMBER(MATCH(G1708,Sheet4!$F$2:$F$11,0)),1,0)+IF(ISNUMBER(MATCH(H1708,Sheet4!$F$2:$F$11,0)),1,0)+IF(ISNUMBER(MATCH(I1708,Sheet4!$F$2:$F$11,0)),1,0)+IF(ISNUMBER(MATCH(J1708,Sheet4!$F$2:$F$11,0)),1,0))</f>
        <v>0</v>
      </c>
      <c r="P1708" s="40" t="str">
        <f>IFERROR(INDEX(Sheet4!$G:$G,MATCH(Sheet1!B1708,Sheet4!$F:$F,0))+INDEX(Sheet4!$G:$G,MATCH(Sheet1!C1708,Sheet4!$F:$F,0))+INDEX(Sheet4!$G:$G,MATCH(Sheet1!D1708,Sheet4!$F:$F,0))+INDEX(Sheet4!$G:$G,MATCH(Sheet1!E1708,Sheet4!$F:$F,0))+INDEX(Sheet4!$G:$G,MATCH(Sheet1!F1708,Sheet4!$F:$F,0))+INDEX(Sheet4!$G:$G,MATCH(Sheet1!G1708,Sheet4!$F:$F,0))+INDEX(Sheet4!$G:$G,MATCH(Sheet1!H1708,Sheet4!$F:$F,0))+INDEX(Sheet4!$G:$G,MATCH(Sheet1!I1708,Sheet4!$F:$F,0))+INDEX(Sheet4!$G:$G,MATCH(Sheet1!J1708,Sheet4!$F:$F,0)),"")</f>
        <v/>
      </c>
      <c r="AF1708">
        <f si="407" t="shared"/>
        <v>0</v>
      </c>
      <c r="AH1708">
        <v>1685</v>
      </c>
      <c r="AI1708" t="str">
        <f si="408" t="shared"/>
        <v>Ben SimmonsJerryd BaylessJimmy ButlerMonte MorrisCorey BrewerLuol DengMarvin BagleyJosh JacksonNikola Jokic</v>
      </c>
      <c r="AJ1708">
        <f si="411" t="shared"/>
        <v>0</v>
      </c>
      <c r="AK1708">
        <f si="412" t="shared"/>
        <v>0</v>
      </c>
      <c r="AL1708">
        <f si="413" t="shared"/>
        <v>0</v>
      </c>
      <c r="AM1708">
        <f si="414" t="shared"/>
        <v>0</v>
      </c>
      <c r="AN1708">
        <f si="415" t="shared"/>
        <v>0</v>
      </c>
      <c r="AO1708">
        <f si="416" t="shared"/>
        <v>0</v>
      </c>
      <c r="AP1708">
        <f si="417" t="shared"/>
        <v>0</v>
      </c>
      <c r="AQ1708">
        <f si="418" t="shared"/>
        <v>0</v>
      </c>
      <c r="AR1708">
        <f si="419" t="shared"/>
        <v>0</v>
      </c>
      <c r="AS1708">
        <f si="409" t="shared"/>
        <v>0</v>
      </c>
      <c r="AU1708" t="str">
        <f>IFERROR(VLOOKUP(C1708,Results!$A$2:$B$240,2,FALSE)+VLOOKUP(D1708,Results!$A$2:$B$240,2,FALSE)+VLOOKUP(E1708,Results!$A$2:$B$240,2,FALSE)+VLOOKUP(F1708,Results!$A$2:$B$240,2,FALSE)+VLOOKUP(G1708,Results!$A$2:$B$240,2,FALSE)+VLOOKUP(H1708,Results!$A$2:$B$240,2,FALSE)+VLOOKUP(I1708,Results!$A$2:$B$240,2,FALSE)+VLOOKUP(J1708,Results!$A$2:$B$240,2,FALSE)+VLOOKUP(B1708,Results!$A$2:$B$240,2,FALSE)-MIN(VLOOKUP(C1708,Results!$A$2:$B$240,2,FALSE),VLOOKUP(D1708,Results!$A$2:$B$240,2,FALSE),VLOOKUP(E1708,Results!$A$2:$B$240,2,FALSE),VLOOKUP(F1708,Results!$A$2:$B$240,2,FALSE),VLOOKUP(G1708,Results!$A$2:$B$240,2,FALSE),VLOOKUP(H1708,Results!$A$2:$B$240,2,FALSE),VLOOKUP(I1708,Results!$A$2:$B$240,2,FALSE),VLOOKUP(J1708,Results!$A$2:$B$240,2,FALSE),VLOOKUP(B1708,Results!$A$2:$B$240,2,FALSE)),"")</f>
        <v/>
      </c>
    </row>
    <row r="1709" spans="2:47" x14ac:dyDescent="0.3">
      <c r="B1709" t="s">
        <v>166</v>
      </c>
      <c r="C1709" t="s">
        <v>108</v>
      </c>
      <c r="D1709" t="s">
        <v>172</v>
      </c>
      <c r="E1709" t="s">
        <v>158</v>
      </c>
      <c r="F1709" t="s">
        <v>177</v>
      </c>
      <c r="G1709" t="s">
        <v>100</v>
      </c>
      <c r="H1709" t="s">
        <v>92</v>
      </c>
      <c r="I1709" t="s">
        <v>155</v>
      </c>
      <c r="J1709" t="s">
        <v>186</v>
      </c>
      <c r="K1709" t="n">
        <v>9.0</v>
      </c>
      <c r="L1709" s="30">
        <f si="410" t="shared"/>
        <v>0</v>
      </c>
      <c r="N1709" s="35" t="str">
        <f si="406" t="shared"/>
        <v/>
      </c>
      <c r="O1709" s="59">
        <f>(IF(ISNUMBER(MATCH(B1709,Sheet4!$K$92:$K$101,0)),1,0)+IF(ISNUMBER(MATCH(C1709,Sheet4!$K$92:$K$101,0)),1,0)+IF(ISNUMBER(MATCH(D1709,Sheet4!$K$92:$K$101,0)),1,0)+IF(ISNUMBER(MATCH(E1709,Sheet4!$K$92:$K$101,0)),1,0)+IF(ISNUMBER(MATCH(F1709,Sheet4!$K$92:$K$101,0)),1,0)+IF(ISNUMBER(MATCH(G1709,Sheet4!$K$92:$K$101,0)),1,0)+IF(ISNUMBER(MATCH(H1709,Sheet4!$K$92:$K$101,0)),1,0)+IF(ISNUMBER(MATCH(I1709,Sheet4!$K$92:$K$101,0)),1,0)+IF(ISNUMBER(MATCH(J1709,Sheet4!$K$92:$K$101,0)),1,0))
-
(IF(ISNUMBER(MATCH(B1709,Sheet4!$F$2:$F$11,0)),1,0)+IF(ISNUMBER(MATCH(C1709,Sheet4!$F$2:$F$11,0)),1,0)+IF(ISNUMBER(MATCH(D1709,Sheet4!$F$2:$F$11,0)),1,0)+IF(ISNUMBER(MATCH(E1709,Sheet4!$F$2:$F$11,0)),1,0)+IF(ISNUMBER(MATCH(F1709,Sheet4!$F$2:$F$11,0)),1,0)+IF(ISNUMBER(MATCH(G1709,Sheet4!$F$2:$F$11,0)),1,0)+IF(ISNUMBER(MATCH(H1709,Sheet4!$F$2:$F$11,0)),1,0)+IF(ISNUMBER(MATCH(I1709,Sheet4!$F$2:$F$11,0)),1,0)+IF(ISNUMBER(MATCH(J1709,Sheet4!$F$2:$F$11,0)),1,0))</f>
        <v>0</v>
      </c>
      <c r="P1709" s="40" t="str">
        <f>IFERROR(INDEX(Sheet4!$G:$G,MATCH(Sheet1!B1709,Sheet4!$F:$F,0))+INDEX(Sheet4!$G:$G,MATCH(Sheet1!C1709,Sheet4!$F:$F,0))+INDEX(Sheet4!$G:$G,MATCH(Sheet1!D1709,Sheet4!$F:$F,0))+INDEX(Sheet4!$G:$G,MATCH(Sheet1!E1709,Sheet4!$F:$F,0))+INDEX(Sheet4!$G:$G,MATCH(Sheet1!F1709,Sheet4!$F:$F,0))+INDEX(Sheet4!$G:$G,MATCH(Sheet1!G1709,Sheet4!$F:$F,0))+INDEX(Sheet4!$G:$G,MATCH(Sheet1!H1709,Sheet4!$F:$F,0))+INDEX(Sheet4!$G:$G,MATCH(Sheet1!I1709,Sheet4!$F:$F,0))+INDEX(Sheet4!$G:$G,MATCH(Sheet1!J1709,Sheet4!$F:$F,0)),"")</f>
        <v/>
      </c>
      <c r="AF1709">
        <f si="407" t="shared"/>
        <v>0</v>
      </c>
      <c r="AH1709">
        <v>1686</v>
      </c>
      <c r="AI1709" t="str">
        <f si="408" t="shared"/>
        <v>Ben SimmonsJeremy LinDevin BookerKyle KorverKelly OubreRoyce O'NealeKenneth FariedJosh JacksonKarl-Anthony Towns</v>
      </c>
      <c r="AJ1709">
        <f si="411" t="shared"/>
        <v>0</v>
      </c>
      <c r="AK1709">
        <f si="412" t="shared"/>
        <v>0</v>
      </c>
      <c r="AL1709">
        <f si="413" t="shared"/>
        <v>0</v>
      </c>
      <c r="AM1709">
        <f si="414" t="shared"/>
        <v>0</v>
      </c>
      <c r="AN1709">
        <f si="415" t="shared"/>
        <v>0</v>
      </c>
      <c r="AO1709">
        <f si="416" t="shared"/>
        <v>0</v>
      </c>
      <c r="AP1709">
        <f si="417" t="shared"/>
        <v>0</v>
      </c>
      <c r="AQ1709">
        <f si="418" t="shared"/>
        <v>0</v>
      </c>
      <c r="AR1709">
        <f si="419" t="shared"/>
        <v>0</v>
      </c>
      <c r="AS1709">
        <f si="409" t="shared"/>
        <v>0</v>
      </c>
      <c r="AU1709" t="str">
        <f>IFERROR(VLOOKUP(C1709,Results!$A$2:$B$240,2,FALSE)+VLOOKUP(D1709,Results!$A$2:$B$240,2,FALSE)+VLOOKUP(E1709,Results!$A$2:$B$240,2,FALSE)+VLOOKUP(F1709,Results!$A$2:$B$240,2,FALSE)+VLOOKUP(G1709,Results!$A$2:$B$240,2,FALSE)+VLOOKUP(H1709,Results!$A$2:$B$240,2,FALSE)+VLOOKUP(I1709,Results!$A$2:$B$240,2,FALSE)+VLOOKUP(J1709,Results!$A$2:$B$240,2,FALSE)+VLOOKUP(B1709,Results!$A$2:$B$240,2,FALSE)-MIN(VLOOKUP(C1709,Results!$A$2:$B$240,2,FALSE),VLOOKUP(D1709,Results!$A$2:$B$240,2,FALSE),VLOOKUP(E1709,Results!$A$2:$B$240,2,FALSE),VLOOKUP(F1709,Results!$A$2:$B$240,2,FALSE),VLOOKUP(G1709,Results!$A$2:$B$240,2,FALSE),VLOOKUP(H1709,Results!$A$2:$B$240,2,FALSE),VLOOKUP(I1709,Results!$A$2:$B$240,2,FALSE),VLOOKUP(J1709,Results!$A$2:$B$240,2,FALSE),VLOOKUP(B1709,Results!$A$2:$B$240,2,FALSE)),"")</f>
        <v/>
      </c>
    </row>
    <row r="1710" spans="2:47" x14ac:dyDescent="0.3">
      <c r="B1710" t="s">
        <v>166</v>
      </c>
      <c r="C1710" t="s">
        <v>170</v>
      </c>
      <c r="D1710" t="s">
        <v>99</v>
      </c>
      <c r="E1710" t="s">
        <v>146</v>
      </c>
      <c r="F1710" t="s">
        <v>150</v>
      </c>
      <c r="G1710" t="s">
        <v>100</v>
      </c>
      <c r="H1710" t="s">
        <v>153</v>
      </c>
      <c r="I1710" t="s">
        <v>152</v>
      </c>
      <c r="J1710" t="s">
        <v>98</v>
      </c>
      <c r="K1710" t="n">
        <v>9.0</v>
      </c>
      <c r="L1710" s="30">
        <f si="410" t="shared"/>
        <v>0</v>
      </c>
      <c r="N1710" s="35" t="str">
        <f si="406" t="shared"/>
        <v/>
      </c>
      <c r="O1710" s="59">
        <f>(IF(ISNUMBER(MATCH(B1710,Sheet4!$K$92:$K$101,0)),1,0)+IF(ISNUMBER(MATCH(C1710,Sheet4!$K$92:$K$101,0)),1,0)+IF(ISNUMBER(MATCH(D1710,Sheet4!$K$92:$K$101,0)),1,0)+IF(ISNUMBER(MATCH(E1710,Sheet4!$K$92:$K$101,0)),1,0)+IF(ISNUMBER(MATCH(F1710,Sheet4!$K$92:$K$101,0)),1,0)+IF(ISNUMBER(MATCH(G1710,Sheet4!$K$92:$K$101,0)),1,0)+IF(ISNUMBER(MATCH(H1710,Sheet4!$K$92:$K$101,0)),1,0)+IF(ISNUMBER(MATCH(I1710,Sheet4!$K$92:$K$101,0)),1,0)+IF(ISNUMBER(MATCH(J1710,Sheet4!$K$92:$K$101,0)),1,0))
-
(IF(ISNUMBER(MATCH(B1710,Sheet4!$F$2:$F$11,0)),1,0)+IF(ISNUMBER(MATCH(C1710,Sheet4!$F$2:$F$11,0)),1,0)+IF(ISNUMBER(MATCH(D1710,Sheet4!$F$2:$F$11,0)),1,0)+IF(ISNUMBER(MATCH(E1710,Sheet4!$F$2:$F$11,0)),1,0)+IF(ISNUMBER(MATCH(F1710,Sheet4!$F$2:$F$11,0)),1,0)+IF(ISNUMBER(MATCH(G1710,Sheet4!$F$2:$F$11,0)),1,0)+IF(ISNUMBER(MATCH(H1710,Sheet4!$F$2:$F$11,0)),1,0)+IF(ISNUMBER(MATCH(I1710,Sheet4!$F$2:$F$11,0)),1,0)+IF(ISNUMBER(MATCH(J1710,Sheet4!$F$2:$F$11,0)),1,0))</f>
        <v>0</v>
      </c>
      <c r="P1710" s="40" t="str">
        <f>IFERROR(INDEX(Sheet4!$G:$G,MATCH(Sheet1!B1710,Sheet4!$F:$F,0))+INDEX(Sheet4!$G:$G,MATCH(Sheet1!C1710,Sheet4!$F:$F,0))+INDEX(Sheet4!$G:$G,MATCH(Sheet1!D1710,Sheet4!$F:$F,0))+INDEX(Sheet4!$G:$G,MATCH(Sheet1!E1710,Sheet4!$F:$F,0))+INDEX(Sheet4!$G:$G,MATCH(Sheet1!F1710,Sheet4!$F:$F,0))+INDEX(Sheet4!$G:$G,MATCH(Sheet1!G1710,Sheet4!$F:$F,0))+INDEX(Sheet4!$G:$G,MATCH(Sheet1!H1710,Sheet4!$F:$F,0))+INDEX(Sheet4!$G:$G,MATCH(Sheet1!I1710,Sheet4!$F:$F,0))+INDEX(Sheet4!$G:$G,MATCH(Sheet1!J1710,Sheet4!$F:$F,0)),"")</f>
        <v/>
      </c>
      <c r="AF1710">
        <f si="407" t="shared"/>
        <v>0</v>
      </c>
      <c r="AH1710">
        <v>1687</v>
      </c>
      <c r="AI1710" t="str">
        <f si="408" t="shared"/>
        <v>Ben SimmonsLandry ShametDevin BookerJimmy ButlerKelly OubreJoe InglesJosh JacksonPaul MillsapDewayne Dedmon</v>
      </c>
      <c r="AJ1710">
        <f si="411" t="shared"/>
        <v>0</v>
      </c>
      <c r="AK1710">
        <f si="412" t="shared"/>
        <v>0</v>
      </c>
      <c r="AL1710">
        <f si="413" t="shared"/>
        <v>0</v>
      </c>
      <c r="AM1710">
        <f si="414" t="shared"/>
        <v>0</v>
      </c>
      <c r="AN1710">
        <f si="415" t="shared"/>
        <v>0</v>
      </c>
      <c r="AO1710">
        <f si="416" t="shared"/>
        <v>0</v>
      </c>
      <c r="AP1710">
        <f si="417" t="shared"/>
        <v>0</v>
      </c>
      <c r="AQ1710">
        <f si="418" t="shared"/>
        <v>0</v>
      </c>
      <c r="AR1710">
        <f si="419" t="shared"/>
        <v>0</v>
      </c>
      <c r="AS1710">
        <f si="409" t="shared"/>
        <v>0</v>
      </c>
      <c r="AU1710" t="str">
        <f>IFERROR(VLOOKUP(C1710,Results!$A$2:$B$240,2,FALSE)+VLOOKUP(D1710,Results!$A$2:$B$240,2,FALSE)+VLOOKUP(E1710,Results!$A$2:$B$240,2,FALSE)+VLOOKUP(F1710,Results!$A$2:$B$240,2,FALSE)+VLOOKUP(G1710,Results!$A$2:$B$240,2,FALSE)+VLOOKUP(H1710,Results!$A$2:$B$240,2,FALSE)+VLOOKUP(I1710,Results!$A$2:$B$240,2,FALSE)+VLOOKUP(J1710,Results!$A$2:$B$240,2,FALSE)+VLOOKUP(B1710,Results!$A$2:$B$240,2,FALSE)-MIN(VLOOKUP(C1710,Results!$A$2:$B$240,2,FALSE),VLOOKUP(D1710,Results!$A$2:$B$240,2,FALSE),VLOOKUP(E1710,Results!$A$2:$B$240,2,FALSE),VLOOKUP(F1710,Results!$A$2:$B$240,2,FALSE),VLOOKUP(G1710,Results!$A$2:$B$240,2,FALSE),VLOOKUP(H1710,Results!$A$2:$B$240,2,FALSE),VLOOKUP(I1710,Results!$A$2:$B$240,2,FALSE),VLOOKUP(J1710,Results!$A$2:$B$240,2,FALSE),VLOOKUP(B1710,Results!$A$2:$B$240,2,FALSE)),"")</f>
        <v/>
      </c>
    </row>
    <row r="1711" spans="2:47" x14ac:dyDescent="0.3">
      <c r="B1711" t="s">
        <v>167</v>
      </c>
      <c r="C1711" t="s">
        <v>170</v>
      </c>
      <c r="D1711" t="s">
        <v>172</v>
      </c>
      <c r="E1711" t="s">
        <v>175</v>
      </c>
      <c r="F1711" t="s">
        <v>150</v>
      </c>
      <c r="G1711" t="s">
        <v>177</v>
      </c>
      <c r="H1711" t="s">
        <v>153</v>
      </c>
      <c r="I1711" t="s">
        <v>181</v>
      </c>
      <c r="J1711" t="s">
        <v>188</v>
      </c>
      <c r="K1711" t="n">
        <v>9.0</v>
      </c>
      <c r="L1711" s="30">
        <f si="410" t="shared"/>
        <v>0</v>
      </c>
      <c r="N1711" s="35" t="str">
        <f si="406" t="shared"/>
        <v/>
      </c>
      <c r="O1711" s="59">
        <f>(IF(ISNUMBER(MATCH(B1711,Sheet4!$K$92:$K$101,0)),1,0)+IF(ISNUMBER(MATCH(C1711,Sheet4!$K$92:$K$101,0)),1,0)+IF(ISNUMBER(MATCH(D1711,Sheet4!$K$92:$K$101,0)),1,0)+IF(ISNUMBER(MATCH(E1711,Sheet4!$K$92:$K$101,0)),1,0)+IF(ISNUMBER(MATCH(F1711,Sheet4!$K$92:$K$101,0)),1,0)+IF(ISNUMBER(MATCH(G1711,Sheet4!$K$92:$K$101,0)),1,0)+IF(ISNUMBER(MATCH(H1711,Sheet4!$K$92:$K$101,0)),1,0)+IF(ISNUMBER(MATCH(I1711,Sheet4!$K$92:$K$101,0)),1,0)+IF(ISNUMBER(MATCH(J1711,Sheet4!$K$92:$K$101,0)),1,0))
-
(IF(ISNUMBER(MATCH(B1711,Sheet4!$F$2:$F$11,0)),1,0)+IF(ISNUMBER(MATCH(C1711,Sheet4!$F$2:$F$11,0)),1,0)+IF(ISNUMBER(MATCH(D1711,Sheet4!$F$2:$F$11,0)),1,0)+IF(ISNUMBER(MATCH(E1711,Sheet4!$F$2:$F$11,0)),1,0)+IF(ISNUMBER(MATCH(F1711,Sheet4!$F$2:$F$11,0)),1,0)+IF(ISNUMBER(MATCH(G1711,Sheet4!$F$2:$F$11,0)),1,0)+IF(ISNUMBER(MATCH(H1711,Sheet4!$F$2:$F$11,0)),1,0)+IF(ISNUMBER(MATCH(I1711,Sheet4!$F$2:$F$11,0)),1,0)+IF(ISNUMBER(MATCH(J1711,Sheet4!$F$2:$F$11,0)),1,0))</f>
        <v>0</v>
      </c>
      <c r="P1711" s="40" t="str">
        <f>IFERROR(INDEX(Sheet4!$G:$G,MATCH(Sheet1!B1711,Sheet4!$F:$F,0))+INDEX(Sheet4!$G:$G,MATCH(Sheet1!C1711,Sheet4!$F:$F,0))+INDEX(Sheet4!$G:$G,MATCH(Sheet1!D1711,Sheet4!$F:$F,0))+INDEX(Sheet4!$G:$G,MATCH(Sheet1!E1711,Sheet4!$F:$F,0))+INDEX(Sheet4!$G:$G,MATCH(Sheet1!F1711,Sheet4!$F:$F,0))+INDEX(Sheet4!$G:$G,MATCH(Sheet1!G1711,Sheet4!$F:$F,0))+INDEX(Sheet4!$G:$G,MATCH(Sheet1!H1711,Sheet4!$F:$F,0))+INDEX(Sheet4!$G:$G,MATCH(Sheet1!I1711,Sheet4!$F:$F,0))+INDEX(Sheet4!$G:$G,MATCH(Sheet1!J1711,Sheet4!$F:$F,0)),"")</f>
        <v/>
      </c>
      <c r="AF1711">
        <f si="407" t="shared"/>
        <v>0</v>
      </c>
      <c r="AH1711">
        <v>1688</v>
      </c>
      <c r="AI1711" t="str">
        <f si="408" t="shared"/>
        <v>Ben SimmonsLandry ShametJimmy ButlerMonte MorrisWill BartonKelly OubreDerrick FavorsP.J. TuckerKarl-Anthony Towns</v>
      </c>
      <c r="AJ1711">
        <f si="411" t="shared"/>
        <v>0</v>
      </c>
      <c r="AK1711">
        <f si="412" t="shared"/>
        <v>0</v>
      </c>
      <c r="AL1711">
        <f si="413" t="shared"/>
        <v>0</v>
      </c>
      <c r="AM1711">
        <f si="414" t="shared"/>
        <v>0</v>
      </c>
      <c r="AN1711">
        <f si="415" t="shared"/>
        <v>0</v>
      </c>
      <c r="AO1711">
        <f si="416" t="shared"/>
        <v>0</v>
      </c>
      <c r="AP1711">
        <f si="417" t="shared"/>
        <v>0</v>
      </c>
      <c r="AQ1711">
        <f si="418" t="shared"/>
        <v>0</v>
      </c>
      <c r="AR1711">
        <f si="419" t="shared"/>
        <v>0</v>
      </c>
      <c r="AS1711">
        <f si="409" t="shared"/>
        <v>0</v>
      </c>
      <c r="AU1711" t="str">
        <f>IFERROR(VLOOKUP(C1711,Results!$A$2:$B$240,2,FALSE)+VLOOKUP(D1711,Results!$A$2:$B$240,2,FALSE)+VLOOKUP(E1711,Results!$A$2:$B$240,2,FALSE)+VLOOKUP(F1711,Results!$A$2:$B$240,2,FALSE)+VLOOKUP(G1711,Results!$A$2:$B$240,2,FALSE)+VLOOKUP(H1711,Results!$A$2:$B$240,2,FALSE)+VLOOKUP(I1711,Results!$A$2:$B$240,2,FALSE)+VLOOKUP(J1711,Results!$A$2:$B$240,2,FALSE)+VLOOKUP(B1711,Results!$A$2:$B$240,2,FALSE)-MIN(VLOOKUP(C1711,Results!$A$2:$B$240,2,FALSE),VLOOKUP(D1711,Results!$A$2:$B$240,2,FALSE),VLOOKUP(E1711,Results!$A$2:$B$240,2,FALSE),VLOOKUP(F1711,Results!$A$2:$B$240,2,FALSE),VLOOKUP(G1711,Results!$A$2:$B$240,2,FALSE),VLOOKUP(H1711,Results!$A$2:$B$240,2,FALSE),VLOOKUP(I1711,Results!$A$2:$B$240,2,FALSE),VLOOKUP(J1711,Results!$A$2:$B$240,2,FALSE),VLOOKUP(B1711,Results!$A$2:$B$240,2,FALSE)),"")</f>
        <v/>
      </c>
    </row>
    <row r="1712" spans="2:47" x14ac:dyDescent="0.3">
      <c r="B1712" t="s">
        <v>166</v>
      </c>
      <c r="C1712" t="s">
        <v>108</v>
      </c>
      <c r="D1712" t="s">
        <v>173</v>
      </c>
      <c r="E1712" t="s">
        <v>146</v>
      </c>
      <c r="F1712" t="s">
        <v>150</v>
      </c>
      <c r="G1712" t="s">
        <v>179</v>
      </c>
      <c r="H1712" t="s">
        <v>153</v>
      </c>
      <c r="I1712" t="s">
        <v>152</v>
      </c>
      <c r="J1712" t="s">
        <v>187</v>
      </c>
      <c r="K1712" t="n">
        <v>9.0</v>
      </c>
      <c r="L1712" s="30">
        <f si="410" t="shared"/>
        <v>0</v>
      </c>
      <c r="N1712" s="35" t="str">
        <f si="406" t="shared"/>
        <v/>
      </c>
      <c r="O1712" s="59">
        <f>(IF(ISNUMBER(MATCH(B1712,Sheet4!$K$92:$K$101,0)),1,0)+IF(ISNUMBER(MATCH(C1712,Sheet4!$K$92:$K$101,0)),1,0)+IF(ISNUMBER(MATCH(D1712,Sheet4!$K$92:$K$101,0)),1,0)+IF(ISNUMBER(MATCH(E1712,Sheet4!$K$92:$K$101,0)),1,0)+IF(ISNUMBER(MATCH(F1712,Sheet4!$K$92:$K$101,0)),1,0)+IF(ISNUMBER(MATCH(G1712,Sheet4!$K$92:$K$101,0)),1,0)+IF(ISNUMBER(MATCH(H1712,Sheet4!$K$92:$K$101,0)),1,0)+IF(ISNUMBER(MATCH(I1712,Sheet4!$K$92:$K$101,0)),1,0)+IF(ISNUMBER(MATCH(J1712,Sheet4!$K$92:$K$101,0)),1,0))
-
(IF(ISNUMBER(MATCH(B1712,Sheet4!$F$2:$F$11,0)),1,0)+IF(ISNUMBER(MATCH(C1712,Sheet4!$F$2:$F$11,0)),1,0)+IF(ISNUMBER(MATCH(D1712,Sheet4!$F$2:$F$11,0)),1,0)+IF(ISNUMBER(MATCH(E1712,Sheet4!$F$2:$F$11,0)),1,0)+IF(ISNUMBER(MATCH(F1712,Sheet4!$F$2:$F$11,0)),1,0)+IF(ISNUMBER(MATCH(G1712,Sheet4!$F$2:$F$11,0)),1,0)+IF(ISNUMBER(MATCH(H1712,Sheet4!$F$2:$F$11,0)),1,0)+IF(ISNUMBER(MATCH(I1712,Sheet4!$F$2:$F$11,0)),1,0)+IF(ISNUMBER(MATCH(J1712,Sheet4!$F$2:$F$11,0)),1,0))</f>
        <v>0</v>
      </c>
      <c r="P1712" s="40" t="str">
        <f>IFERROR(INDEX(Sheet4!$G:$G,MATCH(Sheet1!B1712,Sheet4!$F:$F,0))+INDEX(Sheet4!$G:$G,MATCH(Sheet1!C1712,Sheet4!$F:$F,0))+INDEX(Sheet4!$G:$G,MATCH(Sheet1!D1712,Sheet4!$F:$F,0))+INDEX(Sheet4!$G:$G,MATCH(Sheet1!E1712,Sheet4!$F:$F,0))+INDEX(Sheet4!$G:$G,MATCH(Sheet1!F1712,Sheet4!$F:$F,0))+INDEX(Sheet4!$G:$G,MATCH(Sheet1!G1712,Sheet4!$F:$F,0))+INDEX(Sheet4!$G:$G,MATCH(Sheet1!H1712,Sheet4!$F:$F,0))+INDEX(Sheet4!$G:$G,MATCH(Sheet1!I1712,Sheet4!$F:$F,0))+INDEX(Sheet4!$G:$G,MATCH(Sheet1!J1712,Sheet4!$F:$F,0)),"")</f>
        <v/>
      </c>
      <c r="AF1712">
        <f si="407" t="shared"/>
        <v>0</v>
      </c>
      <c r="AH1712">
        <v>1689</v>
      </c>
      <c r="AI1712" t="str">
        <f si="408" t="shared"/>
        <v>De'Aaron FoxJeremy LinDevin BookerJimmy ButlerKelly OubreTaurean PrincePaul MillsapTaj GibsonKarl-Anthony Towns</v>
      </c>
      <c r="AJ1712">
        <f si="411" t="shared"/>
        <v>0</v>
      </c>
      <c r="AK1712">
        <f si="412" t="shared"/>
        <v>0</v>
      </c>
      <c r="AL1712">
        <f si="413" t="shared"/>
        <v>0</v>
      </c>
      <c r="AM1712">
        <f si="414" t="shared"/>
        <v>0</v>
      </c>
      <c r="AN1712">
        <f si="415" t="shared"/>
        <v>0</v>
      </c>
      <c r="AO1712">
        <f si="416" t="shared"/>
        <v>0</v>
      </c>
      <c r="AP1712">
        <f si="417" t="shared"/>
        <v>0</v>
      </c>
      <c r="AQ1712">
        <f si="418" t="shared"/>
        <v>0</v>
      </c>
      <c r="AR1712">
        <f si="419" t="shared"/>
        <v>0</v>
      </c>
      <c r="AS1712">
        <f si="409" t="shared"/>
        <v>0</v>
      </c>
      <c r="AU1712" t="str">
        <f>IFERROR(VLOOKUP(C1712,Results!$A$2:$B$240,2,FALSE)+VLOOKUP(D1712,Results!$A$2:$B$240,2,FALSE)+VLOOKUP(E1712,Results!$A$2:$B$240,2,FALSE)+VLOOKUP(F1712,Results!$A$2:$B$240,2,FALSE)+VLOOKUP(G1712,Results!$A$2:$B$240,2,FALSE)+VLOOKUP(H1712,Results!$A$2:$B$240,2,FALSE)+VLOOKUP(I1712,Results!$A$2:$B$240,2,FALSE)+VLOOKUP(J1712,Results!$A$2:$B$240,2,FALSE)+VLOOKUP(B1712,Results!$A$2:$B$240,2,FALSE)-MIN(VLOOKUP(C1712,Results!$A$2:$B$240,2,FALSE),VLOOKUP(D1712,Results!$A$2:$B$240,2,FALSE),VLOOKUP(E1712,Results!$A$2:$B$240,2,FALSE),VLOOKUP(F1712,Results!$A$2:$B$240,2,FALSE),VLOOKUP(G1712,Results!$A$2:$B$240,2,FALSE),VLOOKUP(H1712,Results!$A$2:$B$240,2,FALSE),VLOOKUP(I1712,Results!$A$2:$B$240,2,FALSE),VLOOKUP(J1712,Results!$A$2:$B$240,2,FALSE),VLOOKUP(B1712,Results!$A$2:$B$240,2,FALSE)),"")</f>
        <v/>
      </c>
    </row>
    <row r="1713" spans="2:47" x14ac:dyDescent="0.3">
      <c r="B1713" t="s">
        <v>166</v>
      </c>
      <c r="C1713" t="s">
        <v>116</v>
      </c>
      <c r="D1713" t="s">
        <v>173</v>
      </c>
      <c r="E1713" t="s">
        <v>146</v>
      </c>
      <c r="F1713" t="s">
        <v>90</v>
      </c>
      <c r="G1713" t="s">
        <v>179</v>
      </c>
      <c r="H1713" t="s">
        <v>153</v>
      </c>
      <c r="I1713" t="s">
        <v>181</v>
      </c>
      <c r="J1713" t="s">
        <v>186</v>
      </c>
      <c r="K1713" t="n">
        <v>9.0</v>
      </c>
      <c r="L1713" s="30">
        <f si="410" t="shared"/>
        <v>0</v>
      </c>
      <c r="N1713" s="35" t="str">
        <f si="406" t="shared"/>
        <v/>
      </c>
      <c r="O1713" s="59">
        <f>(IF(ISNUMBER(MATCH(B1713,Sheet4!$K$92:$K$101,0)),1,0)+IF(ISNUMBER(MATCH(C1713,Sheet4!$K$92:$K$101,0)),1,0)+IF(ISNUMBER(MATCH(D1713,Sheet4!$K$92:$K$101,0)),1,0)+IF(ISNUMBER(MATCH(E1713,Sheet4!$K$92:$K$101,0)),1,0)+IF(ISNUMBER(MATCH(F1713,Sheet4!$K$92:$K$101,0)),1,0)+IF(ISNUMBER(MATCH(G1713,Sheet4!$K$92:$K$101,0)),1,0)+IF(ISNUMBER(MATCH(H1713,Sheet4!$K$92:$K$101,0)),1,0)+IF(ISNUMBER(MATCH(I1713,Sheet4!$K$92:$K$101,0)),1,0)+IF(ISNUMBER(MATCH(J1713,Sheet4!$K$92:$K$101,0)),1,0))
-
(IF(ISNUMBER(MATCH(B1713,Sheet4!$F$2:$F$11,0)),1,0)+IF(ISNUMBER(MATCH(C1713,Sheet4!$F$2:$F$11,0)),1,0)+IF(ISNUMBER(MATCH(D1713,Sheet4!$F$2:$F$11,0)),1,0)+IF(ISNUMBER(MATCH(E1713,Sheet4!$F$2:$F$11,0)),1,0)+IF(ISNUMBER(MATCH(F1713,Sheet4!$F$2:$F$11,0)),1,0)+IF(ISNUMBER(MATCH(G1713,Sheet4!$F$2:$F$11,0)),1,0)+IF(ISNUMBER(MATCH(H1713,Sheet4!$F$2:$F$11,0)),1,0)+IF(ISNUMBER(MATCH(I1713,Sheet4!$F$2:$F$11,0)),1,0)+IF(ISNUMBER(MATCH(J1713,Sheet4!$F$2:$F$11,0)),1,0))</f>
        <v>0</v>
      </c>
      <c r="P1713" s="40" t="str">
        <f>IFERROR(INDEX(Sheet4!$G:$G,MATCH(Sheet1!B1713,Sheet4!$F:$F,0))+INDEX(Sheet4!$G:$G,MATCH(Sheet1!C1713,Sheet4!$F:$F,0))+INDEX(Sheet4!$G:$G,MATCH(Sheet1!D1713,Sheet4!$F:$F,0))+INDEX(Sheet4!$G:$G,MATCH(Sheet1!E1713,Sheet4!$F:$F,0))+INDEX(Sheet4!$G:$G,MATCH(Sheet1!F1713,Sheet4!$F:$F,0))+INDEX(Sheet4!$G:$G,MATCH(Sheet1!G1713,Sheet4!$F:$F,0))+INDEX(Sheet4!$G:$G,MATCH(Sheet1!H1713,Sheet4!$F:$F,0))+INDEX(Sheet4!$G:$G,MATCH(Sheet1!I1713,Sheet4!$F:$F,0))+INDEX(Sheet4!$G:$G,MATCH(Sheet1!J1713,Sheet4!$F:$F,0)),"")</f>
        <v/>
      </c>
      <c r="AF1713">
        <f si="407" t="shared"/>
        <v>0</v>
      </c>
      <c r="AH1713">
        <v>1690</v>
      </c>
      <c r="AI1713" t="str">
        <f si="408" t="shared"/>
        <v>De'Aaron FoxIsaiah CanaanJimmy ButlerAndrew WigginsWill BartonMikal BridgesJohn CollinsJosh JacksonRudy Gobert</v>
      </c>
      <c r="AJ1713">
        <f si="411" t="shared"/>
        <v>0</v>
      </c>
      <c r="AK1713">
        <f si="412" t="shared"/>
        <v>0</v>
      </c>
      <c r="AL1713">
        <f si="413" t="shared"/>
        <v>0</v>
      </c>
      <c r="AM1713">
        <f si="414" t="shared"/>
        <v>0</v>
      </c>
      <c r="AN1713">
        <f si="415" t="shared"/>
        <v>0</v>
      </c>
      <c r="AO1713">
        <f si="416" t="shared"/>
        <v>0</v>
      </c>
      <c r="AP1713">
        <f si="417" t="shared"/>
        <v>0</v>
      </c>
      <c r="AQ1713">
        <f si="418" t="shared"/>
        <v>0</v>
      </c>
      <c r="AR1713">
        <f si="419" t="shared"/>
        <v>0</v>
      </c>
      <c r="AS1713">
        <f si="409" t="shared"/>
        <v>0</v>
      </c>
      <c r="AU1713" t="str">
        <f>IFERROR(VLOOKUP(C1713,Results!$A$2:$B$240,2,FALSE)+VLOOKUP(D1713,Results!$A$2:$B$240,2,FALSE)+VLOOKUP(E1713,Results!$A$2:$B$240,2,FALSE)+VLOOKUP(F1713,Results!$A$2:$B$240,2,FALSE)+VLOOKUP(G1713,Results!$A$2:$B$240,2,FALSE)+VLOOKUP(H1713,Results!$A$2:$B$240,2,FALSE)+VLOOKUP(I1713,Results!$A$2:$B$240,2,FALSE)+VLOOKUP(J1713,Results!$A$2:$B$240,2,FALSE)+VLOOKUP(B1713,Results!$A$2:$B$240,2,FALSE)-MIN(VLOOKUP(C1713,Results!$A$2:$B$240,2,FALSE),VLOOKUP(D1713,Results!$A$2:$B$240,2,FALSE),VLOOKUP(E1713,Results!$A$2:$B$240,2,FALSE),VLOOKUP(F1713,Results!$A$2:$B$240,2,FALSE),VLOOKUP(G1713,Results!$A$2:$B$240,2,FALSE),VLOOKUP(H1713,Results!$A$2:$B$240,2,FALSE),VLOOKUP(I1713,Results!$A$2:$B$240,2,FALSE),VLOOKUP(J1713,Results!$A$2:$B$240,2,FALSE),VLOOKUP(B1713,Results!$A$2:$B$240,2,FALSE)),"")</f>
        <v/>
      </c>
    </row>
    <row r="1714" spans="2:47" x14ac:dyDescent="0.3">
      <c r="B1714" t="s">
        <v>87</v>
      </c>
      <c r="C1714" t="s">
        <v>116</v>
      </c>
      <c r="D1714" t="s">
        <v>145</v>
      </c>
      <c r="E1714" t="s">
        <v>146</v>
      </c>
      <c r="F1714" t="s">
        <v>177</v>
      </c>
      <c r="G1714" t="s">
        <v>179</v>
      </c>
      <c r="H1714" t="s">
        <v>152</v>
      </c>
      <c r="I1714" t="s">
        <v>155</v>
      </c>
      <c r="J1714" t="s">
        <v>188</v>
      </c>
      <c r="K1714" t="n">
        <v>9.0</v>
      </c>
      <c r="L1714" s="30">
        <f si="410" t="shared"/>
        <v>0</v>
      </c>
      <c r="N1714" s="35" t="str">
        <f si="406" t="shared"/>
        <v/>
      </c>
      <c r="O1714" s="59">
        <f>(IF(ISNUMBER(MATCH(B1714,Sheet4!$K$92:$K$101,0)),1,0)+IF(ISNUMBER(MATCH(C1714,Sheet4!$K$92:$K$101,0)),1,0)+IF(ISNUMBER(MATCH(D1714,Sheet4!$K$92:$K$101,0)),1,0)+IF(ISNUMBER(MATCH(E1714,Sheet4!$K$92:$K$101,0)),1,0)+IF(ISNUMBER(MATCH(F1714,Sheet4!$K$92:$K$101,0)),1,0)+IF(ISNUMBER(MATCH(G1714,Sheet4!$K$92:$K$101,0)),1,0)+IF(ISNUMBER(MATCH(H1714,Sheet4!$K$92:$K$101,0)),1,0)+IF(ISNUMBER(MATCH(I1714,Sheet4!$K$92:$K$101,0)),1,0)+IF(ISNUMBER(MATCH(J1714,Sheet4!$K$92:$K$101,0)),1,0))
-
(IF(ISNUMBER(MATCH(B1714,Sheet4!$F$2:$F$11,0)),1,0)+IF(ISNUMBER(MATCH(C1714,Sheet4!$F$2:$F$11,0)),1,0)+IF(ISNUMBER(MATCH(D1714,Sheet4!$F$2:$F$11,0)),1,0)+IF(ISNUMBER(MATCH(E1714,Sheet4!$F$2:$F$11,0)),1,0)+IF(ISNUMBER(MATCH(F1714,Sheet4!$F$2:$F$11,0)),1,0)+IF(ISNUMBER(MATCH(G1714,Sheet4!$F$2:$F$11,0)),1,0)+IF(ISNUMBER(MATCH(H1714,Sheet4!$F$2:$F$11,0)),1,0)+IF(ISNUMBER(MATCH(I1714,Sheet4!$F$2:$F$11,0)),1,0)+IF(ISNUMBER(MATCH(J1714,Sheet4!$F$2:$F$11,0)),1,0))</f>
        <v>0</v>
      </c>
      <c r="P1714" s="40" t="str">
        <f>IFERROR(INDEX(Sheet4!$G:$G,MATCH(Sheet1!B1714,Sheet4!$F:$F,0))+INDEX(Sheet4!$G:$G,MATCH(Sheet1!C1714,Sheet4!$F:$F,0))+INDEX(Sheet4!$G:$G,MATCH(Sheet1!D1714,Sheet4!$F:$F,0))+INDEX(Sheet4!$G:$G,MATCH(Sheet1!E1714,Sheet4!$F:$F,0))+INDEX(Sheet4!$G:$G,MATCH(Sheet1!F1714,Sheet4!$F:$F,0))+INDEX(Sheet4!$G:$G,MATCH(Sheet1!G1714,Sheet4!$F:$F,0))+INDEX(Sheet4!$G:$G,MATCH(Sheet1!H1714,Sheet4!$F:$F,0))+INDEX(Sheet4!$G:$G,MATCH(Sheet1!I1714,Sheet4!$F:$F,0))+INDEX(Sheet4!$G:$G,MATCH(Sheet1!J1714,Sheet4!$F:$F,0)),"")</f>
        <v/>
      </c>
      <c r="AF1714">
        <f si="407" t="shared"/>
        <v>0</v>
      </c>
      <c r="AH1714">
        <v>1691</v>
      </c>
      <c r="AI1714" t="str">
        <f si="408" t="shared"/>
        <v>Ben SimmonsJerryd BaylessJames HardenTorrey CraigKelly OubreGerald GreenMarvin BagleyTaj GibsonDeandre Ayton</v>
      </c>
      <c r="AJ1714">
        <f si="411" t="shared"/>
        <v>0</v>
      </c>
      <c r="AK1714">
        <f si="412" t="shared"/>
        <v>0</v>
      </c>
      <c r="AL1714">
        <f si="413" t="shared"/>
        <v>0</v>
      </c>
      <c r="AM1714">
        <f si="414" t="shared"/>
        <v>0</v>
      </c>
      <c r="AN1714">
        <f si="415" t="shared"/>
        <v>0</v>
      </c>
      <c r="AO1714">
        <f si="416" t="shared"/>
        <v>0</v>
      </c>
      <c r="AP1714">
        <f si="417" t="shared"/>
        <v>0</v>
      </c>
      <c r="AQ1714">
        <f si="418" t="shared"/>
        <v>0</v>
      </c>
      <c r="AR1714">
        <f si="419" t="shared"/>
        <v>0</v>
      </c>
      <c r="AS1714">
        <f si="409" t="shared"/>
        <v>0</v>
      </c>
      <c r="AU1714" t="str">
        <f>IFERROR(VLOOKUP(C1714,Results!$A$2:$B$240,2,FALSE)+VLOOKUP(D1714,Results!$A$2:$B$240,2,FALSE)+VLOOKUP(E1714,Results!$A$2:$B$240,2,FALSE)+VLOOKUP(F1714,Results!$A$2:$B$240,2,FALSE)+VLOOKUP(G1714,Results!$A$2:$B$240,2,FALSE)+VLOOKUP(H1714,Results!$A$2:$B$240,2,FALSE)+VLOOKUP(I1714,Results!$A$2:$B$240,2,FALSE)+VLOOKUP(J1714,Results!$A$2:$B$240,2,FALSE)+VLOOKUP(B1714,Results!$A$2:$B$240,2,FALSE)-MIN(VLOOKUP(C1714,Results!$A$2:$B$240,2,FALSE),VLOOKUP(D1714,Results!$A$2:$B$240,2,FALSE),VLOOKUP(E1714,Results!$A$2:$B$240,2,FALSE),VLOOKUP(F1714,Results!$A$2:$B$240,2,FALSE),VLOOKUP(G1714,Results!$A$2:$B$240,2,FALSE),VLOOKUP(H1714,Results!$A$2:$B$240,2,FALSE),VLOOKUP(I1714,Results!$A$2:$B$240,2,FALSE),VLOOKUP(J1714,Results!$A$2:$B$240,2,FALSE),VLOOKUP(B1714,Results!$A$2:$B$240,2,FALSE)),"")</f>
        <v/>
      </c>
    </row>
    <row r="1715" spans="2:47" x14ac:dyDescent="0.3">
      <c r="B1715" t="s">
        <v>166</v>
      </c>
      <c r="C1715" t="s">
        <v>171</v>
      </c>
      <c r="D1715" t="s">
        <v>172</v>
      </c>
      <c r="E1715" t="s">
        <v>146</v>
      </c>
      <c r="F1715" t="s">
        <v>177</v>
      </c>
      <c r="G1715" t="s">
        <v>90</v>
      </c>
      <c r="H1715" t="s">
        <v>153</v>
      </c>
      <c r="I1715" t="s">
        <v>182</v>
      </c>
      <c r="J1715" t="s">
        <v>98</v>
      </c>
      <c r="K1715" t="n">
        <v>9.0</v>
      </c>
      <c r="L1715" s="30">
        <f si="410" t="shared"/>
        <v>0</v>
      </c>
      <c r="N1715" s="35" t="str">
        <f si="406" t="shared"/>
        <v/>
      </c>
      <c r="O1715" s="59">
        <f>(IF(ISNUMBER(MATCH(B1715,Sheet4!$K$92:$K$101,0)),1,0)+IF(ISNUMBER(MATCH(C1715,Sheet4!$K$92:$K$101,0)),1,0)+IF(ISNUMBER(MATCH(D1715,Sheet4!$K$92:$K$101,0)),1,0)+IF(ISNUMBER(MATCH(E1715,Sheet4!$K$92:$K$101,0)),1,0)+IF(ISNUMBER(MATCH(F1715,Sheet4!$K$92:$K$101,0)),1,0)+IF(ISNUMBER(MATCH(G1715,Sheet4!$K$92:$K$101,0)),1,0)+IF(ISNUMBER(MATCH(H1715,Sheet4!$K$92:$K$101,0)),1,0)+IF(ISNUMBER(MATCH(I1715,Sheet4!$K$92:$K$101,0)),1,0)+IF(ISNUMBER(MATCH(J1715,Sheet4!$K$92:$K$101,0)),1,0))
-
(IF(ISNUMBER(MATCH(B1715,Sheet4!$F$2:$F$11,0)),1,0)+IF(ISNUMBER(MATCH(C1715,Sheet4!$F$2:$F$11,0)),1,0)+IF(ISNUMBER(MATCH(D1715,Sheet4!$F$2:$F$11,0)),1,0)+IF(ISNUMBER(MATCH(E1715,Sheet4!$F$2:$F$11,0)),1,0)+IF(ISNUMBER(MATCH(F1715,Sheet4!$F$2:$F$11,0)),1,0)+IF(ISNUMBER(MATCH(G1715,Sheet4!$F$2:$F$11,0)),1,0)+IF(ISNUMBER(MATCH(H1715,Sheet4!$F$2:$F$11,0)),1,0)+IF(ISNUMBER(MATCH(I1715,Sheet4!$F$2:$F$11,0)),1,0)+IF(ISNUMBER(MATCH(J1715,Sheet4!$F$2:$F$11,0)),1,0))</f>
        <v>0</v>
      </c>
      <c r="P1715" s="40" t="str">
        <f>IFERROR(INDEX(Sheet4!$G:$G,MATCH(Sheet1!B1715,Sheet4!$F:$F,0))+INDEX(Sheet4!$G:$G,MATCH(Sheet1!C1715,Sheet4!$F:$F,0))+INDEX(Sheet4!$G:$G,MATCH(Sheet1!D1715,Sheet4!$F:$F,0))+INDEX(Sheet4!$G:$G,MATCH(Sheet1!E1715,Sheet4!$F:$F,0))+INDEX(Sheet4!$G:$G,MATCH(Sheet1!F1715,Sheet4!$F:$F,0))+INDEX(Sheet4!$G:$G,MATCH(Sheet1!G1715,Sheet4!$F:$F,0))+INDEX(Sheet4!$G:$G,MATCH(Sheet1!H1715,Sheet4!$F:$F,0))+INDEX(Sheet4!$G:$G,MATCH(Sheet1!I1715,Sheet4!$F:$F,0))+INDEX(Sheet4!$G:$G,MATCH(Sheet1!J1715,Sheet4!$F:$F,0)),"")</f>
        <v/>
      </c>
      <c r="AF1715">
        <f si="407" t="shared"/>
        <v>0</v>
      </c>
      <c r="AH1715">
        <v>1692</v>
      </c>
      <c r="AI1715" t="str">
        <f si="408" t="shared"/>
        <v>Ben SimmonsLandry ShametDevin BookerMalik BeasleyWill BartonKelly OubreKenneth FariedPaul MillsapDeandre Ayton</v>
      </c>
      <c r="AJ1715">
        <f si="411" t="shared"/>
        <v>0</v>
      </c>
      <c r="AK1715">
        <f si="412" t="shared"/>
        <v>0</v>
      </c>
      <c r="AL1715">
        <f si="413" t="shared"/>
        <v>0</v>
      </c>
      <c r="AM1715">
        <f si="414" t="shared"/>
        <v>0</v>
      </c>
      <c r="AN1715">
        <f si="415" t="shared"/>
        <v>0</v>
      </c>
      <c r="AO1715">
        <f si="416" t="shared"/>
        <v>0</v>
      </c>
      <c r="AP1715">
        <f si="417" t="shared"/>
        <v>0</v>
      </c>
      <c r="AQ1715">
        <f si="418" t="shared"/>
        <v>0</v>
      </c>
      <c r="AR1715">
        <f si="419" t="shared"/>
        <v>0</v>
      </c>
      <c r="AS1715">
        <f si="409" t="shared"/>
        <v>0</v>
      </c>
      <c r="AU1715" t="str">
        <f>IFERROR(VLOOKUP(C1715,Results!$A$2:$B$240,2,FALSE)+VLOOKUP(D1715,Results!$A$2:$B$240,2,FALSE)+VLOOKUP(E1715,Results!$A$2:$B$240,2,FALSE)+VLOOKUP(F1715,Results!$A$2:$B$240,2,FALSE)+VLOOKUP(G1715,Results!$A$2:$B$240,2,FALSE)+VLOOKUP(H1715,Results!$A$2:$B$240,2,FALSE)+VLOOKUP(I1715,Results!$A$2:$B$240,2,FALSE)+VLOOKUP(J1715,Results!$A$2:$B$240,2,FALSE)+VLOOKUP(B1715,Results!$A$2:$B$240,2,FALSE)-MIN(VLOOKUP(C1715,Results!$A$2:$B$240,2,FALSE),VLOOKUP(D1715,Results!$A$2:$B$240,2,FALSE),VLOOKUP(E1715,Results!$A$2:$B$240,2,FALSE),VLOOKUP(F1715,Results!$A$2:$B$240,2,FALSE),VLOOKUP(G1715,Results!$A$2:$B$240,2,FALSE),VLOOKUP(H1715,Results!$A$2:$B$240,2,FALSE),VLOOKUP(I1715,Results!$A$2:$B$240,2,FALSE),VLOOKUP(J1715,Results!$A$2:$B$240,2,FALSE),VLOOKUP(B1715,Results!$A$2:$B$240,2,FALSE)),"")</f>
        <v/>
      </c>
    </row>
    <row r="1716" spans="2:47" x14ac:dyDescent="0.3">
      <c r="B1716" t="s">
        <v>166</v>
      </c>
      <c r="C1716" t="s">
        <v>171</v>
      </c>
      <c r="D1716" t="s">
        <v>172</v>
      </c>
      <c r="E1716" t="s">
        <v>174</v>
      </c>
      <c r="F1716" t="s">
        <v>177</v>
      </c>
      <c r="G1716" t="s">
        <v>100</v>
      </c>
      <c r="H1716" t="s">
        <v>181</v>
      </c>
      <c r="I1716" t="s">
        <v>152</v>
      </c>
      <c r="J1716" t="s">
        <v>98</v>
      </c>
      <c r="K1716" t="n">
        <v>9.0</v>
      </c>
      <c r="L1716" s="30">
        <f si="410" t="shared"/>
        <v>0</v>
      </c>
      <c r="N1716" s="35" t="str">
        <f si="406" t="shared"/>
        <v/>
      </c>
      <c r="O1716" s="59">
        <f>(IF(ISNUMBER(MATCH(B1716,Sheet4!$K$92:$K$101,0)),1,0)+IF(ISNUMBER(MATCH(C1716,Sheet4!$K$92:$K$101,0)),1,0)+IF(ISNUMBER(MATCH(D1716,Sheet4!$K$92:$K$101,0)),1,0)+IF(ISNUMBER(MATCH(E1716,Sheet4!$K$92:$K$101,0)),1,0)+IF(ISNUMBER(MATCH(F1716,Sheet4!$K$92:$K$101,0)),1,0)+IF(ISNUMBER(MATCH(G1716,Sheet4!$K$92:$K$101,0)),1,0)+IF(ISNUMBER(MATCH(H1716,Sheet4!$K$92:$K$101,0)),1,0)+IF(ISNUMBER(MATCH(I1716,Sheet4!$K$92:$K$101,0)),1,0)+IF(ISNUMBER(MATCH(J1716,Sheet4!$K$92:$K$101,0)),1,0))
-
(IF(ISNUMBER(MATCH(B1716,Sheet4!$F$2:$F$11,0)),1,0)+IF(ISNUMBER(MATCH(C1716,Sheet4!$F$2:$F$11,0)),1,0)+IF(ISNUMBER(MATCH(D1716,Sheet4!$F$2:$F$11,0)),1,0)+IF(ISNUMBER(MATCH(E1716,Sheet4!$F$2:$F$11,0)),1,0)+IF(ISNUMBER(MATCH(F1716,Sheet4!$F$2:$F$11,0)),1,0)+IF(ISNUMBER(MATCH(G1716,Sheet4!$F$2:$F$11,0)),1,0)+IF(ISNUMBER(MATCH(H1716,Sheet4!$F$2:$F$11,0)),1,0)+IF(ISNUMBER(MATCH(I1716,Sheet4!$F$2:$F$11,0)),1,0)+IF(ISNUMBER(MATCH(J1716,Sheet4!$F$2:$F$11,0)),1,0))</f>
        <v>0</v>
      </c>
      <c r="P1716" s="40" t="str">
        <f>IFERROR(INDEX(Sheet4!$G:$G,MATCH(Sheet1!B1716,Sheet4!$F:$F,0))+INDEX(Sheet4!$G:$G,MATCH(Sheet1!C1716,Sheet4!$F:$F,0))+INDEX(Sheet4!$G:$G,MATCH(Sheet1!D1716,Sheet4!$F:$F,0))+INDEX(Sheet4!$G:$G,MATCH(Sheet1!E1716,Sheet4!$F:$F,0))+INDEX(Sheet4!$G:$G,MATCH(Sheet1!F1716,Sheet4!$F:$F,0))+INDEX(Sheet4!$G:$G,MATCH(Sheet1!G1716,Sheet4!$F:$F,0))+INDEX(Sheet4!$G:$G,MATCH(Sheet1!H1716,Sheet4!$F:$F,0))+INDEX(Sheet4!$G:$G,MATCH(Sheet1!I1716,Sheet4!$F:$F,0))+INDEX(Sheet4!$G:$G,MATCH(Sheet1!J1716,Sheet4!$F:$F,0)),"")</f>
        <v/>
      </c>
      <c r="AF1716">
        <f si="407" t="shared"/>
        <v>0</v>
      </c>
      <c r="AH1716">
        <v>1693</v>
      </c>
      <c r="AI1716" t="str">
        <f si="408" t="shared"/>
        <v>Ben SimmonsDe'Aaron FoxEric GordonMonte MorrisWill BartonGerald GreenJohn CollinsTaj GibsonJoel Embiid</v>
      </c>
      <c r="AJ1716">
        <f si="411" t="shared"/>
        <v>0</v>
      </c>
      <c r="AK1716">
        <f si="412" t="shared"/>
        <v>0</v>
      </c>
      <c r="AL1716">
        <f si="413" t="shared"/>
        <v>0</v>
      </c>
      <c r="AM1716">
        <f si="414" t="shared"/>
        <v>0</v>
      </c>
      <c r="AN1716">
        <f si="415" t="shared"/>
        <v>0</v>
      </c>
      <c r="AO1716">
        <f si="416" t="shared"/>
        <v>0</v>
      </c>
      <c r="AP1716">
        <f si="417" t="shared"/>
        <v>0</v>
      </c>
      <c r="AQ1716">
        <f si="418" t="shared"/>
        <v>0</v>
      </c>
      <c r="AR1716">
        <f si="419" t="shared"/>
        <v>0</v>
      </c>
      <c r="AS1716">
        <f si="409" t="shared"/>
        <v>0</v>
      </c>
      <c r="AU1716" t="str">
        <f>IFERROR(VLOOKUP(C1716,Results!$A$2:$B$240,2,FALSE)+VLOOKUP(D1716,Results!$A$2:$B$240,2,FALSE)+VLOOKUP(E1716,Results!$A$2:$B$240,2,FALSE)+VLOOKUP(F1716,Results!$A$2:$B$240,2,FALSE)+VLOOKUP(G1716,Results!$A$2:$B$240,2,FALSE)+VLOOKUP(H1716,Results!$A$2:$B$240,2,FALSE)+VLOOKUP(I1716,Results!$A$2:$B$240,2,FALSE)+VLOOKUP(J1716,Results!$A$2:$B$240,2,FALSE)+VLOOKUP(B1716,Results!$A$2:$B$240,2,FALSE)-MIN(VLOOKUP(C1716,Results!$A$2:$B$240,2,FALSE),VLOOKUP(D1716,Results!$A$2:$B$240,2,FALSE),VLOOKUP(E1716,Results!$A$2:$B$240,2,FALSE),VLOOKUP(F1716,Results!$A$2:$B$240,2,FALSE),VLOOKUP(G1716,Results!$A$2:$B$240,2,FALSE),VLOOKUP(H1716,Results!$A$2:$B$240,2,FALSE),VLOOKUP(I1716,Results!$A$2:$B$240,2,FALSE),VLOOKUP(J1716,Results!$A$2:$B$240,2,FALSE),VLOOKUP(B1716,Results!$A$2:$B$240,2,FALSE)),"")</f>
        <v/>
      </c>
    </row>
    <row r="1717" spans="2:47" x14ac:dyDescent="0.3">
      <c r="B1717" t="s">
        <v>166</v>
      </c>
      <c r="C1717" t="s">
        <v>87</v>
      </c>
      <c r="D1717" t="s">
        <v>146</v>
      </c>
      <c r="E1717" t="s">
        <v>148</v>
      </c>
      <c r="F1717" t="s">
        <v>96</v>
      </c>
      <c r="G1717" t="s">
        <v>101</v>
      </c>
      <c r="H1717" t="s">
        <v>153</v>
      </c>
      <c r="I1717" t="s">
        <v>92</v>
      </c>
      <c r="J1717" t="s">
        <v>98</v>
      </c>
      <c r="K1717" t="n">
        <v>9.0</v>
      </c>
      <c r="L1717" s="30">
        <f si="410" t="shared"/>
        <v>0</v>
      </c>
      <c r="N1717" s="35" t="str">
        <f si="406" t="shared"/>
        <v/>
      </c>
      <c r="O1717" s="59">
        <f>(IF(ISNUMBER(MATCH(B1717,Sheet4!$K$92:$K$101,0)),1,0)+IF(ISNUMBER(MATCH(C1717,Sheet4!$K$92:$K$101,0)),1,0)+IF(ISNUMBER(MATCH(D1717,Sheet4!$K$92:$K$101,0)),1,0)+IF(ISNUMBER(MATCH(E1717,Sheet4!$K$92:$K$101,0)),1,0)+IF(ISNUMBER(MATCH(F1717,Sheet4!$K$92:$K$101,0)),1,0)+IF(ISNUMBER(MATCH(G1717,Sheet4!$K$92:$K$101,0)),1,0)+IF(ISNUMBER(MATCH(H1717,Sheet4!$K$92:$K$101,0)),1,0)+IF(ISNUMBER(MATCH(I1717,Sheet4!$K$92:$K$101,0)),1,0)+IF(ISNUMBER(MATCH(J1717,Sheet4!$K$92:$K$101,0)),1,0))
-
(IF(ISNUMBER(MATCH(B1717,Sheet4!$F$2:$F$11,0)),1,0)+IF(ISNUMBER(MATCH(C1717,Sheet4!$F$2:$F$11,0)),1,0)+IF(ISNUMBER(MATCH(D1717,Sheet4!$F$2:$F$11,0)),1,0)+IF(ISNUMBER(MATCH(E1717,Sheet4!$F$2:$F$11,0)),1,0)+IF(ISNUMBER(MATCH(F1717,Sheet4!$F$2:$F$11,0)),1,0)+IF(ISNUMBER(MATCH(G1717,Sheet4!$F$2:$F$11,0)),1,0)+IF(ISNUMBER(MATCH(H1717,Sheet4!$F$2:$F$11,0)),1,0)+IF(ISNUMBER(MATCH(I1717,Sheet4!$F$2:$F$11,0)),1,0)+IF(ISNUMBER(MATCH(J1717,Sheet4!$F$2:$F$11,0)),1,0))</f>
        <v>0</v>
      </c>
      <c r="P1717" s="40" t="str">
        <f>IFERROR(INDEX(Sheet4!$G:$G,MATCH(Sheet1!B1717,Sheet4!$F:$F,0))+INDEX(Sheet4!$G:$G,MATCH(Sheet1!C1717,Sheet4!$F:$F,0))+INDEX(Sheet4!$G:$G,MATCH(Sheet1!D1717,Sheet4!$F:$F,0))+INDEX(Sheet4!$G:$G,MATCH(Sheet1!E1717,Sheet4!$F:$F,0))+INDEX(Sheet4!$G:$G,MATCH(Sheet1!F1717,Sheet4!$F:$F,0))+INDEX(Sheet4!$G:$G,MATCH(Sheet1!G1717,Sheet4!$F:$F,0))+INDEX(Sheet4!$G:$G,MATCH(Sheet1!H1717,Sheet4!$F:$F,0))+INDEX(Sheet4!$G:$G,MATCH(Sheet1!I1717,Sheet4!$F:$F,0))+INDEX(Sheet4!$G:$G,MATCH(Sheet1!J1717,Sheet4!$F:$F,0)),"")</f>
        <v/>
      </c>
      <c r="AF1717">
        <f si="407" t="shared"/>
        <v>0</v>
      </c>
      <c r="AH1717">
        <v>1694</v>
      </c>
      <c r="AI1717" t="str">
        <f si="408" t="shared"/>
        <v>De'Aaron FoxElie OkoboDevin BookerMonte MorrisWill BartonKelly OubreKenneth FariedJohn CollinsDeandre Ayton</v>
      </c>
      <c r="AJ1717">
        <f si="411" t="shared"/>
        <v>0</v>
      </c>
      <c r="AK1717">
        <f si="412" t="shared"/>
        <v>0</v>
      </c>
      <c r="AL1717">
        <f si="413" t="shared"/>
        <v>0</v>
      </c>
      <c r="AM1717">
        <f si="414" t="shared"/>
        <v>0</v>
      </c>
      <c r="AN1717">
        <f si="415" t="shared"/>
        <v>0</v>
      </c>
      <c r="AO1717">
        <f si="416" t="shared"/>
        <v>0</v>
      </c>
      <c r="AP1717">
        <f si="417" t="shared"/>
        <v>0</v>
      </c>
      <c r="AQ1717">
        <f si="418" t="shared"/>
        <v>0</v>
      </c>
      <c r="AR1717">
        <f si="419" t="shared"/>
        <v>0</v>
      </c>
      <c r="AS1717">
        <f si="409" t="shared"/>
        <v>0</v>
      </c>
      <c r="AU1717" t="str">
        <f>IFERROR(VLOOKUP(C1717,Results!$A$2:$B$240,2,FALSE)+VLOOKUP(D1717,Results!$A$2:$B$240,2,FALSE)+VLOOKUP(E1717,Results!$A$2:$B$240,2,FALSE)+VLOOKUP(F1717,Results!$A$2:$B$240,2,FALSE)+VLOOKUP(G1717,Results!$A$2:$B$240,2,FALSE)+VLOOKUP(H1717,Results!$A$2:$B$240,2,FALSE)+VLOOKUP(I1717,Results!$A$2:$B$240,2,FALSE)+VLOOKUP(J1717,Results!$A$2:$B$240,2,FALSE)+VLOOKUP(B1717,Results!$A$2:$B$240,2,FALSE)-MIN(VLOOKUP(C1717,Results!$A$2:$B$240,2,FALSE),VLOOKUP(D1717,Results!$A$2:$B$240,2,FALSE),VLOOKUP(E1717,Results!$A$2:$B$240,2,FALSE),VLOOKUP(F1717,Results!$A$2:$B$240,2,FALSE),VLOOKUP(G1717,Results!$A$2:$B$240,2,FALSE),VLOOKUP(H1717,Results!$A$2:$B$240,2,FALSE),VLOOKUP(I1717,Results!$A$2:$B$240,2,FALSE),VLOOKUP(J1717,Results!$A$2:$B$240,2,FALSE),VLOOKUP(B1717,Results!$A$2:$B$240,2,FALSE)),"")</f>
        <v/>
      </c>
    </row>
    <row r="1718" spans="2:47" x14ac:dyDescent="0.3">
      <c r="B1718" t="s">
        <v>166</v>
      </c>
      <c r="C1718" t="s">
        <v>87</v>
      </c>
      <c r="D1718" t="s">
        <v>89</v>
      </c>
      <c r="E1718" t="s">
        <v>146</v>
      </c>
      <c r="F1718" t="s">
        <v>177</v>
      </c>
      <c r="G1718" t="s">
        <v>101</v>
      </c>
      <c r="H1718" t="s">
        <v>181</v>
      </c>
      <c r="I1718" t="s">
        <v>152</v>
      </c>
      <c r="J1718" t="s">
        <v>186</v>
      </c>
      <c r="K1718" t="n">
        <v>9.0</v>
      </c>
      <c r="L1718" s="30">
        <f si="410" t="shared"/>
        <v>0</v>
      </c>
      <c r="N1718" s="35" t="str">
        <f si="406" t="shared"/>
        <v/>
      </c>
      <c r="O1718" s="59">
        <f>(IF(ISNUMBER(MATCH(B1718,Sheet4!$K$92:$K$101,0)),1,0)+IF(ISNUMBER(MATCH(C1718,Sheet4!$K$92:$K$101,0)),1,0)+IF(ISNUMBER(MATCH(D1718,Sheet4!$K$92:$K$101,0)),1,0)+IF(ISNUMBER(MATCH(E1718,Sheet4!$K$92:$K$101,0)),1,0)+IF(ISNUMBER(MATCH(F1718,Sheet4!$K$92:$K$101,0)),1,0)+IF(ISNUMBER(MATCH(G1718,Sheet4!$K$92:$K$101,0)),1,0)+IF(ISNUMBER(MATCH(H1718,Sheet4!$K$92:$K$101,0)),1,0)+IF(ISNUMBER(MATCH(I1718,Sheet4!$K$92:$K$101,0)),1,0)+IF(ISNUMBER(MATCH(J1718,Sheet4!$K$92:$K$101,0)),1,0))
-
(IF(ISNUMBER(MATCH(B1718,Sheet4!$F$2:$F$11,0)),1,0)+IF(ISNUMBER(MATCH(C1718,Sheet4!$F$2:$F$11,0)),1,0)+IF(ISNUMBER(MATCH(D1718,Sheet4!$F$2:$F$11,0)),1,0)+IF(ISNUMBER(MATCH(E1718,Sheet4!$F$2:$F$11,0)),1,0)+IF(ISNUMBER(MATCH(F1718,Sheet4!$F$2:$F$11,0)),1,0)+IF(ISNUMBER(MATCH(G1718,Sheet4!$F$2:$F$11,0)),1,0)+IF(ISNUMBER(MATCH(H1718,Sheet4!$F$2:$F$11,0)),1,0)+IF(ISNUMBER(MATCH(I1718,Sheet4!$F$2:$F$11,0)),1,0)+IF(ISNUMBER(MATCH(J1718,Sheet4!$F$2:$F$11,0)),1,0))</f>
        <v>0</v>
      </c>
      <c r="P1718" s="40" t="str">
        <f>IFERROR(INDEX(Sheet4!$G:$G,MATCH(Sheet1!B1718,Sheet4!$F:$F,0))+INDEX(Sheet4!$G:$G,MATCH(Sheet1!C1718,Sheet4!$F:$F,0))+INDEX(Sheet4!$G:$G,MATCH(Sheet1!D1718,Sheet4!$F:$F,0))+INDEX(Sheet4!$G:$G,MATCH(Sheet1!E1718,Sheet4!$F:$F,0))+INDEX(Sheet4!$G:$G,MATCH(Sheet1!F1718,Sheet4!$F:$F,0))+INDEX(Sheet4!$G:$G,MATCH(Sheet1!G1718,Sheet4!$F:$F,0))+INDEX(Sheet4!$G:$G,MATCH(Sheet1!H1718,Sheet4!$F:$F,0))+INDEX(Sheet4!$G:$G,MATCH(Sheet1!I1718,Sheet4!$F:$F,0))+INDEX(Sheet4!$G:$G,MATCH(Sheet1!J1718,Sheet4!$F:$F,0)),"")</f>
        <v/>
      </c>
      <c r="AF1718">
        <f si="407" t="shared"/>
        <v>0</v>
      </c>
      <c r="AH1718">
        <v>1695</v>
      </c>
      <c r="AI1718" t="str">
        <f si="408" t="shared"/>
        <v>Elie OkoboLandry ShametJames HardenMonte MorrisWill BartonJoe InglesJohn CollinsJosh JacksonRudy Gobert</v>
      </c>
      <c r="AJ1718">
        <f si="411" t="shared"/>
        <v>0</v>
      </c>
      <c r="AK1718">
        <f si="412" t="shared"/>
        <v>0</v>
      </c>
      <c r="AL1718">
        <f si="413" t="shared"/>
        <v>0</v>
      </c>
      <c r="AM1718">
        <f si="414" t="shared"/>
        <v>0</v>
      </c>
      <c r="AN1718">
        <f si="415" t="shared"/>
        <v>0</v>
      </c>
      <c r="AO1718">
        <f si="416" t="shared"/>
        <v>0</v>
      </c>
      <c r="AP1718">
        <f si="417" t="shared"/>
        <v>0</v>
      </c>
      <c r="AQ1718">
        <f si="418" t="shared"/>
        <v>0</v>
      </c>
      <c r="AR1718">
        <f si="419" t="shared"/>
        <v>0</v>
      </c>
      <c r="AS1718">
        <f si="409" t="shared"/>
        <v>0</v>
      </c>
      <c r="AU1718" t="str">
        <f>IFERROR(VLOOKUP(C1718,Results!$A$2:$B$240,2,FALSE)+VLOOKUP(D1718,Results!$A$2:$B$240,2,FALSE)+VLOOKUP(E1718,Results!$A$2:$B$240,2,FALSE)+VLOOKUP(F1718,Results!$A$2:$B$240,2,FALSE)+VLOOKUP(G1718,Results!$A$2:$B$240,2,FALSE)+VLOOKUP(H1718,Results!$A$2:$B$240,2,FALSE)+VLOOKUP(I1718,Results!$A$2:$B$240,2,FALSE)+VLOOKUP(J1718,Results!$A$2:$B$240,2,FALSE)+VLOOKUP(B1718,Results!$A$2:$B$240,2,FALSE)-MIN(VLOOKUP(C1718,Results!$A$2:$B$240,2,FALSE),VLOOKUP(D1718,Results!$A$2:$B$240,2,FALSE),VLOOKUP(E1718,Results!$A$2:$B$240,2,FALSE),VLOOKUP(F1718,Results!$A$2:$B$240,2,FALSE),VLOOKUP(G1718,Results!$A$2:$B$240,2,FALSE),VLOOKUP(H1718,Results!$A$2:$B$240,2,FALSE),VLOOKUP(I1718,Results!$A$2:$B$240,2,FALSE),VLOOKUP(J1718,Results!$A$2:$B$240,2,FALSE),VLOOKUP(B1718,Results!$A$2:$B$240,2,FALSE)),"")</f>
        <v/>
      </c>
    </row>
    <row r="1719" spans="2:47" x14ac:dyDescent="0.3">
      <c r="B1719" t="s">
        <v>169</v>
      </c>
      <c r="C1719" t="s">
        <v>171</v>
      </c>
      <c r="D1719" t="s">
        <v>145</v>
      </c>
      <c r="E1719" t="s">
        <v>146</v>
      </c>
      <c r="F1719" t="s">
        <v>177</v>
      </c>
      <c r="G1719" t="s">
        <v>100</v>
      </c>
      <c r="H1719" t="s">
        <v>92</v>
      </c>
      <c r="I1719" t="s">
        <v>181</v>
      </c>
      <c r="J1719" t="s">
        <v>186</v>
      </c>
      <c r="K1719" t="n">
        <v>9.0</v>
      </c>
      <c r="L1719" s="30">
        <f si="410" t="shared"/>
        <v>0</v>
      </c>
      <c r="N1719" s="35" t="str">
        <f si="406" t="shared"/>
        <v/>
      </c>
      <c r="O1719" s="59">
        <f>(IF(ISNUMBER(MATCH(B1719,Sheet4!$K$92:$K$101,0)),1,0)+IF(ISNUMBER(MATCH(C1719,Sheet4!$K$92:$K$101,0)),1,0)+IF(ISNUMBER(MATCH(D1719,Sheet4!$K$92:$K$101,0)),1,0)+IF(ISNUMBER(MATCH(E1719,Sheet4!$K$92:$K$101,0)),1,0)+IF(ISNUMBER(MATCH(F1719,Sheet4!$K$92:$K$101,0)),1,0)+IF(ISNUMBER(MATCH(G1719,Sheet4!$K$92:$K$101,0)),1,0)+IF(ISNUMBER(MATCH(H1719,Sheet4!$K$92:$K$101,0)),1,0)+IF(ISNUMBER(MATCH(I1719,Sheet4!$K$92:$K$101,0)),1,0)+IF(ISNUMBER(MATCH(J1719,Sheet4!$K$92:$K$101,0)),1,0))
-
(IF(ISNUMBER(MATCH(B1719,Sheet4!$F$2:$F$11,0)),1,0)+IF(ISNUMBER(MATCH(C1719,Sheet4!$F$2:$F$11,0)),1,0)+IF(ISNUMBER(MATCH(D1719,Sheet4!$F$2:$F$11,0)),1,0)+IF(ISNUMBER(MATCH(E1719,Sheet4!$F$2:$F$11,0)),1,0)+IF(ISNUMBER(MATCH(F1719,Sheet4!$F$2:$F$11,0)),1,0)+IF(ISNUMBER(MATCH(G1719,Sheet4!$F$2:$F$11,0)),1,0)+IF(ISNUMBER(MATCH(H1719,Sheet4!$F$2:$F$11,0)),1,0)+IF(ISNUMBER(MATCH(I1719,Sheet4!$F$2:$F$11,0)),1,0)+IF(ISNUMBER(MATCH(J1719,Sheet4!$F$2:$F$11,0)),1,0))</f>
        <v>0</v>
      </c>
      <c r="P1719" s="40" t="str">
        <f>IFERROR(INDEX(Sheet4!$G:$G,MATCH(Sheet1!B1719,Sheet4!$F:$F,0))+INDEX(Sheet4!$G:$G,MATCH(Sheet1!C1719,Sheet4!$F:$F,0))+INDEX(Sheet4!$G:$G,MATCH(Sheet1!D1719,Sheet4!$F:$F,0))+INDEX(Sheet4!$G:$G,MATCH(Sheet1!E1719,Sheet4!$F:$F,0))+INDEX(Sheet4!$G:$G,MATCH(Sheet1!F1719,Sheet4!$F:$F,0))+INDEX(Sheet4!$G:$G,MATCH(Sheet1!G1719,Sheet4!$F:$F,0))+INDEX(Sheet4!$G:$G,MATCH(Sheet1!H1719,Sheet4!$F:$F,0))+INDEX(Sheet4!$G:$G,MATCH(Sheet1!I1719,Sheet4!$F:$F,0))+INDEX(Sheet4!$G:$G,MATCH(Sheet1!J1719,Sheet4!$F:$F,0)),"")</f>
        <v/>
      </c>
      <c r="AF1719">
        <f si="407" t="shared"/>
        <v>0</v>
      </c>
      <c r="AH1719">
        <v>1696</v>
      </c>
      <c r="AI1719" t="str">
        <f si="408" t="shared"/>
        <v>Ben SimmonsElie OkoboJimmy ButlerMonte MorrisKelly OubreJae CrowderMarvin BagleyPaul MillsapKarl-Anthony Towns</v>
      </c>
      <c r="AJ1719">
        <f si="411" t="shared"/>
        <v>0</v>
      </c>
      <c r="AK1719">
        <f si="412" t="shared"/>
        <v>0</v>
      </c>
      <c r="AL1719">
        <f si="413" t="shared"/>
        <v>0</v>
      </c>
      <c r="AM1719">
        <f si="414" t="shared"/>
        <v>0</v>
      </c>
      <c r="AN1719">
        <f si="415" t="shared"/>
        <v>0</v>
      </c>
      <c r="AO1719">
        <f si="416" t="shared"/>
        <v>0</v>
      </c>
      <c r="AP1719">
        <f si="417" t="shared"/>
        <v>0</v>
      </c>
      <c r="AQ1719">
        <f si="418" t="shared"/>
        <v>0</v>
      </c>
      <c r="AR1719">
        <f si="419" t="shared"/>
        <v>0</v>
      </c>
      <c r="AS1719">
        <f si="409" t="shared"/>
        <v>0</v>
      </c>
      <c r="AU1719" t="str">
        <f>IFERROR(VLOOKUP(C1719,Results!$A$2:$B$240,2,FALSE)+VLOOKUP(D1719,Results!$A$2:$B$240,2,FALSE)+VLOOKUP(E1719,Results!$A$2:$B$240,2,FALSE)+VLOOKUP(F1719,Results!$A$2:$B$240,2,FALSE)+VLOOKUP(G1719,Results!$A$2:$B$240,2,FALSE)+VLOOKUP(H1719,Results!$A$2:$B$240,2,FALSE)+VLOOKUP(I1719,Results!$A$2:$B$240,2,FALSE)+VLOOKUP(J1719,Results!$A$2:$B$240,2,FALSE)+VLOOKUP(B1719,Results!$A$2:$B$240,2,FALSE)-MIN(VLOOKUP(C1719,Results!$A$2:$B$240,2,FALSE),VLOOKUP(D1719,Results!$A$2:$B$240,2,FALSE),VLOOKUP(E1719,Results!$A$2:$B$240,2,FALSE),VLOOKUP(F1719,Results!$A$2:$B$240,2,FALSE),VLOOKUP(G1719,Results!$A$2:$B$240,2,FALSE),VLOOKUP(H1719,Results!$A$2:$B$240,2,FALSE),VLOOKUP(I1719,Results!$A$2:$B$240,2,FALSE),VLOOKUP(J1719,Results!$A$2:$B$240,2,FALSE),VLOOKUP(B1719,Results!$A$2:$B$240,2,FALSE)),"")</f>
        <v/>
      </c>
    </row>
    <row r="1720" spans="2:47" x14ac:dyDescent="0.3">
      <c r="B1720" t="s">
        <v>166</v>
      </c>
      <c r="C1720" t="s">
        <v>171</v>
      </c>
      <c r="D1720" t="s">
        <v>172</v>
      </c>
      <c r="E1720" t="s">
        <v>158</v>
      </c>
      <c r="F1720" t="s">
        <v>177</v>
      </c>
      <c r="G1720" t="s">
        <v>178</v>
      </c>
      <c r="H1720" t="s">
        <v>92</v>
      </c>
      <c r="I1720" t="s">
        <v>103</v>
      </c>
      <c r="J1720" t="s">
        <v>186</v>
      </c>
      <c r="K1720" t="n">
        <v>9.0</v>
      </c>
      <c r="L1720" s="30">
        <f si="410" t="shared"/>
        <v>0</v>
      </c>
      <c r="N1720" s="35" t="str">
        <f si="406" t="shared"/>
        <v/>
      </c>
      <c r="O1720" s="59">
        <f>(IF(ISNUMBER(MATCH(B1720,Sheet4!$K$92:$K$101,0)),1,0)+IF(ISNUMBER(MATCH(C1720,Sheet4!$K$92:$K$101,0)),1,0)+IF(ISNUMBER(MATCH(D1720,Sheet4!$K$92:$K$101,0)),1,0)+IF(ISNUMBER(MATCH(E1720,Sheet4!$K$92:$K$101,0)),1,0)+IF(ISNUMBER(MATCH(F1720,Sheet4!$K$92:$K$101,0)),1,0)+IF(ISNUMBER(MATCH(G1720,Sheet4!$K$92:$K$101,0)),1,0)+IF(ISNUMBER(MATCH(H1720,Sheet4!$K$92:$K$101,0)),1,0)+IF(ISNUMBER(MATCH(I1720,Sheet4!$K$92:$K$101,0)),1,0)+IF(ISNUMBER(MATCH(J1720,Sheet4!$K$92:$K$101,0)),1,0))
-
(IF(ISNUMBER(MATCH(B1720,Sheet4!$F$2:$F$11,0)),1,0)+IF(ISNUMBER(MATCH(C1720,Sheet4!$F$2:$F$11,0)),1,0)+IF(ISNUMBER(MATCH(D1720,Sheet4!$F$2:$F$11,0)),1,0)+IF(ISNUMBER(MATCH(E1720,Sheet4!$F$2:$F$11,0)),1,0)+IF(ISNUMBER(MATCH(F1720,Sheet4!$F$2:$F$11,0)),1,0)+IF(ISNUMBER(MATCH(G1720,Sheet4!$F$2:$F$11,0)),1,0)+IF(ISNUMBER(MATCH(H1720,Sheet4!$F$2:$F$11,0)),1,0)+IF(ISNUMBER(MATCH(I1720,Sheet4!$F$2:$F$11,0)),1,0)+IF(ISNUMBER(MATCH(J1720,Sheet4!$F$2:$F$11,0)),1,0))</f>
        <v>0</v>
      </c>
      <c r="P1720" s="40" t="str">
        <f>IFERROR(INDEX(Sheet4!$G:$G,MATCH(Sheet1!B1720,Sheet4!$F:$F,0))+INDEX(Sheet4!$G:$G,MATCH(Sheet1!C1720,Sheet4!$F:$F,0))+INDEX(Sheet4!$G:$G,MATCH(Sheet1!D1720,Sheet4!$F:$F,0))+INDEX(Sheet4!$G:$G,MATCH(Sheet1!E1720,Sheet4!$F:$F,0))+INDEX(Sheet4!$G:$G,MATCH(Sheet1!F1720,Sheet4!$F:$F,0))+INDEX(Sheet4!$G:$G,MATCH(Sheet1!G1720,Sheet4!$F:$F,0))+INDEX(Sheet4!$G:$G,MATCH(Sheet1!H1720,Sheet4!$F:$F,0))+INDEX(Sheet4!$G:$G,MATCH(Sheet1!I1720,Sheet4!$F:$F,0))+INDEX(Sheet4!$G:$G,MATCH(Sheet1!J1720,Sheet4!$F:$F,0)),"")</f>
        <v/>
      </c>
      <c r="AF1720">
        <f si="407" t="shared"/>
        <v>0</v>
      </c>
      <c r="AH1720">
        <v>1697</v>
      </c>
      <c r="AI1720" t="str">
        <f si="408" t="shared"/>
        <v>Ben SimmonsJeremy LinDonovan MitchellMonte MorrisKelly OubreLuol DengKenneth FariedJosh JacksonRudy Gobert</v>
      </c>
      <c r="AJ1720">
        <f si="411" t="shared"/>
        <v>0</v>
      </c>
      <c r="AK1720">
        <f si="412" t="shared"/>
        <v>0</v>
      </c>
      <c r="AL1720">
        <f si="413" t="shared"/>
        <v>0</v>
      </c>
      <c r="AM1720">
        <f si="414" t="shared"/>
        <v>0</v>
      </c>
      <c r="AN1720">
        <f si="415" t="shared"/>
        <v>0</v>
      </c>
      <c r="AO1720">
        <f si="416" t="shared"/>
        <v>0</v>
      </c>
      <c r="AP1720">
        <f si="417" t="shared"/>
        <v>0</v>
      </c>
      <c r="AQ1720">
        <f si="418" t="shared"/>
        <v>0</v>
      </c>
      <c r="AR1720">
        <f si="419" t="shared"/>
        <v>0</v>
      </c>
      <c r="AS1720">
        <f si="409" t="shared"/>
        <v>0</v>
      </c>
      <c r="AU1720" t="str">
        <f>IFERROR(VLOOKUP(C1720,Results!$A$2:$B$240,2,FALSE)+VLOOKUP(D1720,Results!$A$2:$B$240,2,FALSE)+VLOOKUP(E1720,Results!$A$2:$B$240,2,FALSE)+VLOOKUP(F1720,Results!$A$2:$B$240,2,FALSE)+VLOOKUP(G1720,Results!$A$2:$B$240,2,FALSE)+VLOOKUP(H1720,Results!$A$2:$B$240,2,FALSE)+VLOOKUP(I1720,Results!$A$2:$B$240,2,FALSE)+VLOOKUP(J1720,Results!$A$2:$B$240,2,FALSE)+VLOOKUP(B1720,Results!$A$2:$B$240,2,FALSE)-MIN(VLOOKUP(C1720,Results!$A$2:$B$240,2,FALSE),VLOOKUP(D1720,Results!$A$2:$B$240,2,FALSE),VLOOKUP(E1720,Results!$A$2:$B$240,2,FALSE),VLOOKUP(F1720,Results!$A$2:$B$240,2,FALSE),VLOOKUP(G1720,Results!$A$2:$B$240,2,FALSE),VLOOKUP(H1720,Results!$A$2:$B$240,2,FALSE),VLOOKUP(I1720,Results!$A$2:$B$240,2,FALSE),VLOOKUP(J1720,Results!$A$2:$B$240,2,FALSE),VLOOKUP(B1720,Results!$A$2:$B$240,2,FALSE)),"")</f>
        <v/>
      </c>
    </row>
    <row r="1721" spans="2:47" x14ac:dyDescent="0.3">
      <c r="B1721" t="s">
        <v>166</v>
      </c>
      <c r="C1721" t="s">
        <v>169</v>
      </c>
      <c r="D1721" t="s">
        <v>172</v>
      </c>
      <c r="E1721" t="s">
        <v>146</v>
      </c>
      <c r="F1721" t="s">
        <v>178</v>
      </c>
      <c r="G1721" t="s">
        <v>159</v>
      </c>
      <c r="H1721" t="s">
        <v>153</v>
      </c>
      <c r="I1721" t="s">
        <v>92</v>
      </c>
      <c r="J1721" t="s">
        <v>98</v>
      </c>
      <c r="K1721" t="n">
        <v>9.0</v>
      </c>
      <c r="L1721" s="30">
        <f si="410" t="shared"/>
        <v>0</v>
      </c>
      <c r="N1721" s="35" t="str">
        <f si="406" t="shared"/>
        <v/>
      </c>
      <c r="O1721" s="59">
        <f>(IF(ISNUMBER(MATCH(B1721,Sheet4!$K$92:$K$101,0)),1,0)+IF(ISNUMBER(MATCH(C1721,Sheet4!$K$92:$K$101,0)),1,0)+IF(ISNUMBER(MATCH(D1721,Sheet4!$K$92:$K$101,0)),1,0)+IF(ISNUMBER(MATCH(E1721,Sheet4!$K$92:$K$101,0)),1,0)+IF(ISNUMBER(MATCH(F1721,Sheet4!$K$92:$K$101,0)),1,0)+IF(ISNUMBER(MATCH(G1721,Sheet4!$K$92:$K$101,0)),1,0)+IF(ISNUMBER(MATCH(H1721,Sheet4!$K$92:$K$101,0)),1,0)+IF(ISNUMBER(MATCH(I1721,Sheet4!$K$92:$K$101,0)),1,0)+IF(ISNUMBER(MATCH(J1721,Sheet4!$K$92:$K$101,0)),1,0))
-
(IF(ISNUMBER(MATCH(B1721,Sheet4!$F$2:$F$11,0)),1,0)+IF(ISNUMBER(MATCH(C1721,Sheet4!$F$2:$F$11,0)),1,0)+IF(ISNUMBER(MATCH(D1721,Sheet4!$F$2:$F$11,0)),1,0)+IF(ISNUMBER(MATCH(E1721,Sheet4!$F$2:$F$11,0)),1,0)+IF(ISNUMBER(MATCH(F1721,Sheet4!$F$2:$F$11,0)),1,0)+IF(ISNUMBER(MATCH(G1721,Sheet4!$F$2:$F$11,0)),1,0)+IF(ISNUMBER(MATCH(H1721,Sheet4!$F$2:$F$11,0)),1,0)+IF(ISNUMBER(MATCH(I1721,Sheet4!$F$2:$F$11,0)),1,0)+IF(ISNUMBER(MATCH(J1721,Sheet4!$F$2:$F$11,0)),1,0))</f>
        <v>0</v>
      </c>
      <c r="P1721" s="40" t="str">
        <f>IFERROR(INDEX(Sheet4!$G:$G,MATCH(Sheet1!B1721,Sheet4!$F:$F,0))+INDEX(Sheet4!$G:$G,MATCH(Sheet1!C1721,Sheet4!$F:$F,0))+INDEX(Sheet4!$G:$G,MATCH(Sheet1!D1721,Sheet4!$F:$F,0))+INDEX(Sheet4!$G:$G,MATCH(Sheet1!E1721,Sheet4!$F:$F,0))+INDEX(Sheet4!$G:$G,MATCH(Sheet1!F1721,Sheet4!$F:$F,0))+INDEX(Sheet4!$G:$G,MATCH(Sheet1!G1721,Sheet4!$F:$F,0))+INDEX(Sheet4!$G:$G,MATCH(Sheet1!H1721,Sheet4!$F:$F,0))+INDEX(Sheet4!$G:$G,MATCH(Sheet1!I1721,Sheet4!$F:$F,0))+INDEX(Sheet4!$G:$G,MATCH(Sheet1!J1721,Sheet4!$F:$F,0)),"")</f>
        <v/>
      </c>
      <c r="AF1721">
        <f si="407" t="shared"/>
        <v>0</v>
      </c>
      <c r="AH1721">
        <v>1698</v>
      </c>
      <c r="AI1721" t="str">
        <f si="408" t="shared"/>
        <v>Ben SimmonsRicky RubioJimmy ButlerMalik BeasleyKelly OubreLuol DengJosh JacksonTaj GibsonKarl-Anthony Towns</v>
      </c>
      <c r="AJ1721">
        <f si="411" t="shared"/>
        <v>0</v>
      </c>
      <c r="AK1721">
        <f si="412" t="shared"/>
        <v>0</v>
      </c>
      <c r="AL1721">
        <f si="413" t="shared"/>
        <v>0</v>
      </c>
      <c r="AM1721">
        <f si="414" t="shared"/>
        <v>0</v>
      </c>
      <c r="AN1721">
        <f si="415" t="shared"/>
        <v>0</v>
      </c>
      <c r="AO1721">
        <f si="416" t="shared"/>
        <v>0</v>
      </c>
      <c r="AP1721">
        <f si="417" t="shared"/>
        <v>0</v>
      </c>
      <c r="AQ1721">
        <f si="418" t="shared"/>
        <v>0</v>
      </c>
      <c r="AR1721">
        <f si="419" t="shared"/>
        <v>0</v>
      </c>
      <c r="AS1721">
        <f si="409" t="shared"/>
        <v>0</v>
      </c>
      <c r="AU1721" t="str">
        <f>IFERROR(VLOOKUP(C1721,Results!$A$2:$B$240,2,FALSE)+VLOOKUP(D1721,Results!$A$2:$B$240,2,FALSE)+VLOOKUP(E1721,Results!$A$2:$B$240,2,FALSE)+VLOOKUP(F1721,Results!$A$2:$B$240,2,FALSE)+VLOOKUP(G1721,Results!$A$2:$B$240,2,FALSE)+VLOOKUP(H1721,Results!$A$2:$B$240,2,FALSE)+VLOOKUP(I1721,Results!$A$2:$B$240,2,FALSE)+VLOOKUP(J1721,Results!$A$2:$B$240,2,FALSE)+VLOOKUP(B1721,Results!$A$2:$B$240,2,FALSE)-MIN(VLOOKUP(C1721,Results!$A$2:$B$240,2,FALSE),VLOOKUP(D1721,Results!$A$2:$B$240,2,FALSE),VLOOKUP(E1721,Results!$A$2:$B$240,2,FALSE),VLOOKUP(F1721,Results!$A$2:$B$240,2,FALSE),VLOOKUP(G1721,Results!$A$2:$B$240,2,FALSE),VLOOKUP(H1721,Results!$A$2:$B$240,2,FALSE),VLOOKUP(I1721,Results!$A$2:$B$240,2,FALSE),VLOOKUP(J1721,Results!$A$2:$B$240,2,FALSE),VLOOKUP(B1721,Results!$A$2:$B$240,2,FALSE)),"")</f>
        <v/>
      </c>
    </row>
    <row r="1722" spans="2:47" x14ac:dyDescent="0.3">
      <c r="B1722" t="s">
        <v>166</v>
      </c>
      <c r="C1722" t="s">
        <v>95</v>
      </c>
      <c r="D1722" t="s">
        <v>173</v>
      </c>
      <c r="E1722" t="s">
        <v>146</v>
      </c>
      <c r="F1722" t="s">
        <v>150</v>
      </c>
      <c r="G1722" t="s">
        <v>177</v>
      </c>
      <c r="H1722" t="s">
        <v>183</v>
      </c>
      <c r="I1722" t="s">
        <v>155</v>
      </c>
      <c r="J1722" t="s">
        <v>98</v>
      </c>
      <c r="K1722" t="n">
        <v>9.0</v>
      </c>
      <c r="L1722" s="30">
        <f si="410" t="shared"/>
        <v>0</v>
      </c>
      <c r="N1722" s="35" t="str">
        <f si="406" t="shared"/>
        <v/>
      </c>
      <c r="O1722" s="59">
        <f>(IF(ISNUMBER(MATCH(B1722,Sheet4!$K$92:$K$101,0)),1,0)+IF(ISNUMBER(MATCH(C1722,Sheet4!$K$92:$K$101,0)),1,0)+IF(ISNUMBER(MATCH(D1722,Sheet4!$K$92:$K$101,0)),1,0)+IF(ISNUMBER(MATCH(E1722,Sheet4!$K$92:$K$101,0)),1,0)+IF(ISNUMBER(MATCH(F1722,Sheet4!$K$92:$K$101,0)),1,0)+IF(ISNUMBER(MATCH(G1722,Sheet4!$K$92:$K$101,0)),1,0)+IF(ISNUMBER(MATCH(H1722,Sheet4!$K$92:$K$101,0)),1,0)+IF(ISNUMBER(MATCH(I1722,Sheet4!$K$92:$K$101,0)),1,0)+IF(ISNUMBER(MATCH(J1722,Sheet4!$K$92:$K$101,0)),1,0))
-
(IF(ISNUMBER(MATCH(B1722,Sheet4!$F$2:$F$11,0)),1,0)+IF(ISNUMBER(MATCH(C1722,Sheet4!$F$2:$F$11,0)),1,0)+IF(ISNUMBER(MATCH(D1722,Sheet4!$F$2:$F$11,0)),1,0)+IF(ISNUMBER(MATCH(E1722,Sheet4!$F$2:$F$11,0)),1,0)+IF(ISNUMBER(MATCH(F1722,Sheet4!$F$2:$F$11,0)),1,0)+IF(ISNUMBER(MATCH(G1722,Sheet4!$F$2:$F$11,0)),1,0)+IF(ISNUMBER(MATCH(H1722,Sheet4!$F$2:$F$11,0)),1,0)+IF(ISNUMBER(MATCH(I1722,Sheet4!$F$2:$F$11,0)),1,0)+IF(ISNUMBER(MATCH(J1722,Sheet4!$F$2:$F$11,0)),1,0))</f>
        <v>0</v>
      </c>
      <c r="P1722" s="40" t="str">
        <f>IFERROR(INDEX(Sheet4!$G:$G,MATCH(Sheet1!B1722,Sheet4!$F:$F,0))+INDEX(Sheet4!$G:$G,MATCH(Sheet1!C1722,Sheet4!$F:$F,0))+INDEX(Sheet4!$G:$G,MATCH(Sheet1!D1722,Sheet4!$F:$F,0))+INDEX(Sheet4!$G:$G,MATCH(Sheet1!E1722,Sheet4!$F:$F,0))+INDEX(Sheet4!$G:$G,MATCH(Sheet1!F1722,Sheet4!$F:$F,0))+INDEX(Sheet4!$G:$G,MATCH(Sheet1!G1722,Sheet4!$F:$F,0))+INDEX(Sheet4!$G:$G,MATCH(Sheet1!H1722,Sheet4!$F:$F,0))+INDEX(Sheet4!$G:$G,MATCH(Sheet1!I1722,Sheet4!$F:$F,0))+INDEX(Sheet4!$G:$G,MATCH(Sheet1!J1722,Sheet4!$F:$F,0)),"")</f>
        <v/>
      </c>
      <c r="AF1722">
        <f si="407" t="shared"/>
        <v>0</v>
      </c>
      <c r="AH1722">
        <v>1699</v>
      </c>
      <c r="AI1722" t="str">
        <f si="408" t="shared"/>
        <v>De'Aaron FoxLandry ShametJimmy ButlerAndrew WigginsKelly OubreMikal BridgesMarvin BagleyPaul MillsapKarl-Anthony Towns</v>
      </c>
      <c r="AJ1722">
        <f si="411" t="shared"/>
        <v>0</v>
      </c>
      <c r="AK1722">
        <f si="412" t="shared"/>
        <v>0</v>
      </c>
      <c r="AL1722">
        <f si="413" t="shared"/>
        <v>0</v>
      </c>
      <c r="AM1722">
        <f si="414" t="shared"/>
        <v>0</v>
      </c>
      <c r="AN1722">
        <f si="415" t="shared"/>
        <v>0</v>
      </c>
      <c r="AO1722">
        <f si="416" t="shared"/>
        <v>0</v>
      </c>
      <c r="AP1722">
        <f si="417" t="shared"/>
        <v>0</v>
      </c>
      <c r="AQ1722">
        <f si="418" t="shared"/>
        <v>0</v>
      </c>
      <c r="AR1722">
        <f si="419" t="shared"/>
        <v>0</v>
      </c>
      <c r="AS1722">
        <f si="409" t="shared"/>
        <v>0</v>
      </c>
      <c r="AU1722" t="str">
        <f>IFERROR(VLOOKUP(C1722,Results!$A$2:$B$240,2,FALSE)+VLOOKUP(D1722,Results!$A$2:$B$240,2,FALSE)+VLOOKUP(E1722,Results!$A$2:$B$240,2,FALSE)+VLOOKUP(F1722,Results!$A$2:$B$240,2,FALSE)+VLOOKUP(G1722,Results!$A$2:$B$240,2,FALSE)+VLOOKUP(H1722,Results!$A$2:$B$240,2,FALSE)+VLOOKUP(I1722,Results!$A$2:$B$240,2,FALSE)+VLOOKUP(J1722,Results!$A$2:$B$240,2,FALSE)+VLOOKUP(B1722,Results!$A$2:$B$240,2,FALSE)-MIN(VLOOKUP(C1722,Results!$A$2:$B$240,2,FALSE),VLOOKUP(D1722,Results!$A$2:$B$240,2,FALSE),VLOOKUP(E1722,Results!$A$2:$B$240,2,FALSE),VLOOKUP(F1722,Results!$A$2:$B$240,2,FALSE),VLOOKUP(G1722,Results!$A$2:$B$240,2,FALSE),VLOOKUP(H1722,Results!$A$2:$B$240,2,FALSE),VLOOKUP(I1722,Results!$A$2:$B$240,2,FALSE),VLOOKUP(J1722,Results!$A$2:$B$240,2,FALSE),VLOOKUP(B1722,Results!$A$2:$B$240,2,FALSE)),"")</f>
        <v/>
      </c>
    </row>
    <row r="1723" spans="2:47" x14ac:dyDescent="0.3">
      <c r="B1723" t="s">
        <v>166</v>
      </c>
      <c r="C1723" t="s">
        <v>108</v>
      </c>
      <c r="D1723" t="s">
        <v>172</v>
      </c>
      <c r="E1723" t="s">
        <v>158</v>
      </c>
      <c r="F1723" t="s">
        <v>177</v>
      </c>
      <c r="G1723" t="s">
        <v>179</v>
      </c>
      <c r="H1723" t="s">
        <v>93</v>
      </c>
      <c r="I1723" t="s">
        <v>181</v>
      </c>
      <c r="J1723" t="s">
        <v>98</v>
      </c>
      <c r="K1723" t="n">
        <v>9.0</v>
      </c>
      <c r="L1723" s="30">
        <f si="410" t="shared"/>
        <v>0</v>
      </c>
      <c r="N1723" s="35" t="str">
        <f si="406" t="shared"/>
        <v/>
      </c>
      <c r="O1723" s="59">
        <f>(IF(ISNUMBER(MATCH(B1723,Sheet4!$K$92:$K$101,0)),1,0)+IF(ISNUMBER(MATCH(C1723,Sheet4!$K$92:$K$101,0)),1,0)+IF(ISNUMBER(MATCH(D1723,Sheet4!$K$92:$K$101,0)),1,0)+IF(ISNUMBER(MATCH(E1723,Sheet4!$K$92:$K$101,0)),1,0)+IF(ISNUMBER(MATCH(F1723,Sheet4!$K$92:$K$101,0)),1,0)+IF(ISNUMBER(MATCH(G1723,Sheet4!$K$92:$K$101,0)),1,0)+IF(ISNUMBER(MATCH(H1723,Sheet4!$K$92:$K$101,0)),1,0)+IF(ISNUMBER(MATCH(I1723,Sheet4!$K$92:$K$101,0)),1,0)+IF(ISNUMBER(MATCH(J1723,Sheet4!$K$92:$K$101,0)),1,0))
-
(IF(ISNUMBER(MATCH(B1723,Sheet4!$F$2:$F$11,0)),1,0)+IF(ISNUMBER(MATCH(C1723,Sheet4!$F$2:$F$11,0)),1,0)+IF(ISNUMBER(MATCH(D1723,Sheet4!$F$2:$F$11,0)),1,0)+IF(ISNUMBER(MATCH(E1723,Sheet4!$F$2:$F$11,0)),1,0)+IF(ISNUMBER(MATCH(F1723,Sheet4!$F$2:$F$11,0)),1,0)+IF(ISNUMBER(MATCH(G1723,Sheet4!$F$2:$F$11,0)),1,0)+IF(ISNUMBER(MATCH(H1723,Sheet4!$F$2:$F$11,0)),1,0)+IF(ISNUMBER(MATCH(I1723,Sheet4!$F$2:$F$11,0)),1,0)+IF(ISNUMBER(MATCH(J1723,Sheet4!$F$2:$F$11,0)),1,0))</f>
        <v>0</v>
      </c>
      <c r="P1723" s="40" t="str">
        <f>IFERROR(INDEX(Sheet4!$G:$G,MATCH(Sheet1!B1723,Sheet4!$F:$F,0))+INDEX(Sheet4!$G:$G,MATCH(Sheet1!C1723,Sheet4!$F:$F,0))+INDEX(Sheet4!$G:$G,MATCH(Sheet1!D1723,Sheet4!$F:$F,0))+INDEX(Sheet4!$G:$G,MATCH(Sheet1!E1723,Sheet4!$F:$F,0))+INDEX(Sheet4!$G:$G,MATCH(Sheet1!F1723,Sheet4!$F:$F,0))+INDEX(Sheet4!$G:$G,MATCH(Sheet1!G1723,Sheet4!$F:$F,0))+INDEX(Sheet4!$G:$G,MATCH(Sheet1!H1723,Sheet4!$F:$F,0))+INDEX(Sheet4!$G:$G,MATCH(Sheet1!I1723,Sheet4!$F:$F,0))+INDEX(Sheet4!$G:$G,MATCH(Sheet1!J1723,Sheet4!$F:$F,0)),"")</f>
        <v/>
      </c>
      <c r="AF1723">
        <f si="407" t="shared"/>
        <v>0</v>
      </c>
      <c r="AH1723">
        <v>1700</v>
      </c>
      <c r="AI1723" t="str">
        <f si="408" t="shared"/>
        <v>Ben SimmonsTrae YoungMonte MorrisMalik BeasleyMikal BridgesLuol DengJohn CollinsJosh JacksonJoel Embiid</v>
      </c>
      <c r="AJ1723">
        <f si="411" t="shared"/>
        <v>0</v>
      </c>
      <c r="AK1723">
        <f si="412" t="shared"/>
        <v>0</v>
      </c>
      <c r="AL1723">
        <f si="413" t="shared"/>
        <v>0</v>
      </c>
      <c r="AM1723">
        <f si="414" t="shared"/>
        <v>0</v>
      </c>
      <c r="AN1723">
        <f si="415" t="shared"/>
        <v>0</v>
      </c>
      <c r="AO1723">
        <f si="416" t="shared"/>
        <v>0</v>
      </c>
      <c r="AP1723">
        <f si="417" t="shared"/>
        <v>0</v>
      </c>
      <c r="AQ1723">
        <f si="418" t="shared"/>
        <v>0</v>
      </c>
      <c r="AR1723">
        <f si="419" t="shared"/>
        <v>0</v>
      </c>
      <c r="AS1723">
        <f si="409" t="shared"/>
        <v>0</v>
      </c>
      <c r="AU1723" t="str">
        <f>IFERROR(VLOOKUP(C1723,Results!$A$2:$B$240,2,FALSE)+VLOOKUP(D1723,Results!$A$2:$B$240,2,FALSE)+VLOOKUP(E1723,Results!$A$2:$B$240,2,FALSE)+VLOOKUP(F1723,Results!$A$2:$B$240,2,FALSE)+VLOOKUP(G1723,Results!$A$2:$B$240,2,FALSE)+VLOOKUP(H1723,Results!$A$2:$B$240,2,FALSE)+VLOOKUP(I1723,Results!$A$2:$B$240,2,FALSE)+VLOOKUP(J1723,Results!$A$2:$B$240,2,FALSE)+VLOOKUP(B1723,Results!$A$2:$B$240,2,FALSE)-MIN(VLOOKUP(C1723,Results!$A$2:$B$240,2,FALSE),VLOOKUP(D1723,Results!$A$2:$B$240,2,FALSE),VLOOKUP(E1723,Results!$A$2:$B$240,2,FALSE),VLOOKUP(F1723,Results!$A$2:$B$240,2,FALSE),VLOOKUP(G1723,Results!$A$2:$B$240,2,FALSE),VLOOKUP(H1723,Results!$A$2:$B$240,2,FALSE),VLOOKUP(I1723,Results!$A$2:$B$240,2,FALSE),VLOOKUP(J1723,Results!$A$2:$B$240,2,FALSE),VLOOKUP(B1723,Results!$A$2:$B$240,2,FALSE)),"")</f>
        <v/>
      </c>
    </row>
    <row r="1724" spans="2:47" x14ac:dyDescent="0.3">
      <c r="B1724" t="s">
        <v>169</v>
      </c>
      <c r="C1724" t="s">
        <v>171</v>
      </c>
      <c r="D1724" t="s">
        <v>145</v>
      </c>
      <c r="E1724" t="s">
        <v>146</v>
      </c>
      <c r="F1724" t="s">
        <v>177</v>
      </c>
      <c r="G1724" t="s">
        <v>90</v>
      </c>
      <c r="H1724" t="s">
        <v>153</v>
      </c>
      <c r="I1724" t="s">
        <v>181</v>
      </c>
      <c r="J1724" t="s">
        <v>98</v>
      </c>
      <c r="K1724" t="n">
        <v>9.0</v>
      </c>
      <c r="L1724" s="30">
        <f si="410" t="shared"/>
        <v>0</v>
      </c>
      <c r="N1724" s="35" t="str">
        <f si="406" t="shared"/>
        <v/>
      </c>
      <c r="O1724" s="59">
        <f>(IF(ISNUMBER(MATCH(B1724,Sheet4!$K$92:$K$101,0)),1,0)+IF(ISNUMBER(MATCH(C1724,Sheet4!$K$92:$K$101,0)),1,0)+IF(ISNUMBER(MATCH(D1724,Sheet4!$K$92:$K$101,0)),1,0)+IF(ISNUMBER(MATCH(E1724,Sheet4!$K$92:$K$101,0)),1,0)+IF(ISNUMBER(MATCH(F1724,Sheet4!$K$92:$K$101,0)),1,0)+IF(ISNUMBER(MATCH(G1724,Sheet4!$K$92:$K$101,0)),1,0)+IF(ISNUMBER(MATCH(H1724,Sheet4!$K$92:$K$101,0)),1,0)+IF(ISNUMBER(MATCH(I1724,Sheet4!$K$92:$K$101,0)),1,0)+IF(ISNUMBER(MATCH(J1724,Sheet4!$K$92:$K$101,0)),1,0))
-
(IF(ISNUMBER(MATCH(B1724,Sheet4!$F$2:$F$11,0)),1,0)+IF(ISNUMBER(MATCH(C1724,Sheet4!$F$2:$F$11,0)),1,0)+IF(ISNUMBER(MATCH(D1724,Sheet4!$F$2:$F$11,0)),1,0)+IF(ISNUMBER(MATCH(E1724,Sheet4!$F$2:$F$11,0)),1,0)+IF(ISNUMBER(MATCH(F1724,Sheet4!$F$2:$F$11,0)),1,0)+IF(ISNUMBER(MATCH(G1724,Sheet4!$F$2:$F$11,0)),1,0)+IF(ISNUMBER(MATCH(H1724,Sheet4!$F$2:$F$11,0)),1,0)+IF(ISNUMBER(MATCH(I1724,Sheet4!$F$2:$F$11,0)),1,0)+IF(ISNUMBER(MATCH(J1724,Sheet4!$F$2:$F$11,0)),1,0))</f>
        <v>0</v>
      </c>
      <c r="P1724" s="40" t="str">
        <f>IFERROR(INDEX(Sheet4!$G:$G,MATCH(Sheet1!B1724,Sheet4!$F:$F,0))+INDEX(Sheet4!$G:$G,MATCH(Sheet1!C1724,Sheet4!$F:$F,0))+INDEX(Sheet4!$G:$G,MATCH(Sheet1!D1724,Sheet4!$F:$F,0))+INDEX(Sheet4!$G:$G,MATCH(Sheet1!E1724,Sheet4!$F:$F,0))+INDEX(Sheet4!$G:$G,MATCH(Sheet1!F1724,Sheet4!$F:$F,0))+INDEX(Sheet4!$G:$G,MATCH(Sheet1!G1724,Sheet4!$F:$F,0))+INDEX(Sheet4!$G:$G,MATCH(Sheet1!H1724,Sheet4!$F:$F,0))+INDEX(Sheet4!$G:$G,MATCH(Sheet1!I1724,Sheet4!$F:$F,0))+INDEX(Sheet4!$G:$G,MATCH(Sheet1!J1724,Sheet4!$F:$F,0)),"")</f>
        <v/>
      </c>
      <c r="AF1724">
        <f si="407" t="shared"/>
        <v>0</v>
      </c>
      <c r="AH1724">
        <v>1701</v>
      </c>
      <c r="AI1724" t="str">
        <f si="408" t="shared"/>
        <v>Ben SimmonsIsaiah CanaanMonte MorrisTorrey CraigKelly OubreJoe InglesKenneth FariedJohn CollinsNikola Jokic</v>
      </c>
      <c r="AJ1724">
        <f si="411" t="shared"/>
        <v>0</v>
      </c>
      <c r="AK1724">
        <f si="412" t="shared"/>
        <v>0</v>
      </c>
      <c r="AL1724">
        <f si="413" t="shared"/>
        <v>0</v>
      </c>
      <c r="AM1724">
        <f si="414" t="shared"/>
        <v>0</v>
      </c>
      <c r="AN1724">
        <f si="415" t="shared"/>
        <v>0</v>
      </c>
      <c r="AO1724">
        <f si="416" t="shared"/>
        <v>0</v>
      </c>
      <c r="AP1724">
        <f si="417" t="shared"/>
        <v>0</v>
      </c>
      <c r="AQ1724">
        <f si="418" t="shared"/>
        <v>0</v>
      </c>
      <c r="AR1724">
        <f si="419" t="shared"/>
        <v>0</v>
      </c>
      <c r="AS1724">
        <f si="409" t="shared"/>
        <v>0</v>
      </c>
      <c r="AU1724" t="str">
        <f>IFERROR(VLOOKUP(C1724,Results!$A$2:$B$240,2,FALSE)+VLOOKUP(D1724,Results!$A$2:$B$240,2,FALSE)+VLOOKUP(E1724,Results!$A$2:$B$240,2,FALSE)+VLOOKUP(F1724,Results!$A$2:$B$240,2,FALSE)+VLOOKUP(G1724,Results!$A$2:$B$240,2,FALSE)+VLOOKUP(H1724,Results!$A$2:$B$240,2,FALSE)+VLOOKUP(I1724,Results!$A$2:$B$240,2,FALSE)+VLOOKUP(J1724,Results!$A$2:$B$240,2,FALSE)+VLOOKUP(B1724,Results!$A$2:$B$240,2,FALSE)-MIN(VLOOKUP(C1724,Results!$A$2:$B$240,2,FALSE),VLOOKUP(D1724,Results!$A$2:$B$240,2,FALSE),VLOOKUP(E1724,Results!$A$2:$B$240,2,FALSE),VLOOKUP(F1724,Results!$A$2:$B$240,2,FALSE),VLOOKUP(G1724,Results!$A$2:$B$240,2,FALSE),VLOOKUP(H1724,Results!$A$2:$B$240,2,FALSE),VLOOKUP(I1724,Results!$A$2:$B$240,2,FALSE),VLOOKUP(J1724,Results!$A$2:$B$240,2,FALSE),VLOOKUP(B1724,Results!$A$2:$B$240,2,FALSE)),"")</f>
        <v/>
      </c>
    </row>
    <row r="1725" spans="2:47" x14ac:dyDescent="0.3">
      <c r="B1725" t="s">
        <v>166</v>
      </c>
      <c r="C1725" t="s">
        <v>171</v>
      </c>
      <c r="D1725" t="s">
        <v>172</v>
      </c>
      <c r="E1725" t="s">
        <v>146</v>
      </c>
      <c r="F1725" t="s">
        <v>177</v>
      </c>
      <c r="G1725" t="s">
        <v>105</v>
      </c>
      <c r="H1725" t="s">
        <v>93</v>
      </c>
      <c r="I1725" t="s">
        <v>103</v>
      </c>
      <c r="J1725" t="s">
        <v>156</v>
      </c>
      <c r="K1725" t="n">
        <v>9.0</v>
      </c>
      <c r="L1725" s="30">
        <f si="410" t="shared"/>
        <v>0</v>
      </c>
      <c r="N1725" s="35" t="str">
        <f si="406" t="shared"/>
        <v/>
      </c>
      <c r="O1725" s="59">
        <f>(IF(ISNUMBER(MATCH(B1725,Sheet4!$K$92:$K$101,0)),1,0)+IF(ISNUMBER(MATCH(C1725,Sheet4!$K$92:$K$101,0)),1,0)+IF(ISNUMBER(MATCH(D1725,Sheet4!$K$92:$K$101,0)),1,0)+IF(ISNUMBER(MATCH(E1725,Sheet4!$K$92:$K$101,0)),1,0)+IF(ISNUMBER(MATCH(F1725,Sheet4!$K$92:$K$101,0)),1,0)+IF(ISNUMBER(MATCH(G1725,Sheet4!$K$92:$K$101,0)),1,0)+IF(ISNUMBER(MATCH(H1725,Sheet4!$K$92:$K$101,0)),1,0)+IF(ISNUMBER(MATCH(I1725,Sheet4!$K$92:$K$101,0)),1,0)+IF(ISNUMBER(MATCH(J1725,Sheet4!$K$92:$K$101,0)),1,0))
-
(IF(ISNUMBER(MATCH(B1725,Sheet4!$F$2:$F$11,0)),1,0)+IF(ISNUMBER(MATCH(C1725,Sheet4!$F$2:$F$11,0)),1,0)+IF(ISNUMBER(MATCH(D1725,Sheet4!$F$2:$F$11,0)),1,0)+IF(ISNUMBER(MATCH(E1725,Sheet4!$F$2:$F$11,0)),1,0)+IF(ISNUMBER(MATCH(F1725,Sheet4!$F$2:$F$11,0)),1,0)+IF(ISNUMBER(MATCH(G1725,Sheet4!$F$2:$F$11,0)),1,0)+IF(ISNUMBER(MATCH(H1725,Sheet4!$F$2:$F$11,0)),1,0)+IF(ISNUMBER(MATCH(I1725,Sheet4!$F$2:$F$11,0)),1,0)+IF(ISNUMBER(MATCH(J1725,Sheet4!$F$2:$F$11,0)),1,0))</f>
        <v>0</v>
      </c>
      <c r="P1725" s="40" t="str">
        <f>IFERROR(INDEX(Sheet4!$G:$G,MATCH(Sheet1!B1725,Sheet4!$F:$F,0))+INDEX(Sheet4!$G:$G,MATCH(Sheet1!C1725,Sheet4!$F:$F,0))+INDEX(Sheet4!$G:$G,MATCH(Sheet1!D1725,Sheet4!$F:$F,0))+INDEX(Sheet4!$G:$G,MATCH(Sheet1!E1725,Sheet4!$F:$F,0))+INDEX(Sheet4!$G:$G,MATCH(Sheet1!F1725,Sheet4!$F:$F,0))+INDEX(Sheet4!$G:$G,MATCH(Sheet1!G1725,Sheet4!$F:$F,0))+INDEX(Sheet4!$G:$G,MATCH(Sheet1!H1725,Sheet4!$F:$F,0))+INDEX(Sheet4!$G:$G,MATCH(Sheet1!I1725,Sheet4!$F:$F,0))+INDEX(Sheet4!$G:$G,MATCH(Sheet1!J1725,Sheet4!$F:$F,0)),"")</f>
        <v/>
      </c>
      <c r="AF1725">
        <f si="407" t="shared"/>
        <v>0</v>
      </c>
      <c r="AH1725">
        <v>1702</v>
      </c>
      <c r="AI1725" t="str">
        <f si="408" t="shared"/>
        <v>Ben SimmonsRicky RubioJimmy ButlerMonte MorrisLuol DengGerald GreenJohn CollinsJosh JacksonKarl-Anthony Towns</v>
      </c>
      <c r="AJ1725">
        <f si="411" t="shared"/>
        <v>0</v>
      </c>
      <c r="AK1725">
        <f si="412" t="shared"/>
        <v>0</v>
      </c>
      <c r="AL1725">
        <f si="413" t="shared"/>
        <v>0</v>
      </c>
      <c r="AM1725">
        <f si="414" t="shared"/>
        <v>0</v>
      </c>
      <c r="AN1725">
        <f si="415" t="shared"/>
        <v>0</v>
      </c>
      <c r="AO1725">
        <f si="416" t="shared"/>
        <v>0</v>
      </c>
      <c r="AP1725">
        <f si="417" t="shared"/>
        <v>0</v>
      </c>
      <c r="AQ1725">
        <f si="418" t="shared"/>
        <v>0</v>
      </c>
      <c r="AR1725">
        <f si="419" t="shared"/>
        <v>0</v>
      </c>
      <c r="AS1725">
        <f si="409" t="shared"/>
        <v>0</v>
      </c>
      <c r="AU1725" t="str">
        <f>IFERROR(VLOOKUP(C1725,Results!$A$2:$B$240,2,FALSE)+VLOOKUP(D1725,Results!$A$2:$B$240,2,FALSE)+VLOOKUP(E1725,Results!$A$2:$B$240,2,FALSE)+VLOOKUP(F1725,Results!$A$2:$B$240,2,FALSE)+VLOOKUP(G1725,Results!$A$2:$B$240,2,FALSE)+VLOOKUP(H1725,Results!$A$2:$B$240,2,FALSE)+VLOOKUP(I1725,Results!$A$2:$B$240,2,FALSE)+VLOOKUP(J1725,Results!$A$2:$B$240,2,FALSE)+VLOOKUP(B1725,Results!$A$2:$B$240,2,FALSE)-MIN(VLOOKUP(C1725,Results!$A$2:$B$240,2,FALSE),VLOOKUP(D1725,Results!$A$2:$B$240,2,FALSE),VLOOKUP(E1725,Results!$A$2:$B$240,2,FALSE),VLOOKUP(F1725,Results!$A$2:$B$240,2,FALSE),VLOOKUP(G1725,Results!$A$2:$B$240,2,FALSE),VLOOKUP(H1725,Results!$A$2:$B$240,2,FALSE),VLOOKUP(I1725,Results!$A$2:$B$240,2,FALSE),VLOOKUP(J1725,Results!$A$2:$B$240,2,FALSE),VLOOKUP(B1725,Results!$A$2:$B$240,2,FALSE)),"")</f>
        <v/>
      </c>
    </row>
    <row r="1726" spans="2:47" x14ac:dyDescent="0.3">
      <c r="B1726" t="s">
        <v>87</v>
      </c>
      <c r="C1726" t="s">
        <v>108</v>
      </c>
      <c r="D1726" t="s">
        <v>172</v>
      </c>
      <c r="E1726" t="s">
        <v>146</v>
      </c>
      <c r="F1726" t="s">
        <v>90</v>
      </c>
      <c r="G1726" t="s">
        <v>101</v>
      </c>
      <c r="H1726" t="s">
        <v>153</v>
      </c>
      <c r="I1726" t="s">
        <v>181</v>
      </c>
      <c r="J1726" t="s">
        <v>186</v>
      </c>
      <c r="K1726" t="n">
        <v>9.0</v>
      </c>
      <c r="L1726" s="30">
        <f si="410" t="shared"/>
        <v>0</v>
      </c>
      <c r="N1726" s="35" t="str">
        <f si="406" t="shared"/>
        <v/>
      </c>
      <c r="O1726" s="59">
        <f>(IF(ISNUMBER(MATCH(B1726,Sheet4!$K$92:$K$101,0)),1,0)+IF(ISNUMBER(MATCH(C1726,Sheet4!$K$92:$K$101,0)),1,0)+IF(ISNUMBER(MATCH(D1726,Sheet4!$K$92:$K$101,0)),1,0)+IF(ISNUMBER(MATCH(E1726,Sheet4!$K$92:$K$101,0)),1,0)+IF(ISNUMBER(MATCH(F1726,Sheet4!$K$92:$K$101,0)),1,0)+IF(ISNUMBER(MATCH(G1726,Sheet4!$K$92:$K$101,0)),1,0)+IF(ISNUMBER(MATCH(H1726,Sheet4!$K$92:$K$101,0)),1,0)+IF(ISNUMBER(MATCH(I1726,Sheet4!$K$92:$K$101,0)),1,0)+IF(ISNUMBER(MATCH(J1726,Sheet4!$K$92:$K$101,0)),1,0))
-
(IF(ISNUMBER(MATCH(B1726,Sheet4!$F$2:$F$11,0)),1,0)+IF(ISNUMBER(MATCH(C1726,Sheet4!$F$2:$F$11,0)),1,0)+IF(ISNUMBER(MATCH(D1726,Sheet4!$F$2:$F$11,0)),1,0)+IF(ISNUMBER(MATCH(E1726,Sheet4!$F$2:$F$11,0)),1,0)+IF(ISNUMBER(MATCH(F1726,Sheet4!$F$2:$F$11,0)),1,0)+IF(ISNUMBER(MATCH(G1726,Sheet4!$F$2:$F$11,0)),1,0)+IF(ISNUMBER(MATCH(H1726,Sheet4!$F$2:$F$11,0)),1,0)+IF(ISNUMBER(MATCH(I1726,Sheet4!$F$2:$F$11,0)),1,0)+IF(ISNUMBER(MATCH(J1726,Sheet4!$F$2:$F$11,0)),1,0))</f>
        <v>0</v>
      </c>
      <c r="P1726" s="40" t="str">
        <f>IFERROR(INDEX(Sheet4!$G:$G,MATCH(Sheet1!B1726,Sheet4!$F:$F,0))+INDEX(Sheet4!$G:$G,MATCH(Sheet1!C1726,Sheet4!$F:$F,0))+INDEX(Sheet4!$G:$G,MATCH(Sheet1!D1726,Sheet4!$F:$F,0))+INDEX(Sheet4!$G:$G,MATCH(Sheet1!E1726,Sheet4!$F:$F,0))+INDEX(Sheet4!$G:$G,MATCH(Sheet1!F1726,Sheet4!$F:$F,0))+INDEX(Sheet4!$G:$G,MATCH(Sheet1!G1726,Sheet4!$F:$F,0))+INDEX(Sheet4!$G:$G,MATCH(Sheet1!H1726,Sheet4!$F:$F,0))+INDEX(Sheet4!$G:$G,MATCH(Sheet1!I1726,Sheet4!$F:$F,0))+INDEX(Sheet4!$G:$G,MATCH(Sheet1!J1726,Sheet4!$F:$F,0)),"")</f>
        <v/>
      </c>
      <c r="AF1726">
        <f si="407" t="shared"/>
        <v>0</v>
      </c>
      <c r="AH1726">
        <v>1703</v>
      </c>
      <c r="AI1726" t="str">
        <f si="408" t="shared"/>
        <v>Ben SimmonsJeremy LinJimmy ButlerMonte MorrisMikal BridgesTaurean PrinceKenneth FariedJosh JacksonRudy Gobert</v>
      </c>
      <c r="AJ1726">
        <f si="411" t="shared"/>
        <v>0</v>
      </c>
      <c r="AK1726">
        <f si="412" t="shared"/>
        <v>0</v>
      </c>
      <c r="AL1726">
        <f si="413" t="shared"/>
        <v>0</v>
      </c>
      <c r="AM1726">
        <f si="414" t="shared"/>
        <v>0</v>
      </c>
      <c r="AN1726">
        <f si="415" t="shared"/>
        <v>0</v>
      </c>
      <c r="AO1726">
        <f si="416" t="shared"/>
        <v>0</v>
      </c>
      <c r="AP1726">
        <f si="417" t="shared"/>
        <v>0</v>
      </c>
      <c r="AQ1726">
        <f si="418" t="shared"/>
        <v>0</v>
      </c>
      <c r="AR1726">
        <f si="419" t="shared"/>
        <v>0</v>
      </c>
      <c r="AS1726">
        <f si="409" t="shared"/>
        <v>0</v>
      </c>
      <c r="AU1726" t="str">
        <f>IFERROR(VLOOKUP(C1726,Results!$A$2:$B$240,2,FALSE)+VLOOKUP(D1726,Results!$A$2:$B$240,2,FALSE)+VLOOKUP(E1726,Results!$A$2:$B$240,2,FALSE)+VLOOKUP(F1726,Results!$A$2:$B$240,2,FALSE)+VLOOKUP(G1726,Results!$A$2:$B$240,2,FALSE)+VLOOKUP(H1726,Results!$A$2:$B$240,2,FALSE)+VLOOKUP(I1726,Results!$A$2:$B$240,2,FALSE)+VLOOKUP(J1726,Results!$A$2:$B$240,2,FALSE)+VLOOKUP(B1726,Results!$A$2:$B$240,2,FALSE)-MIN(VLOOKUP(C1726,Results!$A$2:$B$240,2,FALSE),VLOOKUP(D1726,Results!$A$2:$B$240,2,FALSE),VLOOKUP(E1726,Results!$A$2:$B$240,2,FALSE),VLOOKUP(F1726,Results!$A$2:$B$240,2,FALSE),VLOOKUP(G1726,Results!$A$2:$B$240,2,FALSE),VLOOKUP(H1726,Results!$A$2:$B$240,2,FALSE),VLOOKUP(I1726,Results!$A$2:$B$240,2,FALSE),VLOOKUP(J1726,Results!$A$2:$B$240,2,FALSE),VLOOKUP(B1726,Results!$A$2:$B$240,2,FALSE)),"")</f>
        <v/>
      </c>
    </row>
    <row r="1727" spans="2:47" x14ac:dyDescent="0.3">
      <c r="B1727" t="s">
        <v>166</v>
      </c>
      <c r="C1727" t="s">
        <v>167</v>
      </c>
      <c r="D1727" t="s">
        <v>173</v>
      </c>
      <c r="E1727" t="s">
        <v>146</v>
      </c>
      <c r="F1727" t="s">
        <v>177</v>
      </c>
      <c r="G1727" t="s">
        <v>96</v>
      </c>
      <c r="H1727" t="s">
        <v>103</v>
      </c>
      <c r="I1727" t="s">
        <v>155</v>
      </c>
      <c r="J1727" t="s">
        <v>186</v>
      </c>
      <c r="K1727" t="n">
        <v>9.0</v>
      </c>
      <c r="L1727" s="30">
        <f si="410" t="shared"/>
        <v>0</v>
      </c>
      <c r="N1727" s="35" t="str">
        <f si="406" t="shared"/>
        <v/>
      </c>
      <c r="O1727" s="59">
        <f>(IF(ISNUMBER(MATCH(B1727,Sheet4!$K$92:$K$101,0)),1,0)+IF(ISNUMBER(MATCH(C1727,Sheet4!$K$92:$K$101,0)),1,0)+IF(ISNUMBER(MATCH(D1727,Sheet4!$K$92:$K$101,0)),1,0)+IF(ISNUMBER(MATCH(E1727,Sheet4!$K$92:$K$101,0)),1,0)+IF(ISNUMBER(MATCH(F1727,Sheet4!$K$92:$K$101,0)),1,0)+IF(ISNUMBER(MATCH(G1727,Sheet4!$K$92:$K$101,0)),1,0)+IF(ISNUMBER(MATCH(H1727,Sheet4!$K$92:$K$101,0)),1,0)+IF(ISNUMBER(MATCH(I1727,Sheet4!$K$92:$K$101,0)),1,0)+IF(ISNUMBER(MATCH(J1727,Sheet4!$K$92:$K$101,0)),1,0))
-
(IF(ISNUMBER(MATCH(B1727,Sheet4!$F$2:$F$11,0)),1,0)+IF(ISNUMBER(MATCH(C1727,Sheet4!$F$2:$F$11,0)),1,0)+IF(ISNUMBER(MATCH(D1727,Sheet4!$F$2:$F$11,0)),1,0)+IF(ISNUMBER(MATCH(E1727,Sheet4!$F$2:$F$11,0)),1,0)+IF(ISNUMBER(MATCH(F1727,Sheet4!$F$2:$F$11,0)),1,0)+IF(ISNUMBER(MATCH(G1727,Sheet4!$F$2:$F$11,0)),1,0)+IF(ISNUMBER(MATCH(H1727,Sheet4!$F$2:$F$11,0)),1,0)+IF(ISNUMBER(MATCH(I1727,Sheet4!$F$2:$F$11,0)),1,0)+IF(ISNUMBER(MATCH(J1727,Sheet4!$F$2:$F$11,0)),1,0))</f>
        <v>0</v>
      </c>
      <c r="P1727" s="40" t="str">
        <f>IFERROR(INDEX(Sheet4!$G:$G,MATCH(Sheet1!B1727,Sheet4!$F:$F,0))+INDEX(Sheet4!$G:$G,MATCH(Sheet1!C1727,Sheet4!$F:$F,0))+INDEX(Sheet4!$G:$G,MATCH(Sheet1!D1727,Sheet4!$F:$F,0))+INDEX(Sheet4!$G:$G,MATCH(Sheet1!E1727,Sheet4!$F:$F,0))+INDEX(Sheet4!$G:$G,MATCH(Sheet1!F1727,Sheet4!$F:$F,0))+INDEX(Sheet4!$G:$G,MATCH(Sheet1!G1727,Sheet4!$F:$F,0))+INDEX(Sheet4!$G:$G,MATCH(Sheet1!H1727,Sheet4!$F:$F,0))+INDEX(Sheet4!$G:$G,MATCH(Sheet1!I1727,Sheet4!$F:$F,0))+INDEX(Sheet4!$G:$G,MATCH(Sheet1!J1727,Sheet4!$F:$F,0)),"")</f>
        <v/>
      </c>
      <c r="AF1727">
        <f si="407" t="shared"/>
        <v>0</v>
      </c>
      <c r="AH1727">
        <v>1704</v>
      </c>
      <c r="AI1727" t="str">
        <f si="408" t="shared"/>
        <v>Ben SimmonsElie OkoboJames HardenDevin BookerJames EnnisGerald GreenPaul MillsapTaj GibsonDeandre Ayton</v>
      </c>
      <c r="AJ1727">
        <f si="411" t="shared"/>
        <v>0</v>
      </c>
      <c r="AK1727">
        <f si="412" t="shared"/>
        <v>0</v>
      </c>
      <c r="AL1727">
        <f si="413" t="shared"/>
        <v>0</v>
      </c>
      <c r="AM1727">
        <f si="414" t="shared"/>
        <v>0</v>
      </c>
      <c r="AN1727">
        <f si="415" t="shared"/>
        <v>0</v>
      </c>
      <c r="AO1727">
        <f si="416" t="shared"/>
        <v>0</v>
      </c>
      <c r="AP1727">
        <f si="417" t="shared"/>
        <v>0</v>
      </c>
      <c r="AQ1727">
        <f si="418" t="shared"/>
        <v>0</v>
      </c>
      <c r="AR1727">
        <f si="419" t="shared"/>
        <v>0</v>
      </c>
      <c r="AS1727">
        <f si="409" t="shared"/>
        <v>0</v>
      </c>
      <c r="AU1727" t="str">
        <f>IFERROR(VLOOKUP(C1727,Results!$A$2:$B$240,2,FALSE)+VLOOKUP(D1727,Results!$A$2:$B$240,2,FALSE)+VLOOKUP(E1727,Results!$A$2:$B$240,2,FALSE)+VLOOKUP(F1727,Results!$A$2:$B$240,2,FALSE)+VLOOKUP(G1727,Results!$A$2:$B$240,2,FALSE)+VLOOKUP(H1727,Results!$A$2:$B$240,2,FALSE)+VLOOKUP(I1727,Results!$A$2:$B$240,2,FALSE)+VLOOKUP(J1727,Results!$A$2:$B$240,2,FALSE)+VLOOKUP(B1727,Results!$A$2:$B$240,2,FALSE)-MIN(VLOOKUP(C1727,Results!$A$2:$B$240,2,FALSE),VLOOKUP(D1727,Results!$A$2:$B$240,2,FALSE),VLOOKUP(E1727,Results!$A$2:$B$240,2,FALSE),VLOOKUP(F1727,Results!$A$2:$B$240,2,FALSE),VLOOKUP(G1727,Results!$A$2:$B$240,2,FALSE),VLOOKUP(H1727,Results!$A$2:$B$240,2,FALSE),VLOOKUP(I1727,Results!$A$2:$B$240,2,FALSE),VLOOKUP(J1727,Results!$A$2:$B$240,2,FALSE),VLOOKUP(B1727,Results!$A$2:$B$240,2,FALSE)),"")</f>
        <v/>
      </c>
    </row>
    <row r="1728" spans="2:47" x14ac:dyDescent="0.3">
      <c r="B1728" t="s">
        <v>166</v>
      </c>
      <c r="C1728" t="s">
        <v>116</v>
      </c>
      <c r="D1728" t="s">
        <v>172</v>
      </c>
      <c r="E1728" t="s">
        <v>158</v>
      </c>
      <c r="F1728" t="s">
        <v>177</v>
      </c>
      <c r="G1728" t="s">
        <v>90</v>
      </c>
      <c r="H1728" t="s">
        <v>153</v>
      </c>
      <c r="I1728" t="s">
        <v>181</v>
      </c>
      <c r="J1728" t="s">
        <v>98</v>
      </c>
      <c r="K1728" t="n">
        <v>9.0</v>
      </c>
      <c r="L1728" s="30">
        <f si="410" t="shared"/>
        <v>0</v>
      </c>
      <c r="N1728" s="35" t="str">
        <f ref="N1728:N1791" si="420" t="shared">AU1728</f>
        <v/>
      </c>
      <c r="O1728" s="59">
        <f>(IF(ISNUMBER(MATCH(B1728,Sheet4!$K$92:$K$101,0)),1,0)+IF(ISNUMBER(MATCH(C1728,Sheet4!$K$92:$K$101,0)),1,0)+IF(ISNUMBER(MATCH(D1728,Sheet4!$K$92:$K$101,0)),1,0)+IF(ISNUMBER(MATCH(E1728,Sheet4!$K$92:$K$101,0)),1,0)+IF(ISNUMBER(MATCH(F1728,Sheet4!$K$92:$K$101,0)),1,0)+IF(ISNUMBER(MATCH(G1728,Sheet4!$K$92:$K$101,0)),1,0)+IF(ISNUMBER(MATCH(H1728,Sheet4!$K$92:$K$101,0)),1,0)+IF(ISNUMBER(MATCH(I1728,Sheet4!$K$92:$K$101,0)),1,0)+IF(ISNUMBER(MATCH(J1728,Sheet4!$K$92:$K$101,0)),1,0))
-
(IF(ISNUMBER(MATCH(B1728,Sheet4!$F$2:$F$11,0)),1,0)+IF(ISNUMBER(MATCH(C1728,Sheet4!$F$2:$F$11,0)),1,0)+IF(ISNUMBER(MATCH(D1728,Sheet4!$F$2:$F$11,0)),1,0)+IF(ISNUMBER(MATCH(E1728,Sheet4!$F$2:$F$11,0)),1,0)+IF(ISNUMBER(MATCH(F1728,Sheet4!$F$2:$F$11,0)),1,0)+IF(ISNUMBER(MATCH(G1728,Sheet4!$F$2:$F$11,0)),1,0)+IF(ISNUMBER(MATCH(H1728,Sheet4!$F$2:$F$11,0)),1,0)+IF(ISNUMBER(MATCH(I1728,Sheet4!$F$2:$F$11,0)),1,0)+IF(ISNUMBER(MATCH(J1728,Sheet4!$F$2:$F$11,0)),1,0))</f>
        <v>0</v>
      </c>
      <c r="P1728" s="40" t="str">
        <f>IFERROR(INDEX(Sheet4!$G:$G,MATCH(Sheet1!B1728,Sheet4!$F:$F,0))+INDEX(Sheet4!$G:$G,MATCH(Sheet1!C1728,Sheet4!$F:$F,0))+INDEX(Sheet4!$G:$G,MATCH(Sheet1!D1728,Sheet4!$F:$F,0))+INDEX(Sheet4!$G:$G,MATCH(Sheet1!E1728,Sheet4!$F:$F,0))+INDEX(Sheet4!$G:$G,MATCH(Sheet1!F1728,Sheet4!$F:$F,0))+INDEX(Sheet4!$G:$G,MATCH(Sheet1!G1728,Sheet4!$F:$F,0))+INDEX(Sheet4!$G:$G,MATCH(Sheet1!H1728,Sheet4!$F:$F,0))+INDEX(Sheet4!$G:$G,MATCH(Sheet1!I1728,Sheet4!$F:$F,0))+INDEX(Sheet4!$G:$G,MATCH(Sheet1!J1728,Sheet4!$F:$F,0)),"")</f>
        <v/>
      </c>
      <c r="AF1728">
        <f ref="AF1728:AF1791" si="421" t="shared">IF(A1728="✓",AF1727+1,AF1727)</f>
        <v>0</v>
      </c>
      <c r="AH1728">
        <v>1705</v>
      </c>
      <c r="AI1728" t="str">
        <f ref="AI1728:AI1791" si="422" t="shared">CONCATENATE(B1728,C1728,D1728,E1728,F1728,G1728,H1728,I1728,J1728)</f>
        <v>Ben SimmonsIsaiah CanaanJimmy ButlerAustin RiversKelly OubreTaurean PrinceMarvin BagleyPaul MillsapJoel Embiid</v>
      </c>
      <c r="AJ1728">
        <f si="411" t="shared"/>
        <v>0</v>
      </c>
      <c r="AK1728">
        <f si="412" t="shared"/>
        <v>0</v>
      </c>
      <c r="AL1728">
        <f si="413" t="shared"/>
        <v>0</v>
      </c>
      <c r="AM1728">
        <f si="414" t="shared"/>
        <v>0</v>
      </c>
      <c r="AN1728">
        <f si="415" t="shared"/>
        <v>0</v>
      </c>
      <c r="AO1728">
        <f si="416" t="shared"/>
        <v>0</v>
      </c>
      <c r="AP1728">
        <f si="417" t="shared"/>
        <v>0</v>
      </c>
      <c r="AQ1728">
        <f si="418" t="shared"/>
        <v>0</v>
      </c>
      <c r="AR1728">
        <f si="419" t="shared"/>
        <v>0</v>
      </c>
      <c r="AS1728">
        <f ref="AS1728:AS1791" si="423" t="shared">SUM(AJ1728:AR1728)</f>
        <v>0</v>
      </c>
      <c r="AU1728" t="str">
        <f>IFERROR(VLOOKUP(C1728,Results!$A$2:$B$240,2,FALSE)+VLOOKUP(D1728,Results!$A$2:$B$240,2,FALSE)+VLOOKUP(E1728,Results!$A$2:$B$240,2,FALSE)+VLOOKUP(F1728,Results!$A$2:$B$240,2,FALSE)+VLOOKUP(G1728,Results!$A$2:$B$240,2,FALSE)+VLOOKUP(H1728,Results!$A$2:$B$240,2,FALSE)+VLOOKUP(I1728,Results!$A$2:$B$240,2,FALSE)+VLOOKUP(J1728,Results!$A$2:$B$240,2,FALSE)+VLOOKUP(B1728,Results!$A$2:$B$240,2,FALSE)-MIN(VLOOKUP(C1728,Results!$A$2:$B$240,2,FALSE),VLOOKUP(D1728,Results!$A$2:$B$240,2,FALSE),VLOOKUP(E1728,Results!$A$2:$B$240,2,FALSE),VLOOKUP(F1728,Results!$A$2:$B$240,2,FALSE),VLOOKUP(G1728,Results!$A$2:$B$240,2,FALSE),VLOOKUP(H1728,Results!$A$2:$B$240,2,FALSE),VLOOKUP(I1728,Results!$A$2:$B$240,2,FALSE),VLOOKUP(J1728,Results!$A$2:$B$240,2,FALSE),VLOOKUP(B1728,Results!$A$2:$B$240,2,FALSE)),"")</f>
        <v/>
      </c>
    </row>
    <row r="1729" spans="2:47" x14ac:dyDescent="0.3">
      <c r="B1729" t="s">
        <v>166</v>
      </c>
      <c r="C1729" t="s">
        <v>116</v>
      </c>
      <c r="D1729" t="s">
        <v>172</v>
      </c>
      <c r="E1729" t="s">
        <v>146</v>
      </c>
      <c r="F1729" t="s">
        <v>105</v>
      </c>
      <c r="G1729" t="s">
        <v>159</v>
      </c>
      <c r="H1729" t="s">
        <v>153</v>
      </c>
      <c r="I1729" t="s">
        <v>181</v>
      </c>
      <c r="J1729" t="s">
        <v>188</v>
      </c>
      <c r="K1729" t="n">
        <v>9.0</v>
      </c>
      <c r="L1729" s="30">
        <f si="410" t="shared"/>
        <v>0</v>
      </c>
      <c r="N1729" s="35" t="str">
        <f si="420" t="shared"/>
        <v/>
      </c>
      <c r="O1729" s="59">
        <f>(IF(ISNUMBER(MATCH(B1729,Sheet4!$K$92:$K$101,0)),1,0)+IF(ISNUMBER(MATCH(C1729,Sheet4!$K$92:$K$101,0)),1,0)+IF(ISNUMBER(MATCH(D1729,Sheet4!$K$92:$K$101,0)),1,0)+IF(ISNUMBER(MATCH(E1729,Sheet4!$K$92:$K$101,0)),1,0)+IF(ISNUMBER(MATCH(F1729,Sheet4!$K$92:$K$101,0)),1,0)+IF(ISNUMBER(MATCH(G1729,Sheet4!$K$92:$K$101,0)),1,0)+IF(ISNUMBER(MATCH(H1729,Sheet4!$K$92:$K$101,0)),1,0)+IF(ISNUMBER(MATCH(I1729,Sheet4!$K$92:$K$101,0)),1,0)+IF(ISNUMBER(MATCH(J1729,Sheet4!$K$92:$K$101,0)),1,0))
-
(IF(ISNUMBER(MATCH(B1729,Sheet4!$F$2:$F$11,0)),1,0)+IF(ISNUMBER(MATCH(C1729,Sheet4!$F$2:$F$11,0)),1,0)+IF(ISNUMBER(MATCH(D1729,Sheet4!$F$2:$F$11,0)),1,0)+IF(ISNUMBER(MATCH(E1729,Sheet4!$F$2:$F$11,0)),1,0)+IF(ISNUMBER(MATCH(F1729,Sheet4!$F$2:$F$11,0)),1,0)+IF(ISNUMBER(MATCH(G1729,Sheet4!$F$2:$F$11,0)),1,0)+IF(ISNUMBER(MATCH(H1729,Sheet4!$F$2:$F$11,0)),1,0)+IF(ISNUMBER(MATCH(I1729,Sheet4!$F$2:$F$11,0)),1,0)+IF(ISNUMBER(MATCH(J1729,Sheet4!$F$2:$F$11,0)),1,0))</f>
        <v>0</v>
      </c>
      <c r="P1729" s="40" t="str">
        <f>IFERROR(INDEX(Sheet4!$G:$G,MATCH(Sheet1!B1729,Sheet4!$F:$F,0))+INDEX(Sheet4!$G:$G,MATCH(Sheet1!C1729,Sheet4!$F:$F,0))+INDEX(Sheet4!$G:$G,MATCH(Sheet1!D1729,Sheet4!$F:$F,0))+INDEX(Sheet4!$G:$G,MATCH(Sheet1!E1729,Sheet4!$F:$F,0))+INDEX(Sheet4!$G:$G,MATCH(Sheet1!F1729,Sheet4!$F:$F,0))+INDEX(Sheet4!$G:$G,MATCH(Sheet1!G1729,Sheet4!$F:$F,0))+INDEX(Sheet4!$G:$G,MATCH(Sheet1!H1729,Sheet4!$F:$F,0))+INDEX(Sheet4!$G:$G,MATCH(Sheet1!I1729,Sheet4!$F:$F,0))+INDEX(Sheet4!$G:$G,MATCH(Sheet1!J1729,Sheet4!$F:$F,0)),"")</f>
        <v/>
      </c>
      <c r="AF1729">
        <f si="421" t="shared"/>
        <v>0</v>
      </c>
      <c r="AH1729">
        <v>1706</v>
      </c>
      <c r="AI1729" t="str">
        <f si="422" t="shared"/>
        <v>Ben SimmonsTrae YoungMonte MorrisMalik BeasleyJoe InglesCorey BrewerKenneth FariedPaul MillsapKarl-Anthony Towns</v>
      </c>
      <c r="AJ1729">
        <f si="411" t="shared"/>
        <v>0</v>
      </c>
      <c r="AK1729">
        <f si="412" t="shared"/>
        <v>0</v>
      </c>
      <c r="AL1729">
        <f si="413" t="shared"/>
        <v>0</v>
      </c>
      <c r="AM1729">
        <f si="414" t="shared"/>
        <v>0</v>
      </c>
      <c r="AN1729">
        <f si="415" t="shared"/>
        <v>0</v>
      </c>
      <c r="AO1729">
        <f si="416" t="shared"/>
        <v>0</v>
      </c>
      <c r="AP1729">
        <f si="417" t="shared"/>
        <v>0</v>
      </c>
      <c r="AQ1729">
        <f si="418" t="shared"/>
        <v>0</v>
      </c>
      <c r="AR1729">
        <f si="419" t="shared"/>
        <v>0</v>
      </c>
      <c r="AS1729">
        <f si="423" t="shared"/>
        <v>0</v>
      </c>
      <c r="AU1729" t="str">
        <f>IFERROR(VLOOKUP(C1729,Results!$A$2:$B$240,2,FALSE)+VLOOKUP(D1729,Results!$A$2:$B$240,2,FALSE)+VLOOKUP(E1729,Results!$A$2:$B$240,2,FALSE)+VLOOKUP(F1729,Results!$A$2:$B$240,2,FALSE)+VLOOKUP(G1729,Results!$A$2:$B$240,2,FALSE)+VLOOKUP(H1729,Results!$A$2:$B$240,2,FALSE)+VLOOKUP(I1729,Results!$A$2:$B$240,2,FALSE)+VLOOKUP(J1729,Results!$A$2:$B$240,2,FALSE)+VLOOKUP(B1729,Results!$A$2:$B$240,2,FALSE)-MIN(VLOOKUP(C1729,Results!$A$2:$B$240,2,FALSE),VLOOKUP(D1729,Results!$A$2:$B$240,2,FALSE),VLOOKUP(E1729,Results!$A$2:$B$240,2,FALSE),VLOOKUP(F1729,Results!$A$2:$B$240,2,FALSE),VLOOKUP(G1729,Results!$A$2:$B$240,2,FALSE),VLOOKUP(H1729,Results!$A$2:$B$240,2,FALSE),VLOOKUP(I1729,Results!$A$2:$B$240,2,FALSE),VLOOKUP(J1729,Results!$A$2:$B$240,2,FALSE),VLOOKUP(B1729,Results!$A$2:$B$240,2,FALSE)),"")</f>
        <v/>
      </c>
    </row>
    <row r="1730" spans="2:47" x14ac:dyDescent="0.3">
      <c r="B1730" t="s">
        <v>87</v>
      </c>
      <c r="C1730" t="s">
        <v>171</v>
      </c>
      <c r="D1730" t="s">
        <v>172</v>
      </c>
      <c r="E1730" t="s">
        <v>149</v>
      </c>
      <c r="F1730" t="s">
        <v>177</v>
      </c>
      <c r="G1730" t="s">
        <v>178</v>
      </c>
      <c r="H1730" t="s">
        <v>153</v>
      </c>
      <c r="I1730" t="s">
        <v>152</v>
      </c>
      <c r="J1730" t="s">
        <v>188</v>
      </c>
      <c r="K1730" t="n">
        <v>9.0</v>
      </c>
      <c r="L1730" s="30">
        <f si="410" t="shared"/>
        <v>0</v>
      </c>
      <c r="N1730" s="35" t="str">
        <f si="420" t="shared"/>
        <v/>
      </c>
      <c r="O1730" s="59">
        <f>(IF(ISNUMBER(MATCH(B1730,Sheet4!$K$92:$K$101,0)),1,0)+IF(ISNUMBER(MATCH(C1730,Sheet4!$K$92:$K$101,0)),1,0)+IF(ISNUMBER(MATCH(D1730,Sheet4!$K$92:$K$101,0)),1,0)+IF(ISNUMBER(MATCH(E1730,Sheet4!$K$92:$K$101,0)),1,0)+IF(ISNUMBER(MATCH(F1730,Sheet4!$K$92:$K$101,0)),1,0)+IF(ISNUMBER(MATCH(G1730,Sheet4!$K$92:$K$101,0)),1,0)+IF(ISNUMBER(MATCH(H1730,Sheet4!$K$92:$K$101,0)),1,0)+IF(ISNUMBER(MATCH(I1730,Sheet4!$K$92:$K$101,0)),1,0)+IF(ISNUMBER(MATCH(J1730,Sheet4!$K$92:$K$101,0)),1,0))
-
(IF(ISNUMBER(MATCH(B1730,Sheet4!$F$2:$F$11,0)),1,0)+IF(ISNUMBER(MATCH(C1730,Sheet4!$F$2:$F$11,0)),1,0)+IF(ISNUMBER(MATCH(D1730,Sheet4!$F$2:$F$11,0)),1,0)+IF(ISNUMBER(MATCH(E1730,Sheet4!$F$2:$F$11,0)),1,0)+IF(ISNUMBER(MATCH(F1730,Sheet4!$F$2:$F$11,0)),1,0)+IF(ISNUMBER(MATCH(G1730,Sheet4!$F$2:$F$11,0)),1,0)+IF(ISNUMBER(MATCH(H1730,Sheet4!$F$2:$F$11,0)),1,0)+IF(ISNUMBER(MATCH(I1730,Sheet4!$F$2:$F$11,0)),1,0)+IF(ISNUMBER(MATCH(J1730,Sheet4!$F$2:$F$11,0)),1,0))</f>
        <v>0</v>
      </c>
      <c r="P1730" s="40" t="str">
        <f>IFERROR(INDEX(Sheet4!$G:$G,MATCH(Sheet1!B1730,Sheet4!$F:$F,0))+INDEX(Sheet4!$G:$G,MATCH(Sheet1!C1730,Sheet4!$F:$F,0))+INDEX(Sheet4!$G:$G,MATCH(Sheet1!D1730,Sheet4!$F:$F,0))+INDEX(Sheet4!$G:$G,MATCH(Sheet1!E1730,Sheet4!$F:$F,0))+INDEX(Sheet4!$G:$G,MATCH(Sheet1!F1730,Sheet4!$F:$F,0))+INDEX(Sheet4!$G:$G,MATCH(Sheet1!G1730,Sheet4!$F:$F,0))+INDEX(Sheet4!$G:$G,MATCH(Sheet1!H1730,Sheet4!$F:$F,0))+INDEX(Sheet4!$G:$G,MATCH(Sheet1!I1730,Sheet4!$F:$F,0))+INDEX(Sheet4!$G:$G,MATCH(Sheet1!J1730,Sheet4!$F:$F,0)),"")</f>
        <v/>
      </c>
      <c r="AF1730">
        <f si="421" t="shared"/>
        <v>0</v>
      </c>
      <c r="AH1730">
        <v>1707</v>
      </c>
      <c r="AI1730" t="str">
        <f si="422" t="shared"/>
        <v>Ben SimmonsJeremy LinJimmy ButlerEric GordonKelly OubreGerald GreenJosh JacksonPaul MillsapJoel Embiid</v>
      </c>
      <c r="AJ1730">
        <f si="411" t="shared"/>
        <v>0</v>
      </c>
      <c r="AK1730">
        <f si="412" t="shared"/>
        <v>0</v>
      </c>
      <c r="AL1730">
        <f si="413" t="shared"/>
        <v>0</v>
      </c>
      <c r="AM1730">
        <f si="414" t="shared"/>
        <v>0</v>
      </c>
      <c r="AN1730">
        <f si="415" t="shared"/>
        <v>0</v>
      </c>
      <c r="AO1730">
        <f si="416" t="shared"/>
        <v>0</v>
      </c>
      <c r="AP1730">
        <f si="417" t="shared"/>
        <v>0</v>
      </c>
      <c r="AQ1730">
        <f si="418" t="shared"/>
        <v>0</v>
      </c>
      <c r="AR1730">
        <f si="419" t="shared"/>
        <v>0</v>
      </c>
      <c r="AS1730">
        <f si="423" t="shared"/>
        <v>0</v>
      </c>
      <c r="AU1730" t="str">
        <f>IFERROR(VLOOKUP(C1730,Results!$A$2:$B$240,2,FALSE)+VLOOKUP(D1730,Results!$A$2:$B$240,2,FALSE)+VLOOKUP(E1730,Results!$A$2:$B$240,2,FALSE)+VLOOKUP(F1730,Results!$A$2:$B$240,2,FALSE)+VLOOKUP(G1730,Results!$A$2:$B$240,2,FALSE)+VLOOKUP(H1730,Results!$A$2:$B$240,2,FALSE)+VLOOKUP(I1730,Results!$A$2:$B$240,2,FALSE)+VLOOKUP(J1730,Results!$A$2:$B$240,2,FALSE)+VLOOKUP(B1730,Results!$A$2:$B$240,2,FALSE)-MIN(VLOOKUP(C1730,Results!$A$2:$B$240,2,FALSE),VLOOKUP(D1730,Results!$A$2:$B$240,2,FALSE),VLOOKUP(E1730,Results!$A$2:$B$240,2,FALSE),VLOOKUP(F1730,Results!$A$2:$B$240,2,FALSE),VLOOKUP(G1730,Results!$A$2:$B$240,2,FALSE),VLOOKUP(H1730,Results!$A$2:$B$240,2,FALSE),VLOOKUP(I1730,Results!$A$2:$B$240,2,FALSE),VLOOKUP(J1730,Results!$A$2:$B$240,2,FALSE),VLOOKUP(B1730,Results!$A$2:$B$240,2,FALSE)),"")</f>
        <v/>
      </c>
    </row>
    <row r="1731" spans="2:47" x14ac:dyDescent="0.3">
      <c r="B1731" t="s">
        <v>87</v>
      </c>
      <c r="C1731" t="s">
        <v>95</v>
      </c>
      <c r="D1731" t="s">
        <v>172</v>
      </c>
      <c r="E1731" t="s">
        <v>173</v>
      </c>
      <c r="F1731" t="s">
        <v>90</v>
      </c>
      <c r="G1731" t="s">
        <v>159</v>
      </c>
      <c r="H1731" t="s">
        <v>92</v>
      </c>
      <c r="I1731" t="s">
        <v>152</v>
      </c>
      <c r="J1731" t="s">
        <v>187</v>
      </c>
      <c r="K1731" t="n">
        <v>9.0</v>
      </c>
      <c r="L1731" s="30">
        <f si="410" t="shared"/>
        <v>0</v>
      </c>
      <c r="N1731" s="35" t="str">
        <f si="420" t="shared"/>
        <v/>
      </c>
      <c r="O1731" s="59">
        <f>(IF(ISNUMBER(MATCH(B1731,Sheet4!$K$92:$K$101,0)),1,0)+IF(ISNUMBER(MATCH(C1731,Sheet4!$K$92:$K$101,0)),1,0)+IF(ISNUMBER(MATCH(D1731,Sheet4!$K$92:$K$101,0)),1,0)+IF(ISNUMBER(MATCH(E1731,Sheet4!$K$92:$K$101,0)),1,0)+IF(ISNUMBER(MATCH(F1731,Sheet4!$K$92:$K$101,0)),1,0)+IF(ISNUMBER(MATCH(G1731,Sheet4!$K$92:$K$101,0)),1,0)+IF(ISNUMBER(MATCH(H1731,Sheet4!$K$92:$K$101,0)),1,0)+IF(ISNUMBER(MATCH(I1731,Sheet4!$K$92:$K$101,0)),1,0)+IF(ISNUMBER(MATCH(J1731,Sheet4!$K$92:$K$101,0)),1,0))
-
(IF(ISNUMBER(MATCH(B1731,Sheet4!$F$2:$F$11,0)),1,0)+IF(ISNUMBER(MATCH(C1731,Sheet4!$F$2:$F$11,0)),1,0)+IF(ISNUMBER(MATCH(D1731,Sheet4!$F$2:$F$11,0)),1,0)+IF(ISNUMBER(MATCH(E1731,Sheet4!$F$2:$F$11,0)),1,0)+IF(ISNUMBER(MATCH(F1731,Sheet4!$F$2:$F$11,0)),1,0)+IF(ISNUMBER(MATCH(G1731,Sheet4!$F$2:$F$11,0)),1,0)+IF(ISNUMBER(MATCH(H1731,Sheet4!$F$2:$F$11,0)),1,0)+IF(ISNUMBER(MATCH(I1731,Sheet4!$F$2:$F$11,0)),1,0)+IF(ISNUMBER(MATCH(J1731,Sheet4!$F$2:$F$11,0)),1,0))</f>
        <v>0</v>
      </c>
      <c r="P1731" s="40" t="str">
        <f>IFERROR(INDEX(Sheet4!$G:$G,MATCH(Sheet1!B1731,Sheet4!$F:$F,0))+INDEX(Sheet4!$G:$G,MATCH(Sheet1!C1731,Sheet4!$F:$F,0))+INDEX(Sheet4!$G:$G,MATCH(Sheet1!D1731,Sheet4!$F:$F,0))+INDEX(Sheet4!$G:$G,MATCH(Sheet1!E1731,Sheet4!$F:$F,0))+INDEX(Sheet4!$G:$G,MATCH(Sheet1!F1731,Sheet4!$F:$F,0))+INDEX(Sheet4!$G:$G,MATCH(Sheet1!G1731,Sheet4!$F:$F,0))+INDEX(Sheet4!$G:$G,MATCH(Sheet1!H1731,Sheet4!$F:$F,0))+INDEX(Sheet4!$G:$G,MATCH(Sheet1!I1731,Sheet4!$F:$F,0))+INDEX(Sheet4!$G:$G,MATCH(Sheet1!J1731,Sheet4!$F:$F,0)),"")</f>
        <v/>
      </c>
      <c r="AF1731">
        <f si="421" t="shared"/>
        <v>0</v>
      </c>
      <c r="AH1731">
        <v>1708</v>
      </c>
      <c r="AI1731" t="str">
        <f si="422" t="shared"/>
        <v>Ben SimmonsLandry ShametMonte MorrisMalik BeasleyJoe InglesTaurean PrinceKenneth FariedJohn CollinsJoel Embiid</v>
      </c>
      <c r="AJ1731">
        <f si="411" t="shared"/>
        <v>0</v>
      </c>
      <c r="AK1731">
        <f si="412" t="shared"/>
        <v>0</v>
      </c>
      <c r="AL1731">
        <f si="413" t="shared"/>
        <v>0</v>
      </c>
      <c r="AM1731">
        <f si="414" t="shared"/>
        <v>0</v>
      </c>
      <c r="AN1731">
        <f si="415" t="shared"/>
        <v>0</v>
      </c>
      <c r="AO1731">
        <f si="416" t="shared"/>
        <v>0</v>
      </c>
      <c r="AP1731">
        <f si="417" t="shared"/>
        <v>0</v>
      </c>
      <c r="AQ1731">
        <f si="418" t="shared"/>
        <v>0</v>
      </c>
      <c r="AR1731">
        <f si="419" t="shared"/>
        <v>0</v>
      </c>
      <c r="AS1731">
        <f si="423" t="shared"/>
        <v>0</v>
      </c>
      <c r="AU1731" t="str">
        <f>IFERROR(VLOOKUP(C1731,Results!$A$2:$B$240,2,FALSE)+VLOOKUP(D1731,Results!$A$2:$B$240,2,FALSE)+VLOOKUP(E1731,Results!$A$2:$B$240,2,FALSE)+VLOOKUP(F1731,Results!$A$2:$B$240,2,FALSE)+VLOOKUP(G1731,Results!$A$2:$B$240,2,FALSE)+VLOOKUP(H1731,Results!$A$2:$B$240,2,FALSE)+VLOOKUP(I1731,Results!$A$2:$B$240,2,FALSE)+VLOOKUP(J1731,Results!$A$2:$B$240,2,FALSE)+VLOOKUP(B1731,Results!$A$2:$B$240,2,FALSE)-MIN(VLOOKUP(C1731,Results!$A$2:$B$240,2,FALSE),VLOOKUP(D1731,Results!$A$2:$B$240,2,FALSE),VLOOKUP(E1731,Results!$A$2:$B$240,2,FALSE),VLOOKUP(F1731,Results!$A$2:$B$240,2,FALSE),VLOOKUP(G1731,Results!$A$2:$B$240,2,FALSE),VLOOKUP(H1731,Results!$A$2:$B$240,2,FALSE),VLOOKUP(I1731,Results!$A$2:$B$240,2,FALSE),VLOOKUP(J1731,Results!$A$2:$B$240,2,FALSE),VLOOKUP(B1731,Results!$A$2:$B$240,2,FALSE)),"")</f>
        <v/>
      </c>
    </row>
    <row r="1732" spans="2:47" x14ac:dyDescent="0.3">
      <c r="B1732" t="s">
        <v>95</v>
      </c>
      <c r="C1732" t="s">
        <v>170</v>
      </c>
      <c r="D1732" t="s">
        <v>172</v>
      </c>
      <c r="E1732" t="s">
        <v>146</v>
      </c>
      <c r="F1732" t="s">
        <v>178</v>
      </c>
      <c r="G1732" t="s">
        <v>90</v>
      </c>
      <c r="H1732" t="s">
        <v>153</v>
      </c>
      <c r="I1732" t="s">
        <v>92</v>
      </c>
      <c r="J1732" t="s">
        <v>186</v>
      </c>
      <c r="K1732" t="n">
        <v>9.0</v>
      </c>
      <c r="L1732" s="30">
        <f si="410" t="shared"/>
        <v>0</v>
      </c>
      <c r="N1732" s="35" t="str">
        <f si="420" t="shared"/>
        <v/>
      </c>
      <c r="O1732" s="59">
        <f>(IF(ISNUMBER(MATCH(B1732,Sheet4!$K$92:$K$101,0)),1,0)+IF(ISNUMBER(MATCH(C1732,Sheet4!$K$92:$K$101,0)),1,0)+IF(ISNUMBER(MATCH(D1732,Sheet4!$K$92:$K$101,0)),1,0)+IF(ISNUMBER(MATCH(E1732,Sheet4!$K$92:$K$101,0)),1,0)+IF(ISNUMBER(MATCH(F1732,Sheet4!$K$92:$K$101,0)),1,0)+IF(ISNUMBER(MATCH(G1732,Sheet4!$K$92:$K$101,0)),1,0)+IF(ISNUMBER(MATCH(H1732,Sheet4!$K$92:$K$101,0)),1,0)+IF(ISNUMBER(MATCH(I1732,Sheet4!$K$92:$K$101,0)),1,0)+IF(ISNUMBER(MATCH(J1732,Sheet4!$K$92:$K$101,0)),1,0))
-
(IF(ISNUMBER(MATCH(B1732,Sheet4!$F$2:$F$11,0)),1,0)+IF(ISNUMBER(MATCH(C1732,Sheet4!$F$2:$F$11,0)),1,0)+IF(ISNUMBER(MATCH(D1732,Sheet4!$F$2:$F$11,0)),1,0)+IF(ISNUMBER(MATCH(E1732,Sheet4!$F$2:$F$11,0)),1,0)+IF(ISNUMBER(MATCH(F1732,Sheet4!$F$2:$F$11,0)),1,0)+IF(ISNUMBER(MATCH(G1732,Sheet4!$F$2:$F$11,0)),1,0)+IF(ISNUMBER(MATCH(H1732,Sheet4!$F$2:$F$11,0)),1,0)+IF(ISNUMBER(MATCH(I1732,Sheet4!$F$2:$F$11,0)),1,0)+IF(ISNUMBER(MATCH(J1732,Sheet4!$F$2:$F$11,0)),1,0))</f>
        <v>0</v>
      </c>
      <c r="P1732" s="40" t="str">
        <f>IFERROR(INDEX(Sheet4!$G:$G,MATCH(Sheet1!B1732,Sheet4!$F:$F,0))+INDEX(Sheet4!$G:$G,MATCH(Sheet1!C1732,Sheet4!$F:$F,0))+INDEX(Sheet4!$G:$G,MATCH(Sheet1!D1732,Sheet4!$F:$F,0))+INDEX(Sheet4!$G:$G,MATCH(Sheet1!E1732,Sheet4!$F:$F,0))+INDEX(Sheet4!$G:$G,MATCH(Sheet1!F1732,Sheet4!$F:$F,0))+INDEX(Sheet4!$G:$G,MATCH(Sheet1!G1732,Sheet4!$F:$F,0))+INDEX(Sheet4!$G:$G,MATCH(Sheet1!H1732,Sheet4!$F:$F,0))+INDEX(Sheet4!$G:$G,MATCH(Sheet1!I1732,Sheet4!$F:$F,0))+INDEX(Sheet4!$G:$G,MATCH(Sheet1!J1732,Sheet4!$F:$F,0)),"")</f>
        <v/>
      </c>
      <c r="AF1732">
        <f si="421" t="shared"/>
        <v>0</v>
      </c>
      <c r="AH1732">
        <v>1709</v>
      </c>
      <c r="AI1732" t="str">
        <f si="422" t="shared"/>
        <v>De'Aaron FoxLandry ShametJames HardenMonte MorrisKelly OubreTaurean PrinceJohn CollinsPaul MillsapDeandre Ayton</v>
      </c>
      <c r="AJ1732">
        <f si="411" t="shared"/>
        <v>0</v>
      </c>
      <c r="AK1732">
        <f si="412" t="shared"/>
        <v>0</v>
      </c>
      <c r="AL1732">
        <f si="413" t="shared"/>
        <v>0</v>
      </c>
      <c r="AM1732">
        <f si="414" t="shared"/>
        <v>0</v>
      </c>
      <c r="AN1732">
        <f si="415" t="shared"/>
        <v>0</v>
      </c>
      <c r="AO1732">
        <f si="416" t="shared"/>
        <v>0</v>
      </c>
      <c r="AP1732">
        <f si="417" t="shared"/>
        <v>0</v>
      </c>
      <c r="AQ1732">
        <f si="418" t="shared"/>
        <v>0</v>
      </c>
      <c r="AR1732">
        <f si="419" t="shared"/>
        <v>0</v>
      </c>
      <c r="AS1732">
        <f si="423" t="shared"/>
        <v>0</v>
      </c>
      <c r="AU1732" t="str">
        <f>IFERROR(VLOOKUP(C1732,Results!$A$2:$B$240,2,FALSE)+VLOOKUP(D1732,Results!$A$2:$B$240,2,FALSE)+VLOOKUP(E1732,Results!$A$2:$B$240,2,FALSE)+VLOOKUP(F1732,Results!$A$2:$B$240,2,FALSE)+VLOOKUP(G1732,Results!$A$2:$B$240,2,FALSE)+VLOOKUP(H1732,Results!$A$2:$B$240,2,FALSE)+VLOOKUP(I1732,Results!$A$2:$B$240,2,FALSE)+VLOOKUP(J1732,Results!$A$2:$B$240,2,FALSE)+VLOOKUP(B1732,Results!$A$2:$B$240,2,FALSE)-MIN(VLOOKUP(C1732,Results!$A$2:$B$240,2,FALSE),VLOOKUP(D1732,Results!$A$2:$B$240,2,FALSE),VLOOKUP(E1732,Results!$A$2:$B$240,2,FALSE),VLOOKUP(F1732,Results!$A$2:$B$240,2,FALSE),VLOOKUP(G1732,Results!$A$2:$B$240,2,FALSE),VLOOKUP(H1732,Results!$A$2:$B$240,2,FALSE),VLOOKUP(I1732,Results!$A$2:$B$240,2,FALSE),VLOOKUP(J1732,Results!$A$2:$B$240,2,FALSE),VLOOKUP(B1732,Results!$A$2:$B$240,2,FALSE)),"")</f>
        <v/>
      </c>
    </row>
    <row r="1733" spans="2:47" x14ac:dyDescent="0.3">
      <c r="B1733" t="s">
        <v>166</v>
      </c>
      <c r="C1733" t="s">
        <v>95</v>
      </c>
      <c r="D1733" t="s">
        <v>172</v>
      </c>
      <c r="E1733" t="s">
        <v>148</v>
      </c>
      <c r="F1733" t="s">
        <v>177</v>
      </c>
      <c r="G1733" t="s">
        <v>159</v>
      </c>
      <c r="H1733" t="s">
        <v>152</v>
      </c>
      <c r="I1733" t="s">
        <v>103</v>
      </c>
      <c r="J1733" t="s">
        <v>98</v>
      </c>
      <c r="K1733" t="n">
        <v>9.0</v>
      </c>
      <c r="L1733" s="30">
        <f si="410" t="shared"/>
        <v>0</v>
      </c>
      <c r="N1733" s="35" t="str">
        <f si="420" t="shared"/>
        <v/>
      </c>
      <c r="O1733" s="59">
        <f>(IF(ISNUMBER(MATCH(B1733,Sheet4!$K$92:$K$101,0)),1,0)+IF(ISNUMBER(MATCH(C1733,Sheet4!$K$92:$K$101,0)),1,0)+IF(ISNUMBER(MATCH(D1733,Sheet4!$K$92:$K$101,0)),1,0)+IF(ISNUMBER(MATCH(E1733,Sheet4!$K$92:$K$101,0)),1,0)+IF(ISNUMBER(MATCH(F1733,Sheet4!$K$92:$K$101,0)),1,0)+IF(ISNUMBER(MATCH(G1733,Sheet4!$K$92:$K$101,0)),1,0)+IF(ISNUMBER(MATCH(H1733,Sheet4!$K$92:$K$101,0)),1,0)+IF(ISNUMBER(MATCH(I1733,Sheet4!$K$92:$K$101,0)),1,0)+IF(ISNUMBER(MATCH(J1733,Sheet4!$K$92:$K$101,0)),1,0))
-
(IF(ISNUMBER(MATCH(B1733,Sheet4!$F$2:$F$11,0)),1,0)+IF(ISNUMBER(MATCH(C1733,Sheet4!$F$2:$F$11,0)),1,0)+IF(ISNUMBER(MATCH(D1733,Sheet4!$F$2:$F$11,0)),1,0)+IF(ISNUMBER(MATCH(E1733,Sheet4!$F$2:$F$11,0)),1,0)+IF(ISNUMBER(MATCH(F1733,Sheet4!$F$2:$F$11,0)),1,0)+IF(ISNUMBER(MATCH(G1733,Sheet4!$F$2:$F$11,0)),1,0)+IF(ISNUMBER(MATCH(H1733,Sheet4!$F$2:$F$11,0)),1,0)+IF(ISNUMBER(MATCH(I1733,Sheet4!$F$2:$F$11,0)),1,0)+IF(ISNUMBER(MATCH(J1733,Sheet4!$F$2:$F$11,0)),1,0))</f>
        <v>0</v>
      </c>
      <c r="P1733" s="40" t="str">
        <f>IFERROR(INDEX(Sheet4!$G:$G,MATCH(Sheet1!B1733,Sheet4!$F:$F,0))+INDEX(Sheet4!$G:$G,MATCH(Sheet1!C1733,Sheet4!$F:$F,0))+INDEX(Sheet4!$G:$G,MATCH(Sheet1!D1733,Sheet4!$F:$F,0))+INDEX(Sheet4!$G:$G,MATCH(Sheet1!E1733,Sheet4!$F:$F,0))+INDEX(Sheet4!$G:$G,MATCH(Sheet1!F1733,Sheet4!$F:$F,0))+INDEX(Sheet4!$G:$G,MATCH(Sheet1!G1733,Sheet4!$F:$F,0))+INDEX(Sheet4!$G:$G,MATCH(Sheet1!H1733,Sheet4!$F:$F,0))+INDEX(Sheet4!$G:$G,MATCH(Sheet1!I1733,Sheet4!$F:$F,0))+INDEX(Sheet4!$G:$G,MATCH(Sheet1!J1733,Sheet4!$F:$F,0)),"")</f>
        <v/>
      </c>
      <c r="AF1733">
        <f si="421" t="shared"/>
        <v>0</v>
      </c>
      <c r="AH1733">
        <v>1710</v>
      </c>
      <c r="AI1733" t="str">
        <f si="422" t="shared"/>
        <v>Ben SimmonsRicky RubioDevin BookerEric GordonKelly OubreGerald GreenKenneth FariedPaul MillsapDeandre Ayton</v>
      </c>
      <c r="AJ1733">
        <f si="411" t="shared"/>
        <v>0</v>
      </c>
      <c r="AK1733">
        <f si="412" t="shared"/>
        <v>0</v>
      </c>
      <c r="AL1733">
        <f si="413" t="shared"/>
        <v>0</v>
      </c>
      <c r="AM1733">
        <f si="414" t="shared"/>
        <v>0</v>
      </c>
      <c r="AN1733">
        <f si="415" t="shared"/>
        <v>0</v>
      </c>
      <c r="AO1733">
        <f si="416" t="shared"/>
        <v>0</v>
      </c>
      <c r="AP1733">
        <f si="417" t="shared"/>
        <v>0</v>
      </c>
      <c r="AQ1733">
        <f si="418" t="shared"/>
        <v>0</v>
      </c>
      <c r="AR1733">
        <f si="419" t="shared"/>
        <v>0</v>
      </c>
      <c r="AS1733">
        <f si="423" t="shared"/>
        <v>0</v>
      </c>
      <c r="AU1733" t="str">
        <f>IFERROR(VLOOKUP(C1733,Results!$A$2:$B$240,2,FALSE)+VLOOKUP(D1733,Results!$A$2:$B$240,2,FALSE)+VLOOKUP(E1733,Results!$A$2:$B$240,2,FALSE)+VLOOKUP(F1733,Results!$A$2:$B$240,2,FALSE)+VLOOKUP(G1733,Results!$A$2:$B$240,2,FALSE)+VLOOKUP(H1733,Results!$A$2:$B$240,2,FALSE)+VLOOKUP(I1733,Results!$A$2:$B$240,2,FALSE)+VLOOKUP(J1733,Results!$A$2:$B$240,2,FALSE)+VLOOKUP(B1733,Results!$A$2:$B$240,2,FALSE)-MIN(VLOOKUP(C1733,Results!$A$2:$B$240,2,FALSE),VLOOKUP(D1733,Results!$A$2:$B$240,2,FALSE),VLOOKUP(E1733,Results!$A$2:$B$240,2,FALSE),VLOOKUP(F1733,Results!$A$2:$B$240,2,FALSE),VLOOKUP(G1733,Results!$A$2:$B$240,2,FALSE),VLOOKUP(H1733,Results!$A$2:$B$240,2,FALSE),VLOOKUP(I1733,Results!$A$2:$B$240,2,FALSE),VLOOKUP(J1733,Results!$A$2:$B$240,2,FALSE),VLOOKUP(B1733,Results!$A$2:$B$240,2,FALSE)),"")</f>
        <v/>
      </c>
    </row>
    <row r="1734" spans="2:47" x14ac:dyDescent="0.3">
      <c r="B1734" t="s">
        <v>166</v>
      </c>
      <c r="C1734" t="s">
        <v>171</v>
      </c>
      <c r="D1734" t="s">
        <v>172</v>
      </c>
      <c r="E1734" t="s">
        <v>146</v>
      </c>
      <c r="F1734" t="s">
        <v>105</v>
      </c>
      <c r="G1734" t="s">
        <v>179</v>
      </c>
      <c r="H1734" t="s">
        <v>153</v>
      </c>
      <c r="I1734" t="s">
        <v>181</v>
      </c>
      <c r="J1734" t="s">
        <v>156</v>
      </c>
      <c r="K1734" t="n">
        <v>9.0</v>
      </c>
      <c r="L1734" s="30">
        <f si="410" t="shared"/>
        <v>0</v>
      </c>
      <c r="N1734" s="35" t="str">
        <f si="420" t="shared"/>
        <v/>
      </c>
      <c r="O1734" s="59">
        <f>(IF(ISNUMBER(MATCH(B1734,Sheet4!$K$92:$K$101,0)),1,0)+IF(ISNUMBER(MATCH(C1734,Sheet4!$K$92:$K$101,0)),1,0)+IF(ISNUMBER(MATCH(D1734,Sheet4!$K$92:$K$101,0)),1,0)+IF(ISNUMBER(MATCH(E1734,Sheet4!$K$92:$K$101,0)),1,0)+IF(ISNUMBER(MATCH(F1734,Sheet4!$K$92:$K$101,0)),1,0)+IF(ISNUMBER(MATCH(G1734,Sheet4!$K$92:$K$101,0)),1,0)+IF(ISNUMBER(MATCH(H1734,Sheet4!$K$92:$K$101,0)),1,0)+IF(ISNUMBER(MATCH(I1734,Sheet4!$K$92:$K$101,0)),1,0)+IF(ISNUMBER(MATCH(J1734,Sheet4!$K$92:$K$101,0)),1,0))
-
(IF(ISNUMBER(MATCH(B1734,Sheet4!$F$2:$F$11,0)),1,0)+IF(ISNUMBER(MATCH(C1734,Sheet4!$F$2:$F$11,0)),1,0)+IF(ISNUMBER(MATCH(D1734,Sheet4!$F$2:$F$11,0)),1,0)+IF(ISNUMBER(MATCH(E1734,Sheet4!$F$2:$F$11,0)),1,0)+IF(ISNUMBER(MATCH(F1734,Sheet4!$F$2:$F$11,0)),1,0)+IF(ISNUMBER(MATCH(G1734,Sheet4!$F$2:$F$11,0)),1,0)+IF(ISNUMBER(MATCH(H1734,Sheet4!$F$2:$F$11,0)),1,0)+IF(ISNUMBER(MATCH(I1734,Sheet4!$F$2:$F$11,0)),1,0)+IF(ISNUMBER(MATCH(J1734,Sheet4!$F$2:$F$11,0)),1,0))</f>
        <v>0</v>
      </c>
      <c r="P1734" s="40" t="str">
        <f>IFERROR(INDEX(Sheet4!$G:$G,MATCH(Sheet1!B1734,Sheet4!$F:$F,0))+INDEX(Sheet4!$G:$G,MATCH(Sheet1!C1734,Sheet4!$F:$F,0))+INDEX(Sheet4!$G:$G,MATCH(Sheet1!D1734,Sheet4!$F:$F,0))+INDEX(Sheet4!$G:$G,MATCH(Sheet1!E1734,Sheet4!$F:$F,0))+INDEX(Sheet4!$G:$G,MATCH(Sheet1!F1734,Sheet4!$F:$F,0))+INDEX(Sheet4!$G:$G,MATCH(Sheet1!G1734,Sheet4!$F:$F,0))+INDEX(Sheet4!$G:$G,MATCH(Sheet1!H1734,Sheet4!$F:$F,0))+INDEX(Sheet4!$G:$G,MATCH(Sheet1!I1734,Sheet4!$F:$F,0))+INDEX(Sheet4!$G:$G,MATCH(Sheet1!J1734,Sheet4!$F:$F,0)),"")</f>
        <v/>
      </c>
      <c r="AF1734">
        <f si="421" t="shared"/>
        <v>0</v>
      </c>
      <c r="AH1734">
        <v>1711</v>
      </c>
      <c r="AI1734" t="str">
        <f si="422" t="shared"/>
        <v>Ben SimmonsDe'Aaron FoxDevin BookerMonte MorrisGerald GreenJustin JacksonJohn CollinsP.J. TuckerKarl-Anthony Towns</v>
      </c>
      <c r="AJ1734">
        <f si="411" t="shared"/>
        <v>0</v>
      </c>
      <c r="AK1734">
        <f si="412" t="shared"/>
        <v>0</v>
      </c>
      <c r="AL1734">
        <f si="413" t="shared"/>
        <v>0</v>
      </c>
      <c r="AM1734">
        <f si="414" t="shared"/>
        <v>0</v>
      </c>
      <c r="AN1734">
        <f si="415" t="shared"/>
        <v>0</v>
      </c>
      <c r="AO1734">
        <f si="416" t="shared"/>
        <v>0</v>
      </c>
      <c r="AP1734">
        <f si="417" t="shared"/>
        <v>0</v>
      </c>
      <c r="AQ1734">
        <f si="418" t="shared"/>
        <v>0</v>
      </c>
      <c r="AR1734">
        <f si="419" t="shared"/>
        <v>0</v>
      </c>
      <c r="AS1734">
        <f si="423" t="shared"/>
        <v>0</v>
      </c>
      <c r="AU1734" t="str">
        <f>IFERROR(VLOOKUP(C1734,Results!$A$2:$B$240,2,FALSE)+VLOOKUP(D1734,Results!$A$2:$B$240,2,FALSE)+VLOOKUP(E1734,Results!$A$2:$B$240,2,FALSE)+VLOOKUP(F1734,Results!$A$2:$B$240,2,FALSE)+VLOOKUP(G1734,Results!$A$2:$B$240,2,FALSE)+VLOOKUP(H1734,Results!$A$2:$B$240,2,FALSE)+VLOOKUP(I1734,Results!$A$2:$B$240,2,FALSE)+VLOOKUP(J1734,Results!$A$2:$B$240,2,FALSE)+VLOOKUP(B1734,Results!$A$2:$B$240,2,FALSE)-MIN(VLOOKUP(C1734,Results!$A$2:$B$240,2,FALSE),VLOOKUP(D1734,Results!$A$2:$B$240,2,FALSE),VLOOKUP(E1734,Results!$A$2:$B$240,2,FALSE),VLOOKUP(F1734,Results!$A$2:$B$240,2,FALSE),VLOOKUP(G1734,Results!$A$2:$B$240,2,FALSE),VLOOKUP(H1734,Results!$A$2:$B$240,2,FALSE),VLOOKUP(I1734,Results!$A$2:$B$240,2,FALSE),VLOOKUP(J1734,Results!$A$2:$B$240,2,FALSE),VLOOKUP(B1734,Results!$A$2:$B$240,2,FALSE)),"")</f>
        <v/>
      </c>
    </row>
    <row r="1735" spans="2:47" x14ac:dyDescent="0.3">
      <c r="B1735" t="s">
        <v>166</v>
      </c>
      <c r="C1735" t="s">
        <v>171</v>
      </c>
      <c r="D1735" t="s">
        <v>173</v>
      </c>
      <c r="E1735" t="s">
        <v>146</v>
      </c>
      <c r="F1735" t="s">
        <v>100</v>
      </c>
      <c r="G1735" t="s">
        <v>159</v>
      </c>
      <c r="H1735" t="s">
        <v>153</v>
      </c>
      <c r="I1735" t="s">
        <v>181</v>
      </c>
      <c r="J1735" t="s">
        <v>188</v>
      </c>
      <c r="K1735" t="n">
        <v>9.0</v>
      </c>
      <c r="L1735" s="30">
        <f si="410" t="shared"/>
        <v>0</v>
      </c>
      <c r="N1735" s="35" t="str">
        <f si="420" t="shared"/>
        <v/>
      </c>
      <c r="O1735" s="59">
        <f>(IF(ISNUMBER(MATCH(B1735,Sheet4!$K$92:$K$101,0)),1,0)+IF(ISNUMBER(MATCH(C1735,Sheet4!$K$92:$K$101,0)),1,0)+IF(ISNUMBER(MATCH(D1735,Sheet4!$K$92:$K$101,0)),1,0)+IF(ISNUMBER(MATCH(E1735,Sheet4!$K$92:$K$101,0)),1,0)+IF(ISNUMBER(MATCH(F1735,Sheet4!$K$92:$K$101,0)),1,0)+IF(ISNUMBER(MATCH(G1735,Sheet4!$K$92:$K$101,0)),1,0)+IF(ISNUMBER(MATCH(H1735,Sheet4!$K$92:$K$101,0)),1,0)+IF(ISNUMBER(MATCH(I1735,Sheet4!$K$92:$K$101,0)),1,0)+IF(ISNUMBER(MATCH(J1735,Sheet4!$K$92:$K$101,0)),1,0))
-
(IF(ISNUMBER(MATCH(B1735,Sheet4!$F$2:$F$11,0)),1,0)+IF(ISNUMBER(MATCH(C1735,Sheet4!$F$2:$F$11,0)),1,0)+IF(ISNUMBER(MATCH(D1735,Sheet4!$F$2:$F$11,0)),1,0)+IF(ISNUMBER(MATCH(E1735,Sheet4!$F$2:$F$11,0)),1,0)+IF(ISNUMBER(MATCH(F1735,Sheet4!$F$2:$F$11,0)),1,0)+IF(ISNUMBER(MATCH(G1735,Sheet4!$F$2:$F$11,0)),1,0)+IF(ISNUMBER(MATCH(H1735,Sheet4!$F$2:$F$11,0)),1,0)+IF(ISNUMBER(MATCH(I1735,Sheet4!$F$2:$F$11,0)),1,0)+IF(ISNUMBER(MATCH(J1735,Sheet4!$F$2:$F$11,0)),1,0))</f>
        <v>0</v>
      </c>
      <c r="P1735" s="40" t="str">
        <f>IFERROR(INDEX(Sheet4!$G:$G,MATCH(Sheet1!B1735,Sheet4!$F:$F,0))+INDEX(Sheet4!$G:$G,MATCH(Sheet1!C1735,Sheet4!$F:$F,0))+INDEX(Sheet4!$G:$G,MATCH(Sheet1!D1735,Sheet4!$F:$F,0))+INDEX(Sheet4!$G:$G,MATCH(Sheet1!E1735,Sheet4!$F:$F,0))+INDEX(Sheet4!$G:$G,MATCH(Sheet1!F1735,Sheet4!$F:$F,0))+INDEX(Sheet4!$G:$G,MATCH(Sheet1!G1735,Sheet4!$F:$F,0))+INDEX(Sheet4!$G:$G,MATCH(Sheet1!H1735,Sheet4!$F:$F,0))+INDEX(Sheet4!$G:$G,MATCH(Sheet1!I1735,Sheet4!$F:$F,0))+INDEX(Sheet4!$G:$G,MATCH(Sheet1!J1735,Sheet4!$F:$F,0)),"")</f>
        <v/>
      </c>
      <c r="AF1735">
        <f si="421" t="shared"/>
        <v>0</v>
      </c>
      <c r="AH1735">
        <v>1712</v>
      </c>
      <c r="AI1735" t="str">
        <f si="422" t="shared"/>
        <v>Ben SimmonsDe'Aaron FoxDevin BookerTorrey CraigKelly OubreGerald GreenPaul MillsapRichaun HolmesKarl-Anthony Towns</v>
      </c>
      <c r="AJ1735">
        <f si="411" t="shared"/>
        <v>0</v>
      </c>
      <c r="AK1735">
        <f si="412" t="shared"/>
        <v>0</v>
      </c>
      <c r="AL1735">
        <f si="413" t="shared"/>
        <v>0</v>
      </c>
      <c r="AM1735">
        <f si="414" t="shared"/>
        <v>0</v>
      </c>
      <c r="AN1735">
        <f si="415" t="shared"/>
        <v>0</v>
      </c>
      <c r="AO1735">
        <f si="416" t="shared"/>
        <v>0</v>
      </c>
      <c r="AP1735">
        <f si="417" t="shared"/>
        <v>0</v>
      </c>
      <c r="AQ1735">
        <f si="418" t="shared"/>
        <v>0</v>
      </c>
      <c r="AR1735">
        <f si="419" t="shared"/>
        <v>0</v>
      </c>
      <c r="AS1735">
        <f si="423" t="shared"/>
        <v>0</v>
      </c>
      <c r="AU1735" t="str">
        <f>IFERROR(VLOOKUP(C1735,Results!$A$2:$B$240,2,FALSE)+VLOOKUP(D1735,Results!$A$2:$B$240,2,FALSE)+VLOOKUP(E1735,Results!$A$2:$B$240,2,FALSE)+VLOOKUP(F1735,Results!$A$2:$B$240,2,FALSE)+VLOOKUP(G1735,Results!$A$2:$B$240,2,FALSE)+VLOOKUP(H1735,Results!$A$2:$B$240,2,FALSE)+VLOOKUP(I1735,Results!$A$2:$B$240,2,FALSE)+VLOOKUP(J1735,Results!$A$2:$B$240,2,FALSE)+VLOOKUP(B1735,Results!$A$2:$B$240,2,FALSE)-MIN(VLOOKUP(C1735,Results!$A$2:$B$240,2,FALSE),VLOOKUP(D1735,Results!$A$2:$B$240,2,FALSE),VLOOKUP(E1735,Results!$A$2:$B$240,2,FALSE),VLOOKUP(F1735,Results!$A$2:$B$240,2,FALSE),VLOOKUP(G1735,Results!$A$2:$B$240,2,FALSE),VLOOKUP(H1735,Results!$A$2:$B$240,2,FALSE),VLOOKUP(I1735,Results!$A$2:$B$240,2,FALSE),VLOOKUP(J1735,Results!$A$2:$B$240,2,FALSE),VLOOKUP(B1735,Results!$A$2:$B$240,2,FALSE)),"")</f>
        <v/>
      </c>
    </row>
    <row r="1736" spans="2:47" x14ac:dyDescent="0.3">
      <c r="B1736" t="s">
        <v>87</v>
      </c>
      <c r="C1736" t="s">
        <v>170</v>
      </c>
      <c r="D1736" t="s">
        <v>173</v>
      </c>
      <c r="E1736" t="s">
        <v>146</v>
      </c>
      <c r="F1736" t="s">
        <v>150</v>
      </c>
      <c r="G1736" t="s">
        <v>177</v>
      </c>
      <c r="H1736" t="s">
        <v>153</v>
      </c>
      <c r="I1736" t="s">
        <v>181</v>
      </c>
      <c r="J1736" t="s">
        <v>98</v>
      </c>
      <c r="K1736" t="n">
        <v>9.0</v>
      </c>
      <c r="L1736" s="30">
        <f si="410" t="shared"/>
        <v>0</v>
      </c>
      <c r="N1736" s="35" t="str">
        <f si="420" t="shared"/>
        <v/>
      </c>
      <c r="O1736" s="59">
        <f>(IF(ISNUMBER(MATCH(B1736,Sheet4!$K$92:$K$101,0)),1,0)+IF(ISNUMBER(MATCH(C1736,Sheet4!$K$92:$K$101,0)),1,0)+IF(ISNUMBER(MATCH(D1736,Sheet4!$K$92:$K$101,0)),1,0)+IF(ISNUMBER(MATCH(E1736,Sheet4!$K$92:$K$101,0)),1,0)+IF(ISNUMBER(MATCH(F1736,Sheet4!$K$92:$K$101,0)),1,0)+IF(ISNUMBER(MATCH(G1736,Sheet4!$K$92:$K$101,0)),1,0)+IF(ISNUMBER(MATCH(H1736,Sheet4!$K$92:$K$101,0)),1,0)+IF(ISNUMBER(MATCH(I1736,Sheet4!$K$92:$K$101,0)),1,0)+IF(ISNUMBER(MATCH(J1736,Sheet4!$K$92:$K$101,0)),1,0))
-
(IF(ISNUMBER(MATCH(B1736,Sheet4!$F$2:$F$11,0)),1,0)+IF(ISNUMBER(MATCH(C1736,Sheet4!$F$2:$F$11,0)),1,0)+IF(ISNUMBER(MATCH(D1736,Sheet4!$F$2:$F$11,0)),1,0)+IF(ISNUMBER(MATCH(E1736,Sheet4!$F$2:$F$11,0)),1,0)+IF(ISNUMBER(MATCH(F1736,Sheet4!$F$2:$F$11,0)),1,0)+IF(ISNUMBER(MATCH(G1736,Sheet4!$F$2:$F$11,0)),1,0)+IF(ISNUMBER(MATCH(H1736,Sheet4!$F$2:$F$11,0)),1,0)+IF(ISNUMBER(MATCH(I1736,Sheet4!$F$2:$F$11,0)),1,0)+IF(ISNUMBER(MATCH(J1736,Sheet4!$F$2:$F$11,0)),1,0))</f>
        <v>0</v>
      </c>
      <c r="P1736" s="40" t="str">
        <f>IFERROR(INDEX(Sheet4!$G:$G,MATCH(Sheet1!B1736,Sheet4!$F:$F,0))+INDEX(Sheet4!$G:$G,MATCH(Sheet1!C1736,Sheet4!$F:$F,0))+INDEX(Sheet4!$G:$G,MATCH(Sheet1!D1736,Sheet4!$F:$F,0))+INDEX(Sheet4!$G:$G,MATCH(Sheet1!E1736,Sheet4!$F:$F,0))+INDEX(Sheet4!$G:$G,MATCH(Sheet1!F1736,Sheet4!$F:$F,0))+INDEX(Sheet4!$G:$G,MATCH(Sheet1!G1736,Sheet4!$F:$F,0))+INDEX(Sheet4!$G:$G,MATCH(Sheet1!H1736,Sheet4!$F:$F,0))+INDEX(Sheet4!$G:$G,MATCH(Sheet1!I1736,Sheet4!$F:$F,0))+INDEX(Sheet4!$G:$G,MATCH(Sheet1!J1736,Sheet4!$F:$F,0)),"")</f>
        <v/>
      </c>
      <c r="AF1736">
        <f si="421" t="shared"/>
        <v>0</v>
      </c>
      <c r="AH1736">
        <v>1713</v>
      </c>
      <c r="AI1736" t="str">
        <f si="422" t="shared"/>
        <v>Ben SimmonsDe'Aaron FoxJimmy ButlerMonte MorrisDeAndre' BembryJames EnnisJosh JacksonPaul MillsapKarl-Anthony Towns</v>
      </c>
      <c r="AJ1736">
        <f si="411" t="shared"/>
        <v>0</v>
      </c>
      <c r="AK1736">
        <f si="412" t="shared"/>
        <v>0</v>
      </c>
      <c r="AL1736">
        <f si="413" t="shared"/>
        <v>0</v>
      </c>
      <c r="AM1736">
        <f si="414" t="shared"/>
        <v>0</v>
      </c>
      <c r="AN1736">
        <f si="415" t="shared"/>
        <v>0</v>
      </c>
      <c r="AO1736">
        <f si="416" t="shared"/>
        <v>0</v>
      </c>
      <c r="AP1736">
        <f si="417" t="shared"/>
        <v>0</v>
      </c>
      <c r="AQ1736">
        <f si="418" t="shared"/>
        <v>0</v>
      </c>
      <c r="AR1736">
        <f si="419" t="shared"/>
        <v>0</v>
      </c>
      <c r="AS1736">
        <f si="423" t="shared"/>
        <v>0</v>
      </c>
      <c r="AU1736" t="str">
        <f>IFERROR(VLOOKUP(C1736,Results!$A$2:$B$240,2,FALSE)+VLOOKUP(D1736,Results!$A$2:$B$240,2,FALSE)+VLOOKUP(E1736,Results!$A$2:$B$240,2,FALSE)+VLOOKUP(F1736,Results!$A$2:$B$240,2,FALSE)+VLOOKUP(G1736,Results!$A$2:$B$240,2,FALSE)+VLOOKUP(H1736,Results!$A$2:$B$240,2,FALSE)+VLOOKUP(I1736,Results!$A$2:$B$240,2,FALSE)+VLOOKUP(J1736,Results!$A$2:$B$240,2,FALSE)+VLOOKUP(B1736,Results!$A$2:$B$240,2,FALSE)-MIN(VLOOKUP(C1736,Results!$A$2:$B$240,2,FALSE),VLOOKUP(D1736,Results!$A$2:$B$240,2,FALSE),VLOOKUP(E1736,Results!$A$2:$B$240,2,FALSE),VLOOKUP(F1736,Results!$A$2:$B$240,2,FALSE),VLOOKUP(G1736,Results!$A$2:$B$240,2,FALSE),VLOOKUP(H1736,Results!$A$2:$B$240,2,FALSE),VLOOKUP(I1736,Results!$A$2:$B$240,2,FALSE),VLOOKUP(J1736,Results!$A$2:$B$240,2,FALSE),VLOOKUP(B1736,Results!$A$2:$B$240,2,FALSE)),"")</f>
        <v/>
      </c>
    </row>
    <row r="1737" spans="2:47" x14ac:dyDescent="0.3">
      <c r="B1737" t="s">
        <v>166</v>
      </c>
      <c r="C1737" t="s">
        <v>171</v>
      </c>
      <c r="D1737" t="s">
        <v>146</v>
      </c>
      <c r="E1737" t="s">
        <v>148</v>
      </c>
      <c r="F1737" t="s">
        <v>150</v>
      </c>
      <c r="G1737" t="s">
        <v>177</v>
      </c>
      <c r="H1737" t="s">
        <v>92</v>
      </c>
      <c r="I1737" t="s">
        <v>181</v>
      </c>
      <c r="J1737" t="s">
        <v>156</v>
      </c>
      <c r="K1737" t="n">
        <v>9.0</v>
      </c>
      <c r="L1737" s="30">
        <f si="410" t="shared"/>
        <v>0</v>
      </c>
      <c r="N1737" s="35" t="str">
        <f si="420" t="shared"/>
        <v/>
      </c>
      <c r="O1737" s="59">
        <f>(IF(ISNUMBER(MATCH(B1737,Sheet4!$K$92:$K$101,0)),1,0)+IF(ISNUMBER(MATCH(C1737,Sheet4!$K$92:$K$101,0)),1,0)+IF(ISNUMBER(MATCH(D1737,Sheet4!$K$92:$K$101,0)),1,0)+IF(ISNUMBER(MATCH(E1737,Sheet4!$K$92:$K$101,0)),1,0)+IF(ISNUMBER(MATCH(F1737,Sheet4!$K$92:$K$101,0)),1,0)+IF(ISNUMBER(MATCH(G1737,Sheet4!$K$92:$K$101,0)),1,0)+IF(ISNUMBER(MATCH(H1737,Sheet4!$K$92:$K$101,0)),1,0)+IF(ISNUMBER(MATCH(I1737,Sheet4!$K$92:$K$101,0)),1,0)+IF(ISNUMBER(MATCH(J1737,Sheet4!$K$92:$K$101,0)),1,0))
-
(IF(ISNUMBER(MATCH(B1737,Sheet4!$F$2:$F$11,0)),1,0)+IF(ISNUMBER(MATCH(C1737,Sheet4!$F$2:$F$11,0)),1,0)+IF(ISNUMBER(MATCH(D1737,Sheet4!$F$2:$F$11,0)),1,0)+IF(ISNUMBER(MATCH(E1737,Sheet4!$F$2:$F$11,0)),1,0)+IF(ISNUMBER(MATCH(F1737,Sheet4!$F$2:$F$11,0)),1,0)+IF(ISNUMBER(MATCH(G1737,Sheet4!$F$2:$F$11,0)),1,0)+IF(ISNUMBER(MATCH(H1737,Sheet4!$F$2:$F$11,0)),1,0)+IF(ISNUMBER(MATCH(I1737,Sheet4!$F$2:$F$11,0)),1,0)+IF(ISNUMBER(MATCH(J1737,Sheet4!$F$2:$F$11,0)),1,0))</f>
        <v>0</v>
      </c>
      <c r="P1737" s="40" t="str">
        <f>IFERROR(INDEX(Sheet4!$G:$G,MATCH(Sheet1!B1737,Sheet4!$F:$F,0))+INDEX(Sheet4!$G:$G,MATCH(Sheet1!C1737,Sheet4!$F:$F,0))+INDEX(Sheet4!$G:$G,MATCH(Sheet1!D1737,Sheet4!$F:$F,0))+INDEX(Sheet4!$G:$G,MATCH(Sheet1!E1737,Sheet4!$F:$F,0))+INDEX(Sheet4!$G:$G,MATCH(Sheet1!F1737,Sheet4!$F:$F,0))+INDEX(Sheet4!$G:$G,MATCH(Sheet1!G1737,Sheet4!$F:$F,0))+INDEX(Sheet4!$G:$G,MATCH(Sheet1!H1737,Sheet4!$F:$F,0))+INDEX(Sheet4!$G:$G,MATCH(Sheet1!I1737,Sheet4!$F:$F,0))+INDEX(Sheet4!$G:$G,MATCH(Sheet1!J1737,Sheet4!$F:$F,0)),"")</f>
        <v/>
      </c>
      <c r="AF1737">
        <f si="421" t="shared"/>
        <v>0</v>
      </c>
      <c r="AH1737">
        <v>1714</v>
      </c>
      <c r="AI1737" t="str">
        <f si="422" t="shared"/>
        <v>Ricky RubioLandry ShametDevin BookerJimmy ButlerWill BartonKelly OubreJohn CollinsJosh JacksonDeandre Ayton</v>
      </c>
      <c r="AJ1737">
        <f si="411" t="shared"/>
        <v>0</v>
      </c>
      <c r="AK1737">
        <f si="412" t="shared"/>
        <v>0</v>
      </c>
      <c r="AL1737">
        <f si="413" t="shared"/>
        <v>0</v>
      </c>
      <c r="AM1737">
        <f si="414" t="shared"/>
        <v>0</v>
      </c>
      <c r="AN1737">
        <f si="415" t="shared"/>
        <v>0</v>
      </c>
      <c r="AO1737">
        <f si="416" t="shared"/>
        <v>0</v>
      </c>
      <c r="AP1737">
        <f si="417" t="shared"/>
        <v>0</v>
      </c>
      <c r="AQ1737">
        <f si="418" t="shared"/>
        <v>0</v>
      </c>
      <c r="AR1737">
        <f si="419" t="shared"/>
        <v>0</v>
      </c>
      <c r="AS1737">
        <f si="423" t="shared"/>
        <v>0</v>
      </c>
      <c r="AU1737" t="str">
        <f>IFERROR(VLOOKUP(C1737,Results!$A$2:$B$240,2,FALSE)+VLOOKUP(D1737,Results!$A$2:$B$240,2,FALSE)+VLOOKUP(E1737,Results!$A$2:$B$240,2,FALSE)+VLOOKUP(F1737,Results!$A$2:$B$240,2,FALSE)+VLOOKUP(G1737,Results!$A$2:$B$240,2,FALSE)+VLOOKUP(H1737,Results!$A$2:$B$240,2,FALSE)+VLOOKUP(I1737,Results!$A$2:$B$240,2,FALSE)+VLOOKUP(J1737,Results!$A$2:$B$240,2,FALSE)+VLOOKUP(B1737,Results!$A$2:$B$240,2,FALSE)-MIN(VLOOKUP(C1737,Results!$A$2:$B$240,2,FALSE),VLOOKUP(D1737,Results!$A$2:$B$240,2,FALSE),VLOOKUP(E1737,Results!$A$2:$B$240,2,FALSE),VLOOKUP(F1737,Results!$A$2:$B$240,2,FALSE),VLOOKUP(G1737,Results!$A$2:$B$240,2,FALSE),VLOOKUP(H1737,Results!$A$2:$B$240,2,FALSE),VLOOKUP(I1737,Results!$A$2:$B$240,2,FALSE),VLOOKUP(J1737,Results!$A$2:$B$240,2,FALSE),VLOOKUP(B1737,Results!$A$2:$B$240,2,FALSE)),"")</f>
        <v/>
      </c>
    </row>
    <row r="1738" spans="2:47" x14ac:dyDescent="0.3">
      <c r="B1738" t="s">
        <v>166</v>
      </c>
      <c r="C1738" t="s">
        <v>170</v>
      </c>
      <c r="D1738" t="s">
        <v>173</v>
      </c>
      <c r="E1738" t="s">
        <v>146</v>
      </c>
      <c r="F1738" t="s">
        <v>96</v>
      </c>
      <c r="G1738" t="s">
        <v>105</v>
      </c>
      <c r="H1738" t="s">
        <v>153</v>
      </c>
      <c r="I1738" t="s">
        <v>103</v>
      </c>
      <c r="J1738" t="s">
        <v>186</v>
      </c>
      <c r="K1738" t="n">
        <v>9.0</v>
      </c>
      <c r="L1738" s="30">
        <f si="410" t="shared"/>
        <v>0</v>
      </c>
      <c r="N1738" s="35" t="str">
        <f si="420" t="shared"/>
        <v/>
      </c>
      <c r="O1738" s="59">
        <f>(IF(ISNUMBER(MATCH(B1738,Sheet4!$K$92:$K$101,0)),1,0)+IF(ISNUMBER(MATCH(C1738,Sheet4!$K$92:$K$101,0)),1,0)+IF(ISNUMBER(MATCH(D1738,Sheet4!$K$92:$K$101,0)),1,0)+IF(ISNUMBER(MATCH(E1738,Sheet4!$K$92:$K$101,0)),1,0)+IF(ISNUMBER(MATCH(F1738,Sheet4!$K$92:$K$101,0)),1,0)+IF(ISNUMBER(MATCH(G1738,Sheet4!$K$92:$K$101,0)),1,0)+IF(ISNUMBER(MATCH(H1738,Sheet4!$K$92:$K$101,0)),1,0)+IF(ISNUMBER(MATCH(I1738,Sheet4!$K$92:$K$101,0)),1,0)+IF(ISNUMBER(MATCH(J1738,Sheet4!$K$92:$K$101,0)),1,0))
-
(IF(ISNUMBER(MATCH(B1738,Sheet4!$F$2:$F$11,0)),1,0)+IF(ISNUMBER(MATCH(C1738,Sheet4!$F$2:$F$11,0)),1,0)+IF(ISNUMBER(MATCH(D1738,Sheet4!$F$2:$F$11,0)),1,0)+IF(ISNUMBER(MATCH(E1738,Sheet4!$F$2:$F$11,0)),1,0)+IF(ISNUMBER(MATCH(F1738,Sheet4!$F$2:$F$11,0)),1,0)+IF(ISNUMBER(MATCH(G1738,Sheet4!$F$2:$F$11,0)),1,0)+IF(ISNUMBER(MATCH(H1738,Sheet4!$F$2:$F$11,0)),1,0)+IF(ISNUMBER(MATCH(I1738,Sheet4!$F$2:$F$11,0)),1,0)+IF(ISNUMBER(MATCH(J1738,Sheet4!$F$2:$F$11,0)),1,0))</f>
        <v>0</v>
      </c>
      <c r="P1738" s="40" t="str">
        <f>IFERROR(INDEX(Sheet4!$G:$G,MATCH(Sheet1!B1738,Sheet4!$F:$F,0))+INDEX(Sheet4!$G:$G,MATCH(Sheet1!C1738,Sheet4!$F:$F,0))+INDEX(Sheet4!$G:$G,MATCH(Sheet1!D1738,Sheet4!$F:$F,0))+INDEX(Sheet4!$G:$G,MATCH(Sheet1!E1738,Sheet4!$F:$F,0))+INDEX(Sheet4!$G:$G,MATCH(Sheet1!F1738,Sheet4!$F:$F,0))+INDEX(Sheet4!$G:$G,MATCH(Sheet1!G1738,Sheet4!$F:$F,0))+INDEX(Sheet4!$G:$G,MATCH(Sheet1!H1738,Sheet4!$F:$F,0))+INDEX(Sheet4!$G:$G,MATCH(Sheet1!I1738,Sheet4!$F:$F,0))+INDEX(Sheet4!$G:$G,MATCH(Sheet1!J1738,Sheet4!$F:$F,0)),"")</f>
        <v/>
      </c>
      <c r="AF1738">
        <f si="421" t="shared"/>
        <v>0</v>
      </c>
      <c r="AH1738">
        <v>1715</v>
      </c>
      <c r="AI1738" t="str">
        <f si="422" t="shared"/>
        <v>Elie OkoboIsaiah CanaanJames HardenDevin BookerMikal BridgesCorey BrewerMarvin BagleyJosh JacksonRudy Gobert</v>
      </c>
      <c r="AJ1738">
        <f si="411" t="shared"/>
        <v>0</v>
      </c>
      <c r="AK1738">
        <f si="412" t="shared"/>
        <v>0</v>
      </c>
      <c r="AL1738">
        <f si="413" t="shared"/>
        <v>0</v>
      </c>
      <c r="AM1738">
        <f si="414" t="shared"/>
        <v>0</v>
      </c>
      <c r="AN1738">
        <f si="415" t="shared"/>
        <v>0</v>
      </c>
      <c r="AO1738">
        <f si="416" t="shared"/>
        <v>0</v>
      </c>
      <c r="AP1738">
        <f si="417" t="shared"/>
        <v>0</v>
      </c>
      <c r="AQ1738">
        <f si="418" t="shared"/>
        <v>0</v>
      </c>
      <c r="AR1738">
        <f si="419" t="shared"/>
        <v>0</v>
      </c>
      <c r="AS1738">
        <f si="423" t="shared"/>
        <v>0</v>
      </c>
      <c r="AU1738" t="str">
        <f>IFERROR(VLOOKUP(C1738,Results!$A$2:$B$240,2,FALSE)+VLOOKUP(D1738,Results!$A$2:$B$240,2,FALSE)+VLOOKUP(E1738,Results!$A$2:$B$240,2,FALSE)+VLOOKUP(F1738,Results!$A$2:$B$240,2,FALSE)+VLOOKUP(G1738,Results!$A$2:$B$240,2,FALSE)+VLOOKUP(H1738,Results!$A$2:$B$240,2,FALSE)+VLOOKUP(I1738,Results!$A$2:$B$240,2,FALSE)+VLOOKUP(J1738,Results!$A$2:$B$240,2,FALSE)+VLOOKUP(B1738,Results!$A$2:$B$240,2,FALSE)-MIN(VLOOKUP(C1738,Results!$A$2:$B$240,2,FALSE),VLOOKUP(D1738,Results!$A$2:$B$240,2,FALSE),VLOOKUP(E1738,Results!$A$2:$B$240,2,FALSE),VLOOKUP(F1738,Results!$A$2:$B$240,2,FALSE),VLOOKUP(G1738,Results!$A$2:$B$240,2,FALSE),VLOOKUP(H1738,Results!$A$2:$B$240,2,FALSE),VLOOKUP(I1738,Results!$A$2:$B$240,2,FALSE),VLOOKUP(J1738,Results!$A$2:$B$240,2,FALSE),VLOOKUP(B1738,Results!$A$2:$B$240,2,FALSE)),"")</f>
        <v/>
      </c>
    </row>
    <row r="1739" spans="2:47" x14ac:dyDescent="0.3">
      <c r="B1739" t="s">
        <v>166</v>
      </c>
      <c r="C1739" t="s">
        <v>87</v>
      </c>
      <c r="D1739" t="s">
        <v>145</v>
      </c>
      <c r="E1739" t="s">
        <v>146</v>
      </c>
      <c r="F1739" t="s">
        <v>100</v>
      </c>
      <c r="G1739" t="s">
        <v>179</v>
      </c>
      <c r="H1739" t="s">
        <v>181</v>
      </c>
      <c r="I1739" t="s">
        <v>155</v>
      </c>
      <c r="J1739" t="s">
        <v>187</v>
      </c>
      <c r="K1739" t="n">
        <v>9.0</v>
      </c>
      <c r="L1739" s="30">
        <f si="410" t="shared"/>
        <v>0</v>
      </c>
      <c r="N1739" s="35" t="str">
        <f si="420" t="shared"/>
        <v/>
      </c>
      <c r="O1739" s="59">
        <f>(IF(ISNUMBER(MATCH(B1739,Sheet4!$K$92:$K$101,0)),1,0)+IF(ISNUMBER(MATCH(C1739,Sheet4!$K$92:$K$101,0)),1,0)+IF(ISNUMBER(MATCH(D1739,Sheet4!$K$92:$K$101,0)),1,0)+IF(ISNUMBER(MATCH(E1739,Sheet4!$K$92:$K$101,0)),1,0)+IF(ISNUMBER(MATCH(F1739,Sheet4!$K$92:$K$101,0)),1,0)+IF(ISNUMBER(MATCH(G1739,Sheet4!$K$92:$K$101,0)),1,0)+IF(ISNUMBER(MATCH(H1739,Sheet4!$K$92:$K$101,0)),1,0)+IF(ISNUMBER(MATCH(I1739,Sheet4!$K$92:$K$101,0)),1,0)+IF(ISNUMBER(MATCH(J1739,Sheet4!$K$92:$K$101,0)),1,0))
-
(IF(ISNUMBER(MATCH(B1739,Sheet4!$F$2:$F$11,0)),1,0)+IF(ISNUMBER(MATCH(C1739,Sheet4!$F$2:$F$11,0)),1,0)+IF(ISNUMBER(MATCH(D1739,Sheet4!$F$2:$F$11,0)),1,0)+IF(ISNUMBER(MATCH(E1739,Sheet4!$F$2:$F$11,0)),1,0)+IF(ISNUMBER(MATCH(F1739,Sheet4!$F$2:$F$11,0)),1,0)+IF(ISNUMBER(MATCH(G1739,Sheet4!$F$2:$F$11,0)),1,0)+IF(ISNUMBER(MATCH(H1739,Sheet4!$F$2:$F$11,0)),1,0)+IF(ISNUMBER(MATCH(I1739,Sheet4!$F$2:$F$11,0)),1,0)+IF(ISNUMBER(MATCH(J1739,Sheet4!$F$2:$F$11,0)),1,0))</f>
        <v>0</v>
      </c>
      <c r="P1739" s="40" t="str">
        <f>IFERROR(INDEX(Sheet4!$G:$G,MATCH(Sheet1!B1739,Sheet4!$F:$F,0))+INDEX(Sheet4!$G:$G,MATCH(Sheet1!C1739,Sheet4!$F:$F,0))+INDEX(Sheet4!$G:$G,MATCH(Sheet1!D1739,Sheet4!$F:$F,0))+INDEX(Sheet4!$G:$G,MATCH(Sheet1!E1739,Sheet4!$F:$F,0))+INDEX(Sheet4!$G:$G,MATCH(Sheet1!F1739,Sheet4!$F:$F,0))+INDEX(Sheet4!$G:$G,MATCH(Sheet1!G1739,Sheet4!$F:$F,0))+INDEX(Sheet4!$G:$G,MATCH(Sheet1!H1739,Sheet4!$F:$F,0))+INDEX(Sheet4!$G:$G,MATCH(Sheet1!I1739,Sheet4!$F:$F,0))+INDEX(Sheet4!$G:$G,MATCH(Sheet1!J1739,Sheet4!$F:$F,0)),"")</f>
        <v/>
      </c>
      <c r="AF1739">
        <f si="421" t="shared"/>
        <v>0</v>
      </c>
      <c r="AH1739">
        <v>1716</v>
      </c>
      <c r="AI1739" t="str">
        <f si="422" t="shared"/>
        <v>Ben SimmonsJerryd BaylessDevin BookerMonte MorrisMikal BridgesCorey BrewerJohn CollinsJosh JacksonRudy Gobert</v>
      </c>
      <c r="AJ1739">
        <f si="411" t="shared"/>
        <v>0</v>
      </c>
      <c r="AK1739">
        <f si="412" t="shared"/>
        <v>0</v>
      </c>
      <c r="AL1739">
        <f si="413" t="shared"/>
        <v>0</v>
      </c>
      <c r="AM1739">
        <f si="414" t="shared"/>
        <v>0</v>
      </c>
      <c r="AN1739">
        <f si="415" t="shared"/>
        <v>0</v>
      </c>
      <c r="AO1739">
        <f si="416" t="shared"/>
        <v>0</v>
      </c>
      <c r="AP1739">
        <f si="417" t="shared"/>
        <v>0</v>
      </c>
      <c r="AQ1739">
        <f si="418" t="shared"/>
        <v>0</v>
      </c>
      <c r="AR1739">
        <f si="419" t="shared"/>
        <v>0</v>
      </c>
      <c r="AS1739">
        <f si="423" t="shared"/>
        <v>0</v>
      </c>
      <c r="AU1739" t="str">
        <f>IFERROR(VLOOKUP(C1739,Results!$A$2:$B$240,2,FALSE)+VLOOKUP(D1739,Results!$A$2:$B$240,2,FALSE)+VLOOKUP(E1739,Results!$A$2:$B$240,2,FALSE)+VLOOKUP(F1739,Results!$A$2:$B$240,2,FALSE)+VLOOKUP(G1739,Results!$A$2:$B$240,2,FALSE)+VLOOKUP(H1739,Results!$A$2:$B$240,2,FALSE)+VLOOKUP(I1739,Results!$A$2:$B$240,2,FALSE)+VLOOKUP(J1739,Results!$A$2:$B$240,2,FALSE)+VLOOKUP(B1739,Results!$A$2:$B$240,2,FALSE)-MIN(VLOOKUP(C1739,Results!$A$2:$B$240,2,FALSE),VLOOKUP(D1739,Results!$A$2:$B$240,2,FALSE),VLOOKUP(E1739,Results!$A$2:$B$240,2,FALSE),VLOOKUP(F1739,Results!$A$2:$B$240,2,FALSE),VLOOKUP(G1739,Results!$A$2:$B$240,2,FALSE),VLOOKUP(H1739,Results!$A$2:$B$240,2,FALSE),VLOOKUP(I1739,Results!$A$2:$B$240,2,FALSE),VLOOKUP(J1739,Results!$A$2:$B$240,2,FALSE),VLOOKUP(B1739,Results!$A$2:$B$240,2,FALSE)),"")</f>
        <v/>
      </c>
    </row>
    <row r="1740" spans="2:47" x14ac:dyDescent="0.3">
      <c r="B1740" t="s">
        <v>87</v>
      </c>
      <c r="C1740" t="s">
        <v>171</v>
      </c>
      <c r="D1740" t="s">
        <v>173</v>
      </c>
      <c r="E1740" t="s">
        <v>146</v>
      </c>
      <c r="F1740" t="s">
        <v>177</v>
      </c>
      <c r="G1740" t="s">
        <v>179</v>
      </c>
      <c r="H1740" t="s">
        <v>153</v>
      </c>
      <c r="I1740" t="s">
        <v>181</v>
      </c>
      <c r="J1740" t="s">
        <v>188</v>
      </c>
      <c r="K1740" t="n">
        <v>9.0</v>
      </c>
      <c r="L1740" s="30">
        <f si="410" t="shared"/>
        <v>0</v>
      </c>
      <c r="N1740" s="35" t="str">
        <f si="420" t="shared"/>
        <v/>
      </c>
      <c r="O1740" s="59">
        <f>(IF(ISNUMBER(MATCH(B1740,Sheet4!$K$92:$K$101,0)),1,0)+IF(ISNUMBER(MATCH(C1740,Sheet4!$K$92:$K$101,0)),1,0)+IF(ISNUMBER(MATCH(D1740,Sheet4!$K$92:$K$101,0)),1,0)+IF(ISNUMBER(MATCH(E1740,Sheet4!$K$92:$K$101,0)),1,0)+IF(ISNUMBER(MATCH(F1740,Sheet4!$K$92:$K$101,0)),1,0)+IF(ISNUMBER(MATCH(G1740,Sheet4!$K$92:$K$101,0)),1,0)+IF(ISNUMBER(MATCH(H1740,Sheet4!$K$92:$K$101,0)),1,0)+IF(ISNUMBER(MATCH(I1740,Sheet4!$K$92:$K$101,0)),1,0)+IF(ISNUMBER(MATCH(J1740,Sheet4!$K$92:$K$101,0)),1,0))
-
(IF(ISNUMBER(MATCH(B1740,Sheet4!$F$2:$F$11,0)),1,0)+IF(ISNUMBER(MATCH(C1740,Sheet4!$F$2:$F$11,0)),1,0)+IF(ISNUMBER(MATCH(D1740,Sheet4!$F$2:$F$11,0)),1,0)+IF(ISNUMBER(MATCH(E1740,Sheet4!$F$2:$F$11,0)),1,0)+IF(ISNUMBER(MATCH(F1740,Sheet4!$F$2:$F$11,0)),1,0)+IF(ISNUMBER(MATCH(G1740,Sheet4!$F$2:$F$11,0)),1,0)+IF(ISNUMBER(MATCH(H1740,Sheet4!$F$2:$F$11,0)),1,0)+IF(ISNUMBER(MATCH(I1740,Sheet4!$F$2:$F$11,0)),1,0)+IF(ISNUMBER(MATCH(J1740,Sheet4!$F$2:$F$11,0)),1,0))</f>
        <v>0</v>
      </c>
      <c r="P1740" s="40" t="str">
        <f>IFERROR(INDEX(Sheet4!$G:$G,MATCH(Sheet1!B1740,Sheet4!$F:$F,0))+INDEX(Sheet4!$G:$G,MATCH(Sheet1!C1740,Sheet4!$F:$F,0))+INDEX(Sheet4!$G:$G,MATCH(Sheet1!D1740,Sheet4!$F:$F,0))+INDEX(Sheet4!$G:$G,MATCH(Sheet1!E1740,Sheet4!$F:$F,0))+INDEX(Sheet4!$G:$G,MATCH(Sheet1!F1740,Sheet4!$F:$F,0))+INDEX(Sheet4!$G:$G,MATCH(Sheet1!G1740,Sheet4!$F:$F,0))+INDEX(Sheet4!$G:$G,MATCH(Sheet1!H1740,Sheet4!$F:$F,0))+INDEX(Sheet4!$G:$G,MATCH(Sheet1!I1740,Sheet4!$F:$F,0))+INDEX(Sheet4!$G:$G,MATCH(Sheet1!J1740,Sheet4!$F:$F,0)),"")</f>
        <v/>
      </c>
      <c r="AF1740">
        <f si="421" t="shared"/>
        <v>0</v>
      </c>
      <c r="AH1740">
        <v>1717</v>
      </c>
      <c r="AI1740" t="str">
        <f si="422" t="shared"/>
        <v>Ben SimmonsIsaiah CanaanDonovan MitchellJimmy ButlerKelly OubreTaurean PrinceMarvin BagleyJosh JacksonWillie Cauley-Stein</v>
      </c>
      <c r="AJ1740">
        <f si="411" t="shared"/>
        <v>0</v>
      </c>
      <c r="AK1740">
        <f si="412" t="shared"/>
        <v>0</v>
      </c>
      <c r="AL1740">
        <f si="413" t="shared"/>
        <v>0</v>
      </c>
      <c r="AM1740">
        <f si="414" t="shared"/>
        <v>0</v>
      </c>
      <c r="AN1740">
        <f si="415" t="shared"/>
        <v>0</v>
      </c>
      <c r="AO1740">
        <f si="416" t="shared"/>
        <v>0</v>
      </c>
      <c r="AP1740">
        <f si="417" t="shared"/>
        <v>0</v>
      </c>
      <c r="AQ1740">
        <f si="418" t="shared"/>
        <v>0</v>
      </c>
      <c r="AR1740">
        <f si="419" t="shared"/>
        <v>0</v>
      </c>
      <c r="AS1740">
        <f si="423" t="shared"/>
        <v>0</v>
      </c>
      <c r="AU1740" t="str">
        <f>IFERROR(VLOOKUP(C1740,Results!$A$2:$B$240,2,FALSE)+VLOOKUP(D1740,Results!$A$2:$B$240,2,FALSE)+VLOOKUP(E1740,Results!$A$2:$B$240,2,FALSE)+VLOOKUP(F1740,Results!$A$2:$B$240,2,FALSE)+VLOOKUP(G1740,Results!$A$2:$B$240,2,FALSE)+VLOOKUP(H1740,Results!$A$2:$B$240,2,FALSE)+VLOOKUP(I1740,Results!$A$2:$B$240,2,FALSE)+VLOOKUP(J1740,Results!$A$2:$B$240,2,FALSE)+VLOOKUP(B1740,Results!$A$2:$B$240,2,FALSE)-MIN(VLOOKUP(C1740,Results!$A$2:$B$240,2,FALSE),VLOOKUP(D1740,Results!$A$2:$B$240,2,FALSE),VLOOKUP(E1740,Results!$A$2:$B$240,2,FALSE),VLOOKUP(F1740,Results!$A$2:$B$240,2,FALSE),VLOOKUP(G1740,Results!$A$2:$B$240,2,FALSE),VLOOKUP(H1740,Results!$A$2:$B$240,2,FALSE),VLOOKUP(I1740,Results!$A$2:$B$240,2,FALSE),VLOOKUP(J1740,Results!$A$2:$B$240,2,FALSE),VLOOKUP(B1740,Results!$A$2:$B$240,2,FALSE)),"")</f>
        <v/>
      </c>
    </row>
    <row r="1741" spans="2:47" x14ac:dyDescent="0.3">
      <c r="B1741" t="s">
        <v>166</v>
      </c>
      <c r="C1741" t="s">
        <v>171</v>
      </c>
      <c r="D1741" t="s">
        <v>173</v>
      </c>
      <c r="E1741" t="s">
        <v>146</v>
      </c>
      <c r="F1741" t="s">
        <v>177</v>
      </c>
      <c r="G1741" t="s">
        <v>96</v>
      </c>
      <c r="H1741" t="s">
        <v>153</v>
      </c>
      <c r="I1741" t="s">
        <v>183</v>
      </c>
      <c r="J1741" t="s">
        <v>98</v>
      </c>
      <c r="K1741" t="n">
        <v>9.0</v>
      </c>
      <c r="L1741" s="30">
        <f si="410" t="shared"/>
        <v>0</v>
      </c>
      <c r="N1741" s="35" t="str">
        <f si="420" t="shared"/>
        <v/>
      </c>
      <c r="O1741" s="59">
        <f>(IF(ISNUMBER(MATCH(B1741,Sheet4!$K$92:$K$101,0)),1,0)+IF(ISNUMBER(MATCH(C1741,Sheet4!$K$92:$K$101,0)),1,0)+IF(ISNUMBER(MATCH(D1741,Sheet4!$K$92:$K$101,0)),1,0)+IF(ISNUMBER(MATCH(E1741,Sheet4!$K$92:$K$101,0)),1,0)+IF(ISNUMBER(MATCH(F1741,Sheet4!$K$92:$K$101,0)),1,0)+IF(ISNUMBER(MATCH(G1741,Sheet4!$K$92:$K$101,0)),1,0)+IF(ISNUMBER(MATCH(H1741,Sheet4!$K$92:$K$101,0)),1,0)+IF(ISNUMBER(MATCH(I1741,Sheet4!$K$92:$K$101,0)),1,0)+IF(ISNUMBER(MATCH(J1741,Sheet4!$K$92:$K$101,0)),1,0))
-
(IF(ISNUMBER(MATCH(B1741,Sheet4!$F$2:$F$11,0)),1,0)+IF(ISNUMBER(MATCH(C1741,Sheet4!$F$2:$F$11,0)),1,0)+IF(ISNUMBER(MATCH(D1741,Sheet4!$F$2:$F$11,0)),1,0)+IF(ISNUMBER(MATCH(E1741,Sheet4!$F$2:$F$11,0)),1,0)+IF(ISNUMBER(MATCH(F1741,Sheet4!$F$2:$F$11,0)),1,0)+IF(ISNUMBER(MATCH(G1741,Sheet4!$F$2:$F$11,0)),1,0)+IF(ISNUMBER(MATCH(H1741,Sheet4!$F$2:$F$11,0)),1,0)+IF(ISNUMBER(MATCH(I1741,Sheet4!$F$2:$F$11,0)),1,0)+IF(ISNUMBER(MATCH(J1741,Sheet4!$F$2:$F$11,0)),1,0))</f>
        <v>0</v>
      </c>
      <c r="P1741" s="40" t="str">
        <f>IFERROR(INDEX(Sheet4!$G:$G,MATCH(Sheet1!B1741,Sheet4!$F:$F,0))+INDEX(Sheet4!$G:$G,MATCH(Sheet1!C1741,Sheet4!$F:$F,0))+INDEX(Sheet4!$G:$G,MATCH(Sheet1!D1741,Sheet4!$F:$F,0))+INDEX(Sheet4!$G:$G,MATCH(Sheet1!E1741,Sheet4!$F:$F,0))+INDEX(Sheet4!$G:$G,MATCH(Sheet1!F1741,Sheet4!$F:$F,0))+INDEX(Sheet4!$G:$G,MATCH(Sheet1!G1741,Sheet4!$F:$F,0))+INDEX(Sheet4!$G:$G,MATCH(Sheet1!H1741,Sheet4!$F:$F,0))+INDEX(Sheet4!$G:$G,MATCH(Sheet1!I1741,Sheet4!$F:$F,0))+INDEX(Sheet4!$G:$G,MATCH(Sheet1!J1741,Sheet4!$F:$F,0)),"")</f>
        <v/>
      </c>
      <c r="AF1741">
        <f si="421" t="shared"/>
        <v>0</v>
      </c>
      <c r="AH1741">
        <v>1718</v>
      </c>
      <c r="AI1741" t="str">
        <f si="422" t="shared"/>
        <v>Trae YoungLandry ShametDevin BookerMalik BeasleyWill BartonKelly OubreJosh JacksonPaul MillsapJoel Embiid</v>
      </c>
      <c r="AJ1741">
        <f si="411" t="shared"/>
        <v>0</v>
      </c>
      <c r="AK1741">
        <f si="412" t="shared"/>
        <v>0</v>
      </c>
      <c r="AL1741">
        <f si="413" t="shared"/>
        <v>0</v>
      </c>
      <c r="AM1741">
        <f si="414" t="shared"/>
        <v>0</v>
      </c>
      <c r="AN1741">
        <f si="415" t="shared"/>
        <v>0</v>
      </c>
      <c r="AO1741">
        <f si="416" t="shared"/>
        <v>0</v>
      </c>
      <c r="AP1741">
        <f si="417" t="shared"/>
        <v>0</v>
      </c>
      <c r="AQ1741">
        <f si="418" t="shared"/>
        <v>0</v>
      </c>
      <c r="AR1741">
        <f si="419" t="shared"/>
        <v>0</v>
      </c>
      <c r="AS1741">
        <f si="423" t="shared"/>
        <v>0</v>
      </c>
      <c r="AU1741" t="str">
        <f>IFERROR(VLOOKUP(C1741,Results!$A$2:$B$240,2,FALSE)+VLOOKUP(D1741,Results!$A$2:$B$240,2,FALSE)+VLOOKUP(E1741,Results!$A$2:$B$240,2,FALSE)+VLOOKUP(F1741,Results!$A$2:$B$240,2,FALSE)+VLOOKUP(G1741,Results!$A$2:$B$240,2,FALSE)+VLOOKUP(H1741,Results!$A$2:$B$240,2,FALSE)+VLOOKUP(I1741,Results!$A$2:$B$240,2,FALSE)+VLOOKUP(J1741,Results!$A$2:$B$240,2,FALSE)+VLOOKUP(B1741,Results!$A$2:$B$240,2,FALSE)-MIN(VLOOKUP(C1741,Results!$A$2:$B$240,2,FALSE),VLOOKUP(D1741,Results!$A$2:$B$240,2,FALSE),VLOOKUP(E1741,Results!$A$2:$B$240,2,FALSE),VLOOKUP(F1741,Results!$A$2:$B$240,2,FALSE),VLOOKUP(G1741,Results!$A$2:$B$240,2,FALSE),VLOOKUP(H1741,Results!$A$2:$B$240,2,FALSE),VLOOKUP(I1741,Results!$A$2:$B$240,2,FALSE),VLOOKUP(J1741,Results!$A$2:$B$240,2,FALSE),VLOOKUP(B1741,Results!$A$2:$B$240,2,FALSE)),"")</f>
        <v/>
      </c>
    </row>
    <row r="1742" spans="2:47" x14ac:dyDescent="0.3">
      <c r="B1742" t="s">
        <v>166</v>
      </c>
      <c r="C1742" t="s">
        <v>87</v>
      </c>
      <c r="D1742" t="s">
        <v>172</v>
      </c>
      <c r="E1742" t="s">
        <v>148</v>
      </c>
      <c r="F1742" t="s">
        <v>178</v>
      </c>
      <c r="G1742" t="s">
        <v>179</v>
      </c>
      <c r="H1742" t="s">
        <v>181</v>
      </c>
      <c r="I1742" t="s">
        <v>152</v>
      </c>
      <c r="J1742" t="s">
        <v>98</v>
      </c>
      <c r="K1742" t="n">
        <v>9.0</v>
      </c>
      <c r="L1742" s="30">
        <f si="410" t="shared"/>
        <v>0</v>
      </c>
      <c r="N1742" s="35" t="str">
        <f si="420" t="shared"/>
        <v/>
      </c>
      <c r="O1742" s="59">
        <f>(IF(ISNUMBER(MATCH(B1742,Sheet4!$K$92:$K$101,0)),1,0)+IF(ISNUMBER(MATCH(C1742,Sheet4!$K$92:$K$101,0)),1,0)+IF(ISNUMBER(MATCH(D1742,Sheet4!$K$92:$K$101,0)),1,0)+IF(ISNUMBER(MATCH(E1742,Sheet4!$K$92:$K$101,0)),1,0)+IF(ISNUMBER(MATCH(F1742,Sheet4!$K$92:$K$101,0)),1,0)+IF(ISNUMBER(MATCH(G1742,Sheet4!$K$92:$K$101,0)),1,0)+IF(ISNUMBER(MATCH(H1742,Sheet4!$K$92:$K$101,0)),1,0)+IF(ISNUMBER(MATCH(I1742,Sheet4!$K$92:$K$101,0)),1,0)+IF(ISNUMBER(MATCH(J1742,Sheet4!$K$92:$K$101,0)),1,0))
-
(IF(ISNUMBER(MATCH(B1742,Sheet4!$F$2:$F$11,0)),1,0)+IF(ISNUMBER(MATCH(C1742,Sheet4!$F$2:$F$11,0)),1,0)+IF(ISNUMBER(MATCH(D1742,Sheet4!$F$2:$F$11,0)),1,0)+IF(ISNUMBER(MATCH(E1742,Sheet4!$F$2:$F$11,0)),1,0)+IF(ISNUMBER(MATCH(F1742,Sheet4!$F$2:$F$11,0)),1,0)+IF(ISNUMBER(MATCH(G1742,Sheet4!$F$2:$F$11,0)),1,0)+IF(ISNUMBER(MATCH(H1742,Sheet4!$F$2:$F$11,0)),1,0)+IF(ISNUMBER(MATCH(I1742,Sheet4!$F$2:$F$11,0)),1,0)+IF(ISNUMBER(MATCH(J1742,Sheet4!$F$2:$F$11,0)),1,0))</f>
        <v>0</v>
      </c>
      <c r="P1742" s="40" t="str">
        <f>IFERROR(INDEX(Sheet4!$G:$G,MATCH(Sheet1!B1742,Sheet4!$F:$F,0))+INDEX(Sheet4!$G:$G,MATCH(Sheet1!C1742,Sheet4!$F:$F,0))+INDEX(Sheet4!$G:$G,MATCH(Sheet1!D1742,Sheet4!$F:$F,0))+INDEX(Sheet4!$G:$G,MATCH(Sheet1!E1742,Sheet4!$F:$F,0))+INDEX(Sheet4!$G:$G,MATCH(Sheet1!F1742,Sheet4!$F:$F,0))+INDEX(Sheet4!$G:$G,MATCH(Sheet1!G1742,Sheet4!$F:$F,0))+INDEX(Sheet4!$G:$G,MATCH(Sheet1!H1742,Sheet4!$F:$F,0))+INDEX(Sheet4!$G:$G,MATCH(Sheet1!I1742,Sheet4!$F:$F,0))+INDEX(Sheet4!$G:$G,MATCH(Sheet1!J1742,Sheet4!$F:$F,0)),"")</f>
        <v/>
      </c>
      <c r="AF1742">
        <f si="421" t="shared"/>
        <v>0</v>
      </c>
      <c r="AH1742">
        <v>1719</v>
      </c>
      <c r="AI1742" t="str">
        <f si="422" t="shared"/>
        <v>Ben SimmonsElie OkoboDevin BookerMonte MorrisWill BartonCorey BrewerKenneth FariedPaul MillsapRudy Gobert</v>
      </c>
      <c r="AJ1742">
        <f si="411" t="shared"/>
        <v>0</v>
      </c>
      <c r="AK1742">
        <f si="412" t="shared"/>
        <v>0</v>
      </c>
      <c r="AL1742">
        <f si="413" t="shared"/>
        <v>0</v>
      </c>
      <c r="AM1742">
        <f si="414" t="shared"/>
        <v>0</v>
      </c>
      <c r="AN1742">
        <f si="415" t="shared"/>
        <v>0</v>
      </c>
      <c r="AO1742">
        <f si="416" t="shared"/>
        <v>0</v>
      </c>
      <c r="AP1742">
        <f si="417" t="shared"/>
        <v>0</v>
      </c>
      <c r="AQ1742">
        <f si="418" t="shared"/>
        <v>0</v>
      </c>
      <c r="AR1742">
        <f si="419" t="shared"/>
        <v>0</v>
      </c>
      <c r="AS1742">
        <f si="423" t="shared"/>
        <v>0</v>
      </c>
      <c r="AU1742" t="str">
        <f>IFERROR(VLOOKUP(C1742,Results!$A$2:$B$240,2,FALSE)+VLOOKUP(D1742,Results!$A$2:$B$240,2,FALSE)+VLOOKUP(E1742,Results!$A$2:$B$240,2,FALSE)+VLOOKUP(F1742,Results!$A$2:$B$240,2,FALSE)+VLOOKUP(G1742,Results!$A$2:$B$240,2,FALSE)+VLOOKUP(H1742,Results!$A$2:$B$240,2,FALSE)+VLOOKUP(I1742,Results!$A$2:$B$240,2,FALSE)+VLOOKUP(J1742,Results!$A$2:$B$240,2,FALSE)+VLOOKUP(B1742,Results!$A$2:$B$240,2,FALSE)-MIN(VLOOKUP(C1742,Results!$A$2:$B$240,2,FALSE),VLOOKUP(D1742,Results!$A$2:$B$240,2,FALSE),VLOOKUP(E1742,Results!$A$2:$B$240,2,FALSE),VLOOKUP(F1742,Results!$A$2:$B$240,2,FALSE),VLOOKUP(G1742,Results!$A$2:$B$240,2,FALSE),VLOOKUP(H1742,Results!$A$2:$B$240,2,FALSE),VLOOKUP(I1742,Results!$A$2:$B$240,2,FALSE),VLOOKUP(J1742,Results!$A$2:$B$240,2,FALSE),VLOOKUP(B1742,Results!$A$2:$B$240,2,FALSE)),"")</f>
        <v/>
      </c>
    </row>
    <row r="1743" spans="2:47" x14ac:dyDescent="0.3">
      <c r="B1743" t="s">
        <v>166</v>
      </c>
      <c r="C1743" t="s">
        <v>108</v>
      </c>
      <c r="D1743" t="s">
        <v>172</v>
      </c>
      <c r="E1743" t="s">
        <v>148</v>
      </c>
      <c r="F1743" t="s">
        <v>150</v>
      </c>
      <c r="G1743" t="s">
        <v>96</v>
      </c>
      <c r="H1743" t="s">
        <v>181</v>
      </c>
      <c r="I1743" t="s">
        <v>155</v>
      </c>
      <c r="J1743" t="s">
        <v>98</v>
      </c>
      <c r="K1743" t="n">
        <v>9.0</v>
      </c>
      <c r="L1743" s="30">
        <f si="410" t="shared"/>
        <v>0</v>
      </c>
      <c r="N1743" s="35" t="str">
        <f si="420" t="shared"/>
        <v/>
      </c>
      <c r="O1743" s="59">
        <f>(IF(ISNUMBER(MATCH(B1743,Sheet4!$K$92:$K$101,0)),1,0)+IF(ISNUMBER(MATCH(C1743,Sheet4!$K$92:$K$101,0)),1,0)+IF(ISNUMBER(MATCH(D1743,Sheet4!$K$92:$K$101,0)),1,0)+IF(ISNUMBER(MATCH(E1743,Sheet4!$K$92:$K$101,0)),1,0)+IF(ISNUMBER(MATCH(F1743,Sheet4!$K$92:$K$101,0)),1,0)+IF(ISNUMBER(MATCH(G1743,Sheet4!$K$92:$K$101,0)),1,0)+IF(ISNUMBER(MATCH(H1743,Sheet4!$K$92:$K$101,0)),1,0)+IF(ISNUMBER(MATCH(I1743,Sheet4!$K$92:$K$101,0)),1,0)+IF(ISNUMBER(MATCH(J1743,Sheet4!$K$92:$K$101,0)),1,0))
-
(IF(ISNUMBER(MATCH(B1743,Sheet4!$F$2:$F$11,0)),1,0)+IF(ISNUMBER(MATCH(C1743,Sheet4!$F$2:$F$11,0)),1,0)+IF(ISNUMBER(MATCH(D1743,Sheet4!$F$2:$F$11,0)),1,0)+IF(ISNUMBER(MATCH(E1743,Sheet4!$F$2:$F$11,0)),1,0)+IF(ISNUMBER(MATCH(F1743,Sheet4!$F$2:$F$11,0)),1,0)+IF(ISNUMBER(MATCH(G1743,Sheet4!$F$2:$F$11,0)),1,0)+IF(ISNUMBER(MATCH(H1743,Sheet4!$F$2:$F$11,0)),1,0)+IF(ISNUMBER(MATCH(I1743,Sheet4!$F$2:$F$11,0)),1,0)+IF(ISNUMBER(MATCH(J1743,Sheet4!$F$2:$F$11,0)),1,0))</f>
        <v>0</v>
      </c>
      <c r="P1743" s="40" t="str">
        <f>IFERROR(INDEX(Sheet4!$G:$G,MATCH(Sheet1!B1743,Sheet4!$F:$F,0))+INDEX(Sheet4!$G:$G,MATCH(Sheet1!C1743,Sheet4!$F:$F,0))+INDEX(Sheet4!$G:$G,MATCH(Sheet1!D1743,Sheet4!$F:$F,0))+INDEX(Sheet4!$G:$G,MATCH(Sheet1!E1743,Sheet4!$F:$F,0))+INDEX(Sheet4!$G:$G,MATCH(Sheet1!F1743,Sheet4!$F:$F,0))+INDEX(Sheet4!$G:$G,MATCH(Sheet1!G1743,Sheet4!$F:$F,0))+INDEX(Sheet4!$G:$G,MATCH(Sheet1!H1743,Sheet4!$F:$F,0))+INDEX(Sheet4!$G:$G,MATCH(Sheet1!I1743,Sheet4!$F:$F,0))+INDEX(Sheet4!$G:$G,MATCH(Sheet1!J1743,Sheet4!$F:$F,0)),"")</f>
        <v/>
      </c>
      <c r="AF1743">
        <f si="421" t="shared"/>
        <v>0</v>
      </c>
      <c r="AH1743">
        <v>1720</v>
      </c>
      <c r="AI1743" t="str">
        <f si="422" t="shared"/>
        <v>Ben SimmonsLandry ShametDevin BookerMonte MorrisWill BartonTaurean PrinceJohn CollinsTaj GibsonKarl-Anthony Towns</v>
      </c>
      <c r="AJ1743">
        <f si="411" t="shared"/>
        <v>0</v>
      </c>
      <c r="AK1743">
        <f si="412" t="shared"/>
        <v>0</v>
      </c>
      <c r="AL1743">
        <f si="413" t="shared"/>
        <v>0</v>
      </c>
      <c r="AM1743">
        <f si="414" t="shared"/>
        <v>0</v>
      </c>
      <c r="AN1743">
        <f si="415" t="shared"/>
        <v>0</v>
      </c>
      <c r="AO1743">
        <f si="416" t="shared"/>
        <v>0</v>
      </c>
      <c r="AP1743">
        <f si="417" t="shared"/>
        <v>0</v>
      </c>
      <c r="AQ1743">
        <f si="418" t="shared"/>
        <v>0</v>
      </c>
      <c r="AR1743">
        <f si="419" t="shared"/>
        <v>0</v>
      </c>
      <c r="AS1743">
        <f si="423" t="shared"/>
        <v>0</v>
      </c>
      <c r="AU1743" t="str">
        <f>IFERROR(VLOOKUP(C1743,Results!$A$2:$B$240,2,FALSE)+VLOOKUP(D1743,Results!$A$2:$B$240,2,FALSE)+VLOOKUP(E1743,Results!$A$2:$B$240,2,FALSE)+VLOOKUP(F1743,Results!$A$2:$B$240,2,FALSE)+VLOOKUP(G1743,Results!$A$2:$B$240,2,FALSE)+VLOOKUP(H1743,Results!$A$2:$B$240,2,FALSE)+VLOOKUP(I1743,Results!$A$2:$B$240,2,FALSE)+VLOOKUP(J1743,Results!$A$2:$B$240,2,FALSE)+VLOOKUP(B1743,Results!$A$2:$B$240,2,FALSE)-MIN(VLOOKUP(C1743,Results!$A$2:$B$240,2,FALSE),VLOOKUP(D1743,Results!$A$2:$B$240,2,FALSE),VLOOKUP(E1743,Results!$A$2:$B$240,2,FALSE),VLOOKUP(F1743,Results!$A$2:$B$240,2,FALSE),VLOOKUP(G1743,Results!$A$2:$B$240,2,FALSE),VLOOKUP(H1743,Results!$A$2:$B$240,2,FALSE),VLOOKUP(I1743,Results!$A$2:$B$240,2,FALSE),VLOOKUP(J1743,Results!$A$2:$B$240,2,FALSE),VLOOKUP(B1743,Results!$A$2:$B$240,2,FALSE)),"")</f>
        <v/>
      </c>
    </row>
    <row r="1744" spans="2:47" x14ac:dyDescent="0.3">
      <c r="B1744" t="s">
        <v>166</v>
      </c>
      <c r="C1744" t="s">
        <v>87</v>
      </c>
      <c r="D1744" t="s">
        <v>172</v>
      </c>
      <c r="E1744" t="s">
        <v>175</v>
      </c>
      <c r="F1744" t="s">
        <v>177</v>
      </c>
      <c r="G1744" t="s">
        <v>101</v>
      </c>
      <c r="H1744" t="s">
        <v>181</v>
      </c>
      <c r="I1744" t="s">
        <v>152</v>
      </c>
      <c r="J1744" t="s">
        <v>98</v>
      </c>
      <c r="K1744" t="n">
        <v>9.0</v>
      </c>
      <c r="L1744" s="30">
        <f si="410" t="shared"/>
        <v>0</v>
      </c>
      <c r="N1744" s="35" t="str">
        <f si="420" t="shared"/>
        <v/>
      </c>
      <c r="O1744" s="59">
        <f>(IF(ISNUMBER(MATCH(B1744,Sheet4!$K$92:$K$101,0)),1,0)+IF(ISNUMBER(MATCH(C1744,Sheet4!$K$92:$K$101,0)),1,0)+IF(ISNUMBER(MATCH(D1744,Sheet4!$K$92:$K$101,0)),1,0)+IF(ISNUMBER(MATCH(E1744,Sheet4!$K$92:$K$101,0)),1,0)+IF(ISNUMBER(MATCH(F1744,Sheet4!$K$92:$K$101,0)),1,0)+IF(ISNUMBER(MATCH(G1744,Sheet4!$K$92:$K$101,0)),1,0)+IF(ISNUMBER(MATCH(H1744,Sheet4!$K$92:$K$101,0)),1,0)+IF(ISNUMBER(MATCH(I1744,Sheet4!$K$92:$K$101,0)),1,0)+IF(ISNUMBER(MATCH(J1744,Sheet4!$K$92:$K$101,0)),1,0))
-
(IF(ISNUMBER(MATCH(B1744,Sheet4!$F$2:$F$11,0)),1,0)+IF(ISNUMBER(MATCH(C1744,Sheet4!$F$2:$F$11,0)),1,0)+IF(ISNUMBER(MATCH(D1744,Sheet4!$F$2:$F$11,0)),1,0)+IF(ISNUMBER(MATCH(E1744,Sheet4!$F$2:$F$11,0)),1,0)+IF(ISNUMBER(MATCH(F1744,Sheet4!$F$2:$F$11,0)),1,0)+IF(ISNUMBER(MATCH(G1744,Sheet4!$F$2:$F$11,0)),1,0)+IF(ISNUMBER(MATCH(H1744,Sheet4!$F$2:$F$11,0)),1,0)+IF(ISNUMBER(MATCH(I1744,Sheet4!$F$2:$F$11,0)),1,0)+IF(ISNUMBER(MATCH(J1744,Sheet4!$F$2:$F$11,0)),1,0))</f>
        <v>0</v>
      </c>
      <c r="P1744" s="40" t="str">
        <f>IFERROR(INDEX(Sheet4!$G:$G,MATCH(Sheet1!B1744,Sheet4!$F:$F,0))+INDEX(Sheet4!$G:$G,MATCH(Sheet1!C1744,Sheet4!$F:$F,0))+INDEX(Sheet4!$G:$G,MATCH(Sheet1!D1744,Sheet4!$F:$F,0))+INDEX(Sheet4!$G:$G,MATCH(Sheet1!E1744,Sheet4!$F:$F,0))+INDEX(Sheet4!$G:$G,MATCH(Sheet1!F1744,Sheet4!$F:$F,0))+INDEX(Sheet4!$G:$G,MATCH(Sheet1!G1744,Sheet4!$F:$F,0))+INDEX(Sheet4!$G:$G,MATCH(Sheet1!H1744,Sheet4!$F:$F,0))+INDEX(Sheet4!$G:$G,MATCH(Sheet1!I1744,Sheet4!$F:$F,0))+INDEX(Sheet4!$G:$G,MATCH(Sheet1!J1744,Sheet4!$F:$F,0)),"")</f>
        <v/>
      </c>
      <c r="AF1744">
        <f si="421" t="shared"/>
        <v>0</v>
      </c>
      <c r="AH1744">
        <v>1721</v>
      </c>
      <c r="AI1744" t="str">
        <f si="422" t="shared"/>
        <v>Ben SimmonsDe'Aaron FoxDevin BookerTorrey CraigKelly OubreLuol DengMarvin BagleyPaul MillsapRudy Gobert</v>
      </c>
      <c r="AJ1744">
        <f si="411" t="shared"/>
        <v>0</v>
      </c>
      <c r="AK1744">
        <f si="412" t="shared"/>
        <v>0</v>
      </c>
      <c r="AL1744">
        <f si="413" t="shared"/>
        <v>0</v>
      </c>
      <c r="AM1744">
        <f si="414" t="shared"/>
        <v>0</v>
      </c>
      <c r="AN1744">
        <f si="415" t="shared"/>
        <v>0</v>
      </c>
      <c r="AO1744">
        <f si="416" t="shared"/>
        <v>0</v>
      </c>
      <c r="AP1744">
        <f si="417" t="shared"/>
        <v>0</v>
      </c>
      <c r="AQ1744">
        <f si="418" t="shared"/>
        <v>0</v>
      </c>
      <c r="AR1744">
        <f si="419" t="shared"/>
        <v>0</v>
      </c>
      <c r="AS1744">
        <f si="423" t="shared"/>
        <v>0</v>
      </c>
      <c r="AU1744" t="str">
        <f>IFERROR(VLOOKUP(C1744,Results!$A$2:$B$240,2,FALSE)+VLOOKUP(D1744,Results!$A$2:$B$240,2,FALSE)+VLOOKUP(E1744,Results!$A$2:$B$240,2,FALSE)+VLOOKUP(F1744,Results!$A$2:$B$240,2,FALSE)+VLOOKUP(G1744,Results!$A$2:$B$240,2,FALSE)+VLOOKUP(H1744,Results!$A$2:$B$240,2,FALSE)+VLOOKUP(I1744,Results!$A$2:$B$240,2,FALSE)+VLOOKUP(J1744,Results!$A$2:$B$240,2,FALSE)+VLOOKUP(B1744,Results!$A$2:$B$240,2,FALSE)-MIN(VLOOKUP(C1744,Results!$A$2:$B$240,2,FALSE),VLOOKUP(D1744,Results!$A$2:$B$240,2,FALSE),VLOOKUP(E1744,Results!$A$2:$B$240,2,FALSE),VLOOKUP(F1744,Results!$A$2:$B$240,2,FALSE),VLOOKUP(G1744,Results!$A$2:$B$240,2,FALSE),VLOOKUP(H1744,Results!$A$2:$B$240,2,FALSE),VLOOKUP(I1744,Results!$A$2:$B$240,2,FALSE),VLOOKUP(J1744,Results!$A$2:$B$240,2,FALSE),VLOOKUP(B1744,Results!$A$2:$B$240,2,FALSE)),"")</f>
        <v/>
      </c>
    </row>
    <row r="1745" spans="2:47" x14ac:dyDescent="0.3">
      <c r="B1745" t="s">
        <v>166</v>
      </c>
      <c r="C1745" t="s">
        <v>171</v>
      </c>
      <c r="D1745" t="s">
        <v>172</v>
      </c>
      <c r="E1745" t="s">
        <v>173</v>
      </c>
      <c r="F1745" t="s">
        <v>177</v>
      </c>
      <c r="G1745" t="s">
        <v>96</v>
      </c>
      <c r="H1745" t="s">
        <v>181</v>
      </c>
      <c r="I1745" t="s">
        <v>152</v>
      </c>
      <c r="J1745" t="s">
        <v>110</v>
      </c>
      <c r="K1745" t="n">
        <v>9.0</v>
      </c>
      <c r="L1745" s="30">
        <f si="410" t="shared"/>
        <v>0</v>
      </c>
      <c r="N1745" s="35" t="str">
        <f si="420" t="shared"/>
        <v/>
      </c>
      <c r="O1745" s="59">
        <f>(IF(ISNUMBER(MATCH(B1745,Sheet4!$K$92:$K$101,0)),1,0)+IF(ISNUMBER(MATCH(C1745,Sheet4!$K$92:$K$101,0)),1,0)+IF(ISNUMBER(MATCH(D1745,Sheet4!$K$92:$K$101,0)),1,0)+IF(ISNUMBER(MATCH(E1745,Sheet4!$K$92:$K$101,0)),1,0)+IF(ISNUMBER(MATCH(F1745,Sheet4!$K$92:$K$101,0)),1,0)+IF(ISNUMBER(MATCH(G1745,Sheet4!$K$92:$K$101,0)),1,0)+IF(ISNUMBER(MATCH(H1745,Sheet4!$K$92:$K$101,0)),1,0)+IF(ISNUMBER(MATCH(I1745,Sheet4!$K$92:$K$101,0)),1,0)+IF(ISNUMBER(MATCH(J1745,Sheet4!$K$92:$K$101,0)),1,0))
-
(IF(ISNUMBER(MATCH(B1745,Sheet4!$F$2:$F$11,0)),1,0)+IF(ISNUMBER(MATCH(C1745,Sheet4!$F$2:$F$11,0)),1,0)+IF(ISNUMBER(MATCH(D1745,Sheet4!$F$2:$F$11,0)),1,0)+IF(ISNUMBER(MATCH(E1745,Sheet4!$F$2:$F$11,0)),1,0)+IF(ISNUMBER(MATCH(F1745,Sheet4!$F$2:$F$11,0)),1,0)+IF(ISNUMBER(MATCH(G1745,Sheet4!$F$2:$F$11,0)),1,0)+IF(ISNUMBER(MATCH(H1745,Sheet4!$F$2:$F$11,0)),1,0)+IF(ISNUMBER(MATCH(I1745,Sheet4!$F$2:$F$11,0)),1,0)+IF(ISNUMBER(MATCH(J1745,Sheet4!$F$2:$F$11,0)),1,0))</f>
        <v>0</v>
      </c>
      <c r="P1745" s="40" t="str">
        <f>IFERROR(INDEX(Sheet4!$G:$G,MATCH(Sheet1!B1745,Sheet4!$F:$F,0))+INDEX(Sheet4!$G:$G,MATCH(Sheet1!C1745,Sheet4!$F:$F,0))+INDEX(Sheet4!$G:$G,MATCH(Sheet1!D1745,Sheet4!$F:$F,0))+INDEX(Sheet4!$G:$G,MATCH(Sheet1!E1745,Sheet4!$F:$F,0))+INDEX(Sheet4!$G:$G,MATCH(Sheet1!F1745,Sheet4!$F:$F,0))+INDEX(Sheet4!$G:$G,MATCH(Sheet1!G1745,Sheet4!$F:$F,0))+INDEX(Sheet4!$G:$G,MATCH(Sheet1!H1745,Sheet4!$F:$F,0))+INDEX(Sheet4!$G:$G,MATCH(Sheet1!I1745,Sheet4!$F:$F,0))+INDEX(Sheet4!$G:$G,MATCH(Sheet1!J1745,Sheet4!$F:$F,0)),"")</f>
        <v/>
      </c>
      <c r="AF1745">
        <f si="421" t="shared"/>
        <v>0</v>
      </c>
      <c r="AH1745">
        <v>1722</v>
      </c>
      <c r="AI1745" t="str">
        <f si="422" t="shared"/>
        <v>Ben SimmonsDe'Aaron FoxJimmy ButlerMonte MorrisMikal BridgesDeAndre' BembryJosh JacksonPaul MillsapRudy Gobert</v>
      </c>
      <c r="AJ1745">
        <f si="411" t="shared"/>
        <v>0</v>
      </c>
      <c r="AK1745">
        <f si="412" t="shared"/>
        <v>0</v>
      </c>
      <c r="AL1745">
        <f si="413" t="shared"/>
        <v>0</v>
      </c>
      <c r="AM1745">
        <f si="414" t="shared"/>
        <v>0</v>
      </c>
      <c r="AN1745">
        <f si="415" t="shared"/>
        <v>0</v>
      </c>
      <c r="AO1745">
        <f si="416" t="shared"/>
        <v>0</v>
      </c>
      <c r="AP1745">
        <f si="417" t="shared"/>
        <v>0</v>
      </c>
      <c r="AQ1745">
        <f si="418" t="shared"/>
        <v>0</v>
      </c>
      <c r="AR1745">
        <f si="419" t="shared"/>
        <v>0</v>
      </c>
      <c r="AS1745">
        <f si="423" t="shared"/>
        <v>0</v>
      </c>
      <c r="AU1745" t="str">
        <f>IFERROR(VLOOKUP(C1745,Results!$A$2:$B$240,2,FALSE)+VLOOKUP(D1745,Results!$A$2:$B$240,2,FALSE)+VLOOKUP(E1745,Results!$A$2:$B$240,2,FALSE)+VLOOKUP(F1745,Results!$A$2:$B$240,2,FALSE)+VLOOKUP(G1745,Results!$A$2:$B$240,2,FALSE)+VLOOKUP(H1745,Results!$A$2:$B$240,2,FALSE)+VLOOKUP(I1745,Results!$A$2:$B$240,2,FALSE)+VLOOKUP(J1745,Results!$A$2:$B$240,2,FALSE)+VLOOKUP(B1745,Results!$A$2:$B$240,2,FALSE)-MIN(VLOOKUP(C1745,Results!$A$2:$B$240,2,FALSE),VLOOKUP(D1745,Results!$A$2:$B$240,2,FALSE),VLOOKUP(E1745,Results!$A$2:$B$240,2,FALSE),VLOOKUP(F1745,Results!$A$2:$B$240,2,FALSE),VLOOKUP(G1745,Results!$A$2:$B$240,2,FALSE),VLOOKUP(H1745,Results!$A$2:$B$240,2,FALSE),VLOOKUP(I1745,Results!$A$2:$B$240,2,FALSE),VLOOKUP(J1745,Results!$A$2:$B$240,2,FALSE),VLOOKUP(B1745,Results!$A$2:$B$240,2,FALSE)),"")</f>
        <v/>
      </c>
    </row>
    <row r="1746" spans="2:47" x14ac:dyDescent="0.3">
      <c r="B1746" t="s">
        <v>166</v>
      </c>
      <c r="C1746" t="s">
        <v>171</v>
      </c>
      <c r="D1746" t="s">
        <v>173</v>
      </c>
      <c r="E1746" t="s">
        <v>146</v>
      </c>
      <c r="F1746" t="s">
        <v>150</v>
      </c>
      <c r="G1746" t="s">
        <v>177</v>
      </c>
      <c r="H1746" t="s">
        <v>103</v>
      </c>
      <c r="I1746" t="s">
        <v>154</v>
      </c>
      <c r="J1746" t="s">
        <v>186</v>
      </c>
      <c r="K1746" t="n">
        <v>9.0</v>
      </c>
      <c r="L1746" s="30">
        <f si="410" t="shared"/>
        <v>0</v>
      </c>
      <c r="N1746" s="35" t="str">
        <f si="420" t="shared"/>
        <v/>
      </c>
      <c r="O1746" s="59">
        <f>(IF(ISNUMBER(MATCH(B1746,Sheet4!$K$92:$K$101,0)),1,0)+IF(ISNUMBER(MATCH(C1746,Sheet4!$K$92:$K$101,0)),1,0)+IF(ISNUMBER(MATCH(D1746,Sheet4!$K$92:$K$101,0)),1,0)+IF(ISNUMBER(MATCH(E1746,Sheet4!$K$92:$K$101,0)),1,0)+IF(ISNUMBER(MATCH(F1746,Sheet4!$K$92:$K$101,0)),1,0)+IF(ISNUMBER(MATCH(G1746,Sheet4!$K$92:$K$101,0)),1,0)+IF(ISNUMBER(MATCH(H1746,Sheet4!$K$92:$K$101,0)),1,0)+IF(ISNUMBER(MATCH(I1746,Sheet4!$K$92:$K$101,0)),1,0)+IF(ISNUMBER(MATCH(J1746,Sheet4!$K$92:$K$101,0)),1,0))
-
(IF(ISNUMBER(MATCH(B1746,Sheet4!$F$2:$F$11,0)),1,0)+IF(ISNUMBER(MATCH(C1746,Sheet4!$F$2:$F$11,0)),1,0)+IF(ISNUMBER(MATCH(D1746,Sheet4!$F$2:$F$11,0)),1,0)+IF(ISNUMBER(MATCH(E1746,Sheet4!$F$2:$F$11,0)),1,0)+IF(ISNUMBER(MATCH(F1746,Sheet4!$F$2:$F$11,0)),1,0)+IF(ISNUMBER(MATCH(G1746,Sheet4!$F$2:$F$11,0)),1,0)+IF(ISNUMBER(MATCH(H1746,Sheet4!$F$2:$F$11,0)),1,0)+IF(ISNUMBER(MATCH(I1746,Sheet4!$F$2:$F$11,0)),1,0)+IF(ISNUMBER(MATCH(J1746,Sheet4!$F$2:$F$11,0)),1,0))</f>
        <v>0</v>
      </c>
      <c r="P1746" s="40" t="str">
        <f>IFERROR(INDEX(Sheet4!$G:$G,MATCH(Sheet1!B1746,Sheet4!$F:$F,0))+INDEX(Sheet4!$G:$G,MATCH(Sheet1!C1746,Sheet4!$F:$F,0))+INDEX(Sheet4!$G:$G,MATCH(Sheet1!D1746,Sheet4!$F:$F,0))+INDEX(Sheet4!$G:$G,MATCH(Sheet1!E1746,Sheet4!$F:$F,0))+INDEX(Sheet4!$G:$G,MATCH(Sheet1!F1746,Sheet4!$F:$F,0))+INDEX(Sheet4!$G:$G,MATCH(Sheet1!G1746,Sheet4!$F:$F,0))+INDEX(Sheet4!$G:$G,MATCH(Sheet1!H1746,Sheet4!$F:$F,0))+INDEX(Sheet4!$G:$G,MATCH(Sheet1!I1746,Sheet4!$F:$F,0))+INDEX(Sheet4!$G:$G,MATCH(Sheet1!J1746,Sheet4!$F:$F,0)),"")</f>
        <v/>
      </c>
      <c r="AF1746">
        <f si="421" t="shared"/>
        <v>0</v>
      </c>
      <c r="AH1746">
        <v>1723</v>
      </c>
      <c r="AI1746" t="str">
        <f si="422" t="shared"/>
        <v>Ben SimmonsElie OkoboDevin BookerMonte MorrisKelly OubreTaurean PrinceJohn CollinsPaul MillsapRudy Gobert</v>
      </c>
      <c r="AJ1746">
        <f si="411" t="shared"/>
        <v>0</v>
      </c>
      <c r="AK1746">
        <f si="412" t="shared"/>
        <v>0</v>
      </c>
      <c r="AL1746">
        <f si="413" t="shared"/>
        <v>0</v>
      </c>
      <c r="AM1746">
        <f si="414" t="shared"/>
        <v>0</v>
      </c>
      <c r="AN1746">
        <f si="415" t="shared"/>
        <v>0</v>
      </c>
      <c r="AO1746">
        <f si="416" t="shared"/>
        <v>0</v>
      </c>
      <c r="AP1746">
        <f si="417" t="shared"/>
        <v>0</v>
      </c>
      <c r="AQ1746">
        <f si="418" t="shared"/>
        <v>0</v>
      </c>
      <c r="AR1746">
        <f si="419" t="shared"/>
        <v>0</v>
      </c>
      <c r="AS1746">
        <f si="423" t="shared"/>
        <v>0</v>
      </c>
      <c r="AU1746" t="str">
        <f>IFERROR(VLOOKUP(C1746,Results!$A$2:$B$240,2,FALSE)+VLOOKUP(D1746,Results!$A$2:$B$240,2,FALSE)+VLOOKUP(E1746,Results!$A$2:$B$240,2,FALSE)+VLOOKUP(F1746,Results!$A$2:$B$240,2,FALSE)+VLOOKUP(G1746,Results!$A$2:$B$240,2,FALSE)+VLOOKUP(H1746,Results!$A$2:$B$240,2,FALSE)+VLOOKUP(I1746,Results!$A$2:$B$240,2,FALSE)+VLOOKUP(J1746,Results!$A$2:$B$240,2,FALSE)+VLOOKUP(B1746,Results!$A$2:$B$240,2,FALSE)-MIN(VLOOKUP(C1746,Results!$A$2:$B$240,2,FALSE),VLOOKUP(D1746,Results!$A$2:$B$240,2,FALSE),VLOOKUP(E1746,Results!$A$2:$B$240,2,FALSE),VLOOKUP(F1746,Results!$A$2:$B$240,2,FALSE),VLOOKUP(G1746,Results!$A$2:$B$240,2,FALSE),VLOOKUP(H1746,Results!$A$2:$B$240,2,FALSE),VLOOKUP(I1746,Results!$A$2:$B$240,2,FALSE),VLOOKUP(J1746,Results!$A$2:$B$240,2,FALSE),VLOOKUP(B1746,Results!$A$2:$B$240,2,FALSE)),"")</f>
        <v/>
      </c>
    </row>
    <row r="1747" spans="2:47" x14ac:dyDescent="0.3">
      <c r="B1747" t="s">
        <v>166</v>
      </c>
      <c r="C1747" t="s">
        <v>116</v>
      </c>
      <c r="D1747" t="s">
        <v>172</v>
      </c>
      <c r="E1747" t="s">
        <v>146</v>
      </c>
      <c r="F1747" t="s">
        <v>96</v>
      </c>
      <c r="G1747" t="s">
        <v>178</v>
      </c>
      <c r="H1747" t="s">
        <v>93</v>
      </c>
      <c r="I1747" t="s">
        <v>103</v>
      </c>
      <c r="J1747" t="s">
        <v>186</v>
      </c>
      <c r="K1747" t="n">
        <v>9.0</v>
      </c>
      <c r="L1747" s="30">
        <f si="410" t="shared"/>
        <v>0</v>
      </c>
      <c r="N1747" s="35" t="str">
        <f si="420" t="shared"/>
        <v/>
      </c>
      <c r="O1747" s="59">
        <f>(IF(ISNUMBER(MATCH(B1747,Sheet4!$K$92:$K$101,0)),1,0)+IF(ISNUMBER(MATCH(C1747,Sheet4!$K$92:$K$101,0)),1,0)+IF(ISNUMBER(MATCH(D1747,Sheet4!$K$92:$K$101,0)),1,0)+IF(ISNUMBER(MATCH(E1747,Sheet4!$K$92:$K$101,0)),1,0)+IF(ISNUMBER(MATCH(F1747,Sheet4!$K$92:$K$101,0)),1,0)+IF(ISNUMBER(MATCH(G1747,Sheet4!$K$92:$K$101,0)),1,0)+IF(ISNUMBER(MATCH(H1747,Sheet4!$K$92:$K$101,0)),1,0)+IF(ISNUMBER(MATCH(I1747,Sheet4!$K$92:$K$101,0)),1,0)+IF(ISNUMBER(MATCH(J1747,Sheet4!$K$92:$K$101,0)),1,0))
-
(IF(ISNUMBER(MATCH(B1747,Sheet4!$F$2:$F$11,0)),1,0)+IF(ISNUMBER(MATCH(C1747,Sheet4!$F$2:$F$11,0)),1,0)+IF(ISNUMBER(MATCH(D1747,Sheet4!$F$2:$F$11,0)),1,0)+IF(ISNUMBER(MATCH(E1747,Sheet4!$F$2:$F$11,0)),1,0)+IF(ISNUMBER(MATCH(F1747,Sheet4!$F$2:$F$11,0)),1,0)+IF(ISNUMBER(MATCH(G1747,Sheet4!$F$2:$F$11,0)),1,0)+IF(ISNUMBER(MATCH(H1747,Sheet4!$F$2:$F$11,0)),1,0)+IF(ISNUMBER(MATCH(I1747,Sheet4!$F$2:$F$11,0)),1,0)+IF(ISNUMBER(MATCH(J1747,Sheet4!$F$2:$F$11,0)),1,0))</f>
        <v>0</v>
      </c>
      <c r="P1747" s="40" t="str">
        <f>IFERROR(INDEX(Sheet4!$G:$G,MATCH(Sheet1!B1747,Sheet4!$F:$F,0))+INDEX(Sheet4!$G:$G,MATCH(Sheet1!C1747,Sheet4!$F:$F,0))+INDEX(Sheet4!$G:$G,MATCH(Sheet1!D1747,Sheet4!$F:$F,0))+INDEX(Sheet4!$G:$G,MATCH(Sheet1!E1747,Sheet4!$F:$F,0))+INDEX(Sheet4!$G:$G,MATCH(Sheet1!F1747,Sheet4!$F:$F,0))+INDEX(Sheet4!$G:$G,MATCH(Sheet1!G1747,Sheet4!$F:$F,0))+INDEX(Sheet4!$G:$G,MATCH(Sheet1!H1747,Sheet4!$F:$F,0))+INDEX(Sheet4!$G:$G,MATCH(Sheet1!I1747,Sheet4!$F:$F,0))+INDEX(Sheet4!$G:$G,MATCH(Sheet1!J1747,Sheet4!$F:$F,0)),"")</f>
        <v/>
      </c>
      <c r="AF1747">
        <f si="421" t="shared"/>
        <v>0</v>
      </c>
      <c r="AH1747">
        <v>1724</v>
      </c>
      <c r="AI1747" t="str">
        <f si="422" t="shared"/>
        <v>Ben SimmonsJeremy LinJames HardenMonte MorrisJae CrowderCorey BrewerJohn CollinsJosh JacksonDeandre Ayton</v>
      </c>
      <c r="AJ1747">
        <f si="411" t="shared"/>
        <v>0</v>
      </c>
      <c r="AK1747">
        <f si="412" t="shared"/>
        <v>0</v>
      </c>
      <c r="AL1747">
        <f si="413" t="shared"/>
        <v>0</v>
      </c>
      <c r="AM1747">
        <f si="414" t="shared"/>
        <v>0</v>
      </c>
      <c r="AN1747">
        <f si="415" t="shared"/>
        <v>0</v>
      </c>
      <c r="AO1747">
        <f si="416" t="shared"/>
        <v>0</v>
      </c>
      <c r="AP1747">
        <f si="417" t="shared"/>
        <v>0</v>
      </c>
      <c r="AQ1747">
        <f si="418" t="shared"/>
        <v>0</v>
      </c>
      <c r="AR1747">
        <f si="419" t="shared"/>
        <v>0</v>
      </c>
      <c r="AS1747">
        <f si="423" t="shared"/>
        <v>0</v>
      </c>
      <c r="AU1747" t="str">
        <f>IFERROR(VLOOKUP(C1747,Results!$A$2:$B$240,2,FALSE)+VLOOKUP(D1747,Results!$A$2:$B$240,2,FALSE)+VLOOKUP(E1747,Results!$A$2:$B$240,2,FALSE)+VLOOKUP(F1747,Results!$A$2:$B$240,2,FALSE)+VLOOKUP(G1747,Results!$A$2:$B$240,2,FALSE)+VLOOKUP(H1747,Results!$A$2:$B$240,2,FALSE)+VLOOKUP(I1747,Results!$A$2:$B$240,2,FALSE)+VLOOKUP(J1747,Results!$A$2:$B$240,2,FALSE)+VLOOKUP(B1747,Results!$A$2:$B$240,2,FALSE)-MIN(VLOOKUP(C1747,Results!$A$2:$B$240,2,FALSE),VLOOKUP(D1747,Results!$A$2:$B$240,2,FALSE),VLOOKUP(E1747,Results!$A$2:$B$240,2,FALSE),VLOOKUP(F1747,Results!$A$2:$B$240,2,FALSE),VLOOKUP(G1747,Results!$A$2:$B$240,2,FALSE),VLOOKUP(H1747,Results!$A$2:$B$240,2,FALSE),VLOOKUP(I1747,Results!$A$2:$B$240,2,FALSE),VLOOKUP(J1747,Results!$A$2:$B$240,2,FALSE),VLOOKUP(B1747,Results!$A$2:$B$240,2,FALSE)),"")</f>
        <v/>
      </c>
    </row>
    <row r="1748" spans="2:47" x14ac:dyDescent="0.3">
      <c r="B1748" t="s">
        <v>166</v>
      </c>
      <c r="C1748" t="s">
        <v>108</v>
      </c>
      <c r="D1748" t="s">
        <v>173</v>
      </c>
      <c r="E1748" t="s">
        <v>158</v>
      </c>
      <c r="F1748" t="s">
        <v>177</v>
      </c>
      <c r="G1748" t="s">
        <v>179</v>
      </c>
      <c r="H1748" t="s">
        <v>181</v>
      </c>
      <c r="I1748" t="s">
        <v>152</v>
      </c>
      <c r="J1748" t="s">
        <v>186</v>
      </c>
      <c r="K1748" t="n">
        <v>9.0</v>
      </c>
      <c r="L1748" s="30">
        <f si="410" t="shared"/>
        <v>0</v>
      </c>
      <c r="N1748" s="35" t="str">
        <f si="420" t="shared"/>
        <v/>
      </c>
      <c r="O1748" s="59">
        <f>(IF(ISNUMBER(MATCH(B1748,Sheet4!$K$92:$K$101,0)),1,0)+IF(ISNUMBER(MATCH(C1748,Sheet4!$K$92:$K$101,0)),1,0)+IF(ISNUMBER(MATCH(D1748,Sheet4!$K$92:$K$101,0)),1,0)+IF(ISNUMBER(MATCH(E1748,Sheet4!$K$92:$K$101,0)),1,0)+IF(ISNUMBER(MATCH(F1748,Sheet4!$K$92:$K$101,0)),1,0)+IF(ISNUMBER(MATCH(G1748,Sheet4!$K$92:$K$101,0)),1,0)+IF(ISNUMBER(MATCH(H1748,Sheet4!$K$92:$K$101,0)),1,0)+IF(ISNUMBER(MATCH(I1748,Sheet4!$K$92:$K$101,0)),1,0)+IF(ISNUMBER(MATCH(J1748,Sheet4!$K$92:$K$101,0)),1,0))
-
(IF(ISNUMBER(MATCH(B1748,Sheet4!$F$2:$F$11,0)),1,0)+IF(ISNUMBER(MATCH(C1748,Sheet4!$F$2:$F$11,0)),1,0)+IF(ISNUMBER(MATCH(D1748,Sheet4!$F$2:$F$11,0)),1,0)+IF(ISNUMBER(MATCH(E1748,Sheet4!$F$2:$F$11,0)),1,0)+IF(ISNUMBER(MATCH(F1748,Sheet4!$F$2:$F$11,0)),1,0)+IF(ISNUMBER(MATCH(G1748,Sheet4!$F$2:$F$11,0)),1,0)+IF(ISNUMBER(MATCH(H1748,Sheet4!$F$2:$F$11,0)),1,0)+IF(ISNUMBER(MATCH(I1748,Sheet4!$F$2:$F$11,0)),1,0)+IF(ISNUMBER(MATCH(J1748,Sheet4!$F$2:$F$11,0)),1,0))</f>
        <v>0</v>
      </c>
      <c r="P1748" s="40" t="str">
        <f>IFERROR(INDEX(Sheet4!$G:$G,MATCH(Sheet1!B1748,Sheet4!$F:$F,0))+INDEX(Sheet4!$G:$G,MATCH(Sheet1!C1748,Sheet4!$F:$F,0))+INDEX(Sheet4!$G:$G,MATCH(Sheet1!D1748,Sheet4!$F:$F,0))+INDEX(Sheet4!$G:$G,MATCH(Sheet1!E1748,Sheet4!$F:$F,0))+INDEX(Sheet4!$G:$G,MATCH(Sheet1!F1748,Sheet4!$F:$F,0))+INDEX(Sheet4!$G:$G,MATCH(Sheet1!G1748,Sheet4!$F:$F,0))+INDEX(Sheet4!$G:$G,MATCH(Sheet1!H1748,Sheet4!$F:$F,0))+INDEX(Sheet4!$G:$G,MATCH(Sheet1!I1748,Sheet4!$F:$F,0))+INDEX(Sheet4!$G:$G,MATCH(Sheet1!J1748,Sheet4!$F:$F,0)),"")</f>
        <v/>
      </c>
      <c r="AF1748">
        <f si="421" t="shared"/>
        <v>0</v>
      </c>
      <c r="AH1748">
        <v>1725</v>
      </c>
      <c r="AI1748" t="str">
        <f si="422" t="shared"/>
        <v>Ben SimmonsRicky RubioDevin BookerTorrey CraigKelly OubreGerald GreenKenneth FariedP.J. TuckerRudy Gobert</v>
      </c>
      <c r="AJ1748">
        <f si="411" t="shared"/>
        <v>0</v>
      </c>
      <c r="AK1748">
        <f si="412" t="shared"/>
        <v>0</v>
      </c>
      <c r="AL1748">
        <f si="413" t="shared"/>
        <v>0</v>
      </c>
      <c r="AM1748">
        <f si="414" t="shared"/>
        <v>0</v>
      </c>
      <c r="AN1748">
        <f si="415" t="shared"/>
        <v>0</v>
      </c>
      <c r="AO1748">
        <f si="416" t="shared"/>
        <v>0</v>
      </c>
      <c r="AP1748">
        <f si="417" t="shared"/>
        <v>0</v>
      </c>
      <c r="AQ1748">
        <f si="418" t="shared"/>
        <v>0</v>
      </c>
      <c r="AR1748">
        <f si="419" t="shared"/>
        <v>0</v>
      </c>
      <c r="AS1748">
        <f si="423" t="shared"/>
        <v>0</v>
      </c>
      <c r="AU1748" t="str">
        <f>IFERROR(VLOOKUP(C1748,Results!$A$2:$B$240,2,FALSE)+VLOOKUP(D1748,Results!$A$2:$B$240,2,FALSE)+VLOOKUP(E1748,Results!$A$2:$B$240,2,FALSE)+VLOOKUP(F1748,Results!$A$2:$B$240,2,FALSE)+VLOOKUP(G1748,Results!$A$2:$B$240,2,FALSE)+VLOOKUP(H1748,Results!$A$2:$B$240,2,FALSE)+VLOOKUP(I1748,Results!$A$2:$B$240,2,FALSE)+VLOOKUP(J1748,Results!$A$2:$B$240,2,FALSE)+VLOOKUP(B1748,Results!$A$2:$B$240,2,FALSE)-MIN(VLOOKUP(C1748,Results!$A$2:$B$240,2,FALSE),VLOOKUP(D1748,Results!$A$2:$B$240,2,FALSE),VLOOKUP(E1748,Results!$A$2:$B$240,2,FALSE),VLOOKUP(F1748,Results!$A$2:$B$240,2,FALSE),VLOOKUP(G1748,Results!$A$2:$B$240,2,FALSE),VLOOKUP(H1748,Results!$A$2:$B$240,2,FALSE),VLOOKUP(I1748,Results!$A$2:$B$240,2,FALSE),VLOOKUP(J1748,Results!$A$2:$B$240,2,FALSE),VLOOKUP(B1748,Results!$A$2:$B$240,2,FALSE)),"")</f>
        <v/>
      </c>
    </row>
    <row r="1749" spans="2:47" x14ac:dyDescent="0.3">
      <c r="B1749" t="s">
        <v>166</v>
      </c>
      <c r="C1749" t="s">
        <v>171</v>
      </c>
      <c r="D1749" t="s">
        <v>172</v>
      </c>
      <c r="E1749" t="s">
        <v>146</v>
      </c>
      <c r="F1749" t="s">
        <v>150</v>
      </c>
      <c r="G1749" t="s">
        <v>105</v>
      </c>
      <c r="H1749" t="s">
        <v>93</v>
      </c>
      <c r="I1749" t="s">
        <v>181</v>
      </c>
      <c r="J1749" t="s">
        <v>186</v>
      </c>
      <c r="K1749" t="n">
        <v>9.0</v>
      </c>
      <c r="L1749" s="30">
        <f si="410" t="shared"/>
        <v>0</v>
      </c>
      <c r="N1749" s="35" t="str">
        <f si="420" t="shared"/>
        <v/>
      </c>
      <c r="O1749" s="59">
        <f>(IF(ISNUMBER(MATCH(B1749,Sheet4!$K$92:$K$101,0)),1,0)+IF(ISNUMBER(MATCH(C1749,Sheet4!$K$92:$K$101,0)),1,0)+IF(ISNUMBER(MATCH(D1749,Sheet4!$K$92:$K$101,0)),1,0)+IF(ISNUMBER(MATCH(E1749,Sheet4!$K$92:$K$101,0)),1,0)+IF(ISNUMBER(MATCH(F1749,Sheet4!$K$92:$K$101,0)),1,0)+IF(ISNUMBER(MATCH(G1749,Sheet4!$K$92:$K$101,0)),1,0)+IF(ISNUMBER(MATCH(H1749,Sheet4!$K$92:$K$101,0)),1,0)+IF(ISNUMBER(MATCH(I1749,Sheet4!$K$92:$K$101,0)),1,0)+IF(ISNUMBER(MATCH(J1749,Sheet4!$K$92:$K$101,0)),1,0))
-
(IF(ISNUMBER(MATCH(B1749,Sheet4!$F$2:$F$11,0)),1,0)+IF(ISNUMBER(MATCH(C1749,Sheet4!$F$2:$F$11,0)),1,0)+IF(ISNUMBER(MATCH(D1749,Sheet4!$F$2:$F$11,0)),1,0)+IF(ISNUMBER(MATCH(E1749,Sheet4!$F$2:$F$11,0)),1,0)+IF(ISNUMBER(MATCH(F1749,Sheet4!$F$2:$F$11,0)),1,0)+IF(ISNUMBER(MATCH(G1749,Sheet4!$F$2:$F$11,0)),1,0)+IF(ISNUMBER(MATCH(H1749,Sheet4!$F$2:$F$11,0)),1,0)+IF(ISNUMBER(MATCH(I1749,Sheet4!$F$2:$F$11,0)),1,0)+IF(ISNUMBER(MATCH(J1749,Sheet4!$F$2:$F$11,0)),1,0))</f>
        <v>0</v>
      </c>
      <c r="P1749" s="40" t="str">
        <f>IFERROR(INDEX(Sheet4!$G:$G,MATCH(Sheet1!B1749,Sheet4!$F:$F,0))+INDEX(Sheet4!$G:$G,MATCH(Sheet1!C1749,Sheet4!$F:$F,0))+INDEX(Sheet4!$G:$G,MATCH(Sheet1!D1749,Sheet4!$F:$F,0))+INDEX(Sheet4!$G:$G,MATCH(Sheet1!E1749,Sheet4!$F:$F,0))+INDEX(Sheet4!$G:$G,MATCH(Sheet1!F1749,Sheet4!$F:$F,0))+INDEX(Sheet4!$G:$G,MATCH(Sheet1!G1749,Sheet4!$F:$F,0))+INDEX(Sheet4!$G:$G,MATCH(Sheet1!H1749,Sheet4!$F:$F,0))+INDEX(Sheet4!$G:$G,MATCH(Sheet1!I1749,Sheet4!$F:$F,0))+INDEX(Sheet4!$G:$G,MATCH(Sheet1!J1749,Sheet4!$F:$F,0)),"")</f>
        <v/>
      </c>
      <c r="AF1749">
        <f si="421" t="shared"/>
        <v>0</v>
      </c>
      <c r="AH1749">
        <v>1726</v>
      </c>
      <c r="AI1749" t="str">
        <f si="422" t="shared"/>
        <v>De'Aaron FoxJerryd BaylessJames HardenMalik BeasleyKelly OubreJae CrowderPaul MillsapTrey LylesRudy Gobert</v>
      </c>
      <c r="AJ1749">
        <f si="411" t="shared"/>
        <v>0</v>
      </c>
      <c r="AK1749">
        <f si="412" t="shared"/>
        <v>0</v>
      </c>
      <c r="AL1749">
        <f si="413" t="shared"/>
        <v>0</v>
      </c>
      <c r="AM1749">
        <f si="414" t="shared"/>
        <v>0</v>
      </c>
      <c r="AN1749">
        <f si="415" t="shared"/>
        <v>0</v>
      </c>
      <c r="AO1749">
        <f si="416" t="shared"/>
        <v>0</v>
      </c>
      <c r="AP1749">
        <f si="417" t="shared"/>
        <v>0</v>
      </c>
      <c r="AQ1749">
        <f si="418" t="shared"/>
        <v>0</v>
      </c>
      <c r="AR1749">
        <f si="419" t="shared"/>
        <v>0</v>
      </c>
      <c r="AS1749">
        <f si="423" t="shared"/>
        <v>0</v>
      </c>
      <c r="AU1749" t="str">
        <f>IFERROR(VLOOKUP(C1749,Results!$A$2:$B$240,2,FALSE)+VLOOKUP(D1749,Results!$A$2:$B$240,2,FALSE)+VLOOKUP(E1749,Results!$A$2:$B$240,2,FALSE)+VLOOKUP(F1749,Results!$A$2:$B$240,2,FALSE)+VLOOKUP(G1749,Results!$A$2:$B$240,2,FALSE)+VLOOKUP(H1749,Results!$A$2:$B$240,2,FALSE)+VLOOKUP(I1749,Results!$A$2:$B$240,2,FALSE)+VLOOKUP(J1749,Results!$A$2:$B$240,2,FALSE)+VLOOKUP(B1749,Results!$A$2:$B$240,2,FALSE)-MIN(VLOOKUP(C1749,Results!$A$2:$B$240,2,FALSE),VLOOKUP(D1749,Results!$A$2:$B$240,2,FALSE),VLOOKUP(E1749,Results!$A$2:$B$240,2,FALSE),VLOOKUP(F1749,Results!$A$2:$B$240,2,FALSE),VLOOKUP(G1749,Results!$A$2:$B$240,2,FALSE),VLOOKUP(H1749,Results!$A$2:$B$240,2,FALSE),VLOOKUP(I1749,Results!$A$2:$B$240,2,FALSE),VLOOKUP(J1749,Results!$A$2:$B$240,2,FALSE),VLOOKUP(B1749,Results!$A$2:$B$240,2,FALSE)),"")</f>
        <v/>
      </c>
    </row>
    <row r="1750" spans="2:47" x14ac:dyDescent="0.3">
      <c r="B1750" t="s">
        <v>166</v>
      </c>
      <c r="C1750" t="s">
        <v>87</v>
      </c>
      <c r="D1750" t="s">
        <v>146</v>
      </c>
      <c r="E1750" t="s">
        <v>158</v>
      </c>
      <c r="F1750" t="s">
        <v>177</v>
      </c>
      <c r="G1750" t="s">
        <v>114</v>
      </c>
      <c r="H1750" t="s">
        <v>153</v>
      </c>
      <c r="I1750" t="s">
        <v>152</v>
      </c>
      <c r="J1750" t="s">
        <v>156</v>
      </c>
      <c r="K1750" t="n">
        <v>9.0</v>
      </c>
      <c r="L1750" s="30">
        <f si="410" t="shared"/>
        <v>0</v>
      </c>
      <c r="N1750" s="35" t="str">
        <f si="420" t="shared"/>
        <v/>
      </c>
      <c r="O1750" s="59">
        <f>(IF(ISNUMBER(MATCH(B1750,Sheet4!$K$92:$K$101,0)),1,0)+IF(ISNUMBER(MATCH(C1750,Sheet4!$K$92:$K$101,0)),1,0)+IF(ISNUMBER(MATCH(D1750,Sheet4!$K$92:$K$101,0)),1,0)+IF(ISNUMBER(MATCH(E1750,Sheet4!$K$92:$K$101,0)),1,0)+IF(ISNUMBER(MATCH(F1750,Sheet4!$K$92:$K$101,0)),1,0)+IF(ISNUMBER(MATCH(G1750,Sheet4!$K$92:$K$101,0)),1,0)+IF(ISNUMBER(MATCH(H1750,Sheet4!$K$92:$K$101,0)),1,0)+IF(ISNUMBER(MATCH(I1750,Sheet4!$K$92:$K$101,0)),1,0)+IF(ISNUMBER(MATCH(J1750,Sheet4!$K$92:$K$101,0)),1,0))
-
(IF(ISNUMBER(MATCH(B1750,Sheet4!$F$2:$F$11,0)),1,0)+IF(ISNUMBER(MATCH(C1750,Sheet4!$F$2:$F$11,0)),1,0)+IF(ISNUMBER(MATCH(D1750,Sheet4!$F$2:$F$11,0)),1,0)+IF(ISNUMBER(MATCH(E1750,Sheet4!$F$2:$F$11,0)),1,0)+IF(ISNUMBER(MATCH(F1750,Sheet4!$F$2:$F$11,0)),1,0)+IF(ISNUMBER(MATCH(G1750,Sheet4!$F$2:$F$11,0)),1,0)+IF(ISNUMBER(MATCH(H1750,Sheet4!$F$2:$F$11,0)),1,0)+IF(ISNUMBER(MATCH(I1750,Sheet4!$F$2:$F$11,0)),1,0)+IF(ISNUMBER(MATCH(J1750,Sheet4!$F$2:$F$11,0)),1,0))</f>
        <v>0</v>
      </c>
      <c r="P1750" s="40" t="str">
        <f>IFERROR(INDEX(Sheet4!$G:$G,MATCH(Sheet1!B1750,Sheet4!$F:$F,0))+INDEX(Sheet4!$G:$G,MATCH(Sheet1!C1750,Sheet4!$F:$F,0))+INDEX(Sheet4!$G:$G,MATCH(Sheet1!D1750,Sheet4!$F:$F,0))+INDEX(Sheet4!$G:$G,MATCH(Sheet1!E1750,Sheet4!$F:$F,0))+INDEX(Sheet4!$G:$G,MATCH(Sheet1!F1750,Sheet4!$F:$F,0))+INDEX(Sheet4!$G:$G,MATCH(Sheet1!G1750,Sheet4!$F:$F,0))+INDEX(Sheet4!$G:$G,MATCH(Sheet1!H1750,Sheet4!$F:$F,0))+INDEX(Sheet4!$G:$G,MATCH(Sheet1!I1750,Sheet4!$F:$F,0))+INDEX(Sheet4!$G:$G,MATCH(Sheet1!J1750,Sheet4!$F:$F,0)),"")</f>
        <v/>
      </c>
      <c r="AF1750">
        <f si="421" t="shared"/>
        <v>0</v>
      </c>
      <c r="AH1750">
        <v>1727</v>
      </c>
      <c r="AI1750" t="str">
        <f si="422" t="shared"/>
        <v>Ben SimmonsDe'Aaron FoxDevin BookerJosh OkogieKelly OubreLuol DengJosh JacksonPaul MillsapRudy Gobert</v>
      </c>
      <c r="AJ1750">
        <f si="411" t="shared"/>
        <v>0</v>
      </c>
      <c r="AK1750">
        <f si="412" t="shared"/>
        <v>0</v>
      </c>
      <c r="AL1750">
        <f si="413" t="shared"/>
        <v>0</v>
      </c>
      <c r="AM1750">
        <f si="414" t="shared"/>
        <v>0</v>
      </c>
      <c r="AN1750">
        <f si="415" t="shared"/>
        <v>0</v>
      </c>
      <c r="AO1750">
        <f si="416" t="shared"/>
        <v>0</v>
      </c>
      <c r="AP1750">
        <f si="417" t="shared"/>
        <v>0</v>
      </c>
      <c r="AQ1750">
        <f si="418" t="shared"/>
        <v>0</v>
      </c>
      <c r="AR1750">
        <f si="419" t="shared"/>
        <v>0</v>
      </c>
      <c r="AS1750">
        <f si="423" t="shared"/>
        <v>0</v>
      </c>
      <c r="AU1750" t="str">
        <f>IFERROR(VLOOKUP(C1750,Results!$A$2:$B$240,2,FALSE)+VLOOKUP(D1750,Results!$A$2:$B$240,2,FALSE)+VLOOKUP(E1750,Results!$A$2:$B$240,2,FALSE)+VLOOKUP(F1750,Results!$A$2:$B$240,2,FALSE)+VLOOKUP(G1750,Results!$A$2:$B$240,2,FALSE)+VLOOKUP(H1750,Results!$A$2:$B$240,2,FALSE)+VLOOKUP(I1750,Results!$A$2:$B$240,2,FALSE)+VLOOKUP(J1750,Results!$A$2:$B$240,2,FALSE)+VLOOKUP(B1750,Results!$A$2:$B$240,2,FALSE)-MIN(VLOOKUP(C1750,Results!$A$2:$B$240,2,FALSE),VLOOKUP(D1750,Results!$A$2:$B$240,2,FALSE),VLOOKUP(E1750,Results!$A$2:$B$240,2,FALSE),VLOOKUP(F1750,Results!$A$2:$B$240,2,FALSE),VLOOKUP(G1750,Results!$A$2:$B$240,2,FALSE),VLOOKUP(H1750,Results!$A$2:$B$240,2,FALSE),VLOOKUP(I1750,Results!$A$2:$B$240,2,FALSE),VLOOKUP(J1750,Results!$A$2:$B$240,2,FALSE),VLOOKUP(B1750,Results!$A$2:$B$240,2,FALSE)),"")</f>
        <v/>
      </c>
    </row>
    <row r="1751" spans="2:47" x14ac:dyDescent="0.3">
      <c r="B1751" t="s">
        <v>169</v>
      </c>
      <c r="C1751" t="s">
        <v>170</v>
      </c>
      <c r="D1751" t="s">
        <v>145</v>
      </c>
      <c r="E1751" t="s">
        <v>146</v>
      </c>
      <c r="F1751" t="s">
        <v>150</v>
      </c>
      <c r="G1751" t="s">
        <v>177</v>
      </c>
      <c r="H1751" t="s">
        <v>181</v>
      </c>
      <c r="I1751" t="s">
        <v>103</v>
      </c>
      <c r="J1751" t="s">
        <v>186</v>
      </c>
      <c r="K1751" t="n">
        <v>9.0</v>
      </c>
      <c r="L1751" s="30">
        <f si="410" t="shared"/>
        <v>0</v>
      </c>
      <c r="N1751" s="35" t="str">
        <f si="420" t="shared"/>
        <v/>
      </c>
      <c r="O1751" s="59">
        <f>(IF(ISNUMBER(MATCH(B1751,Sheet4!$K$92:$K$101,0)),1,0)+IF(ISNUMBER(MATCH(C1751,Sheet4!$K$92:$K$101,0)),1,0)+IF(ISNUMBER(MATCH(D1751,Sheet4!$K$92:$K$101,0)),1,0)+IF(ISNUMBER(MATCH(E1751,Sheet4!$K$92:$K$101,0)),1,0)+IF(ISNUMBER(MATCH(F1751,Sheet4!$K$92:$K$101,0)),1,0)+IF(ISNUMBER(MATCH(G1751,Sheet4!$K$92:$K$101,0)),1,0)+IF(ISNUMBER(MATCH(H1751,Sheet4!$K$92:$K$101,0)),1,0)+IF(ISNUMBER(MATCH(I1751,Sheet4!$K$92:$K$101,0)),1,0)+IF(ISNUMBER(MATCH(J1751,Sheet4!$K$92:$K$101,0)),1,0))
-
(IF(ISNUMBER(MATCH(B1751,Sheet4!$F$2:$F$11,0)),1,0)+IF(ISNUMBER(MATCH(C1751,Sheet4!$F$2:$F$11,0)),1,0)+IF(ISNUMBER(MATCH(D1751,Sheet4!$F$2:$F$11,0)),1,0)+IF(ISNUMBER(MATCH(E1751,Sheet4!$F$2:$F$11,0)),1,0)+IF(ISNUMBER(MATCH(F1751,Sheet4!$F$2:$F$11,0)),1,0)+IF(ISNUMBER(MATCH(G1751,Sheet4!$F$2:$F$11,0)),1,0)+IF(ISNUMBER(MATCH(H1751,Sheet4!$F$2:$F$11,0)),1,0)+IF(ISNUMBER(MATCH(I1751,Sheet4!$F$2:$F$11,0)),1,0)+IF(ISNUMBER(MATCH(J1751,Sheet4!$F$2:$F$11,0)),1,0))</f>
        <v>0</v>
      </c>
      <c r="P1751" s="40" t="str">
        <f>IFERROR(INDEX(Sheet4!$G:$G,MATCH(Sheet1!B1751,Sheet4!$F:$F,0))+INDEX(Sheet4!$G:$G,MATCH(Sheet1!C1751,Sheet4!$F:$F,0))+INDEX(Sheet4!$G:$G,MATCH(Sheet1!D1751,Sheet4!$F:$F,0))+INDEX(Sheet4!$G:$G,MATCH(Sheet1!E1751,Sheet4!$F:$F,0))+INDEX(Sheet4!$G:$G,MATCH(Sheet1!F1751,Sheet4!$F:$F,0))+INDEX(Sheet4!$G:$G,MATCH(Sheet1!G1751,Sheet4!$F:$F,0))+INDEX(Sheet4!$G:$G,MATCH(Sheet1!H1751,Sheet4!$F:$F,0))+INDEX(Sheet4!$G:$G,MATCH(Sheet1!I1751,Sheet4!$F:$F,0))+INDEX(Sheet4!$G:$G,MATCH(Sheet1!J1751,Sheet4!$F:$F,0)),"")</f>
        <v/>
      </c>
      <c r="AF1751">
        <f si="421" t="shared"/>
        <v>0</v>
      </c>
      <c r="AH1751">
        <v>1728</v>
      </c>
      <c r="AI1751" t="str">
        <f si="422" t="shared"/>
        <v>Ben SimmonsJeremy LinDevin BookerMonte MorrisKelly OubreJoe InglesJohn CollinsOmari SpellmanKarl-Anthony Towns</v>
      </c>
      <c r="AJ1751">
        <f si="411" t="shared"/>
        <v>0</v>
      </c>
      <c r="AK1751">
        <f si="412" t="shared"/>
        <v>0</v>
      </c>
      <c r="AL1751">
        <f si="413" t="shared"/>
        <v>0</v>
      </c>
      <c r="AM1751">
        <f si="414" t="shared"/>
        <v>0</v>
      </c>
      <c r="AN1751">
        <f si="415" t="shared"/>
        <v>0</v>
      </c>
      <c r="AO1751">
        <f si="416" t="shared"/>
        <v>0</v>
      </c>
      <c r="AP1751">
        <f si="417" t="shared"/>
        <v>0</v>
      </c>
      <c r="AQ1751">
        <f si="418" t="shared"/>
        <v>0</v>
      </c>
      <c r="AR1751">
        <f si="419" t="shared"/>
        <v>0</v>
      </c>
      <c r="AS1751">
        <f si="423" t="shared"/>
        <v>0</v>
      </c>
      <c r="AU1751" t="str">
        <f>IFERROR(VLOOKUP(C1751,Results!$A$2:$B$240,2,FALSE)+VLOOKUP(D1751,Results!$A$2:$B$240,2,FALSE)+VLOOKUP(E1751,Results!$A$2:$B$240,2,FALSE)+VLOOKUP(F1751,Results!$A$2:$B$240,2,FALSE)+VLOOKUP(G1751,Results!$A$2:$B$240,2,FALSE)+VLOOKUP(H1751,Results!$A$2:$B$240,2,FALSE)+VLOOKUP(I1751,Results!$A$2:$B$240,2,FALSE)+VLOOKUP(J1751,Results!$A$2:$B$240,2,FALSE)+VLOOKUP(B1751,Results!$A$2:$B$240,2,FALSE)-MIN(VLOOKUP(C1751,Results!$A$2:$B$240,2,FALSE),VLOOKUP(D1751,Results!$A$2:$B$240,2,FALSE),VLOOKUP(E1751,Results!$A$2:$B$240,2,FALSE),VLOOKUP(F1751,Results!$A$2:$B$240,2,FALSE),VLOOKUP(G1751,Results!$A$2:$B$240,2,FALSE),VLOOKUP(H1751,Results!$A$2:$B$240,2,FALSE),VLOOKUP(I1751,Results!$A$2:$B$240,2,FALSE),VLOOKUP(J1751,Results!$A$2:$B$240,2,FALSE),VLOOKUP(B1751,Results!$A$2:$B$240,2,FALSE)),"")</f>
        <v/>
      </c>
    </row>
    <row r="1752" spans="2:47" x14ac:dyDescent="0.3">
      <c r="B1752" t="s">
        <v>108</v>
      </c>
      <c r="C1752" t="s">
        <v>170</v>
      </c>
      <c r="D1752" t="s">
        <v>172</v>
      </c>
      <c r="E1752" t="s">
        <v>173</v>
      </c>
      <c r="F1752" t="s">
        <v>150</v>
      </c>
      <c r="G1752" t="s">
        <v>177</v>
      </c>
      <c r="H1752" t="s">
        <v>153</v>
      </c>
      <c r="I1752" t="s">
        <v>103</v>
      </c>
      <c r="J1752" t="s">
        <v>187</v>
      </c>
      <c r="K1752" t="n">
        <v>9.0</v>
      </c>
      <c r="L1752" s="30">
        <f ref="L1752:L1815" si="424" t="shared">AS1752</f>
        <v>0</v>
      </c>
      <c r="N1752" s="35" t="str">
        <f si="420" t="shared"/>
        <v/>
      </c>
      <c r="O1752" s="59">
        <f>(IF(ISNUMBER(MATCH(B1752,Sheet4!$K$92:$K$101,0)),1,0)+IF(ISNUMBER(MATCH(C1752,Sheet4!$K$92:$K$101,0)),1,0)+IF(ISNUMBER(MATCH(D1752,Sheet4!$K$92:$K$101,0)),1,0)+IF(ISNUMBER(MATCH(E1752,Sheet4!$K$92:$K$101,0)),1,0)+IF(ISNUMBER(MATCH(F1752,Sheet4!$K$92:$K$101,0)),1,0)+IF(ISNUMBER(MATCH(G1752,Sheet4!$K$92:$K$101,0)),1,0)+IF(ISNUMBER(MATCH(H1752,Sheet4!$K$92:$K$101,0)),1,0)+IF(ISNUMBER(MATCH(I1752,Sheet4!$K$92:$K$101,0)),1,0)+IF(ISNUMBER(MATCH(J1752,Sheet4!$K$92:$K$101,0)),1,0))
-
(IF(ISNUMBER(MATCH(B1752,Sheet4!$F$2:$F$11,0)),1,0)+IF(ISNUMBER(MATCH(C1752,Sheet4!$F$2:$F$11,0)),1,0)+IF(ISNUMBER(MATCH(D1752,Sheet4!$F$2:$F$11,0)),1,0)+IF(ISNUMBER(MATCH(E1752,Sheet4!$F$2:$F$11,0)),1,0)+IF(ISNUMBER(MATCH(F1752,Sheet4!$F$2:$F$11,0)),1,0)+IF(ISNUMBER(MATCH(G1752,Sheet4!$F$2:$F$11,0)),1,0)+IF(ISNUMBER(MATCH(H1752,Sheet4!$F$2:$F$11,0)),1,0)+IF(ISNUMBER(MATCH(I1752,Sheet4!$F$2:$F$11,0)),1,0)+IF(ISNUMBER(MATCH(J1752,Sheet4!$F$2:$F$11,0)),1,0))</f>
        <v>0</v>
      </c>
      <c r="P1752" s="40" t="str">
        <f>IFERROR(INDEX(Sheet4!$G:$G,MATCH(Sheet1!B1752,Sheet4!$F:$F,0))+INDEX(Sheet4!$G:$G,MATCH(Sheet1!C1752,Sheet4!$F:$F,0))+INDEX(Sheet4!$G:$G,MATCH(Sheet1!D1752,Sheet4!$F:$F,0))+INDEX(Sheet4!$G:$G,MATCH(Sheet1!E1752,Sheet4!$F:$F,0))+INDEX(Sheet4!$G:$G,MATCH(Sheet1!F1752,Sheet4!$F:$F,0))+INDEX(Sheet4!$G:$G,MATCH(Sheet1!G1752,Sheet4!$F:$F,0))+INDEX(Sheet4!$G:$G,MATCH(Sheet1!H1752,Sheet4!$F:$F,0))+INDEX(Sheet4!$G:$G,MATCH(Sheet1!I1752,Sheet4!$F:$F,0))+INDEX(Sheet4!$G:$G,MATCH(Sheet1!J1752,Sheet4!$F:$F,0)),"")</f>
        <v/>
      </c>
      <c r="AF1752">
        <f si="421" t="shared"/>
        <v>0</v>
      </c>
      <c r="AH1752">
        <v>1729</v>
      </c>
      <c r="AI1752" t="str">
        <f si="422" t="shared"/>
        <v>Ben SimmonsLandry ShametDevin BookerMonte MorrisMikal BridgesRoyce O'NealeJohn CollinsJosh JacksonNikola Jokic</v>
      </c>
      <c r="AJ1752">
        <f si="411" t="shared"/>
        <v>0</v>
      </c>
      <c r="AK1752">
        <f si="412" t="shared"/>
        <v>0</v>
      </c>
      <c r="AL1752">
        <f si="413" t="shared"/>
        <v>0</v>
      </c>
      <c r="AM1752">
        <f si="414" t="shared"/>
        <v>0</v>
      </c>
      <c r="AN1752">
        <f si="415" t="shared"/>
        <v>0</v>
      </c>
      <c r="AO1752">
        <f si="416" t="shared"/>
        <v>0</v>
      </c>
      <c r="AP1752">
        <f si="417" t="shared"/>
        <v>0</v>
      </c>
      <c r="AQ1752">
        <f si="418" t="shared"/>
        <v>0</v>
      </c>
      <c r="AR1752">
        <f si="419" t="shared"/>
        <v>0</v>
      </c>
      <c r="AS1752">
        <f si="423" t="shared"/>
        <v>0</v>
      </c>
      <c r="AU1752" t="str">
        <f>IFERROR(VLOOKUP(C1752,Results!$A$2:$B$240,2,FALSE)+VLOOKUP(D1752,Results!$A$2:$B$240,2,FALSE)+VLOOKUP(E1752,Results!$A$2:$B$240,2,FALSE)+VLOOKUP(F1752,Results!$A$2:$B$240,2,FALSE)+VLOOKUP(G1752,Results!$A$2:$B$240,2,FALSE)+VLOOKUP(H1752,Results!$A$2:$B$240,2,FALSE)+VLOOKUP(I1752,Results!$A$2:$B$240,2,FALSE)+VLOOKUP(J1752,Results!$A$2:$B$240,2,FALSE)+VLOOKUP(B1752,Results!$A$2:$B$240,2,FALSE)-MIN(VLOOKUP(C1752,Results!$A$2:$B$240,2,FALSE),VLOOKUP(D1752,Results!$A$2:$B$240,2,FALSE),VLOOKUP(E1752,Results!$A$2:$B$240,2,FALSE),VLOOKUP(F1752,Results!$A$2:$B$240,2,FALSE),VLOOKUP(G1752,Results!$A$2:$B$240,2,FALSE),VLOOKUP(H1752,Results!$A$2:$B$240,2,FALSE),VLOOKUP(I1752,Results!$A$2:$B$240,2,FALSE),VLOOKUP(J1752,Results!$A$2:$B$240,2,FALSE),VLOOKUP(B1752,Results!$A$2:$B$240,2,FALSE)),"")</f>
        <v/>
      </c>
    </row>
    <row r="1753" spans="2:47" x14ac:dyDescent="0.3">
      <c r="B1753" t="s">
        <v>166</v>
      </c>
      <c r="C1753" t="s">
        <v>116</v>
      </c>
      <c r="D1753" t="s">
        <v>99</v>
      </c>
      <c r="E1753" t="s">
        <v>146</v>
      </c>
      <c r="F1753" t="s">
        <v>177</v>
      </c>
      <c r="G1753" t="s">
        <v>180</v>
      </c>
      <c r="H1753" t="s">
        <v>153</v>
      </c>
      <c r="I1753" t="s">
        <v>181</v>
      </c>
      <c r="J1753" t="s">
        <v>98</v>
      </c>
      <c r="K1753" t="n">
        <v>9.0</v>
      </c>
      <c r="L1753" s="30">
        <f si="424" t="shared"/>
        <v>0</v>
      </c>
      <c r="N1753" s="35" t="str">
        <f si="420" t="shared"/>
        <v/>
      </c>
      <c r="O1753" s="59">
        <f>(IF(ISNUMBER(MATCH(B1753,Sheet4!$K$92:$K$101,0)),1,0)+IF(ISNUMBER(MATCH(C1753,Sheet4!$K$92:$K$101,0)),1,0)+IF(ISNUMBER(MATCH(D1753,Sheet4!$K$92:$K$101,0)),1,0)+IF(ISNUMBER(MATCH(E1753,Sheet4!$K$92:$K$101,0)),1,0)+IF(ISNUMBER(MATCH(F1753,Sheet4!$K$92:$K$101,0)),1,0)+IF(ISNUMBER(MATCH(G1753,Sheet4!$K$92:$K$101,0)),1,0)+IF(ISNUMBER(MATCH(H1753,Sheet4!$K$92:$K$101,0)),1,0)+IF(ISNUMBER(MATCH(I1753,Sheet4!$K$92:$K$101,0)),1,0)+IF(ISNUMBER(MATCH(J1753,Sheet4!$K$92:$K$101,0)),1,0))
-
(IF(ISNUMBER(MATCH(B1753,Sheet4!$F$2:$F$11,0)),1,0)+IF(ISNUMBER(MATCH(C1753,Sheet4!$F$2:$F$11,0)),1,0)+IF(ISNUMBER(MATCH(D1753,Sheet4!$F$2:$F$11,0)),1,0)+IF(ISNUMBER(MATCH(E1753,Sheet4!$F$2:$F$11,0)),1,0)+IF(ISNUMBER(MATCH(F1753,Sheet4!$F$2:$F$11,0)),1,0)+IF(ISNUMBER(MATCH(G1753,Sheet4!$F$2:$F$11,0)),1,0)+IF(ISNUMBER(MATCH(H1753,Sheet4!$F$2:$F$11,0)),1,0)+IF(ISNUMBER(MATCH(I1753,Sheet4!$F$2:$F$11,0)),1,0)+IF(ISNUMBER(MATCH(J1753,Sheet4!$F$2:$F$11,0)),1,0))</f>
        <v>0</v>
      </c>
      <c r="P1753" s="40" t="str">
        <f>IFERROR(INDEX(Sheet4!$G:$G,MATCH(Sheet1!B1753,Sheet4!$F:$F,0))+INDEX(Sheet4!$G:$G,MATCH(Sheet1!C1753,Sheet4!$F:$F,0))+INDEX(Sheet4!$G:$G,MATCH(Sheet1!D1753,Sheet4!$F:$F,0))+INDEX(Sheet4!$G:$G,MATCH(Sheet1!E1753,Sheet4!$F:$F,0))+INDEX(Sheet4!$G:$G,MATCH(Sheet1!F1753,Sheet4!$F:$F,0))+INDEX(Sheet4!$G:$G,MATCH(Sheet1!G1753,Sheet4!$F:$F,0))+INDEX(Sheet4!$G:$G,MATCH(Sheet1!H1753,Sheet4!$F:$F,0))+INDEX(Sheet4!$G:$G,MATCH(Sheet1!I1753,Sheet4!$F:$F,0))+INDEX(Sheet4!$G:$G,MATCH(Sheet1!J1753,Sheet4!$F:$F,0)),"")</f>
        <v/>
      </c>
      <c r="AF1753">
        <f si="421" t="shared"/>
        <v>0</v>
      </c>
      <c r="AH1753">
        <v>1730</v>
      </c>
      <c r="AI1753" t="str">
        <f si="422" t="shared"/>
        <v>De'Aaron FoxRicky RubioDevin BookerMonte MorrisTaurean PrinceGerald GreenJohn CollinsJosh JacksonNikola Jokic</v>
      </c>
      <c r="AJ1753">
        <f ref="AJ1753:AJ1816" si="425" t="shared">IF(ISNUMBER(SEARCH(B1753,VLOOKUP($AH$20,$AH$24:$AI$2023,2,FALSE))),1,0)</f>
        <v>0</v>
      </c>
      <c r="AK1753">
        <f ref="AK1753:AK1816" si="426" t="shared">IF(ISNUMBER(SEARCH(C1753,VLOOKUP($AH$20,$AH$24:$AI$2023,2,FALSE))),1,0)</f>
        <v>0</v>
      </c>
      <c r="AL1753">
        <f ref="AL1753:AL1816" si="427" t="shared">IF(ISNUMBER(SEARCH(D1753,VLOOKUP($AH$20,$AH$24:$AI$2023,2,FALSE))),1,0)</f>
        <v>0</v>
      </c>
      <c r="AM1753">
        <f ref="AM1753:AM1816" si="428" t="shared">IF(ISNUMBER(SEARCH(E1753,VLOOKUP($AH$20,$AH$24:$AI$2023,2,FALSE))),1,0)</f>
        <v>0</v>
      </c>
      <c r="AN1753">
        <f ref="AN1753:AN1816" si="429" t="shared">IF(ISNUMBER(SEARCH(F1753,VLOOKUP($AH$20,$AH$24:$AI$2023,2,FALSE))),1,0)</f>
        <v>0</v>
      </c>
      <c r="AO1753">
        <f ref="AO1753:AO1816" si="430" t="shared">IF(ISNUMBER(SEARCH(G1753,VLOOKUP($AH$20,$AH$24:$AI$2023,2,FALSE))),1,0)</f>
        <v>0</v>
      </c>
      <c r="AP1753">
        <f ref="AP1753:AP1816" si="431" t="shared">IF(ISNUMBER(SEARCH(H1753,VLOOKUP($AH$20,$AH$24:$AI$2023,2,FALSE))),1,0)</f>
        <v>0</v>
      </c>
      <c r="AQ1753">
        <f ref="AQ1753:AQ1816" si="432" t="shared">IF(ISNUMBER(SEARCH(I1753,VLOOKUP($AH$20,$AH$24:$AI$2023,2,FALSE))),1,0)</f>
        <v>0</v>
      </c>
      <c r="AR1753">
        <f ref="AR1753:AR1816" si="433" t="shared">IF(ISNUMBER(SEARCH(J1753,VLOOKUP($AH$20,$AH$24:$AI$2023,2,FALSE))),1,0)</f>
        <v>0</v>
      </c>
      <c r="AS1753">
        <f si="423" t="shared"/>
        <v>0</v>
      </c>
      <c r="AU1753" t="str">
        <f>IFERROR(VLOOKUP(C1753,Results!$A$2:$B$240,2,FALSE)+VLOOKUP(D1753,Results!$A$2:$B$240,2,FALSE)+VLOOKUP(E1753,Results!$A$2:$B$240,2,FALSE)+VLOOKUP(F1753,Results!$A$2:$B$240,2,FALSE)+VLOOKUP(G1753,Results!$A$2:$B$240,2,FALSE)+VLOOKUP(H1753,Results!$A$2:$B$240,2,FALSE)+VLOOKUP(I1753,Results!$A$2:$B$240,2,FALSE)+VLOOKUP(J1753,Results!$A$2:$B$240,2,FALSE)+VLOOKUP(B1753,Results!$A$2:$B$240,2,FALSE)-MIN(VLOOKUP(C1753,Results!$A$2:$B$240,2,FALSE),VLOOKUP(D1753,Results!$A$2:$B$240,2,FALSE),VLOOKUP(E1753,Results!$A$2:$B$240,2,FALSE),VLOOKUP(F1753,Results!$A$2:$B$240,2,FALSE),VLOOKUP(G1753,Results!$A$2:$B$240,2,FALSE),VLOOKUP(H1753,Results!$A$2:$B$240,2,FALSE),VLOOKUP(I1753,Results!$A$2:$B$240,2,FALSE),VLOOKUP(J1753,Results!$A$2:$B$240,2,FALSE),VLOOKUP(B1753,Results!$A$2:$B$240,2,FALSE)),"")</f>
        <v/>
      </c>
    </row>
    <row r="1754" spans="2:47" x14ac:dyDescent="0.3">
      <c r="B1754" t="s">
        <v>87</v>
      </c>
      <c r="C1754" t="s">
        <v>171</v>
      </c>
      <c r="D1754" t="s">
        <v>173</v>
      </c>
      <c r="E1754" t="s">
        <v>148</v>
      </c>
      <c r="F1754" t="s">
        <v>150</v>
      </c>
      <c r="G1754" t="s">
        <v>177</v>
      </c>
      <c r="H1754" t="s">
        <v>153</v>
      </c>
      <c r="I1754" t="s">
        <v>181</v>
      </c>
      <c r="J1754" t="s">
        <v>98</v>
      </c>
      <c r="K1754" t="n">
        <v>9.0</v>
      </c>
      <c r="L1754" s="30">
        <f si="424" t="shared"/>
        <v>0</v>
      </c>
      <c r="N1754" s="35" t="str">
        <f si="420" t="shared"/>
        <v/>
      </c>
      <c r="O1754" s="59">
        <f>(IF(ISNUMBER(MATCH(B1754,Sheet4!$K$92:$K$101,0)),1,0)+IF(ISNUMBER(MATCH(C1754,Sheet4!$K$92:$K$101,0)),1,0)+IF(ISNUMBER(MATCH(D1754,Sheet4!$K$92:$K$101,0)),1,0)+IF(ISNUMBER(MATCH(E1754,Sheet4!$K$92:$K$101,0)),1,0)+IF(ISNUMBER(MATCH(F1754,Sheet4!$K$92:$K$101,0)),1,0)+IF(ISNUMBER(MATCH(G1754,Sheet4!$K$92:$K$101,0)),1,0)+IF(ISNUMBER(MATCH(H1754,Sheet4!$K$92:$K$101,0)),1,0)+IF(ISNUMBER(MATCH(I1754,Sheet4!$K$92:$K$101,0)),1,0)+IF(ISNUMBER(MATCH(J1754,Sheet4!$K$92:$K$101,0)),1,0))
-
(IF(ISNUMBER(MATCH(B1754,Sheet4!$F$2:$F$11,0)),1,0)+IF(ISNUMBER(MATCH(C1754,Sheet4!$F$2:$F$11,0)),1,0)+IF(ISNUMBER(MATCH(D1754,Sheet4!$F$2:$F$11,0)),1,0)+IF(ISNUMBER(MATCH(E1754,Sheet4!$F$2:$F$11,0)),1,0)+IF(ISNUMBER(MATCH(F1754,Sheet4!$F$2:$F$11,0)),1,0)+IF(ISNUMBER(MATCH(G1754,Sheet4!$F$2:$F$11,0)),1,0)+IF(ISNUMBER(MATCH(H1754,Sheet4!$F$2:$F$11,0)),1,0)+IF(ISNUMBER(MATCH(I1754,Sheet4!$F$2:$F$11,0)),1,0)+IF(ISNUMBER(MATCH(J1754,Sheet4!$F$2:$F$11,0)),1,0))</f>
        <v>0</v>
      </c>
      <c r="P1754" s="40" t="str">
        <f>IFERROR(INDEX(Sheet4!$G:$G,MATCH(Sheet1!B1754,Sheet4!$F:$F,0))+INDEX(Sheet4!$G:$G,MATCH(Sheet1!C1754,Sheet4!$F:$F,0))+INDEX(Sheet4!$G:$G,MATCH(Sheet1!D1754,Sheet4!$F:$F,0))+INDEX(Sheet4!$G:$G,MATCH(Sheet1!E1754,Sheet4!$F:$F,0))+INDEX(Sheet4!$G:$G,MATCH(Sheet1!F1754,Sheet4!$F:$F,0))+INDEX(Sheet4!$G:$G,MATCH(Sheet1!G1754,Sheet4!$F:$F,0))+INDEX(Sheet4!$G:$G,MATCH(Sheet1!H1754,Sheet4!$F:$F,0))+INDEX(Sheet4!$G:$G,MATCH(Sheet1!I1754,Sheet4!$F:$F,0))+INDEX(Sheet4!$G:$G,MATCH(Sheet1!J1754,Sheet4!$F:$F,0)),"")</f>
        <v/>
      </c>
      <c r="AF1754">
        <f si="421" t="shared"/>
        <v>0</v>
      </c>
      <c r="AH1754">
        <v>1731</v>
      </c>
      <c r="AI1754" t="str">
        <f si="422" t="shared"/>
        <v>Ben SimmonsRicky RubioDevin BookerMalik BeasleyJoe InglesJae CrowderPaul MillsapTrey LylesJoel Embiid</v>
      </c>
      <c r="AJ1754">
        <f si="425" t="shared"/>
        <v>0</v>
      </c>
      <c r="AK1754">
        <f si="426" t="shared"/>
        <v>0</v>
      </c>
      <c r="AL1754">
        <f si="427" t="shared"/>
        <v>0</v>
      </c>
      <c r="AM1754">
        <f si="428" t="shared"/>
        <v>0</v>
      </c>
      <c r="AN1754">
        <f si="429" t="shared"/>
        <v>0</v>
      </c>
      <c r="AO1754">
        <f si="430" t="shared"/>
        <v>0</v>
      </c>
      <c r="AP1754">
        <f si="431" t="shared"/>
        <v>0</v>
      </c>
      <c r="AQ1754">
        <f si="432" t="shared"/>
        <v>0</v>
      </c>
      <c r="AR1754">
        <f si="433" t="shared"/>
        <v>0</v>
      </c>
      <c r="AS1754">
        <f si="423" t="shared"/>
        <v>0</v>
      </c>
      <c r="AU1754" t="str">
        <f>IFERROR(VLOOKUP(C1754,Results!$A$2:$B$240,2,FALSE)+VLOOKUP(D1754,Results!$A$2:$B$240,2,FALSE)+VLOOKUP(E1754,Results!$A$2:$B$240,2,FALSE)+VLOOKUP(F1754,Results!$A$2:$B$240,2,FALSE)+VLOOKUP(G1754,Results!$A$2:$B$240,2,FALSE)+VLOOKUP(H1754,Results!$A$2:$B$240,2,FALSE)+VLOOKUP(I1754,Results!$A$2:$B$240,2,FALSE)+VLOOKUP(J1754,Results!$A$2:$B$240,2,FALSE)+VLOOKUP(B1754,Results!$A$2:$B$240,2,FALSE)-MIN(VLOOKUP(C1754,Results!$A$2:$B$240,2,FALSE),VLOOKUP(D1754,Results!$A$2:$B$240,2,FALSE),VLOOKUP(E1754,Results!$A$2:$B$240,2,FALSE),VLOOKUP(F1754,Results!$A$2:$B$240,2,FALSE),VLOOKUP(G1754,Results!$A$2:$B$240,2,FALSE),VLOOKUP(H1754,Results!$A$2:$B$240,2,FALSE),VLOOKUP(I1754,Results!$A$2:$B$240,2,FALSE),VLOOKUP(J1754,Results!$A$2:$B$240,2,FALSE),VLOOKUP(B1754,Results!$A$2:$B$240,2,FALSE)),"")</f>
        <v/>
      </c>
    </row>
    <row r="1755" spans="2:47" x14ac:dyDescent="0.3">
      <c r="B1755" t="s">
        <v>166</v>
      </c>
      <c r="C1755" t="s">
        <v>108</v>
      </c>
      <c r="D1755" t="s">
        <v>172</v>
      </c>
      <c r="E1755" t="s">
        <v>146</v>
      </c>
      <c r="F1755" t="s">
        <v>90</v>
      </c>
      <c r="G1755" t="s">
        <v>179</v>
      </c>
      <c r="H1755" t="s">
        <v>181</v>
      </c>
      <c r="I1755" t="s">
        <v>152</v>
      </c>
      <c r="J1755" t="s">
        <v>186</v>
      </c>
      <c r="K1755" t="n">
        <v>9.0</v>
      </c>
      <c r="L1755" s="30">
        <f si="424" t="shared"/>
        <v>0</v>
      </c>
      <c r="N1755" s="35" t="str">
        <f si="420" t="shared"/>
        <v/>
      </c>
      <c r="O1755" s="59">
        <f>(IF(ISNUMBER(MATCH(B1755,Sheet4!$K$92:$K$101,0)),1,0)+IF(ISNUMBER(MATCH(C1755,Sheet4!$K$92:$K$101,0)),1,0)+IF(ISNUMBER(MATCH(D1755,Sheet4!$K$92:$K$101,0)),1,0)+IF(ISNUMBER(MATCH(E1755,Sheet4!$K$92:$K$101,0)),1,0)+IF(ISNUMBER(MATCH(F1755,Sheet4!$K$92:$K$101,0)),1,0)+IF(ISNUMBER(MATCH(G1755,Sheet4!$K$92:$K$101,0)),1,0)+IF(ISNUMBER(MATCH(H1755,Sheet4!$K$92:$K$101,0)),1,0)+IF(ISNUMBER(MATCH(I1755,Sheet4!$K$92:$K$101,0)),1,0)+IF(ISNUMBER(MATCH(J1755,Sheet4!$K$92:$K$101,0)),1,0))
-
(IF(ISNUMBER(MATCH(B1755,Sheet4!$F$2:$F$11,0)),1,0)+IF(ISNUMBER(MATCH(C1755,Sheet4!$F$2:$F$11,0)),1,0)+IF(ISNUMBER(MATCH(D1755,Sheet4!$F$2:$F$11,0)),1,0)+IF(ISNUMBER(MATCH(E1755,Sheet4!$F$2:$F$11,0)),1,0)+IF(ISNUMBER(MATCH(F1755,Sheet4!$F$2:$F$11,0)),1,0)+IF(ISNUMBER(MATCH(G1755,Sheet4!$F$2:$F$11,0)),1,0)+IF(ISNUMBER(MATCH(H1755,Sheet4!$F$2:$F$11,0)),1,0)+IF(ISNUMBER(MATCH(I1755,Sheet4!$F$2:$F$11,0)),1,0)+IF(ISNUMBER(MATCH(J1755,Sheet4!$F$2:$F$11,0)),1,0))</f>
        <v>0</v>
      </c>
      <c r="P1755" s="40" t="str">
        <f>IFERROR(INDEX(Sheet4!$G:$G,MATCH(Sheet1!B1755,Sheet4!$F:$F,0))+INDEX(Sheet4!$G:$G,MATCH(Sheet1!C1755,Sheet4!$F:$F,0))+INDEX(Sheet4!$G:$G,MATCH(Sheet1!D1755,Sheet4!$F:$F,0))+INDEX(Sheet4!$G:$G,MATCH(Sheet1!E1755,Sheet4!$F:$F,0))+INDEX(Sheet4!$G:$G,MATCH(Sheet1!F1755,Sheet4!$F:$F,0))+INDEX(Sheet4!$G:$G,MATCH(Sheet1!G1755,Sheet4!$F:$F,0))+INDEX(Sheet4!$G:$G,MATCH(Sheet1!H1755,Sheet4!$F:$F,0))+INDEX(Sheet4!$G:$G,MATCH(Sheet1!I1755,Sheet4!$F:$F,0))+INDEX(Sheet4!$G:$G,MATCH(Sheet1!J1755,Sheet4!$F:$F,0)),"")</f>
        <v/>
      </c>
      <c r="AF1755">
        <f si="421" t="shared"/>
        <v>0</v>
      </c>
      <c r="AH1755">
        <v>1732</v>
      </c>
      <c r="AI1755" t="str">
        <f si="422" t="shared"/>
        <v>Ben SimmonsTrae YoungDevin BookerMalik BeasleyMikal BridgesTaurean PrincePaul MillsapTrey LylesKarl-Anthony Towns</v>
      </c>
      <c r="AJ1755">
        <f si="425" t="shared"/>
        <v>0</v>
      </c>
      <c r="AK1755">
        <f si="426" t="shared"/>
        <v>0</v>
      </c>
      <c r="AL1755">
        <f si="427" t="shared"/>
        <v>0</v>
      </c>
      <c r="AM1755">
        <f si="428" t="shared"/>
        <v>0</v>
      </c>
      <c r="AN1755">
        <f si="429" t="shared"/>
        <v>0</v>
      </c>
      <c r="AO1755">
        <f si="430" t="shared"/>
        <v>0</v>
      </c>
      <c r="AP1755">
        <f si="431" t="shared"/>
        <v>0</v>
      </c>
      <c r="AQ1755">
        <f si="432" t="shared"/>
        <v>0</v>
      </c>
      <c r="AR1755">
        <f si="433" t="shared"/>
        <v>0</v>
      </c>
      <c r="AS1755">
        <f si="423" t="shared"/>
        <v>0</v>
      </c>
      <c r="AU1755" t="str">
        <f>IFERROR(VLOOKUP(C1755,Results!$A$2:$B$240,2,FALSE)+VLOOKUP(D1755,Results!$A$2:$B$240,2,FALSE)+VLOOKUP(E1755,Results!$A$2:$B$240,2,FALSE)+VLOOKUP(F1755,Results!$A$2:$B$240,2,FALSE)+VLOOKUP(G1755,Results!$A$2:$B$240,2,FALSE)+VLOOKUP(H1755,Results!$A$2:$B$240,2,FALSE)+VLOOKUP(I1755,Results!$A$2:$B$240,2,FALSE)+VLOOKUP(J1755,Results!$A$2:$B$240,2,FALSE)+VLOOKUP(B1755,Results!$A$2:$B$240,2,FALSE)-MIN(VLOOKUP(C1755,Results!$A$2:$B$240,2,FALSE),VLOOKUP(D1755,Results!$A$2:$B$240,2,FALSE),VLOOKUP(E1755,Results!$A$2:$B$240,2,FALSE),VLOOKUP(F1755,Results!$A$2:$B$240,2,FALSE),VLOOKUP(G1755,Results!$A$2:$B$240,2,FALSE),VLOOKUP(H1755,Results!$A$2:$B$240,2,FALSE),VLOOKUP(I1755,Results!$A$2:$B$240,2,FALSE),VLOOKUP(J1755,Results!$A$2:$B$240,2,FALSE),VLOOKUP(B1755,Results!$A$2:$B$240,2,FALSE)),"")</f>
        <v/>
      </c>
    </row>
    <row r="1756" spans="2:47" x14ac:dyDescent="0.3">
      <c r="B1756" t="s">
        <v>166</v>
      </c>
      <c r="C1756" t="s">
        <v>108</v>
      </c>
      <c r="D1756" t="s">
        <v>173</v>
      </c>
      <c r="E1756" t="s">
        <v>146</v>
      </c>
      <c r="F1756" t="s">
        <v>180</v>
      </c>
      <c r="G1756" t="s">
        <v>159</v>
      </c>
      <c r="H1756" t="s">
        <v>92</v>
      </c>
      <c r="I1756" t="s">
        <v>181</v>
      </c>
      <c r="J1756" t="s">
        <v>186</v>
      </c>
      <c r="K1756" t="n">
        <v>9.0</v>
      </c>
      <c r="L1756" s="30">
        <f si="424" t="shared"/>
        <v>0</v>
      </c>
      <c r="N1756" s="35" t="str">
        <f si="420" t="shared"/>
        <v/>
      </c>
      <c r="O1756" s="59">
        <f>(IF(ISNUMBER(MATCH(B1756,Sheet4!$K$92:$K$101,0)),1,0)+IF(ISNUMBER(MATCH(C1756,Sheet4!$K$92:$K$101,0)),1,0)+IF(ISNUMBER(MATCH(D1756,Sheet4!$K$92:$K$101,0)),1,0)+IF(ISNUMBER(MATCH(E1756,Sheet4!$K$92:$K$101,0)),1,0)+IF(ISNUMBER(MATCH(F1756,Sheet4!$K$92:$K$101,0)),1,0)+IF(ISNUMBER(MATCH(G1756,Sheet4!$K$92:$K$101,0)),1,0)+IF(ISNUMBER(MATCH(H1756,Sheet4!$K$92:$K$101,0)),1,0)+IF(ISNUMBER(MATCH(I1756,Sheet4!$K$92:$K$101,0)),1,0)+IF(ISNUMBER(MATCH(J1756,Sheet4!$K$92:$K$101,0)),1,0))
-
(IF(ISNUMBER(MATCH(B1756,Sheet4!$F$2:$F$11,0)),1,0)+IF(ISNUMBER(MATCH(C1756,Sheet4!$F$2:$F$11,0)),1,0)+IF(ISNUMBER(MATCH(D1756,Sheet4!$F$2:$F$11,0)),1,0)+IF(ISNUMBER(MATCH(E1756,Sheet4!$F$2:$F$11,0)),1,0)+IF(ISNUMBER(MATCH(F1756,Sheet4!$F$2:$F$11,0)),1,0)+IF(ISNUMBER(MATCH(G1756,Sheet4!$F$2:$F$11,0)),1,0)+IF(ISNUMBER(MATCH(H1756,Sheet4!$F$2:$F$11,0)),1,0)+IF(ISNUMBER(MATCH(I1756,Sheet4!$F$2:$F$11,0)),1,0)+IF(ISNUMBER(MATCH(J1756,Sheet4!$F$2:$F$11,0)),1,0))</f>
        <v>0</v>
      </c>
      <c r="P1756" s="40" t="str">
        <f>IFERROR(INDEX(Sheet4!$G:$G,MATCH(Sheet1!B1756,Sheet4!$F:$F,0))+INDEX(Sheet4!$G:$G,MATCH(Sheet1!C1756,Sheet4!$F:$F,0))+INDEX(Sheet4!$G:$G,MATCH(Sheet1!D1756,Sheet4!$F:$F,0))+INDEX(Sheet4!$G:$G,MATCH(Sheet1!E1756,Sheet4!$F:$F,0))+INDEX(Sheet4!$G:$G,MATCH(Sheet1!F1756,Sheet4!$F:$F,0))+INDEX(Sheet4!$G:$G,MATCH(Sheet1!G1756,Sheet4!$F:$F,0))+INDEX(Sheet4!$G:$G,MATCH(Sheet1!H1756,Sheet4!$F:$F,0))+INDEX(Sheet4!$G:$G,MATCH(Sheet1!I1756,Sheet4!$F:$F,0))+INDEX(Sheet4!$G:$G,MATCH(Sheet1!J1756,Sheet4!$F:$F,0)),"")</f>
        <v/>
      </c>
      <c r="AF1756">
        <f si="421" t="shared"/>
        <v>0</v>
      </c>
      <c r="AH1756">
        <v>1733</v>
      </c>
      <c r="AI1756" t="str">
        <f si="422" t="shared"/>
        <v>Ben SimmonsRicky RubioJames HardenMonte MorrisCorey BrewerRoyce O'NealeJosh JacksonPaul MillsapDeandre Ayton</v>
      </c>
      <c r="AJ1756">
        <f si="425" t="shared"/>
        <v>0</v>
      </c>
      <c r="AK1756">
        <f si="426" t="shared"/>
        <v>0</v>
      </c>
      <c r="AL1756">
        <f si="427" t="shared"/>
        <v>0</v>
      </c>
      <c r="AM1756">
        <f si="428" t="shared"/>
        <v>0</v>
      </c>
      <c r="AN1756">
        <f si="429" t="shared"/>
        <v>0</v>
      </c>
      <c r="AO1756">
        <f si="430" t="shared"/>
        <v>0</v>
      </c>
      <c r="AP1756">
        <f si="431" t="shared"/>
        <v>0</v>
      </c>
      <c r="AQ1756">
        <f si="432" t="shared"/>
        <v>0</v>
      </c>
      <c r="AR1756">
        <f si="433" t="shared"/>
        <v>0</v>
      </c>
      <c r="AS1756">
        <f si="423" t="shared"/>
        <v>0</v>
      </c>
      <c r="AU1756" t="str">
        <f>IFERROR(VLOOKUP(C1756,Results!$A$2:$B$240,2,FALSE)+VLOOKUP(D1756,Results!$A$2:$B$240,2,FALSE)+VLOOKUP(E1756,Results!$A$2:$B$240,2,FALSE)+VLOOKUP(F1756,Results!$A$2:$B$240,2,FALSE)+VLOOKUP(G1756,Results!$A$2:$B$240,2,FALSE)+VLOOKUP(H1756,Results!$A$2:$B$240,2,FALSE)+VLOOKUP(I1756,Results!$A$2:$B$240,2,FALSE)+VLOOKUP(J1756,Results!$A$2:$B$240,2,FALSE)+VLOOKUP(B1756,Results!$A$2:$B$240,2,FALSE)-MIN(VLOOKUP(C1756,Results!$A$2:$B$240,2,FALSE),VLOOKUP(D1756,Results!$A$2:$B$240,2,FALSE),VLOOKUP(E1756,Results!$A$2:$B$240,2,FALSE),VLOOKUP(F1756,Results!$A$2:$B$240,2,FALSE),VLOOKUP(G1756,Results!$A$2:$B$240,2,FALSE),VLOOKUP(H1756,Results!$A$2:$B$240,2,FALSE),VLOOKUP(I1756,Results!$A$2:$B$240,2,FALSE),VLOOKUP(J1756,Results!$A$2:$B$240,2,FALSE),VLOOKUP(B1756,Results!$A$2:$B$240,2,FALSE)),"")</f>
        <v/>
      </c>
    </row>
    <row r="1757" spans="2:47" x14ac:dyDescent="0.3">
      <c r="B1757" t="s">
        <v>166</v>
      </c>
      <c r="C1757" t="s">
        <v>116</v>
      </c>
      <c r="D1757" t="s">
        <v>173</v>
      </c>
      <c r="E1757" t="s">
        <v>146</v>
      </c>
      <c r="F1757" t="s">
        <v>178</v>
      </c>
      <c r="G1757" t="s">
        <v>90</v>
      </c>
      <c r="H1757" t="s">
        <v>153</v>
      </c>
      <c r="I1757" t="s">
        <v>181</v>
      </c>
      <c r="J1757" t="s">
        <v>98</v>
      </c>
      <c r="K1757" t="n">
        <v>9.0</v>
      </c>
      <c r="L1757" s="30">
        <f si="424" t="shared"/>
        <v>0</v>
      </c>
      <c r="N1757" s="35" t="str">
        <f si="420" t="shared"/>
        <v/>
      </c>
      <c r="O1757" s="59">
        <f>(IF(ISNUMBER(MATCH(B1757,Sheet4!$K$92:$K$101,0)),1,0)+IF(ISNUMBER(MATCH(C1757,Sheet4!$K$92:$K$101,0)),1,0)+IF(ISNUMBER(MATCH(D1757,Sheet4!$K$92:$K$101,0)),1,0)+IF(ISNUMBER(MATCH(E1757,Sheet4!$K$92:$K$101,0)),1,0)+IF(ISNUMBER(MATCH(F1757,Sheet4!$K$92:$K$101,0)),1,0)+IF(ISNUMBER(MATCH(G1757,Sheet4!$K$92:$K$101,0)),1,0)+IF(ISNUMBER(MATCH(H1757,Sheet4!$K$92:$K$101,0)),1,0)+IF(ISNUMBER(MATCH(I1757,Sheet4!$K$92:$K$101,0)),1,0)+IF(ISNUMBER(MATCH(J1757,Sheet4!$K$92:$K$101,0)),1,0))
-
(IF(ISNUMBER(MATCH(B1757,Sheet4!$F$2:$F$11,0)),1,0)+IF(ISNUMBER(MATCH(C1757,Sheet4!$F$2:$F$11,0)),1,0)+IF(ISNUMBER(MATCH(D1757,Sheet4!$F$2:$F$11,0)),1,0)+IF(ISNUMBER(MATCH(E1757,Sheet4!$F$2:$F$11,0)),1,0)+IF(ISNUMBER(MATCH(F1757,Sheet4!$F$2:$F$11,0)),1,0)+IF(ISNUMBER(MATCH(G1757,Sheet4!$F$2:$F$11,0)),1,0)+IF(ISNUMBER(MATCH(H1757,Sheet4!$F$2:$F$11,0)),1,0)+IF(ISNUMBER(MATCH(I1757,Sheet4!$F$2:$F$11,0)),1,0)+IF(ISNUMBER(MATCH(J1757,Sheet4!$F$2:$F$11,0)),1,0))</f>
        <v>0</v>
      </c>
      <c r="P1757" s="40" t="str">
        <f>IFERROR(INDEX(Sheet4!$G:$G,MATCH(Sheet1!B1757,Sheet4!$F:$F,0))+INDEX(Sheet4!$G:$G,MATCH(Sheet1!C1757,Sheet4!$F:$F,0))+INDEX(Sheet4!$G:$G,MATCH(Sheet1!D1757,Sheet4!$F:$F,0))+INDEX(Sheet4!$G:$G,MATCH(Sheet1!E1757,Sheet4!$F:$F,0))+INDEX(Sheet4!$G:$G,MATCH(Sheet1!F1757,Sheet4!$F:$F,0))+INDEX(Sheet4!$G:$G,MATCH(Sheet1!G1757,Sheet4!$F:$F,0))+INDEX(Sheet4!$G:$G,MATCH(Sheet1!H1757,Sheet4!$F:$F,0))+INDEX(Sheet4!$G:$G,MATCH(Sheet1!I1757,Sheet4!$F:$F,0))+INDEX(Sheet4!$G:$G,MATCH(Sheet1!J1757,Sheet4!$F:$F,0)),"")</f>
        <v/>
      </c>
      <c r="AF1757">
        <f si="421" t="shared"/>
        <v>0</v>
      </c>
      <c r="AH1757">
        <v>1734</v>
      </c>
      <c r="AI1757" t="str">
        <f si="422" t="shared"/>
        <v>Ben SimmonsIsaiah CanaanJimmy ButlerMalik BeasleyWill BartonTaurean PrinceMarvin BagleyPaul MillsapKarl-Anthony Towns</v>
      </c>
      <c r="AJ1757">
        <f si="425" t="shared"/>
        <v>0</v>
      </c>
      <c r="AK1757">
        <f si="426" t="shared"/>
        <v>0</v>
      </c>
      <c r="AL1757">
        <f si="427" t="shared"/>
        <v>0</v>
      </c>
      <c r="AM1757">
        <f si="428" t="shared"/>
        <v>0</v>
      </c>
      <c r="AN1757">
        <f si="429" t="shared"/>
        <v>0</v>
      </c>
      <c r="AO1757">
        <f si="430" t="shared"/>
        <v>0</v>
      </c>
      <c r="AP1757">
        <f si="431" t="shared"/>
        <v>0</v>
      </c>
      <c r="AQ1757">
        <f si="432" t="shared"/>
        <v>0</v>
      </c>
      <c r="AR1757">
        <f si="433" t="shared"/>
        <v>0</v>
      </c>
      <c r="AS1757">
        <f si="423" t="shared"/>
        <v>0</v>
      </c>
      <c r="AU1757" t="str">
        <f>IFERROR(VLOOKUP(C1757,Results!$A$2:$B$240,2,FALSE)+VLOOKUP(D1757,Results!$A$2:$B$240,2,FALSE)+VLOOKUP(E1757,Results!$A$2:$B$240,2,FALSE)+VLOOKUP(F1757,Results!$A$2:$B$240,2,FALSE)+VLOOKUP(G1757,Results!$A$2:$B$240,2,FALSE)+VLOOKUP(H1757,Results!$A$2:$B$240,2,FALSE)+VLOOKUP(I1757,Results!$A$2:$B$240,2,FALSE)+VLOOKUP(J1757,Results!$A$2:$B$240,2,FALSE)+VLOOKUP(B1757,Results!$A$2:$B$240,2,FALSE)-MIN(VLOOKUP(C1757,Results!$A$2:$B$240,2,FALSE),VLOOKUP(D1757,Results!$A$2:$B$240,2,FALSE),VLOOKUP(E1757,Results!$A$2:$B$240,2,FALSE),VLOOKUP(F1757,Results!$A$2:$B$240,2,FALSE),VLOOKUP(G1757,Results!$A$2:$B$240,2,FALSE),VLOOKUP(H1757,Results!$A$2:$B$240,2,FALSE),VLOOKUP(I1757,Results!$A$2:$B$240,2,FALSE),VLOOKUP(J1757,Results!$A$2:$B$240,2,FALSE),VLOOKUP(B1757,Results!$A$2:$B$240,2,FALSE)),"")</f>
        <v/>
      </c>
    </row>
    <row r="1758" spans="2:47" x14ac:dyDescent="0.3">
      <c r="B1758" t="s">
        <v>166</v>
      </c>
      <c r="C1758" t="s">
        <v>171</v>
      </c>
      <c r="D1758" t="s">
        <v>172</v>
      </c>
      <c r="E1758" t="s">
        <v>158</v>
      </c>
      <c r="F1758" t="s">
        <v>150</v>
      </c>
      <c r="G1758" t="s">
        <v>90</v>
      </c>
      <c r="H1758" t="s">
        <v>92</v>
      </c>
      <c r="I1758" t="s">
        <v>152</v>
      </c>
      <c r="J1758" t="s">
        <v>186</v>
      </c>
      <c r="K1758" t="n">
        <v>9.0</v>
      </c>
      <c r="L1758" s="30">
        <f si="424" t="shared"/>
        <v>0</v>
      </c>
      <c r="N1758" s="35" t="str">
        <f si="420" t="shared"/>
        <v/>
      </c>
      <c r="O1758" s="59">
        <f>(IF(ISNUMBER(MATCH(B1758,Sheet4!$K$92:$K$101,0)),1,0)+IF(ISNUMBER(MATCH(C1758,Sheet4!$K$92:$K$101,0)),1,0)+IF(ISNUMBER(MATCH(D1758,Sheet4!$K$92:$K$101,0)),1,0)+IF(ISNUMBER(MATCH(E1758,Sheet4!$K$92:$K$101,0)),1,0)+IF(ISNUMBER(MATCH(F1758,Sheet4!$K$92:$K$101,0)),1,0)+IF(ISNUMBER(MATCH(G1758,Sheet4!$K$92:$K$101,0)),1,0)+IF(ISNUMBER(MATCH(H1758,Sheet4!$K$92:$K$101,0)),1,0)+IF(ISNUMBER(MATCH(I1758,Sheet4!$K$92:$K$101,0)),1,0)+IF(ISNUMBER(MATCH(J1758,Sheet4!$K$92:$K$101,0)),1,0))
-
(IF(ISNUMBER(MATCH(B1758,Sheet4!$F$2:$F$11,0)),1,0)+IF(ISNUMBER(MATCH(C1758,Sheet4!$F$2:$F$11,0)),1,0)+IF(ISNUMBER(MATCH(D1758,Sheet4!$F$2:$F$11,0)),1,0)+IF(ISNUMBER(MATCH(E1758,Sheet4!$F$2:$F$11,0)),1,0)+IF(ISNUMBER(MATCH(F1758,Sheet4!$F$2:$F$11,0)),1,0)+IF(ISNUMBER(MATCH(G1758,Sheet4!$F$2:$F$11,0)),1,0)+IF(ISNUMBER(MATCH(H1758,Sheet4!$F$2:$F$11,0)),1,0)+IF(ISNUMBER(MATCH(I1758,Sheet4!$F$2:$F$11,0)),1,0)+IF(ISNUMBER(MATCH(J1758,Sheet4!$F$2:$F$11,0)),1,0))</f>
        <v>0</v>
      </c>
      <c r="P1758" s="40" t="str">
        <f>IFERROR(INDEX(Sheet4!$G:$G,MATCH(Sheet1!B1758,Sheet4!$F:$F,0))+INDEX(Sheet4!$G:$G,MATCH(Sheet1!C1758,Sheet4!$F:$F,0))+INDEX(Sheet4!$G:$G,MATCH(Sheet1!D1758,Sheet4!$F:$F,0))+INDEX(Sheet4!$G:$G,MATCH(Sheet1!E1758,Sheet4!$F:$F,0))+INDEX(Sheet4!$G:$G,MATCH(Sheet1!F1758,Sheet4!$F:$F,0))+INDEX(Sheet4!$G:$G,MATCH(Sheet1!G1758,Sheet4!$F:$F,0))+INDEX(Sheet4!$G:$G,MATCH(Sheet1!H1758,Sheet4!$F:$F,0))+INDEX(Sheet4!$G:$G,MATCH(Sheet1!I1758,Sheet4!$F:$F,0))+INDEX(Sheet4!$G:$G,MATCH(Sheet1!J1758,Sheet4!$F:$F,0)),"")</f>
        <v/>
      </c>
      <c r="AF1758">
        <f si="421" t="shared"/>
        <v>0</v>
      </c>
      <c r="AH1758">
        <v>1735</v>
      </c>
      <c r="AI1758" t="str">
        <f si="422" t="shared"/>
        <v>Ben SimmonsDe'Aaron FoxMonte MorrisMalik BeasleyJae CrowderCorey BrewerKenneth FariedPaul MillsapJoel Embiid</v>
      </c>
      <c r="AJ1758">
        <f si="425" t="shared"/>
        <v>0</v>
      </c>
      <c r="AK1758">
        <f si="426" t="shared"/>
        <v>0</v>
      </c>
      <c r="AL1758">
        <f si="427" t="shared"/>
        <v>0</v>
      </c>
      <c r="AM1758">
        <f si="428" t="shared"/>
        <v>0</v>
      </c>
      <c r="AN1758">
        <f si="429" t="shared"/>
        <v>0</v>
      </c>
      <c r="AO1758">
        <f si="430" t="shared"/>
        <v>0</v>
      </c>
      <c r="AP1758">
        <f si="431" t="shared"/>
        <v>0</v>
      </c>
      <c r="AQ1758">
        <f si="432" t="shared"/>
        <v>0</v>
      </c>
      <c r="AR1758">
        <f si="433" t="shared"/>
        <v>0</v>
      </c>
      <c r="AS1758">
        <f si="423" t="shared"/>
        <v>0</v>
      </c>
      <c r="AU1758" t="str">
        <f>IFERROR(VLOOKUP(C1758,Results!$A$2:$B$240,2,FALSE)+VLOOKUP(D1758,Results!$A$2:$B$240,2,FALSE)+VLOOKUP(E1758,Results!$A$2:$B$240,2,FALSE)+VLOOKUP(F1758,Results!$A$2:$B$240,2,FALSE)+VLOOKUP(G1758,Results!$A$2:$B$240,2,FALSE)+VLOOKUP(H1758,Results!$A$2:$B$240,2,FALSE)+VLOOKUP(I1758,Results!$A$2:$B$240,2,FALSE)+VLOOKUP(J1758,Results!$A$2:$B$240,2,FALSE)+VLOOKUP(B1758,Results!$A$2:$B$240,2,FALSE)-MIN(VLOOKUP(C1758,Results!$A$2:$B$240,2,FALSE),VLOOKUP(D1758,Results!$A$2:$B$240,2,FALSE),VLOOKUP(E1758,Results!$A$2:$B$240,2,FALSE),VLOOKUP(F1758,Results!$A$2:$B$240,2,FALSE),VLOOKUP(G1758,Results!$A$2:$B$240,2,FALSE),VLOOKUP(H1758,Results!$A$2:$B$240,2,FALSE),VLOOKUP(I1758,Results!$A$2:$B$240,2,FALSE),VLOOKUP(J1758,Results!$A$2:$B$240,2,FALSE),VLOOKUP(B1758,Results!$A$2:$B$240,2,FALSE)),"")</f>
        <v/>
      </c>
    </row>
    <row r="1759" spans="2:47" x14ac:dyDescent="0.3">
      <c r="B1759" t="s">
        <v>166</v>
      </c>
      <c r="C1759" t="s">
        <v>171</v>
      </c>
      <c r="D1759" t="s">
        <v>99</v>
      </c>
      <c r="E1759" t="s">
        <v>146</v>
      </c>
      <c r="F1759" t="s">
        <v>177</v>
      </c>
      <c r="G1759" t="s">
        <v>105</v>
      </c>
      <c r="H1759" t="s">
        <v>153</v>
      </c>
      <c r="I1759" t="s">
        <v>181</v>
      </c>
      <c r="J1759" t="s">
        <v>98</v>
      </c>
      <c r="K1759" t="n">
        <v>9.0</v>
      </c>
      <c r="L1759" s="30">
        <f si="424" t="shared"/>
        <v>0</v>
      </c>
      <c r="N1759" s="35" t="str">
        <f si="420" t="shared"/>
        <v/>
      </c>
      <c r="O1759" s="59">
        <f>(IF(ISNUMBER(MATCH(B1759,Sheet4!$K$92:$K$101,0)),1,0)+IF(ISNUMBER(MATCH(C1759,Sheet4!$K$92:$K$101,0)),1,0)+IF(ISNUMBER(MATCH(D1759,Sheet4!$K$92:$K$101,0)),1,0)+IF(ISNUMBER(MATCH(E1759,Sheet4!$K$92:$K$101,0)),1,0)+IF(ISNUMBER(MATCH(F1759,Sheet4!$K$92:$K$101,0)),1,0)+IF(ISNUMBER(MATCH(G1759,Sheet4!$K$92:$K$101,0)),1,0)+IF(ISNUMBER(MATCH(H1759,Sheet4!$K$92:$K$101,0)),1,0)+IF(ISNUMBER(MATCH(I1759,Sheet4!$K$92:$K$101,0)),1,0)+IF(ISNUMBER(MATCH(J1759,Sheet4!$K$92:$K$101,0)),1,0))
-
(IF(ISNUMBER(MATCH(B1759,Sheet4!$F$2:$F$11,0)),1,0)+IF(ISNUMBER(MATCH(C1759,Sheet4!$F$2:$F$11,0)),1,0)+IF(ISNUMBER(MATCH(D1759,Sheet4!$F$2:$F$11,0)),1,0)+IF(ISNUMBER(MATCH(E1759,Sheet4!$F$2:$F$11,0)),1,0)+IF(ISNUMBER(MATCH(F1759,Sheet4!$F$2:$F$11,0)),1,0)+IF(ISNUMBER(MATCH(G1759,Sheet4!$F$2:$F$11,0)),1,0)+IF(ISNUMBER(MATCH(H1759,Sheet4!$F$2:$F$11,0)),1,0)+IF(ISNUMBER(MATCH(I1759,Sheet4!$F$2:$F$11,0)),1,0)+IF(ISNUMBER(MATCH(J1759,Sheet4!$F$2:$F$11,0)),1,0))</f>
        <v>0</v>
      </c>
      <c r="P1759" s="40" t="str">
        <f>IFERROR(INDEX(Sheet4!$G:$G,MATCH(Sheet1!B1759,Sheet4!$F:$F,0))+INDEX(Sheet4!$G:$G,MATCH(Sheet1!C1759,Sheet4!$F:$F,0))+INDEX(Sheet4!$G:$G,MATCH(Sheet1!D1759,Sheet4!$F:$F,0))+INDEX(Sheet4!$G:$G,MATCH(Sheet1!E1759,Sheet4!$F:$F,0))+INDEX(Sheet4!$G:$G,MATCH(Sheet1!F1759,Sheet4!$F:$F,0))+INDEX(Sheet4!$G:$G,MATCH(Sheet1!G1759,Sheet4!$F:$F,0))+INDEX(Sheet4!$G:$G,MATCH(Sheet1!H1759,Sheet4!$F:$F,0))+INDEX(Sheet4!$G:$G,MATCH(Sheet1!I1759,Sheet4!$F:$F,0))+INDEX(Sheet4!$G:$G,MATCH(Sheet1!J1759,Sheet4!$F:$F,0)),"")</f>
        <v/>
      </c>
      <c r="AF1759">
        <f si="421" t="shared"/>
        <v>0</v>
      </c>
      <c r="AH1759">
        <v>1736</v>
      </c>
      <c r="AI1759" t="str">
        <f si="422" t="shared"/>
        <v>Ben SimmonsJerryd BaylessJimmy ButlerMonte MorrisWill BartonTaurean PrinceJosh JacksonTrey LylesKarl-Anthony Towns</v>
      </c>
      <c r="AJ1759">
        <f si="425" t="shared"/>
        <v>0</v>
      </c>
      <c r="AK1759">
        <f si="426" t="shared"/>
        <v>0</v>
      </c>
      <c r="AL1759">
        <f si="427" t="shared"/>
        <v>0</v>
      </c>
      <c r="AM1759">
        <f si="428" t="shared"/>
        <v>0</v>
      </c>
      <c r="AN1759">
        <f si="429" t="shared"/>
        <v>0</v>
      </c>
      <c r="AO1759">
        <f si="430" t="shared"/>
        <v>0</v>
      </c>
      <c r="AP1759">
        <f si="431" t="shared"/>
        <v>0</v>
      </c>
      <c r="AQ1759">
        <f si="432" t="shared"/>
        <v>0</v>
      </c>
      <c r="AR1759">
        <f si="433" t="shared"/>
        <v>0</v>
      </c>
      <c r="AS1759">
        <f si="423" t="shared"/>
        <v>0</v>
      </c>
      <c r="AU1759" t="str">
        <f>IFERROR(VLOOKUP(C1759,Results!$A$2:$B$240,2,FALSE)+VLOOKUP(D1759,Results!$A$2:$B$240,2,FALSE)+VLOOKUP(E1759,Results!$A$2:$B$240,2,FALSE)+VLOOKUP(F1759,Results!$A$2:$B$240,2,FALSE)+VLOOKUP(G1759,Results!$A$2:$B$240,2,FALSE)+VLOOKUP(H1759,Results!$A$2:$B$240,2,FALSE)+VLOOKUP(I1759,Results!$A$2:$B$240,2,FALSE)+VLOOKUP(J1759,Results!$A$2:$B$240,2,FALSE)+VLOOKUP(B1759,Results!$A$2:$B$240,2,FALSE)-MIN(VLOOKUP(C1759,Results!$A$2:$B$240,2,FALSE),VLOOKUP(D1759,Results!$A$2:$B$240,2,FALSE),VLOOKUP(E1759,Results!$A$2:$B$240,2,FALSE),VLOOKUP(F1759,Results!$A$2:$B$240,2,FALSE),VLOOKUP(G1759,Results!$A$2:$B$240,2,FALSE),VLOOKUP(H1759,Results!$A$2:$B$240,2,FALSE),VLOOKUP(I1759,Results!$A$2:$B$240,2,FALSE),VLOOKUP(J1759,Results!$A$2:$B$240,2,FALSE),VLOOKUP(B1759,Results!$A$2:$B$240,2,FALSE)),"")</f>
        <v/>
      </c>
    </row>
    <row r="1760" spans="2:47" x14ac:dyDescent="0.3">
      <c r="B1760" t="s">
        <v>166</v>
      </c>
      <c r="C1760" t="s">
        <v>171</v>
      </c>
      <c r="D1760" t="s">
        <v>146</v>
      </c>
      <c r="E1760" t="s">
        <v>148</v>
      </c>
      <c r="F1760" t="s">
        <v>96</v>
      </c>
      <c r="G1760" t="s">
        <v>90</v>
      </c>
      <c r="H1760" t="s">
        <v>153</v>
      </c>
      <c r="I1760" t="s">
        <v>92</v>
      </c>
      <c r="J1760" t="s">
        <v>188</v>
      </c>
      <c r="K1760" t="n">
        <v>9.0</v>
      </c>
      <c r="L1760" s="30">
        <f si="424" t="shared"/>
        <v>0</v>
      </c>
      <c r="N1760" s="35" t="str">
        <f si="420" t="shared"/>
        <v/>
      </c>
      <c r="O1760" s="59">
        <f>(IF(ISNUMBER(MATCH(B1760,Sheet4!$K$92:$K$101,0)),1,0)+IF(ISNUMBER(MATCH(C1760,Sheet4!$K$92:$K$101,0)),1,0)+IF(ISNUMBER(MATCH(D1760,Sheet4!$K$92:$K$101,0)),1,0)+IF(ISNUMBER(MATCH(E1760,Sheet4!$K$92:$K$101,0)),1,0)+IF(ISNUMBER(MATCH(F1760,Sheet4!$K$92:$K$101,0)),1,0)+IF(ISNUMBER(MATCH(G1760,Sheet4!$K$92:$K$101,0)),1,0)+IF(ISNUMBER(MATCH(H1760,Sheet4!$K$92:$K$101,0)),1,0)+IF(ISNUMBER(MATCH(I1760,Sheet4!$K$92:$K$101,0)),1,0)+IF(ISNUMBER(MATCH(J1760,Sheet4!$K$92:$K$101,0)),1,0))
-
(IF(ISNUMBER(MATCH(B1760,Sheet4!$F$2:$F$11,0)),1,0)+IF(ISNUMBER(MATCH(C1760,Sheet4!$F$2:$F$11,0)),1,0)+IF(ISNUMBER(MATCH(D1760,Sheet4!$F$2:$F$11,0)),1,0)+IF(ISNUMBER(MATCH(E1760,Sheet4!$F$2:$F$11,0)),1,0)+IF(ISNUMBER(MATCH(F1760,Sheet4!$F$2:$F$11,0)),1,0)+IF(ISNUMBER(MATCH(G1760,Sheet4!$F$2:$F$11,0)),1,0)+IF(ISNUMBER(MATCH(H1760,Sheet4!$F$2:$F$11,0)),1,0)+IF(ISNUMBER(MATCH(I1760,Sheet4!$F$2:$F$11,0)),1,0)+IF(ISNUMBER(MATCH(J1760,Sheet4!$F$2:$F$11,0)),1,0))</f>
        <v>0</v>
      </c>
      <c r="P1760" s="40" t="str">
        <f>IFERROR(INDEX(Sheet4!$G:$G,MATCH(Sheet1!B1760,Sheet4!$F:$F,0))+INDEX(Sheet4!$G:$G,MATCH(Sheet1!C1760,Sheet4!$F:$F,0))+INDEX(Sheet4!$G:$G,MATCH(Sheet1!D1760,Sheet4!$F:$F,0))+INDEX(Sheet4!$G:$G,MATCH(Sheet1!E1760,Sheet4!$F:$F,0))+INDEX(Sheet4!$G:$G,MATCH(Sheet1!F1760,Sheet4!$F:$F,0))+INDEX(Sheet4!$G:$G,MATCH(Sheet1!G1760,Sheet4!$F:$F,0))+INDEX(Sheet4!$G:$G,MATCH(Sheet1!H1760,Sheet4!$F:$F,0))+INDEX(Sheet4!$G:$G,MATCH(Sheet1!I1760,Sheet4!$F:$F,0))+INDEX(Sheet4!$G:$G,MATCH(Sheet1!J1760,Sheet4!$F:$F,0)),"")</f>
        <v/>
      </c>
      <c r="AF1760">
        <f si="421" t="shared"/>
        <v>0</v>
      </c>
      <c r="AH1760">
        <v>1737</v>
      </c>
      <c r="AI1760" t="str">
        <f si="422" t="shared"/>
        <v>De'Aaron FoxIsaiah CanaanJimmy ButlerTorrey CraigWill BartonTaurean PrinceKenneth FariedJohn CollinsKarl-Anthony Towns</v>
      </c>
      <c r="AJ1760">
        <f si="425" t="shared"/>
        <v>0</v>
      </c>
      <c r="AK1760">
        <f si="426" t="shared"/>
        <v>0</v>
      </c>
      <c r="AL1760">
        <f si="427" t="shared"/>
        <v>0</v>
      </c>
      <c r="AM1760">
        <f si="428" t="shared"/>
        <v>0</v>
      </c>
      <c r="AN1760">
        <f si="429" t="shared"/>
        <v>0</v>
      </c>
      <c r="AO1760">
        <f si="430" t="shared"/>
        <v>0</v>
      </c>
      <c r="AP1760">
        <f si="431" t="shared"/>
        <v>0</v>
      </c>
      <c r="AQ1760">
        <f si="432" t="shared"/>
        <v>0</v>
      </c>
      <c r="AR1760">
        <f si="433" t="shared"/>
        <v>0</v>
      </c>
      <c r="AS1760">
        <f si="423" t="shared"/>
        <v>0</v>
      </c>
      <c r="AU1760" t="str">
        <f>IFERROR(VLOOKUP(C1760,Results!$A$2:$B$240,2,FALSE)+VLOOKUP(D1760,Results!$A$2:$B$240,2,FALSE)+VLOOKUP(E1760,Results!$A$2:$B$240,2,FALSE)+VLOOKUP(F1760,Results!$A$2:$B$240,2,FALSE)+VLOOKUP(G1760,Results!$A$2:$B$240,2,FALSE)+VLOOKUP(H1760,Results!$A$2:$B$240,2,FALSE)+VLOOKUP(I1760,Results!$A$2:$B$240,2,FALSE)+VLOOKUP(J1760,Results!$A$2:$B$240,2,FALSE)+VLOOKUP(B1760,Results!$A$2:$B$240,2,FALSE)-MIN(VLOOKUP(C1760,Results!$A$2:$B$240,2,FALSE),VLOOKUP(D1760,Results!$A$2:$B$240,2,FALSE),VLOOKUP(E1760,Results!$A$2:$B$240,2,FALSE),VLOOKUP(F1760,Results!$A$2:$B$240,2,FALSE),VLOOKUP(G1760,Results!$A$2:$B$240,2,FALSE),VLOOKUP(H1760,Results!$A$2:$B$240,2,FALSE),VLOOKUP(I1760,Results!$A$2:$B$240,2,FALSE),VLOOKUP(J1760,Results!$A$2:$B$240,2,FALSE),VLOOKUP(B1760,Results!$A$2:$B$240,2,FALSE)),"")</f>
        <v/>
      </c>
    </row>
    <row r="1761" spans="2:47" x14ac:dyDescent="0.3">
      <c r="B1761" t="s">
        <v>166</v>
      </c>
      <c r="C1761" t="s">
        <v>171</v>
      </c>
      <c r="D1761" t="s">
        <v>172</v>
      </c>
      <c r="E1761" t="s">
        <v>148</v>
      </c>
      <c r="F1761" t="s">
        <v>96</v>
      </c>
      <c r="G1761" t="s">
        <v>90</v>
      </c>
      <c r="H1761" t="s">
        <v>93</v>
      </c>
      <c r="I1761" t="s">
        <v>181</v>
      </c>
      <c r="J1761" t="s">
        <v>186</v>
      </c>
      <c r="K1761" t="n">
        <v>9.0</v>
      </c>
      <c r="L1761" s="30">
        <f si="424" t="shared"/>
        <v>0</v>
      </c>
      <c r="N1761" s="35" t="str">
        <f si="420" t="shared"/>
        <v/>
      </c>
      <c r="O1761" s="59">
        <f>(IF(ISNUMBER(MATCH(B1761,Sheet4!$K$92:$K$101,0)),1,0)+IF(ISNUMBER(MATCH(C1761,Sheet4!$K$92:$K$101,0)),1,0)+IF(ISNUMBER(MATCH(D1761,Sheet4!$K$92:$K$101,0)),1,0)+IF(ISNUMBER(MATCH(E1761,Sheet4!$K$92:$K$101,0)),1,0)+IF(ISNUMBER(MATCH(F1761,Sheet4!$K$92:$K$101,0)),1,0)+IF(ISNUMBER(MATCH(G1761,Sheet4!$K$92:$K$101,0)),1,0)+IF(ISNUMBER(MATCH(H1761,Sheet4!$K$92:$K$101,0)),1,0)+IF(ISNUMBER(MATCH(I1761,Sheet4!$K$92:$K$101,0)),1,0)+IF(ISNUMBER(MATCH(J1761,Sheet4!$K$92:$K$101,0)),1,0))
-
(IF(ISNUMBER(MATCH(B1761,Sheet4!$F$2:$F$11,0)),1,0)+IF(ISNUMBER(MATCH(C1761,Sheet4!$F$2:$F$11,0)),1,0)+IF(ISNUMBER(MATCH(D1761,Sheet4!$F$2:$F$11,0)),1,0)+IF(ISNUMBER(MATCH(E1761,Sheet4!$F$2:$F$11,0)),1,0)+IF(ISNUMBER(MATCH(F1761,Sheet4!$F$2:$F$11,0)),1,0)+IF(ISNUMBER(MATCH(G1761,Sheet4!$F$2:$F$11,0)),1,0)+IF(ISNUMBER(MATCH(H1761,Sheet4!$F$2:$F$11,0)),1,0)+IF(ISNUMBER(MATCH(I1761,Sheet4!$F$2:$F$11,0)),1,0)+IF(ISNUMBER(MATCH(J1761,Sheet4!$F$2:$F$11,0)),1,0))</f>
        <v>0</v>
      </c>
      <c r="P1761" s="40" t="str">
        <f>IFERROR(INDEX(Sheet4!$G:$G,MATCH(Sheet1!B1761,Sheet4!$F:$F,0))+INDEX(Sheet4!$G:$G,MATCH(Sheet1!C1761,Sheet4!$F:$F,0))+INDEX(Sheet4!$G:$G,MATCH(Sheet1!D1761,Sheet4!$F:$F,0))+INDEX(Sheet4!$G:$G,MATCH(Sheet1!E1761,Sheet4!$F:$F,0))+INDEX(Sheet4!$G:$G,MATCH(Sheet1!F1761,Sheet4!$F:$F,0))+INDEX(Sheet4!$G:$G,MATCH(Sheet1!G1761,Sheet4!$F:$F,0))+INDEX(Sheet4!$G:$G,MATCH(Sheet1!H1761,Sheet4!$F:$F,0))+INDEX(Sheet4!$G:$G,MATCH(Sheet1!I1761,Sheet4!$F:$F,0))+INDEX(Sheet4!$G:$G,MATCH(Sheet1!J1761,Sheet4!$F:$F,0)),"")</f>
        <v/>
      </c>
      <c r="AF1761">
        <f si="421" t="shared"/>
        <v>0</v>
      </c>
      <c r="AH1761">
        <v>1738</v>
      </c>
      <c r="AI1761" t="str">
        <f si="422" t="shared"/>
        <v>Ben SimmonsJeremy LinDevin BookerAustin RiversKelly OubreMikal BridgesJohn CollinsMarvin BagleyRudy Gobert</v>
      </c>
      <c r="AJ1761">
        <f si="425" t="shared"/>
        <v>0</v>
      </c>
      <c r="AK1761">
        <f si="426" t="shared"/>
        <v>0</v>
      </c>
      <c r="AL1761">
        <f si="427" t="shared"/>
        <v>0</v>
      </c>
      <c r="AM1761">
        <f si="428" t="shared"/>
        <v>0</v>
      </c>
      <c r="AN1761">
        <f si="429" t="shared"/>
        <v>0</v>
      </c>
      <c r="AO1761">
        <f si="430" t="shared"/>
        <v>0</v>
      </c>
      <c r="AP1761">
        <f si="431" t="shared"/>
        <v>0</v>
      </c>
      <c r="AQ1761">
        <f si="432" t="shared"/>
        <v>0</v>
      </c>
      <c r="AR1761">
        <f si="433" t="shared"/>
        <v>0</v>
      </c>
      <c r="AS1761">
        <f si="423" t="shared"/>
        <v>0</v>
      </c>
      <c r="AU1761" t="str">
        <f>IFERROR(VLOOKUP(C1761,Results!$A$2:$B$240,2,FALSE)+VLOOKUP(D1761,Results!$A$2:$B$240,2,FALSE)+VLOOKUP(E1761,Results!$A$2:$B$240,2,FALSE)+VLOOKUP(F1761,Results!$A$2:$B$240,2,FALSE)+VLOOKUP(G1761,Results!$A$2:$B$240,2,FALSE)+VLOOKUP(H1761,Results!$A$2:$B$240,2,FALSE)+VLOOKUP(I1761,Results!$A$2:$B$240,2,FALSE)+VLOOKUP(J1761,Results!$A$2:$B$240,2,FALSE)+VLOOKUP(B1761,Results!$A$2:$B$240,2,FALSE)-MIN(VLOOKUP(C1761,Results!$A$2:$B$240,2,FALSE),VLOOKUP(D1761,Results!$A$2:$B$240,2,FALSE),VLOOKUP(E1761,Results!$A$2:$B$240,2,FALSE),VLOOKUP(F1761,Results!$A$2:$B$240,2,FALSE),VLOOKUP(G1761,Results!$A$2:$B$240,2,FALSE),VLOOKUP(H1761,Results!$A$2:$B$240,2,FALSE),VLOOKUP(I1761,Results!$A$2:$B$240,2,FALSE),VLOOKUP(J1761,Results!$A$2:$B$240,2,FALSE),VLOOKUP(B1761,Results!$A$2:$B$240,2,FALSE)),"")</f>
        <v/>
      </c>
    </row>
    <row r="1762" spans="2:47" x14ac:dyDescent="0.3">
      <c r="B1762" t="s">
        <v>166</v>
      </c>
      <c r="C1762" t="s">
        <v>171</v>
      </c>
      <c r="D1762" t="s">
        <v>172</v>
      </c>
      <c r="E1762" t="s">
        <v>146</v>
      </c>
      <c r="F1762" t="s">
        <v>150</v>
      </c>
      <c r="G1762" t="s">
        <v>90</v>
      </c>
      <c r="H1762" t="s">
        <v>92</v>
      </c>
      <c r="I1762" t="s">
        <v>183</v>
      </c>
      <c r="J1762" t="s">
        <v>186</v>
      </c>
      <c r="K1762" t="n">
        <v>9.0</v>
      </c>
      <c r="L1762" s="30">
        <f si="424" t="shared"/>
        <v>0</v>
      </c>
      <c r="N1762" s="35" t="str">
        <f si="420" t="shared"/>
        <v/>
      </c>
      <c r="O1762" s="59">
        <f>(IF(ISNUMBER(MATCH(B1762,Sheet4!$K$92:$K$101,0)),1,0)+IF(ISNUMBER(MATCH(C1762,Sheet4!$K$92:$K$101,0)),1,0)+IF(ISNUMBER(MATCH(D1762,Sheet4!$K$92:$K$101,0)),1,0)+IF(ISNUMBER(MATCH(E1762,Sheet4!$K$92:$K$101,0)),1,0)+IF(ISNUMBER(MATCH(F1762,Sheet4!$K$92:$K$101,0)),1,0)+IF(ISNUMBER(MATCH(G1762,Sheet4!$K$92:$K$101,0)),1,0)+IF(ISNUMBER(MATCH(H1762,Sheet4!$K$92:$K$101,0)),1,0)+IF(ISNUMBER(MATCH(I1762,Sheet4!$K$92:$K$101,0)),1,0)+IF(ISNUMBER(MATCH(J1762,Sheet4!$K$92:$K$101,0)),1,0))
-
(IF(ISNUMBER(MATCH(B1762,Sheet4!$F$2:$F$11,0)),1,0)+IF(ISNUMBER(MATCH(C1762,Sheet4!$F$2:$F$11,0)),1,0)+IF(ISNUMBER(MATCH(D1762,Sheet4!$F$2:$F$11,0)),1,0)+IF(ISNUMBER(MATCH(E1762,Sheet4!$F$2:$F$11,0)),1,0)+IF(ISNUMBER(MATCH(F1762,Sheet4!$F$2:$F$11,0)),1,0)+IF(ISNUMBER(MATCH(G1762,Sheet4!$F$2:$F$11,0)),1,0)+IF(ISNUMBER(MATCH(H1762,Sheet4!$F$2:$F$11,0)),1,0)+IF(ISNUMBER(MATCH(I1762,Sheet4!$F$2:$F$11,0)),1,0)+IF(ISNUMBER(MATCH(J1762,Sheet4!$F$2:$F$11,0)),1,0))</f>
        <v>0</v>
      </c>
      <c r="P1762" s="40" t="str">
        <f>IFERROR(INDEX(Sheet4!$G:$G,MATCH(Sheet1!B1762,Sheet4!$F:$F,0))+INDEX(Sheet4!$G:$G,MATCH(Sheet1!C1762,Sheet4!$F:$F,0))+INDEX(Sheet4!$G:$G,MATCH(Sheet1!D1762,Sheet4!$F:$F,0))+INDEX(Sheet4!$G:$G,MATCH(Sheet1!E1762,Sheet4!$F:$F,0))+INDEX(Sheet4!$G:$G,MATCH(Sheet1!F1762,Sheet4!$F:$F,0))+INDEX(Sheet4!$G:$G,MATCH(Sheet1!G1762,Sheet4!$F:$F,0))+INDEX(Sheet4!$G:$G,MATCH(Sheet1!H1762,Sheet4!$F:$F,0))+INDEX(Sheet4!$G:$G,MATCH(Sheet1!I1762,Sheet4!$F:$F,0))+INDEX(Sheet4!$G:$G,MATCH(Sheet1!J1762,Sheet4!$F:$F,0)),"")</f>
        <v/>
      </c>
      <c r="AF1762">
        <f si="421" t="shared"/>
        <v>0</v>
      </c>
      <c r="AH1762">
        <v>1739</v>
      </c>
      <c r="AI1762" t="str">
        <f si="422" t="shared"/>
        <v>Ben SimmonsRicky RubioJimmy ButlerEric GordonKelly OubreLuol DengJosh JacksonPaul MillsapRudy Gobert</v>
      </c>
      <c r="AJ1762">
        <f si="425" t="shared"/>
        <v>0</v>
      </c>
      <c r="AK1762">
        <f si="426" t="shared"/>
        <v>0</v>
      </c>
      <c r="AL1762">
        <f si="427" t="shared"/>
        <v>0</v>
      </c>
      <c r="AM1762">
        <f si="428" t="shared"/>
        <v>0</v>
      </c>
      <c r="AN1762">
        <f si="429" t="shared"/>
        <v>0</v>
      </c>
      <c r="AO1762">
        <f si="430" t="shared"/>
        <v>0</v>
      </c>
      <c r="AP1762">
        <f si="431" t="shared"/>
        <v>0</v>
      </c>
      <c r="AQ1762">
        <f si="432" t="shared"/>
        <v>0</v>
      </c>
      <c r="AR1762">
        <f si="433" t="shared"/>
        <v>0</v>
      </c>
      <c r="AS1762">
        <f si="423" t="shared"/>
        <v>0</v>
      </c>
      <c r="AU1762" t="str">
        <f>IFERROR(VLOOKUP(C1762,Results!$A$2:$B$240,2,FALSE)+VLOOKUP(D1762,Results!$A$2:$B$240,2,FALSE)+VLOOKUP(E1762,Results!$A$2:$B$240,2,FALSE)+VLOOKUP(F1762,Results!$A$2:$B$240,2,FALSE)+VLOOKUP(G1762,Results!$A$2:$B$240,2,FALSE)+VLOOKUP(H1762,Results!$A$2:$B$240,2,FALSE)+VLOOKUP(I1762,Results!$A$2:$B$240,2,FALSE)+VLOOKUP(J1762,Results!$A$2:$B$240,2,FALSE)+VLOOKUP(B1762,Results!$A$2:$B$240,2,FALSE)-MIN(VLOOKUP(C1762,Results!$A$2:$B$240,2,FALSE),VLOOKUP(D1762,Results!$A$2:$B$240,2,FALSE),VLOOKUP(E1762,Results!$A$2:$B$240,2,FALSE),VLOOKUP(F1762,Results!$A$2:$B$240,2,FALSE),VLOOKUP(G1762,Results!$A$2:$B$240,2,FALSE),VLOOKUP(H1762,Results!$A$2:$B$240,2,FALSE),VLOOKUP(I1762,Results!$A$2:$B$240,2,FALSE),VLOOKUP(J1762,Results!$A$2:$B$240,2,FALSE),VLOOKUP(B1762,Results!$A$2:$B$240,2,FALSE)),"")</f>
        <v/>
      </c>
    </row>
    <row r="1763" spans="2:47" x14ac:dyDescent="0.3">
      <c r="B1763" t="s">
        <v>95</v>
      </c>
      <c r="C1763" t="s">
        <v>167</v>
      </c>
      <c r="D1763" t="s">
        <v>172</v>
      </c>
      <c r="E1763" t="s">
        <v>146</v>
      </c>
      <c r="F1763" t="s">
        <v>177</v>
      </c>
      <c r="G1763" t="s">
        <v>178</v>
      </c>
      <c r="H1763" t="s">
        <v>153</v>
      </c>
      <c r="I1763" t="s">
        <v>155</v>
      </c>
      <c r="J1763" t="s">
        <v>186</v>
      </c>
      <c r="K1763" t="n">
        <v>9.0</v>
      </c>
      <c r="L1763" s="30">
        <f si="424" t="shared"/>
        <v>0</v>
      </c>
      <c r="N1763" s="35" t="str">
        <f si="420" t="shared"/>
        <v/>
      </c>
      <c r="O1763" s="59">
        <f>(IF(ISNUMBER(MATCH(B1763,Sheet4!$K$92:$K$101,0)),1,0)+IF(ISNUMBER(MATCH(C1763,Sheet4!$K$92:$K$101,0)),1,0)+IF(ISNUMBER(MATCH(D1763,Sheet4!$K$92:$K$101,0)),1,0)+IF(ISNUMBER(MATCH(E1763,Sheet4!$K$92:$K$101,0)),1,0)+IF(ISNUMBER(MATCH(F1763,Sheet4!$K$92:$K$101,0)),1,0)+IF(ISNUMBER(MATCH(G1763,Sheet4!$K$92:$K$101,0)),1,0)+IF(ISNUMBER(MATCH(H1763,Sheet4!$K$92:$K$101,0)),1,0)+IF(ISNUMBER(MATCH(I1763,Sheet4!$K$92:$K$101,0)),1,0)+IF(ISNUMBER(MATCH(J1763,Sheet4!$K$92:$K$101,0)),1,0))
-
(IF(ISNUMBER(MATCH(B1763,Sheet4!$F$2:$F$11,0)),1,0)+IF(ISNUMBER(MATCH(C1763,Sheet4!$F$2:$F$11,0)),1,0)+IF(ISNUMBER(MATCH(D1763,Sheet4!$F$2:$F$11,0)),1,0)+IF(ISNUMBER(MATCH(E1763,Sheet4!$F$2:$F$11,0)),1,0)+IF(ISNUMBER(MATCH(F1763,Sheet4!$F$2:$F$11,0)),1,0)+IF(ISNUMBER(MATCH(G1763,Sheet4!$F$2:$F$11,0)),1,0)+IF(ISNUMBER(MATCH(H1763,Sheet4!$F$2:$F$11,0)),1,0)+IF(ISNUMBER(MATCH(I1763,Sheet4!$F$2:$F$11,0)),1,0)+IF(ISNUMBER(MATCH(J1763,Sheet4!$F$2:$F$11,0)),1,0))</f>
        <v>0</v>
      </c>
      <c r="P1763" s="40" t="str">
        <f>IFERROR(INDEX(Sheet4!$G:$G,MATCH(Sheet1!B1763,Sheet4!$F:$F,0))+INDEX(Sheet4!$G:$G,MATCH(Sheet1!C1763,Sheet4!$F:$F,0))+INDEX(Sheet4!$G:$G,MATCH(Sheet1!D1763,Sheet4!$F:$F,0))+INDEX(Sheet4!$G:$G,MATCH(Sheet1!E1763,Sheet4!$F:$F,0))+INDEX(Sheet4!$G:$G,MATCH(Sheet1!F1763,Sheet4!$F:$F,0))+INDEX(Sheet4!$G:$G,MATCH(Sheet1!G1763,Sheet4!$F:$F,0))+INDEX(Sheet4!$G:$G,MATCH(Sheet1!H1763,Sheet4!$F:$F,0))+INDEX(Sheet4!$G:$G,MATCH(Sheet1!I1763,Sheet4!$F:$F,0))+INDEX(Sheet4!$G:$G,MATCH(Sheet1!J1763,Sheet4!$F:$F,0)),"")</f>
        <v/>
      </c>
      <c r="AF1763">
        <f si="421" t="shared"/>
        <v>0</v>
      </c>
      <c r="AH1763">
        <v>1740</v>
      </c>
      <c r="AI1763" t="str">
        <f si="422" t="shared"/>
        <v>Ben SimmonsRicky RubioJimmy ButlerMonte MorrisKelly OubreGerald GreenJosh JacksonJonah BoldenNikola Jokic</v>
      </c>
      <c r="AJ1763">
        <f si="425" t="shared"/>
        <v>0</v>
      </c>
      <c r="AK1763">
        <f si="426" t="shared"/>
        <v>0</v>
      </c>
      <c r="AL1763">
        <f si="427" t="shared"/>
        <v>0</v>
      </c>
      <c r="AM1763">
        <f si="428" t="shared"/>
        <v>0</v>
      </c>
      <c r="AN1763">
        <f si="429" t="shared"/>
        <v>0</v>
      </c>
      <c r="AO1763">
        <f si="430" t="shared"/>
        <v>0</v>
      </c>
      <c r="AP1763">
        <f si="431" t="shared"/>
        <v>0</v>
      </c>
      <c r="AQ1763">
        <f si="432" t="shared"/>
        <v>0</v>
      </c>
      <c r="AR1763">
        <f si="433" t="shared"/>
        <v>0</v>
      </c>
      <c r="AS1763">
        <f si="423" t="shared"/>
        <v>0</v>
      </c>
      <c r="AU1763" t="str">
        <f>IFERROR(VLOOKUP(C1763,Results!$A$2:$B$240,2,FALSE)+VLOOKUP(D1763,Results!$A$2:$B$240,2,FALSE)+VLOOKUP(E1763,Results!$A$2:$B$240,2,FALSE)+VLOOKUP(F1763,Results!$A$2:$B$240,2,FALSE)+VLOOKUP(G1763,Results!$A$2:$B$240,2,FALSE)+VLOOKUP(H1763,Results!$A$2:$B$240,2,FALSE)+VLOOKUP(I1763,Results!$A$2:$B$240,2,FALSE)+VLOOKUP(J1763,Results!$A$2:$B$240,2,FALSE)+VLOOKUP(B1763,Results!$A$2:$B$240,2,FALSE)-MIN(VLOOKUP(C1763,Results!$A$2:$B$240,2,FALSE),VLOOKUP(D1763,Results!$A$2:$B$240,2,FALSE),VLOOKUP(E1763,Results!$A$2:$B$240,2,FALSE),VLOOKUP(F1763,Results!$A$2:$B$240,2,FALSE),VLOOKUP(G1763,Results!$A$2:$B$240,2,FALSE),VLOOKUP(H1763,Results!$A$2:$B$240,2,FALSE),VLOOKUP(I1763,Results!$A$2:$B$240,2,FALSE),VLOOKUP(J1763,Results!$A$2:$B$240,2,FALSE),VLOOKUP(B1763,Results!$A$2:$B$240,2,FALSE)),"")</f>
        <v/>
      </c>
    </row>
    <row r="1764" spans="2:47" x14ac:dyDescent="0.3">
      <c r="B1764" t="s">
        <v>166</v>
      </c>
      <c r="C1764" t="s">
        <v>87</v>
      </c>
      <c r="D1764" t="s">
        <v>172</v>
      </c>
      <c r="E1764" t="s">
        <v>158</v>
      </c>
      <c r="F1764" t="s">
        <v>177</v>
      </c>
      <c r="G1764" t="s">
        <v>101</v>
      </c>
      <c r="H1764" t="s">
        <v>153</v>
      </c>
      <c r="I1764" t="s">
        <v>185</v>
      </c>
      <c r="J1764" t="s">
        <v>98</v>
      </c>
      <c r="K1764" t="n">
        <v>9.0</v>
      </c>
      <c r="L1764" s="30">
        <f si="424" t="shared"/>
        <v>0</v>
      </c>
      <c r="N1764" s="35" t="str">
        <f si="420" t="shared"/>
        <v/>
      </c>
      <c r="O1764" s="59">
        <f>(IF(ISNUMBER(MATCH(B1764,Sheet4!$K$92:$K$101,0)),1,0)+IF(ISNUMBER(MATCH(C1764,Sheet4!$K$92:$K$101,0)),1,0)+IF(ISNUMBER(MATCH(D1764,Sheet4!$K$92:$K$101,0)),1,0)+IF(ISNUMBER(MATCH(E1764,Sheet4!$K$92:$K$101,0)),1,0)+IF(ISNUMBER(MATCH(F1764,Sheet4!$K$92:$K$101,0)),1,0)+IF(ISNUMBER(MATCH(G1764,Sheet4!$K$92:$K$101,0)),1,0)+IF(ISNUMBER(MATCH(H1764,Sheet4!$K$92:$K$101,0)),1,0)+IF(ISNUMBER(MATCH(I1764,Sheet4!$K$92:$K$101,0)),1,0)+IF(ISNUMBER(MATCH(J1764,Sheet4!$K$92:$K$101,0)),1,0))
-
(IF(ISNUMBER(MATCH(B1764,Sheet4!$F$2:$F$11,0)),1,0)+IF(ISNUMBER(MATCH(C1764,Sheet4!$F$2:$F$11,0)),1,0)+IF(ISNUMBER(MATCH(D1764,Sheet4!$F$2:$F$11,0)),1,0)+IF(ISNUMBER(MATCH(E1764,Sheet4!$F$2:$F$11,0)),1,0)+IF(ISNUMBER(MATCH(F1764,Sheet4!$F$2:$F$11,0)),1,0)+IF(ISNUMBER(MATCH(G1764,Sheet4!$F$2:$F$11,0)),1,0)+IF(ISNUMBER(MATCH(H1764,Sheet4!$F$2:$F$11,0)),1,0)+IF(ISNUMBER(MATCH(I1764,Sheet4!$F$2:$F$11,0)),1,0)+IF(ISNUMBER(MATCH(J1764,Sheet4!$F$2:$F$11,0)),1,0))</f>
        <v>0</v>
      </c>
      <c r="P1764" s="40" t="str">
        <f>IFERROR(INDEX(Sheet4!$G:$G,MATCH(Sheet1!B1764,Sheet4!$F:$F,0))+INDEX(Sheet4!$G:$G,MATCH(Sheet1!C1764,Sheet4!$F:$F,0))+INDEX(Sheet4!$G:$G,MATCH(Sheet1!D1764,Sheet4!$F:$F,0))+INDEX(Sheet4!$G:$G,MATCH(Sheet1!E1764,Sheet4!$F:$F,0))+INDEX(Sheet4!$G:$G,MATCH(Sheet1!F1764,Sheet4!$F:$F,0))+INDEX(Sheet4!$G:$G,MATCH(Sheet1!G1764,Sheet4!$F:$F,0))+INDEX(Sheet4!$G:$G,MATCH(Sheet1!H1764,Sheet4!$F:$F,0))+INDEX(Sheet4!$G:$G,MATCH(Sheet1!I1764,Sheet4!$F:$F,0))+INDEX(Sheet4!$G:$G,MATCH(Sheet1!J1764,Sheet4!$F:$F,0)),"")</f>
        <v/>
      </c>
      <c r="AF1764">
        <f si="421" t="shared"/>
        <v>0</v>
      </c>
      <c r="AH1764">
        <v>1741</v>
      </c>
      <c r="AI1764" t="str">
        <f si="422" t="shared"/>
        <v>Ricky RubioLandry ShametDevin BookerJimmy ButlerKelly OubreJae CrowderKenneth FariedRichaun HolmesRudy Gobert</v>
      </c>
      <c r="AJ1764">
        <f si="425" t="shared"/>
        <v>0</v>
      </c>
      <c r="AK1764">
        <f si="426" t="shared"/>
        <v>0</v>
      </c>
      <c r="AL1764">
        <f si="427" t="shared"/>
        <v>0</v>
      </c>
      <c r="AM1764">
        <f si="428" t="shared"/>
        <v>0</v>
      </c>
      <c r="AN1764">
        <f si="429" t="shared"/>
        <v>0</v>
      </c>
      <c r="AO1764">
        <f si="430" t="shared"/>
        <v>0</v>
      </c>
      <c r="AP1764">
        <f si="431" t="shared"/>
        <v>0</v>
      </c>
      <c r="AQ1764">
        <f si="432" t="shared"/>
        <v>0</v>
      </c>
      <c r="AR1764">
        <f si="433" t="shared"/>
        <v>0</v>
      </c>
      <c r="AS1764">
        <f si="423" t="shared"/>
        <v>0</v>
      </c>
      <c r="AU1764" t="str">
        <f>IFERROR(VLOOKUP(C1764,Results!$A$2:$B$240,2,FALSE)+VLOOKUP(D1764,Results!$A$2:$B$240,2,FALSE)+VLOOKUP(E1764,Results!$A$2:$B$240,2,FALSE)+VLOOKUP(F1764,Results!$A$2:$B$240,2,FALSE)+VLOOKUP(G1764,Results!$A$2:$B$240,2,FALSE)+VLOOKUP(H1764,Results!$A$2:$B$240,2,FALSE)+VLOOKUP(I1764,Results!$A$2:$B$240,2,FALSE)+VLOOKUP(J1764,Results!$A$2:$B$240,2,FALSE)+VLOOKUP(B1764,Results!$A$2:$B$240,2,FALSE)-MIN(VLOOKUP(C1764,Results!$A$2:$B$240,2,FALSE),VLOOKUP(D1764,Results!$A$2:$B$240,2,FALSE),VLOOKUP(E1764,Results!$A$2:$B$240,2,FALSE),VLOOKUP(F1764,Results!$A$2:$B$240,2,FALSE),VLOOKUP(G1764,Results!$A$2:$B$240,2,FALSE),VLOOKUP(H1764,Results!$A$2:$B$240,2,FALSE),VLOOKUP(I1764,Results!$A$2:$B$240,2,FALSE),VLOOKUP(J1764,Results!$A$2:$B$240,2,FALSE),VLOOKUP(B1764,Results!$A$2:$B$240,2,FALSE)),"")</f>
        <v/>
      </c>
    </row>
    <row r="1765" spans="2:47" x14ac:dyDescent="0.3">
      <c r="B1765" t="s">
        <v>166</v>
      </c>
      <c r="C1765" t="s">
        <v>169</v>
      </c>
      <c r="D1765" t="s">
        <v>172</v>
      </c>
      <c r="E1765" t="s">
        <v>146</v>
      </c>
      <c r="F1765" t="s">
        <v>177</v>
      </c>
      <c r="G1765" t="s">
        <v>90</v>
      </c>
      <c r="H1765" t="s">
        <v>92</v>
      </c>
      <c r="I1765" t="s">
        <v>152</v>
      </c>
      <c r="J1765" t="s">
        <v>98</v>
      </c>
      <c r="K1765" t="n">
        <v>9.0</v>
      </c>
      <c r="L1765" s="30">
        <f si="424" t="shared"/>
        <v>0</v>
      </c>
      <c r="N1765" s="35" t="str">
        <f si="420" t="shared"/>
        <v/>
      </c>
      <c r="O1765" s="59">
        <f>(IF(ISNUMBER(MATCH(B1765,Sheet4!$K$92:$K$101,0)),1,0)+IF(ISNUMBER(MATCH(C1765,Sheet4!$K$92:$K$101,0)),1,0)+IF(ISNUMBER(MATCH(D1765,Sheet4!$K$92:$K$101,0)),1,0)+IF(ISNUMBER(MATCH(E1765,Sheet4!$K$92:$K$101,0)),1,0)+IF(ISNUMBER(MATCH(F1765,Sheet4!$K$92:$K$101,0)),1,0)+IF(ISNUMBER(MATCH(G1765,Sheet4!$K$92:$K$101,0)),1,0)+IF(ISNUMBER(MATCH(H1765,Sheet4!$K$92:$K$101,0)),1,0)+IF(ISNUMBER(MATCH(I1765,Sheet4!$K$92:$K$101,0)),1,0)+IF(ISNUMBER(MATCH(J1765,Sheet4!$K$92:$K$101,0)),1,0))
-
(IF(ISNUMBER(MATCH(B1765,Sheet4!$F$2:$F$11,0)),1,0)+IF(ISNUMBER(MATCH(C1765,Sheet4!$F$2:$F$11,0)),1,0)+IF(ISNUMBER(MATCH(D1765,Sheet4!$F$2:$F$11,0)),1,0)+IF(ISNUMBER(MATCH(E1765,Sheet4!$F$2:$F$11,0)),1,0)+IF(ISNUMBER(MATCH(F1765,Sheet4!$F$2:$F$11,0)),1,0)+IF(ISNUMBER(MATCH(G1765,Sheet4!$F$2:$F$11,0)),1,0)+IF(ISNUMBER(MATCH(H1765,Sheet4!$F$2:$F$11,0)),1,0)+IF(ISNUMBER(MATCH(I1765,Sheet4!$F$2:$F$11,0)),1,0)+IF(ISNUMBER(MATCH(J1765,Sheet4!$F$2:$F$11,0)),1,0))</f>
        <v>0</v>
      </c>
      <c r="P1765" s="40" t="str">
        <f>IFERROR(INDEX(Sheet4!$G:$G,MATCH(Sheet1!B1765,Sheet4!$F:$F,0))+INDEX(Sheet4!$G:$G,MATCH(Sheet1!C1765,Sheet4!$F:$F,0))+INDEX(Sheet4!$G:$G,MATCH(Sheet1!D1765,Sheet4!$F:$F,0))+INDEX(Sheet4!$G:$G,MATCH(Sheet1!E1765,Sheet4!$F:$F,0))+INDEX(Sheet4!$G:$G,MATCH(Sheet1!F1765,Sheet4!$F:$F,0))+INDEX(Sheet4!$G:$G,MATCH(Sheet1!G1765,Sheet4!$F:$F,0))+INDEX(Sheet4!$G:$G,MATCH(Sheet1!H1765,Sheet4!$F:$F,0))+INDEX(Sheet4!$G:$G,MATCH(Sheet1!I1765,Sheet4!$F:$F,0))+INDEX(Sheet4!$G:$G,MATCH(Sheet1!J1765,Sheet4!$F:$F,0)),"")</f>
        <v/>
      </c>
      <c r="AF1765">
        <f si="421" t="shared"/>
        <v>0</v>
      </c>
      <c r="AH1765">
        <v>1742</v>
      </c>
      <c r="AI1765" t="str">
        <f si="422" t="shared"/>
        <v>Ben SimmonsDe'Aaron FoxDevin BookerMonte MorrisGerald GreenJustin JacksonJosh JacksonRichaun HolmesJoel Embiid</v>
      </c>
      <c r="AJ1765">
        <f si="425" t="shared"/>
        <v>0</v>
      </c>
      <c r="AK1765">
        <f si="426" t="shared"/>
        <v>0</v>
      </c>
      <c r="AL1765">
        <f si="427" t="shared"/>
        <v>0</v>
      </c>
      <c r="AM1765">
        <f si="428" t="shared"/>
        <v>0</v>
      </c>
      <c r="AN1765">
        <f si="429" t="shared"/>
        <v>0</v>
      </c>
      <c r="AO1765">
        <f si="430" t="shared"/>
        <v>0</v>
      </c>
      <c r="AP1765">
        <f si="431" t="shared"/>
        <v>0</v>
      </c>
      <c r="AQ1765">
        <f si="432" t="shared"/>
        <v>0</v>
      </c>
      <c r="AR1765">
        <f si="433" t="shared"/>
        <v>0</v>
      </c>
      <c r="AS1765">
        <f si="423" t="shared"/>
        <v>0</v>
      </c>
      <c r="AU1765" t="str">
        <f>IFERROR(VLOOKUP(C1765,Results!$A$2:$B$240,2,FALSE)+VLOOKUP(D1765,Results!$A$2:$B$240,2,FALSE)+VLOOKUP(E1765,Results!$A$2:$B$240,2,FALSE)+VLOOKUP(F1765,Results!$A$2:$B$240,2,FALSE)+VLOOKUP(G1765,Results!$A$2:$B$240,2,FALSE)+VLOOKUP(H1765,Results!$A$2:$B$240,2,FALSE)+VLOOKUP(I1765,Results!$A$2:$B$240,2,FALSE)+VLOOKUP(J1765,Results!$A$2:$B$240,2,FALSE)+VLOOKUP(B1765,Results!$A$2:$B$240,2,FALSE)-MIN(VLOOKUP(C1765,Results!$A$2:$B$240,2,FALSE),VLOOKUP(D1765,Results!$A$2:$B$240,2,FALSE),VLOOKUP(E1765,Results!$A$2:$B$240,2,FALSE),VLOOKUP(F1765,Results!$A$2:$B$240,2,FALSE),VLOOKUP(G1765,Results!$A$2:$B$240,2,FALSE),VLOOKUP(H1765,Results!$A$2:$B$240,2,FALSE),VLOOKUP(I1765,Results!$A$2:$B$240,2,FALSE),VLOOKUP(J1765,Results!$A$2:$B$240,2,FALSE),VLOOKUP(B1765,Results!$A$2:$B$240,2,FALSE)),"")</f>
        <v/>
      </c>
    </row>
    <row r="1766" spans="2:47" x14ac:dyDescent="0.3">
      <c r="B1766" t="s">
        <v>166</v>
      </c>
      <c r="C1766" t="s">
        <v>108</v>
      </c>
      <c r="D1766" t="s">
        <v>172</v>
      </c>
      <c r="E1766" t="s">
        <v>158</v>
      </c>
      <c r="F1766" t="s">
        <v>177</v>
      </c>
      <c r="G1766" t="s">
        <v>159</v>
      </c>
      <c r="H1766" t="s">
        <v>153</v>
      </c>
      <c r="I1766" t="s">
        <v>154</v>
      </c>
      <c r="J1766" t="s">
        <v>98</v>
      </c>
      <c r="K1766" t="n">
        <v>9.0</v>
      </c>
      <c r="L1766" s="30">
        <f si="424" t="shared"/>
        <v>0</v>
      </c>
      <c r="N1766" s="35" t="str">
        <f si="420" t="shared"/>
        <v/>
      </c>
      <c r="O1766" s="59">
        <f>(IF(ISNUMBER(MATCH(B1766,Sheet4!$K$92:$K$101,0)),1,0)+IF(ISNUMBER(MATCH(C1766,Sheet4!$K$92:$K$101,0)),1,0)+IF(ISNUMBER(MATCH(D1766,Sheet4!$K$92:$K$101,0)),1,0)+IF(ISNUMBER(MATCH(E1766,Sheet4!$K$92:$K$101,0)),1,0)+IF(ISNUMBER(MATCH(F1766,Sheet4!$K$92:$K$101,0)),1,0)+IF(ISNUMBER(MATCH(G1766,Sheet4!$K$92:$K$101,0)),1,0)+IF(ISNUMBER(MATCH(H1766,Sheet4!$K$92:$K$101,0)),1,0)+IF(ISNUMBER(MATCH(I1766,Sheet4!$K$92:$K$101,0)),1,0)+IF(ISNUMBER(MATCH(J1766,Sheet4!$K$92:$K$101,0)),1,0))
-
(IF(ISNUMBER(MATCH(B1766,Sheet4!$F$2:$F$11,0)),1,0)+IF(ISNUMBER(MATCH(C1766,Sheet4!$F$2:$F$11,0)),1,0)+IF(ISNUMBER(MATCH(D1766,Sheet4!$F$2:$F$11,0)),1,0)+IF(ISNUMBER(MATCH(E1766,Sheet4!$F$2:$F$11,0)),1,0)+IF(ISNUMBER(MATCH(F1766,Sheet4!$F$2:$F$11,0)),1,0)+IF(ISNUMBER(MATCH(G1766,Sheet4!$F$2:$F$11,0)),1,0)+IF(ISNUMBER(MATCH(H1766,Sheet4!$F$2:$F$11,0)),1,0)+IF(ISNUMBER(MATCH(I1766,Sheet4!$F$2:$F$11,0)),1,0)+IF(ISNUMBER(MATCH(J1766,Sheet4!$F$2:$F$11,0)),1,0))</f>
        <v>0</v>
      </c>
      <c r="P1766" s="40" t="str">
        <f>IFERROR(INDEX(Sheet4!$G:$G,MATCH(Sheet1!B1766,Sheet4!$F:$F,0))+INDEX(Sheet4!$G:$G,MATCH(Sheet1!C1766,Sheet4!$F:$F,0))+INDEX(Sheet4!$G:$G,MATCH(Sheet1!D1766,Sheet4!$F:$F,0))+INDEX(Sheet4!$G:$G,MATCH(Sheet1!E1766,Sheet4!$F:$F,0))+INDEX(Sheet4!$G:$G,MATCH(Sheet1!F1766,Sheet4!$F:$F,0))+INDEX(Sheet4!$G:$G,MATCH(Sheet1!G1766,Sheet4!$F:$F,0))+INDEX(Sheet4!$G:$G,MATCH(Sheet1!H1766,Sheet4!$F:$F,0))+INDEX(Sheet4!$G:$G,MATCH(Sheet1!I1766,Sheet4!$F:$F,0))+INDEX(Sheet4!$G:$G,MATCH(Sheet1!J1766,Sheet4!$F:$F,0)),"")</f>
        <v/>
      </c>
      <c r="AF1766">
        <f si="421" t="shared"/>
        <v>0</v>
      </c>
      <c r="AH1766">
        <v>1743</v>
      </c>
      <c r="AI1766" t="str">
        <f si="422" t="shared"/>
        <v>Ben SimmonsElie OkoboDevin BookerMonte MorrisJames EnnisRoyce O'NealeKenneth FariedJosh JacksonJoel Embiid</v>
      </c>
      <c r="AJ1766">
        <f si="425" t="shared"/>
        <v>0</v>
      </c>
      <c r="AK1766">
        <f si="426" t="shared"/>
        <v>0</v>
      </c>
      <c r="AL1766">
        <f si="427" t="shared"/>
        <v>0</v>
      </c>
      <c r="AM1766">
        <f si="428" t="shared"/>
        <v>0</v>
      </c>
      <c r="AN1766">
        <f si="429" t="shared"/>
        <v>0</v>
      </c>
      <c r="AO1766">
        <f si="430" t="shared"/>
        <v>0</v>
      </c>
      <c r="AP1766">
        <f si="431" t="shared"/>
        <v>0</v>
      </c>
      <c r="AQ1766">
        <f si="432" t="shared"/>
        <v>0</v>
      </c>
      <c r="AR1766">
        <f si="433" t="shared"/>
        <v>0</v>
      </c>
      <c r="AS1766">
        <f si="423" t="shared"/>
        <v>0</v>
      </c>
      <c r="AU1766" t="str">
        <f>IFERROR(VLOOKUP(C1766,Results!$A$2:$B$240,2,FALSE)+VLOOKUP(D1766,Results!$A$2:$B$240,2,FALSE)+VLOOKUP(E1766,Results!$A$2:$B$240,2,FALSE)+VLOOKUP(F1766,Results!$A$2:$B$240,2,FALSE)+VLOOKUP(G1766,Results!$A$2:$B$240,2,FALSE)+VLOOKUP(H1766,Results!$A$2:$B$240,2,FALSE)+VLOOKUP(I1766,Results!$A$2:$B$240,2,FALSE)+VLOOKUP(J1766,Results!$A$2:$B$240,2,FALSE)+VLOOKUP(B1766,Results!$A$2:$B$240,2,FALSE)-MIN(VLOOKUP(C1766,Results!$A$2:$B$240,2,FALSE),VLOOKUP(D1766,Results!$A$2:$B$240,2,FALSE),VLOOKUP(E1766,Results!$A$2:$B$240,2,FALSE),VLOOKUP(F1766,Results!$A$2:$B$240,2,FALSE),VLOOKUP(G1766,Results!$A$2:$B$240,2,FALSE),VLOOKUP(H1766,Results!$A$2:$B$240,2,FALSE),VLOOKUP(I1766,Results!$A$2:$B$240,2,FALSE),VLOOKUP(J1766,Results!$A$2:$B$240,2,FALSE),VLOOKUP(B1766,Results!$A$2:$B$240,2,FALSE)),"")</f>
        <v/>
      </c>
    </row>
    <row r="1767" spans="2:47" x14ac:dyDescent="0.3">
      <c r="B1767" t="s">
        <v>166</v>
      </c>
      <c r="C1767" t="s">
        <v>87</v>
      </c>
      <c r="D1767" t="s">
        <v>173</v>
      </c>
      <c r="E1767" t="s">
        <v>146</v>
      </c>
      <c r="F1767" t="s">
        <v>179</v>
      </c>
      <c r="G1767" t="s">
        <v>159</v>
      </c>
      <c r="H1767" t="s">
        <v>181</v>
      </c>
      <c r="I1767" t="s">
        <v>154</v>
      </c>
      <c r="J1767" t="s">
        <v>156</v>
      </c>
      <c r="K1767" t="n">
        <v>9.0</v>
      </c>
      <c r="L1767" s="30">
        <f si="424" t="shared"/>
        <v>0</v>
      </c>
      <c r="N1767" s="35" t="str">
        <f si="420" t="shared"/>
        <v/>
      </c>
      <c r="O1767" s="59">
        <f>(IF(ISNUMBER(MATCH(B1767,Sheet4!$K$92:$K$101,0)),1,0)+IF(ISNUMBER(MATCH(C1767,Sheet4!$K$92:$K$101,0)),1,0)+IF(ISNUMBER(MATCH(D1767,Sheet4!$K$92:$K$101,0)),1,0)+IF(ISNUMBER(MATCH(E1767,Sheet4!$K$92:$K$101,0)),1,0)+IF(ISNUMBER(MATCH(F1767,Sheet4!$K$92:$K$101,0)),1,0)+IF(ISNUMBER(MATCH(G1767,Sheet4!$K$92:$K$101,0)),1,0)+IF(ISNUMBER(MATCH(H1767,Sheet4!$K$92:$K$101,0)),1,0)+IF(ISNUMBER(MATCH(I1767,Sheet4!$K$92:$K$101,0)),1,0)+IF(ISNUMBER(MATCH(J1767,Sheet4!$K$92:$K$101,0)),1,0))
-
(IF(ISNUMBER(MATCH(B1767,Sheet4!$F$2:$F$11,0)),1,0)+IF(ISNUMBER(MATCH(C1767,Sheet4!$F$2:$F$11,0)),1,0)+IF(ISNUMBER(MATCH(D1767,Sheet4!$F$2:$F$11,0)),1,0)+IF(ISNUMBER(MATCH(E1767,Sheet4!$F$2:$F$11,0)),1,0)+IF(ISNUMBER(MATCH(F1767,Sheet4!$F$2:$F$11,0)),1,0)+IF(ISNUMBER(MATCH(G1767,Sheet4!$F$2:$F$11,0)),1,0)+IF(ISNUMBER(MATCH(H1767,Sheet4!$F$2:$F$11,0)),1,0)+IF(ISNUMBER(MATCH(I1767,Sheet4!$F$2:$F$11,0)),1,0)+IF(ISNUMBER(MATCH(J1767,Sheet4!$F$2:$F$11,0)),1,0))</f>
        <v>0</v>
      </c>
      <c r="P1767" s="40" t="str">
        <f>IFERROR(INDEX(Sheet4!$G:$G,MATCH(Sheet1!B1767,Sheet4!$F:$F,0))+INDEX(Sheet4!$G:$G,MATCH(Sheet1!C1767,Sheet4!$F:$F,0))+INDEX(Sheet4!$G:$G,MATCH(Sheet1!D1767,Sheet4!$F:$F,0))+INDEX(Sheet4!$G:$G,MATCH(Sheet1!E1767,Sheet4!$F:$F,0))+INDEX(Sheet4!$G:$G,MATCH(Sheet1!F1767,Sheet4!$F:$F,0))+INDEX(Sheet4!$G:$G,MATCH(Sheet1!G1767,Sheet4!$F:$F,0))+INDEX(Sheet4!$G:$G,MATCH(Sheet1!H1767,Sheet4!$F:$F,0))+INDEX(Sheet4!$G:$G,MATCH(Sheet1!I1767,Sheet4!$F:$F,0))+INDEX(Sheet4!$G:$G,MATCH(Sheet1!J1767,Sheet4!$F:$F,0)),"")</f>
        <v/>
      </c>
      <c r="AF1767">
        <f si="421" t="shared"/>
        <v>0</v>
      </c>
      <c r="AH1767">
        <v>1744</v>
      </c>
      <c r="AI1767" t="str">
        <f si="422" t="shared"/>
        <v>Ben SimmonsDe'Aaron FoxDevin BookerMalik BeasleyMikal BridgesJae CrowderJosh JacksonTrey LylesKarl-Anthony Towns</v>
      </c>
      <c r="AJ1767">
        <f si="425" t="shared"/>
        <v>0</v>
      </c>
      <c r="AK1767">
        <f si="426" t="shared"/>
        <v>0</v>
      </c>
      <c r="AL1767">
        <f si="427" t="shared"/>
        <v>0</v>
      </c>
      <c r="AM1767">
        <f si="428" t="shared"/>
        <v>0</v>
      </c>
      <c r="AN1767">
        <f si="429" t="shared"/>
        <v>0</v>
      </c>
      <c r="AO1767">
        <f si="430" t="shared"/>
        <v>0</v>
      </c>
      <c r="AP1767">
        <f si="431" t="shared"/>
        <v>0</v>
      </c>
      <c r="AQ1767">
        <f si="432" t="shared"/>
        <v>0</v>
      </c>
      <c r="AR1767">
        <f si="433" t="shared"/>
        <v>0</v>
      </c>
      <c r="AS1767">
        <f si="423" t="shared"/>
        <v>0</v>
      </c>
      <c r="AU1767" t="str">
        <f>IFERROR(VLOOKUP(C1767,Results!$A$2:$B$240,2,FALSE)+VLOOKUP(D1767,Results!$A$2:$B$240,2,FALSE)+VLOOKUP(E1767,Results!$A$2:$B$240,2,FALSE)+VLOOKUP(F1767,Results!$A$2:$B$240,2,FALSE)+VLOOKUP(G1767,Results!$A$2:$B$240,2,FALSE)+VLOOKUP(H1767,Results!$A$2:$B$240,2,FALSE)+VLOOKUP(I1767,Results!$A$2:$B$240,2,FALSE)+VLOOKUP(J1767,Results!$A$2:$B$240,2,FALSE)+VLOOKUP(B1767,Results!$A$2:$B$240,2,FALSE)-MIN(VLOOKUP(C1767,Results!$A$2:$B$240,2,FALSE),VLOOKUP(D1767,Results!$A$2:$B$240,2,FALSE),VLOOKUP(E1767,Results!$A$2:$B$240,2,FALSE),VLOOKUP(F1767,Results!$A$2:$B$240,2,FALSE),VLOOKUP(G1767,Results!$A$2:$B$240,2,FALSE),VLOOKUP(H1767,Results!$A$2:$B$240,2,FALSE),VLOOKUP(I1767,Results!$A$2:$B$240,2,FALSE),VLOOKUP(J1767,Results!$A$2:$B$240,2,FALSE),VLOOKUP(B1767,Results!$A$2:$B$240,2,FALSE)),"")</f>
        <v/>
      </c>
    </row>
    <row r="1768" spans="2:47" x14ac:dyDescent="0.3">
      <c r="B1768" t="s">
        <v>166</v>
      </c>
      <c r="C1768" t="s">
        <v>171</v>
      </c>
      <c r="D1768" t="s">
        <v>174</v>
      </c>
      <c r="E1768" t="s">
        <v>146</v>
      </c>
      <c r="F1768" t="s">
        <v>177</v>
      </c>
      <c r="G1768" t="s">
        <v>178</v>
      </c>
      <c r="H1768" t="s">
        <v>153</v>
      </c>
      <c r="I1768" t="s">
        <v>103</v>
      </c>
      <c r="J1768" t="s">
        <v>186</v>
      </c>
      <c r="K1768" t="n">
        <v>9.0</v>
      </c>
      <c r="L1768" s="30">
        <f si="424" t="shared"/>
        <v>0</v>
      </c>
      <c r="N1768" s="35" t="str">
        <f si="420" t="shared"/>
        <v/>
      </c>
      <c r="O1768" s="59">
        <f>(IF(ISNUMBER(MATCH(B1768,Sheet4!$K$92:$K$101,0)),1,0)+IF(ISNUMBER(MATCH(C1768,Sheet4!$K$92:$K$101,0)),1,0)+IF(ISNUMBER(MATCH(D1768,Sheet4!$K$92:$K$101,0)),1,0)+IF(ISNUMBER(MATCH(E1768,Sheet4!$K$92:$K$101,0)),1,0)+IF(ISNUMBER(MATCH(F1768,Sheet4!$K$92:$K$101,0)),1,0)+IF(ISNUMBER(MATCH(G1768,Sheet4!$K$92:$K$101,0)),1,0)+IF(ISNUMBER(MATCH(H1768,Sheet4!$K$92:$K$101,0)),1,0)+IF(ISNUMBER(MATCH(I1768,Sheet4!$K$92:$K$101,0)),1,0)+IF(ISNUMBER(MATCH(J1768,Sheet4!$K$92:$K$101,0)),1,0))
-
(IF(ISNUMBER(MATCH(B1768,Sheet4!$F$2:$F$11,0)),1,0)+IF(ISNUMBER(MATCH(C1768,Sheet4!$F$2:$F$11,0)),1,0)+IF(ISNUMBER(MATCH(D1768,Sheet4!$F$2:$F$11,0)),1,0)+IF(ISNUMBER(MATCH(E1768,Sheet4!$F$2:$F$11,0)),1,0)+IF(ISNUMBER(MATCH(F1768,Sheet4!$F$2:$F$11,0)),1,0)+IF(ISNUMBER(MATCH(G1768,Sheet4!$F$2:$F$11,0)),1,0)+IF(ISNUMBER(MATCH(H1768,Sheet4!$F$2:$F$11,0)),1,0)+IF(ISNUMBER(MATCH(I1768,Sheet4!$F$2:$F$11,0)),1,0)+IF(ISNUMBER(MATCH(J1768,Sheet4!$F$2:$F$11,0)),1,0))</f>
        <v>0</v>
      </c>
      <c r="P1768" s="40" t="str">
        <f>IFERROR(INDEX(Sheet4!$G:$G,MATCH(Sheet1!B1768,Sheet4!$F:$F,0))+INDEX(Sheet4!$G:$G,MATCH(Sheet1!C1768,Sheet4!$F:$F,0))+INDEX(Sheet4!$G:$G,MATCH(Sheet1!D1768,Sheet4!$F:$F,0))+INDEX(Sheet4!$G:$G,MATCH(Sheet1!E1768,Sheet4!$F:$F,0))+INDEX(Sheet4!$G:$G,MATCH(Sheet1!F1768,Sheet4!$F:$F,0))+INDEX(Sheet4!$G:$G,MATCH(Sheet1!G1768,Sheet4!$F:$F,0))+INDEX(Sheet4!$G:$G,MATCH(Sheet1!H1768,Sheet4!$F:$F,0))+INDEX(Sheet4!$G:$G,MATCH(Sheet1!I1768,Sheet4!$F:$F,0))+INDEX(Sheet4!$G:$G,MATCH(Sheet1!J1768,Sheet4!$F:$F,0)),"")</f>
        <v/>
      </c>
      <c r="AF1768">
        <f si="421" t="shared"/>
        <v>0</v>
      </c>
      <c r="AH1768">
        <v>1745</v>
      </c>
      <c r="AI1768" t="str">
        <f si="422" t="shared"/>
        <v>Ben SimmonsLandry ShametJimmy ButlerMonte MorrisMikal BridgesLuol DengJohn CollinsJosh JacksonJoel Embiid</v>
      </c>
      <c r="AJ1768">
        <f si="425" t="shared"/>
        <v>0</v>
      </c>
      <c r="AK1768">
        <f si="426" t="shared"/>
        <v>0</v>
      </c>
      <c r="AL1768">
        <f si="427" t="shared"/>
        <v>0</v>
      </c>
      <c r="AM1768">
        <f si="428" t="shared"/>
        <v>0</v>
      </c>
      <c r="AN1768">
        <f si="429" t="shared"/>
        <v>0</v>
      </c>
      <c r="AO1768">
        <f si="430" t="shared"/>
        <v>0</v>
      </c>
      <c r="AP1768">
        <f si="431" t="shared"/>
        <v>0</v>
      </c>
      <c r="AQ1768">
        <f si="432" t="shared"/>
        <v>0</v>
      </c>
      <c r="AR1768">
        <f si="433" t="shared"/>
        <v>0</v>
      </c>
      <c r="AS1768">
        <f si="423" t="shared"/>
        <v>0</v>
      </c>
      <c r="AU1768" t="str">
        <f>IFERROR(VLOOKUP(C1768,Results!$A$2:$B$240,2,FALSE)+VLOOKUP(D1768,Results!$A$2:$B$240,2,FALSE)+VLOOKUP(E1768,Results!$A$2:$B$240,2,FALSE)+VLOOKUP(F1768,Results!$A$2:$B$240,2,FALSE)+VLOOKUP(G1768,Results!$A$2:$B$240,2,FALSE)+VLOOKUP(H1768,Results!$A$2:$B$240,2,FALSE)+VLOOKUP(I1768,Results!$A$2:$B$240,2,FALSE)+VLOOKUP(J1768,Results!$A$2:$B$240,2,FALSE)+VLOOKUP(B1768,Results!$A$2:$B$240,2,FALSE)-MIN(VLOOKUP(C1768,Results!$A$2:$B$240,2,FALSE),VLOOKUP(D1768,Results!$A$2:$B$240,2,FALSE),VLOOKUP(E1768,Results!$A$2:$B$240,2,FALSE),VLOOKUP(F1768,Results!$A$2:$B$240,2,FALSE),VLOOKUP(G1768,Results!$A$2:$B$240,2,FALSE),VLOOKUP(H1768,Results!$A$2:$B$240,2,FALSE),VLOOKUP(I1768,Results!$A$2:$B$240,2,FALSE),VLOOKUP(J1768,Results!$A$2:$B$240,2,FALSE),VLOOKUP(B1768,Results!$A$2:$B$240,2,FALSE)),"")</f>
        <v/>
      </c>
    </row>
    <row r="1769" spans="2:47" x14ac:dyDescent="0.3">
      <c r="B1769" t="s">
        <v>166</v>
      </c>
      <c r="C1769" t="s">
        <v>108</v>
      </c>
      <c r="D1769" t="s">
        <v>146</v>
      </c>
      <c r="E1769" t="s">
        <v>158</v>
      </c>
      <c r="F1769" t="s">
        <v>150</v>
      </c>
      <c r="G1769" t="s">
        <v>179</v>
      </c>
      <c r="H1769" t="s">
        <v>153</v>
      </c>
      <c r="I1769" t="s">
        <v>181</v>
      </c>
      <c r="J1769" t="s">
        <v>188</v>
      </c>
      <c r="K1769" t="n">
        <v>9.0</v>
      </c>
      <c r="L1769" s="30">
        <f si="424" t="shared"/>
        <v>0</v>
      </c>
      <c r="N1769" s="35" t="str">
        <f si="420" t="shared"/>
        <v/>
      </c>
      <c r="O1769" s="59">
        <f>(IF(ISNUMBER(MATCH(B1769,Sheet4!$K$92:$K$101,0)),1,0)+IF(ISNUMBER(MATCH(C1769,Sheet4!$K$92:$K$101,0)),1,0)+IF(ISNUMBER(MATCH(D1769,Sheet4!$K$92:$K$101,0)),1,0)+IF(ISNUMBER(MATCH(E1769,Sheet4!$K$92:$K$101,0)),1,0)+IF(ISNUMBER(MATCH(F1769,Sheet4!$K$92:$K$101,0)),1,0)+IF(ISNUMBER(MATCH(G1769,Sheet4!$K$92:$K$101,0)),1,0)+IF(ISNUMBER(MATCH(H1769,Sheet4!$K$92:$K$101,0)),1,0)+IF(ISNUMBER(MATCH(I1769,Sheet4!$K$92:$K$101,0)),1,0)+IF(ISNUMBER(MATCH(J1769,Sheet4!$K$92:$K$101,0)),1,0))
-
(IF(ISNUMBER(MATCH(B1769,Sheet4!$F$2:$F$11,0)),1,0)+IF(ISNUMBER(MATCH(C1769,Sheet4!$F$2:$F$11,0)),1,0)+IF(ISNUMBER(MATCH(D1769,Sheet4!$F$2:$F$11,0)),1,0)+IF(ISNUMBER(MATCH(E1769,Sheet4!$F$2:$F$11,0)),1,0)+IF(ISNUMBER(MATCH(F1769,Sheet4!$F$2:$F$11,0)),1,0)+IF(ISNUMBER(MATCH(G1769,Sheet4!$F$2:$F$11,0)),1,0)+IF(ISNUMBER(MATCH(H1769,Sheet4!$F$2:$F$11,0)),1,0)+IF(ISNUMBER(MATCH(I1769,Sheet4!$F$2:$F$11,0)),1,0)+IF(ISNUMBER(MATCH(J1769,Sheet4!$F$2:$F$11,0)),1,0))</f>
        <v>0</v>
      </c>
      <c r="P1769" s="40" t="str">
        <f>IFERROR(INDEX(Sheet4!$G:$G,MATCH(Sheet1!B1769,Sheet4!$F:$F,0))+INDEX(Sheet4!$G:$G,MATCH(Sheet1!C1769,Sheet4!$F:$F,0))+INDEX(Sheet4!$G:$G,MATCH(Sheet1!D1769,Sheet4!$F:$F,0))+INDEX(Sheet4!$G:$G,MATCH(Sheet1!E1769,Sheet4!$F:$F,0))+INDEX(Sheet4!$G:$G,MATCH(Sheet1!F1769,Sheet4!$F:$F,0))+INDEX(Sheet4!$G:$G,MATCH(Sheet1!G1769,Sheet4!$F:$F,0))+INDEX(Sheet4!$G:$G,MATCH(Sheet1!H1769,Sheet4!$F:$F,0))+INDEX(Sheet4!$G:$G,MATCH(Sheet1!I1769,Sheet4!$F:$F,0))+INDEX(Sheet4!$G:$G,MATCH(Sheet1!J1769,Sheet4!$F:$F,0)),"")</f>
        <v/>
      </c>
      <c r="AF1769">
        <f si="421" t="shared"/>
        <v>0</v>
      </c>
      <c r="AH1769">
        <v>1746</v>
      </c>
      <c r="AI1769" t="str">
        <f si="422" t="shared"/>
        <v>Ben SimmonsElie OkoboDonovan MitchellDevin BookerJae CrowderGerald GreenKenneth FariedJosh JacksonDeandre Ayton</v>
      </c>
      <c r="AJ1769">
        <f si="425" t="shared"/>
        <v>0</v>
      </c>
      <c r="AK1769">
        <f si="426" t="shared"/>
        <v>0</v>
      </c>
      <c r="AL1769">
        <f si="427" t="shared"/>
        <v>0</v>
      </c>
      <c r="AM1769">
        <f si="428" t="shared"/>
        <v>0</v>
      </c>
      <c r="AN1769">
        <f si="429" t="shared"/>
        <v>0</v>
      </c>
      <c r="AO1769">
        <f si="430" t="shared"/>
        <v>0</v>
      </c>
      <c r="AP1769">
        <f si="431" t="shared"/>
        <v>0</v>
      </c>
      <c r="AQ1769">
        <f si="432" t="shared"/>
        <v>0</v>
      </c>
      <c r="AR1769">
        <f si="433" t="shared"/>
        <v>0</v>
      </c>
      <c r="AS1769">
        <f si="423" t="shared"/>
        <v>0</v>
      </c>
      <c r="AU1769" t="str">
        <f>IFERROR(VLOOKUP(C1769,Results!$A$2:$B$240,2,FALSE)+VLOOKUP(D1769,Results!$A$2:$B$240,2,FALSE)+VLOOKUP(E1769,Results!$A$2:$B$240,2,FALSE)+VLOOKUP(F1769,Results!$A$2:$B$240,2,FALSE)+VLOOKUP(G1769,Results!$A$2:$B$240,2,FALSE)+VLOOKUP(H1769,Results!$A$2:$B$240,2,FALSE)+VLOOKUP(I1769,Results!$A$2:$B$240,2,FALSE)+VLOOKUP(J1769,Results!$A$2:$B$240,2,FALSE)+VLOOKUP(B1769,Results!$A$2:$B$240,2,FALSE)-MIN(VLOOKUP(C1769,Results!$A$2:$B$240,2,FALSE),VLOOKUP(D1769,Results!$A$2:$B$240,2,FALSE),VLOOKUP(E1769,Results!$A$2:$B$240,2,FALSE),VLOOKUP(F1769,Results!$A$2:$B$240,2,FALSE),VLOOKUP(G1769,Results!$A$2:$B$240,2,FALSE),VLOOKUP(H1769,Results!$A$2:$B$240,2,FALSE),VLOOKUP(I1769,Results!$A$2:$B$240,2,FALSE),VLOOKUP(J1769,Results!$A$2:$B$240,2,FALSE),VLOOKUP(B1769,Results!$A$2:$B$240,2,FALSE)),"")</f>
        <v/>
      </c>
    </row>
    <row r="1770" spans="2:47" x14ac:dyDescent="0.3">
      <c r="B1770" t="s">
        <v>166</v>
      </c>
      <c r="C1770" t="s">
        <v>171</v>
      </c>
      <c r="D1770" t="s">
        <v>146</v>
      </c>
      <c r="E1770" t="s">
        <v>112</v>
      </c>
      <c r="F1770" t="s">
        <v>150</v>
      </c>
      <c r="G1770" t="s">
        <v>177</v>
      </c>
      <c r="H1770" t="s">
        <v>92</v>
      </c>
      <c r="I1770" t="s">
        <v>181</v>
      </c>
      <c r="J1770" t="s">
        <v>156</v>
      </c>
      <c r="K1770" t="n">
        <v>9.0</v>
      </c>
      <c r="L1770" s="30">
        <f si="424" t="shared"/>
        <v>0</v>
      </c>
      <c r="N1770" s="35" t="str">
        <f si="420" t="shared"/>
        <v/>
      </c>
      <c r="O1770" s="59">
        <f>(IF(ISNUMBER(MATCH(B1770,Sheet4!$K$92:$K$101,0)),1,0)+IF(ISNUMBER(MATCH(C1770,Sheet4!$K$92:$K$101,0)),1,0)+IF(ISNUMBER(MATCH(D1770,Sheet4!$K$92:$K$101,0)),1,0)+IF(ISNUMBER(MATCH(E1770,Sheet4!$K$92:$K$101,0)),1,0)+IF(ISNUMBER(MATCH(F1770,Sheet4!$K$92:$K$101,0)),1,0)+IF(ISNUMBER(MATCH(G1770,Sheet4!$K$92:$K$101,0)),1,0)+IF(ISNUMBER(MATCH(H1770,Sheet4!$K$92:$K$101,0)),1,0)+IF(ISNUMBER(MATCH(I1770,Sheet4!$K$92:$K$101,0)),1,0)+IF(ISNUMBER(MATCH(J1770,Sheet4!$K$92:$K$101,0)),1,0))
-
(IF(ISNUMBER(MATCH(B1770,Sheet4!$F$2:$F$11,0)),1,0)+IF(ISNUMBER(MATCH(C1770,Sheet4!$F$2:$F$11,0)),1,0)+IF(ISNUMBER(MATCH(D1770,Sheet4!$F$2:$F$11,0)),1,0)+IF(ISNUMBER(MATCH(E1770,Sheet4!$F$2:$F$11,0)),1,0)+IF(ISNUMBER(MATCH(F1770,Sheet4!$F$2:$F$11,0)),1,0)+IF(ISNUMBER(MATCH(G1770,Sheet4!$F$2:$F$11,0)),1,0)+IF(ISNUMBER(MATCH(H1770,Sheet4!$F$2:$F$11,0)),1,0)+IF(ISNUMBER(MATCH(I1770,Sheet4!$F$2:$F$11,0)),1,0)+IF(ISNUMBER(MATCH(J1770,Sheet4!$F$2:$F$11,0)),1,0))</f>
        <v>0</v>
      </c>
      <c r="P1770" s="40" t="str">
        <f>IFERROR(INDEX(Sheet4!$G:$G,MATCH(Sheet1!B1770,Sheet4!$F:$F,0))+INDEX(Sheet4!$G:$G,MATCH(Sheet1!C1770,Sheet4!$F:$F,0))+INDEX(Sheet4!$G:$G,MATCH(Sheet1!D1770,Sheet4!$F:$F,0))+INDEX(Sheet4!$G:$G,MATCH(Sheet1!E1770,Sheet4!$F:$F,0))+INDEX(Sheet4!$G:$G,MATCH(Sheet1!F1770,Sheet4!$F:$F,0))+INDEX(Sheet4!$G:$G,MATCH(Sheet1!G1770,Sheet4!$F:$F,0))+INDEX(Sheet4!$G:$G,MATCH(Sheet1!H1770,Sheet4!$F:$F,0))+INDEX(Sheet4!$G:$G,MATCH(Sheet1!I1770,Sheet4!$F:$F,0))+INDEX(Sheet4!$G:$G,MATCH(Sheet1!J1770,Sheet4!$F:$F,0)),"")</f>
        <v/>
      </c>
      <c r="AF1770">
        <f si="421" t="shared"/>
        <v>0</v>
      </c>
      <c r="AH1770">
        <v>1747</v>
      </c>
      <c r="AI1770" t="str">
        <f si="422" t="shared"/>
        <v>Ricky RubioJeremy LinJames HardenJimmy ButlerCorey BrewerGerald GreenJosh JacksonPaul MillsapRudy Gobert</v>
      </c>
      <c r="AJ1770">
        <f si="425" t="shared"/>
        <v>0</v>
      </c>
      <c r="AK1770">
        <f si="426" t="shared"/>
        <v>0</v>
      </c>
      <c r="AL1770">
        <f si="427" t="shared"/>
        <v>0</v>
      </c>
      <c r="AM1770">
        <f si="428" t="shared"/>
        <v>0</v>
      </c>
      <c r="AN1770">
        <f si="429" t="shared"/>
        <v>0</v>
      </c>
      <c r="AO1770">
        <f si="430" t="shared"/>
        <v>0</v>
      </c>
      <c r="AP1770">
        <f si="431" t="shared"/>
        <v>0</v>
      </c>
      <c r="AQ1770">
        <f si="432" t="shared"/>
        <v>0</v>
      </c>
      <c r="AR1770">
        <f si="433" t="shared"/>
        <v>0</v>
      </c>
      <c r="AS1770">
        <f si="423" t="shared"/>
        <v>0</v>
      </c>
      <c r="AU1770" t="str">
        <f>IFERROR(VLOOKUP(C1770,Results!$A$2:$B$240,2,FALSE)+VLOOKUP(D1770,Results!$A$2:$B$240,2,FALSE)+VLOOKUP(E1770,Results!$A$2:$B$240,2,FALSE)+VLOOKUP(F1770,Results!$A$2:$B$240,2,FALSE)+VLOOKUP(G1770,Results!$A$2:$B$240,2,FALSE)+VLOOKUP(H1770,Results!$A$2:$B$240,2,FALSE)+VLOOKUP(I1770,Results!$A$2:$B$240,2,FALSE)+VLOOKUP(J1770,Results!$A$2:$B$240,2,FALSE)+VLOOKUP(B1770,Results!$A$2:$B$240,2,FALSE)-MIN(VLOOKUP(C1770,Results!$A$2:$B$240,2,FALSE),VLOOKUP(D1770,Results!$A$2:$B$240,2,FALSE),VLOOKUP(E1770,Results!$A$2:$B$240,2,FALSE),VLOOKUP(F1770,Results!$A$2:$B$240,2,FALSE),VLOOKUP(G1770,Results!$A$2:$B$240,2,FALSE),VLOOKUP(H1770,Results!$A$2:$B$240,2,FALSE),VLOOKUP(I1770,Results!$A$2:$B$240,2,FALSE),VLOOKUP(J1770,Results!$A$2:$B$240,2,FALSE),VLOOKUP(B1770,Results!$A$2:$B$240,2,FALSE)),"")</f>
        <v/>
      </c>
    </row>
    <row r="1771" spans="2:47" x14ac:dyDescent="0.3">
      <c r="B1771" t="s">
        <v>166</v>
      </c>
      <c r="C1771" t="s">
        <v>170</v>
      </c>
      <c r="D1771" t="s">
        <v>173</v>
      </c>
      <c r="E1771" t="s">
        <v>148</v>
      </c>
      <c r="F1771" t="s">
        <v>150</v>
      </c>
      <c r="G1771" t="s">
        <v>90</v>
      </c>
      <c r="H1771" t="s">
        <v>93</v>
      </c>
      <c r="I1771" t="s">
        <v>152</v>
      </c>
      <c r="J1771" t="s">
        <v>186</v>
      </c>
      <c r="K1771" t="n">
        <v>9.0</v>
      </c>
      <c r="L1771" s="30">
        <f si="424" t="shared"/>
        <v>0</v>
      </c>
      <c r="N1771" s="35" t="str">
        <f si="420" t="shared"/>
        <v/>
      </c>
      <c r="O1771" s="59">
        <f>(IF(ISNUMBER(MATCH(B1771,Sheet4!$K$92:$K$101,0)),1,0)+IF(ISNUMBER(MATCH(C1771,Sheet4!$K$92:$K$101,0)),1,0)+IF(ISNUMBER(MATCH(D1771,Sheet4!$K$92:$K$101,0)),1,0)+IF(ISNUMBER(MATCH(E1771,Sheet4!$K$92:$K$101,0)),1,0)+IF(ISNUMBER(MATCH(F1771,Sheet4!$K$92:$K$101,0)),1,0)+IF(ISNUMBER(MATCH(G1771,Sheet4!$K$92:$K$101,0)),1,0)+IF(ISNUMBER(MATCH(H1771,Sheet4!$K$92:$K$101,0)),1,0)+IF(ISNUMBER(MATCH(I1771,Sheet4!$K$92:$K$101,0)),1,0)+IF(ISNUMBER(MATCH(J1771,Sheet4!$K$92:$K$101,0)),1,0))
-
(IF(ISNUMBER(MATCH(B1771,Sheet4!$F$2:$F$11,0)),1,0)+IF(ISNUMBER(MATCH(C1771,Sheet4!$F$2:$F$11,0)),1,0)+IF(ISNUMBER(MATCH(D1771,Sheet4!$F$2:$F$11,0)),1,0)+IF(ISNUMBER(MATCH(E1771,Sheet4!$F$2:$F$11,0)),1,0)+IF(ISNUMBER(MATCH(F1771,Sheet4!$F$2:$F$11,0)),1,0)+IF(ISNUMBER(MATCH(G1771,Sheet4!$F$2:$F$11,0)),1,0)+IF(ISNUMBER(MATCH(H1771,Sheet4!$F$2:$F$11,0)),1,0)+IF(ISNUMBER(MATCH(I1771,Sheet4!$F$2:$F$11,0)),1,0)+IF(ISNUMBER(MATCH(J1771,Sheet4!$F$2:$F$11,0)),1,0))</f>
        <v>0</v>
      </c>
      <c r="P1771" s="40" t="str">
        <f>IFERROR(INDEX(Sheet4!$G:$G,MATCH(Sheet1!B1771,Sheet4!$F:$F,0))+INDEX(Sheet4!$G:$G,MATCH(Sheet1!C1771,Sheet4!$F:$F,0))+INDEX(Sheet4!$G:$G,MATCH(Sheet1!D1771,Sheet4!$F:$F,0))+INDEX(Sheet4!$G:$G,MATCH(Sheet1!E1771,Sheet4!$F:$F,0))+INDEX(Sheet4!$G:$G,MATCH(Sheet1!F1771,Sheet4!$F:$F,0))+INDEX(Sheet4!$G:$G,MATCH(Sheet1!G1771,Sheet4!$F:$F,0))+INDEX(Sheet4!$G:$G,MATCH(Sheet1!H1771,Sheet4!$F:$F,0))+INDEX(Sheet4!$G:$G,MATCH(Sheet1!I1771,Sheet4!$F:$F,0))+INDEX(Sheet4!$G:$G,MATCH(Sheet1!J1771,Sheet4!$F:$F,0)),"")</f>
        <v/>
      </c>
      <c r="AF1771">
        <f si="421" t="shared"/>
        <v>0</v>
      </c>
      <c r="AH1771">
        <v>1748</v>
      </c>
      <c r="AI1771" t="str">
        <f si="422" t="shared"/>
        <v>Ben SimmonsTrae YoungBuddy HieldMonte MorrisKelly OubreMikal BridgesMarvin BagleyTrey LylesKarl-Anthony Towns</v>
      </c>
      <c r="AJ1771">
        <f si="425" t="shared"/>
        <v>0</v>
      </c>
      <c r="AK1771">
        <f si="426" t="shared"/>
        <v>0</v>
      </c>
      <c r="AL1771">
        <f si="427" t="shared"/>
        <v>0</v>
      </c>
      <c r="AM1771">
        <f si="428" t="shared"/>
        <v>0</v>
      </c>
      <c r="AN1771">
        <f si="429" t="shared"/>
        <v>0</v>
      </c>
      <c r="AO1771">
        <f si="430" t="shared"/>
        <v>0</v>
      </c>
      <c r="AP1771">
        <f si="431" t="shared"/>
        <v>0</v>
      </c>
      <c r="AQ1771">
        <f si="432" t="shared"/>
        <v>0</v>
      </c>
      <c r="AR1771">
        <f si="433" t="shared"/>
        <v>0</v>
      </c>
      <c r="AS1771">
        <f si="423" t="shared"/>
        <v>0</v>
      </c>
      <c r="AU1771" t="str">
        <f>IFERROR(VLOOKUP(C1771,Results!$A$2:$B$240,2,FALSE)+VLOOKUP(D1771,Results!$A$2:$B$240,2,FALSE)+VLOOKUP(E1771,Results!$A$2:$B$240,2,FALSE)+VLOOKUP(F1771,Results!$A$2:$B$240,2,FALSE)+VLOOKUP(G1771,Results!$A$2:$B$240,2,FALSE)+VLOOKUP(H1771,Results!$A$2:$B$240,2,FALSE)+VLOOKUP(I1771,Results!$A$2:$B$240,2,FALSE)+VLOOKUP(J1771,Results!$A$2:$B$240,2,FALSE)+VLOOKUP(B1771,Results!$A$2:$B$240,2,FALSE)-MIN(VLOOKUP(C1771,Results!$A$2:$B$240,2,FALSE),VLOOKUP(D1771,Results!$A$2:$B$240,2,FALSE),VLOOKUP(E1771,Results!$A$2:$B$240,2,FALSE),VLOOKUP(F1771,Results!$A$2:$B$240,2,FALSE),VLOOKUP(G1771,Results!$A$2:$B$240,2,FALSE),VLOOKUP(H1771,Results!$A$2:$B$240,2,FALSE),VLOOKUP(I1771,Results!$A$2:$B$240,2,FALSE),VLOOKUP(J1771,Results!$A$2:$B$240,2,FALSE),VLOOKUP(B1771,Results!$A$2:$B$240,2,FALSE)),"")</f>
        <v/>
      </c>
    </row>
    <row r="1772" spans="2:47" x14ac:dyDescent="0.3">
      <c r="B1772" t="s">
        <v>87</v>
      </c>
      <c r="C1772" t="s">
        <v>171</v>
      </c>
      <c r="D1772" t="s">
        <v>172</v>
      </c>
      <c r="E1772" t="s">
        <v>146</v>
      </c>
      <c r="F1772" t="s">
        <v>150</v>
      </c>
      <c r="G1772" t="s">
        <v>177</v>
      </c>
      <c r="H1772" t="s">
        <v>181</v>
      </c>
      <c r="I1772" t="s">
        <v>152</v>
      </c>
      <c r="J1772" t="s">
        <v>156</v>
      </c>
      <c r="K1772" t="n">
        <v>9.0</v>
      </c>
      <c r="L1772" s="30">
        <f si="424" t="shared"/>
        <v>0</v>
      </c>
      <c r="N1772" s="35" t="str">
        <f si="420" t="shared"/>
        <v/>
      </c>
      <c r="O1772" s="59">
        <f>(IF(ISNUMBER(MATCH(B1772,Sheet4!$K$92:$K$101,0)),1,0)+IF(ISNUMBER(MATCH(C1772,Sheet4!$K$92:$K$101,0)),1,0)+IF(ISNUMBER(MATCH(D1772,Sheet4!$K$92:$K$101,0)),1,0)+IF(ISNUMBER(MATCH(E1772,Sheet4!$K$92:$K$101,0)),1,0)+IF(ISNUMBER(MATCH(F1772,Sheet4!$K$92:$K$101,0)),1,0)+IF(ISNUMBER(MATCH(G1772,Sheet4!$K$92:$K$101,0)),1,0)+IF(ISNUMBER(MATCH(H1772,Sheet4!$K$92:$K$101,0)),1,0)+IF(ISNUMBER(MATCH(I1772,Sheet4!$K$92:$K$101,0)),1,0)+IF(ISNUMBER(MATCH(J1772,Sheet4!$K$92:$K$101,0)),1,0))
-
(IF(ISNUMBER(MATCH(B1772,Sheet4!$F$2:$F$11,0)),1,0)+IF(ISNUMBER(MATCH(C1772,Sheet4!$F$2:$F$11,0)),1,0)+IF(ISNUMBER(MATCH(D1772,Sheet4!$F$2:$F$11,0)),1,0)+IF(ISNUMBER(MATCH(E1772,Sheet4!$F$2:$F$11,0)),1,0)+IF(ISNUMBER(MATCH(F1772,Sheet4!$F$2:$F$11,0)),1,0)+IF(ISNUMBER(MATCH(G1772,Sheet4!$F$2:$F$11,0)),1,0)+IF(ISNUMBER(MATCH(H1772,Sheet4!$F$2:$F$11,0)),1,0)+IF(ISNUMBER(MATCH(I1772,Sheet4!$F$2:$F$11,0)),1,0)+IF(ISNUMBER(MATCH(J1772,Sheet4!$F$2:$F$11,0)),1,0))</f>
        <v>0</v>
      </c>
      <c r="P1772" s="40" t="str">
        <f>IFERROR(INDEX(Sheet4!$G:$G,MATCH(Sheet1!B1772,Sheet4!$F:$F,0))+INDEX(Sheet4!$G:$G,MATCH(Sheet1!C1772,Sheet4!$F:$F,0))+INDEX(Sheet4!$G:$G,MATCH(Sheet1!D1772,Sheet4!$F:$F,0))+INDEX(Sheet4!$G:$G,MATCH(Sheet1!E1772,Sheet4!$F:$F,0))+INDEX(Sheet4!$G:$G,MATCH(Sheet1!F1772,Sheet4!$F:$F,0))+INDEX(Sheet4!$G:$G,MATCH(Sheet1!G1772,Sheet4!$F:$F,0))+INDEX(Sheet4!$G:$G,MATCH(Sheet1!H1772,Sheet4!$F:$F,0))+INDEX(Sheet4!$G:$G,MATCH(Sheet1!I1772,Sheet4!$F:$F,0))+INDEX(Sheet4!$G:$G,MATCH(Sheet1!J1772,Sheet4!$F:$F,0)),"")</f>
        <v/>
      </c>
      <c r="AF1772">
        <f si="421" t="shared"/>
        <v>0</v>
      </c>
      <c r="AH1772">
        <v>1749</v>
      </c>
      <c r="AI1772" t="str">
        <f si="422" t="shared"/>
        <v>Ben SimmonsDe'Aaron FoxDevin BookerJosh OkogieKelly OubreLuol DengKenneth FariedPaul MillsapDeandre Ayton</v>
      </c>
      <c r="AJ1772">
        <f si="425" t="shared"/>
        <v>0</v>
      </c>
      <c r="AK1772">
        <f si="426" t="shared"/>
        <v>0</v>
      </c>
      <c r="AL1772">
        <f si="427" t="shared"/>
        <v>0</v>
      </c>
      <c r="AM1772">
        <f si="428" t="shared"/>
        <v>0</v>
      </c>
      <c r="AN1772">
        <f si="429" t="shared"/>
        <v>0</v>
      </c>
      <c r="AO1772">
        <f si="430" t="shared"/>
        <v>0</v>
      </c>
      <c r="AP1772">
        <f si="431" t="shared"/>
        <v>0</v>
      </c>
      <c r="AQ1772">
        <f si="432" t="shared"/>
        <v>0</v>
      </c>
      <c r="AR1772">
        <f si="433" t="shared"/>
        <v>0</v>
      </c>
      <c r="AS1772">
        <f si="423" t="shared"/>
        <v>0</v>
      </c>
      <c r="AU1772" t="str">
        <f>IFERROR(VLOOKUP(C1772,Results!$A$2:$B$240,2,FALSE)+VLOOKUP(D1772,Results!$A$2:$B$240,2,FALSE)+VLOOKUP(E1772,Results!$A$2:$B$240,2,FALSE)+VLOOKUP(F1772,Results!$A$2:$B$240,2,FALSE)+VLOOKUP(G1772,Results!$A$2:$B$240,2,FALSE)+VLOOKUP(H1772,Results!$A$2:$B$240,2,FALSE)+VLOOKUP(I1772,Results!$A$2:$B$240,2,FALSE)+VLOOKUP(J1772,Results!$A$2:$B$240,2,FALSE)+VLOOKUP(B1772,Results!$A$2:$B$240,2,FALSE)-MIN(VLOOKUP(C1772,Results!$A$2:$B$240,2,FALSE),VLOOKUP(D1772,Results!$A$2:$B$240,2,FALSE),VLOOKUP(E1772,Results!$A$2:$B$240,2,FALSE),VLOOKUP(F1772,Results!$A$2:$B$240,2,FALSE),VLOOKUP(G1772,Results!$A$2:$B$240,2,FALSE),VLOOKUP(H1772,Results!$A$2:$B$240,2,FALSE),VLOOKUP(I1772,Results!$A$2:$B$240,2,FALSE),VLOOKUP(J1772,Results!$A$2:$B$240,2,FALSE),VLOOKUP(B1772,Results!$A$2:$B$240,2,FALSE)),"")</f>
        <v/>
      </c>
    </row>
    <row r="1773" spans="2:47" x14ac:dyDescent="0.3">
      <c r="B1773" t="s">
        <v>166</v>
      </c>
      <c r="C1773" t="s">
        <v>171</v>
      </c>
      <c r="D1773" t="s">
        <v>172</v>
      </c>
      <c r="E1773" t="s">
        <v>146</v>
      </c>
      <c r="F1773" t="s">
        <v>177</v>
      </c>
      <c r="G1773" t="s">
        <v>178</v>
      </c>
      <c r="H1773" t="s">
        <v>152</v>
      </c>
      <c r="I1773" t="s">
        <v>182</v>
      </c>
      <c r="J1773" t="s">
        <v>156</v>
      </c>
      <c r="K1773" t="n">
        <v>9.0</v>
      </c>
      <c r="L1773" s="30">
        <f si="424" t="shared"/>
        <v>0</v>
      </c>
      <c r="N1773" s="35" t="str">
        <f si="420" t="shared"/>
        <v/>
      </c>
      <c r="O1773" s="59">
        <f>(IF(ISNUMBER(MATCH(B1773,Sheet4!$K$92:$K$101,0)),1,0)+IF(ISNUMBER(MATCH(C1773,Sheet4!$K$92:$K$101,0)),1,0)+IF(ISNUMBER(MATCH(D1773,Sheet4!$K$92:$K$101,0)),1,0)+IF(ISNUMBER(MATCH(E1773,Sheet4!$K$92:$K$101,0)),1,0)+IF(ISNUMBER(MATCH(F1773,Sheet4!$K$92:$K$101,0)),1,0)+IF(ISNUMBER(MATCH(G1773,Sheet4!$K$92:$K$101,0)),1,0)+IF(ISNUMBER(MATCH(H1773,Sheet4!$K$92:$K$101,0)),1,0)+IF(ISNUMBER(MATCH(I1773,Sheet4!$K$92:$K$101,0)),1,0)+IF(ISNUMBER(MATCH(J1773,Sheet4!$K$92:$K$101,0)),1,0))
-
(IF(ISNUMBER(MATCH(B1773,Sheet4!$F$2:$F$11,0)),1,0)+IF(ISNUMBER(MATCH(C1773,Sheet4!$F$2:$F$11,0)),1,0)+IF(ISNUMBER(MATCH(D1773,Sheet4!$F$2:$F$11,0)),1,0)+IF(ISNUMBER(MATCH(E1773,Sheet4!$F$2:$F$11,0)),1,0)+IF(ISNUMBER(MATCH(F1773,Sheet4!$F$2:$F$11,0)),1,0)+IF(ISNUMBER(MATCH(G1773,Sheet4!$F$2:$F$11,0)),1,0)+IF(ISNUMBER(MATCH(H1773,Sheet4!$F$2:$F$11,0)),1,0)+IF(ISNUMBER(MATCH(I1773,Sheet4!$F$2:$F$11,0)),1,0)+IF(ISNUMBER(MATCH(J1773,Sheet4!$F$2:$F$11,0)),1,0))</f>
        <v>0</v>
      </c>
      <c r="P1773" s="40" t="str">
        <f>IFERROR(INDEX(Sheet4!$G:$G,MATCH(Sheet1!B1773,Sheet4!$F:$F,0))+INDEX(Sheet4!$G:$G,MATCH(Sheet1!C1773,Sheet4!$F:$F,0))+INDEX(Sheet4!$G:$G,MATCH(Sheet1!D1773,Sheet4!$F:$F,0))+INDEX(Sheet4!$G:$G,MATCH(Sheet1!E1773,Sheet4!$F:$F,0))+INDEX(Sheet4!$G:$G,MATCH(Sheet1!F1773,Sheet4!$F:$F,0))+INDEX(Sheet4!$G:$G,MATCH(Sheet1!G1773,Sheet4!$F:$F,0))+INDEX(Sheet4!$G:$G,MATCH(Sheet1!H1773,Sheet4!$F:$F,0))+INDEX(Sheet4!$G:$G,MATCH(Sheet1!I1773,Sheet4!$F:$F,0))+INDEX(Sheet4!$G:$G,MATCH(Sheet1!J1773,Sheet4!$F:$F,0)),"")</f>
        <v/>
      </c>
      <c r="AF1773">
        <f si="421" t="shared"/>
        <v>0</v>
      </c>
      <c r="AH1773">
        <v>1750</v>
      </c>
      <c r="AI1773" t="str">
        <f si="422" t="shared"/>
        <v>Ben SimmonsElie OkoboJimmy ButlerMalik BeasleyKelly OubreGerald GreenMarvin BagleyPaul MillsapJoel Embiid</v>
      </c>
      <c r="AJ1773">
        <f si="425" t="shared"/>
        <v>0</v>
      </c>
      <c r="AK1773">
        <f si="426" t="shared"/>
        <v>0</v>
      </c>
      <c r="AL1773">
        <f si="427" t="shared"/>
        <v>0</v>
      </c>
      <c r="AM1773">
        <f si="428" t="shared"/>
        <v>0</v>
      </c>
      <c r="AN1773">
        <f si="429" t="shared"/>
        <v>0</v>
      </c>
      <c r="AO1773">
        <f si="430" t="shared"/>
        <v>0</v>
      </c>
      <c r="AP1773">
        <f si="431" t="shared"/>
        <v>0</v>
      </c>
      <c r="AQ1773">
        <f si="432" t="shared"/>
        <v>0</v>
      </c>
      <c r="AR1773">
        <f si="433" t="shared"/>
        <v>0</v>
      </c>
      <c r="AS1773">
        <f si="423" t="shared"/>
        <v>0</v>
      </c>
      <c r="AU1773" t="str">
        <f>IFERROR(VLOOKUP(C1773,Results!$A$2:$B$240,2,FALSE)+VLOOKUP(D1773,Results!$A$2:$B$240,2,FALSE)+VLOOKUP(E1773,Results!$A$2:$B$240,2,FALSE)+VLOOKUP(F1773,Results!$A$2:$B$240,2,FALSE)+VLOOKUP(G1773,Results!$A$2:$B$240,2,FALSE)+VLOOKUP(H1773,Results!$A$2:$B$240,2,FALSE)+VLOOKUP(I1773,Results!$A$2:$B$240,2,FALSE)+VLOOKUP(J1773,Results!$A$2:$B$240,2,FALSE)+VLOOKUP(B1773,Results!$A$2:$B$240,2,FALSE)-MIN(VLOOKUP(C1773,Results!$A$2:$B$240,2,FALSE),VLOOKUP(D1773,Results!$A$2:$B$240,2,FALSE),VLOOKUP(E1773,Results!$A$2:$B$240,2,FALSE),VLOOKUP(F1773,Results!$A$2:$B$240,2,FALSE),VLOOKUP(G1773,Results!$A$2:$B$240,2,FALSE),VLOOKUP(H1773,Results!$A$2:$B$240,2,FALSE),VLOOKUP(I1773,Results!$A$2:$B$240,2,FALSE),VLOOKUP(J1773,Results!$A$2:$B$240,2,FALSE),VLOOKUP(B1773,Results!$A$2:$B$240,2,FALSE)),"")</f>
        <v/>
      </c>
    </row>
    <row r="1774" spans="2:47" x14ac:dyDescent="0.3">
      <c r="B1774" t="s">
        <v>166</v>
      </c>
      <c r="C1774" t="s">
        <v>108</v>
      </c>
      <c r="D1774" t="s">
        <v>173</v>
      </c>
      <c r="E1774" t="s">
        <v>147</v>
      </c>
      <c r="F1774" t="s">
        <v>177</v>
      </c>
      <c r="G1774" t="s">
        <v>180</v>
      </c>
      <c r="H1774" t="s">
        <v>181</v>
      </c>
      <c r="I1774" t="s">
        <v>152</v>
      </c>
      <c r="J1774" t="s">
        <v>98</v>
      </c>
      <c r="K1774" t="n">
        <v>9.0</v>
      </c>
      <c r="L1774" s="30">
        <f si="424" t="shared"/>
        <v>0</v>
      </c>
      <c r="N1774" s="35" t="str">
        <f si="420" t="shared"/>
        <v/>
      </c>
      <c r="O1774" s="59">
        <f>(IF(ISNUMBER(MATCH(B1774,Sheet4!$K$92:$K$101,0)),1,0)+IF(ISNUMBER(MATCH(C1774,Sheet4!$K$92:$K$101,0)),1,0)+IF(ISNUMBER(MATCH(D1774,Sheet4!$K$92:$K$101,0)),1,0)+IF(ISNUMBER(MATCH(E1774,Sheet4!$K$92:$K$101,0)),1,0)+IF(ISNUMBER(MATCH(F1774,Sheet4!$K$92:$K$101,0)),1,0)+IF(ISNUMBER(MATCH(G1774,Sheet4!$K$92:$K$101,0)),1,0)+IF(ISNUMBER(MATCH(H1774,Sheet4!$K$92:$K$101,0)),1,0)+IF(ISNUMBER(MATCH(I1774,Sheet4!$K$92:$K$101,0)),1,0)+IF(ISNUMBER(MATCH(J1774,Sheet4!$K$92:$K$101,0)),1,0))
-
(IF(ISNUMBER(MATCH(B1774,Sheet4!$F$2:$F$11,0)),1,0)+IF(ISNUMBER(MATCH(C1774,Sheet4!$F$2:$F$11,0)),1,0)+IF(ISNUMBER(MATCH(D1774,Sheet4!$F$2:$F$11,0)),1,0)+IF(ISNUMBER(MATCH(E1774,Sheet4!$F$2:$F$11,0)),1,0)+IF(ISNUMBER(MATCH(F1774,Sheet4!$F$2:$F$11,0)),1,0)+IF(ISNUMBER(MATCH(G1774,Sheet4!$F$2:$F$11,0)),1,0)+IF(ISNUMBER(MATCH(H1774,Sheet4!$F$2:$F$11,0)),1,0)+IF(ISNUMBER(MATCH(I1774,Sheet4!$F$2:$F$11,0)),1,0)+IF(ISNUMBER(MATCH(J1774,Sheet4!$F$2:$F$11,0)),1,0))</f>
        <v>0</v>
      </c>
      <c r="P1774" s="40" t="str">
        <f>IFERROR(INDEX(Sheet4!$G:$G,MATCH(Sheet1!B1774,Sheet4!$F:$F,0))+INDEX(Sheet4!$G:$G,MATCH(Sheet1!C1774,Sheet4!$F:$F,0))+INDEX(Sheet4!$G:$G,MATCH(Sheet1!D1774,Sheet4!$F:$F,0))+INDEX(Sheet4!$G:$G,MATCH(Sheet1!E1774,Sheet4!$F:$F,0))+INDEX(Sheet4!$G:$G,MATCH(Sheet1!F1774,Sheet4!$F:$F,0))+INDEX(Sheet4!$G:$G,MATCH(Sheet1!G1774,Sheet4!$F:$F,0))+INDEX(Sheet4!$G:$G,MATCH(Sheet1!H1774,Sheet4!$F:$F,0))+INDEX(Sheet4!$G:$G,MATCH(Sheet1!I1774,Sheet4!$F:$F,0))+INDEX(Sheet4!$G:$G,MATCH(Sheet1!J1774,Sheet4!$F:$F,0)),"")</f>
        <v/>
      </c>
      <c r="AF1774">
        <f si="421" t="shared"/>
        <v>0</v>
      </c>
      <c r="AH1774">
        <v>1751</v>
      </c>
      <c r="AI1774" t="str">
        <f si="422" t="shared"/>
        <v>Ben SimmonsDe'Aaron FoxDevin BookerJimmy ButlerKelly OubreGerald GreenPaul MillsapTrey LylesDeandre Ayton</v>
      </c>
      <c r="AJ1774">
        <f si="425" t="shared"/>
        <v>0</v>
      </c>
      <c r="AK1774">
        <f si="426" t="shared"/>
        <v>0</v>
      </c>
      <c r="AL1774">
        <f si="427" t="shared"/>
        <v>0</v>
      </c>
      <c r="AM1774">
        <f si="428" t="shared"/>
        <v>0</v>
      </c>
      <c r="AN1774">
        <f si="429" t="shared"/>
        <v>0</v>
      </c>
      <c r="AO1774">
        <f si="430" t="shared"/>
        <v>0</v>
      </c>
      <c r="AP1774">
        <f si="431" t="shared"/>
        <v>0</v>
      </c>
      <c r="AQ1774">
        <f si="432" t="shared"/>
        <v>0</v>
      </c>
      <c r="AR1774">
        <f si="433" t="shared"/>
        <v>0</v>
      </c>
      <c r="AS1774">
        <f si="423" t="shared"/>
        <v>0</v>
      </c>
      <c r="AU1774" t="str">
        <f>IFERROR(VLOOKUP(C1774,Results!$A$2:$B$240,2,FALSE)+VLOOKUP(D1774,Results!$A$2:$B$240,2,FALSE)+VLOOKUP(E1774,Results!$A$2:$B$240,2,FALSE)+VLOOKUP(F1774,Results!$A$2:$B$240,2,FALSE)+VLOOKUP(G1774,Results!$A$2:$B$240,2,FALSE)+VLOOKUP(H1774,Results!$A$2:$B$240,2,FALSE)+VLOOKUP(I1774,Results!$A$2:$B$240,2,FALSE)+VLOOKUP(J1774,Results!$A$2:$B$240,2,FALSE)+VLOOKUP(B1774,Results!$A$2:$B$240,2,FALSE)-MIN(VLOOKUP(C1774,Results!$A$2:$B$240,2,FALSE),VLOOKUP(D1774,Results!$A$2:$B$240,2,FALSE),VLOOKUP(E1774,Results!$A$2:$B$240,2,FALSE),VLOOKUP(F1774,Results!$A$2:$B$240,2,FALSE),VLOOKUP(G1774,Results!$A$2:$B$240,2,FALSE),VLOOKUP(H1774,Results!$A$2:$B$240,2,FALSE),VLOOKUP(I1774,Results!$A$2:$B$240,2,FALSE),VLOOKUP(J1774,Results!$A$2:$B$240,2,FALSE),VLOOKUP(B1774,Results!$A$2:$B$240,2,FALSE)),"")</f>
        <v/>
      </c>
    </row>
    <row r="1775" spans="2:47" x14ac:dyDescent="0.3">
      <c r="B1775" t="s">
        <v>166</v>
      </c>
      <c r="C1775" t="s">
        <v>167</v>
      </c>
      <c r="D1775" t="s">
        <v>172</v>
      </c>
      <c r="E1775" t="s">
        <v>146</v>
      </c>
      <c r="F1775" t="s">
        <v>90</v>
      </c>
      <c r="G1775" t="s">
        <v>101</v>
      </c>
      <c r="H1775" t="s">
        <v>153</v>
      </c>
      <c r="I1775" t="s">
        <v>152</v>
      </c>
      <c r="J1775" t="s">
        <v>98</v>
      </c>
      <c r="K1775" t="n">
        <v>9.0</v>
      </c>
      <c r="L1775" s="30">
        <f si="424" t="shared"/>
        <v>0</v>
      </c>
      <c r="N1775" s="35" t="str">
        <f si="420" t="shared"/>
        <v/>
      </c>
      <c r="O1775" s="59">
        <f>(IF(ISNUMBER(MATCH(B1775,Sheet4!$K$92:$K$101,0)),1,0)+IF(ISNUMBER(MATCH(C1775,Sheet4!$K$92:$K$101,0)),1,0)+IF(ISNUMBER(MATCH(D1775,Sheet4!$K$92:$K$101,0)),1,0)+IF(ISNUMBER(MATCH(E1775,Sheet4!$K$92:$K$101,0)),1,0)+IF(ISNUMBER(MATCH(F1775,Sheet4!$K$92:$K$101,0)),1,0)+IF(ISNUMBER(MATCH(G1775,Sheet4!$K$92:$K$101,0)),1,0)+IF(ISNUMBER(MATCH(H1775,Sheet4!$K$92:$K$101,0)),1,0)+IF(ISNUMBER(MATCH(I1775,Sheet4!$K$92:$K$101,0)),1,0)+IF(ISNUMBER(MATCH(J1775,Sheet4!$K$92:$K$101,0)),1,0))
-
(IF(ISNUMBER(MATCH(B1775,Sheet4!$F$2:$F$11,0)),1,0)+IF(ISNUMBER(MATCH(C1775,Sheet4!$F$2:$F$11,0)),1,0)+IF(ISNUMBER(MATCH(D1775,Sheet4!$F$2:$F$11,0)),1,0)+IF(ISNUMBER(MATCH(E1775,Sheet4!$F$2:$F$11,0)),1,0)+IF(ISNUMBER(MATCH(F1775,Sheet4!$F$2:$F$11,0)),1,0)+IF(ISNUMBER(MATCH(G1775,Sheet4!$F$2:$F$11,0)),1,0)+IF(ISNUMBER(MATCH(H1775,Sheet4!$F$2:$F$11,0)),1,0)+IF(ISNUMBER(MATCH(I1775,Sheet4!$F$2:$F$11,0)),1,0)+IF(ISNUMBER(MATCH(J1775,Sheet4!$F$2:$F$11,0)),1,0))</f>
        <v>0</v>
      </c>
      <c r="P1775" s="40" t="str">
        <f>IFERROR(INDEX(Sheet4!$G:$G,MATCH(Sheet1!B1775,Sheet4!$F:$F,0))+INDEX(Sheet4!$G:$G,MATCH(Sheet1!C1775,Sheet4!$F:$F,0))+INDEX(Sheet4!$G:$G,MATCH(Sheet1!D1775,Sheet4!$F:$F,0))+INDEX(Sheet4!$G:$G,MATCH(Sheet1!E1775,Sheet4!$F:$F,0))+INDEX(Sheet4!$G:$G,MATCH(Sheet1!F1775,Sheet4!$F:$F,0))+INDEX(Sheet4!$G:$G,MATCH(Sheet1!G1775,Sheet4!$F:$F,0))+INDEX(Sheet4!$G:$G,MATCH(Sheet1!H1775,Sheet4!$F:$F,0))+INDEX(Sheet4!$G:$G,MATCH(Sheet1!I1775,Sheet4!$F:$F,0))+INDEX(Sheet4!$G:$G,MATCH(Sheet1!J1775,Sheet4!$F:$F,0)),"")</f>
        <v/>
      </c>
      <c r="AF1775">
        <f si="421" t="shared"/>
        <v>0</v>
      </c>
      <c r="AH1775">
        <v>1752</v>
      </c>
      <c r="AI1775" t="str">
        <f si="422" t="shared"/>
        <v>De'Aaron FoxJeremy LinJames HardenMonte MorrisMikal BridgesTaurean PrinceJosh JacksonPaul MillsapRudy Gobert</v>
      </c>
      <c r="AJ1775">
        <f si="425" t="shared"/>
        <v>0</v>
      </c>
      <c r="AK1775">
        <f si="426" t="shared"/>
        <v>0</v>
      </c>
      <c r="AL1775">
        <f si="427" t="shared"/>
        <v>0</v>
      </c>
      <c r="AM1775">
        <f si="428" t="shared"/>
        <v>0</v>
      </c>
      <c r="AN1775">
        <f si="429" t="shared"/>
        <v>0</v>
      </c>
      <c r="AO1775">
        <f si="430" t="shared"/>
        <v>0</v>
      </c>
      <c r="AP1775">
        <f si="431" t="shared"/>
        <v>0</v>
      </c>
      <c r="AQ1775">
        <f si="432" t="shared"/>
        <v>0</v>
      </c>
      <c r="AR1775">
        <f si="433" t="shared"/>
        <v>0</v>
      </c>
      <c r="AS1775">
        <f si="423" t="shared"/>
        <v>0</v>
      </c>
      <c r="AU1775" t="str">
        <f>IFERROR(VLOOKUP(C1775,Results!$A$2:$B$240,2,FALSE)+VLOOKUP(D1775,Results!$A$2:$B$240,2,FALSE)+VLOOKUP(E1775,Results!$A$2:$B$240,2,FALSE)+VLOOKUP(F1775,Results!$A$2:$B$240,2,FALSE)+VLOOKUP(G1775,Results!$A$2:$B$240,2,FALSE)+VLOOKUP(H1775,Results!$A$2:$B$240,2,FALSE)+VLOOKUP(I1775,Results!$A$2:$B$240,2,FALSE)+VLOOKUP(J1775,Results!$A$2:$B$240,2,FALSE)+VLOOKUP(B1775,Results!$A$2:$B$240,2,FALSE)-MIN(VLOOKUP(C1775,Results!$A$2:$B$240,2,FALSE),VLOOKUP(D1775,Results!$A$2:$B$240,2,FALSE),VLOOKUP(E1775,Results!$A$2:$B$240,2,FALSE),VLOOKUP(F1775,Results!$A$2:$B$240,2,FALSE),VLOOKUP(G1775,Results!$A$2:$B$240,2,FALSE),VLOOKUP(H1775,Results!$A$2:$B$240,2,FALSE),VLOOKUP(I1775,Results!$A$2:$B$240,2,FALSE),VLOOKUP(J1775,Results!$A$2:$B$240,2,FALSE),VLOOKUP(B1775,Results!$A$2:$B$240,2,FALSE)),"")</f>
        <v/>
      </c>
    </row>
    <row r="1776" spans="2:47" x14ac:dyDescent="0.3">
      <c r="B1776" t="s">
        <v>166</v>
      </c>
      <c r="C1776" t="s">
        <v>87</v>
      </c>
      <c r="D1776" t="s">
        <v>148</v>
      </c>
      <c r="E1776" t="s">
        <v>158</v>
      </c>
      <c r="F1776" t="s">
        <v>150</v>
      </c>
      <c r="G1776" t="s">
        <v>177</v>
      </c>
      <c r="H1776" t="s">
        <v>153</v>
      </c>
      <c r="I1776" t="s">
        <v>155</v>
      </c>
      <c r="J1776" t="s">
        <v>186</v>
      </c>
      <c r="K1776" t="n">
        <v>9.0</v>
      </c>
      <c r="L1776" s="30">
        <f si="424" t="shared"/>
        <v>0</v>
      </c>
      <c r="N1776" s="35" t="str">
        <f si="420" t="shared"/>
        <v/>
      </c>
      <c r="O1776" s="59">
        <f>(IF(ISNUMBER(MATCH(B1776,Sheet4!$K$92:$K$101,0)),1,0)+IF(ISNUMBER(MATCH(C1776,Sheet4!$K$92:$K$101,0)),1,0)+IF(ISNUMBER(MATCH(D1776,Sheet4!$K$92:$K$101,0)),1,0)+IF(ISNUMBER(MATCH(E1776,Sheet4!$K$92:$K$101,0)),1,0)+IF(ISNUMBER(MATCH(F1776,Sheet4!$K$92:$K$101,0)),1,0)+IF(ISNUMBER(MATCH(G1776,Sheet4!$K$92:$K$101,0)),1,0)+IF(ISNUMBER(MATCH(H1776,Sheet4!$K$92:$K$101,0)),1,0)+IF(ISNUMBER(MATCH(I1776,Sheet4!$K$92:$K$101,0)),1,0)+IF(ISNUMBER(MATCH(J1776,Sheet4!$K$92:$K$101,0)),1,0))
-
(IF(ISNUMBER(MATCH(B1776,Sheet4!$F$2:$F$11,0)),1,0)+IF(ISNUMBER(MATCH(C1776,Sheet4!$F$2:$F$11,0)),1,0)+IF(ISNUMBER(MATCH(D1776,Sheet4!$F$2:$F$11,0)),1,0)+IF(ISNUMBER(MATCH(E1776,Sheet4!$F$2:$F$11,0)),1,0)+IF(ISNUMBER(MATCH(F1776,Sheet4!$F$2:$F$11,0)),1,0)+IF(ISNUMBER(MATCH(G1776,Sheet4!$F$2:$F$11,0)),1,0)+IF(ISNUMBER(MATCH(H1776,Sheet4!$F$2:$F$11,0)),1,0)+IF(ISNUMBER(MATCH(I1776,Sheet4!$F$2:$F$11,0)),1,0)+IF(ISNUMBER(MATCH(J1776,Sheet4!$F$2:$F$11,0)),1,0))</f>
        <v>0</v>
      </c>
      <c r="P1776" s="40" t="str">
        <f>IFERROR(INDEX(Sheet4!$G:$G,MATCH(Sheet1!B1776,Sheet4!$F:$F,0))+INDEX(Sheet4!$G:$G,MATCH(Sheet1!C1776,Sheet4!$F:$F,0))+INDEX(Sheet4!$G:$G,MATCH(Sheet1!D1776,Sheet4!$F:$F,0))+INDEX(Sheet4!$G:$G,MATCH(Sheet1!E1776,Sheet4!$F:$F,0))+INDEX(Sheet4!$G:$G,MATCH(Sheet1!F1776,Sheet4!$F:$F,0))+INDEX(Sheet4!$G:$G,MATCH(Sheet1!G1776,Sheet4!$F:$F,0))+INDEX(Sheet4!$G:$G,MATCH(Sheet1!H1776,Sheet4!$F:$F,0))+INDEX(Sheet4!$G:$G,MATCH(Sheet1!I1776,Sheet4!$F:$F,0))+INDEX(Sheet4!$G:$G,MATCH(Sheet1!J1776,Sheet4!$F:$F,0)),"")</f>
        <v/>
      </c>
      <c r="AF1776">
        <f si="421" t="shared"/>
        <v>0</v>
      </c>
      <c r="AH1776">
        <v>1753</v>
      </c>
      <c r="AI1776" t="str">
        <f si="422" t="shared"/>
        <v>Ben SimmonsJerryd BaylessAndrew WigginsMonte MorrisWill BartonLuol DengKenneth FariedJosh JacksonRudy Gobert</v>
      </c>
      <c r="AJ1776">
        <f si="425" t="shared"/>
        <v>0</v>
      </c>
      <c r="AK1776">
        <f si="426" t="shared"/>
        <v>0</v>
      </c>
      <c r="AL1776">
        <f si="427" t="shared"/>
        <v>0</v>
      </c>
      <c r="AM1776">
        <f si="428" t="shared"/>
        <v>0</v>
      </c>
      <c r="AN1776">
        <f si="429" t="shared"/>
        <v>0</v>
      </c>
      <c r="AO1776">
        <f si="430" t="shared"/>
        <v>0</v>
      </c>
      <c r="AP1776">
        <f si="431" t="shared"/>
        <v>0</v>
      </c>
      <c r="AQ1776">
        <f si="432" t="shared"/>
        <v>0</v>
      </c>
      <c r="AR1776">
        <f si="433" t="shared"/>
        <v>0</v>
      </c>
      <c r="AS1776">
        <f si="423" t="shared"/>
        <v>0</v>
      </c>
      <c r="AU1776" t="str">
        <f>IFERROR(VLOOKUP(C1776,Results!$A$2:$B$240,2,FALSE)+VLOOKUP(D1776,Results!$A$2:$B$240,2,FALSE)+VLOOKUP(E1776,Results!$A$2:$B$240,2,FALSE)+VLOOKUP(F1776,Results!$A$2:$B$240,2,FALSE)+VLOOKUP(G1776,Results!$A$2:$B$240,2,FALSE)+VLOOKUP(H1776,Results!$A$2:$B$240,2,FALSE)+VLOOKUP(I1776,Results!$A$2:$B$240,2,FALSE)+VLOOKUP(J1776,Results!$A$2:$B$240,2,FALSE)+VLOOKUP(B1776,Results!$A$2:$B$240,2,FALSE)-MIN(VLOOKUP(C1776,Results!$A$2:$B$240,2,FALSE),VLOOKUP(D1776,Results!$A$2:$B$240,2,FALSE),VLOOKUP(E1776,Results!$A$2:$B$240,2,FALSE),VLOOKUP(F1776,Results!$A$2:$B$240,2,FALSE),VLOOKUP(G1776,Results!$A$2:$B$240,2,FALSE),VLOOKUP(H1776,Results!$A$2:$B$240,2,FALSE),VLOOKUP(I1776,Results!$A$2:$B$240,2,FALSE),VLOOKUP(J1776,Results!$A$2:$B$240,2,FALSE),VLOOKUP(B1776,Results!$A$2:$B$240,2,FALSE)),"")</f>
        <v/>
      </c>
    </row>
    <row r="1777" spans="2:47" x14ac:dyDescent="0.3">
      <c r="B1777" t="s">
        <v>166</v>
      </c>
      <c r="C1777" t="s">
        <v>169</v>
      </c>
      <c r="D1777" t="s">
        <v>172</v>
      </c>
      <c r="E1777" t="s">
        <v>146</v>
      </c>
      <c r="F1777" t="s">
        <v>151</v>
      </c>
      <c r="G1777" t="s">
        <v>101</v>
      </c>
      <c r="H1777" t="s">
        <v>153</v>
      </c>
      <c r="I1777" t="s">
        <v>181</v>
      </c>
      <c r="J1777" t="s">
        <v>188</v>
      </c>
      <c r="K1777" t="n">
        <v>9.0</v>
      </c>
      <c r="L1777" s="30">
        <f si="424" t="shared"/>
        <v>0</v>
      </c>
      <c r="N1777" s="35" t="str">
        <f si="420" t="shared"/>
        <v/>
      </c>
      <c r="O1777" s="59">
        <f>(IF(ISNUMBER(MATCH(B1777,Sheet4!$K$92:$K$101,0)),1,0)+IF(ISNUMBER(MATCH(C1777,Sheet4!$K$92:$K$101,0)),1,0)+IF(ISNUMBER(MATCH(D1777,Sheet4!$K$92:$K$101,0)),1,0)+IF(ISNUMBER(MATCH(E1777,Sheet4!$K$92:$K$101,0)),1,0)+IF(ISNUMBER(MATCH(F1777,Sheet4!$K$92:$K$101,0)),1,0)+IF(ISNUMBER(MATCH(G1777,Sheet4!$K$92:$K$101,0)),1,0)+IF(ISNUMBER(MATCH(H1777,Sheet4!$K$92:$K$101,0)),1,0)+IF(ISNUMBER(MATCH(I1777,Sheet4!$K$92:$K$101,0)),1,0)+IF(ISNUMBER(MATCH(J1777,Sheet4!$K$92:$K$101,0)),1,0))
-
(IF(ISNUMBER(MATCH(B1777,Sheet4!$F$2:$F$11,0)),1,0)+IF(ISNUMBER(MATCH(C1777,Sheet4!$F$2:$F$11,0)),1,0)+IF(ISNUMBER(MATCH(D1777,Sheet4!$F$2:$F$11,0)),1,0)+IF(ISNUMBER(MATCH(E1777,Sheet4!$F$2:$F$11,0)),1,0)+IF(ISNUMBER(MATCH(F1777,Sheet4!$F$2:$F$11,0)),1,0)+IF(ISNUMBER(MATCH(G1777,Sheet4!$F$2:$F$11,0)),1,0)+IF(ISNUMBER(MATCH(H1777,Sheet4!$F$2:$F$11,0)),1,0)+IF(ISNUMBER(MATCH(I1777,Sheet4!$F$2:$F$11,0)),1,0)+IF(ISNUMBER(MATCH(J1777,Sheet4!$F$2:$F$11,0)),1,0))</f>
        <v>0</v>
      </c>
      <c r="P1777" s="40" t="str">
        <f>IFERROR(INDEX(Sheet4!$G:$G,MATCH(Sheet1!B1777,Sheet4!$F:$F,0))+INDEX(Sheet4!$G:$G,MATCH(Sheet1!C1777,Sheet4!$F:$F,0))+INDEX(Sheet4!$G:$G,MATCH(Sheet1!D1777,Sheet4!$F:$F,0))+INDEX(Sheet4!$G:$G,MATCH(Sheet1!E1777,Sheet4!$F:$F,0))+INDEX(Sheet4!$G:$G,MATCH(Sheet1!F1777,Sheet4!$F:$F,0))+INDEX(Sheet4!$G:$G,MATCH(Sheet1!G1777,Sheet4!$F:$F,0))+INDEX(Sheet4!$G:$G,MATCH(Sheet1!H1777,Sheet4!$F:$F,0))+INDEX(Sheet4!$G:$G,MATCH(Sheet1!I1777,Sheet4!$F:$F,0))+INDEX(Sheet4!$G:$G,MATCH(Sheet1!J1777,Sheet4!$F:$F,0)),"")</f>
        <v/>
      </c>
      <c r="AF1777">
        <f si="421" t="shared"/>
        <v>0</v>
      </c>
      <c r="AH1777">
        <v>1754</v>
      </c>
      <c r="AI1777" t="str">
        <f si="422" t="shared"/>
        <v>Ben SimmonsLandry ShametJimmy ButlerMonte MorrisWill BartonCorey BrewerJosh JacksonPaul MillsapJoel Embiid</v>
      </c>
      <c r="AJ1777">
        <f si="425" t="shared"/>
        <v>0</v>
      </c>
      <c r="AK1777">
        <f si="426" t="shared"/>
        <v>0</v>
      </c>
      <c r="AL1777">
        <f si="427" t="shared"/>
        <v>0</v>
      </c>
      <c r="AM1777">
        <f si="428" t="shared"/>
        <v>0</v>
      </c>
      <c r="AN1777">
        <f si="429" t="shared"/>
        <v>0</v>
      </c>
      <c r="AO1777">
        <f si="430" t="shared"/>
        <v>0</v>
      </c>
      <c r="AP1777">
        <f si="431" t="shared"/>
        <v>0</v>
      </c>
      <c r="AQ1777">
        <f si="432" t="shared"/>
        <v>0</v>
      </c>
      <c r="AR1777">
        <f si="433" t="shared"/>
        <v>0</v>
      </c>
      <c r="AS1777">
        <f si="423" t="shared"/>
        <v>0</v>
      </c>
      <c r="AU1777" t="str">
        <f>IFERROR(VLOOKUP(C1777,Results!$A$2:$B$240,2,FALSE)+VLOOKUP(D1777,Results!$A$2:$B$240,2,FALSE)+VLOOKUP(E1777,Results!$A$2:$B$240,2,FALSE)+VLOOKUP(F1777,Results!$A$2:$B$240,2,FALSE)+VLOOKUP(G1777,Results!$A$2:$B$240,2,FALSE)+VLOOKUP(H1777,Results!$A$2:$B$240,2,FALSE)+VLOOKUP(I1777,Results!$A$2:$B$240,2,FALSE)+VLOOKUP(J1777,Results!$A$2:$B$240,2,FALSE)+VLOOKUP(B1777,Results!$A$2:$B$240,2,FALSE)-MIN(VLOOKUP(C1777,Results!$A$2:$B$240,2,FALSE),VLOOKUP(D1777,Results!$A$2:$B$240,2,FALSE),VLOOKUP(E1777,Results!$A$2:$B$240,2,FALSE),VLOOKUP(F1777,Results!$A$2:$B$240,2,FALSE),VLOOKUP(G1777,Results!$A$2:$B$240,2,FALSE),VLOOKUP(H1777,Results!$A$2:$B$240,2,FALSE),VLOOKUP(I1777,Results!$A$2:$B$240,2,FALSE),VLOOKUP(J1777,Results!$A$2:$B$240,2,FALSE),VLOOKUP(B1777,Results!$A$2:$B$240,2,FALSE)),"")</f>
        <v/>
      </c>
    </row>
    <row r="1778" spans="2:47" x14ac:dyDescent="0.3">
      <c r="B1778" t="s">
        <v>166</v>
      </c>
      <c r="C1778" t="s">
        <v>108</v>
      </c>
      <c r="D1778" t="s">
        <v>173</v>
      </c>
      <c r="E1778" t="s">
        <v>149</v>
      </c>
      <c r="F1778" t="s">
        <v>178</v>
      </c>
      <c r="G1778" t="s">
        <v>159</v>
      </c>
      <c r="H1778" t="s">
        <v>181</v>
      </c>
      <c r="I1778" t="s">
        <v>152</v>
      </c>
      <c r="J1778" t="s">
        <v>188</v>
      </c>
      <c r="K1778" t="n">
        <v>9.0</v>
      </c>
      <c r="L1778" s="30">
        <f si="424" t="shared"/>
        <v>0</v>
      </c>
      <c r="N1778" s="35" t="str">
        <f si="420" t="shared"/>
        <v/>
      </c>
      <c r="O1778" s="59">
        <f>(IF(ISNUMBER(MATCH(B1778,Sheet4!$K$92:$K$101,0)),1,0)+IF(ISNUMBER(MATCH(C1778,Sheet4!$K$92:$K$101,0)),1,0)+IF(ISNUMBER(MATCH(D1778,Sheet4!$K$92:$K$101,0)),1,0)+IF(ISNUMBER(MATCH(E1778,Sheet4!$K$92:$K$101,0)),1,0)+IF(ISNUMBER(MATCH(F1778,Sheet4!$K$92:$K$101,0)),1,0)+IF(ISNUMBER(MATCH(G1778,Sheet4!$K$92:$K$101,0)),1,0)+IF(ISNUMBER(MATCH(H1778,Sheet4!$K$92:$K$101,0)),1,0)+IF(ISNUMBER(MATCH(I1778,Sheet4!$K$92:$K$101,0)),1,0)+IF(ISNUMBER(MATCH(J1778,Sheet4!$K$92:$K$101,0)),1,0))
-
(IF(ISNUMBER(MATCH(B1778,Sheet4!$F$2:$F$11,0)),1,0)+IF(ISNUMBER(MATCH(C1778,Sheet4!$F$2:$F$11,0)),1,0)+IF(ISNUMBER(MATCH(D1778,Sheet4!$F$2:$F$11,0)),1,0)+IF(ISNUMBER(MATCH(E1778,Sheet4!$F$2:$F$11,0)),1,0)+IF(ISNUMBER(MATCH(F1778,Sheet4!$F$2:$F$11,0)),1,0)+IF(ISNUMBER(MATCH(G1778,Sheet4!$F$2:$F$11,0)),1,0)+IF(ISNUMBER(MATCH(H1778,Sheet4!$F$2:$F$11,0)),1,0)+IF(ISNUMBER(MATCH(I1778,Sheet4!$F$2:$F$11,0)),1,0)+IF(ISNUMBER(MATCH(J1778,Sheet4!$F$2:$F$11,0)),1,0))</f>
        <v>0</v>
      </c>
      <c r="P1778" s="40" t="str">
        <f>IFERROR(INDEX(Sheet4!$G:$G,MATCH(Sheet1!B1778,Sheet4!$F:$F,0))+INDEX(Sheet4!$G:$G,MATCH(Sheet1!C1778,Sheet4!$F:$F,0))+INDEX(Sheet4!$G:$G,MATCH(Sheet1!D1778,Sheet4!$F:$F,0))+INDEX(Sheet4!$G:$G,MATCH(Sheet1!E1778,Sheet4!$F:$F,0))+INDEX(Sheet4!$G:$G,MATCH(Sheet1!F1778,Sheet4!$F:$F,0))+INDEX(Sheet4!$G:$G,MATCH(Sheet1!G1778,Sheet4!$F:$F,0))+INDEX(Sheet4!$G:$G,MATCH(Sheet1!H1778,Sheet4!$F:$F,0))+INDEX(Sheet4!$G:$G,MATCH(Sheet1!I1778,Sheet4!$F:$F,0))+INDEX(Sheet4!$G:$G,MATCH(Sheet1!J1778,Sheet4!$F:$F,0)),"")</f>
        <v/>
      </c>
      <c r="AF1778">
        <f si="421" t="shared"/>
        <v>0</v>
      </c>
      <c r="AH1778">
        <v>1755</v>
      </c>
      <c r="AI1778" t="str">
        <f si="422" t="shared"/>
        <v>Ben SimmonsLandry ShametJames HardenMonte MorrisJoe InglesTaurean PrincePaul MillsapDerrick FavorsDeandre Ayton</v>
      </c>
      <c r="AJ1778">
        <f si="425" t="shared"/>
        <v>0</v>
      </c>
      <c r="AK1778">
        <f si="426" t="shared"/>
        <v>0</v>
      </c>
      <c r="AL1778">
        <f si="427" t="shared"/>
        <v>0</v>
      </c>
      <c r="AM1778">
        <f si="428" t="shared"/>
        <v>0</v>
      </c>
      <c r="AN1778">
        <f si="429" t="shared"/>
        <v>0</v>
      </c>
      <c r="AO1778">
        <f si="430" t="shared"/>
        <v>0</v>
      </c>
      <c r="AP1778">
        <f si="431" t="shared"/>
        <v>0</v>
      </c>
      <c r="AQ1778">
        <f si="432" t="shared"/>
        <v>0</v>
      </c>
      <c r="AR1778">
        <f si="433" t="shared"/>
        <v>0</v>
      </c>
      <c r="AS1778">
        <f si="423" t="shared"/>
        <v>0</v>
      </c>
      <c r="AU1778" t="str">
        <f>IFERROR(VLOOKUP(C1778,Results!$A$2:$B$240,2,FALSE)+VLOOKUP(D1778,Results!$A$2:$B$240,2,FALSE)+VLOOKUP(E1778,Results!$A$2:$B$240,2,FALSE)+VLOOKUP(F1778,Results!$A$2:$B$240,2,FALSE)+VLOOKUP(G1778,Results!$A$2:$B$240,2,FALSE)+VLOOKUP(H1778,Results!$A$2:$B$240,2,FALSE)+VLOOKUP(I1778,Results!$A$2:$B$240,2,FALSE)+VLOOKUP(J1778,Results!$A$2:$B$240,2,FALSE)+VLOOKUP(B1778,Results!$A$2:$B$240,2,FALSE)-MIN(VLOOKUP(C1778,Results!$A$2:$B$240,2,FALSE),VLOOKUP(D1778,Results!$A$2:$B$240,2,FALSE),VLOOKUP(E1778,Results!$A$2:$B$240,2,FALSE),VLOOKUP(F1778,Results!$A$2:$B$240,2,FALSE),VLOOKUP(G1778,Results!$A$2:$B$240,2,FALSE),VLOOKUP(H1778,Results!$A$2:$B$240,2,FALSE),VLOOKUP(I1778,Results!$A$2:$B$240,2,FALSE),VLOOKUP(J1778,Results!$A$2:$B$240,2,FALSE),VLOOKUP(B1778,Results!$A$2:$B$240,2,FALSE)),"")</f>
        <v/>
      </c>
    </row>
    <row r="1779" spans="2:47" x14ac:dyDescent="0.3">
      <c r="B1779" t="s">
        <v>166</v>
      </c>
      <c r="C1779" t="s">
        <v>116</v>
      </c>
      <c r="D1779" t="s">
        <v>172</v>
      </c>
      <c r="E1779" t="s">
        <v>173</v>
      </c>
      <c r="F1779" t="s">
        <v>179</v>
      </c>
      <c r="G1779" t="s">
        <v>114</v>
      </c>
      <c r="H1779" t="s">
        <v>181</v>
      </c>
      <c r="I1779" t="s">
        <v>152</v>
      </c>
      <c r="J1779" t="s">
        <v>186</v>
      </c>
      <c r="K1779" t="n">
        <v>9.0</v>
      </c>
      <c r="L1779" s="30">
        <f si="424" t="shared"/>
        <v>0</v>
      </c>
      <c r="N1779" s="35" t="str">
        <f si="420" t="shared"/>
        <v/>
      </c>
      <c r="O1779" s="59">
        <f>(IF(ISNUMBER(MATCH(B1779,Sheet4!$K$92:$K$101,0)),1,0)+IF(ISNUMBER(MATCH(C1779,Sheet4!$K$92:$K$101,0)),1,0)+IF(ISNUMBER(MATCH(D1779,Sheet4!$K$92:$K$101,0)),1,0)+IF(ISNUMBER(MATCH(E1779,Sheet4!$K$92:$K$101,0)),1,0)+IF(ISNUMBER(MATCH(F1779,Sheet4!$K$92:$K$101,0)),1,0)+IF(ISNUMBER(MATCH(G1779,Sheet4!$K$92:$K$101,0)),1,0)+IF(ISNUMBER(MATCH(H1779,Sheet4!$K$92:$K$101,0)),1,0)+IF(ISNUMBER(MATCH(I1779,Sheet4!$K$92:$K$101,0)),1,0)+IF(ISNUMBER(MATCH(J1779,Sheet4!$K$92:$K$101,0)),1,0))
-
(IF(ISNUMBER(MATCH(B1779,Sheet4!$F$2:$F$11,0)),1,0)+IF(ISNUMBER(MATCH(C1779,Sheet4!$F$2:$F$11,0)),1,0)+IF(ISNUMBER(MATCH(D1779,Sheet4!$F$2:$F$11,0)),1,0)+IF(ISNUMBER(MATCH(E1779,Sheet4!$F$2:$F$11,0)),1,0)+IF(ISNUMBER(MATCH(F1779,Sheet4!$F$2:$F$11,0)),1,0)+IF(ISNUMBER(MATCH(G1779,Sheet4!$F$2:$F$11,0)),1,0)+IF(ISNUMBER(MATCH(H1779,Sheet4!$F$2:$F$11,0)),1,0)+IF(ISNUMBER(MATCH(I1779,Sheet4!$F$2:$F$11,0)),1,0)+IF(ISNUMBER(MATCH(J1779,Sheet4!$F$2:$F$11,0)),1,0))</f>
        <v>0</v>
      </c>
      <c r="P1779" s="40" t="str">
        <f>IFERROR(INDEX(Sheet4!$G:$G,MATCH(Sheet1!B1779,Sheet4!$F:$F,0))+INDEX(Sheet4!$G:$G,MATCH(Sheet1!C1779,Sheet4!$F:$F,0))+INDEX(Sheet4!$G:$G,MATCH(Sheet1!D1779,Sheet4!$F:$F,0))+INDEX(Sheet4!$G:$G,MATCH(Sheet1!E1779,Sheet4!$F:$F,0))+INDEX(Sheet4!$G:$G,MATCH(Sheet1!F1779,Sheet4!$F:$F,0))+INDEX(Sheet4!$G:$G,MATCH(Sheet1!G1779,Sheet4!$F:$F,0))+INDEX(Sheet4!$G:$G,MATCH(Sheet1!H1779,Sheet4!$F:$F,0))+INDEX(Sheet4!$G:$G,MATCH(Sheet1!I1779,Sheet4!$F:$F,0))+INDEX(Sheet4!$G:$G,MATCH(Sheet1!J1779,Sheet4!$F:$F,0)),"")</f>
        <v/>
      </c>
      <c r="AF1779">
        <f si="421" t="shared"/>
        <v>0</v>
      </c>
      <c r="AH1779">
        <v>1756</v>
      </c>
      <c r="AI1779" t="str">
        <f si="422" t="shared"/>
        <v>Ben SimmonsIsaiah CanaanJames HardenAustin RiversJae CrowderCorey BrewerKenneth FariedMarvin BagleyDeandre Ayton</v>
      </c>
      <c r="AJ1779">
        <f si="425" t="shared"/>
        <v>0</v>
      </c>
      <c r="AK1779">
        <f si="426" t="shared"/>
        <v>0</v>
      </c>
      <c r="AL1779">
        <f si="427" t="shared"/>
        <v>0</v>
      </c>
      <c r="AM1779">
        <f si="428" t="shared"/>
        <v>0</v>
      </c>
      <c r="AN1779">
        <f si="429" t="shared"/>
        <v>0</v>
      </c>
      <c r="AO1779">
        <f si="430" t="shared"/>
        <v>0</v>
      </c>
      <c r="AP1779">
        <f si="431" t="shared"/>
        <v>0</v>
      </c>
      <c r="AQ1779">
        <f si="432" t="shared"/>
        <v>0</v>
      </c>
      <c r="AR1779">
        <f si="433" t="shared"/>
        <v>0</v>
      </c>
      <c r="AS1779">
        <f si="423" t="shared"/>
        <v>0</v>
      </c>
      <c r="AU1779" t="str">
        <f>IFERROR(VLOOKUP(C1779,Results!$A$2:$B$240,2,FALSE)+VLOOKUP(D1779,Results!$A$2:$B$240,2,FALSE)+VLOOKUP(E1779,Results!$A$2:$B$240,2,FALSE)+VLOOKUP(F1779,Results!$A$2:$B$240,2,FALSE)+VLOOKUP(G1779,Results!$A$2:$B$240,2,FALSE)+VLOOKUP(H1779,Results!$A$2:$B$240,2,FALSE)+VLOOKUP(I1779,Results!$A$2:$B$240,2,FALSE)+VLOOKUP(J1779,Results!$A$2:$B$240,2,FALSE)+VLOOKUP(B1779,Results!$A$2:$B$240,2,FALSE)-MIN(VLOOKUP(C1779,Results!$A$2:$B$240,2,FALSE),VLOOKUP(D1779,Results!$A$2:$B$240,2,FALSE),VLOOKUP(E1779,Results!$A$2:$B$240,2,FALSE),VLOOKUP(F1779,Results!$A$2:$B$240,2,FALSE),VLOOKUP(G1779,Results!$A$2:$B$240,2,FALSE),VLOOKUP(H1779,Results!$A$2:$B$240,2,FALSE),VLOOKUP(I1779,Results!$A$2:$B$240,2,FALSE),VLOOKUP(J1779,Results!$A$2:$B$240,2,FALSE),VLOOKUP(B1779,Results!$A$2:$B$240,2,FALSE)),"")</f>
        <v/>
      </c>
    </row>
    <row r="1780" spans="2:47" x14ac:dyDescent="0.3">
      <c r="B1780" t="s">
        <v>95</v>
      </c>
      <c r="C1780" t="s">
        <v>171</v>
      </c>
      <c r="D1780" t="s">
        <v>172</v>
      </c>
      <c r="E1780" t="s">
        <v>146</v>
      </c>
      <c r="F1780" t="s">
        <v>177</v>
      </c>
      <c r="G1780" t="s">
        <v>179</v>
      </c>
      <c r="H1780" t="s">
        <v>153</v>
      </c>
      <c r="I1780" t="s">
        <v>181</v>
      </c>
      <c r="J1780" t="s">
        <v>156</v>
      </c>
      <c r="K1780" t="n">
        <v>9.0</v>
      </c>
      <c r="L1780" s="30">
        <f si="424" t="shared"/>
        <v>0</v>
      </c>
      <c r="N1780" s="35" t="str">
        <f si="420" t="shared"/>
        <v/>
      </c>
      <c r="O1780" s="59">
        <f>(IF(ISNUMBER(MATCH(B1780,Sheet4!$K$92:$K$101,0)),1,0)+IF(ISNUMBER(MATCH(C1780,Sheet4!$K$92:$K$101,0)),1,0)+IF(ISNUMBER(MATCH(D1780,Sheet4!$K$92:$K$101,0)),1,0)+IF(ISNUMBER(MATCH(E1780,Sheet4!$K$92:$K$101,0)),1,0)+IF(ISNUMBER(MATCH(F1780,Sheet4!$K$92:$K$101,0)),1,0)+IF(ISNUMBER(MATCH(G1780,Sheet4!$K$92:$K$101,0)),1,0)+IF(ISNUMBER(MATCH(H1780,Sheet4!$K$92:$K$101,0)),1,0)+IF(ISNUMBER(MATCH(I1780,Sheet4!$K$92:$K$101,0)),1,0)+IF(ISNUMBER(MATCH(J1780,Sheet4!$K$92:$K$101,0)),1,0))
-
(IF(ISNUMBER(MATCH(B1780,Sheet4!$F$2:$F$11,0)),1,0)+IF(ISNUMBER(MATCH(C1780,Sheet4!$F$2:$F$11,0)),1,0)+IF(ISNUMBER(MATCH(D1780,Sheet4!$F$2:$F$11,0)),1,0)+IF(ISNUMBER(MATCH(E1780,Sheet4!$F$2:$F$11,0)),1,0)+IF(ISNUMBER(MATCH(F1780,Sheet4!$F$2:$F$11,0)),1,0)+IF(ISNUMBER(MATCH(G1780,Sheet4!$F$2:$F$11,0)),1,0)+IF(ISNUMBER(MATCH(H1780,Sheet4!$F$2:$F$11,0)),1,0)+IF(ISNUMBER(MATCH(I1780,Sheet4!$F$2:$F$11,0)),1,0)+IF(ISNUMBER(MATCH(J1780,Sheet4!$F$2:$F$11,0)),1,0))</f>
        <v>0</v>
      </c>
      <c r="P1780" s="40" t="str">
        <f>IFERROR(INDEX(Sheet4!$G:$G,MATCH(Sheet1!B1780,Sheet4!$F:$F,0))+INDEX(Sheet4!$G:$G,MATCH(Sheet1!C1780,Sheet4!$F:$F,0))+INDEX(Sheet4!$G:$G,MATCH(Sheet1!D1780,Sheet4!$F:$F,0))+INDEX(Sheet4!$G:$G,MATCH(Sheet1!E1780,Sheet4!$F:$F,0))+INDEX(Sheet4!$G:$G,MATCH(Sheet1!F1780,Sheet4!$F:$F,0))+INDEX(Sheet4!$G:$G,MATCH(Sheet1!G1780,Sheet4!$F:$F,0))+INDEX(Sheet4!$G:$G,MATCH(Sheet1!H1780,Sheet4!$F:$F,0))+INDEX(Sheet4!$G:$G,MATCH(Sheet1!I1780,Sheet4!$F:$F,0))+INDEX(Sheet4!$G:$G,MATCH(Sheet1!J1780,Sheet4!$F:$F,0)),"")</f>
        <v/>
      </c>
      <c r="AF1780">
        <f si="421" t="shared"/>
        <v>0</v>
      </c>
      <c r="AH1780">
        <v>1757</v>
      </c>
      <c r="AI1780" t="str">
        <f si="422" t="shared"/>
        <v>Ben SimmonsDe'Aaron FoxMonte MorrisMalik BeasleyJae CrowderLuol DengKenneth FariedJosh JacksonNikola Jokic</v>
      </c>
      <c r="AJ1780">
        <f si="425" t="shared"/>
        <v>0</v>
      </c>
      <c r="AK1780">
        <f si="426" t="shared"/>
        <v>0</v>
      </c>
      <c r="AL1780">
        <f si="427" t="shared"/>
        <v>0</v>
      </c>
      <c r="AM1780">
        <f si="428" t="shared"/>
        <v>0</v>
      </c>
      <c r="AN1780">
        <f si="429" t="shared"/>
        <v>0</v>
      </c>
      <c r="AO1780">
        <f si="430" t="shared"/>
        <v>0</v>
      </c>
      <c r="AP1780">
        <f si="431" t="shared"/>
        <v>0</v>
      </c>
      <c r="AQ1780">
        <f si="432" t="shared"/>
        <v>0</v>
      </c>
      <c r="AR1780">
        <f si="433" t="shared"/>
        <v>0</v>
      </c>
      <c r="AS1780">
        <f si="423" t="shared"/>
        <v>0</v>
      </c>
      <c r="AU1780" t="str">
        <f>IFERROR(VLOOKUP(C1780,Results!$A$2:$B$240,2,FALSE)+VLOOKUP(D1780,Results!$A$2:$B$240,2,FALSE)+VLOOKUP(E1780,Results!$A$2:$B$240,2,FALSE)+VLOOKUP(F1780,Results!$A$2:$B$240,2,FALSE)+VLOOKUP(G1780,Results!$A$2:$B$240,2,FALSE)+VLOOKUP(H1780,Results!$A$2:$B$240,2,FALSE)+VLOOKUP(I1780,Results!$A$2:$B$240,2,FALSE)+VLOOKUP(J1780,Results!$A$2:$B$240,2,FALSE)+VLOOKUP(B1780,Results!$A$2:$B$240,2,FALSE)-MIN(VLOOKUP(C1780,Results!$A$2:$B$240,2,FALSE),VLOOKUP(D1780,Results!$A$2:$B$240,2,FALSE),VLOOKUP(E1780,Results!$A$2:$B$240,2,FALSE),VLOOKUP(F1780,Results!$A$2:$B$240,2,FALSE),VLOOKUP(G1780,Results!$A$2:$B$240,2,FALSE),VLOOKUP(H1780,Results!$A$2:$B$240,2,FALSE),VLOOKUP(I1780,Results!$A$2:$B$240,2,FALSE),VLOOKUP(J1780,Results!$A$2:$B$240,2,FALSE),VLOOKUP(B1780,Results!$A$2:$B$240,2,FALSE)),"")</f>
        <v/>
      </c>
    </row>
    <row r="1781" spans="2:47" x14ac:dyDescent="0.3">
      <c r="B1781" t="s">
        <v>166</v>
      </c>
      <c r="C1781" t="s">
        <v>87</v>
      </c>
      <c r="D1781" t="s">
        <v>173</v>
      </c>
      <c r="E1781" t="s">
        <v>146</v>
      </c>
      <c r="F1781" t="s">
        <v>178</v>
      </c>
      <c r="G1781" t="s">
        <v>151</v>
      </c>
      <c r="H1781" t="s">
        <v>153</v>
      </c>
      <c r="I1781" t="s">
        <v>152</v>
      </c>
      <c r="J1781" t="s">
        <v>187</v>
      </c>
      <c r="K1781" t="n">
        <v>9.0</v>
      </c>
      <c r="L1781" s="30">
        <f si="424" t="shared"/>
        <v>0</v>
      </c>
      <c r="N1781" s="35" t="str">
        <f si="420" t="shared"/>
        <v/>
      </c>
      <c r="O1781" s="59">
        <f>(IF(ISNUMBER(MATCH(B1781,Sheet4!$K$92:$K$101,0)),1,0)+IF(ISNUMBER(MATCH(C1781,Sheet4!$K$92:$K$101,0)),1,0)+IF(ISNUMBER(MATCH(D1781,Sheet4!$K$92:$K$101,0)),1,0)+IF(ISNUMBER(MATCH(E1781,Sheet4!$K$92:$K$101,0)),1,0)+IF(ISNUMBER(MATCH(F1781,Sheet4!$K$92:$K$101,0)),1,0)+IF(ISNUMBER(MATCH(G1781,Sheet4!$K$92:$K$101,0)),1,0)+IF(ISNUMBER(MATCH(H1781,Sheet4!$K$92:$K$101,0)),1,0)+IF(ISNUMBER(MATCH(I1781,Sheet4!$K$92:$K$101,0)),1,0)+IF(ISNUMBER(MATCH(J1781,Sheet4!$K$92:$K$101,0)),1,0))
-
(IF(ISNUMBER(MATCH(B1781,Sheet4!$F$2:$F$11,0)),1,0)+IF(ISNUMBER(MATCH(C1781,Sheet4!$F$2:$F$11,0)),1,0)+IF(ISNUMBER(MATCH(D1781,Sheet4!$F$2:$F$11,0)),1,0)+IF(ISNUMBER(MATCH(E1781,Sheet4!$F$2:$F$11,0)),1,0)+IF(ISNUMBER(MATCH(F1781,Sheet4!$F$2:$F$11,0)),1,0)+IF(ISNUMBER(MATCH(G1781,Sheet4!$F$2:$F$11,0)),1,0)+IF(ISNUMBER(MATCH(H1781,Sheet4!$F$2:$F$11,0)),1,0)+IF(ISNUMBER(MATCH(I1781,Sheet4!$F$2:$F$11,0)),1,0)+IF(ISNUMBER(MATCH(J1781,Sheet4!$F$2:$F$11,0)),1,0))</f>
        <v>0</v>
      </c>
      <c r="P1781" s="40" t="str">
        <f>IFERROR(INDEX(Sheet4!$G:$G,MATCH(Sheet1!B1781,Sheet4!$F:$F,0))+INDEX(Sheet4!$G:$G,MATCH(Sheet1!C1781,Sheet4!$F:$F,0))+INDEX(Sheet4!$G:$G,MATCH(Sheet1!D1781,Sheet4!$F:$F,0))+INDEX(Sheet4!$G:$G,MATCH(Sheet1!E1781,Sheet4!$F:$F,0))+INDEX(Sheet4!$G:$G,MATCH(Sheet1!F1781,Sheet4!$F:$F,0))+INDEX(Sheet4!$G:$G,MATCH(Sheet1!G1781,Sheet4!$F:$F,0))+INDEX(Sheet4!$G:$G,MATCH(Sheet1!H1781,Sheet4!$F:$F,0))+INDEX(Sheet4!$G:$G,MATCH(Sheet1!I1781,Sheet4!$F:$F,0))+INDEX(Sheet4!$G:$G,MATCH(Sheet1!J1781,Sheet4!$F:$F,0)),"")</f>
        <v/>
      </c>
      <c r="AF1781">
        <f si="421" t="shared"/>
        <v>0</v>
      </c>
      <c r="AH1781">
        <v>1758</v>
      </c>
      <c r="AI1781" t="str">
        <f si="422" t="shared"/>
        <v>Ben SimmonsLandry ShametDevin BookerJimmy ButlerKelly OubreMikal BridgesPaul MillsapTrey LylesRudy Gobert</v>
      </c>
      <c r="AJ1781">
        <f si="425" t="shared"/>
        <v>0</v>
      </c>
      <c r="AK1781">
        <f si="426" t="shared"/>
        <v>0</v>
      </c>
      <c r="AL1781">
        <f si="427" t="shared"/>
        <v>0</v>
      </c>
      <c r="AM1781">
        <f si="428" t="shared"/>
        <v>0</v>
      </c>
      <c r="AN1781">
        <f si="429" t="shared"/>
        <v>0</v>
      </c>
      <c r="AO1781">
        <f si="430" t="shared"/>
        <v>0</v>
      </c>
      <c r="AP1781">
        <f si="431" t="shared"/>
        <v>0</v>
      </c>
      <c r="AQ1781">
        <f si="432" t="shared"/>
        <v>0</v>
      </c>
      <c r="AR1781">
        <f si="433" t="shared"/>
        <v>0</v>
      </c>
      <c r="AS1781">
        <f si="423" t="shared"/>
        <v>0</v>
      </c>
      <c r="AU1781" t="str">
        <f>IFERROR(VLOOKUP(C1781,Results!$A$2:$B$240,2,FALSE)+VLOOKUP(D1781,Results!$A$2:$B$240,2,FALSE)+VLOOKUP(E1781,Results!$A$2:$B$240,2,FALSE)+VLOOKUP(F1781,Results!$A$2:$B$240,2,FALSE)+VLOOKUP(G1781,Results!$A$2:$B$240,2,FALSE)+VLOOKUP(H1781,Results!$A$2:$B$240,2,FALSE)+VLOOKUP(I1781,Results!$A$2:$B$240,2,FALSE)+VLOOKUP(J1781,Results!$A$2:$B$240,2,FALSE)+VLOOKUP(B1781,Results!$A$2:$B$240,2,FALSE)-MIN(VLOOKUP(C1781,Results!$A$2:$B$240,2,FALSE),VLOOKUP(D1781,Results!$A$2:$B$240,2,FALSE),VLOOKUP(E1781,Results!$A$2:$B$240,2,FALSE),VLOOKUP(F1781,Results!$A$2:$B$240,2,FALSE),VLOOKUP(G1781,Results!$A$2:$B$240,2,FALSE),VLOOKUP(H1781,Results!$A$2:$B$240,2,FALSE),VLOOKUP(I1781,Results!$A$2:$B$240,2,FALSE),VLOOKUP(J1781,Results!$A$2:$B$240,2,FALSE),VLOOKUP(B1781,Results!$A$2:$B$240,2,FALSE)),"")</f>
        <v/>
      </c>
    </row>
    <row r="1782" spans="2:47" x14ac:dyDescent="0.3">
      <c r="B1782" t="s">
        <v>166</v>
      </c>
      <c r="C1782" t="s">
        <v>95</v>
      </c>
      <c r="D1782" t="s">
        <v>89</v>
      </c>
      <c r="E1782" t="s">
        <v>146</v>
      </c>
      <c r="F1782" t="s">
        <v>177</v>
      </c>
      <c r="G1782" t="s">
        <v>178</v>
      </c>
      <c r="H1782" t="s">
        <v>93</v>
      </c>
      <c r="I1782" t="s">
        <v>155</v>
      </c>
      <c r="J1782" t="s">
        <v>186</v>
      </c>
      <c r="K1782" t="n">
        <v>9.0</v>
      </c>
      <c r="L1782" s="30">
        <f si="424" t="shared"/>
        <v>0</v>
      </c>
      <c r="N1782" s="35" t="str">
        <f si="420" t="shared"/>
        <v/>
      </c>
      <c r="O1782" s="59">
        <f>(IF(ISNUMBER(MATCH(B1782,Sheet4!$K$92:$K$101,0)),1,0)+IF(ISNUMBER(MATCH(C1782,Sheet4!$K$92:$K$101,0)),1,0)+IF(ISNUMBER(MATCH(D1782,Sheet4!$K$92:$K$101,0)),1,0)+IF(ISNUMBER(MATCH(E1782,Sheet4!$K$92:$K$101,0)),1,0)+IF(ISNUMBER(MATCH(F1782,Sheet4!$K$92:$K$101,0)),1,0)+IF(ISNUMBER(MATCH(G1782,Sheet4!$K$92:$K$101,0)),1,0)+IF(ISNUMBER(MATCH(H1782,Sheet4!$K$92:$K$101,0)),1,0)+IF(ISNUMBER(MATCH(I1782,Sheet4!$K$92:$K$101,0)),1,0)+IF(ISNUMBER(MATCH(J1782,Sheet4!$K$92:$K$101,0)),1,0))
-
(IF(ISNUMBER(MATCH(B1782,Sheet4!$F$2:$F$11,0)),1,0)+IF(ISNUMBER(MATCH(C1782,Sheet4!$F$2:$F$11,0)),1,0)+IF(ISNUMBER(MATCH(D1782,Sheet4!$F$2:$F$11,0)),1,0)+IF(ISNUMBER(MATCH(E1782,Sheet4!$F$2:$F$11,0)),1,0)+IF(ISNUMBER(MATCH(F1782,Sheet4!$F$2:$F$11,0)),1,0)+IF(ISNUMBER(MATCH(G1782,Sheet4!$F$2:$F$11,0)),1,0)+IF(ISNUMBER(MATCH(H1782,Sheet4!$F$2:$F$11,0)),1,0)+IF(ISNUMBER(MATCH(I1782,Sheet4!$F$2:$F$11,0)),1,0)+IF(ISNUMBER(MATCH(J1782,Sheet4!$F$2:$F$11,0)),1,0))</f>
        <v>0</v>
      </c>
      <c r="P1782" s="40" t="str">
        <f>IFERROR(INDEX(Sheet4!$G:$G,MATCH(Sheet1!B1782,Sheet4!$F:$F,0))+INDEX(Sheet4!$G:$G,MATCH(Sheet1!C1782,Sheet4!$F:$F,0))+INDEX(Sheet4!$G:$G,MATCH(Sheet1!D1782,Sheet4!$F:$F,0))+INDEX(Sheet4!$G:$G,MATCH(Sheet1!E1782,Sheet4!$F:$F,0))+INDEX(Sheet4!$G:$G,MATCH(Sheet1!F1782,Sheet4!$F:$F,0))+INDEX(Sheet4!$G:$G,MATCH(Sheet1!G1782,Sheet4!$F:$F,0))+INDEX(Sheet4!$G:$G,MATCH(Sheet1!H1782,Sheet4!$F:$F,0))+INDEX(Sheet4!$G:$G,MATCH(Sheet1!I1782,Sheet4!$F:$F,0))+INDEX(Sheet4!$G:$G,MATCH(Sheet1!J1782,Sheet4!$F:$F,0)),"")</f>
        <v/>
      </c>
      <c r="AF1782">
        <f si="421" t="shared"/>
        <v>0</v>
      </c>
      <c r="AH1782">
        <v>1759</v>
      </c>
      <c r="AI1782" t="str">
        <f si="422" t="shared"/>
        <v>Jerryd BaylessIsaiah CanaanJames HardenJimmy ButlerJae CrowderCorey BrewerJosh JacksonPaul MillsapRudy Gobert</v>
      </c>
      <c r="AJ1782">
        <f si="425" t="shared"/>
        <v>0</v>
      </c>
      <c r="AK1782">
        <f si="426" t="shared"/>
        <v>0</v>
      </c>
      <c r="AL1782">
        <f si="427" t="shared"/>
        <v>0</v>
      </c>
      <c r="AM1782">
        <f si="428" t="shared"/>
        <v>0</v>
      </c>
      <c r="AN1782">
        <f si="429" t="shared"/>
        <v>0</v>
      </c>
      <c r="AO1782">
        <f si="430" t="shared"/>
        <v>0</v>
      </c>
      <c r="AP1782">
        <f si="431" t="shared"/>
        <v>0</v>
      </c>
      <c r="AQ1782">
        <f si="432" t="shared"/>
        <v>0</v>
      </c>
      <c r="AR1782">
        <f si="433" t="shared"/>
        <v>0</v>
      </c>
      <c r="AS1782">
        <f si="423" t="shared"/>
        <v>0</v>
      </c>
      <c r="AU1782" t="str">
        <f>IFERROR(VLOOKUP(C1782,Results!$A$2:$B$240,2,FALSE)+VLOOKUP(D1782,Results!$A$2:$B$240,2,FALSE)+VLOOKUP(E1782,Results!$A$2:$B$240,2,FALSE)+VLOOKUP(F1782,Results!$A$2:$B$240,2,FALSE)+VLOOKUP(G1782,Results!$A$2:$B$240,2,FALSE)+VLOOKUP(H1782,Results!$A$2:$B$240,2,FALSE)+VLOOKUP(I1782,Results!$A$2:$B$240,2,FALSE)+VLOOKUP(J1782,Results!$A$2:$B$240,2,FALSE)+VLOOKUP(B1782,Results!$A$2:$B$240,2,FALSE)-MIN(VLOOKUP(C1782,Results!$A$2:$B$240,2,FALSE),VLOOKUP(D1782,Results!$A$2:$B$240,2,FALSE),VLOOKUP(E1782,Results!$A$2:$B$240,2,FALSE),VLOOKUP(F1782,Results!$A$2:$B$240,2,FALSE),VLOOKUP(G1782,Results!$A$2:$B$240,2,FALSE),VLOOKUP(H1782,Results!$A$2:$B$240,2,FALSE),VLOOKUP(I1782,Results!$A$2:$B$240,2,FALSE),VLOOKUP(J1782,Results!$A$2:$B$240,2,FALSE),VLOOKUP(B1782,Results!$A$2:$B$240,2,FALSE)),"")</f>
        <v/>
      </c>
    </row>
    <row r="1783" spans="2:47" x14ac:dyDescent="0.3">
      <c r="B1783" t="s">
        <v>166</v>
      </c>
      <c r="C1783" t="s">
        <v>171</v>
      </c>
      <c r="D1783" t="s">
        <v>172</v>
      </c>
      <c r="E1783" t="s">
        <v>89</v>
      </c>
      <c r="F1783" t="s">
        <v>150</v>
      </c>
      <c r="G1783" t="s">
        <v>179</v>
      </c>
      <c r="H1783" t="s">
        <v>93</v>
      </c>
      <c r="I1783" t="s">
        <v>181</v>
      </c>
      <c r="J1783" t="s">
        <v>98</v>
      </c>
      <c r="K1783" t="n">
        <v>9.0</v>
      </c>
      <c r="L1783" s="30">
        <f si="424" t="shared"/>
        <v>0</v>
      </c>
      <c r="N1783" s="35" t="str">
        <f si="420" t="shared"/>
        <v/>
      </c>
      <c r="O1783" s="59">
        <f>(IF(ISNUMBER(MATCH(B1783,Sheet4!$K$92:$K$101,0)),1,0)+IF(ISNUMBER(MATCH(C1783,Sheet4!$K$92:$K$101,0)),1,0)+IF(ISNUMBER(MATCH(D1783,Sheet4!$K$92:$K$101,0)),1,0)+IF(ISNUMBER(MATCH(E1783,Sheet4!$K$92:$K$101,0)),1,0)+IF(ISNUMBER(MATCH(F1783,Sheet4!$K$92:$K$101,0)),1,0)+IF(ISNUMBER(MATCH(G1783,Sheet4!$K$92:$K$101,0)),1,0)+IF(ISNUMBER(MATCH(H1783,Sheet4!$K$92:$K$101,0)),1,0)+IF(ISNUMBER(MATCH(I1783,Sheet4!$K$92:$K$101,0)),1,0)+IF(ISNUMBER(MATCH(J1783,Sheet4!$K$92:$K$101,0)),1,0))
-
(IF(ISNUMBER(MATCH(B1783,Sheet4!$F$2:$F$11,0)),1,0)+IF(ISNUMBER(MATCH(C1783,Sheet4!$F$2:$F$11,0)),1,0)+IF(ISNUMBER(MATCH(D1783,Sheet4!$F$2:$F$11,0)),1,0)+IF(ISNUMBER(MATCH(E1783,Sheet4!$F$2:$F$11,0)),1,0)+IF(ISNUMBER(MATCH(F1783,Sheet4!$F$2:$F$11,0)),1,0)+IF(ISNUMBER(MATCH(G1783,Sheet4!$F$2:$F$11,0)),1,0)+IF(ISNUMBER(MATCH(H1783,Sheet4!$F$2:$F$11,0)),1,0)+IF(ISNUMBER(MATCH(I1783,Sheet4!$F$2:$F$11,0)),1,0)+IF(ISNUMBER(MATCH(J1783,Sheet4!$F$2:$F$11,0)),1,0))</f>
        <v>0</v>
      </c>
      <c r="P1783" s="40" t="str">
        <f>IFERROR(INDEX(Sheet4!$G:$G,MATCH(Sheet1!B1783,Sheet4!$F:$F,0))+INDEX(Sheet4!$G:$G,MATCH(Sheet1!C1783,Sheet4!$F:$F,0))+INDEX(Sheet4!$G:$G,MATCH(Sheet1!D1783,Sheet4!$F:$F,0))+INDEX(Sheet4!$G:$G,MATCH(Sheet1!E1783,Sheet4!$F:$F,0))+INDEX(Sheet4!$G:$G,MATCH(Sheet1!F1783,Sheet4!$F:$F,0))+INDEX(Sheet4!$G:$G,MATCH(Sheet1!G1783,Sheet4!$F:$F,0))+INDEX(Sheet4!$G:$G,MATCH(Sheet1!H1783,Sheet4!$F:$F,0))+INDEX(Sheet4!$G:$G,MATCH(Sheet1!I1783,Sheet4!$F:$F,0))+INDEX(Sheet4!$G:$G,MATCH(Sheet1!J1783,Sheet4!$F:$F,0)),"")</f>
        <v/>
      </c>
      <c r="AF1783">
        <f si="421" t="shared"/>
        <v>0</v>
      </c>
      <c r="AH1783">
        <v>1760</v>
      </c>
      <c r="AI1783" t="str">
        <f si="422" t="shared"/>
        <v>Jerryd BaylessIsaiah CanaanJames HardenDevin BookerKelly OubreDeAndre' BembryMarvin BagleyJosh JacksonWillie Cauley-Stein</v>
      </c>
      <c r="AJ1783">
        <f si="425" t="shared"/>
        <v>0</v>
      </c>
      <c r="AK1783">
        <f si="426" t="shared"/>
        <v>0</v>
      </c>
      <c r="AL1783">
        <f si="427" t="shared"/>
        <v>0</v>
      </c>
      <c r="AM1783">
        <f si="428" t="shared"/>
        <v>0</v>
      </c>
      <c r="AN1783">
        <f si="429" t="shared"/>
        <v>0</v>
      </c>
      <c r="AO1783">
        <f si="430" t="shared"/>
        <v>0</v>
      </c>
      <c r="AP1783">
        <f si="431" t="shared"/>
        <v>0</v>
      </c>
      <c r="AQ1783">
        <f si="432" t="shared"/>
        <v>0</v>
      </c>
      <c r="AR1783">
        <f si="433" t="shared"/>
        <v>0</v>
      </c>
      <c r="AS1783">
        <f si="423" t="shared"/>
        <v>0</v>
      </c>
      <c r="AU1783" t="str">
        <f>IFERROR(VLOOKUP(C1783,Results!$A$2:$B$240,2,FALSE)+VLOOKUP(D1783,Results!$A$2:$B$240,2,FALSE)+VLOOKUP(E1783,Results!$A$2:$B$240,2,FALSE)+VLOOKUP(F1783,Results!$A$2:$B$240,2,FALSE)+VLOOKUP(G1783,Results!$A$2:$B$240,2,FALSE)+VLOOKUP(H1783,Results!$A$2:$B$240,2,FALSE)+VLOOKUP(I1783,Results!$A$2:$B$240,2,FALSE)+VLOOKUP(J1783,Results!$A$2:$B$240,2,FALSE)+VLOOKUP(B1783,Results!$A$2:$B$240,2,FALSE)-MIN(VLOOKUP(C1783,Results!$A$2:$B$240,2,FALSE),VLOOKUP(D1783,Results!$A$2:$B$240,2,FALSE),VLOOKUP(E1783,Results!$A$2:$B$240,2,FALSE),VLOOKUP(F1783,Results!$A$2:$B$240,2,FALSE),VLOOKUP(G1783,Results!$A$2:$B$240,2,FALSE),VLOOKUP(H1783,Results!$A$2:$B$240,2,FALSE),VLOOKUP(I1783,Results!$A$2:$B$240,2,FALSE),VLOOKUP(J1783,Results!$A$2:$B$240,2,FALSE),VLOOKUP(B1783,Results!$A$2:$B$240,2,FALSE)),"")</f>
        <v/>
      </c>
    </row>
    <row r="1784" spans="2:47" x14ac:dyDescent="0.3">
      <c r="B1784" t="s">
        <v>166</v>
      </c>
      <c r="C1784" t="s">
        <v>170</v>
      </c>
      <c r="D1784" t="s">
        <v>172</v>
      </c>
      <c r="E1784" t="s">
        <v>173</v>
      </c>
      <c r="F1784" t="s">
        <v>177</v>
      </c>
      <c r="G1784" t="s">
        <v>159</v>
      </c>
      <c r="H1784" t="s">
        <v>152</v>
      </c>
      <c r="I1784" t="s">
        <v>103</v>
      </c>
      <c r="J1784" t="s">
        <v>98</v>
      </c>
      <c r="K1784" t="n">
        <v>9.0</v>
      </c>
      <c r="L1784" s="30">
        <f si="424" t="shared"/>
        <v>0</v>
      </c>
      <c r="N1784" s="35" t="str">
        <f si="420" t="shared"/>
        <v/>
      </c>
      <c r="O1784" s="59">
        <f>(IF(ISNUMBER(MATCH(B1784,Sheet4!$K$92:$K$101,0)),1,0)+IF(ISNUMBER(MATCH(C1784,Sheet4!$K$92:$K$101,0)),1,0)+IF(ISNUMBER(MATCH(D1784,Sheet4!$K$92:$K$101,0)),1,0)+IF(ISNUMBER(MATCH(E1784,Sheet4!$K$92:$K$101,0)),1,0)+IF(ISNUMBER(MATCH(F1784,Sheet4!$K$92:$K$101,0)),1,0)+IF(ISNUMBER(MATCH(G1784,Sheet4!$K$92:$K$101,0)),1,0)+IF(ISNUMBER(MATCH(H1784,Sheet4!$K$92:$K$101,0)),1,0)+IF(ISNUMBER(MATCH(I1784,Sheet4!$K$92:$K$101,0)),1,0)+IF(ISNUMBER(MATCH(J1784,Sheet4!$K$92:$K$101,0)),1,0))
-
(IF(ISNUMBER(MATCH(B1784,Sheet4!$F$2:$F$11,0)),1,0)+IF(ISNUMBER(MATCH(C1784,Sheet4!$F$2:$F$11,0)),1,0)+IF(ISNUMBER(MATCH(D1784,Sheet4!$F$2:$F$11,0)),1,0)+IF(ISNUMBER(MATCH(E1784,Sheet4!$F$2:$F$11,0)),1,0)+IF(ISNUMBER(MATCH(F1784,Sheet4!$F$2:$F$11,0)),1,0)+IF(ISNUMBER(MATCH(G1784,Sheet4!$F$2:$F$11,0)),1,0)+IF(ISNUMBER(MATCH(H1784,Sheet4!$F$2:$F$11,0)),1,0)+IF(ISNUMBER(MATCH(I1784,Sheet4!$F$2:$F$11,0)),1,0)+IF(ISNUMBER(MATCH(J1784,Sheet4!$F$2:$F$11,0)),1,0))</f>
        <v>0</v>
      </c>
      <c r="P1784" s="40" t="str">
        <f>IFERROR(INDEX(Sheet4!$G:$G,MATCH(Sheet1!B1784,Sheet4!$F:$F,0))+INDEX(Sheet4!$G:$G,MATCH(Sheet1!C1784,Sheet4!$F:$F,0))+INDEX(Sheet4!$G:$G,MATCH(Sheet1!D1784,Sheet4!$F:$F,0))+INDEX(Sheet4!$G:$G,MATCH(Sheet1!E1784,Sheet4!$F:$F,0))+INDEX(Sheet4!$G:$G,MATCH(Sheet1!F1784,Sheet4!$F:$F,0))+INDEX(Sheet4!$G:$G,MATCH(Sheet1!G1784,Sheet4!$F:$F,0))+INDEX(Sheet4!$G:$G,MATCH(Sheet1!H1784,Sheet4!$F:$F,0))+INDEX(Sheet4!$G:$G,MATCH(Sheet1!I1784,Sheet4!$F:$F,0))+INDEX(Sheet4!$G:$G,MATCH(Sheet1!J1784,Sheet4!$F:$F,0)),"")</f>
        <v/>
      </c>
      <c r="AF1784">
        <f si="421" t="shared"/>
        <v>0</v>
      </c>
      <c r="AH1784">
        <v>1761</v>
      </c>
      <c r="AI1784" t="str">
        <f si="422" t="shared"/>
        <v>Jeremy LinIsaiah CanaanJames HardenMalik BeasleyKelly OubreCorey BrewerKenneth FariedJosh JacksonKarl-Anthony Towns</v>
      </c>
      <c r="AJ1784">
        <f si="425" t="shared"/>
        <v>0</v>
      </c>
      <c r="AK1784">
        <f si="426" t="shared"/>
        <v>0</v>
      </c>
      <c r="AL1784">
        <f si="427" t="shared"/>
        <v>0</v>
      </c>
      <c r="AM1784">
        <f si="428" t="shared"/>
        <v>0</v>
      </c>
      <c r="AN1784">
        <f si="429" t="shared"/>
        <v>0</v>
      </c>
      <c r="AO1784">
        <f si="430" t="shared"/>
        <v>0</v>
      </c>
      <c r="AP1784">
        <f si="431" t="shared"/>
        <v>0</v>
      </c>
      <c r="AQ1784">
        <f si="432" t="shared"/>
        <v>0</v>
      </c>
      <c r="AR1784">
        <f si="433" t="shared"/>
        <v>0</v>
      </c>
      <c r="AS1784">
        <f si="423" t="shared"/>
        <v>0</v>
      </c>
      <c r="AU1784" t="str">
        <f>IFERROR(VLOOKUP(C1784,Results!$A$2:$B$240,2,FALSE)+VLOOKUP(D1784,Results!$A$2:$B$240,2,FALSE)+VLOOKUP(E1784,Results!$A$2:$B$240,2,FALSE)+VLOOKUP(F1784,Results!$A$2:$B$240,2,FALSE)+VLOOKUP(G1784,Results!$A$2:$B$240,2,FALSE)+VLOOKUP(H1784,Results!$A$2:$B$240,2,FALSE)+VLOOKUP(I1784,Results!$A$2:$B$240,2,FALSE)+VLOOKUP(J1784,Results!$A$2:$B$240,2,FALSE)+VLOOKUP(B1784,Results!$A$2:$B$240,2,FALSE)-MIN(VLOOKUP(C1784,Results!$A$2:$B$240,2,FALSE),VLOOKUP(D1784,Results!$A$2:$B$240,2,FALSE),VLOOKUP(E1784,Results!$A$2:$B$240,2,FALSE),VLOOKUP(F1784,Results!$A$2:$B$240,2,FALSE),VLOOKUP(G1784,Results!$A$2:$B$240,2,FALSE),VLOOKUP(H1784,Results!$A$2:$B$240,2,FALSE),VLOOKUP(I1784,Results!$A$2:$B$240,2,FALSE),VLOOKUP(J1784,Results!$A$2:$B$240,2,FALSE),VLOOKUP(B1784,Results!$A$2:$B$240,2,FALSE)),"")</f>
        <v/>
      </c>
    </row>
    <row r="1785" spans="2:47" x14ac:dyDescent="0.3">
      <c r="B1785" t="s">
        <v>166</v>
      </c>
      <c r="C1785" t="s">
        <v>170</v>
      </c>
      <c r="D1785" t="s">
        <v>173</v>
      </c>
      <c r="E1785" t="s">
        <v>174</v>
      </c>
      <c r="F1785" t="s">
        <v>177</v>
      </c>
      <c r="G1785" t="s">
        <v>96</v>
      </c>
      <c r="H1785" t="s">
        <v>92</v>
      </c>
      <c r="I1785" t="s">
        <v>152</v>
      </c>
      <c r="J1785" t="s">
        <v>187</v>
      </c>
      <c r="K1785" t="n">
        <v>9.0</v>
      </c>
      <c r="L1785" s="30">
        <f si="424" t="shared"/>
        <v>0</v>
      </c>
      <c r="N1785" s="35" t="str">
        <f si="420" t="shared"/>
        <v/>
      </c>
      <c r="O1785" s="59">
        <f>(IF(ISNUMBER(MATCH(B1785,Sheet4!$K$92:$K$101,0)),1,0)+IF(ISNUMBER(MATCH(C1785,Sheet4!$K$92:$K$101,0)),1,0)+IF(ISNUMBER(MATCH(D1785,Sheet4!$K$92:$K$101,0)),1,0)+IF(ISNUMBER(MATCH(E1785,Sheet4!$K$92:$K$101,0)),1,0)+IF(ISNUMBER(MATCH(F1785,Sheet4!$K$92:$K$101,0)),1,0)+IF(ISNUMBER(MATCH(G1785,Sheet4!$K$92:$K$101,0)),1,0)+IF(ISNUMBER(MATCH(H1785,Sheet4!$K$92:$K$101,0)),1,0)+IF(ISNUMBER(MATCH(I1785,Sheet4!$K$92:$K$101,0)),1,0)+IF(ISNUMBER(MATCH(J1785,Sheet4!$K$92:$K$101,0)),1,0))
-
(IF(ISNUMBER(MATCH(B1785,Sheet4!$F$2:$F$11,0)),1,0)+IF(ISNUMBER(MATCH(C1785,Sheet4!$F$2:$F$11,0)),1,0)+IF(ISNUMBER(MATCH(D1785,Sheet4!$F$2:$F$11,0)),1,0)+IF(ISNUMBER(MATCH(E1785,Sheet4!$F$2:$F$11,0)),1,0)+IF(ISNUMBER(MATCH(F1785,Sheet4!$F$2:$F$11,0)),1,0)+IF(ISNUMBER(MATCH(G1785,Sheet4!$F$2:$F$11,0)),1,0)+IF(ISNUMBER(MATCH(H1785,Sheet4!$F$2:$F$11,0)),1,0)+IF(ISNUMBER(MATCH(I1785,Sheet4!$F$2:$F$11,0)),1,0)+IF(ISNUMBER(MATCH(J1785,Sheet4!$F$2:$F$11,0)),1,0))</f>
        <v>0</v>
      </c>
      <c r="P1785" s="40" t="str">
        <f>IFERROR(INDEX(Sheet4!$G:$G,MATCH(Sheet1!B1785,Sheet4!$F:$F,0))+INDEX(Sheet4!$G:$G,MATCH(Sheet1!C1785,Sheet4!$F:$F,0))+INDEX(Sheet4!$G:$G,MATCH(Sheet1!D1785,Sheet4!$F:$F,0))+INDEX(Sheet4!$G:$G,MATCH(Sheet1!E1785,Sheet4!$F:$F,0))+INDEX(Sheet4!$G:$G,MATCH(Sheet1!F1785,Sheet4!$F:$F,0))+INDEX(Sheet4!$G:$G,MATCH(Sheet1!G1785,Sheet4!$F:$F,0))+INDEX(Sheet4!$G:$G,MATCH(Sheet1!H1785,Sheet4!$F:$F,0))+INDEX(Sheet4!$G:$G,MATCH(Sheet1!I1785,Sheet4!$F:$F,0))+INDEX(Sheet4!$G:$G,MATCH(Sheet1!J1785,Sheet4!$F:$F,0)),"")</f>
        <v/>
      </c>
      <c r="AF1785">
        <f si="421" t="shared"/>
        <v>0</v>
      </c>
      <c r="AH1785">
        <v>1762</v>
      </c>
      <c r="AI1785" t="str">
        <f si="422" t="shared"/>
        <v>De'Aaron FoxLandry ShametDevin BookerMonte MorrisWill BartonMikal BridgesJohn CollinsPaul MillsapNikola Jokic</v>
      </c>
      <c r="AJ1785">
        <f si="425" t="shared"/>
        <v>0</v>
      </c>
      <c r="AK1785">
        <f si="426" t="shared"/>
        <v>0</v>
      </c>
      <c r="AL1785">
        <f si="427" t="shared"/>
        <v>0</v>
      </c>
      <c r="AM1785">
        <f si="428" t="shared"/>
        <v>0</v>
      </c>
      <c r="AN1785">
        <f si="429" t="shared"/>
        <v>0</v>
      </c>
      <c r="AO1785">
        <f si="430" t="shared"/>
        <v>0</v>
      </c>
      <c r="AP1785">
        <f si="431" t="shared"/>
        <v>0</v>
      </c>
      <c r="AQ1785">
        <f si="432" t="shared"/>
        <v>0</v>
      </c>
      <c r="AR1785">
        <f si="433" t="shared"/>
        <v>0</v>
      </c>
      <c r="AS1785">
        <f si="423" t="shared"/>
        <v>0</v>
      </c>
      <c r="AU1785" t="str">
        <f>IFERROR(VLOOKUP(C1785,Results!$A$2:$B$240,2,FALSE)+VLOOKUP(D1785,Results!$A$2:$B$240,2,FALSE)+VLOOKUP(E1785,Results!$A$2:$B$240,2,FALSE)+VLOOKUP(F1785,Results!$A$2:$B$240,2,FALSE)+VLOOKUP(G1785,Results!$A$2:$B$240,2,FALSE)+VLOOKUP(H1785,Results!$A$2:$B$240,2,FALSE)+VLOOKUP(I1785,Results!$A$2:$B$240,2,FALSE)+VLOOKUP(J1785,Results!$A$2:$B$240,2,FALSE)+VLOOKUP(B1785,Results!$A$2:$B$240,2,FALSE)-MIN(VLOOKUP(C1785,Results!$A$2:$B$240,2,FALSE),VLOOKUP(D1785,Results!$A$2:$B$240,2,FALSE),VLOOKUP(E1785,Results!$A$2:$B$240,2,FALSE),VLOOKUP(F1785,Results!$A$2:$B$240,2,FALSE),VLOOKUP(G1785,Results!$A$2:$B$240,2,FALSE),VLOOKUP(H1785,Results!$A$2:$B$240,2,FALSE),VLOOKUP(I1785,Results!$A$2:$B$240,2,FALSE),VLOOKUP(J1785,Results!$A$2:$B$240,2,FALSE),VLOOKUP(B1785,Results!$A$2:$B$240,2,FALSE)),"")</f>
        <v/>
      </c>
    </row>
    <row r="1786" spans="2:47" x14ac:dyDescent="0.3">
      <c r="B1786" t="s">
        <v>166</v>
      </c>
      <c r="C1786" t="s">
        <v>87</v>
      </c>
      <c r="D1786" t="s">
        <v>173</v>
      </c>
      <c r="E1786" t="s">
        <v>148</v>
      </c>
      <c r="F1786" t="s">
        <v>177</v>
      </c>
      <c r="G1786" t="s">
        <v>105</v>
      </c>
      <c r="H1786" t="s">
        <v>152</v>
      </c>
      <c r="I1786" t="s">
        <v>155</v>
      </c>
      <c r="J1786" t="s">
        <v>186</v>
      </c>
      <c r="K1786" t="n">
        <v>9.0</v>
      </c>
      <c r="L1786" s="30">
        <f si="424" t="shared"/>
        <v>0</v>
      </c>
      <c r="N1786" s="35" t="str">
        <f si="420" t="shared"/>
        <v/>
      </c>
      <c r="O1786" s="59">
        <f>(IF(ISNUMBER(MATCH(B1786,Sheet4!$K$92:$K$101,0)),1,0)+IF(ISNUMBER(MATCH(C1786,Sheet4!$K$92:$K$101,0)),1,0)+IF(ISNUMBER(MATCH(D1786,Sheet4!$K$92:$K$101,0)),1,0)+IF(ISNUMBER(MATCH(E1786,Sheet4!$K$92:$K$101,0)),1,0)+IF(ISNUMBER(MATCH(F1786,Sheet4!$K$92:$K$101,0)),1,0)+IF(ISNUMBER(MATCH(G1786,Sheet4!$K$92:$K$101,0)),1,0)+IF(ISNUMBER(MATCH(H1786,Sheet4!$K$92:$K$101,0)),1,0)+IF(ISNUMBER(MATCH(I1786,Sheet4!$K$92:$K$101,0)),1,0)+IF(ISNUMBER(MATCH(J1786,Sheet4!$K$92:$K$101,0)),1,0))
-
(IF(ISNUMBER(MATCH(B1786,Sheet4!$F$2:$F$11,0)),1,0)+IF(ISNUMBER(MATCH(C1786,Sheet4!$F$2:$F$11,0)),1,0)+IF(ISNUMBER(MATCH(D1786,Sheet4!$F$2:$F$11,0)),1,0)+IF(ISNUMBER(MATCH(E1786,Sheet4!$F$2:$F$11,0)),1,0)+IF(ISNUMBER(MATCH(F1786,Sheet4!$F$2:$F$11,0)),1,0)+IF(ISNUMBER(MATCH(G1786,Sheet4!$F$2:$F$11,0)),1,0)+IF(ISNUMBER(MATCH(H1786,Sheet4!$F$2:$F$11,0)),1,0)+IF(ISNUMBER(MATCH(I1786,Sheet4!$F$2:$F$11,0)),1,0)+IF(ISNUMBER(MATCH(J1786,Sheet4!$F$2:$F$11,0)),1,0))</f>
        <v>0</v>
      </c>
      <c r="P1786" s="40" t="str">
        <f>IFERROR(INDEX(Sheet4!$G:$G,MATCH(Sheet1!B1786,Sheet4!$F:$F,0))+INDEX(Sheet4!$G:$G,MATCH(Sheet1!C1786,Sheet4!$F:$F,0))+INDEX(Sheet4!$G:$G,MATCH(Sheet1!D1786,Sheet4!$F:$F,0))+INDEX(Sheet4!$G:$G,MATCH(Sheet1!E1786,Sheet4!$F:$F,0))+INDEX(Sheet4!$G:$G,MATCH(Sheet1!F1786,Sheet4!$F:$F,0))+INDEX(Sheet4!$G:$G,MATCH(Sheet1!G1786,Sheet4!$F:$F,0))+INDEX(Sheet4!$G:$G,MATCH(Sheet1!H1786,Sheet4!$F:$F,0))+INDEX(Sheet4!$G:$G,MATCH(Sheet1!I1786,Sheet4!$F:$F,0))+INDEX(Sheet4!$G:$G,MATCH(Sheet1!J1786,Sheet4!$F:$F,0)),"")</f>
        <v/>
      </c>
      <c r="AF1786">
        <f si="421" t="shared"/>
        <v>0</v>
      </c>
      <c r="AH1786">
        <v>1763</v>
      </c>
      <c r="AI1786" t="str">
        <f si="422" t="shared"/>
        <v>Ben SimmonsDe'Aaron FoxMonte MorrisMalik BeasleyTaurean PrinceRoyce O'NealeKenneth FariedPaul MillsapJoel Embiid</v>
      </c>
      <c r="AJ1786">
        <f si="425" t="shared"/>
        <v>0</v>
      </c>
      <c r="AK1786">
        <f si="426" t="shared"/>
        <v>0</v>
      </c>
      <c r="AL1786">
        <f si="427" t="shared"/>
        <v>0</v>
      </c>
      <c r="AM1786">
        <f si="428" t="shared"/>
        <v>0</v>
      </c>
      <c r="AN1786">
        <f si="429" t="shared"/>
        <v>0</v>
      </c>
      <c r="AO1786">
        <f si="430" t="shared"/>
        <v>0</v>
      </c>
      <c r="AP1786">
        <f si="431" t="shared"/>
        <v>0</v>
      </c>
      <c r="AQ1786">
        <f si="432" t="shared"/>
        <v>0</v>
      </c>
      <c r="AR1786">
        <f si="433" t="shared"/>
        <v>0</v>
      </c>
      <c r="AS1786">
        <f si="423" t="shared"/>
        <v>0</v>
      </c>
      <c r="AU1786" t="str">
        <f>IFERROR(VLOOKUP(C1786,Results!$A$2:$B$240,2,FALSE)+VLOOKUP(D1786,Results!$A$2:$B$240,2,FALSE)+VLOOKUP(E1786,Results!$A$2:$B$240,2,FALSE)+VLOOKUP(F1786,Results!$A$2:$B$240,2,FALSE)+VLOOKUP(G1786,Results!$A$2:$B$240,2,FALSE)+VLOOKUP(H1786,Results!$A$2:$B$240,2,FALSE)+VLOOKUP(I1786,Results!$A$2:$B$240,2,FALSE)+VLOOKUP(J1786,Results!$A$2:$B$240,2,FALSE)+VLOOKUP(B1786,Results!$A$2:$B$240,2,FALSE)-MIN(VLOOKUP(C1786,Results!$A$2:$B$240,2,FALSE),VLOOKUP(D1786,Results!$A$2:$B$240,2,FALSE),VLOOKUP(E1786,Results!$A$2:$B$240,2,FALSE),VLOOKUP(F1786,Results!$A$2:$B$240,2,FALSE),VLOOKUP(G1786,Results!$A$2:$B$240,2,FALSE),VLOOKUP(H1786,Results!$A$2:$B$240,2,FALSE),VLOOKUP(I1786,Results!$A$2:$B$240,2,FALSE),VLOOKUP(J1786,Results!$A$2:$B$240,2,FALSE),VLOOKUP(B1786,Results!$A$2:$B$240,2,FALSE)),"")</f>
        <v/>
      </c>
    </row>
    <row r="1787" spans="2:47" x14ac:dyDescent="0.3">
      <c r="B1787" t="s">
        <v>166</v>
      </c>
      <c r="C1787" t="s">
        <v>108</v>
      </c>
      <c r="D1787" t="s">
        <v>172</v>
      </c>
      <c r="E1787" t="s">
        <v>146</v>
      </c>
      <c r="F1787" t="s">
        <v>179</v>
      </c>
      <c r="G1787" t="s">
        <v>101</v>
      </c>
      <c r="H1787" t="s">
        <v>153</v>
      </c>
      <c r="I1787" t="s">
        <v>181</v>
      </c>
      <c r="J1787" t="s">
        <v>98</v>
      </c>
      <c r="K1787" t="n">
        <v>9.0</v>
      </c>
      <c r="L1787" s="30">
        <f si="424" t="shared"/>
        <v>0</v>
      </c>
      <c r="N1787" s="35" t="str">
        <f si="420" t="shared"/>
        <v/>
      </c>
      <c r="O1787" s="59">
        <f>(IF(ISNUMBER(MATCH(B1787,Sheet4!$K$92:$K$101,0)),1,0)+IF(ISNUMBER(MATCH(C1787,Sheet4!$K$92:$K$101,0)),1,0)+IF(ISNUMBER(MATCH(D1787,Sheet4!$K$92:$K$101,0)),1,0)+IF(ISNUMBER(MATCH(E1787,Sheet4!$K$92:$K$101,0)),1,0)+IF(ISNUMBER(MATCH(F1787,Sheet4!$K$92:$K$101,0)),1,0)+IF(ISNUMBER(MATCH(G1787,Sheet4!$K$92:$K$101,0)),1,0)+IF(ISNUMBER(MATCH(H1787,Sheet4!$K$92:$K$101,0)),1,0)+IF(ISNUMBER(MATCH(I1787,Sheet4!$K$92:$K$101,0)),1,0)+IF(ISNUMBER(MATCH(J1787,Sheet4!$K$92:$K$101,0)),1,0))
-
(IF(ISNUMBER(MATCH(B1787,Sheet4!$F$2:$F$11,0)),1,0)+IF(ISNUMBER(MATCH(C1787,Sheet4!$F$2:$F$11,0)),1,0)+IF(ISNUMBER(MATCH(D1787,Sheet4!$F$2:$F$11,0)),1,0)+IF(ISNUMBER(MATCH(E1787,Sheet4!$F$2:$F$11,0)),1,0)+IF(ISNUMBER(MATCH(F1787,Sheet4!$F$2:$F$11,0)),1,0)+IF(ISNUMBER(MATCH(G1787,Sheet4!$F$2:$F$11,0)),1,0)+IF(ISNUMBER(MATCH(H1787,Sheet4!$F$2:$F$11,0)),1,0)+IF(ISNUMBER(MATCH(I1787,Sheet4!$F$2:$F$11,0)),1,0)+IF(ISNUMBER(MATCH(J1787,Sheet4!$F$2:$F$11,0)),1,0))</f>
        <v>0</v>
      </c>
      <c r="P1787" s="40" t="str">
        <f>IFERROR(INDEX(Sheet4!$G:$G,MATCH(Sheet1!B1787,Sheet4!$F:$F,0))+INDEX(Sheet4!$G:$G,MATCH(Sheet1!C1787,Sheet4!$F:$F,0))+INDEX(Sheet4!$G:$G,MATCH(Sheet1!D1787,Sheet4!$F:$F,0))+INDEX(Sheet4!$G:$G,MATCH(Sheet1!E1787,Sheet4!$F:$F,0))+INDEX(Sheet4!$G:$G,MATCH(Sheet1!F1787,Sheet4!$F:$F,0))+INDEX(Sheet4!$G:$G,MATCH(Sheet1!G1787,Sheet4!$F:$F,0))+INDEX(Sheet4!$G:$G,MATCH(Sheet1!H1787,Sheet4!$F:$F,0))+INDEX(Sheet4!$G:$G,MATCH(Sheet1!I1787,Sheet4!$F:$F,0))+INDEX(Sheet4!$G:$G,MATCH(Sheet1!J1787,Sheet4!$F:$F,0)),"")</f>
        <v/>
      </c>
      <c r="AF1787">
        <f si="421" t="shared"/>
        <v>0</v>
      </c>
      <c r="AH1787">
        <v>1764</v>
      </c>
      <c r="AI1787" t="str">
        <f si="422" t="shared"/>
        <v>Ben SimmonsElie OkoboMonte MorrisMalik BeasleyWill BartonCorey BrewerKenneth FariedJohn CollinsNikola Jokic</v>
      </c>
      <c r="AJ1787">
        <f si="425" t="shared"/>
        <v>0</v>
      </c>
      <c r="AK1787">
        <f si="426" t="shared"/>
        <v>0</v>
      </c>
      <c r="AL1787">
        <f si="427" t="shared"/>
        <v>0</v>
      </c>
      <c r="AM1787">
        <f si="428" t="shared"/>
        <v>0</v>
      </c>
      <c r="AN1787">
        <f si="429" t="shared"/>
        <v>0</v>
      </c>
      <c r="AO1787">
        <f si="430" t="shared"/>
        <v>0</v>
      </c>
      <c r="AP1787">
        <f si="431" t="shared"/>
        <v>0</v>
      </c>
      <c r="AQ1787">
        <f si="432" t="shared"/>
        <v>0</v>
      </c>
      <c r="AR1787">
        <f si="433" t="shared"/>
        <v>0</v>
      </c>
      <c r="AS1787">
        <f si="423" t="shared"/>
        <v>0</v>
      </c>
      <c r="AU1787" t="str">
        <f>IFERROR(VLOOKUP(C1787,Results!$A$2:$B$240,2,FALSE)+VLOOKUP(D1787,Results!$A$2:$B$240,2,FALSE)+VLOOKUP(E1787,Results!$A$2:$B$240,2,FALSE)+VLOOKUP(F1787,Results!$A$2:$B$240,2,FALSE)+VLOOKUP(G1787,Results!$A$2:$B$240,2,FALSE)+VLOOKUP(H1787,Results!$A$2:$B$240,2,FALSE)+VLOOKUP(I1787,Results!$A$2:$B$240,2,FALSE)+VLOOKUP(J1787,Results!$A$2:$B$240,2,FALSE)+VLOOKUP(B1787,Results!$A$2:$B$240,2,FALSE)-MIN(VLOOKUP(C1787,Results!$A$2:$B$240,2,FALSE),VLOOKUP(D1787,Results!$A$2:$B$240,2,FALSE),VLOOKUP(E1787,Results!$A$2:$B$240,2,FALSE),VLOOKUP(F1787,Results!$A$2:$B$240,2,FALSE),VLOOKUP(G1787,Results!$A$2:$B$240,2,FALSE),VLOOKUP(H1787,Results!$A$2:$B$240,2,FALSE),VLOOKUP(I1787,Results!$A$2:$B$240,2,FALSE),VLOOKUP(J1787,Results!$A$2:$B$240,2,FALSE),VLOOKUP(B1787,Results!$A$2:$B$240,2,FALSE)),"")</f>
        <v/>
      </c>
    </row>
    <row r="1788" spans="2:47" x14ac:dyDescent="0.3">
      <c r="B1788" t="s">
        <v>166</v>
      </c>
      <c r="C1788" t="s">
        <v>171</v>
      </c>
      <c r="D1788" t="s">
        <v>173</v>
      </c>
      <c r="E1788" t="s">
        <v>148</v>
      </c>
      <c r="F1788" t="s">
        <v>105</v>
      </c>
      <c r="G1788" t="s">
        <v>179</v>
      </c>
      <c r="H1788" t="s">
        <v>153</v>
      </c>
      <c r="I1788" t="s">
        <v>92</v>
      </c>
      <c r="J1788" t="s">
        <v>186</v>
      </c>
      <c r="K1788" t="n">
        <v>9.0</v>
      </c>
      <c r="L1788" s="30">
        <f si="424" t="shared"/>
        <v>0</v>
      </c>
      <c r="N1788" s="35" t="str">
        <f si="420" t="shared"/>
        <v/>
      </c>
      <c r="O1788" s="59">
        <f>(IF(ISNUMBER(MATCH(B1788,Sheet4!$K$92:$K$101,0)),1,0)+IF(ISNUMBER(MATCH(C1788,Sheet4!$K$92:$K$101,0)),1,0)+IF(ISNUMBER(MATCH(D1788,Sheet4!$K$92:$K$101,0)),1,0)+IF(ISNUMBER(MATCH(E1788,Sheet4!$K$92:$K$101,0)),1,0)+IF(ISNUMBER(MATCH(F1788,Sheet4!$K$92:$K$101,0)),1,0)+IF(ISNUMBER(MATCH(G1788,Sheet4!$K$92:$K$101,0)),1,0)+IF(ISNUMBER(MATCH(H1788,Sheet4!$K$92:$K$101,0)),1,0)+IF(ISNUMBER(MATCH(I1788,Sheet4!$K$92:$K$101,0)),1,0)+IF(ISNUMBER(MATCH(J1788,Sheet4!$K$92:$K$101,0)),1,0))
-
(IF(ISNUMBER(MATCH(B1788,Sheet4!$F$2:$F$11,0)),1,0)+IF(ISNUMBER(MATCH(C1788,Sheet4!$F$2:$F$11,0)),1,0)+IF(ISNUMBER(MATCH(D1788,Sheet4!$F$2:$F$11,0)),1,0)+IF(ISNUMBER(MATCH(E1788,Sheet4!$F$2:$F$11,0)),1,0)+IF(ISNUMBER(MATCH(F1788,Sheet4!$F$2:$F$11,0)),1,0)+IF(ISNUMBER(MATCH(G1788,Sheet4!$F$2:$F$11,0)),1,0)+IF(ISNUMBER(MATCH(H1788,Sheet4!$F$2:$F$11,0)),1,0)+IF(ISNUMBER(MATCH(I1788,Sheet4!$F$2:$F$11,0)),1,0)+IF(ISNUMBER(MATCH(J1788,Sheet4!$F$2:$F$11,0)),1,0))</f>
        <v>0</v>
      </c>
      <c r="P1788" s="40" t="str">
        <f>IFERROR(INDEX(Sheet4!$G:$G,MATCH(Sheet1!B1788,Sheet4!$F:$F,0))+INDEX(Sheet4!$G:$G,MATCH(Sheet1!C1788,Sheet4!$F:$F,0))+INDEX(Sheet4!$G:$G,MATCH(Sheet1!D1788,Sheet4!$F:$F,0))+INDEX(Sheet4!$G:$G,MATCH(Sheet1!E1788,Sheet4!$F:$F,0))+INDEX(Sheet4!$G:$G,MATCH(Sheet1!F1788,Sheet4!$F:$F,0))+INDEX(Sheet4!$G:$G,MATCH(Sheet1!G1788,Sheet4!$F:$F,0))+INDEX(Sheet4!$G:$G,MATCH(Sheet1!H1788,Sheet4!$F:$F,0))+INDEX(Sheet4!$G:$G,MATCH(Sheet1!I1788,Sheet4!$F:$F,0))+INDEX(Sheet4!$G:$G,MATCH(Sheet1!J1788,Sheet4!$F:$F,0)),"")</f>
        <v/>
      </c>
      <c r="AF1788">
        <f si="421" t="shared"/>
        <v>0</v>
      </c>
      <c r="AH1788">
        <v>1765</v>
      </c>
      <c r="AI1788" t="str">
        <f si="422" t="shared"/>
        <v>De'Aaron FoxTrae YoungDevin BookerMonte MorrisKelly OubreJustin JacksonKenneth FariedJohn CollinsDeandre Ayton</v>
      </c>
      <c r="AJ1788">
        <f si="425" t="shared"/>
        <v>0</v>
      </c>
      <c r="AK1788">
        <f si="426" t="shared"/>
        <v>0</v>
      </c>
      <c r="AL1788">
        <f si="427" t="shared"/>
        <v>0</v>
      </c>
      <c r="AM1788">
        <f si="428" t="shared"/>
        <v>0</v>
      </c>
      <c r="AN1788">
        <f si="429" t="shared"/>
        <v>0</v>
      </c>
      <c r="AO1788">
        <f si="430" t="shared"/>
        <v>0</v>
      </c>
      <c r="AP1788">
        <f si="431" t="shared"/>
        <v>0</v>
      </c>
      <c r="AQ1788">
        <f si="432" t="shared"/>
        <v>0</v>
      </c>
      <c r="AR1788">
        <f si="433" t="shared"/>
        <v>0</v>
      </c>
      <c r="AS1788">
        <f si="423" t="shared"/>
        <v>0</v>
      </c>
      <c r="AU1788" t="str">
        <f>IFERROR(VLOOKUP(C1788,Results!$A$2:$B$240,2,FALSE)+VLOOKUP(D1788,Results!$A$2:$B$240,2,FALSE)+VLOOKUP(E1788,Results!$A$2:$B$240,2,FALSE)+VLOOKUP(F1788,Results!$A$2:$B$240,2,FALSE)+VLOOKUP(G1788,Results!$A$2:$B$240,2,FALSE)+VLOOKUP(H1788,Results!$A$2:$B$240,2,FALSE)+VLOOKUP(I1788,Results!$A$2:$B$240,2,FALSE)+VLOOKUP(J1788,Results!$A$2:$B$240,2,FALSE)+VLOOKUP(B1788,Results!$A$2:$B$240,2,FALSE)-MIN(VLOOKUP(C1788,Results!$A$2:$B$240,2,FALSE),VLOOKUP(D1788,Results!$A$2:$B$240,2,FALSE),VLOOKUP(E1788,Results!$A$2:$B$240,2,FALSE),VLOOKUP(F1788,Results!$A$2:$B$240,2,FALSE),VLOOKUP(G1788,Results!$A$2:$B$240,2,FALSE),VLOOKUP(H1788,Results!$A$2:$B$240,2,FALSE),VLOOKUP(I1788,Results!$A$2:$B$240,2,FALSE),VLOOKUP(J1788,Results!$A$2:$B$240,2,FALSE),VLOOKUP(B1788,Results!$A$2:$B$240,2,FALSE)),"")</f>
        <v/>
      </c>
    </row>
    <row r="1789" spans="2:47" x14ac:dyDescent="0.3">
      <c r="B1789" t="s">
        <v>166</v>
      </c>
      <c r="C1789" t="s">
        <v>171</v>
      </c>
      <c r="D1789" t="s">
        <v>172</v>
      </c>
      <c r="E1789" t="s">
        <v>148</v>
      </c>
      <c r="F1789" t="s">
        <v>150</v>
      </c>
      <c r="G1789" t="s">
        <v>90</v>
      </c>
      <c r="H1789" t="s">
        <v>181</v>
      </c>
      <c r="I1789" t="s">
        <v>152</v>
      </c>
      <c r="J1789" t="s">
        <v>186</v>
      </c>
      <c r="K1789" t="n">
        <v>9.0</v>
      </c>
      <c r="L1789" s="30">
        <f si="424" t="shared"/>
        <v>0</v>
      </c>
      <c r="N1789" s="35" t="str">
        <f si="420" t="shared"/>
        <v/>
      </c>
      <c r="O1789" s="59">
        <f>(IF(ISNUMBER(MATCH(B1789,Sheet4!$K$92:$K$101,0)),1,0)+IF(ISNUMBER(MATCH(C1789,Sheet4!$K$92:$K$101,0)),1,0)+IF(ISNUMBER(MATCH(D1789,Sheet4!$K$92:$K$101,0)),1,0)+IF(ISNUMBER(MATCH(E1789,Sheet4!$K$92:$K$101,0)),1,0)+IF(ISNUMBER(MATCH(F1789,Sheet4!$K$92:$K$101,0)),1,0)+IF(ISNUMBER(MATCH(G1789,Sheet4!$K$92:$K$101,0)),1,0)+IF(ISNUMBER(MATCH(H1789,Sheet4!$K$92:$K$101,0)),1,0)+IF(ISNUMBER(MATCH(I1789,Sheet4!$K$92:$K$101,0)),1,0)+IF(ISNUMBER(MATCH(J1789,Sheet4!$K$92:$K$101,0)),1,0))
-
(IF(ISNUMBER(MATCH(B1789,Sheet4!$F$2:$F$11,0)),1,0)+IF(ISNUMBER(MATCH(C1789,Sheet4!$F$2:$F$11,0)),1,0)+IF(ISNUMBER(MATCH(D1789,Sheet4!$F$2:$F$11,0)),1,0)+IF(ISNUMBER(MATCH(E1789,Sheet4!$F$2:$F$11,0)),1,0)+IF(ISNUMBER(MATCH(F1789,Sheet4!$F$2:$F$11,0)),1,0)+IF(ISNUMBER(MATCH(G1789,Sheet4!$F$2:$F$11,0)),1,0)+IF(ISNUMBER(MATCH(H1789,Sheet4!$F$2:$F$11,0)),1,0)+IF(ISNUMBER(MATCH(I1789,Sheet4!$F$2:$F$11,0)),1,0)+IF(ISNUMBER(MATCH(J1789,Sheet4!$F$2:$F$11,0)),1,0))</f>
        <v>0</v>
      </c>
      <c r="P1789" s="40" t="str">
        <f>IFERROR(INDEX(Sheet4!$G:$G,MATCH(Sheet1!B1789,Sheet4!$F:$F,0))+INDEX(Sheet4!$G:$G,MATCH(Sheet1!C1789,Sheet4!$F:$F,0))+INDEX(Sheet4!$G:$G,MATCH(Sheet1!D1789,Sheet4!$F:$F,0))+INDEX(Sheet4!$G:$G,MATCH(Sheet1!E1789,Sheet4!$F:$F,0))+INDEX(Sheet4!$G:$G,MATCH(Sheet1!F1789,Sheet4!$F:$F,0))+INDEX(Sheet4!$G:$G,MATCH(Sheet1!G1789,Sheet4!$F:$F,0))+INDEX(Sheet4!$G:$G,MATCH(Sheet1!H1789,Sheet4!$F:$F,0))+INDEX(Sheet4!$G:$G,MATCH(Sheet1!I1789,Sheet4!$F:$F,0))+INDEX(Sheet4!$G:$G,MATCH(Sheet1!J1789,Sheet4!$F:$F,0)),"")</f>
        <v/>
      </c>
      <c r="AF1789">
        <f si="421" t="shared"/>
        <v>0</v>
      </c>
      <c r="AH1789">
        <v>1766</v>
      </c>
      <c r="AI1789" t="str">
        <f si="422" t="shared"/>
        <v>Jeremy LinLandry ShametJames HardenMonte MorrisWill BartonTaurean PrinceKenneth FariedJosh JacksonRudy Gobert</v>
      </c>
      <c r="AJ1789">
        <f si="425" t="shared"/>
        <v>0</v>
      </c>
      <c r="AK1789">
        <f si="426" t="shared"/>
        <v>0</v>
      </c>
      <c r="AL1789">
        <f si="427" t="shared"/>
        <v>0</v>
      </c>
      <c r="AM1789">
        <f si="428" t="shared"/>
        <v>0</v>
      </c>
      <c r="AN1789">
        <f si="429" t="shared"/>
        <v>0</v>
      </c>
      <c r="AO1789">
        <f si="430" t="shared"/>
        <v>0</v>
      </c>
      <c r="AP1789">
        <f si="431" t="shared"/>
        <v>0</v>
      </c>
      <c r="AQ1789">
        <f si="432" t="shared"/>
        <v>0</v>
      </c>
      <c r="AR1789">
        <f si="433" t="shared"/>
        <v>0</v>
      </c>
      <c r="AS1789">
        <f si="423" t="shared"/>
        <v>0</v>
      </c>
      <c r="AU1789" t="str">
        <f>IFERROR(VLOOKUP(C1789,Results!$A$2:$B$240,2,FALSE)+VLOOKUP(D1789,Results!$A$2:$B$240,2,FALSE)+VLOOKUP(E1789,Results!$A$2:$B$240,2,FALSE)+VLOOKUP(F1789,Results!$A$2:$B$240,2,FALSE)+VLOOKUP(G1789,Results!$A$2:$B$240,2,FALSE)+VLOOKUP(H1789,Results!$A$2:$B$240,2,FALSE)+VLOOKUP(I1789,Results!$A$2:$B$240,2,FALSE)+VLOOKUP(J1789,Results!$A$2:$B$240,2,FALSE)+VLOOKUP(B1789,Results!$A$2:$B$240,2,FALSE)-MIN(VLOOKUP(C1789,Results!$A$2:$B$240,2,FALSE),VLOOKUP(D1789,Results!$A$2:$B$240,2,FALSE),VLOOKUP(E1789,Results!$A$2:$B$240,2,FALSE),VLOOKUP(F1789,Results!$A$2:$B$240,2,FALSE),VLOOKUP(G1789,Results!$A$2:$B$240,2,FALSE),VLOOKUP(H1789,Results!$A$2:$B$240,2,FALSE),VLOOKUP(I1789,Results!$A$2:$B$240,2,FALSE),VLOOKUP(J1789,Results!$A$2:$B$240,2,FALSE),VLOOKUP(B1789,Results!$A$2:$B$240,2,FALSE)),"")</f>
        <v/>
      </c>
    </row>
    <row r="1790" spans="2:47" x14ac:dyDescent="0.3">
      <c r="B1790" t="s">
        <v>166</v>
      </c>
      <c r="C1790" t="s">
        <v>87</v>
      </c>
      <c r="D1790" t="s">
        <v>172</v>
      </c>
      <c r="E1790" t="s">
        <v>148</v>
      </c>
      <c r="F1790" t="s">
        <v>178</v>
      </c>
      <c r="G1790" t="s">
        <v>159</v>
      </c>
      <c r="H1790" t="s">
        <v>181</v>
      </c>
      <c r="I1790" t="s">
        <v>183</v>
      </c>
      <c r="J1790" t="s">
        <v>186</v>
      </c>
      <c r="K1790" t="n">
        <v>9.0</v>
      </c>
      <c r="L1790" s="30">
        <f si="424" t="shared"/>
        <v>0</v>
      </c>
      <c r="N1790" s="35" t="str">
        <f si="420" t="shared"/>
        <v/>
      </c>
      <c r="O1790" s="59">
        <f>(IF(ISNUMBER(MATCH(B1790,Sheet4!$K$92:$K$101,0)),1,0)+IF(ISNUMBER(MATCH(C1790,Sheet4!$K$92:$K$101,0)),1,0)+IF(ISNUMBER(MATCH(D1790,Sheet4!$K$92:$K$101,0)),1,0)+IF(ISNUMBER(MATCH(E1790,Sheet4!$K$92:$K$101,0)),1,0)+IF(ISNUMBER(MATCH(F1790,Sheet4!$K$92:$K$101,0)),1,0)+IF(ISNUMBER(MATCH(G1790,Sheet4!$K$92:$K$101,0)),1,0)+IF(ISNUMBER(MATCH(H1790,Sheet4!$K$92:$K$101,0)),1,0)+IF(ISNUMBER(MATCH(I1790,Sheet4!$K$92:$K$101,0)),1,0)+IF(ISNUMBER(MATCH(J1790,Sheet4!$K$92:$K$101,0)),1,0))
-
(IF(ISNUMBER(MATCH(B1790,Sheet4!$F$2:$F$11,0)),1,0)+IF(ISNUMBER(MATCH(C1790,Sheet4!$F$2:$F$11,0)),1,0)+IF(ISNUMBER(MATCH(D1790,Sheet4!$F$2:$F$11,0)),1,0)+IF(ISNUMBER(MATCH(E1790,Sheet4!$F$2:$F$11,0)),1,0)+IF(ISNUMBER(MATCH(F1790,Sheet4!$F$2:$F$11,0)),1,0)+IF(ISNUMBER(MATCH(G1790,Sheet4!$F$2:$F$11,0)),1,0)+IF(ISNUMBER(MATCH(H1790,Sheet4!$F$2:$F$11,0)),1,0)+IF(ISNUMBER(MATCH(I1790,Sheet4!$F$2:$F$11,0)),1,0)+IF(ISNUMBER(MATCH(J1790,Sheet4!$F$2:$F$11,0)),1,0))</f>
        <v>0</v>
      </c>
      <c r="P1790" s="40" t="str">
        <f>IFERROR(INDEX(Sheet4!$G:$G,MATCH(Sheet1!B1790,Sheet4!$F:$F,0))+INDEX(Sheet4!$G:$G,MATCH(Sheet1!C1790,Sheet4!$F:$F,0))+INDEX(Sheet4!$G:$G,MATCH(Sheet1!D1790,Sheet4!$F:$F,0))+INDEX(Sheet4!$G:$G,MATCH(Sheet1!E1790,Sheet4!$F:$F,0))+INDEX(Sheet4!$G:$G,MATCH(Sheet1!F1790,Sheet4!$F:$F,0))+INDEX(Sheet4!$G:$G,MATCH(Sheet1!G1790,Sheet4!$F:$F,0))+INDEX(Sheet4!$G:$G,MATCH(Sheet1!H1790,Sheet4!$F:$F,0))+INDEX(Sheet4!$G:$G,MATCH(Sheet1!I1790,Sheet4!$F:$F,0))+INDEX(Sheet4!$G:$G,MATCH(Sheet1!J1790,Sheet4!$F:$F,0)),"")</f>
        <v/>
      </c>
      <c r="AF1790">
        <f si="421" t="shared"/>
        <v>0</v>
      </c>
      <c r="AH1790">
        <v>1767</v>
      </c>
      <c r="AI1790" t="str">
        <f si="422" t="shared"/>
        <v>De'Aaron FoxRicky RubioJimmy ButlerMonte MorrisCorey BrewerRoyce O'NealeKenneth FariedJohn CollinsKarl-Anthony Towns</v>
      </c>
      <c r="AJ1790">
        <f si="425" t="shared"/>
        <v>0</v>
      </c>
      <c r="AK1790">
        <f si="426" t="shared"/>
        <v>0</v>
      </c>
      <c r="AL1790">
        <f si="427" t="shared"/>
        <v>0</v>
      </c>
      <c r="AM1790">
        <f si="428" t="shared"/>
        <v>0</v>
      </c>
      <c r="AN1790">
        <f si="429" t="shared"/>
        <v>0</v>
      </c>
      <c r="AO1790">
        <f si="430" t="shared"/>
        <v>0</v>
      </c>
      <c r="AP1790">
        <f si="431" t="shared"/>
        <v>0</v>
      </c>
      <c r="AQ1790">
        <f si="432" t="shared"/>
        <v>0</v>
      </c>
      <c r="AR1790">
        <f si="433" t="shared"/>
        <v>0</v>
      </c>
      <c r="AS1790">
        <f si="423" t="shared"/>
        <v>0</v>
      </c>
      <c r="AU1790" t="str">
        <f>IFERROR(VLOOKUP(C1790,Results!$A$2:$B$240,2,FALSE)+VLOOKUP(D1790,Results!$A$2:$B$240,2,FALSE)+VLOOKUP(E1790,Results!$A$2:$B$240,2,FALSE)+VLOOKUP(F1790,Results!$A$2:$B$240,2,FALSE)+VLOOKUP(G1790,Results!$A$2:$B$240,2,FALSE)+VLOOKUP(H1790,Results!$A$2:$B$240,2,FALSE)+VLOOKUP(I1790,Results!$A$2:$B$240,2,FALSE)+VLOOKUP(J1790,Results!$A$2:$B$240,2,FALSE)+VLOOKUP(B1790,Results!$A$2:$B$240,2,FALSE)-MIN(VLOOKUP(C1790,Results!$A$2:$B$240,2,FALSE),VLOOKUP(D1790,Results!$A$2:$B$240,2,FALSE),VLOOKUP(E1790,Results!$A$2:$B$240,2,FALSE),VLOOKUP(F1790,Results!$A$2:$B$240,2,FALSE),VLOOKUP(G1790,Results!$A$2:$B$240,2,FALSE),VLOOKUP(H1790,Results!$A$2:$B$240,2,FALSE),VLOOKUP(I1790,Results!$A$2:$B$240,2,FALSE),VLOOKUP(J1790,Results!$A$2:$B$240,2,FALSE),VLOOKUP(B1790,Results!$A$2:$B$240,2,FALSE)),"")</f>
        <v/>
      </c>
    </row>
    <row r="1791" spans="2:47" x14ac:dyDescent="0.3">
      <c r="B1791" t="s">
        <v>166</v>
      </c>
      <c r="C1791" t="s">
        <v>87</v>
      </c>
      <c r="D1791" t="s">
        <v>172</v>
      </c>
      <c r="E1791" t="s">
        <v>148</v>
      </c>
      <c r="F1791" t="s">
        <v>177</v>
      </c>
      <c r="G1791" t="s">
        <v>179</v>
      </c>
      <c r="H1791" t="s">
        <v>181</v>
      </c>
      <c r="I1791" t="s">
        <v>183</v>
      </c>
      <c r="J1791" t="s">
        <v>98</v>
      </c>
      <c r="K1791" t="n">
        <v>9.0</v>
      </c>
      <c r="L1791" s="30">
        <f si="424" t="shared"/>
        <v>0</v>
      </c>
      <c r="N1791" s="35" t="str">
        <f si="420" t="shared"/>
        <v/>
      </c>
      <c r="O1791" s="59">
        <f>(IF(ISNUMBER(MATCH(B1791,Sheet4!$K$92:$K$101,0)),1,0)+IF(ISNUMBER(MATCH(C1791,Sheet4!$K$92:$K$101,0)),1,0)+IF(ISNUMBER(MATCH(D1791,Sheet4!$K$92:$K$101,0)),1,0)+IF(ISNUMBER(MATCH(E1791,Sheet4!$K$92:$K$101,0)),1,0)+IF(ISNUMBER(MATCH(F1791,Sheet4!$K$92:$K$101,0)),1,0)+IF(ISNUMBER(MATCH(G1791,Sheet4!$K$92:$K$101,0)),1,0)+IF(ISNUMBER(MATCH(H1791,Sheet4!$K$92:$K$101,0)),1,0)+IF(ISNUMBER(MATCH(I1791,Sheet4!$K$92:$K$101,0)),1,0)+IF(ISNUMBER(MATCH(J1791,Sheet4!$K$92:$K$101,0)),1,0))
-
(IF(ISNUMBER(MATCH(B1791,Sheet4!$F$2:$F$11,0)),1,0)+IF(ISNUMBER(MATCH(C1791,Sheet4!$F$2:$F$11,0)),1,0)+IF(ISNUMBER(MATCH(D1791,Sheet4!$F$2:$F$11,0)),1,0)+IF(ISNUMBER(MATCH(E1791,Sheet4!$F$2:$F$11,0)),1,0)+IF(ISNUMBER(MATCH(F1791,Sheet4!$F$2:$F$11,0)),1,0)+IF(ISNUMBER(MATCH(G1791,Sheet4!$F$2:$F$11,0)),1,0)+IF(ISNUMBER(MATCH(H1791,Sheet4!$F$2:$F$11,0)),1,0)+IF(ISNUMBER(MATCH(I1791,Sheet4!$F$2:$F$11,0)),1,0)+IF(ISNUMBER(MATCH(J1791,Sheet4!$F$2:$F$11,0)),1,0))</f>
        <v>0</v>
      </c>
      <c r="P1791" s="40" t="str">
        <f>IFERROR(INDEX(Sheet4!$G:$G,MATCH(Sheet1!B1791,Sheet4!$F:$F,0))+INDEX(Sheet4!$G:$G,MATCH(Sheet1!C1791,Sheet4!$F:$F,0))+INDEX(Sheet4!$G:$G,MATCH(Sheet1!D1791,Sheet4!$F:$F,0))+INDEX(Sheet4!$G:$G,MATCH(Sheet1!E1791,Sheet4!$F:$F,0))+INDEX(Sheet4!$G:$G,MATCH(Sheet1!F1791,Sheet4!$F:$F,0))+INDEX(Sheet4!$G:$G,MATCH(Sheet1!G1791,Sheet4!$F:$F,0))+INDEX(Sheet4!$G:$G,MATCH(Sheet1!H1791,Sheet4!$F:$F,0))+INDEX(Sheet4!$G:$G,MATCH(Sheet1!I1791,Sheet4!$F:$F,0))+INDEX(Sheet4!$G:$G,MATCH(Sheet1!J1791,Sheet4!$F:$F,0)),"")</f>
        <v/>
      </c>
      <c r="AF1791">
        <f si="421" t="shared"/>
        <v>0</v>
      </c>
      <c r="AH1791">
        <v>1768</v>
      </c>
      <c r="AI1791" t="str">
        <f si="422" t="shared"/>
        <v>Ben SimmonsRicky RubioJimmy ButlerBuddy HieldKelly OubreGerald GreenMarvin BagleyJosh JacksonDeandre Ayton</v>
      </c>
      <c r="AJ1791">
        <f si="425" t="shared"/>
        <v>0</v>
      </c>
      <c r="AK1791">
        <f si="426" t="shared"/>
        <v>0</v>
      </c>
      <c r="AL1791">
        <f si="427" t="shared"/>
        <v>0</v>
      </c>
      <c r="AM1791">
        <f si="428" t="shared"/>
        <v>0</v>
      </c>
      <c r="AN1791">
        <f si="429" t="shared"/>
        <v>0</v>
      </c>
      <c r="AO1791">
        <f si="430" t="shared"/>
        <v>0</v>
      </c>
      <c r="AP1791">
        <f si="431" t="shared"/>
        <v>0</v>
      </c>
      <c r="AQ1791">
        <f si="432" t="shared"/>
        <v>0</v>
      </c>
      <c r="AR1791">
        <f si="433" t="shared"/>
        <v>0</v>
      </c>
      <c r="AS1791">
        <f si="423" t="shared"/>
        <v>0</v>
      </c>
      <c r="AU1791" t="str">
        <f>IFERROR(VLOOKUP(C1791,Results!$A$2:$B$240,2,FALSE)+VLOOKUP(D1791,Results!$A$2:$B$240,2,FALSE)+VLOOKUP(E1791,Results!$A$2:$B$240,2,FALSE)+VLOOKUP(F1791,Results!$A$2:$B$240,2,FALSE)+VLOOKUP(G1791,Results!$A$2:$B$240,2,FALSE)+VLOOKUP(H1791,Results!$A$2:$B$240,2,FALSE)+VLOOKUP(I1791,Results!$A$2:$B$240,2,FALSE)+VLOOKUP(J1791,Results!$A$2:$B$240,2,FALSE)+VLOOKUP(B1791,Results!$A$2:$B$240,2,FALSE)-MIN(VLOOKUP(C1791,Results!$A$2:$B$240,2,FALSE),VLOOKUP(D1791,Results!$A$2:$B$240,2,FALSE),VLOOKUP(E1791,Results!$A$2:$B$240,2,FALSE),VLOOKUP(F1791,Results!$A$2:$B$240,2,FALSE),VLOOKUP(G1791,Results!$A$2:$B$240,2,FALSE),VLOOKUP(H1791,Results!$A$2:$B$240,2,FALSE),VLOOKUP(I1791,Results!$A$2:$B$240,2,FALSE),VLOOKUP(J1791,Results!$A$2:$B$240,2,FALSE),VLOOKUP(B1791,Results!$A$2:$B$240,2,FALSE)),"")</f>
        <v/>
      </c>
    </row>
    <row r="1792" spans="2:47" x14ac:dyDescent="0.3">
      <c r="B1792" t="s">
        <v>166</v>
      </c>
      <c r="C1792" t="s">
        <v>171</v>
      </c>
      <c r="D1792" t="s">
        <v>145</v>
      </c>
      <c r="E1792" t="s">
        <v>146</v>
      </c>
      <c r="F1792" t="s">
        <v>177</v>
      </c>
      <c r="G1792" t="s">
        <v>151</v>
      </c>
      <c r="H1792" t="s">
        <v>92</v>
      </c>
      <c r="I1792" t="s">
        <v>183</v>
      </c>
      <c r="J1792" t="s">
        <v>187</v>
      </c>
      <c r="K1792" t="n">
        <v>9.0</v>
      </c>
      <c r="L1792" s="30">
        <f si="424" t="shared"/>
        <v>0</v>
      </c>
      <c r="N1792" s="35" t="str">
        <f ref="N1792:N1855" si="434" t="shared">AU1792</f>
        <v/>
      </c>
      <c r="O1792" s="59">
        <f>(IF(ISNUMBER(MATCH(B1792,Sheet4!$K$92:$K$101,0)),1,0)+IF(ISNUMBER(MATCH(C1792,Sheet4!$K$92:$K$101,0)),1,0)+IF(ISNUMBER(MATCH(D1792,Sheet4!$K$92:$K$101,0)),1,0)+IF(ISNUMBER(MATCH(E1792,Sheet4!$K$92:$K$101,0)),1,0)+IF(ISNUMBER(MATCH(F1792,Sheet4!$K$92:$K$101,0)),1,0)+IF(ISNUMBER(MATCH(G1792,Sheet4!$K$92:$K$101,0)),1,0)+IF(ISNUMBER(MATCH(H1792,Sheet4!$K$92:$K$101,0)),1,0)+IF(ISNUMBER(MATCH(I1792,Sheet4!$K$92:$K$101,0)),1,0)+IF(ISNUMBER(MATCH(J1792,Sheet4!$K$92:$K$101,0)),1,0))
-
(IF(ISNUMBER(MATCH(B1792,Sheet4!$F$2:$F$11,0)),1,0)+IF(ISNUMBER(MATCH(C1792,Sheet4!$F$2:$F$11,0)),1,0)+IF(ISNUMBER(MATCH(D1792,Sheet4!$F$2:$F$11,0)),1,0)+IF(ISNUMBER(MATCH(E1792,Sheet4!$F$2:$F$11,0)),1,0)+IF(ISNUMBER(MATCH(F1792,Sheet4!$F$2:$F$11,0)),1,0)+IF(ISNUMBER(MATCH(G1792,Sheet4!$F$2:$F$11,0)),1,0)+IF(ISNUMBER(MATCH(H1792,Sheet4!$F$2:$F$11,0)),1,0)+IF(ISNUMBER(MATCH(I1792,Sheet4!$F$2:$F$11,0)),1,0)+IF(ISNUMBER(MATCH(J1792,Sheet4!$F$2:$F$11,0)),1,0))</f>
        <v>0</v>
      </c>
      <c r="P1792" s="40" t="str">
        <f>IFERROR(INDEX(Sheet4!$G:$G,MATCH(Sheet1!B1792,Sheet4!$F:$F,0))+INDEX(Sheet4!$G:$G,MATCH(Sheet1!C1792,Sheet4!$F:$F,0))+INDEX(Sheet4!$G:$G,MATCH(Sheet1!D1792,Sheet4!$F:$F,0))+INDEX(Sheet4!$G:$G,MATCH(Sheet1!E1792,Sheet4!$F:$F,0))+INDEX(Sheet4!$G:$G,MATCH(Sheet1!F1792,Sheet4!$F:$F,0))+INDEX(Sheet4!$G:$G,MATCH(Sheet1!G1792,Sheet4!$F:$F,0))+INDEX(Sheet4!$G:$G,MATCH(Sheet1!H1792,Sheet4!$F:$F,0))+INDEX(Sheet4!$G:$G,MATCH(Sheet1!I1792,Sheet4!$F:$F,0))+INDEX(Sheet4!$G:$G,MATCH(Sheet1!J1792,Sheet4!$F:$F,0)),"")</f>
        <v/>
      </c>
      <c r="AF1792">
        <f ref="AF1792:AF1855" si="435" t="shared">IF(A1792="✓",AF1791+1,AF1791)</f>
        <v>0</v>
      </c>
      <c r="AH1792">
        <v>1769</v>
      </c>
      <c r="AI1792" t="str">
        <f ref="AI1792:AI1855" si="436" t="shared">CONCATENATE(B1792,C1792,D1792,E1792,F1792,G1792,H1792,I1792,J1792)</f>
        <v>Ben SimmonsLandry ShametJimmy ButlerMalik BeasleyWill BartonKelly OubreMarvin BagleyPaul MillsapRudy Gobert</v>
      </c>
      <c r="AJ1792">
        <f si="425" t="shared"/>
        <v>0</v>
      </c>
      <c r="AK1792">
        <f si="426" t="shared"/>
        <v>0</v>
      </c>
      <c r="AL1792">
        <f si="427" t="shared"/>
        <v>0</v>
      </c>
      <c r="AM1792">
        <f si="428" t="shared"/>
        <v>0</v>
      </c>
      <c r="AN1792">
        <f si="429" t="shared"/>
        <v>0</v>
      </c>
      <c r="AO1792">
        <f si="430" t="shared"/>
        <v>0</v>
      </c>
      <c r="AP1792">
        <f si="431" t="shared"/>
        <v>0</v>
      </c>
      <c r="AQ1792">
        <f si="432" t="shared"/>
        <v>0</v>
      </c>
      <c r="AR1792">
        <f si="433" t="shared"/>
        <v>0</v>
      </c>
      <c r="AS1792">
        <f ref="AS1792:AS1855" si="437" t="shared">SUM(AJ1792:AR1792)</f>
        <v>0</v>
      </c>
      <c r="AU1792" t="str">
        <f>IFERROR(VLOOKUP(C1792,Results!$A$2:$B$240,2,FALSE)+VLOOKUP(D1792,Results!$A$2:$B$240,2,FALSE)+VLOOKUP(E1792,Results!$A$2:$B$240,2,FALSE)+VLOOKUP(F1792,Results!$A$2:$B$240,2,FALSE)+VLOOKUP(G1792,Results!$A$2:$B$240,2,FALSE)+VLOOKUP(H1792,Results!$A$2:$B$240,2,FALSE)+VLOOKUP(I1792,Results!$A$2:$B$240,2,FALSE)+VLOOKUP(J1792,Results!$A$2:$B$240,2,FALSE)+VLOOKUP(B1792,Results!$A$2:$B$240,2,FALSE)-MIN(VLOOKUP(C1792,Results!$A$2:$B$240,2,FALSE),VLOOKUP(D1792,Results!$A$2:$B$240,2,FALSE),VLOOKUP(E1792,Results!$A$2:$B$240,2,FALSE),VLOOKUP(F1792,Results!$A$2:$B$240,2,FALSE),VLOOKUP(G1792,Results!$A$2:$B$240,2,FALSE),VLOOKUP(H1792,Results!$A$2:$B$240,2,FALSE),VLOOKUP(I1792,Results!$A$2:$B$240,2,FALSE),VLOOKUP(J1792,Results!$A$2:$B$240,2,FALSE),VLOOKUP(B1792,Results!$A$2:$B$240,2,FALSE)),"")</f>
        <v/>
      </c>
    </row>
    <row r="1793" spans="2:47" x14ac:dyDescent="0.3">
      <c r="B1793" t="s">
        <v>166</v>
      </c>
      <c r="C1793" t="s">
        <v>87</v>
      </c>
      <c r="D1793" t="s">
        <v>173</v>
      </c>
      <c r="E1793" t="s">
        <v>146</v>
      </c>
      <c r="F1793" t="s">
        <v>177</v>
      </c>
      <c r="G1793" t="s">
        <v>180</v>
      </c>
      <c r="H1793" t="s">
        <v>92</v>
      </c>
      <c r="I1793" t="s">
        <v>152</v>
      </c>
      <c r="J1793" t="s">
        <v>187</v>
      </c>
      <c r="K1793" t="n">
        <v>9.0</v>
      </c>
      <c r="L1793" s="30">
        <f si="424" t="shared"/>
        <v>0</v>
      </c>
      <c r="N1793" s="35" t="str">
        <f si="434" t="shared"/>
        <v/>
      </c>
      <c r="O1793" s="59">
        <f>(IF(ISNUMBER(MATCH(B1793,Sheet4!$K$92:$K$101,0)),1,0)+IF(ISNUMBER(MATCH(C1793,Sheet4!$K$92:$K$101,0)),1,0)+IF(ISNUMBER(MATCH(D1793,Sheet4!$K$92:$K$101,0)),1,0)+IF(ISNUMBER(MATCH(E1793,Sheet4!$K$92:$K$101,0)),1,0)+IF(ISNUMBER(MATCH(F1793,Sheet4!$K$92:$K$101,0)),1,0)+IF(ISNUMBER(MATCH(G1793,Sheet4!$K$92:$K$101,0)),1,0)+IF(ISNUMBER(MATCH(H1793,Sheet4!$K$92:$K$101,0)),1,0)+IF(ISNUMBER(MATCH(I1793,Sheet4!$K$92:$K$101,0)),1,0)+IF(ISNUMBER(MATCH(J1793,Sheet4!$K$92:$K$101,0)),1,0))
-
(IF(ISNUMBER(MATCH(B1793,Sheet4!$F$2:$F$11,0)),1,0)+IF(ISNUMBER(MATCH(C1793,Sheet4!$F$2:$F$11,0)),1,0)+IF(ISNUMBER(MATCH(D1793,Sheet4!$F$2:$F$11,0)),1,0)+IF(ISNUMBER(MATCH(E1793,Sheet4!$F$2:$F$11,0)),1,0)+IF(ISNUMBER(MATCH(F1793,Sheet4!$F$2:$F$11,0)),1,0)+IF(ISNUMBER(MATCH(G1793,Sheet4!$F$2:$F$11,0)),1,0)+IF(ISNUMBER(MATCH(H1793,Sheet4!$F$2:$F$11,0)),1,0)+IF(ISNUMBER(MATCH(I1793,Sheet4!$F$2:$F$11,0)),1,0)+IF(ISNUMBER(MATCH(J1793,Sheet4!$F$2:$F$11,0)),1,0))</f>
        <v>0</v>
      </c>
      <c r="P1793" s="40" t="str">
        <f>IFERROR(INDEX(Sheet4!$G:$G,MATCH(Sheet1!B1793,Sheet4!$F:$F,0))+INDEX(Sheet4!$G:$G,MATCH(Sheet1!C1793,Sheet4!$F:$F,0))+INDEX(Sheet4!$G:$G,MATCH(Sheet1!D1793,Sheet4!$F:$F,0))+INDEX(Sheet4!$G:$G,MATCH(Sheet1!E1793,Sheet4!$F:$F,0))+INDEX(Sheet4!$G:$G,MATCH(Sheet1!F1793,Sheet4!$F:$F,0))+INDEX(Sheet4!$G:$G,MATCH(Sheet1!G1793,Sheet4!$F:$F,0))+INDEX(Sheet4!$G:$G,MATCH(Sheet1!H1793,Sheet4!$F:$F,0))+INDEX(Sheet4!$G:$G,MATCH(Sheet1!I1793,Sheet4!$F:$F,0))+INDEX(Sheet4!$G:$G,MATCH(Sheet1!J1793,Sheet4!$F:$F,0)),"")</f>
        <v/>
      </c>
      <c r="AF1793">
        <f si="435" t="shared"/>
        <v>0</v>
      </c>
      <c r="AH1793">
        <v>1770</v>
      </c>
      <c r="AI1793" t="str">
        <f si="436" t="shared"/>
        <v>Ben SimmonsDe'Aaron FoxJimmy ButlerMonte MorrisJae CrowderDeAndre' BembryJosh JacksonPaul MillsapRudy Gobert</v>
      </c>
      <c r="AJ1793">
        <f si="425" t="shared"/>
        <v>0</v>
      </c>
      <c r="AK1793">
        <f si="426" t="shared"/>
        <v>0</v>
      </c>
      <c r="AL1793">
        <f si="427" t="shared"/>
        <v>0</v>
      </c>
      <c r="AM1793">
        <f si="428" t="shared"/>
        <v>0</v>
      </c>
      <c r="AN1793">
        <f si="429" t="shared"/>
        <v>0</v>
      </c>
      <c r="AO1793">
        <f si="430" t="shared"/>
        <v>0</v>
      </c>
      <c r="AP1793">
        <f si="431" t="shared"/>
        <v>0</v>
      </c>
      <c r="AQ1793">
        <f si="432" t="shared"/>
        <v>0</v>
      </c>
      <c r="AR1793">
        <f si="433" t="shared"/>
        <v>0</v>
      </c>
      <c r="AS1793">
        <f si="437" t="shared"/>
        <v>0</v>
      </c>
      <c r="AU1793" t="str">
        <f>IFERROR(VLOOKUP(C1793,Results!$A$2:$B$240,2,FALSE)+VLOOKUP(D1793,Results!$A$2:$B$240,2,FALSE)+VLOOKUP(E1793,Results!$A$2:$B$240,2,FALSE)+VLOOKUP(F1793,Results!$A$2:$B$240,2,FALSE)+VLOOKUP(G1793,Results!$A$2:$B$240,2,FALSE)+VLOOKUP(H1793,Results!$A$2:$B$240,2,FALSE)+VLOOKUP(I1793,Results!$A$2:$B$240,2,FALSE)+VLOOKUP(J1793,Results!$A$2:$B$240,2,FALSE)+VLOOKUP(B1793,Results!$A$2:$B$240,2,FALSE)-MIN(VLOOKUP(C1793,Results!$A$2:$B$240,2,FALSE),VLOOKUP(D1793,Results!$A$2:$B$240,2,FALSE),VLOOKUP(E1793,Results!$A$2:$B$240,2,FALSE),VLOOKUP(F1793,Results!$A$2:$B$240,2,FALSE),VLOOKUP(G1793,Results!$A$2:$B$240,2,FALSE),VLOOKUP(H1793,Results!$A$2:$B$240,2,FALSE),VLOOKUP(I1793,Results!$A$2:$B$240,2,FALSE),VLOOKUP(J1793,Results!$A$2:$B$240,2,FALSE),VLOOKUP(B1793,Results!$A$2:$B$240,2,FALSE)),"")</f>
        <v/>
      </c>
    </row>
    <row r="1794" spans="2:47" x14ac:dyDescent="0.3">
      <c r="B1794" t="s">
        <v>166</v>
      </c>
      <c r="C1794" t="s">
        <v>87</v>
      </c>
      <c r="D1794" t="s">
        <v>146</v>
      </c>
      <c r="E1794" t="s">
        <v>148</v>
      </c>
      <c r="F1794" t="s">
        <v>90</v>
      </c>
      <c r="G1794" t="s">
        <v>101</v>
      </c>
      <c r="H1794" t="s">
        <v>153</v>
      </c>
      <c r="I1794" t="s">
        <v>152</v>
      </c>
      <c r="J1794" t="s">
        <v>188</v>
      </c>
      <c r="K1794" t="n">
        <v>9.0</v>
      </c>
      <c r="L1794" s="30">
        <f si="424" t="shared"/>
        <v>0</v>
      </c>
      <c r="N1794" s="35" t="str">
        <f si="434" t="shared"/>
        <v/>
      </c>
      <c r="O1794" s="59">
        <f>(IF(ISNUMBER(MATCH(B1794,Sheet4!$K$92:$K$101,0)),1,0)+IF(ISNUMBER(MATCH(C1794,Sheet4!$K$92:$K$101,0)),1,0)+IF(ISNUMBER(MATCH(D1794,Sheet4!$K$92:$K$101,0)),1,0)+IF(ISNUMBER(MATCH(E1794,Sheet4!$K$92:$K$101,0)),1,0)+IF(ISNUMBER(MATCH(F1794,Sheet4!$K$92:$K$101,0)),1,0)+IF(ISNUMBER(MATCH(G1794,Sheet4!$K$92:$K$101,0)),1,0)+IF(ISNUMBER(MATCH(H1794,Sheet4!$K$92:$K$101,0)),1,0)+IF(ISNUMBER(MATCH(I1794,Sheet4!$K$92:$K$101,0)),1,0)+IF(ISNUMBER(MATCH(J1794,Sheet4!$K$92:$K$101,0)),1,0))
-
(IF(ISNUMBER(MATCH(B1794,Sheet4!$F$2:$F$11,0)),1,0)+IF(ISNUMBER(MATCH(C1794,Sheet4!$F$2:$F$11,0)),1,0)+IF(ISNUMBER(MATCH(D1794,Sheet4!$F$2:$F$11,0)),1,0)+IF(ISNUMBER(MATCH(E1794,Sheet4!$F$2:$F$11,0)),1,0)+IF(ISNUMBER(MATCH(F1794,Sheet4!$F$2:$F$11,0)),1,0)+IF(ISNUMBER(MATCH(G1794,Sheet4!$F$2:$F$11,0)),1,0)+IF(ISNUMBER(MATCH(H1794,Sheet4!$F$2:$F$11,0)),1,0)+IF(ISNUMBER(MATCH(I1794,Sheet4!$F$2:$F$11,0)),1,0)+IF(ISNUMBER(MATCH(J1794,Sheet4!$F$2:$F$11,0)),1,0))</f>
        <v>0</v>
      </c>
      <c r="P1794" s="40" t="str">
        <f>IFERROR(INDEX(Sheet4!$G:$G,MATCH(Sheet1!B1794,Sheet4!$F:$F,0))+INDEX(Sheet4!$G:$G,MATCH(Sheet1!C1794,Sheet4!$F:$F,0))+INDEX(Sheet4!$G:$G,MATCH(Sheet1!D1794,Sheet4!$F:$F,0))+INDEX(Sheet4!$G:$G,MATCH(Sheet1!E1794,Sheet4!$F:$F,0))+INDEX(Sheet4!$G:$G,MATCH(Sheet1!F1794,Sheet4!$F:$F,0))+INDEX(Sheet4!$G:$G,MATCH(Sheet1!G1794,Sheet4!$F:$F,0))+INDEX(Sheet4!$G:$G,MATCH(Sheet1!H1794,Sheet4!$F:$F,0))+INDEX(Sheet4!$G:$G,MATCH(Sheet1!I1794,Sheet4!$F:$F,0))+INDEX(Sheet4!$G:$G,MATCH(Sheet1!J1794,Sheet4!$F:$F,0)),"")</f>
        <v/>
      </c>
      <c r="AF1794">
        <f si="435" t="shared"/>
        <v>0</v>
      </c>
      <c r="AH1794">
        <v>1771</v>
      </c>
      <c r="AI1794" t="str">
        <f si="436" t="shared"/>
        <v>De'Aaron FoxLandry ShametDevin BookerJimmy ButlerKelly OubreCorey BrewerJohn CollinsPaul MillsapRudy Gobert</v>
      </c>
      <c r="AJ1794">
        <f si="425" t="shared"/>
        <v>0</v>
      </c>
      <c r="AK1794">
        <f si="426" t="shared"/>
        <v>0</v>
      </c>
      <c r="AL1794">
        <f si="427" t="shared"/>
        <v>0</v>
      </c>
      <c r="AM1794">
        <f si="428" t="shared"/>
        <v>0</v>
      </c>
      <c r="AN1794">
        <f si="429" t="shared"/>
        <v>0</v>
      </c>
      <c r="AO1794">
        <f si="430" t="shared"/>
        <v>0</v>
      </c>
      <c r="AP1794">
        <f si="431" t="shared"/>
        <v>0</v>
      </c>
      <c r="AQ1794">
        <f si="432" t="shared"/>
        <v>0</v>
      </c>
      <c r="AR1794">
        <f si="433" t="shared"/>
        <v>0</v>
      </c>
      <c r="AS1794">
        <f si="437" t="shared"/>
        <v>0</v>
      </c>
      <c r="AU1794" t="str">
        <f>IFERROR(VLOOKUP(C1794,Results!$A$2:$B$240,2,FALSE)+VLOOKUP(D1794,Results!$A$2:$B$240,2,FALSE)+VLOOKUP(E1794,Results!$A$2:$B$240,2,FALSE)+VLOOKUP(F1794,Results!$A$2:$B$240,2,FALSE)+VLOOKUP(G1794,Results!$A$2:$B$240,2,FALSE)+VLOOKUP(H1794,Results!$A$2:$B$240,2,FALSE)+VLOOKUP(I1794,Results!$A$2:$B$240,2,FALSE)+VLOOKUP(J1794,Results!$A$2:$B$240,2,FALSE)+VLOOKUP(B1794,Results!$A$2:$B$240,2,FALSE)-MIN(VLOOKUP(C1794,Results!$A$2:$B$240,2,FALSE),VLOOKUP(D1794,Results!$A$2:$B$240,2,FALSE),VLOOKUP(E1794,Results!$A$2:$B$240,2,FALSE),VLOOKUP(F1794,Results!$A$2:$B$240,2,FALSE),VLOOKUP(G1794,Results!$A$2:$B$240,2,FALSE),VLOOKUP(H1794,Results!$A$2:$B$240,2,FALSE),VLOOKUP(I1794,Results!$A$2:$B$240,2,FALSE),VLOOKUP(J1794,Results!$A$2:$B$240,2,FALSE),VLOOKUP(B1794,Results!$A$2:$B$240,2,FALSE)),"")</f>
        <v/>
      </c>
    </row>
    <row r="1795" spans="2:47" x14ac:dyDescent="0.3">
      <c r="B1795" t="s">
        <v>166</v>
      </c>
      <c r="C1795" t="s">
        <v>108</v>
      </c>
      <c r="D1795" t="s">
        <v>145</v>
      </c>
      <c r="E1795" t="s">
        <v>146</v>
      </c>
      <c r="F1795" t="s">
        <v>177</v>
      </c>
      <c r="G1795" t="s">
        <v>159</v>
      </c>
      <c r="H1795" t="s">
        <v>152</v>
      </c>
      <c r="I1795" t="s">
        <v>185</v>
      </c>
      <c r="J1795" t="s">
        <v>187</v>
      </c>
      <c r="K1795" t="n">
        <v>9.0</v>
      </c>
      <c r="L1795" s="30">
        <f si="424" t="shared"/>
        <v>0</v>
      </c>
      <c r="N1795" s="35" t="str">
        <f si="434" t="shared"/>
        <v/>
      </c>
      <c r="O1795" s="59">
        <f>(IF(ISNUMBER(MATCH(B1795,Sheet4!$K$92:$K$101,0)),1,0)+IF(ISNUMBER(MATCH(C1795,Sheet4!$K$92:$K$101,0)),1,0)+IF(ISNUMBER(MATCH(D1795,Sheet4!$K$92:$K$101,0)),1,0)+IF(ISNUMBER(MATCH(E1795,Sheet4!$K$92:$K$101,0)),1,0)+IF(ISNUMBER(MATCH(F1795,Sheet4!$K$92:$K$101,0)),1,0)+IF(ISNUMBER(MATCH(G1795,Sheet4!$K$92:$K$101,0)),1,0)+IF(ISNUMBER(MATCH(H1795,Sheet4!$K$92:$K$101,0)),1,0)+IF(ISNUMBER(MATCH(I1795,Sheet4!$K$92:$K$101,0)),1,0)+IF(ISNUMBER(MATCH(J1795,Sheet4!$K$92:$K$101,0)),1,0))
-
(IF(ISNUMBER(MATCH(B1795,Sheet4!$F$2:$F$11,0)),1,0)+IF(ISNUMBER(MATCH(C1795,Sheet4!$F$2:$F$11,0)),1,0)+IF(ISNUMBER(MATCH(D1795,Sheet4!$F$2:$F$11,0)),1,0)+IF(ISNUMBER(MATCH(E1795,Sheet4!$F$2:$F$11,0)),1,0)+IF(ISNUMBER(MATCH(F1795,Sheet4!$F$2:$F$11,0)),1,0)+IF(ISNUMBER(MATCH(G1795,Sheet4!$F$2:$F$11,0)),1,0)+IF(ISNUMBER(MATCH(H1795,Sheet4!$F$2:$F$11,0)),1,0)+IF(ISNUMBER(MATCH(I1795,Sheet4!$F$2:$F$11,0)),1,0)+IF(ISNUMBER(MATCH(J1795,Sheet4!$F$2:$F$11,0)),1,0))</f>
        <v>0</v>
      </c>
      <c r="P1795" s="40" t="str">
        <f>IFERROR(INDEX(Sheet4!$G:$G,MATCH(Sheet1!B1795,Sheet4!$F:$F,0))+INDEX(Sheet4!$G:$G,MATCH(Sheet1!C1795,Sheet4!$F:$F,0))+INDEX(Sheet4!$G:$G,MATCH(Sheet1!D1795,Sheet4!$F:$F,0))+INDEX(Sheet4!$G:$G,MATCH(Sheet1!E1795,Sheet4!$F:$F,0))+INDEX(Sheet4!$G:$G,MATCH(Sheet1!F1795,Sheet4!$F:$F,0))+INDEX(Sheet4!$G:$G,MATCH(Sheet1!G1795,Sheet4!$F:$F,0))+INDEX(Sheet4!$G:$G,MATCH(Sheet1!H1795,Sheet4!$F:$F,0))+INDEX(Sheet4!$G:$G,MATCH(Sheet1!I1795,Sheet4!$F:$F,0))+INDEX(Sheet4!$G:$G,MATCH(Sheet1!J1795,Sheet4!$F:$F,0)),"")</f>
        <v/>
      </c>
      <c r="AF1795">
        <f si="435" t="shared"/>
        <v>0</v>
      </c>
      <c r="AH1795">
        <v>1772</v>
      </c>
      <c r="AI1795" t="str">
        <f si="436" t="shared"/>
        <v>Ben SimmonsRicky RubioDevin BookerMonte MorrisKelly OubreCorey BrewerMarvin BagleyJonah BoldenKarl-Anthony Towns</v>
      </c>
      <c r="AJ1795">
        <f si="425" t="shared"/>
        <v>0</v>
      </c>
      <c r="AK1795">
        <f si="426" t="shared"/>
        <v>0</v>
      </c>
      <c r="AL1795">
        <f si="427" t="shared"/>
        <v>0</v>
      </c>
      <c r="AM1795">
        <f si="428" t="shared"/>
        <v>0</v>
      </c>
      <c r="AN1795">
        <f si="429" t="shared"/>
        <v>0</v>
      </c>
      <c r="AO1795">
        <f si="430" t="shared"/>
        <v>0</v>
      </c>
      <c r="AP1795">
        <f si="431" t="shared"/>
        <v>0</v>
      </c>
      <c r="AQ1795">
        <f si="432" t="shared"/>
        <v>0</v>
      </c>
      <c r="AR1795">
        <f si="433" t="shared"/>
        <v>0</v>
      </c>
      <c r="AS1795">
        <f si="437" t="shared"/>
        <v>0</v>
      </c>
      <c r="AU1795" t="str">
        <f>IFERROR(VLOOKUP(C1795,Results!$A$2:$B$240,2,FALSE)+VLOOKUP(D1795,Results!$A$2:$B$240,2,FALSE)+VLOOKUP(E1795,Results!$A$2:$B$240,2,FALSE)+VLOOKUP(F1795,Results!$A$2:$B$240,2,FALSE)+VLOOKUP(G1795,Results!$A$2:$B$240,2,FALSE)+VLOOKUP(H1795,Results!$A$2:$B$240,2,FALSE)+VLOOKUP(I1795,Results!$A$2:$B$240,2,FALSE)+VLOOKUP(J1795,Results!$A$2:$B$240,2,FALSE)+VLOOKUP(B1795,Results!$A$2:$B$240,2,FALSE)-MIN(VLOOKUP(C1795,Results!$A$2:$B$240,2,FALSE),VLOOKUP(D1795,Results!$A$2:$B$240,2,FALSE),VLOOKUP(E1795,Results!$A$2:$B$240,2,FALSE),VLOOKUP(F1795,Results!$A$2:$B$240,2,FALSE),VLOOKUP(G1795,Results!$A$2:$B$240,2,FALSE),VLOOKUP(H1795,Results!$A$2:$B$240,2,FALSE),VLOOKUP(I1795,Results!$A$2:$B$240,2,FALSE),VLOOKUP(J1795,Results!$A$2:$B$240,2,FALSE),VLOOKUP(B1795,Results!$A$2:$B$240,2,FALSE)),"")</f>
        <v/>
      </c>
    </row>
    <row r="1796" spans="2:47" x14ac:dyDescent="0.3">
      <c r="B1796" t="s">
        <v>87</v>
      </c>
      <c r="C1796" t="s">
        <v>171</v>
      </c>
      <c r="D1796" t="s">
        <v>172</v>
      </c>
      <c r="E1796" t="s">
        <v>158</v>
      </c>
      <c r="F1796" t="s">
        <v>177</v>
      </c>
      <c r="G1796" t="s">
        <v>179</v>
      </c>
      <c r="H1796" t="s">
        <v>153</v>
      </c>
      <c r="I1796" t="s">
        <v>92</v>
      </c>
      <c r="J1796" t="s">
        <v>156</v>
      </c>
      <c r="K1796" t="n">
        <v>9.0</v>
      </c>
      <c r="L1796" s="30">
        <f si="424" t="shared"/>
        <v>0</v>
      </c>
      <c r="N1796" s="35" t="str">
        <f si="434" t="shared"/>
        <v/>
      </c>
      <c r="O1796" s="59">
        <f>(IF(ISNUMBER(MATCH(B1796,Sheet4!$K$92:$K$101,0)),1,0)+IF(ISNUMBER(MATCH(C1796,Sheet4!$K$92:$K$101,0)),1,0)+IF(ISNUMBER(MATCH(D1796,Sheet4!$K$92:$K$101,0)),1,0)+IF(ISNUMBER(MATCH(E1796,Sheet4!$K$92:$K$101,0)),1,0)+IF(ISNUMBER(MATCH(F1796,Sheet4!$K$92:$K$101,0)),1,0)+IF(ISNUMBER(MATCH(G1796,Sheet4!$K$92:$K$101,0)),1,0)+IF(ISNUMBER(MATCH(H1796,Sheet4!$K$92:$K$101,0)),1,0)+IF(ISNUMBER(MATCH(I1796,Sheet4!$K$92:$K$101,0)),1,0)+IF(ISNUMBER(MATCH(J1796,Sheet4!$K$92:$K$101,0)),1,0))
-
(IF(ISNUMBER(MATCH(B1796,Sheet4!$F$2:$F$11,0)),1,0)+IF(ISNUMBER(MATCH(C1796,Sheet4!$F$2:$F$11,0)),1,0)+IF(ISNUMBER(MATCH(D1796,Sheet4!$F$2:$F$11,0)),1,0)+IF(ISNUMBER(MATCH(E1796,Sheet4!$F$2:$F$11,0)),1,0)+IF(ISNUMBER(MATCH(F1796,Sheet4!$F$2:$F$11,0)),1,0)+IF(ISNUMBER(MATCH(G1796,Sheet4!$F$2:$F$11,0)),1,0)+IF(ISNUMBER(MATCH(H1796,Sheet4!$F$2:$F$11,0)),1,0)+IF(ISNUMBER(MATCH(I1796,Sheet4!$F$2:$F$11,0)),1,0)+IF(ISNUMBER(MATCH(J1796,Sheet4!$F$2:$F$11,0)),1,0))</f>
        <v>0</v>
      </c>
      <c r="P1796" s="40" t="str">
        <f>IFERROR(INDEX(Sheet4!$G:$G,MATCH(Sheet1!B1796,Sheet4!$F:$F,0))+INDEX(Sheet4!$G:$G,MATCH(Sheet1!C1796,Sheet4!$F:$F,0))+INDEX(Sheet4!$G:$G,MATCH(Sheet1!D1796,Sheet4!$F:$F,0))+INDEX(Sheet4!$G:$G,MATCH(Sheet1!E1796,Sheet4!$F:$F,0))+INDEX(Sheet4!$G:$G,MATCH(Sheet1!F1796,Sheet4!$F:$F,0))+INDEX(Sheet4!$G:$G,MATCH(Sheet1!G1796,Sheet4!$F:$F,0))+INDEX(Sheet4!$G:$G,MATCH(Sheet1!H1796,Sheet4!$F:$F,0))+INDEX(Sheet4!$G:$G,MATCH(Sheet1!I1796,Sheet4!$F:$F,0))+INDEX(Sheet4!$G:$G,MATCH(Sheet1!J1796,Sheet4!$F:$F,0)),"")</f>
        <v/>
      </c>
      <c r="AF1796">
        <f si="435" t="shared"/>
        <v>0</v>
      </c>
      <c r="AH1796">
        <v>1773</v>
      </c>
      <c r="AI1796" t="str">
        <f si="436" t="shared"/>
        <v>Ben SimmonsJeremy LinJimmy ButlerMonte MorrisKelly OubreDeAndre' BembryMarvin BagleyJosh JacksonKarl-Anthony Towns</v>
      </c>
      <c r="AJ1796">
        <f si="425" t="shared"/>
        <v>0</v>
      </c>
      <c r="AK1796">
        <f si="426" t="shared"/>
        <v>0</v>
      </c>
      <c r="AL1796">
        <f si="427" t="shared"/>
        <v>0</v>
      </c>
      <c r="AM1796">
        <f si="428" t="shared"/>
        <v>0</v>
      </c>
      <c r="AN1796">
        <f si="429" t="shared"/>
        <v>0</v>
      </c>
      <c r="AO1796">
        <f si="430" t="shared"/>
        <v>0</v>
      </c>
      <c r="AP1796">
        <f si="431" t="shared"/>
        <v>0</v>
      </c>
      <c r="AQ1796">
        <f si="432" t="shared"/>
        <v>0</v>
      </c>
      <c r="AR1796">
        <f si="433" t="shared"/>
        <v>0</v>
      </c>
      <c r="AS1796">
        <f si="437" t="shared"/>
        <v>0</v>
      </c>
      <c r="AU1796" t="str">
        <f>IFERROR(VLOOKUP(C1796,Results!$A$2:$B$240,2,FALSE)+VLOOKUP(D1796,Results!$A$2:$B$240,2,FALSE)+VLOOKUP(E1796,Results!$A$2:$B$240,2,FALSE)+VLOOKUP(F1796,Results!$A$2:$B$240,2,FALSE)+VLOOKUP(G1796,Results!$A$2:$B$240,2,FALSE)+VLOOKUP(H1796,Results!$A$2:$B$240,2,FALSE)+VLOOKUP(I1796,Results!$A$2:$B$240,2,FALSE)+VLOOKUP(J1796,Results!$A$2:$B$240,2,FALSE)+VLOOKUP(B1796,Results!$A$2:$B$240,2,FALSE)-MIN(VLOOKUP(C1796,Results!$A$2:$B$240,2,FALSE),VLOOKUP(D1796,Results!$A$2:$B$240,2,FALSE),VLOOKUP(E1796,Results!$A$2:$B$240,2,FALSE),VLOOKUP(F1796,Results!$A$2:$B$240,2,FALSE),VLOOKUP(G1796,Results!$A$2:$B$240,2,FALSE),VLOOKUP(H1796,Results!$A$2:$B$240,2,FALSE),VLOOKUP(I1796,Results!$A$2:$B$240,2,FALSE),VLOOKUP(J1796,Results!$A$2:$B$240,2,FALSE),VLOOKUP(B1796,Results!$A$2:$B$240,2,FALSE)),"")</f>
        <v/>
      </c>
    </row>
    <row r="1797" spans="2:47" x14ac:dyDescent="0.3">
      <c r="B1797" t="s">
        <v>166</v>
      </c>
      <c r="C1797" t="s">
        <v>171</v>
      </c>
      <c r="D1797" t="s">
        <v>173</v>
      </c>
      <c r="E1797" t="s">
        <v>148</v>
      </c>
      <c r="F1797" t="s">
        <v>150</v>
      </c>
      <c r="G1797" t="s">
        <v>177</v>
      </c>
      <c r="H1797" t="s">
        <v>93</v>
      </c>
      <c r="I1797" t="s">
        <v>152</v>
      </c>
      <c r="J1797" t="s">
        <v>98</v>
      </c>
      <c r="K1797" t="n">
        <v>9.0</v>
      </c>
      <c r="L1797" s="30">
        <f si="424" t="shared"/>
        <v>0</v>
      </c>
      <c r="N1797" s="35" t="str">
        <f si="434" t="shared"/>
        <v/>
      </c>
      <c r="O1797" s="59">
        <f>(IF(ISNUMBER(MATCH(B1797,Sheet4!$K$92:$K$101,0)),1,0)+IF(ISNUMBER(MATCH(C1797,Sheet4!$K$92:$K$101,0)),1,0)+IF(ISNUMBER(MATCH(D1797,Sheet4!$K$92:$K$101,0)),1,0)+IF(ISNUMBER(MATCH(E1797,Sheet4!$K$92:$K$101,0)),1,0)+IF(ISNUMBER(MATCH(F1797,Sheet4!$K$92:$K$101,0)),1,0)+IF(ISNUMBER(MATCH(G1797,Sheet4!$K$92:$K$101,0)),1,0)+IF(ISNUMBER(MATCH(H1797,Sheet4!$K$92:$K$101,0)),1,0)+IF(ISNUMBER(MATCH(I1797,Sheet4!$K$92:$K$101,0)),1,0)+IF(ISNUMBER(MATCH(J1797,Sheet4!$K$92:$K$101,0)),1,0))
-
(IF(ISNUMBER(MATCH(B1797,Sheet4!$F$2:$F$11,0)),1,0)+IF(ISNUMBER(MATCH(C1797,Sheet4!$F$2:$F$11,0)),1,0)+IF(ISNUMBER(MATCH(D1797,Sheet4!$F$2:$F$11,0)),1,0)+IF(ISNUMBER(MATCH(E1797,Sheet4!$F$2:$F$11,0)),1,0)+IF(ISNUMBER(MATCH(F1797,Sheet4!$F$2:$F$11,0)),1,0)+IF(ISNUMBER(MATCH(G1797,Sheet4!$F$2:$F$11,0)),1,0)+IF(ISNUMBER(MATCH(H1797,Sheet4!$F$2:$F$11,0)),1,0)+IF(ISNUMBER(MATCH(I1797,Sheet4!$F$2:$F$11,0)),1,0)+IF(ISNUMBER(MATCH(J1797,Sheet4!$F$2:$F$11,0)),1,0))</f>
        <v>0</v>
      </c>
      <c r="P1797" s="40" t="str">
        <f>IFERROR(INDEX(Sheet4!$G:$G,MATCH(Sheet1!B1797,Sheet4!$F:$F,0))+INDEX(Sheet4!$G:$G,MATCH(Sheet1!C1797,Sheet4!$F:$F,0))+INDEX(Sheet4!$G:$G,MATCH(Sheet1!D1797,Sheet4!$F:$F,0))+INDEX(Sheet4!$G:$G,MATCH(Sheet1!E1797,Sheet4!$F:$F,0))+INDEX(Sheet4!$G:$G,MATCH(Sheet1!F1797,Sheet4!$F:$F,0))+INDEX(Sheet4!$G:$G,MATCH(Sheet1!G1797,Sheet4!$F:$F,0))+INDEX(Sheet4!$G:$G,MATCH(Sheet1!H1797,Sheet4!$F:$F,0))+INDEX(Sheet4!$G:$G,MATCH(Sheet1!I1797,Sheet4!$F:$F,0))+INDEX(Sheet4!$G:$G,MATCH(Sheet1!J1797,Sheet4!$F:$F,0)),"")</f>
        <v/>
      </c>
      <c r="AF1797">
        <f si="435" t="shared"/>
        <v>0</v>
      </c>
      <c r="AH1797">
        <v>1774</v>
      </c>
      <c r="AI1797" t="str">
        <f si="436" t="shared"/>
        <v>Ben SimmonsDe'Aaron FoxDevin BookerMonte MorrisJae CrowderCorey BrewerJohn CollinsRichaun HolmesRudy Gobert</v>
      </c>
      <c r="AJ1797">
        <f si="425" t="shared"/>
        <v>0</v>
      </c>
      <c r="AK1797">
        <f si="426" t="shared"/>
        <v>0</v>
      </c>
      <c r="AL1797">
        <f si="427" t="shared"/>
        <v>0</v>
      </c>
      <c r="AM1797">
        <f si="428" t="shared"/>
        <v>0</v>
      </c>
      <c r="AN1797">
        <f si="429" t="shared"/>
        <v>0</v>
      </c>
      <c r="AO1797">
        <f si="430" t="shared"/>
        <v>0</v>
      </c>
      <c r="AP1797">
        <f si="431" t="shared"/>
        <v>0</v>
      </c>
      <c r="AQ1797">
        <f si="432" t="shared"/>
        <v>0</v>
      </c>
      <c r="AR1797">
        <f si="433" t="shared"/>
        <v>0</v>
      </c>
      <c r="AS1797">
        <f si="437" t="shared"/>
        <v>0</v>
      </c>
      <c r="AU1797" t="str">
        <f>IFERROR(VLOOKUP(C1797,Results!$A$2:$B$240,2,FALSE)+VLOOKUP(D1797,Results!$A$2:$B$240,2,FALSE)+VLOOKUP(E1797,Results!$A$2:$B$240,2,FALSE)+VLOOKUP(F1797,Results!$A$2:$B$240,2,FALSE)+VLOOKUP(G1797,Results!$A$2:$B$240,2,FALSE)+VLOOKUP(H1797,Results!$A$2:$B$240,2,FALSE)+VLOOKUP(I1797,Results!$A$2:$B$240,2,FALSE)+VLOOKUP(J1797,Results!$A$2:$B$240,2,FALSE)+VLOOKUP(B1797,Results!$A$2:$B$240,2,FALSE)-MIN(VLOOKUP(C1797,Results!$A$2:$B$240,2,FALSE),VLOOKUP(D1797,Results!$A$2:$B$240,2,FALSE),VLOOKUP(E1797,Results!$A$2:$B$240,2,FALSE),VLOOKUP(F1797,Results!$A$2:$B$240,2,FALSE),VLOOKUP(G1797,Results!$A$2:$B$240,2,FALSE),VLOOKUP(H1797,Results!$A$2:$B$240,2,FALSE),VLOOKUP(I1797,Results!$A$2:$B$240,2,FALSE),VLOOKUP(J1797,Results!$A$2:$B$240,2,FALSE),VLOOKUP(B1797,Results!$A$2:$B$240,2,FALSE)),"")</f>
        <v/>
      </c>
    </row>
    <row r="1798" spans="2:47" x14ac:dyDescent="0.3">
      <c r="B1798" t="s">
        <v>87</v>
      </c>
      <c r="C1798" t="s">
        <v>171</v>
      </c>
      <c r="D1798" t="s">
        <v>172</v>
      </c>
      <c r="E1798" t="s">
        <v>173</v>
      </c>
      <c r="F1798" t="s">
        <v>177</v>
      </c>
      <c r="G1798" t="s">
        <v>179</v>
      </c>
      <c r="H1798" t="s">
        <v>92</v>
      </c>
      <c r="I1798" t="s">
        <v>152</v>
      </c>
      <c r="J1798" t="s">
        <v>98</v>
      </c>
      <c r="K1798" t="n">
        <v>9.0</v>
      </c>
      <c r="L1798" s="30">
        <f si="424" t="shared"/>
        <v>0</v>
      </c>
      <c r="N1798" s="35" t="str">
        <f si="434" t="shared"/>
        <v/>
      </c>
      <c r="O1798" s="59">
        <f>(IF(ISNUMBER(MATCH(B1798,Sheet4!$K$92:$K$101,0)),1,0)+IF(ISNUMBER(MATCH(C1798,Sheet4!$K$92:$K$101,0)),1,0)+IF(ISNUMBER(MATCH(D1798,Sheet4!$K$92:$K$101,0)),1,0)+IF(ISNUMBER(MATCH(E1798,Sheet4!$K$92:$K$101,0)),1,0)+IF(ISNUMBER(MATCH(F1798,Sheet4!$K$92:$K$101,0)),1,0)+IF(ISNUMBER(MATCH(G1798,Sheet4!$K$92:$K$101,0)),1,0)+IF(ISNUMBER(MATCH(H1798,Sheet4!$K$92:$K$101,0)),1,0)+IF(ISNUMBER(MATCH(I1798,Sheet4!$K$92:$K$101,0)),1,0)+IF(ISNUMBER(MATCH(J1798,Sheet4!$K$92:$K$101,0)),1,0))
-
(IF(ISNUMBER(MATCH(B1798,Sheet4!$F$2:$F$11,0)),1,0)+IF(ISNUMBER(MATCH(C1798,Sheet4!$F$2:$F$11,0)),1,0)+IF(ISNUMBER(MATCH(D1798,Sheet4!$F$2:$F$11,0)),1,0)+IF(ISNUMBER(MATCH(E1798,Sheet4!$F$2:$F$11,0)),1,0)+IF(ISNUMBER(MATCH(F1798,Sheet4!$F$2:$F$11,0)),1,0)+IF(ISNUMBER(MATCH(G1798,Sheet4!$F$2:$F$11,0)),1,0)+IF(ISNUMBER(MATCH(H1798,Sheet4!$F$2:$F$11,0)),1,0)+IF(ISNUMBER(MATCH(I1798,Sheet4!$F$2:$F$11,0)),1,0)+IF(ISNUMBER(MATCH(J1798,Sheet4!$F$2:$F$11,0)),1,0))</f>
        <v>0</v>
      </c>
      <c r="P1798" s="40" t="str">
        <f>IFERROR(INDEX(Sheet4!$G:$G,MATCH(Sheet1!B1798,Sheet4!$F:$F,0))+INDEX(Sheet4!$G:$G,MATCH(Sheet1!C1798,Sheet4!$F:$F,0))+INDEX(Sheet4!$G:$G,MATCH(Sheet1!D1798,Sheet4!$F:$F,0))+INDEX(Sheet4!$G:$G,MATCH(Sheet1!E1798,Sheet4!$F:$F,0))+INDEX(Sheet4!$G:$G,MATCH(Sheet1!F1798,Sheet4!$F:$F,0))+INDEX(Sheet4!$G:$G,MATCH(Sheet1!G1798,Sheet4!$F:$F,0))+INDEX(Sheet4!$G:$G,MATCH(Sheet1!H1798,Sheet4!$F:$F,0))+INDEX(Sheet4!$G:$G,MATCH(Sheet1!I1798,Sheet4!$F:$F,0))+INDEX(Sheet4!$G:$G,MATCH(Sheet1!J1798,Sheet4!$F:$F,0)),"")</f>
        <v/>
      </c>
      <c r="AF1798">
        <f si="435" t="shared"/>
        <v>0</v>
      </c>
      <c r="AH1798">
        <v>1775</v>
      </c>
      <c r="AI1798" t="str">
        <f si="436" t="shared"/>
        <v>Ben SimmonsDe'Aaron FoxJimmy ButlerTorrey CraigWill BartonJae CrowderJosh JacksonP.J. TuckerRudy Gobert</v>
      </c>
      <c r="AJ1798">
        <f si="425" t="shared"/>
        <v>0</v>
      </c>
      <c r="AK1798">
        <f si="426" t="shared"/>
        <v>0</v>
      </c>
      <c r="AL1798">
        <f si="427" t="shared"/>
        <v>0</v>
      </c>
      <c r="AM1798">
        <f si="428" t="shared"/>
        <v>0</v>
      </c>
      <c r="AN1798">
        <f si="429" t="shared"/>
        <v>0</v>
      </c>
      <c r="AO1798">
        <f si="430" t="shared"/>
        <v>0</v>
      </c>
      <c r="AP1798">
        <f si="431" t="shared"/>
        <v>0</v>
      </c>
      <c r="AQ1798">
        <f si="432" t="shared"/>
        <v>0</v>
      </c>
      <c r="AR1798">
        <f si="433" t="shared"/>
        <v>0</v>
      </c>
      <c r="AS1798">
        <f si="437" t="shared"/>
        <v>0</v>
      </c>
      <c r="AU1798" t="str">
        <f>IFERROR(VLOOKUP(C1798,Results!$A$2:$B$240,2,FALSE)+VLOOKUP(D1798,Results!$A$2:$B$240,2,FALSE)+VLOOKUP(E1798,Results!$A$2:$B$240,2,FALSE)+VLOOKUP(F1798,Results!$A$2:$B$240,2,FALSE)+VLOOKUP(G1798,Results!$A$2:$B$240,2,FALSE)+VLOOKUP(H1798,Results!$A$2:$B$240,2,FALSE)+VLOOKUP(I1798,Results!$A$2:$B$240,2,FALSE)+VLOOKUP(J1798,Results!$A$2:$B$240,2,FALSE)+VLOOKUP(B1798,Results!$A$2:$B$240,2,FALSE)-MIN(VLOOKUP(C1798,Results!$A$2:$B$240,2,FALSE),VLOOKUP(D1798,Results!$A$2:$B$240,2,FALSE),VLOOKUP(E1798,Results!$A$2:$B$240,2,FALSE),VLOOKUP(F1798,Results!$A$2:$B$240,2,FALSE),VLOOKUP(G1798,Results!$A$2:$B$240,2,FALSE),VLOOKUP(H1798,Results!$A$2:$B$240,2,FALSE),VLOOKUP(I1798,Results!$A$2:$B$240,2,FALSE),VLOOKUP(J1798,Results!$A$2:$B$240,2,FALSE),VLOOKUP(B1798,Results!$A$2:$B$240,2,FALSE)),"")</f>
        <v/>
      </c>
    </row>
    <row r="1799" spans="2:47" x14ac:dyDescent="0.3">
      <c r="B1799" t="s">
        <v>166</v>
      </c>
      <c r="C1799" t="s">
        <v>108</v>
      </c>
      <c r="D1799" t="s">
        <v>172</v>
      </c>
      <c r="E1799" t="s">
        <v>146</v>
      </c>
      <c r="F1799" t="s">
        <v>177</v>
      </c>
      <c r="G1799" t="s">
        <v>179</v>
      </c>
      <c r="H1799" t="s">
        <v>93</v>
      </c>
      <c r="I1799" t="s">
        <v>184</v>
      </c>
      <c r="J1799" t="s">
        <v>186</v>
      </c>
      <c r="K1799" t="n">
        <v>9.0</v>
      </c>
      <c r="L1799" s="30">
        <f si="424" t="shared"/>
        <v>0</v>
      </c>
      <c r="N1799" s="35" t="str">
        <f si="434" t="shared"/>
        <v/>
      </c>
      <c r="O1799" s="59">
        <f>(IF(ISNUMBER(MATCH(B1799,Sheet4!$K$92:$K$101,0)),1,0)+IF(ISNUMBER(MATCH(C1799,Sheet4!$K$92:$K$101,0)),1,0)+IF(ISNUMBER(MATCH(D1799,Sheet4!$K$92:$K$101,0)),1,0)+IF(ISNUMBER(MATCH(E1799,Sheet4!$K$92:$K$101,0)),1,0)+IF(ISNUMBER(MATCH(F1799,Sheet4!$K$92:$K$101,0)),1,0)+IF(ISNUMBER(MATCH(G1799,Sheet4!$K$92:$K$101,0)),1,0)+IF(ISNUMBER(MATCH(H1799,Sheet4!$K$92:$K$101,0)),1,0)+IF(ISNUMBER(MATCH(I1799,Sheet4!$K$92:$K$101,0)),1,0)+IF(ISNUMBER(MATCH(J1799,Sheet4!$K$92:$K$101,0)),1,0))
-
(IF(ISNUMBER(MATCH(B1799,Sheet4!$F$2:$F$11,0)),1,0)+IF(ISNUMBER(MATCH(C1799,Sheet4!$F$2:$F$11,0)),1,0)+IF(ISNUMBER(MATCH(D1799,Sheet4!$F$2:$F$11,0)),1,0)+IF(ISNUMBER(MATCH(E1799,Sheet4!$F$2:$F$11,0)),1,0)+IF(ISNUMBER(MATCH(F1799,Sheet4!$F$2:$F$11,0)),1,0)+IF(ISNUMBER(MATCH(G1799,Sheet4!$F$2:$F$11,0)),1,0)+IF(ISNUMBER(MATCH(H1799,Sheet4!$F$2:$F$11,0)),1,0)+IF(ISNUMBER(MATCH(I1799,Sheet4!$F$2:$F$11,0)),1,0)+IF(ISNUMBER(MATCH(J1799,Sheet4!$F$2:$F$11,0)),1,0))</f>
        <v>0</v>
      </c>
      <c r="P1799" s="40" t="str">
        <f>IFERROR(INDEX(Sheet4!$G:$G,MATCH(Sheet1!B1799,Sheet4!$F:$F,0))+INDEX(Sheet4!$G:$G,MATCH(Sheet1!C1799,Sheet4!$F:$F,0))+INDEX(Sheet4!$G:$G,MATCH(Sheet1!D1799,Sheet4!$F:$F,0))+INDEX(Sheet4!$G:$G,MATCH(Sheet1!E1799,Sheet4!$F:$F,0))+INDEX(Sheet4!$G:$G,MATCH(Sheet1!F1799,Sheet4!$F:$F,0))+INDEX(Sheet4!$G:$G,MATCH(Sheet1!G1799,Sheet4!$F:$F,0))+INDEX(Sheet4!$G:$G,MATCH(Sheet1!H1799,Sheet4!$F:$F,0))+INDEX(Sheet4!$G:$G,MATCH(Sheet1!I1799,Sheet4!$F:$F,0))+INDEX(Sheet4!$G:$G,MATCH(Sheet1!J1799,Sheet4!$F:$F,0)),"")</f>
        <v/>
      </c>
      <c r="AF1799">
        <f si="435" t="shared"/>
        <v>0</v>
      </c>
      <c r="AH1799">
        <v>1776</v>
      </c>
      <c r="AI1799" t="str">
        <f si="436" t="shared"/>
        <v>De'Aaron FoxLandry ShametDevin BookerMalik BeasleyWill BartonKelly OubreJosh JacksonPaul MillsapJoel Embiid</v>
      </c>
      <c r="AJ1799">
        <f si="425" t="shared"/>
        <v>0</v>
      </c>
      <c r="AK1799">
        <f si="426" t="shared"/>
        <v>0</v>
      </c>
      <c r="AL1799">
        <f si="427" t="shared"/>
        <v>0</v>
      </c>
      <c r="AM1799">
        <f si="428" t="shared"/>
        <v>0</v>
      </c>
      <c r="AN1799">
        <f si="429" t="shared"/>
        <v>0</v>
      </c>
      <c r="AO1799">
        <f si="430" t="shared"/>
        <v>0</v>
      </c>
      <c r="AP1799">
        <f si="431" t="shared"/>
        <v>0</v>
      </c>
      <c r="AQ1799">
        <f si="432" t="shared"/>
        <v>0</v>
      </c>
      <c r="AR1799">
        <f si="433" t="shared"/>
        <v>0</v>
      </c>
      <c r="AS1799">
        <f si="437" t="shared"/>
        <v>0</v>
      </c>
      <c r="AU1799" t="str">
        <f>IFERROR(VLOOKUP(C1799,Results!$A$2:$B$240,2,FALSE)+VLOOKUP(D1799,Results!$A$2:$B$240,2,FALSE)+VLOOKUP(E1799,Results!$A$2:$B$240,2,FALSE)+VLOOKUP(F1799,Results!$A$2:$B$240,2,FALSE)+VLOOKUP(G1799,Results!$A$2:$B$240,2,FALSE)+VLOOKUP(H1799,Results!$A$2:$B$240,2,FALSE)+VLOOKUP(I1799,Results!$A$2:$B$240,2,FALSE)+VLOOKUP(J1799,Results!$A$2:$B$240,2,FALSE)+VLOOKUP(B1799,Results!$A$2:$B$240,2,FALSE)-MIN(VLOOKUP(C1799,Results!$A$2:$B$240,2,FALSE),VLOOKUP(D1799,Results!$A$2:$B$240,2,FALSE),VLOOKUP(E1799,Results!$A$2:$B$240,2,FALSE),VLOOKUP(F1799,Results!$A$2:$B$240,2,FALSE),VLOOKUP(G1799,Results!$A$2:$B$240,2,FALSE),VLOOKUP(H1799,Results!$A$2:$B$240,2,FALSE),VLOOKUP(I1799,Results!$A$2:$B$240,2,FALSE),VLOOKUP(J1799,Results!$A$2:$B$240,2,FALSE),VLOOKUP(B1799,Results!$A$2:$B$240,2,FALSE)),"")</f>
        <v/>
      </c>
    </row>
    <row r="1800" spans="2:47" x14ac:dyDescent="0.3">
      <c r="B1800" t="s">
        <v>166</v>
      </c>
      <c r="C1800" t="s">
        <v>87</v>
      </c>
      <c r="D1800" t="s">
        <v>173</v>
      </c>
      <c r="E1800" t="s">
        <v>146</v>
      </c>
      <c r="F1800" t="s">
        <v>177</v>
      </c>
      <c r="G1800" t="s">
        <v>179</v>
      </c>
      <c r="H1800" t="s">
        <v>152</v>
      </c>
      <c r="I1800" t="s">
        <v>185</v>
      </c>
      <c r="J1800" t="s">
        <v>186</v>
      </c>
      <c r="K1800" t="n">
        <v>9.0</v>
      </c>
      <c r="L1800" s="30">
        <f si="424" t="shared"/>
        <v>0</v>
      </c>
      <c r="N1800" s="35" t="str">
        <f si="434" t="shared"/>
        <v/>
      </c>
      <c r="O1800" s="59">
        <f>(IF(ISNUMBER(MATCH(B1800,Sheet4!$K$92:$K$101,0)),1,0)+IF(ISNUMBER(MATCH(C1800,Sheet4!$K$92:$K$101,0)),1,0)+IF(ISNUMBER(MATCH(D1800,Sheet4!$K$92:$K$101,0)),1,0)+IF(ISNUMBER(MATCH(E1800,Sheet4!$K$92:$K$101,0)),1,0)+IF(ISNUMBER(MATCH(F1800,Sheet4!$K$92:$K$101,0)),1,0)+IF(ISNUMBER(MATCH(G1800,Sheet4!$K$92:$K$101,0)),1,0)+IF(ISNUMBER(MATCH(H1800,Sheet4!$K$92:$K$101,0)),1,0)+IF(ISNUMBER(MATCH(I1800,Sheet4!$K$92:$K$101,0)),1,0)+IF(ISNUMBER(MATCH(J1800,Sheet4!$K$92:$K$101,0)),1,0))
-
(IF(ISNUMBER(MATCH(B1800,Sheet4!$F$2:$F$11,0)),1,0)+IF(ISNUMBER(MATCH(C1800,Sheet4!$F$2:$F$11,0)),1,0)+IF(ISNUMBER(MATCH(D1800,Sheet4!$F$2:$F$11,0)),1,0)+IF(ISNUMBER(MATCH(E1800,Sheet4!$F$2:$F$11,0)),1,0)+IF(ISNUMBER(MATCH(F1800,Sheet4!$F$2:$F$11,0)),1,0)+IF(ISNUMBER(MATCH(G1800,Sheet4!$F$2:$F$11,0)),1,0)+IF(ISNUMBER(MATCH(H1800,Sheet4!$F$2:$F$11,0)),1,0)+IF(ISNUMBER(MATCH(I1800,Sheet4!$F$2:$F$11,0)),1,0)+IF(ISNUMBER(MATCH(J1800,Sheet4!$F$2:$F$11,0)),1,0))</f>
        <v>0</v>
      </c>
      <c r="P1800" s="40" t="str">
        <f>IFERROR(INDEX(Sheet4!$G:$G,MATCH(Sheet1!B1800,Sheet4!$F:$F,0))+INDEX(Sheet4!$G:$G,MATCH(Sheet1!C1800,Sheet4!$F:$F,0))+INDEX(Sheet4!$G:$G,MATCH(Sheet1!D1800,Sheet4!$F:$F,0))+INDEX(Sheet4!$G:$G,MATCH(Sheet1!E1800,Sheet4!$F:$F,0))+INDEX(Sheet4!$G:$G,MATCH(Sheet1!F1800,Sheet4!$F:$F,0))+INDEX(Sheet4!$G:$G,MATCH(Sheet1!G1800,Sheet4!$F:$F,0))+INDEX(Sheet4!$G:$G,MATCH(Sheet1!H1800,Sheet4!$F:$F,0))+INDEX(Sheet4!$G:$G,MATCH(Sheet1!I1800,Sheet4!$F:$F,0))+INDEX(Sheet4!$G:$G,MATCH(Sheet1!J1800,Sheet4!$F:$F,0)),"")</f>
        <v/>
      </c>
      <c r="AF1800">
        <f si="435" t="shared"/>
        <v>0</v>
      </c>
      <c r="AH1800">
        <v>1777</v>
      </c>
      <c r="AI1800" t="str">
        <f si="436" t="shared"/>
        <v>Ben SimmonsRicky RubioDevin BookerMonte MorrisKelly OubreRoyce O'NealeJosh JacksonPaul MillsapRudy Gobert</v>
      </c>
      <c r="AJ1800">
        <f si="425" t="shared"/>
        <v>0</v>
      </c>
      <c r="AK1800">
        <f si="426" t="shared"/>
        <v>0</v>
      </c>
      <c r="AL1800">
        <f si="427" t="shared"/>
        <v>0</v>
      </c>
      <c r="AM1800">
        <f si="428" t="shared"/>
        <v>0</v>
      </c>
      <c r="AN1800">
        <f si="429" t="shared"/>
        <v>0</v>
      </c>
      <c r="AO1800">
        <f si="430" t="shared"/>
        <v>0</v>
      </c>
      <c r="AP1800">
        <f si="431" t="shared"/>
        <v>0</v>
      </c>
      <c r="AQ1800">
        <f si="432" t="shared"/>
        <v>0</v>
      </c>
      <c r="AR1800">
        <f si="433" t="shared"/>
        <v>0</v>
      </c>
      <c r="AS1800">
        <f si="437" t="shared"/>
        <v>0</v>
      </c>
      <c r="AU1800" t="str">
        <f>IFERROR(VLOOKUP(C1800,Results!$A$2:$B$240,2,FALSE)+VLOOKUP(D1800,Results!$A$2:$B$240,2,FALSE)+VLOOKUP(E1800,Results!$A$2:$B$240,2,FALSE)+VLOOKUP(F1800,Results!$A$2:$B$240,2,FALSE)+VLOOKUP(G1800,Results!$A$2:$B$240,2,FALSE)+VLOOKUP(H1800,Results!$A$2:$B$240,2,FALSE)+VLOOKUP(I1800,Results!$A$2:$B$240,2,FALSE)+VLOOKUP(J1800,Results!$A$2:$B$240,2,FALSE)+VLOOKUP(B1800,Results!$A$2:$B$240,2,FALSE)-MIN(VLOOKUP(C1800,Results!$A$2:$B$240,2,FALSE),VLOOKUP(D1800,Results!$A$2:$B$240,2,FALSE),VLOOKUP(E1800,Results!$A$2:$B$240,2,FALSE),VLOOKUP(F1800,Results!$A$2:$B$240,2,FALSE),VLOOKUP(G1800,Results!$A$2:$B$240,2,FALSE),VLOOKUP(H1800,Results!$A$2:$B$240,2,FALSE),VLOOKUP(I1800,Results!$A$2:$B$240,2,FALSE),VLOOKUP(J1800,Results!$A$2:$B$240,2,FALSE),VLOOKUP(B1800,Results!$A$2:$B$240,2,FALSE)),"")</f>
        <v/>
      </c>
    </row>
    <row r="1801" spans="2:47" x14ac:dyDescent="0.3">
      <c r="B1801" t="s">
        <v>166</v>
      </c>
      <c r="C1801" t="s">
        <v>108</v>
      </c>
      <c r="D1801" t="s">
        <v>173</v>
      </c>
      <c r="E1801" t="s">
        <v>148</v>
      </c>
      <c r="F1801" t="s">
        <v>150</v>
      </c>
      <c r="G1801" t="s">
        <v>179</v>
      </c>
      <c r="H1801" t="s">
        <v>152</v>
      </c>
      <c r="I1801" t="s">
        <v>155</v>
      </c>
      <c r="J1801" t="s">
        <v>188</v>
      </c>
      <c r="K1801" t="n">
        <v>9.0</v>
      </c>
      <c r="L1801" s="30">
        <f si="424" t="shared"/>
        <v>0</v>
      </c>
      <c r="N1801" s="35" t="str">
        <f si="434" t="shared"/>
        <v/>
      </c>
      <c r="O1801" s="59">
        <f>(IF(ISNUMBER(MATCH(B1801,Sheet4!$K$92:$K$101,0)),1,0)+IF(ISNUMBER(MATCH(C1801,Sheet4!$K$92:$K$101,0)),1,0)+IF(ISNUMBER(MATCH(D1801,Sheet4!$K$92:$K$101,0)),1,0)+IF(ISNUMBER(MATCH(E1801,Sheet4!$K$92:$K$101,0)),1,0)+IF(ISNUMBER(MATCH(F1801,Sheet4!$K$92:$K$101,0)),1,0)+IF(ISNUMBER(MATCH(G1801,Sheet4!$K$92:$K$101,0)),1,0)+IF(ISNUMBER(MATCH(H1801,Sheet4!$K$92:$K$101,0)),1,0)+IF(ISNUMBER(MATCH(I1801,Sheet4!$K$92:$K$101,0)),1,0)+IF(ISNUMBER(MATCH(J1801,Sheet4!$K$92:$K$101,0)),1,0))
-
(IF(ISNUMBER(MATCH(B1801,Sheet4!$F$2:$F$11,0)),1,0)+IF(ISNUMBER(MATCH(C1801,Sheet4!$F$2:$F$11,0)),1,0)+IF(ISNUMBER(MATCH(D1801,Sheet4!$F$2:$F$11,0)),1,0)+IF(ISNUMBER(MATCH(E1801,Sheet4!$F$2:$F$11,0)),1,0)+IF(ISNUMBER(MATCH(F1801,Sheet4!$F$2:$F$11,0)),1,0)+IF(ISNUMBER(MATCH(G1801,Sheet4!$F$2:$F$11,0)),1,0)+IF(ISNUMBER(MATCH(H1801,Sheet4!$F$2:$F$11,0)),1,0)+IF(ISNUMBER(MATCH(I1801,Sheet4!$F$2:$F$11,0)),1,0)+IF(ISNUMBER(MATCH(J1801,Sheet4!$F$2:$F$11,0)),1,0))</f>
        <v>0</v>
      </c>
      <c r="P1801" s="40" t="str">
        <f>IFERROR(INDEX(Sheet4!$G:$G,MATCH(Sheet1!B1801,Sheet4!$F:$F,0))+INDEX(Sheet4!$G:$G,MATCH(Sheet1!C1801,Sheet4!$F:$F,0))+INDEX(Sheet4!$G:$G,MATCH(Sheet1!D1801,Sheet4!$F:$F,0))+INDEX(Sheet4!$G:$G,MATCH(Sheet1!E1801,Sheet4!$F:$F,0))+INDEX(Sheet4!$G:$G,MATCH(Sheet1!F1801,Sheet4!$F:$F,0))+INDEX(Sheet4!$G:$G,MATCH(Sheet1!G1801,Sheet4!$F:$F,0))+INDEX(Sheet4!$G:$G,MATCH(Sheet1!H1801,Sheet4!$F:$F,0))+INDEX(Sheet4!$G:$G,MATCH(Sheet1!I1801,Sheet4!$F:$F,0))+INDEX(Sheet4!$G:$G,MATCH(Sheet1!J1801,Sheet4!$F:$F,0)),"")</f>
        <v/>
      </c>
      <c r="AF1801">
        <f si="435" t="shared"/>
        <v>0</v>
      </c>
      <c r="AH1801">
        <v>1778</v>
      </c>
      <c r="AI1801" t="str">
        <f si="436" t="shared"/>
        <v>Ricky RubioLandry ShametJames HardenMalik BeasleyKelly OubreMikal BridgesKenneth FariedPaul MillsapDeandre Ayton</v>
      </c>
      <c r="AJ1801">
        <f si="425" t="shared"/>
        <v>0</v>
      </c>
      <c r="AK1801">
        <f si="426" t="shared"/>
        <v>0</v>
      </c>
      <c r="AL1801">
        <f si="427" t="shared"/>
        <v>0</v>
      </c>
      <c r="AM1801">
        <f si="428" t="shared"/>
        <v>0</v>
      </c>
      <c r="AN1801">
        <f si="429" t="shared"/>
        <v>0</v>
      </c>
      <c r="AO1801">
        <f si="430" t="shared"/>
        <v>0</v>
      </c>
      <c r="AP1801">
        <f si="431" t="shared"/>
        <v>0</v>
      </c>
      <c r="AQ1801">
        <f si="432" t="shared"/>
        <v>0</v>
      </c>
      <c r="AR1801">
        <f si="433" t="shared"/>
        <v>0</v>
      </c>
      <c r="AS1801">
        <f si="437" t="shared"/>
        <v>0</v>
      </c>
      <c r="AU1801" t="str">
        <f>IFERROR(VLOOKUP(C1801,Results!$A$2:$B$240,2,FALSE)+VLOOKUP(D1801,Results!$A$2:$B$240,2,FALSE)+VLOOKUP(E1801,Results!$A$2:$B$240,2,FALSE)+VLOOKUP(F1801,Results!$A$2:$B$240,2,FALSE)+VLOOKUP(G1801,Results!$A$2:$B$240,2,FALSE)+VLOOKUP(H1801,Results!$A$2:$B$240,2,FALSE)+VLOOKUP(I1801,Results!$A$2:$B$240,2,FALSE)+VLOOKUP(J1801,Results!$A$2:$B$240,2,FALSE)+VLOOKUP(B1801,Results!$A$2:$B$240,2,FALSE)-MIN(VLOOKUP(C1801,Results!$A$2:$B$240,2,FALSE),VLOOKUP(D1801,Results!$A$2:$B$240,2,FALSE),VLOOKUP(E1801,Results!$A$2:$B$240,2,FALSE),VLOOKUP(F1801,Results!$A$2:$B$240,2,FALSE),VLOOKUP(G1801,Results!$A$2:$B$240,2,FALSE),VLOOKUP(H1801,Results!$A$2:$B$240,2,FALSE),VLOOKUP(I1801,Results!$A$2:$B$240,2,FALSE),VLOOKUP(J1801,Results!$A$2:$B$240,2,FALSE),VLOOKUP(B1801,Results!$A$2:$B$240,2,FALSE)),"")</f>
        <v/>
      </c>
    </row>
    <row r="1802" spans="2:47" x14ac:dyDescent="0.3">
      <c r="B1802" t="s">
        <v>166</v>
      </c>
      <c r="C1802" t="s">
        <v>169</v>
      </c>
      <c r="D1802" t="s">
        <v>173</v>
      </c>
      <c r="E1802" t="s">
        <v>146</v>
      </c>
      <c r="F1802" t="s">
        <v>177</v>
      </c>
      <c r="G1802" t="s">
        <v>179</v>
      </c>
      <c r="H1802" t="s">
        <v>92</v>
      </c>
      <c r="I1802" t="s">
        <v>103</v>
      </c>
      <c r="J1802" t="s">
        <v>186</v>
      </c>
      <c r="K1802" t="n">
        <v>9.0</v>
      </c>
      <c r="L1802" s="30">
        <f si="424" t="shared"/>
        <v>0</v>
      </c>
      <c r="N1802" s="35" t="str">
        <f si="434" t="shared"/>
        <v/>
      </c>
      <c r="O1802" s="59">
        <f>(IF(ISNUMBER(MATCH(B1802,Sheet4!$K$92:$K$101,0)),1,0)+IF(ISNUMBER(MATCH(C1802,Sheet4!$K$92:$K$101,0)),1,0)+IF(ISNUMBER(MATCH(D1802,Sheet4!$K$92:$K$101,0)),1,0)+IF(ISNUMBER(MATCH(E1802,Sheet4!$K$92:$K$101,0)),1,0)+IF(ISNUMBER(MATCH(F1802,Sheet4!$K$92:$K$101,0)),1,0)+IF(ISNUMBER(MATCH(G1802,Sheet4!$K$92:$K$101,0)),1,0)+IF(ISNUMBER(MATCH(H1802,Sheet4!$K$92:$K$101,0)),1,0)+IF(ISNUMBER(MATCH(I1802,Sheet4!$K$92:$K$101,0)),1,0)+IF(ISNUMBER(MATCH(J1802,Sheet4!$K$92:$K$101,0)),1,0))
-
(IF(ISNUMBER(MATCH(B1802,Sheet4!$F$2:$F$11,0)),1,0)+IF(ISNUMBER(MATCH(C1802,Sheet4!$F$2:$F$11,0)),1,0)+IF(ISNUMBER(MATCH(D1802,Sheet4!$F$2:$F$11,0)),1,0)+IF(ISNUMBER(MATCH(E1802,Sheet4!$F$2:$F$11,0)),1,0)+IF(ISNUMBER(MATCH(F1802,Sheet4!$F$2:$F$11,0)),1,0)+IF(ISNUMBER(MATCH(G1802,Sheet4!$F$2:$F$11,0)),1,0)+IF(ISNUMBER(MATCH(H1802,Sheet4!$F$2:$F$11,0)),1,0)+IF(ISNUMBER(MATCH(I1802,Sheet4!$F$2:$F$11,0)),1,0)+IF(ISNUMBER(MATCH(J1802,Sheet4!$F$2:$F$11,0)),1,0))</f>
        <v>0</v>
      </c>
      <c r="P1802" s="40" t="str">
        <f>IFERROR(INDEX(Sheet4!$G:$G,MATCH(Sheet1!B1802,Sheet4!$F:$F,0))+INDEX(Sheet4!$G:$G,MATCH(Sheet1!C1802,Sheet4!$F:$F,0))+INDEX(Sheet4!$G:$G,MATCH(Sheet1!D1802,Sheet4!$F:$F,0))+INDEX(Sheet4!$G:$G,MATCH(Sheet1!E1802,Sheet4!$F:$F,0))+INDEX(Sheet4!$G:$G,MATCH(Sheet1!F1802,Sheet4!$F:$F,0))+INDEX(Sheet4!$G:$G,MATCH(Sheet1!G1802,Sheet4!$F:$F,0))+INDEX(Sheet4!$G:$G,MATCH(Sheet1!H1802,Sheet4!$F:$F,0))+INDEX(Sheet4!$G:$G,MATCH(Sheet1!I1802,Sheet4!$F:$F,0))+INDEX(Sheet4!$G:$G,MATCH(Sheet1!J1802,Sheet4!$F:$F,0)),"")</f>
        <v/>
      </c>
      <c r="AF1802">
        <f si="435" t="shared"/>
        <v>0</v>
      </c>
      <c r="AH1802">
        <v>1779</v>
      </c>
      <c r="AI1802" t="str">
        <f si="436" t="shared"/>
        <v>Ben SimmonsIsaiah CanaanJames HardenMonte MorrisMikal BridgesRoyce O'NealePaul MillsapDerrick FavorsRudy Gobert</v>
      </c>
      <c r="AJ1802">
        <f si="425" t="shared"/>
        <v>0</v>
      </c>
      <c r="AK1802">
        <f si="426" t="shared"/>
        <v>0</v>
      </c>
      <c r="AL1802">
        <f si="427" t="shared"/>
        <v>0</v>
      </c>
      <c r="AM1802">
        <f si="428" t="shared"/>
        <v>0</v>
      </c>
      <c r="AN1802">
        <f si="429" t="shared"/>
        <v>0</v>
      </c>
      <c r="AO1802">
        <f si="430" t="shared"/>
        <v>0</v>
      </c>
      <c r="AP1802">
        <f si="431" t="shared"/>
        <v>0</v>
      </c>
      <c r="AQ1802">
        <f si="432" t="shared"/>
        <v>0</v>
      </c>
      <c r="AR1802">
        <f si="433" t="shared"/>
        <v>0</v>
      </c>
      <c r="AS1802">
        <f si="437" t="shared"/>
        <v>0</v>
      </c>
      <c r="AU1802" t="str">
        <f>IFERROR(VLOOKUP(C1802,Results!$A$2:$B$240,2,FALSE)+VLOOKUP(D1802,Results!$A$2:$B$240,2,FALSE)+VLOOKUP(E1802,Results!$A$2:$B$240,2,FALSE)+VLOOKUP(F1802,Results!$A$2:$B$240,2,FALSE)+VLOOKUP(G1802,Results!$A$2:$B$240,2,FALSE)+VLOOKUP(H1802,Results!$A$2:$B$240,2,FALSE)+VLOOKUP(I1802,Results!$A$2:$B$240,2,FALSE)+VLOOKUP(J1802,Results!$A$2:$B$240,2,FALSE)+VLOOKUP(B1802,Results!$A$2:$B$240,2,FALSE)-MIN(VLOOKUP(C1802,Results!$A$2:$B$240,2,FALSE),VLOOKUP(D1802,Results!$A$2:$B$240,2,FALSE),VLOOKUP(E1802,Results!$A$2:$B$240,2,FALSE),VLOOKUP(F1802,Results!$A$2:$B$240,2,FALSE),VLOOKUP(G1802,Results!$A$2:$B$240,2,FALSE),VLOOKUP(H1802,Results!$A$2:$B$240,2,FALSE),VLOOKUP(I1802,Results!$A$2:$B$240,2,FALSE),VLOOKUP(J1802,Results!$A$2:$B$240,2,FALSE),VLOOKUP(B1802,Results!$A$2:$B$240,2,FALSE)),"")</f>
        <v/>
      </c>
    </row>
    <row r="1803" spans="2:47" x14ac:dyDescent="0.3">
      <c r="B1803" t="s">
        <v>166</v>
      </c>
      <c r="C1803" t="s">
        <v>171</v>
      </c>
      <c r="D1803" t="s">
        <v>172</v>
      </c>
      <c r="E1803" t="s">
        <v>146</v>
      </c>
      <c r="F1803" t="s">
        <v>150</v>
      </c>
      <c r="G1803" t="s">
        <v>151</v>
      </c>
      <c r="H1803" t="s">
        <v>92</v>
      </c>
      <c r="I1803" t="s">
        <v>152</v>
      </c>
      <c r="J1803" t="s">
        <v>186</v>
      </c>
      <c r="K1803" t="n">
        <v>9.0</v>
      </c>
      <c r="L1803" s="30">
        <f si="424" t="shared"/>
        <v>0</v>
      </c>
      <c r="N1803" s="35" t="str">
        <f si="434" t="shared"/>
        <v/>
      </c>
      <c r="O1803" s="59">
        <f>(IF(ISNUMBER(MATCH(B1803,Sheet4!$K$92:$K$101,0)),1,0)+IF(ISNUMBER(MATCH(C1803,Sheet4!$K$92:$K$101,0)),1,0)+IF(ISNUMBER(MATCH(D1803,Sheet4!$K$92:$K$101,0)),1,0)+IF(ISNUMBER(MATCH(E1803,Sheet4!$K$92:$K$101,0)),1,0)+IF(ISNUMBER(MATCH(F1803,Sheet4!$K$92:$K$101,0)),1,0)+IF(ISNUMBER(MATCH(G1803,Sheet4!$K$92:$K$101,0)),1,0)+IF(ISNUMBER(MATCH(H1803,Sheet4!$K$92:$K$101,0)),1,0)+IF(ISNUMBER(MATCH(I1803,Sheet4!$K$92:$K$101,0)),1,0)+IF(ISNUMBER(MATCH(J1803,Sheet4!$K$92:$K$101,0)),1,0))
-
(IF(ISNUMBER(MATCH(B1803,Sheet4!$F$2:$F$11,0)),1,0)+IF(ISNUMBER(MATCH(C1803,Sheet4!$F$2:$F$11,0)),1,0)+IF(ISNUMBER(MATCH(D1803,Sheet4!$F$2:$F$11,0)),1,0)+IF(ISNUMBER(MATCH(E1803,Sheet4!$F$2:$F$11,0)),1,0)+IF(ISNUMBER(MATCH(F1803,Sheet4!$F$2:$F$11,0)),1,0)+IF(ISNUMBER(MATCH(G1803,Sheet4!$F$2:$F$11,0)),1,0)+IF(ISNUMBER(MATCH(H1803,Sheet4!$F$2:$F$11,0)),1,0)+IF(ISNUMBER(MATCH(I1803,Sheet4!$F$2:$F$11,0)),1,0)+IF(ISNUMBER(MATCH(J1803,Sheet4!$F$2:$F$11,0)),1,0))</f>
        <v>0</v>
      </c>
      <c r="P1803" s="40" t="str">
        <f>IFERROR(INDEX(Sheet4!$G:$G,MATCH(Sheet1!B1803,Sheet4!$F:$F,0))+INDEX(Sheet4!$G:$G,MATCH(Sheet1!C1803,Sheet4!$F:$F,0))+INDEX(Sheet4!$G:$G,MATCH(Sheet1!D1803,Sheet4!$F:$F,0))+INDEX(Sheet4!$G:$G,MATCH(Sheet1!E1803,Sheet4!$F:$F,0))+INDEX(Sheet4!$G:$G,MATCH(Sheet1!F1803,Sheet4!$F:$F,0))+INDEX(Sheet4!$G:$G,MATCH(Sheet1!G1803,Sheet4!$F:$F,0))+INDEX(Sheet4!$G:$G,MATCH(Sheet1!H1803,Sheet4!$F:$F,0))+INDEX(Sheet4!$G:$G,MATCH(Sheet1!I1803,Sheet4!$F:$F,0))+INDEX(Sheet4!$G:$G,MATCH(Sheet1!J1803,Sheet4!$F:$F,0)),"")</f>
        <v/>
      </c>
      <c r="AF1803">
        <f si="435" t="shared"/>
        <v>0</v>
      </c>
      <c r="AH1803">
        <v>1780</v>
      </c>
      <c r="AI1803" t="str">
        <f si="436" t="shared"/>
        <v>Ben SimmonsElie OkoboJames HardenMonte MorrisKelly OubreJae CrowderP.J. TuckerTrey LylesRudy Gobert</v>
      </c>
      <c r="AJ1803">
        <f si="425" t="shared"/>
        <v>0</v>
      </c>
      <c r="AK1803">
        <f si="426" t="shared"/>
        <v>0</v>
      </c>
      <c r="AL1803">
        <f si="427" t="shared"/>
        <v>0</v>
      </c>
      <c r="AM1803">
        <f si="428" t="shared"/>
        <v>0</v>
      </c>
      <c r="AN1803">
        <f si="429" t="shared"/>
        <v>0</v>
      </c>
      <c r="AO1803">
        <f si="430" t="shared"/>
        <v>0</v>
      </c>
      <c r="AP1803">
        <f si="431" t="shared"/>
        <v>0</v>
      </c>
      <c r="AQ1803">
        <f si="432" t="shared"/>
        <v>0</v>
      </c>
      <c r="AR1803">
        <f si="433" t="shared"/>
        <v>0</v>
      </c>
      <c r="AS1803">
        <f si="437" t="shared"/>
        <v>0</v>
      </c>
      <c r="AU1803" t="str">
        <f>IFERROR(VLOOKUP(C1803,Results!$A$2:$B$240,2,FALSE)+VLOOKUP(D1803,Results!$A$2:$B$240,2,FALSE)+VLOOKUP(E1803,Results!$A$2:$B$240,2,FALSE)+VLOOKUP(F1803,Results!$A$2:$B$240,2,FALSE)+VLOOKUP(G1803,Results!$A$2:$B$240,2,FALSE)+VLOOKUP(H1803,Results!$A$2:$B$240,2,FALSE)+VLOOKUP(I1803,Results!$A$2:$B$240,2,FALSE)+VLOOKUP(J1803,Results!$A$2:$B$240,2,FALSE)+VLOOKUP(B1803,Results!$A$2:$B$240,2,FALSE)-MIN(VLOOKUP(C1803,Results!$A$2:$B$240,2,FALSE),VLOOKUP(D1803,Results!$A$2:$B$240,2,FALSE),VLOOKUP(E1803,Results!$A$2:$B$240,2,FALSE),VLOOKUP(F1803,Results!$A$2:$B$240,2,FALSE),VLOOKUP(G1803,Results!$A$2:$B$240,2,FALSE),VLOOKUP(H1803,Results!$A$2:$B$240,2,FALSE),VLOOKUP(I1803,Results!$A$2:$B$240,2,FALSE),VLOOKUP(J1803,Results!$A$2:$B$240,2,FALSE),VLOOKUP(B1803,Results!$A$2:$B$240,2,FALSE)),"")</f>
        <v/>
      </c>
    </row>
    <row r="1804" spans="2:47" x14ac:dyDescent="0.3">
      <c r="B1804" t="s">
        <v>166</v>
      </c>
      <c r="C1804" t="s">
        <v>170</v>
      </c>
      <c r="D1804" t="s">
        <v>172</v>
      </c>
      <c r="E1804" t="s">
        <v>149</v>
      </c>
      <c r="F1804" t="s">
        <v>177</v>
      </c>
      <c r="G1804" t="s">
        <v>178</v>
      </c>
      <c r="H1804" t="s">
        <v>153</v>
      </c>
      <c r="I1804" t="s">
        <v>183</v>
      </c>
      <c r="J1804" t="s">
        <v>186</v>
      </c>
      <c r="K1804" t="n">
        <v>9.0</v>
      </c>
      <c r="L1804" s="30">
        <f si="424" t="shared"/>
        <v>0</v>
      </c>
      <c r="N1804" s="35" t="str">
        <f si="434" t="shared"/>
        <v/>
      </c>
      <c r="O1804" s="59">
        <f>(IF(ISNUMBER(MATCH(B1804,Sheet4!$K$92:$K$101,0)),1,0)+IF(ISNUMBER(MATCH(C1804,Sheet4!$K$92:$K$101,0)),1,0)+IF(ISNUMBER(MATCH(D1804,Sheet4!$K$92:$K$101,0)),1,0)+IF(ISNUMBER(MATCH(E1804,Sheet4!$K$92:$K$101,0)),1,0)+IF(ISNUMBER(MATCH(F1804,Sheet4!$K$92:$K$101,0)),1,0)+IF(ISNUMBER(MATCH(G1804,Sheet4!$K$92:$K$101,0)),1,0)+IF(ISNUMBER(MATCH(H1804,Sheet4!$K$92:$K$101,0)),1,0)+IF(ISNUMBER(MATCH(I1804,Sheet4!$K$92:$K$101,0)),1,0)+IF(ISNUMBER(MATCH(J1804,Sheet4!$K$92:$K$101,0)),1,0))
-
(IF(ISNUMBER(MATCH(B1804,Sheet4!$F$2:$F$11,0)),1,0)+IF(ISNUMBER(MATCH(C1804,Sheet4!$F$2:$F$11,0)),1,0)+IF(ISNUMBER(MATCH(D1804,Sheet4!$F$2:$F$11,0)),1,0)+IF(ISNUMBER(MATCH(E1804,Sheet4!$F$2:$F$11,0)),1,0)+IF(ISNUMBER(MATCH(F1804,Sheet4!$F$2:$F$11,0)),1,0)+IF(ISNUMBER(MATCH(G1804,Sheet4!$F$2:$F$11,0)),1,0)+IF(ISNUMBER(MATCH(H1804,Sheet4!$F$2:$F$11,0)),1,0)+IF(ISNUMBER(MATCH(I1804,Sheet4!$F$2:$F$11,0)),1,0)+IF(ISNUMBER(MATCH(J1804,Sheet4!$F$2:$F$11,0)),1,0))</f>
        <v>0</v>
      </c>
      <c r="P1804" s="40" t="str">
        <f>IFERROR(INDEX(Sheet4!$G:$G,MATCH(Sheet1!B1804,Sheet4!$F:$F,0))+INDEX(Sheet4!$G:$G,MATCH(Sheet1!C1804,Sheet4!$F:$F,0))+INDEX(Sheet4!$G:$G,MATCH(Sheet1!D1804,Sheet4!$F:$F,0))+INDEX(Sheet4!$G:$G,MATCH(Sheet1!E1804,Sheet4!$F:$F,0))+INDEX(Sheet4!$G:$G,MATCH(Sheet1!F1804,Sheet4!$F:$F,0))+INDEX(Sheet4!$G:$G,MATCH(Sheet1!G1804,Sheet4!$F:$F,0))+INDEX(Sheet4!$G:$G,MATCH(Sheet1!H1804,Sheet4!$F:$F,0))+INDEX(Sheet4!$G:$G,MATCH(Sheet1!I1804,Sheet4!$F:$F,0))+INDEX(Sheet4!$G:$G,MATCH(Sheet1!J1804,Sheet4!$F:$F,0)),"")</f>
        <v/>
      </c>
      <c r="AF1804">
        <f si="435" t="shared"/>
        <v>0</v>
      </c>
      <c r="AH1804">
        <v>1781</v>
      </c>
      <c r="AI1804" t="str">
        <f si="436" t="shared"/>
        <v>Trae YoungRicky RubioDevin BookerMonte MorrisKelly OubreCorey BrewerJosh JacksonPaul MillsapNikola Jokic</v>
      </c>
      <c r="AJ1804">
        <f si="425" t="shared"/>
        <v>0</v>
      </c>
      <c r="AK1804">
        <f si="426" t="shared"/>
        <v>0</v>
      </c>
      <c r="AL1804">
        <f si="427" t="shared"/>
        <v>0</v>
      </c>
      <c r="AM1804">
        <f si="428" t="shared"/>
        <v>0</v>
      </c>
      <c r="AN1804">
        <f si="429" t="shared"/>
        <v>0</v>
      </c>
      <c r="AO1804">
        <f si="430" t="shared"/>
        <v>0</v>
      </c>
      <c r="AP1804">
        <f si="431" t="shared"/>
        <v>0</v>
      </c>
      <c r="AQ1804">
        <f si="432" t="shared"/>
        <v>0</v>
      </c>
      <c r="AR1804">
        <f si="433" t="shared"/>
        <v>0</v>
      </c>
      <c r="AS1804">
        <f si="437" t="shared"/>
        <v>0</v>
      </c>
      <c r="AU1804" t="str">
        <f>IFERROR(VLOOKUP(C1804,Results!$A$2:$B$240,2,FALSE)+VLOOKUP(D1804,Results!$A$2:$B$240,2,FALSE)+VLOOKUP(E1804,Results!$A$2:$B$240,2,FALSE)+VLOOKUP(F1804,Results!$A$2:$B$240,2,FALSE)+VLOOKUP(G1804,Results!$A$2:$B$240,2,FALSE)+VLOOKUP(H1804,Results!$A$2:$B$240,2,FALSE)+VLOOKUP(I1804,Results!$A$2:$B$240,2,FALSE)+VLOOKUP(J1804,Results!$A$2:$B$240,2,FALSE)+VLOOKUP(B1804,Results!$A$2:$B$240,2,FALSE)-MIN(VLOOKUP(C1804,Results!$A$2:$B$240,2,FALSE),VLOOKUP(D1804,Results!$A$2:$B$240,2,FALSE),VLOOKUP(E1804,Results!$A$2:$B$240,2,FALSE),VLOOKUP(F1804,Results!$A$2:$B$240,2,FALSE),VLOOKUP(G1804,Results!$A$2:$B$240,2,FALSE),VLOOKUP(H1804,Results!$A$2:$B$240,2,FALSE),VLOOKUP(I1804,Results!$A$2:$B$240,2,FALSE),VLOOKUP(J1804,Results!$A$2:$B$240,2,FALSE),VLOOKUP(B1804,Results!$A$2:$B$240,2,FALSE)),"")</f>
        <v/>
      </c>
    </row>
    <row r="1805" spans="2:47" x14ac:dyDescent="0.3">
      <c r="B1805" t="s">
        <v>166</v>
      </c>
      <c r="C1805" t="s">
        <v>116</v>
      </c>
      <c r="D1805" t="s">
        <v>173</v>
      </c>
      <c r="E1805" t="s">
        <v>174</v>
      </c>
      <c r="F1805" t="s">
        <v>177</v>
      </c>
      <c r="G1805" t="s">
        <v>159</v>
      </c>
      <c r="H1805" t="s">
        <v>93</v>
      </c>
      <c r="I1805" t="s">
        <v>181</v>
      </c>
      <c r="J1805" t="s">
        <v>98</v>
      </c>
      <c r="K1805" t="n">
        <v>9.0</v>
      </c>
      <c r="L1805" s="30">
        <f si="424" t="shared"/>
        <v>0</v>
      </c>
      <c r="N1805" s="35" t="str">
        <f si="434" t="shared"/>
        <v/>
      </c>
      <c r="O1805" s="59">
        <f>(IF(ISNUMBER(MATCH(B1805,Sheet4!$K$92:$K$101,0)),1,0)+IF(ISNUMBER(MATCH(C1805,Sheet4!$K$92:$K$101,0)),1,0)+IF(ISNUMBER(MATCH(D1805,Sheet4!$K$92:$K$101,0)),1,0)+IF(ISNUMBER(MATCH(E1805,Sheet4!$K$92:$K$101,0)),1,0)+IF(ISNUMBER(MATCH(F1805,Sheet4!$K$92:$K$101,0)),1,0)+IF(ISNUMBER(MATCH(G1805,Sheet4!$K$92:$K$101,0)),1,0)+IF(ISNUMBER(MATCH(H1805,Sheet4!$K$92:$K$101,0)),1,0)+IF(ISNUMBER(MATCH(I1805,Sheet4!$K$92:$K$101,0)),1,0)+IF(ISNUMBER(MATCH(J1805,Sheet4!$K$92:$K$101,0)),1,0))
-
(IF(ISNUMBER(MATCH(B1805,Sheet4!$F$2:$F$11,0)),1,0)+IF(ISNUMBER(MATCH(C1805,Sheet4!$F$2:$F$11,0)),1,0)+IF(ISNUMBER(MATCH(D1805,Sheet4!$F$2:$F$11,0)),1,0)+IF(ISNUMBER(MATCH(E1805,Sheet4!$F$2:$F$11,0)),1,0)+IF(ISNUMBER(MATCH(F1805,Sheet4!$F$2:$F$11,0)),1,0)+IF(ISNUMBER(MATCH(G1805,Sheet4!$F$2:$F$11,0)),1,0)+IF(ISNUMBER(MATCH(H1805,Sheet4!$F$2:$F$11,0)),1,0)+IF(ISNUMBER(MATCH(I1805,Sheet4!$F$2:$F$11,0)),1,0)+IF(ISNUMBER(MATCH(J1805,Sheet4!$F$2:$F$11,0)),1,0))</f>
        <v>0</v>
      </c>
      <c r="P1805" s="40" t="str">
        <f>IFERROR(INDEX(Sheet4!$G:$G,MATCH(Sheet1!B1805,Sheet4!$F:$F,0))+INDEX(Sheet4!$G:$G,MATCH(Sheet1!C1805,Sheet4!$F:$F,0))+INDEX(Sheet4!$G:$G,MATCH(Sheet1!D1805,Sheet4!$F:$F,0))+INDEX(Sheet4!$G:$G,MATCH(Sheet1!E1805,Sheet4!$F:$F,0))+INDEX(Sheet4!$G:$G,MATCH(Sheet1!F1805,Sheet4!$F:$F,0))+INDEX(Sheet4!$G:$G,MATCH(Sheet1!G1805,Sheet4!$F:$F,0))+INDEX(Sheet4!$G:$G,MATCH(Sheet1!H1805,Sheet4!$F:$F,0))+INDEX(Sheet4!$G:$G,MATCH(Sheet1!I1805,Sheet4!$F:$F,0))+INDEX(Sheet4!$G:$G,MATCH(Sheet1!J1805,Sheet4!$F:$F,0)),"")</f>
        <v/>
      </c>
      <c r="AF1805">
        <f si="435" t="shared"/>
        <v>0</v>
      </c>
      <c r="AH1805">
        <v>1782</v>
      </c>
      <c r="AI1805" t="str">
        <f si="436" t="shared"/>
        <v>Ben SimmonsJeremy LinDevin BookerMonte MorrisWill BartonTaurean PrinceJohn CollinsPaul MillsapRudy Gobert</v>
      </c>
      <c r="AJ1805">
        <f si="425" t="shared"/>
        <v>0</v>
      </c>
      <c r="AK1805">
        <f si="426" t="shared"/>
        <v>0</v>
      </c>
      <c r="AL1805">
        <f si="427" t="shared"/>
        <v>0</v>
      </c>
      <c r="AM1805">
        <f si="428" t="shared"/>
        <v>0</v>
      </c>
      <c r="AN1805">
        <f si="429" t="shared"/>
        <v>0</v>
      </c>
      <c r="AO1805">
        <f si="430" t="shared"/>
        <v>0</v>
      </c>
      <c r="AP1805">
        <f si="431" t="shared"/>
        <v>0</v>
      </c>
      <c r="AQ1805">
        <f si="432" t="shared"/>
        <v>0</v>
      </c>
      <c r="AR1805">
        <f si="433" t="shared"/>
        <v>0</v>
      </c>
      <c r="AS1805">
        <f si="437" t="shared"/>
        <v>0</v>
      </c>
      <c r="AU1805" t="str">
        <f>IFERROR(VLOOKUP(C1805,Results!$A$2:$B$240,2,FALSE)+VLOOKUP(D1805,Results!$A$2:$B$240,2,FALSE)+VLOOKUP(E1805,Results!$A$2:$B$240,2,FALSE)+VLOOKUP(F1805,Results!$A$2:$B$240,2,FALSE)+VLOOKUP(G1805,Results!$A$2:$B$240,2,FALSE)+VLOOKUP(H1805,Results!$A$2:$B$240,2,FALSE)+VLOOKUP(I1805,Results!$A$2:$B$240,2,FALSE)+VLOOKUP(J1805,Results!$A$2:$B$240,2,FALSE)+VLOOKUP(B1805,Results!$A$2:$B$240,2,FALSE)-MIN(VLOOKUP(C1805,Results!$A$2:$B$240,2,FALSE),VLOOKUP(D1805,Results!$A$2:$B$240,2,FALSE),VLOOKUP(E1805,Results!$A$2:$B$240,2,FALSE),VLOOKUP(F1805,Results!$A$2:$B$240,2,FALSE),VLOOKUP(G1805,Results!$A$2:$B$240,2,FALSE),VLOOKUP(H1805,Results!$A$2:$B$240,2,FALSE),VLOOKUP(I1805,Results!$A$2:$B$240,2,FALSE),VLOOKUP(J1805,Results!$A$2:$B$240,2,FALSE),VLOOKUP(B1805,Results!$A$2:$B$240,2,FALSE)),"")</f>
        <v/>
      </c>
    </row>
    <row r="1806" spans="2:47" x14ac:dyDescent="0.3">
      <c r="B1806" t="s">
        <v>166</v>
      </c>
      <c r="C1806" t="s">
        <v>170</v>
      </c>
      <c r="D1806" t="s">
        <v>172</v>
      </c>
      <c r="E1806" t="s">
        <v>149</v>
      </c>
      <c r="F1806" t="s">
        <v>177</v>
      </c>
      <c r="G1806" t="s">
        <v>178</v>
      </c>
      <c r="H1806" t="s">
        <v>181</v>
      </c>
      <c r="I1806" t="s">
        <v>152</v>
      </c>
      <c r="J1806" t="s">
        <v>188</v>
      </c>
      <c r="K1806" t="n">
        <v>9.0</v>
      </c>
      <c r="L1806" s="30">
        <f si="424" t="shared"/>
        <v>0</v>
      </c>
      <c r="N1806" s="35" t="str">
        <f si="434" t="shared"/>
        <v/>
      </c>
      <c r="O1806" s="59">
        <f>(IF(ISNUMBER(MATCH(B1806,Sheet4!$K$92:$K$101,0)),1,0)+IF(ISNUMBER(MATCH(C1806,Sheet4!$K$92:$K$101,0)),1,0)+IF(ISNUMBER(MATCH(D1806,Sheet4!$K$92:$K$101,0)),1,0)+IF(ISNUMBER(MATCH(E1806,Sheet4!$K$92:$K$101,0)),1,0)+IF(ISNUMBER(MATCH(F1806,Sheet4!$K$92:$K$101,0)),1,0)+IF(ISNUMBER(MATCH(G1806,Sheet4!$K$92:$K$101,0)),1,0)+IF(ISNUMBER(MATCH(H1806,Sheet4!$K$92:$K$101,0)),1,0)+IF(ISNUMBER(MATCH(I1806,Sheet4!$K$92:$K$101,0)),1,0)+IF(ISNUMBER(MATCH(J1806,Sheet4!$K$92:$K$101,0)),1,0))
-
(IF(ISNUMBER(MATCH(B1806,Sheet4!$F$2:$F$11,0)),1,0)+IF(ISNUMBER(MATCH(C1806,Sheet4!$F$2:$F$11,0)),1,0)+IF(ISNUMBER(MATCH(D1806,Sheet4!$F$2:$F$11,0)),1,0)+IF(ISNUMBER(MATCH(E1806,Sheet4!$F$2:$F$11,0)),1,0)+IF(ISNUMBER(MATCH(F1806,Sheet4!$F$2:$F$11,0)),1,0)+IF(ISNUMBER(MATCH(G1806,Sheet4!$F$2:$F$11,0)),1,0)+IF(ISNUMBER(MATCH(H1806,Sheet4!$F$2:$F$11,0)),1,0)+IF(ISNUMBER(MATCH(I1806,Sheet4!$F$2:$F$11,0)),1,0)+IF(ISNUMBER(MATCH(J1806,Sheet4!$F$2:$F$11,0)),1,0))</f>
        <v>0</v>
      </c>
      <c r="P1806" s="40" t="str">
        <f>IFERROR(INDEX(Sheet4!$G:$G,MATCH(Sheet1!B1806,Sheet4!$F:$F,0))+INDEX(Sheet4!$G:$G,MATCH(Sheet1!C1806,Sheet4!$F:$F,0))+INDEX(Sheet4!$G:$G,MATCH(Sheet1!D1806,Sheet4!$F:$F,0))+INDEX(Sheet4!$G:$G,MATCH(Sheet1!E1806,Sheet4!$F:$F,0))+INDEX(Sheet4!$G:$G,MATCH(Sheet1!F1806,Sheet4!$F:$F,0))+INDEX(Sheet4!$G:$G,MATCH(Sheet1!G1806,Sheet4!$F:$F,0))+INDEX(Sheet4!$G:$G,MATCH(Sheet1!H1806,Sheet4!$F:$F,0))+INDEX(Sheet4!$G:$G,MATCH(Sheet1!I1806,Sheet4!$F:$F,0))+INDEX(Sheet4!$G:$G,MATCH(Sheet1!J1806,Sheet4!$F:$F,0)),"")</f>
        <v/>
      </c>
      <c r="AF1806">
        <f si="435" t="shared"/>
        <v>0</v>
      </c>
      <c r="AH1806">
        <v>1783</v>
      </c>
      <c r="AI1806" t="str">
        <f si="436" t="shared"/>
        <v>Ben SimmonsIsaiah CanaanDevin BookerAustin RiversKelly OubreMikal BridgesJosh JacksonPaul MillsapJoel Embiid</v>
      </c>
      <c r="AJ1806">
        <f si="425" t="shared"/>
        <v>0</v>
      </c>
      <c r="AK1806">
        <f si="426" t="shared"/>
        <v>0</v>
      </c>
      <c r="AL1806">
        <f si="427" t="shared"/>
        <v>0</v>
      </c>
      <c r="AM1806">
        <f si="428" t="shared"/>
        <v>0</v>
      </c>
      <c r="AN1806">
        <f si="429" t="shared"/>
        <v>0</v>
      </c>
      <c r="AO1806">
        <f si="430" t="shared"/>
        <v>0</v>
      </c>
      <c r="AP1806">
        <f si="431" t="shared"/>
        <v>0</v>
      </c>
      <c r="AQ1806">
        <f si="432" t="shared"/>
        <v>0</v>
      </c>
      <c r="AR1806">
        <f si="433" t="shared"/>
        <v>0</v>
      </c>
      <c r="AS1806">
        <f si="437" t="shared"/>
        <v>0</v>
      </c>
      <c r="AU1806" t="str">
        <f>IFERROR(VLOOKUP(C1806,Results!$A$2:$B$240,2,FALSE)+VLOOKUP(D1806,Results!$A$2:$B$240,2,FALSE)+VLOOKUP(E1806,Results!$A$2:$B$240,2,FALSE)+VLOOKUP(F1806,Results!$A$2:$B$240,2,FALSE)+VLOOKUP(G1806,Results!$A$2:$B$240,2,FALSE)+VLOOKUP(H1806,Results!$A$2:$B$240,2,FALSE)+VLOOKUP(I1806,Results!$A$2:$B$240,2,FALSE)+VLOOKUP(J1806,Results!$A$2:$B$240,2,FALSE)+VLOOKUP(B1806,Results!$A$2:$B$240,2,FALSE)-MIN(VLOOKUP(C1806,Results!$A$2:$B$240,2,FALSE),VLOOKUP(D1806,Results!$A$2:$B$240,2,FALSE),VLOOKUP(E1806,Results!$A$2:$B$240,2,FALSE),VLOOKUP(F1806,Results!$A$2:$B$240,2,FALSE),VLOOKUP(G1806,Results!$A$2:$B$240,2,FALSE),VLOOKUP(H1806,Results!$A$2:$B$240,2,FALSE),VLOOKUP(I1806,Results!$A$2:$B$240,2,FALSE),VLOOKUP(J1806,Results!$A$2:$B$240,2,FALSE),VLOOKUP(B1806,Results!$A$2:$B$240,2,FALSE)),"")</f>
        <v/>
      </c>
    </row>
    <row r="1807" spans="2:47" x14ac:dyDescent="0.3">
      <c r="B1807" t="s">
        <v>166</v>
      </c>
      <c r="C1807" t="s">
        <v>87</v>
      </c>
      <c r="D1807" t="s">
        <v>172</v>
      </c>
      <c r="E1807" t="s">
        <v>146</v>
      </c>
      <c r="F1807" t="s">
        <v>150</v>
      </c>
      <c r="G1807" t="s">
        <v>100</v>
      </c>
      <c r="H1807" t="s">
        <v>181</v>
      </c>
      <c r="I1807" t="s">
        <v>155</v>
      </c>
      <c r="J1807" t="s">
        <v>98</v>
      </c>
      <c r="K1807" t="n">
        <v>9.0</v>
      </c>
      <c r="L1807" s="30">
        <f si="424" t="shared"/>
        <v>0</v>
      </c>
      <c r="N1807" s="35" t="str">
        <f si="434" t="shared"/>
        <v/>
      </c>
      <c r="O1807" s="59">
        <f>(IF(ISNUMBER(MATCH(B1807,Sheet4!$K$92:$K$101,0)),1,0)+IF(ISNUMBER(MATCH(C1807,Sheet4!$K$92:$K$101,0)),1,0)+IF(ISNUMBER(MATCH(D1807,Sheet4!$K$92:$K$101,0)),1,0)+IF(ISNUMBER(MATCH(E1807,Sheet4!$K$92:$K$101,0)),1,0)+IF(ISNUMBER(MATCH(F1807,Sheet4!$K$92:$K$101,0)),1,0)+IF(ISNUMBER(MATCH(G1807,Sheet4!$K$92:$K$101,0)),1,0)+IF(ISNUMBER(MATCH(H1807,Sheet4!$K$92:$K$101,0)),1,0)+IF(ISNUMBER(MATCH(I1807,Sheet4!$K$92:$K$101,0)),1,0)+IF(ISNUMBER(MATCH(J1807,Sheet4!$K$92:$K$101,0)),1,0))
-
(IF(ISNUMBER(MATCH(B1807,Sheet4!$F$2:$F$11,0)),1,0)+IF(ISNUMBER(MATCH(C1807,Sheet4!$F$2:$F$11,0)),1,0)+IF(ISNUMBER(MATCH(D1807,Sheet4!$F$2:$F$11,0)),1,0)+IF(ISNUMBER(MATCH(E1807,Sheet4!$F$2:$F$11,0)),1,0)+IF(ISNUMBER(MATCH(F1807,Sheet4!$F$2:$F$11,0)),1,0)+IF(ISNUMBER(MATCH(G1807,Sheet4!$F$2:$F$11,0)),1,0)+IF(ISNUMBER(MATCH(H1807,Sheet4!$F$2:$F$11,0)),1,0)+IF(ISNUMBER(MATCH(I1807,Sheet4!$F$2:$F$11,0)),1,0)+IF(ISNUMBER(MATCH(J1807,Sheet4!$F$2:$F$11,0)),1,0))</f>
        <v>0</v>
      </c>
      <c r="P1807" s="40" t="str">
        <f>IFERROR(INDEX(Sheet4!$G:$G,MATCH(Sheet1!B1807,Sheet4!$F:$F,0))+INDEX(Sheet4!$G:$G,MATCH(Sheet1!C1807,Sheet4!$F:$F,0))+INDEX(Sheet4!$G:$G,MATCH(Sheet1!D1807,Sheet4!$F:$F,0))+INDEX(Sheet4!$G:$G,MATCH(Sheet1!E1807,Sheet4!$F:$F,0))+INDEX(Sheet4!$G:$G,MATCH(Sheet1!F1807,Sheet4!$F:$F,0))+INDEX(Sheet4!$G:$G,MATCH(Sheet1!G1807,Sheet4!$F:$F,0))+INDEX(Sheet4!$G:$G,MATCH(Sheet1!H1807,Sheet4!$F:$F,0))+INDEX(Sheet4!$G:$G,MATCH(Sheet1!I1807,Sheet4!$F:$F,0))+INDEX(Sheet4!$G:$G,MATCH(Sheet1!J1807,Sheet4!$F:$F,0)),"")</f>
        <v/>
      </c>
      <c r="AF1807">
        <f si="435" t="shared"/>
        <v>0</v>
      </c>
      <c r="AH1807">
        <v>1784</v>
      </c>
      <c r="AI1807" t="str">
        <f si="436" t="shared"/>
        <v>Ben SimmonsDe'Aaron FoxJimmy ButlerMalik BeasleyLuol DengGerald GreenKenneth FariedPaul MillsapRudy Gobert</v>
      </c>
      <c r="AJ1807">
        <f si="425" t="shared"/>
        <v>0</v>
      </c>
      <c r="AK1807">
        <f si="426" t="shared"/>
        <v>0</v>
      </c>
      <c r="AL1807">
        <f si="427" t="shared"/>
        <v>0</v>
      </c>
      <c r="AM1807">
        <f si="428" t="shared"/>
        <v>0</v>
      </c>
      <c r="AN1807">
        <f si="429" t="shared"/>
        <v>0</v>
      </c>
      <c r="AO1807">
        <f si="430" t="shared"/>
        <v>0</v>
      </c>
      <c r="AP1807">
        <f si="431" t="shared"/>
        <v>0</v>
      </c>
      <c r="AQ1807">
        <f si="432" t="shared"/>
        <v>0</v>
      </c>
      <c r="AR1807">
        <f si="433" t="shared"/>
        <v>0</v>
      </c>
      <c r="AS1807">
        <f si="437" t="shared"/>
        <v>0</v>
      </c>
      <c r="AU1807" t="str">
        <f>IFERROR(VLOOKUP(C1807,Results!$A$2:$B$240,2,FALSE)+VLOOKUP(D1807,Results!$A$2:$B$240,2,FALSE)+VLOOKUP(E1807,Results!$A$2:$B$240,2,FALSE)+VLOOKUP(F1807,Results!$A$2:$B$240,2,FALSE)+VLOOKUP(G1807,Results!$A$2:$B$240,2,FALSE)+VLOOKUP(H1807,Results!$A$2:$B$240,2,FALSE)+VLOOKUP(I1807,Results!$A$2:$B$240,2,FALSE)+VLOOKUP(J1807,Results!$A$2:$B$240,2,FALSE)+VLOOKUP(B1807,Results!$A$2:$B$240,2,FALSE)-MIN(VLOOKUP(C1807,Results!$A$2:$B$240,2,FALSE),VLOOKUP(D1807,Results!$A$2:$B$240,2,FALSE),VLOOKUP(E1807,Results!$A$2:$B$240,2,FALSE),VLOOKUP(F1807,Results!$A$2:$B$240,2,FALSE),VLOOKUP(G1807,Results!$A$2:$B$240,2,FALSE),VLOOKUP(H1807,Results!$A$2:$B$240,2,FALSE),VLOOKUP(I1807,Results!$A$2:$B$240,2,FALSE),VLOOKUP(J1807,Results!$A$2:$B$240,2,FALSE),VLOOKUP(B1807,Results!$A$2:$B$240,2,FALSE)),"")</f>
        <v/>
      </c>
    </row>
    <row r="1808" spans="2:47" x14ac:dyDescent="0.3">
      <c r="B1808" t="s">
        <v>166</v>
      </c>
      <c r="C1808" t="s">
        <v>171</v>
      </c>
      <c r="D1808" t="s">
        <v>173</v>
      </c>
      <c r="E1808" t="s">
        <v>146</v>
      </c>
      <c r="F1808" t="s">
        <v>177</v>
      </c>
      <c r="G1808" t="s">
        <v>159</v>
      </c>
      <c r="H1808" t="s">
        <v>93</v>
      </c>
      <c r="I1808" t="s">
        <v>181</v>
      </c>
      <c r="J1808" t="s">
        <v>156</v>
      </c>
      <c r="K1808" t="n">
        <v>9.0</v>
      </c>
      <c r="L1808" s="30">
        <f si="424" t="shared"/>
        <v>0</v>
      </c>
      <c r="N1808" s="35" t="str">
        <f si="434" t="shared"/>
        <v/>
      </c>
      <c r="O1808" s="59">
        <f>(IF(ISNUMBER(MATCH(B1808,Sheet4!$K$92:$K$101,0)),1,0)+IF(ISNUMBER(MATCH(C1808,Sheet4!$K$92:$K$101,0)),1,0)+IF(ISNUMBER(MATCH(D1808,Sheet4!$K$92:$K$101,0)),1,0)+IF(ISNUMBER(MATCH(E1808,Sheet4!$K$92:$K$101,0)),1,0)+IF(ISNUMBER(MATCH(F1808,Sheet4!$K$92:$K$101,0)),1,0)+IF(ISNUMBER(MATCH(G1808,Sheet4!$K$92:$K$101,0)),1,0)+IF(ISNUMBER(MATCH(H1808,Sheet4!$K$92:$K$101,0)),1,0)+IF(ISNUMBER(MATCH(I1808,Sheet4!$K$92:$K$101,0)),1,0)+IF(ISNUMBER(MATCH(J1808,Sheet4!$K$92:$K$101,0)),1,0))
-
(IF(ISNUMBER(MATCH(B1808,Sheet4!$F$2:$F$11,0)),1,0)+IF(ISNUMBER(MATCH(C1808,Sheet4!$F$2:$F$11,0)),1,0)+IF(ISNUMBER(MATCH(D1808,Sheet4!$F$2:$F$11,0)),1,0)+IF(ISNUMBER(MATCH(E1808,Sheet4!$F$2:$F$11,0)),1,0)+IF(ISNUMBER(MATCH(F1808,Sheet4!$F$2:$F$11,0)),1,0)+IF(ISNUMBER(MATCH(G1808,Sheet4!$F$2:$F$11,0)),1,0)+IF(ISNUMBER(MATCH(H1808,Sheet4!$F$2:$F$11,0)),1,0)+IF(ISNUMBER(MATCH(I1808,Sheet4!$F$2:$F$11,0)),1,0)+IF(ISNUMBER(MATCH(J1808,Sheet4!$F$2:$F$11,0)),1,0))</f>
        <v>0</v>
      </c>
      <c r="P1808" s="40" t="str">
        <f>IFERROR(INDEX(Sheet4!$G:$G,MATCH(Sheet1!B1808,Sheet4!$F:$F,0))+INDEX(Sheet4!$G:$G,MATCH(Sheet1!C1808,Sheet4!$F:$F,0))+INDEX(Sheet4!$G:$G,MATCH(Sheet1!D1808,Sheet4!$F:$F,0))+INDEX(Sheet4!$G:$G,MATCH(Sheet1!E1808,Sheet4!$F:$F,0))+INDEX(Sheet4!$G:$G,MATCH(Sheet1!F1808,Sheet4!$F:$F,0))+INDEX(Sheet4!$G:$G,MATCH(Sheet1!G1808,Sheet4!$F:$F,0))+INDEX(Sheet4!$G:$G,MATCH(Sheet1!H1808,Sheet4!$F:$F,0))+INDEX(Sheet4!$G:$G,MATCH(Sheet1!I1808,Sheet4!$F:$F,0))+INDEX(Sheet4!$G:$G,MATCH(Sheet1!J1808,Sheet4!$F:$F,0)),"")</f>
        <v/>
      </c>
      <c r="AF1808">
        <f si="435" t="shared"/>
        <v>0</v>
      </c>
      <c r="AH1808">
        <v>1785</v>
      </c>
      <c r="AI1808" t="str">
        <f si="436" t="shared"/>
        <v>Ben SimmonsIsaiah CanaanDevin BookerJimmy ButlerKelly OubreCorey BrewerKenneth FariedPaul MillsapWillie Cauley-Stein</v>
      </c>
      <c r="AJ1808">
        <f si="425" t="shared"/>
        <v>0</v>
      </c>
      <c r="AK1808">
        <f si="426" t="shared"/>
        <v>0</v>
      </c>
      <c r="AL1808">
        <f si="427" t="shared"/>
        <v>0</v>
      </c>
      <c r="AM1808">
        <f si="428" t="shared"/>
        <v>0</v>
      </c>
      <c r="AN1808">
        <f si="429" t="shared"/>
        <v>0</v>
      </c>
      <c r="AO1808">
        <f si="430" t="shared"/>
        <v>0</v>
      </c>
      <c r="AP1808">
        <f si="431" t="shared"/>
        <v>0</v>
      </c>
      <c r="AQ1808">
        <f si="432" t="shared"/>
        <v>0</v>
      </c>
      <c r="AR1808">
        <f si="433" t="shared"/>
        <v>0</v>
      </c>
      <c r="AS1808">
        <f si="437" t="shared"/>
        <v>0</v>
      </c>
      <c r="AU1808" t="str">
        <f>IFERROR(VLOOKUP(C1808,Results!$A$2:$B$240,2,FALSE)+VLOOKUP(D1808,Results!$A$2:$B$240,2,FALSE)+VLOOKUP(E1808,Results!$A$2:$B$240,2,FALSE)+VLOOKUP(F1808,Results!$A$2:$B$240,2,FALSE)+VLOOKUP(G1808,Results!$A$2:$B$240,2,FALSE)+VLOOKUP(H1808,Results!$A$2:$B$240,2,FALSE)+VLOOKUP(I1808,Results!$A$2:$B$240,2,FALSE)+VLOOKUP(J1808,Results!$A$2:$B$240,2,FALSE)+VLOOKUP(B1808,Results!$A$2:$B$240,2,FALSE)-MIN(VLOOKUP(C1808,Results!$A$2:$B$240,2,FALSE),VLOOKUP(D1808,Results!$A$2:$B$240,2,FALSE),VLOOKUP(E1808,Results!$A$2:$B$240,2,FALSE),VLOOKUP(F1808,Results!$A$2:$B$240,2,FALSE),VLOOKUP(G1808,Results!$A$2:$B$240,2,FALSE),VLOOKUP(H1808,Results!$A$2:$B$240,2,FALSE),VLOOKUP(I1808,Results!$A$2:$B$240,2,FALSE),VLOOKUP(J1808,Results!$A$2:$B$240,2,FALSE),VLOOKUP(B1808,Results!$A$2:$B$240,2,FALSE)),"")</f>
        <v/>
      </c>
    </row>
    <row r="1809" spans="2:47" x14ac:dyDescent="0.3">
      <c r="B1809" t="s">
        <v>166</v>
      </c>
      <c r="C1809" t="s">
        <v>87</v>
      </c>
      <c r="D1809" t="s">
        <v>172</v>
      </c>
      <c r="E1809" t="s">
        <v>146</v>
      </c>
      <c r="F1809" t="s">
        <v>177</v>
      </c>
      <c r="G1809" t="s">
        <v>105</v>
      </c>
      <c r="H1809" t="s">
        <v>93</v>
      </c>
      <c r="I1809" t="s">
        <v>181</v>
      </c>
      <c r="J1809" t="s">
        <v>187</v>
      </c>
      <c r="K1809" t="n">
        <v>9.0</v>
      </c>
      <c r="L1809" s="30">
        <f si="424" t="shared"/>
        <v>0</v>
      </c>
      <c r="N1809" s="35" t="str">
        <f si="434" t="shared"/>
        <v/>
      </c>
      <c r="O1809" s="59">
        <f>(IF(ISNUMBER(MATCH(B1809,Sheet4!$K$92:$K$101,0)),1,0)+IF(ISNUMBER(MATCH(C1809,Sheet4!$K$92:$K$101,0)),1,0)+IF(ISNUMBER(MATCH(D1809,Sheet4!$K$92:$K$101,0)),1,0)+IF(ISNUMBER(MATCH(E1809,Sheet4!$K$92:$K$101,0)),1,0)+IF(ISNUMBER(MATCH(F1809,Sheet4!$K$92:$K$101,0)),1,0)+IF(ISNUMBER(MATCH(G1809,Sheet4!$K$92:$K$101,0)),1,0)+IF(ISNUMBER(MATCH(H1809,Sheet4!$K$92:$K$101,0)),1,0)+IF(ISNUMBER(MATCH(I1809,Sheet4!$K$92:$K$101,0)),1,0)+IF(ISNUMBER(MATCH(J1809,Sheet4!$K$92:$K$101,0)),1,0))
-
(IF(ISNUMBER(MATCH(B1809,Sheet4!$F$2:$F$11,0)),1,0)+IF(ISNUMBER(MATCH(C1809,Sheet4!$F$2:$F$11,0)),1,0)+IF(ISNUMBER(MATCH(D1809,Sheet4!$F$2:$F$11,0)),1,0)+IF(ISNUMBER(MATCH(E1809,Sheet4!$F$2:$F$11,0)),1,0)+IF(ISNUMBER(MATCH(F1809,Sheet4!$F$2:$F$11,0)),1,0)+IF(ISNUMBER(MATCH(G1809,Sheet4!$F$2:$F$11,0)),1,0)+IF(ISNUMBER(MATCH(H1809,Sheet4!$F$2:$F$11,0)),1,0)+IF(ISNUMBER(MATCH(I1809,Sheet4!$F$2:$F$11,0)),1,0)+IF(ISNUMBER(MATCH(J1809,Sheet4!$F$2:$F$11,0)),1,0))</f>
        <v>0</v>
      </c>
      <c r="P1809" s="40" t="str">
        <f>IFERROR(INDEX(Sheet4!$G:$G,MATCH(Sheet1!B1809,Sheet4!$F:$F,0))+INDEX(Sheet4!$G:$G,MATCH(Sheet1!C1809,Sheet4!$F:$F,0))+INDEX(Sheet4!$G:$G,MATCH(Sheet1!D1809,Sheet4!$F:$F,0))+INDEX(Sheet4!$G:$G,MATCH(Sheet1!E1809,Sheet4!$F:$F,0))+INDEX(Sheet4!$G:$G,MATCH(Sheet1!F1809,Sheet4!$F:$F,0))+INDEX(Sheet4!$G:$G,MATCH(Sheet1!G1809,Sheet4!$F:$F,0))+INDEX(Sheet4!$G:$G,MATCH(Sheet1!H1809,Sheet4!$F:$F,0))+INDEX(Sheet4!$G:$G,MATCH(Sheet1!I1809,Sheet4!$F:$F,0))+INDEX(Sheet4!$G:$G,MATCH(Sheet1!J1809,Sheet4!$F:$F,0)),"")</f>
        <v/>
      </c>
      <c r="AF1809">
        <f si="435" t="shared"/>
        <v>0</v>
      </c>
      <c r="AH1809">
        <v>1786</v>
      </c>
      <c r="AI1809" t="str">
        <f si="436" t="shared"/>
        <v>Ben SimmonsIsaiah CanaanDevin BookerJimmy ButlerMikal BridgesTaurean PrinceDerrick FavorsRichaun HolmesRudy Gobert</v>
      </c>
      <c r="AJ1809">
        <f si="425" t="shared"/>
        <v>0</v>
      </c>
      <c r="AK1809">
        <f si="426" t="shared"/>
        <v>0</v>
      </c>
      <c r="AL1809">
        <f si="427" t="shared"/>
        <v>0</v>
      </c>
      <c r="AM1809">
        <f si="428" t="shared"/>
        <v>0</v>
      </c>
      <c r="AN1809">
        <f si="429" t="shared"/>
        <v>0</v>
      </c>
      <c r="AO1809">
        <f si="430" t="shared"/>
        <v>0</v>
      </c>
      <c r="AP1809">
        <f si="431" t="shared"/>
        <v>0</v>
      </c>
      <c r="AQ1809">
        <f si="432" t="shared"/>
        <v>0</v>
      </c>
      <c r="AR1809">
        <f si="433" t="shared"/>
        <v>0</v>
      </c>
      <c r="AS1809">
        <f si="437" t="shared"/>
        <v>0</v>
      </c>
      <c r="AU1809" t="str">
        <f>IFERROR(VLOOKUP(C1809,Results!$A$2:$B$240,2,FALSE)+VLOOKUP(D1809,Results!$A$2:$B$240,2,FALSE)+VLOOKUP(E1809,Results!$A$2:$B$240,2,FALSE)+VLOOKUP(F1809,Results!$A$2:$B$240,2,FALSE)+VLOOKUP(G1809,Results!$A$2:$B$240,2,FALSE)+VLOOKUP(H1809,Results!$A$2:$B$240,2,FALSE)+VLOOKUP(I1809,Results!$A$2:$B$240,2,FALSE)+VLOOKUP(J1809,Results!$A$2:$B$240,2,FALSE)+VLOOKUP(B1809,Results!$A$2:$B$240,2,FALSE)-MIN(VLOOKUP(C1809,Results!$A$2:$B$240,2,FALSE),VLOOKUP(D1809,Results!$A$2:$B$240,2,FALSE),VLOOKUP(E1809,Results!$A$2:$B$240,2,FALSE),VLOOKUP(F1809,Results!$A$2:$B$240,2,FALSE),VLOOKUP(G1809,Results!$A$2:$B$240,2,FALSE),VLOOKUP(H1809,Results!$A$2:$B$240,2,FALSE),VLOOKUP(I1809,Results!$A$2:$B$240,2,FALSE),VLOOKUP(J1809,Results!$A$2:$B$240,2,FALSE),VLOOKUP(B1809,Results!$A$2:$B$240,2,FALSE)),"")</f>
        <v/>
      </c>
    </row>
    <row r="1810" spans="2:47" x14ac:dyDescent="0.3">
      <c r="B1810" t="s">
        <v>108</v>
      </c>
      <c r="C1810" t="s">
        <v>170</v>
      </c>
      <c r="D1810" t="s">
        <v>172</v>
      </c>
      <c r="E1810" t="s">
        <v>173</v>
      </c>
      <c r="F1810" t="s">
        <v>177</v>
      </c>
      <c r="G1810" t="s">
        <v>105</v>
      </c>
      <c r="H1810" t="s">
        <v>93</v>
      </c>
      <c r="I1810" t="s">
        <v>181</v>
      </c>
      <c r="J1810" t="s">
        <v>186</v>
      </c>
      <c r="K1810" t="n">
        <v>9.0</v>
      </c>
      <c r="L1810" s="30">
        <f si="424" t="shared"/>
        <v>0</v>
      </c>
      <c r="N1810" s="35" t="str">
        <f si="434" t="shared"/>
        <v/>
      </c>
      <c r="O1810" s="59">
        <f>(IF(ISNUMBER(MATCH(B1810,Sheet4!$K$92:$K$101,0)),1,0)+IF(ISNUMBER(MATCH(C1810,Sheet4!$K$92:$K$101,0)),1,0)+IF(ISNUMBER(MATCH(D1810,Sheet4!$K$92:$K$101,0)),1,0)+IF(ISNUMBER(MATCH(E1810,Sheet4!$K$92:$K$101,0)),1,0)+IF(ISNUMBER(MATCH(F1810,Sheet4!$K$92:$K$101,0)),1,0)+IF(ISNUMBER(MATCH(G1810,Sheet4!$K$92:$K$101,0)),1,0)+IF(ISNUMBER(MATCH(H1810,Sheet4!$K$92:$K$101,0)),1,0)+IF(ISNUMBER(MATCH(I1810,Sheet4!$K$92:$K$101,0)),1,0)+IF(ISNUMBER(MATCH(J1810,Sheet4!$K$92:$K$101,0)),1,0))
-
(IF(ISNUMBER(MATCH(B1810,Sheet4!$F$2:$F$11,0)),1,0)+IF(ISNUMBER(MATCH(C1810,Sheet4!$F$2:$F$11,0)),1,0)+IF(ISNUMBER(MATCH(D1810,Sheet4!$F$2:$F$11,0)),1,0)+IF(ISNUMBER(MATCH(E1810,Sheet4!$F$2:$F$11,0)),1,0)+IF(ISNUMBER(MATCH(F1810,Sheet4!$F$2:$F$11,0)),1,0)+IF(ISNUMBER(MATCH(G1810,Sheet4!$F$2:$F$11,0)),1,0)+IF(ISNUMBER(MATCH(H1810,Sheet4!$F$2:$F$11,0)),1,0)+IF(ISNUMBER(MATCH(I1810,Sheet4!$F$2:$F$11,0)),1,0)+IF(ISNUMBER(MATCH(J1810,Sheet4!$F$2:$F$11,0)),1,0))</f>
        <v>0</v>
      </c>
      <c r="P1810" s="40" t="str">
        <f>IFERROR(INDEX(Sheet4!$G:$G,MATCH(Sheet1!B1810,Sheet4!$F:$F,0))+INDEX(Sheet4!$G:$G,MATCH(Sheet1!C1810,Sheet4!$F:$F,0))+INDEX(Sheet4!$G:$G,MATCH(Sheet1!D1810,Sheet4!$F:$F,0))+INDEX(Sheet4!$G:$G,MATCH(Sheet1!E1810,Sheet4!$F:$F,0))+INDEX(Sheet4!$G:$G,MATCH(Sheet1!F1810,Sheet4!$F:$F,0))+INDEX(Sheet4!$G:$G,MATCH(Sheet1!G1810,Sheet4!$F:$F,0))+INDEX(Sheet4!$G:$G,MATCH(Sheet1!H1810,Sheet4!$F:$F,0))+INDEX(Sheet4!$G:$G,MATCH(Sheet1!I1810,Sheet4!$F:$F,0))+INDEX(Sheet4!$G:$G,MATCH(Sheet1!J1810,Sheet4!$F:$F,0)),"")</f>
        <v/>
      </c>
      <c r="AF1810">
        <f si="435" t="shared"/>
        <v>0</v>
      </c>
      <c r="AH1810">
        <v>1787</v>
      </c>
      <c r="AI1810" t="str">
        <f si="436" t="shared"/>
        <v>Ben SimmonsLandry ShametDonovan MitchellDevin BookerJoe InglesGerald GreenJohn CollinsJosh JacksonDeandre Ayton</v>
      </c>
      <c r="AJ1810">
        <f si="425" t="shared"/>
        <v>0</v>
      </c>
      <c r="AK1810">
        <f si="426" t="shared"/>
        <v>0</v>
      </c>
      <c r="AL1810">
        <f si="427" t="shared"/>
        <v>0</v>
      </c>
      <c r="AM1810">
        <f si="428" t="shared"/>
        <v>0</v>
      </c>
      <c r="AN1810">
        <f si="429" t="shared"/>
        <v>0</v>
      </c>
      <c r="AO1810">
        <f si="430" t="shared"/>
        <v>0</v>
      </c>
      <c r="AP1810">
        <f si="431" t="shared"/>
        <v>0</v>
      </c>
      <c r="AQ1810">
        <f si="432" t="shared"/>
        <v>0</v>
      </c>
      <c r="AR1810">
        <f si="433" t="shared"/>
        <v>0</v>
      </c>
      <c r="AS1810">
        <f si="437" t="shared"/>
        <v>0</v>
      </c>
      <c r="AU1810" t="str">
        <f>IFERROR(VLOOKUP(C1810,Results!$A$2:$B$240,2,FALSE)+VLOOKUP(D1810,Results!$A$2:$B$240,2,FALSE)+VLOOKUP(E1810,Results!$A$2:$B$240,2,FALSE)+VLOOKUP(F1810,Results!$A$2:$B$240,2,FALSE)+VLOOKUP(G1810,Results!$A$2:$B$240,2,FALSE)+VLOOKUP(H1810,Results!$A$2:$B$240,2,FALSE)+VLOOKUP(I1810,Results!$A$2:$B$240,2,FALSE)+VLOOKUP(J1810,Results!$A$2:$B$240,2,FALSE)+VLOOKUP(B1810,Results!$A$2:$B$240,2,FALSE)-MIN(VLOOKUP(C1810,Results!$A$2:$B$240,2,FALSE),VLOOKUP(D1810,Results!$A$2:$B$240,2,FALSE),VLOOKUP(E1810,Results!$A$2:$B$240,2,FALSE),VLOOKUP(F1810,Results!$A$2:$B$240,2,FALSE),VLOOKUP(G1810,Results!$A$2:$B$240,2,FALSE),VLOOKUP(H1810,Results!$A$2:$B$240,2,FALSE),VLOOKUP(I1810,Results!$A$2:$B$240,2,FALSE),VLOOKUP(J1810,Results!$A$2:$B$240,2,FALSE),VLOOKUP(B1810,Results!$A$2:$B$240,2,FALSE)),"")</f>
        <v/>
      </c>
    </row>
    <row r="1811" spans="2:47" x14ac:dyDescent="0.3">
      <c r="B1811" t="s">
        <v>166</v>
      </c>
      <c r="C1811" t="s">
        <v>108</v>
      </c>
      <c r="D1811" t="s">
        <v>172</v>
      </c>
      <c r="E1811" t="s">
        <v>176</v>
      </c>
      <c r="F1811" t="s">
        <v>177</v>
      </c>
      <c r="G1811" t="s">
        <v>159</v>
      </c>
      <c r="H1811" t="s">
        <v>181</v>
      </c>
      <c r="I1811" t="s">
        <v>154</v>
      </c>
      <c r="J1811" t="s">
        <v>186</v>
      </c>
      <c r="K1811" t="n">
        <v>9.0</v>
      </c>
      <c r="L1811" s="30">
        <f si="424" t="shared"/>
        <v>0</v>
      </c>
      <c r="N1811" s="35" t="str">
        <f si="434" t="shared"/>
        <v/>
      </c>
      <c r="O1811" s="59">
        <f>(IF(ISNUMBER(MATCH(B1811,Sheet4!$K$92:$K$101,0)),1,0)+IF(ISNUMBER(MATCH(C1811,Sheet4!$K$92:$K$101,0)),1,0)+IF(ISNUMBER(MATCH(D1811,Sheet4!$K$92:$K$101,0)),1,0)+IF(ISNUMBER(MATCH(E1811,Sheet4!$K$92:$K$101,0)),1,0)+IF(ISNUMBER(MATCH(F1811,Sheet4!$K$92:$K$101,0)),1,0)+IF(ISNUMBER(MATCH(G1811,Sheet4!$K$92:$K$101,0)),1,0)+IF(ISNUMBER(MATCH(H1811,Sheet4!$K$92:$K$101,0)),1,0)+IF(ISNUMBER(MATCH(I1811,Sheet4!$K$92:$K$101,0)),1,0)+IF(ISNUMBER(MATCH(J1811,Sheet4!$K$92:$K$101,0)),1,0))
-
(IF(ISNUMBER(MATCH(B1811,Sheet4!$F$2:$F$11,0)),1,0)+IF(ISNUMBER(MATCH(C1811,Sheet4!$F$2:$F$11,0)),1,0)+IF(ISNUMBER(MATCH(D1811,Sheet4!$F$2:$F$11,0)),1,0)+IF(ISNUMBER(MATCH(E1811,Sheet4!$F$2:$F$11,0)),1,0)+IF(ISNUMBER(MATCH(F1811,Sheet4!$F$2:$F$11,0)),1,0)+IF(ISNUMBER(MATCH(G1811,Sheet4!$F$2:$F$11,0)),1,0)+IF(ISNUMBER(MATCH(H1811,Sheet4!$F$2:$F$11,0)),1,0)+IF(ISNUMBER(MATCH(I1811,Sheet4!$F$2:$F$11,0)),1,0)+IF(ISNUMBER(MATCH(J1811,Sheet4!$F$2:$F$11,0)),1,0))</f>
        <v>0</v>
      </c>
      <c r="P1811" s="40" t="str">
        <f>IFERROR(INDEX(Sheet4!$G:$G,MATCH(Sheet1!B1811,Sheet4!$F:$F,0))+INDEX(Sheet4!$G:$G,MATCH(Sheet1!C1811,Sheet4!$F:$F,0))+INDEX(Sheet4!$G:$G,MATCH(Sheet1!D1811,Sheet4!$F:$F,0))+INDEX(Sheet4!$G:$G,MATCH(Sheet1!E1811,Sheet4!$F:$F,0))+INDEX(Sheet4!$G:$G,MATCH(Sheet1!F1811,Sheet4!$F:$F,0))+INDEX(Sheet4!$G:$G,MATCH(Sheet1!G1811,Sheet4!$F:$F,0))+INDEX(Sheet4!$G:$G,MATCH(Sheet1!H1811,Sheet4!$F:$F,0))+INDEX(Sheet4!$G:$G,MATCH(Sheet1!I1811,Sheet4!$F:$F,0))+INDEX(Sheet4!$G:$G,MATCH(Sheet1!J1811,Sheet4!$F:$F,0)),"")</f>
        <v/>
      </c>
      <c r="AF1811">
        <f si="435" t="shared"/>
        <v>0</v>
      </c>
      <c r="AH1811">
        <v>1788</v>
      </c>
      <c r="AI1811" t="str">
        <f si="436" t="shared"/>
        <v>Ben SimmonsJerryd BaylessDevin BookerMonte MorrisJae CrowderRoyce O'NealeKenneth FariedJosh JacksonRudy Gobert</v>
      </c>
      <c r="AJ1811">
        <f si="425" t="shared"/>
        <v>0</v>
      </c>
      <c r="AK1811">
        <f si="426" t="shared"/>
        <v>0</v>
      </c>
      <c r="AL1811">
        <f si="427" t="shared"/>
        <v>0</v>
      </c>
      <c r="AM1811">
        <f si="428" t="shared"/>
        <v>0</v>
      </c>
      <c r="AN1811">
        <f si="429" t="shared"/>
        <v>0</v>
      </c>
      <c r="AO1811">
        <f si="430" t="shared"/>
        <v>0</v>
      </c>
      <c r="AP1811">
        <f si="431" t="shared"/>
        <v>0</v>
      </c>
      <c r="AQ1811">
        <f si="432" t="shared"/>
        <v>0</v>
      </c>
      <c r="AR1811">
        <f si="433" t="shared"/>
        <v>0</v>
      </c>
      <c r="AS1811">
        <f si="437" t="shared"/>
        <v>0</v>
      </c>
      <c r="AU1811" t="str">
        <f>IFERROR(VLOOKUP(C1811,Results!$A$2:$B$240,2,FALSE)+VLOOKUP(D1811,Results!$A$2:$B$240,2,FALSE)+VLOOKUP(E1811,Results!$A$2:$B$240,2,FALSE)+VLOOKUP(F1811,Results!$A$2:$B$240,2,FALSE)+VLOOKUP(G1811,Results!$A$2:$B$240,2,FALSE)+VLOOKUP(H1811,Results!$A$2:$B$240,2,FALSE)+VLOOKUP(I1811,Results!$A$2:$B$240,2,FALSE)+VLOOKUP(J1811,Results!$A$2:$B$240,2,FALSE)+VLOOKUP(B1811,Results!$A$2:$B$240,2,FALSE)-MIN(VLOOKUP(C1811,Results!$A$2:$B$240,2,FALSE),VLOOKUP(D1811,Results!$A$2:$B$240,2,FALSE),VLOOKUP(E1811,Results!$A$2:$B$240,2,FALSE),VLOOKUP(F1811,Results!$A$2:$B$240,2,FALSE),VLOOKUP(G1811,Results!$A$2:$B$240,2,FALSE),VLOOKUP(H1811,Results!$A$2:$B$240,2,FALSE),VLOOKUP(I1811,Results!$A$2:$B$240,2,FALSE),VLOOKUP(J1811,Results!$A$2:$B$240,2,FALSE),VLOOKUP(B1811,Results!$A$2:$B$240,2,FALSE)),"")</f>
        <v/>
      </c>
    </row>
    <row r="1812" spans="2:47" x14ac:dyDescent="0.3">
      <c r="B1812" t="s">
        <v>166</v>
      </c>
      <c r="C1812" t="s">
        <v>95</v>
      </c>
      <c r="D1812" t="s">
        <v>173</v>
      </c>
      <c r="E1812" t="s">
        <v>146</v>
      </c>
      <c r="F1812" t="s">
        <v>150</v>
      </c>
      <c r="G1812" t="s">
        <v>179</v>
      </c>
      <c r="H1812" t="s">
        <v>152</v>
      </c>
      <c r="I1812" t="s">
        <v>155</v>
      </c>
      <c r="J1812" t="s">
        <v>186</v>
      </c>
      <c r="K1812" t="n">
        <v>9.0</v>
      </c>
      <c r="L1812" s="30">
        <f si="424" t="shared"/>
        <v>0</v>
      </c>
      <c r="N1812" s="35" t="str">
        <f si="434" t="shared"/>
        <v/>
      </c>
      <c r="O1812" s="59">
        <f>(IF(ISNUMBER(MATCH(B1812,Sheet4!$K$92:$K$101,0)),1,0)+IF(ISNUMBER(MATCH(C1812,Sheet4!$K$92:$K$101,0)),1,0)+IF(ISNUMBER(MATCH(D1812,Sheet4!$K$92:$K$101,0)),1,0)+IF(ISNUMBER(MATCH(E1812,Sheet4!$K$92:$K$101,0)),1,0)+IF(ISNUMBER(MATCH(F1812,Sheet4!$K$92:$K$101,0)),1,0)+IF(ISNUMBER(MATCH(G1812,Sheet4!$K$92:$K$101,0)),1,0)+IF(ISNUMBER(MATCH(H1812,Sheet4!$K$92:$K$101,0)),1,0)+IF(ISNUMBER(MATCH(I1812,Sheet4!$K$92:$K$101,0)),1,0)+IF(ISNUMBER(MATCH(J1812,Sheet4!$K$92:$K$101,0)),1,0))
-
(IF(ISNUMBER(MATCH(B1812,Sheet4!$F$2:$F$11,0)),1,0)+IF(ISNUMBER(MATCH(C1812,Sheet4!$F$2:$F$11,0)),1,0)+IF(ISNUMBER(MATCH(D1812,Sheet4!$F$2:$F$11,0)),1,0)+IF(ISNUMBER(MATCH(E1812,Sheet4!$F$2:$F$11,0)),1,0)+IF(ISNUMBER(MATCH(F1812,Sheet4!$F$2:$F$11,0)),1,0)+IF(ISNUMBER(MATCH(G1812,Sheet4!$F$2:$F$11,0)),1,0)+IF(ISNUMBER(MATCH(H1812,Sheet4!$F$2:$F$11,0)),1,0)+IF(ISNUMBER(MATCH(I1812,Sheet4!$F$2:$F$11,0)),1,0)+IF(ISNUMBER(MATCH(J1812,Sheet4!$F$2:$F$11,0)),1,0))</f>
        <v>0</v>
      </c>
      <c r="P1812" s="40" t="str">
        <f>IFERROR(INDEX(Sheet4!$G:$G,MATCH(Sheet1!B1812,Sheet4!$F:$F,0))+INDEX(Sheet4!$G:$G,MATCH(Sheet1!C1812,Sheet4!$F:$F,0))+INDEX(Sheet4!$G:$G,MATCH(Sheet1!D1812,Sheet4!$F:$F,0))+INDEX(Sheet4!$G:$G,MATCH(Sheet1!E1812,Sheet4!$F:$F,0))+INDEX(Sheet4!$G:$G,MATCH(Sheet1!F1812,Sheet4!$F:$F,0))+INDEX(Sheet4!$G:$G,MATCH(Sheet1!G1812,Sheet4!$F:$F,0))+INDEX(Sheet4!$G:$G,MATCH(Sheet1!H1812,Sheet4!$F:$F,0))+INDEX(Sheet4!$G:$G,MATCH(Sheet1!I1812,Sheet4!$F:$F,0))+INDEX(Sheet4!$G:$G,MATCH(Sheet1!J1812,Sheet4!$F:$F,0)),"")</f>
        <v/>
      </c>
      <c r="AF1812">
        <f si="435" t="shared"/>
        <v>0</v>
      </c>
      <c r="AH1812">
        <v>1789</v>
      </c>
      <c r="AI1812" t="str">
        <f si="436" t="shared"/>
        <v>Ben SimmonsDe'Aaron FoxJames HardenMonte MorrisCorey BrewerGerald GreenPaul MillsapRichaun HolmesDeandre Ayton</v>
      </c>
      <c r="AJ1812">
        <f si="425" t="shared"/>
        <v>0</v>
      </c>
      <c r="AK1812">
        <f si="426" t="shared"/>
        <v>0</v>
      </c>
      <c r="AL1812">
        <f si="427" t="shared"/>
        <v>0</v>
      </c>
      <c r="AM1812">
        <f si="428" t="shared"/>
        <v>0</v>
      </c>
      <c r="AN1812">
        <f si="429" t="shared"/>
        <v>0</v>
      </c>
      <c r="AO1812">
        <f si="430" t="shared"/>
        <v>0</v>
      </c>
      <c r="AP1812">
        <f si="431" t="shared"/>
        <v>0</v>
      </c>
      <c r="AQ1812">
        <f si="432" t="shared"/>
        <v>0</v>
      </c>
      <c r="AR1812">
        <f si="433" t="shared"/>
        <v>0</v>
      </c>
      <c r="AS1812">
        <f si="437" t="shared"/>
        <v>0</v>
      </c>
      <c r="AU1812" t="str">
        <f>IFERROR(VLOOKUP(C1812,Results!$A$2:$B$240,2,FALSE)+VLOOKUP(D1812,Results!$A$2:$B$240,2,FALSE)+VLOOKUP(E1812,Results!$A$2:$B$240,2,FALSE)+VLOOKUP(F1812,Results!$A$2:$B$240,2,FALSE)+VLOOKUP(G1812,Results!$A$2:$B$240,2,FALSE)+VLOOKUP(H1812,Results!$A$2:$B$240,2,FALSE)+VLOOKUP(I1812,Results!$A$2:$B$240,2,FALSE)+VLOOKUP(J1812,Results!$A$2:$B$240,2,FALSE)+VLOOKUP(B1812,Results!$A$2:$B$240,2,FALSE)-MIN(VLOOKUP(C1812,Results!$A$2:$B$240,2,FALSE),VLOOKUP(D1812,Results!$A$2:$B$240,2,FALSE),VLOOKUP(E1812,Results!$A$2:$B$240,2,FALSE),VLOOKUP(F1812,Results!$A$2:$B$240,2,FALSE),VLOOKUP(G1812,Results!$A$2:$B$240,2,FALSE),VLOOKUP(H1812,Results!$A$2:$B$240,2,FALSE),VLOOKUP(I1812,Results!$A$2:$B$240,2,FALSE),VLOOKUP(J1812,Results!$A$2:$B$240,2,FALSE),VLOOKUP(B1812,Results!$A$2:$B$240,2,FALSE)),"")</f>
        <v/>
      </c>
    </row>
    <row r="1813" spans="2:47" x14ac:dyDescent="0.3">
      <c r="B1813" t="s">
        <v>166</v>
      </c>
      <c r="C1813" t="s">
        <v>95</v>
      </c>
      <c r="D1813" t="s">
        <v>89</v>
      </c>
      <c r="E1813" t="s">
        <v>146</v>
      </c>
      <c r="F1813" t="s">
        <v>177</v>
      </c>
      <c r="G1813" t="s">
        <v>101</v>
      </c>
      <c r="H1813" t="s">
        <v>181</v>
      </c>
      <c r="I1813" t="s">
        <v>152</v>
      </c>
      <c r="J1813" t="s">
        <v>186</v>
      </c>
      <c r="K1813" t="n">
        <v>9.0</v>
      </c>
      <c r="L1813" s="30">
        <f si="424" t="shared"/>
        <v>0</v>
      </c>
      <c r="N1813" s="35" t="str">
        <f si="434" t="shared"/>
        <v/>
      </c>
      <c r="O1813" s="59">
        <f>(IF(ISNUMBER(MATCH(B1813,Sheet4!$K$92:$K$101,0)),1,0)+IF(ISNUMBER(MATCH(C1813,Sheet4!$K$92:$K$101,0)),1,0)+IF(ISNUMBER(MATCH(D1813,Sheet4!$K$92:$K$101,0)),1,0)+IF(ISNUMBER(MATCH(E1813,Sheet4!$K$92:$K$101,0)),1,0)+IF(ISNUMBER(MATCH(F1813,Sheet4!$K$92:$K$101,0)),1,0)+IF(ISNUMBER(MATCH(G1813,Sheet4!$K$92:$K$101,0)),1,0)+IF(ISNUMBER(MATCH(H1813,Sheet4!$K$92:$K$101,0)),1,0)+IF(ISNUMBER(MATCH(I1813,Sheet4!$K$92:$K$101,0)),1,0)+IF(ISNUMBER(MATCH(J1813,Sheet4!$K$92:$K$101,0)),1,0))
-
(IF(ISNUMBER(MATCH(B1813,Sheet4!$F$2:$F$11,0)),1,0)+IF(ISNUMBER(MATCH(C1813,Sheet4!$F$2:$F$11,0)),1,0)+IF(ISNUMBER(MATCH(D1813,Sheet4!$F$2:$F$11,0)),1,0)+IF(ISNUMBER(MATCH(E1813,Sheet4!$F$2:$F$11,0)),1,0)+IF(ISNUMBER(MATCH(F1813,Sheet4!$F$2:$F$11,0)),1,0)+IF(ISNUMBER(MATCH(G1813,Sheet4!$F$2:$F$11,0)),1,0)+IF(ISNUMBER(MATCH(H1813,Sheet4!$F$2:$F$11,0)),1,0)+IF(ISNUMBER(MATCH(I1813,Sheet4!$F$2:$F$11,0)),1,0)+IF(ISNUMBER(MATCH(J1813,Sheet4!$F$2:$F$11,0)),1,0))</f>
        <v>0</v>
      </c>
      <c r="P1813" s="40" t="str">
        <f>IFERROR(INDEX(Sheet4!$G:$G,MATCH(Sheet1!B1813,Sheet4!$F:$F,0))+INDEX(Sheet4!$G:$G,MATCH(Sheet1!C1813,Sheet4!$F:$F,0))+INDEX(Sheet4!$G:$G,MATCH(Sheet1!D1813,Sheet4!$F:$F,0))+INDEX(Sheet4!$G:$G,MATCH(Sheet1!E1813,Sheet4!$F:$F,0))+INDEX(Sheet4!$G:$G,MATCH(Sheet1!F1813,Sheet4!$F:$F,0))+INDEX(Sheet4!$G:$G,MATCH(Sheet1!G1813,Sheet4!$F:$F,0))+INDEX(Sheet4!$G:$G,MATCH(Sheet1!H1813,Sheet4!$F:$F,0))+INDEX(Sheet4!$G:$G,MATCH(Sheet1!I1813,Sheet4!$F:$F,0))+INDEX(Sheet4!$G:$G,MATCH(Sheet1!J1813,Sheet4!$F:$F,0)),"")</f>
        <v/>
      </c>
      <c r="AF1813">
        <f si="435" t="shared"/>
        <v>0</v>
      </c>
      <c r="AH1813">
        <v>1790</v>
      </c>
      <c r="AI1813" t="str">
        <f si="436" t="shared"/>
        <v>Trae YoungLandry ShametDevin BookerMonte MorrisKelly OubreMikal BridgesJohn CollinsPaul MillsapJoel Embiid</v>
      </c>
      <c r="AJ1813">
        <f si="425" t="shared"/>
        <v>0</v>
      </c>
      <c r="AK1813">
        <f si="426" t="shared"/>
        <v>0</v>
      </c>
      <c r="AL1813">
        <f si="427" t="shared"/>
        <v>0</v>
      </c>
      <c r="AM1813">
        <f si="428" t="shared"/>
        <v>0</v>
      </c>
      <c r="AN1813">
        <f si="429" t="shared"/>
        <v>0</v>
      </c>
      <c r="AO1813">
        <f si="430" t="shared"/>
        <v>0</v>
      </c>
      <c r="AP1813">
        <f si="431" t="shared"/>
        <v>0</v>
      </c>
      <c r="AQ1813">
        <f si="432" t="shared"/>
        <v>0</v>
      </c>
      <c r="AR1813">
        <f si="433" t="shared"/>
        <v>0</v>
      </c>
      <c r="AS1813">
        <f si="437" t="shared"/>
        <v>0</v>
      </c>
      <c r="AU1813" t="str">
        <f>IFERROR(VLOOKUP(C1813,Results!$A$2:$B$240,2,FALSE)+VLOOKUP(D1813,Results!$A$2:$B$240,2,FALSE)+VLOOKUP(E1813,Results!$A$2:$B$240,2,FALSE)+VLOOKUP(F1813,Results!$A$2:$B$240,2,FALSE)+VLOOKUP(G1813,Results!$A$2:$B$240,2,FALSE)+VLOOKUP(H1813,Results!$A$2:$B$240,2,FALSE)+VLOOKUP(I1813,Results!$A$2:$B$240,2,FALSE)+VLOOKUP(J1813,Results!$A$2:$B$240,2,FALSE)+VLOOKUP(B1813,Results!$A$2:$B$240,2,FALSE)-MIN(VLOOKUP(C1813,Results!$A$2:$B$240,2,FALSE),VLOOKUP(D1813,Results!$A$2:$B$240,2,FALSE),VLOOKUP(E1813,Results!$A$2:$B$240,2,FALSE),VLOOKUP(F1813,Results!$A$2:$B$240,2,FALSE),VLOOKUP(G1813,Results!$A$2:$B$240,2,FALSE),VLOOKUP(H1813,Results!$A$2:$B$240,2,FALSE),VLOOKUP(I1813,Results!$A$2:$B$240,2,FALSE),VLOOKUP(J1813,Results!$A$2:$B$240,2,FALSE),VLOOKUP(B1813,Results!$A$2:$B$240,2,FALSE)),"")</f>
        <v/>
      </c>
    </row>
    <row r="1814" spans="2:47" x14ac:dyDescent="0.3">
      <c r="B1814" t="s">
        <v>166</v>
      </c>
      <c r="C1814" t="s">
        <v>116</v>
      </c>
      <c r="D1814" t="s">
        <v>145</v>
      </c>
      <c r="E1814" t="s">
        <v>146</v>
      </c>
      <c r="F1814" t="s">
        <v>178</v>
      </c>
      <c r="G1814" t="s">
        <v>179</v>
      </c>
      <c r="H1814" t="s">
        <v>93</v>
      </c>
      <c r="I1814" t="s">
        <v>181</v>
      </c>
      <c r="J1814" t="s">
        <v>187</v>
      </c>
      <c r="K1814" t="n">
        <v>9.0</v>
      </c>
      <c r="L1814" s="30">
        <f si="424" t="shared"/>
        <v>0</v>
      </c>
      <c r="N1814" s="35" t="str">
        <f si="434" t="shared"/>
        <v/>
      </c>
      <c r="O1814" s="59">
        <f>(IF(ISNUMBER(MATCH(B1814,Sheet4!$K$92:$K$101,0)),1,0)+IF(ISNUMBER(MATCH(C1814,Sheet4!$K$92:$K$101,0)),1,0)+IF(ISNUMBER(MATCH(D1814,Sheet4!$K$92:$K$101,0)),1,0)+IF(ISNUMBER(MATCH(E1814,Sheet4!$K$92:$K$101,0)),1,0)+IF(ISNUMBER(MATCH(F1814,Sheet4!$K$92:$K$101,0)),1,0)+IF(ISNUMBER(MATCH(G1814,Sheet4!$K$92:$K$101,0)),1,0)+IF(ISNUMBER(MATCH(H1814,Sheet4!$K$92:$K$101,0)),1,0)+IF(ISNUMBER(MATCH(I1814,Sheet4!$K$92:$K$101,0)),1,0)+IF(ISNUMBER(MATCH(J1814,Sheet4!$K$92:$K$101,0)),1,0))
-
(IF(ISNUMBER(MATCH(B1814,Sheet4!$F$2:$F$11,0)),1,0)+IF(ISNUMBER(MATCH(C1814,Sheet4!$F$2:$F$11,0)),1,0)+IF(ISNUMBER(MATCH(D1814,Sheet4!$F$2:$F$11,0)),1,0)+IF(ISNUMBER(MATCH(E1814,Sheet4!$F$2:$F$11,0)),1,0)+IF(ISNUMBER(MATCH(F1814,Sheet4!$F$2:$F$11,0)),1,0)+IF(ISNUMBER(MATCH(G1814,Sheet4!$F$2:$F$11,0)),1,0)+IF(ISNUMBER(MATCH(H1814,Sheet4!$F$2:$F$11,0)),1,0)+IF(ISNUMBER(MATCH(I1814,Sheet4!$F$2:$F$11,0)),1,0)+IF(ISNUMBER(MATCH(J1814,Sheet4!$F$2:$F$11,0)),1,0))</f>
        <v>0</v>
      </c>
      <c r="P1814" s="40" t="str">
        <f>IFERROR(INDEX(Sheet4!$G:$G,MATCH(Sheet1!B1814,Sheet4!$F:$F,0))+INDEX(Sheet4!$G:$G,MATCH(Sheet1!C1814,Sheet4!$F:$F,0))+INDEX(Sheet4!$G:$G,MATCH(Sheet1!D1814,Sheet4!$F:$F,0))+INDEX(Sheet4!$G:$G,MATCH(Sheet1!E1814,Sheet4!$F:$F,0))+INDEX(Sheet4!$G:$G,MATCH(Sheet1!F1814,Sheet4!$F:$F,0))+INDEX(Sheet4!$G:$G,MATCH(Sheet1!G1814,Sheet4!$F:$F,0))+INDEX(Sheet4!$G:$G,MATCH(Sheet1!H1814,Sheet4!$F:$F,0))+INDEX(Sheet4!$G:$G,MATCH(Sheet1!I1814,Sheet4!$F:$F,0))+INDEX(Sheet4!$G:$G,MATCH(Sheet1!J1814,Sheet4!$F:$F,0)),"")</f>
        <v/>
      </c>
      <c r="AF1814">
        <f si="435" t="shared"/>
        <v>0</v>
      </c>
      <c r="AH1814">
        <v>1791</v>
      </c>
      <c r="AI1814" t="str">
        <f si="436" t="shared"/>
        <v>Jeremy LinIsaiah CanaanJames HardenMonte MorrisWill BartonKelly OubreJosh JacksonTaj GibsonNikola Jokic</v>
      </c>
      <c r="AJ1814">
        <f si="425" t="shared"/>
        <v>0</v>
      </c>
      <c r="AK1814">
        <f si="426" t="shared"/>
        <v>0</v>
      </c>
      <c r="AL1814">
        <f si="427" t="shared"/>
        <v>0</v>
      </c>
      <c r="AM1814">
        <f si="428" t="shared"/>
        <v>0</v>
      </c>
      <c r="AN1814">
        <f si="429" t="shared"/>
        <v>0</v>
      </c>
      <c r="AO1814">
        <f si="430" t="shared"/>
        <v>0</v>
      </c>
      <c r="AP1814">
        <f si="431" t="shared"/>
        <v>0</v>
      </c>
      <c r="AQ1814">
        <f si="432" t="shared"/>
        <v>0</v>
      </c>
      <c r="AR1814">
        <f si="433" t="shared"/>
        <v>0</v>
      </c>
      <c r="AS1814">
        <f si="437" t="shared"/>
        <v>0</v>
      </c>
      <c r="AU1814" t="str">
        <f>IFERROR(VLOOKUP(C1814,Results!$A$2:$B$240,2,FALSE)+VLOOKUP(D1814,Results!$A$2:$B$240,2,FALSE)+VLOOKUP(E1814,Results!$A$2:$B$240,2,FALSE)+VLOOKUP(F1814,Results!$A$2:$B$240,2,FALSE)+VLOOKUP(G1814,Results!$A$2:$B$240,2,FALSE)+VLOOKUP(H1814,Results!$A$2:$B$240,2,FALSE)+VLOOKUP(I1814,Results!$A$2:$B$240,2,FALSE)+VLOOKUP(J1814,Results!$A$2:$B$240,2,FALSE)+VLOOKUP(B1814,Results!$A$2:$B$240,2,FALSE)-MIN(VLOOKUP(C1814,Results!$A$2:$B$240,2,FALSE),VLOOKUP(D1814,Results!$A$2:$B$240,2,FALSE),VLOOKUP(E1814,Results!$A$2:$B$240,2,FALSE),VLOOKUP(F1814,Results!$A$2:$B$240,2,FALSE),VLOOKUP(G1814,Results!$A$2:$B$240,2,FALSE),VLOOKUP(H1814,Results!$A$2:$B$240,2,FALSE),VLOOKUP(I1814,Results!$A$2:$B$240,2,FALSE),VLOOKUP(J1814,Results!$A$2:$B$240,2,FALSE),VLOOKUP(B1814,Results!$A$2:$B$240,2,FALSE)),"")</f>
        <v/>
      </c>
    </row>
    <row r="1815" spans="2:47" x14ac:dyDescent="0.3">
      <c r="B1815" t="s">
        <v>166</v>
      </c>
      <c r="C1815" t="s">
        <v>171</v>
      </c>
      <c r="D1815" t="s">
        <v>172</v>
      </c>
      <c r="E1815" t="s">
        <v>146</v>
      </c>
      <c r="F1815" t="s">
        <v>90</v>
      </c>
      <c r="G1815" t="s">
        <v>100</v>
      </c>
      <c r="H1815" t="s">
        <v>153</v>
      </c>
      <c r="I1815" t="s">
        <v>183</v>
      </c>
      <c r="J1815" t="s">
        <v>188</v>
      </c>
      <c r="K1815" t="n">
        <v>9.0</v>
      </c>
      <c r="L1815" s="30">
        <f si="424" t="shared"/>
        <v>0</v>
      </c>
      <c r="N1815" s="35" t="str">
        <f si="434" t="shared"/>
        <v/>
      </c>
      <c r="O1815" s="59">
        <f>(IF(ISNUMBER(MATCH(B1815,Sheet4!$K$92:$K$101,0)),1,0)+IF(ISNUMBER(MATCH(C1815,Sheet4!$K$92:$K$101,0)),1,0)+IF(ISNUMBER(MATCH(D1815,Sheet4!$K$92:$K$101,0)),1,0)+IF(ISNUMBER(MATCH(E1815,Sheet4!$K$92:$K$101,0)),1,0)+IF(ISNUMBER(MATCH(F1815,Sheet4!$K$92:$K$101,0)),1,0)+IF(ISNUMBER(MATCH(G1815,Sheet4!$K$92:$K$101,0)),1,0)+IF(ISNUMBER(MATCH(H1815,Sheet4!$K$92:$K$101,0)),1,0)+IF(ISNUMBER(MATCH(I1815,Sheet4!$K$92:$K$101,0)),1,0)+IF(ISNUMBER(MATCH(J1815,Sheet4!$K$92:$K$101,0)),1,0))
-
(IF(ISNUMBER(MATCH(B1815,Sheet4!$F$2:$F$11,0)),1,0)+IF(ISNUMBER(MATCH(C1815,Sheet4!$F$2:$F$11,0)),1,0)+IF(ISNUMBER(MATCH(D1815,Sheet4!$F$2:$F$11,0)),1,0)+IF(ISNUMBER(MATCH(E1815,Sheet4!$F$2:$F$11,0)),1,0)+IF(ISNUMBER(MATCH(F1815,Sheet4!$F$2:$F$11,0)),1,0)+IF(ISNUMBER(MATCH(G1815,Sheet4!$F$2:$F$11,0)),1,0)+IF(ISNUMBER(MATCH(H1815,Sheet4!$F$2:$F$11,0)),1,0)+IF(ISNUMBER(MATCH(I1815,Sheet4!$F$2:$F$11,0)),1,0)+IF(ISNUMBER(MATCH(J1815,Sheet4!$F$2:$F$11,0)),1,0))</f>
        <v>0</v>
      </c>
      <c r="P1815" s="40" t="str">
        <f>IFERROR(INDEX(Sheet4!$G:$G,MATCH(Sheet1!B1815,Sheet4!$F:$F,0))+INDEX(Sheet4!$G:$G,MATCH(Sheet1!C1815,Sheet4!$F:$F,0))+INDEX(Sheet4!$G:$G,MATCH(Sheet1!D1815,Sheet4!$F:$F,0))+INDEX(Sheet4!$G:$G,MATCH(Sheet1!E1815,Sheet4!$F:$F,0))+INDEX(Sheet4!$G:$G,MATCH(Sheet1!F1815,Sheet4!$F:$F,0))+INDEX(Sheet4!$G:$G,MATCH(Sheet1!G1815,Sheet4!$F:$F,0))+INDEX(Sheet4!$G:$G,MATCH(Sheet1!H1815,Sheet4!$F:$F,0))+INDEX(Sheet4!$G:$G,MATCH(Sheet1!I1815,Sheet4!$F:$F,0))+INDEX(Sheet4!$G:$G,MATCH(Sheet1!J1815,Sheet4!$F:$F,0)),"")</f>
        <v/>
      </c>
      <c r="AF1815">
        <f si="435" t="shared"/>
        <v>0</v>
      </c>
      <c r="AH1815">
        <v>1792</v>
      </c>
      <c r="AI1815" t="str">
        <f si="436" t="shared"/>
        <v>Ricky RubioIsaiah CanaanDevin BookerJimmy ButlerJoe InglesJae CrowderJosh JacksonPaul MillsapNikola Jokic</v>
      </c>
      <c r="AJ1815">
        <f si="425" t="shared"/>
        <v>0</v>
      </c>
      <c r="AK1815">
        <f si="426" t="shared"/>
        <v>0</v>
      </c>
      <c r="AL1815">
        <f si="427" t="shared"/>
        <v>0</v>
      </c>
      <c r="AM1815">
        <f si="428" t="shared"/>
        <v>0</v>
      </c>
      <c r="AN1815">
        <f si="429" t="shared"/>
        <v>0</v>
      </c>
      <c r="AO1815">
        <f si="430" t="shared"/>
        <v>0</v>
      </c>
      <c r="AP1815">
        <f si="431" t="shared"/>
        <v>0</v>
      </c>
      <c r="AQ1815">
        <f si="432" t="shared"/>
        <v>0</v>
      </c>
      <c r="AR1815">
        <f si="433" t="shared"/>
        <v>0</v>
      </c>
      <c r="AS1815">
        <f si="437" t="shared"/>
        <v>0</v>
      </c>
      <c r="AU1815" t="str">
        <f>IFERROR(VLOOKUP(C1815,Results!$A$2:$B$240,2,FALSE)+VLOOKUP(D1815,Results!$A$2:$B$240,2,FALSE)+VLOOKUP(E1815,Results!$A$2:$B$240,2,FALSE)+VLOOKUP(F1815,Results!$A$2:$B$240,2,FALSE)+VLOOKUP(G1815,Results!$A$2:$B$240,2,FALSE)+VLOOKUP(H1815,Results!$A$2:$B$240,2,FALSE)+VLOOKUP(I1815,Results!$A$2:$B$240,2,FALSE)+VLOOKUP(J1815,Results!$A$2:$B$240,2,FALSE)+VLOOKUP(B1815,Results!$A$2:$B$240,2,FALSE)-MIN(VLOOKUP(C1815,Results!$A$2:$B$240,2,FALSE),VLOOKUP(D1815,Results!$A$2:$B$240,2,FALSE),VLOOKUP(E1815,Results!$A$2:$B$240,2,FALSE),VLOOKUP(F1815,Results!$A$2:$B$240,2,FALSE),VLOOKUP(G1815,Results!$A$2:$B$240,2,FALSE),VLOOKUP(H1815,Results!$A$2:$B$240,2,FALSE),VLOOKUP(I1815,Results!$A$2:$B$240,2,FALSE),VLOOKUP(J1815,Results!$A$2:$B$240,2,FALSE),VLOOKUP(B1815,Results!$A$2:$B$240,2,FALSE)),"")</f>
        <v/>
      </c>
    </row>
    <row r="1816" spans="2:47" x14ac:dyDescent="0.3">
      <c r="B1816" t="s">
        <v>166</v>
      </c>
      <c r="C1816" t="s">
        <v>170</v>
      </c>
      <c r="D1816" t="s">
        <v>173</v>
      </c>
      <c r="E1816" t="s">
        <v>176</v>
      </c>
      <c r="F1816" t="s">
        <v>150</v>
      </c>
      <c r="G1816" t="s">
        <v>177</v>
      </c>
      <c r="H1816" t="s">
        <v>93</v>
      </c>
      <c r="I1816" t="s">
        <v>181</v>
      </c>
      <c r="J1816" t="s">
        <v>98</v>
      </c>
      <c r="K1816" t="n">
        <v>9.0</v>
      </c>
      <c r="L1816" s="30">
        <f ref="L1816:L1879" si="438" t="shared">AS1816</f>
        <v>0</v>
      </c>
      <c r="N1816" s="35" t="str">
        <f si="434" t="shared"/>
        <v/>
      </c>
      <c r="O1816" s="59">
        <f>(IF(ISNUMBER(MATCH(B1816,Sheet4!$K$92:$K$101,0)),1,0)+IF(ISNUMBER(MATCH(C1816,Sheet4!$K$92:$K$101,0)),1,0)+IF(ISNUMBER(MATCH(D1816,Sheet4!$K$92:$K$101,0)),1,0)+IF(ISNUMBER(MATCH(E1816,Sheet4!$K$92:$K$101,0)),1,0)+IF(ISNUMBER(MATCH(F1816,Sheet4!$K$92:$K$101,0)),1,0)+IF(ISNUMBER(MATCH(G1816,Sheet4!$K$92:$K$101,0)),1,0)+IF(ISNUMBER(MATCH(H1816,Sheet4!$K$92:$K$101,0)),1,0)+IF(ISNUMBER(MATCH(I1816,Sheet4!$K$92:$K$101,0)),1,0)+IF(ISNUMBER(MATCH(J1816,Sheet4!$K$92:$K$101,0)),1,0))
-
(IF(ISNUMBER(MATCH(B1816,Sheet4!$F$2:$F$11,0)),1,0)+IF(ISNUMBER(MATCH(C1816,Sheet4!$F$2:$F$11,0)),1,0)+IF(ISNUMBER(MATCH(D1816,Sheet4!$F$2:$F$11,0)),1,0)+IF(ISNUMBER(MATCH(E1816,Sheet4!$F$2:$F$11,0)),1,0)+IF(ISNUMBER(MATCH(F1816,Sheet4!$F$2:$F$11,0)),1,0)+IF(ISNUMBER(MATCH(G1816,Sheet4!$F$2:$F$11,0)),1,0)+IF(ISNUMBER(MATCH(H1816,Sheet4!$F$2:$F$11,0)),1,0)+IF(ISNUMBER(MATCH(I1816,Sheet4!$F$2:$F$11,0)),1,0)+IF(ISNUMBER(MATCH(J1816,Sheet4!$F$2:$F$11,0)),1,0))</f>
        <v>0</v>
      </c>
      <c r="P1816" s="40" t="str">
        <f>IFERROR(INDEX(Sheet4!$G:$G,MATCH(Sheet1!B1816,Sheet4!$F:$F,0))+INDEX(Sheet4!$G:$G,MATCH(Sheet1!C1816,Sheet4!$F:$F,0))+INDEX(Sheet4!$G:$G,MATCH(Sheet1!D1816,Sheet4!$F:$F,0))+INDEX(Sheet4!$G:$G,MATCH(Sheet1!E1816,Sheet4!$F:$F,0))+INDEX(Sheet4!$G:$G,MATCH(Sheet1!F1816,Sheet4!$F:$F,0))+INDEX(Sheet4!$G:$G,MATCH(Sheet1!G1816,Sheet4!$F:$F,0))+INDEX(Sheet4!$G:$G,MATCH(Sheet1!H1816,Sheet4!$F:$F,0))+INDEX(Sheet4!$G:$G,MATCH(Sheet1!I1816,Sheet4!$F:$F,0))+INDEX(Sheet4!$G:$G,MATCH(Sheet1!J1816,Sheet4!$F:$F,0)),"")</f>
        <v/>
      </c>
      <c r="AF1816">
        <f si="435" t="shared"/>
        <v>0</v>
      </c>
      <c r="AH1816">
        <v>1793</v>
      </c>
      <c r="AI1816" t="str">
        <f si="436" t="shared"/>
        <v>Ben SimmonsElie OkoboJames HardenMonte MorrisKelly OubreGerald GreenJosh JacksonPaul MillsapDeandre Ayton</v>
      </c>
      <c r="AJ1816">
        <f si="425" t="shared"/>
        <v>0</v>
      </c>
      <c r="AK1816">
        <f si="426" t="shared"/>
        <v>0</v>
      </c>
      <c r="AL1816">
        <f si="427" t="shared"/>
        <v>0</v>
      </c>
      <c r="AM1816">
        <f si="428" t="shared"/>
        <v>0</v>
      </c>
      <c r="AN1816">
        <f si="429" t="shared"/>
        <v>0</v>
      </c>
      <c r="AO1816">
        <f si="430" t="shared"/>
        <v>0</v>
      </c>
      <c r="AP1816">
        <f si="431" t="shared"/>
        <v>0</v>
      </c>
      <c r="AQ1816">
        <f si="432" t="shared"/>
        <v>0</v>
      </c>
      <c r="AR1816">
        <f si="433" t="shared"/>
        <v>0</v>
      </c>
      <c r="AS1816">
        <f si="437" t="shared"/>
        <v>0</v>
      </c>
      <c r="AU1816" t="str">
        <f>IFERROR(VLOOKUP(C1816,Results!$A$2:$B$240,2,FALSE)+VLOOKUP(D1816,Results!$A$2:$B$240,2,FALSE)+VLOOKUP(E1816,Results!$A$2:$B$240,2,FALSE)+VLOOKUP(F1816,Results!$A$2:$B$240,2,FALSE)+VLOOKUP(G1816,Results!$A$2:$B$240,2,FALSE)+VLOOKUP(H1816,Results!$A$2:$B$240,2,FALSE)+VLOOKUP(I1816,Results!$A$2:$B$240,2,FALSE)+VLOOKUP(J1816,Results!$A$2:$B$240,2,FALSE)+VLOOKUP(B1816,Results!$A$2:$B$240,2,FALSE)-MIN(VLOOKUP(C1816,Results!$A$2:$B$240,2,FALSE),VLOOKUP(D1816,Results!$A$2:$B$240,2,FALSE),VLOOKUP(E1816,Results!$A$2:$B$240,2,FALSE),VLOOKUP(F1816,Results!$A$2:$B$240,2,FALSE),VLOOKUP(G1816,Results!$A$2:$B$240,2,FALSE),VLOOKUP(H1816,Results!$A$2:$B$240,2,FALSE),VLOOKUP(I1816,Results!$A$2:$B$240,2,FALSE),VLOOKUP(J1816,Results!$A$2:$B$240,2,FALSE),VLOOKUP(B1816,Results!$A$2:$B$240,2,FALSE)),"")</f>
        <v/>
      </c>
    </row>
    <row r="1817" spans="2:47" x14ac:dyDescent="0.3">
      <c r="B1817" t="s">
        <v>166</v>
      </c>
      <c r="C1817" t="s">
        <v>87</v>
      </c>
      <c r="D1817" t="s">
        <v>172</v>
      </c>
      <c r="E1817" t="s">
        <v>146</v>
      </c>
      <c r="F1817" t="s">
        <v>100</v>
      </c>
      <c r="G1817" t="s">
        <v>114</v>
      </c>
      <c r="H1817" t="s">
        <v>92</v>
      </c>
      <c r="I1817" t="s">
        <v>152</v>
      </c>
      <c r="J1817" t="s">
        <v>98</v>
      </c>
      <c r="K1817" t="n">
        <v>9.0</v>
      </c>
      <c r="L1817" s="30">
        <f si="438" t="shared"/>
        <v>0</v>
      </c>
      <c r="N1817" s="35" t="str">
        <f si="434" t="shared"/>
        <v/>
      </c>
      <c r="O1817" s="59">
        <f>(IF(ISNUMBER(MATCH(B1817,Sheet4!$K$92:$K$101,0)),1,0)+IF(ISNUMBER(MATCH(C1817,Sheet4!$K$92:$K$101,0)),1,0)+IF(ISNUMBER(MATCH(D1817,Sheet4!$K$92:$K$101,0)),1,0)+IF(ISNUMBER(MATCH(E1817,Sheet4!$K$92:$K$101,0)),1,0)+IF(ISNUMBER(MATCH(F1817,Sheet4!$K$92:$K$101,0)),1,0)+IF(ISNUMBER(MATCH(G1817,Sheet4!$K$92:$K$101,0)),1,0)+IF(ISNUMBER(MATCH(H1817,Sheet4!$K$92:$K$101,0)),1,0)+IF(ISNUMBER(MATCH(I1817,Sheet4!$K$92:$K$101,0)),1,0)+IF(ISNUMBER(MATCH(J1817,Sheet4!$K$92:$K$101,0)),1,0))
-
(IF(ISNUMBER(MATCH(B1817,Sheet4!$F$2:$F$11,0)),1,0)+IF(ISNUMBER(MATCH(C1817,Sheet4!$F$2:$F$11,0)),1,0)+IF(ISNUMBER(MATCH(D1817,Sheet4!$F$2:$F$11,0)),1,0)+IF(ISNUMBER(MATCH(E1817,Sheet4!$F$2:$F$11,0)),1,0)+IF(ISNUMBER(MATCH(F1817,Sheet4!$F$2:$F$11,0)),1,0)+IF(ISNUMBER(MATCH(G1817,Sheet4!$F$2:$F$11,0)),1,0)+IF(ISNUMBER(MATCH(H1817,Sheet4!$F$2:$F$11,0)),1,0)+IF(ISNUMBER(MATCH(I1817,Sheet4!$F$2:$F$11,0)),1,0)+IF(ISNUMBER(MATCH(J1817,Sheet4!$F$2:$F$11,0)),1,0))</f>
        <v>0</v>
      </c>
      <c r="P1817" s="40" t="str">
        <f>IFERROR(INDEX(Sheet4!$G:$G,MATCH(Sheet1!B1817,Sheet4!$F:$F,0))+INDEX(Sheet4!$G:$G,MATCH(Sheet1!C1817,Sheet4!$F:$F,0))+INDEX(Sheet4!$G:$G,MATCH(Sheet1!D1817,Sheet4!$F:$F,0))+INDEX(Sheet4!$G:$G,MATCH(Sheet1!E1817,Sheet4!$F:$F,0))+INDEX(Sheet4!$G:$G,MATCH(Sheet1!F1817,Sheet4!$F:$F,0))+INDEX(Sheet4!$G:$G,MATCH(Sheet1!G1817,Sheet4!$F:$F,0))+INDEX(Sheet4!$G:$G,MATCH(Sheet1!H1817,Sheet4!$F:$F,0))+INDEX(Sheet4!$G:$G,MATCH(Sheet1!I1817,Sheet4!$F:$F,0))+INDEX(Sheet4!$G:$G,MATCH(Sheet1!J1817,Sheet4!$F:$F,0)),"")</f>
        <v/>
      </c>
      <c r="AF1817">
        <f si="435" t="shared"/>
        <v>0</v>
      </c>
      <c r="AH1817">
        <v>1794</v>
      </c>
      <c r="AI1817" t="str">
        <f si="436" t="shared"/>
        <v>Ben SimmonsJerryd BaylessDevin BookerMonte MorrisKelly OubreMikal BridgesJohn CollinsTrey LylesRudy Gobert</v>
      </c>
      <c r="AJ1817">
        <f ref="AJ1817:AJ1880" si="439" t="shared">IF(ISNUMBER(SEARCH(B1817,VLOOKUP($AH$20,$AH$24:$AI$2023,2,FALSE))),1,0)</f>
        <v>0</v>
      </c>
      <c r="AK1817">
        <f ref="AK1817:AK1880" si="440" t="shared">IF(ISNUMBER(SEARCH(C1817,VLOOKUP($AH$20,$AH$24:$AI$2023,2,FALSE))),1,0)</f>
        <v>0</v>
      </c>
      <c r="AL1817">
        <f ref="AL1817:AL1880" si="441" t="shared">IF(ISNUMBER(SEARCH(D1817,VLOOKUP($AH$20,$AH$24:$AI$2023,2,FALSE))),1,0)</f>
        <v>0</v>
      </c>
      <c r="AM1817">
        <f ref="AM1817:AM1880" si="442" t="shared">IF(ISNUMBER(SEARCH(E1817,VLOOKUP($AH$20,$AH$24:$AI$2023,2,FALSE))),1,0)</f>
        <v>0</v>
      </c>
      <c r="AN1817">
        <f ref="AN1817:AN1880" si="443" t="shared">IF(ISNUMBER(SEARCH(F1817,VLOOKUP($AH$20,$AH$24:$AI$2023,2,FALSE))),1,0)</f>
        <v>0</v>
      </c>
      <c r="AO1817">
        <f ref="AO1817:AO1880" si="444" t="shared">IF(ISNUMBER(SEARCH(G1817,VLOOKUP($AH$20,$AH$24:$AI$2023,2,FALSE))),1,0)</f>
        <v>0</v>
      </c>
      <c r="AP1817">
        <f ref="AP1817:AP1880" si="445" t="shared">IF(ISNUMBER(SEARCH(H1817,VLOOKUP($AH$20,$AH$24:$AI$2023,2,FALSE))),1,0)</f>
        <v>0</v>
      </c>
      <c r="AQ1817">
        <f ref="AQ1817:AQ1880" si="446" t="shared">IF(ISNUMBER(SEARCH(I1817,VLOOKUP($AH$20,$AH$24:$AI$2023,2,FALSE))),1,0)</f>
        <v>0</v>
      </c>
      <c r="AR1817">
        <f ref="AR1817:AR1880" si="447" t="shared">IF(ISNUMBER(SEARCH(J1817,VLOOKUP($AH$20,$AH$24:$AI$2023,2,FALSE))),1,0)</f>
        <v>0</v>
      </c>
      <c r="AS1817">
        <f si="437" t="shared"/>
        <v>0</v>
      </c>
      <c r="AU1817" t="str">
        <f>IFERROR(VLOOKUP(C1817,Results!$A$2:$B$240,2,FALSE)+VLOOKUP(D1817,Results!$A$2:$B$240,2,FALSE)+VLOOKUP(E1817,Results!$A$2:$B$240,2,FALSE)+VLOOKUP(F1817,Results!$A$2:$B$240,2,FALSE)+VLOOKUP(G1817,Results!$A$2:$B$240,2,FALSE)+VLOOKUP(H1817,Results!$A$2:$B$240,2,FALSE)+VLOOKUP(I1817,Results!$A$2:$B$240,2,FALSE)+VLOOKUP(J1817,Results!$A$2:$B$240,2,FALSE)+VLOOKUP(B1817,Results!$A$2:$B$240,2,FALSE)-MIN(VLOOKUP(C1817,Results!$A$2:$B$240,2,FALSE),VLOOKUP(D1817,Results!$A$2:$B$240,2,FALSE),VLOOKUP(E1817,Results!$A$2:$B$240,2,FALSE),VLOOKUP(F1817,Results!$A$2:$B$240,2,FALSE),VLOOKUP(G1817,Results!$A$2:$B$240,2,FALSE),VLOOKUP(H1817,Results!$A$2:$B$240,2,FALSE),VLOOKUP(I1817,Results!$A$2:$B$240,2,FALSE),VLOOKUP(J1817,Results!$A$2:$B$240,2,FALSE),VLOOKUP(B1817,Results!$A$2:$B$240,2,FALSE)),"")</f>
        <v/>
      </c>
    </row>
    <row r="1818" spans="2:47" x14ac:dyDescent="0.3">
      <c r="B1818" t="s">
        <v>166</v>
      </c>
      <c r="C1818" t="s">
        <v>171</v>
      </c>
      <c r="D1818" t="s">
        <v>172</v>
      </c>
      <c r="E1818" t="s">
        <v>173</v>
      </c>
      <c r="F1818" t="s">
        <v>177</v>
      </c>
      <c r="G1818" t="s">
        <v>100</v>
      </c>
      <c r="H1818" t="s">
        <v>181</v>
      </c>
      <c r="I1818" t="s">
        <v>185</v>
      </c>
      <c r="J1818" t="s">
        <v>98</v>
      </c>
      <c r="K1818" t="n">
        <v>9.0</v>
      </c>
      <c r="L1818" s="30">
        <f si="438" t="shared"/>
        <v>0</v>
      </c>
      <c r="N1818" s="35" t="str">
        <f si="434" t="shared"/>
        <v/>
      </c>
      <c r="O1818" s="59">
        <f>(IF(ISNUMBER(MATCH(B1818,Sheet4!$K$92:$K$101,0)),1,0)+IF(ISNUMBER(MATCH(C1818,Sheet4!$K$92:$K$101,0)),1,0)+IF(ISNUMBER(MATCH(D1818,Sheet4!$K$92:$K$101,0)),1,0)+IF(ISNUMBER(MATCH(E1818,Sheet4!$K$92:$K$101,0)),1,0)+IF(ISNUMBER(MATCH(F1818,Sheet4!$K$92:$K$101,0)),1,0)+IF(ISNUMBER(MATCH(G1818,Sheet4!$K$92:$K$101,0)),1,0)+IF(ISNUMBER(MATCH(H1818,Sheet4!$K$92:$K$101,0)),1,0)+IF(ISNUMBER(MATCH(I1818,Sheet4!$K$92:$K$101,0)),1,0)+IF(ISNUMBER(MATCH(J1818,Sheet4!$K$92:$K$101,0)),1,0))
-
(IF(ISNUMBER(MATCH(B1818,Sheet4!$F$2:$F$11,0)),1,0)+IF(ISNUMBER(MATCH(C1818,Sheet4!$F$2:$F$11,0)),1,0)+IF(ISNUMBER(MATCH(D1818,Sheet4!$F$2:$F$11,0)),1,0)+IF(ISNUMBER(MATCH(E1818,Sheet4!$F$2:$F$11,0)),1,0)+IF(ISNUMBER(MATCH(F1818,Sheet4!$F$2:$F$11,0)),1,0)+IF(ISNUMBER(MATCH(G1818,Sheet4!$F$2:$F$11,0)),1,0)+IF(ISNUMBER(MATCH(H1818,Sheet4!$F$2:$F$11,0)),1,0)+IF(ISNUMBER(MATCH(I1818,Sheet4!$F$2:$F$11,0)),1,0)+IF(ISNUMBER(MATCH(J1818,Sheet4!$F$2:$F$11,0)),1,0))</f>
        <v>0</v>
      </c>
      <c r="P1818" s="40" t="str">
        <f>IFERROR(INDEX(Sheet4!$G:$G,MATCH(Sheet1!B1818,Sheet4!$F:$F,0))+INDEX(Sheet4!$G:$G,MATCH(Sheet1!C1818,Sheet4!$F:$F,0))+INDEX(Sheet4!$G:$G,MATCH(Sheet1!D1818,Sheet4!$F:$F,0))+INDEX(Sheet4!$G:$G,MATCH(Sheet1!E1818,Sheet4!$F:$F,0))+INDEX(Sheet4!$G:$G,MATCH(Sheet1!F1818,Sheet4!$F:$F,0))+INDEX(Sheet4!$G:$G,MATCH(Sheet1!G1818,Sheet4!$F:$F,0))+INDEX(Sheet4!$G:$G,MATCH(Sheet1!H1818,Sheet4!$F:$F,0))+INDEX(Sheet4!$G:$G,MATCH(Sheet1!I1818,Sheet4!$F:$F,0))+INDEX(Sheet4!$G:$G,MATCH(Sheet1!J1818,Sheet4!$F:$F,0)),"")</f>
        <v/>
      </c>
      <c r="AF1818">
        <f si="435" t="shared"/>
        <v>0</v>
      </c>
      <c r="AH1818">
        <v>1795</v>
      </c>
      <c r="AI1818" t="str">
        <f si="436" t="shared"/>
        <v>Ben SimmonsTrae YoungBuddy HieldMonte MorrisKelly OubreRoyce O'NealeJosh JacksonPaul MillsapKarl-Anthony Towns</v>
      </c>
      <c r="AJ1818">
        <f si="439" t="shared"/>
        <v>0</v>
      </c>
      <c r="AK1818">
        <f si="440" t="shared"/>
        <v>0</v>
      </c>
      <c r="AL1818">
        <f si="441" t="shared"/>
        <v>0</v>
      </c>
      <c r="AM1818">
        <f si="442" t="shared"/>
        <v>0</v>
      </c>
      <c r="AN1818">
        <f si="443" t="shared"/>
        <v>0</v>
      </c>
      <c r="AO1818">
        <f si="444" t="shared"/>
        <v>0</v>
      </c>
      <c r="AP1818">
        <f si="445" t="shared"/>
        <v>0</v>
      </c>
      <c r="AQ1818">
        <f si="446" t="shared"/>
        <v>0</v>
      </c>
      <c r="AR1818">
        <f si="447" t="shared"/>
        <v>0</v>
      </c>
      <c r="AS1818">
        <f si="437" t="shared"/>
        <v>0</v>
      </c>
      <c r="AU1818" t="str">
        <f>IFERROR(VLOOKUP(C1818,Results!$A$2:$B$240,2,FALSE)+VLOOKUP(D1818,Results!$A$2:$B$240,2,FALSE)+VLOOKUP(E1818,Results!$A$2:$B$240,2,FALSE)+VLOOKUP(F1818,Results!$A$2:$B$240,2,FALSE)+VLOOKUP(G1818,Results!$A$2:$B$240,2,FALSE)+VLOOKUP(H1818,Results!$A$2:$B$240,2,FALSE)+VLOOKUP(I1818,Results!$A$2:$B$240,2,FALSE)+VLOOKUP(J1818,Results!$A$2:$B$240,2,FALSE)+VLOOKUP(B1818,Results!$A$2:$B$240,2,FALSE)-MIN(VLOOKUP(C1818,Results!$A$2:$B$240,2,FALSE),VLOOKUP(D1818,Results!$A$2:$B$240,2,FALSE),VLOOKUP(E1818,Results!$A$2:$B$240,2,FALSE),VLOOKUP(F1818,Results!$A$2:$B$240,2,FALSE),VLOOKUP(G1818,Results!$A$2:$B$240,2,FALSE),VLOOKUP(H1818,Results!$A$2:$B$240,2,FALSE),VLOOKUP(I1818,Results!$A$2:$B$240,2,FALSE),VLOOKUP(J1818,Results!$A$2:$B$240,2,FALSE),VLOOKUP(B1818,Results!$A$2:$B$240,2,FALSE)),"")</f>
        <v/>
      </c>
    </row>
    <row r="1819" spans="2:47" x14ac:dyDescent="0.3">
      <c r="B1819" t="s">
        <v>166</v>
      </c>
      <c r="C1819" t="s">
        <v>170</v>
      </c>
      <c r="D1819" t="s">
        <v>145</v>
      </c>
      <c r="E1819" t="s">
        <v>149</v>
      </c>
      <c r="F1819" t="s">
        <v>100</v>
      </c>
      <c r="G1819" t="s">
        <v>179</v>
      </c>
      <c r="H1819" t="s">
        <v>93</v>
      </c>
      <c r="I1819" t="s">
        <v>181</v>
      </c>
      <c r="J1819" t="s">
        <v>98</v>
      </c>
      <c r="K1819" t="n">
        <v>9.0</v>
      </c>
      <c r="L1819" s="30">
        <f si="438" t="shared"/>
        <v>0</v>
      </c>
      <c r="N1819" s="35" t="str">
        <f si="434" t="shared"/>
        <v/>
      </c>
      <c r="O1819" s="59">
        <f>(IF(ISNUMBER(MATCH(B1819,Sheet4!$K$92:$K$101,0)),1,0)+IF(ISNUMBER(MATCH(C1819,Sheet4!$K$92:$K$101,0)),1,0)+IF(ISNUMBER(MATCH(D1819,Sheet4!$K$92:$K$101,0)),1,0)+IF(ISNUMBER(MATCH(E1819,Sheet4!$K$92:$K$101,0)),1,0)+IF(ISNUMBER(MATCH(F1819,Sheet4!$K$92:$K$101,0)),1,0)+IF(ISNUMBER(MATCH(G1819,Sheet4!$K$92:$K$101,0)),1,0)+IF(ISNUMBER(MATCH(H1819,Sheet4!$K$92:$K$101,0)),1,0)+IF(ISNUMBER(MATCH(I1819,Sheet4!$K$92:$K$101,0)),1,0)+IF(ISNUMBER(MATCH(J1819,Sheet4!$K$92:$K$101,0)),1,0))
-
(IF(ISNUMBER(MATCH(B1819,Sheet4!$F$2:$F$11,0)),1,0)+IF(ISNUMBER(MATCH(C1819,Sheet4!$F$2:$F$11,0)),1,0)+IF(ISNUMBER(MATCH(D1819,Sheet4!$F$2:$F$11,0)),1,0)+IF(ISNUMBER(MATCH(E1819,Sheet4!$F$2:$F$11,0)),1,0)+IF(ISNUMBER(MATCH(F1819,Sheet4!$F$2:$F$11,0)),1,0)+IF(ISNUMBER(MATCH(G1819,Sheet4!$F$2:$F$11,0)),1,0)+IF(ISNUMBER(MATCH(H1819,Sheet4!$F$2:$F$11,0)),1,0)+IF(ISNUMBER(MATCH(I1819,Sheet4!$F$2:$F$11,0)),1,0)+IF(ISNUMBER(MATCH(J1819,Sheet4!$F$2:$F$11,0)),1,0))</f>
        <v>0</v>
      </c>
      <c r="P1819" s="40" t="str">
        <f>IFERROR(INDEX(Sheet4!$G:$G,MATCH(Sheet1!B1819,Sheet4!$F:$F,0))+INDEX(Sheet4!$G:$G,MATCH(Sheet1!C1819,Sheet4!$F:$F,0))+INDEX(Sheet4!$G:$G,MATCH(Sheet1!D1819,Sheet4!$F:$F,0))+INDEX(Sheet4!$G:$G,MATCH(Sheet1!E1819,Sheet4!$F:$F,0))+INDEX(Sheet4!$G:$G,MATCH(Sheet1!F1819,Sheet4!$F:$F,0))+INDEX(Sheet4!$G:$G,MATCH(Sheet1!G1819,Sheet4!$F:$F,0))+INDEX(Sheet4!$G:$G,MATCH(Sheet1!H1819,Sheet4!$F:$F,0))+INDEX(Sheet4!$G:$G,MATCH(Sheet1!I1819,Sheet4!$F:$F,0))+INDEX(Sheet4!$G:$G,MATCH(Sheet1!J1819,Sheet4!$F:$F,0)),"")</f>
        <v/>
      </c>
      <c r="AF1819">
        <f si="435" t="shared"/>
        <v>0</v>
      </c>
      <c r="AH1819">
        <v>1796</v>
      </c>
      <c r="AI1819" t="str">
        <f si="436" t="shared"/>
        <v>Ben SimmonsDe'Aaron FoxBuddy HieldMonte MorrisKelly OubreMikal BridgesMarvin BagleyTrey LylesKarl-Anthony Towns</v>
      </c>
      <c r="AJ1819">
        <f si="439" t="shared"/>
        <v>0</v>
      </c>
      <c r="AK1819">
        <f si="440" t="shared"/>
        <v>0</v>
      </c>
      <c r="AL1819">
        <f si="441" t="shared"/>
        <v>0</v>
      </c>
      <c r="AM1819">
        <f si="442" t="shared"/>
        <v>0</v>
      </c>
      <c r="AN1819">
        <f si="443" t="shared"/>
        <v>0</v>
      </c>
      <c r="AO1819">
        <f si="444" t="shared"/>
        <v>0</v>
      </c>
      <c r="AP1819">
        <f si="445" t="shared"/>
        <v>0</v>
      </c>
      <c r="AQ1819">
        <f si="446" t="shared"/>
        <v>0</v>
      </c>
      <c r="AR1819">
        <f si="447" t="shared"/>
        <v>0</v>
      </c>
      <c r="AS1819">
        <f si="437" t="shared"/>
        <v>0</v>
      </c>
      <c r="AU1819" t="str">
        <f>IFERROR(VLOOKUP(C1819,Results!$A$2:$B$240,2,FALSE)+VLOOKUP(D1819,Results!$A$2:$B$240,2,FALSE)+VLOOKUP(E1819,Results!$A$2:$B$240,2,FALSE)+VLOOKUP(F1819,Results!$A$2:$B$240,2,FALSE)+VLOOKUP(G1819,Results!$A$2:$B$240,2,FALSE)+VLOOKUP(H1819,Results!$A$2:$B$240,2,FALSE)+VLOOKUP(I1819,Results!$A$2:$B$240,2,FALSE)+VLOOKUP(J1819,Results!$A$2:$B$240,2,FALSE)+VLOOKUP(B1819,Results!$A$2:$B$240,2,FALSE)-MIN(VLOOKUP(C1819,Results!$A$2:$B$240,2,FALSE),VLOOKUP(D1819,Results!$A$2:$B$240,2,FALSE),VLOOKUP(E1819,Results!$A$2:$B$240,2,FALSE),VLOOKUP(F1819,Results!$A$2:$B$240,2,FALSE),VLOOKUP(G1819,Results!$A$2:$B$240,2,FALSE),VLOOKUP(H1819,Results!$A$2:$B$240,2,FALSE),VLOOKUP(I1819,Results!$A$2:$B$240,2,FALSE),VLOOKUP(J1819,Results!$A$2:$B$240,2,FALSE),VLOOKUP(B1819,Results!$A$2:$B$240,2,FALSE)),"")</f>
        <v/>
      </c>
    </row>
    <row r="1820" spans="2:47" x14ac:dyDescent="0.3">
      <c r="B1820" t="s">
        <v>108</v>
      </c>
      <c r="C1820" t="s">
        <v>171</v>
      </c>
      <c r="D1820" t="s">
        <v>172</v>
      </c>
      <c r="E1820" t="s">
        <v>173</v>
      </c>
      <c r="F1820" t="s">
        <v>177</v>
      </c>
      <c r="G1820" t="s">
        <v>90</v>
      </c>
      <c r="H1820" t="s">
        <v>92</v>
      </c>
      <c r="I1820" t="s">
        <v>152</v>
      </c>
      <c r="J1820" t="s">
        <v>98</v>
      </c>
      <c r="K1820" t="n">
        <v>9.0</v>
      </c>
      <c r="L1820" s="30">
        <f si="438" t="shared"/>
        <v>0</v>
      </c>
      <c r="N1820" s="35" t="str">
        <f si="434" t="shared"/>
        <v/>
      </c>
      <c r="O1820" s="59">
        <f>(IF(ISNUMBER(MATCH(B1820,Sheet4!$K$92:$K$101,0)),1,0)+IF(ISNUMBER(MATCH(C1820,Sheet4!$K$92:$K$101,0)),1,0)+IF(ISNUMBER(MATCH(D1820,Sheet4!$K$92:$K$101,0)),1,0)+IF(ISNUMBER(MATCH(E1820,Sheet4!$K$92:$K$101,0)),1,0)+IF(ISNUMBER(MATCH(F1820,Sheet4!$K$92:$K$101,0)),1,0)+IF(ISNUMBER(MATCH(G1820,Sheet4!$K$92:$K$101,0)),1,0)+IF(ISNUMBER(MATCH(H1820,Sheet4!$K$92:$K$101,0)),1,0)+IF(ISNUMBER(MATCH(I1820,Sheet4!$K$92:$K$101,0)),1,0)+IF(ISNUMBER(MATCH(J1820,Sheet4!$K$92:$K$101,0)),1,0))
-
(IF(ISNUMBER(MATCH(B1820,Sheet4!$F$2:$F$11,0)),1,0)+IF(ISNUMBER(MATCH(C1820,Sheet4!$F$2:$F$11,0)),1,0)+IF(ISNUMBER(MATCH(D1820,Sheet4!$F$2:$F$11,0)),1,0)+IF(ISNUMBER(MATCH(E1820,Sheet4!$F$2:$F$11,0)),1,0)+IF(ISNUMBER(MATCH(F1820,Sheet4!$F$2:$F$11,0)),1,0)+IF(ISNUMBER(MATCH(G1820,Sheet4!$F$2:$F$11,0)),1,0)+IF(ISNUMBER(MATCH(H1820,Sheet4!$F$2:$F$11,0)),1,0)+IF(ISNUMBER(MATCH(I1820,Sheet4!$F$2:$F$11,0)),1,0)+IF(ISNUMBER(MATCH(J1820,Sheet4!$F$2:$F$11,0)),1,0))</f>
        <v>0</v>
      </c>
      <c r="P1820" s="40" t="str">
        <f>IFERROR(INDEX(Sheet4!$G:$G,MATCH(Sheet1!B1820,Sheet4!$F:$F,0))+INDEX(Sheet4!$G:$G,MATCH(Sheet1!C1820,Sheet4!$F:$F,0))+INDEX(Sheet4!$G:$G,MATCH(Sheet1!D1820,Sheet4!$F:$F,0))+INDEX(Sheet4!$G:$G,MATCH(Sheet1!E1820,Sheet4!$F:$F,0))+INDEX(Sheet4!$G:$G,MATCH(Sheet1!F1820,Sheet4!$F:$F,0))+INDEX(Sheet4!$G:$G,MATCH(Sheet1!G1820,Sheet4!$F:$F,0))+INDEX(Sheet4!$G:$G,MATCH(Sheet1!H1820,Sheet4!$F:$F,0))+INDEX(Sheet4!$G:$G,MATCH(Sheet1!I1820,Sheet4!$F:$F,0))+INDEX(Sheet4!$G:$G,MATCH(Sheet1!J1820,Sheet4!$F:$F,0)),"")</f>
        <v/>
      </c>
      <c r="AF1820">
        <f si="435" t="shared"/>
        <v>0</v>
      </c>
      <c r="AH1820">
        <v>1797</v>
      </c>
      <c r="AI1820" t="str">
        <f si="436" t="shared"/>
        <v>Ben SimmonsJeremy LinJames HardenMonte MorrisMikal BridgesCorey BrewerMarvin BagleyJosh JacksonDeandre Ayton</v>
      </c>
      <c r="AJ1820">
        <f si="439" t="shared"/>
        <v>0</v>
      </c>
      <c r="AK1820">
        <f si="440" t="shared"/>
        <v>0</v>
      </c>
      <c r="AL1820">
        <f si="441" t="shared"/>
        <v>0</v>
      </c>
      <c r="AM1820">
        <f si="442" t="shared"/>
        <v>0</v>
      </c>
      <c r="AN1820">
        <f si="443" t="shared"/>
        <v>0</v>
      </c>
      <c r="AO1820">
        <f si="444" t="shared"/>
        <v>0</v>
      </c>
      <c r="AP1820">
        <f si="445" t="shared"/>
        <v>0</v>
      </c>
      <c r="AQ1820">
        <f si="446" t="shared"/>
        <v>0</v>
      </c>
      <c r="AR1820">
        <f si="447" t="shared"/>
        <v>0</v>
      </c>
      <c r="AS1820">
        <f si="437" t="shared"/>
        <v>0</v>
      </c>
      <c r="AU1820" t="str">
        <f>IFERROR(VLOOKUP(C1820,Results!$A$2:$B$240,2,FALSE)+VLOOKUP(D1820,Results!$A$2:$B$240,2,FALSE)+VLOOKUP(E1820,Results!$A$2:$B$240,2,FALSE)+VLOOKUP(F1820,Results!$A$2:$B$240,2,FALSE)+VLOOKUP(G1820,Results!$A$2:$B$240,2,FALSE)+VLOOKUP(H1820,Results!$A$2:$B$240,2,FALSE)+VLOOKUP(I1820,Results!$A$2:$B$240,2,FALSE)+VLOOKUP(J1820,Results!$A$2:$B$240,2,FALSE)+VLOOKUP(B1820,Results!$A$2:$B$240,2,FALSE)-MIN(VLOOKUP(C1820,Results!$A$2:$B$240,2,FALSE),VLOOKUP(D1820,Results!$A$2:$B$240,2,FALSE),VLOOKUP(E1820,Results!$A$2:$B$240,2,FALSE),VLOOKUP(F1820,Results!$A$2:$B$240,2,FALSE),VLOOKUP(G1820,Results!$A$2:$B$240,2,FALSE),VLOOKUP(H1820,Results!$A$2:$B$240,2,FALSE),VLOOKUP(I1820,Results!$A$2:$B$240,2,FALSE),VLOOKUP(J1820,Results!$A$2:$B$240,2,FALSE),VLOOKUP(B1820,Results!$A$2:$B$240,2,FALSE)),"")</f>
        <v/>
      </c>
    </row>
    <row r="1821" spans="2:47" x14ac:dyDescent="0.3">
      <c r="B1821" t="s">
        <v>166</v>
      </c>
      <c r="C1821" t="s">
        <v>108</v>
      </c>
      <c r="D1821" t="s">
        <v>172</v>
      </c>
      <c r="E1821" t="s">
        <v>146</v>
      </c>
      <c r="F1821" t="s">
        <v>150</v>
      </c>
      <c r="G1821" t="s">
        <v>180</v>
      </c>
      <c r="H1821" t="s">
        <v>92</v>
      </c>
      <c r="I1821" t="s">
        <v>183</v>
      </c>
      <c r="J1821" t="s">
        <v>98</v>
      </c>
      <c r="K1821" t="n">
        <v>9.0</v>
      </c>
      <c r="L1821" s="30">
        <f si="438" t="shared"/>
        <v>0</v>
      </c>
      <c r="N1821" s="35" t="str">
        <f si="434" t="shared"/>
        <v/>
      </c>
      <c r="O1821" s="59">
        <f>(IF(ISNUMBER(MATCH(B1821,Sheet4!$K$92:$K$101,0)),1,0)+IF(ISNUMBER(MATCH(C1821,Sheet4!$K$92:$K$101,0)),1,0)+IF(ISNUMBER(MATCH(D1821,Sheet4!$K$92:$K$101,0)),1,0)+IF(ISNUMBER(MATCH(E1821,Sheet4!$K$92:$K$101,0)),1,0)+IF(ISNUMBER(MATCH(F1821,Sheet4!$K$92:$K$101,0)),1,0)+IF(ISNUMBER(MATCH(G1821,Sheet4!$K$92:$K$101,0)),1,0)+IF(ISNUMBER(MATCH(H1821,Sheet4!$K$92:$K$101,0)),1,0)+IF(ISNUMBER(MATCH(I1821,Sheet4!$K$92:$K$101,0)),1,0)+IF(ISNUMBER(MATCH(J1821,Sheet4!$K$92:$K$101,0)),1,0))
-
(IF(ISNUMBER(MATCH(B1821,Sheet4!$F$2:$F$11,0)),1,0)+IF(ISNUMBER(MATCH(C1821,Sheet4!$F$2:$F$11,0)),1,0)+IF(ISNUMBER(MATCH(D1821,Sheet4!$F$2:$F$11,0)),1,0)+IF(ISNUMBER(MATCH(E1821,Sheet4!$F$2:$F$11,0)),1,0)+IF(ISNUMBER(MATCH(F1821,Sheet4!$F$2:$F$11,0)),1,0)+IF(ISNUMBER(MATCH(G1821,Sheet4!$F$2:$F$11,0)),1,0)+IF(ISNUMBER(MATCH(H1821,Sheet4!$F$2:$F$11,0)),1,0)+IF(ISNUMBER(MATCH(I1821,Sheet4!$F$2:$F$11,0)),1,0)+IF(ISNUMBER(MATCH(J1821,Sheet4!$F$2:$F$11,0)),1,0))</f>
        <v>0</v>
      </c>
      <c r="P1821" s="40" t="str">
        <f>IFERROR(INDEX(Sheet4!$G:$G,MATCH(Sheet1!B1821,Sheet4!$F:$F,0))+INDEX(Sheet4!$G:$G,MATCH(Sheet1!C1821,Sheet4!$F:$F,0))+INDEX(Sheet4!$G:$G,MATCH(Sheet1!D1821,Sheet4!$F:$F,0))+INDEX(Sheet4!$G:$G,MATCH(Sheet1!E1821,Sheet4!$F:$F,0))+INDEX(Sheet4!$G:$G,MATCH(Sheet1!F1821,Sheet4!$F:$F,0))+INDEX(Sheet4!$G:$G,MATCH(Sheet1!G1821,Sheet4!$F:$F,0))+INDEX(Sheet4!$G:$G,MATCH(Sheet1!H1821,Sheet4!$F:$F,0))+INDEX(Sheet4!$G:$G,MATCH(Sheet1!I1821,Sheet4!$F:$F,0))+INDEX(Sheet4!$G:$G,MATCH(Sheet1!J1821,Sheet4!$F:$F,0)),"")</f>
        <v/>
      </c>
      <c r="AF1821">
        <f si="435" t="shared"/>
        <v>0</v>
      </c>
      <c r="AH1821">
        <v>1798</v>
      </c>
      <c r="AI1821" t="str">
        <f si="436" t="shared"/>
        <v>De'Aaron FoxLandry ShametDevin BookerMonte MorrisKelly OubreJoe InglesJohn CollinsJosh JacksonKarl-Anthony Towns</v>
      </c>
      <c r="AJ1821">
        <f si="439" t="shared"/>
        <v>0</v>
      </c>
      <c r="AK1821">
        <f si="440" t="shared"/>
        <v>0</v>
      </c>
      <c r="AL1821">
        <f si="441" t="shared"/>
        <v>0</v>
      </c>
      <c r="AM1821">
        <f si="442" t="shared"/>
        <v>0</v>
      </c>
      <c r="AN1821">
        <f si="443" t="shared"/>
        <v>0</v>
      </c>
      <c r="AO1821">
        <f si="444" t="shared"/>
        <v>0</v>
      </c>
      <c r="AP1821">
        <f si="445" t="shared"/>
        <v>0</v>
      </c>
      <c r="AQ1821">
        <f si="446" t="shared"/>
        <v>0</v>
      </c>
      <c r="AR1821">
        <f si="447" t="shared"/>
        <v>0</v>
      </c>
      <c r="AS1821">
        <f si="437" t="shared"/>
        <v>0</v>
      </c>
      <c r="AU1821" t="str">
        <f>IFERROR(VLOOKUP(C1821,Results!$A$2:$B$240,2,FALSE)+VLOOKUP(D1821,Results!$A$2:$B$240,2,FALSE)+VLOOKUP(E1821,Results!$A$2:$B$240,2,FALSE)+VLOOKUP(F1821,Results!$A$2:$B$240,2,FALSE)+VLOOKUP(G1821,Results!$A$2:$B$240,2,FALSE)+VLOOKUP(H1821,Results!$A$2:$B$240,2,FALSE)+VLOOKUP(I1821,Results!$A$2:$B$240,2,FALSE)+VLOOKUP(J1821,Results!$A$2:$B$240,2,FALSE)+VLOOKUP(B1821,Results!$A$2:$B$240,2,FALSE)-MIN(VLOOKUP(C1821,Results!$A$2:$B$240,2,FALSE),VLOOKUP(D1821,Results!$A$2:$B$240,2,FALSE),VLOOKUP(E1821,Results!$A$2:$B$240,2,FALSE),VLOOKUP(F1821,Results!$A$2:$B$240,2,FALSE),VLOOKUP(G1821,Results!$A$2:$B$240,2,FALSE),VLOOKUP(H1821,Results!$A$2:$B$240,2,FALSE),VLOOKUP(I1821,Results!$A$2:$B$240,2,FALSE),VLOOKUP(J1821,Results!$A$2:$B$240,2,FALSE),VLOOKUP(B1821,Results!$A$2:$B$240,2,FALSE)),"")</f>
        <v/>
      </c>
    </row>
    <row r="1822" spans="2:47" x14ac:dyDescent="0.3">
      <c r="B1822" t="s">
        <v>166</v>
      </c>
      <c r="C1822" t="s">
        <v>170</v>
      </c>
      <c r="D1822" t="s">
        <v>172</v>
      </c>
      <c r="E1822" t="s">
        <v>173</v>
      </c>
      <c r="F1822" t="s">
        <v>178</v>
      </c>
      <c r="G1822" t="s">
        <v>100</v>
      </c>
      <c r="H1822" t="s">
        <v>153</v>
      </c>
      <c r="I1822" t="s">
        <v>154</v>
      </c>
      <c r="J1822" t="s">
        <v>187</v>
      </c>
      <c r="K1822" t="n">
        <v>9.0</v>
      </c>
      <c r="L1822" s="30">
        <f si="438" t="shared"/>
        <v>0</v>
      </c>
      <c r="N1822" s="35" t="str">
        <f si="434" t="shared"/>
        <v/>
      </c>
      <c r="O1822" s="59">
        <f>(IF(ISNUMBER(MATCH(B1822,Sheet4!$K$92:$K$101,0)),1,0)+IF(ISNUMBER(MATCH(C1822,Sheet4!$K$92:$K$101,0)),1,0)+IF(ISNUMBER(MATCH(D1822,Sheet4!$K$92:$K$101,0)),1,0)+IF(ISNUMBER(MATCH(E1822,Sheet4!$K$92:$K$101,0)),1,0)+IF(ISNUMBER(MATCH(F1822,Sheet4!$K$92:$K$101,0)),1,0)+IF(ISNUMBER(MATCH(G1822,Sheet4!$K$92:$K$101,0)),1,0)+IF(ISNUMBER(MATCH(H1822,Sheet4!$K$92:$K$101,0)),1,0)+IF(ISNUMBER(MATCH(I1822,Sheet4!$K$92:$K$101,0)),1,0)+IF(ISNUMBER(MATCH(J1822,Sheet4!$K$92:$K$101,0)),1,0))
-
(IF(ISNUMBER(MATCH(B1822,Sheet4!$F$2:$F$11,0)),1,0)+IF(ISNUMBER(MATCH(C1822,Sheet4!$F$2:$F$11,0)),1,0)+IF(ISNUMBER(MATCH(D1822,Sheet4!$F$2:$F$11,0)),1,0)+IF(ISNUMBER(MATCH(E1822,Sheet4!$F$2:$F$11,0)),1,0)+IF(ISNUMBER(MATCH(F1822,Sheet4!$F$2:$F$11,0)),1,0)+IF(ISNUMBER(MATCH(G1822,Sheet4!$F$2:$F$11,0)),1,0)+IF(ISNUMBER(MATCH(H1822,Sheet4!$F$2:$F$11,0)),1,0)+IF(ISNUMBER(MATCH(I1822,Sheet4!$F$2:$F$11,0)),1,0)+IF(ISNUMBER(MATCH(J1822,Sheet4!$F$2:$F$11,0)),1,0))</f>
        <v>0</v>
      </c>
      <c r="P1822" s="40" t="str">
        <f>IFERROR(INDEX(Sheet4!$G:$G,MATCH(Sheet1!B1822,Sheet4!$F:$F,0))+INDEX(Sheet4!$G:$G,MATCH(Sheet1!C1822,Sheet4!$F:$F,0))+INDEX(Sheet4!$G:$G,MATCH(Sheet1!D1822,Sheet4!$F:$F,0))+INDEX(Sheet4!$G:$G,MATCH(Sheet1!E1822,Sheet4!$F:$F,0))+INDEX(Sheet4!$G:$G,MATCH(Sheet1!F1822,Sheet4!$F:$F,0))+INDEX(Sheet4!$G:$G,MATCH(Sheet1!G1822,Sheet4!$F:$F,0))+INDEX(Sheet4!$G:$G,MATCH(Sheet1!H1822,Sheet4!$F:$F,0))+INDEX(Sheet4!$G:$G,MATCH(Sheet1!I1822,Sheet4!$F:$F,0))+INDEX(Sheet4!$G:$G,MATCH(Sheet1!J1822,Sheet4!$F:$F,0)),"")</f>
        <v/>
      </c>
      <c r="AF1822">
        <f si="435" t="shared"/>
        <v>0</v>
      </c>
      <c r="AH1822">
        <v>1799</v>
      </c>
      <c r="AI1822" t="str">
        <f si="436" t="shared"/>
        <v>Ben SimmonsIsaiah CanaanJimmy ButlerMonte MorrisMikal BridgesCorey BrewerKenneth FariedP.J. TuckerJoel Embiid</v>
      </c>
      <c r="AJ1822">
        <f si="439" t="shared"/>
        <v>0</v>
      </c>
      <c r="AK1822">
        <f si="440" t="shared"/>
        <v>0</v>
      </c>
      <c r="AL1822">
        <f si="441" t="shared"/>
        <v>0</v>
      </c>
      <c r="AM1822">
        <f si="442" t="shared"/>
        <v>0</v>
      </c>
      <c r="AN1822">
        <f si="443" t="shared"/>
        <v>0</v>
      </c>
      <c r="AO1822">
        <f si="444" t="shared"/>
        <v>0</v>
      </c>
      <c r="AP1822">
        <f si="445" t="shared"/>
        <v>0</v>
      </c>
      <c r="AQ1822">
        <f si="446" t="shared"/>
        <v>0</v>
      </c>
      <c r="AR1822">
        <f si="447" t="shared"/>
        <v>0</v>
      </c>
      <c r="AS1822">
        <f si="437" t="shared"/>
        <v>0</v>
      </c>
      <c r="AU1822" t="str">
        <f>IFERROR(VLOOKUP(C1822,Results!$A$2:$B$240,2,FALSE)+VLOOKUP(D1822,Results!$A$2:$B$240,2,FALSE)+VLOOKUP(E1822,Results!$A$2:$B$240,2,FALSE)+VLOOKUP(F1822,Results!$A$2:$B$240,2,FALSE)+VLOOKUP(G1822,Results!$A$2:$B$240,2,FALSE)+VLOOKUP(H1822,Results!$A$2:$B$240,2,FALSE)+VLOOKUP(I1822,Results!$A$2:$B$240,2,FALSE)+VLOOKUP(J1822,Results!$A$2:$B$240,2,FALSE)+VLOOKUP(B1822,Results!$A$2:$B$240,2,FALSE)-MIN(VLOOKUP(C1822,Results!$A$2:$B$240,2,FALSE),VLOOKUP(D1822,Results!$A$2:$B$240,2,FALSE),VLOOKUP(E1822,Results!$A$2:$B$240,2,FALSE),VLOOKUP(F1822,Results!$A$2:$B$240,2,FALSE),VLOOKUP(G1822,Results!$A$2:$B$240,2,FALSE),VLOOKUP(H1822,Results!$A$2:$B$240,2,FALSE),VLOOKUP(I1822,Results!$A$2:$B$240,2,FALSE),VLOOKUP(J1822,Results!$A$2:$B$240,2,FALSE),VLOOKUP(B1822,Results!$A$2:$B$240,2,FALSE)),"")</f>
        <v/>
      </c>
    </row>
    <row r="1823" spans="2:47" x14ac:dyDescent="0.3">
      <c r="B1823" t="s">
        <v>166</v>
      </c>
      <c r="C1823" t="s">
        <v>95</v>
      </c>
      <c r="D1823" t="s">
        <v>172</v>
      </c>
      <c r="E1823" t="s">
        <v>146</v>
      </c>
      <c r="F1823" t="s">
        <v>105</v>
      </c>
      <c r="G1823" t="s">
        <v>101</v>
      </c>
      <c r="H1823" t="s">
        <v>181</v>
      </c>
      <c r="I1823" t="s">
        <v>152</v>
      </c>
      <c r="J1823" t="s">
        <v>186</v>
      </c>
      <c r="K1823" t="n">
        <v>9.0</v>
      </c>
      <c r="L1823" s="30">
        <f si="438" t="shared"/>
        <v>0</v>
      </c>
      <c r="N1823" s="35" t="str">
        <f si="434" t="shared"/>
        <v/>
      </c>
      <c r="O1823" s="59">
        <f>(IF(ISNUMBER(MATCH(B1823,Sheet4!$K$92:$K$101,0)),1,0)+IF(ISNUMBER(MATCH(C1823,Sheet4!$K$92:$K$101,0)),1,0)+IF(ISNUMBER(MATCH(D1823,Sheet4!$K$92:$K$101,0)),1,0)+IF(ISNUMBER(MATCH(E1823,Sheet4!$K$92:$K$101,0)),1,0)+IF(ISNUMBER(MATCH(F1823,Sheet4!$K$92:$K$101,0)),1,0)+IF(ISNUMBER(MATCH(G1823,Sheet4!$K$92:$K$101,0)),1,0)+IF(ISNUMBER(MATCH(H1823,Sheet4!$K$92:$K$101,0)),1,0)+IF(ISNUMBER(MATCH(I1823,Sheet4!$K$92:$K$101,0)),1,0)+IF(ISNUMBER(MATCH(J1823,Sheet4!$K$92:$K$101,0)),1,0))
-
(IF(ISNUMBER(MATCH(B1823,Sheet4!$F$2:$F$11,0)),1,0)+IF(ISNUMBER(MATCH(C1823,Sheet4!$F$2:$F$11,0)),1,0)+IF(ISNUMBER(MATCH(D1823,Sheet4!$F$2:$F$11,0)),1,0)+IF(ISNUMBER(MATCH(E1823,Sheet4!$F$2:$F$11,0)),1,0)+IF(ISNUMBER(MATCH(F1823,Sheet4!$F$2:$F$11,0)),1,0)+IF(ISNUMBER(MATCH(G1823,Sheet4!$F$2:$F$11,0)),1,0)+IF(ISNUMBER(MATCH(H1823,Sheet4!$F$2:$F$11,0)),1,0)+IF(ISNUMBER(MATCH(I1823,Sheet4!$F$2:$F$11,0)),1,0)+IF(ISNUMBER(MATCH(J1823,Sheet4!$F$2:$F$11,0)),1,0))</f>
        <v>0</v>
      </c>
      <c r="P1823" s="40" t="str">
        <f>IFERROR(INDEX(Sheet4!$G:$G,MATCH(Sheet1!B1823,Sheet4!$F:$F,0))+INDEX(Sheet4!$G:$G,MATCH(Sheet1!C1823,Sheet4!$F:$F,0))+INDEX(Sheet4!$G:$G,MATCH(Sheet1!D1823,Sheet4!$F:$F,0))+INDEX(Sheet4!$G:$G,MATCH(Sheet1!E1823,Sheet4!$F:$F,0))+INDEX(Sheet4!$G:$G,MATCH(Sheet1!F1823,Sheet4!$F:$F,0))+INDEX(Sheet4!$G:$G,MATCH(Sheet1!G1823,Sheet4!$F:$F,0))+INDEX(Sheet4!$G:$G,MATCH(Sheet1!H1823,Sheet4!$F:$F,0))+INDEX(Sheet4!$G:$G,MATCH(Sheet1!I1823,Sheet4!$F:$F,0))+INDEX(Sheet4!$G:$G,MATCH(Sheet1!J1823,Sheet4!$F:$F,0)),"")</f>
        <v/>
      </c>
      <c r="AF1823">
        <f si="435" t="shared"/>
        <v>0</v>
      </c>
      <c r="AH1823">
        <v>1800</v>
      </c>
      <c r="AI1823" t="str">
        <f si="436" t="shared"/>
        <v>Ben SimmonsDe'Aaron FoxJimmy ButlerMonte MorrisKelly OubreTaurean PrinceJosh JacksonOmari SpellmanRudy Gobert</v>
      </c>
      <c r="AJ1823">
        <f si="439" t="shared"/>
        <v>0</v>
      </c>
      <c r="AK1823">
        <f si="440" t="shared"/>
        <v>0</v>
      </c>
      <c r="AL1823">
        <f si="441" t="shared"/>
        <v>0</v>
      </c>
      <c r="AM1823">
        <f si="442" t="shared"/>
        <v>0</v>
      </c>
      <c r="AN1823">
        <f si="443" t="shared"/>
        <v>0</v>
      </c>
      <c r="AO1823">
        <f si="444" t="shared"/>
        <v>0</v>
      </c>
      <c r="AP1823">
        <f si="445" t="shared"/>
        <v>0</v>
      </c>
      <c r="AQ1823">
        <f si="446" t="shared"/>
        <v>0</v>
      </c>
      <c r="AR1823">
        <f si="447" t="shared"/>
        <v>0</v>
      </c>
      <c r="AS1823">
        <f si="437" t="shared"/>
        <v>0</v>
      </c>
      <c r="AU1823" t="str">
        <f>IFERROR(VLOOKUP(C1823,Results!$A$2:$B$240,2,FALSE)+VLOOKUP(D1823,Results!$A$2:$B$240,2,FALSE)+VLOOKUP(E1823,Results!$A$2:$B$240,2,FALSE)+VLOOKUP(F1823,Results!$A$2:$B$240,2,FALSE)+VLOOKUP(G1823,Results!$A$2:$B$240,2,FALSE)+VLOOKUP(H1823,Results!$A$2:$B$240,2,FALSE)+VLOOKUP(I1823,Results!$A$2:$B$240,2,FALSE)+VLOOKUP(J1823,Results!$A$2:$B$240,2,FALSE)+VLOOKUP(B1823,Results!$A$2:$B$240,2,FALSE)-MIN(VLOOKUP(C1823,Results!$A$2:$B$240,2,FALSE),VLOOKUP(D1823,Results!$A$2:$B$240,2,FALSE),VLOOKUP(E1823,Results!$A$2:$B$240,2,FALSE),VLOOKUP(F1823,Results!$A$2:$B$240,2,FALSE),VLOOKUP(G1823,Results!$A$2:$B$240,2,FALSE),VLOOKUP(H1823,Results!$A$2:$B$240,2,FALSE),VLOOKUP(I1823,Results!$A$2:$B$240,2,FALSE),VLOOKUP(J1823,Results!$A$2:$B$240,2,FALSE),VLOOKUP(B1823,Results!$A$2:$B$240,2,FALSE)),"")</f>
        <v/>
      </c>
    </row>
    <row r="1824" spans="2:47" x14ac:dyDescent="0.3">
      <c r="B1824" t="s">
        <v>116</v>
      </c>
      <c r="C1824" t="s">
        <v>170</v>
      </c>
      <c r="D1824" t="s">
        <v>172</v>
      </c>
      <c r="E1824" t="s">
        <v>146</v>
      </c>
      <c r="F1824" t="s">
        <v>150</v>
      </c>
      <c r="G1824" t="s">
        <v>177</v>
      </c>
      <c r="H1824" t="s">
        <v>153</v>
      </c>
      <c r="I1824" t="s">
        <v>92</v>
      </c>
      <c r="J1824" t="s">
        <v>156</v>
      </c>
      <c r="K1824" t="n">
        <v>9.0</v>
      </c>
      <c r="L1824" s="30">
        <f si="438" t="shared"/>
        <v>0</v>
      </c>
      <c r="N1824" s="35" t="str">
        <f si="434" t="shared"/>
        <v/>
      </c>
      <c r="O1824" s="59">
        <f>(IF(ISNUMBER(MATCH(B1824,Sheet4!$K$92:$K$101,0)),1,0)+IF(ISNUMBER(MATCH(C1824,Sheet4!$K$92:$K$101,0)),1,0)+IF(ISNUMBER(MATCH(D1824,Sheet4!$K$92:$K$101,0)),1,0)+IF(ISNUMBER(MATCH(E1824,Sheet4!$K$92:$K$101,0)),1,0)+IF(ISNUMBER(MATCH(F1824,Sheet4!$K$92:$K$101,0)),1,0)+IF(ISNUMBER(MATCH(G1824,Sheet4!$K$92:$K$101,0)),1,0)+IF(ISNUMBER(MATCH(H1824,Sheet4!$K$92:$K$101,0)),1,0)+IF(ISNUMBER(MATCH(I1824,Sheet4!$K$92:$K$101,0)),1,0)+IF(ISNUMBER(MATCH(J1824,Sheet4!$K$92:$K$101,0)),1,0))
-
(IF(ISNUMBER(MATCH(B1824,Sheet4!$F$2:$F$11,0)),1,0)+IF(ISNUMBER(MATCH(C1824,Sheet4!$F$2:$F$11,0)),1,0)+IF(ISNUMBER(MATCH(D1824,Sheet4!$F$2:$F$11,0)),1,0)+IF(ISNUMBER(MATCH(E1824,Sheet4!$F$2:$F$11,0)),1,0)+IF(ISNUMBER(MATCH(F1824,Sheet4!$F$2:$F$11,0)),1,0)+IF(ISNUMBER(MATCH(G1824,Sheet4!$F$2:$F$11,0)),1,0)+IF(ISNUMBER(MATCH(H1824,Sheet4!$F$2:$F$11,0)),1,0)+IF(ISNUMBER(MATCH(I1824,Sheet4!$F$2:$F$11,0)),1,0)+IF(ISNUMBER(MATCH(J1824,Sheet4!$F$2:$F$11,0)),1,0))</f>
        <v>0</v>
      </c>
      <c r="P1824" s="40" t="str">
        <f>IFERROR(INDEX(Sheet4!$G:$G,MATCH(Sheet1!B1824,Sheet4!$F:$F,0))+INDEX(Sheet4!$G:$G,MATCH(Sheet1!C1824,Sheet4!$F:$F,0))+INDEX(Sheet4!$G:$G,MATCH(Sheet1!D1824,Sheet4!$F:$F,0))+INDEX(Sheet4!$G:$G,MATCH(Sheet1!E1824,Sheet4!$F:$F,0))+INDEX(Sheet4!$G:$G,MATCH(Sheet1!F1824,Sheet4!$F:$F,0))+INDEX(Sheet4!$G:$G,MATCH(Sheet1!G1824,Sheet4!$F:$F,0))+INDEX(Sheet4!$G:$G,MATCH(Sheet1!H1824,Sheet4!$F:$F,0))+INDEX(Sheet4!$G:$G,MATCH(Sheet1!I1824,Sheet4!$F:$F,0))+INDEX(Sheet4!$G:$G,MATCH(Sheet1!J1824,Sheet4!$F:$F,0)),"")</f>
        <v/>
      </c>
      <c r="AF1824">
        <f si="435" t="shared"/>
        <v>0</v>
      </c>
      <c r="AH1824">
        <v>1801</v>
      </c>
      <c r="AI1824" t="str">
        <f si="436" t="shared"/>
        <v>Ben SimmonsDe'Aaron FoxJimmy ButlerMonte MorrisJoe InglesCorey BrewerJosh JacksonDario SaricKarl-Anthony Towns</v>
      </c>
      <c r="AJ1824">
        <f si="439" t="shared"/>
        <v>0</v>
      </c>
      <c r="AK1824">
        <f si="440" t="shared"/>
        <v>0</v>
      </c>
      <c r="AL1824">
        <f si="441" t="shared"/>
        <v>0</v>
      </c>
      <c r="AM1824">
        <f si="442" t="shared"/>
        <v>0</v>
      </c>
      <c r="AN1824">
        <f si="443" t="shared"/>
        <v>0</v>
      </c>
      <c r="AO1824">
        <f si="444" t="shared"/>
        <v>0</v>
      </c>
      <c r="AP1824">
        <f si="445" t="shared"/>
        <v>0</v>
      </c>
      <c r="AQ1824">
        <f si="446" t="shared"/>
        <v>0</v>
      </c>
      <c r="AR1824">
        <f si="447" t="shared"/>
        <v>0</v>
      </c>
      <c r="AS1824">
        <f si="437" t="shared"/>
        <v>0</v>
      </c>
      <c r="AU1824" t="str">
        <f>IFERROR(VLOOKUP(C1824,Results!$A$2:$B$240,2,FALSE)+VLOOKUP(D1824,Results!$A$2:$B$240,2,FALSE)+VLOOKUP(E1824,Results!$A$2:$B$240,2,FALSE)+VLOOKUP(F1824,Results!$A$2:$B$240,2,FALSE)+VLOOKUP(G1824,Results!$A$2:$B$240,2,FALSE)+VLOOKUP(H1824,Results!$A$2:$B$240,2,FALSE)+VLOOKUP(I1824,Results!$A$2:$B$240,2,FALSE)+VLOOKUP(J1824,Results!$A$2:$B$240,2,FALSE)+VLOOKUP(B1824,Results!$A$2:$B$240,2,FALSE)-MIN(VLOOKUP(C1824,Results!$A$2:$B$240,2,FALSE),VLOOKUP(D1824,Results!$A$2:$B$240,2,FALSE),VLOOKUP(E1824,Results!$A$2:$B$240,2,FALSE),VLOOKUP(F1824,Results!$A$2:$B$240,2,FALSE),VLOOKUP(G1824,Results!$A$2:$B$240,2,FALSE),VLOOKUP(H1824,Results!$A$2:$B$240,2,FALSE),VLOOKUP(I1824,Results!$A$2:$B$240,2,FALSE),VLOOKUP(J1824,Results!$A$2:$B$240,2,FALSE),VLOOKUP(B1824,Results!$A$2:$B$240,2,FALSE)),"")</f>
        <v/>
      </c>
    </row>
    <row r="1825" spans="2:47" x14ac:dyDescent="0.3">
      <c r="B1825" t="s">
        <v>166</v>
      </c>
      <c r="C1825" t="s">
        <v>116</v>
      </c>
      <c r="D1825" t="s">
        <v>173</v>
      </c>
      <c r="E1825" t="s">
        <v>146</v>
      </c>
      <c r="F1825" t="s">
        <v>96</v>
      </c>
      <c r="G1825" t="s">
        <v>159</v>
      </c>
      <c r="H1825" t="s">
        <v>153</v>
      </c>
      <c r="I1825" t="s">
        <v>152</v>
      </c>
      <c r="J1825" t="s">
        <v>186</v>
      </c>
      <c r="K1825" t="n">
        <v>9.0</v>
      </c>
      <c r="L1825" s="30">
        <f si="438" t="shared"/>
        <v>0</v>
      </c>
      <c r="N1825" s="35" t="str">
        <f si="434" t="shared"/>
        <v/>
      </c>
      <c r="O1825" s="59">
        <f>(IF(ISNUMBER(MATCH(B1825,Sheet4!$K$92:$K$101,0)),1,0)+IF(ISNUMBER(MATCH(C1825,Sheet4!$K$92:$K$101,0)),1,0)+IF(ISNUMBER(MATCH(D1825,Sheet4!$K$92:$K$101,0)),1,0)+IF(ISNUMBER(MATCH(E1825,Sheet4!$K$92:$K$101,0)),1,0)+IF(ISNUMBER(MATCH(F1825,Sheet4!$K$92:$K$101,0)),1,0)+IF(ISNUMBER(MATCH(G1825,Sheet4!$K$92:$K$101,0)),1,0)+IF(ISNUMBER(MATCH(H1825,Sheet4!$K$92:$K$101,0)),1,0)+IF(ISNUMBER(MATCH(I1825,Sheet4!$K$92:$K$101,0)),1,0)+IF(ISNUMBER(MATCH(J1825,Sheet4!$K$92:$K$101,0)),1,0))
-
(IF(ISNUMBER(MATCH(B1825,Sheet4!$F$2:$F$11,0)),1,0)+IF(ISNUMBER(MATCH(C1825,Sheet4!$F$2:$F$11,0)),1,0)+IF(ISNUMBER(MATCH(D1825,Sheet4!$F$2:$F$11,0)),1,0)+IF(ISNUMBER(MATCH(E1825,Sheet4!$F$2:$F$11,0)),1,0)+IF(ISNUMBER(MATCH(F1825,Sheet4!$F$2:$F$11,0)),1,0)+IF(ISNUMBER(MATCH(G1825,Sheet4!$F$2:$F$11,0)),1,0)+IF(ISNUMBER(MATCH(H1825,Sheet4!$F$2:$F$11,0)),1,0)+IF(ISNUMBER(MATCH(I1825,Sheet4!$F$2:$F$11,0)),1,0)+IF(ISNUMBER(MATCH(J1825,Sheet4!$F$2:$F$11,0)),1,0))</f>
        <v>0</v>
      </c>
      <c r="P1825" s="40" t="str">
        <f>IFERROR(INDEX(Sheet4!$G:$G,MATCH(Sheet1!B1825,Sheet4!$F:$F,0))+INDEX(Sheet4!$G:$G,MATCH(Sheet1!C1825,Sheet4!$F:$F,0))+INDEX(Sheet4!$G:$G,MATCH(Sheet1!D1825,Sheet4!$F:$F,0))+INDEX(Sheet4!$G:$G,MATCH(Sheet1!E1825,Sheet4!$F:$F,0))+INDEX(Sheet4!$G:$G,MATCH(Sheet1!F1825,Sheet4!$F:$F,0))+INDEX(Sheet4!$G:$G,MATCH(Sheet1!G1825,Sheet4!$F:$F,0))+INDEX(Sheet4!$G:$G,MATCH(Sheet1!H1825,Sheet4!$F:$F,0))+INDEX(Sheet4!$G:$G,MATCH(Sheet1!I1825,Sheet4!$F:$F,0))+INDEX(Sheet4!$G:$G,MATCH(Sheet1!J1825,Sheet4!$F:$F,0)),"")</f>
        <v/>
      </c>
      <c r="AF1825">
        <f si="435" t="shared"/>
        <v>0</v>
      </c>
      <c r="AH1825">
        <v>1802</v>
      </c>
      <c r="AI1825" t="str">
        <f si="436" t="shared"/>
        <v>Ben SimmonsDe'Aaron FoxJimmy ButlerMonte MorrisCorey BrewerLuol DengPaul MillsapDerrick FavorsNikola Jokic</v>
      </c>
      <c r="AJ1825">
        <f si="439" t="shared"/>
        <v>0</v>
      </c>
      <c r="AK1825">
        <f si="440" t="shared"/>
        <v>0</v>
      </c>
      <c r="AL1825">
        <f si="441" t="shared"/>
        <v>0</v>
      </c>
      <c r="AM1825">
        <f si="442" t="shared"/>
        <v>0</v>
      </c>
      <c r="AN1825">
        <f si="443" t="shared"/>
        <v>0</v>
      </c>
      <c r="AO1825">
        <f si="444" t="shared"/>
        <v>0</v>
      </c>
      <c r="AP1825">
        <f si="445" t="shared"/>
        <v>0</v>
      </c>
      <c r="AQ1825">
        <f si="446" t="shared"/>
        <v>0</v>
      </c>
      <c r="AR1825">
        <f si="447" t="shared"/>
        <v>0</v>
      </c>
      <c r="AS1825">
        <f si="437" t="shared"/>
        <v>0</v>
      </c>
      <c r="AU1825" t="str">
        <f>IFERROR(VLOOKUP(C1825,Results!$A$2:$B$240,2,FALSE)+VLOOKUP(D1825,Results!$A$2:$B$240,2,FALSE)+VLOOKUP(E1825,Results!$A$2:$B$240,2,FALSE)+VLOOKUP(F1825,Results!$A$2:$B$240,2,FALSE)+VLOOKUP(G1825,Results!$A$2:$B$240,2,FALSE)+VLOOKUP(H1825,Results!$A$2:$B$240,2,FALSE)+VLOOKUP(I1825,Results!$A$2:$B$240,2,FALSE)+VLOOKUP(J1825,Results!$A$2:$B$240,2,FALSE)+VLOOKUP(B1825,Results!$A$2:$B$240,2,FALSE)-MIN(VLOOKUP(C1825,Results!$A$2:$B$240,2,FALSE),VLOOKUP(D1825,Results!$A$2:$B$240,2,FALSE),VLOOKUP(E1825,Results!$A$2:$B$240,2,FALSE),VLOOKUP(F1825,Results!$A$2:$B$240,2,FALSE),VLOOKUP(G1825,Results!$A$2:$B$240,2,FALSE),VLOOKUP(H1825,Results!$A$2:$B$240,2,FALSE),VLOOKUP(I1825,Results!$A$2:$B$240,2,FALSE),VLOOKUP(J1825,Results!$A$2:$B$240,2,FALSE),VLOOKUP(B1825,Results!$A$2:$B$240,2,FALSE)),"")</f>
        <v/>
      </c>
    </row>
    <row r="1826" spans="2:47" x14ac:dyDescent="0.3">
      <c r="B1826" t="s">
        <v>169</v>
      </c>
      <c r="C1826" t="s">
        <v>171</v>
      </c>
      <c r="D1826" t="s">
        <v>172</v>
      </c>
      <c r="E1826" t="s">
        <v>173</v>
      </c>
      <c r="F1826" t="s">
        <v>177</v>
      </c>
      <c r="G1826" t="s">
        <v>100</v>
      </c>
      <c r="H1826" t="s">
        <v>153</v>
      </c>
      <c r="I1826" t="s">
        <v>181</v>
      </c>
      <c r="J1826" t="s">
        <v>186</v>
      </c>
      <c r="K1826" t="n">
        <v>9.0</v>
      </c>
      <c r="L1826" s="30">
        <f si="438" t="shared"/>
        <v>0</v>
      </c>
      <c r="N1826" s="35" t="str">
        <f si="434" t="shared"/>
        <v/>
      </c>
      <c r="O1826" s="59">
        <f>(IF(ISNUMBER(MATCH(B1826,Sheet4!$K$92:$K$101,0)),1,0)+IF(ISNUMBER(MATCH(C1826,Sheet4!$K$92:$K$101,0)),1,0)+IF(ISNUMBER(MATCH(D1826,Sheet4!$K$92:$K$101,0)),1,0)+IF(ISNUMBER(MATCH(E1826,Sheet4!$K$92:$K$101,0)),1,0)+IF(ISNUMBER(MATCH(F1826,Sheet4!$K$92:$K$101,0)),1,0)+IF(ISNUMBER(MATCH(G1826,Sheet4!$K$92:$K$101,0)),1,0)+IF(ISNUMBER(MATCH(H1826,Sheet4!$K$92:$K$101,0)),1,0)+IF(ISNUMBER(MATCH(I1826,Sheet4!$K$92:$K$101,0)),1,0)+IF(ISNUMBER(MATCH(J1826,Sheet4!$K$92:$K$101,0)),1,0))
-
(IF(ISNUMBER(MATCH(B1826,Sheet4!$F$2:$F$11,0)),1,0)+IF(ISNUMBER(MATCH(C1826,Sheet4!$F$2:$F$11,0)),1,0)+IF(ISNUMBER(MATCH(D1826,Sheet4!$F$2:$F$11,0)),1,0)+IF(ISNUMBER(MATCH(E1826,Sheet4!$F$2:$F$11,0)),1,0)+IF(ISNUMBER(MATCH(F1826,Sheet4!$F$2:$F$11,0)),1,0)+IF(ISNUMBER(MATCH(G1826,Sheet4!$F$2:$F$11,0)),1,0)+IF(ISNUMBER(MATCH(H1826,Sheet4!$F$2:$F$11,0)),1,0)+IF(ISNUMBER(MATCH(I1826,Sheet4!$F$2:$F$11,0)),1,0)+IF(ISNUMBER(MATCH(J1826,Sheet4!$F$2:$F$11,0)),1,0))</f>
        <v>0</v>
      </c>
      <c r="P1826" s="40" t="str">
        <f>IFERROR(INDEX(Sheet4!$G:$G,MATCH(Sheet1!B1826,Sheet4!$F:$F,0))+INDEX(Sheet4!$G:$G,MATCH(Sheet1!C1826,Sheet4!$F:$F,0))+INDEX(Sheet4!$G:$G,MATCH(Sheet1!D1826,Sheet4!$F:$F,0))+INDEX(Sheet4!$G:$G,MATCH(Sheet1!E1826,Sheet4!$F:$F,0))+INDEX(Sheet4!$G:$G,MATCH(Sheet1!F1826,Sheet4!$F:$F,0))+INDEX(Sheet4!$G:$G,MATCH(Sheet1!G1826,Sheet4!$F:$F,0))+INDEX(Sheet4!$G:$G,MATCH(Sheet1!H1826,Sheet4!$F:$F,0))+INDEX(Sheet4!$G:$G,MATCH(Sheet1!I1826,Sheet4!$F:$F,0))+INDEX(Sheet4!$G:$G,MATCH(Sheet1!J1826,Sheet4!$F:$F,0)),"")</f>
        <v/>
      </c>
      <c r="AF1826">
        <f si="435" t="shared"/>
        <v>0</v>
      </c>
      <c r="AH1826">
        <v>1803</v>
      </c>
      <c r="AI1826" t="str">
        <f si="436" t="shared"/>
        <v>Ben SimmonsDe'Aaron FoxDevin BookerTorrey CraigKelly OubreCorey BrewerJosh JacksonPaul MillsapRudy Gobert</v>
      </c>
      <c r="AJ1826">
        <f si="439" t="shared"/>
        <v>0</v>
      </c>
      <c r="AK1826">
        <f si="440" t="shared"/>
        <v>0</v>
      </c>
      <c r="AL1826">
        <f si="441" t="shared"/>
        <v>0</v>
      </c>
      <c r="AM1826">
        <f si="442" t="shared"/>
        <v>0</v>
      </c>
      <c r="AN1826">
        <f si="443" t="shared"/>
        <v>0</v>
      </c>
      <c r="AO1826">
        <f si="444" t="shared"/>
        <v>0</v>
      </c>
      <c r="AP1826">
        <f si="445" t="shared"/>
        <v>0</v>
      </c>
      <c r="AQ1826">
        <f si="446" t="shared"/>
        <v>0</v>
      </c>
      <c r="AR1826">
        <f si="447" t="shared"/>
        <v>0</v>
      </c>
      <c r="AS1826">
        <f si="437" t="shared"/>
        <v>0</v>
      </c>
      <c r="AU1826" t="str">
        <f>IFERROR(VLOOKUP(C1826,Results!$A$2:$B$240,2,FALSE)+VLOOKUP(D1826,Results!$A$2:$B$240,2,FALSE)+VLOOKUP(E1826,Results!$A$2:$B$240,2,FALSE)+VLOOKUP(F1826,Results!$A$2:$B$240,2,FALSE)+VLOOKUP(G1826,Results!$A$2:$B$240,2,FALSE)+VLOOKUP(H1826,Results!$A$2:$B$240,2,FALSE)+VLOOKUP(I1826,Results!$A$2:$B$240,2,FALSE)+VLOOKUP(J1826,Results!$A$2:$B$240,2,FALSE)+VLOOKUP(B1826,Results!$A$2:$B$240,2,FALSE)-MIN(VLOOKUP(C1826,Results!$A$2:$B$240,2,FALSE),VLOOKUP(D1826,Results!$A$2:$B$240,2,FALSE),VLOOKUP(E1826,Results!$A$2:$B$240,2,FALSE),VLOOKUP(F1826,Results!$A$2:$B$240,2,FALSE),VLOOKUP(G1826,Results!$A$2:$B$240,2,FALSE),VLOOKUP(H1826,Results!$A$2:$B$240,2,FALSE),VLOOKUP(I1826,Results!$A$2:$B$240,2,FALSE),VLOOKUP(J1826,Results!$A$2:$B$240,2,FALSE),VLOOKUP(B1826,Results!$A$2:$B$240,2,FALSE)),"")</f>
        <v/>
      </c>
    </row>
    <row r="1827" spans="2:47" x14ac:dyDescent="0.3">
      <c r="B1827" t="s">
        <v>166</v>
      </c>
      <c r="C1827" t="s">
        <v>108</v>
      </c>
      <c r="D1827" t="s">
        <v>99</v>
      </c>
      <c r="E1827" t="s">
        <v>148</v>
      </c>
      <c r="F1827" t="s">
        <v>178</v>
      </c>
      <c r="G1827" t="s">
        <v>159</v>
      </c>
      <c r="H1827" t="s">
        <v>181</v>
      </c>
      <c r="I1827" t="s">
        <v>152</v>
      </c>
      <c r="J1827" t="s">
        <v>186</v>
      </c>
      <c r="K1827" t="n">
        <v>9.0</v>
      </c>
      <c r="L1827" s="30">
        <f si="438" t="shared"/>
        <v>0</v>
      </c>
      <c r="N1827" s="35" t="str">
        <f si="434" t="shared"/>
        <v/>
      </c>
      <c r="O1827" s="59">
        <f>(IF(ISNUMBER(MATCH(B1827,Sheet4!$K$92:$K$101,0)),1,0)+IF(ISNUMBER(MATCH(C1827,Sheet4!$K$92:$K$101,0)),1,0)+IF(ISNUMBER(MATCH(D1827,Sheet4!$K$92:$K$101,0)),1,0)+IF(ISNUMBER(MATCH(E1827,Sheet4!$K$92:$K$101,0)),1,0)+IF(ISNUMBER(MATCH(F1827,Sheet4!$K$92:$K$101,0)),1,0)+IF(ISNUMBER(MATCH(G1827,Sheet4!$K$92:$K$101,0)),1,0)+IF(ISNUMBER(MATCH(H1827,Sheet4!$K$92:$K$101,0)),1,0)+IF(ISNUMBER(MATCH(I1827,Sheet4!$K$92:$K$101,0)),1,0)+IF(ISNUMBER(MATCH(J1827,Sheet4!$K$92:$K$101,0)),1,0))
-
(IF(ISNUMBER(MATCH(B1827,Sheet4!$F$2:$F$11,0)),1,0)+IF(ISNUMBER(MATCH(C1827,Sheet4!$F$2:$F$11,0)),1,0)+IF(ISNUMBER(MATCH(D1827,Sheet4!$F$2:$F$11,0)),1,0)+IF(ISNUMBER(MATCH(E1827,Sheet4!$F$2:$F$11,0)),1,0)+IF(ISNUMBER(MATCH(F1827,Sheet4!$F$2:$F$11,0)),1,0)+IF(ISNUMBER(MATCH(G1827,Sheet4!$F$2:$F$11,0)),1,0)+IF(ISNUMBER(MATCH(H1827,Sheet4!$F$2:$F$11,0)),1,0)+IF(ISNUMBER(MATCH(I1827,Sheet4!$F$2:$F$11,0)),1,0)+IF(ISNUMBER(MATCH(J1827,Sheet4!$F$2:$F$11,0)),1,0))</f>
        <v>0</v>
      </c>
      <c r="P1827" s="40" t="str">
        <f>IFERROR(INDEX(Sheet4!$G:$G,MATCH(Sheet1!B1827,Sheet4!$F:$F,0))+INDEX(Sheet4!$G:$G,MATCH(Sheet1!C1827,Sheet4!$F:$F,0))+INDEX(Sheet4!$G:$G,MATCH(Sheet1!D1827,Sheet4!$F:$F,0))+INDEX(Sheet4!$G:$G,MATCH(Sheet1!E1827,Sheet4!$F:$F,0))+INDEX(Sheet4!$G:$G,MATCH(Sheet1!F1827,Sheet4!$F:$F,0))+INDEX(Sheet4!$G:$G,MATCH(Sheet1!G1827,Sheet4!$F:$F,0))+INDEX(Sheet4!$G:$G,MATCH(Sheet1!H1827,Sheet4!$F:$F,0))+INDEX(Sheet4!$G:$G,MATCH(Sheet1!I1827,Sheet4!$F:$F,0))+INDEX(Sheet4!$G:$G,MATCH(Sheet1!J1827,Sheet4!$F:$F,0)),"")</f>
        <v/>
      </c>
      <c r="AF1827">
        <f si="435" t="shared"/>
        <v>0</v>
      </c>
      <c r="AH1827">
        <v>1804</v>
      </c>
      <c r="AI1827" t="str">
        <f si="436" t="shared"/>
        <v>Ben SimmonsIsaiah CanaanJames HardenAustin RiversJae CrowderCorey BrewerMarvin BagleyJosh JacksonRudy Gobert</v>
      </c>
      <c r="AJ1827">
        <f si="439" t="shared"/>
        <v>0</v>
      </c>
      <c r="AK1827">
        <f si="440" t="shared"/>
        <v>0</v>
      </c>
      <c r="AL1827">
        <f si="441" t="shared"/>
        <v>0</v>
      </c>
      <c r="AM1827">
        <f si="442" t="shared"/>
        <v>0</v>
      </c>
      <c r="AN1827">
        <f si="443" t="shared"/>
        <v>0</v>
      </c>
      <c r="AO1827">
        <f si="444" t="shared"/>
        <v>0</v>
      </c>
      <c r="AP1827">
        <f si="445" t="shared"/>
        <v>0</v>
      </c>
      <c r="AQ1827">
        <f si="446" t="shared"/>
        <v>0</v>
      </c>
      <c r="AR1827">
        <f si="447" t="shared"/>
        <v>0</v>
      </c>
      <c r="AS1827">
        <f si="437" t="shared"/>
        <v>0</v>
      </c>
      <c r="AU1827" t="str">
        <f>IFERROR(VLOOKUP(C1827,Results!$A$2:$B$240,2,FALSE)+VLOOKUP(D1827,Results!$A$2:$B$240,2,FALSE)+VLOOKUP(E1827,Results!$A$2:$B$240,2,FALSE)+VLOOKUP(F1827,Results!$A$2:$B$240,2,FALSE)+VLOOKUP(G1827,Results!$A$2:$B$240,2,FALSE)+VLOOKUP(H1827,Results!$A$2:$B$240,2,FALSE)+VLOOKUP(I1827,Results!$A$2:$B$240,2,FALSE)+VLOOKUP(J1827,Results!$A$2:$B$240,2,FALSE)+VLOOKUP(B1827,Results!$A$2:$B$240,2,FALSE)-MIN(VLOOKUP(C1827,Results!$A$2:$B$240,2,FALSE),VLOOKUP(D1827,Results!$A$2:$B$240,2,FALSE),VLOOKUP(E1827,Results!$A$2:$B$240,2,FALSE),VLOOKUP(F1827,Results!$A$2:$B$240,2,FALSE),VLOOKUP(G1827,Results!$A$2:$B$240,2,FALSE),VLOOKUP(H1827,Results!$A$2:$B$240,2,FALSE),VLOOKUP(I1827,Results!$A$2:$B$240,2,FALSE),VLOOKUP(J1827,Results!$A$2:$B$240,2,FALSE),VLOOKUP(B1827,Results!$A$2:$B$240,2,FALSE)),"")</f>
        <v/>
      </c>
    </row>
    <row r="1828" spans="2:47" x14ac:dyDescent="0.3">
      <c r="B1828" t="s">
        <v>166</v>
      </c>
      <c r="C1828" t="s">
        <v>170</v>
      </c>
      <c r="D1828" t="s">
        <v>145</v>
      </c>
      <c r="E1828" t="s">
        <v>149</v>
      </c>
      <c r="F1828" t="s">
        <v>177</v>
      </c>
      <c r="G1828" t="s">
        <v>100</v>
      </c>
      <c r="H1828" t="s">
        <v>152</v>
      </c>
      <c r="I1828" t="s">
        <v>183</v>
      </c>
      <c r="J1828" t="s">
        <v>98</v>
      </c>
      <c r="K1828" t="n">
        <v>9.0</v>
      </c>
      <c r="L1828" s="30">
        <f si="438" t="shared"/>
        <v>0</v>
      </c>
      <c r="N1828" s="35" t="str">
        <f si="434" t="shared"/>
        <v/>
      </c>
      <c r="O1828" s="59">
        <f>(IF(ISNUMBER(MATCH(B1828,Sheet4!$K$92:$K$101,0)),1,0)+IF(ISNUMBER(MATCH(C1828,Sheet4!$K$92:$K$101,0)),1,0)+IF(ISNUMBER(MATCH(D1828,Sheet4!$K$92:$K$101,0)),1,0)+IF(ISNUMBER(MATCH(E1828,Sheet4!$K$92:$K$101,0)),1,0)+IF(ISNUMBER(MATCH(F1828,Sheet4!$K$92:$K$101,0)),1,0)+IF(ISNUMBER(MATCH(G1828,Sheet4!$K$92:$K$101,0)),1,0)+IF(ISNUMBER(MATCH(H1828,Sheet4!$K$92:$K$101,0)),1,0)+IF(ISNUMBER(MATCH(I1828,Sheet4!$K$92:$K$101,0)),1,0)+IF(ISNUMBER(MATCH(J1828,Sheet4!$K$92:$K$101,0)),1,0))
-
(IF(ISNUMBER(MATCH(B1828,Sheet4!$F$2:$F$11,0)),1,0)+IF(ISNUMBER(MATCH(C1828,Sheet4!$F$2:$F$11,0)),1,0)+IF(ISNUMBER(MATCH(D1828,Sheet4!$F$2:$F$11,0)),1,0)+IF(ISNUMBER(MATCH(E1828,Sheet4!$F$2:$F$11,0)),1,0)+IF(ISNUMBER(MATCH(F1828,Sheet4!$F$2:$F$11,0)),1,0)+IF(ISNUMBER(MATCH(G1828,Sheet4!$F$2:$F$11,0)),1,0)+IF(ISNUMBER(MATCH(H1828,Sheet4!$F$2:$F$11,0)),1,0)+IF(ISNUMBER(MATCH(I1828,Sheet4!$F$2:$F$11,0)),1,0)+IF(ISNUMBER(MATCH(J1828,Sheet4!$F$2:$F$11,0)),1,0))</f>
        <v>0</v>
      </c>
      <c r="P1828" s="40" t="str">
        <f>IFERROR(INDEX(Sheet4!$G:$G,MATCH(Sheet1!B1828,Sheet4!$F:$F,0))+INDEX(Sheet4!$G:$G,MATCH(Sheet1!C1828,Sheet4!$F:$F,0))+INDEX(Sheet4!$G:$G,MATCH(Sheet1!D1828,Sheet4!$F:$F,0))+INDEX(Sheet4!$G:$G,MATCH(Sheet1!E1828,Sheet4!$F:$F,0))+INDEX(Sheet4!$G:$G,MATCH(Sheet1!F1828,Sheet4!$F:$F,0))+INDEX(Sheet4!$G:$G,MATCH(Sheet1!G1828,Sheet4!$F:$F,0))+INDEX(Sheet4!$G:$G,MATCH(Sheet1!H1828,Sheet4!$F:$F,0))+INDEX(Sheet4!$G:$G,MATCH(Sheet1!I1828,Sheet4!$F:$F,0))+INDEX(Sheet4!$G:$G,MATCH(Sheet1!J1828,Sheet4!$F:$F,0)),"")</f>
        <v/>
      </c>
      <c r="AF1828">
        <f si="435" t="shared"/>
        <v>0</v>
      </c>
      <c r="AH1828">
        <v>1805</v>
      </c>
      <c r="AI1828" t="str">
        <f si="436" t="shared"/>
        <v>Ben SimmonsLandry ShametJames HardenMonte MorrisTaurean PrinceDeAndre' BembryPaul MillsapP.J. TuckerRudy Gobert</v>
      </c>
      <c r="AJ1828">
        <f si="439" t="shared"/>
        <v>0</v>
      </c>
      <c r="AK1828">
        <f si="440" t="shared"/>
        <v>0</v>
      </c>
      <c r="AL1828">
        <f si="441" t="shared"/>
        <v>0</v>
      </c>
      <c r="AM1828">
        <f si="442" t="shared"/>
        <v>0</v>
      </c>
      <c r="AN1828">
        <f si="443" t="shared"/>
        <v>0</v>
      </c>
      <c r="AO1828">
        <f si="444" t="shared"/>
        <v>0</v>
      </c>
      <c r="AP1828">
        <f si="445" t="shared"/>
        <v>0</v>
      </c>
      <c r="AQ1828">
        <f si="446" t="shared"/>
        <v>0</v>
      </c>
      <c r="AR1828">
        <f si="447" t="shared"/>
        <v>0</v>
      </c>
      <c r="AS1828">
        <f si="437" t="shared"/>
        <v>0</v>
      </c>
      <c r="AU1828" t="str">
        <f>IFERROR(VLOOKUP(C1828,Results!$A$2:$B$240,2,FALSE)+VLOOKUP(D1828,Results!$A$2:$B$240,2,FALSE)+VLOOKUP(E1828,Results!$A$2:$B$240,2,FALSE)+VLOOKUP(F1828,Results!$A$2:$B$240,2,FALSE)+VLOOKUP(G1828,Results!$A$2:$B$240,2,FALSE)+VLOOKUP(H1828,Results!$A$2:$B$240,2,FALSE)+VLOOKUP(I1828,Results!$A$2:$B$240,2,FALSE)+VLOOKUP(J1828,Results!$A$2:$B$240,2,FALSE)+VLOOKUP(B1828,Results!$A$2:$B$240,2,FALSE)-MIN(VLOOKUP(C1828,Results!$A$2:$B$240,2,FALSE),VLOOKUP(D1828,Results!$A$2:$B$240,2,FALSE),VLOOKUP(E1828,Results!$A$2:$B$240,2,FALSE),VLOOKUP(F1828,Results!$A$2:$B$240,2,FALSE),VLOOKUP(G1828,Results!$A$2:$B$240,2,FALSE),VLOOKUP(H1828,Results!$A$2:$B$240,2,FALSE),VLOOKUP(I1828,Results!$A$2:$B$240,2,FALSE),VLOOKUP(J1828,Results!$A$2:$B$240,2,FALSE),VLOOKUP(B1828,Results!$A$2:$B$240,2,FALSE)),"")</f>
        <v/>
      </c>
    </row>
    <row r="1829" spans="2:47" x14ac:dyDescent="0.3">
      <c r="B1829" t="s">
        <v>166</v>
      </c>
      <c r="C1829" t="s">
        <v>171</v>
      </c>
      <c r="D1829" t="s">
        <v>173</v>
      </c>
      <c r="E1829" t="s">
        <v>146</v>
      </c>
      <c r="F1829" t="s">
        <v>150</v>
      </c>
      <c r="G1829" t="s">
        <v>178</v>
      </c>
      <c r="H1829" t="s">
        <v>92</v>
      </c>
      <c r="I1829" t="s">
        <v>152</v>
      </c>
      <c r="J1829" t="s">
        <v>98</v>
      </c>
      <c r="K1829" t="n">
        <v>9.0</v>
      </c>
      <c r="L1829" s="30">
        <f si="438" t="shared"/>
        <v>0</v>
      </c>
      <c r="N1829" s="35" t="str">
        <f si="434" t="shared"/>
        <v/>
      </c>
      <c r="O1829" s="59">
        <f>(IF(ISNUMBER(MATCH(B1829,Sheet4!$K$92:$K$101,0)),1,0)+IF(ISNUMBER(MATCH(C1829,Sheet4!$K$92:$K$101,0)),1,0)+IF(ISNUMBER(MATCH(D1829,Sheet4!$K$92:$K$101,0)),1,0)+IF(ISNUMBER(MATCH(E1829,Sheet4!$K$92:$K$101,0)),1,0)+IF(ISNUMBER(MATCH(F1829,Sheet4!$K$92:$K$101,0)),1,0)+IF(ISNUMBER(MATCH(G1829,Sheet4!$K$92:$K$101,0)),1,0)+IF(ISNUMBER(MATCH(H1829,Sheet4!$K$92:$K$101,0)),1,0)+IF(ISNUMBER(MATCH(I1829,Sheet4!$K$92:$K$101,0)),1,0)+IF(ISNUMBER(MATCH(J1829,Sheet4!$K$92:$K$101,0)),1,0))
-
(IF(ISNUMBER(MATCH(B1829,Sheet4!$F$2:$F$11,0)),1,0)+IF(ISNUMBER(MATCH(C1829,Sheet4!$F$2:$F$11,0)),1,0)+IF(ISNUMBER(MATCH(D1829,Sheet4!$F$2:$F$11,0)),1,0)+IF(ISNUMBER(MATCH(E1829,Sheet4!$F$2:$F$11,0)),1,0)+IF(ISNUMBER(MATCH(F1829,Sheet4!$F$2:$F$11,0)),1,0)+IF(ISNUMBER(MATCH(G1829,Sheet4!$F$2:$F$11,0)),1,0)+IF(ISNUMBER(MATCH(H1829,Sheet4!$F$2:$F$11,0)),1,0)+IF(ISNUMBER(MATCH(I1829,Sheet4!$F$2:$F$11,0)),1,0)+IF(ISNUMBER(MATCH(J1829,Sheet4!$F$2:$F$11,0)),1,0))</f>
        <v>0</v>
      </c>
      <c r="P1829" s="40" t="str">
        <f>IFERROR(INDEX(Sheet4!$G:$G,MATCH(Sheet1!B1829,Sheet4!$F:$F,0))+INDEX(Sheet4!$G:$G,MATCH(Sheet1!C1829,Sheet4!$F:$F,0))+INDEX(Sheet4!$G:$G,MATCH(Sheet1!D1829,Sheet4!$F:$F,0))+INDEX(Sheet4!$G:$G,MATCH(Sheet1!E1829,Sheet4!$F:$F,0))+INDEX(Sheet4!$G:$G,MATCH(Sheet1!F1829,Sheet4!$F:$F,0))+INDEX(Sheet4!$G:$G,MATCH(Sheet1!G1829,Sheet4!$F:$F,0))+INDEX(Sheet4!$G:$G,MATCH(Sheet1!H1829,Sheet4!$F:$F,0))+INDEX(Sheet4!$G:$G,MATCH(Sheet1!I1829,Sheet4!$F:$F,0))+INDEX(Sheet4!$G:$G,MATCH(Sheet1!J1829,Sheet4!$F:$F,0)),"")</f>
        <v/>
      </c>
      <c r="AF1829">
        <f si="435" t="shared"/>
        <v>0</v>
      </c>
      <c r="AH1829">
        <v>1806</v>
      </c>
      <c r="AI1829" t="str">
        <f si="436" t="shared"/>
        <v>De'Aaron FoxIsaiah CanaanJimmy ButlerMonte MorrisWill BartonKelly OubreMarvin BagleyDerrick FavorsJoel Embiid</v>
      </c>
      <c r="AJ1829">
        <f si="439" t="shared"/>
        <v>0</v>
      </c>
      <c r="AK1829">
        <f si="440" t="shared"/>
        <v>0</v>
      </c>
      <c r="AL1829">
        <f si="441" t="shared"/>
        <v>0</v>
      </c>
      <c r="AM1829">
        <f si="442" t="shared"/>
        <v>0</v>
      </c>
      <c r="AN1829">
        <f si="443" t="shared"/>
        <v>0</v>
      </c>
      <c r="AO1829">
        <f si="444" t="shared"/>
        <v>0</v>
      </c>
      <c r="AP1829">
        <f si="445" t="shared"/>
        <v>0</v>
      </c>
      <c r="AQ1829">
        <f si="446" t="shared"/>
        <v>0</v>
      </c>
      <c r="AR1829">
        <f si="447" t="shared"/>
        <v>0</v>
      </c>
      <c r="AS1829">
        <f si="437" t="shared"/>
        <v>0</v>
      </c>
      <c r="AU1829" t="str">
        <f>IFERROR(VLOOKUP(C1829,Results!$A$2:$B$240,2,FALSE)+VLOOKUP(D1829,Results!$A$2:$B$240,2,FALSE)+VLOOKUP(E1829,Results!$A$2:$B$240,2,FALSE)+VLOOKUP(F1829,Results!$A$2:$B$240,2,FALSE)+VLOOKUP(G1829,Results!$A$2:$B$240,2,FALSE)+VLOOKUP(H1829,Results!$A$2:$B$240,2,FALSE)+VLOOKUP(I1829,Results!$A$2:$B$240,2,FALSE)+VLOOKUP(J1829,Results!$A$2:$B$240,2,FALSE)+VLOOKUP(B1829,Results!$A$2:$B$240,2,FALSE)-MIN(VLOOKUP(C1829,Results!$A$2:$B$240,2,FALSE),VLOOKUP(D1829,Results!$A$2:$B$240,2,FALSE),VLOOKUP(E1829,Results!$A$2:$B$240,2,FALSE),VLOOKUP(F1829,Results!$A$2:$B$240,2,FALSE),VLOOKUP(G1829,Results!$A$2:$B$240,2,FALSE),VLOOKUP(H1829,Results!$A$2:$B$240,2,FALSE),VLOOKUP(I1829,Results!$A$2:$B$240,2,FALSE),VLOOKUP(J1829,Results!$A$2:$B$240,2,FALSE),VLOOKUP(B1829,Results!$A$2:$B$240,2,FALSE)),"")</f>
        <v/>
      </c>
    </row>
    <row r="1830" spans="2:47" x14ac:dyDescent="0.3">
      <c r="B1830" t="s">
        <v>166</v>
      </c>
      <c r="C1830" t="s">
        <v>170</v>
      </c>
      <c r="D1830" t="s">
        <v>172</v>
      </c>
      <c r="E1830" t="s">
        <v>148</v>
      </c>
      <c r="F1830" t="s">
        <v>177</v>
      </c>
      <c r="G1830" t="s">
        <v>178</v>
      </c>
      <c r="H1830" t="s">
        <v>92</v>
      </c>
      <c r="I1830" t="s">
        <v>183</v>
      </c>
      <c r="J1830" t="s">
        <v>186</v>
      </c>
      <c r="K1830" t="n">
        <v>9.0</v>
      </c>
      <c r="L1830" s="30">
        <f si="438" t="shared"/>
        <v>0</v>
      </c>
      <c r="N1830" s="35" t="str">
        <f si="434" t="shared"/>
        <v/>
      </c>
      <c r="O1830" s="59">
        <f>(IF(ISNUMBER(MATCH(B1830,Sheet4!$K$92:$K$101,0)),1,0)+IF(ISNUMBER(MATCH(C1830,Sheet4!$K$92:$K$101,0)),1,0)+IF(ISNUMBER(MATCH(D1830,Sheet4!$K$92:$K$101,0)),1,0)+IF(ISNUMBER(MATCH(E1830,Sheet4!$K$92:$K$101,0)),1,0)+IF(ISNUMBER(MATCH(F1830,Sheet4!$K$92:$K$101,0)),1,0)+IF(ISNUMBER(MATCH(G1830,Sheet4!$K$92:$K$101,0)),1,0)+IF(ISNUMBER(MATCH(H1830,Sheet4!$K$92:$K$101,0)),1,0)+IF(ISNUMBER(MATCH(I1830,Sheet4!$K$92:$K$101,0)),1,0)+IF(ISNUMBER(MATCH(J1830,Sheet4!$K$92:$K$101,0)),1,0))
-
(IF(ISNUMBER(MATCH(B1830,Sheet4!$F$2:$F$11,0)),1,0)+IF(ISNUMBER(MATCH(C1830,Sheet4!$F$2:$F$11,0)),1,0)+IF(ISNUMBER(MATCH(D1830,Sheet4!$F$2:$F$11,0)),1,0)+IF(ISNUMBER(MATCH(E1830,Sheet4!$F$2:$F$11,0)),1,0)+IF(ISNUMBER(MATCH(F1830,Sheet4!$F$2:$F$11,0)),1,0)+IF(ISNUMBER(MATCH(G1830,Sheet4!$F$2:$F$11,0)),1,0)+IF(ISNUMBER(MATCH(H1830,Sheet4!$F$2:$F$11,0)),1,0)+IF(ISNUMBER(MATCH(I1830,Sheet4!$F$2:$F$11,0)),1,0)+IF(ISNUMBER(MATCH(J1830,Sheet4!$F$2:$F$11,0)),1,0))</f>
        <v>0</v>
      </c>
      <c r="P1830" s="40" t="str">
        <f>IFERROR(INDEX(Sheet4!$G:$G,MATCH(Sheet1!B1830,Sheet4!$F:$F,0))+INDEX(Sheet4!$G:$G,MATCH(Sheet1!C1830,Sheet4!$F:$F,0))+INDEX(Sheet4!$G:$G,MATCH(Sheet1!D1830,Sheet4!$F:$F,0))+INDEX(Sheet4!$G:$G,MATCH(Sheet1!E1830,Sheet4!$F:$F,0))+INDEX(Sheet4!$G:$G,MATCH(Sheet1!F1830,Sheet4!$F:$F,0))+INDEX(Sheet4!$G:$G,MATCH(Sheet1!G1830,Sheet4!$F:$F,0))+INDEX(Sheet4!$G:$G,MATCH(Sheet1!H1830,Sheet4!$F:$F,0))+INDEX(Sheet4!$G:$G,MATCH(Sheet1!I1830,Sheet4!$F:$F,0))+INDEX(Sheet4!$G:$G,MATCH(Sheet1!J1830,Sheet4!$F:$F,0)),"")</f>
        <v/>
      </c>
      <c r="AF1830">
        <f si="435" t="shared"/>
        <v>0</v>
      </c>
      <c r="AH1830">
        <v>1807</v>
      </c>
      <c r="AI1830" t="str">
        <f si="436" t="shared"/>
        <v>Ricky RubioJeremy LinJames HardenMalik BeasleyKelly OubreLuol DengJosh JacksonPaul MillsapKarl-Anthony Towns</v>
      </c>
      <c r="AJ1830">
        <f si="439" t="shared"/>
        <v>0</v>
      </c>
      <c r="AK1830">
        <f si="440" t="shared"/>
        <v>0</v>
      </c>
      <c r="AL1830">
        <f si="441" t="shared"/>
        <v>0</v>
      </c>
      <c r="AM1830">
        <f si="442" t="shared"/>
        <v>0</v>
      </c>
      <c r="AN1830">
        <f si="443" t="shared"/>
        <v>0</v>
      </c>
      <c r="AO1830">
        <f si="444" t="shared"/>
        <v>0</v>
      </c>
      <c r="AP1830">
        <f si="445" t="shared"/>
        <v>0</v>
      </c>
      <c r="AQ1830">
        <f si="446" t="shared"/>
        <v>0</v>
      </c>
      <c r="AR1830">
        <f si="447" t="shared"/>
        <v>0</v>
      </c>
      <c r="AS1830">
        <f si="437" t="shared"/>
        <v>0</v>
      </c>
      <c r="AU1830" t="str">
        <f>IFERROR(VLOOKUP(C1830,Results!$A$2:$B$240,2,FALSE)+VLOOKUP(D1830,Results!$A$2:$B$240,2,FALSE)+VLOOKUP(E1830,Results!$A$2:$B$240,2,FALSE)+VLOOKUP(F1830,Results!$A$2:$B$240,2,FALSE)+VLOOKUP(G1830,Results!$A$2:$B$240,2,FALSE)+VLOOKUP(H1830,Results!$A$2:$B$240,2,FALSE)+VLOOKUP(I1830,Results!$A$2:$B$240,2,FALSE)+VLOOKUP(J1830,Results!$A$2:$B$240,2,FALSE)+VLOOKUP(B1830,Results!$A$2:$B$240,2,FALSE)-MIN(VLOOKUP(C1830,Results!$A$2:$B$240,2,FALSE),VLOOKUP(D1830,Results!$A$2:$B$240,2,FALSE),VLOOKUP(E1830,Results!$A$2:$B$240,2,FALSE),VLOOKUP(F1830,Results!$A$2:$B$240,2,FALSE),VLOOKUP(G1830,Results!$A$2:$B$240,2,FALSE),VLOOKUP(H1830,Results!$A$2:$B$240,2,FALSE),VLOOKUP(I1830,Results!$A$2:$B$240,2,FALSE),VLOOKUP(J1830,Results!$A$2:$B$240,2,FALSE),VLOOKUP(B1830,Results!$A$2:$B$240,2,FALSE)),"")</f>
        <v/>
      </c>
    </row>
    <row r="1831" spans="2:47" x14ac:dyDescent="0.3">
      <c r="B1831" t="s">
        <v>166</v>
      </c>
      <c r="C1831" t="s">
        <v>87</v>
      </c>
      <c r="D1831" t="s">
        <v>89</v>
      </c>
      <c r="E1831" t="s">
        <v>146</v>
      </c>
      <c r="F1831" t="s">
        <v>177</v>
      </c>
      <c r="G1831" t="s">
        <v>100</v>
      </c>
      <c r="H1831" t="s">
        <v>92</v>
      </c>
      <c r="I1831" t="s">
        <v>155</v>
      </c>
      <c r="J1831" t="s">
        <v>186</v>
      </c>
      <c r="K1831" t="n">
        <v>9.0</v>
      </c>
      <c r="L1831" s="30">
        <f si="438" t="shared"/>
        <v>0</v>
      </c>
      <c r="N1831" s="35" t="str">
        <f si="434" t="shared"/>
        <v/>
      </c>
      <c r="O1831" s="59">
        <f>(IF(ISNUMBER(MATCH(B1831,Sheet4!$K$92:$K$101,0)),1,0)+IF(ISNUMBER(MATCH(C1831,Sheet4!$K$92:$K$101,0)),1,0)+IF(ISNUMBER(MATCH(D1831,Sheet4!$K$92:$K$101,0)),1,0)+IF(ISNUMBER(MATCH(E1831,Sheet4!$K$92:$K$101,0)),1,0)+IF(ISNUMBER(MATCH(F1831,Sheet4!$K$92:$K$101,0)),1,0)+IF(ISNUMBER(MATCH(G1831,Sheet4!$K$92:$K$101,0)),1,0)+IF(ISNUMBER(MATCH(H1831,Sheet4!$K$92:$K$101,0)),1,0)+IF(ISNUMBER(MATCH(I1831,Sheet4!$K$92:$K$101,0)),1,0)+IF(ISNUMBER(MATCH(J1831,Sheet4!$K$92:$K$101,0)),1,0))
-
(IF(ISNUMBER(MATCH(B1831,Sheet4!$F$2:$F$11,0)),1,0)+IF(ISNUMBER(MATCH(C1831,Sheet4!$F$2:$F$11,0)),1,0)+IF(ISNUMBER(MATCH(D1831,Sheet4!$F$2:$F$11,0)),1,0)+IF(ISNUMBER(MATCH(E1831,Sheet4!$F$2:$F$11,0)),1,0)+IF(ISNUMBER(MATCH(F1831,Sheet4!$F$2:$F$11,0)),1,0)+IF(ISNUMBER(MATCH(G1831,Sheet4!$F$2:$F$11,0)),1,0)+IF(ISNUMBER(MATCH(H1831,Sheet4!$F$2:$F$11,0)),1,0)+IF(ISNUMBER(MATCH(I1831,Sheet4!$F$2:$F$11,0)),1,0)+IF(ISNUMBER(MATCH(J1831,Sheet4!$F$2:$F$11,0)),1,0))</f>
        <v>0</v>
      </c>
      <c r="P1831" s="40" t="str">
        <f>IFERROR(INDEX(Sheet4!$G:$G,MATCH(Sheet1!B1831,Sheet4!$F:$F,0))+INDEX(Sheet4!$G:$G,MATCH(Sheet1!C1831,Sheet4!$F:$F,0))+INDEX(Sheet4!$G:$G,MATCH(Sheet1!D1831,Sheet4!$F:$F,0))+INDEX(Sheet4!$G:$G,MATCH(Sheet1!E1831,Sheet4!$F:$F,0))+INDEX(Sheet4!$G:$G,MATCH(Sheet1!F1831,Sheet4!$F:$F,0))+INDEX(Sheet4!$G:$G,MATCH(Sheet1!G1831,Sheet4!$F:$F,0))+INDEX(Sheet4!$G:$G,MATCH(Sheet1!H1831,Sheet4!$F:$F,0))+INDEX(Sheet4!$G:$G,MATCH(Sheet1!I1831,Sheet4!$F:$F,0))+INDEX(Sheet4!$G:$G,MATCH(Sheet1!J1831,Sheet4!$F:$F,0)),"")</f>
        <v/>
      </c>
      <c r="AF1831">
        <f si="435" t="shared"/>
        <v>0</v>
      </c>
      <c r="AH1831">
        <v>1808</v>
      </c>
      <c r="AI1831" t="str">
        <f si="436" t="shared"/>
        <v>Ricky RubioLandry ShametDevin BookerJimmy ButlerKelly OubreTaurean PrinceJohn CollinsPaul MillsapRudy Gobert</v>
      </c>
      <c r="AJ1831">
        <f si="439" t="shared"/>
        <v>0</v>
      </c>
      <c r="AK1831">
        <f si="440" t="shared"/>
        <v>0</v>
      </c>
      <c r="AL1831">
        <f si="441" t="shared"/>
        <v>0</v>
      </c>
      <c r="AM1831">
        <f si="442" t="shared"/>
        <v>0</v>
      </c>
      <c r="AN1831">
        <f si="443" t="shared"/>
        <v>0</v>
      </c>
      <c r="AO1831">
        <f si="444" t="shared"/>
        <v>0</v>
      </c>
      <c r="AP1831">
        <f si="445" t="shared"/>
        <v>0</v>
      </c>
      <c r="AQ1831">
        <f si="446" t="shared"/>
        <v>0</v>
      </c>
      <c r="AR1831">
        <f si="447" t="shared"/>
        <v>0</v>
      </c>
      <c r="AS1831">
        <f si="437" t="shared"/>
        <v>0</v>
      </c>
      <c r="AU1831" t="str">
        <f>IFERROR(VLOOKUP(C1831,Results!$A$2:$B$240,2,FALSE)+VLOOKUP(D1831,Results!$A$2:$B$240,2,FALSE)+VLOOKUP(E1831,Results!$A$2:$B$240,2,FALSE)+VLOOKUP(F1831,Results!$A$2:$B$240,2,FALSE)+VLOOKUP(G1831,Results!$A$2:$B$240,2,FALSE)+VLOOKUP(H1831,Results!$A$2:$B$240,2,FALSE)+VLOOKUP(I1831,Results!$A$2:$B$240,2,FALSE)+VLOOKUP(J1831,Results!$A$2:$B$240,2,FALSE)+VLOOKUP(B1831,Results!$A$2:$B$240,2,FALSE)-MIN(VLOOKUP(C1831,Results!$A$2:$B$240,2,FALSE),VLOOKUP(D1831,Results!$A$2:$B$240,2,FALSE),VLOOKUP(E1831,Results!$A$2:$B$240,2,FALSE),VLOOKUP(F1831,Results!$A$2:$B$240,2,FALSE),VLOOKUP(G1831,Results!$A$2:$B$240,2,FALSE),VLOOKUP(H1831,Results!$A$2:$B$240,2,FALSE),VLOOKUP(I1831,Results!$A$2:$B$240,2,FALSE),VLOOKUP(J1831,Results!$A$2:$B$240,2,FALSE),VLOOKUP(B1831,Results!$A$2:$B$240,2,FALSE)),"")</f>
        <v/>
      </c>
    </row>
    <row r="1832" spans="2:47" x14ac:dyDescent="0.3">
      <c r="B1832" t="s">
        <v>166</v>
      </c>
      <c r="C1832" t="s">
        <v>87</v>
      </c>
      <c r="D1832" t="s">
        <v>172</v>
      </c>
      <c r="E1832" t="s">
        <v>146</v>
      </c>
      <c r="F1832" t="s">
        <v>177</v>
      </c>
      <c r="G1832" t="s">
        <v>179</v>
      </c>
      <c r="H1832" t="s">
        <v>153</v>
      </c>
      <c r="I1832" t="s">
        <v>152</v>
      </c>
      <c r="J1832" t="s">
        <v>110</v>
      </c>
      <c r="K1832" t="n">
        <v>9.0</v>
      </c>
      <c r="L1832" s="30">
        <f si="438" t="shared"/>
        <v>0</v>
      </c>
      <c r="N1832" s="35" t="str">
        <f si="434" t="shared"/>
        <v/>
      </c>
      <c r="O1832" s="59">
        <f>(IF(ISNUMBER(MATCH(B1832,Sheet4!$K$92:$K$101,0)),1,0)+IF(ISNUMBER(MATCH(C1832,Sheet4!$K$92:$K$101,0)),1,0)+IF(ISNUMBER(MATCH(D1832,Sheet4!$K$92:$K$101,0)),1,0)+IF(ISNUMBER(MATCH(E1832,Sheet4!$K$92:$K$101,0)),1,0)+IF(ISNUMBER(MATCH(F1832,Sheet4!$K$92:$K$101,0)),1,0)+IF(ISNUMBER(MATCH(G1832,Sheet4!$K$92:$K$101,0)),1,0)+IF(ISNUMBER(MATCH(H1832,Sheet4!$K$92:$K$101,0)),1,0)+IF(ISNUMBER(MATCH(I1832,Sheet4!$K$92:$K$101,0)),1,0)+IF(ISNUMBER(MATCH(J1832,Sheet4!$K$92:$K$101,0)),1,0))
-
(IF(ISNUMBER(MATCH(B1832,Sheet4!$F$2:$F$11,0)),1,0)+IF(ISNUMBER(MATCH(C1832,Sheet4!$F$2:$F$11,0)),1,0)+IF(ISNUMBER(MATCH(D1832,Sheet4!$F$2:$F$11,0)),1,0)+IF(ISNUMBER(MATCH(E1832,Sheet4!$F$2:$F$11,0)),1,0)+IF(ISNUMBER(MATCH(F1832,Sheet4!$F$2:$F$11,0)),1,0)+IF(ISNUMBER(MATCH(G1832,Sheet4!$F$2:$F$11,0)),1,0)+IF(ISNUMBER(MATCH(H1832,Sheet4!$F$2:$F$11,0)),1,0)+IF(ISNUMBER(MATCH(I1832,Sheet4!$F$2:$F$11,0)),1,0)+IF(ISNUMBER(MATCH(J1832,Sheet4!$F$2:$F$11,0)),1,0))</f>
        <v>0</v>
      </c>
      <c r="P1832" s="40" t="str">
        <f>IFERROR(INDEX(Sheet4!$G:$G,MATCH(Sheet1!B1832,Sheet4!$F:$F,0))+INDEX(Sheet4!$G:$G,MATCH(Sheet1!C1832,Sheet4!$F:$F,0))+INDEX(Sheet4!$G:$G,MATCH(Sheet1!D1832,Sheet4!$F:$F,0))+INDEX(Sheet4!$G:$G,MATCH(Sheet1!E1832,Sheet4!$F:$F,0))+INDEX(Sheet4!$G:$G,MATCH(Sheet1!F1832,Sheet4!$F:$F,0))+INDEX(Sheet4!$G:$G,MATCH(Sheet1!G1832,Sheet4!$F:$F,0))+INDEX(Sheet4!$G:$G,MATCH(Sheet1!H1832,Sheet4!$F:$F,0))+INDEX(Sheet4!$G:$G,MATCH(Sheet1!I1832,Sheet4!$F:$F,0))+INDEX(Sheet4!$G:$G,MATCH(Sheet1!J1832,Sheet4!$F:$F,0)),"")</f>
        <v/>
      </c>
      <c r="AF1832">
        <f si="435" t="shared"/>
        <v>0</v>
      </c>
      <c r="AH1832">
        <v>1809</v>
      </c>
      <c r="AI1832" t="str">
        <f si="436" t="shared"/>
        <v>Ben SimmonsIsaiah CanaanDevin BookerJimmy ButlerMikal BridgesJae CrowderKenneth FariedP.J. TuckerDeandre Ayton</v>
      </c>
      <c r="AJ1832">
        <f si="439" t="shared"/>
        <v>0</v>
      </c>
      <c r="AK1832">
        <f si="440" t="shared"/>
        <v>0</v>
      </c>
      <c r="AL1832">
        <f si="441" t="shared"/>
        <v>0</v>
      </c>
      <c r="AM1832">
        <f si="442" t="shared"/>
        <v>0</v>
      </c>
      <c r="AN1832">
        <f si="443" t="shared"/>
        <v>0</v>
      </c>
      <c r="AO1832">
        <f si="444" t="shared"/>
        <v>0</v>
      </c>
      <c r="AP1832">
        <f si="445" t="shared"/>
        <v>0</v>
      </c>
      <c r="AQ1832">
        <f si="446" t="shared"/>
        <v>0</v>
      </c>
      <c r="AR1832">
        <f si="447" t="shared"/>
        <v>0</v>
      </c>
      <c r="AS1832">
        <f si="437" t="shared"/>
        <v>0</v>
      </c>
      <c r="AU1832" t="str">
        <f>IFERROR(VLOOKUP(C1832,Results!$A$2:$B$240,2,FALSE)+VLOOKUP(D1832,Results!$A$2:$B$240,2,FALSE)+VLOOKUP(E1832,Results!$A$2:$B$240,2,FALSE)+VLOOKUP(F1832,Results!$A$2:$B$240,2,FALSE)+VLOOKUP(G1832,Results!$A$2:$B$240,2,FALSE)+VLOOKUP(H1832,Results!$A$2:$B$240,2,FALSE)+VLOOKUP(I1832,Results!$A$2:$B$240,2,FALSE)+VLOOKUP(J1832,Results!$A$2:$B$240,2,FALSE)+VLOOKUP(B1832,Results!$A$2:$B$240,2,FALSE)-MIN(VLOOKUP(C1832,Results!$A$2:$B$240,2,FALSE),VLOOKUP(D1832,Results!$A$2:$B$240,2,FALSE),VLOOKUP(E1832,Results!$A$2:$B$240,2,FALSE),VLOOKUP(F1832,Results!$A$2:$B$240,2,FALSE),VLOOKUP(G1832,Results!$A$2:$B$240,2,FALSE),VLOOKUP(H1832,Results!$A$2:$B$240,2,FALSE),VLOOKUP(I1832,Results!$A$2:$B$240,2,FALSE),VLOOKUP(J1832,Results!$A$2:$B$240,2,FALSE),VLOOKUP(B1832,Results!$A$2:$B$240,2,FALSE)),"")</f>
        <v/>
      </c>
    </row>
    <row r="1833" spans="2:47" x14ac:dyDescent="0.3">
      <c r="B1833" t="s">
        <v>166</v>
      </c>
      <c r="C1833" t="s">
        <v>171</v>
      </c>
      <c r="D1833" t="s">
        <v>172</v>
      </c>
      <c r="E1833" t="s">
        <v>175</v>
      </c>
      <c r="F1833" t="s">
        <v>177</v>
      </c>
      <c r="G1833" t="s">
        <v>90</v>
      </c>
      <c r="H1833" t="s">
        <v>92</v>
      </c>
      <c r="I1833" t="s">
        <v>152</v>
      </c>
      <c r="J1833" t="s">
        <v>186</v>
      </c>
      <c r="K1833" t="n">
        <v>9.0</v>
      </c>
      <c r="L1833" s="30">
        <f si="438" t="shared"/>
        <v>0</v>
      </c>
      <c r="N1833" s="35" t="str">
        <f si="434" t="shared"/>
        <v/>
      </c>
      <c r="O1833" s="59">
        <f>(IF(ISNUMBER(MATCH(B1833,Sheet4!$K$92:$K$101,0)),1,0)+IF(ISNUMBER(MATCH(C1833,Sheet4!$K$92:$K$101,0)),1,0)+IF(ISNUMBER(MATCH(D1833,Sheet4!$K$92:$K$101,0)),1,0)+IF(ISNUMBER(MATCH(E1833,Sheet4!$K$92:$K$101,0)),1,0)+IF(ISNUMBER(MATCH(F1833,Sheet4!$K$92:$K$101,0)),1,0)+IF(ISNUMBER(MATCH(G1833,Sheet4!$K$92:$K$101,0)),1,0)+IF(ISNUMBER(MATCH(H1833,Sheet4!$K$92:$K$101,0)),1,0)+IF(ISNUMBER(MATCH(I1833,Sheet4!$K$92:$K$101,0)),1,0)+IF(ISNUMBER(MATCH(J1833,Sheet4!$K$92:$K$101,0)),1,0))
-
(IF(ISNUMBER(MATCH(B1833,Sheet4!$F$2:$F$11,0)),1,0)+IF(ISNUMBER(MATCH(C1833,Sheet4!$F$2:$F$11,0)),1,0)+IF(ISNUMBER(MATCH(D1833,Sheet4!$F$2:$F$11,0)),1,0)+IF(ISNUMBER(MATCH(E1833,Sheet4!$F$2:$F$11,0)),1,0)+IF(ISNUMBER(MATCH(F1833,Sheet4!$F$2:$F$11,0)),1,0)+IF(ISNUMBER(MATCH(G1833,Sheet4!$F$2:$F$11,0)),1,0)+IF(ISNUMBER(MATCH(H1833,Sheet4!$F$2:$F$11,0)),1,0)+IF(ISNUMBER(MATCH(I1833,Sheet4!$F$2:$F$11,0)),1,0)+IF(ISNUMBER(MATCH(J1833,Sheet4!$F$2:$F$11,0)),1,0))</f>
        <v>0</v>
      </c>
      <c r="P1833" s="40" t="str">
        <f>IFERROR(INDEX(Sheet4!$G:$G,MATCH(Sheet1!B1833,Sheet4!$F:$F,0))+INDEX(Sheet4!$G:$G,MATCH(Sheet1!C1833,Sheet4!$F:$F,0))+INDEX(Sheet4!$G:$G,MATCH(Sheet1!D1833,Sheet4!$F:$F,0))+INDEX(Sheet4!$G:$G,MATCH(Sheet1!E1833,Sheet4!$F:$F,0))+INDEX(Sheet4!$G:$G,MATCH(Sheet1!F1833,Sheet4!$F:$F,0))+INDEX(Sheet4!$G:$G,MATCH(Sheet1!G1833,Sheet4!$F:$F,0))+INDEX(Sheet4!$G:$G,MATCH(Sheet1!H1833,Sheet4!$F:$F,0))+INDEX(Sheet4!$G:$G,MATCH(Sheet1!I1833,Sheet4!$F:$F,0))+INDEX(Sheet4!$G:$G,MATCH(Sheet1!J1833,Sheet4!$F:$F,0)),"")</f>
        <v/>
      </c>
      <c r="AF1833">
        <f si="435" t="shared"/>
        <v>0</v>
      </c>
      <c r="AH1833">
        <v>1810</v>
      </c>
      <c r="AI1833" t="str">
        <f si="436" t="shared"/>
        <v>Ben SimmonsDe'Aaron FoxDevin BookerBuddy HieldMikal BridgesGerald GreenJohn CollinsJosh JacksonDewayne Dedmon</v>
      </c>
      <c r="AJ1833">
        <f si="439" t="shared"/>
        <v>0</v>
      </c>
      <c r="AK1833">
        <f si="440" t="shared"/>
        <v>0</v>
      </c>
      <c r="AL1833">
        <f si="441" t="shared"/>
        <v>0</v>
      </c>
      <c r="AM1833">
        <f si="442" t="shared"/>
        <v>0</v>
      </c>
      <c r="AN1833">
        <f si="443" t="shared"/>
        <v>0</v>
      </c>
      <c r="AO1833">
        <f si="444" t="shared"/>
        <v>0</v>
      </c>
      <c r="AP1833">
        <f si="445" t="shared"/>
        <v>0</v>
      </c>
      <c r="AQ1833">
        <f si="446" t="shared"/>
        <v>0</v>
      </c>
      <c r="AR1833">
        <f si="447" t="shared"/>
        <v>0</v>
      </c>
      <c r="AS1833">
        <f si="437" t="shared"/>
        <v>0</v>
      </c>
      <c r="AU1833" t="str">
        <f>IFERROR(VLOOKUP(C1833,Results!$A$2:$B$240,2,FALSE)+VLOOKUP(D1833,Results!$A$2:$B$240,2,FALSE)+VLOOKUP(E1833,Results!$A$2:$B$240,2,FALSE)+VLOOKUP(F1833,Results!$A$2:$B$240,2,FALSE)+VLOOKUP(G1833,Results!$A$2:$B$240,2,FALSE)+VLOOKUP(H1833,Results!$A$2:$B$240,2,FALSE)+VLOOKUP(I1833,Results!$A$2:$B$240,2,FALSE)+VLOOKUP(J1833,Results!$A$2:$B$240,2,FALSE)+VLOOKUP(B1833,Results!$A$2:$B$240,2,FALSE)-MIN(VLOOKUP(C1833,Results!$A$2:$B$240,2,FALSE),VLOOKUP(D1833,Results!$A$2:$B$240,2,FALSE),VLOOKUP(E1833,Results!$A$2:$B$240,2,FALSE),VLOOKUP(F1833,Results!$A$2:$B$240,2,FALSE),VLOOKUP(G1833,Results!$A$2:$B$240,2,FALSE),VLOOKUP(H1833,Results!$A$2:$B$240,2,FALSE),VLOOKUP(I1833,Results!$A$2:$B$240,2,FALSE),VLOOKUP(J1833,Results!$A$2:$B$240,2,FALSE),VLOOKUP(B1833,Results!$A$2:$B$240,2,FALSE)),"")</f>
        <v/>
      </c>
    </row>
    <row r="1834" spans="2:47" x14ac:dyDescent="0.3">
      <c r="B1834" t="s">
        <v>166</v>
      </c>
      <c r="C1834" t="s">
        <v>116</v>
      </c>
      <c r="D1834" t="s">
        <v>172</v>
      </c>
      <c r="E1834" t="s">
        <v>146</v>
      </c>
      <c r="F1834" t="s">
        <v>177</v>
      </c>
      <c r="G1834" t="s">
        <v>96</v>
      </c>
      <c r="H1834" t="s">
        <v>181</v>
      </c>
      <c r="I1834" t="s">
        <v>183</v>
      </c>
      <c r="J1834" t="s">
        <v>186</v>
      </c>
      <c r="K1834" t="n">
        <v>9.0</v>
      </c>
      <c r="L1834" s="30">
        <f si="438" t="shared"/>
        <v>0</v>
      </c>
      <c r="N1834" s="35" t="str">
        <f si="434" t="shared"/>
        <v/>
      </c>
      <c r="O1834" s="59">
        <f>(IF(ISNUMBER(MATCH(B1834,Sheet4!$K$92:$K$101,0)),1,0)+IF(ISNUMBER(MATCH(C1834,Sheet4!$K$92:$K$101,0)),1,0)+IF(ISNUMBER(MATCH(D1834,Sheet4!$K$92:$K$101,0)),1,0)+IF(ISNUMBER(MATCH(E1834,Sheet4!$K$92:$K$101,0)),1,0)+IF(ISNUMBER(MATCH(F1834,Sheet4!$K$92:$K$101,0)),1,0)+IF(ISNUMBER(MATCH(G1834,Sheet4!$K$92:$K$101,0)),1,0)+IF(ISNUMBER(MATCH(H1834,Sheet4!$K$92:$K$101,0)),1,0)+IF(ISNUMBER(MATCH(I1834,Sheet4!$K$92:$K$101,0)),1,0)+IF(ISNUMBER(MATCH(J1834,Sheet4!$K$92:$K$101,0)),1,0))
-
(IF(ISNUMBER(MATCH(B1834,Sheet4!$F$2:$F$11,0)),1,0)+IF(ISNUMBER(MATCH(C1834,Sheet4!$F$2:$F$11,0)),1,0)+IF(ISNUMBER(MATCH(D1834,Sheet4!$F$2:$F$11,0)),1,0)+IF(ISNUMBER(MATCH(E1834,Sheet4!$F$2:$F$11,0)),1,0)+IF(ISNUMBER(MATCH(F1834,Sheet4!$F$2:$F$11,0)),1,0)+IF(ISNUMBER(MATCH(G1834,Sheet4!$F$2:$F$11,0)),1,0)+IF(ISNUMBER(MATCH(H1834,Sheet4!$F$2:$F$11,0)),1,0)+IF(ISNUMBER(MATCH(I1834,Sheet4!$F$2:$F$11,0)),1,0)+IF(ISNUMBER(MATCH(J1834,Sheet4!$F$2:$F$11,0)),1,0))</f>
        <v>0</v>
      </c>
      <c r="P1834" s="40" t="str">
        <f>IFERROR(INDEX(Sheet4!$G:$G,MATCH(Sheet1!B1834,Sheet4!$F:$F,0))+INDEX(Sheet4!$G:$G,MATCH(Sheet1!C1834,Sheet4!$F:$F,0))+INDEX(Sheet4!$G:$G,MATCH(Sheet1!D1834,Sheet4!$F:$F,0))+INDEX(Sheet4!$G:$G,MATCH(Sheet1!E1834,Sheet4!$F:$F,0))+INDEX(Sheet4!$G:$G,MATCH(Sheet1!F1834,Sheet4!$F:$F,0))+INDEX(Sheet4!$G:$G,MATCH(Sheet1!G1834,Sheet4!$F:$F,0))+INDEX(Sheet4!$G:$G,MATCH(Sheet1!H1834,Sheet4!$F:$F,0))+INDEX(Sheet4!$G:$G,MATCH(Sheet1!I1834,Sheet4!$F:$F,0))+INDEX(Sheet4!$G:$G,MATCH(Sheet1!J1834,Sheet4!$F:$F,0)),"")</f>
        <v/>
      </c>
      <c r="AF1834">
        <f si="435" t="shared"/>
        <v>0</v>
      </c>
      <c r="AH1834">
        <v>1811</v>
      </c>
      <c r="AI1834" t="str">
        <f si="436" t="shared"/>
        <v>Ben SimmonsTrae YoungDevin BookerMonte MorrisDeAndre' BembryRoyce O'NealeJosh JacksonPaul MillsapKarl-Anthony Towns</v>
      </c>
      <c r="AJ1834">
        <f si="439" t="shared"/>
        <v>0</v>
      </c>
      <c r="AK1834">
        <f si="440" t="shared"/>
        <v>0</v>
      </c>
      <c r="AL1834">
        <f si="441" t="shared"/>
        <v>0</v>
      </c>
      <c r="AM1834">
        <f si="442" t="shared"/>
        <v>0</v>
      </c>
      <c r="AN1834">
        <f si="443" t="shared"/>
        <v>0</v>
      </c>
      <c r="AO1834">
        <f si="444" t="shared"/>
        <v>0</v>
      </c>
      <c r="AP1834">
        <f si="445" t="shared"/>
        <v>0</v>
      </c>
      <c r="AQ1834">
        <f si="446" t="shared"/>
        <v>0</v>
      </c>
      <c r="AR1834">
        <f si="447" t="shared"/>
        <v>0</v>
      </c>
      <c r="AS1834">
        <f si="437" t="shared"/>
        <v>0</v>
      </c>
      <c r="AU1834" t="str">
        <f>IFERROR(VLOOKUP(C1834,Results!$A$2:$B$240,2,FALSE)+VLOOKUP(D1834,Results!$A$2:$B$240,2,FALSE)+VLOOKUP(E1834,Results!$A$2:$B$240,2,FALSE)+VLOOKUP(F1834,Results!$A$2:$B$240,2,FALSE)+VLOOKUP(G1834,Results!$A$2:$B$240,2,FALSE)+VLOOKUP(H1834,Results!$A$2:$B$240,2,FALSE)+VLOOKUP(I1834,Results!$A$2:$B$240,2,FALSE)+VLOOKUP(J1834,Results!$A$2:$B$240,2,FALSE)+VLOOKUP(B1834,Results!$A$2:$B$240,2,FALSE)-MIN(VLOOKUP(C1834,Results!$A$2:$B$240,2,FALSE),VLOOKUP(D1834,Results!$A$2:$B$240,2,FALSE),VLOOKUP(E1834,Results!$A$2:$B$240,2,FALSE),VLOOKUP(F1834,Results!$A$2:$B$240,2,FALSE),VLOOKUP(G1834,Results!$A$2:$B$240,2,FALSE),VLOOKUP(H1834,Results!$A$2:$B$240,2,FALSE),VLOOKUP(I1834,Results!$A$2:$B$240,2,FALSE),VLOOKUP(J1834,Results!$A$2:$B$240,2,FALSE),VLOOKUP(B1834,Results!$A$2:$B$240,2,FALSE)),"")</f>
        <v/>
      </c>
    </row>
    <row r="1835" spans="2:47" x14ac:dyDescent="0.3">
      <c r="B1835" t="s">
        <v>166</v>
      </c>
      <c r="C1835" t="s">
        <v>116</v>
      </c>
      <c r="D1835" t="s">
        <v>172</v>
      </c>
      <c r="E1835" t="s">
        <v>149</v>
      </c>
      <c r="F1835" t="s">
        <v>177</v>
      </c>
      <c r="G1835" t="s">
        <v>178</v>
      </c>
      <c r="H1835" t="s">
        <v>153</v>
      </c>
      <c r="I1835" t="s">
        <v>152</v>
      </c>
      <c r="J1835" t="s">
        <v>98</v>
      </c>
      <c r="K1835" t="n">
        <v>9.0</v>
      </c>
      <c r="L1835" s="30">
        <f si="438" t="shared"/>
        <v>0</v>
      </c>
      <c r="N1835" s="35" t="str">
        <f si="434" t="shared"/>
        <v/>
      </c>
      <c r="O1835" s="59">
        <f>(IF(ISNUMBER(MATCH(B1835,Sheet4!$K$92:$K$101,0)),1,0)+IF(ISNUMBER(MATCH(C1835,Sheet4!$K$92:$K$101,0)),1,0)+IF(ISNUMBER(MATCH(D1835,Sheet4!$K$92:$K$101,0)),1,0)+IF(ISNUMBER(MATCH(E1835,Sheet4!$K$92:$K$101,0)),1,0)+IF(ISNUMBER(MATCH(F1835,Sheet4!$K$92:$K$101,0)),1,0)+IF(ISNUMBER(MATCH(G1835,Sheet4!$K$92:$K$101,0)),1,0)+IF(ISNUMBER(MATCH(H1835,Sheet4!$K$92:$K$101,0)),1,0)+IF(ISNUMBER(MATCH(I1835,Sheet4!$K$92:$K$101,0)),1,0)+IF(ISNUMBER(MATCH(J1835,Sheet4!$K$92:$K$101,0)),1,0))
-
(IF(ISNUMBER(MATCH(B1835,Sheet4!$F$2:$F$11,0)),1,0)+IF(ISNUMBER(MATCH(C1835,Sheet4!$F$2:$F$11,0)),1,0)+IF(ISNUMBER(MATCH(D1835,Sheet4!$F$2:$F$11,0)),1,0)+IF(ISNUMBER(MATCH(E1835,Sheet4!$F$2:$F$11,0)),1,0)+IF(ISNUMBER(MATCH(F1835,Sheet4!$F$2:$F$11,0)),1,0)+IF(ISNUMBER(MATCH(G1835,Sheet4!$F$2:$F$11,0)),1,0)+IF(ISNUMBER(MATCH(H1835,Sheet4!$F$2:$F$11,0)),1,0)+IF(ISNUMBER(MATCH(I1835,Sheet4!$F$2:$F$11,0)),1,0)+IF(ISNUMBER(MATCH(J1835,Sheet4!$F$2:$F$11,0)),1,0))</f>
        <v>0</v>
      </c>
      <c r="P1835" s="40" t="str">
        <f>IFERROR(INDEX(Sheet4!$G:$G,MATCH(Sheet1!B1835,Sheet4!$F:$F,0))+INDEX(Sheet4!$G:$G,MATCH(Sheet1!C1835,Sheet4!$F:$F,0))+INDEX(Sheet4!$G:$G,MATCH(Sheet1!D1835,Sheet4!$F:$F,0))+INDEX(Sheet4!$G:$G,MATCH(Sheet1!E1835,Sheet4!$F:$F,0))+INDEX(Sheet4!$G:$G,MATCH(Sheet1!F1835,Sheet4!$F:$F,0))+INDEX(Sheet4!$G:$G,MATCH(Sheet1!G1835,Sheet4!$F:$F,0))+INDEX(Sheet4!$G:$G,MATCH(Sheet1!H1835,Sheet4!$F:$F,0))+INDEX(Sheet4!$G:$G,MATCH(Sheet1!I1835,Sheet4!$F:$F,0))+INDEX(Sheet4!$G:$G,MATCH(Sheet1!J1835,Sheet4!$F:$F,0)),"")</f>
        <v/>
      </c>
      <c r="AF1835">
        <f si="435" t="shared"/>
        <v>0</v>
      </c>
      <c r="AH1835">
        <v>1812</v>
      </c>
      <c r="AI1835" t="str">
        <f si="436" t="shared"/>
        <v>Ben SimmonsDe'Aaron FoxJimmy ButlerJamal CrawfordDeAndre' BembryGerald GreenJohn CollinsMarvin BagleyRudy Gobert</v>
      </c>
      <c r="AJ1835">
        <f si="439" t="shared"/>
        <v>0</v>
      </c>
      <c r="AK1835">
        <f si="440" t="shared"/>
        <v>0</v>
      </c>
      <c r="AL1835">
        <f si="441" t="shared"/>
        <v>0</v>
      </c>
      <c r="AM1835">
        <f si="442" t="shared"/>
        <v>0</v>
      </c>
      <c r="AN1835">
        <f si="443" t="shared"/>
        <v>0</v>
      </c>
      <c r="AO1835">
        <f si="444" t="shared"/>
        <v>0</v>
      </c>
      <c r="AP1835">
        <f si="445" t="shared"/>
        <v>0</v>
      </c>
      <c r="AQ1835">
        <f si="446" t="shared"/>
        <v>0</v>
      </c>
      <c r="AR1835">
        <f si="447" t="shared"/>
        <v>0</v>
      </c>
      <c r="AS1835">
        <f si="437" t="shared"/>
        <v>0</v>
      </c>
      <c r="AU1835" t="str">
        <f>IFERROR(VLOOKUP(C1835,Results!$A$2:$B$240,2,FALSE)+VLOOKUP(D1835,Results!$A$2:$B$240,2,FALSE)+VLOOKUP(E1835,Results!$A$2:$B$240,2,FALSE)+VLOOKUP(F1835,Results!$A$2:$B$240,2,FALSE)+VLOOKUP(G1835,Results!$A$2:$B$240,2,FALSE)+VLOOKUP(H1835,Results!$A$2:$B$240,2,FALSE)+VLOOKUP(I1835,Results!$A$2:$B$240,2,FALSE)+VLOOKUP(J1835,Results!$A$2:$B$240,2,FALSE)+VLOOKUP(B1835,Results!$A$2:$B$240,2,FALSE)-MIN(VLOOKUP(C1835,Results!$A$2:$B$240,2,FALSE),VLOOKUP(D1835,Results!$A$2:$B$240,2,FALSE),VLOOKUP(E1835,Results!$A$2:$B$240,2,FALSE),VLOOKUP(F1835,Results!$A$2:$B$240,2,FALSE),VLOOKUP(G1835,Results!$A$2:$B$240,2,FALSE),VLOOKUP(H1835,Results!$A$2:$B$240,2,FALSE),VLOOKUP(I1835,Results!$A$2:$B$240,2,FALSE),VLOOKUP(J1835,Results!$A$2:$B$240,2,FALSE),VLOOKUP(B1835,Results!$A$2:$B$240,2,FALSE)),"")</f>
        <v/>
      </c>
    </row>
    <row r="1836" spans="2:47" x14ac:dyDescent="0.3">
      <c r="B1836" t="s">
        <v>166</v>
      </c>
      <c r="C1836" t="s">
        <v>171</v>
      </c>
      <c r="D1836" t="s">
        <v>173</v>
      </c>
      <c r="E1836" t="s">
        <v>148</v>
      </c>
      <c r="F1836" t="s">
        <v>150</v>
      </c>
      <c r="G1836" t="s">
        <v>179</v>
      </c>
      <c r="H1836" t="s">
        <v>153</v>
      </c>
      <c r="I1836" t="s">
        <v>181</v>
      </c>
      <c r="J1836" t="s">
        <v>98</v>
      </c>
      <c r="K1836" t="n">
        <v>9.0</v>
      </c>
      <c r="L1836" s="30">
        <f si="438" t="shared"/>
        <v>0</v>
      </c>
      <c r="N1836" s="35" t="str">
        <f si="434" t="shared"/>
        <v/>
      </c>
      <c r="O1836" s="59">
        <f>(IF(ISNUMBER(MATCH(B1836,Sheet4!$K$92:$K$101,0)),1,0)+IF(ISNUMBER(MATCH(C1836,Sheet4!$K$92:$K$101,0)),1,0)+IF(ISNUMBER(MATCH(D1836,Sheet4!$K$92:$K$101,0)),1,0)+IF(ISNUMBER(MATCH(E1836,Sheet4!$K$92:$K$101,0)),1,0)+IF(ISNUMBER(MATCH(F1836,Sheet4!$K$92:$K$101,0)),1,0)+IF(ISNUMBER(MATCH(G1836,Sheet4!$K$92:$K$101,0)),1,0)+IF(ISNUMBER(MATCH(H1836,Sheet4!$K$92:$K$101,0)),1,0)+IF(ISNUMBER(MATCH(I1836,Sheet4!$K$92:$K$101,0)),1,0)+IF(ISNUMBER(MATCH(J1836,Sheet4!$K$92:$K$101,0)),1,0))
-
(IF(ISNUMBER(MATCH(B1836,Sheet4!$F$2:$F$11,0)),1,0)+IF(ISNUMBER(MATCH(C1836,Sheet4!$F$2:$F$11,0)),1,0)+IF(ISNUMBER(MATCH(D1836,Sheet4!$F$2:$F$11,0)),1,0)+IF(ISNUMBER(MATCH(E1836,Sheet4!$F$2:$F$11,0)),1,0)+IF(ISNUMBER(MATCH(F1836,Sheet4!$F$2:$F$11,0)),1,0)+IF(ISNUMBER(MATCH(G1836,Sheet4!$F$2:$F$11,0)),1,0)+IF(ISNUMBER(MATCH(H1836,Sheet4!$F$2:$F$11,0)),1,0)+IF(ISNUMBER(MATCH(I1836,Sheet4!$F$2:$F$11,0)),1,0)+IF(ISNUMBER(MATCH(J1836,Sheet4!$F$2:$F$11,0)),1,0))</f>
        <v>0</v>
      </c>
      <c r="P1836" s="40" t="str">
        <f>IFERROR(INDEX(Sheet4!$G:$G,MATCH(Sheet1!B1836,Sheet4!$F:$F,0))+INDEX(Sheet4!$G:$G,MATCH(Sheet1!C1836,Sheet4!$F:$F,0))+INDEX(Sheet4!$G:$G,MATCH(Sheet1!D1836,Sheet4!$F:$F,0))+INDEX(Sheet4!$G:$G,MATCH(Sheet1!E1836,Sheet4!$F:$F,0))+INDEX(Sheet4!$G:$G,MATCH(Sheet1!F1836,Sheet4!$F:$F,0))+INDEX(Sheet4!$G:$G,MATCH(Sheet1!G1836,Sheet4!$F:$F,0))+INDEX(Sheet4!$G:$G,MATCH(Sheet1!H1836,Sheet4!$F:$F,0))+INDEX(Sheet4!$G:$G,MATCH(Sheet1!I1836,Sheet4!$F:$F,0))+INDEX(Sheet4!$G:$G,MATCH(Sheet1!J1836,Sheet4!$F:$F,0)),"")</f>
        <v/>
      </c>
      <c r="AF1836">
        <f si="435" t="shared"/>
        <v>0</v>
      </c>
      <c r="AH1836">
        <v>1813</v>
      </c>
      <c r="AI1836" t="str">
        <f si="436" t="shared"/>
        <v>Ben SimmonsDe'Aaron FoxBuddy HieldMonte MorrisKelly OubreGerald GreenKenneth FariedP.J. TuckerRudy Gobert</v>
      </c>
      <c r="AJ1836">
        <f si="439" t="shared"/>
        <v>0</v>
      </c>
      <c r="AK1836">
        <f si="440" t="shared"/>
        <v>0</v>
      </c>
      <c r="AL1836">
        <f si="441" t="shared"/>
        <v>0</v>
      </c>
      <c r="AM1836">
        <f si="442" t="shared"/>
        <v>0</v>
      </c>
      <c r="AN1836">
        <f si="443" t="shared"/>
        <v>0</v>
      </c>
      <c r="AO1836">
        <f si="444" t="shared"/>
        <v>0</v>
      </c>
      <c r="AP1836">
        <f si="445" t="shared"/>
        <v>0</v>
      </c>
      <c r="AQ1836">
        <f si="446" t="shared"/>
        <v>0</v>
      </c>
      <c r="AR1836">
        <f si="447" t="shared"/>
        <v>0</v>
      </c>
      <c r="AS1836">
        <f si="437" t="shared"/>
        <v>0</v>
      </c>
      <c r="AU1836" t="str">
        <f>IFERROR(VLOOKUP(C1836,Results!$A$2:$B$240,2,FALSE)+VLOOKUP(D1836,Results!$A$2:$B$240,2,FALSE)+VLOOKUP(E1836,Results!$A$2:$B$240,2,FALSE)+VLOOKUP(F1836,Results!$A$2:$B$240,2,FALSE)+VLOOKUP(G1836,Results!$A$2:$B$240,2,FALSE)+VLOOKUP(H1836,Results!$A$2:$B$240,2,FALSE)+VLOOKUP(I1836,Results!$A$2:$B$240,2,FALSE)+VLOOKUP(J1836,Results!$A$2:$B$240,2,FALSE)+VLOOKUP(B1836,Results!$A$2:$B$240,2,FALSE)-MIN(VLOOKUP(C1836,Results!$A$2:$B$240,2,FALSE),VLOOKUP(D1836,Results!$A$2:$B$240,2,FALSE),VLOOKUP(E1836,Results!$A$2:$B$240,2,FALSE),VLOOKUP(F1836,Results!$A$2:$B$240,2,FALSE),VLOOKUP(G1836,Results!$A$2:$B$240,2,FALSE),VLOOKUP(H1836,Results!$A$2:$B$240,2,FALSE),VLOOKUP(I1836,Results!$A$2:$B$240,2,FALSE),VLOOKUP(J1836,Results!$A$2:$B$240,2,FALSE),VLOOKUP(B1836,Results!$A$2:$B$240,2,FALSE)),"")</f>
        <v/>
      </c>
    </row>
    <row r="1837" spans="2:47" x14ac:dyDescent="0.3">
      <c r="B1837" t="s">
        <v>166</v>
      </c>
      <c r="C1837" t="s">
        <v>87</v>
      </c>
      <c r="D1837" t="s">
        <v>172</v>
      </c>
      <c r="E1837" t="s">
        <v>173</v>
      </c>
      <c r="F1837" t="s">
        <v>177</v>
      </c>
      <c r="G1837" t="s">
        <v>159</v>
      </c>
      <c r="H1837" t="s">
        <v>152</v>
      </c>
      <c r="I1837" t="s">
        <v>183</v>
      </c>
      <c r="J1837" t="s">
        <v>94</v>
      </c>
      <c r="K1837" t="n">
        <v>9.0</v>
      </c>
      <c r="L1837" s="30">
        <f si="438" t="shared"/>
        <v>0</v>
      </c>
      <c r="N1837" s="35" t="str">
        <f si="434" t="shared"/>
        <v/>
      </c>
      <c r="O1837" s="59">
        <f>(IF(ISNUMBER(MATCH(B1837,Sheet4!$K$92:$K$101,0)),1,0)+IF(ISNUMBER(MATCH(C1837,Sheet4!$K$92:$K$101,0)),1,0)+IF(ISNUMBER(MATCH(D1837,Sheet4!$K$92:$K$101,0)),1,0)+IF(ISNUMBER(MATCH(E1837,Sheet4!$K$92:$K$101,0)),1,0)+IF(ISNUMBER(MATCH(F1837,Sheet4!$K$92:$K$101,0)),1,0)+IF(ISNUMBER(MATCH(G1837,Sheet4!$K$92:$K$101,0)),1,0)+IF(ISNUMBER(MATCH(H1837,Sheet4!$K$92:$K$101,0)),1,0)+IF(ISNUMBER(MATCH(I1837,Sheet4!$K$92:$K$101,0)),1,0)+IF(ISNUMBER(MATCH(J1837,Sheet4!$K$92:$K$101,0)),1,0))
-
(IF(ISNUMBER(MATCH(B1837,Sheet4!$F$2:$F$11,0)),1,0)+IF(ISNUMBER(MATCH(C1837,Sheet4!$F$2:$F$11,0)),1,0)+IF(ISNUMBER(MATCH(D1837,Sheet4!$F$2:$F$11,0)),1,0)+IF(ISNUMBER(MATCH(E1837,Sheet4!$F$2:$F$11,0)),1,0)+IF(ISNUMBER(MATCH(F1837,Sheet4!$F$2:$F$11,0)),1,0)+IF(ISNUMBER(MATCH(G1837,Sheet4!$F$2:$F$11,0)),1,0)+IF(ISNUMBER(MATCH(H1837,Sheet4!$F$2:$F$11,0)),1,0)+IF(ISNUMBER(MATCH(I1837,Sheet4!$F$2:$F$11,0)),1,0)+IF(ISNUMBER(MATCH(J1837,Sheet4!$F$2:$F$11,0)),1,0))</f>
        <v>0</v>
      </c>
      <c r="P1837" s="40" t="str">
        <f>IFERROR(INDEX(Sheet4!$G:$G,MATCH(Sheet1!B1837,Sheet4!$F:$F,0))+INDEX(Sheet4!$G:$G,MATCH(Sheet1!C1837,Sheet4!$F:$F,0))+INDEX(Sheet4!$G:$G,MATCH(Sheet1!D1837,Sheet4!$F:$F,0))+INDEX(Sheet4!$G:$G,MATCH(Sheet1!E1837,Sheet4!$F:$F,0))+INDEX(Sheet4!$G:$G,MATCH(Sheet1!F1837,Sheet4!$F:$F,0))+INDEX(Sheet4!$G:$G,MATCH(Sheet1!G1837,Sheet4!$F:$F,0))+INDEX(Sheet4!$G:$G,MATCH(Sheet1!H1837,Sheet4!$F:$F,0))+INDEX(Sheet4!$G:$G,MATCH(Sheet1!I1837,Sheet4!$F:$F,0))+INDEX(Sheet4!$G:$G,MATCH(Sheet1!J1837,Sheet4!$F:$F,0)),"")</f>
        <v/>
      </c>
      <c r="AF1837">
        <f si="435" t="shared"/>
        <v>0</v>
      </c>
      <c r="AH1837">
        <v>1814</v>
      </c>
      <c r="AI1837" t="str">
        <f si="436" t="shared"/>
        <v>Ricky RubioIsaiah CanaanJames HardenMalik BeasleyKelly OubreDeAndre' BembryJosh JacksonPaul MillsapKarl-Anthony Towns</v>
      </c>
      <c r="AJ1837">
        <f si="439" t="shared"/>
        <v>0</v>
      </c>
      <c r="AK1837">
        <f si="440" t="shared"/>
        <v>0</v>
      </c>
      <c r="AL1837">
        <f si="441" t="shared"/>
        <v>0</v>
      </c>
      <c r="AM1837">
        <f si="442" t="shared"/>
        <v>0</v>
      </c>
      <c r="AN1837">
        <f si="443" t="shared"/>
        <v>0</v>
      </c>
      <c r="AO1837">
        <f si="444" t="shared"/>
        <v>0</v>
      </c>
      <c r="AP1837">
        <f si="445" t="shared"/>
        <v>0</v>
      </c>
      <c r="AQ1837">
        <f si="446" t="shared"/>
        <v>0</v>
      </c>
      <c r="AR1837">
        <f si="447" t="shared"/>
        <v>0</v>
      </c>
      <c r="AS1837">
        <f si="437" t="shared"/>
        <v>0</v>
      </c>
      <c r="AU1837" t="str">
        <f>IFERROR(VLOOKUP(C1837,Results!$A$2:$B$240,2,FALSE)+VLOOKUP(D1837,Results!$A$2:$B$240,2,FALSE)+VLOOKUP(E1837,Results!$A$2:$B$240,2,FALSE)+VLOOKUP(F1837,Results!$A$2:$B$240,2,FALSE)+VLOOKUP(G1837,Results!$A$2:$B$240,2,FALSE)+VLOOKUP(H1837,Results!$A$2:$B$240,2,FALSE)+VLOOKUP(I1837,Results!$A$2:$B$240,2,FALSE)+VLOOKUP(J1837,Results!$A$2:$B$240,2,FALSE)+VLOOKUP(B1837,Results!$A$2:$B$240,2,FALSE)-MIN(VLOOKUP(C1837,Results!$A$2:$B$240,2,FALSE),VLOOKUP(D1837,Results!$A$2:$B$240,2,FALSE),VLOOKUP(E1837,Results!$A$2:$B$240,2,FALSE),VLOOKUP(F1837,Results!$A$2:$B$240,2,FALSE),VLOOKUP(G1837,Results!$A$2:$B$240,2,FALSE),VLOOKUP(H1837,Results!$A$2:$B$240,2,FALSE),VLOOKUP(I1837,Results!$A$2:$B$240,2,FALSE),VLOOKUP(J1837,Results!$A$2:$B$240,2,FALSE),VLOOKUP(B1837,Results!$A$2:$B$240,2,FALSE)),"")</f>
        <v/>
      </c>
    </row>
    <row r="1838" spans="2:47" x14ac:dyDescent="0.3">
      <c r="B1838" t="s">
        <v>166</v>
      </c>
      <c r="C1838" t="s">
        <v>87</v>
      </c>
      <c r="D1838" t="s">
        <v>174</v>
      </c>
      <c r="E1838" t="s">
        <v>146</v>
      </c>
      <c r="F1838" t="s">
        <v>177</v>
      </c>
      <c r="G1838" t="s">
        <v>96</v>
      </c>
      <c r="H1838" t="s">
        <v>152</v>
      </c>
      <c r="I1838" t="s">
        <v>155</v>
      </c>
      <c r="J1838" t="s">
        <v>186</v>
      </c>
      <c r="K1838" t="n">
        <v>9.0</v>
      </c>
      <c r="L1838" s="30">
        <f si="438" t="shared"/>
        <v>0</v>
      </c>
      <c r="N1838" s="35" t="str">
        <f si="434" t="shared"/>
        <v/>
      </c>
      <c r="O1838" s="59">
        <f>(IF(ISNUMBER(MATCH(B1838,Sheet4!$K$92:$K$101,0)),1,0)+IF(ISNUMBER(MATCH(C1838,Sheet4!$K$92:$K$101,0)),1,0)+IF(ISNUMBER(MATCH(D1838,Sheet4!$K$92:$K$101,0)),1,0)+IF(ISNUMBER(MATCH(E1838,Sheet4!$K$92:$K$101,0)),1,0)+IF(ISNUMBER(MATCH(F1838,Sheet4!$K$92:$K$101,0)),1,0)+IF(ISNUMBER(MATCH(G1838,Sheet4!$K$92:$K$101,0)),1,0)+IF(ISNUMBER(MATCH(H1838,Sheet4!$K$92:$K$101,0)),1,0)+IF(ISNUMBER(MATCH(I1838,Sheet4!$K$92:$K$101,0)),1,0)+IF(ISNUMBER(MATCH(J1838,Sheet4!$K$92:$K$101,0)),1,0))
-
(IF(ISNUMBER(MATCH(B1838,Sheet4!$F$2:$F$11,0)),1,0)+IF(ISNUMBER(MATCH(C1838,Sheet4!$F$2:$F$11,0)),1,0)+IF(ISNUMBER(MATCH(D1838,Sheet4!$F$2:$F$11,0)),1,0)+IF(ISNUMBER(MATCH(E1838,Sheet4!$F$2:$F$11,0)),1,0)+IF(ISNUMBER(MATCH(F1838,Sheet4!$F$2:$F$11,0)),1,0)+IF(ISNUMBER(MATCH(G1838,Sheet4!$F$2:$F$11,0)),1,0)+IF(ISNUMBER(MATCH(H1838,Sheet4!$F$2:$F$11,0)),1,0)+IF(ISNUMBER(MATCH(I1838,Sheet4!$F$2:$F$11,0)),1,0)+IF(ISNUMBER(MATCH(J1838,Sheet4!$F$2:$F$11,0)),1,0))</f>
        <v>0</v>
      </c>
      <c r="P1838" s="40" t="str">
        <f>IFERROR(INDEX(Sheet4!$G:$G,MATCH(Sheet1!B1838,Sheet4!$F:$F,0))+INDEX(Sheet4!$G:$G,MATCH(Sheet1!C1838,Sheet4!$F:$F,0))+INDEX(Sheet4!$G:$G,MATCH(Sheet1!D1838,Sheet4!$F:$F,0))+INDEX(Sheet4!$G:$G,MATCH(Sheet1!E1838,Sheet4!$F:$F,0))+INDEX(Sheet4!$G:$G,MATCH(Sheet1!F1838,Sheet4!$F:$F,0))+INDEX(Sheet4!$G:$G,MATCH(Sheet1!G1838,Sheet4!$F:$F,0))+INDEX(Sheet4!$G:$G,MATCH(Sheet1!H1838,Sheet4!$F:$F,0))+INDEX(Sheet4!$G:$G,MATCH(Sheet1!I1838,Sheet4!$F:$F,0))+INDEX(Sheet4!$G:$G,MATCH(Sheet1!J1838,Sheet4!$F:$F,0)),"")</f>
        <v/>
      </c>
      <c r="AF1838">
        <f si="435" t="shared"/>
        <v>0</v>
      </c>
      <c r="AH1838">
        <v>1815</v>
      </c>
      <c r="AI1838" t="str">
        <f si="436" t="shared"/>
        <v>Jeremy LinIsaiah CanaanDevin BookerMonte MorrisWill BartonKelly OubreKenneth FariedJohn CollinsNikola Jokic</v>
      </c>
      <c r="AJ1838">
        <f si="439" t="shared"/>
        <v>0</v>
      </c>
      <c r="AK1838">
        <f si="440" t="shared"/>
        <v>0</v>
      </c>
      <c r="AL1838">
        <f si="441" t="shared"/>
        <v>0</v>
      </c>
      <c r="AM1838">
        <f si="442" t="shared"/>
        <v>0</v>
      </c>
      <c r="AN1838">
        <f si="443" t="shared"/>
        <v>0</v>
      </c>
      <c r="AO1838">
        <f si="444" t="shared"/>
        <v>0</v>
      </c>
      <c r="AP1838">
        <f si="445" t="shared"/>
        <v>0</v>
      </c>
      <c r="AQ1838">
        <f si="446" t="shared"/>
        <v>0</v>
      </c>
      <c r="AR1838">
        <f si="447" t="shared"/>
        <v>0</v>
      </c>
      <c r="AS1838">
        <f si="437" t="shared"/>
        <v>0</v>
      </c>
      <c r="AU1838" t="str">
        <f>IFERROR(VLOOKUP(C1838,Results!$A$2:$B$240,2,FALSE)+VLOOKUP(D1838,Results!$A$2:$B$240,2,FALSE)+VLOOKUP(E1838,Results!$A$2:$B$240,2,FALSE)+VLOOKUP(F1838,Results!$A$2:$B$240,2,FALSE)+VLOOKUP(G1838,Results!$A$2:$B$240,2,FALSE)+VLOOKUP(H1838,Results!$A$2:$B$240,2,FALSE)+VLOOKUP(I1838,Results!$A$2:$B$240,2,FALSE)+VLOOKUP(J1838,Results!$A$2:$B$240,2,FALSE)+VLOOKUP(B1838,Results!$A$2:$B$240,2,FALSE)-MIN(VLOOKUP(C1838,Results!$A$2:$B$240,2,FALSE),VLOOKUP(D1838,Results!$A$2:$B$240,2,FALSE),VLOOKUP(E1838,Results!$A$2:$B$240,2,FALSE),VLOOKUP(F1838,Results!$A$2:$B$240,2,FALSE),VLOOKUP(G1838,Results!$A$2:$B$240,2,FALSE),VLOOKUP(H1838,Results!$A$2:$B$240,2,FALSE),VLOOKUP(I1838,Results!$A$2:$B$240,2,FALSE),VLOOKUP(J1838,Results!$A$2:$B$240,2,FALSE),VLOOKUP(B1838,Results!$A$2:$B$240,2,FALSE)),"")</f>
        <v/>
      </c>
    </row>
    <row r="1839" spans="2:47" x14ac:dyDescent="0.3">
      <c r="B1839" t="s">
        <v>87</v>
      </c>
      <c r="C1839" t="s">
        <v>170</v>
      </c>
      <c r="D1839" t="s">
        <v>145</v>
      </c>
      <c r="E1839" t="s">
        <v>146</v>
      </c>
      <c r="F1839" t="s">
        <v>100</v>
      </c>
      <c r="G1839" t="s">
        <v>105</v>
      </c>
      <c r="H1839" t="s">
        <v>92</v>
      </c>
      <c r="I1839" t="s">
        <v>93</v>
      </c>
      <c r="J1839" t="s">
        <v>98</v>
      </c>
      <c r="K1839" t="n">
        <v>9.0</v>
      </c>
      <c r="L1839" s="30">
        <f si="438" t="shared"/>
        <v>0</v>
      </c>
      <c r="N1839" s="35" t="str">
        <f si="434" t="shared"/>
        <v/>
      </c>
      <c r="O1839" s="59">
        <f>(IF(ISNUMBER(MATCH(B1839,Sheet4!$K$92:$K$101,0)),1,0)+IF(ISNUMBER(MATCH(C1839,Sheet4!$K$92:$K$101,0)),1,0)+IF(ISNUMBER(MATCH(D1839,Sheet4!$K$92:$K$101,0)),1,0)+IF(ISNUMBER(MATCH(E1839,Sheet4!$K$92:$K$101,0)),1,0)+IF(ISNUMBER(MATCH(F1839,Sheet4!$K$92:$K$101,0)),1,0)+IF(ISNUMBER(MATCH(G1839,Sheet4!$K$92:$K$101,0)),1,0)+IF(ISNUMBER(MATCH(H1839,Sheet4!$K$92:$K$101,0)),1,0)+IF(ISNUMBER(MATCH(I1839,Sheet4!$K$92:$K$101,0)),1,0)+IF(ISNUMBER(MATCH(J1839,Sheet4!$K$92:$K$101,0)),1,0))
-
(IF(ISNUMBER(MATCH(B1839,Sheet4!$F$2:$F$11,0)),1,0)+IF(ISNUMBER(MATCH(C1839,Sheet4!$F$2:$F$11,0)),1,0)+IF(ISNUMBER(MATCH(D1839,Sheet4!$F$2:$F$11,0)),1,0)+IF(ISNUMBER(MATCH(E1839,Sheet4!$F$2:$F$11,0)),1,0)+IF(ISNUMBER(MATCH(F1839,Sheet4!$F$2:$F$11,0)),1,0)+IF(ISNUMBER(MATCH(G1839,Sheet4!$F$2:$F$11,0)),1,0)+IF(ISNUMBER(MATCH(H1839,Sheet4!$F$2:$F$11,0)),1,0)+IF(ISNUMBER(MATCH(I1839,Sheet4!$F$2:$F$11,0)),1,0)+IF(ISNUMBER(MATCH(J1839,Sheet4!$F$2:$F$11,0)),1,0))</f>
        <v>0</v>
      </c>
      <c r="P1839" s="40" t="str">
        <f>IFERROR(INDEX(Sheet4!$G:$G,MATCH(Sheet1!B1839,Sheet4!$F:$F,0))+INDEX(Sheet4!$G:$G,MATCH(Sheet1!C1839,Sheet4!$F:$F,0))+INDEX(Sheet4!$G:$G,MATCH(Sheet1!D1839,Sheet4!$F:$F,0))+INDEX(Sheet4!$G:$G,MATCH(Sheet1!E1839,Sheet4!$F:$F,0))+INDEX(Sheet4!$G:$G,MATCH(Sheet1!F1839,Sheet4!$F:$F,0))+INDEX(Sheet4!$G:$G,MATCH(Sheet1!G1839,Sheet4!$F:$F,0))+INDEX(Sheet4!$G:$G,MATCH(Sheet1!H1839,Sheet4!$F:$F,0))+INDEX(Sheet4!$G:$G,MATCH(Sheet1!I1839,Sheet4!$F:$F,0))+INDEX(Sheet4!$G:$G,MATCH(Sheet1!J1839,Sheet4!$F:$F,0)),"")</f>
        <v/>
      </c>
      <c r="AF1839">
        <f si="435" t="shared"/>
        <v>0</v>
      </c>
      <c r="AH1839">
        <v>1816</v>
      </c>
      <c r="AI1839" t="str">
        <f si="436" t="shared"/>
        <v>Ben SimmonsElie OkoboDevin BookerMonte MorrisKelly OubreCorey BrewerKenneth FariedTaj GibsonKarl-Anthony Towns</v>
      </c>
      <c r="AJ1839">
        <f si="439" t="shared"/>
        <v>0</v>
      </c>
      <c r="AK1839">
        <f si="440" t="shared"/>
        <v>0</v>
      </c>
      <c r="AL1839">
        <f si="441" t="shared"/>
        <v>0</v>
      </c>
      <c r="AM1839">
        <f si="442" t="shared"/>
        <v>0</v>
      </c>
      <c r="AN1839">
        <f si="443" t="shared"/>
        <v>0</v>
      </c>
      <c r="AO1839">
        <f si="444" t="shared"/>
        <v>0</v>
      </c>
      <c r="AP1839">
        <f si="445" t="shared"/>
        <v>0</v>
      </c>
      <c r="AQ1839">
        <f si="446" t="shared"/>
        <v>0</v>
      </c>
      <c r="AR1839">
        <f si="447" t="shared"/>
        <v>0</v>
      </c>
      <c r="AS1839">
        <f si="437" t="shared"/>
        <v>0</v>
      </c>
      <c r="AU1839" t="str">
        <f>IFERROR(VLOOKUP(C1839,Results!$A$2:$B$240,2,FALSE)+VLOOKUP(D1839,Results!$A$2:$B$240,2,FALSE)+VLOOKUP(E1839,Results!$A$2:$B$240,2,FALSE)+VLOOKUP(F1839,Results!$A$2:$B$240,2,FALSE)+VLOOKUP(G1839,Results!$A$2:$B$240,2,FALSE)+VLOOKUP(H1839,Results!$A$2:$B$240,2,FALSE)+VLOOKUP(I1839,Results!$A$2:$B$240,2,FALSE)+VLOOKUP(J1839,Results!$A$2:$B$240,2,FALSE)+VLOOKUP(B1839,Results!$A$2:$B$240,2,FALSE)-MIN(VLOOKUP(C1839,Results!$A$2:$B$240,2,FALSE),VLOOKUP(D1839,Results!$A$2:$B$240,2,FALSE),VLOOKUP(E1839,Results!$A$2:$B$240,2,FALSE),VLOOKUP(F1839,Results!$A$2:$B$240,2,FALSE),VLOOKUP(G1839,Results!$A$2:$B$240,2,FALSE),VLOOKUP(H1839,Results!$A$2:$B$240,2,FALSE),VLOOKUP(I1839,Results!$A$2:$B$240,2,FALSE),VLOOKUP(J1839,Results!$A$2:$B$240,2,FALSE),VLOOKUP(B1839,Results!$A$2:$B$240,2,FALSE)),"")</f>
        <v/>
      </c>
    </row>
    <row r="1840" spans="2:47" x14ac:dyDescent="0.3">
      <c r="B1840" t="s">
        <v>87</v>
      </c>
      <c r="C1840" t="s">
        <v>170</v>
      </c>
      <c r="D1840" t="s">
        <v>172</v>
      </c>
      <c r="E1840" t="s">
        <v>173</v>
      </c>
      <c r="F1840" t="s">
        <v>177</v>
      </c>
      <c r="G1840" t="s">
        <v>100</v>
      </c>
      <c r="H1840" t="s">
        <v>152</v>
      </c>
      <c r="I1840" t="s">
        <v>103</v>
      </c>
      <c r="J1840" t="s">
        <v>186</v>
      </c>
      <c r="K1840" t="n">
        <v>9.0</v>
      </c>
      <c r="L1840" s="30">
        <f si="438" t="shared"/>
        <v>0</v>
      </c>
      <c r="N1840" s="35" t="str">
        <f si="434" t="shared"/>
        <v/>
      </c>
      <c r="O1840" s="59">
        <f>(IF(ISNUMBER(MATCH(B1840,Sheet4!$K$92:$K$101,0)),1,0)+IF(ISNUMBER(MATCH(C1840,Sheet4!$K$92:$K$101,0)),1,0)+IF(ISNUMBER(MATCH(D1840,Sheet4!$K$92:$K$101,0)),1,0)+IF(ISNUMBER(MATCH(E1840,Sheet4!$K$92:$K$101,0)),1,0)+IF(ISNUMBER(MATCH(F1840,Sheet4!$K$92:$K$101,0)),1,0)+IF(ISNUMBER(MATCH(G1840,Sheet4!$K$92:$K$101,0)),1,0)+IF(ISNUMBER(MATCH(H1840,Sheet4!$K$92:$K$101,0)),1,0)+IF(ISNUMBER(MATCH(I1840,Sheet4!$K$92:$K$101,0)),1,0)+IF(ISNUMBER(MATCH(J1840,Sheet4!$K$92:$K$101,0)),1,0))
-
(IF(ISNUMBER(MATCH(B1840,Sheet4!$F$2:$F$11,0)),1,0)+IF(ISNUMBER(MATCH(C1840,Sheet4!$F$2:$F$11,0)),1,0)+IF(ISNUMBER(MATCH(D1840,Sheet4!$F$2:$F$11,0)),1,0)+IF(ISNUMBER(MATCH(E1840,Sheet4!$F$2:$F$11,0)),1,0)+IF(ISNUMBER(MATCH(F1840,Sheet4!$F$2:$F$11,0)),1,0)+IF(ISNUMBER(MATCH(G1840,Sheet4!$F$2:$F$11,0)),1,0)+IF(ISNUMBER(MATCH(H1840,Sheet4!$F$2:$F$11,0)),1,0)+IF(ISNUMBER(MATCH(I1840,Sheet4!$F$2:$F$11,0)),1,0)+IF(ISNUMBER(MATCH(J1840,Sheet4!$F$2:$F$11,0)),1,0))</f>
        <v>0</v>
      </c>
      <c r="P1840" s="40" t="str">
        <f>IFERROR(INDEX(Sheet4!$G:$G,MATCH(Sheet1!B1840,Sheet4!$F:$F,0))+INDEX(Sheet4!$G:$G,MATCH(Sheet1!C1840,Sheet4!$F:$F,0))+INDEX(Sheet4!$G:$G,MATCH(Sheet1!D1840,Sheet4!$F:$F,0))+INDEX(Sheet4!$G:$G,MATCH(Sheet1!E1840,Sheet4!$F:$F,0))+INDEX(Sheet4!$G:$G,MATCH(Sheet1!F1840,Sheet4!$F:$F,0))+INDEX(Sheet4!$G:$G,MATCH(Sheet1!G1840,Sheet4!$F:$F,0))+INDEX(Sheet4!$G:$G,MATCH(Sheet1!H1840,Sheet4!$F:$F,0))+INDEX(Sheet4!$G:$G,MATCH(Sheet1!I1840,Sheet4!$F:$F,0))+INDEX(Sheet4!$G:$G,MATCH(Sheet1!J1840,Sheet4!$F:$F,0)),"")</f>
        <v/>
      </c>
      <c r="AF1840">
        <f si="435" t="shared"/>
        <v>0</v>
      </c>
      <c r="AH1840">
        <v>1817</v>
      </c>
      <c r="AI1840" t="str">
        <f si="436" t="shared"/>
        <v>Ben SimmonsT.J. McConnellMonte MorrisMalik BeasleyWill BartonKelly OubreJohn CollinsPaul MillsapNikola Jokic</v>
      </c>
      <c r="AJ1840">
        <f si="439" t="shared"/>
        <v>0</v>
      </c>
      <c r="AK1840">
        <f si="440" t="shared"/>
        <v>0</v>
      </c>
      <c r="AL1840">
        <f si="441" t="shared"/>
        <v>0</v>
      </c>
      <c r="AM1840">
        <f si="442" t="shared"/>
        <v>0</v>
      </c>
      <c r="AN1840">
        <f si="443" t="shared"/>
        <v>0</v>
      </c>
      <c r="AO1840">
        <f si="444" t="shared"/>
        <v>0</v>
      </c>
      <c r="AP1840">
        <f si="445" t="shared"/>
        <v>0</v>
      </c>
      <c r="AQ1840">
        <f si="446" t="shared"/>
        <v>0</v>
      </c>
      <c r="AR1840">
        <f si="447" t="shared"/>
        <v>0</v>
      </c>
      <c r="AS1840">
        <f si="437" t="shared"/>
        <v>0</v>
      </c>
      <c r="AU1840" t="str">
        <f>IFERROR(VLOOKUP(C1840,Results!$A$2:$B$240,2,FALSE)+VLOOKUP(D1840,Results!$A$2:$B$240,2,FALSE)+VLOOKUP(E1840,Results!$A$2:$B$240,2,FALSE)+VLOOKUP(F1840,Results!$A$2:$B$240,2,FALSE)+VLOOKUP(G1840,Results!$A$2:$B$240,2,FALSE)+VLOOKUP(H1840,Results!$A$2:$B$240,2,FALSE)+VLOOKUP(I1840,Results!$A$2:$B$240,2,FALSE)+VLOOKUP(J1840,Results!$A$2:$B$240,2,FALSE)+VLOOKUP(B1840,Results!$A$2:$B$240,2,FALSE)-MIN(VLOOKUP(C1840,Results!$A$2:$B$240,2,FALSE),VLOOKUP(D1840,Results!$A$2:$B$240,2,FALSE),VLOOKUP(E1840,Results!$A$2:$B$240,2,FALSE),VLOOKUP(F1840,Results!$A$2:$B$240,2,FALSE),VLOOKUP(G1840,Results!$A$2:$B$240,2,FALSE),VLOOKUP(H1840,Results!$A$2:$B$240,2,FALSE),VLOOKUP(I1840,Results!$A$2:$B$240,2,FALSE),VLOOKUP(J1840,Results!$A$2:$B$240,2,FALSE),VLOOKUP(B1840,Results!$A$2:$B$240,2,FALSE)),"")</f>
        <v/>
      </c>
    </row>
    <row r="1841" spans="2:47" x14ac:dyDescent="0.3">
      <c r="B1841" t="s">
        <v>166</v>
      </c>
      <c r="C1841" t="s">
        <v>170</v>
      </c>
      <c r="D1841" t="s">
        <v>172</v>
      </c>
      <c r="E1841" t="s">
        <v>89</v>
      </c>
      <c r="F1841" t="s">
        <v>150</v>
      </c>
      <c r="G1841" t="s">
        <v>179</v>
      </c>
      <c r="H1841" t="s">
        <v>181</v>
      </c>
      <c r="I1841" t="s">
        <v>182</v>
      </c>
      <c r="J1841" t="s">
        <v>186</v>
      </c>
      <c r="K1841" t="n">
        <v>9.0</v>
      </c>
      <c r="L1841" s="30">
        <f si="438" t="shared"/>
        <v>0</v>
      </c>
      <c r="N1841" s="35" t="str">
        <f si="434" t="shared"/>
        <v/>
      </c>
      <c r="O1841" s="59">
        <f>(IF(ISNUMBER(MATCH(B1841,Sheet4!$K$92:$K$101,0)),1,0)+IF(ISNUMBER(MATCH(C1841,Sheet4!$K$92:$K$101,0)),1,0)+IF(ISNUMBER(MATCH(D1841,Sheet4!$K$92:$K$101,0)),1,0)+IF(ISNUMBER(MATCH(E1841,Sheet4!$K$92:$K$101,0)),1,0)+IF(ISNUMBER(MATCH(F1841,Sheet4!$K$92:$K$101,0)),1,0)+IF(ISNUMBER(MATCH(G1841,Sheet4!$K$92:$K$101,0)),1,0)+IF(ISNUMBER(MATCH(H1841,Sheet4!$K$92:$K$101,0)),1,0)+IF(ISNUMBER(MATCH(I1841,Sheet4!$K$92:$K$101,0)),1,0)+IF(ISNUMBER(MATCH(J1841,Sheet4!$K$92:$K$101,0)),1,0))
-
(IF(ISNUMBER(MATCH(B1841,Sheet4!$F$2:$F$11,0)),1,0)+IF(ISNUMBER(MATCH(C1841,Sheet4!$F$2:$F$11,0)),1,0)+IF(ISNUMBER(MATCH(D1841,Sheet4!$F$2:$F$11,0)),1,0)+IF(ISNUMBER(MATCH(E1841,Sheet4!$F$2:$F$11,0)),1,0)+IF(ISNUMBER(MATCH(F1841,Sheet4!$F$2:$F$11,0)),1,0)+IF(ISNUMBER(MATCH(G1841,Sheet4!$F$2:$F$11,0)),1,0)+IF(ISNUMBER(MATCH(H1841,Sheet4!$F$2:$F$11,0)),1,0)+IF(ISNUMBER(MATCH(I1841,Sheet4!$F$2:$F$11,0)),1,0)+IF(ISNUMBER(MATCH(J1841,Sheet4!$F$2:$F$11,0)),1,0))</f>
        <v>0</v>
      </c>
      <c r="P1841" s="40" t="str">
        <f>IFERROR(INDEX(Sheet4!$G:$G,MATCH(Sheet1!B1841,Sheet4!$F:$F,0))+INDEX(Sheet4!$G:$G,MATCH(Sheet1!C1841,Sheet4!$F:$F,0))+INDEX(Sheet4!$G:$G,MATCH(Sheet1!D1841,Sheet4!$F:$F,0))+INDEX(Sheet4!$G:$G,MATCH(Sheet1!E1841,Sheet4!$F:$F,0))+INDEX(Sheet4!$G:$G,MATCH(Sheet1!F1841,Sheet4!$F:$F,0))+INDEX(Sheet4!$G:$G,MATCH(Sheet1!G1841,Sheet4!$F:$F,0))+INDEX(Sheet4!$G:$G,MATCH(Sheet1!H1841,Sheet4!$F:$F,0))+INDEX(Sheet4!$G:$G,MATCH(Sheet1!I1841,Sheet4!$F:$F,0))+INDEX(Sheet4!$G:$G,MATCH(Sheet1!J1841,Sheet4!$F:$F,0)),"")</f>
        <v/>
      </c>
      <c r="AF1841">
        <f si="435" t="shared"/>
        <v>0</v>
      </c>
      <c r="AH1841">
        <v>1818</v>
      </c>
      <c r="AI1841" t="str">
        <f si="436" t="shared"/>
        <v>De'Aaron FoxIsaiah CanaanJames HardenMonte MorrisJoe InglesMikal BridgesKenneth FariedJosh JacksonWillie Cauley-Stein</v>
      </c>
      <c r="AJ1841">
        <f si="439" t="shared"/>
        <v>0</v>
      </c>
      <c r="AK1841">
        <f si="440" t="shared"/>
        <v>0</v>
      </c>
      <c r="AL1841">
        <f si="441" t="shared"/>
        <v>0</v>
      </c>
      <c r="AM1841">
        <f si="442" t="shared"/>
        <v>0</v>
      </c>
      <c r="AN1841">
        <f si="443" t="shared"/>
        <v>0</v>
      </c>
      <c r="AO1841">
        <f si="444" t="shared"/>
        <v>0</v>
      </c>
      <c r="AP1841">
        <f si="445" t="shared"/>
        <v>0</v>
      </c>
      <c r="AQ1841">
        <f si="446" t="shared"/>
        <v>0</v>
      </c>
      <c r="AR1841">
        <f si="447" t="shared"/>
        <v>0</v>
      </c>
      <c r="AS1841">
        <f si="437" t="shared"/>
        <v>0</v>
      </c>
      <c r="AU1841" t="str">
        <f>IFERROR(VLOOKUP(C1841,Results!$A$2:$B$240,2,FALSE)+VLOOKUP(D1841,Results!$A$2:$B$240,2,FALSE)+VLOOKUP(E1841,Results!$A$2:$B$240,2,FALSE)+VLOOKUP(F1841,Results!$A$2:$B$240,2,FALSE)+VLOOKUP(G1841,Results!$A$2:$B$240,2,FALSE)+VLOOKUP(H1841,Results!$A$2:$B$240,2,FALSE)+VLOOKUP(I1841,Results!$A$2:$B$240,2,FALSE)+VLOOKUP(J1841,Results!$A$2:$B$240,2,FALSE)+VLOOKUP(B1841,Results!$A$2:$B$240,2,FALSE)-MIN(VLOOKUP(C1841,Results!$A$2:$B$240,2,FALSE),VLOOKUP(D1841,Results!$A$2:$B$240,2,FALSE),VLOOKUP(E1841,Results!$A$2:$B$240,2,FALSE),VLOOKUP(F1841,Results!$A$2:$B$240,2,FALSE),VLOOKUP(G1841,Results!$A$2:$B$240,2,FALSE),VLOOKUP(H1841,Results!$A$2:$B$240,2,FALSE),VLOOKUP(I1841,Results!$A$2:$B$240,2,FALSE),VLOOKUP(J1841,Results!$A$2:$B$240,2,FALSE),VLOOKUP(B1841,Results!$A$2:$B$240,2,FALSE)),"")</f>
        <v/>
      </c>
    </row>
    <row r="1842" spans="2:47" x14ac:dyDescent="0.3">
      <c r="B1842" t="s">
        <v>87</v>
      </c>
      <c r="C1842" t="s">
        <v>170</v>
      </c>
      <c r="D1842" t="s">
        <v>99</v>
      </c>
      <c r="E1842" t="s">
        <v>172</v>
      </c>
      <c r="F1842" t="s">
        <v>90</v>
      </c>
      <c r="G1842" t="s">
        <v>179</v>
      </c>
      <c r="H1842" t="s">
        <v>181</v>
      </c>
      <c r="I1842" t="s">
        <v>152</v>
      </c>
      <c r="J1842" t="s">
        <v>188</v>
      </c>
      <c r="K1842" t="n">
        <v>9.0</v>
      </c>
      <c r="L1842" s="30">
        <f si="438" t="shared"/>
        <v>0</v>
      </c>
      <c r="N1842" s="35" t="str">
        <f si="434" t="shared"/>
        <v/>
      </c>
      <c r="O1842" s="59">
        <f>(IF(ISNUMBER(MATCH(B1842,Sheet4!$K$92:$K$101,0)),1,0)+IF(ISNUMBER(MATCH(C1842,Sheet4!$K$92:$K$101,0)),1,0)+IF(ISNUMBER(MATCH(D1842,Sheet4!$K$92:$K$101,0)),1,0)+IF(ISNUMBER(MATCH(E1842,Sheet4!$K$92:$K$101,0)),1,0)+IF(ISNUMBER(MATCH(F1842,Sheet4!$K$92:$K$101,0)),1,0)+IF(ISNUMBER(MATCH(G1842,Sheet4!$K$92:$K$101,0)),1,0)+IF(ISNUMBER(MATCH(H1842,Sheet4!$K$92:$K$101,0)),1,0)+IF(ISNUMBER(MATCH(I1842,Sheet4!$K$92:$K$101,0)),1,0)+IF(ISNUMBER(MATCH(J1842,Sheet4!$K$92:$K$101,0)),1,0))
-
(IF(ISNUMBER(MATCH(B1842,Sheet4!$F$2:$F$11,0)),1,0)+IF(ISNUMBER(MATCH(C1842,Sheet4!$F$2:$F$11,0)),1,0)+IF(ISNUMBER(MATCH(D1842,Sheet4!$F$2:$F$11,0)),1,0)+IF(ISNUMBER(MATCH(E1842,Sheet4!$F$2:$F$11,0)),1,0)+IF(ISNUMBER(MATCH(F1842,Sheet4!$F$2:$F$11,0)),1,0)+IF(ISNUMBER(MATCH(G1842,Sheet4!$F$2:$F$11,0)),1,0)+IF(ISNUMBER(MATCH(H1842,Sheet4!$F$2:$F$11,0)),1,0)+IF(ISNUMBER(MATCH(I1842,Sheet4!$F$2:$F$11,0)),1,0)+IF(ISNUMBER(MATCH(J1842,Sheet4!$F$2:$F$11,0)),1,0))</f>
        <v>0</v>
      </c>
      <c r="P1842" s="40" t="str">
        <f>IFERROR(INDEX(Sheet4!$G:$G,MATCH(Sheet1!B1842,Sheet4!$F:$F,0))+INDEX(Sheet4!$G:$G,MATCH(Sheet1!C1842,Sheet4!$F:$F,0))+INDEX(Sheet4!$G:$G,MATCH(Sheet1!D1842,Sheet4!$F:$F,0))+INDEX(Sheet4!$G:$G,MATCH(Sheet1!E1842,Sheet4!$F:$F,0))+INDEX(Sheet4!$G:$G,MATCH(Sheet1!F1842,Sheet4!$F:$F,0))+INDEX(Sheet4!$G:$G,MATCH(Sheet1!G1842,Sheet4!$F:$F,0))+INDEX(Sheet4!$G:$G,MATCH(Sheet1!H1842,Sheet4!$F:$F,0))+INDEX(Sheet4!$G:$G,MATCH(Sheet1!I1842,Sheet4!$F:$F,0))+INDEX(Sheet4!$G:$G,MATCH(Sheet1!J1842,Sheet4!$F:$F,0)),"")</f>
        <v/>
      </c>
      <c r="AF1842">
        <f si="435" t="shared"/>
        <v>0</v>
      </c>
      <c r="AH1842">
        <v>1819</v>
      </c>
      <c r="AI1842" t="str">
        <f si="436" t="shared"/>
        <v>De'Aaron FoxRicky RubioJames HardenMonte MorrisDeAndre' BembryLuol DengJosh JacksonPaul MillsapRudy Gobert</v>
      </c>
      <c r="AJ1842">
        <f si="439" t="shared"/>
        <v>0</v>
      </c>
      <c r="AK1842">
        <f si="440" t="shared"/>
        <v>0</v>
      </c>
      <c r="AL1842">
        <f si="441" t="shared"/>
        <v>0</v>
      </c>
      <c r="AM1842">
        <f si="442" t="shared"/>
        <v>0</v>
      </c>
      <c r="AN1842">
        <f si="443" t="shared"/>
        <v>0</v>
      </c>
      <c r="AO1842">
        <f si="444" t="shared"/>
        <v>0</v>
      </c>
      <c r="AP1842">
        <f si="445" t="shared"/>
        <v>0</v>
      </c>
      <c r="AQ1842">
        <f si="446" t="shared"/>
        <v>0</v>
      </c>
      <c r="AR1842">
        <f si="447" t="shared"/>
        <v>0</v>
      </c>
      <c r="AS1842">
        <f si="437" t="shared"/>
        <v>0</v>
      </c>
      <c r="AU1842" t="str">
        <f>IFERROR(VLOOKUP(C1842,Results!$A$2:$B$240,2,FALSE)+VLOOKUP(D1842,Results!$A$2:$B$240,2,FALSE)+VLOOKUP(E1842,Results!$A$2:$B$240,2,FALSE)+VLOOKUP(F1842,Results!$A$2:$B$240,2,FALSE)+VLOOKUP(G1842,Results!$A$2:$B$240,2,FALSE)+VLOOKUP(H1842,Results!$A$2:$B$240,2,FALSE)+VLOOKUP(I1842,Results!$A$2:$B$240,2,FALSE)+VLOOKUP(J1842,Results!$A$2:$B$240,2,FALSE)+VLOOKUP(B1842,Results!$A$2:$B$240,2,FALSE)-MIN(VLOOKUP(C1842,Results!$A$2:$B$240,2,FALSE),VLOOKUP(D1842,Results!$A$2:$B$240,2,FALSE),VLOOKUP(E1842,Results!$A$2:$B$240,2,FALSE),VLOOKUP(F1842,Results!$A$2:$B$240,2,FALSE),VLOOKUP(G1842,Results!$A$2:$B$240,2,FALSE),VLOOKUP(H1842,Results!$A$2:$B$240,2,FALSE),VLOOKUP(I1842,Results!$A$2:$B$240,2,FALSE),VLOOKUP(J1842,Results!$A$2:$B$240,2,FALSE),VLOOKUP(B1842,Results!$A$2:$B$240,2,FALSE)),"")</f>
        <v/>
      </c>
    </row>
    <row r="1843" spans="2:47" x14ac:dyDescent="0.3">
      <c r="B1843" t="s">
        <v>166</v>
      </c>
      <c r="C1843" t="s">
        <v>170</v>
      </c>
      <c r="D1843" t="s">
        <v>173</v>
      </c>
      <c r="E1843" t="s">
        <v>89</v>
      </c>
      <c r="F1843" t="s">
        <v>177</v>
      </c>
      <c r="G1843" t="s">
        <v>178</v>
      </c>
      <c r="H1843" t="s">
        <v>181</v>
      </c>
      <c r="I1843" t="s">
        <v>103</v>
      </c>
      <c r="J1843" t="s">
        <v>98</v>
      </c>
      <c r="K1843" t="n">
        <v>9.0</v>
      </c>
      <c r="L1843" s="30">
        <f si="438" t="shared"/>
        <v>0</v>
      </c>
      <c r="N1843" s="35" t="str">
        <f si="434" t="shared"/>
        <v/>
      </c>
      <c r="O1843" s="59">
        <f>(IF(ISNUMBER(MATCH(B1843,Sheet4!$K$92:$K$101,0)),1,0)+IF(ISNUMBER(MATCH(C1843,Sheet4!$K$92:$K$101,0)),1,0)+IF(ISNUMBER(MATCH(D1843,Sheet4!$K$92:$K$101,0)),1,0)+IF(ISNUMBER(MATCH(E1843,Sheet4!$K$92:$K$101,0)),1,0)+IF(ISNUMBER(MATCH(F1843,Sheet4!$K$92:$K$101,0)),1,0)+IF(ISNUMBER(MATCH(G1843,Sheet4!$K$92:$K$101,0)),1,0)+IF(ISNUMBER(MATCH(H1843,Sheet4!$K$92:$K$101,0)),1,0)+IF(ISNUMBER(MATCH(I1843,Sheet4!$K$92:$K$101,0)),1,0)+IF(ISNUMBER(MATCH(J1843,Sheet4!$K$92:$K$101,0)),1,0))
-
(IF(ISNUMBER(MATCH(B1843,Sheet4!$F$2:$F$11,0)),1,0)+IF(ISNUMBER(MATCH(C1843,Sheet4!$F$2:$F$11,0)),1,0)+IF(ISNUMBER(MATCH(D1843,Sheet4!$F$2:$F$11,0)),1,0)+IF(ISNUMBER(MATCH(E1843,Sheet4!$F$2:$F$11,0)),1,0)+IF(ISNUMBER(MATCH(F1843,Sheet4!$F$2:$F$11,0)),1,0)+IF(ISNUMBER(MATCH(G1843,Sheet4!$F$2:$F$11,0)),1,0)+IF(ISNUMBER(MATCH(H1843,Sheet4!$F$2:$F$11,0)),1,0)+IF(ISNUMBER(MATCH(I1843,Sheet4!$F$2:$F$11,0)),1,0)+IF(ISNUMBER(MATCH(J1843,Sheet4!$F$2:$F$11,0)),1,0))</f>
        <v>0</v>
      </c>
      <c r="P1843" s="40" t="str">
        <f>IFERROR(INDEX(Sheet4!$G:$G,MATCH(Sheet1!B1843,Sheet4!$F:$F,0))+INDEX(Sheet4!$G:$G,MATCH(Sheet1!C1843,Sheet4!$F:$F,0))+INDEX(Sheet4!$G:$G,MATCH(Sheet1!D1843,Sheet4!$F:$F,0))+INDEX(Sheet4!$G:$G,MATCH(Sheet1!E1843,Sheet4!$F:$F,0))+INDEX(Sheet4!$G:$G,MATCH(Sheet1!F1843,Sheet4!$F:$F,0))+INDEX(Sheet4!$G:$G,MATCH(Sheet1!G1843,Sheet4!$F:$F,0))+INDEX(Sheet4!$G:$G,MATCH(Sheet1!H1843,Sheet4!$F:$F,0))+INDEX(Sheet4!$G:$G,MATCH(Sheet1!I1843,Sheet4!$F:$F,0))+INDEX(Sheet4!$G:$G,MATCH(Sheet1!J1843,Sheet4!$F:$F,0)),"")</f>
        <v/>
      </c>
      <c r="AF1843">
        <f si="435" t="shared"/>
        <v>0</v>
      </c>
      <c r="AH1843">
        <v>1820</v>
      </c>
      <c r="AI1843" t="str">
        <f si="436" t="shared"/>
        <v>Ben SimmonsJerryd BaylessJimmy ButlerMonte MorrisCorey BrewerGerald GreenKenneth FariedTaj GibsonNikola Jokic</v>
      </c>
      <c r="AJ1843">
        <f si="439" t="shared"/>
        <v>0</v>
      </c>
      <c r="AK1843">
        <f si="440" t="shared"/>
        <v>0</v>
      </c>
      <c r="AL1843">
        <f si="441" t="shared"/>
        <v>0</v>
      </c>
      <c r="AM1843">
        <f si="442" t="shared"/>
        <v>0</v>
      </c>
      <c r="AN1843">
        <f si="443" t="shared"/>
        <v>0</v>
      </c>
      <c r="AO1843">
        <f si="444" t="shared"/>
        <v>0</v>
      </c>
      <c r="AP1843">
        <f si="445" t="shared"/>
        <v>0</v>
      </c>
      <c r="AQ1843">
        <f si="446" t="shared"/>
        <v>0</v>
      </c>
      <c r="AR1843">
        <f si="447" t="shared"/>
        <v>0</v>
      </c>
      <c r="AS1843">
        <f si="437" t="shared"/>
        <v>0</v>
      </c>
      <c r="AU1843" t="str">
        <f>IFERROR(VLOOKUP(C1843,Results!$A$2:$B$240,2,FALSE)+VLOOKUP(D1843,Results!$A$2:$B$240,2,FALSE)+VLOOKUP(E1843,Results!$A$2:$B$240,2,FALSE)+VLOOKUP(F1843,Results!$A$2:$B$240,2,FALSE)+VLOOKUP(G1843,Results!$A$2:$B$240,2,FALSE)+VLOOKUP(H1843,Results!$A$2:$B$240,2,FALSE)+VLOOKUP(I1843,Results!$A$2:$B$240,2,FALSE)+VLOOKUP(J1843,Results!$A$2:$B$240,2,FALSE)+VLOOKUP(B1843,Results!$A$2:$B$240,2,FALSE)-MIN(VLOOKUP(C1843,Results!$A$2:$B$240,2,FALSE),VLOOKUP(D1843,Results!$A$2:$B$240,2,FALSE),VLOOKUP(E1843,Results!$A$2:$B$240,2,FALSE),VLOOKUP(F1843,Results!$A$2:$B$240,2,FALSE),VLOOKUP(G1843,Results!$A$2:$B$240,2,FALSE),VLOOKUP(H1843,Results!$A$2:$B$240,2,FALSE),VLOOKUP(I1843,Results!$A$2:$B$240,2,FALSE),VLOOKUP(J1843,Results!$A$2:$B$240,2,FALSE),VLOOKUP(B1843,Results!$A$2:$B$240,2,FALSE)),"")</f>
        <v/>
      </c>
    </row>
    <row r="1844" spans="2:47" x14ac:dyDescent="0.3">
      <c r="B1844" t="s">
        <v>87</v>
      </c>
      <c r="C1844" t="s">
        <v>170</v>
      </c>
      <c r="D1844" t="s">
        <v>145</v>
      </c>
      <c r="E1844" t="s">
        <v>146</v>
      </c>
      <c r="F1844" t="s">
        <v>177</v>
      </c>
      <c r="G1844" t="s">
        <v>105</v>
      </c>
      <c r="H1844" t="s">
        <v>93</v>
      </c>
      <c r="I1844" t="s">
        <v>103</v>
      </c>
      <c r="J1844" t="s">
        <v>98</v>
      </c>
      <c r="K1844" t="n">
        <v>9.0</v>
      </c>
      <c r="L1844" s="30">
        <f si="438" t="shared"/>
        <v>0</v>
      </c>
      <c r="N1844" s="35" t="str">
        <f si="434" t="shared"/>
        <v/>
      </c>
      <c r="O1844" s="59">
        <f>(IF(ISNUMBER(MATCH(B1844,Sheet4!$K$92:$K$101,0)),1,0)+IF(ISNUMBER(MATCH(C1844,Sheet4!$K$92:$K$101,0)),1,0)+IF(ISNUMBER(MATCH(D1844,Sheet4!$K$92:$K$101,0)),1,0)+IF(ISNUMBER(MATCH(E1844,Sheet4!$K$92:$K$101,0)),1,0)+IF(ISNUMBER(MATCH(F1844,Sheet4!$K$92:$K$101,0)),1,0)+IF(ISNUMBER(MATCH(G1844,Sheet4!$K$92:$K$101,0)),1,0)+IF(ISNUMBER(MATCH(H1844,Sheet4!$K$92:$K$101,0)),1,0)+IF(ISNUMBER(MATCH(I1844,Sheet4!$K$92:$K$101,0)),1,0)+IF(ISNUMBER(MATCH(J1844,Sheet4!$K$92:$K$101,0)),1,0))
-
(IF(ISNUMBER(MATCH(B1844,Sheet4!$F$2:$F$11,0)),1,0)+IF(ISNUMBER(MATCH(C1844,Sheet4!$F$2:$F$11,0)),1,0)+IF(ISNUMBER(MATCH(D1844,Sheet4!$F$2:$F$11,0)),1,0)+IF(ISNUMBER(MATCH(E1844,Sheet4!$F$2:$F$11,0)),1,0)+IF(ISNUMBER(MATCH(F1844,Sheet4!$F$2:$F$11,0)),1,0)+IF(ISNUMBER(MATCH(G1844,Sheet4!$F$2:$F$11,0)),1,0)+IF(ISNUMBER(MATCH(H1844,Sheet4!$F$2:$F$11,0)),1,0)+IF(ISNUMBER(MATCH(I1844,Sheet4!$F$2:$F$11,0)),1,0)+IF(ISNUMBER(MATCH(J1844,Sheet4!$F$2:$F$11,0)),1,0))</f>
        <v>0</v>
      </c>
      <c r="P1844" s="40" t="str">
        <f>IFERROR(INDEX(Sheet4!$G:$G,MATCH(Sheet1!B1844,Sheet4!$F:$F,0))+INDEX(Sheet4!$G:$G,MATCH(Sheet1!C1844,Sheet4!$F:$F,0))+INDEX(Sheet4!$G:$G,MATCH(Sheet1!D1844,Sheet4!$F:$F,0))+INDEX(Sheet4!$G:$G,MATCH(Sheet1!E1844,Sheet4!$F:$F,0))+INDEX(Sheet4!$G:$G,MATCH(Sheet1!F1844,Sheet4!$F:$F,0))+INDEX(Sheet4!$G:$G,MATCH(Sheet1!G1844,Sheet4!$F:$F,0))+INDEX(Sheet4!$G:$G,MATCH(Sheet1!H1844,Sheet4!$F:$F,0))+INDEX(Sheet4!$G:$G,MATCH(Sheet1!I1844,Sheet4!$F:$F,0))+INDEX(Sheet4!$G:$G,MATCH(Sheet1!J1844,Sheet4!$F:$F,0)),"")</f>
        <v/>
      </c>
      <c r="AF1844">
        <f si="435" t="shared"/>
        <v>0</v>
      </c>
      <c r="AH1844">
        <v>1821</v>
      </c>
      <c r="AI1844" t="str">
        <f si="436" t="shared"/>
        <v>Ben SimmonsDe'Aaron FoxJimmy ButlerMonte MorrisRoyce O'NealeGerald GreenJohn CollinsP.J. TuckerKarl-Anthony Towns</v>
      </c>
      <c r="AJ1844">
        <f si="439" t="shared"/>
        <v>0</v>
      </c>
      <c r="AK1844">
        <f si="440" t="shared"/>
        <v>0</v>
      </c>
      <c r="AL1844">
        <f si="441" t="shared"/>
        <v>0</v>
      </c>
      <c r="AM1844">
        <f si="442" t="shared"/>
        <v>0</v>
      </c>
      <c r="AN1844">
        <f si="443" t="shared"/>
        <v>0</v>
      </c>
      <c r="AO1844">
        <f si="444" t="shared"/>
        <v>0</v>
      </c>
      <c r="AP1844">
        <f si="445" t="shared"/>
        <v>0</v>
      </c>
      <c r="AQ1844">
        <f si="446" t="shared"/>
        <v>0</v>
      </c>
      <c r="AR1844">
        <f si="447" t="shared"/>
        <v>0</v>
      </c>
      <c r="AS1844">
        <f si="437" t="shared"/>
        <v>0</v>
      </c>
      <c r="AU1844" t="str">
        <f>IFERROR(VLOOKUP(C1844,Results!$A$2:$B$240,2,FALSE)+VLOOKUP(D1844,Results!$A$2:$B$240,2,FALSE)+VLOOKUP(E1844,Results!$A$2:$B$240,2,FALSE)+VLOOKUP(F1844,Results!$A$2:$B$240,2,FALSE)+VLOOKUP(G1844,Results!$A$2:$B$240,2,FALSE)+VLOOKUP(H1844,Results!$A$2:$B$240,2,FALSE)+VLOOKUP(I1844,Results!$A$2:$B$240,2,FALSE)+VLOOKUP(J1844,Results!$A$2:$B$240,2,FALSE)+VLOOKUP(B1844,Results!$A$2:$B$240,2,FALSE)-MIN(VLOOKUP(C1844,Results!$A$2:$B$240,2,FALSE),VLOOKUP(D1844,Results!$A$2:$B$240,2,FALSE),VLOOKUP(E1844,Results!$A$2:$B$240,2,FALSE),VLOOKUP(F1844,Results!$A$2:$B$240,2,FALSE),VLOOKUP(G1844,Results!$A$2:$B$240,2,FALSE),VLOOKUP(H1844,Results!$A$2:$B$240,2,FALSE),VLOOKUP(I1844,Results!$A$2:$B$240,2,FALSE),VLOOKUP(J1844,Results!$A$2:$B$240,2,FALSE),VLOOKUP(B1844,Results!$A$2:$B$240,2,FALSE)),"")</f>
        <v/>
      </c>
    </row>
    <row r="1845" spans="2:47" x14ac:dyDescent="0.3">
      <c r="B1845" t="s">
        <v>166</v>
      </c>
      <c r="C1845" t="s">
        <v>171</v>
      </c>
      <c r="D1845" t="s">
        <v>173</v>
      </c>
      <c r="E1845" t="s">
        <v>146</v>
      </c>
      <c r="F1845" t="s">
        <v>150</v>
      </c>
      <c r="G1845" t="s">
        <v>100</v>
      </c>
      <c r="H1845" t="s">
        <v>92</v>
      </c>
      <c r="I1845" t="s">
        <v>93</v>
      </c>
      <c r="J1845" t="s">
        <v>98</v>
      </c>
      <c r="K1845" t="n">
        <v>9.0</v>
      </c>
      <c r="L1845" s="30">
        <f si="438" t="shared"/>
        <v>0</v>
      </c>
      <c r="N1845" s="35" t="str">
        <f si="434" t="shared"/>
        <v/>
      </c>
      <c r="O1845" s="59">
        <f>(IF(ISNUMBER(MATCH(B1845,Sheet4!$K$92:$K$101,0)),1,0)+IF(ISNUMBER(MATCH(C1845,Sheet4!$K$92:$K$101,0)),1,0)+IF(ISNUMBER(MATCH(D1845,Sheet4!$K$92:$K$101,0)),1,0)+IF(ISNUMBER(MATCH(E1845,Sheet4!$K$92:$K$101,0)),1,0)+IF(ISNUMBER(MATCH(F1845,Sheet4!$K$92:$K$101,0)),1,0)+IF(ISNUMBER(MATCH(G1845,Sheet4!$K$92:$K$101,0)),1,0)+IF(ISNUMBER(MATCH(H1845,Sheet4!$K$92:$K$101,0)),1,0)+IF(ISNUMBER(MATCH(I1845,Sheet4!$K$92:$K$101,0)),1,0)+IF(ISNUMBER(MATCH(J1845,Sheet4!$K$92:$K$101,0)),1,0))
-
(IF(ISNUMBER(MATCH(B1845,Sheet4!$F$2:$F$11,0)),1,0)+IF(ISNUMBER(MATCH(C1845,Sheet4!$F$2:$F$11,0)),1,0)+IF(ISNUMBER(MATCH(D1845,Sheet4!$F$2:$F$11,0)),1,0)+IF(ISNUMBER(MATCH(E1845,Sheet4!$F$2:$F$11,0)),1,0)+IF(ISNUMBER(MATCH(F1845,Sheet4!$F$2:$F$11,0)),1,0)+IF(ISNUMBER(MATCH(G1845,Sheet4!$F$2:$F$11,0)),1,0)+IF(ISNUMBER(MATCH(H1845,Sheet4!$F$2:$F$11,0)),1,0)+IF(ISNUMBER(MATCH(I1845,Sheet4!$F$2:$F$11,0)),1,0)+IF(ISNUMBER(MATCH(J1845,Sheet4!$F$2:$F$11,0)),1,0))</f>
        <v>0</v>
      </c>
      <c r="P1845" s="40" t="str">
        <f>IFERROR(INDEX(Sheet4!$G:$G,MATCH(Sheet1!B1845,Sheet4!$F:$F,0))+INDEX(Sheet4!$G:$G,MATCH(Sheet1!C1845,Sheet4!$F:$F,0))+INDEX(Sheet4!$G:$G,MATCH(Sheet1!D1845,Sheet4!$F:$F,0))+INDEX(Sheet4!$G:$G,MATCH(Sheet1!E1845,Sheet4!$F:$F,0))+INDEX(Sheet4!$G:$G,MATCH(Sheet1!F1845,Sheet4!$F:$F,0))+INDEX(Sheet4!$G:$G,MATCH(Sheet1!G1845,Sheet4!$F:$F,0))+INDEX(Sheet4!$G:$G,MATCH(Sheet1!H1845,Sheet4!$F:$F,0))+INDEX(Sheet4!$G:$G,MATCH(Sheet1!I1845,Sheet4!$F:$F,0))+INDEX(Sheet4!$G:$G,MATCH(Sheet1!J1845,Sheet4!$F:$F,0)),"")</f>
        <v/>
      </c>
      <c r="AF1845">
        <f si="435" t="shared"/>
        <v>0</v>
      </c>
      <c r="AH1845">
        <v>1822</v>
      </c>
      <c r="AI1845" t="str">
        <f si="436" t="shared"/>
        <v>Ben SimmonsDe'Aaron FoxMonte MorrisMalik BeasleyKelly OubreLuol DengKenneth FariedMarvin BagleyRudy Gobert</v>
      </c>
      <c r="AJ1845">
        <f si="439" t="shared"/>
        <v>0</v>
      </c>
      <c r="AK1845">
        <f si="440" t="shared"/>
        <v>0</v>
      </c>
      <c r="AL1845">
        <f si="441" t="shared"/>
        <v>0</v>
      </c>
      <c r="AM1845">
        <f si="442" t="shared"/>
        <v>0</v>
      </c>
      <c r="AN1845">
        <f si="443" t="shared"/>
        <v>0</v>
      </c>
      <c r="AO1845">
        <f si="444" t="shared"/>
        <v>0</v>
      </c>
      <c r="AP1845">
        <f si="445" t="shared"/>
        <v>0</v>
      </c>
      <c r="AQ1845">
        <f si="446" t="shared"/>
        <v>0</v>
      </c>
      <c r="AR1845">
        <f si="447" t="shared"/>
        <v>0</v>
      </c>
      <c r="AS1845">
        <f si="437" t="shared"/>
        <v>0</v>
      </c>
      <c r="AU1845" t="str">
        <f>IFERROR(VLOOKUP(C1845,Results!$A$2:$B$240,2,FALSE)+VLOOKUP(D1845,Results!$A$2:$B$240,2,FALSE)+VLOOKUP(E1845,Results!$A$2:$B$240,2,FALSE)+VLOOKUP(F1845,Results!$A$2:$B$240,2,FALSE)+VLOOKUP(G1845,Results!$A$2:$B$240,2,FALSE)+VLOOKUP(H1845,Results!$A$2:$B$240,2,FALSE)+VLOOKUP(I1845,Results!$A$2:$B$240,2,FALSE)+VLOOKUP(J1845,Results!$A$2:$B$240,2,FALSE)+VLOOKUP(B1845,Results!$A$2:$B$240,2,FALSE)-MIN(VLOOKUP(C1845,Results!$A$2:$B$240,2,FALSE),VLOOKUP(D1845,Results!$A$2:$B$240,2,FALSE),VLOOKUP(E1845,Results!$A$2:$B$240,2,FALSE),VLOOKUP(F1845,Results!$A$2:$B$240,2,FALSE),VLOOKUP(G1845,Results!$A$2:$B$240,2,FALSE),VLOOKUP(H1845,Results!$A$2:$B$240,2,FALSE),VLOOKUP(I1845,Results!$A$2:$B$240,2,FALSE),VLOOKUP(J1845,Results!$A$2:$B$240,2,FALSE),VLOOKUP(B1845,Results!$A$2:$B$240,2,FALSE)),"")</f>
        <v/>
      </c>
    </row>
    <row r="1846" spans="2:47" x14ac:dyDescent="0.3">
      <c r="B1846" t="s">
        <v>166</v>
      </c>
      <c r="C1846" t="s">
        <v>108</v>
      </c>
      <c r="D1846" t="s">
        <v>172</v>
      </c>
      <c r="E1846" t="s">
        <v>148</v>
      </c>
      <c r="F1846" t="s">
        <v>179</v>
      </c>
      <c r="G1846" t="s">
        <v>101</v>
      </c>
      <c r="H1846" t="s">
        <v>92</v>
      </c>
      <c r="I1846" t="s">
        <v>152</v>
      </c>
      <c r="J1846" t="s">
        <v>186</v>
      </c>
      <c r="K1846" t="n">
        <v>9.0</v>
      </c>
      <c r="L1846" s="30">
        <f si="438" t="shared"/>
        <v>0</v>
      </c>
      <c r="N1846" s="35" t="str">
        <f si="434" t="shared"/>
        <v/>
      </c>
      <c r="O1846" s="59">
        <f>(IF(ISNUMBER(MATCH(B1846,Sheet4!$K$92:$K$101,0)),1,0)+IF(ISNUMBER(MATCH(C1846,Sheet4!$K$92:$K$101,0)),1,0)+IF(ISNUMBER(MATCH(D1846,Sheet4!$K$92:$K$101,0)),1,0)+IF(ISNUMBER(MATCH(E1846,Sheet4!$K$92:$K$101,0)),1,0)+IF(ISNUMBER(MATCH(F1846,Sheet4!$K$92:$K$101,0)),1,0)+IF(ISNUMBER(MATCH(G1846,Sheet4!$K$92:$K$101,0)),1,0)+IF(ISNUMBER(MATCH(H1846,Sheet4!$K$92:$K$101,0)),1,0)+IF(ISNUMBER(MATCH(I1846,Sheet4!$K$92:$K$101,0)),1,0)+IF(ISNUMBER(MATCH(J1846,Sheet4!$K$92:$K$101,0)),1,0))
-
(IF(ISNUMBER(MATCH(B1846,Sheet4!$F$2:$F$11,0)),1,0)+IF(ISNUMBER(MATCH(C1846,Sheet4!$F$2:$F$11,0)),1,0)+IF(ISNUMBER(MATCH(D1846,Sheet4!$F$2:$F$11,0)),1,0)+IF(ISNUMBER(MATCH(E1846,Sheet4!$F$2:$F$11,0)),1,0)+IF(ISNUMBER(MATCH(F1846,Sheet4!$F$2:$F$11,0)),1,0)+IF(ISNUMBER(MATCH(G1846,Sheet4!$F$2:$F$11,0)),1,0)+IF(ISNUMBER(MATCH(H1846,Sheet4!$F$2:$F$11,0)),1,0)+IF(ISNUMBER(MATCH(I1846,Sheet4!$F$2:$F$11,0)),1,0)+IF(ISNUMBER(MATCH(J1846,Sheet4!$F$2:$F$11,0)),1,0))</f>
        <v>0</v>
      </c>
      <c r="P1846" s="40" t="str">
        <f>IFERROR(INDEX(Sheet4!$G:$G,MATCH(Sheet1!B1846,Sheet4!$F:$F,0))+INDEX(Sheet4!$G:$G,MATCH(Sheet1!C1846,Sheet4!$F:$F,0))+INDEX(Sheet4!$G:$G,MATCH(Sheet1!D1846,Sheet4!$F:$F,0))+INDEX(Sheet4!$G:$G,MATCH(Sheet1!E1846,Sheet4!$F:$F,0))+INDEX(Sheet4!$G:$G,MATCH(Sheet1!F1846,Sheet4!$F:$F,0))+INDEX(Sheet4!$G:$G,MATCH(Sheet1!G1846,Sheet4!$F:$F,0))+INDEX(Sheet4!$G:$G,MATCH(Sheet1!H1846,Sheet4!$F:$F,0))+INDEX(Sheet4!$G:$G,MATCH(Sheet1!I1846,Sheet4!$F:$F,0))+INDEX(Sheet4!$G:$G,MATCH(Sheet1!J1846,Sheet4!$F:$F,0)),"")</f>
        <v/>
      </c>
      <c r="AF1846">
        <f si="435" t="shared"/>
        <v>0</v>
      </c>
      <c r="AH1846">
        <v>1823</v>
      </c>
      <c r="AI1846" t="str">
        <f si="436" t="shared"/>
        <v>Trae YoungLandry ShametDonovan MitchellMonte MorrisWill BartonMikal BridgesKenneth FariedPaul MillsapKarl-Anthony Towns</v>
      </c>
      <c r="AJ1846">
        <f si="439" t="shared"/>
        <v>0</v>
      </c>
      <c r="AK1846">
        <f si="440" t="shared"/>
        <v>0</v>
      </c>
      <c r="AL1846">
        <f si="441" t="shared"/>
        <v>0</v>
      </c>
      <c r="AM1846">
        <f si="442" t="shared"/>
        <v>0</v>
      </c>
      <c r="AN1846">
        <f si="443" t="shared"/>
        <v>0</v>
      </c>
      <c r="AO1846">
        <f si="444" t="shared"/>
        <v>0</v>
      </c>
      <c r="AP1846">
        <f si="445" t="shared"/>
        <v>0</v>
      </c>
      <c r="AQ1846">
        <f si="446" t="shared"/>
        <v>0</v>
      </c>
      <c r="AR1846">
        <f si="447" t="shared"/>
        <v>0</v>
      </c>
      <c r="AS1846">
        <f si="437" t="shared"/>
        <v>0</v>
      </c>
      <c r="AU1846" t="str">
        <f>IFERROR(VLOOKUP(C1846,Results!$A$2:$B$240,2,FALSE)+VLOOKUP(D1846,Results!$A$2:$B$240,2,FALSE)+VLOOKUP(E1846,Results!$A$2:$B$240,2,FALSE)+VLOOKUP(F1846,Results!$A$2:$B$240,2,FALSE)+VLOOKUP(G1846,Results!$A$2:$B$240,2,FALSE)+VLOOKUP(H1846,Results!$A$2:$B$240,2,FALSE)+VLOOKUP(I1846,Results!$A$2:$B$240,2,FALSE)+VLOOKUP(J1846,Results!$A$2:$B$240,2,FALSE)+VLOOKUP(B1846,Results!$A$2:$B$240,2,FALSE)-MIN(VLOOKUP(C1846,Results!$A$2:$B$240,2,FALSE),VLOOKUP(D1846,Results!$A$2:$B$240,2,FALSE),VLOOKUP(E1846,Results!$A$2:$B$240,2,FALSE),VLOOKUP(F1846,Results!$A$2:$B$240,2,FALSE),VLOOKUP(G1846,Results!$A$2:$B$240,2,FALSE),VLOOKUP(H1846,Results!$A$2:$B$240,2,FALSE),VLOOKUP(I1846,Results!$A$2:$B$240,2,FALSE),VLOOKUP(J1846,Results!$A$2:$B$240,2,FALSE),VLOOKUP(B1846,Results!$A$2:$B$240,2,FALSE)),"")</f>
        <v/>
      </c>
    </row>
    <row r="1847" spans="2:47" x14ac:dyDescent="0.3">
      <c r="B1847" t="s">
        <v>87</v>
      </c>
      <c r="C1847" t="s">
        <v>170</v>
      </c>
      <c r="D1847" t="s">
        <v>172</v>
      </c>
      <c r="E1847" t="s">
        <v>173</v>
      </c>
      <c r="F1847" t="s">
        <v>90</v>
      </c>
      <c r="G1847" t="s">
        <v>105</v>
      </c>
      <c r="H1847" t="s">
        <v>181</v>
      </c>
      <c r="I1847" t="s">
        <v>152</v>
      </c>
      <c r="J1847" t="s">
        <v>188</v>
      </c>
      <c r="K1847" t="n">
        <v>9.0</v>
      </c>
      <c r="L1847" s="30">
        <f si="438" t="shared"/>
        <v>0</v>
      </c>
      <c r="N1847" s="35" t="str">
        <f si="434" t="shared"/>
        <v/>
      </c>
      <c r="O1847" s="59">
        <f>(IF(ISNUMBER(MATCH(B1847,Sheet4!$K$92:$K$101,0)),1,0)+IF(ISNUMBER(MATCH(C1847,Sheet4!$K$92:$K$101,0)),1,0)+IF(ISNUMBER(MATCH(D1847,Sheet4!$K$92:$K$101,0)),1,0)+IF(ISNUMBER(MATCH(E1847,Sheet4!$K$92:$K$101,0)),1,0)+IF(ISNUMBER(MATCH(F1847,Sheet4!$K$92:$K$101,0)),1,0)+IF(ISNUMBER(MATCH(G1847,Sheet4!$K$92:$K$101,0)),1,0)+IF(ISNUMBER(MATCH(H1847,Sheet4!$K$92:$K$101,0)),1,0)+IF(ISNUMBER(MATCH(I1847,Sheet4!$K$92:$K$101,0)),1,0)+IF(ISNUMBER(MATCH(J1847,Sheet4!$K$92:$K$101,0)),1,0))
-
(IF(ISNUMBER(MATCH(B1847,Sheet4!$F$2:$F$11,0)),1,0)+IF(ISNUMBER(MATCH(C1847,Sheet4!$F$2:$F$11,0)),1,0)+IF(ISNUMBER(MATCH(D1847,Sheet4!$F$2:$F$11,0)),1,0)+IF(ISNUMBER(MATCH(E1847,Sheet4!$F$2:$F$11,0)),1,0)+IF(ISNUMBER(MATCH(F1847,Sheet4!$F$2:$F$11,0)),1,0)+IF(ISNUMBER(MATCH(G1847,Sheet4!$F$2:$F$11,0)),1,0)+IF(ISNUMBER(MATCH(H1847,Sheet4!$F$2:$F$11,0)),1,0)+IF(ISNUMBER(MATCH(I1847,Sheet4!$F$2:$F$11,0)),1,0)+IF(ISNUMBER(MATCH(J1847,Sheet4!$F$2:$F$11,0)),1,0))</f>
        <v>0</v>
      </c>
      <c r="P1847" s="40" t="str">
        <f>IFERROR(INDEX(Sheet4!$G:$G,MATCH(Sheet1!B1847,Sheet4!$F:$F,0))+INDEX(Sheet4!$G:$G,MATCH(Sheet1!C1847,Sheet4!$F:$F,0))+INDEX(Sheet4!$G:$G,MATCH(Sheet1!D1847,Sheet4!$F:$F,0))+INDEX(Sheet4!$G:$G,MATCH(Sheet1!E1847,Sheet4!$F:$F,0))+INDEX(Sheet4!$G:$G,MATCH(Sheet1!F1847,Sheet4!$F:$F,0))+INDEX(Sheet4!$G:$G,MATCH(Sheet1!G1847,Sheet4!$F:$F,0))+INDEX(Sheet4!$G:$G,MATCH(Sheet1!H1847,Sheet4!$F:$F,0))+INDEX(Sheet4!$G:$G,MATCH(Sheet1!I1847,Sheet4!$F:$F,0))+INDEX(Sheet4!$G:$G,MATCH(Sheet1!J1847,Sheet4!$F:$F,0)),"")</f>
        <v/>
      </c>
      <c r="AF1847">
        <f si="435" t="shared"/>
        <v>0</v>
      </c>
      <c r="AH1847">
        <v>1824</v>
      </c>
      <c r="AI1847" t="str">
        <f si="436" t="shared"/>
        <v>Ben SimmonsIsaiah CanaanJimmy ButlerMonte MorrisMikal BridgesJae CrowderJohn CollinsDerrick FavorsNikola Jokic</v>
      </c>
      <c r="AJ1847">
        <f si="439" t="shared"/>
        <v>0</v>
      </c>
      <c r="AK1847">
        <f si="440" t="shared"/>
        <v>0</v>
      </c>
      <c r="AL1847">
        <f si="441" t="shared"/>
        <v>0</v>
      </c>
      <c r="AM1847">
        <f si="442" t="shared"/>
        <v>0</v>
      </c>
      <c r="AN1847">
        <f si="443" t="shared"/>
        <v>0</v>
      </c>
      <c r="AO1847">
        <f si="444" t="shared"/>
        <v>0</v>
      </c>
      <c r="AP1847">
        <f si="445" t="shared"/>
        <v>0</v>
      </c>
      <c r="AQ1847">
        <f si="446" t="shared"/>
        <v>0</v>
      </c>
      <c r="AR1847">
        <f si="447" t="shared"/>
        <v>0</v>
      </c>
      <c r="AS1847">
        <f si="437" t="shared"/>
        <v>0</v>
      </c>
      <c r="AU1847" t="str">
        <f>IFERROR(VLOOKUP(C1847,Results!$A$2:$B$240,2,FALSE)+VLOOKUP(D1847,Results!$A$2:$B$240,2,FALSE)+VLOOKUP(E1847,Results!$A$2:$B$240,2,FALSE)+VLOOKUP(F1847,Results!$A$2:$B$240,2,FALSE)+VLOOKUP(G1847,Results!$A$2:$B$240,2,FALSE)+VLOOKUP(H1847,Results!$A$2:$B$240,2,FALSE)+VLOOKUP(I1847,Results!$A$2:$B$240,2,FALSE)+VLOOKUP(J1847,Results!$A$2:$B$240,2,FALSE)+VLOOKUP(B1847,Results!$A$2:$B$240,2,FALSE)-MIN(VLOOKUP(C1847,Results!$A$2:$B$240,2,FALSE),VLOOKUP(D1847,Results!$A$2:$B$240,2,FALSE),VLOOKUP(E1847,Results!$A$2:$B$240,2,FALSE),VLOOKUP(F1847,Results!$A$2:$B$240,2,FALSE),VLOOKUP(G1847,Results!$A$2:$B$240,2,FALSE),VLOOKUP(H1847,Results!$A$2:$B$240,2,FALSE),VLOOKUP(I1847,Results!$A$2:$B$240,2,FALSE),VLOOKUP(J1847,Results!$A$2:$B$240,2,FALSE),VLOOKUP(B1847,Results!$A$2:$B$240,2,FALSE)),"")</f>
        <v/>
      </c>
    </row>
    <row r="1848" spans="2:47" x14ac:dyDescent="0.3">
      <c r="B1848" t="s">
        <v>87</v>
      </c>
      <c r="C1848" t="s">
        <v>171</v>
      </c>
      <c r="D1848" t="s">
        <v>89</v>
      </c>
      <c r="E1848" t="s">
        <v>146</v>
      </c>
      <c r="F1848" t="s">
        <v>177</v>
      </c>
      <c r="G1848" t="s">
        <v>90</v>
      </c>
      <c r="H1848" t="s">
        <v>153</v>
      </c>
      <c r="I1848" t="s">
        <v>92</v>
      </c>
      <c r="J1848" t="s">
        <v>188</v>
      </c>
      <c r="K1848" t="n">
        <v>9.0</v>
      </c>
      <c r="L1848" s="30">
        <f si="438" t="shared"/>
        <v>0</v>
      </c>
      <c r="N1848" s="35" t="str">
        <f si="434" t="shared"/>
        <v/>
      </c>
      <c r="O1848" s="59">
        <f>(IF(ISNUMBER(MATCH(B1848,Sheet4!$K$92:$K$101,0)),1,0)+IF(ISNUMBER(MATCH(C1848,Sheet4!$K$92:$K$101,0)),1,0)+IF(ISNUMBER(MATCH(D1848,Sheet4!$K$92:$K$101,0)),1,0)+IF(ISNUMBER(MATCH(E1848,Sheet4!$K$92:$K$101,0)),1,0)+IF(ISNUMBER(MATCH(F1848,Sheet4!$K$92:$K$101,0)),1,0)+IF(ISNUMBER(MATCH(G1848,Sheet4!$K$92:$K$101,0)),1,0)+IF(ISNUMBER(MATCH(H1848,Sheet4!$K$92:$K$101,0)),1,0)+IF(ISNUMBER(MATCH(I1848,Sheet4!$K$92:$K$101,0)),1,0)+IF(ISNUMBER(MATCH(J1848,Sheet4!$K$92:$K$101,0)),1,0))
-
(IF(ISNUMBER(MATCH(B1848,Sheet4!$F$2:$F$11,0)),1,0)+IF(ISNUMBER(MATCH(C1848,Sheet4!$F$2:$F$11,0)),1,0)+IF(ISNUMBER(MATCH(D1848,Sheet4!$F$2:$F$11,0)),1,0)+IF(ISNUMBER(MATCH(E1848,Sheet4!$F$2:$F$11,0)),1,0)+IF(ISNUMBER(MATCH(F1848,Sheet4!$F$2:$F$11,0)),1,0)+IF(ISNUMBER(MATCH(G1848,Sheet4!$F$2:$F$11,0)),1,0)+IF(ISNUMBER(MATCH(H1848,Sheet4!$F$2:$F$11,0)),1,0)+IF(ISNUMBER(MATCH(I1848,Sheet4!$F$2:$F$11,0)),1,0)+IF(ISNUMBER(MATCH(J1848,Sheet4!$F$2:$F$11,0)),1,0))</f>
        <v>0</v>
      </c>
      <c r="P1848" s="40" t="str">
        <f>IFERROR(INDEX(Sheet4!$G:$G,MATCH(Sheet1!B1848,Sheet4!$F:$F,0))+INDEX(Sheet4!$G:$G,MATCH(Sheet1!C1848,Sheet4!$F:$F,0))+INDEX(Sheet4!$G:$G,MATCH(Sheet1!D1848,Sheet4!$F:$F,0))+INDEX(Sheet4!$G:$G,MATCH(Sheet1!E1848,Sheet4!$F:$F,0))+INDEX(Sheet4!$G:$G,MATCH(Sheet1!F1848,Sheet4!$F:$F,0))+INDEX(Sheet4!$G:$G,MATCH(Sheet1!G1848,Sheet4!$F:$F,0))+INDEX(Sheet4!$G:$G,MATCH(Sheet1!H1848,Sheet4!$F:$F,0))+INDEX(Sheet4!$G:$G,MATCH(Sheet1!I1848,Sheet4!$F:$F,0))+INDEX(Sheet4!$G:$G,MATCH(Sheet1!J1848,Sheet4!$F:$F,0)),"")</f>
        <v/>
      </c>
      <c r="AF1848">
        <f si="435" t="shared"/>
        <v>0</v>
      </c>
      <c r="AH1848">
        <v>1825</v>
      </c>
      <c r="AI1848" t="str">
        <f si="436" t="shared"/>
        <v>Elie OkoboLandry ShametJames HardenDevin BookerKelly OubreJoe InglesMarvin BagleyJosh JacksonWillie Cauley-Stein</v>
      </c>
      <c r="AJ1848">
        <f si="439" t="shared"/>
        <v>0</v>
      </c>
      <c r="AK1848">
        <f si="440" t="shared"/>
        <v>0</v>
      </c>
      <c r="AL1848">
        <f si="441" t="shared"/>
        <v>0</v>
      </c>
      <c r="AM1848">
        <f si="442" t="shared"/>
        <v>0</v>
      </c>
      <c r="AN1848">
        <f si="443" t="shared"/>
        <v>0</v>
      </c>
      <c r="AO1848">
        <f si="444" t="shared"/>
        <v>0</v>
      </c>
      <c r="AP1848">
        <f si="445" t="shared"/>
        <v>0</v>
      </c>
      <c r="AQ1848">
        <f si="446" t="shared"/>
        <v>0</v>
      </c>
      <c r="AR1848">
        <f si="447" t="shared"/>
        <v>0</v>
      </c>
      <c r="AS1848">
        <f si="437" t="shared"/>
        <v>0</v>
      </c>
      <c r="AU1848" t="str">
        <f>IFERROR(VLOOKUP(C1848,Results!$A$2:$B$240,2,FALSE)+VLOOKUP(D1848,Results!$A$2:$B$240,2,FALSE)+VLOOKUP(E1848,Results!$A$2:$B$240,2,FALSE)+VLOOKUP(F1848,Results!$A$2:$B$240,2,FALSE)+VLOOKUP(G1848,Results!$A$2:$B$240,2,FALSE)+VLOOKUP(H1848,Results!$A$2:$B$240,2,FALSE)+VLOOKUP(I1848,Results!$A$2:$B$240,2,FALSE)+VLOOKUP(J1848,Results!$A$2:$B$240,2,FALSE)+VLOOKUP(B1848,Results!$A$2:$B$240,2,FALSE)-MIN(VLOOKUP(C1848,Results!$A$2:$B$240,2,FALSE),VLOOKUP(D1848,Results!$A$2:$B$240,2,FALSE),VLOOKUP(E1848,Results!$A$2:$B$240,2,FALSE),VLOOKUP(F1848,Results!$A$2:$B$240,2,FALSE),VLOOKUP(G1848,Results!$A$2:$B$240,2,FALSE),VLOOKUP(H1848,Results!$A$2:$B$240,2,FALSE),VLOOKUP(I1848,Results!$A$2:$B$240,2,FALSE),VLOOKUP(J1848,Results!$A$2:$B$240,2,FALSE),VLOOKUP(B1848,Results!$A$2:$B$240,2,FALSE)),"")</f>
        <v/>
      </c>
    </row>
    <row r="1849" spans="2:47" x14ac:dyDescent="0.3">
      <c r="B1849" t="s">
        <v>166</v>
      </c>
      <c r="C1849" t="s">
        <v>87</v>
      </c>
      <c r="D1849" t="s">
        <v>147</v>
      </c>
      <c r="E1849" t="s">
        <v>146</v>
      </c>
      <c r="F1849" t="s">
        <v>150</v>
      </c>
      <c r="G1849" t="s">
        <v>177</v>
      </c>
      <c r="H1849" t="s">
        <v>103</v>
      </c>
      <c r="I1849" t="s">
        <v>155</v>
      </c>
      <c r="J1849" t="s">
        <v>188</v>
      </c>
      <c r="K1849" t="n">
        <v>9.0</v>
      </c>
      <c r="L1849" s="30">
        <f si="438" t="shared"/>
        <v>0</v>
      </c>
      <c r="N1849" s="35" t="str">
        <f si="434" t="shared"/>
        <v/>
      </c>
      <c r="O1849" s="59">
        <f>(IF(ISNUMBER(MATCH(B1849,Sheet4!$K$92:$K$101,0)),1,0)+IF(ISNUMBER(MATCH(C1849,Sheet4!$K$92:$K$101,0)),1,0)+IF(ISNUMBER(MATCH(D1849,Sheet4!$K$92:$K$101,0)),1,0)+IF(ISNUMBER(MATCH(E1849,Sheet4!$K$92:$K$101,0)),1,0)+IF(ISNUMBER(MATCH(F1849,Sheet4!$K$92:$K$101,0)),1,0)+IF(ISNUMBER(MATCH(G1849,Sheet4!$K$92:$K$101,0)),1,0)+IF(ISNUMBER(MATCH(H1849,Sheet4!$K$92:$K$101,0)),1,0)+IF(ISNUMBER(MATCH(I1849,Sheet4!$K$92:$K$101,0)),1,0)+IF(ISNUMBER(MATCH(J1849,Sheet4!$K$92:$K$101,0)),1,0))
-
(IF(ISNUMBER(MATCH(B1849,Sheet4!$F$2:$F$11,0)),1,0)+IF(ISNUMBER(MATCH(C1849,Sheet4!$F$2:$F$11,0)),1,0)+IF(ISNUMBER(MATCH(D1849,Sheet4!$F$2:$F$11,0)),1,0)+IF(ISNUMBER(MATCH(E1849,Sheet4!$F$2:$F$11,0)),1,0)+IF(ISNUMBER(MATCH(F1849,Sheet4!$F$2:$F$11,0)),1,0)+IF(ISNUMBER(MATCH(G1849,Sheet4!$F$2:$F$11,0)),1,0)+IF(ISNUMBER(MATCH(H1849,Sheet4!$F$2:$F$11,0)),1,0)+IF(ISNUMBER(MATCH(I1849,Sheet4!$F$2:$F$11,0)),1,0)+IF(ISNUMBER(MATCH(J1849,Sheet4!$F$2:$F$11,0)),1,0))</f>
        <v>0</v>
      </c>
      <c r="P1849" s="40" t="str">
        <f>IFERROR(INDEX(Sheet4!$G:$G,MATCH(Sheet1!B1849,Sheet4!$F:$F,0))+INDEX(Sheet4!$G:$G,MATCH(Sheet1!C1849,Sheet4!$F:$F,0))+INDEX(Sheet4!$G:$G,MATCH(Sheet1!D1849,Sheet4!$F:$F,0))+INDEX(Sheet4!$G:$G,MATCH(Sheet1!E1849,Sheet4!$F:$F,0))+INDEX(Sheet4!$G:$G,MATCH(Sheet1!F1849,Sheet4!$F:$F,0))+INDEX(Sheet4!$G:$G,MATCH(Sheet1!G1849,Sheet4!$F:$F,0))+INDEX(Sheet4!$G:$G,MATCH(Sheet1!H1849,Sheet4!$F:$F,0))+INDEX(Sheet4!$G:$G,MATCH(Sheet1!I1849,Sheet4!$F:$F,0))+INDEX(Sheet4!$G:$G,MATCH(Sheet1!J1849,Sheet4!$F:$F,0)),"")</f>
        <v/>
      </c>
      <c r="AF1849">
        <f si="435" t="shared"/>
        <v>0</v>
      </c>
      <c r="AH1849">
        <v>1826</v>
      </c>
      <c r="AI1849" t="str">
        <f si="436" t="shared"/>
        <v>Ben SimmonsIsaiah CanaanBuddy HieldMalik BeasleyWill BartonKelly OubreJohn CollinsTaj GibsonNikola Jokic</v>
      </c>
      <c r="AJ1849">
        <f si="439" t="shared"/>
        <v>0</v>
      </c>
      <c r="AK1849">
        <f si="440" t="shared"/>
        <v>0</v>
      </c>
      <c r="AL1849">
        <f si="441" t="shared"/>
        <v>0</v>
      </c>
      <c r="AM1849">
        <f si="442" t="shared"/>
        <v>0</v>
      </c>
      <c r="AN1849">
        <f si="443" t="shared"/>
        <v>0</v>
      </c>
      <c r="AO1849">
        <f si="444" t="shared"/>
        <v>0</v>
      </c>
      <c r="AP1849">
        <f si="445" t="shared"/>
        <v>0</v>
      </c>
      <c r="AQ1849">
        <f si="446" t="shared"/>
        <v>0</v>
      </c>
      <c r="AR1849">
        <f si="447" t="shared"/>
        <v>0</v>
      </c>
      <c r="AS1849">
        <f si="437" t="shared"/>
        <v>0</v>
      </c>
      <c r="AU1849" t="str">
        <f>IFERROR(VLOOKUP(C1849,Results!$A$2:$B$240,2,FALSE)+VLOOKUP(D1849,Results!$A$2:$B$240,2,FALSE)+VLOOKUP(E1849,Results!$A$2:$B$240,2,FALSE)+VLOOKUP(F1849,Results!$A$2:$B$240,2,FALSE)+VLOOKUP(G1849,Results!$A$2:$B$240,2,FALSE)+VLOOKUP(H1849,Results!$A$2:$B$240,2,FALSE)+VLOOKUP(I1849,Results!$A$2:$B$240,2,FALSE)+VLOOKUP(J1849,Results!$A$2:$B$240,2,FALSE)+VLOOKUP(B1849,Results!$A$2:$B$240,2,FALSE)-MIN(VLOOKUP(C1849,Results!$A$2:$B$240,2,FALSE),VLOOKUP(D1849,Results!$A$2:$B$240,2,FALSE),VLOOKUP(E1849,Results!$A$2:$B$240,2,FALSE),VLOOKUP(F1849,Results!$A$2:$B$240,2,FALSE),VLOOKUP(G1849,Results!$A$2:$B$240,2,FALSE),VLOOKUP(H1849,Results!$A$2:$B$240,2,FALSE),VLOOKUP(I1849,Results!$A$2:$B$240,2,FALSE),VLOOKUP(J1849,Results!$A$2:$B$240,2,FALSE),VLOOKUP(B1849,Results!$A$2:$B$240,2,FALSE)),"")</f>
        <v/>
      </c>
    </row>
    <row r="1850" spans="2:47" x14ac:dyDescent="0.3">
      <c r="B1850" t="s">
        <v>166</v>
      </c>
      <c r="C1850" t="s">
        <v>87</v>
      </c>
      <c r="D1850" t="s">
        <v>172</v>
      </c>
      <c r="E1850" t="s">
        <v>146</v>
      </c>
      <c r="F1850" t="s">
        <v>177</v>
      </c>
      <c r="G1850" t="s">
        <v>179</v>
      </c>
      <c r="H1850" t="s">
        <v>103</v>
      </c>
      <c r="I1850" t="s">
        <v>185</v>
      </c>
      <c r="J1850" t="s">
        <v>186</v>
      </c>
      <c r="K1850" t="n">
        <v>9.0</v>
      </c>
      <c r="L1850" s="30">
        <f si="438" t="shared"/>
        <v>0</v>
      </c>
      <c r="N1850" s="35" t="str">
        <f si="434" t="shared"/>
        <v/>
      </c>
      <c r="O1850" s="59">
        <f>(IF(ISNUMBER(MATCH(B1850,Sheet4!$K$92:$K$101,0)),1,0)+IF(ISNUMBER(MATCH(C1850,Sheet4!$K$92:$K$101,0)),1,0)+IF(ISNUMBER(MATCH(D1850,Sheet4!$K$92:$K$101,0)),1,0)+IF(ISNUMBER(MATCH(E1850,Sheet4!$K$92:$K$101,0)),1,0)+IF(ISNUMBER(MATCH(F1850,Sheet4!$K$92:$K$101,0)),1,0)+IF(ISNUMBER(MATCH(G1850,Sheet4!$K$92:$K$101,0)),1,0)+IF(ISNUMBER(MATCH(H1850,Sheet4!$K$92:$K$101,0)),1,0)+IF(ISNUMBER(MATCH(I1850,Sheet4!$K$92:$K$101,0)),1,0)+IF(ISNUMBER(MATCH(J1850,Sheet4!$K$92:$K$101,0)),1,0))
-
(IF(ISNUMBER(MATCH(B1850,Sheet4!$F$2:$F$11,0)),1,0)+IF(ISNUMBER(MATCH(C1850,Sheet4!$F$2:$F$11,0)),1,0)+IF(ISNUMBER(MATCH(D1850,Sheet4!$F$2:$F$11,0)),1,0)+IF(ISNUMBER(MATCH(E1850,Sheet4!$F$2:$F$11,0)),1,0)+IF(ISNUMBER(MATCH(F1850,Sheet4!$F$2:$F$11,0)),1,0)+IF(ISNUMBER(MATCH(G1850,Sheet4!$F$2:$F$11,0)),1,0)+IF(ISNUMBER(MATCH(H1850,Sheet4!$F$2:$F$11,0)),1,0)+IF(ISNUMBER(MATCH(I1850,Sheet4!$F$2:$F$11,0)),1,0)+IF(ISNUMBER(MATCH(J1850,Sheet4!$F$2:$F$11,0)),1,0))</f>
        <v>0</v>
      </c>
      <c r="P1850" s="40" t="str">
        <f>IFERROR(INDEX(Sheet4!$G:$G,MATCH(Sheet1!B1850,Sheet4!$F:$F,0))+INDEX(Sheet4!$G:$G,MATCH(Sheet1!C1850,Sheet4!$F:$F,0))+INDEX(Sheet4!$G:$G,MATCH(Sheet1!D1850,Sheet4!$F:$F,0))+INDEX(Sheet4!$G:$G,MATCH(Sheet1!E1850,Sheet4!$F:$F,0))+INDEX(Sheet4!$G:$G,MATCH(Sheet1!F1850,Sheet4!$F:$F,0))+INDEX(Sheet4!$G:$G,MATCH(Sheet1!G1850,Sheet4!$F:$F,0))+INDEX(Sheet4!$G:$G,MATCH(Sheet1!H1850,Sheet4!$F:$F,0))+INDEX(Sheet4!$G:$G,MATCH(Sheet1!I1850,Sheet4!$F:$F,0))+INDEX(Sheet4!$G:$G,MATCH(Sheet1!J1850,Sheet4!$F:$F,0)),"")</f>
        <v/>
      </c>
      <c r="AF1850">
        <f si="435" t="shared"/>
        <v>0</v>
      </c>
      <c r="AH1850">
        <v>1827</v>
      </c>
      <c r="AI1850" t="str">
        <f si="436" t="shared"/>
        <v>Ricky RubioIsaiah CanaanJames HardenMonte MorrisKelly OubreJae CrowderJosh JacksonRichaun HolmesKarl-Anthony Towns</v>
      </c>
      <c r="AJ1850">
        <f si="439" t="shared"/>
        <v>0</v>
      </c>
      <c r="AK1850">
        <f si="440" t="shared"/>
        <v>0</v>
      </c>
      <c r="AL1850">
        <f si="441" t="shared"/>
        <v>0</v>
      </c>
      <c r="AM1850">
        <f si="442" t="shared"/>
        <v>0</v>
      </c>
      <c r="AN1850">
        <f si="443" t="shared"/>
        <v>0</v>
      </c>
      <c r="AO1850">
        <f si="444" t="shared"/>
        <v>0</v>
      </c>
      <c r="AP1850">
        <f si="445" t="shared"/>
        <v>0</v>
      </c>
      <c r="AQ1850">
        <f si="446" t="shared"/>
        <v>0</v>
      </c>
      <c r="AR1850">
        <f si="447" t="shared"/>
        <v>0</v>
      </c>
      <c r="AS1850">
        <f si="437" t="shared"/>
        <v>0</v>
      </c>
      <c r="AU1850" t="str">
        <f>IFERROR(VLOOKUP(C1850,Results!$A$2:$B$240,2,FALSE)+VLOOKUP(D1850,Results!$A$2:$B$240,2,FALSE)+VLOOKUP(E1850,Results!$A$2:$B$240,2,FALSE)+VLOOKUP(F1850,Results!$A$2:$B$240,2,FALSE)+VLOOKUP(G1850,Results!$A$2:$B$240,2,FALSE)+VLOOKUP(H1850,Results!$A$2:$B$240,2,FALSE)+VLOOKUP(I1850,Results!$A$2:$B$240,2,FALSE)+VLOOKUP(J1850,Results!$A$2:$B$240,2,FALSE)+VLOOKUP(B1850,Results!$A$2:$B$240,2,FALSE)-MIN(VLOOKUP(C1850,Results!$A$2:$B$240,2,FALSE),VLOOKUP(D1850,Results!$A$2:$B$240,2,FALSE),VLOOKUP(E1850,Results!$A$2:$B$240,2,FALSE),VLOOKUP(F1850,Results!$A$2:$B$240,2,FALSE),VLOOKUP(G1850,Results!$A$2:$B$240,2,FALSE),VLOOKUP(H1850,Results!$A$2:$B$240,2,FALSE),VLOOKUP(I1850,Results!$A$2:$B$240,2,FALSE),VLOOKUP(J1850,Results!$A$2:$B$240,2,FALSE),VLOOKUP(B1850,Results!$A$2:$B$240,2,FALSE)),"")</f>
        <v/>
      </c>
    </row>
    <row r="1851" spans="2:47" x14ac:dyDescent="0.3">
      <c r="B1851" t="s">
        <v>166</v>
      </c>
      <c r="C1851" t="s">
        <v>171</v>
      </c>
      <c r="D1851" t="s">
        <v>172</v>
      </c>
      <c r="E1851" t="s">
        <v>146</v>
      </c>
      <c r="F1851" t="s">
        <v>177</v>
      </c>
      <c r="G1851" t="s">
        <v>178</v>
      </c>
      <c r="H1851" t="s">
        <v>152</v>
      </c>
      <c r="I1851" t="s">
        <v>154</v>
      </c>
      <c r="J1851" t="s">
        <v>188</v>
      </c>
      <c r="K1851" t="n">
        <v>9.0</v>
      </c>
      <c r="L1851" s="30">
        <f si="438" t="shared"/>
        <v>0</v>
      </c>
      <c r="N1851" s="35" t="str">
        <f si="434" t="shared"/>
        <v/>
      </c>
      <c r="O1851" s="59">
        <f>(IF(ISNUMBER(MATCH(B1851,Sheet4!$K$92:$K$101,0)),1,0)+IF(ISNUMBER(MATCH(C1851,Sheet4!$K$92:$K$101,0)),1,0)+IF(ISNUMBER(MATCH(D1851,Sheet4!$K$92:$K$101,0)),1,0)+IF(ISNUMBER(MATCH(E1851,Sheet4!$K$92:$K$101,0)),1,0)+IF(ISNUMBER(MATCH(F1851,Sheet4!$K$92:$K$101,0)),1,0)+IF(ISNUMBER(MATCH(G1851,Sheet4!$K$92:$K$101,0)),1,0)+IF(ISNUMBER(MATCH(H1851,Sheet4!$K$92:$K$101,0)),1,0)+IF(ISNUMBER(MATCH(I1851,Sheet4!$K$92:$K$101,0)),1,0)+IF(ISNUMBER(MATCH(J1851,Sheet4!$K$92:$K$101,0)),1,0))
-
(IF(ISNUMBER(MATCH(B1851,Sheet4!$F$2:$F$11,0)),1,0)+IF(ISNUMBER(MATCH(C1851,Sheet4!$F$2:$F$11,0)),1,0)+IF(ISNUMBER(MATCH(D1851,Sheet4!$F$2:$F$11,0)),1,0)+IF(ISNUMBER(MATCH(E1851,Sheet4!$F$2:$F$11,0)),1,0)+IF(ISNUMBER(MATCH(F1851,Sheet4!$F$2:$F$11,0)),1,0)+IF(ISNUMBER(MATCH(G1851,Sheet4!$F$2:$F$11,0)),1,0)+IF(ISNUMBER(MATCH(H1851,Sheet4!$F$2:$F$11,0)),1,0)+IF(ISNUMBER(MATCH(I1851,Sheet4!$F$2:$F$11,0)),1,0)+IF(ISNUMBER(MATCH(J1851,Sheet4!$F$2:$F$11,0)),1,0))</f>
        <v>0</v>
      </c>
      <c r="P1851" s="40" t="str">
        <f>IFERROR(INDEX(Sheet4!$G:$G,MATCH(Sheet1!B1851,Sheet4!$F:$F,0))+INDEX(Sheet4!$G:$G,MATCH(Sheet1!C1851,Sheet4!$F:$F,0))+INDEX(Sheet4!$G:$G,MATCH(Sheet1!D1851,Sheet4!$F:$F,0))+INDEX(Sheet4!$G:$G,MATCH(Sheet1!E1851,Sheet4!$F:$F,0))+INDEX(Sheet4!$G:$G,MATCH(Sheet1!F1851,Sheet4!$F:$F,0))+INDEX(Sheet4!$G:$G,MATCH(Sheet1!G1851,Sheet4!$F:$F,0))+INDEX(Sheet4!$G:$G,MATCH(Sheet1!H1851,Sheet4!$F:$F,0))+INDEX(Sheet4!$G:$G,MATCH(Sheet1!I1851,Sheet4!$F:$F,0))+INDEX(Sheet4!$G:$G,MATCH(Sheet1!J1851,Sheet4!$F:$F,0)),"")</f>
        <v/>
      </c>
      <c r="AF1851">
        <f si="435" t="shared"/>
        <v>0</v>
      </c>
      <c r="AH1851">
        <v>1828</v>
      </c>
      <c r="AI1851" t="str">
        <f si="436" t="shared"/>
        <v>Ben SimmonsRicky RubioJimmy ButlerMalik BeasleyJae CrowderJustin JacksonJosh JacksonPaul MillsapNikola Jokic</v>
      </c>
      <c r="AJ1851">
        <f si="439" t="shared"/>
        <v>0</v>
      </c>
      <c r="AK1851">
        <f si="440" t="shared"/>
        <v>0</v>
      </c>
      <c r="AL1851">
        <f si="441" t="shared"/>
        <v>0</v>
      </c>
      <c r="AM1851">
        <f si="442" t="shared"/>
        <v>0</v>
      </c>
      <c r="AN1851">
        <f si="443" t="shared"/>
        <v>0</v>
      </c>
      <c r="AO1851">
        <f si="444" t="shared"/>
        <v>0</v>
      </c>
      <c r="AP1851">
        <f si="445" t="shared"/>
        <v>0</v>
      </c>
      <c r="AQ1851">
        <f si="446" t="shared"/>
        <v>0</v>
      </c>
      <c r="AR1851">
        <f si="447" t="shared"/>
        <v>0</v>
      </c>
      <c r="AS1851">
        <f si="437" t="shared"/>
        <v>0</v>
      </c>
      <c r="AU1851" t="str">
        <f>IFERROR(VLOOKUP(C1851,Results!$A$2:$B$240,2,FALSE)+VLOOKUP(D1851,Results!$A$2:$B$240,2,FALSE)+VLOOKUP(E1851,Results!$A$2:$B$240,2,FALSE)+VLOOKUP(F1851,Results!$A$2:$B$240,2,FALSE)+VLOOKUP(G1851,Results!$A$2:$B$240,2,FALSE)+VLOOKUP(H1851,Results!$A$2:$B$240,2,FALSE)+VLOOKUP(I1851,Results!$A$2:$B$240,2,FALSE)+VLOOKUP(J1851,Results!$A$2:$B$240,2,FALSE)+VLOOKUP(B1851,Results!$A$2:$B$240,2,FALSE)-MIN(VLOOKUP(C1851,Results!$A$2:$B$240,2,FALSE),VLOOKUP(D1851,Results!$A$2:$B$240,2,FALSE),VLOOKUP(E1851,Results!$A$2:$B$240,2,FALSE),VLOOKUP(F1851,Results!$A$2:$B$240,2,FALSE),VLOOKUP(G1851,Results!$A$2:$B$240,2,FALSE),VLOOKUP(H1851,Results!$A$2:$B$240,2,FALSE),VLOOKUP(I1851,Results!$A$2:$B$240,2,FALSE),VLOOKUP(J1851,Results!$A$2:$B$240,2,FALSE),VLOOKUP(B1851,Results!$A$2:$B$240,2,FALSE)),"")</f>
        <v/>
      </c>
    </row>
    <row r="1852" spans="2:47" x14ac:dyDescent="0.3">
      <c r="B1852" t="s">
        <v>166</v>
      </c>
      <c r="C1852" t="s">
        <v>87</v>
      </c>
      <c r="D1852" t="s">
        <v>99</v>
      </c>
      <c r="E1852" t="s">
        <v>146</v>
      </c>
      <c r="F1852" t="s">
        <v>100</v>
      </c>
      <c r="G1852" t="s">
        <v>159</v>
      </c>
      <c r="H1852" t="s">
        <v>92</v>
      </c>
      <c r="I1852" t="s">
        <v>103</v>
      </c>
      <c r="J1852" t="s">
        <v>98</v>
      </c>
      <c r="K1852" t="n">
        <v>9.0</v>
      </c>
      <c r="L1852" s="30">
        <f si="438" t="shared"/>
        <v>0</v>
      </c>
      <c r="N1852" s="35" t="str">
        <f si="434" t="shared"/>
        <v/>
      </c>
      <c r="O1852" s="59">
        <f>(IF(ISNUMBER(MATCH(B1852,Sheet4!$K$92:$K$101,0)),1,0)+IF(ISNUMBER(MATCH(C1852,Sheet4!$K$92:$K$101,0)),1,0)+IF(ISNUMBER(MATCH(D1852,Sheet4!$K$92:$K$101,0)),1,0)+IF(ISNUMBER(MATCH(E1852,Sheet4!$K$92:$K$101,0)),1,0)+IF(ISNUMBER(MATCH(F1852,Sheet4!$K$92:$K$101,0)),1,0)+IF(ISNUMBER(MATCH(G1852,Sheet4!$K$92:$K$101,0)),1,0)+IF(ISNUMBER(MATCH(H1852,Sheet4!$K$92:$K$101,0)),1,0)+IF(ISNUMBER(MATCH(I1852,Sheet4!$K$92:$K$101,0)),1,0)+IF(ISNUMBER(MATCH(J1852,Sheet4!$K$92:$K$101,0)),1,0))
-
(IF(ISNUMBER(MATCH(B1852,Sheet4!$F$2:$F$11,0)),1,0)+IF(ISNUMBER(MATCH(C1852,Sheet4!$F$2:$F$11,0)),1,0)+IF(ISNUMBER(MATCH(D1852,Sheet4!$F$2:$F$11,0)),1,0)+IF(ISNUMBER(MATCH(E1852,Sheet4!$F$2:$F$11,0)),1,0)+IF(ISNUMBER(MATCH(F1852,Sheet4!$F$2:$F$11,0)),1,0)+IF(ISNUMBER(MATCH(G1852,Sheet4!$F$2:$F$11,0)),1,0)+IF(ISNUMBER(MATCH(H1852,Sheet4!$F$2:$F$11,0)),1,0)+IF(ISNUMBER(MATCH(I1852,Sheet4!$F$2:$F$11,0)),1,0)+IF(ISNUMBER(MATCH(J1852,Sheet4!$F$2:$F$11,0)),1,0))</f>
        <v>0</v>
      </c>
      <c r="P1852" s="40" t="str">
        <f>IFERROR(INDEX(Sheet4!$G:$G,MATCH(Sheet1!B1852,Sheet4!$F:$F,0))+INDEX(Sheet4!$G:$G,MATCH(Sheet1!C1852,Sheet4!$F:$F,0))+INDEX(Sheet4!$G:$G,MATCH(Sheet1!D1852,Sheet4!$F:$F,0))+INDEX(Sheet4!$G:$G,MATCH(Sheet1!E1852,Sheet4!$F:$F,0))+INDEX(Sheet4!$G:$G,MATCH(Sheet1!F1852,Sheet4!$F:$F,0))+INDEX(Sheet4!$G:$G,MATCH(Sheet1!G1852,Sheet4!$F:$F,0))+INDEX(Sheet4!$G:$G,MATCH(Sheet1!H1852,Sheet4!$F:$F,0))+INDEX(Sheet4!$G:$G,MATCH(Sheet1!I1852,Sheet4!$F:$F,0))+INDEX(Sheet4!$G:$G,MATCH(Sheet1!J1852,Sheet4!$F:$F,0)),"")</f>
        <v/>
      </c>
      <c r="AF1852">
        <f si="435" t="shared"/>
        <v>0</v>
      </c>
      <c r="AH1852">
        <v>1829</v>
      </c>
      <c r="AI1852" t="str">
        <f si="436" t="shared"/>
        <v>Trae YoungLandry ShametDevin BookerJimmy ButlerMikal BridgesGerald GreenJohn CollinsPaul MillsapKarl-Anthony Towns</v>
      </c>
      <c r="AJ1852">
        <f si="439" t="shared"/>
        <v>0</v>
      </c>
      <c r="AK1852">
        <f si="440" t="shared"/>
        <v>0</v>
      </c>
      <c r="AL1852">
        <f si="441" t="shared"/>
        <v>0</v>
      </c>
      <c r="AM1852">
        <f si="442" t="shared"/>
        <v>0</v>
      </c>
      <c r="AN1852">
        <f si="443" t="shared"/>
        <v>0</v>
      </c>
      <c r="AO1852">
        <f si="444" t="shared"/>
        <v>0</v>
      </c>
      <c r="AP1852">
        <f si="445" t="shared"/>
        <v>0</v>
      </c>
      <c r="AQ1852">
        <f si="446" t="shared"/>
        <v>0</v>
      </c>
      <c r="AR1852">
        <f si="447" t="shared"/>
        <v>0</v>
      </c>
      <c r="AS1852">
        <f si="437" t="shared"/>
        <v>0</v>
      </c>
      <c r="AU1852" t="str">
        <f>IFERROR(VLOOKUP(C1852,Results!$A$2:$B$240,2,FALSE)+VLOOKUP(D1852,Results!$A$2:$B$240,2,FALSE)+VLOOKUP(E1852,Results!$A$2:$B$240,2,FALSE)+VLOOKUP(F1852,Results!$A$2:$B$240,2,FALSE)+VLOOKUP(G1852,Results!$A$2:$B$240,2,FALSE)+VLOOKUP(H1852,Results!$A$2:$B$240,2,FALSE)+VLOOKUP(I1852,Results!$A$2:$B$240,2,FALSE)+VLOOKUP(J1852,Results!$A$2:$B$240,2,FALSE)+VLOOKUP(B1852,Results!$A$2:$B$240,2,FALSE)-MIN(VLOOKUP(C1852,Results!$A$2:$B$240,2,FALSE),VLOOKUP(D1852,Results!$A$2:$B$240,2,FALSE),VLOOKUP(E1852,Results!$A$2:$B$240,2,FALSE),VLOOKUP(F1852,Results!$A$2:$B$240,2,FALSE),VLOOKUP(G1852,Results!$A$2:$B$240,2,FALSE),VLOOKUP(H1852,Results!$A$2:$B$240,2,FALSE),VLOOKUP(I1852,Results!$A$2:$B$240,2,FALSE),VLOOKUP(J1852,Results!$A$2:$B$240,2,FALSE),VLOOKUP(B1852,Results!$A$2:$B$240,2,FALSE)),"")</f>
        <v/>
      </c>
    </row>
    <row r="1853" spans="2:47" x14ac:dyDescent="0.3">
      <c r="B1853" t="s">
        <v>166</v>
      </c>
      <c r="C1853" t="s">
        <v>171</v>
      </c>
      <c r="D1853" t="s">
        <v>173</v>
      </c>
      <c r="E1853" t="s">
        <v>146</v>
      </c>
      <c r="F1853" t="s">
        <v>150</v>
      </c>
      <c r="G1853" t="s">
        <v>159</v>
      </c>
      <c r="H1853" t="s">
        <v>153</v>
      </c>
      <c r="I1853" t="s">
        <v>182</v>
      </c>
      <c r="J1853" t="s">
        <v>186</v>
      </c>
      <c r="K1853" t="n">
        <v>9.0</v>
      </c>
      <c r="L1853" s="30">
        <f si="438" t="shared"/>
        <v>0</v>
      </c>
      <c r="N1853" s="35" t="str">
        <f si="434" t="shared"/>
        <v/>
      </c>
      <c r="O1853" s="59">
        <f>(IF(ISNUMBER(MATCH(B1853,Sheet4!$K$92:$K$101,0)),1,0)+IF(ISNUMBER(MATCH(C1853,Sheet4!$K$92:$K$101,0)),1,0)+IF(ISNUMBER(MATCH(D1853,Sheet4!$K$92:$K$101,0)),1,0)+IF(ISNUMBER(MATCH(E1853,Sheet4!$K$92:$K$101,0)),1,0)+IF(ISNUMBER(MATCH(F1853,Sheet4!$K$92:$K$101,0)),1,0)+IF(ISNUMBER(MATCH(G1853,Sheet4!$K$92:$K$101,0)),1,0)+IF(ISNUMBER(MATCH(H1853,Sheet4!$K$92:$K$101,0)),1,0)+IF(ISNUMBER(MATCH(I1853,Sheet4!$K$92:$K$101,0)),1,0)+IF(ISNUMBER(MATCH(J1853,Sheet4!$K$92:$K$101,0)),1,0))
-
(IF(ISNUMBER(MATCH(B1853,Sheet4!$F$2:$F$11,0)),1,0)+IF(ISNUMBER(MATCH(C1853,Sheet4!$F$2:$F$11,0)),1,0)+IF(ISNUMBER(MATCH(D1853,Sheet4!$F$2:$F$11,0)),1,0)+IF(ISNUMBER(MATCH(E1853,Sheet4!$F$2:$F$11,0)),1,0)+IF(ISNUMBER(MATCH(F1853,Sheet4!$F$2:$F$11,0)),1,0)+IF(ISNUMBER(MATCH(G1853,Sheet4!$F$2:$F$11,0)),1,0)+IF(ISNUMBER(MATCH(H1853,Sheet4!$F$2:$F$11,0)),1,0)+IF(ISNUMBER(MATCH(I1853,Sheet4!$F$2:$F$11,0)),1,0)+IF(ISNUMBER(MATCH(J1853,Sheet4!$F$2:$F$11,0)),1,0))</f>
        <v>0</v>
      </c>
      <c r="P1853" s="40" t="str">
        <f>IFERROR(INDEX(Sheet4!$G:$G,MATCH(Sheet1!B1853,Sheet4!$F:$F,0))+INDEX(Sheet4!$G:$G,MATCH(Sheet1!C1853,Sheet4!$F:$F,0))+INDEX(Sheet4!$G:$G,MATCH(Sheet1!D1853,Sheet4!$F:$F,0))+INDEX(Sheet4!$G:$G,MATCH(Sheet1!E1853,Sheet4!$F:$F,0))+INDEX(Sheet4!$G:$G,MATCH(Sheet1!F1853,Sheet4!$F:$F,0))+INDEX(Sheet4!$G:$G,MATCH(Sheet1!G1853,Sheet4!$F:$F,0))+INDEX(Sheet4!$G:$G,MATCH(Sheet1!H1853,Sheet4!$F:$F,0))+INDEX(Sheet4!$G:$G,MATCH(Sheet1!I1853,Sheet4!$F:$F,0))+INDEX(Sheet4!$G:$G,MATCH(Sheet1!J1853,Sheet4!$F:$F,0)),"")</f>
        <v/>
      </c>
      <c r="AF1853">
        <f si="435" t="shared"/>
        <v>0</v>
      </c>
      <c r="AH1853">
        <v>1830</v>
      </c>
      <c r="AI1853" t="str">
        <f si="436" t="shared"/>
        <v>Ben SimmonsRicky RubioBuddy HieldMonte MorrisKelly OubreJae CrowderJohn CollinsTrey LylesJoel Embiid</v>
      </c>
      <c r="AJ1853">
        <f si="439" t="shared"/>
        <v>0</v>
      </c>
      <c r="AK1853">
        <f si="440" t="shared"/>
        <v>0</v>
      </c>
      <c r="AL1853">
        <f si="441" t="shared"/>
        <v>0</v>
      </c>
      <c r="AM1853">
        <f si="442" t="shared"/>
        <v>0</v>
      </c>
      <c r="AN1853">
        <f si="443" t="shared"/>
        <v>0</v>
      </c>
      <c r="AO1853">
        <f si="444" t="shared"/>
        <v>0</v>
      </c>
      <c r="AP1853">
        <f si="445" t="shared"/>
        <v>0</v>
      </c>
      <c r="AQ1853">
        <f si="446" t="shared"/>
        <v>0</v>
      </c>
      <c r="AR1853">
        <f si="447" t="shared"/>
        <v>0</v>
      </c>
      <c r="AS1853">
        <f si="437" t="shared"/>
        <v>0</v>
      </c>
      <c r="AU1853" t="str">
        <f>IFERROR(VLOOKUP(C1853,Results!$A$2:$B$240,2,FALSE)+VLOOKUP(D1853,Results!$A$2:$B$240,2,FALSE)+VLOOKUP(E1853,Results!$A$2:$B$240,2,FALSE)+VLOOKUP(F1853,Results!$A$2:$B$240,2,FALSE)+VLOOKUP(G1853,Results!$A$2:$B$240,2,FALSE)+VLOOKUP(H1853,Results!$A$2:$B$240,2,FALSE)+VLOOKUP(I1853,Results!$A$2:$B$240,2,FALSE)+VLOOKUP(J1853,Results!$A$2:$B$240,2,FALSE)+VLOOKUP(B1853,Results!$A$2:$B$240,2,FALSE)-MIN(VLOOKUP(C1853,Results!$A$2:$B$240,2,FALSE),VLOOKUP(D1853,Results!$A$2:$B$240,2,FALSE),VLOOKUP(E1853,Results!$A$2:$B$240,2,FALSE),VLOOKUP(F1853,Results!$A$2:$B$240,2,FALSE),VLOOKUP(G1853,Results!$A$2:$B$240,2,FALSE),VLOOKUP(H1853,Results!$A$2:$B$240,2,FALSE),VLOOKUP(I1853,Results!$A$2:$B$240,2,FALSE),VLOOKUP(J1853,Results!$A$2:$B$240,2,FALSE),VLOOKUP(B1853,Results!$A$2:$B$240,2,FALSE)),"")</f>
        <v/>
      </c>
    </row>
    <row r="1854" spans="2:47" x14ac:dyDescent="0.3">
      <c r="B1854" t="s">
        <v>87</v>
      </c>
      <c r="C1854" t="s">
        <v>95</v>
      </c>
      <c r="D1854" t="s">
        <v>172</v>
      </c>
      <c r="E1854" t="s">
        <v>146</v>
      </c>
      <c r="F1854" t="s">
        <v>177</v>
      </c>
      <c r="G1854" t="s">
        <v>151</v>
      </c>
      <c r="H1854" t="s">
        <v>181</v>
      </c>
      <c r="I1854" t="s">
        <v>152</v>
      </c>
      <c r="J1854" t="s">
        <v>186</v>
      </c>
      <c r="K1854" t="n">
        <v>9.0</v>
      </c>
      <c r="L1854" s="30">
        <f si="438" t="shared"/>
        <v>0</v>
      </c>
      <c r="N1854" s="35" t="str">
        <f si="434" t="shared"/>
        <v/>
      </c>
      <c r="O1854" s="59">
        <f>(IF(ISNUMBER(MATCH(B1854,Sheet4!$K$92:$K$101,0)),1,0)+IF(ISNUMBER(MATCH(C1854,Sheet4!$K$92:$K$101,0)),1,0)+IF(ISNUMBER(MATCH(D1854,Sheet4!$K$92:$K$101,0)),1,0)+IF(ISNUMBER(MATCH(E1854,Sheet4!$K$92:$K$101,0)),1,0)+IF(ISNUMBER(MATCH(F1854,Sheet4!$K$92:$K$101,0)),1,0)+IF(ISNUMBER(MATCH(G1854,Sheet4!$K$92:$K$101,0)),1,0)+IF(ISNUMBER(MATCH(H1854,Sheet4!$K$92:$K$101,0)),1,0)+IF(ISNUMBER(MATCH(I1854,Sheet4!$K$92:$K$101,0)),1,0)+IF(ISNUMBER(MATCH(J1854,Sheet4!$K$92:$K$101,0)),1,0))
-
(IF(ISNUMBER(MATCH(B1854,Sheet4!$F$2:$F$11,0)),1,0)+IF(ISNUMBER(MATCH(C1854,Sheet4!$F$2:$F$11,0)),1,0)+IF(ISNUMBER(MATCH(D1854,Sheet4!$F$2:$F$11,0)),1,0)+IF(ISNUMBER(MATCH(E1854,Sheet4!$F$2:$F$11,0)),1,0)+IF(ISNUMBER(MATCH(F1854,Sheet4!$F$2:$F$11,0)),1,0)+IF(ISNUMBER(MATCH(G1854,Sheet4!$F$2:$F$11,0)),1,0)+IF(ISNUMBER(MATCH(H1854,Sheet4!$F$2:$F$11,0)),1,0)+IF(ISNUMBER(MATCH(I1854,Sheet4!$F$2:$F$11,0)),1,0)+IF(ISNUMBER(MATCH(J1854,Sheet4!$F$2:$F$11,0)),1,0))</f>
        <v>0</v>
      </c>
      <c r="P1854" s="40" t="str">
        <f>IFERROR(INDEX(Sheet4!$G:$G,MATCH(Sheet1!B1854,Sheet4!$F:$F,0))+INDEX(Sheet4!$G:$G,MATCH(Sheet1!C1854,Sheet4!$F:$F,0))+INDEX(Sheet4!$G:$G,MATCH(Sheet1!D1854,Sheet4!$F:$F,0))+INDEX(Sheet4!$G:$G,MATCH(Sheet1!E1854,Sheet4!$F:$F,0))+INDEX(Sheet4!$G:$G,MATCH(Sheet1!F1854,Sheet4!$F:$F,0))+INDEX(Sheet4!$G:$G,MATCH(Sheet1!G1854,Sheet4!$F:$F,0))+INDEX(Sheet4!$G:$G,MATCH(Sheet1!H1854,Sheet4!$F:$F,0))+INDEX(Sheet4!$G:$G,MATCH(Sheet1!I1854,Sheet4!$F:$F,0))+INDEX(Sheet4!$G:$G,MATCH(Sheet1!J1854,Sheet4!$F:$F,0)),"")</f>
        <v/>
      </c>
      <c r="AF1854">
        <f si="435" t="shared"/>
        <v>0</v>
      </c>
      <c r="AH1854">
        <v>1831</v>
      </c>
      <c r="AI1854" t="str">
        <f si="436" t="shared"/>
        <v>Ricky RubioIsaiah CanaanJimmy ButlerMalik BeasleyKelly OubreJoe InglesKenneth FariedPaul MillsapJoel Embiid</v>
      </c>
      <c r="AJ1854">
        <f si="439" t="shared"/>
        <v>0</v>
      </c>
      <c r="AK1854">
        <f si="440" t="shared"/>
        <v>0</v>
      </c>
      <c r="AL1854">
        <f si="441" t="shared"/>
        <v>0</v>
      </c>
      <c r="AM1854">
        <f si="442" t="shared"/>
        <v>0</v>
      </c>
      <c r="AN1854">
        <f si="443" t="shared"/>
        <v>0</v>
      </c>
      <c r="AO1854">
        <f si="444" t="shared"/>
        <v>0</v>
      </c>
      <c r="AP1854">
        <f si="445" t="shared"/>
        <v>0</v>
      </c>
      <c r="AQ1854">
        <f si="446" t="shared"/>
        <v>0</v>
      </c>
      <c r="AR1854">
        <f si="447" t="shared"/>
        <v>0</v>
      </c>
      <c r="AS1854">
        <f si="437" t="shared"/>
        <v>0</v>
      </c>
      <c r="AU1854" t="str">
        <f>IFERROR(VLOOKUP(C1854,Results!$A$2:$B$240,2,FALSE)+VLOOKUP(D1854,Results!$A$2:$B$240,2,FALSE)+VLOOKUP(E1854,Results!$A$2:$B$240,2,FALSE)+VLOOKUP(F1854,Results!$A$2:$B$240,2,FALSE)+VLOOKUP(G1854,Results!$A$2:$B$240,2,FALSE)+VLOOKUP(H1854,Results!$A$2:$B$240,2,FALSE)+VLOOKUP(I1854,Results!$A$2:$B$240,2,FALSE)+VLOOKUP(J1854,Results!$A$2:$B$240,2,FALSE)+VLOOKUP(B1854,Results!$A$2:$B$240,2,FALSE)-MIN(VLOOKUP(C1854,Results!$A$2:$B$240,2,FALSE),VLOOKUP(D1854,Results!$A$2:$B$240,2,FALSE),VLOOKUP(E1854,Results!$A$2:$B$240,2,FALSE),VLOOKUP(F1854,Results!$A$2:$B$240,2,FALSE),VLOOKUP(G1854,Results!$A$2:$B$240,2,FALSE),VLOOKUP(H1854,Results!$A$2:$B$240,2,FALSE),VLOOKUP(I1854,Results!$A$2:$B$240,2,FALSE),VLOOKUP(J1854,Results!$A$2:$B$240,2,FALSE),VLOOKUP(B1854,Results!$A$2:$B$240,2,FALSE)),"")</f>
        <v/>
      </c>
    </row>
    <row r="1855" spans="2:47" x14ac:dyDescent="0.3">
      <c r="B1855" t="s">
        <v>166</v>
      </c>
      <c r="C1855" t="s">
        <v>170</v>
      </c>
      <c r="D1855" t="s">
        <v>172</v>
      </c>
      <c r="E1855" t="s">
        <v>158</v>
      </c>
      <c r="F1855" t="s">
        <v>177</v>
      </c>
      <c r="G1855" t="s">
        <v>151</v>
      </c>
      <c r="H1855" t="s">
        <v>92</v>
      </c>
      <c r="I1855" t="s">
        <v>181</v>
      </c>
      <c r="J1855" t="s">
        <v>156</v>
      </c>
      <c r="K1855" t="n">
        <v>9.0</v>
      </c>
      <c r="L1855" s="30">
        <f si="438" t="shared"/>
        <v>0</v>
      </c>
      <c r="N1855" s="35" t="str">
        <f si="434" t="shared"/>
        <v/>
      </c>
      <c r="O1855" s="59">
        <f>(IF(ISNUMBER(MATCH(B1855,Sheet4!$K$92:$K$101,0)),1,0)+IF(ISNUMBER(MATCH(C1855,Sheet4!$K$92:$K$101,0)),1,0)+IF(ISNUMBER(MATCH(D1855,Sheet4!$K$92:$K$101,0)),1,0)+IF(ISNUMBER(MATCH(E1855,Sheet4!$K$92:$K$101,0)),1,0)+IF(ISNUMBER(MATCH(F1855,Sheet4!$K$92:$K$101,0)),1,0)+IF(ISNUMBER(MATCH(G1855,Sheet4!$K$92:$K$101,0)),1,0)+IF(ISNUMBER(MATCH(H1855,Sheet4!$K$92:$K$101,0)),1,0)+IF(ISNUMBER(MATCH(I1855,Sheet4!$K$92:$K$101,0)),1,0)+IF(ISNUMBER(MATCH(J1855,Sheet4!$K$92:$K$101,0)),1,0))
-
(IF(ISNUMBER(MATCH(B1855,Sheet4!$F$2:$F$11,0)),1,0)+IF(ISNUMBER(MATCH(C1855,Sheet4!$F$2:$F$11,0)),1,0)+IF(ISNUMBER(MATCH(D1855,Sheet4!$F$2:$F$11,0)),1,0)+IF(ISNUMBER(MATCH(E1855,Sheet4!$F$2:$F$11,0)),1,0)+IF(ISNUMBER(MATCH(F1855,Sheet4!$F$2:$F$11,0)),1,0)+IF(ISNUMBER(MATCH(G1855,Sheet4!$F$2:$F$11,0)),1,0)+IF(ISNUMBER(MATCH(H1855,Sheet4!$F$2:$F$11,0)),1,0)+IF(ISNUMBER(MATCH(I1855,Sheet4!$F$2:$F$11,0)),1,0)+IF(ISNUMBER(MATCH(J1855,Sheet4!$F$2:$F$11,0)),1,0))</f>
        <v>0</v>
      </c>
      <c r="P1855" s="40" t="str">
        <f>IFERROR(INDEX(Sheet4!$G:$G,MATCH(Sheet1!B1855,Sheet4!$F:$F,0))+INDEX(Sheet4!$G:$G,MATCH(Sheet1!C1855,Sheet4!$F:$F,0))+INDEX(Sheet4!$G:$G,MATCH(Sheet1!D1855,Sheet4!$F:$F,0))+INDEX(Sheet4!$G:$G,MATCH(Sheet1!E1855,Sheet4!$F:$F,0))+INDEX(Sheet4!$G:$G,MATCH(Sheet1!F1855,Sheet4!$F:$F,0))+INDEX(Sheet4!$G:$G,MATCH(Sheet1!G1855,Sheet4!$F:$F,0))+INDEX(Sheet4!$G:$G,MATCH(Sheet1!H1855,Sheet4!$F:$F,0))+INDEX(Sheet4!$G:$G,MATCH(Sheet1!I1855,Sheet4!$F:$F,0))+INDEX(Sheet4!$G:$G,MATCH(Sheet1!J1855,Sheet4!$F:$F,0)),"")</f>
        <v/>
      </c>
      <c r="AF1855">
        <f si="435" t="shared"/>
        <v>0</v>
      </c>
      <c r="AH1855">
        <v>1832</v>
      </c>
      <c r="AI1855" t="str">
        <f si="436" t="shared"/>
        <v>Ben SimmonsLandry ShametDevin BookerJimmy ButlerKelly OubreRoyce O'NealeJohn CollinsPaul MillsapDeandre Ayton</v>
      </c>
      <c r="AJ1855">
        <f si="439" t="shared"/>
        <v>0</v>
      </c>
      <c r="AK1855">
        <f si="440" t="shared"/>
        <v>0</v>
      </c>
      <c r="AL1855">
        <f si="441" t="shared"/>
        <v>0</v>
      </c>
      <c r="AM1855">
        <f si="442" t="shared"/>
        <v>0</v>
      </c>
      <c r="AN1855">
        <f si="443" t="shared"/>
        <v>0</v>
      </c>
      <c r="AO1855">
        <f si="444" t="shared"/>
        <v>0</v>
      </c>
      <c r="AP1855">
        <f si="445" t="shared"/>
        <v>0</v>
      </c>
      <c r="AQ1855">
        <f si="446" t="shared"/>
        <v>0</v>
      </c>
      <c r="AR1855">
        <f si="447" t="shared"/>
        <v>0</v>
      </c>
      <c r="AS1855">
        <f si="437" t="shared"/>
        <v>0</v>
      </c>
      <c r="AU1855" t="str">
        <f>IFERROR(VLOOKUP(C1855,Results!$A$2:$B$240,2,FALSE)+VLOOKUP(D1855,Results!$A$2:$B$240,2,FALSE)+VLOOKUP(E1855,Results!$A$2:$B$240,2,FALSE)+VLOOKUP(F1855,Results!$A$2:$B$240,2,FALSE)+VLOOKUP(G1855,Results!$A$2:$B$240,2,FALSE)+VLOOKUP(H1855,Results!$A$2:$B$240,2,FALSE)+VLOOKUP(I1855,Results!$A$2:$B$240,2,FALSE)+VLOOKUP(J1855,Results!$A$2:$B$240,2,FALSE)+VLOOKUP(B1855,Results!$A$2:$B$240,2,FALSE)-MIN(VLOOKUP(C1855,Results!$A$2:$B$240,2,FALSE),VLOOKUP(D1855,Results!$A$2:$B$240,2,FALSE),VLOOKUP(E1855,Results!$A$2:$B$240,2,FALSE),VLOOKUP(F1855,Results!$A$2:$B$240,2,FALSE),VLOOKUP(G1855,Results!$A$2:$B$240,2,FALSE),VLOOKUP(H1855,Results!$A$2:$B$240,2,FALSE),VLOOKUP(I1855,Results!$A$2:$B$240,2,FALSE),VLOOKUP(J1855,Results!$A$2:$B$240,2,FALSE),VLOOKUP(B1855,Results!$A$2:$B$240,2,FALSE)),"")</f>
        <v/>
      </c>
    </row>
    <row r="1856" spans="2:47" x14ac:dyDescent="0.3">
      <c r="B1856" t="s">
        <v>166</v>
      </c>
      <c r="C1856" t="s">
        <v>170</v>
      </c>
      <c r="D1856" t="s">
        <v>173</v>
      </c>
      <c r="E1856" t="s">
        <v>158</v>
      </c>
      <c r="F1856" t="s">
        <v>177</v>
      </c>
      <c r="G1856" t="s">
        <v>105</v>
      </c>
      <c r="H1856" t="s">
        <v>153</v>
      </c>
      <c r="I1856" t="s">
        <v>181</v>
      </c>
      <c r="J1856" t="s">
        <v>186</v>
      </c>
      <c r="K1856" t="n">
        <v>9.0</v>
      </c>
      <c r="L1856" s="30">
        <f si="438" t="shared"/>
        <v>0</v>
      </c>
      <c r="N1856" s="35" t="str">
        <f ref="N1856:N1919" si="448" t="shared">AU1856</f>
        <v/>
      </c>
      <c r="O1856" s="59">
        <f>(IF(ISNUMBER(MATCH(B1856,Sheet4!$K$92:$K$101,0)),1,0)+IF(ISNUMBER(MATCH(C1856,Sheet4!$K$92:$K$101,0)),1,0)+IF(ISNUMBER(MATCH(D1856,Sheet4!$K$92:$K$101,0)),1,0)+IF(ISNUMBER(MATCH(E1856,Sheet4!$K$92:$K$101,0)),1,0)+IF(ISNUMBER(MATCH(F1856,Sheet4!$K$92:$K$101,0)),1,0)+IF(ISNUMBER(MATCH(G1856,Sheet4!$K$92:$K$101,0)),1,0)+IF(ISNUMBER(MATCH(H1856,Sheet4!$K$92:$K$101,0)),1,0)+IF(ISNUMBER(MATCH(I1856,Sheet4!$K$92:$K$101,0)),1,0)+IF(ISNUMBER(MATCH(J1856,Sheet4!$K$92:$K$101,0)),1,0))
-
(IF(ISNUMBER(MATCH(B1856,Sheet4!$F$2:$F$11,0)),1,0)+IF(ISNUMBER(MATCH(C1856,Sheet4!$F$2:$F$11,0)),1,0)+IF(ISNUMBER(MATCH(D1856,Sheet4!$F$2:$F$11,0)),1,0)+IF(ISNUMBER(MATCH(E1856,Sheet4!$F$2:$F$11,0)),1,0)+IF(ISNUMBER(MATCH(F1856,Sheet4!$F$2:$F$11,0)),1,0)+IF(ISNUMBER(MATCH(G1856,Sheet4!$F$2:$F$11,0)),1,0)+IF(ISNUMBER(MATCH(H1856,Sheet4!$F$2:$F$11,0)),1,0)+IF(ISNUMBER(MATCH(I1856,Sheet4!$F$2:$F$11,0)),1,0)+IF(ISNUMBER(MATCH(J1856,Sheet4!$F$2:$F$11,0)),1,0))</f>
        <v>0</v>
      </c>
      <c r="P1856" s="40" t="str">
        <f>IFERROR(INDEX(Sheet4!$G:$G,MATCH(Sheet1!B1856,Sheet4!$F:$F,0))+INDEX(Sheet4!$G:$G,MATCH(Sheet1!C1856,Sheet4!$F:$F,0))+INDEX(Sheet4!$G:$G,MATCH(Sheet1!D1856,Sheet4!$F:$F,0))+INDEX(Sheet4!$G:$G,MATCH(Sheet1!E1856,Sheet4!$F:$F,0))+INDEX(Sheet4!$G:$G,MATCH(Sheet1!F1856,Sheet4!$F:$F,0))+INDEX(Sheet4!$G:$G,MATCH(Sheet1!G1856,Sheet4!$F:$F,0))+INDEX(Sheet4!$G:$G,MATCH(Sheet1!H1856,Sheet4!$F:$F,0))+INDEX(Sheet4!$G:$G,MATCH(Sheet1!I1856,Sheet4!$F:$F,0))+INDEX(Sheet4!$G:$G,MATCH(Sheet1!J1856,Sheet4!$F:$F,0)),"")</f>
        <v/>
      </c>
      <c r="AF1856">
        <f ref="AF1856:AF1919" si="449" t="shared">IF(A1856="✓",AF1855+1,AF1855)</f>
        <v>0</v>
      </c>
      <c r="AH1856">
        <v>1833</v>
      </c>
      <c r="AI1856" t="str">
        <f ref="AI1856:AI1919" si="450" t="shared">CONCATENATE(B1856,C1856,D1856,E1856,F1856,G1856,H1856,I1856,J1856)</f>
        <v>Ben SimmonsDe'Aaron FoxJimmy ButlerTorrey CraigWill BartonGerald GreenPaul MillsapP.J. TuckerKarl-Anthony Towns</v>
      </c>
      <c r="AJ1856">
        <f si="439" t="shared"/>
        <v>0</v>
      </c>
      <c r="AK1856">
        <f si="440" t="shared"/>
        <v>0</v>
      </c>
      <c r="AL1856">
        <f si="441" t="shared"/>
        <v>0</v>
      </c>
      <c r="AM1856">
        <f si="442" t="shared"/>
        <v>0</v>
      </c>
      <c r="AN1856">
        <f si="443" t="shared"/>
        <v>0</v>
      </c>
      <c r="AO1856">
        <f si="444" t="shared"/>
        <v>0</v>
      </c>
      <c r="AP1856">
        <f si="445" t="shared"/>
        <v>0</v>
      </c>
      <c r="AQ1856">
        <f si="446" t="shared"/>
        <v>0</v>
      </c>
      <c r="AR1856">
        <f si="447" t="shared"/>
        <v>0</v>
      </c>
      <c r="AS1856">
        <f ref="AS1856:AS1919" si="451" t="shared">SUM(AJ1856:AR1856)</f>
        <v>0</v>
      </c>
      <c r="AU1856" t="str">
        <f>IFERROR(VLOOKUP(C1856,Results!$A$2:$B$240,2,FALSE)+VLOOKUP(D1856,Results!$A$2:$B$240,2,FALSE)+VLOOKUP(E1856,Results!$A$2:$B$240,2,FALSE)+VLOOKUP(F1856,Results!$A$2:$B$240,2,FALSE)+VLOOKUP(G1856,Results!$A$2:$B$240,2,FALSE)+VLOOKUP(H1856,Results!$A$2:$B$240,2,FALSE)+VLOOKUP(I1856,Results!$A$2:$B$240,2,FALSE)+VLOOKUP(J1856,Results!$A$2:$B$240,2,FALSE)+VLOOKUP(B1856,Results!$A$2:$B$240,2,FALSE)-MIN(VLOOKUP(C1856,Results!$A$2:$B$240,2,FALSE),VLOOKUP(D1856,Results!$A$2:$B$240,2,FALSE),VLOOKUP(E1856,Results!$A$2:$B$240,2,FALSE),VLOOKUP(F1856,Results!$A$2:$B$240,2,FALSE),VLOOKUP(G1856,Results!$A$2:$B$240,2,FALSE),VLOOKUP(H1856,Results!$A$2:$B$240,2,FALSE),VLOOKUP(I1856,Results!$A$2:$B$240,2,FALSE),VLOOKUP(J1856,Results!$A$2:$B$240,2,FALSE),VLOOKUP(B1856,Results!$A$2:$B$240,2,FALSE)),"")</f>
        <v/>
      </c>
    </row>
    <row r="1857" spans="2:47" x14ac:dyDescent="0.3">
      <c r="B1857" t="s">
        <v>166</v>
      </c>
      <c r="C1857" t="s">
        <v>167</v>
      </c>
      <c r="D1857" t="s">
        <v>172</v>
      </c>
      <c r="E1857" t="s">
        <v>146</v>
      </c>
      <c r="F1857" t="s">
        <v>100</v>
      </c>
      <c r="G1857" t="s">
        <v>159</v>
      </c>
      <c r="H1857" t="s">
        <v>93</v>
      </c>
      <c r="I1857" t="s">
        <v>152</v>
      </c>
      <c r="J1857" t="s">
        <v>156</v>
      </c>
      <c r="K1857" t="n">
        <v>9.0</v>
      </c>
      <c r="L1857" s="30">
        <f si="438" t="shared"/>
        <v>0</v>
      </c>
      <c r="N1857" s="35" t="str">
        <f si="448" t="shared"/>
        <v/>
      </c>
      <c r="O1857" s="59">
        <f>(IF(ISNUMBER(MATCH(B1857,Sheet4!$K$92:$K$101,0)),1,0)+IF(ISNUMBER(MATCH(C1857,Sheet4!$K$92:$K$101,0)),1,0)+IF(ISNUMBER(MATCH(D1857,Sheet4!$K$92:$K$101,0)),1,0)+IF(ISNUMBER(MATCH(E1857,Sheet4!$K$92:$K$101,0)),1,0)+IF(ISNUMBER(MATCH(F1857,Sheet4!$K$92:$K$101,0)),1,0)+IF(ISNUMBER(MATCH(G1857,Sheet4!$K$92:$K$101,0)),1,0)+IF(ISNUMBER(MATCH(H1857,Sheet4!$K$92:$K$101,0)),1,0)+IF(ISNUMBER(MATCH(I1857,Sheet4!$K$92:$K$101,0)),1,0)+IF(ISNUMBER(MATCH(J1857,Sheet4!$K$92:$K$101,0)),1,0))
-
(IF(ISNUMBER(MATCH(B1857,Sheet4!$F$2:$F$11,0)),1,0)+IF(ISNUMBER(MATCH(C1857,Sheet4!$F$2:$F$11,0)),1,0)+IF(ISNUMBER(MATCH(D1857,Sheet4!$F$2:$F$11,0)),1,0)+IF(ISNUMBER(MATCH(E1857,Sheet4!$F$2:$F$11,0)),1,0)+IF(ISNUMBER(MATCH(F1857,Sheet4!$F$2:$F$11,0)),1,0)+IF(ISNUMBER(MATCH(G1857,Sheet4!$F$2:$F$11,0)),1,0)+IF(ISNUMBER(MATCH(H1857,Sheet4!$F$2:$F$11,0)),1,0)+IF(ISNUMBER(MATCH(I1857,Sheet4!$F$2:$F$11,0)),1,0)+IF(ISNUMBER(MATCH(J1857,Sheet4!$F$2:$F$11,0)),1,0))</f>
        <v>0</v>
      </c>
      <c r="P1857" s="40" t="str">
        <f>IFERROR(INDEX(Sheet4!$G:$G,MATCH(Sheet1!B1857,Sheet4!$F:$F,0))+INDEX(Sheet4!$G:$G,MATCH(Sheet1!C1857,Sheet4!$F:$F,0))+INDEX(Sheet4!$G:$G,MATCH(Sheet1!D1857,Sheet4!$F:$F,0))+INDEX(Sheet4!$G:$G,MATCH(Sheet1!E1857,Sheet4!$F:$F,0))+INDEX(Sheet4!$G:$G,MATCH(Sheet1!F1857,Sheet4!$F:$F,0))+INDEX(Sheet4!$G:$G,MATCH(Sheet1!G1857,Sheet4!$F:$F,0))+INDEX(Sheet4!$G:$G,MATCH(Sheet1!H1857,Sheet4!$F:$F,0))+INDEX(Sheet4!$G:$G,MATCH(Sheet1!I1857,Sheet4!$F:$F,0))+INDEX(Sheet4!$G:$G,MATCH(Sheet1!J1857,Sheet4!$F:$F,0)),"")</f>
        <v/>
      </c>
      <c r="AF1857">
        <f si="449" t="shared"/>
        <v>0</v>
      </c>
      <c r="AH1857">
        <v>1834</v>
      </c>
      <c r="AI1857" t="str">
        <f si="450" t="shared"/>
        <v>Ben SimmonsDe'Aaron FoxMonte MorrisMalik BeasleyWill BartonLuol DengJohn CollinsJosh JacksonKarl-Anthony Towns</v>
      </c>
      <c r="AJ1857">
        <f si="439" t="shared"/>
        <v>0</v>
      </c>
      <c r="AK1857">
        <f si="440" t="shared"/>
        <v>0</v>
      </c>
      <c r="AL1857">
        <f si="441" t="shared"/>
        <v>0</v>
      </c>
      <c r="AM1857">
        <f si="442" t="shared"/>
        <v>0</v>
      </c>
      <c r="AN1857">
        <f si="443" t="shared"/>
        <v>0</v>
      </c>
      <c r="AO1857">
        <f si="444" t="shared"/>
        <v>0</v>
      </c>
      <c r="AP1857">
        <f si="445" t="shared"/>
        <v>0</v>
      </c>
      <c r="AQ1857">
        <f si="446" t="shared"/>
        <v>0</v>
      </c>
      <c r="AR1857">
        <f si="447" t="shared"/>
        <v>0</v>
      </c>
      <c r="AS1857">
        <f si="451" t="shared"/>
        <v>0</v>
      </c>
      <c r="AU1857" t="str">
        <f>IFERROR(VLOOKUP(C1857,Results!$A$2:$B$240,2,FALSE)+VLOOKUP(D1857,Results!$A$2:$B$240,2,FALSE)+VLOOKUP(E1857,Results!$A$2:$B$240,2,FALSE)+VLOOKUP(F1857,Results!$A$2:$B$240,2,FALSE)+VLOOKUP(G1857,Results!$A$2:$B$240,2,FALSE)+VLOOKUP(H1857,Results!$A$2:$B$240,2,FALSE)+VLOOKUP(I1857,Results!$A$2:$B$240,2,FALSE)+VLOOKUP(J1857,Results!$A$2:$B$240,2,FALSE)+VLOOKUP(B1857,Results!$A$2:$B$240,2,FALSE)-MIN(VLOOKUP(C1857,Results!$A$2:$B$240,2,FALSE),VLOOKUP(D1857,Results!$A$2:$B$240,2,FALSE),VLOOKUP(E1857,Results!$A$2:$B$240,2,FALSE),VLOOKUP(F1857,Results!$A$2:$B$240,2,FALSE),VLOOKUP(G1857,Results!$A$2:$B$240,2,FALSE),VLOOKUP(H1857,Results!$A$2:$B$240,2,FALSE),VLOOKUP(I1857,Results!$A$2:$B$240,2,FALSE),VLOOKUP(J1857,Results!$A$2:$B$240,2,FALSE),VLOOKUP(B1857,Results!$A$2:$B$240,2,FALSE)),"")</f>
        <v/>
      </c>
    </row>
    <row r="1858" spans="2:47" x14ac:dyDescent="0.3">
      <c r="B1858" t="s">
        <v>87</v>
      </c>
      <c r="C1858" t="s">
        <v>171</v>
      </c>
      <c r="D1858" t="s">
        <v>172</v>
      </c>
      <c r="E1858" t="s">
        <v>173</v>
      </c>
      <c r="F1858" t="s">
        <v>177</v>
      </c>
      <c r="G1858" t="s">
        <v>105</v>
      </c>
      <c r="H1858" t="s">
        <v>93</v>
      </c>
      <c r="I1858" t="s">
        <v>181</v>
      </c>
      <c r="J1858" t="s">
        <v>98</v>
      </c>
      <c r="K1858" t="n">
        <v>9.0</v>
      </c>
      <c r="L1858" s="30">
        <f si="438" t="shared"/>
        <v>0</v>
      </c>
      <c r="N1858" s="35" t="str">
        <f si="448" t="shared"/>
        <v/>
      </c>
      <c r="O1858" s="59">
        <f>(IF(ISNUMBER(MATCH(B1858,Sheet4!$K$92:$K$101,0)),1,0)+IF(ISNUMBER(MATCH(C1858,Sheet4!$K$92:$K$101,0)),1,0)+IF(ISNUMBER(MATCH(D1858,Sheet4!$K$92:$K$101,0)),1,0)+IF(ISNUMBER(MATCH(E1858,Sheet4!$K$92:$K$101,0)),1,0)+IF(ISNUMBER(MATCH(F1858,Sheet4!$K$92:$K$101,0)),1,0)+IF(ISNUMBER(MATCH(G1858,Sheet4!$K$92:$K$101,0)),1,0)+IF(ISNUMBER(MATCH(H1858,Sheet4!$K$92:$K$101,0)),1,0)+IF(ISNUMBER(MATCH(I1858,Sheet4!$K$92:$K$101,0)),1,0)+IF(ISNUMBER(MATCH(J1858,Sheet4!$K$92:$K$101,0)),1,0))
-
(IF(ISNUMBER(MATCH(B1858,Sheet4!$F$2:$F$11,0)),1,0)+IF(ISNUMBER(MATCH(C1858,Sheet4!$F$2:$F$11,0)),1,0)+IF(ISNUMBER(MATCH(D1858,Sheet4!$F$2:$F$11,0)),1,0)+IF(ISNUMBER(MATCH(E1858,Sheet4!$F$2:$F$11,0)),1,0)+IF(ISNUMBER(MATCH(F1858,Sheet4!$F$2:$F$11,0)),1,0)+IF(ISNUMBER(MATCH(G1858,Sheet4!$F$2:$F$11,0)),1,0)+IF(ISNUMBER(MATCH(H1858,Sheet4!$F$2:$F$11,0)),1,0)+IF(ISNUMBER(MATCH(I1858,Sheet4!$F$2:$F$11,0)),1,0)+IF(ISNUMBER(MATCH(J1858,Sheet4!$F$2:$F$11,0)),1,0))</f>
        <v>0</v>
      </c>
      <c r="P1858" s="40" t="str">
        <f>IFERROR(INDEX(Sheet4!$G:$G,MATCH(Sheet1!B1858,Sheet4!$F:$F,0))+INDEX(Sheet4!$G:$G,MATCH(Sheet1!C1858,Sheet4!$F:$F,0))+INDEX(Sheet4!$G:$G,MATCH(Sheet1!D1858,Sheet4!$F:$F,0))+INDEX(Sheet4!$G:$G,MATCH(Sheet1!E1858,Sheet4!$F:$F,0))+INDEX(Sheet4!$G:$G,MATCH(Sheet1!F1858,Sheet4!$F:$F,0))+INDEX(Sheet4!$G:$G,MATCH(Sheet1!G1858,Sheet4!$F:$F,0))+INDEX(Sheet4!$G:$G,MATCH(Sheet1!H1858,Sheet4!$F:$F,0))+INDEX(Sheet4!$G:$G,MATCH(Sheet1!I1858,Sheet4!$F:$F,0))+INDEX(Sheet4!$G:$G,MATCH(Sheet1!J1858,Sheet4!$F:$F,0)),"")</f>
        <v/>
      </c>
      <c r="AF1858">
        <f si="449" t="shared"/>
        <v>0</v>
      </c>
      <c r="AH1858">
        <v>1835</v>
      </c>
      <c r="AI1858" t="str">
        <f si="450" t="shared"/>
        <v>Ben SimmonsLandry ShametDevin BookerMonte MorrisJoe InglesJae CrowderMarvin BagleyPaul MillsapNikola Jokic</v>
      </c>
      <c r="AJ1858">
        <f si="439" t="shared"/>
        <v>0</v>
      </c>
      <c r="AK1858">
        <f si="440" t="shared"/>
        <v>0</v>
      </c>
      <c r="AL1858">
        <f si="441" t="shared"/>
        <v>0</v>
      </c>
      <c r="AM1858">
        <f si="442" t="shared"/>
        <v>0</v>
      </c>
      <c r="AN1858">
        <f si="443" t="shared"/>
        <v>0</v>
      </c>
      <c r="AO1858">
        <f si="444" t="shared"/>
        <v>0</v>
      </c>
      <c r="AP1858">
        <f si="445" t="shared"/>
        <v>0</v>
      </c>
      <c r="AQ1858">
        <f si="446" t="shared"/>
        <v>0</v>
      </c>
      <c r="AR1858">
        <f si="447" t="shared"/>
        <v>0</v>
      </c>
      <c r="AS1858">
        <f si="451" t="shared"/>
        <v>0</v>
      </c>
      <c r="AU1858" t="str">
        <f>IFERROR(VLOOKUP(C1858,Results!$A$2:$B$240,2,FALSE)+VLOOKUP(D1858,Results!$A$2:$B$240,2,FALSE)+VLOOKUP(E1858,Results!$A$2:$B$240,2,FALSE)+VLOOKUP(F1858,Results!$A$2:$B$240,2,FALSE)+VLOOKUP(G1858,Results!$A$2:$B$240,2,FALSE)+VLOOKUP(H1858,Results!$A$2:$B$240,2,FALSE)+VLOOKUP(I1858,Results!$A$2:$B$240,2,FALSE)+VLOOKUP(J1858,Results!$A$2:$B$240,2,FALSE)+VLOOKUP(B1858,Results!$A$2:$B$240,2,FALSE)-MIN(VLOOKUP(C1858,Results!$A$2:$B$240,2,FALSE),VLOOKUP(D1858,Results!$A$2:$B$240,2,FALSE),VLOOKUP(E1858,Results!$A$2:$B$240,2,FALSE),VLOOKUP(F1858,Results!$A$2:$B$240,2,FALSE),VLOOKUP(G1858,Results!$A$2:$B$240,2,FALSE),VLOOKUP(H1858,Results!$A$2:$B$240,2,FALSE),VLOOKUP(I1858,Results!$A$2:$B$240,2,FALSE),VLOOKUP(J1858,Results!$A$2:$B$240,2,FALSE),VLOOKUP(B1858,Results!$A$2:$B$240,2,FALSE)),"")</f>
        <v/>
      </c>
    </row>
    <row r="1859" spans="2:47" x14ac:dyDescent="0.3">
      <c r="B1859" t="s">
        <v>166</v>
      </c>
      <c r="C1859" t="s">
        <v>95</v>
      </c>
      <c r="D1859" t="s">
        <v>172</v>
      </c>
      <c r="E1859" t="s">
        <v>146</v>
      </c>
      <c r="F1859" t="s">
        <v>177</v>
      </c>
      <c r="G1859" t="s">
        <v>90</v>
      </c>
      <c r="H1859" t="s">
        <v>183</v>
      </c>
      <c r="I1859" t="s">
        <v>155</v>
      </c>
      <c r="J1859" t="s">
        <v>186</v>
      </c>
      <c r="K1859" t="n">
        <v>9.0</v>
      </c>
      <c r="L1859" s="30">
        <f si="438" t="shared"/>
        <v>0</v>
      </c>
      <c r="N1859" s="35" t="str">
        <f si="448" t="shared"/>
        <v/>
      </c>
      <c r="O1859" s="59">
        <f>(IF(ISNUMBER(MATCH(B1859,Sheet4!$K$92:$K$101,0)),1,0)+IF(ISNUMBER(MATCH(C1859,Sheet4!$K$92:$K$101,0)),1,0)+IF(ISNUMBER(MATCH(D1859,Sheet4!$K$92:$K$101,0)),1,0)+IF(ISNUMBER(MATCH(E1859,Sheet4!$K$92:$K$101,0)),1,0)+IF(ISNUMBER(MATCH(F1859,Sheet4!$K$92:$K$101,0)),1,0)+IF(ISNUMBER(MATCH(G1859,Sheet4!$K$92:$K$101,0)),1,0)+IF(ISNUMBER(MATCH(H1859,Sheet4!$K$92:$K$101,0)),1,0)+IF(ISNUMBER(MATCH(I1859,Sheet4!$K$92:$K$101,0)),1,0)+IF(ISNUMBER(MATCH(J1859,Sheet4!$K$92:$K$101,0)),1,0))
-
(IF(ISNUMBER(MATCH(B1859,Sheet4!$F$2:$F$11,0)),1,0)+IF(ISNUMBER(MATCH(C1859,Sheet4!$F$2:$F$11,0)),1,0)+IF(ISNUMBER(MATCH(D1859,Sheet4!$F$2:$F$11,0)),1,0)+IF(ISNUMBER(MATCH(E1859,Sheet4!$F$2:$F$11,0)),1,0)+IF(ISNUMBER(MATCH(F1859,Sheet4!$F$2:$F$11,0)),1,0)+IF(ISNUMBER(MATCH(G1859,Sheet4!$F$2:$F$11,0)),1,0)+IF(ISNUMBER(MATCH(H1859,Sheet4!$F$2:$F$11,0)),1,0)+IF(ISNUMBER(MATCH(I1859,Sheet4!$F$2:$F$11,0)),1,0)+IF(ISNUMBER(MATCH(J1859,Sheet4!$F$2:$F$11,0)),1,0))</f>
        <v>0</v>
      </c>
      <c r="P1859" s="40" t="str">
        <f>IFERROR(INDEX(Sheet4!$G:$G,MATCH(Sheet1!B1859,Sheet4!$F:$F,0))+INDEX(Sheet4!$G:$G,MATCH(Sheet1!C1859,Sheet4!$F:$F,0))+INDEX(Sheet4!$G:$G,MATCH(Sheet1!D1859,Sheet4!$F:$F,0))+INDEX(Sheet4!$G:$G,MATCH(Sheet1!E1859,Sheet4!$F:$F,0))+INDEX(Sheet4!$G:$G,MATCH(Sheet1!F1859,Sheet4!$F:$F,0))+INDEX(Sheet4!$G:$G,MATCH(Sheet1!G1859,Sheet4!$F:$F,0))+INDEX(Sheet4!$G:$G,MATCH(Sheet1!H1859,Sheet4!$F:$F,0))+INDEX(Sheet4!$G:$G,MATCH(Sheet1!I1859,Sheet4!$F:$F,0))+INDEX(Sheet4!$G:$G,MATCH(Sheet1!J1859,Sheet4!$F:$F,0)),"")</f>
        <v/>
      </c>
      <c r="AF1859">
        <f si="449" t="shared"/>
        <v>0</v>
      </c>
      <c r="AH1859">
        <v>1836</v>
      </c>
      <c r="AI1859" t="str">
        <f si="450" t="shared"/>
        <v>Ben SimmonsJeremy LinMonte MorrisMalik BeasleyKelly OubreTaurean PrinceKenneth FariedMarvin BagleyJoel Embiid</v>
      </c>
      <c r="AJ1859">
        <f si="439" t="shared"/>
        <v>0</v>
      </c>
      <c r="AK1859">
        <f si="440" t="shared"/>
        <v>0</v>
      </c>
      <c r="AL1859">
        <f si="441" t="shared"/>
        <v>0</v>
      </c>
      <c r="AM1859">
        <f si="442" t="shared"/>
        <v>0</v>
      </c>
      <c r="AN1859">
        <f si="443" t="shared"/>
        <v>0</v>
      </c>
      <c r="AO1859">
        <f si="444" t="shared"/>
        <v>0</v>
      </c>
      <c r="AP1859">
        <f si="445" t="shared"/>
        <v>0</v>
      </c>
      <c r="AQ1859">
        <f si="446" t="shared"/>
        <v>0</v>
      </c>
      <c r="AR1859">
        <f si="447" t="shared"/>
        <v>0</v>
      </c>
      <c r="AS1859">
        <f si="451" t="shared"/>
        <v>0</v>
      </c>
      <c r="AU1859" t="str">
        <f>IFERROR(VLOOKUP(C1859,Results!$A$2:$B$240,2,FALSE)+VLOOKUP(D1859,Results!$A$2:$B$240,2,FALSE)+VLOOKUP(E1859,Results!$A$2:$B$240,2,FALSE)+VLOOKUP(F1859,Results!$A$2:$B$240,2,FALSE)+VLOOKUP(G1859,Results!$A$2:$B$240,2,FALSE)+VLOOKUP(H1859,Results!$A$2:$B$240,2,FALSE)+VLOOKUP(I1859,Results!$A$2:$B$240,2,FALSE)+VLOOKUP(J1859,Results!$A$2:$B$240,2,FALSE)+VLOOKUP(B1859,Results!$A$2:$B$240,2,FALSE)-MIN(VLOOKUP(C1859,Results!$A$2:$B$240,2,FALSE),VLOOKUP(D1859,Results!$A$2:$B$240,2,FALSE),VLOOKUP(E1859,Results!$A$2:$B$240,2,FALSE),VLOOKUP(F1859,Results!$A$2:$B$240,2,FALSE),VLOOKUP(G1859,Results!$A$2:$B$240,2,FALSE),VLOOKUP(H1859,Results!$A$2:$B$240,2,FALSE),VLOOKUP(I1859,Results!$A$2:$B$240,2,FALSE),VLOOKUP(J1859,Results!$A$2:$B$240,2,FALSE),VLOOKUP(B1859,Results!$A$2:$B$240,2,FALSE)),"")</f>
        <v/>
      </c>
    </row>
    <row r="1860" spans="2:47" x14ac:dyDescent="0.3">
      <c r="B1860" t="s">
        <v>166</v>
      </c>
      <c r="C1860" t="s">
        <v>95</v>
      </c>
      <c r="D1860" t="s">
        <v>89</v>
      </c>
      <c r="E1860" t="s">
        <v>146</v>
      </c>
      <c r="F1860" t="s">
        <v>177</v>
      </c>
      <c r="G1860" t="s">
        <v>159</v>
      </c>
      <c r="H1860" t="s">
        <v>92</v>
      </c>
      <c r="I1860" t="s">
        <v>183</v>
      </c>
      <c r="J1860" t="s">
        <v>186</v>
      </c>
      <c r="K1860" t="n">
        <v>9.0</v>
      </c>
      <c r="L1860" s="30">
        <f si="438" t="shared"/>
        <v>0</v>
      </c>
      <c r="N1860" s="35" t="str">
        <f si="448" t="shared"/>
        <v/>
      </c>
      <c r="O1860" s="59">
        <f>(IF(ISNUMBER(MATCH(B1860,Sheet4!$K$92:$K$101,0)),1,0)+IF(ISNUMBER(MATCH(C1860,Sheet4!$K$92:$K$101,0)),1,0)+IF(ISNUMBER(MATCH(D1860,Sheet4!$K$92:$K$101,0)),1,0)+IF(ISNUMBER(MATCH(E1860,Sheet4!$K$92:$K$101,0)),1,0)+IF(ISNUMBER(MATCH(F1860,Sheet4!$K$92:$K$101,0)),1,0)+IF(ISNUMBER(MATCH(G1860,Sheet4!$K$92:$K$101,0)),1,0)+IF(ISNUMBER(MATCH(H1860,Sheet4!$K$92:$K$101,0)),1,0)+IF(ISNUMBER(MATCH(I1860,Sheet4!$K$92:$K$101,0)),1,0)+IF(ISNUMBER(MATCH(J1860,Sheet4!$K$92:$K$101,0)),1,0))
-
(IF(ISNUMBER(MATCH(B1860,Sheet4!$F$2:$F$11,0)),1,0)+IF(ISNUMBER(MATCH(C1860,Sheet4!$F$2:$F$11,0)),1,0)+IF(ISNUMBER(MATCH(D1860,Sheet4!$F$2:$F$11,0)),1,0)+IF(ISNUMBER(MATCH(E1860,Sheet4!$F$2:$F$11,0)),1,0)+IF(ISNUMBER(MATCH(F1860,Sheet4!$F$2:$F$11,0)),1,0)+IF(ISNUMBER(MATCH(G1860,Sheet4!$F$2:$F$11,0)),1,0)+IF(ISNUMBER(MATCH(H1860,Sheet4!$F$2:$F$11,0)),1,0)+IF(ISNUMBER(MATCH(I1860,Sheet4!$F$2:$F$11,0)),1,0)+IF(ISNUMBER(MATCH(J1860,Sheet4!$F$2:$F$11,0)),1,0))</f>
        <v>0</v>
      </c>
      <c r="P1860" s="40" t="str">
        <f>IFERROR(INDEX(Sheet4!$G:$G,MATCH(Sheet1!B1860,Sheet4!$F:$F,0))+INDEX(Sheet4!$G:$G,MATCH(Sheet1!C1860,Sheet4!$F:$F,0))+INDEX(Sheet4!$G:$G,MATCH(Sheet1!D1860,Sheet4!$F:$F,0))+INDEX(Sheet4!$G:$G,MATCH(Sheet1!E1860,Sheet4!$F:$F,0))+INDEX(Sheet4!$G:$G,MATCH(Sheet1!F1860,Sheet4!$F:$F,0))+INDEX(Sheet4!$G:$G,MATCH(Sheet1!G1860,Sheet4!$F:$F,0))+INDEX(Sheet4!$G:$G,MATCH(Sheet1!H1860,Sheet4!$F:$F,0))+INDEX(Sheet4!$G:$G,MATCH(Sheet1!I1860,Sheet4!$F:$F,0))+INDEX(Sheet4!$G:$G,MATCH(Sheet1!J1860,Sheet4!$F:$F,0)),"")</f>
        <v/>
      </c>
      <c r="AF1860">
        <f si="449" t="shared"/>
        <v>0</v>
      </c>
      <c r="AH1860">
        <v>1837</v>
      </c>
      <c r="AI1860" t="str">
        <f si="450" t="shared"/>
        <v>Ben SimmonsLandry ShametJimmy ButlerMonte MorrisKelly OubreJames EnnisKenneth FariedMarvin BagleyRudy Gobert</v>
      </c>
      <c r="AJ1860">
        <f si="439" t="shared"/>
        <v>0</v>
      </c>
      <c r="AK1860">
        <f si="440" t="shared"/>
        <v>0</v>
      </c>
      <c r="AL1860">
        <f si="441" t="shared"/>
        <v>0</v>
      </c>
      <c r="AM1860">
        <f si="442" t="shared"/>
        <v>0</v>
      </c>
      <c r="AN1860">
        <f si="443" t="shared"/>
        <v>0</v>
      </c>
      <c r="AO1860">
        <f si="444" t="shared"/>
        <v>0</v>
      </c>
      <c r="AP1860">
        <f si="445" t="shared"/>
        <v>0</v>
      </c>
      <c r="AQ1860">
        <f si="446" t="shared"/>
        <v>0</v>
      </c>
      <c r="AR1860">
        <f si="447" t="shared"/>
        <v>0</v>
      </c>
      <c r="AS1860">
        <f si="451" t="shared"/>
        <v>0</v>
      </c>
      <c r="AU1860" t="str">
        <f>IFERROR(VLOOKUP(C1860,Results!$A$2:$B$240,2,FALSE)+VLOOKUP(D1860,Results!$A$2:$B$240,2,FALSE)+VLOOKUP(E1860,Results!$A$2:$B$240,2,FALSE)+VLOOKUP(F1860,Results!$A$2:$B$240,2,FALSE)+VLOOKUP(G1860,Results!$A$2:$B$240,2,FALSE)+VLOOKUP(H1860,Results!$A$2:$B$240,2,FALSE)+VLOOKUP(I1860,Results!$A$2:$B$240,2,FALSE)+VLOOKUP(J1860,Results!$A$2:$B$240,2,FALSE)+VLOOKUP(B1860,Results!$A$2:$B$240,2,FALSE)-MIN(VLOOKUP(C1860,Results!$A$2:$B$240,2,FALSE),VLOOKUP(D1860,Results!$A$2:$B$240,2,FALSE),VLOOKUP(E1860,Results!$A$2:$B$240,2,FALSE),VLOOKUP(F1860,Results!$A$2:$B$240,2,FALSE),VLOOKUP(G1860,Results!$A$2:$B$240,2,FALSE),VLOOKUP(H1860,Results!$A$2:$B$240,2,FALSE),VLOOKUP(I1860,Results!$A$2:$B$240,2,FALSE),VLOOKUP(J1860,Results!$A$2:$B$240,2,FALSE),VLOOKUP(B1860,Results!$A$2:$B$240,2,FALSE)),"")</f>
        <v/>
      </c>
    </row>
    <row r="1861" spans="2:47" x14ac:dyDescent="0.3">
      <c r="B1861" t="s">
        <v>166</v>
      </c>
      <c r="C1861" t="s">
        <v>171</v>
      </c>
      <c r="D1861" t="s">
        <v>174</v>
      </c>
      <c r="E1861" t="s">
        <v>146</v>
      </c>
      <c r="F1861" t="s">
        <v>150</v>
      </c>
      <c r="G1861" t="s">
        <v>177</v>
      </c>
      <c r="H1861" t="s">
        <v>92</v>
      </c>
      <c r="I1861" t="s">
        <v>182</v>
      </c>
      <c r="J1861" t="s">
        <v>186</v>
      </c>
      <c r="K1861" t="n">
        <v>9.0</v>
      </c>
      <c r="L1861" s="30">
        <f si="438" t="shared"/>
        <v>0</v>
      </c>
      <c r="N1861" s="35" t="str">
        <f si="448" t="shared"/>
        <v/>
      </c>
      <c r="O1861" s="59">
        <f>(IF(ISNUMBER(MATCH(B1861,Sheet4!$K$92:$K$101,0)),1,0)+IF(ISNUMBER(MATCH(C1861,Sheet4!$K$92:$K$101,0)),1,0)+IF(ISNUMBER(MATCH(D1861,Sheet4!$K$92:$K$101,0)),1,0)+IF(ISNUMBER(MATCH(E1861,Sheet4!$K$92:$K$101,0)),1,0)+IF(ISNUMBER(MATCH(F1861,Sheet4!$K$92:$K$101,0)),1,0)+IF(ISNUMBER(MATCH(G1861,Sheet4!$K$92:$K$101,0)),1,0)+IF(ISNUMBER(MATCH(H1861,Sheet4!$K$92:$K$101,0)),1,0)+IF(ISNUMBER(MATCH(I1861,Sheet4!$K$92:$K$101,0)),1,0)+IF(ISNUMBER(MATCH(J1861,Sheet4!$K$92:$K$101,0)),1,0))
-
(IF(ISNUMBER(MATCH(B1861,Sheet4!$F$2:$F$11,0)),1,0)+IF(ISNUMBER(MATCH(C1861,Sheet4!$F$2:$F$11,0)),1,0)+IF(ISNUMBER(MATCH(D1861,Sheet4!$F$2:$F$11,0)),1,0)+IF(ISNUMBER(MATCH(E1861,Sheet4!$F$2:$F$11,0)),1,0)+IF(ISNUMBER(MATCH(F1861,Sheet4!$F$2:$F$11,0)),1,0)+IF(ISNUMBER(MATCH(G1861,Sheet4!$F$2:$F$11,0)),1,0)+IF(ISNUMBER(MATCH(H1861,Sheet4!$F$2:$F$11,0)),1,0)+IF(ISNUMBER(MATCH(I1861,Sheet4!$F$2:$F$11,0)),1,0)+IF(ISNUMBER(MATCH(J1861,Sheet4!$F$2:$F$11,0)),1,0))</f>
        <v>0</v>
      </c>
      <c r="P1861" s="40" t="str">
        <f>IFERROR(INDEX(Sheet4!$G:$G,MATCH(Sheet1!B1861,Sheet4!$F:$F,0))+INDEX(Sheet4!$G:$G,MATCH(Sheet1!C1861,Sheet4!$F:$F,0))+INDEX(Sheet4!$G:$G,MATCH(Sheet1!D1861,Sheet4!$F:$F,0))+INDEX(Sheet4!$G:$G,MATCH(Sheet1!E1861,Sheet4!$F:$F,0))+INDEX(Sheet4!$G:$G,MATCH(Sheet1!F1861,Sheet4!$F:$F,0))+INDEX(Sheet4!$G:$G,MATCH(Sheet1!G1861,Sheet4!$F:$F,0))+INDEX(Sheet4!$G:$G,MATCH(Sheet1!H1861,Sheet4!$F:$F,0))+INDEX(Sheet4!$G:$G,MATCH(Sheet1!I1861,Sheet4!$F:$F,0))+INDEX(Sheet4!$G:$G,MATCH(Sheet1!J1861,Sheet4!$F:$F,0)),"")</f>
        <v/>
      </c>
      <c r="AF1861">
        <f si="449" t="shared"/>
        <v>0</v>
      </c>
      <c r="AH1861">
        <v>1838</v>
      </c>
      <c r="AI1861" t="str">
        <f si="450" t="shared"/>
        <v>Ben SimmonsRicky RubioDevin BookerJimmy ButlerWill BartonGerald GreenPaul MillsapTaj GibsonDeandre Ayton</v>
      </c>
      <c r="AJ1861">
        <f si="439" t="shared"/>
        <v>0</v>
      </c>
      <c r="AK1861">
        <f si="440" t="shared"/>
        <v>0</v>
      </c>
      <c r="AL1861">
        <f si="441" t="shared"/>
        <v>0</v>
      </c>
      <c r="AM1861">
        <f si="442" t="shared"/>
        <v>0</v>
      </c>
      <c r="AN1861">
        <f si="443" t="shared"/>
        <v>0</v>
      </c>
      <c r="AO1861">
        <f si="444" t="shared"/>
        <v>0</v>
      </c>
      <c r="AP1861">
        <f si="445" t="shared"/>
        <v>0</v>
      </c>
      <c r="AQ1861">
        <f si="446" t="shared"/>
        <v>0</v>
      </c>
      <c r="AR1861">
        <f si="447" t="shared"/>
        <v>0</v>
      </c>
      <c r="AS1861">
        <f si="451" t="shared"/>
        <v>0</v>
      </c>
      <c r="AU1861" t="str">
        <f>IFERROR(VLOOKUP(C1861,Results!$A$2:$B$240,2,FALSE)+VLOOKUP(D1861,Results!$A$2:$B$240,2,FALSE)+VLOOKUP(E1861,Results!$A$2:$B$240,2,FALSE)+VLOOKUP(F1861,Results!$A$2:$B$240,2,FALSE)+VLOOKUP(G1861,Results!$A$2:$B$240,2,FALSE)+VLOOKUP(H1861,Results!$A$2:$B$240,2,FALSE)+VLOOKUP(I1861,Results!$A$2:$B$240,2,FALSE)+VLOOKUP(J1861,Results!$A$2:$B$240,2,FALSE)+VLOOKUP(B1861,Results!$A$2:$B$240,2,FALSE)-MIN(VLOOKUP(C1861,Results!$A$2:$B$240,2,FALSE),VLOOKUP(D1861,Results!$A$2:$B$240,2,FALSE),VLOOKUP(E1861,Results!$A$2:$B$240,2,FALSE),VLOOKUP(F1861,Results!$A$2:$B$240,2,FALSE),VLOOKUP(G1861,Results!$A$2:$B$240,2,FALSE),VLOOKUP(H1861,Results!$A$2:$B$240,2,FALSE),VLOOKUP(I1861,Results!$A$2:$B$240,2,FALSE),VLOOKUP(J1861,Results!$A$2:$B$240,2,FALSE),VLOOKUP(B1861,Results!$A$2:$B$240,2,FALSE)),"")</f>
        <v/>
      </c>
    </row>
    <row r="1862" spans="2:47" x14ac:dyDescent="0.3">
      <c r="B1862" t="s">
        <v>166</v>
      </c>
      <c r="C1862" t="s">
        <v>116</v>
      </c>
      <c r="D1862" t="s">
        <v>172</v>
      </c>
      <c r="E1862" t="s">
        <v>148</v>
      </c>
      <c r="F1862" t="s">
        <v>177</v>
      </c>
      <c r="G1862" t="s">
        <v>179</v>
      </c>
      <c r="H1862" t="s">
        <v>153</v>
      </c>
      <c r="I1862" t="s">
        <v>181</v>
      </c>
      <c r="J1862" t="s">
        <v>98</v>
      </c>
      <c r="K1862" t="n">
        <v>9.0</v>
      </c>
      <c r="L1862" s="30">
        <f si="438" t="shared"/>
        <v>0</v>
      </c>
      <c r="N1862" s="35" t="str">
        <f si="448" t="shared"/>
        <v/>
      </c>
      <c r="O1862" s="59">
        <f>(IF(ISNUMBER(MATCH(B1862,Sheet4!$K$92:$K$101,0)),1,0)+IF(ISNUMBER(MATCH(C1862,Sheet4!$K$92:$K$101,0)),1,0)+IF(ISNUMBER(MATCH(D1862,Sheet4!$K$92:$K$101,0)),1,0)+IF(ISNUMBER(MATCH(E1862,Sheet4!$K$92:$K$101,0)),1,0)+IF(ISNUMBER(MATCH(F1862,Sheet4!$K$92:$K$101,0)),1,0)+IF(ISNUMBER(MATCH(G1862,Sheet4!$K$92:$K$101,0)),1,0)+IF(ISNUMBER(MATCH(H1862,Sheet4!$K$92:$K$101,0)),1,0)+IF(ISNUMBER(MATCH(I1862,Sheet4!$K$92:$K$101,0)),1,0)+IF(ISNUMBER(MATCH(J1862,Sheet4!$K$92:$K$101,0)),1,0))
-
(IF(ISNUMBER(MATCH(B1862,Sheet4!$F$2:$F$11,0)),1,0)+IF(ISNUMBER(MATCH(C1862,Sheet4!$F$2:$F$11,0)),1,0)+IF(ISNUMBER(MATCH(D1862,Sheet4!$F$2:$F$11,0)),1,0)+IF(ISNUMBER(MATCH(E1862,Sheet4!$F$2:$F$11,0)),1,0)+IF(ISNUMBER(MATCH(F1862,Sheet4!$F$2:$F$11,0)),1,0)+IF(ISNUMBER(MATCH(G1862,Sheet4!$F$2:$F$11,0)),1,0)+IF(ISNUMBER(MATCH(H1862,Sheet4!$F$2:$F$11,0)),1,0)+IF(ISNUMBER(MATCH(I1862,Sheet4!$F$2:$F$11,0)),1,0)+IF(ISNUMBER(MATCH(J1862,Sheet4!$F$2:$F$11,0)),1,0))</f>
        <v>0</v>
      </c>
      <c r="P1862" s="40" t="str">
        <f>IFERROR(INDEX(Sheet4!$G:$G,MATCH(Sheet1!B1862,Sheet4!$F:$F,0))+INDEX(Sheet4!$G:$G,MATCH(Sheet1!C1862,Sheet4!$F:$F,0))+INDEX(Sheet4!$G:$G,MATCH(Sheet1!D1862,Sheet4!$F:$F,0))+INDEX(Sheet4!$G:$G,MATCH(Sheet1!E1862,Sheet4!$F:$F,0))+INDEX(Sheet4!$G:$G,MATCH(Sheet1!F1862,Sheet4!$F:$F,0))+INDEX(Sheet4!$G:$G,MATCH(Sheet1!G1862,Sheet4!$F:$F,0))+INDEX(Sheet4!$G:$G,MATCH(Sheet1!H1862,Sheet4!$F:$F,0))+INDEX(Sheet4!$G:$G,MATCH(Sheet1!I1862,Sheet4!$F:$F,0))+INDEX(Sheet4!$G:$G,MATCH(Sheet1!J1862,Sheet4!$F:$F,0)),"")</f>
        <v/>
      </c>
      <c r="AF1862">
        <f si="449" t="shared"/>
        <v>0</v>
      </c>
      <c r="AH1862">
        <v>1839</v>
      </c>
      <c r="AI1862" t="str">
        <f si="450" t="shared"/>
        <v>Ben SimmonsDe'Aaron FoxMalik BeasleyTorrey CraigKelly OubreGerald GreenKenneth FariedPaul MillsapNikola Jokic</v>
      </c>
      <c r="AJ1862">
        <f si="439" t="shared"/>
        <v>0</v>
      </c>
      <c r="AK1862">
        <f si="440" t="shared"/>
        <v>0</v>
      </c>
      <c r="AL1862">
        <f si="441" t="shared"/>
        <v>0</v>
      </c>
      <c r="AM1862">
        <f si="442" t="shared"/>
        <v>0</v>
      </c>
      <c r="AN1862">
        <f si="443" t="shared"/>
        <v>0</v>
      </c>
      <c r="AO1862">
        <f si="444" t="shared"/>
        <v>0</v>
      </c>
      <c r="AP1862">
        <f si="445" t="shared"/>
        <v>0</v>
      </c>
      <c r="AQ1862">
        <f si="446" t="shared"/>
        <v>0</v>
      </c>
      <c r="AR1862">
        <f si="447" t="shared"/>
        <v>0</v>
      </c>
      <c r="AS1862">
        <f si="451" t="shared"/>
        <v>0</v>
      </c>
      <c r="AU1862" t="str">
        <f>IFERROR(VLOOKUP(C1862,Results!$A$2:$B$240,2,FALSE)+VLOOKUP(D1862,Results!$A$2:$B$240,2,FALSE)+VLOOKUP(E1862,Results!$A$2:$B$240,2,FALSE)+VLOOKUP(F1862,Results!$A$2:$B$240,2,FALSE)+VLOOKUP(G1862,Results!$A$2:$B$240,2,FALSE)+VLOOKUP(H1862,Results!$A$2:$B$240,2,FALSE)+VLOOKUP(I1862,Results!$A$2:$B$240,2,FALSE)+VLOOKUP(J1862,Results!$A$2:$B$240,2,FALSE)+VLOOKUP(B1862,Results!$A$2:$B$240,2,FALSE)-MIN(VLOOKUP(C1862,Results!$A$2:$B$240,2,FALSE),VLOOKUP(D1862,Results!$A$2:$B$240,2,FALSE),VLOOKUP(E1862,Results!$A$2:$B$240,2,FALSE),VLOOKUP(F1862,Results!$A$2:$B$240,2,FALSE),VLOOKUP(G1862,Results!$A$2:$B$240,2,FALSE),VLOOKUP(H1862,Results!$A$2:$B$240,2,FALSE),VLOOKUP(I1862,Results!$A$2:$B$240,2,FALSE),VLOOKUP(J1862,Results!$A$2:$B$240,2,FALSE),VLOOKUP(B1862,Results!$A$2:$B$240,2,FALSE)),"")</f>
        <v/>
      </c>
    </row>
    <row r="1863" spans="2:47" x14ac:dyDescent="0.3">
      <c r="B1863" t="s">
        <v>166</v>
      </c>
      <c r="C1863" t="s">
        <v>171</v>
      </c>
      <c r="D1863" t="s">
        <v>173</v>
      </c>
      <c r="E1863" t="s">
        <v>148</v>
      </c>
      <c r="F1863" t="s">
        <v>177</v>
      </c>
      <c r="G1863" t="s">
        <v>178</v>
      </c>
      <c r="H1863" t="s">
        <v>92</v>
      </c>
      <c r="I1863" t="s">
        <v>183</v>
      </c>
      <c r="J1863" t="s">
        <v>186</v>
      </c>
      <c r="K1863" t="n">
        <v>9.0</v>
      </c>
      <c r="L1863" s="30">
        <f si="438" t="shared"/>
        <v>0</v>
      </c>
      <c r="N1863" s="35" t="str">
        <f si="448" t="shared"/>
        <v/>
      </c>
      <c r="O1863" s="59">
        <f>(IF(ISNUMBER(MATCH(B1863,Sheet4!$K$92:$K$101,0)),1,0)+IF(ISNUMBER(MATCH(C1863,Sheet4!$K$92:$K$101,0)),1,0)+IF(ISNUMBER(MATCH(D1863,Sheet4!$K$92:$K$101,0)),1,0)+IF(ISNUMBER(MATCH(E1863,Sheet4!$K$92:$K$101,0)),1,0)+IF(ISNUMBER(MATCH(F1863,Sheet4!$K$92:$K$101,0)),1,0)+IF(ISNUMBER(MATCH(G1863,Sheet4!$K$92:$K$101,0)),1,0)+IF(ISNUMBER(MATCH(H1863,Sheet4!$K$92:$K$101,0)),1,0)+IF(ISNUMBER(MATCH(I1863,Sheet4!$K$92:$K$101,0)),1,0)+IF(ISNUMBER(MATCH(J1863,Sheet4!$K$92:$K$101,0)),1,0))
-
(IF(ISNUMBER(MATCH(B1863,Sheet4!$F$2:$F$11,0)),1,0)+IF(ISNUMBER(MATCH(C1863,Sheet4!$F$2:$F$11,0)),1,0)+IF(ISNUMBER(MATCH(D1863,Sheet4!$F$2:$F$11,0)),1,0)+IF(ISNUMBER(MATCH(E1863,Sheet4!$F$2:$F$11,0)),1,0)+IF(ISNUMBER(MATCH(F1863,Sheet4!$F$2:$F$11,0)),1,0)+IF(ISNUMBER(MATCH(G1863,Sheet4!$F$2:$F$11,0)),1,0)+IF(ISNUMBER(MATCH(H1863,Sheet4!$F$2:$F$11,0)),1,0)+IF(ISNUMBER(MATCH(I1863,Sheet4!$F$2:$F$11,0)),1,0)+IF(ISNUMBER(MATCH(J1863,Sheet4!$F$2:$F$11,0)),1,0))</f>
        <v>0</v>
      </c>
      <c r="P1863" s="40" t="str">
        <f>IFERROR(INDEX(Sheet4!$G:$G,MATCH(Sheet1!B1863,Sheet4!$F:$F,0))+INDEX(Sheet4!$G:$G,MATCH(Sheet1!C1863,Sheet4!$F:$F,0))+INDEX(Sheet4!$G:$G,MATCH(Sheet1!D1863,Sheet4!$F:$F,0))+INDEX(Sheet4!$G:$G,MATCH(Sheet1!E1863,Sheet4!$F:$F,0))+INDEX(Sheet4!$G:$G,MATCH(Sheet1!F1863,Sheet4!$F:$F,0))+INDEX(Sheet4!$G:$G,MATCH(Sheet1!G1863,Sheet4!$F:$F,0))+INDEX(Sheet4!$G:$G,MATCH(Sheet1!H1863,Sheet4!$F:$F,0))+INDEX(Sheet4!$G:$G,MATCH(Sheet1!I1863,Sheet4!$F:$F,0))+INDEX(Sheet4!$G:$G,MATCH(Sheet1!J1863,Sheet4!$F:$F,0)),"")</f>
        <v/>
      </c>
      <c r="AF1863">
        <f si="449" t="shared"/>
        <v>0</v>
      </c>
      <c r="AH1863">
        <v>1840</v>
      </c>
      <c r="AI1863" t="str">
        <f si="450" t="shared"/>
        <v>Jeremy LinIsaiah CanaanJames HardenMonte MorrisKelly OubreJames EnnisKenneth FariedJosh JacksonKarl-Anthony Towns</v>
      </c>
      <c r="AJ1863">
        <f si="439" t="shared"/>
        <v>0</v>
      </c>
      <c r="AK1863">
        <f si="440" t="shared"/>
        <v>0</v>
      </c>
      <c r="AL1863">
        <f si="441" t="shared"/>
        <v>0</v>
      </c>
      <c r="AM1863">
        <f si="442" t="shared"/>
        <v>0</v>
      </c>
      <c r="AN1863">
        <f si="443" t="shared"/>
        <v>0</v>
      </c>
      <c r="AO1863">
        <f si="444" t="shared"/>
        <v>0</v>
      </c>
      <c r="AP1863">
        <f si="445" t="shared"/>
        <v>0</v>
      </c>
      <c r="AQ1863">
        <f si="446" t="shared"/>
        <v>0</v>
      </c>
      <c r="AR1863">
        <f si="447" t="shared"/>
        <v>0</v>
      </c>
      <c r="AS1863">
        <f si="451" t="shared"/>
        <v>0</v>
      </c>
      <c r="AU1863" t="str">
        <f>IFERROR(VLOOKUP(C1863,Results!$A$2:$B$240,2,FALSE)+VLOOKUP(D1863,Results!$A$2:$B$240,2,FALSE)+VLOOKUP(E1863,Results!$A$2:$B$240,2,FALSE)+VLOOKUP(F1863,Results!$A$2:$B$240,2,FALSE)+VLOOKUP(G1863,Results!$A$2:$B$240,2,FALSE)+VLOOKUP(H1863,Results!$A$2:$B$240,2,FALSE)+VLOOKUP(I1863,Results!$A$2:$B$240,2,FALSE)+VLOOKUP(J1863,Results!$A$2:$B$240,2,FALSE)+VLOOKUP(B1863,Results!$A$2:$B$240,2,FALSE)-MIN(VLOOKUP(C1863,Results!$A$2:$B$240,2,FALSE),VLOOKUP(D1863,Results!$A$2:$B$240,2,FALSE),VLOOKUP(E1863,Results!$A$2:$B$240,2,FALSE),VLOOKUP(F1863,Results!$A$2:$B$240,2,FALSE),VLOOKUP(G1863,Results!$A$2:$B$240,2,FALSE),VLOOKUP(H1863,Results!$A$2:$B$240,2,FALSE),VLOOKUP(I1863,Results!$A$2:$B$240,2,FALSE),VLOOKUP(J1863,Results!$A$2:$B$240,2,FALSE),VLOOKUP(B1863,Results!$A$2:$B$240,2,FALSE)),"")</f>
        <v/>
      </c>
    </row>
    <row r="1864" spans="2:47" x14ac:dyDescent="0.3">
      <c r="B1864" t="s">
        <v>166</v>
      </c>
      <c r="C1864" t="s">
        <v>171</v>
      </c>
      <c r="D1864" t="s">
        <v>172</v>
      </c>
      <c r="E1864" t="s">
        <v>148</v>
      </c>
      <c r="F1864" t="s">
        <v>177</v>
      </c>
      <c r="G1864" t="s">
        <v>180</v>
      </c>
      <c r="H1864" t="s">
        <v>92</v>
      </c>
      <c r="I1864" t="s">
        <v>181</v>
      </c>
      <c r="J1864" t="s">
        <v>186</v>
      </c>
      <c r="K1864" t="n">
        <v>9.0</v>
      </c>
      <c r="L1864" s="30">
        <f si="438" t="shared"/>
        <v>0</v>
      </c>
      <c r="N1864" s="35" t="str">
        <f si="448" t="shared"/>
        <v/>
      </c>
      <c r="O1864" s="59">
        <f>(IF(ISNUMBER(MATCH(B1864,Sheet4!$K$92:$K$101,0)),1,0)+IF(ISNUMBER(MATCH(C1864,Sheet4!$K$92:$K$101,0)),1,0)+IF(ISNUMBER(MATCH(D1864,Sheet4!$K$92:$K$101,0)),1,0)+IF(ISNUMBER(MATCH(E1864,Sheet4!$K$92:$K$101,0)),1,0)+IF(ISNUMBER(MATCH(F1864,Sheet4!$K$92:$K$101,0)),1,0)+IF(ISNUMBER(MATCH(G1864,Sheet4!$K$92:$K$101,0)),1,0)+IF(ISNUMBER(MATCH(H1864,Sheet4!$K$92:$K$101,0)),1,0)+IF(ISNUMBER(MATCH(I1864,Sheet4!$K$92:$K$101,0)),1,0)+IF(ISNUMBER(MATCH(J1864,Sheet4!$K$92:$K$101,0)),1,0))
-
(IF(ISNUMBER(MATCH(B1864,Sheet4!$F$2:$F$11,0)),1,0)+IF(ISNUMBER(MATCH(C1864,Sheet4!$F$2:$F$11,0)),1,0)+IF(ISNUMBER(MATCH(D1864,Sheet4!$F$2:$F$11,0)),1,0)+IF(ISNUMBER(MATCH(E1864,Sheet4!$F$2:$F$11,0)),1,0)+IF(ISNUMBER(MATCH(F1864,Sheet4!$F$2:$F$11,0)),1,0)+IF(ISNUMBER(MATCH(G1864,Sheet4!$F$2:$F$11,0)),1,0)+IF(ISNUMBER(MATCH(H1864,Sheet4!$F$2:$F$11,0)),1,0)+IF(ISNUMBER(MATCH(I1864,Sheet4!$F$2:$F$11,0)),1,0)+IF(ISNUMBER(MATCH(J1864,Sheet4!$F$2:$F$11,0)),1,0))</f>
        <v>0</v>
      </c>
      <c r="P1864" s="40" t="str">
        <f>IFERROR(INDEX(Sheet4!$G:$G,MATCH(Sheet1!B1864,Sheet4!$F:$F,0))+INDEX(Sheet4!$G:$G,MATCH(Sheet1!C1864,Sheet4!$F:$F,0))+INDEX(Sheet4!$G:$G,MATCH(Sheet1!D1864,Sheet4!$F:$F,0))+INDEX(Sheet4!$G:$G,MATCH(Sheet1!E1864,Sheet4!$F:$F,0))+INDEX(Sheet4!$G:$G,MATCH(Sheet1!F1864,Sheet4!$F:$F,0))+INDEX(Sheet4!$G:$G,MATCH(Sheet1!G1864,Sheet4!$F:$F,0))+INDEX(Sheet4!$G:$G,MATCH(Sheet1!H1864,Sheet4!$F:$F,0))+INDEX(Sheet4!$G:$G,MATCH(Sheet1!I1864,Sheet4!$F:$F,0))+INDEX(Sheet4!$G:$G,MATCH(Sheet1!J1864,Sheet4!$F:$F,0)),"")</f>
        <v/>
      </c>
      <c r="AF1864">
        <f si="449" t="shared"/>
        <v>0</v>
      </c>
      <c r="AH1864">
        <v>1841</v>
      </c>
      <c r="AI1864" t="str">
        <f si="450" t="shared"/>
        <v>Ben SimmonsJeremy LinDevin BookerMonte MorrisKelly OubreJoe InglesJosh JacksonTaj GibsonKarl-Anthony Towns</v>
      </c>
      <c r="AJ1864">
        <f si="439" t="shared"/>
        <v>0</v>
      </c>
      <c r="AK1864">
        <f si="440" t="shared"/>
        <v>0</v>
      </c>
      <c r="AL1864">
        <f si="441" t="shared"/>
        <v>0</v>
      </c>
      <c r="AM1864">
        <f si="442" t="shared"/>
        <v>0</v>
      </c>
      <c r="AN1864">
        <f si="443" t="shared"/>
        <v>0</v>
      </c>
      <c r="AO1864">
        <f si="444" t="shared"/>
        <v>0</v>
      </c>
      <c r="AP1864">
        <f si="445" t="shared"/>
        <v>0</v>
      </c>
      <c r="AQ1864">
        <f si="446" t="shared"/>
        <v>0</v>
      </c>
      <c r="AR1864">
        <f si="447" t="shared"/>
        <v>0</v>
      </c>
      <c r="AS1864">
        <f si="451" t="shared"/>
        <v>0</v>
      </c>
      <c r="AU1864" t="str">
        <f>IFERROR(VLOOKUP(C1864,Results!$A$2:$B$240,2,FALSE)+VLOOKUP(D1864,Results!$A$2:$B$240,2,FALSE)+VLOOKUP(E1864,Results!$A$2:$B$240,2,FALSE)+VLOOKUP(F1864,Results!$A$2:$B$240,2,FALSE)+VLOOKUP(G1864,Results!$A$2:$B$240,2,FALSE)+VLOOKUP(H1864,Results!$A$2:$B$240,2,FALSE)+VLOOKUP(I1864,Results!$A$2:$B$240,2,FALSE)+VLOOKUP(J1864,Results!$A$2:$B$240,2,FALSE)+VLOOKUP(B1864,Results!$A$2:$B$240,2,FALSE)-MIN(VLOOKUP(C1864,Results!$A$2:$B$240,2,FALSE),VLOOKUP(D1864,Results!$A$2:$B$240,2,FALSE),VLOOKUP(E1864,Results!$A$2:$B$240,2,FALSE),VLOOKUP(F1864,Results!$A$2:$B$240,2,FALSE),VLOOKUP(G1864,Results!$A$2:$B$240,2,FALSE),VLOOKUP(H1864,Results!$A$2:$B$240,2,FALSE),VLOOKUP(I1864,Results!$A$2:$B$240,2,FALSE),VLOOKUP(J1864,Results!$A$2:$B$240,2,FALSE),VLOOKUP(B1864,Results!$A$2:$B$240,2,FALSE)),"")</f>
        <v/>
      </c>
    </row>
    <row r="1865" spans="2:47" x14ac:dyDescent="0.3">
      <c r="B1865" t="s">
        <v>166</v>
      </c>
      <c r="C1865" t="s">
        <v>170</v>
      </c>
      <c r="D1865" t="s">
        <v>172</v>
      </c>
      <c r="E1865" t="s">
        <v>146</v>
      </c>
      <c r="F1865" t="s">
        <v>177</v>
      </c>
      <c r="G1865" t="s">
        <v>178</v>
      </c>
      <c r="H1865" t="s">
        <v>181</v>
      </c>
      <c r="I1865" t="s">
        <v>152</v>
      </c>
      <c r="J1865" t="s">
        <v>186</v>
      </c>
      <c r="K1865" t="n">
        <v>9.0</v>
      </c>
      <c r="L1865" s="30">
        <f si="438" t="shared"/>
        <v>0</v>
      </c>
      <c r="N1865" s="35" t="str">
        <f si="448" t="shared"/>
        <v/>
      </c>
      <c r="O1865" s="59">
        <f>(IF(ISNUMBER(MATCH(B1865,Sheet4!$K$92:$K$101,0)),1,0)+IF(ISNUMBER(MATCH(C1865,Sheet4!$K$92:$K$101,0)),1,0)+IF(ISNUMBER(MATCH(D1865,Sheet4!$K$92:$K$101,0)),1,0)+IF(ISNUMBER(MATCH(E1865,Sheet4!$K$92:$K$101,0)),1,0)+IF(ISNUMBER(MATCH(F1865,Sheet4!$K$92:$K$101,0)),1,0)+IF(ISNUMBER(MATCH(G1865,Sheet4!$K$92:$K$101,0)),1,0)+IF(ISNUMBER(MATCH(H1865,Sheet4!$K$92:$K$101,0)),1,0)+IF(ISNUMBER(MATCH(I1865,Sheet4!$K$92:$K$101,0)),1,0)+IF(ISNUMBER(MATCH(J1865,Sheet4!$K$92:$K$101,0)),1,0))
-
(IF(ISNUMBER(MATCH(B1865,Sheet4!$F$2:$F$11,0)),1,0)+IF(ISNUMBER(MATCH(C1865,Sheet4!$F$2:$F$11,0)),1,0)+IF(ISNUMBER(MATCH(D1865,Sheet4!$F$2:$F$11,0)),1,0)+IF(ISNUMBER(MATCH(E1865,Sheet4!$F$2:$F$11,0)),1,0)+IF(ISNUMBER(MATCH(F1865,Sheet4!$F$2:$F$11,0)),1,0)+IF(ISNUMBER(MATCH(G1865,Sheet4!$F$2:$F$11,0)),1,0)+IF(ISNUMBER(MATCH(H1865,Sheet4!$F$2:$F$11,0)),1,0)+IF(ISNUMBER(MATCH(I1865,Sheet4!$F$2:$F$11,0)),1,0)+IF(ISNUMBER(MATCH(J1865,Sheet4!$F$2:$F$11,0)),1,0))</f>
        <v>0</v>
      </c>
      <c r="P1865" s="40" t="str">
        <f>IFERROR(INDEX(Sheet4!$G:$G,MATCH(Sheet1!B1865,Sheet4!$F:$F,0))+INDEX(Sheet4!$G:$G,MATCH(Sheet1!C1865,Sheet4!$F:$F,0))+INDEX(Sheet4!$G:$G,MATCH(Sheet1!D1865,Sheet4!$F:$F,0))+INDEX(Sheet4!$G:$G,MATCH(Sheet1!E1865,Sheet4!$F:$F,0))+INDEX(Sheet4!$G:$G,MATCH(Sheet1!F1865,Sheet4!$F:$F,0))+INDEX(Sheet4!$G:$G,MATCH(Sheet1!G1865,Sheet4!$F:$F,0))+INDEX(Sheet4!$G:$G,MATCH(Sheet1!H1865,Sheet4!$F:$F,0))+INDEX(Sheet4!$G:$G,MATCH(Sheet1!I1865,Sheet4!$F:$F,0))+INDEX(Sheet4!$G:$G,MATCH(Sheet1!J1865,Sheet4!$F:$F,0)),"")</f>
        <v/>
      </c>
      <c r="AF1865">
        <f si="449" t="shared"/>
        <v>0</v>
      </c>
      <c r="AH1865">
        <v>1842</v>
      </c>
      <c r="AI1865" t="str">
        <f si="450" t="shared"/>
        <v>Ricky RubioLandry ShametJimmy ButlerMonte MorrisKelly OubreTaurean PrinceKenneth FariedJohn CollinsKarl-Anthony Towns</v>
      </c>
      <c r="AJ1865">
        <f si="439" t="shared"/>
        <v>0</v>
      </c>
      <c r="AK1865">
        <f si="440" t="shared"/>
        <v>0</v>
      </c>
      <c r="AL1865">
        <f si="441" t="shared"/>
        <v>0</v>
      </c>
      <c r="AM1865">
        <f si="442" t="shared"/>
        <v>0</v>
      </c>
      <c r="AN1865">
        <f si="443" t="shared"/>
        <v>0</v>
      </c>
      <c r="AO1865">
        <f si="444" t="shared"/>
        <v>0</v>
      </c>
      <c r="AP1865">
        <f si="445" t="shared"/>
        <v>0</v>
      </c>
      <c r="AQ1865">
        <f si="446" t="shared"/>
        <v>0</v>
      </c>
      <c r="AR1865">
        <f si="447" t="shared"/>
        <v>0</v>
      </c>
      <c r="AS1865">
        <f si="451" t="shared"/>
        <v>0</v>
      </c>
      <c r="AU1865" t="str">
        <f>IFERROR(VLOOKUP(C1865,Results!$A$2:$B$240,2,FALSE)+VLOOKUP(D1865,Results!$A$2:$B$240,2,FALSE)+VLOOKUP(E1865,Results!$A$2:$B$240,2,FALSE)+VLOOKUP(F1865,Results!$A$2:$B$240,2,FALSE)+VLOOKUP(G1865,Results!$A$2:$B$240,2,FALSE)+VLOOKUP(H1865,Results!$A$2:$B$240,2,FALSE)+VLOOKUP(I1865,Results!$A$2:$B$240,2,FALSE)+VLOOKUP(J1865,Results!$A$2:$B$240,2,FALSE)+VLOOKUP(B1865,Results!$A$2:$B$240,2,FALSE)-MIN(VLOOKUP(C1865,Results!$A$2:$B$240,2,FALSE),VLOOKUP(D1865,Results!$A$2:$B$240,2,FALSE),VLOOKUP(E1865,Results!$A$2:$B$240,2,FALSE),VLOOKUP(F1865,Results!$A$2:$B$240,2,FALSE),VLOOKUP(G1865,Results!$A$2:$B$240,2,FALSE),VLOOKUP(H1865,Results!$A$2:$B$240,2,FALSE),VLOOKUP(I1865,Results!$A$2:$B$240,2,FALSE),VLOOKUP(J1865,Results!$A$2:$B$240,2,FALSE),VLOOKUP(B1865,Results!$A$2:$B$240,2,FALSE)),"")</f>
        <v/>
      </c>
    </row>
    <row r="1866" spans="2:47" x14ac:dyDescent="0.3">
      <c r="B1866" t="s">
        <v>166</v>
      </c>
      <c r="C1866" t="s">
        <v>87</v>
      </c>
      <c r="D1866" t="s">
        <v>89</v>
      </c>
      <c r="E1866" t="s">
        <v>146</v>
      </c>
      <c r="F1866" t="s">
        <v>177</v>
      </c>
      <c r="G1866" t="s">
        <v>159</v>
      </c>
      <c r="H1866" t="s">
        <v>92</v>
      </c>
      <c r="I1866" t="s">
        <v>183</v>
      </c>
      <c r="J1866" t="s">
        <v>186</v>
      </c>
      <c r="K1866" t="n">
        <v>9.0</v>
      </c>
      <c r="L1866" s="30">
        <f si="438" t="shared"/>
        <v>0</v>
      </c>
      <c r="N1866" s="35" t="str">
        <f si="448" t="shared"/>
        <v/>
      </c>
      <c r="O1866" s="59">
        <f>(IF(ISNUMBER(MATCH(B1866,Sheet4!$K$92:$K$101,0)),1,0)+IF(ISNUMBER(MATCH(C1866,Sheet4!$K$92:$K$101,0)),1,0)+IF(ISNUMBER(MATCH(D1866,Sheet4!$K$92:$K$101,0)),1,0)+IF(ISNUMBER(MATCH(E1866,Sheet4!$K$92:$K$101,0)),1,0)+IF(ISNUMBER(MATCH(F1866,Sheet4!$K$92:$K$101,0)),1,0)+IF(ISNUMBER(MATCH(G1866,Sheet4!$K$92:$K$101,0)),1,0)+IF(ISNUMBER(MATCH(H1866,Sheet4!$K$92:$K$101,0)),1,0)+IF(ISNUMBER(MATCH(I1866,Sheet4!$K$92:$K$101,0)),1,0)+IF(ISNUMBER(MATCH(J1866,Sheet4!$K$92:$K$101,0)),1,0))
-
(IF(ISNUMBER(MATCH(B1866,Sheet4!$F$2:$F$11,0)),1,0)+IF(ISNUMBER(MATCH(C1866,Sheet4!$F$2:$F$11,0)),1,0)+IF(ISNUMBER(MATCH(D1866,Sheet4!$F$2:$F$11,0)),1,0)+IF(ISNUMBER(MATCH(E1866,Sheet4!$F$2:$F$11,0)),1,0)+IF(ISNUMBER(MATCH(F1866,Sheet4!$F$2:$F$11,0)),1,0)+IF(ISNUMBER(MATCH(G1866,Sheet4!$F$2:$F$11,0)),1,0)+IF(ISNUMBER(MATCH(H1866,Sheet4!$F$2:$F$11,0)),1,0)+IF(ISNUMBER(MATCH(I1866,Sheet4!$F$2:$F$11,0)),1,0)+IF(ISNUMBER(MATCH(J1866,Sheet4!$F$2:$F$11,0)),1,0))</f>
        <v>0</v>
      </c>
      <c r="P1866" s="40" t="str">
        <f>IFERROR(INDEX(Sheet4!$G:$G,MATCH(Sheet1!B1866,Sheet4!$F:$F,0))+INDEX(Sheet4!$G:$G,MATCH(Sheet1!C1866,Sheet4!$F:$F,0))+INDEX(Sheet4!$G:$G,MATCH(Sheet1!D1866,Sheet4!$F:$F,0))+INDEX(Sheet4!$G:$G,MATCH(Sheet1!E1866,Sheet4!$F:$F,0))+INDEX(Sheet4!$G:$G,MATCH(Sheet1!F1866,Sheet4!$F:$F,0))+INDEX(Sheet4!$G:$G,MATCH(Sheet1!G1866,Sheet4!$F:$F,0))+INDEX(Sheet4!$G:$G,MATCH(Sheet1!H1866,Sheet4!$F:$F,0))+INDEX(Sheet4!$G:$G,MATCH(Sheet1!I1866,Sheet4!$F:$F,0))+INDEX(Sheet4!$G:$G,MATCH(Sheet1!J1866,Sheet4!$F:$F,0)),"")</f>
        <v/>
      </c>
      <c r="AF1866">
        <f si="449" t="shared"/>
        <v>0</v>
      </c>
      <c r="AH1866">
        <v>1843</v>
      </c>
      <c r="AI1866" t="str">
        <f si="450" t="shared"/>
        <v>Ben SimmonsLandry ShametDevin BookerKyle KorverWill BartonKelly OubreJosh JacksonPaul MillsapKarl-Anthony Towns</v>
      </c>
      <c r="AJ1866">
        <f si="439" t="shared"/>
        <v>0</v>
      </c>
      <c r="AK1866">
        <f si="440" t="shared"/>
        <v>0</v>
      </c>
      <c r="AL1866">
        <f si="441" t="shared"/>
        <v>0</v>
      </c>
      <c r="AM1866">
        <f si="442" t="shared"/>
        <v>0</v>
      </c>
      <c r="AN1866">
        <f si="443" t="shared"/>
        <v>0</v>
      </c>
      <c r="AO1866">
        <f si="444" t="shared"/>
        <v>0</v>
      </c>
      <c r="AP1866">
        <f si="445" t="shared"/>
        <v>0</v>
      </c>
      <c r="AQ1866">
        <f si="446" t="shared"/>
        <v>0</v>
      </c>
      <c r="AR1866">
        <f si="447" t="shared"/>
        <v>0</v>
      </c>
      <c r="AS1866">
        <f si="451" t="shared"/>
        <v>0</v>
      </c>
      <c r="AU1866" t="str">
        <f>IFERROR(VLOOKUP(C1866,Results!$A$2:$B$240,2,FALSE)+VLOOKUP(D1866,Results!$A$2:$B$240,2,FALSE)+VLOOKUP(E1866,Results!$A$2:$B$240,2,FALSE)+VLOOKUP(F1866,Results!$A$2:$B$240,2,FALSE)+VLOOKUP(G1866,Results!$A$2:$B$240,2,FALSE)+VLOOKUP(H1866,Results!$A$2:$B$240,2,FALSE)+VLOOKUP(I1866,Results!$A$2:$B$240,2,FALSE)+VLOOKUP(J1866,Results!$A$2:$B$240,2,FALSE)+VLOOKUP(B1866,Results!$A$2:$B$240,2,FALSE)-MIN(VLOOKUP(C1866,Results!$A$2:$B$240,2,FALSE),VLOOKUP(D1866,Results!$A$2:$B$240,2,FALSE),VLOOKUP(E1866,Results!$A$2:$B$240,2,FALSE),VLOOKUP(F1866,Results!$A$2:$B$240,2,FALSE),VLOOKUP(G1866,Results!$A$2:$B$240,2,FALSE),VLOOKUP(H1866,Results!$A$2:$B$240,2,FALSE),VLOOKUP(I1866,Results!$A$2:$B$240,2,FALSE),VLOOKUP(J1866,Results!$A$2:$B$240,2,FALSE),VLOOKUP(B1866,Results!$A$2:$B$240,2,FALSE)),"")</f>
        <v/>
      </c>
    </row>
    <row r="1867" spans="2:47" x14ac:dyDescent="0.3">
      <c r="B1867" t="s">
        <v>166</v>
      </c>
      <c r="C1867" t="s">
        <v>108</v>
      </c>
      <c r="D1867" t="s">
        <v>172</v>
      </c>
      <c r="E1867" t="s">
        <v>146</v>
      </c>
      <c r="F1867" t="s">
        <v>178</v>
      </c>
      <c r="G1867" t="s">
        <v>159</v>
      </c>
      <c r="H1867" t="s">
        <v>181</v>
      </c>
      <c r="I1867" t="s">
        <v>152</v>
      </c>
      <c r="J1867" t="s">
        <v>186</v>
      </c>
      <c r="K1867" t="n">
        <v>9.0</v>
      </c>
      <c r="L1867" s="30">
        <f si="438" t="shared"/>
        <v>0</v>
      </c>
      <c r="N1867" s="35" t="str">
        <f si="448" t="shared"/>
        <v/>
      </c>
      <c r="O1867" s="59">
        <f>(IF(ISNUMBER(MATCH(B1867,Sheet4!$K$92:$K$101,0)),1,0)+IF(ISNUMBER(MATCH(C1867,Sheet4!$K$92:$K$101,0)),1,0)+IF(ISNUMBER(MATCH(D1867,Sheet4!$K$92:$K$101,0)),1,0)+IF(ISNUMBER(MATCH(E1867,Sheet4!$K$92:$K$101,0)),1,0)+IF(ISNUMBER(MATCH(F1867,Sheet4!$K$92:$K$101,0)),1,0)+IF(ISNUMBER(MATCH(G1867,Sheet4!$K$92:$K$101,0)),1,0)+IF(ISNUMBER(MATCH(H1867,Sheet4!$K$92:$K$101,0)),1,0)+IF(ISNUMBER(MATCH(I1867,Sheet4!$K$92:$K$101,0)),1,0)+IF(ISNUMBER(MATCH(J1867,Sheet4!$K$92:$K$101,0)),1,0))
-
(IF(ISNUMBER(MATCH(B1867,Sheet4!$F$2:$F$11,0)),1,0)+IF(ISNUMBER(MATCH(C1867,Sheet4!$F$2:$F$11,0)),1,0)+IF(ISNUMBER(MATCH(D1867,Sheet4!$F$2:$F$11,0)),1,0)+IF(ISNUMBER(MATCH(E1867,Sheet4!$F$2:$F$11,0)),1,0)+IF(ISNUMBER(MATCH(F1867,Sheet4!$F$2:$F$11,0)),1,0)+IF(ISNUMBER(MATCH(G1867,Sheet4!$F$2:$F$11,0)),1,0)+IF(ISNUMBER(MATCH(H1867,Sheet4!$F$2:$F$11,0)),1,0)+IF(ISNUMBER(MATCH(I1867,Sheet4!$F$2:$F$11,0)),1,0)+IF(ISNUMBER(MATCH(J1867,Sheet4!$F$2:$F$11,0)),1,0))</f>
        <v>0</v>
      </c>
      <c r="P1867" s="40" t="str">
        <f>IFERROR(INDEX(Sheet4!$G:$G,MATCH(Sheet1!B1867,Sheet4!$F:$F,0))+INDEX(Sheet4!$G:$G,MATCH(Sheet1!C1867,Sheet4!$F:$F,0))+INDEX(Sheet4!$G:$G,MATCH(Sheet1!D1867,Sheet4!$F:$F,0))+INDEX(Sheet4!$G:$G,MATCH(Sheet1!E1867,Sheet4!$F:$F,0))+INDEX(Sheet4!$G:$G,MATCH(Sheet1!F1867,Sheet4!$F:$F,0))+INDEX(Sheet4!$G:$G,MATCH(Sheet1!G1867,Sheet4!$F:$F,0))+INDEX(Sheet4!$G:$G,MATCH(Sheet1!H1867,Sheet4!$F:$F,0))+INDEX(Sheet4!$G:$G,MATCH(Sheet1!I1867,Sheet4!$F:$F,0))+INDEX(Sheet4!$G:$G,MATCH(Sheet1!J1867,Sheet4!$F:$F,0)),"")</f>
        <v/>
      </c>
      <c r="AF1867">
        <f si="449" t="shared"/>
        <v>0</v>
      </c>
      <c r="AH1867">
        <v>1844</v>
      </c>
      <c r="AI1867" t="str">
        <f si="450" t="shared"/>
        <v>Ben SimmonsT.J. McConnellJames HardenMonte MorrisKelly OubreCorey BrewerPaul MillsapDerrick FavorsDeandre Ayton</v>
      </c>
      <c r="AJ1867">
        <f si="439" t="shared"/>
        <v>0</v>
      </c>
      <c r="AK1867">
        <f si="440" t="shared"/>
        <v>0</v>
      </c>
      <c r="AL1867">
        <f si="441" t="shared"/>
        <v>0</v>
      </c>
      <c r="AM1867">
        <f si="442" t="shared"/>
        <v>0</v>
      </c>
      <c r="AN1867">
        <f si="443" t="shared"/>
        <v>0</v>
      </c>
      <c r="AO1867">
        <f si="444" t="shared"/>
        <v>0</v>
      </c>
      <c r="AP1867">
        <f si="445" t="shared"/>
        <v>0</v>
      </c>
      <c r="AQ1867">
        <f si="446" t="shared"/>
        <v>0</v>
      </c>
      <c r="AR1867">
        <f si="447" t="shared"/>
        <v>0</v>
      </c>
      <c r="AS1867">
        <f si="451" t="shared"/>
        <v>0</v>
      </c>
      <c r="AU1867" t="str">
        <f>IFERROR(VLOOKUP(C1867,Results!$A$2:$B$240,2,FALSE)+VLOOKUP(D1867,Results!$A$2:$B$240,2,FALSE)+VLOOKUP(E1867,Results!$A$2:$B$240,2,FALSE)+VLOOKUP(F1867,Results!$A$2:$B$240,2,FALSE)+VLOOKUP(G1867,Results!$A$2:$B$240,2,FALSE)+VLOOKUP(H1867,Results!$A$2:$B$240,2,FALSE)+VLOOKUP(I1867,Results!$A$2:$B$240,2,FALSE)+VLOOKUP(J1867,Results!$A$2:$B$240,2,FALSE)+VLOOKUP(B1867,Results!$A$2:$B$240,2,FALSE)-MIN(VLOOKUP(C1867,Results!$A$2:$B$240,2,FALSE),VLOOKUP(D1867,Results!$A$2:$B$240,2,FALSE),VLOOKUP(E1867,Results!$A$2:$B$240,2,FALSE),VLOOKUP(F1867,Results!$A$2:$B$240,2,FALSE),VLOOKUP(G1867,Results!$A$2:$B$240,2,FALSE),VLOOKUP(H1867,Results!$A$2:$B$240,2,FALSE),VLOOKUP(I1867,Results!$A$2:$B$240,2,FALSE),VLOOKUP(J1867,Results!$A$2:$B$240,2,FALSE),VLOOKUP(B1867,Results!$A$2:$B$240,2,FALSE)),"")</f>
        <v/>
      </c>
    </row>
    <row r="1868" spans="2:47" x14ac:dyDescent="0.3">
      <c r="B1868" t="s">
        <v>166</v>
      </c>
      <c r="C1868" t="s">
        <v>87</v>
      </c>
      <c r="D1868" t="s">
        <v>99</v>
      </c>
      <c r="E1868" t="s">
        <v>148</v>
      </c>
      <c r="F1868" t="s">
        <v>177</v>
      </c>
      <c r="G1868" t="s">
        <v>179</v>
      </c>
      <c r="H1868" t="s">
        <v>152</v>
      </c>
      <c r="I1868" t="s">
        <v>155</v>
      </c>
      <c r="J1868" t="s">
        <v>186</v>
      </c>
      <c r="K1868" t="n">
        <v>9.0</v>
      </c>
      <c r="L1868" s="30">
        <f si="438" t="shared"/>
        <v>0</v>
      </c>
      <c r="N1868" s="35" t="str">
        <f si="448" t="shared"/>
        <v/>
      </c>
      <c r="O1868" s="59">
        <f>(IF(ISNUMBER(MATCH(B1868,Sheet4!$K$92:$K$101,0)),1,0)+IF(ISNUMBER(MATCH(C1868,Sheet4!$K$92:$K$101,0)),1,0)+IF(ISNUMBER(MATCH(D1868,Sheet4!$K$92:$K$101,0)),1,0)+IF(ISNUMBER(MATCH(E1868,Sheet4!$K$92:$K$101,0)),1,0)+IF(ISNUMBER(MATCH(F1868,Sheet4!$K$92:$K$101,0)),1,0)+IF(ISNUMBER(MATCH(G1868,Sheet4!$K$92:$K$101,0)),1,0)+IF(ISNUMBER(MATCH(H1868,Sheet4!$K$92:$K$101,0)),1,0)+IF(ISNUMBER(MATCH(I1868,Sheet4!$K$92:$K$101,0)),1,0)+IF(ISNUMBER(MATCH(J1868,Sheet4!$K$92:$K$101,0)),1,0))
-
(IF(ISNUMBER(MATCH(B1868,Sheet4!$F$2:$F$11,0)),1,0)+IF(ISNUMBER(MATCH(C1868,Sheet4!$F$2:$F$11,0)),1,0)+IF(ISNUMBER(MATCH(D1868,Sheet4!$F$2:$F$11,0)),1,0)+IF(ISNUMBER(MATCH(E1868,Sheet4!$F$2:$F$11,0)),1,0)+IF(ISNUMBER(MATCH(F1868,Sheet4!$F$2:$F$11,0)),1,0)+IF(ISNUMBER(MATCH(G1868,Sheet4!$F$2:$F$11,0)),1,0)+IF(ISNUMBER(MATCH(H1868,Sheet4!$F$2:$F$11,0)),1,0)+IF(ISNUMBER(MATCH(I1868,Sheet4!$F$2:$F$11,0)),1,0)+IF(ISNUMBER(MATCH(J1868,Sheet4!$F$2:$F$11,0)),1,0))</f>
        <v>0</v>
      </c>
      <c r="P1868" s="40" t="str">
        <f>IFERROR(INDEX(Sheet4!$G:$G,MATCH(Sheet1!B1868,Sheet4!$F:$F,0))+INDEX(Sheet4!$G:$G,MATCH(Sheet1!C1868,Sheet4!$F:$F,0))+INDEX(Sheet4!$G:$G,MATCH(Sheet1!D1868,Sheet4!$F:$F,0))+INDEX(Sheet4!$G:$G,MATCH(Sheet1!E1868,Sheet4!$F:$F,0))+INDEX(Sheet4!$G:$G,MATCH(Sheet1!F1868,Sheet4!$F:$F,0))+INDEX(Sheet4!$G:$G,MATCH(Sheet1!G1868,Sheet4!$F:$F,0))+INDEX(Sheet4!$G:$G,MATCH(Sheet1!H1868,Sheet4!$F:$F,0))+INDEX(Sheet4!$G:$G,MATCH(Sheet1!I1868,Sheet4!$F:$F,0))+INDEX(Sheet4!$G:$G,MATCH(Sheet1!J1868,Sheet4!$F:$F,0)),"")</f>
        <v/>
      </c>
      <c r="AF1868">
        <f si="449" t="shared"/>
        <v>0</v>
      </c>
      <c r="AH1868">
        <v>1845</v>
      </c>
      <c r="AI1868" t="str">
        <f si="450" t="shared"/>
        <v>Ben SimmonsLandry ShametJimmy ButlerMonte MorrisWill BartonJae CrowderJohn CollinsMarvin BagleyRudy Gobert</v>
      </c>
      <c r="AJ1868">
        <f si="439" t="shared"/>
        <v>0</v>
      </c>
      <c r="AK1868">
        <f si="440" t="shared"/>
        <v>0</v>
      </c>
      <c r="AL1868">
        <f si="441" t="shared"/>
        <v>0</v>
      </c>
      <c r="AM1868">
        <f si="442" t="shared"/>
        <v>0</v>
      </c>
      <c r="AN1868">
        <f si="443" t="shared"/>
        <v>0</v>
      </c>
      <c r="AO1868">
        <f si="444" t="shared"/>
        <v>0</v>
      </c>
      <c r="AP1868">
        <f si="445" t="shared"/>
        <v>0</v>
      </c>
      <c r="AQ1868">
        <f si="446" t="shared"/>
        <v>0</v>
      </c>
      <c r="AR1868">
        <f si="447" t="shared"/>
        <v>0</v>
      </c>
      <c r="AS1868">
        <f si="451" t="shared"/>
        <v>0</v>
      </c>
      <c r="AU1868" t="str">
        <f>IFERROR(VLOOKUP(C1868,Results!$A$2:$B$240,2,FALSE)+VLOOKUP(D1868,Results!$A$2:$B$240,2,FALSE)+VLOOKUP(E1868,Results!$A$2:$B$240,2,FALSE)+VLOOKUP(F1868,Results!$A$2:$B$240,2,FALSE)+VLOOKUP(G1868,Results!$A$2:$B$240,2,FALSE)+VLOOKUP(H1868,Results!$A$2:$B$240,2,FALSE)+VLOOKUP(I1868,Results!$A$2:$B$240,2,FALSE)+VLOOKUP(J1868,Results!$A$2:$B$240,2,FALSE)+VLOOKUP(B1868,Results!$A$2:$B$240,2,FALSE)-MIN(VLOOKUP(C1868,Results!$A$2:$B$240,2,FALSE),VLOOKUP(D1868,Results!$A$2:$B$240,2,FALSE),VLOOKUP(E1868,Results!$A$2:$B$240,2,FALSE),VLOOKUP(F1868,Results!$A$2:$B$240,2,FALSE),VLOOKUP(G1868,Results!$A$2:$B$240,2,FALSE),VLOOKUP(H1868,Results!$A$2:$B$240,2,FALSE),VLOOKUP(I1868,Results!$A$2:$B$240,2,FALSE),VLOOKUP(J1868,Results!$A$2:$B$240,2,FALSE),VLOOKUP(B1868,Results!$A$2:$B$240,2,FALSE)),"")</f>
        <v/>
      </c>
    </row>
    <row r="1869" spans="2:47" x14ac:dyDescent="0.3">
      <c r="B1869" t="s">
        <v>166</v>
      </c>
      <c r="C1869" t="s">
        <v>167</v>
      </c>
      <c r="D1869" t="s">
        <v>172</v>
      </c>
      <c r="E1869" t="s">
        <v>146</v>
      </c>
      <c r="F1869" t="s">
        <v>90</v>
      </c>
      <c r="G1869" t="s">
        <v>159</v>
      </c>
      <c r="H1869" t="s">
        <v>181</v>
      </c>
      <c r="I1869" t="s">
        <v>103</v>
      </c>
      <c r="J1869" t="s">
        <v>156</v>
      </c>
      <c r="K1869" t="n">
        <v>9.0</v>
      </c>
      <c r="L1869" s="30">
        <f si="438" t="shared"/>
        <v>0</v>
      </c>
      <c r="N1869" s="35" t="str">
        <f si="448" t="shared"/>
        <v/>
      </c>
      <c r="O1869" s="59">
        <f>(IF(ISNUMBER(MATCH(B1869,Sheet4!$K$92:$K$101,0)),1,0)+IF(ISNUMBER(MATCH(C1869,Sheet4!$K$92:$K$101,0)),1,0)+IF(ISNUMBER(MATCH(D1869,Sheet4!$K$92:$K$101,0)),1,0)+IF(ISNUMBER(MATCH(E1869,Sheet4!$K$92:$K$101,0)),1,0)+IF(ISNUMBER(MATCH(F1869,Sheet4!$K$92:$K$101,0)),1,0)+IF(ISNUMBER(MATCH(G1869,Sheet4!$K$92:$K$101,0)),1,0)+IF(ISNUMBER(MATCH(H1869,Sheet4!$K$92:$K$101,0)),1,0)+IF(ISNUMBER(MATCH(I1869,Sheet4!$K$92:$K$101,0)),1,0)+IF(ISNUMBER(MATCH(J1869,Sheet4!$K$92:$K$101,0)),1,0))
-
(IF(ISNUMBER(MATCH(B1869,Sheet4!$F$2:$F$11,0)),1,0)+IF(ISNUMBER(MATCH(C1869,Sheet4!$F$2:$F$11,0)),1,0)+IF(ISNUMBER(MATCH(D1869,Sheet4!$F$2:$F$11,0)),1,0)+IF(ISNUMBER(MATCH(E1869,Sheet4!$F$2:$F$11,0)),1,0)+IF(ISNUMBER(MATCH(F1869,Sheet4!$F$2:$F$11,0)),1,0)+IF(ISNUMBER(MATCH(G1869,Sheet4!$F$2:$F$11,0)),1,0)+IF(ISNUMBER(MATCH(H1869,Sheet4!$F$2:$F$11,0)),1,0)+IF(ISNUMBER(MATCH(I1869,Sheet4!$F$2:$F$11,0)),1,0)+IF(ISNUMBER(MATCH(J1869,Sheet4!$F$2:$F$11,0)),1,0))</f>
        <v>0</v>
      </c>
      <c r="P1869" s="40" t="str">
        <f>IFERROR(INDEX(Sheet4!$G:$G,MATCH(Sheet1!B1869,Sheet4!$F:$F,0))+INDEX(Sheet4!$G:$G,MATCH(Sheet1!C1869,Sheet4!$F:$F,0))+INDEX(Sheet4!$G:$G,MATCH(Sheet1!D1869,Sheet4!$F:$F,0))+INDEX(Sheet4!$G:$G,MATCH(Sheet1!E1869,Sheet4!$F:$F,0))+INDEX(Sheet4!$G:$G,MATCH(Sheet1!F1869,Sheet4!$F:$F,0))+INDEX(Sheet4!$G:$G,MATCH(Sheet1!G1869,Sheet4!$F:$F,0))+INDEX(Sheet4!$G:$G,MATCH(Sheet1!H1869,Sheet4!$F:$F,0))+INDEX(Sheet4!$G:$G,MATCH(Sheet1!I1869,Sheet4!$F:$F,0))+INDEX(Sheet4!$G:$G,MATCH(Sheet1!J1869,Sheet4!$F:$F,0)),"")</f>
        <v/>
      </c>
      <c r="AF1869">
        <f si="449" t="shared"/>
        <v>0</v>
      </c>
      <c r="AH1869">
        <v>1846</v>
      </c>
      <c r="AI1869" t="str">
        <f si="450" t="shared"/>
        <v>Ben SimmonsLandry ShametDevin BookerJosh OkogieKelly OubreTaurean PrinceKenneth FariedJosh JacksonRudy Gobert</v>
      </c>
      <c r="AJ1869">
        <f si="439" t="shared"/>
        <v>0</v>
      </c>
      <c r="AK1869">
        <f si="440" t="shared"/>
        <v>0</v>
      </c>
      <c r="AL1869">
        <f si="441" t="shared"/>
        <v>0</v>
      </c>
      <c r="AM1869">
        <f si="442" t="shared"/>
        <v>0</v>
      </c>
      <c r="AN1869">
        <f si="443" t="shared"/>
        <v>0</v>
      </c>
      <c r="AO1869">
        <f si="444" t="shared"/>
        <v>0</v>
      </c>
      <c r="AP1869">
        <f si="445" t="shared"/>
        <v>0</v>
      </c>
      <c r="AQ1869">
        <f si="446" t="shared"/>
        <v>0</v>
      </c>
      <c r="AR1869">
        <f si="447" t="shared"/>
        <v>0</v>
      </c>
      <c r="AS1869">
        <f si="451" t="shared"/>
        <v>0</v>
      </c>
      <c r="AU1869" t="str">
        <f>IFERROR(VLOOKUP(C1869,Results!$A$2:$B$240,2,FALSE)+VLOOKUP(D1869,Results!$A$2:$B$240,2,FALSE)+VLOOKUP(E1869,Results!$A$2:$B$240,2,FALSE)+VLOOKUP(F1869,Results!$A$2:$B$240,2,FALSE)+VLOOKUP(G1869,Results!$A$2:$B$240,2,FALSE)+VLOOKUP(H1869,Results!$A$2:$B$240,2,FALSE)+VLOOKUP(I1869,Results!$A$2:$B$240,2,FALSE)+VLOOKUP(J1869,Results!$A$2:$B$240,2,FALSE)+VLOOKUP(B1869,Results!$A$2:$B$240,2,FALSE)-MIN(VLOOKUP(C1869,Results!$A$2:$B$240,2,FALSE),VLOOKUP(D1869,Results!$A$2:$B$240,2,FALSE),VLOOKUP(E1869,Results!$A$2:$B$240,2,FALSE),VLOOKUP(F1869,Results!$A$2:$B$240,2,FALSE),VLOOKUP(G1869,Results!$A$2:$B$240,2,FALSE),VLOOKUP(H1869,Results!$A$2:$B$240,2,FALSE),VLOOKUP(I1869,Results!$A$2:$B$240,2,FALSE),VLOOKUP(J1869,Results!$A$2:$B$240,2,FALSE),VLOOKUP(B1869,Results!$A$2:$B$240,2,FALSE)),"")</f>
        <v/>
      </c>
    </row>
    <row r="1870" spans="2:47" x14ac:dyDescent="0.3">
      <c r="B1870" t="s">
        <v>166</v>
      </c>
      <c r="C1870" t="s">
        <v>108</v>
      </c>
      <c r="D1870" t="s">
        <v>172</v>
      </c>
      <c r="E1870" t="s">
        <v>148</v>
      </c>
      <c r="F1870" t="s">
        <v>178</v>
      </c>
      <c r="G1870" t="s">
        <v>180</v>
      </c>
      <c r="H1870" t="s">
        <v>181</v>
      </c>
      <c r="I1870" t="s">
        <v>152</v>
      </c>
      <c r="J1870" t="s">
        <v>186</v>
      </c>
      <c r="K1870" t="n">
        <v>9.0</v>
      </c>
      <c r="L1870" s="30">
        <f si="438" t="shared"/>
        <v>0</v>
      </c>
      <c r="N1870" s="35" t="str">
        <f si="448" t="shared"/>
        <v/>
      </c>
      <c r="O1870" s="59">
        <f>(IF(ISNUMBER(MATCH(B1870,Sheet4!$K$92:$K$101,0)),1,0)+IF(ISNUMBER(MATCH(C1870,Sheet4!$K$92:$K$101,0)),1,0)+IF(ISNUMBER(MATCH(D1870,Sheet4!$K$92:$K$101,0)),1,0)+IF(ISNUMBER(MATCH(E1870,Sheet4!$K$92:$K$101,0)),1,0)+IF(ISNUMBER(MATCH(F1870,Sheet4!$K$92:$K$101,0)),1,0)+IF(ISNUMBER(MATCH(G1870,Sheet4!$K$92:$K$101,0)),1,0)+IF(ISNUMBER(MATCH(H1870,Sheet4!$K$92:$K$101,0)),1,0)+IF(ISNUMBER(MATCH(I1870,Sheet4!$K$92:$K$101,0)),1,0)+IF(ISNUMBER(MATCH(J1870,Sheet4!$K$92:$K$101,0)),1,0))
-
(IF(ISNUMBER(MATCH(B1870,Sheet4!$F$2:$F$11,0)),1,0)+IF(ISNUMBER(MATCH(C1870,Sheet4!$F$2:$F$11,0)),1,0)+IF(ISNUMBER(MATCH(D1870,Sheet4!$F$2:$F$11,0)),1,0)+IF(ISNUMBER(MATCH(E1870,Sheet4!$F$2:$F$11,0)),1,0)+IF(ISNUMBER(MATCH(F1870,Sheet4!$F$2:$F$11,0)),1,0)+IF(ISNUMBER(MATCH(G1870,Sheet4!$F$2:$F$11,0)),1,0)+IF(ISNUMBER(MATCH(H1870,Sheet4!$F$2:$F$11,0)),1,0)+IF(ISNUMBER(MATCH(I1870,Sheet4!$F$2:$F$11,0)),1,0)+IF(ISNUMBER(MATCH(J1870,Sheet4!$F$2:$F$11,0)),1,0))</f>
        <v>0</v>
      </c>
      <c r="P1870" s="40" t="str">
        <f>IFERROR(INDEX(Sheet4!$G:$G,MATCH(Sheet1!B1870,Sheet4!$F:$F,0))+INDEX(Sheet4!$G:$G,MATCH(Sheet1!C1870,Sheet4!$F:$F,0))+INDEX(Sheet4!$G:$G,MATCH(Sheet1!D1870,Sheet4!$F:$F,0))+INDEX(Sheet4!$G:$G,MATCH(Sheet1!E1870,Sheet4!$F:$F,0))+INDEX(Sheet4!$G:$G,MATCH(Sheet1!F1870,Sheet4!$F:$F,0))+INDEX(Sheet4!$G:$G,MATCH(Sheet1!G1870,Sheet4!$F:$F,0))+INDEX(Sheet4!$G:$G,MATCH(Sheet1!H1870,Sheet4!$F:$F,0))+INDEX(Sheet4!$G:$G,MATCH(Sheet1!I1870,Sheet4!$F:$F,0))+INDEX(Sheet4!$G:$G,MATCH(Sheet1!J1870,Sheet4!$F:$F,0)),"")</f>
        <v/>
      </c>
      <c r="AF1870">
        <f si="449" t="shared"/>
        <v>0</v>
      </c>
      <c r="AH1870">
        <v>1847</v>
      </c>
      <c r="AI1870" t="str">
        <f si="450" t="shared"/>
        <v>Ben SimmonsLandry ShametJimmy ButlerTorrey CraigKelly OubreMikal BridgesJohn CollinsPaul MillsapKarl-Anthony Towns</v>
      </c>
      <c r="AJ1870">
        <f si="439" t="shared"/>
        <v>0</v>
      </c>
      <c r="AK1870">
        <f si="440" t="shared"/>
        <v>0</v>
      </c>
      <c r="AL1870">
        <f si="441" t="shared"/>
        <v>0</v>
      </c>
      <c r="AM1870">
        <f si="442" t="shared"/>
        <v>0</v>
      </c>
      <c r="AN1870">
        <f si="443" t="shared"/>
        <v>0</v>
      </c>
      <c r="AO1870">
        <f si="444" t="shared"/>
        <v>0</v>
      </c>
      <c r="AP1870">
        <f si="445" t="shared"/>
        <v>0</v>
      </c>
      <c r="AQ1870">
        <f si="446" t="shared"/>
        <v>0</v>
      </c>
      <c r="AR1870">
        <f si="447" t="shared"/>
        <v>0</v>
      </c>
      <c r="AS1870">
        <f si="451" t="shared"/>
        <v>0</v>
      </c>
      <c r="AU1870" t="str">
        <f>IFERROR(VLOOKUP(C1870,Results!$A$2:$B$240,2,FALSE)+VLOOKUP(D1870,Results!$A$2:$B$240,2,FALSE)+VLOOKUP(E1870,Results!$A$2:$B$240,2,FALSE)+VLOOKUP(F1870,Results!$A$2:$B$240,2,FALSE)+VLOOKUP(G1870,Results!$A$2:$B$240,2,FALSE)+VLOOKUP(H1870,Results!$A$2:$B$240,2,FALSE)+VLOOKUP(I1870,Results!$A$2:$B$240,2,FALSE)+VLOOKUP(J1870,Results!$A$2:$B$240,2,FALSE)+VLOOKUP(B1870,Results!$A$2:$B$240,2,FALSE)-MIN(VLOOKUP(C1870,Results!$A$2:$B$240,2,FALSE),VLOOKUP(D1870,Results!$A$2:$B$240,2,FALSE),VLOOKUP(E1870,Results!$A$2:$B$240,2,FALSE),VLOOKUP(F1870,Results!$A$2:$B$240,2,FALSE),VLOOKUP(G1870,Results!$A$2:$B$240,2,FALSE),VLOOKUP(H1870,Results!$A$2:$B$240,2,FALSE),VLOOKUP(I1870,Results!$A$2:$B$240,2,FALSE),VLOOKUP(J1870,Results!$A$2:$B$240,2,FALSE),VLOOKUP(B1870,Results!$A$2:$B$240,2,FALSE)),"")</f>
        <v/>
      </c>
    </row>
    <row r="1871" spans="2:47" x14ac:dyDescent="0.3">
      <c r="B1871" t="s">
        <v>108</v>
      </c>
      <c r="C1871" t="s">
        <v>171</v>
      </c>
      <c r="D1871" t="s">
        <v>145</v>
      </c>
      <c r="E1871" t="s">
        <v>148</v>
      </c>
      <c r="F1871" t="s">
        <v>177</v>
      </c>
      <c r="G1871" t="s">
        <v>179</v>
      </c>
      <c r="H1871" t="s">
        <v>181</v>
      </c>
      <c r="I1871" t="s">
        <v>152</v>
      </c>
      <c r="J1871" t="s">
        <v>186</v>
      </c>
      <c r="K1871" t="n">
        <v>9.0</v>
      </c>
      <c r="L1871" s="30">
        <f si="438" t="shared"/>
        <v>0</v>
      </c>
      <c r="N1871" s="35" t="str">
        <f si="448" t="shared"/>
        <v/>
      </c>
      <c r="O1871" s="59">
        <f>(IF(ISNUMBER(MATCH(B1871,Sheet4!$K$92:$K$101,0)),1,0)+IF(ISNUMBER(MATCH(C1871,Sheet4!$K$92:$K$101,0)),1,0)+IF(ISNUMBER(MATCH(D1871,Sheet4!$K$92:$K$101,0)),1,0)+IF(ISNUMBER(MATCH(E1871,Sheet4!$K$92:$K$101,0)),1,0)+IF(ISNUMBER(MATCH(F1871,Sheet4!$K$92:$K$101,0)),1,0)+IF(ISNUMBER(MATCH(G1871,Sheet4!$K$92:$K$101,0)),1,0)+IF(ISNUMBER(MATCH(H1871,Sheet4!$K$92:$K$101,0)),1,0)+IF(ISNUMBER(MATCH(I1871,Sheet4!$K$92:$K$101,0)),1,0)+IF(ISNUMBER(MATCH(J1871,Sheet4!$K$92:$K$101,0)),1,0))
-
(IF(ISNUMBER(MATCH(B1871,Sheet4!$F$2:$F$11,0)),1,0)+IF(ISNUMBER(MATCH(C1871,Sheet4!$F$2:$F$11,0)),1,0)+IF(ISNUMBER(MATCH(D1871,Sheet4!$F$2:$F$11,0)),1,0)+IF(ISNUMBER(MATCH(E1871,Sheet4!$F$2:$F$11,0)),1,0)+IF(ISNUMBER(MATCH(F1871,Sheet4!$F$2:$F$11,0)),1,0)+IF(ISNUMBER(MATCH(G1871,Sheet4!$F$2:$F$11,0)),1,0)+IF(ISNUMBER(MATCH(H1871,Sheet4!$F$2:$F$11,0)),1,0)+IF(ISNUMBER(MATCH(I1871,Sheet4!$F$2:$F$11,0)),1,0)+IF(ISNUMBER(MATCH(J1871,Sheet4!$F$2:$F$11,0)),1,0))</f>
        <v>0</v>
      </c>
      <c r="P1871" s="40" t="str">
        <f>IFERROR(INDEX(Sheet4!$G:$G,MATCH(Sheet1!B1871,Sheet4!$F:$F,0))+INDEX(Sheet4!$G:$G,MATCH(Sheet1!C1871,Sheet4!$F:$F,0))+INDEX(Sheet4!$G:$G,MATCH(Sheet1!D1871,Sheet4!$F:$F,0))+INDEX(Sheet4!$G:$G,MATCH(Sheet1!E1871,Sheet4!$F:$F,0))+INDEX(Sheet4!$G:$G,MATCH(Sheet1!F1871,Sheet4!$F:$F,0))+INDEX(Sheet4!$G:$G,MATCH(Sheet1!G1871,Sheet4!$F:$F,0))+INDEX(Sheet4!$G:$G,MATCH(Sheet1!H1871,Sheet4!$F:$F,0))+INDEX(Sheet4!$G:$G,MATCH(Sheet1!I1871,Sheet4!$F:$F,0))+INDEX(Sheet4!$G:$G,MATCH(Sheet1!J1871,Sheet4!$F:$F,0)),"")</f>
        <v/>
      </c>
      <c r="AF1871">
        <f si="449" t="shared"/>
        <v>0</v>
      </c>
      <c r="AH1871">
        <v>1848</v>
      </c>
      <c r="AI1871" t="str">
        <f si="450" t="shared"/>
        <v>Ben SimmonsJeremy LinDevin BookerMonte MorrisKelly OubreJoe InglesJohn CollinsP.J. TuckerRudy Gobert</v>
      </c>
      <c r="AJ1871">
        <f si="439" t="shared"/>
        <v>0</v>
      </c>
      <c r="AK1871">
        <f si="440" t="shared"/>
        <v>0</v>
      </c>
      <c r="AL1871">
        <f si="441" t="shared"/>
        <v>0</v>
      </c>
      <c r="AM1871">
        <f si="442" t="shared"/>
        <v>0</v>
      </c>
      <c r="AN1871">
        <f si="443" t="shared"/>
        <v>0</v>
      </c>
      <c r="AO1871">
        <f si="444" t="shared"/>
        <v>0</v>
      </c>
      <c r="AP1871">
        <f si="445" t="shared"/>
        <v>0</v>
      </c>
      <c r="AQ1871">
        <f si="446" t="shared"/>
        <v>0</v>
      </c>
      <c r="AR1871">
        <f si="447" t="shared"/>
        <v>0</v>
      </c>
      <c r="AS1871">
        <f si="451" t="shared"/>
        <v>0</v>
      </c>
      <c r="AU1871" t="str">
        <f>IFERROR(VLOOKUP(C1871,Results!$A$2:$B$240,2,FALSE)+VLOOKUP(D1871,Results!$A$2:$B$240,2,FALSE)+VLOOKUP(E1871,Results!$A$2:$B$240,2,FALSE)+VLOOKUP(F1871,Results!$A$2:$B$240,2,FALSE)+VLOOKUP(G1871,Results!$A$2:$B$240,2,FALSE)+VLOOKUP(H1871,Results!$A$2:$B$240,2,FALSE)+VLOOKUP(I1871,Results!$A$2:$B$240,2,FALSE)+VLOOKUP(J1871,Results!$A$2:$B$240,2,FALSE)+VLOOKUP(B1871,Results!$A$2:$B$240,2,FALSE)-MIN(VLOOKUP(C1871,Results!$A$2:$B$240,2,FALSE),VLOOKUP(D1871,Results!$A$2:$B$240,2,FALSE),VLOOKUP(E1871,Results!$A$2:$B$240,2,FALSE),VLOOKUP(F1871,Results!$A$2:$B$240,2,FALSE),VLOOKUP(G1871,Results!$A$2:$B$240,2,FALSE),VLOOKUP(H1871,Results!$A$2:$B$240,2,FALSE),VLOOKUP(I1871,Results!$A$2:$B$240,2,FALSE),VLOOKUP(J1871,Results!$A$2:$B$240,2,FALSE),VLOOKUP(B1871,Results!$A$2:$B$240,2,FALSE)),"")</f>
        <v/>
      </c>
    </row>
    <row r="1872" spans="2:47" x14ac:dyDescent="0.3">
      <c r="B1872" t="s">
        <v>166</v>
      </c>
      <c r="C1872" t="s">
        <v>167</v>
      </c>
      <c r="D1872" t="s">
        <v>172</v>
      </c>
      <c r="E1872" t="s">
        <v>146</v>
      </c>
      <c r="F1872" t="s">
        <v>150</v>
      </c>
      <c r="G1872" t="s">
        <v>159</v>
      </c>
      <c r="H1872" t="s">
        <v>153</v>
      </c>
      <c r="I1872" t="s">
        <v>92</v>
      </c>
      <c r="J1872" t="s">
        <v>94</v>
      </c>
      <c r="K1872" t="n">
        <v>9.0</v>
      </c>
      <c r="L1872" s="30">
        <f si="438" t="shared"/>
        <v>0</v>
      </c>
      <c r="N1872" s="35" t="str">
        <f si="448" t="shared"/>
        <v/>
      </c>
      <c r="O1872" s="59">
        <f>(IF(ISNUMBER(MATCH(B1872,Sheet4!$K$92:$K$101,0)),1,0)+IF(ISNUMBER(MATCH(C1872,Sheet4!$K$92:$K$101,0)),1,0)+IF(ISNUMBER(MATCH(D1872,Sheet4!$K$92:$K$101,0)),1,0)+IF(ISNUMBER(MATCH(E1872,Sheet4!$K$92:$K$101,0)),1,0)+IF(ISNUMBER(MATCH(F1872,Sheet4!$K$92:$K$101,0)),1,0)+IF(ISNUMBER(MATCH(G1872,Sheet4!$K$92:$K$101,0)),1,0)+IF(ISNUMBER(MATCH(H1872,Sheet4!$K$92:$K$101,0)),1,0)+IF(ISNUMBER(MATCH(I1872,Sheet4!$K$92:$K$101,0)),1,0)+IF(ISNUMBER(MATCH(J1872,Sheet4!$K$92:$K$101,0)),1,0))
-
(IF(ISNUMBER(MATCH(B1872,Sheet4!$F$2:$F$11,0)),1,0)+IF(ISNUMBER(MATCH(C1872,Sheet4!$F$2:$F$11,0)),1,0)+IF(ISNUMBER(MATCH(D1872,Sheet4!$F$2:$F$11,0)),1,0)+IF(ISNUMBER(MATCH(E1872,Sheet4!$F$2:$F$11,0)),1,0)+IF(ISNUMBER(MATCH(F1872,Sheet4!$F$2:$F$11,0)),1,0)+IF(ISNUMBER(MATCH(G1872,Sheet4!$F$2:$F$11,0)),1,0)+IF(ISNUMBER(MATCH(H1872,Sheet4!$F$2:$F$11,0)),1,0)+IF(ISNUMBER(MATCH(I1872,Sheet4!$F$2:$F$11,0)),1,0)+IF(ISNUMBER(MATCH(J1872,Sheet4!$F$2:$F$11,0)),1,0))</f>
        <v>0</v>
      </c>
      <c r="P1872" s="40" t="str">
        <f>IFERROR(INDEX(Sheet4!$G:$G,MATCH(Sheet1!B1872,Sheet4!$F:$F,0))+INDEX(Sheet4!$G:$G,MATCH(Sheet1!C1872,Sheet4!$F:$F,0))+INDEX(Sheet4!$G:$G,MATCH(Sheet1!D1872,Sheet4!$F:$F,0))+INDEX(Sheet4!$G:$G,MATCH(Sheet1!E1872,Sheet4!$F:$F,0))+INDEX(Sheet4!$G:$G,MATCH(Sheet1!F1872,Sheet4!$F:$F,0))+INDEX(Sheet4!$G:$G,MATCH(Sheet1!G1872,Sheet4!$F:$F,0))+INDEX(Sheet4!$G:$G,MATCH(Sheet1!H1872,Sheet4!$F:$F,0))+INDEX(Sheet4!$G:$G,MATCH(Sheet1!I1872,Sheet4!$F:$F,0))+INDEX(Sheet4!$G:$G,MATCH(Sheet1!J1872,Sheet4!$F:$F,0)),"")</f>
        <v/>
      </c>
      <c r="AF1872">
        <f si="449" t="shared"/>
        <v>0</v>
      </c>
      <c r="AH1872">
        <v>1849</v>
      </c>
      <c r="AI1872" t="str">
        <f si="450" t="shared"/>
        <v>Ricky RubioIsaiah CanaanJames HardenMalik BeasleyKelly OubreMikal BridgesJohn CollinsTaj GibsonRudy Gobert</v>
      </c>
      <c r="AJ1872">
        <f si="439" t="shared"/>
        <v>0</v>
      </c>
      <c r="AK1872">
        <f si="440" t="shared"/>
        <v>0</v>
      </c>
      <c r="AL1872">
        <f si="441" t="shared"/>
        <v>0</v>
      </c>
      <c r="AM1872">
        <f si="442" t="shared"/>
        <v>0</v>
      </c>
      <c r="AN1872">
        <f si="443" t="shared"/>
        <v>0</v>
      </c>
      <c r="AO1872">
        <f si="444" t="shared"/>
        <v>0</v>
      </c>
      <c r="AP1872">
        <f si="445" t="shared"/>
        <v>0</v>
      </c>
      <c r="AQ1872">
        <f si="446" t="shared"/>
        <v>0</v>
      </c>
      <c r="AR1872">
        <f si="447" t="shared"/>
        <v>0</v>
      </c>
      <c r="AS1872">
        <f si="451" t="shared"/>
        <v>0</v>
      </c>
      <c r="AU1872" t="str">
        <f>IFERROR(VLOOKUP(C1872,Results!$A$2:$B$240,2,FALSE)+VLOOKUP(D1872,Results!$A$2:$B$240,2,FALSE)+VLOOKUP(E1872,Results!$A$2:$B$240,2,FALSE)+VLOOKUP(F1872,Results!$A$2:$B$240,2,FALSE)+VLOOKUP(G1872,Results!$A$2:$B$240,2,FALSE)+VLOOKUP(H1872,Results!$A$2:$B$240,2,FALSE)+VLOOKUP(I1872,Results!$A$2:$B$240,2,FALSE)+VLOOKUP(J1872,Results!$A$2:$B$240,2,FALSE)+VLOOKUP(B1872,Results!$A$2:$B$240,2,FALSE)-MIN(VLOOKUP(C1872,Results!$A$2:$B$240,2,FALSE),VLOOKUP(D1872,Results!$A$2:$B$240,2,FALSE),VLOOKUP(E1872,Results!$A$2:$B$240,2,FALSE),VLOOKUP(F1872,Results!$A$2:$B$240,2,FALSE),VLOOKUP(G1872,Results!$A$2:$B$240,2,FALSE),VLOOKUP(H1872,Results!$A$2:$B$240,2,FALSE),VLOOKUP(I1872,Results!$A$2:$B$240,2,FALSE),VLOOKUP(J1872,Results!$A$2:$B$240,2,FALSE),VLOOKUP(B1872,Results!$A$2:$B$240,2,FALSE)),"")</f>
        <v/>
      </c>
    </row>
    <row r="1873" spans="2:47" x14ac:dyDescent="0.3">
      <c r="B1873" t="s">
        <v>166</v>
      </c>
      <c r="C1873" t="s">
        <v>108</v>
      </c>
      <c r="D1873" t="s">
        <v>89</v>
      </c>
      <c r="E1873" t="s">
        <v>146</v>
      </c>
      <c r="F1873" t="s">
        <v>177</v>
      </c>
      <c r="G1873" t="s">
        <v>159</v>
      </c>
      <c r="H1873" t="s">
        <v>92</v>
      </c>
      <c r="I1873" t="s">
        <v>152</v>
      </c>
      <c r="J1873" t="s">
        <v>186</v>
      </c>
      <c r="K1873" t="n">
        <v>9.0</v>
      </c>
      <c r="L1873" s="30">
        <f si="438" t="shared"/>
        <v>0</v>
      </c>
      <c r="N1873" s="35" t="str">
        <f si="448" t="shared"/>
        <v/>
      </c>
      <c r="O1873" s="59">
        <f>(IF(ISNUMBER(MATCH(B1873,Sheet4!$K$92:$K$101,0)),1,0)+IF(ISNUMBER(MATCH(C1873,Sheet4!$K$92:$K$101,0)),1,0)+IF(ISNUMBER(MATCH(D1873,Sheet4!$K$92:$K$101,0)),1,0)+IF(ISNUMBER(MATCH(E1873,Sheet4!$K$92:$K$101,0)),1,0)+IF(ISNUMBER(MATCH(F1873,Sheet4!$K$92:$K$101,0)),1,0)+IF(ISNUMBER(MATCH(G1873,Sheet4!$K$92:$K$101,0)),1,0)+IF(ISNUMBER(MATCH(H1873,Sheet4!$K$92:$K$101,0)),1,0)+IF(ISNUMBER(MATCH(I1873,Sheet4!$K$92:$K$101,0)),1,0)+IF(ISNUMBER(MATCH(J1873,Sheet4!$K$92:$K$101,0)),1,0))
-
(IF(ISNUMBER(MATCH(B1873,Sheet4!$F$2:$F$11,0)),1,0)+IF(ISNUMBER(MATCH(C1873,Sheet4!$F$2:$F$11,0)),1,0)+IF(ISNUMBER(MATCH(D1873,Sheet4!$F$2:$F$11,0)),1,0)+IF(ISNUMBER(MATCH(E1873,Sheet4!$F$2:$F$11,0)),1,0)+IF(ISNUMBER(MATCH(F1873,Sheet4!$F$2:$F$11,0)),1,0)+IF(ISNUMBER(MATCH(G1873,Sheet4!$F$2:$F$11,0)),1,0)+IF(ISNUMBER(MATCH(H1873,Sheet4!$F$2:$F$11,0)),1,0)+IF(ISNUMBER(MATCH(I1873,Sheet4!$F$2:$F$11,0)),1,0)+IF(ISNUMBER(MATCH(J1873,Sheet4!$F$2:$F$11,0)),1,0))</f>
        <v>0</v>
      </c>
      <c r="P1873" s="40" t="str">
        <f>IFERROR(INDEX(Sheet4!$G:$G,MATCH(Sheet1!B1873,Sheet4!$F:$F,0))+INDEX(Sheet4!$G:$G,MATCH(Sheet1!C1873,Sheet4!$F:$F,0))+INDEX(Sheet4!$G:$G,MATCH(Sheet1!D1873,Sheet4!$F:$F,0))+INDEX(Sheet4!$G:$G,MATCH(Sheet1!E1873,Sheet4!$F:$F,0))+INDEX(Sheet4!$G:$G,MATCH(Sheet1!F1873,Sheet4!$F:$F,0))+INDEX(Sheet4!$G:$G,MATCH(Sheet1!G1873,Sheet4!$F:$F,0))+INDEX(Sheet4!$G:$G,MATCH(Sheet1!H1873,Sheet4!$F:$F,0))+INDEX(Sheet4!$G:$G,MATCH(Sheet1!I1873,Sheet4!$F:$F,0))+INDEX(Sheet4!$G:$G,MATCH(Sheet1!J1873,Sheet4!$F:$F,0)),"")</f>
        <v/>
      </c>
      <c r="AF1873">
        <f si="449" t="shared"/>
        <v>0</v>
      </c>
      <c r="AH1873">
        <v>1850</v>
      </c>
      <c r="AI1873" t="str">
        <f si="450" t="shared"/>
        <v>Ben SimmonsLandry ShametJimmy ButlerMalik BeasleyWill BartonTaurean PrinceJohn CollinsJosh JacksonRudy Gobert</v>
      </c>
      <c r="AJ1873">
        <f si="439" t="shared"/>
        <v>0</v>
      </c>
      <c r="AK1873">
        <f si="440" t="shared"/>
        <v>0</v>
      </c>
      <c r="AL1873">
        <f si="441" t="shared"/>
        <v>0</v>
      </c>
      <c r="AM1873">
        <f si="442" t="shared"/>
        <v>0</v>
      </c>
      <c r="AN1873">
        <f si="443" t="shared"/>
        <v>0</v>
      </c>
      <c r="AO1873">
        <f si="444" t="shared"/>
        <v>0</v>
      </c>
      <c r="AP1873">
        <f si="445" t="shared"/>
        <v>0</v>
      </c>
      <c r="AQ1873">
        <f si="446" t="shared"/>
        <v>0</v>
      </c>
      <c r="AR1873">
        <f si="447" t="shared"/>
        <v>0</v>
      </c>
      <c r="AS1873">
        <f si="451" t="shared"/>
        <v>0</v>
      </c>
      <c r="AU1873" t="str">
        <f>IFERROR(VLOOKUP(C1873,Results!$A$2:$B$240,2,FALSE)+VLOOKUP(D1873,Results!$A$2:$B$240,2,FALSE)+VLOOKUP(E1873,Results!$A$2:$B$240,2,FALSE)+VLOOKUP(F1873,Results!$A$2:$B$240,2,FALSE)+VLOOKUP(G1873,Results!$A$2:$B$240,2,FALSE)+VLOOKUP(H1873,Results!$A$2:$B$240,2,FALSE)+VLOOKUP(I1873,Results!$A$2:$B$240,2,FALSE)+VLOOKUP(J1873,Results!$A$2:$B$240,2,FALSE)+VLOOKUP(B1873,Results!$A$2:$B$240,2,FALSE)-MIN(VLOOKUP(C1873,Results!$A$2:$B$240,2,FALSE),VLOOKUP(D1873,Results!$A$2:$B$240,2,FALSE),VLOOKUP(E1873,Results!$A$2:$B$240,2,FALSE),VLOOKUP(F1873,Results!$A$2:$B$240,2,FALSE),VLOOKUP(G1873,Results!$A$2:$B$240,2,FALSE),VLOOKUP(H1873,Results!$A$2:$B$240,2,FALSE),VLOOKUP(I1873,Results!$A$2:$B$240,2,FALSE),VLOOKUP(J1873,Results!$A$2:$B$240,2,FALSE),VLOOKUP(B1873,Results!$A$2:$B$240,2,FALSE)),"")</f>
        <v/>
      </c>
    </row>
    <row r="1874" spans="2:47" x14ac:dyDescent="0.3">
      <c r="B1874" t="s">
        <v>166</v>
      </c>
      <c r="C1874" t="s">
        <v>87</v>
      </c>
      <c r="D1874" t="s">
        <v>146</v>
      </c>
      <c r="E1874" t="s">
        <v>148</v>
      </c>
      <c r="F1874" t="s">
        <v>177</v>
      </c>
      <c r="G1874" t="s">
        <v>178</v>
      </c>
      <c r="H1874" t="s">
        <v>153</v>
      </c>
      <c r="I1874" t="s">
        <v>184</v>
      </c>
      <c r="J1874" t="s">
        <v>186</v>
      </c>
      <c r="K1874" t="n">
        <v>9.0</v>
      </c>
      <c r="L1874" s="30">
        <f si="438" t="shared"/>
        <v>0</v>
      </c>
      <c r="N1874" s="35" t="str">
        <f si="448" t="shared"/>
        <v/>
      </c>
      <c r="O1874" s="59">
        <f>(IF(ISNUMBER(MATCH(B1874,Sheet4!$K$92:$K$101,0)),1,0)+IF(ISNUMBER(MATCH(C1874,Sheet4!$K$92:$K$101,0)),1,0)+IF(ISNUMBER(MATCH(D1874,Sheet4!$K$92:$K$101,0)),1,0)+IF(ISNUMBER(MATCH(E1874,Sheet4!$K$92:$K$101,0)),1,0)+IF(ISNUMBER(MATCH(F1874,Sheet4!$K$92:$K$101,0)),1,0)+IF(ISNUMBER(MATCH(G1874,Sheet4!$K$92:$K$101,0)),1,0)+IF(ISNUMBER(MATCH(H1874,Sheet4!$K$92:$K$101,0)),1,0)+IF(ISNUMBER(MATCH(I1874,Sheet4!$K$92:$K$101,0)),1,0)+IF(ISNUMBER(MATCH(J1874,Sheet4!$K$92:$K$101,0)),1,0))
-
(IF(ISNUMBER(MATCH(B1874,Sheet4!$F$2:$F$11,0)),1,0)+IF(ISNUMBER(MATCH(C1874,Sheet4!$F$2:$F$11,0)),1,0)+IF(ISNUMBER(MATCH(D1874,Sheet4!$F$2:$F$11,0)),1,0)+IF(ISNUMBER(MATCH(E1874,Sheet4!$F$2:$F$11,0)),1,0)+IF(ISNUMBER(MATCH(F1874,Sheet4!$F$2:$F$11,0)),1,0)+IF(ISNUMBER(MATCH(G1874,Sheet4!$F$2:$F$11,0)),1,0)+IF(ISNUMBER(MATCH(H1874,Sheet4!$F$2:$F$11,0)),1,0)+IF(ISNUMBER(MATCH(I1874,Sheet4!$F$2:$F$11,0)),1,0)+IF(ISNUMBER(MATCH(J1874,Sheet4!$F$2:$F$11,0)),1,0))</f>
        <v>0</v>
      </c>
      <c r="P1874" s="40" t="str">
        <f>IFERROR(INDEX(Sheet4!$G:$G,MATCH(Sheet1!B1874,Sheet4!$F:$F,0))+INDEX(Sheet4!$G:$G,MATCH(Sheet1!C1874,Sheet4!$F:$F,0))+INDEX(Sheet4!$G:$G,MATCH(Sheet1!D1874,Sheet4!$F:$F,0))+INDEX(Sheet4!$G:$G,MATCH(Sheet1!E1874,Sheet4!$F:$F,0))+INDEX(Sheet4!$G:$G,MATCH(Sheet1!F1874,Sheet4!$F:$F,0))+INDEX(Sheet4!$G:$G,MATCH(Sheet1!G1874,Sheet4!$F:$F,0))+INDEX(Sheet4!$G:$G,MATCH(Sheet1!H1874,Sheet4!$F:$F,0))+INDEX(Sheet4!$G:$G,MATCH(Sheet1!I1874,Sheet4!$F:$F,0))+INDEX(Sheet4!$G:$G,MATCH(Sheet1!J1874,Sheet4!$F:$F,0)),"")</f>
        <v/>
      </c>
      <c r="AF1874">
        <f si="449" t="shared"/>
        <v>0</v>
      </c>
      <c r="AH1874">
        <v>1851</v>
      </c>
      <c r="AI1874" t="str">
        <f si="450" t="shared"/>
        <v>Ben SimmonsDe'Aaron FoxDevin BookerJimmy ButlerKelly OubreJae CrowderPaul MillsapTrey LylesWillie Cauley-Stein</v>
      </c>
      <c r="AJ1874">
        <f si="439" t="shared"/>
        <v>0</v>
      </c>
      <c r="AK1874">
        <f si="440" t="shared"/>
        <v>0</v>
      </c>
      <c r="AL1874">
        <f si="441" t="shared"/>
        <v>0</v>
      </c>
      <c r="AM1874">
        <f si="442" t="shared"/>
        <v>0</v>
      </c>
      <c r="AN1874">
        <f si="443" t="shared"/>
        <v>0</v>
      </c>
      <c r="AO1874">
        <f si="444" t="shared"/>
        <v>0</v>
      </c>
      <c r="AP1874">
        <f si="445" t="shared"/>
        <v>0</v>
      </c>
      <c r="AQ1874">
        <f si="446" t="shared"/>
        <v>0</v>
      </c>
      <c r="AR1874">
        <f si="447" t="shared"/>
        <v>0</v>
      </c>
      <c r="AS1874">
        <f si="451" t="shared"/>
        <v>0</v>
      </c>
      <c r="AU1874" t="str">
        <f>IFERROR(VLOOKUP(C1874,Results!$A$2:$B$240,2,FALSE)+VLOOKUP(D1874,Results!$A$2:$B$240,2,FALSE)+VLOOKUP(E1874,Results!$A$2:$B$240,2,FALSE)+VLOOKUP(F1874,Results!$A$2:$B$240,2,FALSE)+VLOOKUP(G1874,Results!$A$2:$B$240,2,FALSE)+VLOOKUP(H1874,Results!$A$2:$B$240,2,FALSE)+VLOOKUP(I1874,Results!$A$2:$B$240,2,FALSE)+VLOOKUP(J1874,Results!$A$2:$B$240,2,FALSE)+VLOOKUP(B1874,Results!$A$2:$B$240,2,FALSE)-MIN(VLOOKUP(C1874,Results!$A$2:$B$240,2,FALSE),VLOOKUP(D1874,Results!$A$2:$B$240,2,FALSE),VLOOKUP(E1874,Results!$A$2:$B$240,2,FALSE),VLOOKUP(F1874,Results!$A$2:$B$240,2,FALSE),VLOOKUP(G1874,Results!$A$2:$B$240,2,FALSE),VLOOKUP(H1874,Results!$A$2:$B$240,2,FALSE),VLOOKUP(I1874,Results!$A$2:$B$240,2,FALSE),VLOOKUP(J1874,Results!$A$2:$B$240,2,FALSE),VLOOKUP(B1874,Results!$A$2:$B$240,2,FALSE)),"")</f>
        <v/>
      </c>
    </row>
    <row r="1875" spans="2:47" x14ac:dyDescent="0.3">
      <c r="B1875" t="s">
        <v>166</v>
      </c>
      <c r="C1875" t="s">
        <v>87</v>
      </c>
      <c r="D1875" t="s">
        <v>172</v>
      </c>
      <c r="E1875" t="s">
        <v>146</v>
      </c>
      <c r="F1875" t="s">
        <v>105</v>
      </c>
      <c r="G1875" t="s">
        <v>179</v>
      </c>
      <c r="H1875" t="s">
        <v>181</v>
      </c>
      <c r="I1875" t="s">
        <v>103</v>
      </c>
      <c r="J1875" t="s">
        <v>186</v>
      </c>
      <c r="K1875" t="n">
        <v>9.0</v>
      </c>
      <c r="L1875" s="30">
        <f si="438" t="shared"/>
        <v>0</v>
      </c>
      <c r="N1875" s="35" t="str">
        <f si="448" t="shared"/>
        <v/>
      </c>
      <c r="O1875" s="59">
        <f>(IF(ISNUMBER(MATCH(B1875,Sheet4!$K$92:$K$101,0)),1,0)+IF(ISNUMBER(MATCH(C1875,Sheet4!$K$92:$K$101,0)),1,0)+IF(ISNUMBER(MATCH(D1875,Sheet4!$K$92:$K$101,0)),1,0)+IF(ISNUMBER(MATCH(E1875,Sheet4!$K$92:$K$101,0)),1,0)+IF(ISNUMBER(MATCH(F1875,Sheet4!$K$92:$K$101,0)),1,0)+IF(ISNUMBER(MATCH(G1875,Sheet4!$K$92:$K$101,0)),1,0)+IF(ISNUMBER(MATCH(H1875,Sheet4!$K$92:$K$101,0)),1,0)+IF(ISNUMBER(MATCH(I1875,Sheet4!$K$92:$K$101,0)),1,0)+IF(ISNUMBER(MATCH(J1875,Sheet4!$K$92:$K$101,0)),1,0))
-
(IF(ISNUMBER(MATCH(B1875,Sheet4!$F$2:$F$11,0)),1,0)+IF(ISNUMBER(MATCH(C1875,Sheet4!$F$2:$F$11,0)),1,0)+IF(ISNUMBER(MATCH(D1875,Sheet4!$F$2:$F$11,0)),1,0)+IF(ISNUMBER(MATCH(E1875,Sheet4!$F$2:$F$11,0)),1,0)+IF(ISNUMBER(MATCH(F1875,Sheet4!$F$2:$F$11,0)),1,0)+IF(ISNUMBER(MATCH(G1875,Sheet4!$F$2:$F$11,0)),1,0)+IF(ISNUMBER(MATCH(H1875,Sheet4!$F$2:$F$11,0)),1,0)+IF(ISNUMBER(MATCH(I1875,Sheet4!$F$2:$F$11,0)),1,0)+IF(ISNUMBER(MATCH(J1875,Sheet4!$F$2:$F$11,0)),1,0))</f>
        <v>0</v>
      </c>
      <c r="P1875" s="40" t="str">
        <f>IFERROR(INDEX(Sheet4!$G:$G,MATCH(Sheet1!B1875,Sheet4!$F:$F,0))+INDEX(Sheet4!$G:$G,MATCH(Sheet1!C1875,Sheet4!$F:$F,0))+INDEX(Sheet4!$G:$G,MATCH(Sheet1!D1875,Sheet4!$F:$F,0))+INDEX(Sheet4!$G:$G,MATCH(Sheet1!E1875,Sheet4!$F:$F,0))+INDEX(Sheet4!$G:$G,MATCH(Sheet1!F1875,Sheet4!$F:$F,0))+INDEX(Sheet4!$G:$G,MATCH(Sheet1!G1875,Sheet4!$F:$F,0))+INDEX(Sheet4!$G:$G,MATCH(Sheet1!H1875,Sheet4!$F:$F,0))+INDEX(Sheet4!$G:$G,MATCH(Sheet1!I1875,Sheet4!$F:$F,0))+INDEX(Sheet4!$G:$G,MATCH(Sheet1!J1875,Sheet4!$F:$F,0)),"")</f>
        <v/>
      </c>
      <c r="AF1875">
        <f si="449" t="shared"/>
        <v>0</v>
      </c>
      <c r="AH1875">
        <v>1852</v>
      </c>
      <c r="AI1875" t="str">
        <f si="450" t="shared"/>
        <v>Ben SimmonsDe'Aaron FoxDevin BookerMonte MorrisKelly OubreRoyce O'NealeJosh JacksonTaj GibsonRudy Gobert</v>
      </c>
      <c r="AJ1875">
        <f si="439" t="shared"/>
        <v>0</v>
      </c>
      <c r="AK1875">
        <f si="440" t="shared"/>
        <v>0</v>
      </c>
      <c r="AL1875">
        <f si="441" t="shared"/>
        <v>0</v>
      </c>
      <c r="AM1875">
        <f si="442" t="shared"/>
        <v>0</v>
      </c>
      <c r="AN1875">
        <f si="443" t="shared"/>
        <v>0</v>
      </c>
      <c r="AO1875">
        <f si="444" t="shared"/>
        <v>0</v>
      </c>
      <c r="AP1875">
        <f si="445" t="shared"/>
        <v>0</v>
      </c>
      <c r="AQ1875">
        <f si="446" t="shared"/>
        <v>0</v>
      </c>
      <c r="AR1875">
        <f si="447" t="shared"/>
        <v>0</v>
      </c>
      <c r="AS1875">
        <f si="451" t="shared"/>
        <v>0</v>
      </c>
      <c r="AU1875" t="str">
        <f>IFERROR(VLOOKUP(C1875,Results!$A$2:$B$240,2,FALSE)+VLOOKUP(D1875,Results!$A$2:$B$240,2,FALSE)+VLOOKUP(E1875,Results!$A$2:$B$240,2,FALSE)+VLOOKUP(F1875,Results!$A$2:$B$240,2,FALSE)+VLOOKUP(G1875,Results!$A$2:$B$240,2,FALSE)+VLOOKUP(H1875,Results!$A$2:$B$240,2,FALSE)+VLOOKUP(I1875,Results!$A$2:$B$240,2,FALSE)+VLOOKUP(J1875,Results!$A$2:$B$240,2,FALSE)+VLOOKUP(B1875,Results!$A$2:$B$240,2,FALSE)-MIN(VLOOKUP(C1875,Results!$A$2:$B$240,2,FALSE),VLOOKUP(D1875,Results!$A$2:$B$240,2,FALSE),VLOOKUP(E1875,Results!$A$2:$B$240,2,FALSE),VLOOKUP(F1875,Results!$A$2:$B$240,2,FALSE),VLOOKUP(G1875,Results!$A$2:$B$240,2,FALSE),VLOOKUP(H1875,Results!$A$2:$B$240,2,FALSE),VLOOKUP(I1875,Results!$A$2:$B$240,2,FALSE),VLOOKUP(J1875,Results!$A$2:$B$240,2,FALSE),VLOOKUP(B1875,Results!$A$2:$B$240,2,FALSE)),"")</f>
        <v/>
      </c>
    </row>
    <row r="1876" spans="2:47" x14ac:dyDescent="0.3">
      <c r="B1876" t="s">
        <v>87</v>
      </c>
      <c r="C1876" t="s">
        <v>108</v>
      </c>
      <c r="D1876" t="s">
        <v>172</v>
      </c>
      <c r="E1876" t="s">
        <v>146</v>
      </c>
      <c r="F1876" t="s">
        <v>150</v>
      </c>
      <c r="G1876" t="s">
        <v>114</v>
      </c>
      <c r="H1876" t="s">
        <v>92</v>
      </c>
      <c r="I1876" t="s">
        <v>152</v>
      </c>
      <c r="J1876" t="s">
        <v>186</v>
      </c>
      <c r="K1876" t="n">
        <v>9.0</v>
      </c>
      <c r="L1876" s="30">
        <f si="438" t="shared"/>
        <v>0</v>
      </c>
      <c r="N1876" s="35" t="str">
        <f si="448" t="shared"/>
        <v/>
      </c>
      <c r="O1876" s="59">
        <f>(IF(ISNUMBER(MATCH(B1876,Sheet4!$K$92:$K$101,0)),1,0)+IF(ISNUMBER(MATCH(C1876,Sheet4!$K$92:$K$101,0)),1,0)+IF(ISNUMBER(MATCH(D1876,Sheet4!$K$92:$K$101,0)),1,0)+IF(ISNUMBER(MATCH(E1876,Sheet4!$K$92:$K$101,0)),1,0)+IF(ISNUMBER(MATCH(F1876,Sheet4!$K$92:$K$101,0)),1,0)+IF(ISNUMBER(MATCH(G1876,Sheet4!$K$92:$K$101,0)),1,0)+IF(ISNUMBER(MATCH(H1876,Sheet4!$K$92:$K$101,0)),1,0)+IF(ISNUMBER(MATCH(I1876,Sheet4!$K$92:$K$101,0)),1,0)+IF(ISNUMBER(MATCH(J1876,Sheet4!$K$92:$K$101,0)),1,0))
-
(IF(ISNUMBER(MATCH(B1876,Sheet4!$F$2:$F$11,0)),1,0)+IF(ISNUMBER(MATCH(C1876,Sheet4!$F$2:$F$11,0)),1,0)+IF(ISNUMBER(MATCH(D1876,Sheet4!$F$2:$F$11,0)),1,0)+IF(ISNUMBER(MATCH(E1876,Sheet4!$F$2:$F$11,0)),1,0)+IF(ISNUMBER(MATCH(F1876,Sheet4!$F$2:$F$11,0)),1,0)+IF(ISNUMBER(MATCH(G1876,Sheet4!$F$2:$F$11,0)),1,0)+IF(ISNUMBER(MATCH(H1876,Sheet4!$F$2:$F$11,0)),1,0)+IF(ISNUMBER(MATCH(I1876,Sheet4!$F$2:$F$11,0)),1,0)+IF(ISNUMBER(MATCH(J1876,Sheet4!$F$2:$F$11,0)),1,0))</f>
        <v>0</v>
      </c>
      <c r="P1876" s="40" t="str">
        <f>IFERROR(INDEX(Sheet4!$G:$G,MATCH(Sheet1!B1876,Sheet4!$F:$F,0))+INDEX(Sheet4!$G:$G,MATCH(Sheet1!C1876,Sheet4!$F:$F,0))+INDEX(Sheet4!$G:$G,MATCH(Sheet1!D1876,Sheet4!$F:$F,0))+INDEX(Sheet4!$G:$G,MATCH(Sheet1!E1876,Sheet4!$F:$F,0))+INDEX(Sheet4!$G:$G,MATCH(Sheet1!F1876,Sheet4!$F:$F,0))+INDEX(Sheet4!$G:$G,MATCH(Sheet1!G1876,Sheet4!$F:$F,0))+INDEX(Sheet4!$G:$G,MATCH(Sheet1!H1876,Sheet4!$F:$F,0))+INDEX(Sheet4!$G:$G,MATCH(Sheet1!I1876,Sheet4!$F:$F,0))+INDEX(Sheet4!$G:$G,MATCH(Sheet1!J1876,Sheet4!$F:$F,0)),"")</f>
        <v/>
      </c>
      <c r="AF1876">
        <f si="449" t="shared"/>
        <v>0</v>
      </c>
      <c r="AH1876">
        <v>1853</v>
      </c>
      <c r="AI1876" t="str">
        <f si="450" t="shared"/>
        <v>Ben SimmonsIsaiah CanaanDevin BookerTorrey CraigKelly OubreJames EnnisJohn CollinsJosh JacksonNikola Jokic</v>
      </c>
      <c r="AJ1876">
        <f si="439" t="shared"/>
        <v>0</v>
      </c>
      <c r="AK1876">
        <f si="440" t="shared"/>
        <v>0</v>
      </c>
      <c r="AL1876">
        <f si="441" t="shared"/>
        <v>0</v>
      </c>
      <c r="AM1876">
        <f si="442" t="shared"/>
        <v>0</v>
      </c>
      <c r="AN1876">
        <f si="443" t="shared"/>
        <v>0</v>
      </c>
      <c r="AO1876">
        <f si="444" t="shared"/>
        <v>0</v>
      </c>
      <c r="AP1876">
        <f si="445" t="shared"/>
        <v>0</v>
      </c>
      <c r="AQ1876">
        <f si="446" t="shared"/>
        <v>0</v>
      </c>
      <c r="AR1876">
        <f si="447" t="shared"/>
        <v>0</v>
      </c>
      <c r="AS1876">
        <f si="451" t="shared"/>
        <v>0</v>
      </c>
      <c r="AU1876" t="str">
        <f>IFERROR(VLOOKUP(C1876,Results!$A$2:$B$240,2,FALSE)+VLOOKUP(D1876,Results!$A$2:$B$240,2,FALSE)+VLOOKUP(E1876,Results!$A$2:$B$240,2,FALSE)+VLOOKUP(F1876,Results!$A$2:$B$240,2,FALSE)+VLOOKUP(G1876,Results!$A$2:$B$240,2,FALSE)+VLOOKUP(H1876,Results!$A$2:$B$240,2,FALSE)+VLOOKUP(I1876,Results!$A$2:$B$240,2,FALSE)+VLOOKUP(J1876,Results!$A$2:$B$240,2,FALSE)+VLOOKUP(B1876,Results!$A$2:$B$240,2,FALSE)-MIN(VLOOKUP(C1876,Results!$A$2:$B$240,2,FALSE),VLOOKUP(D1876,Results!$A$2:$B$240,2,FALSE),VLOOKUP(E1876,Results!$A$2:$B$240,2,FALSE),VLOOKUP(F1876,Results!$A$2:$B$240,2,FALSE),VLOOKUP(G1876,Results!$A$2:$B$240,2,FALSE),VLOOKUP(H1876,Results!$A$2:$B$240,2,FALSE),VLOOKUP(I1876,Results!$A$2:$B$240,2,FALSE),VLOOKUP(J1876,Results!$A$2:$B$240,2,FALSE),VLOOKUP(B1876,Results!$A$2:$B$240,2,FALSE)),"")</f>
        <v/>
      </c>
    </row>
    <row r="1877" spans="2:47" x14ac:dyDescent="0.3">
      <c r="B1877" t="s">
        <v>87</v>
      </c>
      <c r="C1877" t="s">
        <v>171</v>
      </c>
      <c r="D1877" t="s">
        <v>145</v>
      </c>
      <c r="E1877" t="s">
        <v>148</v>
      </c>
      <c r="F1877" t="s">
        <v>177</v>
      </c>
      <c r="G1877" t="s">
        <v>179</v>
      </c>
      <c r="H1877" t="s">
        <v>93</v>
      </c>
      <c r="I1877" t="s">
        <v>152</v>
      </c>
      <c r="J1877" t="s">
        <v>98</v>
      </c>
      <c r="K1877" t="n">
        <v>9.0</v>
      </c>
      <c r="L1877" s="30">
        <f si="438" t="shared"/>
        <v>0</v>
      </c>
      <c r="N1877" s="35" t="str">
        <f si="448" t="shared"/>
        <v/>
      </c>
      <c r="O1877" s="59">
        <f>(IF(ISNUMBER(MATCH(B1877,Sheet4!$K$92:$K$101,0)),1,0)+IF(ISNUMBER(MATCH(C1877,Sheet4!$K$92:$K$101,0)),1,0)+IF(ISNUMBER(MATCH(D1877,Sheet4!$K$92:$K$101,0)),1,0)+IF(ISNUMBER(MATCH(E1877,Sheet4!$K$92:$K$101,0)),1,0)+IF(ISNUMBER(MATCH(F1877,Sheet4!$K$92:$K$101,0)),1,0)+IF(ISNUMBER(MATCH(G1877,Sheet4!$K$92:$K$101,0)),1,0)+IF(ISNUMBER(MATCH(H1877,Sheet4!$K$92:$K$101,0)),1,0)+IF(ISNUMBER(MATCH(I1877,Sheet4!$K$92:$K$101,0)),1,0)+IF(ISNUMBER(MATCH(J1877,Sheet4!$K$92:$K$101,0)),1,0))
-
(IF(ISNUMBER(MATCH(B1877,Sheet4!$F$2:$F$11,0)),1,0)+IF(ISNUMBER(MATCH(C1877,Sheet4!$F$2:$F$11,0)),1,0)+IF(ISNUMBER(MATCH(D1877,Sheet4!$F$2:$F$11,0)),1,0)+IF(ISNUMBER(MATCH(E1877,Sheet4!$F$2:$F$11,0)),1,0)+IF(ISNUMBER(MATCH(F1877,Sheet4!$F$2:$F$11,0)),1,0)+IF(ISNUMBER(MATCH(G1877,Sheet4!$F$2:$F$11,0)),1,0)+IF(ISNUMBER(MATCH(H1877,Sheet4!$F$2:$F$11,0)),1,0)+IF(ISNUMBER(MATCH(I1877,Sheet4!$F$2:$F$11,0)),1,0)+IF(ISNUMBER(MATCH(J1877,Sheet4!$F$2:$F$11,0)),1,0))</f>
        <v>0</v>
      </c>
      <c r="P1877" s="40" t="str">
        <f>IFERROR(INDEX(Sheet4!$G:$G,MATCH(Sheet1!B1877,Sheet4!$F:$F,0))+INDEX(Sheet4!$G:$G,MATCH(Sheet1!C1877,Sheet4!$F:$F,0))+INDEX(Sheet4!$G:$G,MATCH(Sheet1!D1877,Sheet4!$F:$F,0))+INDEX(Sheet4!$G:$G,MATCH(Sheet1!E1877,Sheet4!$F:$F,0))+INDEX(Sheet4!$G:$G,MATCH(Sheet1!F1877,Sheet4!$F:$F,0))+INDEX(Sheet4!$G:$G,MATCH(Sheet1!G1877,Sheet4!$F:$F,0))+INDEX(Sheet4!$G:$G,MATCH(Sheet1!H1877,Sheet4!$F:$F,0))+INDEX(Sheet4!$G:$G,MATCH(Sheet1!I1877,Sheet4!$F:$F,0))+INDEX(Sheet4!$G:$G,MATCH(Sheet1!J1877,Sheet4!$F:$F,0)),"")</f>
        <v/>
      </c>
      <c r="AF1877">
        <f si="449" t="shared"/>
        <v>0</v>
      </c>
      <c r="AH1877">
        <v>1854</v>
      </c>
      <c r="AI1877" t="str">
        <f si="450" t="shared"/>
        <v>Ben SimmonsLandry ShametDevin BookerMonte MorrisWill BartonCorey BrewerMarvin BagleyDerrick FavorsNikola Jokic</v>
      </c>
      <c r="AJ1877">
        <f si="439" t="shared"/>
        <v>0</v>
      </c>
      <c r="AK1877">
        <f si="440" t="shared"/>
        <v>0</v>
      </c>
      <c r="AL1877">
        <f si="441" t="shared"/>
        <v>0</v>
      </c>
      <c r="AM1877">
        <f si="442" t="shared"/>
        <v>0</v>
      </c>
      <c r="AN1877">
        <f si="443" t="shared"/>
        <v>0</v>
      </c>
      <c r="AO1877">
        <f si="444" t="shared"/>
        <v>0</v>
      </c>
      <c r="AP1877">
        <f si="445" t="shared"/>
        <v>0</v>
      </c>
      <c r="AQ1877">
        <f si="446" t="shared"/>
        <v>0</v>
      </c>
      <c r="AR1877">
        <f si="447" t="shared"/>
        <v>0</v>
      </c>
      <c r="AS1877">
        <f si="451" t="shared"/>
        <v>0</v>
      </c>
      <c r="AU1877" t="str">
        <f>IFERROR(VLOOKUP(C1877,Results!$A$2:$B$240,2,FALSE)+VLOOKUP(D1877,Results!$A$2:$B$240,2,FALSE)+VLOOKUP(E1877,Results!$A$2:$B$240,2,FALSE)+VLOOKUP(F1877,Results!$A$2:$B$240,2,FALSE)+VLOOKUP(G1877,Results!$A$2:$B$240,2,FALSE)+VLOOKUP(H1877,Results!$A$2:$B$240,2,FALSE)+VLOOKUP(I1877,Results!$A$2:$B$240,2,FALSE)+VLOOKUP(J1877,Results!$A$2:$B$240,2,FALSE)+VLOOKUP(B1877,Results!$A$2:$B$240,2,FALSE)-MIN(VLOOKUP(C1877,Results!$A$2:$B$240,2,FALSE),VLOOKUP(D1877,Results!$A$2:$B$240,2,FALSE),VLOOKUP(E1877,Results!$A$2:$B$240,2,FALSE),VLOOKUP(F1877,Results!$A$2:$B$240,2,FALSE),VLOOKUP(G1877,Results!$A$2:$B$240,2,FALSE),VLOOKUP(H1877,Results!$A$2:$B$240,2,FALSE),VLOOKUP(I1877,Results!$A$2:$B$240,2,FALSE),VLOOKUP(J1877,Results!$A$2:$B$240,2,FALSE),VLOOKUP(B1877,Results!$A$2:$B$240,2,FALSE)),"")</f>
        <v/>
      </c>
    </row>
    <row r="1878" spans="2:47" x14ac:dyDescent="0.3">
      <c r="B1878" t="s">
        <v>166</v>
      </c>
      <c r="C1878" t="s">
        <v>108</v>
      </c>
      <c r="D1878" t="s">
        <v>172</v>
      </c>
      <c r="E1878" t="s">
        <v>146</v>
      </c>
      <c r="F1878" t="s">
        <v>105</v>
      </c>
      <c r="G1878" t="s">
        <v>180</v>
      </c>
      <c r="H1878" t="s">
        <v>153</v>
      </c>
      <c r="I1878" t="s">
        <v>181</v>
      </c>
      <c r="J1878" t="s">
        <v>98</v>
      </c>
      <c r="K1878" t="n">
        <v>9.0</v>
      </c>
      <c r="L1878" s="30">
        <f si="438" t="shared"/>
        <v>0</v>
      </c>
      <c r="N1878" s="35" t="str">
        <f si="448" t="shared"/>
        <v/>
      </c>
      <c r="O1878" s="59">
        <f>(IF(ISNUMBER(MATCH(B1878,Sheet4!$K$92:$K$101,0)),1,0)+IF(ISNUMBER(MATCH(C1878,Sheet4!$K$92:$K$101,0)),1,0)+IF(ISNUMBER(MATCH(D1878,Sheet4!$K$92:$K$101,0)),1,0)+IF(ISNUMBER(MATCH(E1878,Sheet4!$K$92:$K$101,0)),1,0)+IF(ISNUMBER(MATCH(F1878,Sheet4!$K$92:$K$101,0)),1,0)+IF(ISNUMBER(MATCH(G1878,Sheet4!$K$92:$K$101,0)),1,0)+IF(ISNUMBER(MATCH(H1878,Sheet4!$K$92:$K$101,0)),1,0)+IF(ISNUMBER(MATCH(I1878,Sheet4!$K$92:$K$101,0)),1,0)+IF(ISNUMBER(MATCH(J1878,Sheet4!$K$92:$K$101,0)),1,0))
-
(IF(ISNUMBER(MATCH(B1878,Sheet4!$F$2:$F$11,0)),1,0)+IF(ISNUMBER(MATCH(C1878,Sheet4!$F$2:$F$11,0)),1,0)+IF(ISNUMBER(MATCH(D1878,Sheet4!$F$2:$F$11,0)),1,0)+IF(ISNUMBER(MATCH(E1878,Sheet4!$F$2:$F$11,0)),1,0)+IF(ISNUMBER(MATCH(F1878,Sheet4!$F$2:$F$11,0)),1,0)+IF(ISNUMBER(MATCH(G1878,Sheet4!$F$2:$F$11,0)),1,0)+IF(ISNUMBER(MATCH(H1878,Sheet4!$F$2:$F$11,0)),1,0)+IF(ISNUMBER(MATCH(I1878,Sheet4!$F$2:$F$11,0)),1,0)+IF(ISNUMBER(MATCH(J1878,Sheet4!$F$2:$F$11,0)),1,0))</f>
        <v>0</v>
      </c>
      <c r="P1878" s="40" t="str">
        <f>IFERROR(INDEX(Sheet4!$G:$G,MATCH(Sheet1!B1878,Sheet4!$F:$F,0))+INDEX(Sheet4!$G:$G,MATCH(Sheet1!C1878,Sheet4!$F:$F,0))+INDEX(Sheet4!$G:$G,MATCH(Sheet1!D1878,Sheet4!$F:$F,0))+INDEX(Sheet4!$G:$G,MATCH(Sheet1!E1878,Sheet4!$F:$F,0))+INDEX(Sheet4!$G:$G,MATCH(Sheet1!F1878,Sheet4!$F:$F,0))+INDEX(Sheet4!$G:$G,MATCH(Sheet1!G1878,Sheet4!$F:$F,0))+INDEX(Sheet4!$G:$G,MATCH(Sheet1!H1878,Sheet4!$F:$F,0))+INDEX(Sheet4!$G:$G,MATCH(Sheet1!I1878,Sheet4!$F:$F,0))+INDEX(Sheet4!$G:$G,MATCH(Sheet1!J1878,Sheet4!$F:$F,0)),"")</f>
        <v/>
      </c>
      <c r="AF1878">
        <f si="449" t="shared"/>
        <v>0</v>
      </c>
      <c r="AH1878">
        <v>1855</v>
      </c>
      <c r="AI1878" t="str">
        <f si="450" t="shared"/>
        <v>Ricky RubioJeremy LinJames HardenMonte MorrisKelly OubreLuol DengJosh JacksonPaul MillsapKarl-Anthony Towns</v>
      </c>
      <c r="AJ1878">
        <f si="439" t="shared"/>
        <v>0</v>
      </c>
      <c r="AK1878">
        <f si="440" t="shared"/>
        <v>0</v>
      </c>
      <c r="AL1878">
        <f si="441" t="shared"/>
        <v>0</v>
      </c>
      <c r="AM1878">
        <f si="442" t="shared"/>
        <v>0</v>
      </c>
      <c r="AN1878">
        <f si="443" t="shared"/>
        <v>0</v>
      </c>
      <c r="AO1878">
        <f si="444" t="shared"/>
        <v>0</v>
      </c>
      <c r="AP1878">
        <f si="445" t="shared"/>
        <v>0</v>
      </c>
      <c r="AQ1878">
        <f si="446" t="shared"/>
        <v>0</v>
      </c>
      <c r="AR1878">
        <f si="447" t="shared"/>
        <v>0</v>
      </c>
      <c r="AS1878">
        <f si="451" t="shared"/>
        <v>0</v>
      </c>
      <c r="AU1878" t="str">
        <f>IFERROR(VLOOKUP(C1878,Results!$A$2:$B$240,2,FALSE)+VLOOKUP(D1878,Results!$A$2:$B$240,2,FALSE)+VLOOKUP(E1878,Results!$A$2:$B$240,2,FALSE)+VLOOKUP(F1878,Results!$A$2:$B$240,2,FALSE)+VLOOKUP(G1878,Results!$A$2:$B$240,2,FALSE)+VLOOKUP(H1878,Results!$A$2:$B$240,2,FALSE)+VLOOKUP(I1878,Results!$A$2:$B$240,2,FALSE)+VLOOKUP(J1878,Results!$A$2:$B$240,2,FALSE)+VLOOKUP(B1878,Results!$A$2:$B$240,2,FALSE)-MIN(VLOOKUP(C1878,Results!$A$2:$B$240,2,FALSE),VLOOKUP(D1878,Results!$A$2:$B$240,2,FALSE),VLOOKUP(E1878,Results!$A$2:$B$240,2,FALSE),VLOOKUP(F1878,Results!$A$2:$B$240,2,FALSE),VLOOKUP(G1878,Results!$A$2:$B$240,2,FALSE),VLOOKUP(H1878,Results!$A$2:$B$240,2,FALSE),VLOOKUP(I1878,Results!$A$2:$B$240,2,FALSE),VLOOKUP(J1878,Results!$A$2:$B$240,2,FALSE),VLOOKUP(B1878,Results!$A$2:$B$240,2,FALSE)),"")</f>
        <v/>
      </c>
    </row>
    <row r="1879" spans="2:47" x14ac:dyDescent="0.3">
      <c r="B1879" t="s">
        <v>166</v>
      </c>
      <c r="C1879" t="s">
        <v>116</v>
      </c>
      <c r="D1879" t="s">
        <v>172</v>
      </c>
      <c r="E1879" t="s">
        <v>158</v>
      </c>
      <c r="F1879" t="s">
        <v>177</v>
      </c>
      <c r="G1879" t="s">
        <v>178</v>
      </c>
      <c r="H1879" t="s">
        <v>93</v>
      </c>
      <c r="I1879" t="s">
        <v>181</v>
      </c>
      <c r="J1879" t="s">
        <v>186</v>
      </c>
      <c r="K1879" t="n">
        <v>9.0</v>
      </c>
      <c r="L1879" s="30">
        <f si="438" t="shared"/>
        <v>0</v>
      </c>
      <c r="N1879" s="35" t="str">
        <f si="448" t="shared"/>
        <v/>
      </c>
      <c r="O1879" s="59">
        <f>(IF(ISNUMBER(MATCH(B1879,Sheet4!$K$92:$K$101,0)),1,0)+IF(ISNUMBER(MATCH(C1879,Sheet4!$K$92:$K$101,0)),1,0)+IF(ISNUMBER(MATCH(D1879,Sheet4!$K$92:$K$101,0)),1,0)+IF(ISNUMBER(MATCH(E1879,Sheet4!$K$92:$K$101,0)),1,0)+IF(ISNUMBER(MATCH(F1879,Sheet4!$K$92:$K$101,0)),1,0)+IF(ISNUMBER(MATCH(G1879,Sheet4!$K$92:$K$101,0)),1,0)+IF(ISNUMBER(MATCH(H1879,Sheet4!$K$92:$K$101,0)),1,0)+IF(ISNUMBER(MATCH(I1879,Sheet4!$K$92:$K$101,0)),1,0)+IF(ISNUMBER(MATCH(J1879,Sheet4!$K$92:$K$101,0)),1,0))
-
(IF(ISNUMBER(MATCH(B1879,Sheet4!$F$2:$F$11,0)),1,0)+IF(ISNUMBER(MATCH(C1879,Sheet4!$F$2:$F$11,0)),1,0)+IF(ISNUMBER(MATCH(D1879,Sheet4!$F$2:$F$11,0)),1,0)+IF(ISNUMBER(MATCH(E1879,Sheet4!$F$2:$F$11,0)),1,0)+IF(ISNUMBER(MATCH(F1879,Sheet4!$F$2:$F$11,0)),1,0)+IF(ISNUMBER(MATCH(G1879,Sheet4!$F$2:$F$11,0)),1,0)+IF(ISNUMBER(MATCH(H1879,Sheet4!$F$2:$F$11,0)),1,0)+IF(ISNUMBER(MATCH(I1879,Sheet4!$F$2:$F$11,0)),1,0)+IF(ISNUMBER(MATCH(J1879,Sheet4!$F$2:$F$11,0)),1,0))</f>
        <v>0</v>
      </c>
      <c r="P1879" s="40" t="str">
        <f>IFERROR(INDEX(Sheet4!$G:$G,MATCH(Sheet1!B1879,Sheet4!$F:$F,0))+INDEX(Sheet4!$G:$G,MATCH(Sheet1!C1879,Sheet4!$F:$F,0))+INDEX(Sheet4!$G:$G,MATCH(Sheet1!D1879,Sheet4!$F:$F,0))+INDEX(Sheet4!$G:$G,MATCH(Sheet1!E1879,Sheet4!$F:$F,0))+INDEX(Sheet4!$G:$G,MATCH(Sheet1!F1879,Sheet4!$F:$F,0))+INDEX(Sheet4!$G:$G,MATCH(Sheet1!G1879,Sheet4!$F:$F,0))+INDEX(Sheet4!$G:$G,MATCH(Sheet1!H1879,Sheet4!$F:$F,0))+INDEX(Sheet4!$G:$G,MATCH(Sheet1!I1879,Sheet4!$F:$F,0))+INDEX(Sheet4!$G:$G,MATCH(Sheet1!J1879,Sheet4!$F:$F,0)),"")</f>
        <v/>
      </c>
      <c r="AF1879">
        <f si="449" t="shared"/>
        <v>0</v>
      </c>
      <c r="AH1879">
        <v>1856</v>
      </c>
      <c r="AI1879" t="str">
        <f si="450" t="shared"/>
        <v>Ben SimmonsIsaiah CanaanJimmy ButlerTorrey CraigKelly OubreDeAndre' BembryKenneth FariedJosh JacksonKarl-Anthony Towns</v>
      </c>
      <c r="AJ1879">
        <f si="439" t="shared"/>
        <v>0</v>
      </c>
      <c r="AK1879">
        <f si="440" t="shared"/>
        <v>0</v>
      </c>
      <c r="AL1879">
        <f si="441" t="shared"/>
        <v>0</v>
      </c>
      <c r="AM1879">
        <f si="442" t="shared"/>
        <v>0</v>
      </c>
      <c r="AN1879">
        <f si="443" t="shared"/>
        <v>0</v>
      </c>
      <c r="AO1879">
        <f si="444" t="shared"/>
        <v>0</v>
      </c>
      <c r="AP1879">
        <f si="445" t="shared"/>
        <v>0</v>
      </c>
      <c r="AQ1879">
        <f si="446" t="shared"/>
        <v>0</v>
      </c>
      <c r="AR1879">
        <f si="447" t="shared"/>
        <v>0</v>
      </c>
      <c r="AS1879">
        <f si="451" t="shared"/>
        <v>0</v>
      </c>
      <c r="AU1879" t="str">
        <f>IFERROR(VLOOKUP(C1879,Results!$A$2:$B$240,2,FALSE)+VLOOKUP(D1879,Results!$A$2:$B$240,2,FALSE)+VLOOKUP(E1879,Results!$A$2:$B$240,2,FALSE)+VLOOKUP(F1879,Results!$A$2:$B$240,2,FALSE)+VLOOKUP(G1879,Results!$A$2:$B$240,2,FALSE)+VLOOKUP(H1879,Results!$A$2:$B$240,2,FALSE)+VLOOKUP(I1879,Results!$A$2:$B$240,2,FALSE)+VLOOKUP(J1879,Results!$A$2:$B$240,2,FALSE)+VLOOKUP(B1879,Results!$A$2:$B$240,2,FALSE)-MIN(VLOOKUP(C1879,Results!$A$2:$B$240,2,FALSE),VLOOKUP(D1879,Results!$A$2:$B$240,2,FALSE),VLOOKUP(E1879,Results!$A$2:$B$240,2,FALSE),VLOOKUP(F1879,Results!$A$2:$B$240,2,FALSE),VLOOKUP(G1879,Results!$A$2:$B$240,2,FALSE),VLOOKUP(H1879,Results!$A$2:$B$240,2,FALSE),VLOOKUP(I1879,Results!$A$2:$B$240,2,FALSE),VLOOKUP(J1879,Results!$A$2:$B$240,2,FALSE),VLOOKUP(B1879,Results!$A$2:$B$240,2,FALSE)),"")</f>
        <v/>
      </c>
    </row>
    <row r="1880" spans="2:47" x14ac:dyDescent="0.3">
      <c r="B1880" t="s">
        <v>166</v>
      </c>
      <c r="C1880" t="s">
        <v>95</v>
      </c>
      <c r="D1880" t="s">
        <v>89</v>
      </c>
      <c r="E1880" t="s">
        <v>146</v>
      </c>
      <c r="F1880" t="s">
        <v>177</v>
      </c>
      <c r="G1880" t="s">
        <v>180</v>
      </c>
      <c r="H1880" t="s">
        <v>181</v>
      </c>
      <c r="I1880" t="s">
        <v>152</v>
      </c>
      <c r="J1880" t="s">
        <v>186</v>
      </c>
      <c r="K1880" t="n">
        <v>9.0</v>
      </c>
      <c r="L1880" s="30">
        <f ref="L1880:L1943" si="452" t="shared">AS1880</f>
        <v>0</v>
      </c>
      <c r="N1880" s="35" t="str">
        <f si="448" t="shared"/>
        <v/>
      </c>
      <c r="O1880" s="59">
        <f>(IF(ISNUMBER(MATCH(B1880,Sheet4!$K$92:$K$101,0)),1,0)+IF(ISNUMBER(MATCH(C1880,Sheet4!$K$92:$K$101,0)),1,0)+IF(ISNUMBER(MATCH(D1880,Sheet4!$K$92:$K$101,0)),1,0)+IF(ISNUMBER(MATCH(E1880,Sheet4!$K$92:$K$101,0)),1,0)+IF(ISNUMBER(MATCH(F1880,Sheet4!$K$92:$K$101,0)),1,0)+IF(ISNUMBER(MATCH(G1880,Sheet4!$K$92:$K$101,0)),1,0)+IF(ISNUMBER(MATCH(H1880,Sheet4!$K$92:$K$101,0)),1,0)+IF(ISNUMBER(MATCH(I1880,Sheet4!$K$92:$K$101,0)),1,0)+IF(ISNUMBER(MATCH(J1880,Sheet4!$K$92:$K$101,0)),1,0))
-
(IF(ISNUMBER(MATCH(B1880,Sheet4!$F$2:$F$11,0)),1,0)+IF(ISNUMBER(MATCH(C1880,Sheet4!$F$2:$F$11,0)),1,0)+IF(ISNUMBER(MATCH(D1880,Sheet4!$F$2:$F$11,0)),1,0)+IF(ISNUMBER(MATCH(E1880,Sheet4!$F$2:$F$11,0)),1,0)+IF(ISNUMBER(MATCH(F1880,Sheet4!$F$2:$F$11,0)),1,0)+IF(ISNUMBER(MATCH(G1880,Sheet4!$F$2:$F$11,0)),1,0)+IF(ISNUMBER(MATCH(H1880,Sheet4!$F$2:$F$11,0)),1,0)+IF(ISNUMBER(MATCH(I1880,Sheet4!$F$2:$F$11,0)),1,0)+IF(ISNUMBER(MATCH(J1880,Sheet4!$F$2:$F$11,0)),1,0))</f>
        <v>0</v>
      </c>
      <c r="P1880" s="40" t="str">
        <f>IFERROR(INDEX(Sheet4!$G:$G,MATCH(Sheet1!B1880,Sheet4!$F:$F,0))+INDEX(Sheet4!$G:$G,MATCH(Sheet1!C1880,Sheet4!$F:$F,0))+INDEX(Sheet4!$G:$G,MATCH(Sheet1!D1880,Sheet4!$F:$F,0))+INDEX(Sheet4!$G:$G,MATCH(Sheet1!E1880,Sheet4!$F:$F,0))+INDEX(Sheet4!$G:$G,MATCH(Sheet1!F1880,Sheet4!$F:$F,0))+INDEX(Sheet4!$G:$G,MATCH(Sheet1!G1880,Sheet4!$F:$F,0))+INDEX(Sheet4!$G:$G,MATCH(Sheet1!H1880,Sheet4!$F:$F,0))+INDEX(Sheet4!$G:$G,MATCH(Sheet1!I1880,Sheet4!$F:$F,0))+INDEX(Sheet4!$G:$G,MATCH(Sheet1!J1880,Sheet4!$F:$F,0)),"")</f>
        <v/>
      </c>
      <c r="AF1880">
        <f si="449" t="shared"/>
        <v>0</v>
      </c>
      <c r="AH1880">
        <v>1857</v>
      </c>
      <c r="AI1880" t="str">
        <f si="450" t="shared"/>
        <v>Ben SimmonsJerryd BaylessJimmy ButlerMonte MorrisJae CrowderGerald GreenMarvin BagleyPaul MillsapJoel Embiid</v>
      </c>
      <c r="AJ1880">
        <f si="439" t="shared"/>
        <v>0</v>
      </c>
      <c r="AK1880">
        <f si="440" t="shared"/>
        <v>0</v>
      </c>
      <c r="AL1880">
        <f si="441" t="shared"/>
        <v>0</v>
      </c>
      <c r="AM1880">
        <f si="442" t="shared"/>
        <v>0</v>
      </c>
      <c r="AN1880">
        <f si="443" t="shared"/>
        <v>0</v>
      </c>
      <c r="AO1880">
        <f si="444" t="shared"/>
        <v>0</v>
      </c>
      <c r="AP1880">
        <f si="445" t="shared"/>
        <v>0</v>
      </c>
      <c r="AQ1880">
        <f si="446" t="shared"/>
        <v>0</v>
      </c>
      <c r="AR1880">
        <f si="447" t="shared"/>
        <v>0</v>
      </c>
      <c r="AS1880">
        <f si="451" t="shared"/>
        <v>0</v>
      </c>
      <c r="AU1880" t="str">
        <f>IFERROR(VLOOKUP(C1880,Results!$A$2:$B$240,2,FALSE)+VLOOKUP(D1880,Results!$A$2:$B$240,2,FALSE)+VLOOKUP(E1880,Results!$A$2:$B$240,2,FALSE)+VLOOKUP(F1880,Results!$A$2:$B$240,2,FALSE)+VLOOKUP(G1880,Results!$A$2:$B$240,2,FALSE)+VLOOKUP(H1880,Results!$A$2:$B$240,2,FALSE)+VLOOKUP(I1880,Results!$A$2:$B$240,2,FALSE)+VLOOKUP(J1880,Results!$A$2:$B$240,2,FALSE)+VLOOKUP(B1880,Results!$A$2:$B$240,2,FALSE)-MIN(VLOOKUP(C1880,Results!$A$2:$B$240,2,FALSE),VLOOKUP(D1880,Results!$A$2:$B$240,2,FALSE),VLOOKUP(E1880,Results!$A$2:$B$240,2,FALSE),VLOOKUP(F1880,Results!$A$2:$B$240,2,FALSE),VLOOKUP(G1880,Results!$A$2:$B$240,2,FALSE),VLOOKUP(H1880,Results!$A$2:$B$240,2,FALSE),VLOOKUP(I1880,Results!$A$2:$B$240,2,FALSE),VLOOKUP(J1880,Results!$A$2:$B$240,2,FALSE),VLOOKUP(B1880,Results!$A$2:$B$240,2,FALSE)),"")</f>
        <v/>
      </c>
    </row>
    <row r="1881" spans="2:47" x14ac:dyDescent="0.3">
      <c r="B1881" t="s">
        <v>166</v>
      </c>
      <c r="C1881" t="s">
        <v>167</v>
      </c>
      <c r="D1881" t="s">
        <v>173</v>
      </c>
      <c r="E1881" t="s">
        <v>146</v>
      </c>
      <c r="F1881" t="s">
        <v>178</v>
      </c>
      <c r="G1881" t="s">
        <v>179</v>
      </c>
      <c r="H1881" t="s">
        <v>92</v>
      </c>
      <c r="I1881" t="s">
        <v>155</v>
      </c>
      <c r="J1881" t="s">
        <v>188</v>
      </c>
      <c r="K1881" t="n">
        <v>9.0</v>
      </c>
      <c r="L1881" s="30">
        <f si="452" t="shared"/>
        <v>0</v>
      </c>
      <c r="N1881" s="35" t="str">
        <f si="448" t="shared"/>
        <v/>
      </c>
      <c r="O1881" s="59">
        <f>(IF(ISNUMBER(MATCH(B1881,Sheet4!$K$92:$K$101,0)),1,0)+IF(ISNUMBER(MATCH(C1881,Sheet4!$K$92:$K$101,0)),1,0)+IF(ISNUMBER(MATCH(D1881,Sheet4!$K$92:$K$101,0)),1,0)+IF(ISNUMBER(MATCH(E1881,Sheet4!$K$92:$K$101,0)),1,0)+IF(ISNUMBER(MATCH(F1881,Sheet4!$K$92:$K$101,0)),1,0)+IF(ISNUMBER(MATCH(G1881,Sheet4!$K$92:$K$101,0)),1,0)+IF(ISNUMBER(MATCH(H1881,Sheet4!$K$92:$K$101,0)),1,0)+IF(ISNUMBER(MATCH(I1881,Sheet4!$K$92:$K$101,0)),1,0)+IF(ISNUMBER(MATCH(J1881,Sheet4!$K$92:$K$101,0)),1,0))
-
(IF(ISNUMBER(MATCH(B1881,Sheet4!$F$2:$F$11,0)),1,0)+IF(ISNUMBER(MATCH(C1881,Sheet4!$F$2:$F$11,0)),1,0)+IF(ISNUMBER(MATCH(D1881,Sheet4!$F$2:$F$11,0)),1,0)+IF(ISNUMBER(MATCH(E1881,Sheet4!$F$2:$F$11,0)),1,0)+IF(ISNUMBER(MATCH(F1881,Sheet4!$F$2:$F$11,0)),1,0)+IF(ISNUMBER(MATCH(G1881,Sheet4!$F$2:$F$11,0)),1,0)+IF(ISNUMBER(MATCH(H1881,Sheet4!$F$2:$F$11,0)),1,0)+IF(ISNUMBER(MATCH(I1881,Sheet4!$F$2:$F$11,0)),1,0)+IF(ISNUMBER(MATCH(J1881,Sheet4!$F$2:$F$11,0)),1,0))</f>
        <v>0</v>
      </c>
      <c r="P1881" s="40" t="str">
        <f>IFERROR(INDEX(Sheet4!$G:$G,MATCH(Sheet1!B1881,Sheet4!$F:$F,0))+INDEX(Sheet4!$G:$G,MATCH(Sheet1!C1881,Sheet4!$F:$F,0))+INDEX(Sheet4!$G:$G,MATCH(Sheet1!D1881,Sheet4!$F:$F,0))+INDEX(Sheet4!$G:$G,MATCH(Sheet1!E1881,Sheet4!$F:$F,0))+INDEX(Sheet4!$G:$G,MATCH(Sheet1!F1881,Sheet4!$F:$F,0))+INDEX(Sheet4!$G:$G,MATCH(Sheet1!G1881,Sheet4!$F:$F,0))+INDEX(Sheet4!$G:$G,MATCH(Sheet1!H1881,Sheet4!$F:$F,0))+INDEX(Sheet4!$G:$G,MATCH(Sheet1!I1881,Sheet4!$F:$F,0))+INDEX(Sheet4!$G:$G,MATCH(Sheet1!J1881,Sheet4!$F:$F,0)),"")</f>
        <v/>
      </c>
      <c r="AF1881">
        <f si="449" t="shared"/>
        <v>0</v>
      </c>
      <c r="AH1881">
        <v>1858</v>
      </c>
      <c r="AI1881" t="str">
        <f si="450" t="shared"/>
        <v>De'Aaron FoxLandry ShametDevin BookerJimmy ButlerKelly OubreDeAndre' BembryMarvin BagleyJosh JacksonRudy Gobert</v>
      </c>
      <c r="AJ1881">
        <f ref="AJ1881:AJ1944" si="453" t="shared">IF(ISNUMBER(SEARCH(B1881,VLOOKUP($AH$20,$AH$24:$AI$2023,2,FALSE))),1,0)</f>
        <v>0</v>
      </c>
      <c r="AK1881">
        <f ref="AK1881:AK1944" si="454" t="shared">IF(ISNUMBER(SEARCH(C1881,VLOOKUP($AH$20,$AH$24:$AI$2023,2,FALSE))),1,0)</f>
        <v>0</v>
      </c>
      <c r="AL1881">
        <f ref="AL1881:AL1944" si="455" t="shared">IF(ISNUMBER(SEARCH(D1881,VLOOKUP($AH$20,$AH$24:$AI$2023,2,FALSE))),1,0)</f>
        <v>0</v>
      </c>
      <c r="AM1881">
        <f ref="AM1881:AM1944" si="456" t="shared">IF(ISNUMBER(SEARCH(E1881,VLOOKUP($AH$20,$AH$24:$AI$2023,2,FALSE))),1,0)</f>
        <v>0</v>
      </c>
      <c r="AN1881">
        <f ref="AN1881:AN1944" si="457" t="shared">IF(ISNUMBER(SEARCH(F1881,VLOOKUP($AH$20,$AH$24:$AI$2023,2,FALSE))),1,0)</f>
        <v>0</v>
      </c>
      <c r="AO1881">
        <f ref="AO1881:AO1944" si="458" t="shared">IF(ISNUMBER(SEARCH(G1881,VLOOKUP($AH$20,$AH$24:$AI$2023,2,FALSE))),1,0)</f>
        <v>0</v>
      </c>
      <c r="AP1881">
        <f ref="AP1881:AP1944" si="459" t="shared">IF(ISNUMBER(SEARCH(H1881,VLOOKUP($AH$20,$AH$24:$AI$2023,2,FALSE))),1,0)</f>
        <v>0</v>
      </c>
      <c r="AQ1881">
        <f ref="AQ1881:AQ1944" si="460" t="shared">IF(ISNUMBER(SEARCH(I1881,VLOOKUP($AH$20,$AH$24:$AI$2023,2,FALSE))),1,0)</f>
        <v>0</v>
      </c>
      <c r="AR1881">
        <f ref="AR1881:AR1944" si="461" t="shared">IF(ISNUMBER(SEARCH(J1881,VLOOKUP($AH$20,$AH$24:$AI$2023,2,FALSE))),1,0)</f>
        <v>0</v>
      </c>
      <c r="AS1881">
        <f si="451" t="shared"/>
        <v>0</v>
      </c>
      <c r="AU1881" t="str">
        <f>IFERROR(VLOOKUP(C1881,Results!$A$2:$B$240,2,FALSE)+VLOOKUP(D1881,Results!$A$2:$B$240,2,FALSE)+VLOOKUP(E1881,Results!$A$2:$B$240,2,FALSE)+VLOOKUP(F1881,Results!$A$2:$B$240,2,FALSE)+VLOOKUP(G1881,Results!$A$2:$B$240,2,FALSE)+VLOOKUP(H1881,Results!$A$2:$B$240,2,FALSE)+VLOOKUP(I1881,Results!$A$2:$B$240,2,FALSE)+VLOOKUP(J1881,Results!$A$2:$B$240,2,FALSE)+VLOOKUP(B1881,Results!$A$2:$B$240,2,FALSE)-MIN(VLOOKUP(C1881,Results!$A$2:$B$240,2,FALSE),VLOOKUP(D1881,Results!$A$2:$B$240,2,FALSE),VLOOKUP(E1881,Results!$A$2:$B$240,2,FALSE),VLOOKUP(F1881,Results!$A$2:$B$240,2,FALSE),VLOOKUP(G1881,Results!$A$2:$B$240,2,FALSE),VLOOKUP(H1881,Results!$A$2:$B$240,2,FALSE),VLOOKUP(I1881,Results!$A$2:$B$240,2,FALSE),VLOOKUP(J1881,Results!$A$2:$B$240,2,FALSE),VLOOKUP(B1881,Results!$A$2:$B$240,2,FALSE)),"")</f>
        <v/>
      </c>
    </row>
    <row r="1882" spans="2:47" x14ac:dyDescent="0.3">
      <c r="B1882" t="s">
        <v>166</v>
      </c>
      <c r="C1882" t="s">
        <v>108</v>
      </c>
      <c r="D1882" t="s">
        <v>172</v>
      </c>
      <c r="E1882" t="s">
        <v>148</v>
      </c>
      <c r="F1882" t="s">
        <v>177</v>
      </c>
      <c r="G1882" t="s">
        <v>114</v>
      </c>
      <c r="H1882" t="s">
        <v>153</v>
      </c>
      <c r="I1882" t="s">
        <v>181</v>
      </c>
      <c r="J1882" t="s">
        <v>187</v>
      </c>
      <c r="K1882" t="n">
        <v>9.0</v>
      </c>
      <c r="L1882" s="30">
        <f si="452" t="shared"/>
        <v>0</v>
      </c>
      <c r="N1882" s="35" t="str">
        <f si="448" t="shared"/>
        <v/>
      </c>
      <c r="O1882" s="59">
        <f>(IF(ISNUMBER(MATCH(B1882,Sheet4!$K$92:$K$101,0)),1,0)+IF(ISNUMBER(MATCH(C1882,Sheet4!$K$92:$K$101,0)),1,0)+IF(ISNUMBER(MATCH(D1882,Sheet4!$K$92:$K$101,0)),1,0)+IF(ISNUMBER(MATCH(E1882,Sheet4!$K$92:$K$101,0)),1,0)+IF(ISNUMBER(MATCH(F1882,Sheet4!$K$92:$K$101,0)),1,0)+IF(ISNUMBER(MATCH(G1882,Sheet4!$K$92:$K$101,0)),1,0)+IF(ISNUMBER(MATCH(H1882,Sheet4!$K$92:$K$101,0)),1,0)+IF(ISNUMBER(MATCH(I1882,Sheet4!$K$92:$K$101,0)),1,0)+IF(ISNUMBER(MATCH(J1882,Sheet4!$K$92:$K$101,0)),1,0))
-
(IF(ISNUMBER(MATCH(B1882,Sheet4!$F$2:$F$11,0)),1,0)+IF(ISNUMBER(MATCH(C1882,Sheet4!$F$2:$F$11,0)),1,0)+IF(ISNUMBER(MATCH(D1882,Sheet4!$F$2:$F$11,0)),1,0)+IF(ISNUMBER(MATCH(E1882,Sheet4!$F$2:$F$11,0)),1,0)+IF(ISNUMBER(MATCH(F1882,Sheet4!$F$2:$F$11,0)),1,0)+IF(ISNUMBER(MATCH(G1882,Sheet4!$F$2:$F$11,0)),1,0)+IF(ISNUMBER(MATCH(H1882,Sheet4!$F$2:$F$11,0)),1,0)+IF(ISNUMBER(MATCH(I1882,Sheet4!$F$2:$F$11,0)),1,0)+IF(ISNUMBER(MATCH(J1882,Sheet4!$F$2:$F$11,0)),1,0))</f>
        <v>0</v>
      </c>
      <c r="P1882" s="40" t="str">
        <f>IFERROR(INDEX(Sheet4!$G:$G,MATCH(Sheet1!B1882,Sheet4!$F:$F,0))+INDEX(Sheet4!$G:$G,MATCH(Sheet1!C1882,Sheet4!$F:$F,0))+INDEX(Sheet4!$G:$G,MATCH(Sheet1!D1882,Sheet4!$F:$F,0))+INDEX(Sheet4!$G:$G,MATCH(Sheet1!E1882,Sheet4!$F:$F,0))+INDEX(Sheet4!$G:$G,MATCH(Sheet1!F1882,Sheet4!$F:$F,0))+INDEX(Sheet4!$G:$G,MATCH(Sheet1!G1882,Sheet4!$F:$F,0))+INDEX(Sheet4!$G:$G,MATCH(Sheet1!H1882,Sheet4!$F:$F,0))+INDEX(Sheet4!$G:$G,MATCH(Sheet1!I1882,Sheet4!$F:$F,0))+INDEX(Sheet4!$G:$G,MATCH(Sheet1!J1882,Sheet4!$F:$F,0)),"")</f>
        <v/>
      </c>
      <c r="AF1882">
        <f si="449" t="shared"/>
        <v>0</v>
      </c>
      <c r="AH1882">
        <v>1859</v>
      </c>
      <c r="AI1882" t="str">
        <f si="450" t="shared"/>
        <v>Ben SimmonsTrae YoungDevin BookerMonte MorrisKelly OubreTaurean PrinceTaj GibsonTrey LylesKarl-Anthony Towns</v>
      </c>
      <c r="AJ1882">
        <f si="453" t="shared"/>
        <v>0</v>
      </c>
      <c r="AK1882">
        <f si="454" t="shared"/>
        <v>0</v>
      </c>
      <c r="AL1882">
        <f si="455" t="shared"/>
        <v>0</v>
      </c>
      <c r="AM1882">
        <f si="456" t="shared"/>
        <v>0</v>
      </c>
      <c r="AN1882">
        <f si="457" t="shared"/>
        <v>0</v>
      </c>
      <c r="AO1882">
        <f si="458" t="shared"/>
        <v>0</v>
      </c>
      <c r="AP1882">
        <f si="459" t="shared"/>
        <v>0</v>
      </c>
      <c r="AQ1882">
        <f si="460" t="shared"/>
        <v>0</v>
      </c>
      <c r="AR1882">
        <f si="461" t="shared"/>
        <v>0</v>
      </c>
      <c r="AS1882">
        <f si="451" t="shared"/>
        <v>0</v>
      </c>
      <c r="AU1882" t="str">
        <f>IFERROR(VLOOKUP(C1882,Results!$A$2:$B$240,2,FALSE)+VLOOKUP(D1882,Results!$A$2:$B$240,2,FALSE)+VLOOKUP(E1882,Results!$A$2:$B$240,2,FALSE)+VLOOKUP(F1882,Results!$A$2:$B$240,2,FALSE)+VLOOKUP(G1882,Results!$A$2:$B$240,2,FALSE)+VLOOKUP(H1882,Results!$A$2:$B$240,2,FALSE)+VLOOKUP(I1882,Results!$A$2:$B$240,2,FALSE)+VLOOKUP(J1882,Results!$A$2:$B$240,2,FALSE)+VLOOKUP(B1882,Results!$A$2:$B$240,2,FALSE)-MIN(VLOOKUP(C1882,Results!$A$2:$B$240,2,FALSE),VLOOKUP(D1882,Results!$A$2:$B$240,2,FALSE),VLOOKUP(E1882,Results!$A$2:$B$240,2,FALSE),VLOOKUP(F1882,Results!$A$2:$B$240,2,FALSE),VLOOKUP(G1882,Results!$A$2:$B$240,2,FALSE),VLOOKUP(H1882,Results!$A$2:$B$240,2,FALSE),VLOOKUP(I1882,Results!$A$2:$B$240,2,FALSE),VLOOKUP(J1882,Results!$A$2:$B$240,2,FALSE),VLOOKUP(B1882,Results!$A$2:$B$240,2,FALSE)),"")</f>
        <v/>
      </c>
    </row>
    <row r="1883" spans="2:47" x14ac:dyDescent="0.3">
      <c r="B1883" t="s">
        <v>108</v>
      </c>
      <c r="C1883" t="s">
        <v>171</v>
      </c>
      <c r="D1883" t="s">
        <v>145</v>
      </c>
      <c r="E1883" t="s">
        <v>146</v>
      </c>
      <c r="F1883" t="s">
        <v>177</v>
      </c>
      <c r="G1883" t="s">
        <v>151</v>
      </c>
      <c r="H1883" t="s">
        <v>181</v>
      </c>
      <c r="I1883" t="s">
        <v>152</v>
      </c>
      <c r="J1883" t="s">
        <v>186</v>
      </c>
      <c r="K1883" t="n">
        <v>9.0</v>
      </c>
      <c r="L1883" s="30">
        <f si="452" t="shared"/>
        <v>0</v>
      </c>
      <c r="N1883" s="35" t="str">
        <f si="448" t="shared"/>
        <v/>
      </c>
      <c r="O1883" s="59">
        <f>(IF(ISNUMBER(MATCH(B1883,Sheet4!$K$92:$K$101,0)),1,0)+IF(ISNUMBER(MATCH(C1883,Sheet4!$K$92:$K$101,0)),1,0)+IF(ISNUMBER(MATCH(D1883,Sheet4!$K$92:$K$101,0)),1,0)+IF(ISNUMBER(MATCH(E1883,Sheet4!$K$92:$K$101,0)),1,0)+IF(ISNUMBER(MATCH(F1883,Sheet4!$K$92:$K$101,0)),1,0)+IF(ISNUMBER(MATCH(G1883,Sheet4!$K$92:$K$101,0)),1,0)+IF(ISNUMBER(MATCH(H1883,Sheet4!$K$92:$K$101,0)),1,0)+IF(ISNUMBER(MATCH(I1883,Sheet4!$K$92:$K$101,0)),1,0)+IF(ISNUMBER(MATCH(J1883,Sheet4!$K$92:$K$101,0)),1,0))
-
(IF(ISNUMBER(MATCH(B1883,Sheet4!$F$2:$F$11,0)),1,0)+IF(ISNUMBER(MATCH(C1883,Sheet4!$F$2:$F$11,0)),1,0)+IF(ISNUMBER(MATCH(D1883,Sheet4!$F$2:$F$11,0)),1,0)+IF(ISNUMBER(MATCH(E1883,Sheet4!$F$2:$F$11,0)),1,0)+IF(ISNUMBER(MATCH(F1883,Sheet4!$F$2:$F$11,0)),1,0)+IF(ISNUMBER(MATCH(G1883,Sheet4!$F$2:$F$11,0)),1,0)+IF(ISNUMBER(MATCH(H1883,Sheet4!$F$2:$F$11,0)),1,0)+IF(ISNUMBER(MATCH(I1883,Sheet4!$F$2:$F$11,0)),1,0)+IF(ISNUMBER(MATCH(J1883,Sheet4!$F$2:$F$11,0)),1,0))</f>
        <v>0</v>
      </c>
      <c r="P1883" s="40" t="str">
        <f>IFERROR(INDEX(Sheet4!$G:$G,MATCH(Sheet1!B1883,Sheet4!$F:$F,0))+INDEX(Sheet4!$G:$G,MATCH(Sheet1!C1883,Sheet4!$F:$F,0))+INDEX(Sheet4!$G:$G,MATCH(Sheet1!D1883,Sheet4!$F:$F,0))+INDEX(Sheet4!$G:$G,MATCH(Sheet1!E1883,Sheet4!$F:$F,0))+INDEX(Sheet4!$G:$G,MATCH(Sheet1!F1883,Sheet4!$F:$F,0))+INDEX(Sheet4!$G:$G,MATCH(Sheet1!G1883,Sheet4!$F:$F,0))+INDEX(Sheet4!$G:$G,MATCH(Sheet1!H1883,Sheet4!$F:$F,0))+INDEX(Sheet4!$G:$G,MATCH(Sheet1!I1883,Sheet4!$F:$F,0))+INDEX(Sheet4!$G:$G,MATCH(Sheet1!J1883,Sheet4!$F:$F,0)),"")</f>
        <v/>
      </c>
      <c r="AF1883">
        <f si="449" t="shared"/>
        <v>0</v>
      </c>
      <c r="AH1883">
        <v>1860</v>
      </c>
      <c r="AI1883" t="str">
        <f si="450" t="shared"/>
        <v>Ben SimmonsRicky RubioDevin BookerMonte MorrisKelly OubreGerald GreenJosh JacksonTrey LylesNikola Jokic</v>
      </c>
      <c r="AJ1883">
        <f si="453" t="shared"/>
        <v>0</v>
      </c>
      <c r="AK1883">
        <f si="454" t="shared"/>
        <v>0</v>
      </c>
      <c r="AL1883">
        <f si="455" t="shared"/>
        <v>0</v>
      </c>
      <c r="AM1883">
        <f si="456" t="shared"/>
        <v>0</v>
      </c>
      <c r="AN1883">
        <f si="457" t="shared"/>
        <v>0</v>
      </c>
      <c r="AO1883">
        <f si="458" t="shared"/>
        <v>0</v>
      </c>
      <c r="AP1883">
        <f si="459" t="shared"/>
        <v>0</v>
      </c>
      <c r="AQ1883">
        <f si="460" t="shared"/>
        <v>0</v>
      </c>
      <c r="AR1883">
        <f si="461" t="shared"/>
        <v>0</v>
      </c>
      <c r="AS1883">
        <f si="451" t="shared"/>
        <v>0</v>
      </c>
      <c r="AU1883" t="str">
        <f>IFERROR(VLOOKUP(C1883,Results!$A$2:$B$240,2,FALSE)+VLOOKUP(D1883,Results!$A$2:$B$240,2,FALSE)+VLOOKUP(E1883,Results!$A$2:$B$240,2,FALSE)+VLOOKUP(F1883,Results!$A$2:$B$240,2,FALSE)+VLOOKUP(G1883,Results!$A$2:$B$240,2,FALSE)+VLOOKUP(H1883,Results!$A$2:$B$240,2,FALSE)+VLOOKUP(I1883,Results!$A$2:$B$240,2,FALSE)+VLOOKUP(J1883,Results!$A$2:$B$240,2,FALSE)+VLOOKUP(B1883,Results!$A$2:$B$240,2,FALSE)-MIN(VLOOKUP(C1883,Results!$A$2:$B$240,2,FALSE),VLOOKUP(D1883,Results!$A$2:$B$240,2,FALSE),VLOOKUP(E1883,Results!$A$2:$B$240,2,FALSE),VLOOKUP(F1883,Results!$A$2:$B$240,2,FALSE),VLOOKUP(G1883,Results!$A$2:$B$240,2,FALSE),VLOOKUP(H1883,Results!$A$2:$B$240,2,FALSE),VLOOKUP(I1883,Results!$A$2:$B$240,2,FALSE),VLOOKUP(J1883,Results!$A$2:$B$240,2,FALSE),VLOOKUP(B1883,Results!$A$2:$B$240,2,FALSE)),"")</f>
        <v/>
      </c>
    </row>
    <row r="1884" spans="2:47" x14ac:dyDescent="0.3">
      <c r="B1884" t="s">
        <v>87</v>
      </c>
      <c r="C1884" t="s">
        <v>170</v>
      </c>
      <c r="D1884" t="s">
        <v>172</v>
      </c>
      <c r="E1884" t="s">
        <v>146</v>
      </c>
      <c r="F1884" t="s">
        <v>150</v>
      </c>
      <c r="G1884" t="s">
        <v>100</v>
      </c>
      <c r="H1884" t="s">
        <v>153</v>
      </c>
      <c r="I1884" t="s">
        <v>152</v>
      </c>
      <c r="J1884" t="s">
        <v>156</v>
      </c>
      <c r="K1884" t="n">
        <v>9.0</v>
      </c>
      <c r="L1884" s="30">
        <f si="452" t="shared"/>
        <v>0</v>
      </c>
      <c r="N1884" s="35" t="str">
        <f si="448" t="shared"/>
        <v/>
      </c>
      <c r="O1884" s="59">
        <f>(IF(ISNUMBER(MATCH(B1884,Sheet4!$K$92:$K$101,0)),1,0)+IF(ISNUMBER(MATCH(C1884,Sheet4!$K$92:$K$101,0)),1,0)+IF(ISNUMBER(MATCH(D1884,Sheet4!$K$92:$K$101,0)),1,0)+IF(ISNUMBER(MATCH(E1884,Sheet4!$K$92:$K$101,0)),1,0)+IF(ISNUMBER(MATCH(F1884,Sheet4!$K$92:$K$101,0)),1,0)+IF(ISNUMBER(MATCH(G1884,Sheet4!$K$92:$K$101,0)),1,0)+IF(ISNUMBER(MATCH(H1884,Sheet4!$K$92:$K$101,0)),1,0)+IF(ISNUMBER(MATCH(I1884,Sheet4!$K$92:$K$101,0)),1,0)+IF(ISNUMBER(MATCH(J1884,Sheet4!$K$92:$K$101,0)),1,0))
-
(IF(ISNUMBER(MATCH(B1884,Sheet4!$F$2:$F$11,0)),1,0)+IF(ISNUMBER(MATCH(C1884,Sheet4!$F$2:$F$11,0)),1,0)+IF(ISNUMBER(MATCH(D1884,Sheet4!$F$2:$F$11,0)),1,0)+IF(ISNUMBER(MATCH(E1884,Sheet4!$F$2:$F$11,0)),1,0)+IF(ISNUMBER(MATCH(F1884,Sheet4!$F$2:$F$11,0)),1,0)+IF(ISNUMBER(MATCH(G1884,Sheet4!$F$2:$F$11,0)),1,0)+IF(ISNUMBER(MATCH(H1884,Sheet4!$F$2:$F$11,0)),1,0)+IF(ISNUMBER(MATCH(I1884,Sheet4!$F$2:$F$11,0)),1,0)+IF(ISNUMBER(MATCH(J1884,Sheet4!$F$2:$F$11,0)),1,0))</f>
        <v>0</v>
      </c>
      <c r="P1884" s="40" t="str">
        <f>IFERROR(INDEX(Sheet4!$G:$G,MATCH(Sheet1!B1884,Sheet4!$F:$F,0))+INDEX(Sheet4!$G:$G,MATCH(Sheet1!C1884,Sheet4!$F:$F,0))+INDEX(Sheet4!$G:$G,MATCH(Sheet1!D1884,Sheet4!$F:$F,0))+INDEX(Sheet4!$G:$G,MATCH(Sheet1!E1884,Sheet4!$F:$F,0))+INDEX(Sheet4!$G:$G,MATCH(Sheet1!F1884,Sheet4!$F:$F,0))+INDEX(Sheet4!$G:$G,MATCH(Sheet1!G1884,Sheet4!$F:$F,0))+INDEX(Sheet4!$G:$G,MATCH(Sheet1!H1884,Sheet4!$F:$F,0))+INDEX(Sheet4!$G:$G,MATCH(Sheet1!I1884,Sheet4!$F:$F,0))+INDEX(Sheet4!$G:$G,MATCH(Sheet1!J1884,Sheet4!$F:$F,0)),"")</f>
        <v/>
      </c>
      <c r="AF1884">
        <f si="449" t="shared"/>
        <v>0</v>
      </c>
      <c r="AH1884">
        <v>1861</v>
      </c>
      <c r="AI1884" t="str">
        <f si="450" t="shared"/>
        <v>Ben SimmonsLandry ShametJimmy ButlerMalik BeasleyKelly OubreMikal BridgesJohn CollinsTaj GibsonKarl-Anthony Towns</v>
      </c>
      <c r="AJ1884">
        <f si="453" t="shared"/>
        <v>0</v>
      </c>
      <c r="AK1884">
        <f si="454" t="shared"/>
        <v>0</v>
      </c>
      <c r="AL1884">
        <f si="455" t="shared"/>
        <v>0</v>
      </c>
      <c r="AM1884">
        <f si="456" t="shared"/>
        <v>0</v>
      </c>
      <c r="AN1884">
        <f si="457" t="shared"/>
        <v>0</v>
      </c>
      <c r="AO1884">
        <f si="458" t="shared"/>
        <v>0</v>
      </c>
      <c r="AP1884">
        <f si="459" t="shared"/>
        <v>0</v>
      </c>
      <c r="AQ1884">
        <f si="460" t="shared"/>
        <v>0</v>
      </c>
      <c r="AR1884">
        <f si="461" t="shared"/>
        <v>0</v>
      </c>
      <c r="AS1884">
        <f si="451" t="shared"/>
        <v>0</v>
      </c>
      <c r="AU1884" t="str">
        <f>IFERROR(VLOOKUP(C1884,Results!$A$2:$B$240,2,FALSE)+VLOOKUP(D1884,Results!$A$2:$B$240,2,FALSE)+VLOOKUP(E1884,Results!$A$2:$B$240,2,FALSE)+VLOOKUP(F1884,Results!$A$2:$B$240,2,FALSE)+VLOOKUP(G1884,Results!$A$2:$B$240,2,FALSE)+VLOOKUP(H1884,Results!$A$2:$B$240,2,FALSE)+VLOOKUP(I1884,Results!$A$2:$B$240,2,FALSE)+VLOOKUP(J1884,Results!$A$2:$B$240,2,FALSE)+VLOOKUP(B1884,Results!$A$2:$B$240,2,FALSE)-MIN(VLOOKUP(C1884,Results!$A$2:$B$240,2,FALSE),VLOOKUP(D1884,Results!$A$2:$B$240,2,FALSE),VLOOKUP(E1884,Results!$A$2:$B$240,2,FALSE),VLOOKUP(F1884,Results!$A$2:$B$240,2,FALSE),VLOOKUP(G1884,Results!$A$2:$B$240,2,FALSE),VLOOKUP(H1884,Results!$A$2:$B$240,2,FALSE),VLOOKUP(I1884,Results!$A$2:$B$240,2,FALSE),VLOOKUP(J1884,Results!$A$2:$B$240,2,FALSE),VLOOKUP(B1884,Results!$A$2:$B$240,2,FALSE)),"")</f>
        <v/>
      </c>
    </row>
    <row r="1885" spans="2:47" x14ac:dyDescent="0.3">
      <c r="B1885" t="s">
        <v>166</v>
      </c>
      <c r="C1885" t="s">
        <v>108</v>
      </c>
      <c r="D1885" t="s">
        <v>172</v>
      </c>
      <c r="E1885" t="s">
        <v>146</v>
      </c>
      <c r="F1885" t="s">
        <v>150</v>
      </c>
      <c r="G1885" t="s">
        <v>96</v>
      </c>
      <c r="H1885" t="s">
        <v>181</v>
      </c>
      <c r="I1885" t="s">
        <v>122</v>
      </c>
      <c r="J1885" t="s">
        <v>98</v>
      </c>
      <c r="K1885" t="n">
        <v>9.0</v>
      </c>
      <c r="L1885" s="30">
        <f si="452" t="shared"/>
        <v>0</v>
      </c>
      <c r="N1885" s="35" t="str">
        <f si="448" t="shared"/>
        <v/>
      </c>
      <c r="O1885" s="59">
        <f>(IF(ISNUMBER(MATCH(B1885,Sheet4!$K$92:$K$101,0)),1,0)+IF(ISNUMBER(MATCH(C1885,Sheet4!$K$92:$K$101,0)),1,0)+IF(ISNUMBER(MATCH(D1885,Sheet4!$K$92:$K$101,0)),1,0)+IF(ISNUMBER(MATCH(E1885,Sheet4!$K$92:$K$101,0)),1,0)+IF(ISNUMBER(MATCH(F1885,Sheet4!$K$92:$K$101,0)),1,0)+IF(ISNUMBER(MATCH(G1885,Sheet4!$K$92:$K$101,0)),1,0)+IF(ISNUMBER(MATCH(H1885,Sheet4!$K$92:$K$101,0)),1,0)+IF(ISNUMBER(MATCH(I1885,Sheet4!$K$92:$K$101,0)),1,0)+IF(ISNUMBER(MATCH(J1885,Sheet4!$K$92:$K$101,0)),1,0))
-
(IF(ISNUMBER(MATCH(B1885,Sheet4!$F$2:$F$11,0)),1,0)+IF(ISNUMBER(MATCH(C1885,Sheet4!$F$2:$F$11,0)),1,0)+IF(ISNUMBER(MATCH(D1885,Sheet4!$F$2:$F$11,0)),1,0)+IF(ISNUMBER(MATCH(E1885,Sheet4!$F$2:$F$11,0)),1,0)+IF(ISNUMBER(MATCH(F1885,Sheet4!$F$2:$F$11,0)),1,0)+IF(ISNUMBER(MATCH(G1885,Sheet4!$F$2:$F$11,0)),1,0)+IF(ISNUMBER(MATCH(H1885,Sheet4!$F$2:$F$11,0)),1,0)+IF(ISNUMBER(MATCH(I1885,Sheet4!$F$2:$F$11,0)),1,0)+IF(ISNUMBER(MATCH(J1885,Sheet4!$F$2:$F$11,0)),1,0))</f>
        <v>0</v>
      </c>
      <c r="P1885" s="40" t="str">
        <f>IFERROR(INDEX(Sheet4!$G:$G,MATCH(Sheet1!B1885,Sheet4!$F:$F,0))+INDEX(Sheet4!$G:$G,MATCH(Sheet1!C1885,Sheet4!$F:$F,0))+INDEX(Sheet4!$G:$G,MATCH(Sheet1!D1885,Sheet4!$F:$F,0))+INDEX(Sheet4!$G:$G,MATCH(Sheet1!E1885,Sheet4!$F:$F,0))+INDEX(Sheet4!$G:$G,MATCH(Sheet1!F1885,Sheet4!$F:$F,0))+INDEX(Sheet4!$G:$G,MATCH(Sheet1!G1885,Sheet4!$F:$F,0))+INDEX(Sheet4!$G:$G,MATCH(Sheet1!H1885,Sheet4!$F:$F,0))+INDEX(Sheet4!$G:$G,MATCH(Sheet1!I1885,Sheet4!$F:$F,0))+INDEX(Sheet4!$G:$G,MATCH(Sheet1!J1885,Sheet4!$F:$F,0)),"")</f>
        <v/>
      </c>
      <c r="AF1885">
        <f si="449" t="shared"/>
        <v>0</v>
      </c>
      <c r="AH1885">
        <v>1862</v>
      </c>
      <c r="AI1885" t="str">
        <f si="450" t="shared"/>
        <v>Ben SimmonsTrae YoungDevin BookerTorrey CraigCorey BrewerGerald GreenMarvin BagleyPaul MillsapJoel Embiid</v>
      </c>
      <c r="AJ1885">
        <f si="453" t="shared"/>
        <v>0</v>
      </c>
      <c r="AK1885">
        <f si="454" t="shared"/>
        <v>0</v>
      </c>
      <c r="AL1885">
        <f si="455" t="shared"/>
        <v>0</v>
      </c>
      <c r="AM1885">
        <f si="456" t="shared"/>
        <v>0</v>
      </c>
      <c r="AN1885">
        <f si="457" t="shared"/>
        <v>0</v>
      </c>
      <c r="AO1885">
        <f si="458" t="shared"/>
        <v>0</v>
      </c>
      <c r="AP1885">
        <f si="459" t="shared"/>
        <v>0</v>
      </c>
      <c r="AQ1885">
        <f si="460" t="shared"/>
        <v>0</v>
      </c>
      <c r="AR1885">
        <f si="461" t="shared"/>
        <v>0</v>
      </c>
      <c r="AS1885">
        <f si="451" t="shared"/>
        <v>0</v>
      </c>
      <c r="AU1885" t="str">
        <f>IFERROR(VLOOKUP(C1885,Results!$A$2:$B$240,2,FALSE)+VLOOKUP(D1885,Results!$A$2:$B$240,2,FALSE)+VLOOKUP(E1885,Results!$A$2:$B$240,2,FALSE)+VLOOKUP(F1885,Results!$A$2:$B$240,2,FALSE)+VLOOKUP(G1885,Results!$A$2:$B$240,2,FALSE)+VLOOKUP(H1885,Results!$A$2:$B$240,2,FALSE)+VLOOKUP(I1885,Results!$A$2:$B$240,2,FALSE)+VLOOKUP(J1885,Results!$A$2:$B$240,2,FALSE)+VLOOKUP(B1885,Results!$A$2:$B$240,2,FALSE)-MIN(VLOOKUP(C1885,Results!$A$2:$B$240,2,FALSE),VLOOKUP(D1885,Results!$A$2:$B$240,2,FALSE),VLOOKUP(E1885,Results!$A$2:$B$240,2,FALSE),VLOOKUP(F1885,Results!$A$2:$B$240,2,FALSE),VLOOKUP(G1885,Results!$A$2:$B$240,2,FALSE),VLOOKUP(H1885,Results!$A$2:$B$240,2,FALSE),VLOOKUP(I1885,Results!$A$2:$B$240,2,FALSE),VLOOKUP(J1885,Results!$A$2:$B$240,2,FALSE),VLOOKUP(B1885,Results!$A$2:$B$240,2,FALSE)),"")</f>
        <v/>
      </c>
    </row>
    <row r="1886" spans="2:47" x14ac:dyDescent="0.3">
      <c r="B1886" t="s">
        <v>166</v>
      </c>
      <c r="C1886" t="s">
        <v>87</v>
      </c>
      <c r="D1886" t="s">
        <v>172</v>
      </c>
      <c r="E1886" t="s">
        <v>146</v>
      </c>
      <c r="F1886" t="s">
        <v>96</v>
      </c>
      <c r="G1886" t="s">
        <v>178</v>
      </c>
      <c r="H1886" t="s">
        <v>181</v>
      </c>
      <c r="I1886" t="s">
        <v>155</v>
      </c>
      <c r="J1886" t="s">
        <v>98</v>
      </c>
      <c r="K1886" t="n">
        <v>9.0</v>
      </c>
      <c r="L1886" s="30">
        <f si="452" t="shared"/>
        <v>0</v>
      </c>
      <c r="N1886" s="35" t="str">
        <f si="448" t="shared"/>
        <v/>
      </c>
      <c r="O1886" s="59">
        <f>(IF(ISNUMBER(MATCH(B1886,Sheet4!$K$92:$K$101,0)),1,0)+IF(ISNUMBER(MATCH(C1886,Sheet4!$K$92:$K$101,0)),1,0)+IF(ISNUMBER(MATCH(D1886,Sheet4!$K$92:$K$101,0)),1,0)+IF(ISNUMBER(MATCH(E1886,Sheet4!$K$92:$K$101,0)),1,0)+IF(ISNUMBER(MATCH(F1886,Sheet4!$K$92:$K$101,0)),1,0)+IF(ISNUMBER(MATCH(G1886,Sheet4!$K$92:$K$101,0)),1,0)+IF(ISNUMBER(MATCH(H1886,Sheet4!$K$92:$K$101,0)),1,0)+IF(ISNUMBER(MATCH(I1886,Sheet4!$K$92:$K$101,0)),1,0)+IF(ISNUMBER(MATCH(J1886,Sheet4!$K$92:$K$101,0)),1,0))
-
(IF(ISNUMBER(MATCH(B1886,Sheet4!$F$2:$F$11,0)),1,0)+IF(ISNUMBER(MATCH(C1886,Sheet4!$F$2:$F$11,0)),1,0)+IF(ISNUMBER(MATCH(D1886,Sheet4!$F$2:$F$11,0)),1,0)+IF(ISNUMBER(MATCH(E1886,Sheet4!$F$2:$F$11,0)),1,0)+IF(ISNUMBER(MATCH(F1886,Sheet4!$F$2:$F$11,0)),1,0)+IF(ISNUMBER(MATCH(G1886,Sheet4!$F$2:$F$11,0)),1,0)+IF(ISNUMBER(MATCH(H1886,Sheet4!$F$2:$F$11,0)),1,0)+IF(ISNUMBER(MATCH(I1886,Sheet4!$F$2:$F$11,0)),1,0)+IF(ISNUMBER(MATCH(J1886,Sheet4!$F$2:$F$11,0)),1,0))</f>
        <v>0</v>
      </c>
      <c r="P1886" s="40" t="str">
        <f>IFERROR(INDEX(Sheet4!$G:$G,MATCH(Sheet1!B1886,Sheet4!$F:$F,0))+INDEX(Sheet4!$G:$G,MATCH(Sheet1!C1886,Sheet4!$F:$F,0))+INDEX(Sheet4!$G:$G,MATCH(Sheet1!D1886,Sheet4!$F:$F,0))+INDEX(Sheet4!$G:$G,MATCH(Sheet1!E1886,Sheet4!$F:$F,0))+INDEX(Sheet4!$G:$G,MATCH(Sheet1!F1886,Sheet4!$F:$F,0))+INDEX(Sheet4!$G:$G,MATCH(Sheet1!G1886,Sheet4!$F:$F,0))+INDEX(Sheet4!$G:$G,MATCH(Sheet1!H1886,Sheet4!$F:$F,0))+INDEX(Sheet4!$G:$G,MATCH(Sheet1!I1886,Sheet4!$F:$F,0))+INDEX(Sheet4!$G:$G,MATCH(Sheet1!J1886,Sheet4!$F:$F,0)),"")</f>
        <v/>
      </c>
      <c r="AF1886">
        <f si="449" t="shared"/>
        <v>0</v>
      </c>
      <c r="AH1886">
        <v>1863</v>
      </c>
      <c r="AI1886" t="str">
        <f si="450" t="shared"/>
        <v>Elie OkoboIsaiah CanaanDevin BookerJimmy ButlerKelly OubreMikal BridgesKenneth FariedDerrick FavorsKarl-Anthony Towns</v>
      </c>
      <c r="AJ1886">
        <f si="453" t="shared"/>
        <v>0</v>
      </c>
      <c r="AK1886">
        <f si="454" t="shared"/>
        <v>0</v>
      </c>
      <c r="AL1886">
        <f si="455" t="shared"/>
        <v>0</v>
      </c>
      <c r="AM1886">
        <f si="456" t="shared"/>
        <v>0</v>
      </c>
      <c r="AN1886">
        <f si="457" t="shared"/>
        <v>0</v>
      </c>
      <c r="AO1886">
        <f si="458" t="shared"/>
        <v>0</v>
      </c>
      <c r="AP1886">
        <f si="459" t="shared"/>
        <v>0</v>
      </c>
      <c r="AQ1886">
        <f si="460" t="shared"/>
        <v>0</v>
      </c>
      <c r="AR1886">
        <f si="461" t="shared"/>
        <v>0</v>
      </c>
      <c r="AS1886">
        <f si="451" t="shared"/>
        <v>0</v>
      </c>
      <c r="AU1886" t="str">
        <f>IFERROR(VLOOKUP(C1886,Results!$A$2:$B$240,2,FALSE)+VLOOKUP(D1886,Results!$A$2:$B$240,2,FALSE)+VLOOKUP(E1886,Results!$A$2:$B$240,2,FALSE)+VLOOKUP(F1886,Results!$A$2:$B$240,2,FALSE)+VLOOKUP(G1886,Results!$A$2:$B$240,2,FALSE)+VLOOKUP(H1886,Results!$A$2:$B$240,2,FALSE)+VLOOKUP(I1886,Results!$A$2:$B$240,2,FALSE)+VLOOKUP(J1886,Results!$A$2:$B$240,2,FALSE)+VLOOKUP(B1886,Results!$A$2:$B$240,2,FALSE)-MIN(VLOOKUP(C1886,Results!$A$2:$B$240,2,FALSE),VLOOKUP(D1886,Results!$A$2:$B$240,2,FALSE),VLOOKUP(E1886,Results!$A$2:$B$240,2,FALSE),VLOOKUP(F1886,Results!$A$2:$B$240,2,FALSE),VLOOKUP(G1886,Results!$A$2:$B$240,2,FALSE),VLOOKUP(H1886,Results!$A$2:$B$240,2,FALSE),VLOOKUP(I1886,Results!$A$2:$B$240,2,FALSE),VLOOKUP(J1886,Results!$A$2:$B$240,2,FALSE),VLOOKUP(B1886,Results!$A$2:$B$240,2,FALSE)),"")</f>
        <v/>
      </c>
    </row>
    <row r="1887" spans="2:47" x14ac:dyDescent="0.3">
      <c r="B1887" t="s">
        <v>166</v>
      </c>
      <c r="C1887" t="s">
        <v>169</v>
      </c>
      <c r="D1887" t="s">
        <v>173</v>
      </c>
      <c r="E1887" t="s">
        <v>148</v>
      </c>
      <c r="F1887" t="s">
        <v>150</v>
      </c>
      <c r="G1887" t="s">
        <v>177</v>
      </c>
      <c r="H1887" t="s">
        <v>152</v>
      </c>
      <c r="I1887" t="s">
        <v>155</v>
      </c>
      <c r="J1887" t="s">
        <v>156</v>
      </c>
      <c r="K1887" t="n">
        <v>9.0</v>
      </c>
      <c r="L1887" s="30">
        <f si="452" t="shared"/>
        <v>0</v>
      </c>
      <c r="N1887" s="35" t="str">
        <f si="448" t="shared"/>
        <v/>
      </c>
      <c r="O1887" s="59">
        <f>(IF(ISNUMBER(MATCH(B1887,Sheet4!$K$92:$K$101,0)),1,0)+IF(ISNUMBER(MATCH(C1887,Sheet4!$K$92:$K$101,0)),1,0)+IF(ISNUMBER(MATCH(D1887,Sheet4!$K$92:$K$101,0)),1,0)+IF(ISNUMBER(MATCH(E1887,Sheet4!$K$92:$K$101,0)),1,0)+IF(ISNUMBER(MATCH(F1887,Sheet4!$K$92:$K$101,0)),1,0)+IF(ISNUMBER(MATCH(G1887,Sheet4!$K$92:$K$101,0)),1,0)+IF(ISNUMBER(MATCH(H1887,Sheet4!$K$92:$K$101,0)),1,0)+IF(ISNUMBER(MATCH(I1887,Sheet4!$K$92:$K$101,0)),1,0)+IF(ISNUMBER(MATCH(J1887,Sheet4!$K$92:$K$101,0)),1,0))
-
(IF(ISNUMBER(MATCH(B1887,Sheet4!$F$2:$F$11,0)),1,0)+IF(ISNUMBER(MATCH(C1887,Sheet4!$F$2:$F$11,0)),1,0)+IF(ISNUMBER(MATCH(D1887,Sheet4!$F$2:$F$11,0)),1,0)+IF(ISNUMBER(MATCH(E1887,Sheet4!$F$2:$F$11,0)),1,0)+IF(ISNUMBER(MATCH(F1887,Sheet4!$F$2:$F$11,0)),1,0)+IF(ISNUMBER(MATCH(G1887,Sheet4!$F$2:$F$11,0)),1,0)+IF(ISNUMBER(MATCH(H1887,Sheet4!$F$2:$F$11,0)),1,0)+IF(ISNUMBER(MATCH(I1887,Sheet4!$F$2:$F$11,0)),1,0)+IF(ISNUMBER(MATCH(J1887,Sheet4!$F$2:$F$11,0)),1,0))</f>
        <v>0</v>
      </c>
      <c r="P1887" s="40" t="str">
        <f>IFERROR(INDEX(Sheet4!$G:$G,MATCH(Sheet1!B1887,Sheet4!$F:$F,0))+INDEX(Sheet4!$G:$G,MATCH(Sheet1!C1887,Sheet4!$F:$F,0))+INDEX(Sheet4!$G:$G,MATCH(Sheet1!D1887,Sheet4!$F:$F,0))+INDEX(Sheet4!$G:$G,MATCH(Sheet1!E1887,Sheet4!$F:$F,0))+INDEX(Sheet4!$G:$G,MATCH(Sheet1!F1887,Sheet4!$F:$F,0))+INDEX(Sheet4!$G:$G,MATCH(Sheet1!G1887,Sheet4!$F:$F,0))+INDEX(Sheet4!$G:$G,MATCH(Sheet1!H1887,Sheet4!$F:$F,0))+INDEX(Sheet4!$G:$G,MATCH(Sheet1!I1887,Sheet4!$F:$F,0))+INDEX(Sheet4!$G:$G,MATCH(Sheet1!J1887,Sheet4!$F:$F,0)),"")</f>
        <v/>
      </c>
      <c r="AF1887">
        <f si="449" t="shared"/>
        <v>0</v>
      </c>
      <c r="AH1887">
        <v>1864</v>
      </c>
      <c r="AI1887" t="str">
        <f si="450" t="shared"/>
        <v>Ben SimmonsDe'Aaron FoxAndrew WigginsMonte MorrisGerald GreenJustin JacksonKenneth FariedJosh JacksonKarl-Anthony Towns</v>
      </c>
      <c r="AJ1887">
        <f si="453" t="shared"/>
        <v>0</v>
      </c>
      <c r="AK1887">
        <f si="454" t="shared"/>
        <v>0</v>
      </c>
      <c r="AL1887">
        <f si="455" t="shared"/>
        <v>0</v>
      </c>
      <c r="AM1887">
        <f si="456" t="shared"/>
        <v>0</v>
      </c>
      <c r="AN1887">
        <f si="457" t="shared"/>
        <v>0</v>
      </c>
      <c r="AO1887">
        <f si="458" t="shared"/>
        <v>0</v>
      </c>
      <c r="AP1887">
        <f si="459" t="shared"/>
        <v>0</v>
      </c>
      <c r="AQ1887">
        <f si="460" t="shared"/>
        <v>0</v>
      </c>
      <c r="AR1887">
        <f si="461" t="shared"/>
        <v>0</v>
      </c>
      <c r="AS1887">
        <f si="451" t="shared"/>
        <v>0</v>
      </c>
      <c r="AU1887" t="str">
        <f>IFERROR(VLOOKUP(C1887,Results!$A$2:$B$240,2,FALSE)+VLOOKUP(D1887,Results!$A$2:$B$240,2,FALSE)+VLOOKUP(E1887,Results!$A$2:$B$240,2,FALSE)+VLOOKUP(F1887,Results!$A$2:$B$240,2,FALSE)+VLOOKUP(G1887,Results!$A$2:$B$240,2,FALSE)+VLOOKUP(H1887,Results!$A$2:$B$240,2,FALSE)+VLOOKUP(I1887,Results!$A$2:$B$240,2,FALSE)+VLOOKUP(J1887,Results!$A$2:$B$240,2,FALSE)+VLOOKUP(B1887,Results!$A$2:$B$240,2,FALSE)-MIN(VLOOKUP(C1887,Results!$A$2:$B$240,2,FALSE),VLOOKUP(D1887,Results!$A$2:$B$240,2,FALSE),VLOOKUP(E1887,Results!$A$2:$B$240,2,FALSE),VLOOKUP(F1887,Results!$A$2:$B$240,2,FALSE),VLOOKUP(G1887,Results!$A$2:$B$240,2,FALSE),VLOOKUP(H1887,Results!$A$2:$B$240,2,FALSE),VLOOKUP(I1887,Results!$A$2:$B$240,2,FALSE),VLOOKUP(J1887,Results!$A$2:$B$240,2,FALSE),VLOOKUP(B1887,Results!$A$2:$B$240,2,FALSE)),"")</f>
        <v/>
      </c>
    </row>
    <row r="1888" spans="2:47" x14ac:dyDescent="0.3">
      <c r="B1888" t="s">
        <v>166</v>
      </c>
      <c r="C1888" t="s">
        <v>171</v>
      </c>
      <c r="D1888" t="s">
        <v>173</v>
      </c>
      <c r="E1888" t="s">
        <v>149</v>
      </c>
      <c r="F1888" t="s">
        <v>90</v>
      </c>
      <c r="G1888" t="s">
        <v>179</v>
      </c>
      <c r="H1888" t="s">
        <v>153</v>
      </c>
      <c r="I1888" t="s">
        <v>92</v>
      </c>
      <c r="J1888" t="s">
        <v>186</v>
      </c>
      <c r="K1888" t="n">
        <v>9.0</v>
      </c>
      <c r="L1888" s="30">
        <f si="452" t="shared"/>
        <v>0</v>
      </c>
      <c r="N1888" s="35" t="str">
        <f si="448" t="shared"/>
        <v/>
      </c>
      <c r="O1888" s="59">
        <f>(IF(ISNUMBER(MATCH(B1888,Sheet4!$K$92:$K$101,0)),1,0)+IF(ISNUMBER(MATCH(C1888,Sheet4!$K$92:$K$101,0)),1,0)+IF(ISNUMBER(MATCH(D1888,Sheet4!$K$92:$K$101,0)),1,0)+IF(ISNUMBER(MATCH(E1888,Sheet4!$K$92:$K$101,0)),1,0)+IF(ISNUMBER(MATCH(F1888,Sheet4!$K$92:$K$101,0)),1,0)+IF(ISNUMBER(MATCH(G1888,Sheet4!$K$92:$K$101,0)),1,0)+IF(ISNUMBER(MATCH(H1888,Sheet4!$K$92:$K$101,0)),1,0)+IF(ISNUMBER(MATCH(I1888,Sheet4!$K$92:$K$101,0)),1,0)+IF(ISNUMBER(MATCH(J1888,Sheet4!$K$92:$K$101,0)),1,0))
-
(IF(ISNUMBER(MATCH(B1888,Sheet4!$F$2:$F$11,0)),1,0)+IF(ISNUMBER(MATCH(C1888,Sheet4!$F$2:$F$11,0)),1,0)+IF(ISNUMBER(MATCH(D1888,Sheet4!$F$2:$F$11,0)),1,0)+IF(ISNUMBER(MATCH(E1888,Sheet4!$F$2:$F$11,0)),1,0)+IF(ISNUMBER(MATCH(F1888,Sheet4!$F$2:$F$11,0)),1,0)+IF(ISNUMBER(MATCH(G1888,Sheet4!$F$2:$F$11,0)),1,0)+IF(ISNUMBER(MATCH(H1888,Sheet4!$F$2:$F$11,0)),1,0)+IF(ISNUMBER(MATCH(I1888,Sheet4!$F$2:$F$11,0)),1,0)+IF(ISNUMBER(MATCH(J1888,Sheet4!$F$2:$F$11,0)),1,0))</f>
        <v>0</v>
      </c>
      <c r="P1888" s="40" t="str">
        <f>IFERROR(INDEX(Sheet4!$G:$G,MATCH(Sheet1!B1888,Sheet4!$F:$F,0))+INDEX(Sheet4!$G:$G,MATCH(Sheet1!C1888,Sheet4!$F:$F,0))+INDEX(Sheet4!$G:$G,MATCH(Sheet1!D1888,Sheet4!$F:$F,0))+INDEX(Sheet4!$G:$G,MATCH(Sheet1!E1888,Sheet4!$F:$F,0))+INDEX(Sheet4!$G:$G,MATCH(Sheet1!F1888,Sheet4!$F:$F,0))+INDEX(Sheet4!$G:$G,MATCH(Sheet1!G1888,Sheet4!$F:$F,0))+INDEX(Sheet4!$G:$G,MATCH(Sheet1!H1888,Sheet4!$F:$F,0))+INDEX(Sheet4!$G:$G,MATCH(Sheet1!I1888,Sheet4!$F:$F,0))+INDEX(Sheet4!$G:$G,MATCH(Sheet1!J1888,Sheet4!$F:$F,0)),"")</f>
        <v/>
      </c>
      <c r="AF1888">
        <f si="449" t="shared"/>
        <v>0</v>
      </c>
      <c r="AH1888">
        <v>1865</v>
      </c>
      <c r="AI1888" t="str">
        <f si="450" t="shared"/>
        <v>Trae YoungJeremy LinJames HardenMonte MorrisKelly OubreGerald GreenPaul MillsapP.J. TuckerKarl-Anthony Towns</v>
      </c>
      <c r="AJ1888">
        <f si="453" t="shared"/>
        <v>0</v>
      </c>
      <c r="AK1888">
        <f si="454" t="shared"/>
        <v>0</v>
      </c>
      <c r="AL1888">
        <f si="455" t="shared"/>
        <v>0</v>
      </c>
      <c r="AM1888">
        <f si="456" t="shared"/>
        <v>0</v>
      </c>
      <c r="AN1888">
        <f si="457" t="shared"/>
        <v>0</v>
      </c>
      <c r="AO1888">
        <f si="458" t="shared"/>
        <v>0</v>
      </c>
      <c r="AP1888">
        <f si="459" t="shared"/>
        <v>0</v>
      </c>
      <c r="AQ1888">
        <f si="460" t="shared"/>
        <v>0</v>
      </c>
      <c r="AR1888">
        <f si="461" t="shared"/>
        <v>0</v>
      </c>
      <c r="AS1888">
        <f si="451" t="shared"/>
        <v>0</v>
      </c>
      <c r="AU1888" t="str">
        <f>IFERROR(VLOOKUP(C1888,Results!$A$2:$B$240,2,FALSE)+VLOOKUP(D1888,Results!$A$2:$B$240,2,FALSE)+VLOOKUP(E1888,Results!$A$2:$B$240,2,FALSE)+VLOOKUP(F1888,Results!$A$2:$B$240,2,FALSE)+VLOOKUP(G1888,Results!$A$2:$B$240,2,FALSE)+VLOOKUP(H1888,Results!$A$2:$B$240,2,FALSE)+VLOOKUP(I1888,Results!$A$2:$B$240,2,FALSE)+VLOOKUP(J1888,Results!$A$2:$B$240,2,FALSE)+VLOOKUP(B1888,Results!$A$2:$B$240,2,FALSE)-MIN(VLOOKUP(C1888,Results!$A$2:$B$240,2,FALSE),VLOOKUP(D1888,Results!$A$2:$B$240,2,FALSE),VLOOKUP(E1888,Results!$A$2:$B$240,2,FALSE),VLOOKUP(F1888,Results!$A$2:$B$240,2,FALSE),VLOOKUP(G1888,Results!$A$2:$B$240,2,FALSE),VLOOKUP(H1888,Results!$A$2:$B$240,2,FALSE),VLOOKUP(I1888,Results!$A$2:$B$240,2,FALSE),VLOOKUP(J1888,Results!$A$2:$B$240,2,FALSE),VLOOKUP(B1888,Results!$A$2:$B$240,2,FALSE)),"")</f>
        <v/>
      </c>
    </row>
    <row r="1889" spans="2:47" x14ac:dyDescent="0.3">
      <c r="B1889" t="s">
        <v>166</v>
      </c>
      <c r="C1889" t="s">
        <v>170</v>
      </c>
      <c r="D1889" t="s">
        <v>173</v>
      </c>
      <c r="E1889" t="s">
        <v>174</v>
      </c>
      <c r="F1889" t="s">
        <v>96</v>
      </c>
      <c r="G1889" t="s">
        <v>100</v>
      </c>
      <c r="H1889" t="s">
        <v>93</v>
      </c>
      <c r="I1889" t="s">
        <v>181</v>
      </c>
      <c r="J1889" t="s">
        <v>98</v>
      </c>
      <c r="K1889" t="n">
        <v>9.0</v>
      </c>
      <c r="L1889" s="30">
        <f si="452" t="shared"/>
        <v>0</v>
      </c>
      <c r="N1889" s="35" t="str">
        <f si="448" t="shared"/>
        <v/>
      </c>
      <c r="O1889" s="59">
        <f>(IF(ISNUMBER(MATCH(B1889,Sheet4!$K$92:$K$101,0)),1,0)+IF(ISNUMBER(MATCH(C1889,Sheet4!$K$92:$K$101,0)),1,0)+IF(ISNUMBER(MATCH(D1889,Sheet4!$K$92:$K$101,0)),1,0)+IF(ISNUMBER(MATCH(E1889,Sheet4!$K$92:$K$101,0)),1,0)+IF(ISNUMBER(MATCH(F1889,Sheet4!$K$92:$K$101,0)),1,0)+IF(ISNUMBER(MATCH(G1889,Sheet4!$K$92:$K$101,0)),1,0)+IF(ISNUMBER(MATCH(H1889,Sheet4!$K$92:$K$101,0)),1,0)+IF(ISNUMBER(MATCH(I1889,Sheet4!$K$92:$K$101,0)),1,0)+IF(ISNUMBER(MATCH(J1889,Sheet4!$K$92:$K$101,0)),1,0))
-
(IF(ISNUMBER(MATCH(B1889,Sheet4!$F$2:$F$11,0)),1,0)+IF(ISNUMBER(MATCH(C1889,Sheet4!$F$2:$F$11,0)),1,0)+IF(ISNUMBER(MATCH(D1889,Sheet4!$F$2:$F$11,0)),1,0)+IF(ISNUMBER(MATCH(E1889,Sheet4!$F$2:$F$11,0)),1,0)+IF(ISNUMBER(MATCH(F1889,Sheet4!$F$2:$F$11,0)),1,0)+IF(ISNUMBER(MATCH(G1889,Sheet4!$F$2:$F$11,0)),1,0)+IF(ISNUMBER(MATCH(H1889,Sheet4!$F$2:$F$11,0)),1,0)+IF(ISNUMBER(MATCH(I1889,Sheet4!$F$2:$F$11,0)),1,0)+IF(ISNUMBER(MATCH(J1889,Sheet4!$F$2:$F$11,0)),1,0))</f>
        <v>0</v>
      </c>
      <c r="P1889" s="40" t="str">
        <f>IFERROR(INDEX(Sheet4!$G:$G,MATCH(Sheet1!B1889,Sheet4!$F:$F,0))+INDEX(Sheet4!$G:$G,MATCH(Sheet1!C1889,Sheet4!$F:$F,0))+INDEX(Sheet4!$G:$G,MATCH(Sheet1!D1889,Sheet4!$F:$F,0))+INDEX(Sheet4!$G:$G,MATCH(Sheet1!E1889,Sheet4!$F:$F,0))+INDEX(Sheet4!$G:$G,MATCH(Sheet1!F1889,Sheet4!$F:$F,0))+INDEX(Sheet4!$G:$G,MATCH(Sheet1!G1889,Sheet4!$F:$F,0))+INDEX(Sheet4!$G:$G,MATCH(Sheet1!H1889,Sheet4!$F:$F,0))+INDEX(Sheet4!$G:$G,MATCH(Sheet1!I1889,Sheet4!$F:$F,0))+INDEX(Sheet4!$G:$G,MATCH(Sheet1!J1889,Sheet4!$F:$F,0)),"")</f>
        <v/>
      </c>
      <c r="AF1889">
        <f si="449" t="shared"/>
        <v>0</v>
      </c>
      <c r="AH1889">
        <v>1866</v>
      </c>
      <c r="AI1889" t="str">
        <f si="450" t="shared"/>
        <v>De'Aaron FoxLandry ShametDevin BookerJimmy ButlerKelly OubreMikal BridgesPaul MillsapTaj GibsonKarl-Anthony Towns</v>
      </c>
      <c r="AJ1889">
        <f si="453" t="shared"/>
        <v>0</v>
      </c>
      <c r="AK1889">
        <f si="454" t="shared"/>
        <v>0</v>
      </c>
      <c r="AL1889">
        <f si="455" t="shared"/>
        <v>0</v>
      </c>
      <c r="AM1889">
        <f si="456" t="shared"/>
        <v>0</v>
      </c>
      <c r="AN1889">
        <f si="457" t="shared"/>
        <v>0</v>
      </c>
      <c r="AO1889">
        <f si="458" t="shared"/>
        <v>0</v>
      </c>
      <c r="AP1889">
        <f si="459" t="shared"/>
        <v>0</v>
      </c>
      <c r="AQ1889">
        <f si="460" t="shared"/>
        <v>0</v>
      </c>
      <c r="AR1889">
        <f si="461" t="shared"/>
        <v>0</v>
      </c>
      <c r="AS1889">
        <f si="451" t="shared"/>
        <v>0</v>
      </c>
      <c r="AU1889" t="str">
        <f>IFERROR(VLOOKUP(C1889,Results!$A$2:$B$240,2,FALSE)+VLOOKUP(D1889,Results!$A$2:$B$240,2,FALSE)+VLOOKUP(E1889,Results!$A$2:$B$240,2,FALSE)+VLOOKUP(F1889,Results!$A$2:$B$240,2,FALSE)+VLOOKUP(G1889,Results!$A$2:$B$240,2,FALSE)+VLOOKUP(H1889,Results!$A$2:$B$240,2,FALSE)+VLOOKUP(I1889,Results!$A$2:$B$240,2,FALSE)+VLOOKUP(J1889,Results!$A$2:$B$240,2,FALSE)+VLOOKUP(B1889,Results!$A$2:$B$240,2,FALSE)-MIN(VLOOKUP(C1889,Results!$A$2:$B$240,2,FALSE),VLOOKUP(D1889,Results!$A$2:$B$240,2,FALSE),VLOOKUP(E1889,Results!$A$2:$B$240,2,FALSE),VLOOKUP(F1889,Results!$A$2:$B$240,2,FALSE),VLOOKUP(G1889,Results!$A$2:$B$240,2,FALSE),VLOOKUP(H1889,Results!$A$2:$B$240,2,FALSE),VLOOKUP(I1889,Results!$A$2:$B$240,2,FALSE),VLOOKUP(J1889,Results!$A$2:$B$240,2,FALSE),VLOOKUP(B1889,Results!$A$2:$B$240,2,FALSE)),"")</f>
        <v/>
      </c>
    </row>
    <row r="1890" spans="2:47" x14ac:dyDescent="0.3">
      <c r="B1890" t="s">
        <v>166</v>
      </c>
      <c r="C1890" t="s">
        <v>171</v>
      </c>
      <c r="D1890" t="s">
        <v>172</v>
      </c>
      <c r="E1890" t="s">
        <v>148</v>
      </c>
      <c r="F1890" t="s">
        <v>177</v>
      </c>
      <c r="G1890" t="s">
        <v>96</v>
      </c>
      <c r="H1890" t="s">
        <v>93</v>
      </c>
      <c r="I1890" t="s">
        <v>181</v>
      </c>
      <c r="J1890" t="s">
        <v>98</v>
      </c>
      <c r="K1890" t="n">
        <v>9.0</v>
      </c>
      <c r="L1890" s="30">
        <f si="452" t="shared"/>
        <v>0</v>
      </c>
      <c r="N1890" s="35" t="str">
        <f si="448" t="shared"/>
        <v/>
      </c>
      <c r="O1890" s="59">
        <f>(IF(ISNUMBER(MATCH(B1890,Sheet4!$K$92:$K$101,0)),1,0)+IF(ISNUMBER(MATCH(C1890,Sheet4!$K$92:$K$101,0)),1,0)+IF(ISNUMBER(MATCH(D1890,Sheet4!$K$92:$K$101,0)),1,0)+IF(ISNUMBER(MATCH(E1890,Sheet4!$K$92:$K$101,0)),1,0)+IF(ISNUMBER(MATCH(F1890,Sheet4!$K$92:$K$101,0)),1,0)+IF(ISNUMBER(MATCH(G1890,Sheet4!$K$92:$K$101,0)),1,0)+IF(ISNUMBER(MATCH(H1890,Sheet4!$K$92:$K$101,0)),1,0)+IF(ISNUMBER(MATCH(I1890,Sheet4!$K$92:$K$101,0)),1,0)+IF(ISNUMBER(MATCH(J1890,Sheet4!$K$92:$K$101,0)),1,0))
-
(IF(ISNUMBER(MATCH(B1890,Sheet4!$F$2:$F$11,0)),1,0)+IF(ISNUMBER(MATCH(C1890,Sheet4!$F$2:$F$11,0)),1,0)+IF(ISNUMBER(MATCH(D1890,Sheet4!$F$2:$F$11,0)),1,0)+IF(ISNUMBER(MATCH(E1890,Sheet4!$F$2:$F$11,0)),1,0)+IF(ISNUMBER(MATCH(F1890,Sheet4!$F$2:$F$11,0)),1,0)+IF(ISNUMBER(MATCH(G1890,Sheet4!$F$2:$F$11,0)),1,0)+IF(ISNUMBER(MATCH(H1890,Sheet4!$F$2:$F$11,0)),1,0)+IF(ISNUMBER(MATCH(I1890,Sheet4!$F$2:$F$11,0)),1,0)+IF(ISNUMBER(MATCH(J1890,Sheet4!$F$2:$F$11,0)),1,0))</f>
        <v>0</v>
      </c>
      <c r="P1890" s="40" t="str">
        <f>IFERROR(INDEX(Sheet4!$G:$G,MATCH(Sheet1!B1890,Sheet4!$F:$F,0))+INDEX(Sheet4!$G:$G,MATCH(Sheet1!C1890,Sheet4!$F:$F,0))+INDEX(Sheet4!$G:$G,MATCH(Sheet1!D1890,Sheet4!$F:$F,0))+INDEX(Sheet4!$G:$G,MATCH(Sheet1!E1890,Sheet4!$F:$F,0))+INDEX(Sheet4!$G:$G,MATCH(Sheet1!F1890,Sheet4!$F:$F,0))+INDEX(Sheet4!$G:$G,MATCH(Sheet1!G1890,Sheet4!$F:$F,0))+INDEX(Sheet4!$G:$G,MATCH(Sheet1!H1890,Sheet4!$F:$F,0))+INDEX(Sheet4!$G:$G,MATCH(Sheet1!I1890,Sheet4!$F:$F,0))+INDEX(Sheet4!$G:$G,MATCH(Sheet1!J1890,Sheet4!$F:$F,0)),"")</f>
        <v/>
      </c>
      <c r="AF1890">
        <f si="449" t="shared"/>
        <v>0</v>
      </c>
      <c r="AH1890">
        <v>1867</v>
      </c>
      <c r="AI1890" t="str">
        <f si="450" t="shared"/>
        <v>Ben SimmonsIsaiah CanaanJimmy ButlerAustin RiversTaurean PrinceDeAndre' BembryKenneth FariedJosh JacksonJoel Embiid</v>
      </c>
      <c r="AJ1890">
        <f si="453" t="shared"/>
        <v>0</v>
      </c>
      <c r="AK1890">
        <f si="454" t="shared"/>
        <v>0</v>
      </c>
      <c r="AL1890">
        <f si="455" t="shared"/>
        <v>0</v>
      </c>
      <c r="AM1890">
        <f si="456" t="shared"/>
        <v>0</v>
      </c>
      <c r="AN1890">
        <f si="457" t="shared"/>
        <v>0</v>
      </c>
      <c r="AO1890">
        <f si="458" t="shared"/>
        <v>0</v>
      </c>
      <c r="AP1890">
        <f si="459" t="shared"/>
        <v>0</v>
      </c>
      <c r="AQ1890">
        <f si="460" t="shared"/>
        <v>0</v>
      </c>
      <c r="AR1890">
        <f si="461" t="shared"/>
        <v>0</v>
      </c>
      <c r="AS1890">
        <f si="451" t="shared"/>
        <v>0</v>
      </c>
      <c r="AU1890" t="str">
        <f>IFERROR(VLOOKUP(C1890,Results!$A$2:$B$240,2,FALSE)+VLOOKUP(D1890,Results!$A$2:$B$240,2,FALSE)+VLOOKUP(E1890,Results!$A$2:$B$240,2,FALSE)+VLOOKUP(F1890,Results!$A$2:$B$240,2,FALSE)+VLOOKUP(G1890,Results!$A$2:$B$240,2,FALSE)+VLOOKUP(H1890,Results!$A$2:$B$240,2,FALSE)+VLOOKUP(I1890,Results!$A$2:$B$240,2,FALSE)+VLOOKUP(J1890,Results!$A$2:$B$240,2,FALSE)+VLOOKUP(B1890,Results!$A$2:$B$240,2,FALSE)-MIN(VLOOKUP(C1890,Results!$A$2:$B$240,2,FALSE),VLOOKUP(D1890,Results!$A$2:$B$240,2,FALSE),VLOOKUP(E1890,Results!$A$2:$B$240,2,FALSE),VLOOKUP(F1890,Results!$A$2:$B$240,2,FALSE),VLOOKUP(G1890,Results!$A$2:$B$240,2,FALSE),VLOOKUP(H1890,Results!$A$2:$B$240,2,FALSE),VLOOKUP(I1890,Results!$A$2:$B$240,2,FALSE),VLOOKUP(J1890,Results!$A$2:$B$240,2,FALSE),VLOOKUP(B1890,Results!$A$2:$B$240,2,FALSE)),"")</f>
        <v/>
      </c>
    </row>
    <row r="1891" spans="2:47" x14ac:dyDescent="0.3">
      <c r="B1891" t="s">
        <v>166</v>
      </c>
      <c r="C1891" t="s">
        <v>87</v>
      </c>
      <c r="D1891" t="s">
        <v>172</v>
      </c>
      <c r="E1891" t="s">
        <v>146</v>
      </c>
      <c r="F1891" t="s">
        <v>177</v>
      </c>
      <c r="G1891" t="s">
        <v>100</v>
      </c>
      <c r="H1891" t="s">
        <v>183</v>
      </c>
      <c r="I1891" t="s">
        <v>185</v>
      </c>
      <c r="J1891" t="s">
        <v>186</v>
      </c>
      <c r="K1891" t="n">
        <v>9.0</v>
      </c>
      <c r="L1891" s="30">
        <f si="452" t="shared"/>
        <v>0</v>
      </c>
      <c r="N1891" s="35" t="str">
        <f si="448" t="shared"/>
        <v/>
      </c>
      <c r="O1891" s="59">
        <f>(IF(ISNUMBER(MATCH(B1891,Sheet4!$K$92:$K$101,0)),1,0)+IF(ISNUMBER(MATCH(C1891,Sheet4!$K$92:$K$101,0)),1,0)+IF(ISNUMBER(MATCH(D1891,Sheet4!$K$92:$K$101,0)),1,0)+IF(ISNUMBER(MATCH(E1891,Sheet4!$K$92:$K$101,0)),1,0)+IF(ISNUMBER(MATCH(F1891,Sheet4!$K$92:$K$101,0)),1,0)+IF(ISNUMBER(MATCH(G1891,Sheet4!$K$92:$K$101,0)),1,0)+IF(ISNUMBER(MATCH(H1891,Sheet4!$K$92:$K$101,0)),1,0)+IF(ISNUMBER(MATCH(I1891,Sheet4!$K$92:$K$101,0)),1,0)+IF(ISNUMBER(MATCH(J1891,Sheet4!$K$92:$K$101,0)),1,0))
-
(IF(ISNUMBER(MATCH(B1891,Sheet4!$F$2:$F$11,0)),1,0)+IF(ISNUMBER(MATCH(C1891,Sheet4!$F$2:$F$11,0)),1,0)+IF(ISNUMBER(MATCH(D1891,Sheet4!$F$2:$F$11,0)),1,0)+IF(ISNUMBER(MATCH(E1891,Sheet4!$F$2:$F$11,0)),1,0)+IF(ISNUMBER(MATCH(F1891,Sheet4!$F$2:$F$11,0)),1,0)+IF(ISNUMBER(MATCH(G1891,Sheet4!$F$2:$F$11,0)),1,0)+IF(ISNUMBER(MATCH(H1891,Sheet4!$F$2:$F$11,0)),1,0)+IF(ISNUMBER(MATCH(I1891,Sheet4!$F$2:$F$11,0)),1,0)+IF(ISNUMBER(MATCH(J1891,Sheet4!$F$2:$F$11,0)),1,0))</f>
        <v>0</v>
      </c>
      <c r="P1891" s="40" t="str">
        <f>IFERROR(INDEX(Sheet4!$G:$G,MATCH(Sheet1!B1891,Sheet4!$F:$F,0))+INDEX(Sheet4!$G:$G,MATCH(Sheet1!C1891,Sheet4!$F:$F,0))+INDEX(Sheet4!$G:$G,MATCH(Sheet1!D1891,Sheet4!$F:$F,0))+INDEX(Sheet4!$G:$G,MATCH(Sheet1!E1891,Sheet4!$F:$F,0))+INDEX(Sheet4!$G:$G,MATCH(Sheet1!F1891,Sheet4!$F:$F,0))+INDEX(Sheet4!$G:$G,MATCH(Sheet1!G1891,Sheet4!$F:$F,0))+INDEX(Sheet4!$G:$G,MATCH(Sheet1!H1891,Sheet4!$F:$F,0))+INDEX(Sheet4!$G:$G,MATCH(Sheet1!I1891,Sheet4!$F:$F,0))+INDEX(Sheet4!$G:$G,MATCH(Sheet1!J1891,Sheet4!$F:$F,0)),"")</f>
        <v/>
      </c>
      <c r="AF1891">
        <f si="449" t="shared"/>
        <v>0</v>
      </c>
      <c r="AH1891">
        <v>1868</v>
      </c>
      <c r="AI1891" t="str">
        <f si="450" t="shared"/>
        <v>Ben SimmonsJerryd BaylessJames HardenMonte MorrisJae CrowderCorey BrewerPaul MillsapTrey LylesRudy Gobert</v>
      </c>
      <c r="AJ1891">
        <f si="453" t="shared"/>
        <v>0</v>
      </c>
      <c r="AK1891">
        <f si="454" t="shared"/>
        <v>0</v>
      </c>
      <c r="AL1891">
        <f si="455" t="shared"/>
        <v>0</v>
      </c>
      <c r="AM1891">
        <f si="456" t="shared"/>
        <v>0</v>
      </c>
      <c r="AN1891">
        <f si="457" t="shared"/>
        <v>0</v>
      </c>
      <c r="AO1891">
        <f si="458" t="shared"/>
        <v>0</v>
      </c>
      <c r="AP1891">
        <f si="459" t="shared"/>
        <v>0</v>
      </c>
      <c r="AQ1891">
        <f si="460" t="shared"/>
        <v>0</v>
      </c>
      <c r="AR1891">
        <f si="461" t="shared"/>
        <v>0</v>
      </c>
      <c r="AS1891">
        <f si="451" t="shared"/>
        <v>0</v>
      </c>
      <c r="AU1891" t="str">
        <f>IFERROR(VLOOKUP(C1891,Results!$A$2:$B$240,2,FALSE)+VLOOKUP(D1891,Results!$A$2:$B$240,2,FALSE)+VLOOKUP(E1891,Results!$A$2:$B$240,2,FALSE)+VLOOKUP(F1891,Results!$A$2:$B$240,2,FALSE)+VLOOKUP(G1891,Results!$A$2:$B$240,2,FALSE)+VLOOKUP(H1891,Results!$A$2:$B$240,2,FALSE)+VLOOKUP(I1891,Results!$A$2:$B$240,2,FALSE)+VLOOKUP(J1891,Results!$A$2:$B$240,2,FALSE)+VLOOKUP(B1891,Results!$A$2:$B$240,2,FALSE)-MIN(VLOOKUP(C1891,Results!$A$2:$B$240,2,FALSE),VLOOKUP(D1891,Results!$A$2:$B$240,2,FALSE),VLOOKUP(E1891,Results!$A$2:$B$240,2,FALSE),VLOOKUP(F1891,Results!$A$2:$B$240,2,FALSE),VLOOKUP(G1891,Results!$A$2:$B$240,2,FALSE),VLOOKUP(H1891,Results!$A$2:$B$240,2,FALSE),VLOOKUP(I1891,Results!$A$2:$B$240,2,FALSE),VLOOKUP(J1891,Results!$A$2:$B$240,2,FALSE),VLOOKUP(B1891,Results!$A$2:$B$240,2,FALSE)),"")</f>
        <v/>
      </c>
    </row>
    <row r="1892" spans="2:47" x14ac:dyDescent="0.3">
      <c r="B1892" t="s">
        <v>87</v>
      </c>
      <c r="C1892" t="s">
        <v>169</v>
      </c>
      <c r="D1892" t="s">
        <v>172</v>
      </c>
      <c r="E1892" t="s">
        <v>173</v>
      </c>
      <c r="F1892" t="s">
        <v>177</v>
      </c>
      <c r="G1892" t="s">
        <v>159</v>
      </c>
      <c r="H1892" t="s">
        <v>92</v>
      </c>
      <c r="I1892" t="s">
        <v>152</v>
      </c>
      <c r="J1892" t="s">
        <v>98</v>
      </c>
      <c r="K1892" t="n">
        <v>9.0</v>
      </c>
      <c r="L1892" s="30">
        <f si="452" t="shared"/>
        <v>0</v>
      </c>
      <c r="N1892" s="35" t="str">
        <f si="448" t="shared"/>
        <v/>
      </c>
      <c r="O1892" s="59">
        <f>(IF(ISNUMBER(MATCH(B1892,Sheet4!$K$92:$K$101,0)),1,0)+IF(ISNUMBER(MATCH(C1892,Sheet4!$K$92:$K$101,0)),1,0)+IF(ISNUMBER(MATCH(D1892,Sheet4!$K$92:$K$101,0)),1,0)+IF(ISNUMBER(MATCH(E1892,Sheet4!$K$92:$K$101,0)),1,0)+IF(ISNUMBER(MATCH(F1892,Sheet4!$K$92:$K$101,0)),1,0)+IF(ISNUMBER(MATCH(G1892,Sheet4!$K$92:$K$101,0)),1,0)+IF(ISNUMBER(MATCH(H1892,Sheet4!$K$92:$K$101,0)),1,0)+IF(ISNUMBER(MATCH(I1892,Sheet4!$K$92:$K$101,0)),1,0)+IF(ISNUMBER(MATCH(J1892,Sheet4!$K$92:$K$101,0)),1,0))
-
(IF(ISNUMBER(MATCH(B1892,Sheet4!$F$2:$F$11,0)),1,0)+IF(ISNUMBER(MATCH(C1892,Sheet4!$F$2:$F$11,0)),1,0)+IF(ISNUMBER(MATCH(D1892,Sheet4!$F$2:$F$11,0)),1,0)+IF(ISNUMBER(MATCH(E1892,Sheet4!$F$2:$F$11,0)),1,0)+IF(ISNUMBER(MATCH(F1892,Sheet4!$F$2:$F$11,0)),1,0)+IF(ISNUMBER(MATCH(G1892,Sheet4!$F$2:$F$11,0)),1,0)+IF(ISNUMBER(MATCH(H1892,Sheet4!$F$2:$F$11,0)),1,0)+IF(ISNUMBER(MATCH(I1892,Sheet4!$F$2:$F$11,0)),1,0)+IF(ISNUMBER(MATCH(J1892,Sheet4!$F$2:$F$11,0)),1,0))</f>
        <v>0</v>
      </c>
      <c r="P1892" s="40" t="str">
        <f>IFERROR(INDEX(Sheet4!$G:$G,MATCH(Sheet1!B1892,Sheet4!$F:$F,0))+INDEX(Sheet4!$G:$G,MATCH(Sheet1!C1892,Sheet4!$F:$F,0))+INDEX(Sheet4!$G:$G,MATCH(Sheet1!D1892,Sheet4!$F:$F,0))+INDEX(Sheet4!$G:$G,MATCH(Sheet1!E1892,Sheet4!$F:$F,0))+INDEX(Sheet4!$G:$G,MATCH(Sheet1!F1892,Sheet4!$F:$F,0))+INDEX(Sheet4!$G:$G,MATCH(Sheet1!G1892,Sheet4!$F:$F,0))+INDEX(Sheet4!$G:$G,MATCH(Sheet1!H1892,Sheet4!$F:$F,0))+INDEX(Sheet4!$G:$G,MATCH(Sheet1!I1892,Sheet4!$F:$F,0))+INDEX(Sheet4!$G:$G,MATCH(Sheet1!J1892,Sheet4!$F:$F,0)),"")</f>
        <v/>
      </c>
      <c r="AF1892">
        <f si="449" t="shared"/>
        <v>0</v>
      </c>
      <c r="AH1892">
        <v>1869</v>
      </c>
      <c r="AI1892" t="str">
        <f si="450" t="shared"/>
        <v>Ben SimmonsLandry ShametJames HardenMonte MorrisKelly OubreTaurean PrinceJosh JacksonPaul MillsapDewayne Dedmon</v>
      </c>
      <c r="AJ1892">
        <f si="453" t="shared"/>
        <v>0</v>
      </c>
      <c r="AK1892">
        <f si="454" t="shared"/>
        <v>0</v>
      </c>
      <c r="AL1892">
        <f si="455" t="shared"/>
        <v>0</v>
      </c>
      <c r="AM1892">
        <f si="456" t="shared"/>
        <v>0</v>
      </c>
      <c r="AN1892">
        <f si="457" t="shared"/>
        <v>0</v>
      </c>
      <c r="AO1892">
        <f si="458" t="shared"/>
        <v>0</v>
      </c>
      <c r="AP1892">
        <f si="459" t="shared"/>
        <v>0</v>
      </c>
      <c r="AQ1892">
        <f si="460" t="shared"/>
        <v>0</v>
      </c>
      <c r="AR1892">
        <f si="461" t="shared"/>
        <v>0</v>
      </c>
      <c r="AS1892">
        <f si="451" t="shared"/>
        <v>0</v>
      </c>
      <c r="AU1892" t="str">
        <f>IFERROR(VLOOKUP(C1892,Results!$A$2:$B$240,2,FALSE)+VLOOKUP(D1892,Results!$A$2:$B$240,2,FALSE)+VLOOKUP(E1892,Results!$A$2:$B$240,2,FALSE)+VLOOKUP(F1892,Results!$A$2:$B$240,2,FALSE)+VLOOKUP(G1892,Results!$A$2:$B$240,2,FALSE)+VLOOKUP(H1892,Results!$A$2:$B$240,2,FALSE)+VLOOKUP(I1892,Results!$A$2:$B$240,2,FALSE)+VLOOKUP(J1892,Results!$A$2:$B$240,2,FALSE)+VLOOKUP(B1892,Results!$A$2:$B$240,2,FALSE)-MIN(VLOOKUP(C1892,Results!$A$2:$B$240,2,FALSE),VLOOKUP(D1892,Results!$A$2:$B$240,2,FALSE),VLOOKUP(E1892,Results!$A$2:$B$240,2,FALSE),VLOOKUP(F1892,Results!$A$2:$B$240,2,FALSE),VLOOKUP(G1892,Results!$A$2:$B$240,2,FALSE),VLOOKUP(H1892,Results!$A$2:$B$240,2,FALSE),VLOOKUP(I1892,Results!$A$2:$B$240,2,FALSE),VLOOKUP(J1892,Results!$A$2:$B$240,2,FALSE),VLOOKUP(B1892,Results!$A$2:$B$240,2,FALSE)),"")</f>
        <v/>
      </c>
    </row>
    <row r="1893" spans="2:47" x14ac:dyDescent="0.3">
      <c r="B1893" t="s">
        <v>166</v>
      </c>
      <c r="C1893" t="s">
        <v>170</v>
      </c>
      <c r="D1893" t="s">
        <v>172</v>
      </c>
      <c r="E1893" t="s">
        <v>148</v>
      </c>
      <c r="F1893" t="s">
        <v>150</v>
      </c>
      <c r="G1893" t="s">
        <v>159</v>
      </c>
      <c r="H1893" t="s">
        <v>92</v>
      </c>
      <c r="I1893" t="s">
        <v>181</v>
      </c>
      <c r="J1893" t="s">
        <v>186</v>
      </c>
      <c r="K1893" t="n">
        <v>9.0</v>
      </c>
      <c r="L1893" s="30">
        <f si="452" t="shared"/>
        <v>0</v>
      </c>
      <c r="N1893" s="35" t="str">
        <f si="448" t="shared"/>
        <v/>
      </c>
      <c r="O1893" s="59">
        <f>(IF(ISNUMBER(MATCH(B1893,Sheet4!$K$92:$K$101,0)),1,0)+IF(ISNUMBER(MATCH(C1893,Sheet4!$K$92:$K$101,0)),1,0)+IF(ISNUMBER(MATCH(D1893,Sheet4!$K$92:$K$101,0)),1,0)+IF(ISNUMBER(MATCH(E1893,Sheet4!$K$92:$K$101,0)),1,0)+IF(ISNUMBER(MATCH(F1893,Sheet4!$K$92:$K$101,0)),1,0)+IF(ISNUMBER(MATCH(G1893,Sheet4!$K$92:$K$101,0)),1,0)+IF(ISNUMBER(MATCH(H1893,Sheet4!$K$92:$K$101,0)),1,0)+IF(ISNUMBER(MATCH(I1893,Sheet4!$K$92:$K$101,0)),1,0)+IF(ISNUMBER(MATCH(J1893,Sheet4!$K$92:$K$101,0)),1,0))
-
(IF(ISNUMBER(MATCH(B1893,Sheet4!$F$2:$F$11,0)),1,0)+IF(ISNUMBER(MATCH(C1893,Sheet4!$F$2:$F$11,0)),1,0)+IF(ISNUMBER(MATCH(D1893,Sheet4!$F$2:$F$11,0)),1,0)+IF(ISNUMBER(MATCH(E1893,Sheet4!$F$2:$F$11,0)),1,0)+IF(ISNUMBER(MATCH(F1893,Sheet4!$F$2:$F$11,0)),1,0)+IF(ISNUMBER(MATCH(G1893,Sheet4!$F$2:$F$11,0)),1,0)+IF(ISNUMBER(MATCH(H1893,Sheet4!$F$2:$F$11,0)),1,0)+IF(ISNUMBER(MATCH(I1893,Sheet4!$F$2:$F$11,0)),1,0)+IF(ISNUMBER(MATCH(J1893,Sheet4!$F$2:$F$11,0)),1,0))</f>
        <v>0</v>
      </c>
      <c r="P1893" s="40" t="str">
        <f>IFERROR(INDEX(Sheet4!$G:$G,MATCH(Sheet1!B1893,Sheet4!$F:$F,0))+INDEX(Sheet4!$G:$G,MATCH(Sheet1!C1893,Sheet4!$F:$F,0))+INDEX(Sheet4!$G:$G,MATCH(Sheet1!D1893,Sheet4!$F:$F,0))+INDEX(Sheet4!$G:$G,MATCH(Sheet1!E1893,Sheet4!$F:$F,0))+INDEX(Sheet4!$G:$G,MATCH(Sheet1!F1893,Sheet4!$F:$F,0))+INDEX(Sheet4!$G:$G,MATCH(Sheet1!G1893,Sheet4!$F:$F,0))+INDEX(Sheet4!$G:$G,MATCH(Sheet1!H1893,Sheet4!$F:$F,0))+INDEX(Sheet4!$G:$G,MATCH(Sheet1!I1893,Sheet4!$F:$F,0))+INDEX(Sheet4!$G:$G,MATCH(Sheet1!J1893,Sheet4!$F:$F,0)),"")</f>
        <v/>
      </c>
      <c r="AF1893">
        <f si="449" t="shared"/>
        <v>0</v>
      </c>
      <c r="AH1893">
        <v>1870</v>
      </c>
      <c r="AI1893" t="str">
        <f si="450" t="shared"/>
        <v>Jerryd BaylessLandry ShametDonovan MitchellMonte MorrisWill BartonKelly OubreKenneth FariedJosh JacksonKarl-Anthony Towns</v>
      </c>
      <c r="AJ1893">
        <f si="453" t="shared"/>
        <v>0</v>
      </c>
      <c r="AK1893">
        <f si="454" t="shared"/>
        <v>0</v>
      </c>
      <c r="AL1893">
        <f si="455" t="shared"/>
        <v>0</v>
      </c>
      <c r="AM1893">
        <f si="456" t="shared"/>
        <v>0</v>
      </c>
      <c r="AN1893">
        <f si="457" t="shared"/>
        <v>0</v>
      </c>
      <c r="AO1893">
        <f si="458" t="shared"/>
        <v>0</v>
      </c>
      <c r="AP1893">
        <f si="459" t="shared"/>
        <v>0</v>
      </c>
      <c r="AQ1893">
        <f si="460" t="shared"/>
        <v>0</v>
      </c>
      <c r="AR1893">
        <f si="461" t="shared"/>
        <v>0</v>
      </c>
      <c r="AS1893">
        <f si="451" t="shared"/>
        <v>0</v>
      </c>
      <c r="AU1893" t="str">
        <f>IFERROR(VLOOKUP(C1893,Results!$A$2:$B$240,2,FALSE)+VLOOKUP(D1893,Results!$A$2:$B$240,2,FALSE)+VLOOKUP(E1893,Results!$A$2:$B$240,2,FALSE)+VLOOKUP(F1893,Results!$A$2:$B$240,2,FALSE)+VLOOKUP(G1893,Results!$A$2:$B$240,2,FALSE)+VLOOKUP(H1893,Results!$A$2:$B$240,2,FALSE)+VLOOKUP(I1893,Results!$A$2:$B$240,2,FALSE)+VLOOKUP(J1893,Results!$A$2:$B$240,2,FALSE)+VLOOKUP(B1893,Results!$A$2:$B$240,2,FALSE)-MIN(VLOOKUP(C1893,Results!$A$2:$B$240,2,FALSE),VLOOKUP(D1893,Results!$A$2:$B$240,2,FALSE),VLOOKUP(E1893,Results!$A$2:$B$240,2,FALSE),VLOOKUP(F1893,Results!$A$2:$B$240,2,FALSE),VLOOKUP(G1893,Results!$A$2:$B$240,2,FALSE),VLOOKUP(H1893,Results!$A$2:$B$240,2,FALSE),VLOOKUP(I1893,Results!$A$2:$B$240,2,FALSE),VLOOKUP(J1893,Results!$A$2:$B$240,2,FALSE),VLOOKUP(B1893,Results!$A$2:$B$240,2,FALSE)),"")</f>
        <v/>
      </c>
    </row>
    <row r="1894" spans="2:47" x14ac:dyDescent="0.3">
      <c r="B1894" t="s">
        <v>166</v>
      </c>
      <c r="C1894" t="s">
        <v>108</v>
      </c>
      <c r="D1894" t="s">
        <v>173</v>
      </c>
      <c r="E1894" t="s">
        <v>148</v>
      </c>
      <c r="F1894" t="s">
        <v>177</v>
      </c>
      <c r="G1894" t="s">
        <v>178</v>
      </c>
      <c r="H1894" t="s">
        <v>103</v>
      </c>
      <c r="I1894" t="s">
        <v>155</v>
      </c>
      <c r="J1894" t="s">
        <v>186</v>
      </c>
      <c r="K1894" t="n">
        <v>9.0</v>
      </c>
      <c r="L1894" s="30">
        <f si="452" t="shared"/>
        <v>0</v>
      </c>
      <c r="N1894" s="35" t="str">
        <f si="448" t="shared"/>
        <v/>
      </c>
      <c r="O1894" s="59">
        <f>(IF(ISNUMBER(MATCH(B1894,Sheet4!$K$92:$K$101,0)),1,0)+IF(ISNUMBER(MATCH(C1894,Sheet4!$K$92:$K$101,0)),1,0)+IF(ISNUMBER(MATCH(D1894,Sheet4!$K$92:$K$101,0)),1,0)+IF(ISNUMBER(MATCH(E1894,Sheet4!$K$92:$K$101,0)),1,0)+IF(ISNUMBER(MATCH(F1894,Sheet4!$K$92:$K$101,0)),1,0)+IF(ISNUMBER(MATCH(G1894,Sheet4!$K$92:$K$101,0)),1,0)+IF(ISNUMBER(MATCH(H1894,Sheet4!$K$92:$K$101,0)),1,0)+IF(ISNUMBER(MATCH(I1894,Sheet4!$K$92:$K$101,0)),1,0)+IF(ISNUMBER(MATCH(J1894,Sheet4!$K$92:$K$101,0)),1,0))
-
(IF(ISNUMBER(MATCH(B1894,Sheet4!$F$2:$F$11,0)),1,0)+IF(ISNUMBER(MATCH(C1894,Sheet4!$F$2:$F$11,0)),1,0)+IF(ISNUMBER(MATCH(D1894,Sheet4!$F$2:$F$11,0)),1,0)+IF(ISNUMBER(MATCH(E1894,Sheet4!$F$2:$F$11,0)),1,0)+IF(ISNUMBER(MATCH(F1894,Sheet4!$F$2:$F$11,0)),1,0)+IF(ISNUMBER(MATCH(G1894,Sheet4!$F$2:$F$11,0)),1,0)+IF(ISNUMBER(MATCH(H1894,Sheet4!$F$2:$F$11,0)),1,0)+IF(ISNUMBER(MATCH(I1894,Sheet4!$F$2:$F$11,0)),1,0)+IF(ISNUMBER(MATCH(J1894,Sheet4!$F$2:$F$11,0)),1,0))</f>
        <v>0</v>
      </c>
      <c r="P1894" s="40" t="str">
        <f>IFERROR(INDEX(Sheet4!$G:$G,MATCH(Sheet1!B1894,Sheet4!$F:$F,0))+INDEX(Sheet4!$G:$G,MATCH(Sheet1!C1894,Sheet4!$F:$F,0))+INDEX(Sheet4!$G:$G,MATCH(Sheet1!D1894,Sheet4!$F:$F,0))+INDEX(Sheet4!$G:$G,MATCH(Sheet1!E1894,Sheet4!$F:$F,0))+INDEX(Sheet4!$G:$G,MATCH(Sheet1!F1894,Sheet4!$F:$F,0))+INDEX(Sheet4!$G:$G,MATCH(Sheet1!G1894,Sheet4!$F:$F,0))+INDEX(Sheet4!$G:$G,MATCH(Sheet1!H1894,Sheet4!$F:$F,0))+INDEX(Sheet4!$G:$G,MATCH(Sheet1!I1894,Sheet4!$F:$F,0))+INDEX(Sheet4!$G:$G,MATCH(Sheet1!J1894,Sheet4!$F:$F,0)),"")</f>
        <v/>
      </c>
      <c r="AF1894">
        <f si="449" t="shared"/>
        <v>0</v>
      </c>
      <c r="AH1894">
        <v>1871</v>
      </c>
      <c r="AI1894" t="str">
        <f si="450" t="shared"/>
        <v>De'Aaron FoxJeremy LinJames HardenMonte MorrisWill BartonCorey BrewerPaul MillsapTaj GibsonKarl-Anthony Towns</v>
      </c>
      <c r="AJ1894">
        <f si="453" t="shared"/>
        <v>0</v>
      </c>
      <c r="AK1894">
        <f si="454" t="shared"/>
        <v>0</v>
      </c>
      <c r="AL1894">
        <f si="455" t="shared"/>
        <v>0</v>
      </c>
      <c r="AM1894">
        <f si="456" t="shared"/>
        <v>0</v>
      </c>
      <c r="AN1894">
        <f si="457" t="shared"/>
        <v>0</v>
      </c>
      <c r="AO1894">
        <f si="458" t="shared"/>
        <v>0</v>
      </c>
      <c r="AP1894">
        <f si="459" t="shared"/>
        <v>0</v>
      </c>
      <c r="AQ1894">
        <f si="460" t="shared"/>
        <v>0</v>
      </c>
      <c r="AR1894">
        <f si="461" t="shared"/>
        <v>0</v>
      </c>
      <c r="AS1894">
        <f si="451" t="shared"/>
        <v>0</v>
      </c>
      <c r="AU1894" t="str">
        <f>IFERROR(VLOOKUP(C1894,Results!$A$2:$B$240,2,FALSE)+VLOOKUP(D1894,Results!$A$2:$B$240,2,FALSE)+VLOOKUP(E1894,Results!$A$2:$B$240,2,FALSE)+VLOOKUP(F1894,Results!$A$2:$B$240,2,FALSE)+VLOOKUP(G1894,Results!$A$2:$B$240,2,FALSE)+VLOOKUP(H1894,Results!$A$2:$B$240,2,FALSE)+VLOOKUP(I1894,Results!$A$2:$B$240,2,FALSE)+VLOOKUP(J1894,Results!$A$2:$B$240,2,FALSE)+VLOOKUP(B1894,Results!$A$2:$B$240,2,FALSE)-MIN(VLOOKUP(C1894,Results!$A$2:$B$240,2,FALSE),VLOOKUP(D1894,Results!$A$2:$B$240,2,FALSE),VLOOKUP(E1894,Results!$A$2:$B$240,2,FALSE),VLOOKUP(F1894,Results!$A$2:$B$240,2,FALSE),VLOOKUP(G1894,Results!$A$2:$B$240,2,FALSE),VLOOKUP(H1894,Results!$A$2:$B$240,2,FALSE),VLOOKUP(I1894,Results!$A$2:$B$240,2,FALSE),VLOOKUP(J1894,Results!$A$2:$B$240,2,FALSE),VLOOKUP(B1894,Results!$A$2:$B$240,2,FALSE)),"")</f>
        <v/>
      </c>
    </row>
    <row r="1895" spans="2:47" x14ac:dyDescent="0.3">
      <c r="B1895" t="s">
        <v>166</v>
      </c>
      <c r="C1895" t="s">
        <v>170</v>
      </c>
      <c r="D1895" t="s">
        <v>172</v>
      </c>
      <c r="E1895" t="s">
        <v>148</v>
      </c>
      <c r="F1895" t="s">
        <v>177</v>
      </c>
      <c r="G1895" t="s">
        <v>100</v>
      </c>
      <c r="H1895" t="s">
        <v>181</v>
      </c>
      <c r="I1895" t="s">
        <v>103</v>
      </c>
      <c r="J1895" t="s">
        <v>188</v>
      </c>
      <c r="K1895" t="n">
        <v>9.0</v>
      </c>
      <c r="L1895" s="30">
        <f si="452" t="shared"/>
        <v>0</v>
      </c>
      <c r="N1895" s="35" t="str">
        <f si="448" t="shared"/>
        <v/>
      </c>
      <c r="O1895" s="59">
        <f>(IF(ISNUMBER(MATCH(B1895,Sheet4!$K$92:$K$101,0)),1,0)+IF(ISNUMBER(MATCH(C1895,Sheet4!$K$92:$K$101,0)),1,0)+IF(ISNUMBER(MATCH(D1895,Sheet4!$K$92:$K$101,0)),1,0)+IF(ISNUMBER(MATCH(E1895,Sheet4!$K$92:$K$101,0)),1,0)+IF(ISNUMBER(MATCH(F1895,Sheet4!$K$92:$K$101,0)),1,0)+IF(ISNUMBER(MATCH(G1895,Sheet4!$K$92:$K$101,0)),1,0)+IF(ISNUMBER(MATCH(H1895,Sheet4!$K$92:$K$101,0)),1,0)+IF(ISNUMBER(MATCH(I1895,Sheet4!$K$92:$K$101,0)),1,0)+IF(ISNUMBER(MATCH(J1895,Sheet4!$K$92:$K$101,0)),1,0))
-
(IF(ISNUMBER(MATCH(B1895,Sheet4!$F$2:$F$11,0)),1,0)+IF(ISNUMBER(MATCH(C1895,Sheet4!$F$2:$F$11,0)),1,0)+IF(ISNUMBER(MATCH(D1895,Sheet4!$F$2:$F$11,0)),1,0)+IF(ISNUMBER(MATCH(E1895,Sheet4!$F$2:$F$11,0)),1,0)+IF(ISNUMBER(MATCH(F1895,Sheet4!$F$2:$F$11,0)),1,0)+IF(ISNUMBER(MATCH(G1895,Sheet4!$F$2:$F$11,0)),1,0)+IF(ISNUMBER(MATCH(H1895,Sheet4!$F$2:$F$11,0)),1,0)+IF(ISNUMBER(MATCH(I1895,Sheet4!$F$2:$F$11,0)),1,0)+IF(ISNUMBER(MATCH(J1895,Sheet4!$F$2:$F$11,0)),1,0))</f>
        <v>0</v>
      </c>
      <c r="P1895" s="40" t="str">
        <f>IFERROR(INDEX(Sheet4!$G:$G,MATCH(Sheet1!B1895,Sheet4!$F:$F,0))+INDEX(Sheet4!$G:$G,MATCH(Sheet1!C1895,Sheet4!$F:$F,0))+INDEX(Sheet4!$G:$G,MATCH(Sheet1!D1895,Sheet4!$F:$F,0))+INDEX(Sheet4!$G:$G,MATCH(Sheet1!E1895,Sheet4!$F:$F,0))+INDEX(Sheet4!$G:$G,MATCH(Sheet1!F1895,Sheet4!$F:$F,0))+INDEX(Sheet4!$G:$G,MATCH(Sheet1!G1895,Sheet4!$F:$F,0))+INDEX(Sheet4!$G:$G,MATCH(Sheet1!H1895,Sheet4!$F:$F,0))+INDEX(Sheet4!$G:$G,MATCH(Sheet1!I1895,Sheet4!$F:$F,0))+INDEX(Sheet4!$G:$G,MATCH(Sheet1!J1895,Sheet4!$F:$F,0)),"")</f>
        <v/>
      </c>
      <c r="AF1895">
        <f si="449" t="shared"/>
        <v>0</v>
      </c>
      <c r="AH1895">
        <v>1872</v>
      </c>
      <c r="AI1895" t="str">
        <f si="450" t="shared"/>
        <v>Ben SimmonsDe'Aaron FoxBuddy HieldMonte MorrisKelly OubreGerald GreenJohn CollinsTaj GibsonKarl-Anthony Towns</v>
      </c>
      <c r="AJ1895">
        <f si="453" t="shared"/>
        <v>0</v>
      </c>
      <c r="AK1895">
        <f si="454" t="shared"/>
        <v>0</v>
      </c>
      <c r="AL1895">
        <f si="455" t="shared"/>
        <v>0</v>
      </c>
      <c r="AM1895">
        <f si="456" t="shared"/>
        <v>0</v>
      </c>
      <c r="AN1895">
        <f si="457" t="shared"/>
        <v>0</v>
      </c>
      <c r="AO1895">
        <f si="458" t="shared"/>
        <v>0</v>
      </c>
      <c r="AP1895">
        <f si="459" t="shared"/>
        <v>0</v>
      </c>
      <c r="AQ1895">
        <f si="460" t="shared"/>
        <v>0</v>
      </c>
      <c r="AR1895">
        <f si="461" t="shared"/>
        <v>0</v>
      </c>
      <c r="AS1895">
        <f si="451" t="shared"/>
        <v>0</v>
      </c>
      <c r="AU1895" t="str">
        <f>IFERROR(VLOOKUP(C1895,Results!$A$2:$B$240,2,FALSE)+VLOOKUP(D1895,Results!$A$2:$B$240,2,FALSE)+VLOOKUP(E1895,Results!$A$2:$B$240,2,FALSE)+VLOOKUP(F1895,Results!$A$2:$B$240,2,FALSE)+VLOOKUP(G1895,Results!$A$2:$B$240,2,FALSE)+VLOOKUP(H1895,Results!$A$2:$B$240,2,FALSE)+VLOOKUP(I1895,Results!$A$2:$B$240,2,FALSE)+VLOOKUP(J1895,Results!$A$2:$B$240,2,FALSE)+VLOOKUP(B1895,Results!$A$2:$B$240,2,FALSE)-MIN(VLOOKUP(C1895,Results!$A$2:$B$240,2,FALSE),VLOOKUP(D1895,Results!$A$2:$B$240,2,FALSE),VLOOKUP(E1895,Results!$A$2:$B$240,2,FALSE),VLOOKUP(F1895,Results!$A$2:$B$240,2,FALSE),VLOOKUP(G1895,Results!$A$2:$B$240,2,FALSE),VLOOKUP(H1895,Results!$A$2:$B$240,2,FALSE),VLOOKUP(I1895,Results!$A$2:$B$240,2,FALSE),VLOOKUP(J1895,Results!$A$2:$B$240,2,FALSE),VLOOKUP(B1895,Results!$A$2:$B$240,2,FALSE)),"")</f>
        <v/>
      </c>
    </row>
    <row r="1896" spans="2:47" x14ac:dyDescent="0.3">
      <c r="B1896" t="s">
        <v>166</v>
      </c>
      <c r="C1896" t="s">
        <v>171</v>
      </c>
      <c r="D1896" t="s">
        <v>172</v>
      </c>
      <c r="E1896" t="s">
        <v>146</v>
      </c>
      <c r="F1896" t="s">
        <v>177</v>
      </c>
      <c r="G1896" t="s">
        <v>96</v>
      </c>
      <c r="H1896" t="s">
        <v>153</v>
      </c>
      <c r="I1896" t="s">
        <v>93</v>
      </c>
      <c r="J1896" t="s">
        <v>187</v>
      </c>
      <c r="K1896" t="n">
        <v>9.0</v>
      </c>
      <c r="L1896" s="30">
        <f si="452" t="shared"/>
        <v>0</v>
      </c>
      <c r="N1896" s="35" t="str">
        <f si="448" t="shared"/>
        <v/>
      </c>
      <c r="O1896" s="59">
        <f>(IF(ISNUMBER(MATCH(B1896,Sheet4!$K$92:$K$101,0)),1,0)+IF(ISNUMBER(MATCH(C1896,Sheet4!$K$92:$K$101,0)),1,0)+IF(ISNUMBER(MATCH(D1896,Sheet4!$K$92:$K$101,0)),1,0)+IF(ISNUMBER(MATCH(E1896,Sheet4!$K$92:$K$101,0)),1,0)+IF(ISNUMBER(MATCH(F1896,Sheet4!$K$92:$K$101,0)),1,0)+IF(ISNUMBER(MATCH(G1896,Sheet4!$K$92:$K$101,0)),1,0)+IF(ISNUMBER(MATCH(H1896,Sheet4!$K$92:$K$101,0)),1,0)+IF(ISNUMBER(MATCH(I1896,Sheet4!$K$92:$K$101,0)),1,0)+IF(ISNUMBER(MATCH(J1896,Sheet4!$K$92:$K$101,0)),1,0))
-
(IF(ISNUMBER(MATCH(B1896,Sheet4!$F$2:$F$11,0)),1,0)+IF(ISNUMBER(MATCH(C1896,Sheet4!$F$2:$F$11,0)),1,0)+IF(ISNUMBER(MATCH(D1896,Sheet4!$F$2:$F$11,0)),1,0)+IF(ISNUMBER(MATCH(E1896,Sheet4!$F$2:$F$11,0)),1,0)+IF(ISNUMBER(MATCH(F1896,Sheet4!$F$2:$F$11,0)),1,0)+IF(ISNUMBER(MATCH(G1896,Sheet4!$F$2:$F$11,0)),1,0)+IF(ISNUMBER(MATCH(H1896,Sheet4!$F$2:$F$11,0)),1,0)+IF(ISNUMBER(MATCH(I1896,Sheet4!$F$2:$F$11,0)),1,0)+IF(ISNUMBER(MATCH(J1896,Sheet4!$F$2:$F$11,0)),1,0))</f>
        <v>0</v>
      </c>
      <c r="P1896" s="40" t="str">
        <f>IFERROR(INDEX(Sheet4!$G:$G,MATCH(Sheet1!B1896,Sheet4!$F:$F,0))+INDEX(Sheet4!$G:$G,MATCH(Sheet1!C1896,Sheet4!$F:$F,0))+INDEX(Sheet4!$G:$G,MATCH(Sheet1!D1896,Sheet4!$F:$F,0))+INDEX(Sheet4!$G:$G,MATCH(Sheet1!E1896,Sheet4!$F:$F,0))+INDEX(Sheet4!$G:$G,MATCH(Sheet1!F1896,Sheet4!$F:$F,0))+INDEX(Sheet4!$G:$G,MATCH(Sheet1!G1896,Sheet4!$F:$F,0))+INDEX(Sheet4!$G:$G,MATCH(Sheet1!H1896,Sheet4!$F:$F,0))+INDEX(Sheet4!$G:$G,MATCH(Sheet1!I1896,Sheet4!$F:$F,0))+INDEX(Sheet4!$G:$G,MATCH(Sheet1!J1896,Sheet4!$F:$F,0)),"")</f>
        <v/>
      </c>
      <c r="AF1896">
        <f si="449" t="shared"/>
        <v>0</v>
      </c>
      <c r="AH1896">
        <v>1873</v>
      </c>
      <c r="AI1896" t="str">
        <f si="450" t="shared"/>
        <v>Ben SimmonsDe'Aaron FoxBuddy HieldMonte MorrisMikal BridgesRoyce O'NealeJosh JacksonPaul MillsapJoel Embiid</v>
      </c>
      <c r="AJ1896">
        <f si="453" t="shared"/>
        <v>0</v>
      </c>
      <c r="AK1896">
        <f si="454" t="shared"/>
        <v>0</v>
      </c>
      <c r="AL1896">
        <f si="455" t="shared"/>
        <v>0</v>
      </c>
      <c r="AM1896">
        <f si="456" t="shared"/>
        <v>0</v>
      </c>
      <c r="AN1896">
        <f si="457" t="shared"/>
        <v>0</v>
      </c>
      <c r="AO1896">
        <f si="458" t="shared"/>
        <v>0</v>
      </c>
      <c r="AP1896">
        <f si="459" t="shared"/>
        <v>0</v>
      </c>
      <c r="AQ1896">
        <f si="460" t="shared"/>
        <v>0</v>
      </c>
      <c r="AR1896">
        <f si="461" t="shared"/>
        <v>0</v>
      </c>
      <c r="AS1896">
        <f si="451" t="shared"/>
        <v>0</v>
      </c>
      <c r="AU1896" t="str">
        <f>IFERROR(VLOOKUP(C1896,Results!$A$2:$B$240,2,FALSE)+VLOOKUP(D1896,Results!$A$2:$B$240,2,FALSE)+VLOOKUP(E1896,Results!$A$2:$B$240,2,FALSE)+VLOOKUP(F1896,Results!$A$2:$B$240,2,FALSE)+VLOOKUP(G1896,Results!$A$2:$B$240,2,FALSE)+VLOOKUP(H1896,Results!$A$2:$B$240,2,FALSE)+VLOOKUP(I1896,Results!$A$2:$B$240,2,FALSE)+VLOOKUP(J1896,Results!$A$2:$B$240,2,FALSE)+VLOOKUP(B1896,Results!$A$2:$B$240,2,FALSE)-MIN(VLOOKUP(C1896,Results!$A$2:$B$240,2,FALSE),VLOOKUP(D1896,Results!$A$2:$B$240,2,FALSE),VLOOKUP(E1896,Results!$A$2:$B$240,2,FALSE),VLOOKUP(F1896,Results!$A$2:$B$240,2,FALSE),VLOOKUP(G1896,Results!$A$2:$B$240,2,FALSE),VLOOKUP(H1896,Results!$A$2:$B$240,2,FALSE),VLOOKUP(I1896,Results!$A$2:$B$240,2,FALSE),VLOOKUP(J1896,Results!$A$2:$B$240,2,FALSE),VLOOKUP(B1896,Results!$A$2:$B$240,2,FALSE)),"")</f>
        <v/>
      </c>
    </row>
    <row r="1897" spans="2:47" x14ac:dyDescent="0.3">
      <c r="B1897" t="s">
        <v>166</v>
      </c>
      <c r="C1897" t="s">
        <v>170</v>
      </c>
      <c r="D1897" t="s">
        <v>173</v>
      </c>
      <c r="E1897" t="s">
        <v>149</v>
      </c>
      <c r="F1897" t="s">
        <v>177</v>
      </c>
      <c r="G1897" t="s">
        <v>178</v>
      </c>
      <c r="H1897" t="s">
        <v>153</v>
      </c>
      <c r="I1897" t="s">
        <v>181</v>
      </c>
      <c r="J1897" t="s">
        <v>98</v>
      </c>
      <c r="K1897" t="n">
        <v>9.0</v>
      </c>
      <c r="L1897" s="30">
        <f si="452" t="shared"/>
        <v>0</v>
      </c>
      <c r="N1897" s="35" t="str">
        <f si="448" t="shared"/>
        <v/>
      </c>
      <c r="O1897" s="59">
        <f>(IF(ISNUMBER(MATCH(B1897,Sheet4!$K$92:$K$101,0)),1,0)+IF(ISNUMBER(MATCH(C1897,Sheet4!$K$92:$K$101,0)),1,0)+IF(ISNUMBER(MATCH(D1897,Sheet4!$K$92:$K$101,0)),1,0)+IF(ISNUMBER(MATCH(E1897,Sheet4!$K$92:$K$101,0)),1,0)+IF(ISNUMBER(MATCH(F1897,Sheet4!$K$92:$K$101,0)),1,0)+IF(ISNUMBER(MATCH(G1897,Sheet4!$K$92:$K$101,0)),1,0)+IF(ISNUMBER(MATCH(H1897,Sheet4!$K$92:$K$101,0)),1,0)+IF(ISNUMBER(MATCH(I1897,Sheet4!$K$92:$K$101,0)),1,0)+IF(ISNUMBER(MATCH(J1897,Sheet4!$K$92:$K$101,0)),1,0))
-
(IF(ISNUMBER(MATCH(B1897,Sheet4!$F$2:$F$11,0)),1,0)+IF(ISNUMBER(MATCH(C1897,Sheet4!$F$2:$F$11,0)),1,0)+IF(ISNUMBER(MATCH(D1897,Sheet4!$F$2:$F$11,0)),1,0)+IF(ISNUMBER(MATCH(E1897,Sheet4!$F$2:$F$11,0)),1,0)+IF(ISNUMBER(MATCH(F1897,Sheet4!$F$2:$F$11,0)),1,0)+IF(ISNUMBER(MATCH(G1897,Sheet4!$F$2:$F$11,0)),1,0)+IF(ISNUMBER(MATCH(H1897,Sheet4!$F$2:$F$11,0)),1,0)+IF(ISNUMBER(MATCH(I1897,Sheet4!$F$2:$F$11,0)),1,0)+IF(ISNUMBER(MATCH(J1897,Sheet4!$F$2:$F$11,0)),1,0))</f>
        <v>0</v>
      </c>
      <c r="P1897" s="40" t="str">
        <f>IFERROR(INDEX(Sheet4!$G:$G,MATCH(Sheet1!B1897,Sheet4!$F:$F,0))+INDEX(Sheet4!$G:$G,MATCH(Sheet1!C1897,Sheet4!$F:$F,0))+INDEX(Sheet4!$G:$G,MATCH(Sheet1!D1897,Sheet4!$F:$F,0))+INDEX(Sheet4!$G:$G,MATCH(Sheet1!E1897,Sheet4!$F:$F,0))+INDEX(Sheet4!$G:$G,MATCH(Sheet1!F1897,Sheet4!$F:$F,0))+INDEX(Sheet4!$G:$G,MATCH(Sheet1!G1897,Sheet4!$F:$F,0))+INDEX(Sheet4!$G:$G,MATCH(Sheet1!H1897,Sheet4!$F:$F,0))+INDEX(Sheet4!$G:$G,MATCH(Sheet1!I1897,Sheet4!$F:$F,0))+INDEX(Sheet4!$G:$G,MATCH(Sheet1!J1897,Sheet4!$F:$F,0)),"")</f>
        <v/>
      </c>
      <c r="AF1897">
        <f si="449" t="shared"/>
        <v>0</v>
      </c>
      <c r="AH1897">
        <v>1874</v>
      </c>
      <c r="AI1897" t="str">
        <f si="450" t="shared"/>
        <v>Ben SimmonsRicky RubioDevin BookerJimmy ButlerKelly OubreGerald GreenTaj GibsonTrey LylesRudy Gobert</v>
      </c>
      <c r="AJ1897">
        <f si="453" t="shared"/>
        <v>0</v>
      </c>
      <c r="AK1897">
        <f si="454" t="shared"/>
        <v>0</v>
      </c>
      <c r="AL1897">
        <f si="455" t="shared"/>
        <v>0</v>
      </c>
      <c r="AM1897">
        <f si="456" t="shared"/>
        <v>0</v>
      </c>
      <c r="AN1897">
        <f si="457" t="shared"/>
        <v>0</v>
      </c>
      <c r="AO1897">
        <f si="458" t="shared"/>
        <v>0</v>
      </c>
      <c r="AP1897">
        <f si="459" t="shared"/>
        <v>0</v>
      </c>
      <c r="AQ1897">
        <f si="460" t="shared"/>
        <v>0</v>
      </c>
      <c r="AR1897">
        <f si="461" t="shared"/>
        <v>0</v>
      </c>
      <c r="AS1897">
        <f si="451" t="shared"/>
        <v>0</v>
      </c>
      <c r="AU1897" t="str">
        <f>IFERROR(VLOOKUP(C1897,Results!$A$2:$B$240,2,FALSE)+VLOOKUP(D1897,Results!$A$2:$B$240,2,FALSE)+VLOOKUP(E1897,Results!$A$2:$B$240,2,FALSE)+VLOOKUP(F1897,Results!$A$2:$B$240,2,FALSE)+VLOOKUP(G1897,Results!$A$2:$B$240,2,FALSE)+VLOOKUP(H1897,Results!$A$2:$B$240,2,FALSE)+VLOOKUP(I1897,Results!$A$2:$B$240,2,FALSE)+VLOOKUP(J1897,Results!$A$2:$B$240,2,FALSE)+VLOOKUP(B1897,Results!$A$2:$B$240,2,FALSE)-MIN(VLOOKUP(C1897,Results!$A$2:$B$240,2,FALSE),VLOOKUP(D1897,Results!$A$2:$B$240,2,FALSE),VLOOKUP(E1897,Results!$A$2:$B$240,2,FALSE),VLOOKUP(F1897,Results!$A$2:$B$240,2,FALSE),VLOOKUP(G1897,Results!$A$2:$B$240,2,FALSE),VLOOKUP(H1897,Results!$A$2:$B$240,2,FALSE),VLOOKUP(I1897,Results!$A$2:$B$240,2,FALSE),VLOOKUP(J1897,Results!$A$2:$B$240,2,FALSE),VLOOKUP(B1897,Results!$A$2:$B$240,2,FALSE)),"")</f>
        <v/>
      </c>
    </row>
    <row r="1898" spans="2:47" x14ac:dyDescent="0.3">
      <c r="B1898" t="s">
        <v>166</v>
      </c>
      <c r="C1898" t="s">
        <v>87</v>
      </c>
      <c r="D1898" t="s">
        <v>174</v>
      </c>
      <c r="E1898" t="s">
        <v>146</v>
      </c>
      <c r="F1898" t="s">
        <v>177</v>
      </c>
      <c r="G1898" t="s">
        <v>90</v>
      </c>
      <c r="H1898" t="s">
        <v>103</v>
      </c>
      <c r="I1898" t="s">
        <v>155</v>
      </c>
      <c r="J1898" t="s">
        <v>156</v>
      </c>
      <c r="K1898" t="n">
        <v>9.0</v>
      </c>
      <c r="L1898" s="30">
        <f si="452" t="shared"/>
        <v>0</v>
      </c>
      <c r="N1898" s="35" t="str">
        <f si="448" t="shared"/>
        <v/>
      </c>
      <c r="O1898" s="59">
        <f>(IF(ISNUMBER(MATCH(B1898,Sheet4!$K$92:$K$101,0)),1,0)+IF(ISNUMBER(MATCH(C1898,Sheet4!$K$92:$K$101,0)),1,0)+IF(ISNUMBER(MATCH(D1898,Sheet4!$K$92:$K$101,0)),1,0)+IF(ISNUMBER(MATCH(E1898,Sheet4!$K$92:$K$101,0)),1,0)+IF(ISNUMBER(MATCH(F1898,Sheet4!$K$92:$K$101,0)),1,0)+IF(ISNUMBER(MATCH(G1898,Sheet4!$K$92:$K$101,0)),1,0)+IF(ISNUMBER(MATCH(H1898,Sheet4!$K$92:$K$101,0)),1,0)+IF(ISNUMBER(MATCH(I1898,Sheet4!$K$92:$K$101,0)),1,0)+IF(ISNUMBER(MATCH(J1898,Sheet4!$K$92:$K$101,0)),1,0))
-
(IF(ISNUMBER(MATCH(B1898,Sheet4!$F$2:$F$11,0)),1,0)+IF(ISNUMBER(MATCH(C1898,Sheet4!$F$2:$F$11,0)),1,0)+IF(ISNUMBER(MATCH(D1898,Sheet4!$F$2:$F$11,0)),1,0)+IF(ISNUMBER(MATCH(E1898,Sheet4!$F$2:$F$11,0)),1,0)+IF(ISNUMBER(MATCH(F1898,Sheet4!$F$2:$F$11,0)),1,0)+IF(ISNUMBER(MATCH(G1898,Sheet4!$F$2:$F$11,0)),1,0)+IF(ISNUMBER(MATCH(H1898,Sheet4!$F$2:$F$11,0)),1,0)+IF(ISNUMBER(MATCH(I1898,Sheet4!$F$2:$F$11,0)),1,0)+IF(ISNUMBER(MATCH(J1898,Sheet4!$F$2:$F$11,0)),1,0))</f>
        <v>0</v>
      </c>
      <c r="P1898" s="40" t="str">
        <f>IFERROR(INDEX(Sheet4!$G:$G,MATCH(Sheet1!B1898,Sheet4!$F:$F,0))+INDEX(Sheet4!$G:$G,MATCH(Sheet1!C1898,Sheet4!$F:$F,0))+INDEX(Sheet4!$G:$G,MATCH(Sheet1!D1898,Sheet4!$F:$F,0))+INDEX(Sheet4!$G:$G,MATCH(Sheet1!E1898,Sheet4!$F:$F,0))+INDEX(Sheet4!$G:$G,MATCH(Sheet1!F1898,Sheet4!$F:$F,0))+INDEX(Sheet4!$G:$G,MATCH(Sheet1!G1898,Sheet4!$F:$F,0))+INDEX(Sheet4!$G:$G,MATCH(Sheet1!H1898,Sheet4!$F:$F,0))+INDEX(Sheet4!$G:$G,MATCH(Sheet1!I1898,Sheet4!$F:$F,0))+INDEX(Sheet4!$G:$G,MATCH(Sheet1!J1898,Sheet4!$F:$F,0)),"")</f>
        <v/>
      </c>
      <c r="AF1898">
        <f si="449" t="shared"/>
        <v>0</v>
      </c>
      <c r="AH1898">
        <v>1875</v>
      </c>
      <c r="AI1898" t="str">
        <f si="450" t="shared"/>
        <v>Ricky RubioIsaiah CanaanJames HardenMonte MorrisJames EnnisRoyce O'NealeJohn CollinsJosh JacksonJoel Embiid</v>
      </c>
      <c r="AJ1898">
        <f si="453" t="shared"/>
        <v>0</v>
      </c>
      <c r="AK1898">
        <f si="454" t="shared"/>
        <v>0</v>
      </c>
      <c r="AL1898">
        <f si="455" t="shared"/>
        <v>0</v>
      </c>
      <c r="AM1898">
        <f si="456" t="shared"/>
        <v>0</v>
      </c>
      <c r="AN1898">
        <f si="457" t="shared"/>
        <v>0</v>
      </c>
      <c r="AO1898">
        <f si="458" t="shared"/>
        <v>0</v>
      </c>
      <c r="AP1898">
        <f si="459" t="shared"/>
        <v>0</v>
      </c>
      <c r="AQ1898">
        <f si="460" t="shared"/>
        <v>0</v>
      </c>
      <c r="AR1898">
        <f si="461" t="shared"/>
        <v>0</v>
      </c>
      <c r="AS1898">
        <f si="451" t="shared"/>
        <v>0</v>
      </c>
      <c r="AU1898" t="str">
        <f>IFERROR(VLOOKUP(C1898,Results!$A$2:$B$240,2,FALSE)+VLOOKUP(D1898,Results!$A$2:$B$240,2,FALSE)+VLOOKUP(E1898,Results!$A$2:$B$240,2,FALSE)+VLOOKUP(F1898,Results!$A$2:$B$240,2,FALSE)+VLOOKUP(G1898,Results!$A$2:$B$240,2,FALSE)+VLOOKUP(H1898,Results!$A$2:$B$240,2,FALSE)+VLOOKUP(I1898,Results!$A$2:$B$240,2,FALSE)+VLOOKUP(J1898,Results!$A$2:$B$240,2,FALSE)+VLOOKUP(B1898,Results!$A$2:$B$240,2,FALSE)-MIN(VLOOKUP(C1898,Results!$A$2:$B$240,2,FALSE),VLOOKUP(D1898,Results!$A$2:$B$240,2,FALSE),VLOOKUP(E1898,Results!$A$2:$B$240,2,FALSE),VLOOKUP(F1898,Results!$A$2:$B$240,2,FALSE),VLOOKUP(G1898,Results!$A$2:$B$240,2,FALSE),VLOOKUP(H1898,Results!$A$2:$B$240,2,FALSE),VLOOKUP(I1898,Results!$A$2:$B$240,2,FALSE),VLOOKUP(J1898,Results!$A$2:$B$240,2,FALSE),VLOOKUP(B1898,Results!$A$2:$B$240,2,FALSE)),"")</f>
        <v/>
      </c>
    </row>
    <row r="1899" spans="2:47" x14ac:dyDescent="0.3">
      <c r="B1899" t="s">
        <v>87</v>
      </c>
      <c r="C1899" t="s">
        <v>121</v>
      </c>
      <c r="D1899" t="s">
        <v>172</v>
      </c>
      <c r="E1899" t="s">
        <v>146</v>
      </c>
      <c r="F1899" t="s">
        <v>150</v>
      </c>
      <c r="G1899" t="s">
        <v>177</v>
      </c>
      <c r="H1899" t="s">
        <v>181</v>
      </c>
      <c r="I1899" t="s">
        <v>152</v>
      </c>
      <c r="J1899" t="s">
        <v>156</v>
      </c>
      <c r="K1899" t="n">
        <v>9.0</v>
      </c>
      <c r="L1899" s="30">
        <f si="452" t="shared"/>
        <v>0</v>
      </c>
      <c r="N1899" s="35" t="str">
        <f si="448" t="shared"/>
        <v/>
      </c>
      <c r="O1899" s="59">
        <f>(IF(ISNUMBER(MATCH(B1899,Sheet4!$K$92:$K$101,0)),1,0)+IF(ISNUMBER(MATCH(C1899,Sheet4!$K$92:$K$101,0)),1,0)+IF(ISNUMBER(MATCH(D1899,Sheet4!$K$92:$K$101,0)),1,0)+IF(ISNUMBER(MATCH(E1899,Sheet4!$K$92:$K$101,0)),1,0)+IF(ISNUMBER(MATCH(F1899,Sheet4!$K$92:$K$101,0)),1,0)+IF(ISNUMBER(MATCH(G1899,Sheet4!$K$92:$K$101,0)),1,0)+IF(ISNUMBER(MATCH(H1899,Sheet4!$K$92:$K$101,0)),1,0)+IF(ISNUMBER(MATCH(I1899,Sheet4!$K$92:$K$101,0)),1,0)+IF(ISNUMBER(MATCH(J1899,Sheet4!$K$92:$K$101,0)),1,0))
-
(IF(ISNUMBER(MATCH(B1899,Sheet4!$F$2:$F$11,0)),1,0)+IF(ISNUMBER(MATCH(C1899,Sheet4!$F$2:$F$11,0)),1,0)+IF(ISNUMBER(MATCH(D1899,Sheet4!$F$2:$F$11,0)),1,0)+IF(ISNUMBER(MATCH(E1899,Sheet4!$F$2:$F$11,0)),1,0)+IF(ISNUMBER(MATCH(F1899,Sheet4!$F$2:$F$11,0)),1,0)+IF(ISNUMBER(MATCH(G1899,Sheet4!$F$2:$F$11,0)),1,0)+IF(ISNUMBER(MATCH(H1899,Sheet4!$F$2:$F$11,0)),1,0)+IF(ISNUMBER(MATCH(I1899,Sheet4!$F$2:$F$11,0)),1,0)+IF(ISNUMBER(MATCH(J1899,Sheet4!$F$2:$F$11,0)),1,0))</f>
        <v>0</v>
      </c>
      <c r="P1899" s="40" t="str">
        <f>IFERROR(INDEX(Sheet4!$G:$G,MATCH(Sheet1!B1899,Sheet4!$F:$F,0))+INDEX(Sheet4!$G:$G,MATCH(Sheet1!C1899,Sheet4!$F:$F,0))+INDEX(Sheet4!$G:$G,MATCH(Sheet1!D1899,Sheet4!$F:$F,0))+INDEX(Sheet4!$G:$G,MATCH(Sheet1!E1899,Sheet4!$F:$F,0))+INDEX(Sheet4!$G:$G,MATCH(Sheet1!F1899,Sheet4!$F:$F,0))+INDEX(Sheet4!$G:$G,MATCH(Sheet1!G1899,Sheet4!$F:$F,0))+INDEX(Sheet4!$G:$G,MATCH(Sheet1!H1899,Sheet4!$F:$F,0))+INDEX(Sheet4!$G:$G,MATCH(Sheet1!I1899,Sheet4!$F:$F,0))+INDEX(Sheet4!$G:$G,MATCH(Sheet1!J1899,Sheet4!$F:$F,0)),"")</f>
        <v/>
      </c>
      <c r="AF1899">
        <f si="449" t="shared"/>
        <v>0</v>
      </c>
      <c r="AH1899">
        <v>1876</v>
      </c>
      <c r="AI1899" t="str">
        <f si="450" t="shared"/>
        <v>Ben SimmonsJerryd BaylessDevin BookerMonte MorrisWill BartonGerald GreenKenneth FariedJohn CollinsWillie Cauley-Stein</v>
      </c>
      <c r="AJ1899">
        <f si="453" t="shared"/>
        <v>0</v>
      </c>
      <c r="AK1899">
        <f si="454" t="shared"/>
        <v>0</v>
      </c>
      <c r="AL1899">
        <f si="455" t="shared"/>
        <v>0</v>
      </c>
      <c r="AM1899">
        <f si="456" t="shared"/>
        <v>0</v>
      </c>
      <c r="AN1899">
        <f si="457" t="shared"/>
        <v>0</v>
      </c>
      <c r="AO1899">
        <f si="458" t="shared"/>
        <v>0</v>
      </c>
      <c r="AP1899">
        <f si="459" t="shared"/>
        <v>0</v>
      </c>
      <c r="AQ1899">
        <f si="460" t="shared"/>
        <v>0</v>
      </c>
      <c r="AR1899">
        <f si="461" t="shared"/>
        <v>0</v>
      </c>
      <c r="AS1899">
        <f si="451" t="shared"/>
        <v>0</v>
      </c>
      <c r="AU1899" t="str">
        <f>IFERROR(VLOOKUP(C1899,Results!$A$2:$B$240,2,FALSE)+VLOOKUP(D1899,Results!$A$2:$B$240,2,FALSE)+VLOOKUP(E1899,Results!$A$2:$B$240,2,FALSE)+VLOOKUP(F1899,Results!$A$2:$B$240,2,FALSE)+VLOOKUP(G1899,Results!$A$2:$B$240,2,FALSE)+VLOOKUP(H1899,Results!$A$2:$B$240,2,FALSE)+VLOOKUP(I1899,Results!$A$2:$B$240,2,FALSE)+VLOOKUP(J1899,Results!$A$2:$B$240,2,FALSE)+VLOOKUP(B1899,Results!$A$2:$B$240,2,FALSE)-MIN(VLOOKUP(C1899,Results!$A$2:$B$240,2,FALSE),VLOOKUP(D1899,Results!$A$2:$B$240,2,FALSE),VLOOKUP(E1899,Results!$A$2:$B$240,2,FALSE),VLOOKUP(F1899,Results!$A$2:$B$240,2,FALSE),VLOOKUP(G1899,Results!$A$2:$B$240,2,FALSE),VLOOKUP(H1899,Results!$A$2:$B$240,2,FALSE),VLOOKUP(I1899,Results!$A$2:$B$240,2,FALSE),VLOOKUP(J1899,Results!$A$2:$B$240,2,FALSE),VLOOKUP(B1899,Results!$A$2:$B$240,2,FALSE)),"")</f>
        <v/>
      </c>
    </row>
    <row r="1900" spans="2:47" x14ac:dyDescent="0.3">
      <c r="B1900" t="s">
        <v>166</v>
      </c>
      <c r="C1900" t="s">
        <v>108</v>
      </c>
      <c r="D1900" t="s">
        <v>173</v>
      </c>
      <c r="E1900" t="s">
        <v>146</v>
      </c>
      <c r="F1900" t="s">
        <v>105</v>
      </c>
      <c r="G1900" t="s">
        <v>179</v>
      </c>
      <c r="H1900" t="s">
        <v>181</v>
      </c>
      <c r="I1900" t="s">
        <v>152</v>
      </c>
      <c r="J1900" t="s">
        <v>188</v>
      </c>
      <c r="K1900" t="n">
        <v>9.0</v>
      </c>
      <c r="L1900" s="30">
        <f si="452" t="shared"/>
        <v>0</v>
      </c>
      <c r="N1900" s="35" t="str">
        <f si="448" t="shared"/>
        <v/>
      </c>
      <c r="O1900" s="59">
        <f>(IF(ISNUMBER(MATCH(B1900,Sheet4!$K$92:$K$101,0)),1,0)+IF(ISNUMBER(MATCH(C1900,Sheet4!$K$92:$K$101,0)),1,0)+IF(ISNUMBER(MATCH(D1900,Sheet4!$K$92:$K$101,0)),1,0)+IF(ISNUMBER(MATCH(E1900,Sheet4!$K$92:$K$101,0)),1,0)+IF(ISNUMBER(MATCH(F1900,Sheet4!$K$92:$K$101,0)),1,0)+IF(ISNUMBER(MATCH(G1900,Sheet4!$K$92:$K$101,0)),1,0)+IF(ISNUMBER(MATCH(H1900,Sheet4!$K$92:$K$101,0)),1,0)+IF(ISNUMBER(MATCH(I1900,Sheet4!$K$92:$K$101,0)),1,0)+IF(ISNUMBER(MATCH(J1900,Sheet4!$K$92:$K$101,0)),1,0))
-
(IF(ISNUMBER(MATCH(B1900,Sheet4!$F$2:$F$11,0)),1,0)+IF(ISNUMBER(MATCH(C1900,Sheet4!$F$2:$F$11,0)),1,0)+IF(ISNUMBER(MATCH(D1900,Sheet4!$F$2:$F$11,0)),1,0)+IF(ISNUMBER(MATCH(E1900,Sheet4!$F$2:$F$11,0)),1,0)+IF(ISNUMBER(MATCH(F1900,Sheet4!$F$2:$F$11,0)),1,0)+IF(ISNUMBER(MATCH(G1900,Sheet4!$F$2:$F$11,0)),1,0)+IF(ISNUMBER(MATCH(H1900,Sheet4!$F$2:$F$11,0)),1,0)+IF(ISNUMBER(MATCH(I1900,Sheet4!$F$2:$F$11,0)),1,0)+IF(ISNUMBER(MATCH(J1900,Sheet4!$F$2:$F$11,0)),1,0))</f>
        <v>0</v>
      </c>
      <c r="P1900" s="40" t="str">
        <f>IFERROR(INDEX(Sheet4!$G:$G,MATCH(Sheet1!B1900,Sheet4!$F:$F,0))+INDEX(Sheet4!$G:$G,MATCH(Sheet1!C1900,Sheet4!$F:$F,0))+INDEX(Sheet4!$G:$G,MATCH(Sheet1!D1900,Sheet4!$F:$F,0))+INDEX(Sheet4!$G:$G,MATCH(Sheet1!E1900,Sheet4!$F:$F,0))+INDEX(Sheet4!$G:$G,MATCH(Sheet1!F1900,Sheet4!$F:$F,0))+INDEX(Sheet4!$G:$G,MATCH(Sheet1!G1900,Sheet4!$F:$F,0))+INDEX(Sheet4!$G:$G,MATCH(Sheet1!H1900,Sheet4!$F:$F,0))+INDEX(Sheet4!$G:$G,MATCH(Sheet1!I1900,Sheet4!$F:$F,0))+INDEX(Sheet4!$G:$G,MATCH(Sheet1!J1900,Sheet4!$F:$F,0)),"")</f>
        <v/>
      </c>
      <c r="AF1900">
        <f si="449" t="shared"/>
        <v>0</v>
      </c>
      <c r="AH1900">
        <v>1877</v>
      </c>
      <c r="AI1900" t="str">
        <f si="450" t="shared"/>
        <v>T.J. McConnellLandry ShametDevin BookerJimmy ButlerKelly OubreJoe InglesJosh JacksonPaul MillsapJoel Embiid</v>
      </c>
      <c r="AJ1900">
        <f si="453" t="shared"/>
        <v>0</v>
      </c>
      <c r="AK1900">
        <f si="454" t="shared"/>
        <v>0</v>
      </c>
      <c r="AL1900">
        <f si="455" t="shared"/>
        <v>0</v>
      </c>
      <c r="AM1900">
        <f si="456" t="shared"/>
        <v>0</v>
      </c>
      <c r="AN1900">
        <f si="457" t="shared"/>
        <v>0</v>
      </c>
      <c r="AO1900">
        <f si="458" t="shared"/>
        <v>0</v>
      </c>
      <c r="AP1900">
        <f si="459" t="shared"/>
        <v>0</v>
      </c>
      <c r="AQ1900">
        <f si="460" t="shared"/>
        <v>0</v>
      </c>
      <c r="AR1900">
        <f si="461" t="shared"/>
        <v>0</v>
      </c>
      <c r="AS1900">
        <f si="451" t="shared"/>
        <v>0</v>
      </c>
      <c r="AU1900" t="str">
        <f>IFERROR(VLOOKUP(C1900,Results!$A$2:$B$240,2,FALSE)+VLOOKUP(D1900,Results!$A$2:$B$240,2,FALSE)+VLOOKUP(E1900,Results!$A$2:$B$240,2,FALSE)+VLOOKUP(F1900,Results!$A$2:$B$240,2,FALSE)+VLOOKUP(G1900,Results!$A$2:$B$240,2,FALSE)+VLOOKUP(H1900,Results!$A$2:$B$240,2,FALSE)+VLOOKUP(I1900,Results!$A$2:$B$240,2,FALSE)+VLOOKUP(J1900,Results!$A$2:$B$240,2,FALSE)+VLOOKUP(B1900,Results!$A$2:$B$240,2,FALSE)-MIN(VLOOKUP(C1900,Results!$A$2:$B$240,2,FALSE),VLOOKUP(D1900,Results!$A$2:$B$240,2,FALSE),VLOOKUP(E1900,Results!$A$2:$B$240,2,FALSE),VLOOKUP(F1900,Results!$A$2:$B$240,2,FALSE),VLOOKUP(G1900,Results!$A$2:$B$240,2,FALSE),VLOOKUP(H1900,Results!$A$2:$B$240,2,FALSE),VLOOKUP(I1900,Results!$A$2:$B$240,2,FALSE),VLOOKUP(J1900,Results!$A$2:$B$240,2,FALSE),VLOOKUP(B1900,Results!$A$2:$B$240,2,FALSE)),"")</f>
        <v/>
      </c>
    </row>
    <row r="1901" spans="2:47" x14ac:dyDescent="0.3">
      <c r="B1901" t="s">
        <v>166</v>
      </c>
      <c r="C1901" t="s">
        <v>170</v>
      </c>
      <c r="D1901" t="s">
        <v>99</v>
      </c>
      <c r="E1901" t="s">
        <v>148</v>
      </c>
      <c r="F1901" t="s">
        <v>90</v>
      </c>
      <c r="G1901" t="s">
        <v>179</v>
      </c>
      <c r="H1901" t="s">
        <v>92</v>
      </c>
      <c r="I1901" t="s">
        <v>181</v>
      </c>
      <c r="J1901" t="s">
        <v>188</v>
      </c>
      <c r="K1901" t="n">
        <v>9.0</v>
      </c>
      <c r="L1901" s="30">
        <f si="452" t="shared"/>
        <v>0</v>
      </c>
      <c r="N1901" s="35" t="str">
        <f si="448" t="shared"/>
        <v/>
      </c>
      <c r="O1901" s="59">
        <f>(IF(ISNUMBER(MATCH(B1901,Sheet4!$K$92:$K$101,0)),1,0)+IF(ISNUMBER(MATCH(C1901,Sheet4!$K$92:$K$101,0)),1,0)+IF(ISNUMBER(MATCH(D1901,Sheet4!$K$92:$K$101,0)),1,0)+IF(ISNUMBER(MATCH(E1901,Sheet4!$K$92:$K$101,0)),1,0)+IF(ISNUMBER(MATCH(F1901,Sheet4!$K$92:$K$101,0)),1,0)+IF(ISNUMBER(MATCH(G1901,Sheet4!$K$92:$K$101,0)),1,0)+IF(ISNUMBER(MATCH(H1901,Sheet4!$K$92:$K$101,0)),1,0)+IF(ISNUMBER(MATCH(I1901,Sheet4!$K$92:$K$101,0)),1,0)+IF(ISNUMBER(MATCH(J1901,Sheet4!$K$92:$K$101,0)),1,0))
-
(IF(ISNUMBER(MATCH(B1901,Sheet4!$F$2:$F$11,0)),1,0)+IF(ISNUMBER(MATCH(C1901,Sheet4!$F$2:$F$11,0)),1,0)+IF(ISNUMBER(MATCH(D1901,Sheet4!$F$2:$F$11,0)),1,0)+IF(ISNUMBER(MATCH(E1901,Sheet4!$F$2:$F$11,0)),1,0)+IF(ISNUMBER(MATCH(F1901,Sheet4!$F$2:$F$11,0)),1,0)+IF(ISNUMBER(MATCH(G1901,Sheet4!$F$2:$F$11,0)),1,0)+IF(ISNUMBER(MATCH(H1901,Sheet4!$F$2:$F$11,0)),1,0)+IF(ISNUMBER(MATCH(I1901,Sheet4!$F$2:$F$11,0)),1,0)+IF(ISNUMBER(MATCH(J1901,Sheet4!$F$2:$F$11,0)),1,0))</f>
        <v>0</v>
      </c>
      <c r="P1901" s="40" t="str">
        <f>IFERROR(INDEX(Sheet4!$G:$G,MATCH(Sheet1!B1901,Sheet4!$F:$F,0))+INDEX(Sheet4!$G:$G,MATCH(Sheet1!C1901,Sheet4!$F:$F,0))+INDEX(Sheet4!$G:$G,MATCH(Sheet1!D1901,Sheet4!$F:$F,0))+INDEX(Sheet4!$G:$G,MATCH(Sheet1!E1901,Sheet4!$F:$F,0))+INDEX(Sheet4!$G:$G,MATCH(Sheet1!F1901,Sheet4!$F:$F,0))+INDEX(Sheet4!$G:$G,MATCH(Sheet1!G1901,Sheet4!$F:$F,0))+INDEX(Sheet4!$G:$G,MATCH(Sheet1!H1901,Sheet4!$F:$F,0))+INDEX(Sheet4!$G:$G,MATCH(Sheet1!I1901,Sheet4!$F:$F,0))+INDEX(Sheet4!$G:$G,MATCH(Sheet1!J1901,Sheet4!$F:$F,0)),"")</f>
        <v/>
      </c>
      <c r="AF1901">
        <f si="449" t="shared"/>
        <v>0</v>
      </c>
      <c r="AH1901">
        <v>1878</v>
      </c>
      <c r="AI1901" t="str">
        <f si="450" t="shared"/>
        <v>De'Aaron FoxElie OkoboJimmy ButlerMonte MorrisKelly OubreJae CrowderJohn CollinsJosh JacksonJoel Embiid</v>
      </c>
      <c r="AJ1901">
        <f si="453" t="shared"/>
        <v>0</v>
      </c>
      <c r="AK1901">
        <f si="454" t="shared"/>
        <v>0</v>
      </c>
      <c r="AL1901">
        <f si="455" t="shared"/>
        <v>0</v>
      </c>
      <c r="AM1901">
        <f si="456" t="shared"/>
        <v>0</v>
      </c>
      <c r="AN1901">
        <f si="457" t="shared"/>
        <v>0</v>
      </c>
      <c r="AO1901">
        <f si="458" t="shared"/>
        <v>0</v>
      </c>
      <c r="AP1901">
        <f si="459" t="shared"/>
        <v>0</v>
      </c>
      <c r="AQ1901">
        <f si="460" t="shared"/>
        <v>0</v>
      </c>
      <c r="AR1901">
        <f si="461" t="shared"/>
        <v>0</v>
      </c>
      <c r="AS1901">
        <f si="451" t="shared"/>
        <v>0</v>
      </c>
      <c r="AU1901" t="str">
        <f>IFERROR(VLOOKUP(C1901,Results!$A$2:$B$240,2,FALSE)+VLOOKUP(D1901,Results!$A$2:$B$240,2,FALSE)+VLOOKUP(E1901,Results!$A$2:$B$240,2,FALSE)+VLOOKUP(F1901,Results!$A$2:$B$240,2,FALSE)+VLOOKUP(G1901,Results!$A$2:$B$240,2,FALSE)+VLOOKUP(H1901,Results!$A$2:$B$240,2,FALSE)+VLOOKUP(I1901,Results!$A$2:$B$240,2,FALSE)+VLOOKUP(J1901,Results!$A$2:$B$240,2,FALSE)+VLOOKUP(B1901,Results!$A$2:$B$240,2,FALSE)-MIN(VLOOKUP(C1901,Results!$A$2:$B$240,2,FALSE),VLOOKUP(D1901,Results!$A$2:$B$240,2,FALSE),VLOOKUP(E1901,Results!$A$2:$B$240,2,FALSE),VLOOKUP(F1901,Results!$A$2:$B$240,2,FALSE),VLOOKUP(G1901,Results!$A$2:$B$240,2,FALSE),VLOOKUP(H1901,Results!$A$2:$B$240,2,FALSE),VLOOKUP(I1901,Results!$A$2:$B$240,2,FALSE),VLOOKUP(J1901,Results!$A$2:$B$240,2,FALSE),VLOOKUP(B1901,Results!$A$2:$B$240,2,FALSE)),"")</f>
        <v/>
      </c>
    </row>
    <row r="1902" spans="2:47" x14ac:dyDescent="0.3">
      <c r="B1902" t="s">
        <v>166</v>
      </c>
      <c r="C1902" t="s">
        <v>171</v>
      </c>
      <c r="D1902" t="s">
        <v>173</v>
      </c>
      <c r="E1902" t="s">
        <v>146</v>
      </c>
      <c r="F1902" t="s">
        <v>150</v>
      </c>
      <c r="G1902" t="s">
        <v>180</v>
      </c>
      <c r="H1902" t="s">
        <v>153</v>
      </c>
      <c r="I1902" t="s">
        <v>93</v>
      </c>
      <c r="J1902" t="s">
        <v>98</v>
      </c>
      <c r="K1902" t="n">
        <v>9.0</v>
      </c>
      <c r="L1902" s="30">
        <f si="452" t="shared"/>
        <v>0</v>
      </c>
      <c r="N1902" s="35" t="str">
        <f si="448" t="shared"/>
        <v/>
      </c>
      <c r="O1902" s="59">
        <f>(IF(ISNUMBER(MATCH(B1902,Sheet4!$K$92:$K$101,0)),1,0)+IF(ISNUMBER(MATCH(C1902,Sheet4!$K$92:$K$101,0)),1,0)+IF(ISNUMBER(MATCH(D1902,Sheet4!$K$92:$K$101,0)),1,0)+IF(ISNUMBER(MATCH(E1902,Sheet4!$K$92:$K$101,0)),1,0)+IF(ISNUMBER(MATCH(F1902,Sheet4!$K$92:$K$101,0)),1,0)+IF(ISNUMBER(MATCH(G1902,Sheet4!$K$92:$K$101,0)),1,0)+IF(ISNUMBER(MATCH(H1902,Sheet4!$K$92:$K$101,0)),1,0)+IF(ISNUMBER(MATCH(I1902,Sheet4!$K$92:$K$101,0)),1,0)+IF(ISNUMBER(MATCH(J1902,Sheet4!$K$92:$K$101,0)),1,0))
-
(IF(ISNUMBER(MATCH(B1902,Sheet4!$F$2:$F$11,0)),1,0)+IF(ISNUMBER(MATCH(C1902,Sheet4!$F$2:$F$11,0)),1,0)+IF(ISNUMBER(MATCH(D1902,Sheet4!$F$2:$F$11,0)),1,0)+IF(ISNUMBER(MATCH(E1902,Sheet4!$F$2:$F$11,0)),1,0)+IF(ISNUMBER(MATCH(F1902,Sheet4!$F$2:$F$11,0)),1,0)+IF(ISNUMBER(MATCH(G1902,Sheet4!$F$2:$F$11,0)),1,0)+IF(ISNUMBER(MATCH(H1902,Sheet4!$F$2:$F$11,0)),1,0)+IF(ISNUMBER(MATCH(I1902,Sheet4!$F$2:$F$11,0)),1,0)+IF(ISNUMBER(MATCH(J1902,Sheet4!$F$2:$F$11,0)),1,0))</f>
        <v>0</v>
      </c>
      <c r="P1902" s="40" t="str">
        <f>IFERROR(INDEX(Sheet4!$G:$G,MATCH(Sheet1!B1902,Sheet4!$F:$F,0))+INDEX(Sheet4!$G:$G,MATCH(Sheet1!C1902,Sheet4!$F:$F,0))+INDEX(Sheet4!$G:$G,MATCH(Sheet1!D1902,Sheet4!$F:$F,0))+INDEX(Sheet4!$G:$G,MATCH(Sheet1!E1902,Sheet4!$F:$F,0))+INDEX(Sheet4!$G:$G,MATCH(Sheet1!F1902,Sheet4!$F:$F,0))+INDEX(Sheet4!$G:$G,MATCH(Sheet1!G1902,Sheet4!$F:$F,0))+INDEX(Sheet4!$G:$G,MATCH(Sheet1!H1902,Sheet4!$F:$F,0))+INDEX(Sheet4!$G:$G,MATCH(Sheet1!I1902,Sheet4!$F:$F,0))+INDEX(Sheet4!$G:$G,MATCH(Sheet1!J1902,Sheet4!$F:$F,0)),"")</f>
        <v/>
      </c>
      <c r="AF1902">
        <f si="449" t="shared"/>
        <v>0</v>
      </c>
      <c r="AH1902">
        <v>1879</v>
      </c>
      <c r="AI1902" t="str">
        <f si="450" t="shared"/>
        <v>Ben SimmonsRicky RubioBuddy HieldMonte MorrisKelly OubreGerald GreenJohn CollinsPaul MillsapKarl-Anthony Towns</v>
      </c>
      <c r="AJ1902">
        <f si="453" t="shared"/>
        <v>0</v>
      </c>
      <c r="AK1902">
        <f si="454" t="shared"/>
        <v>0</v>
      </c>
      <c r="AL1902">
        <f si="455" t="shared"/>
        <v>0</v>
      </c>
      <c r="AM1902">
        <f si="456" t="shared"/>
        <v>0</v>
      </c>
      <c r="AN1902">
        <f si="457" t="shared"/>
        <v>0</v>
      </c>
      <c r="AO1902">
        <f si="458" t="shared"/>
        <v>0</v>
      </c>
      <c r="AP1902">
        <f si="459" t="shared"/>
        <v>0</v>
      </c>
      <c r="AQ1902">
        <f si="460" t="shared"/>
        <v>0</v>
      </c>
      <c r="AR1902">
        <f si="461" t="shared"/>
        <v>0</v>
      </c>
      <c r="AS1902">
        <f si="451" t="shared"/>
        <v>0</v>
      </c>
      <c r="AU1902" t="str">
        <f>IFERROR(VLOOKUP(C1902,Results!$A$2:$B$240,2,FALSE)+VLOOKUP(D1902,Results!$A$2:$B$240,2,FALSE)+VLOOKUP(E1902,Results!$A$2:$B$240,2,FALSE)+VLOOKUP(F1902,Results!$A$2:$B$240,2,FALSE)+VLOOKUP(G1902,Results!$A$2:$B$240,2,FALSE)+VLOOKUP(H1902,Results!$A$2:$B$240,2,FALSE)+VLOOKUP(I1902,Results!$A$2:$B$240,2,FALSE)+VLOOKUP(J1902,Results!$A$2:$B$240,2,FALSE)+VLOOKUP(B1902,Results!$A$2:$B$240,2,FALSE)-MIN(VLOOKUP(C1902,Results!$A$2:$B$240,2,FALSE),VLOOKUP(D1902,Results!$A$2:$B$240,2,FALSE),VLOOKUP(E1902,Results!$A$2:$B$240,2,FALSE),VLOOKUP(F1902,Results!$A$2:$B$240,2,FALSE),VLOOKUP(G1902,Results!$A$2:$B$240,2,FALSE),VLOOKUP(H1902,Results!$A$2:$B$240,2,FALSE),VLOOKUP(I1902,Results!$A$2:$B$240,2,FALSE),VLOOKUP(J1902,Results!$A$2:$B$240,2,FALSE),VLOOKUP(B1902,Results!$A$2:$B$240,2,FALSE)),"")</f>
        <v/>
      </c>
    </row>
    <row r="1903" spans="2:47" x14ac:dyDescent="0.3">
      <c r="B1903" t="s">
        <v>166</v>
      </c>
      <c r="C1903" t="s">
        <v>170</v>
      </c>
      <c r="D1903" t="s">
        <v>173</v>
      </c>
      <c r="E1903" t="s">
        <v>158</v>
      </c>
      <c r="F1903" t="s">
        <v>150</v>
      </c>
      <c r="G1903" t="s">
        <v>105</v>
      </c>
      <c r="H1903" t="s">
        <v>153</v>
      </c>
      <c r="I1903" t="s">
        <v>92</v>
      </c>
      <c r="J1903" t="s">
        <v>98</v>
      </c>
      <c r="K1903" t="n">
        <v>9.0</v>
      </c>
      <c r="L1903" s="30">
        <f si="452" t="shared"/>
        <v>0</v>
      </c>
      <c r="N1903" s="35" t="str">
        <f si="448" t="shared"/>
        <v/>
      </c>
      <c r="O1903" s="59">
        <f>(IF(ISNUMBER(MATCH(B1903,Sheet4!$K$92:$K$101,0)),1,0)+IF(ISNUMBER(MATCH(C1903,Sheet4!$K$92:$K$101,0)),1,0)+IF(ISNUMBER(MATCH(D1903,Sheet4!$K$92:$K$101,0)),1,0)+IF(ISNUMBER(MATCH(E1903,Sheet4!$K$92:$K$101,0)),1,0)+IF(ISNUMBER(MATCH(F1903,Sheet4!$K$92:$K$101,0)),1,0)+IF(ISNUMBER(MATCH(G1903,Sheet4!$K$92:$K$101,0)),1,0)+IF(ISNUMBER(MATCH(H1903,Sheet4!$K$92:$K$101,0)),1,0)+IF(ISNUMBER(MATCH(I1903,Sheet4!$K$92:$K$101,0)),1,0)+IF(ISNUMBER(MATCH(J1903,Sheet4!$K$92:$K$101,0)),1,0))
-
(IF(ISNUMBER(MATCH(B1903,Sheet4!$F$2:$F$11,0)),1,0)+IF(ISNUMBER(MATCH(C1903,Sheet4!$F$2:$F$11,0)),1,0)+IF(ISNUMBER(MATCH(D1903,Sheet4!$F$2:$F$11,0)),1,0)+IF(ISNUMBER(MATCH(E1903,Sheet4!$F$2:$F$11,0)),1,0)+IF(ISNUMBER(MATCH(F1903,Sheet4!$F$2:$F$11,0)),1,0)+IF(ISNUMBER(MATCH(G1903,Sheet4!$F$2:$F$11,0)),1,0)+IF(ISNUMBER(MATCH(H1903,Sheet4!$F$2:$F$11,0)),1,0)+IF(ISNUMBER(MATCH(I1903,Sheet4!$F$2:$F$11,0)),1,0)+IF(ISNUMBER(MATCH(J1903,Sheet4!$F$2:$F$11,0)),1,0))</f>
        <v>0</v>
      </c>
      <c r="P1903" s="40" t="str">
        <f>IFERROR(INDEX(Sheet4!$G:$G,MATCH(Sheet1!B1903,Sheet4!$F:$F,0))+INDEX(Sheet4!$G:$G,MATCH(Sheet1!C1903,Sheet4!$F:$F,0))+INDEX(Sheet4!$G:$G,MATCH(Sheet1!D1903,Sheet4!$F:$F,0))+INDEX(Sheet4!$G:$G,MATCH(Sheet1!E1903,Sheet4!$F:$F,0))+INDEX(Sheet4!$G:$G,MATCH(Sheet1!F1903,Sheet4!$F:$F,0))+INDEX(Sheet4!$G:$G,MATCH(Sheet1!G1903,Sheet4!$F:$F,0))+INDEX(Sheet4!$G:$G,MATCH(Sheet1!H1903,Sheet4!$F:$F,0))+INDEX(Sheet4!$G:$G,MATCH(Sheet1!I1903,Sheet4!$F:$F,0))+INDEX(Sheet4!$G:$G,MATCH(Sheet1!J1903,Sheet4!$F:$F,0)),"")</f>
        <v/>
      </c>
      <c r="AF1903">
        <f si="449" t="shared"/>
        <v>0</v>
      </c>
      <c r="AH1903">
        <v>1880</v>
      </c>
      <c r="AI1903" t="str">
        <f si="450" t="shared"/>
        <v>Ben SimmonsJeremy LinDevin BookerJimmy ButlerMikal BridgesGerald GreenKenneth FariedPaul MillsapDeandre Ayton</v>
      </c>
      <c r="AJ1903">
        <f si="453" t="shared"/>
        <v>0</v>
      </c>
      <c r="AK1903">
        <f si="454" t="shared"/>
        <v>0</v>
      </c>
      <c r="AL1903">
        <f si="455" t="shared"/>
        <v>0</v>
      </c>
      <c r="AM1903">
        <f si="456" t="shared"/>
        <v>0</v>
      </c>
      <c r="AN1903">
        <f si="457" t="shared"/>
        <v>0</v>
      </c>
      <c r="AO1903">
        <f si="458" t="shared"/>
        <v>0</v>
      </c>
      <c r="AP1903">
        <f si="459" t="shared"/>
        <v>0</v>
      </c>
      <c r="AQ1903">
        <f si="460" t="shared"/>
        <v>0</v>
      </c>
      <c r="AR1903">
        <f si="461" t="shared"/>
        <v>0</v>
      </c>
      <c r="AS1903">
        <f si="451" t="shared"/>
        <v>0</v>
      </c>
      <c r="AU1903" t="str">
        <f>IFERROR(VLOOKUP(C1903,Results!$A$2:$B$240,2,FALSE)+VLOOKUP(D1903,Results!$A$2:$B$240,2,FALSE)+VLOOKUP(E1903,Results!$A$2:$B$240,2,FALSE)+VLOOKUP(F1903,Results!$A$2:$B$240,2,FALSE)+VLOOKUP(G1903,Results!$A$2:$B$240,2,FALSE)+VLOOKUP(H1903,Results!$A$2:$B$240,2,FALSE)+VLOOKUP(I1903,Results!$A$2:$B$240,2,FALSE)+VLOOKUP(J1903,Results!$A$2:$B$240,2,FALSE)+VLOOKUP(B1903,Results!$A$2:$B$240,2,FALSE)-MIN(VLOOKUP(C1903,Results!$A$2:$B$240,2,FALSE),VLOOKUP(D1903,Results!$A$2:$B$240,2,FALSE),VLOOKUP(E1903,Results!$A$2:$B$240,2,FALSE),VLOOKUP(F1903,Results!$A$2:$B$240,2,FALSE),VLOOKUP(G1903,Results!$A$2:$B$240,2,FALSE),VLOOKUP(H1903,Results!$A$2:$B$240,2,FALSE),VLOOKUP(I1903,Results!$A$2:$B$240,2,FALSE),VLOOKUP(J1903,Results!$A$2:$B$240,2,FALSE),VLOOKUP(B1903,Results!$A$2:$B$240,2,FALSE)),"")</f>
        <v/>
      </c>
    </row>
    <row r="1904" spans="2:47" x14ac:dyDescent="0.3">
      <c r="B1904" t="s">
        <v>87</v>
      </c>
      <c r="C1904" t="s">
        <v>171</v>
      </c>
      <c r="D1904" t="s">
        <v>173</v>
      </c>
      <c r="E1904" t="s">
        <v>146</v>
      </c>
      <c r="F1904" t="s">
        <v>150</v>
      </c>
      <c r="G1904" t="s">
        <v>177</v>
      </c>
      <c r="H1904" t="s">
        <v>181</v>
      </c>
      <c r="I1904" t="s">
        <v>152</v>
      </c>
      <c r="J1904" t="s">
        <v>188</v>
      </c>
      <c r="K1904" t="n">
        <v>9.0</v>
      </c>
      <c r="L1904" s="30">
        <f si="452" t="shared"/>
        <v>0</v>
      </c>
      <c r="N1904" s="35" t="str">
        <f si="448" t="shared"/>
        <v/>
      </c>
      <c r="O1904" s="59">
        <f>(IF(ISNUMBER(MATCH(B1904,Sheet4!$K$92:$K$101,0)),1,0)+IF(ISNUMBER(MATCH(C1904,Sheet4!$K$92:$K$101,0)),1,0)+IF(ISNUMBER(MATCH(D1904,Sheet4!$K$92:$K$101,0)),1,0)+IF(ISNUMBER(MATCH(E1904,Sheet4!$K$92:$K$101,0)),1,0)+IF(ISNUMBER(MATCH(F1904,Sheet4!$K$92:$K$101,0)),1,0)+IF(ISNUMBER(MATCH(G1904,Sheet4!$K$92:$K$101,0)),1,0)+IF(ISNUMBER(MATCH(H1904,Sheet4!$K$92:$K$101,0)),1,0)+IF(ISNUMBER(MATCH(I1904,Sheet4!$K$92:$K$101,0)),1,0)+IF(ISNUMBER(MATCH(J1904,Sheet4!$K$92:$K$101,0)),1,0))
-
(IF(ISNUMBER(MATCH(B1904,Sheet4!$F$2:$F$11,0)),1,0)+IF(ISNUMBER(MATCH(C1904,Sheet4!$F$2:$F$11,0)),1,0)+IF(ISNUMBER(MATCH(D1904,Sheet4!$F$2:$F$11,0)),1,0)+IF(ISNUMBER(MATCH(E1904,Sheet4!$F$2:$F$11,0)),1,0)+IF(ISNUMBER(MATCH(F1904,Sheet4!$F$2:$F$11,0)),1,0)+IF(ISNUMBER(MATCH(G1904,Sheet4!$F$2:$F$11,0)),1,0)+IF(ISNUMBER(MATCH(H1904,Sheet4!$F$2:$F$11,0)),1,0)+IF(ISNUMBER(MATCH(I1904,Sheet4!$F$2:$F$11,0)),1,0)+IF(ISNUMBER(MATCH(J1904,Sheet4!$F$2:$F$11,0)),1,0))</f>
        <v>0</v>
      </c>
      <c r="P1904" s="40" t="str">
        <f>IFERROR(INDEX(Sheet4!$G:$G,MATCH(Sheet1!B1904,Sheet4!$F:$F,0))+INDEX(Sheet4!$G:$G,MATCH(Sheet1!C1904,Sheet4!$F:$F,0))+INDEX(Sheet4!$G:$G,MATCH(Sheet1!D1904,Sheet4!$F:$F,0))+INDEX(Sheet4!$G:$G,MATCH(Sheet1!E1904,Sheet4!$F:$F,0))+INDEX(Sheet4!$G:$G,MATCH(Sheet1!F1904,Sheet4!$F:$F,0))+INDEX(Sheet4!$G:$G,MATCH(Sheet1!G1904,Sheet4!$F:$F,0))+INDEX(Sheet4!$G:$G,MATCH(Sheet1!H1904,Sheet4!$F:$F,0))+INDEX(Sheet4!$G:$G,MATCH(Sheet1!I1904,Sheet4!$F:$F,0))+INDEX(Sheet4!$G:$G,MATCH(Sheet1!J1904,Sheet4!$F:$F,0)),"")</f>
        <v/>
      </c>
      <c r="AF1904">
        <f si="449" t="shared"/>
        <v>0</v>
      </c>
      <c r="AH1904">
        <v>1881</v>
      </c>
      <c r="AI1904" t="str">
        <f si="450" t="shared"/>
        <v>De'Aaron FoxRicky RubioJimmy ButlerTorrey CraigKelly OubreGerald GreenKenneth FariedJosh JacksonKarl-Anthony Towns</v>
      </c>
      <c r="AJ1904">
        <f si="453" t="shared"/>
        <v>0</v>
      </c>
      <c r="AK1904">
        <f si="454" t="shared"/>
        <v>0</v>
      </c>
      <c r="AL1904">
        <f si="455" t="shared"/>
        <v>0</v>
      </c>
      <c r="AM1904">
        <f si="456" t="shared"/>
        <v>0</v>
      </c>
      <c r="AN1904">
        <f si="457" t="shared"/>
        <v>0</v>
      </c>
      <c r="AO1904">
        <f si="458" t="shared"/>
        <v>0</v>
      </c>
      <c r="AP1904">
        <f si="459" t="shared"/>
        <v>0</v>
      </c>
      <c r="AQ1904">
        <f si="460" t="shared"/>
        <v>0</v>
      </c>
      <c r="AR1904">
        <f si="461" t="shared"/>
        <v>0</v>
      </c>
      <c r="AS1904">
        <f si="451" t="shared"/>
        <v>0</v>
      </c>
      <c r="AU1904" t="str">
        <f>IFERROR(VLOOKUP(C1904,Results!$A$2:$B$240,2,FALSE)+VLOOKUP(D1904,Results!$A$2:$B$240,2,FALSE)+VLOOKUP(E1904,Results!$A$2:$B$240,2,FALSE)+VLOOKUP(F1904,Results!$A$2:$B$240,2,FALSE)+VLOOKUP(G1904,Results!$A$2:$B$240,2,FALSE)+VLOOKUP(H1904,Results!$A$2:$B$240,2,FALSE)+VLOOKUP(I1904,Results!$A$2:$B$240,2,FALSE)+VLOOKUP(J1904,Results!$A$2:$B$240,2,FALSE)+VLOOKUP(B1904,Results!$A$2:$B$240,2,FALSE)-MIN(VLOOKUP(C1904,Results!$A$2:$B$240,2,FALSE),VLOOKUP(D1904,Results!$A$2:$B$240,2,FALSE),VLOOKUP(E1904,Results!$A$2:$B$240,2,FALSE),VLOOKUP(F1904,Results!$A$2:$B$240,2,FALSE),VLOOKUP(G1904,Results!$A$2:$B$240,2,FALSE),VLOOKUP(H1904,Results!$A$2:$B$240,2,FALSE),VLOOKUP(I1904,Results!$A$2:$B$240,2,FALSE),VLOOKUP(J1904,Results!$A$2:$B$240,2,FALSE),VLOOKUP(B1904,Results!$A$2:$B$240,2,FALSE)),"")</f>
        <v/>
      </c>
    </row>
    <row r="1905" spans="2:47" x14ac:dyDescent="0.3">
      <c r="B1905" t="s">
        <v>166</v>
      </c>
      <c r="C1905" t="s">
        <v>87</v>
      </c>
      <c r="D1905" t="s">
        <v>173</v>
      </c>
      <c r="E1905" t="s">
        <v>146</v>
      </c>
      <c r="F1905" t="s">
        <v>96</v>
      </c>
      <c r="G1905" t="s">
        <v>178</v>
      </c>
      <c r="H1905" t="s">
        <v>181</v>
      </c>
      <c r="I1905" t="s">
        <v>185</v>
      </c>
      <c r="J1905" t="s">
        <v>98</v>
      </c>
      <c r="K1905" t="n">
        <v>9.0</v>
      </c>
      <c r="L1905" s="30">
        <f si="452" t="shared"/>
        <v>0</v>
      </c>
      <c r="N1905" s="35" t="str">
        <f si="448" t="shared"/>
        <v/>
      </c>
      <c r="O1905" s="59">
        <f>(IF(ISNUMBER(MATCH(B1905,Sheet4!$K$92:$K$101,0)),1,0)+IF(ISNUMBER(MATCH(C1905,Sheet4!$K$92:$K$101,0)),1,0)+IF(ISNUMBER(MATCH(D1905,Sheet4!$K$92:$K$101,0)),1,0)+IF(ISNUMBER(MATCH(E1905,Sheet4!$K$92:$K$101,0)),1,0)+IF(ISNUMBER(MATCH(F1905,Sheet4!$K$92:$K$101,0)),1,0)+IF(ISNUMBER(MATCH(G1905,Sheet4!$K$92:$K$101,0)),1,0)+IF(ISNUMBER(MATCH(H1905,Sheet4!$K$92:$K$101,0)),1,0)+IF(ISNUMBER(MATCH(I1905,Sheet4!$K$92:$K$101,0)),1,0)+IF(ISNUMBER(MATCH(J1905,Sheet4!$K$92:$K$101,0)),1,0))
-
(IF(ISNUMBER(MATCH(B1905,Sheet4!$F$2:$F$11,0)),1,0)+IF(ISNUMBER(MATCH(C1905,Sheet4!$F$2:$F$11,0)),1,0)+IF(ISNUMBER(MATCH(D1905,Sheet4!$F$2:$F$11,0)),1,0)+IF(ISNUMBER(MATCH(E1905,Sheet4!$F$2:$F$11,0)),1,0)+IF(ISNUMBER(MATCH(F1905,Sheet4!$F$2:$F$11,0)),1,0)+IF(ISNUMBER(MATCH(G1905,Sheet4!$F$2:$F$11,0)),1,0)+IF(ISNUMBER(MATCH(H1905,Sheet4!$F$2:$F$11,0)),1,0)+IF(ISNUMBER(MATCH(I1905,Sheet4!$F$2:$F$11,0)),1,0)+IF(ISNUMBER(MATCH(J1905,Sheet4!$F$2:$F$11,0)),1,0))</f>
        <v>0</v>
      </c>
      <c r="P1905" s="40" t="str">
        <f>IFERROR(INDEX(Sheet4!$G:$G,MATCH(Sheet1!B1905,Sheet4!$F:$F,0))+INDEX(Sheet4!$G:$G,MATCH(Sheet1!C1905,Sheet4!$F:$F,0))+INDEX(Sheet4!$G:$G,MATCH(Sheet1!D1905,Sheet4!$F:$F,0))+INDEX(Sheet4!$G:$G,MATCH(Sheet1!E1905,Sheet4!$F:$F,0))+INDEX(Sheet4!$G:$G,MATCH(Sheet1!F1905,Sheet4!$F:$F,0))+INDEX(Sheet4!$G:$G,MATCH(Sheet1!G1905,Sheet4!$F:$F,0))+INDEX(Sheet4!$G:$G,MATCH(Sheet1!H1905,Sheet4!$F:$F,0))+INDEX(Sheet4!$G:$G,MATCH(Sheet1!I1905,Sheet4!$F:$F,0))+INDEX(Sheet4!$G:$G,MATCH(Sheet1!J1905,Sheet4!$F:$F,0)),"")</f>
        <v/>
      </c>
      <c r="AF1905">
        <f si="449" t="shared"/>
        <v>0</v>
      </c>
      <c r="AH1905">
        <v>1882</v>
      </c>
      <c r="AI1905" t="str">
        <f si="450" t="shared"/>
        <v>Ben SimmonsTrae YoungAndrew WigginsMonte MorrisKelly OubreGerald GreenJosh JacksonDerrick FavorsKarl-Anthony Towns</v>
      </c>
      <c r="AJ1905">
        <f si="453" t="shared"/>
        <v>0</v>
      </c>
      <c r="AK1905">
        <f si="454" t="shared"/>
        <v>0</v>
      </c>
      <c r="AL1905">
        <f si="455" t="shared"/>
        <v>0</v>
      </c>
      <c r="AM1905">
        <f si="456" t="shared"/>
        <v>0</v>
      </c>
      <c r="AN1905">
        <f si="457" t="shared"/>
        <v>0</v>
      </c>
      <c r="AO1905">
        <f si="458" t="shared"/>
        <v>0</v>
      </c>
      <c r="AP1905">
        <f si="459" t="shared"/>
        <v>0</v>
      </c>
      <c r="AQ1905">
        <f si="460" t="shared"/>
        <v>0</v>
      </c>
      <c r="AR1905">
        <f si="461" t="shared"/>
        <v>0</v>
      </c>
      <c r="AS1905">
        <f si="451" t="shared"/>
        <v>0</v>
      </c>
      <c r="AU1905" t="str">
        <f>IFERROR(VLOOKUP(C1905,Results!$A$2:$B$240,2,FALSE)+VLOOKUP(D1905,Results!$A$2:$B$240,2,FALSE)+VLOOKUP(E1905,Results!$A$2:$B$240,2,FALSE)+VLOOKUP(F1905,Results!$A$2:$B$240,2,FALSE)+VLOOKUP(G1905,Results!$A$2:$B$240,2,FALSE)+VLOOKUP(H1905,Results!$A$2:$B$240,2,FALSE)+VLOOKUP(I1905,Results!$A$2:$B$240,2,FALSE)+VLOOKUP(J1905,Results!$A$2:$B$240,2,FALSE)+VLOOKUP(B1905,Results!$A$2:$B$240,2,FALSE)-MIN(VLOOKUP(C1905,Results!$A$2:$B$240,2,FALSE),VLOOKUP(D1905,Results!$A$2:$B$240,2,FALSE),VLOOKUP(E1905,Results!$A$2:$B$240,2,FALSE),VLOOKUP(F1905,Results!$A$2:$B$240,2,FALSE),VLOOKUP(G1905,Results!$A$2:$B$240,2,FALSE),VLOOKUP(H1905,Results!$A$2:$B$240,2,FALSE),VLOOKUP(I1905,Results!$A$2:$B$240,2,FALSE),VLOOKUP(J1905,Results!$A$2:$B$240,2,FALSE),VLOOKUP(B1905,Results!$A$2:$B$240,2,FALSE)),"")</f>
        <v/>
      </c>
    </row>
    <row r="1906" spans="2:47" x14ac:dyDescent="0.3">
      <c r="B1906" t="s">
        <v>166</v>
      </c>
      <c r="C1906" t="s">
        <v>171</v>
      </c>
      <c r="D1906" t="s">
        <v>145</v>
      </c>
      <c r="E1906" t="s">
        <v>146</v>
      </c>
      <c r="F1906" t="s">
        <v>177</v>
      </c>
      <c r="G1906" t="s">
        <v>96</v>
      </c>
      <c r="H1906" t="s">
        <v>181</v>
      </c>
      <c r="I1906" t="s">
        <v>185</v>
      </c>
      <c r="J1906" t="s">
        <v>187</v>
      </c>
      <c r="K1906" t="n">
        <v>9.0</v>
      </c>
      <c r="L1906" s="30">
        <f si="452" t="shared"/>
        <v>0</v>
      </c>
      <c r="N1906" s="35" t="str">
        <f si="448" t="shared"/>
        <v/>
      </c>
      <c r="O1906" s="59">
        <f>(IF(ISNUMBER(MATCH(B1906,Sheet4!$K$92:$K$101,0)),1,0)+IF(ISNUMBER(MATCH(C1906,Sheet4!$K$92:$K$101,0)),1,0)+IF(ISNUMBER(MATCH(D1906,Sheet4!$K$92:$K$101,0)),1,0)+IF(ISNUMBER(MATCH(E1906,Sheet4!$K$92:$K$101,0)),1,0)+IF(ISNUMBER(MATCH(F1906,Sheet4!$K$92:$K$101,0)),1,0)+IF(ISNUMBER(MATCH(G1906,Sheet4!$K$92:$K$101,0)),1,0)+IF(ISNUMBER(MATCH(H1906,Sheet4!$K$92:$K$101,0)),1,0)+IF(ISNUMBER(MATCH(I1906,Sheet4!$K$92:$K$101,0)),1,0)+IF(ISNUMBER(MATCH(J1906,Sheet4!$K$92:$K$101,0)),1,0))
-
(IF(ISNUMBER(MATCH(B1906,Sheet4!$F$2:$F$11,0)),1,0)+IF(ISNUMBER(MATCH(C1906,Sheet4!$F$2:$F$11,0)),1,0)+IF(ISNUMBER(MATCH(D1906,Sheet4!$F$2:$F$11,0)),1,0)+IF(ISNUMBER(MATCH(E1906,Sheet4!$F$2:$F$11,0)),1,0)+IF(ISNUMBER(MATCH(F1906,Sheet4!$F$2:$F$11,0)),1,0)+IF(ISNUMBER(MATCH(G1906,Sheet4!$F$2:$F$11,0)),1,0)+IF(ISNUMBER(MATCH(H1906,Sheet4!$F$2:$F$11,0)),1,0)+IF(ISNUMBER(MATCH(I1906,Sheet4!$F$2:$F$11,0)),1,0)+IF(ISNUMBER(MATCH(J1906,Sheet4!$F$2:$F$11,0)),1,0))</f>
        <v>0</v>
      </c>
      <c r="P1906" s="40" t="str">
        <f>IFERROR(INDEX(Sheet4!$G:$G,MATCH(Sheet1!B1906,Sheet4!$F:$F,0))+INDEX(Sheet4!$G:$G,MATCH(Sheet1!C1906,Sheet4!$F:$F,0))+INDEX(Sheet4!$G:$G,MATCH(Sheet1!D1906,Sheet4!$F:$F,0))+INDEX(Sheet4!$G:$G,MATCH(Sheet1!E1906,Sheet4!$F:$F,0))+INDEX(Sheet4!$G:$G,MATCH(Sheet1!F1906,Sheet4!$F:$F,0))+INDEX(Sheet4!$G:$G,MATCH(Sheet1!G1906,Sheet4!$F:$F,0))+INDEX(Sheet4!$G:$G,MATCH(Sheet1!H1906,Sheet4!$F:$F,0))+INDEX(Sheet4!$G:$G,MATCH(Sheet1!I1906,Sheet4!$F:$F,0))+INDEX(Sheet4!$G:$G,MATCH(Sheet1!J1906,Sheet4!$F:$F,0)),"")</f>
        <v/>
      </c>
      <c r="AF1906">
        <f si="449" t="shared"/>
        <v>0</v>
      </c>
      <c r="AH1906">
        <v>1883</v>
      </c>
      <c r="AI1906" t="str">
        <f si="450" t="shared"/>
        <v>De'Aaron FoxLandry ShametJames HardenJimmy ButlerMikal BridgesCorey BrewerJosh JacksonRichaun HolmesDeandre Ayton</v>
      </c>
      <c r="AJ1906">
        <f si="453" t="shared"/>
        <v>0</v>
      </c>
      <c r="AK1906">
        <f si="454" t="shared"/>
        <v>0</v>
      </c>
      <c r="AL1906">
        <f si="455" t="shared"/>
        <v>0</v>
      </c>
      <c r="AM1906">
        <f si="456" t="shared"/>
        <v>0</v>
      </c>
      <c r="AN1906">
        <f si="457" t="shared"/>
        <v>0</v>
      </c>
      <c r="AO1906">
        <f si="458" t="shared"/>
        <v>0</v>
      </c>
      <c r="AP1906">
        <f si="459" t="shared"/>
        <v>0</v>
      </c>
      <c r="AQ1906">
        <f si="460" t="shared"/>
        <v>0</v>
      </c>
      <c r="AR1906">
        <f si="461" t="shared"/>
        <v>0</v>
      </c>
      <c r="AS1906">
        <f si="451" t="shared"/>
        <v>0</v>
      </c>
      <c r="AU1906" t="str">
        <f>IFERROR(VLOOKUP(C1906,Results!$A$2:$B$240,2,FALSE)+VLOOKUP(D1906,Results!$A$2:$B$240,2,FALSE)+VLOOKUP(E1906,Results!$A$2:$B$240,2,FALSE)+VLOOKUP(F1906,Results!$A$2:$B$240,2,FALSE)+VLOOKUP(G1906,Results!$A$2:$B$240,2,FALSE)+VLOOKUP(H1906,Results!$A$2:$B$240,2,FALSE)+VLOOKUP(I1906,Results!$A$2:$B$240,2,FALSE)+VLOOKUP(J1906,Results!$A$2:$B$240,2,FALSE)+VLOOKUP(B1906,Results!$A$2:$B$240,2,FALSE)-MIN(VLOOKUP(C1906,Results!$A$2:$B$240,2,FALSE),VLOOKUP(D1906,Results!$A$2:$B$240,2,FALSE),VLOOKUP(E1906,Results!$A$2:$B$240,2,FALSE),VLOOKUP(F1906,Results!$A$2:$B$240,2,FALSE),VLOOKUP(G1906,Results!$A$2:$B$240,2,FALSE),VLOOKUP(H1906,Results!$A$2:$B$240,2,FALSE),VLOOKUP(I1906,Results!$A$2:$B$240,2,FALSE),VLOOKUP(J1906,Results!$A$2:$B$240,2,FALSE),VLOOKUP(B1906,Results!$A$2:$B$240,2,FALSE)),"")</f>
        <v/>
      </c>
    </row>
    <row r="1907" spans="2:47" x14ac:dyDescent="0.3">
      <c r="B1907" t="s">
        <v>87</v>
      </c>
      <c r="C1907" t="s">
        <v>171</v>
      </c>
      <c r="D1907" t="s">
        <v>172</v>
      </c>
      <c r="E1907" t="s">
        <v>146</v>
      </c>
      <c r="F1907" t="s">
        <v>150</v>
      </c>
      <c r="G1907" t="s">
        <v>178</v>
      </c>
      <c r="H1907" t="s">
        <v>92</v>
      </c>
      <c r="I1907" t="s">
        <v>93</v>
      </c>
      <c r="J1907" t="s">
        <v>186</v>
      </c>
      <c r="K1907" t="n">
        <v>9.0</v>
      </c>
      <c r="L1907" s="30">
        <f si="452" t="shared"/>
        <v>0</v>
      </c>
      <c r="N1907" s="35" t="str">
        <f si="448" t="shared"/>
        <v/>
      </c>
      <c r="O1907" s="59">
        <f>(IF(ISNUMBER(MATCH(B1907,Sheet4!$K$92:$K$101,0)),1,0)+IF(ISNUMBER(MATCH(C1907,Sheet4!$K$92:$K$101,0)),1,0)+IF(ISNUMBER(MATCH(D1907,Sheet4!$K$92:$K$101,0)),1,0)+IF(ISNUMBER(MATCH(E1907,Sheet4!$K$92:$K$101,0)),1,0)+IF(ISNUMBER(MATCH(F1907,Sheet4!$K$92:$K$101,0)),1,0)+IF(ISNUMBER(MATCH(G1907,Sheet4!$K$92:$K$101,0)),1,0)+IF(ISNUMBER(MATCH(H1907,Sheet4!$K$92:$K$101,0)),1,0)+IF(ISNUMBER(MATCH(I1907,Sheet4!$K$92:$K$101,0)),1,0)+IF(ISNUMBER(MATCH(J1907,Sheet4!$K$92:$K$101,0)),1,0))
-
(IF(ISNUMBER(MATCH(B1907,Sheet4!$F$2:$F$11,0)),1,0)+IF(ISNUMBER(MATCH(C1907,Sheet4!$F$2:$F$11,0)),1,0)+IF(ISNUMBER(MATCH(D1907,Sheet4!$F$2:$F$11,0)),1,0)+IF(ISNUMBER(MATCH(E1907,Sheet4!$F$2:$F$11,0)),1,0)+IF(ISNUMBER(MATCH(F1907,Sheet4!$F$2:$F$11,0)),1,0)+IF(ISNUMBER(MATCH(G1907,Sheet4!$F$2:$F$11,0)),1,0)+IF(ISNUMBER(MATCH(H1907,Sheet4!$F$2:$F$11,0)),1,0)+IF(ISNUMBER(MATCH(I1907,Sheet4!$F$2:$F$11,0)),1,0)+IF(ISNUMBER(MATCH(J1907,Sheet4!$F$2:$F$11,0)),1,0))</f>
        <v>0</v>
      </c>
      <c r="P1907" s="40" t="str">
        <f>IFERROR(INDEX(Sheet4!$G:$G,MATCH(Sheet1!B1907,Sheet4!$F:$F,0))+INDEX(Sheet4!$G:$G,MATCH(Sheet1!C1907,Sheet4!$F:$F,0))+INDEX(Sheet4!$G:$G,MATCH(Sheet1!D1907,Sheet4!$F:$F,0))+INDEX(Sheet4!$G:$G,MATCH(Sheet1!E1907,Sheet4!$F:$F,0))+INDEX(Sheet4!$G:$G,MATCH(Sheet1!F1907,Sheet4!$F:$F,0))+INDEX(Sheet4!$G:$G,MATCH(Sheet1!G1907,Sheet4!$F:$F,0))+INDEX(Sheet4!$G:$G,MATCH(Sheet1!H1907,Sheet4!$F:$F,0))+INDEX(Sheet4!$G:$G,MATCH(Sheet1!I1907,Sheet4!$F:$F,0))+INDEX(Sheet4!$G:$G,MATCH(Sheet1!J1907,Sheet4!$F:$F,0)),"")</f>
        <v/>
      </c>
      <c r="AF1907">
        <f si="449" t="shared"/>
        <v>0</v>
      </c>
      <c r="AH1907">
        <v>1884</v>
      </c>
      <c r="AI1907" t="str">
        <f si="450" t="shared"/>
        <v>Jeremy LinLandry ShametJames HardenMalik BeasleyWill BartonKelly OubreJohn CollinsPaul MillsapRudy Gobert</v>
      </c>
      <c r="AJ1907">
        <f si="453" t="shared"/>
        <v>0</v>
      </c>
      <c r="AK1907">
        <f si="454" t="shared"/>
        <v>0</v>
      </c>
      <c r="AL1907">
        <f si="455" t="shared"/>
        <v>0</v>
      </c>
      <c r="AM1907">
        <f si="456" t="shared"/>
        <v>0</v>
      </c>
      <c r="AN1907">
        <f si="457" t="shared"/>
        <v>0</v>
      </c>
      <c r="AO1907">
        <f si="458" t="shared"/>
        <v>0</v>
      </c>
      <c r="AP1907">
        <f si="459" t="shared"/>
        <v>0</v>
      </c>
      <c r="AQ1907">
        <f si="460" t="shared"/>
        <v>0</v>
      </c>
      <c r="AR1907">
        <f si="461" t="shared"/>
        <v>0</v>
      </c>
      <c r="AS1907">
        <f si="451" t="shared"/>
        <v>0</v>
      </c>
      <c r="AU1907" t="str">
        <f>IFERROR(VLOOKUP(C1907,Results!$A$2:$B$240,2,FALSE)+VLOOKUP(D1907,Results!$A$2:$B$240,2,FALSE)+VLOOKUP(E1907,Results!$A$2:$B$240,2,FALSE)+VLOOKUP(F1907,Results!$A$2:$B$240,2,FALSE)+VLOOKUP(G1907,Results!$A$2:$B$240,2,FALSE)+VLOOKUP(H1907,Results!$A$2:$B$240,2,FALSE)+VLOOKUP(I1907,Results!$A$2:$B$240,2,FALSE)+VLOOKUP(J1907,Results!$A$2:$B$240,2,FALSE)+VLOOKUP(B1907,Results!$A$2:$B$240,2,FALSE)-MIN(VLOOKUP(C1907,Results!$A$2:$B$240,2,FALSE),VLOOKUP(D1907,Results!$A$2:$B$240,2,FALSE),VLOOKUP(E1907,Results!$A$2:$B$240,2,FALSE),VLOOKUP(F1907,Results!$A$2:$B$240,2,FALSE),VLOOKUP(G1907,Results!$A$2:$B$240,2,FALSE),VLOOKUP(H1907,Results!$A$2:$B$240,2,FALSE),VLOOKUP(I1907,Results!$A$2:$B$240,2,FALSE),VLOOKUP(J1907,Results!$A$2:$B$240,2,FALSE),VLOOKUP(B1907,Results!$A$2:$B$240,2,FALSE)),"")</f>
        <v/>
      </c>
    </row>
    <row r="1908" spans="2:47" x14ac:dyDescent="0.3">
      <c r="B1908" t="s">
        <v>166</v>
      </c>
      <c r="C1908" t="s">
        <v>95</v>
      </c>
      <c r="D1908" t="s">
        <v>173</v>
      </c>
      <c r="E1908" t="s">
        <v>146</v>
      </c>
      <c r="F1908" t="s">
        <v>178</v>
      </c>
      <c r="G1908" t="s">
        <v>100</v>
      </c>
      <c r="H1908" t="s">
        <v>181</v>
      </c>
      <c r="I1908" t="s">
        <v>155</v>
      </c>
      <c r="J1908" t="s">
        <v>186</v>
      </c>
      <c r="K1908" t="n">
        <v>9.0</v>
      </c>
      <c r="L1908" s="30">
        <f si="452" t="shared"/>
        <v>0</v>
      </c>
      <c r="N1908" s="35" t="str">
        <f si="448" t="shared"/>
        <v/>
      </c>
      <c r="O1908" s="59">
        <f>(IF(ISNUMBER(MATCH(B1908,Sheet4!$K$92:$K$101,0)),1,0)+IF(ISNUMBER(MATCH(C1908,Sheet4!$K$92:$K$101,0)),1,0)+IF(ISNUMBER(MATCH(D1908,Sheet4!$K$92:$K$101,0)),1,0)+IF(ISNUMBER(MATCH(E1908,Sheet4!$K$92:$K$101,0)),1,0)+IF(ISNUMBER(MATCH(F1908,Sheet4!$K$92:$K$101,0)),1,0)+IF(ISNUMBER(MATCH(G1908,Sheet4!$K$92:$K$101,0)),1,0)+IF(ISNUMBER(MATCH(H1908,Sheet4!$K$92:$K$101,0)),1,0)+IF(ISNUMBER(MATCH(I1908,Sheet4!$K$92:$K$101,0)),1,0)+IF(ISNUMBER(MATCH(J1908,Sheet4!$K$92:$K$101,0)),1,0))
-
(IF(ISNUMBER(MATCH(B1908,Sheet4!$F$2:$F$11,0)),1,0)+IF(ISNUMBER(MATCH(C1908,Sheet4!$F$2:$F$11,0)),1,0)+IF(ISNUMBER(MATCH(D1908,Sheet4!$F$2:$F$11,0)),1,0)+IF(ISNUMBER(MATCH(E1908,Sheet4!$F$2:$F$11,0)),1,0)+IF(ISNUMBER(MATCH(F1908,Sheet4!$F$2:$F$11,0)),1,0)+IF(ISNUMBER(MATCH(G1908,Sheet4!$F$2:$F$11,0)),1,0)+IF(ISNUMBER(MATCH(H1908,Sheet4!$F$2:$F$11,0)),1,0)+IF(ISNUMBER(MATCH(I1908,Sheet4!$F$2:$F$11,0)),1,0)+IF(ISNUMBER(MATCH(J1908,Sheet4!$F$2:$F$11,0)),1,0))</f>
        <v>0</v>
      </c>
      <c r="P1908" s="40" t="str">
        <f>IFERROR(INDEX(Sheet4!$G:$G,MATCH(Sheet1!B1908,Sheet4!$F:$F,0))+INDEX(Sheet4!$G:$G,MATCH(Sheet1!C1908,Sheet4!$F:$F,0))+INDEX(Sheet4!$G:$G,MATCH(Sheet1!D1908,Sheet4!$F:$F,0))+INDEX(Sheet4!$G:$G,MATCH(Sheet1!E1908,Sheet4!$F:$F,0))+INDEX(Sheet4!$G:$G,MATCH(Sheet1!F1908,Sheet4!$F:$F,0))+INDEX(Sheet4!$G:$G,MATCH(Sheet1!G1908,Sheet4!$F:$F,0))+INDEX(Sheet4!$G:$G,MATCH(Sheet1!H1908,Sheet4!$F:$F,0))+INDEX(Sheet4!$G:$G,MATCH(Sheet1!I1908,Sheet4!$F:$F,0))+INDEX(Sheet4!$G:$G,MATCH(Sheet1!J1908,Sheet4!$F:$F,0)),"")</f>
        <v/>
      </c>
      <c r="AF1908">
        <f si="449" t="shared"/>
        <v>0</v>
      </c>
      <c r="AH1908">
        <v>1885</v>
      </c>
      <c r="AI1908" t="str">
        <f si="450" t="shared"/>
        <v>Ricky RubioIsaiah CanaanJames HardenMonte MorrisMikal BridgesCorey BrewerJohn CollinsPaul MillsapKarl-Anthony Towns</v>
      </c>
      <c r="AJ1908">
        <f si="453" t="shared"/>
        <v>0</v>
      </c>
      <c r="AK1908">
        <f si="454" t="shared"/>
        <v>0</v>
      </c>
      <c r="AL1908">
        <f si="455" t="shared"/>
        <v>0</v>
      </c>
      <c r="AM1908">
        <f si="456" t="shared"/>
        <v>0</v>
      </c>
      <c r="AN1908">
        <f si="457" t="shared"/>
        <v>0</v>
      </c>
      <c r="AO1908">
        <f si="458" t="shared"/>
        <v>0</v>
      </c>
      <c r="AP1908">
        <f si="459" t="shared"/>
        <v>0</v>
      </c>
      <c r="AQ1908">
        <f si="460" t="shared"/>
        <v>0</v>
      </c>
      <c r="AR1908">
        <f si="461" t="shared"/>
        <v>0</v>
      </c>
      <c r="AS1908">
        <f si="451" t="shared"/>
        <v>0</v>
      </c>
      <c r="AU1908" t="str">
        <f>IFERROR(VLOOKUP(C1908,Results!$A$2:$B$240,2,FALSE)+VLOOKUP(D1908,Results!$A$2:$B$240,2,FALSE)+VLOOKUP(E1908,Results!$A$2:$B$240,2,FALSE)+VLOOKUP(F1908,Results!$A$2:$B$240,2,FALSE)+VLOOKUP(G1908,Results!$A$2:$B$240,2,FALSE)+VLOOKUP(H1908,Results!$A$2:$B$240,2,FALSE)+VLOOKUP(I1908,Results!$A$2:$B$240,2,FALSE)+VLOOKUP(J1908,Results!$A$2:$B$240,2,FALSE)+VLOOKUP(B1908,Results!$A$2:$B$240,2,FALSE)-MIN(VLOOKUP(C1908,Results!$A$2:$B$240,2,FALSE),VLOOKUP(D1908,Results!$A$2:$B$240,2,FALSE),VLOOKUP(E1908,Results!$A$2:$B$240,2,FALSE),VLOOKUP(F1908,Results!$A$2:$B$240,2,FALSE),VLOOKUP(G1908,Results!$A$2:$B$240,2,FALSE),VLOOKUP(H1908,Results!$A$2:$B$240,2,FALSE),VLOOKUP(I1908,Results!$A$2:$B$240,2,FALSE),VLOOKUP(J1908,Results!$A$2:$B$240,2,FALSE),VLOOKUP(B1908,Results!$A$2:$B$240,2,FALSE)),"")</f>
        <v/>
      </c>
    </row>
    <row r="1909" spans="2:47" x14ac:dyDescent="0.3">
      <c r="B1909" t="s">
        <v>116</v>
      </c>
      <c r="C1909" t="s">
        <v>171</v>
      </c>
      <c r="D1909" t="s">
        <v>172</v>
      </c>
      <c r="E1909" t="s">
        <v>173</v>
      </c>
      <c r="F1909" t="s">
        <v>177</v>
      </c>
      <c r="G1909" t="s">
        <v>96</v>
      </c>
      <c r="H1909" t="s">
        <v>93</v>
      </c>
      <c r="I1909" t="s">
        <v>152</v>
      </c>
      <c r="J1909" t="s">
        <v>188</v>
      </c>
      <c r="K1909" t="n">
        <v>9.0</v>
      </c>
      <c r="L1909" s="30">
        <f si="452" t="shared"/>
        <v>0</v>
      </c>
      <c r="N1909" s="35" t="str">
        <f si="448" t="shared"/>
        <v/>
      </c>
      <c r="O1909" s="59">
        <f>(IF(ISNUMBER(MATCH(B1909,Sheet4!$K$92:$K$101,0)),1,0)+IF(ISNUMBER(MATCH(C1909,Sheet4!$K$92:$K$101,0)),1,0)+IF(ISNUMBER(MATCH(D1909,Sheet4!$K$92:$K$101,0)),1,0)+IF(ISNUMBER(MATCH(E1909,Sheet4!$K$92:$K$101,0)),1,0)+IF(ISNUMBER(MATCH(F1909,Sheet4!$K$92:$K$101,0)),1,0)+IF(ISNUMBER(MATCH(G1909,Sheet4!$K$92:$K$101,0)),1,0)+IF(ISNUMBER(MATCH(H1909,Sheet4!$K$92:$K$101,0)),1,0)+IF(ISNUMBER(MATCH(I1909,Sheet4!$K$92:$K$101,0)),1,0)+IF(ISNUMBER(MATCH(J1909,Sheet4!$K$92:$K$101,0)),1,0))
-
(IF(ISNUMBER(MATCH(B1909,Sheet4!$F$2:$F$11,0)),1,0)+IF(ISNUMBER(MATCH(C1909,Sheet4!$F$2:$F$11,0)),1,0)+IF(ISNUMBER(MATCH(D1909,Sheet4!$F$2:$F$11,0)),1,0)+IF(ISNUMBER(MATCH(E1909,Sheet4!$F$2:$F$11,0)),1,0)+IF(ISNUMBER(MATCH(F1909,Sheet4!$F$2:$F$11,0)),1,0)+IF(ISNUMBER(MATCH(G1909,Sheet4!$F$2:$F$11,0)),1,0)+IF(ISNUMBER(MATCH(H1909,Sheet4!$F$2:$F$11,0)),1,0)+IF(ISNUMBER(MATCH(I1909,Sheet4!$F$2:$F$11,0)),1,0)+IF(ISNUMBER(MATCH(J1909,Sheet4!$F$2:$F$11,0)),1,0))</f>
        <v>0</v>
      </c>
      <c r="P1909" s="40" t="str">
        <f>IFERROR(INDEX(Sheet4!$G:$G,MATCH(Sheet1!B1909,Sheet4!$F:$F,0))+INDEX(Sheet4!$G:$G,MATCH(Sheet1!C1909,Sheet4!$F:$F,0))+INDEX(Sheet4!$G:$G,MATCH(Sheet1!D1909,Sheet4!$F:$F,0))+INDEX(Sheet4!$G:$G,MATCH(Sheet1!E1909,Sheet4!$F:$F,0))+INDEX(Sheet4!$G:$G,MATCH(Sheet1!F1909,Sheet4!$F:$F,0))+INDEX(Sheet4!$G:$G,MATCH(Sheet1!G1909,Sheet4!$F:$F,0))+INDEX(Sheet4!$G:$G,MATCH(Sheet1!H1909,Sheet4!$F:$F,0))+INDEX(Sheet4!$G:$G,MATCH(Sheet1!I1909,Sheet4!$F:$F,0))+INDEX(Sheet4!$G:$G,MATCH(Sheet1!J1909,Sheet4!$F:$F,0)),"")</f>
        <v/>
      </c>
      <c r="AF1909">
        <f si="449" t="shared"/>
        <v>0</v>
      </c>
      <c r="AH1909">
        <v>1886</v>
      </c>
      <c r="AI1909" t="str">
        <f si="450" t="shared"/>
        <v>De'Aaron FoxJeremy LinJames HardenMonte MorrisJoe InglesJae CrowderJosh JacksonPaul MillsapRudy Gobert</v>
      </c>
      <c r="AJ1909">
        <f si="453" t="shared"/>
        <v>0</v>
      </c>
      <c r="AK1909">
        <f si="454" t="shared"/>
        <v>0</v>
      </c>
      <c r="AL1909">
        <f si="455" t="shared"/>
        <v>0</v>
      </c>
      <c r="AM1909">
        <f si="456" t="shared"/>
        <v>0</v>
      </c>
      <c r="AN1909">
        <f si="457" t="shared"/>
        <v>0</v>
      </c>
      <c r="AO1909">
        <f si="458" t="shared"/>
        <v>0</v>
      </c>
      <c r="AP1909">
        <f si="459" t="shared"/>
        <v>0</v>
      </c>
      <c r="AQ1909">
        <f si="460" t="shared"/>
        <v>0</v>
      </c>
      <c r="AR1909">
        <f si="461" t="shared"/>
        <v>0</v>
      </c>
      <c r="AS1909">
        <f si="451" t="shared"/>
        <v>0</v>
      </c>
      <c r="AU1909" t="str">
        <f>IFERROR(VLOOKUP(C1909,Results!$A$2:$B$240,2,FALSE)+VLOOKUP(D1909,Results!$A$2:$B$240,2,FALSE)+VLOOKUP(E1909,Results!$A$2:$B$240,2,FALSE)+VLOOKUP(F1909,Results!$A$2:$B$240,2,FALSE)+VLOOKUP(G1909,Results!$A$2:$B$240,2,FALSE)+VLOOKUP(H1909,Results!$A$2:$B$240,2,FALSE)+VLOOKUP(I1909,Results!$A$2:$B$240,2,FALSE)+VLOOKUP(J1909,Results!$A$2:$B$240,2,FALSE)+VLOOKUP(B1909,Results!$A$2:$B$240,2,FALSE)-MIN(VLOOKUP(C1909,Results!$A$2:$B$240,2,FALSE),VLOOKUP(D1909,Results!$A$2:$B$240,2,FALSE),VLOOKUP(E1909,Results!$A$2:$B$240,2,FALSE),VLOOKUP(F1909,Results!$A$2:$B$240,2,FALSE),VLOOKUP(G1909,Results!$A$2:$B$240,2,FALSE),VLOOKUP(H1909,Results!$A$2:$B$240,2,FALSE),VLOOKUP(I1909,Results!$A$2:$B$240,2,FALSE),VLOOKUP(J1909,Results!$A$2:$B$240,2,FALSE),VLOOKUP(B1909,Results!$A$2:$B$240,2,FALSE)),"")</f>
        <v/>
      </c>
    </row>
    <row r="1910" spans="2:47" x14ac:dyDescent="0.3">
      <c r="B1910" t="s">
        <v>95</v>
      </c>
      <c r="C1910" t="s">
        <v>171</v>
      </c>
      <c r="D1910" t="s">
        <v>145</v>
      </c>
      <c r="E1910" t="s">
        <v>146</v>
      </c>
      <c r="F1910" t="s">
        <v>96</v>
      </c>
      <c r="G1910" t="s">
        <v>179</v>
      </c>
      <c r="H1910" t="s">
        <v>93</v>
      </c>
      <c r="I1910" t="s">
        <v>181</v>
      </c>
      <c r="J1910" t="s">
        <v>98</v>
      </c>
      <c r="K1910" t="n">
        <v>9.0</v>
      </c>
      <c r="L1910" s="30">
        <f si="452" t="shared"/>
        <v>0</v>
      </c>
      <c r="N1910" s="35" t="str">
        <f si="448" t="shared"/>
        <v/>
      </c>
      <c r="O1910" s="59">
        <f>(IF(ISNUMBER(MATCH(B1910,Sheet4!$K$92:$K$101,0)),1,0)+IF(ISNUMBER(MATCH(C1910,Sheet4!$K$92:$K$101,0)),1,0)+IF(ISNUMBER(MATCH(D1910,Sheet4!$K$92:$K$101,0)),1,0)+IF(ISNUMBER(MATCH(E1910,Sheet4!$K$92:$K$101,0)),1,0)+IF(ISNUMBER(MATCH(F1910,Sheet4!$K$92:$K$101,0)),1,0)+IF(ISNUMBER(MATCH(G1910,Sheet4!$K$92:$K$101,0)),1,0)+IF(ISNUMBER(MATCH(H1910,Sheet4!$K$92:$K$101,0)),1,0)+IF(ISNUMBER(MATCH(I1910,Sheet4!$K$92:$K$101,0)),1,0)+IF(ISNUMBER(MATCH(J1910,Sheet4!$K$92:$K$101,0)),1,0))
-
(IF(ISNUMBER(MATCH(B1910,Sheet4!$F$2:$F$11,0)),1,0)+IF(ISNUMBER(MATCH(C1910,Sheet4!$F$2:$F$11,0)),1,0)+IF(ISNUMBER(MATCH(D1910,Sheet4!$F$2:$F$11,0)),1,0)+IF(ISNUMBER(MATCH(E1910,Sheet4!$F$2:$F$11,0)),1,0)+IF(ISNUMBER(MATCH(F1910,Sheet4!$F$2:$F$11,0)),1,0)+IF(ISNUMBER(MATCH(G1910,Sheet4!$F$2:$F$11,0)),1,0)+IF(ISNUMBER(MATCH(H1910,Sheet4!$F$2:$F$11,0)),1,0)+IF(ISNUMBER(MATCH(I1910,Sheet4!$F$2:$F$11,0)),1,0)+IF(ISNUMBER(MATCH(J1910,Sheet4!$F$2:$F$11,0)),1,0))</f>
        <v>0</v>
      </c>
      <c r="P1910" s="40" t="str">
        <f>IFERROR(INDEX(Sheet4!$G:$G,MATCH(Sheet1!B1910,Sheet4!$F:$F,0))+INDEX(Sheet4!$G:$G,MATCH(Sheet1!C1910,Sheet4!$F:$F,0))+INDEX(Sheet4!$G:$G,MATCH(Sheet1!D1910,Sheet4!$F:$F,0))+INDEX(Sheet4!$G:$G,MATCH(Sheet1!E1910,Sheet4!$F:$F,0))+INDEX(Sheet4!$G:$G,MATCH(Sheet1!F1910,Sheet4!$F:$F,0))+INDEX(Sheet4!$G:$G,MATCH(Sheet1!G1910,Sheet4!$F:$F,0))+INDEX(Sheet4!$G:$G,MATCH(Sheet1!H1910,Sheet4!$F:$F,0))+INDEX(Sheet4!$G:$G,MATCH(Sheet1!I1910,Sheet4!$F:$F,0))+INDEX(Sheet4!$G:$G,MATCH(Sheet1!J1910,Sheet4!$F:$F,0)),"")</f>
        <v/>
      </c>
      <c r="AF1910">
        <f si="449" t="shared"/>
        <v>0</v>
      </c>
      <c r="AH1910">
        <v>1887</v>
      </c>
      <c r="AI1910" t="str">
        <f si="450" t="shared"/>
        <v>De'Aaron FoxRicky RubioDevin BookerMonte MorrisWill BartonJustin JacksonJohn CollinsPaul MillsapKarl-Anthony Towns</v>
      </c>
      <c r="AJ1910">
        <f si="453" t="shared"/>
        <v>0</v>
      </c>
      <c r="AK1910">
        <f si="454" t="shared"/>
        <v>0</v>
      </c>
      <c r="AL1910">
        <f si="455" t="shared"/>
        <v>0</v>
      </c>
      <c r="AM1910">
        <f si="456" t="shared"/>
        <v>0</v>
      </c>
      <c r="AN1910">
        <f si="457" t="shared"/>
        <v>0</v>
      </c>
      <c r="AO1910">
        <f si="458" t="shared"/>
        <v>0</v>
      </c>
      <c r="AP1910">
        <f si="459" t="shared"/>
        <v>0</v>
      </c>
      <c r="AQ1910">
        <f si="460" t="shared"/>
        <v>0</v>
      </c>
      <c r="AR1910">
        <f si="461" t="shared"/>
        <v>0</v>
      </c>
      <c r="AS1910">
        <f si="451" t="shared"/>
        <v>0</v>
      </c>
      <c r="AU1910" t="str">
        <f>IFERROR(VLOOKUP(C1910,Results!$A$2:$B$240,2,FALSE)+VLOOKUP(D1910,Results!$A$2:$B$240,2,FALSE)+VLOOKUP(E1910,Results!$A$2:$B$240,2,FALSE)+VLOOKUP(F1910,Results!$A$2:$B$240,2,FALSE)+VLOOKUP(G1910,Results!$A$2:$B$240,2,FALSE)+VLOOKUP(H1910,Results!$A$2:$B$240,2,FALSE)+VLOOKUP(I1910,Results!$A$2:$B$240,2,FALSE)+VLOOKUP(J1910,Results!$A$2:$B$240,2,FALSE)+VLOOKUP(B1910,Results!$A$2:$B$240,2,FALSE)-MIN(VLOOKUP(C1910,Results!$A$2:$B$240,2,FALSE),VLOOKUP(D1910,Results!$A$2:$B$240,2,FALSE),VLOOKUP(E1910,Results!$A$2:$B$240,2,FALSE),VLOOKUP(F1910,Results!$A$2:$B$240,2,FALSE),VLOOKUP(G1910,Results!$A$2:$B$240,2,FALSE),VLOOKUP(H1910,Results!$A$2:$B$240,2,FALSE),VLOOKUP(I1910,Results!$A$2:$B$240,2,FALSE),VLOOKUP(J1910,Results!$A$2:$B$240,2,FALSE),VLOOKUP(B1910,Results!$A$2:$B$240,2,FALSE)),"")</f>
        <v/>
      </c>
    </row>
    <row r="1911" spans="2:47" x14ac:dyDescent="0.3">
      <c r="B1911" t="s">
        <v>166</v>
      </c>
      <c r="C1911" t="s">
        <v>171</v>
      </c>
      <c r="D1911" t="s">
        <v>89</v>
      </c>
      <c r="E1911" t="s">
        <v>146</v>
      </c>
      <c r="F1911" t="s">
        <v>177</v>
      </c>
      <c r="G1911" t="s">
        <v>179</v>
      </c>
      <c r="H1911" t="s">
        <v>153</v>
      </c>
      <c r="I1911" t="s">
        <v>181</v>
      </c>
      <c r="J1911" t="s">
        <v>156</v>
      </c>
      <c r="K1911" t="n">
        <v>9.0</v>
      </c>
      <c r="L1911" s="30">
        <f si="452" t="shared"/>
        <v>0</v>
      </c>
      <c r="N1911" s="35" t="str">
        <f si="448" t="shared"/>
        <v/>
      </c>
      <c r="O1911" s="59">
        <f>(IF(ISNUMBER(MATCH(B1911,Sheet4!$K$92:$K$101,0)),1,0)+IF(ISNUMBER(MATCH(C1911,Sheet4!$K$92:$K$101,0)),1,0)+IF(ISNUMBER(MATCH(D1911,Sheet4!$K$92:$K$101,0)),1,0)+IF(ISNUMBER(MATCH(E1911,Sheet4!$K$92:$K$101,0)),1,0)+IF(ISNUMBER(MATCH(F1911,Sheet4!$K$92:$K$101,0)),1,0)+IF(ISNUMBER(MATCH(G1911,Sheet4!$K$92:$K$101,0)),1,0)+IF(ISNUMBER(MATCH(H1911,Sheet4!$K$92:$K$101,0)),1,0)+IF(ISNUMBER(MATCH(I1911,Sheet4!$K$92:$K$101,0)),1,0)+IF(ISNUMBER(MATCH(J1911,Sheet4!$K$92:$K$101,0)),1,0))
-
(IF(ISNUMBER(MATCH(B1911,Sheet4!$F$2:$F$11,0)),1,0)+IF(ISNUMBER(MATCH(C1911,Sheet4!$F$2:$F$11,0)),1,0)+IF(ISNUMBER(MATCH(D1911,Sheet4!$F$2:$F$11,0)),1,0)+IF(ISNUMBER(MATCH(E1911,Sheet4!$F$2:$F$11,0)),1,0)+IF(ISNUMBER(MATCH(F1911,Sheet4!$F$2:$F$11,0)),1,0)+IF(ISNUMBER(MATCH(G1911,Sheet4!$F$2:$F$11,0)),1,0)+IF(ISNUMBER(MATCH(H1911,Sheet4!$F$2:$F$11,0)),1,0)+IF(ISNUMBER(MATCH(I1911,Sheet4!$F$2:$F$11,0)),1,0)+IF(ISNUMBER(MATCH(J1911,Sheet4!$F$2:$F$11,0)),1,0))</f>
        <v>0</v>
      </c>
      <c r="P1911" s="40" t="str">
        <f>IFERROR(INDEX(Sheet4!$G:$G,MATCH(Sheet1!B1911,Sheet4!$F:$F,0))+INDEX(Sheet4!$G:$G,MATCH(Sheet1!C1911,Sheet4!$F:$F,0))+INDEX(Sheet4!$G:$G,MATCH(Sheet1!D1911,Sheet4!$F:$F,0))+INDEX(Sheet4!$G:$G,MATCH(Sheet1!E1911,Sheet4!$F:$F,0))+INDEX(Sheet4!$G:$G,MATCH(Sheet1!F1911,Sheet4!$F:$F,0))+INDEX(Sheet4!$G:$G,MATCH(Sheet1!G1911,Sheet4!$F:$F,0))+INDEX(Sheet4!$G:$G,MATCH(Sheet1!H1911,Sheet4!$F:$F,0))+INDEX(Sheet4!$G:$G,MATCH(Sheet1!I1911,Sheet4!$F:$F,0))+INDEX(Sheet4!$G:$G,MATCH(Sheet1!J1911,Sheet4!$F:$F,0)),"")</f>
        <v/>
      </c>
      <c r="AF1911">
        <f si="449" t="shared"/>
        <v>0</v>
      </c>
      <c r="AH1911">
        <v>1888</v>
      </c>
      <c r="AI1911" t="str">
        <f si="450" t="shared"/>
        <v>Ben SimmonsJerryd BaylessJames HardenMonte MorrisRoyce O'NealeGerald GreenMarvin BagleyJosh JacksonDeandre Ayton</v>
      </c>
      <c r="AJ1911">
        <f si="453" t="shared"/>
        <v>0</v>
      </c>
      <c r="AK1911">
        <f si="454" t="shared"/>
        <v>0</v>
      </c>
      <c r="AL1911">
        <f si="455" t="shared"/>
        <v>0</v>
      </c>
      <c r="AM1911">
        <f si="456" t="shared"/>
        <v>0</v>
      </c>
      <c r="AN1911">
        <f si="457" t="shared"/>
        <v>0</v>
      </c>
      <c r="AO1911">
        <f si="458" t="shared"/>
        <v>0</v>
      </c>
      <c r="AP1911">
        <f si="459" t="shared"/>
        <v>0</v>
      </c>
      <c r="AQ1911">
        <f si="460" t="shared"/>
        <v>0</v>
      </c>
      <c r="AR1911">
        <f si="461" t="shared"/>
        <v>0</v>
      </c>
      <c r="AS1911">
        <f si="451" t="shared"/>
        <v>0</v>
      </c>
      <c r="AU1911" t="str">
        <f>IFERROR(VLOOKUP(C1911,Results!$A$2:$B$240,2,FALSE)+VLOOKUP(D1911,Results!$A$2:$B$240,2,FALSE)+VLOOKUP(E1911,Results!$A$2:$B$240,2,FALSE)+VLOOKUP(F1911,Results!$A$2:$B$240,2,FALSE)+VLOOKUP(G1911,Results!$A$2:$B$240,2,FALSE)+VLOOKUP(H1911,Results!$A$2:$B$240,2,FALSE)+VLOOKUP(I1911,Results!$A$2:$B$240,2,FALSE)+VLOOKUP(J1911,Results!$A$2:$B$240,2,FALSE)+VLOOKUP(B1911,Results!$A$2:$B$240,2,FALSE)-MIN(VLOOKUP(C1911,Results!$A$2:$B$240,2,FALSE),VLOOKUP(D1911,Results!$A$2:$B$240,2,FALSE),VLOOKUP(E1911,Results!$A$2:$B$240,2,FALSE),VLOOKUP(F1911,Results!$A$2:$B$240,2,FALSE),VLOOKUP(G1911,Results!$A$2:$B$240,2,FALSE),VLOOKUP(H1911,Results!$A$2:$B$240,2,FALSE),VLOOKUP(I1911,Results!$A$2:$B$240,2,FALSE),VLOOKUP(J1911,Results!$A$2:$B$240,2,FALSE),VLOOKUP(B1911,Results!$A$2:$B$240,2,FALSE)),"")</f>
        <v/>
      </c>
    </row>
    <row r="1912" spans="2:47" x14ac:dyDescent="0.3">
      <c r="B1912" t="s">
        <v>166</v>
      </c>
      <c r="C1912" t="s">
        <v>170</v>
      </c>
      <c r="D1912" t="s">
        <v>172</v>
      </c>
      <c r="E1912" t="s">
        <v>146</v>
      </c>
      <c r="F1912" t="s">
        <v>177</v>
      </c>
      <c r="G1912" t="s">
        <v>105</v>
      </c>
      <c r="H1912" t="s">
        <v>93</v>
      </c>
      <c r="I1912" t="s">
        <v>103</v>
      </c>
      <c r="J1912" t="s">
        <v>188</v>
      </c>
      <c r="K1912" t="n">
        <v>9.0</v>
      </c>
      <c r="L1912" s="30">
        <f si="452" t="shared"/>
        <v>0</v>
      </c>
      <c r="N1912" s="35" t="str">
        <f si="448" t="shared"/>
        <v/>
      </c>
      <c r="O1912" s="59">
        <f>(IF(ISNUMBER(MATCH(B1912,Sheet4!$K$92:$K$101,0)),1,0)+IF(ISNUMBER(MATCH(C1912,Sheet4!$K$92:$K$101,0)),1,0)+IF(ISNUMBER(MATCH(D1912,Sheet4!$K$92:$K$101,0)),1,0)+IF(ISNUMBER(MATCH(E1912,Sheet4!$K$92:$K$101,0)),1,0)+IF(ISNUMBER(MATCH(F1912,Sheet4!$K$92:$K$101,0)),1,0)+IF(ISNUMBER(MATCH(G1912,Sheet4!$K$92:$K$101,0)),1,0)+IF(ISNUMBER(MATCH(H1912,Sheet4!$K$92:$K$101,0)),1,0)+IF(ISNUMBER(MATCH(I1912,Sheet4!$K$92:$K$101,0)),1,0)+IF(ISNUMBER(MATCH(J1912,Sheet4!$K$92:$K$101,0)),1,0))
-
(IF(ISNUMBER(MATCH(B1912,Sheet4!$F$2:$F$11,0)),1,0)+IF(ISNUMBER(MATCH(C1912,Sheet4!$F$2:$F$11,0)),1,0)+IF(ISNUMBER(MATCH(D1912,Sheet4!$F$2:$F$11,0)),1,0)+IF(ISNUMBER(MATCH(E1912,Sheet4!$F$2:$F$11,0)),1,0)+IF(ISNUMBER(MATCH(F1912,Sheet4!$F$2:$F$11,0)),1,0)+IF(ISNUMBER(MATCH(G1912,Sheet4!$F$2:$F$11,0)),1,0)+IF(ISNUMBER(MATCH(H1912,Sheet4!$F$2:$F$11,0)),1,0)+IF(ISNUMBER(MATCH(I1912,Sheet4!$F$2:$F$11,0)),1,0)+IF(ISNUMBER(MATCH(J1912,Sheet4!$F$2:$F$11,0)),1,0))</f>
        <v>0</v>
      </c>
      <c r="P1912" s="40" t="str">
        <f>IFERROR(INDEX(Sheet4!$G:$G,MATCH(Sheet1!B1912,Sheet4!$F:$F,0))+INDEX(Sheet4!$G:$G,MATCH(Sheet1!C1912,Sheet4!$F:$F,0))+INDEX(Sheet4!$G:$G,MATCH(Sheet1!D1912,Sheet4!$F:$F,0))+INDEX(Sheet4!$G:$G,MATCH(Sheet1!E1912,Sheet4!$F:$F,0))+INDEX(Sheet4!$G:$G,MATCH(Sheet1!F1912,Sheet4!$F:$F,0))+INDEX(Sheet4!$G:$G,MATCH(Sheet1!G1912,Sheet4!$F:$F,0))+INDEX(Sheet4!$G:$G,MATCH(Sheet1!H1912,Sheet4!$F:$F,0))+INDEX(Sheet4!$G:$G,MATCH(Sheet1!I1912,Sheet4!$F:$F,0))+INDEX(Sheet4!$G:$G,MATCH(Sheet1!J1912,Sheet4!$F:$F,0)),"")</f>
        <v/>
      </c>
      <c r="AF1912">
        <f si="449" t="shared"/>
        <v>0</v>
      </c>
      <c r="AH1912">
        <v>1889</v>
      </c>
      <c r="AI1912" t="str">
        <f si="450" t="shared"/>
        <v>Ben SimmonsDe'Aaron FoxBuddy HieldMalik BeasleyKelly OubreTaurean PrinceKenneth FariedTrey LylesRudy Gobert</v>
      </c>
      <c r="AJ1912">
        <f si="453" t="shared"/>
        <v>0</v>
      </c>
      <c r="AK1912">
        <f si="454" t="shared"/>
        <v>0</v>
      </c>
      <c r="AL1912">
        <f si="455" t="shared"/>
        <v>0</v>
      </c>
      <c r="AM1912">
        <f si="456" t="shared"/>
        <v>0</v>
      </c>
      <c r="AN1912">
        <f si="457" t="shared"/>
        <v>0</v>
      </c>
      <c r="AO1912">
        <f si="458" t="shared"/>
        <v>0</v>
      </c>
      <c r="AP1912">
        <f si="459" t="shared"/>
        <v>0</v>
      </c>
      <c r="AQ1912">
        <f si="460" t="shared"/>
        <v>0</v>
      </c>
      <c r="AR1912">
        <f si="461" t="shared"/>
        <v>0</v>
      </c>
      <c r="AS1912">
        <f si="451" t="shared"/>
        <v>0</v>
      </c>
      <c r="AU1912" t="str">
        <f>IFERROR(VLOOKUP(C1912,Results!$A$2:$B$240,2,FALSE)+VLOOKUP(D1912,Results!$A$2:$B$240,2,FALSE)+VLOOKUP(E1912,Results!$A$2:$B$240,2,FALSE)+VLOOKUP(F1912,Results!$A$2:$B$240,2,FALSE)+VLOOKUP(G1912,Results!$A$2:$B$240,2,FALSE)+VLOOKUP(H1912,Results!$A$2:$B$240,2,FALSE)+VLOOKUP(I1912,Results!$A$2:$B$240,2,FALSE)+VLOOKUP(J1912,Results!$A$2:$B$240,2,FALSE)+VLOOKUP(B1912,Results!$A$2:$B$240,2,FALSE)-MIN(VLOOKUP(C1912,Results!$A$2:$B$240,2,FALSE),VLOOKUP(D1912,Results!$A$2:$B$240,2,FALSE),VLOOKUP(E1912,Results!$A$2:$B$240,2,FALSE),VLOOKUP(F1912,Results!$A$2:$B$240,2,FALSE),VLOOKUP(G1912,Results!$A$2:$B$240,2,FALSE),VLOOKUP(H1912,Results!$A$2:$B$240,2,FALSE),VLOOKUP(I1912,Results!$A$2:$B$240,2,FALSE),VLOOKUP(J1912,Results!$A$2:$B$240,2,FALSE),VLOOKUP(B1912,Results!$A$2:$B$240,2,FALSE)),"")</f>
        <v/>
      </c>
    </row>
    <row r="1913" spans="2:47" x14ac:dyDescent="0.3">
      <c r="B1913" t="s">
        <v>166</v>
      </c>
      <c r="C1913" t="s">
        <v>108</v>
      </c>
      <c r="D1913" t="s">
        <v>173</v>
      </c>
      <c r="E1913" t="s">
        <v>146</v>
      </c>
      <c r="F1913" t="s">
        <v>100</v>
      </c>
      <c r="G1913" t="s">
        <v>114</v>
      </c>
      <c r="H1913" t="s">
        <v>181</v>
      </c>
      <c r="I1913" t="s">
        <v>152</v>
      </c>
      <c r="J1913" t="s">
        <v>156</v>
      </c>
      <c r="K1913" t="n">
        <v>9.0</v>
      </c>
      <c r="L1913" s="30">
        <f si="452" t="shared"/>
        <v>0</v>
      </c>
      <c r="N1913" s="35" t="str">
        <f si="448" t="shared"/>
        <v/>
      </c>
      <c r="O1913" s="59">
        <f>(IF(ISNUMBER(MATCH(B1913,Sheet4!$K$92:$K$101,0)),1,0)+IF(ISNUMBER(MATCH(C1913,Sheet4!$K$92:$K$101,0)),1,0)+IF(ISNUMBER(MATCH(D1913,Sheet4!$K$92:$K$101,0)),1,0)+IF(ISNUMBER(MATCH(E1913,Sheet4!$K$92:$K$101,0)),1,0)+IF(ISNUMBER(MATCH(F1913,Sheet4!$K$92:$K$101,0)),1,0)+IF(ISNUMBER(MATCH(G1913,Sheet4!$K$92:$K$101,0)),1,0)+IF(ISNUMBER(MATCH(H1913,Sheet4!$K$92:$K$101,0)),1,0)+IF(ISNUMBER(MATCH(I1913,Sheet4!$K$92:$K$101,0)),1,0)+IF(ISNUMBER(MATCH(J1913,Sheet4!$K$92:$K$101,0)),1,0))
-
(IF(ISNUMBER(MATCH(B1913,Sheet4!$F$2:$F$11,0)),1,0)+IF(ISNUMBER(MATCH(C1913,Sheet4!$F$2:$F$11,0)),1,0)+IF(ISNUMBER(MATCH(D1913,Sheet4!$F$2:$F$11,0)),1,0)+IF(ISNUMBER(MATCH(E1913,Sheet4!$F$2:$F$11,0)),1,0)+IF(ISNUMBER(MATCH(F1913,Sheet4!$F$2:$F$11,0)),1,0)+IF(ISNUMBER(MATCH(G1913,Sheet4!$F$2:$F$11,0)),1,0)+IF(ISNUMBER(MATCH(H1913,Sheet4!$F$2:$F$11,0)),1,0)+IF(ISNUMBER(MATCH(I1913,Sheet4!$F$2:$F$11,0)),1,0)+IF(ISNUMBER(MATCH(J1913,Sheet4!$F$2:$F$11,0)),1,0))</f>
        <v>0</v>
      </c>
      <c r="P1913" s="40" t="str">
        <f>IFERROR(INDEX(Sheet4!$G:$G,MATCH(Sheet1!B1913,Sheet4!$F:$F,0))+INDEX(Sheet4!$G:$G,MATCH(Sheet1!C1913,Sheet4!$F:$F,0))+INDEX(Sheet4!$G:$G,MATCH(Sheet1!D1913,Sheet4!$F:$F,0))+INDEX(Sheet4!$G:$G,MATCH(Sheet1!E1913,Sheet4!$F:$F,0))+INDEX(Sheet4!$G:$G,MATCH(Sheet1!F1913,Sheet4!$F:$F,0))+INDEX(Sheet4!$G:$G,MATCH(Sheet1!G1913,Sheet4!$F:$F,0))+INDEX(Sheet4!$G:$G,MATCH(Sheet1!H1913,Sheet4!$F:$F,0))+INDEX(Sheet4!$G:$G,MATCH(Sheet1!I1913,Sheet4!$F:$F,0))+INDEX(Sheet4!$G:$G,MATCH(Sheet1!J1913,Sheet4!$F:$F,0)),"")</f>
        <v/>
      </c>
      <c r="AF1913">
        <f si="449" t="shared"/>
        <v>0</v>
      </c>
      <c r="AH1913">
        <v>1890</v>
      </c>
      <c r="AI1913" t="str">
        <f si="450" t="shared"/>
        <v>Ben SimmonsRicky RubioDevin BookerMalik BeasleyKelly OubreGerald GreenMarvin BagleyPaul MillsapRudy Gobert</v>
      </c>
      <c r="AJ1913">
        <f si="453" t="shared"/>
        <v>0</v>
      </c>
      <c r="AK1913">
        <f si="454" t="shared"/>
        <v>0</v>
      </c>
      <c r="AL1913">
        <f si="455" t="shared"/>
        <v>0</v>
      </c>
      <c r="AM1913">
        <f si="456" t="shared"/>
        <v>0</v>
      </c>
      <c r="AN1913">
        <f si="457" t="shared"/>
        <v>0</v>
      </c>
      <c r="AO1913">
        <f si="458" t="shared"/>
        <v>0</v>
      </c>
      <c r="AP1913">
        <f si="459" t="shared"/>
        <v>0</v>
      </c>
      <c r="AQ1913">
        <f si="460" t="shared"/>
        <v>0</v>
      </c>
      <c r="AR1913">
        <f si="461" t="shared"/>
        <v>0</v>
      </c>
      <c r="AS1913">
        <f si="451" t="shared"/>
        <v>0</v>
      </c>
      <c r="AU1913" t="str">
        <f>IFERROR(VLOOKUP(C1913,Results!$A$2:$B$240,2,FALSE)+VLOOKUP(D1913,Results!$A$2:$B$240,2,FALSE)+VLOOKUP(E1913,Results!$A$2:$B$240,2,FALSE)+VLOOKUP(F1913,Results!$A$2:$B$240,2,FALSE)+VLOOKUP(G1913,Results!$A$2:$B$240,2,FALSE)+VLOOKUP(H1913,Results!$A$2:$B$240,2,FALSE)+VLOOKUP(I1913,Results!$A$2:$B$240,2,FALSE)+VLOOKUP(J1913,Results!$A$2:$B$240,2,FALSE)+VLOOKUP(B1913,Results!$A$2:$B$240,2,FALSE)-MIN(VLOOKUP(C1913,Results!$A$2:$B$240,2,FALSE),VLOOKUP(D1913,Results!$A$2:$B$240,2,FALSE),VLOOKUP(E1913,Results!$A$2:$B$240,2,FALSE),VLOOKUP(F1913,Results!$A$2:$B$240,2,FALSE),VLOOKUP(G1913,Results!$A$2:$B$240,2,FALSE),VLOOKUP(H1913,Results!$A$2:$B$240,2,FALSE),VLOOKUP(I1913,Results!$A$2:$B$240,2,FALSE),VLOOKUP(J1913,Results!$A$2:$B$240,2,FALSE),VLOOKUP(B1913,Results!$A$2:$B$240,2,FALSE)),"")</f>
        <v/>
      </c>
    </row>
    <row r="1914" spans="2:47" x14ac:dyDescent="0.3">
      <c r="B1914" t="s">
        <v>108</v>
      </c>
      <c r="C1914" t="s">
        <v>170</v>
      </c>
      <c r="D1914" t="s">
        <v>145</v>
      </c>
      <c r="E1914" t="s">
        <v>146</v>
      </c>
      <c r="F1914" t="s">
        <v>177</v>
      </c>
      <c r="G1914" t="s">
        <v>101</v>
      </c>
      <c r="H1914" t="s">
        <v>93</v>
      </c>
      <c r="I1914" t="s">
        <v>152</v>
      </c>
      <c r="J1914" t="s">
        <v>186</v>
      </c>
      <c r="K1914" t="n">
        <v>9.0</v>
      </c>
      <c r="L1914" s="30">
        <f si="452" t="shared"/>
        <v>0</v>
      </c>
      <c r="N1914" s="35" t="str">
        <f si="448" t="shared"/>
        <v/>
      </c>
      <c r="O1914" s="59">
        <f>(IF(ISNUMBER(MATCH(B1914,Sheet4!$K$92:$K$101,0)),1,0)+IF(ISNUMBER(MATCH(C1914,Sheet4!$K$92:$K$101,0)),1,0)+IF(ISNUMBER(MATCH(D1914,Sheet4!$K$92:$K$101,0)),1,0)+IF(ISNUMBER(MATCH(E1914,Sheet4!$K$92:$K$101,0)),1,0)+IF(ISNUMBER(MATCH(F1914,Sheet4!$K$92:$K$101,0)),1,0)+IF(ISNUMBER(MATCH(G1914,Sheet4!$K$92:$K$101,0)),1,0)+IF(ISNUMBER(MATCH(H1914,Sheet4!$K$92:$K$101,0)),1,0)+IF(ISNUMBER(MATCH(I1914,Sheet4!$K$92:$K$101,0)),1,0)+IF(ISNUMBER(MATCH(J1914,Sheet4!$K$92:$K$101,0)),1,0))
-
(IF(ISNUMBER(MATCH(B1914,Sheet4!$F$2:$F$11,0)),1,0)+IF(ISNUMBER(MATCH(C1914,Sheet4!$F$2:$F$11,0)),1,0)+IF(ISNUMBER(MATCH(D1914,Sheet4!$F$2:$F$11,0)),1,0)+IF(ISNUMBER(MATCH(E1914,Sheet4!$F$2:$F$11,0)),1,0)+IF(ISNUMBER(MATCH(F1914,Sheet4!$F$2:$F$11,0)),1,0)+IF(ISNUMBER(MATCH(G1914,Sheet4!$F$2:$F$11,0)),1,0)+IF(ISNUMBER(MATCH(H1914,Sheet4!$F$2:$F$11,0)),1,0)+IF(ISNUMBER(MATCH(I1914,Sheet4!$F$2:$F$11,0)),1,0)+IF(ISNUMBER(MATCH(J1914,Sheet4!$F$2:$F$11,0)),1,0))</f>
        <v>0</v>
      </c>
      <c r="P1914" s="40" t="str">
        <f>IFERROR(INDEX(Sheet4!$G:$G,MATCH(Sheet1!B1914,Sheet4!$F:$F,0))+INDEX(Sheet4!$G:$G,MATCH(Sheet1!C1914,Sheet4!$F:$F,0))+INDEX(Sheet4!$G:$G,MATCH(Sheet1!D1914,Sheet4!$F:$F,0))+INDEX(Sheet4!$G:$G,MATCH(Sheet1!E1914,Sheet4!$F:$F,0))+INDEX(Sheet4!$G:$G,MATCH(Sheet1!F1914,Sheet4!$F:$F,0))+INDEX(Sheet4!$G:$G,MATCH(Sheet1!G1914,Sheet4!$F:$F,0))+INDEX(Sheet4!$G:$G,MATCH(Sheet1!H1914,Sheet4!$F:$F,0))+INDEX(Sheet4!$G:$G,MATCH(Sheet1!I1914,Sheet4!$F:$F,0))+INDEX(Sheet4!$G:$G,MATCH(Sheet1!J1914,Sheet4!$F:$F,0)),"")</f>
        <v/>
      </c>
      <c r="AF1914">
        <f si="449" t="shared"/>
        <v>0</v>
      </c>
      <c r="AH1914">
        <v>1891</v>
      </c>
      <c r="AI1914" t="str">
        <f si="450" t="shared"/>
        <v>De'Aaron FoxLandry ShametJames HardenMalik BeasleyKelly OubreCorey BrewerMarvin BagleyPaul MillsapRudy Gobert</v>
      </c>
      <c r="AJ1914">
        <f si="453" t="shared"/>
        <v>0</v>
      </c>
      <c r="AK1914">
        <f si="454" t="shared"/>
        <v>0</v>
      </c>
      <c r="AL1914">
        <f si="455" t="shared"/>
        <v>0</v>
      </c>
      <c r="AM1914">
        <f si="456" t="shared"/>
        <v>0</v>
      </c>
      <c r="AN1914">
        <f si="457" t="shared"/>
        <v>0</v>
      </c>
      <c r="AO1914">
        <f si="458" t="shared"/>
        <v>0</v>
      </c>
      <c r="AP1914">
        <f si="459" t="shared"/>
        <v>0</v>
      </c>
      <c r="AQ1914">
        <f si="460" t="shared"/>
        <v>0</v>
      </c>
      <c r="AR1914">
        <f si="461" t="shared"/>
        <v>0</v>
      </c>
      <c r="AS1914">
        <f si="451" t="shared"/>
        <v>0</v>
      </c>
      <c r="AU1914" t="str">
        <f>IFERROR(VLOOKUP(C1914,Results!$A$2:$B$240,2,FALSE)+VLOOKUP(D1914,Results!$A$2:$B$240,2,FALSE)+VLOOKUP(E1914,Results!$A$2:$B$240,2,FALSE)+VLOOKUP(F1914,Results!$A$2:$B$240,2,FALSE)+VLOOKUP(G1914,Results!$A$2:$B$240,2,FALSE)+VLOOKUP(H1914,Results!$A$2:$B$240,2,FALSE)+VLOOKUP(I1914,Results!$A$2:$B$240,2,FALSE)+VLOOKUP(J1914,Results!$A$2:$B$240,2,FALSE)+VLOOKUP(B1914,Results!$A$2:$B$240,2,FALSE)-MIN(VLOOKUP(C1914,Results!$A$2:$B$240,2,FALSE),VLOOKUP(D1914,Results!$A$2:$B$240,2,FALSE),VLOOKUP(E1914,Results!$A$2:$B$240,2,FALSE),VLOOKUP(F1914,Results!$A$2:$B$240,2,FALSE),VLOOKUP(G1914,Results!$A$2:$B$240,2,FALSE),VLOOKUP(H1914,Results!$A$2:$B$240,2,FALSE),VLOOKUP(I1914,Results!$A$2:$B$240,2,FALSE),VLOOKUP(J1914,Results!$A$2:$B$240,2,FALSE),VLOOKUP(B1914,Results!$A$2:$B$240,2,FALSE)),"")</f>
        <v/>
      </c>
    </row>
    <row r="1915" spans="2:47" x14ac:dyDescent="0.3">
      <c r="B1915" t="s">
        <v>166</v>
      </c>
      <c r="C1915" t="s">
        <v>87</v>
      </c>
      <c r="D1915" t="s">
        <v>99</v>
      </c>
      <c r="E1915" t="s">
        <v>149</v>
      </c>
      <c r="F1915" t="s">
        <v>150</v>
      </c>
      <c r="G1915" t="s">
        <v>159</v>
      </c>
      <c r="H1915" t="s">
        <v>181</v>
      </c>
      <c r="I1915" t="s">
        <v>152</v>
      </c>
      <c r="J1915" t="s">
        <v>98</v>
      </c>
      <c r="K1915" t="n">
        <v>9.0</v>
      </c>
      <c r="L1915" s="30">
        <f si="452" t="shared"/>
        <v>0</v>
      </c>
      <c r="N1915" s="35" t="str">
        <f si="448" t="shared"/>
        <v/>
      </c>
      <c r="O1915" s="59">
        <f>(IF(ISNUMBER(MATCH(B1915,Sheet4!$K$92:$K$101,0)),1,0)+IF(ISNUMBER(MATCH(C1915,Sheet4!$K$92:$K$101,0)),1,0)+IF(ISNUMBER(MATCH(D1915,Sheet4!$K$92:$K$101,0)),1,0)+IF(ISNUMBER(MATCH(E1915,Sheet4!$K$92:$K$101,0)),1,0)+IF(ISNUMBER(MATCH(F1915,Sheet4!$K$92:$K$101,0)),1,0)+IF(ISNUMBER(MATCH(G1915,Sheet4!$K$92:$K$101,0)),1,0)+IF(ISNUMBER(MATCH(H1915,Sheet4!$K$92:$K$101,0)),1,0)+IF(ISNUMBER(MATCH(I1915,Sheet4!$K$92:$K$101,0)),1,0)+IF(ISNUMBER(MATCH(J1915,Sheet4!$K$92:$K$101,0)),1,0))
-
(IF(ISNUMBER(MATCH(B1915,Sheet4!$F$2:$F$11,0)),1,0)+IF(ISNUMBER(MATCH(C1915,Sheet4!$F$2:$F$11,0)),1,0)+IF(ISNUMBER(MATCH(D1915,Sheet4!$F$2:$F$11,0)),1,0)+IF(ISNUMBER(MATCH(E1915,Sheet4!$F$2:$F$11,0)),1,0)+IF(ISNUMBER(MATCH(F1915,Sheet4!$F$2:$F$11,0)),1,0)+IF(ISNUMBER(MATCH(G1915,Sheet4!$F$2:$F$11,0)),1,0)+IF(ISNUMBER(MATCH(H1915,Sheet4!$F$2:$F$11,0)),1,0)+IF(ISNUMBER(MATCH(I1915,Sheet4!$F$2:$F$11,0)),1,0)+IF(ISNUMBER(MATCH(J1915,Sheet4!$F$2:$F$11,0)),1,0))</f>
        <v>0</v>
      </c>
      <c r="P1915" s="40" t="str">
        <f>IFERROR(INDEX(Sheet4!$G:$G,MATCH(Sheet1!B1915,Sheet4!$F:$F,0))+INDEX(Sheet4!$G:$G,MATCH(Sheet1!C1915,Sheet4!$F:$F,0))+INDEX(Sheet4!$G:$G,MATCH(Sheet1!D1915,Sheet4!$F:$F,0))+INDEX(Sheet4!$G:$G,MATCH(Sheet1!E1915,Sheet4!$F:$F,0))+INDEX(Sheet4!$G:$G,MATCH(Sheet1!F1915,Sheet4!$F:$F,0))+INDEX(Sheet4!$G:$G,MATCH(Sheet1!G1915,Sheet4!$F:$F,0))+INDEX(Sheet4!$G:$G,MATCH(Sheet1!H1915,Sheet4!$F:$F,0))+INDEX(Sheet4!$G:$G,MATCH(Sheet1!I1915,Sheet4!$F:$F,0))+INDEX(Sheet4!$G:$G,MATCH(Sheet1!J1915,Sheet4!$F:$F,0)),"")</f>
        <v/>
      </c>
      <c r="AF1915">
        <f si="449" t="shared"/>
        <v>0</v>
      </c>
      <c r="AH1915">
        <v>1892</v>
      </c>
      <c r="AI1915" t="str">
        <f si="450" t="shared"/>
        <v>Ben SimmonsJeremy LinDevin BookerTorrey CraigKelly OubreMikal BridgesMarvin BagleyJosh JacksonKarl-Anthony Towns</v>
      </c>
      <c r="AJ1915">
        <f si="453" t="shared"/>
        <v>0</v>
      </c>
      <c r="AK1915">
        <f si="454" t="shared"/>
        <v>0</v>
      </c>
      <c r="AL1915">
        <f si="455" t="shared"/>
        <v>0</v>
      </c>
      <c r="AM1915">
        <f si="456" t="shared"/>
        <v>0</v>
      </c>
      <c r="AN1915">
        <f si="457" t="shared"/>
        <v>0</v>
      </c>
      <c r="AO1915">
        <f si="458" t="shared"/>
        <v>0</v>
      </c>
      <c r="AP1915">
        <f si="459" t="shared"/>
        <v>0</v>
      </c>
      <c r="AQ1915">
        <f si="460" t="shared"/>
        <v>0</v>
      </c>
      <c r="AR1915">
        <f si="461" t="shared"/>
        <v>0</v>
      </c>
      <c r="AS1915">
        <f si="451" t="shared"/>
        <v>0</v>
      </c>
      <c r="AU1915" t="str">
        <f>IFERROR(VLOOKUP(C1915,Results!$A$2:$B$240,2,FALSE)+VLOOKUP(D1915,Results!$A$2:$B$240,2,FALSE)+VLOOKUP(E1915,Results!$A$2:$B$240,2,FALSE)+VLOOKUP(F1915,Results!$A$2:$B$240,2,FALSE)+VLOOKUP(G1915,Results!$A$2:$B$240,2,FALSE)+VLOOKUP(H1915,Results!$A$2:$B$240,2,FALSE)+VLOOKUP(I1915,Results!$A$2:$B$240,2,FALSE)+VLOOKUP(J1915,Results!$A$2:$B$240,2,FALSE)+VLOOKUP(B1915,Results!$A$2:$B$240,2,FALSE)-MIN(VLOOKUP(C1915,Results!$A$2:$B$240,2,FALSE),VLOOKUP(D1915,Results!$A$2:$B$240,2,FALSE),VLOOKUP(E1915,Results!$A$2:$B$240,2,FALSE),VLOOKUP(F1915,Results!$A$2:$B$240,2,FALSE),VLOOKUP(G1915,Results!$A$2:$B$240,2,FALSE),VLOOKUP(H1915,Results!$A$2:$B$240,2,FALSE),VLOOKUP(I1915,Results!$A$2:$B$240,2,FALSE),VLOOKUP(J1915,Results!$A$2:$B$240,2,FALSE),VLOOKUP(B1915,Results!$A$2:$B$240,2,FALSE)),"")</f>
        <v/>
      </c>
    </row>
    <row r="1916" spans="2:47" x14ac:dyDescent="0.3">
      <c r="B1916" t="s">
        <v>166</v>
      </c>
      <c r="C1916" t="s">
        <v>87</v>
      </c>
      <c r="D1916" t="s">
        <v>172</v>
      </c>
      <c r="E1916" t="s">
        <v>158</v>
      </c>
      <c r="F1916" t="s">
        <v>150</v>
      </c>
      <c r="G1916" t="s">
        <v>96</v>
      </c>
      <c r="H1916" t="s">
        <v>153</v>
      </c>
      <c r="I1916" t="s">
        <v>155</v>
      </c>
      <c r="J1916" t="s">
        <v>187</v>
      </c>
      <c r="K1916" t="n">
        <v>9.0</v>
      </c>
      <c r="L1916" s="30">
        <f si="452" t="shared"/>
        <v>0</v>
      </c>
      <c r="N1916" s="35" t="str">
        <f si="448" t="shared"/>
        <v/>
      </c>
      <c r="O1916" s="59">
        <f>(IF(ISNUMBER(MATCH(B1916,Sheet4!$K$92:$K$101,0)),1,0)+IF(ISNUMBER(MATCH(C1916,Sheet4!$K$92:$K$101,0)),1,0)+IF(ISNUMBER(MATCH(D1916,Sheet4!$K$92:$K$101,0)),1,0)+IF(ISNUMBER(MATCH(E1916,Sheet4!$K$92:$K$101,0)),1,0)+IF(ISNUMBER(MATCH(F1916,Sheet4!$K$92:$K$101,0)),1,0)+IF(ISNUMBER(MATCH(G1916,Sheet4!$K$92:$K$101,0)),1,0)+IF(ISNUMBER(MATCH(H1916,Sheet4!$K$92:$K$101,0)),1,0)+IF(ISNUMBER(MATCH(I1916,Sheet4!$K$92:$K$101,0)),1,0)+IF(ISNUMBER(MATCH(J1916,Sheet4!$K$92:$K$101,0)),1,0))
-
(IF(ISNUMBER(MATCH(B1916,Sheet4!$F$2:$F$11,0)),1,0)+IF(ISNUMBER(MATCH(C1916,Sheet4!$F$2:$F$11,0)),1,0)+IF(ISNUMBER(MATCH(D1916,Sheet4!$F$2:$F$11,0)),1,0)+IF(ISNUMBER(MATCH(E1916,Sheet4!$F$2:$F$11,0)),1,0)+IF(ISNUMBER(MATCH(F1916,Sheet4!$F$2:$F$11,0)),1,0)+IF(ISNUMBER(MATCH(G1916,Sheet4!$F$2:$F$11,0)),1,0)+IF(ISNUMBER(MATCH(H1916,Sheet4!$F$2:$F$11,0)),1,0)+IF(ISNUMBER(MATCH(I1916,Sheet4!$F$2:$F$11,0)),1,0)+IF(ISNUMBER(MATCH(J1916,Sheet4!$F$2:$F$11,0)),1,0))</f>
        <v>0</v>
      </c>
      <c r="P1916" s="40" t="str">
        <f>IFERROR(INDEX(Sheet4!$G:$G,MATCH(Sheet1!B1916,Sheet4!$F:$F,0))+INDEX(Sheet4!$G:$G,MATCH(Sheet1!C1916,Sheet4!$F:$F,0))+INDEX(Sheet4!$G:$G,MATCH(Sheet1!D1916,Sheet4!$F:$F,0))+INDEX(Sheet4!$G:$G,MATCH(Sheet1!E1916,Sheet4!$F:$F,0))+INDEX(Sheet4!$G:$G,MATCH(Sheet1!F1916,Sheet4!$F:$F,0))+INDEX(Sheet4!$G:$G,MATCH(Sheet1!G1916,Sheet4!$F:$F,0))+INDEX(Sheet4!$G:$G,MATCH(Sheet1!H1916,Sheet4!$F:$F,0))+INDEX(Sheet4!$G:$G,MATCH(Sheet1!I1916,Sheet4!$F:$F,0))+INDEX(Sheet4!$G:$G,MATCH(Sheet1!J1916,Sheet4!$F:$F,0)),"")</f>
        <v/>
      </c>
      <c r="AF1916">
        <f si="449" t="shared"/>
        <v>0</v>
      </c>
      <c r="AH1916">
        <v>1893</v>
      </c>
      <c r="AI1916" t="str">
        <f si="450" t="shared"/>
        <v>Ben SimmonsDe'Aaron FoxJimmy ButlerMalik BeasleyDeAndre' BembryGerald GreenKenneth FariedJohn CollinsDeandre Ayton</v>
      </c>
      <c r="AJ1916">
        <f si="453" t="shared"/>
        <v>0</v>
      </c>
      <c r="AK1916">
        <f si="454" t="shared"/>
        <v>0</v>
      </c>
      <c r="AL1916">
        <f si="455" t="shared"/>
        <v>0</v>
      </c>
      <c r="AM1916">
        <f si="456" t="shared"/>
        <v>0</v>
      </c>
      <c r="AN1916">
        <f si="457" t="shared"/>
        <v>0</v>
      </c>
      <c r="AO1916">
        <f si="458" t="shared"/>
        <v>0</v>
      </c>
      <c r="AP1916">
        <f si="459" t="shared"/>
        <v>0</v>
      </c>
      <c r="AQ1916">
        <f si="460" t="shared"/>
        <v>0</v>
      </c>
      <c r="AR1916">
        <f si="461" t="shared"/>
        <v>0</v>
      </c>
      <c r="AS1916">
        <f si="451" t="shared"/>
        <v>0</v>
      </c>
      <c r="AU1916" t="str">
        <f>IFERROR(VLOOKUP(C1916,Results!$A$2:$B$240,2,FALSE)+VLOOKUP(D1916,Results!$A$2:$B$240,2,FALSE)+VLOOKUP(E1916,Results!$A$2:$B$240,2,FALSE)+VLOOKUP(F1916,Results!$A$2:$B$240,2,FALSE)+VLOOKUP(G1916,Results!$A$2:$B$240,2,FALSE)+VLOOKUP(H1916,Results!$A$2:$B$240,2,FALSE)+VLOOKUP(I1916,Results!$A$2:$B$240,2,FALSE)+VLOOKUP(J1916,Results!$A$2:$B$240,2,FALSE)+VLOOKUP(B1916,Results!$A$2:$B$240,2,FALSE)-MIN(VLOOKUP(C1916,Results!$A$2:$B$240,2,FALSE),VLOOKUP(D1916,Results!$A$2:$B$240,2,FALSE),VLOOKUP(E1916,Results!$A$2:$B$240,2,FALSE),VLOOKUP(F1916,Results!$A$2:$B$240,2,FALSE),VLOOKUP(G1916,Results!$A$2:$B$240,2,FALSE),VLOOKUP(H1916,Results!$A$2:$B$240,2,FALSE),VLOOKUP(I1916,Results!$A$2:$B$240,2,FALSE),VLOOKUP(J1916,Results!$A$2:$B$240,2,FALSE),VLOOKUP(B1916,Results!$A$2:$B$240,2,FALSE)),"")</f>
        <v/>
      </c>
    </row>
    <row r="1917" spans="2:47" x14ac:dyDescent="0.3">
      <c r="B1917" t="s">
        <v>166</v>
      </c>
      <c r="C1917" t="s">
        <v>108</v>
      </c>
      <c r="D1917" t="s">
        <v>145</v>
      </c>
      <c r="E1917" t="s">
        <v>146</v>
      </c>
      <c r="F1917" t="s">
        <v>90</v>
      </c>
      <c r="G1917" t="s">
        <v>159</v>
      </c>
      <c r="H1917" t="s">
        <v>181</v>
      </c>
      <c r="I1917" t="s">
        <v>152</v>
      </c>
      <c r="J1917" t="s">
        <v>94</v>
      </c>
      <c r="K1917" t="n">
        <v>9.0</v>
      </c>
      <c r="L1917" s="30">
        <f si="452" t="shared"/>
        <v>0</v>
      </c>
      <c r="N1917" s="35" t="str">
        <f si="448" t="shared"/>
        <v/>
      </c>
      <c r="O1917" s="59">
        <f>(IF(ISNUMBER(MATCH(B1917,Sheet4!$K$92:$K$101,0)),1,0)+IF(ISNUMBER(MATCH(C1917,Sheet4!$K$92:$K$101,0)),1,0)+IF(ISNUMBER(MATCH(D1917,Sheet4!$K$92:$K$101,0)),1,0)+IF(ISNUMBER(MATCH(E1917,Sheet4!$K$92:$K$101,0)),1,0)+IF(ISNUMBER(MATCH(F1917,Sheet4!$K$92:$K$101,0)),1,0)+IF(ISNUMBER(MATCH(G1917,Sheet4!$K$92:$K$101,0)),1,0)+IF(ISNUMBER(MATCH(H1917,Sheet4!$K$92:$K$101,0)),1,0)+IF(ISNUMBER(MATCH(I1917,Sheet4!$K$92:$K$101,0)),1,0)+IF(ISNUMBER(MATCH(J1917,Sheet4!$K$92:$K$101,0)),1,0))
-
(IF(ISNUMBER(MATCH(B1917,Sheet4!$F$2:$F$11,0)),1,0)+IF(ISNUMBER(MATCH(C1917,Sheet4!$F$2:$F$11,0)),1,0)+IF(ISNUMBER(MATCH(D1917,Sheet4!$F$2:$F$11,0)),1,0)+IF(ISNUMBER(MATCH(E1917,Sheet4!$F$2:$F$11,0)),1,0)+IF(ISNUMBER(MATCH(F1917,Sheet4!$F$2:$F$11,0)),1,0)+IF(ISNUMBER(MATCH(G1917,Sheet4!$F$2:$F$11,0)),1,0)+IF(ISNUMBER(MATCH(H1917,Sheet4!$F$2:$F$11,0)),1,0)+IF(ISNUMBER(MATCH(I1917,Sheet4!$F$2:$F$11,0)),1,0)+IF(ISNUMBER(MATCH(J1917,Sheet4!$F$2:$F$11,0)),1,0))</f>
        <v>0</v>
      </c>
      <c r="P1917" s="40" t="str">
        <f>IFERROR(INDEX(Sheet4!$G:$G,MATCH(Sheet1!B1917,Sheet4!$F:$F,0))+INDEX(Sheet4!$G:$G,MATCH(Sheet1!C1917,Sheet4!$F:$F,0))+INDEX(Sheet4!$G:$G,MATCH(Sheet1!D1917,Sheet4!$F:$F,0))+INDEX(Sheet4!$G:$G,MATCH(Sheet1!E1917,Sheet4!$F:$F,0))+INDEX(Sheet4!$G:$G,MATCH(Sheet1!F1917,Sheet4!$F:$F,0))+INDEX(Sheet4!$G:$G,MATCH(Sheet1!G1917,Sheet4!$F:$F,0))+INDEX(Sheet4!$G:$G,MATCH(Sheet1!H1917,Sheet4!$F:$F,0))+INDEX(Sheet4!$G:$G,MATCH(Sheet1!I1917,Sheet4!$F:$F,0))+INDEX(Sheet4!$G:$G,MATCH(Sheet1!J1917,Sheet4!$F:$F,0)),"")</f>
        <v/>
      </c>
      <c r="AF1917">
        <f si="449" t="shared"/>
        <v>0</v>
      </c>
      <c r="AH1917">
        <v>1894</v>
      </c>
      <c r="AI1917" t="str">
        <f si="450" t="shared"/>
        <v>Ricky RubioLandry ShametJames HardenMonte MorrisKelly OubreJae CrowderKenneth FariedMarvin BagleyDeandre Ayton</v>
      </c>
      <c r="AJ1917">
        <f si="453" t="shared"/>
        <v>0</v>
      </c>
      <c r="AK1917">
        <f si="454" t="shared"/>
        <v>0</v>
      </c>
      <c r="AL1917">
        <f si="455" t="shared"/>
        <v>0</v>
      </c>
      <c r="AM1917">
        <f si="456" t="shared"/>
        <v>0</v>
      </c>
      <c r="AN1917">
        <f si="457" t="shared"/>
        <v>0</v>
      </c>
      <c r="AO1917">
        <f si="458" t="shared"/>
        <v>0</v>
      </c>
      <c r="AP1917">
        <f si="459" t="shared"/>
        <v>0</v>
      </c>
      <c r="AQ1917">
        <f si="460" t="shared"/>
        <v>0</v>
      </c>
      <c r="AR1917">
        <f si="461" t="shared"/>
        <v>0</v>
      </c>
      <c r="AS1917">
        <f si="451" t="shared"/>
        <v>0</v>
      </c>
      <c r="AU1917" t="str">
        <f>IFERROR(VLOOKUP(C1917,Results!$A$2:$B$240,2,FALSE)+VLOOKUP(D1917,Results!$A$2:$B$240,2,FALSE)+VLOOKUP(E1917,Results!$A$2:$B$240,2,FALSE)+VLOOKUP(F1917,Results!$A$2:$B$240,2,FALSE)+VLOOKUP(G1917,Results!$A$2:$B$240,2,FALSE)+VLOOKUP(H1917,Results!$A$2:$B$240,2,FALSE)+VLOOKUP(I1917,Results!$A$2:$B$240,2,FALSE)+VLOOKUP(J1917,Results!$A$2:$B$240,2,FALSE)+VLOOKUP(B1917,Results!$A$2:$B$240,2,FALSE)-MIN(VLOOKUP(C1917,Results!$A$2:$B$240,2,FALSE),VLOOKUP(D1917,Results!$A$2:$B$240,2,FALSE),VLOOKUP(E1917,Results!$A$2:$B$240,2,FALSE),VLOOKUP(F1917,Results!$A$2:$B$240,2,FALSE),VLOOKUP(G1917,Results!$A$2:$B$240,2,FALSE),VLOOKUP(H1917,Results!$A$2:$B$240,2,FALSE),VLOOKUP(I1917,Results!$A$2:$B$240,2,FALSE),VLOOKUP(J1917,Results!$A$2:$B$240,2,FALSE),VLOOKUP(B1917,Results!$A$2:$B$240,2,FALSE)),"")</f>
        <v/>
      </c>
    </row>
    <row r="1918" spans="2:47" x14ac:dyDescent="0.3">
      <c r="B1918" t="s">
        <v>166</v>
      </c>
      <c r="C1918" t="s">
        <v>167</v>
      </c>
      <c r="D1918" t="s">
        <v>172</v>
      </c>
      <c r="E1918" t="s">
        <v>158</v>
      </c>
      <c r="F1918" t="s">
        <v>177</v>
      </c>
      <c r="G1918" t="s">
        <v>159</v>
      </c>
      <c r="H1918" t="s">
        <v>92</v>
      </c>
      <c r="I1918" t="s">
        <v>93</v>
      </c>
      <c r="J1918" t="s">
        <v>98</v>
      </c>
      <c r="K1918" t="n">
        <v>9.0</v>
      </c>
      <c r="L1918" s="30">
        <f si="452" t="shared"/>
        <v>0</v>
      </c>
      <c r="N1918" s="35" t="str">
        <f si="448" t="shared"/>
        <v/>
      </c>
      <c r="O1918" s="59">
        <f>(IF(ISNUMBER(MATCH(B1918,Sheet4!$K$92:$K$101,0)),1,0)+IF(ISNUMBER(MATCH(C1918,Sheet4!$K$92:$K$101,0)),1,0)+IF(ISNUMBER(MATCH(D1918,Sheet4!$K$92:$K$101,0)),1,0)+IF(ISNUMBER(MATCH(E1918,Sheet4!$K$92:$K$101,0)),1,0)+IF(ISNUMBER(MATCH(F1918,Sheet4!$K$92:$K$101,0)),1,0)+IF(ISNUMBER(MATCH(G1918,Sheet4!$K$92:$K$101,0)),1,0)+IF(ISNUMBER(MATCH(H1918,Sheet4!$K$92:$K$101,0)),1,0)+IF(ISNUMBER(MATCH(I1918,Sheet4!$K$92:$K$101,0)),1,0)+IF(ISNUMBER(MATCH(J1918,Sheet4!$K$92:$K$101,0)),1,0))
-
(IF(ISNUMBER(MATCH(B1918,Sheet4!$F$2:$F$11,0)),1,0)+IF(ISNUMBER(MATCH(C1918,Sheet4!$F$2:$F$11,0)),1,0)+IF(ISNUMBER(MATCH(D1918,Sheet4!$F$2:$F$11,0)),1,0)+IF(ISNUMBER(MATCH(E1918,Sheet4!$F$2:$F$11,0)),1,0)+IF(ISNUMBER(MATCH(F1918,Sheet4!$F$2:$F$11,0)),1,0)+IF(ISNUMBER(MATCH(G1918,Sheet4!$F$2:$F$11,0)),1,0)+IF(ISNUMBER(MATCH(H1918,Sheet4!$F$2:$F$11,0)),1,0)+IF(ISNUMBER(MATCH(I1918,Sheet4!$F$2:$F$11,0)),1,0)+IF(ISNUMBER(MATCH(J1918,Sheet4!$F$2:$F$11,0)),1,0))</f>
        <v>0</v>
      </c>
      <c r="P1918" s="40" t="str">
        <f>IFERROR(INDEX(Sheet4!$G:$G,MATCH(Sheet1!B1918,Sheet4!$F:$F,0))+INDEX(Sheet4!$G:$G,MATCH(Sheet1!C1918,Sheet4!$F:$F,0))+INDEX(Sheet4!$G:$G,MATCH(Sheet1!D1918,Sheet4!$F:$F,0))+INDEX(Sheet4!$G:$G,MATCH(Sheet1!E1918,Sheet4!$F:$F,0))+INDEX(Sheet4!$G:$G,MATCH(Sheet1!F1918,Sheet4!$F:$F,0))+INDEX(Sheet4!$G:$G,MATCH(Sheet1!G1918,Sheet4!$F:$F,0))+INDEX(Sheet4!$G:$G,MATCH(Sheet1!H1918,Sheet4!$F:$F,0))+INDEX(Sheet4!$G:$G,MATCH(Sheet1!I1918,Sheet4!$F:$F,0))+INDEX(Sheet4!$G:$G,MATCH(Sheet1!J1918,Sheet4!$F:$F,0)),"")</f>
        <v/>
      </c>
      <c r="AF1918">
        <f si="449" t="shared"/>
        <v>0</v>
      </c>
      <c r="AH1918">
        <v>1895</v>
      </c>
      <c r="AI1918" t="str">
        <f si="450" t="shared"/>
        <v>Ben SimmonsTrae YoungBuddy HieldMonte MorrisKelly OubreLuol DengJosh JacksonPaul MillsapKarl-Anthony Towns</v>
      </c>
      <c r="AJ1918">
        <f si="453" t="shared"/>
        <v>0</v>
      </c>
      <c r="AK1918">
        <f si="454" t="shared"/>
        <v>0</v>
      </c>
      <c r="AL1918">
        <f si="455" t="shared"/>
        <v>0</v>
      </c>
      <c r="AM1918">
        <f si="456" t="shared"/>
        <v>0</v>
      </c>
      <c r="AN1918">
        <f si="457" t="shared"/>
        <v>0</v>
      </c>
      <c r="AO1918">
        <f si="458" t="shared"/>
        <v>0</v>
      </c>
      <c r="AP1918">
        <f si="459" t="shared"/>
        <v>0</v>
      </c>
      <c r="AQ1918">
        <f si="460" t="shared"/>
        <v>0</v>
      </c>
      <c r="AR1918">
        <f si="461" t="shared"/>
        <v>0</v>
      </c>
      <c r="AS1918">
        <f si="451" t="shared"/>
        <v>0</v>
      </c>
      <c r="AU1918" t="str">
        <f>IFERROR(VLOOKUP(C1918,Results!$A$2:$B$240,2,FALSE)+VLOOKUP(D1918,Results!$A$2:$B$240,2,FALSE)+VLOOKUP(E1918,Results!$A$2:$B$240,2,FALSE)+VLOOKUP(F1918,Results!$A$2:$B$240,2,FALSE)+VLOOKUP(G1918,Results!$A$2:$B$240,2,FALSE)+VLOOKUP(H1918,Results!$A$2:$B$240,2,FALSE)+VLOOKUP(I1918,Results!$A$2:$B$240,2,FALSE)+VLOOKUP(J1918,Results!$A$2:$B$240,2,FALSE)+VLOOKUP(B1918,Results!$A$2:$B$240,2,FALSE)-MIN(VLOOKUP(C1918,Results!$A$2:$B$240,2,FALSE),VLOOKUP(D1918,Results!$A$2:$B$240,2,FALSE),VLOOKUP(E1918,Results!$A$2:$B$240,2,FALSE),VLOOKUP(F1918,Results!$A$2:$B$240,2,FALSE),VLOOKUP(G1918,Results!$A$2:$B$240,2,FALSE),VLOOKUP(H1918,Results!$A$2:$B$240,2,FALSE),VLOOKUP(I1918,Results!$A$2:$B$240,2,FALSE),VLOOKUP(J1918,Results!$A$2:$B$240,2,FALSE),VLOOKUP(B1918,Results!$A$2:$B$240,2,FALSE)),"")</f>
        <v/>
      </c>
    </row>
    <row r="1919" spans="2:47" x14ac:dyDescent="0.3">
      <c r="B1919" t="s">
        <v>166</v>
      </c>
      <c r="C1919" t="s">
        <v>116</v>
      </c>
      <c r="D1919" t="s">
        <v>172</v>
      </c>
      <c r="E1919" t="s">
        <v>173</v>
      </c>
      <c r="F1919" t="s">
        <v>100</v>
      </c>
      <c r="G1919" t="s">
        <v>159</v>
      </c>
      <c r="H1919" t="s">
        <v>152</v>
      </c>
      <c r="I1919" t="s">
        <v>103</v>
      </c>
      <c r="J1919" t="s">
        <v>186</v>
      </c>
      <c r="K1919" t="n">
        <v>9.0</v>
      </c>
      <c r="L1919" s="30">
        <f si="452" t="shared"/>
        <v>0</v>
      </c>
      <c r="N1919" s="35" t="str">
        <f si="448" t="shared"/>
        <v/>
      </c>
      <c r="O1919" s="59">
        <f>(IF(ISNUMBER(MATCH(B1919,Sheet4!$K$92:$K$101,0)),1,0)+IF(ISNUMBER(MATCH(C1919,Sheet4!$K$92:$K$101,0)),1,0)+IF(ISNUMBER(MATCH(D1919,Sheet4!$K$92:$K$101,0)),1,0)+IF(ISNUMBER(MATCH(E1919,Sheet4!$K$92:$K$101,0)),1,0)+IF(ISNUMBER(MATCH(F1919,Sheet4!$K$92:$K$101,0)),1,0)+IF(ISNUMBER(MATCH(G1919,Sheet4!$K$92:$K$101,0)),1,0)+IF(ISNUMBER(MATCH(H1919,Sheet4!$K$92:$K$101,0)),1,0)+IF(ISNUMBER(MATCH(I1919,Sheet4!$K$92:$K$101,0)),1,0)+IF(ISNUMBER(MATCH(J1919,Sheet4!$K$92:$K$101,0)),1,0))
-
(IF(ISNUMBER(MATCH(B1919,Sheet4!$F$2:$F$11,0)),1,0)+IF(ISNUMBER(MATCH(C1919,Sheet4!$F$2:$F$11,0)),1,0)+IF(ISNUMBER(MATCH(D1919,Sheet4!$F$2:$F$11,0)),1,0)+IF(ISNUMBER(MATCH(E1919,Sheet4!$F$2:$F$11,0)),1,0)+IF(ISNUMBER(MATCH(F1919,Sheet4!$F$2:$F$11,0)),1,0)+IF(ISNUMBER(MATCH(G1919,Sheet4!$F$2:$F$11,0)),1,0)+IF(ISNUMBER(MATCH(H1919,Sheet4!$F$2:$F$11,0)),1,0)+IF(ISNUMBER(MATCH(I1919,Sheet4!$F$2:$F$11,0)),1,0)+IF(ISNUMBER(MATCH(J1919,Sheet4!$F$2:$F$11,0)),1,0))</f>
        <v>0</v>
      </c>
      <c r="P1919" s="40" t="str">
        <f>IFERROR(INDEX(Sheet4!$G:$G,MATCH(Sheet1!B1919,Sheet4!$F:$F,0))+INDEX(Sheet4!$G:$G,MATCH(Sheet1!C1919,Sheet4!$F:$F,0))+INDEX(Sheet4!$G:$G,MATCH(Sheet1!D1919,Sheet4!$F:$F,0))+INDEX(Sheet4!$G:$G,MATCH(Sheet1!E1919,Sheet4!$F:$F,0))+INDEX(Sheet4!$G:$G,MATCH(Sheet1!F1919,Sheet4!$F:$F,0))+INDEX(Sheet4!$G:$G,MATCH(Sheet1!G1919,Sheet4!$F:$F,0))+INDEX(Sheet4!$G:$G,MATCH(Sheet1!H1919,Sheet4!$F:$F,0))+INDEX(Sheet4!$G:$G,MATCH(Sheet1!I1919,Sheet4!$F:$F,0))+INDEX(Sheet4!$G:$G,MATCH(Sheet1!J1919,Sheet4!$F:$F,0)),"")</f>
        <v/>
      </c>
      <c r="AF1919">
        <f si="449" t="shared"/>
        <v>0</v>
      </c>
      <c r="AH1919">
        <v>1896</v>
      </c>
      <c r="AI1919" t="str">
        <f si="450" t="shared"/>
        <v>Ben SimmonsLandry ShametJames HardenMonte MorrisMikal BridgesCorey BrewerJosh JacksonTaj GibsonRudy Gobert</v>
      </c>
      <c r="AJ1919">
        <f si="453" t="shared"/>
        <v>0</v>
      </c>
      <c r="AK1919">
        <f si="454" t="shared"/>
        <v>0</v>
      </c>
      <c r="AL1919">
        <f si="455" t="shared"/>
        <v>0</v>
      </c>
      <c r="AM1919">
        <f si="456" t="shared"/>
        <v>0</v>
      </c>
      <c r="AN1919">
        <f si="457" t="shared"/>
        <v>0</v>
      </c>
      <c r="AO1919">
        <f si="458" t="shared"/>
        <v>0</v>
      </c>
      <c r="AP1919">
        <f si="459" t="shared"/>
        <v>0</v>
      </c>
      <c r="AQ1919">
        <f si="460" t="shared"/>
        <v>0</v>
      </c>
      <c r="AR1919">
        <f si="461" t="shared"/>
        <v>0</v>
      </c>
      <c r="AS1919">
        <f si="451" t="shared"/>
        <v>0</v>
      </c>
      <c r="AU1919" t="str">
        <f>IFERROR(VLOOKUP(C1919,Results!$A$2:$B$240,2,FALSE)+VLOOKUP(D1919,Results!$A$2:$B$240,2,FALSE)+VLOOKUP(E1919,Results!$A$2:$B$240,2,FALSE)+VLOOKUP(F1919,Results!$A$2:$B$240,2,FALSE)+VLOOKUP(G1919,Results!$A$2:$B$240,2,FALSE)+VLOOKUP(H1919,Results!$A$2:$B$240,2,FALSE)+VLOOKUP(I1919,Results!$A$2:$B$240,2,FALSE)+VLOOKUP(J1919,Results!$A$2:$B$240,2,FALSE)+VLOOKUP(B1919,Results!$A$2:$B$240,2,FALSE)-MIN(VLOOKUP(C1919,Results!$A$2:$B$240,2,FALSE),VLOOKUP(D1919,Results!$A$2:$B$240,2,FALSE),VLOOKUP(E1919,Results!$A$2:$B$240,2,FALSE),VLOOKUP(F1919,Results!$A$2:$B$240,2,FALSE),VLOOKUP(G1919,Results!$A$2:$B$240,2,FALSE),VLOOKUP(H1919,Results!$A$2:$B$240,2,FALSE),VLOOKUP(I1919,Results!$A$2:$B$240,2,FALSE),VLOOKUP(J1919,Results!$A$2:$B$240,2,FALSE),VLOOKUP(B1919,Results!$A$2:$B$240,2,FALSE)),"")</f>
        <v/>
      </c>
    </row>
    <row r="1920" spans="2:47" x14ac:dyDescent="0.3">
      <c r="B1920" t="s">
        <v>116</v>
      </c>
      <c r="C1920" t="s">
        <v>170</v>
      </c>
      <c r="D1920" t="s">
        <v>145</v>
      </c>
      <c r="E1920" t="s">
        <v>148</v>
      </c>
      <c r="F1920" t="s">
        <v>177</v>
      </c>
      <c r="G1920" t="s">
        <v>96</v>
      </c>
      <c r="H1920" t="s">
        <v>92</v>
      </c>
      <c r="I1920" t="s">
        <v>93</v>
      </c>
      <c r="J1920" t="s">
        <v>98</v>
      </c>
      <c r="K1920" t="n">
        <v>9.0</v>
      </c>
      <c r="L1920" s="30">
        <f si="452" t="shared"/>
        <v>0</v>
      </c>
      <c r="N1920" s="35" t="str">
        <f ref="N1920:N1983" si="462" t="shared">AU1920</f>
        <v/>
      </c>
      <c r="O1920" s="59">
        <f>(IF(ISNUMBER(MATCH(B1920,Sheet4!$K$92:$K$101,0)),1,0)+IF(ISNUMBER(MATCH(C1920,Sheet4!$K$92:$K$101,0)),1,0)+IF(ISNUMBER(MATCH(D1920,Sheet4!$K$92:$K$101,0)),1,0)+IF(ISNUMBER(MATCH(E1920,Sheet4!$K$92:$K$101,0)),1,0)+IF(ISNUMBER(MATCH(F1920,Sheet4!$K$92:$K$101,0)),1,0)+IF(ISNUMBER(MATCH(G1920,Sheet4!$K$92:$K$101,0)),1,0)+IF(ISNUMBER(MATCH(H1920,Sheet4!$K$92:$K$101,0)),1,0)+IF(ISNUMBER(MATCH(I1920,Sheet4!$K$92:$K$101,0)),1,0)+IF(ISNUMBER(MATCH(J1920,Sheet4!$K$92:$K$101,0)),1,0))
-
(IF(ISNUMBER(MATCH(B1920,Sheet4!$F$2:$F$11,0)),1,0)+IF(ISNUMBER(MATCH(C1920,Sheet4!$F$2:$F$11,0)),1,0)+IF(ISNUMBER(MATCH(D1920,Sheet4!$F$2:$F$11,0)),1,0)+IF(ISNUMBER(MATCH(E1920,Sheet4!$F$2:$F$11,0)),1,0)+IF(ISNUMBER(MATCH(F1920,Sheet4!$F$2:$F$11,0)),1,0)+IF(ISNUMBER(MATCH(G1920,Sheet4!$F$2:$F$11,0)),1,0)+IF(ISNUMBER(MATCH(H1920,Sheet4!$F$2:$F$11,0)),1,0)+IF(ISNUMBER(MATCH(I1920,Sheet4!$F$2:$F$11,0)),1,0)+IF(ISNUMBER(MATCH(J1920,Sheet4!$F$2:$F$11,0)),1,0))</f>
        <v>0</v>
      </c>
      <c r="P1920" s="40" t="str">
        <f>IFERROR(INDEX(Sheet4!$G:$G,MATCH(Sheet1!B1920,Sheet4!$F:$F,0))+INDEX(Sheet4!$G:$G,MATCH(Sheet1!C1920,Sheet4!$F:$F,0))+INDEX(Sheet4!$G:$G,MATCH(Sheet1!D1920,Sheet4!$F:$F,0))+INDEX(Sheet4!$G:$G,MATCH(Sheet1!E1920,Sheet4!$F:$F,0))+INDEX(Sheet4!$G:$G,MATCH(Sheet1!F1920,Sheet4!$F:$F,0))+INDEX(Sheet4!$G:$G,MATCH(Sheet1!G1920,Sheet4!$F:$F,0))+INDEX(Sheet4!$G:$G,MATCH(Sheet1!H1920,Sheet4!$F:$F,0))+INDEX(Sheet4!$G:$G,MATCH(Sheet1!I1920,Sheet4!$F:$F,0))+INDEX(Sheet4!$G:$G,MATCH(Sheet1!J1920,Sheet4!$F:$F,0)),"")</f>
        <v/>
      </c>
      <c r="AF1920">
        <f ref="AF1920:AF1983" si="463" t="shared">IF(A1920="✓",AF1919+1,AF1919)</f>
        <v>0</v>
      </c>
      <c r="AH1920">
        <v>1897</v>
      </c>
      <c r="AI1920" t="str">
        <f ref="AI1920:AI1983" si="464" t="shared">CONCATENATE(B1920,C1920,D1920,E1920,F1920,G1920,H1920,I1920,J1920)</f>
        <v>Ben SimmonsIsaiah CanaanDevin BookerAndrew WigginsKelly OubreJoe InglesPaul MillsapP.J. TuckerRudy Gobert</v>
      </c>
      <c r="AJ1920">
        <f si="453" t="shared"/>
        <v>0</v>
      </c>
      <c r="AK1920">
        <f si="454" t="shared"/>
        <v>0</v>
      </c>
      <c r="AL1920">
        <f si="455" t="shared"/>
        <v>0</v>
      </c>
      <c r="AM1920">
        <f si="456" t="shared"/>
        <v>0</v>
      </c>
      <c r="AN1920">
        <f si="457" t="shared"/>
        <v>0</v>
      </c>
      <c r="AO1920">
        <f si="458" t="shared"/>
        <v>0</v>
      </c>
      <c r="AP1920">
        <f si="459" t="shared"/>
        <v>0</v>
      </c>
      <c r="AQ1920">
        <f si="460" t="shared"/>
        <v>0</v>
      </c>
      <c r="AR1920">
        <f si="461" t="shared"/>
        <v>0</v>
      </c>
      <c r="AS1920">
        <f ref="AS1920:AS1983" si="465" t="shared">SUM(AJ1920:AR1920)</f>
        <v>0</v>
      </c>
      <c r="AU1920" t="str">
        <f>IFERROR(VLOOKUP(C1920,Results!$A$2:$B$240,2,FALSE)+VLOOKUP(D1920,Results!$A$2:$B$240,2,FALSE)+VLOOKUP(E1920,Results!$A$2:$B$240,2,FALSE)+VLOOKUP(F1920,Results!$A$2:$B$240,2,FALSE)+VLOOKUP(G1920,Results!$A$2:$B$240,2,FALSE)+VLOOKUP(H1920,Results!$A$2:$B$240,2,FALSE)+VLOOKUP(I1920,Results!$A$2:$B$240,2,FALSE)+VLOOKUP(J1920,Results!$A$2:$B$240,2,FALSE)+VLOOKUP(B1920,Results!$A$2:$B$240,2,FALSE)-MIN(VLOOKUP(C1920,Results!$A$2:$B$240,2,FALSE),VLOOKUP(D1920,Results!$A$2:$B$240,2,FALSE),VLOOKUP(E1920,Results!$A$2:$B$240,2,FALSE),VLOOKUP(F1920,Results!$A$2:$B$240,2,FALSE),VLOOKUP(G1920,Results!$A$2:$B$240,2,FALSE),VLOOKUP(H1920,Results!$A$2:$B$240,2,FALSE),VLOOKUP(I1920,Results!$A$2:$B$240,2,FALSE),VLOOKUP(J1920,Results!$A$2:$B$240,2,FALSE),VLOOKUP(B1920,Results!$A$2:$B$240,2,FALSE)),"")</f>
        <v/>
      </c>
    </row>
    <row r="1921" spans="2:47" x14ac:dyDescent="0.3">
      <c r="B1921" t="s">
        <v>166</v>
      </c>
      <c r="C1921" t="s">
        <v>87</v>
      </c>
      <c r="D1921" t="s">
        <v>173</v>
      </c>
      <c r="E1921" t="s">
        <v>146</v>
      </c>
      <c r="F1921" t="s">
        <v>90</v>
      </c>
      <c r="G1921" t="s">
        <v>159</v>
      </c>
      <c r="H1921" t="s">
        <v>93</v>
      </c>
      <c r="I1921" t="s">
        <v>183</v>
      </c>
      <c r="J1921" t="s">
        <v>186</v>
      </c>
      <c r="K1921" t="n">
        <v>9.0</v>
      </c>
      <c r="L1921" s="30">
        <f si="452" t="shared"/>
        <v>0</v>
      </c>
      <c r="N1921" s="35" t="str">
        <f si="462" t="shared"/>
        <v/>
      </c>
      <c r="O1921" s="59">
        <f>(IF(ISNUMBER(MATCH(B1921,Sheet4!$K$92:$K$101,0)),1,0)+IF(ISNUMBER(MATCH(C1921,Sheet4!$K$92:$K$101,0)),1,0)+IF(ISNUMBER(MATCH(D1921,Sheet4!$K$92:$K$101,0)),1,0)+IF(ISNUMBER(MATCH(E1921,Sheet4!$K$92:$K$101,0)),1,0)+IF(ISNUMBER(MATCH(F1921,Sheet4!$K$92:$K$101,0)),1,0)+IF(ISNUMBER(MATCH(G1921,Sheet4!$K$92:$K$101,0)),1,0)+IF(ISNUMBER(MATCH(H1921,Sheet4!$K$92:$K$101,0)),1,0)+IF(ISNUMBER(MATCH(I1921,Sheet4!$K$92:$K$101,0)),1,0)+IF(ISNUMBER(MATCH(J1921,Sheet4!$K$92:$K$101,0)),1,0))
-
(IF(ISNUMBER(MATCH(B1921,Sheet4!$F$2:$F$11,0)),1,0)+IF(ISNUMBER(MATCH(C1921,Sheet4!$F$2:$F$11,0)),1,0)+IF(ISNUMBER(MATCH(D1921,Sheet4!$F$2:$F$11,0)),1,0)+IF(ISNUMBER(MATCH(E1921,Sheet4!$F$2:$F$11,0)),1,0)+IF(ISNUMBER(MATCH(F1921,Sheet4!$F$2:$F$11,0)),1,0)+IF(ISNUMBER(MATCH(G1921,Sheet4!$F$2:$F$11,0)),1,0)+IF(ISNUMBER(MATCH(H1921,Sheet4!$F$2:$F$11,0)),1,0)+IF(ISNUMBER(MATCH(I1921,Sheet4!$F$2:$F$11,0)),1,0)+IF(ISNUMBER(MATCH(J1921,Sheet4!$F$2:$F$11,0)),1,0))</f>
        <v>0</v>
      </c>
      <c r="P1921" s="40" t="str">
        <f>IFERROR(INDEX(Sheet4!$G:$G,MATCH(Sheet1!B1921,Sheet4!$F:$F,0))+INDEX(Sheet4!$G:$G,MATCH(Sheet1!C1921,Sheet4!$F:$F,0))+INDEX(Sheet4!$G:$G,MATCH(Sheet1!D1921,Sheet4!$F:$F,0))+INDEX(Sheet4!$G:$G,MATCH(Sheet1!E1921,Sheet4!$F:$F,0))+INDEX(Sheet4!$G:$G,MATCH(Sheet1!F1921,Sheet4!$F:$F,0))+INDEX(Sheet4!$G:$G,MATCH(Sheet1!G1921,Sheet4!$F:$F,0))+INDEX(Sheet4!$G:$G,MATCH(Sheet1!H1921,Sheet4!$F:$F,0))+INDEX(Sheet4!$G:$G,MATCH(Sheet1!I1921,Sheet4!$F:$F,0))+INDEX(Sheet4!$G:$G,MATCH(Sheet1!J1921,Sheet4!$F:$F,0)),"")</f>
        <v/>
      </c>
      <c r="AF1921">
        <f si="463" t="shared"/>
        <v>0</v>
      </c>
      <c r="AH1921">
        <v>1898</v>
      </c>
      <c r="AI1921" t="str">
        <f si="464" t="shared"/>
        <v>Ben SimmonsIsaiah CanaanDevin BookerMonte MorrisMikal BridgesLuol DengJohn CollinsJosh JacksonJoel Embiid</v>
      </c>
      <c r="AJ1921">
        <f si="453" t="shared"/>
        <v>0</v>
      </c>
      <c r="AK1921">
        <f si="454" t="shared"/>
        <v>0</v>
      </c>
      <c r="AL1921">
        <f si="455" t="shared"/>
        <v>0</v>
      </c>
      <c r="AM1921">
        <f si="456" t="shared"/>
        <v>0</v>
      </c>
      <c r="AN1921">
        <f si="457" t="shared"/>
        <v>0</v>
      </c>
      <c r="AO1921">
        <f si="458" t="shared"/>
        <v>0</v>
      </c>
      <c r="AP1921">
        <f si="459" t="shared"/>
        <v>0</v>
      </c>
      <c r="AQ1921">
        <f si="460" t="shared"/>
        <v>0</v>
      </c>
      <c r="AR1921">
        <f si="461" t="shared"/>
        <v>0</v>
      </c>
      <c r="AS1921">
        <f si="465" t="shared"/>
        <v>0</v>
      </c>
      <c r="AU1921" t="str">
        <f>IFERROR(VLOOKUP(C1921,Results!$A$2:$B$240,2,FALSE)+VLOOKUP(D1921,Results!$A$2:$B$240,2,FALSE)+VLOOKUP(E1921,Results!$A$2:$B$240,2,FALSE)+VLOOKUP(F1921,Results!$A$2:$B$240,2,FALSE)+VLOOKUP(G1921,Results!$A$2:$B$240,2,FALSE)+VLOOKUP(H1921,Results!$A$2:$B$240,2,FALSE)+VLOOKUP(I1921,Results!$A$2:$B$240,2,FALSE)+VLOOKUP(J1921,Results!$A$2:$B$240,2,FALSE)+VLOOKUP(B1921,Results!$A$2:$B$240,2,FALSE)-MIN(VLOOKUP(C1921,Results!$A$2:$B$240,2,FALSE),VLOOKUP(D1921,Results!$A$2:$B$240,2,FALSE),VLOOKUP(E1921,Results!$A$2:$B$240,2,FALSE),VLOOKUP(F1921,Results!$A$2:$B$240,2,FALSE),VLOOKUP(G1921,Results!$A$2:$B$240,2,FALSE),VLOOKUP(H1921,Results!$A$2:$B$240,2,FALSE),VLOOKUP(I1921,Results!$A$2:$B$240,2,FALSE),VLOOKUP(J1921,Results!$A$2:$B$240,2,FALSE),VLOOKUP(B1921,Results!$A$2:$B$240,2,FALSE)),"")</f>
        <v/>
      </c>
    </row>
    <row r="1922" spans="2:47" x14ac:dyDescent="0.3">
      <c r="B1922" t="s">
        <v>87</v>
      </c>
      <c r="C1922" t="s">
        <v>95</v>
      </c>
      <c r="D1922" t="s">
        <v>173</v>
      </c>
      <c r="E1922" t="s">
        <v>146</v>
      </c>
      <c r="F1922" t="s">
        <v>179</v>
      </c>
      <c r="G1922" t="s">
        <v>180</v>
      </c>
      <c r="H1922" t="s">
        <v>92</v>
      </c>
      <c r="I1922" t="s">
        <v>181</v>
      </c>
      <c r="J1922" t="s">
        <v>156</v>
      </c>
      <c r="K1922" t="n">
        <v>9.0</v>
      </c>
      <c r="L1922" s="30">
        <f si="452" t="shared"/>
        <v>0</v>
      </c>
      <c r="N1922" s="35" t="str">
        <f si="462" t="shared"/>
        <v/>
      </c>
      <c r="O1922" s="59">
        <f>(IF(ISNUMBER(MATCH(B1922,Sheet4!$K$92:$K$101,0)),1,0)+IF(ISNUMBER(MATCH(C1922,Sheet4!$K$92:$K$101,0)),1,0)+IF(ISNUMBER(MATCH(D1922,Sheet4!$K$92:$K$101,0)),1,0)+IF(ISNUMBER(MATCH(E1922,Sheet4!$K$92:$K$101,0)),1,0)+IF(ISNUMBER(MATCH(F1922,Sheet4!$K$92:$K$101,0)),1,0)+IF(ISNUMBER(MATCH(G1922,Sheet4!$K$92:$K$101,0)),1,0)+IF(ISNUMBER(MATCH(H1922,Sheet4!$K$92:$K$101,0)),1,0)+IF(ISNUMBER(MATCH(I1922,Sheet4!$K$92:$K$101,0)),1,0)+IF(ISNUMBER(MATCH(J1922,Sheet4!$K$92:$K$101,0)),1,0))
-
(IF(ISNUMBER(MATCH(B1922,Sheet4!$F$2:$F$11,0)),1,0)+IF(ISNUMBER(MATCH(C1922,Sheet4!$F$2:$F$11,0)),1,0)+IF(ISNUMBER(MATCH(D1922,Sheet4!$F$2:$F$11,0)),1,0)+IF(ISNUMBER(MATCH(E1922,Sheet4!$F$2:$F$11,0)),1,0)+IF(ISNUMBER(MATCH(F1922,Sheet4!$F$2:$F$11,0)),1,0)+IF(ISNUMBER(MATCH(G1922,Sheet4!$F$2:$F$11,0)),1,0)+IF(ISNUMBER(MATCH(H1922,Sheet4!$F$2:$F$11,0)),1,0)+IF(ISNUMBER(MATCH(I1922,Sheet4!$F$2:$F$11,0)),1,0)+IF(ISNUMBER(MATCH(J1922,Sheet4!$F$2:$F$11,0)),1,0))</f>
        <v>0</v>
      </c>
      <c r="P1922" s="40" t="str">
        <f>IFERROR(INDEX(Sheet4!$G:$G,MATCH(Sheet1!B1922,Sheet4!$F:$F,0))+INDEX(Sheet4!$G:$G,MATCH(Sheet1!C1922,Sheet4!$F:$F,0))+INDEX(Sheet4!$G:$G,MATCH(Sheet1!D1922,Sheet4!$F:$F,0))+INDEX(Sheet4!$G:$G,MATCH(Sheet1!E1922,Sheet4!$F:$F,0))+INDEX(Sheet4!$G:$G,MATCH(Sheet1!F1922,Sheet4!$F:$F,0))+INDEX(Sheet4!$G:$G,MATCH(Sheet1!G1922,Sheet4!$F:$F,0))+INDEX(Sheet4!$G:$G,MATCH(Sheet1!H1922,Sheet4!$F:$F,0))+INDEX(Sheet4!$G:$G,MATCH(Sheet1!I1922,Sheet4!$F:$F,0))+INDEX(Sheet4!$G:$G,MATCH(Sheet1!J1922,Sheet4!$F:$F,0)),"")</f>
        <v/>
      </c>
      <c r="AF1922">
        <f si="463" t="shared"/>
        <v>0</v>
      </c>
      <c r="AH1922">
        <v>1899</v>
      </c>
      <c r="AI1922" t="str">
        <f si="464" t="shared"/>
        <v>De'Aaron FoxRicky RubioJimmy ButlerMonte MorrisWill BartonLuol DengKenneth FariedJosh JacksonRudy Gobert</v>
      </c>
      <c r="AJ1922">
        <f si="453" t="shared"/>
        <v>0</v>
      </c>
      <c r="AK1922">
        <f si="454" t="shared"/>
        <v>0</v>
      </c>
      <c r="AL1922">
        <f si="455" t="shared"/>
        <v>0</v>
      </c>
      <c r="AM1922">
        <f si="456" t="shared"/>
        <v>0</v>
      </c>
      <c r="AN1922">
        <f si="457" t="shared"/>
        <v>0</v>
      </c>
      <c r="AO1922">
        <f si="458" t="shared"/>
        <v>0</v>
      </c>
      <c r="AP1922">
        <f si="459" t="shared"/>
        <v>0</v>
      </c>
      <c r="AQ1922">
        <f si="460" t="shared"/>
        <v>0</v>
      </c>
      <c r="AR1922">
        <f si="461" t="shared"/>
        <v>0</v>
      </c>
      <c r="AS1922">
        <f si="465" t="shared"/>
        <v>0</v>
      </c>
      <c r="AU1922" t="str">
        <f>IFERROR(VLOOKUP(C1922,Results!$A$2:$B$240,2,FALSE)+VLOOKUP(D1922,Results!$A$2:$B$240,2,FALSE)+VLOOKUP(E1922,Results!$A$2:$B$240,2,FALSE)+VLOOKUP(F1922,Results!$A$2:$B$240,2,FALSE)+VLOOKUP(G1922,Results!$A$2:$B$240,2,FALSE)+VLOOKUP(H1922,Results!$A$2:$B$240,2,FALSE)+VLOOKUP(I1922,Results!$A$2:$B$240,2,FALSE)+VLOOKUP(J1922,Results!$A$2:$B$240,2,FALSE)+VLOOKUP(B1922,Results!$A$2:$B$240,2,FALSE)-MIN(VLOOKUP(C1922,Results!$A$2:$B$240,2,FALSE),VLOOKUP(D1922,Results!$A$2:$B$240,2,FALSE),VLOOKUP(E1922,Results!$A$2:$B$240,2,FALSE),VLOOKUP(F1922,Results!$A$2:$B$240,2,FALSE),VLOOKUP(G1922,Results!$A$2:$B$240,2,FALSE),VLOOKUP(H1922,Results!$A$2:$B$240,2,FALSE),VLOOKUP(I1922,Results!$A$2:$B$240,2,FALSE),VLOOKUP(J1922,Results!$A$2:$B$240,2,FALSE),VLOOKUP(B1922,Results!$A$2:$B$240,2,FALSE)),"")</f>
        <v/>
      </c>
    </row>
    <row r="1923" spans="2:47" x14ac:dyDescent="0.3">
      <c r="B1923" t="s">
        <v>87</v>
      </c>
      <c r="C1923" t="s">
        <v>171</v>
      </c>
      <c r="D1923" t="s">
        <v>172</v>
      </c>
      <c r="E1923" t="s">
        <v>89</v>
      </c>
      <c r="F1923" t="s">
        <v>150</v>
      </c>
      <c r="G1923" t="s">
        <v>178</v>
      </c>
      <c r="H1923" t="s">
        <v>92</v>
      </c>
      <c r="I1923" t="s">
        <v>181</v>
      </c>
      <c r="J1923" t="s">
        <v>98</v>
      </c>
      <c r="K1923" t="n">
        <v>9.0</v>
      </c>
      <c r="L1923" s="30">
        <f si="452" t="shared"/>
        <v>0</v>
      </c>
      <c r="N1923" s="35" t="str">
        <f si="462" t="shared"/>
        <v/>
      </c>
      <c r="O1923" s="59">
        <f>(IF(ISNUMBER(MATCH(B1923,Sheet4!$K$92:$K$101,0)),1,0)+IF(ISNUMBER(MATCH(C1923,Sheet4!$K$92:$K$101,0)),1,0)+IF(ISNUMBER(MATCH(D1923,Sheet4!$K$92:$K$101,0)),1,0)+IF(ISNUMBER(MATCH(E1923,Sheet4!$K$92:$K$101,0)),1,0)+IF(ISNUMBER(MATCH(F1923,Sheet4!$K$92:$K$101,0)),1,0)+IF(ISNUMBER(MATCH(G1923,Sheet4!$K$92:$K$101,0)),1,0)+IF(ISNUMBER(MATCH(H1923,Sheet4!$K$92:$K$101,0)),1,0)+IF(ISNUMBER(MATCH(I1923,Sheet4!$K$92:$K$101,0)),1,0)+IF(ISNUMBER(MATCH(J1923,Sheet4!$K$92:$K$101,0)),1,0))
-
(IF(ISNUMBER(MATCH(B1923,Sheet4!$F$2:$F$11,0)),1,0)+IF(ISNUMBER(MATCH(C1923,Sheet4!$F$2:$F$11,0)),1,0)+IF(ISNUMBER(MATCH(D1923,Sheet4!$F$2:$F$11,0)),1,0)+IF(ISNUMBER(MATCH(E1923,Sheet4!$F$2:$F$11,0)),1,0)+IF(ISNUMBER(MATCH(F1923,Sheet4!$F$2:$F$11,0)),1,0)+IF(ISNUMBER(MATCH(G1923,Sheet4!$F$2:$F$11,0)),1,0)+IF(ISNUMBER(MATCH(H1923,Sheet4!$F$2:$F$11,0)),1,0)+IF(ISNUMBER(MATCH(I1923,Sheet4!$F$2:$F$11,0)),1,0)+IF(ISNUMBER(MATCH(J1923,Sheet4!$F$2:$F$11,0)),1,0))</f>
        <v>0</v>
      </c>
      <c r="P1923" s="40" t="str">
        <f>IFERROR(INDEX(Sheet4!$G:$G,MATCH(Sheet1!B1923,Sheet4!$F:$F,0))+INDEX(Sheet4!$G:$G,MATCH(Sheet1!C1923,Sheet4!$F:$F,0))+INDEX(Sheet4!$G:$G,MATCH(Sheet1!D1923,Sheet4!$F:$F,0))+INDEX(Sheet4!$G:$G,MATCH(Sheet1!E1923,Sheet4!$F:$F,0))+INDEX(Sheet4!$G:$G,MATCH(Sheet1!F1923,Sheet4!$F:$F,0))+INDEX(Sheet4!$G:$G,MATCH(Sheet1!G1923,Sheet4!$F:$F,0))+INDEX(Sheet4!$G:$G,MATCH(Sheet1!H1923,Sheet4!$F:$F,0))+INDEX(Sheet4!$G:$G,MATCH(Sheet1!I1923,Sheet4!$F:$F,0))+INDEX(Sheet4!$G:$G,MATCH(Sheet1!J1923,Sheet4!$F:$F,0)),"")</f>
        <v/>
      </c>
      <c r="AF1923">
        <f si="463" t="shared"/>
        <v>0</v>
      </c>
      <c r="AH1923">
        <v>1900</v>
      </c>
      <c r="AI1923" t="str">
        <f si="464" t="shared"/>
        <v>Ben SimmonsIsaiah CanaanJimmy ButlerMonte MorrisJoe InglesTaurean PrinceKenneth FariedTaj GibsonKarl-Anthony Towns</v>
      </c>
      <c r="AJ1923">
        <f si="453" t="shared"/>
        <v>0</v>
      </c>
      <c r="AK1923">
        <f si="454" t="shared"/>
        <v>0</v>
      </c>
      <c r="AL1923">
        <f si="455" t="shared"/>
        <v>0</v>
      </c>
      <c r="AM1923">
        <f si="456" t="shared"/>
        <v>0</v>
      </c>
      <c r="AN1923">
        <f si="457" t="shared"/>
        <v>0</v>
      </c>
      <c r="AO1923">
        <f si="458" t="shared"/>
        <v>0</v>
      </c>
      <c r="AP1923">
        <f si="459" t="shared"/>
        <v>0</v>
      </c>
      <c r="AQ1923">
        <f si="460" t="shared"/>
        <v>0</v>
      </c>
      <c r="AR1923">
        <f si="461" t="shared"/>
        <v>0</v>
      </c>
      <c r="AS1923">
        <f si="465" t="shared"/>
        <v>0</v>
      </c>
      <c r="AU1923" t="str">
        <f>IFERROR(VLOOKUP(C1923,Results!$A$2:$B$240,2,FALSE)+VLOOKUP(D1923,Results!$A$2:$B$240,2,FALSE)+VLOOKUP(E1923,Results!$A$2:$B$240,2,FALSE)+VLOOKUP(F1923,Results!$A$2:$B$240,2,FALSE)+VLOOKUP(G1923,Results!$A$2:$B$240,2,FALSE)+VLOOKUP(H1923,Results!$A$2:$B$240,2,FALSE)+VLOOKUP(I1923,Results!$A$2:$B$240,2,FALSE)+VLOOKUP(J1923,Results!$A$2:$B$240,2,FALSE)+VLOOKUP(B1923,Results!$A$2:$B$240,2,FALSE)-MIN(VLOOKUP(C1923,Results!$A$2:$B$240,2,FALSE),VLOOKUP(D1923,Results!$A$2:$B$240,2,FALSE),VLOOKUP(E1923,Results!$A$2:$B$240,2,FALSE),VLOOKUP(F1923,Results!$A$2:$B$240,2,FALSE),VLOOKUP(G1923,Results!$A$2:$B$240,2,FALSE),VLOOKUP(H1923,Results!$A$2:$B$240,2,FALSE),VLOOKUP(I1923,Results!$A$2:$B$240,2,FALSE),VLOOKUP(J1923,Results!$A$2:$B$240,2,FALSE),VLOOKUP(B1923,Results!$A$2:$B$240,2,FALSE)),"")</f>
        <v/>
      </c>
    </row>
    <row r="1924" spans="2:47" x14ac:dyDescent="0.3">
      <c r="B1924" t="s">
        <v>116</v>
      </c>
      <c r="C1924" t="s">
        <v>170</v>
      </c>
      <c r="D1924" t="s">
        <v>145</v>
      </c>
      <c r="E1924" t="s">
        <v>148</v>
      </c>
      <c r="F1924" t="s">
        <v>150</v>
      </c>
      <c r="G1924" t="s">
        <v>177</v>
      </c>
      <c r="H1924" t="s">
        <v>181</v>
      </c>
      <c r="I1924" t="s">
        <v>152</v>
      </c>
      <c r="J1924" t="s">
        <v>186</v>
      </c>
      <c r="K1924" t="n">
        <v>9.0</v>
      </c>
      <c r="L1924" s="30">
        <f si="452" t="shared"/>
        <v>0</v>
      </c>
      <c r="N1924" s="35" t="str">
        <f si="462" t="shared"/>
        <v/>
      </c>
      <c r="O1924" s="59">
        <f>(IF(ISNUMBER(MATCH(B1924,Sheet4!$K$92:$K$101,0)),1,0)+IF(ISNUMBER(MATCH(C1924,Sheet4!$K$92:$K$101,0)),1,0)+IF(ISNUMBER(MATCH(D1924,Sheet4!$K$92:$K$101,0)),1,0)+IF(ISNUMBER(MATCH(E1924,Sheet4!$K$92:$K$101,0)),1,0)+IF(ISNUMBER(MATCH(F1924,Sheet4!$K$92:$K$101,0)),1,0)+IF(ISNUMBER(MATCH(G1924,Sheet4!$K$92:$K$101,0)),1,0)+IF(ISNUMBER(MATCH(H1924,Sheet4!$K$92:$K$101,0)),1,0)+IF(ISNUMBER(MATCH(I1924,Sheet4!$K$92:$K$101,0)),1,0)+IF(ISNUMBER(MATCH(J1924,Sheet4!$K$92:$K$101,0)),1,0))
-
(IF(ISNUMBER(MATCH(B1924,Sheet4!$F$2:$F$11,0)),1,0)+IF(ISNUMBER(MATCH(C1924,Sheet4!$F$2:$F$11,0)),1,0)+IF(ISNUMBER(MATCH(D1924,Sheet4!$F$2:$F$11,0)),1,0)+IF(ISNUMBER(MATCH(E1924,Sheet4!$F$2:$F$11,0)),1,0)+IF(ISNUMBER(MATCH(F1924,Sheet4!$F$2:$F$11,0)),1,0)+IF(ISNUMBER(MATCH(G1924,Sheet4!$F$2:$F$11,0)),1,0)+IF(ISNUMBER(MATCH(H1924,Sheet4!$F$2:$F$11,0)),1,0)+IF(ISNUMBER(MATCH(I1924,Sheet4!$F$2:$F$11,0)),1,0)+IF(ISNUMBER(MATCH(J1924,Sheet4!$F$2:$F$11,0)),1,0))</f>
        <v>0</v>
      </c>
      <c r="P1924" s="40" t="str">
        <f>IFERROR(INDEX(Sheet4!$G:$G,MATCH(Sheet1!B1924,Sheet4!$F:$F,0))+INDEX(Sheet4!$G:$G,MATCH(Sheet1!C1924,Sheet4!$F:$F,0))+INDEX(Sheet4!$G:$G,MATCH(Sheet1!D1924,Sheet4!$F:$F,0))+INDEX(Sheet4!$G:$G,MATCH(Sheet1!E1924,Sheet4!$F:$F,0))+INDEX(Sheet4!$G:$G,MATCH(Sheet1!F1924,Sheet4!$F:$F,0))+INDEX(Sheet4!$G:$G,MATCH(Sheet1!G1924,Sheet4!$F:$F,0))+INDEX(Sheet4!$G:$G,MATCH(Sheet1!H1924,Sheet4!$F:$F,0))+INDEX(Sheet4!$G:$G,MATCH(Sheet1!I1924,Sheet4!$F:$F,0))+INDEX(Sheet4!$G:$G,MATCH(Sheet1!J1924,Sheet4!$F:$F,0)),"")</f>
        <v/>
      </c>
      <c r="AF1924">
        <f si="463" t="shared"/>
        <v>0</v>
      </c>
      <c r="AH1924">
        <v>1901</v>
      </c>
      <c r="AI1924" t="str">
        <f si="464" t="shared"/>
        <v>Ricky RubioLandry ShametDevin BookerMonte MorrisKelly OubreJoe InglesKenneth FariedRichaun HolmesJoel Embiid</v>
      </c>
      <c r="AJ1924">
        <f si="453" t="shared"/>
        <v>0</v>
      </c>
      <c r="AK1924">
        <f si="454" t="shared"/>
        <v>0</v>
      </c>
      <c r="AL1924">
        <f si="455" t="shared"/>
        <v>0</v>
      </c>
      <c r="AM1924">
        <f si="456" t="shared"/>
        <v>0</v>
      </c>
      <c r="AN1924">
        <f si="457" t="shared"/>
        <v>0</v>
      </c>
      <c r="AO1924">
        <f si="458" t="shared"/>
        <v>0</v>
      </c>
      <c r="AP1924">
        <f si="459" t="shared"/>
        <v>0</v>
      </c>
      <c r="AQ1924">
        <f si="460" t="shared"/>
        <v>0</v>
      </c>
      <c r="AR1924">
        <f si="461" t="shared"/>
        <v>0</v>
      </c>
      <c r="AS1924">
        <f si="465" t="shared"/>
        <v>0</v>
      </c>
      <c r="AU1924" t="str">
        <f>IFERROR(VLOOKUP(C1924,Results!$A$2:$B$240,2,FALSE)+VLOOKUP(D1924,Results!$A$2:$B$240,2,FALSE)+VLOOKUP(E1924,Results!$A$2:$B$240,2,FALSE)+VLOOKUP(F1924,Results!$A$2:$B$240,2,FALSE)+VLOOKUP(G1924,Results!$A$2:$B$240,2,FALSE)+VLOOKUP(H1924,Results!$A$2:$B$240,2,FALSE)+VLOOKUP(I1924,Results!$A$2:$B$240,2,FALSE)+VLOOKUP(J1924,Results!$A$2:$B$240,2,FALSE)+VLOOKUP(B1924,Results!$A$2:$B$240,2,FALSE)-MIN(VLOOKUP(C1924,Results!$A$2:$B$240,2,FALSE),VLOOKUP(D1924,Results!$A$2:$B$240,2,FALSE),VLOOKUP(E1924,Results!$A$2:$B$240,2,FALSE),VLOOKUP(F1924,Results!$A$2:$B$240,2,FALSE),VLOOKUP(G1924,Results!$A$2:$B$240,2,FALSE),VLOOKUP(H1924,Results!$A$2:$B$240,2,FALSE),VLOOKUP(I1924,Results!$A$2:$B$240,2,FALSE),VLOOKUP(J1924,Results!$A$2:$B$240,2,FALSE),VLOOKUP(B1924,Results!$A$2:$B$240,2,FALSE)),"")</f>
        <v/>
      </c>
    </row>
    <row r="1925" spans="2:47" x14ac:dyDescent="0.3">
      <c r="B1925" t="s">
        <v>166</v>
      </c>
      <c r="C1925" t="s">
        <v>171</v>
      </c>
      <c r="D1925" t="s">
        <v>173</v>
      </c>
      <c r="E1925" t="s">
        <v>146</v>
      </c>
      <c r="F1925" t="s">
        <v>96</v>
      </c>
      <c r="G1925" t="s">
        <v>90</v>
      </c>
      <c r="H1925" t="s">
        <v>181</v>
      </c>
      <c r="I1925" t="s">
        <v>152</v>
      </c>
      <c r="J1925" t="s">
        <v>156</v>
      </c>
      <c r="K1925" t="n">
        <v>9.0</v>
      </c>
      <c r="L1925" s="30">
        <f si="452" t="shared"/>
        <v>0</v>
      </c>
      <c r="N1925" s="35" t="str">
        <f si="462" t="shared"/>
        <v/>
      </c>
      <c r="O1925" s="59">
        <f>(IF(ISNUMBER(MATCH(B1925,Sheet4!$K$92:$K$101,0)),1,0)+IF(ISNUMBER(MATCH(C1925,Sheet4!$K$92:$K$101,0)),1,0)+IF(ISNUMBER(MATCH(D1925,Sheet4!$K$92:$K$101,0)),1,0)+IF(ISNUMBER(MATCH(E1925,Sheet4!$K$92:$K$101,0)),1,0)+IF(ISNUMBER(MATCH(F1925,Sheet4!$K$92:$K$101,0)),1,0)+IF(ISNUMBER(MATCH(G1925,Sheet4!$K$92:$K$101,0)),1,0)+IF(ISNUMBER(MATCH(H1925,Sheet4!$K$92:$K$101,0)),1,0)+IF(ISNUMBER(MATCH(I1925,Sheet4!$K$92:$K$101,0)),1,0)+IF(ISNUMBER(MATCH(J1925,Sheet4!$K$92:$K$101,0)),1,0))
-
(IF(ISNUMBER(MATCH(B1925,Sheet4!$F$2:$F$11,0)),1,0)+IF(ISNUMBER(MATCH(C1925,Sheet4!$F$2:$F$11,0)),1,0)+IF(ISNUMBER(MATCH(D1925,Sheet4!$F$2:$F$11,0)),1,0)+IF(ISNUMBER(MATCH(E1925,Sheet4!$F$2:$F$11,0)),1,0)+IF(ISNUMBER(MATCH(F1925,Sheet4!$F$2:$F$11,0)),1,0)+IF(ISNUMBER(MATCH(G1925,Sheet4!$F$2:$F$11,0)),1,0)+IF(ISNUMBER(MATCH(H1925,Sheet4!$F$2:$F$11,0)),1,0)+IF(ISNUMBER(MATCH(I1925,Sheet4!$F$2:$F$11,0)),1,0)+IF(ISNUMBER(MATCH(J1925,Sheet4!$F$2:$F$11,0)),1,0))</f>
        <v>0</v>
      </c>
      <c r="P1925" s="40" t="str">
        <f>IFERROR(INDEX(Sheet4!$G:$G,MATCH(Sheet1!B1925,Sheet4!$F:$F,0))+INDEX(Sheet4!$G:$G,MATCH(Sheet1!C1925,Sheet4!$F:$F,0))+INDEX(Sheet4!$G:$G,MATCH(Sheet1!D1925,Sheet4!$F:$F,0))+INDEX(Sheet4!$G:$G,MATCH(Sheet1!E1925,Sheet4!$F:$F,0))+INDEX(Sheet4!$G:$G,MATCH(Sheet1!F1925,Sheet4!$F:$F,0))+INDEX(Sheet4!$G:$G,MATCH(Sheet1!G1925,Sheet4!$F:$F,0))+INDEX(Sheet4!$G:$G,MATCH(Sheet1!H1925,Sheet4!$F:$F,0))+INDEX(Sheet4!$G:$G,MATCH(Sheet1!I1925,Sheet4!$F:$F,0))+INDEX(Sheet4!$G:$G,MATCH(Sheet1!J1925,Sheet4!$F:$F,0)),"")</f>
        <v/>
      </c>
      <c r="AF1925">
        <f si="463" t="shared"/>
        <v>0</v>
      </c>
      <c r="AH1925">
        <v>1902</v>
      </c>
      <c r="AI1925" t="str">
        <f si="464" t="shared"/>
        <v>Ben SimmonsDe'Aaron FoxDevin BookerMonte MorrisJoe InglesMikal BridgesJosh JacksonTrey LylesRudy Gobert</v>
      </c>
      <c r="AJ1925">
        <f si="453" t="shared"/>
        <v>0</v>
      </c>
      <c r="AK1925">
        <f si="454" t="shared"/>
        <v>0</v>
      </c>
      <c r="AL1925">
        <f si="455" t="shared"/>
        <v>0</v>
      </c>
      <c r="AM1925">
        <f si="456" t="shared"/>
        <v>0</v>
      </c>
      <c r="AN1925">
        <f si="457" t="shared"/>
        <v>0</v>
      </c>
      <c r="AO1925">
        <f si="458" t="shared"/>
        <v>0</v>
      </c>
      <c r="AP1925">
        <f si="459" t="shared"/>
        <v>0</v>
      </c>
      <c r="AQ1925">
        <f si="460" t="shared"/>
        <v>0</v>
      </c>
      <c r="AR1925">
        <f si="461" t="shared"/>
        <v>0</v>
      </c>
      <c r="AS1925">
        <f si="465" t="shared"/>
        <v>0</v>
      </c>
      <c r="AU1925" t="str">
        <f>IFERROR(VLOOKUP(C1925,Results!$A$2:$B$240,2,FALSE)+VLOOKUP(D1925,Results!$A$2:$B$240,2,FALSE)+VLOOKUP(E1925,Results!$A$2:$B$240,2,FALSE)+VLOOKUP(F1925,Results!$A$2:$B$240,2,FALSE)+VLOOKUP(G1925,Results!$A$2:$B$240,2,FALSE)+VLOOKUP(H1925,Results!$A$2:$B$240,2,FALSE)+VLOOKUP(I1925,Results!$A$2:$B$240,2,FALSE)+VLOOKUP(J1925,Results!$A$2:$B$240,2,FALSE)+VLOOKUP(B1925,Results!$A$2:$B$240,2,FALSE)-MIN(VLOOKUP(C1925,Results!$A$2:$B$240,2,FALSE),VLOOKUP(D1925,Results!$A$2:$B$240,2,FALSE),VLOOKUP(E1925,Results!$A$2:$B$240,2,FALSE),VLOOKUP(F1925,Results!$A$2:$B$240,2,FALSE),VLOOKUP(G1925,Results!$A$2:$B$240,2,FALSE),VLOOKUP(H1925,Results!$A$2:$B$240,2,FALSE),VLOOKUP(I1925,Results!$A$2:$B$240,2,FALSE),VLOOKUP(J1925,Results!$A$2:$B$240,2,FALSE),VLOOKUP(B1925,Results!$A$2:$B$240,2,FALSE)),"")</f>
        <v/>
      </c>
    </row>
    <row r="1926" spans="2:47" x14ac:dyDescent="0.3">
      <c r="B1926" t="s">
        <v>166</v>
      </c>
      <c r="C1926" t="s">
        <v>171</v>
      </c>
      <c r="D1926" t="s">
        <v>173</v>
      </c>
      <c r="E1926" t="s">
        <v>158</v>
      </c>
      <c r="F1926" t="s">
        <v>150</v>
      </c>
      <c r="G1926" t="s">
        <v>177</v>
      </c>
      <c r="H1926" t="s">
        <v>181</v>
      </c>
      <c r="I1926" t="s">
        <v>183</v>
      </c>
      <c r="J1926" t="s">
        <v>188</v>
      </c>
      <c r="K1926" t="n">
        <v>9.0</v>
      </c>
      <c r="L1926" s="30">
        <f si="452" t="shared"/>
        <v>0</v>
      </c>
      <c r="N1926" s="35" t="str">
        <f si="462" t="shared"/>
        <v/>
      </c>
      <c r="O1926" s="59">
        <f>(IF(ISNUMBER(MATCH(B1926,Sheet4!$K$92:$K$101,0)),1,0)+IF(ISNUMBER(MATCH(C1926,Sheet4!$K$92:$K$101,0)),1,0)+IF(ISNUMBER(MATCH(D1926,Sheet4!$K$92:$K$101,0)),1,0)+IF(ISNUMBER(MATCH(E1926,Sheet4!$K$92:$K$101,0)),1,0)+IF(ISNUMBER(MATCH(F1926,Sheet4!$K$92:$K$101,0)),1,0)+IF(ISNUMBER(MATCH(G1926,Sheet4!$K$92:$K$101,0)),1,0)+IF(ISNUMBER(MATCH(H1926,Sheet4!$K$92:$K$101,0)),1,0)+IF(ISNUMBER(MATCH(I1926,Sheet4!$K$92:$K$101,0)),1,0)+IF(ISNUMBER(MATCH(J1926,Sheet4!$K$92:$K$101,0)),1,0))
-
(IF(ISNUMBER(MATCH(B1926,Sheet4!$F$2:$F$11,0)),1,0)+IF(ISNUMBER(MATCH(C1926,Sheet4!$F$2:$F$11,0)),1,0)+IF(ISNUMBER(MATCH(D1926,Sheet4!$F$2:$F$11,0)),1,0)+IF(ISNUMBER(MATCH(E1926,Sheet4!$F$2:$F$11,0)),1,0)+IF(ISNUMBER(MATCH(F1926,Sheet4!$F$2:$F$11,0)),1,0)+IF(ISNUMBER(MATCH(G1926,Sheet4!$F$2:$F$11,0)),1,0)+IF(ISNUMBER(MATCH(H1926,Sheet4!$F$2:$F$11,0)),1,0)+IF(ISNUMBER(MATCH(I1926,Sheet4!$F$2:$F$11,0)),1,0)+IF(ISNUMBER(MATCH(J1926,Sheet4!$F$2:$F$11,0)),1,0))</f>
        <v>0</v>
      </c>
      <c r="P1926" s="40" t="str">
        <f>IFERROR(INDEX(Sheet4!$G:$G,MATCH(Sheet1!B1926,Sheet4!$F:$F,0))+INDEX(Sheet4!$G:$G,MATCH(Sheet1!C1926,Sheet4!$F:$F,0))+INDEX(Sheet4!$G:$G,MATCH(Sheet1!D1926,Sheet4!$F:$F,0))+INDEX(Sheet4!$G:$G,MATCH(Sheet1!E1926,Sheet4!$F:$F,0))+INDEX(Sheet4!$G:$G,MATCH(Sheet1!F1926,Sheet4!$F:$F,0))+INDEX(Sheet4!$G:$G,MATCH(Sheet1!G1926,Sheet4!$F:$F,0))+INDEX(Sheet4!$G:$G,MATCH(Sheet1!H1926,Sheet4!$F:$F,0))+INDEX(Sheet4!$G:$G,MATCH(Sheet1!I1926,Sheet4!$F:$F,0))+INDEX(Sheet4!$G:$G,MATCH(Sheet1!J1926,Sheet4!$F:$F,0)),"")</f>
        <v/>
      </c>
      <c r="AF1926">
        <f si="463" t="shared"/>
        <v>0</v>
      </c>
      <c r="AH1926">
        <v>1903</v>
      </c>
      <c r="AI1926" t="str">
        <f si="464" t="shared"/>
        <v>Ben SimmonsDe'Aaron FoxJames HardenMonte MorrisCorey BrewerGerald GreenJosh JacksonPaul MillsapDewayne Dedmon</v>
      </c>
      <c r="AJ1926">
        <f si="453" t="shared"/>
        <v>0</v>
      </c>
      <c r="AK1926">
        <f si="454" t="shared"/>
        <v>0</v>
      </c>
      <c r="AL1926">
        <f si="455" t="shared"/>
        <v>0</v>
      </c>
      <c r="AM1926">
        <f si="456" t="shared"/>
        <v>0</v>
      </c>
      <c r="AN1926">
        <f si="457" t="shared"/>
        <v>0</v>
      </c>
      <c r="AO1926">
        <f si="458" t="shared"/>
        <v>0</v>
      </c>
      <c r="AP1926">
        <f si="459" t="shared"/>
        <v>0</v>
      </c>
      <c r="AQ1926">
        <f si="460" t="shared"/>
        <v>0</v>
      </c>
      <c r="AR1926">
        <f si="461" t="shared"/>
        <v>0</v>
      </c>
      <c r="AS1926">
        <f si="465" t="shared"/>
        <v>0</v>
      </c>
      <c r="AU1926" t="str">
        <f>IFERROR(VLOOKUP(C1926,Results!$A$2:$B$240,2,FALSE)+VLOOKUP(D1926,Results!$A$2:$B$240,2,FALSE)+VLOOKUP(E1926,Results!$A$2:$B$240,2,FALSE)+VLOOKUP(F1926,Results!$A$2:$B$240,2,FALSE)+VLOOKUP(G1926,Results!$A$2:$B$240,2,FALSE)+VLOOKUP(H1926,Results!$A$2:$B$240,2,FALSE)+VLOOKUP(I1926,Results!$A$2:$B$240,2,FALSE)+VLOOKUP(J1926,Results!$A$2:$B$240,2,FALSE)+VLOOKUP(B1926,Results!$A$2:$B$240,2,FALSE)-MIN(VLOOKUP(C1926,Results!$A$2:$B$240,2,FALSE),VLOOKUP(D1926,Results!$A$2:$B$240,2,FALSE),VLOOKUP(E1926,Results!$A$2:$B$240,2,FALSE),VLOOKUP(F1926,Results!$A$2:$B$240,2,FALSE),VLOOKUP(G1926,Results!$A$2:$B$240,2,FALSE),VLOOKUP(H1926,Results!$A$2:$B$240,2,FALSE),VLOOKUP(I1926,Results!$A$2:$B$240,2,FALSE),VLOOKUP(J1926,Results!$A$2:$B$240,2,FALSE),VLOOKUP(B1926,Results!$A$2:$B$240,2,FALSE)),"")</f>
        <v/>
      </c>
    </row>
    <row r="1927" spans="2:47" x14ac:dyDescent="0.3">
      <c r="B1927" t="s">
        <v>166</v>
      </c>
      <c r="C1927" t="s">
        <v>108</v>
      </c>
      <c r="D1927" t="s">
        <v>173</v>
      </c>
      <c r="E1927" t="s">
        <v>146</v>
      </c>
      <c r="F1927" t="s">
        <v>177</v>
      </c>
      <c r="G1927" t="s">
        <v>101</v>
      </c>
      <c r="H1927" t="s">
        <v>181</v>
      </c>
      <c r="I1927" t="s">
        <v>155</v>
      </c>
      <c r="J1927" t="s">
        <v>156</v>
      </c>
      <c r="K1927" t="n">
        <v>9.0</v>
      </c>
      <c r="L1927" s="30">
        <f si="452" t="shared"/>
        <v>0</v>
      </c>
      <c r="N1927" s="35" t="str">
        <f si="462" t="shared"/>
        <v/>
      </c>
      <c r="O1927" s="59">
        <f>(IF(ISNUMBER(MATCH(B1927,Sheet4!$K$92:$K$101,0)),1,0)+IF(ISNUMBER(MATCH(C1927,Sheet4!$K$92:$K$101,0)),1,0)+IF(ISNUMBER(MATCH(D1927,Sheet4!$K$92:$K$101,0)),1,0)+IF(ISNUMBER(MATCH(E1927,Sheet4!$K$92:$K$101,0)),1,0)+IF(ISNUMBER(MATCH(F1927,Sheet4!$K$92:$K$101,0)),1,0)+IF(ISNUMBER(MATCH(G1927,Sheet4!$K$92:$K$101,0)),1,0)+IF(ISNUMBER(MATCH(H1927,Sheet4!$K$92:$K$101,0)),1,0)+IF(ISNUMBER(MATCH(I1927,Sheet4!$K$92:$K$101,0)),1,0)+IF(ISNUMBER(MATCH(J1927,Sheet4!$K$92:$K$101,0)),1,0))
-
(IF(ISNUMBER(MATCH(B1927,Sheet4!$F$2:$F$11,0)),1,0)+IF(ISNUMBER(MATCH(C1927,Sheet4!$F$2:$F$11,0)),1,0)+IF(ISNUMBER(MATCH(D1927,Sheet4!$F$2:$F$11,0)),1,0)+IF(ISNUMBER(MATCH(E1927,Sheet4!$F$2:$F$11,0)),1,0)+IF(ISNUMBER(MATCH(F1927,Sheet4!$F$2:$F$11,0)),1,0)+IF(ISNUMBER(MATCH(G1927,Sheet4!$F$2:$F$11,0)),1,0)+IF(ISNUMBER(MATCH(H1927,Sheet4!$F$2:$F$11,0)),1,0)+IF(ISNUMBER(MATCH(I1927,Sheet4!$F$2:$F$11,0)),1,0)+IF(ISNUMBER(MATCH(J1927,Sheet4!$F$2:$F$11,0)),1,0))</f>
        <v>0</v>
      </c>
      <c r="P1927" s="40" t="str">
        <f>IFERROR(INDEX(Sheet4!$G:$G,MATCH(Sheet1!B1927,Sheet4!$F:$F,0))+INDEX(Sheet4!$G:$G,MATCH(Sheet1!C1927,Sheet4!$F:$F,0))+INDEX(Sheet4!$G:$G,MATCH(Sheet1!D1927,Sheet4!$F:$F,0))+INDEX(Sheet4!$G:$G,MATCH(Sheet1!E1927,Sheet4!$F:$F,0))+INDEX(Sheet4!$G:$G,MATCH(Sheet1!F1927,Sheet4!$F:$F,0))+INDEX(Sheet4!$G:$G,MATCH(Sheet1!G1927,Sheet4!$F:$F,0))+INDEX(Sheet4!$G:$G,MATCH(Sheet1!H1927,Sheet4!$F:$F,0))+INDEX(Sheet4!$G:$G,MATCH(Sheet1!I1927,Sheet4!$F:$F,0))+INDEX(Sheet4!$G:$G,MATCH(Sheet1!J1927,Sheet4!$F:$F,0)),"")</f>
        <v/>
      </c>
      <c r="AF1927">
        <f si="463" t="shared"/>
        <v>0</v>
      </c>
      <c r="AH1927">
        <v>1904</v>
      </c>
      <c r="AI1927" t="str">
        <f si="464" t="shared"/>
        <v>Ben SimmonsElie OkoboJimmy ButlerMalik BeasleyWill BartonKelly OubrePaul MillsapTrey LylesNikola Jokic</v>
      </c>
      <c r="AJ1927">
        <f si="453" t="shared"/>
        <v>0</v>
      </c>
      <c r="AK1927">
        <f si="454" t="shared"/>
        <v>0</v>
      </c>
      <c r="AL1927">
        <f si="455" t="shared"/>
        <v>0</v>
      </c>
      <c r="AM1927">
        <f si="456" t="shared"/>
        <v>0</v>
      </c>
      <c r="AN1927">
        <f si="457" t="shared"/>
        <v>0</v>
      </c>
      <c r="AO1927">
        <f si="458" t="shared"/>
        <v>0</v>
      </c>
      <c r="AP1927">
        <f si="459" t="shared"/>
        <v>0</v>
      </c>
      <c r="AQ1927">
        <f si="460" t="shared"/>
        <v>0</v>
      </c>
      <c r="AR1927">
        <f si="461" t="shared"/>
        <v>0</v>
      </c>
      <c r="AS1927">
        <f si="465" t="shared"/>
        <v>0</v>
      </c>
      <c r="AU1927" t="str">
        <f>IFERROR(VLOOKUP(C1927,Results!$A$2:$B$240,2,FALSE)+VLOOKUP(D1927,Results!$A$2:$B$240,2,FALSE)+VLOOKUP(E1927,Results!$A$2:$B$240,2,FALSE)+VLOOKUP(F1927,Results!$A$2:$B$240,2,FALSE)+VLOOKUP(G1927,Results!$A$2:$B$240,2,FALSE)+VLOOKUP(H1927,Results!$A$2:$B$240,2,FALSE)+VLOOKUP(I1927,Results!$A$2:$B$240,2,FALSE)+VLOOKUP(J1927,Results!$A$2:$B$240,2,FALSE)+VLOOKUP(B1927,Results!$A$2:$B$240,2,FALSE)-MIN(VLOOKUP(C1927,Results!$A$2:$B$240,2,FALSE),VLOOKUP(D1927,Results!$A$2:$B$240,2,FALSE),VLOOKUP(E1927,Results!$A$2:$B$240,2,FALSE),VLOOKUP(F1927,Results!$A$2:$B$240,2,FALSE),VLOOKUP(G1927,Results!$A$2:$B$240,2,FALSE),VLOOKUP(H1927,Results!$A$2:$B$240,2,FALSE),VLOOKUP(I1927,Results!$A$2:$B$240,2,FALSE),VLOOKUP(J1927,Results!$A$2:$B$240,2,FALSE),VLOOKUP(B1927,Results!$A$2:$B$240,2,FALSE)),"")</f>
        <v/>
      </c>
    </row>
    <row r="1928" spans="2:47" x14ac:dyDescent="0.3">
      <c r="B1928" t="s">
        <v>166</v>
      </c>
      <c r="C1928" t="s">
        <v>108</v>
      </c>
      <c r="D1928" t="s">
        <v>89</v>
      </c>
      <c r="E1928" t="s">
        <v>146</v>
      </c>
      <c r="F1928" t="s">
        <v>177</v>
      </c>
      <c r="G1928" t="s">
        <v>100</v>
      </c>
      <c r="H1928" t="s">
        <v>153</v>
      </c>
      <c r="I1928" t="s">
        <v>185</v>
      </c>
      <c r="J1928" t="s">
        <v>186</v>
      </c>
      <c r="K1928" t="n">
        <v>9.0</v>
      </c>
      <c r="L1928" s="30">
        <f si="452" t="shared"/>
        <v>0</v>
      </c>
      <c r="N1928" s="35" t="str">
        <f si="462" t="shared"/>
        <v/>
      </c>
      <c r="O1928" s="59">
        <f>(IF(ISNUMBER(MATCH(B1928,Sheet4!$K$92:$K$101,0)),1,0)+IF(ISNUMBER(MATCH(C1928,Sheet4!$K$92:$K$101,0)),1,0)+IF(ISNUMBER(MATCH(D1928,Sheet4!$K$92:$K$101,0)),1,0)+IF(ISNUMBER(MATCH(E1928,Sheet4!$K$92:$K$101,0)),1,0)+IF(ISNUMBER(MATCH(F1928,Sheet4!$K$92:$K$101,0)),1,0)+IF(ISNUMBER(MATCH(G1928,Sheet4!$K$92:$K$101,0)),1,0)+IF(ISNUMBER(MATCH(H1928,Sheet4!$K$92:$K$101,0)),1,0)+IF(ISNUMBER(MATCH(I1928,Sheet4!$K$92:$K$101,0)),1,0)+IF(ISNUMBER(MATCH(J1928,Sheet4!$K$92:$K$101,0)),1,0))
-
(IF(ISNUMBER(MATCH(B1928,Sheet4!$F$2:$F$11,0)),1,0)+IF(ISNUMBER(MATCH(C1928,Sheet4!$F$2:$F$11,0)),1,0)+IF(ISNUMBER(MATCH(D1928,Sheet4!$F$2:$F$11,0)),1,0)+IF(ISNUMBER(MATCH(E1928,Sheet4!$F$2:$F$11,0)),1,0)+IF(ISNUMBER(MATCH(F1928,Sheet4!$F$2:$F$11,0)),1,0)+IF(ISNUMBER(MATCH(G1928,Sheet4!$F$2:$F$11,0)),1,0)+IF(ISNUMBER(MATCH(H1928,Sheet4!$F$2:$F$11,0)),1,0)+IF(ISNUMBER(MATCH(I1928,Sheet4!$F$2:$F$11,0)),1,0)+IF(ISNUMBER(MATCH(J1928,Sheet4!$F$2:$F$11,0)),1,0))</f>
        <v>0</v>
      </c>
      <c r="P1928" s="40" t="str">
        <f>IFERROR(INDEX(Sheet4!$G:$G,MATCH(Sheet1!B1928,Sheet4!$F:$F,0))+INDEX(Sheet4!$G:$G,MATCH(Sheet1!C1928,Sheet4!$F:$F,0))+INDEX(Sheet4!$G:$G,MATCH(Sheet1!D1928,Sheet4!$F:$F,0))+INDEX(Sheet4!$G:$G,MATCH(Sheet1!E1928,Sheet4!$F:$F,0))+INDEX(Sheet4!$G:$G,MATCH(Sheet1!F1928,Sheet4!$F:$F,0))+INDEX(Sheet4!$G:$G,MATCH(Sheet1!G1928,Sheet4!$F:$F,0))+INDEX(Sheet4!$G:$G,MATCH(Sheet1!H1928,Sheet4!$F:$F,0))+INDEX(Sheet4!$G:$G,MATCH(Sheet1!I1928,Sheet4!$F:$F,0))+INDEX(Sheet4!$G:$G,MATCH(Sheet1!J1928,Sheet4!$F:$F,0)),"")</f>
        <v/>
      </c>
      <c r="AF1928">
        <f si="463" t="shared"/>
        <v>0</v>
      </c>
      <c r="AH1928">
        <v>1905</v>
      </c>
      <c r="AI1928" t="str">
        <f si="464" t="shared"/>
        <v>Ben SimmonsDe'Aaron FoxJimmy ButlerKevin HuerterDeAndre' BembryGerald GreenJohn CollinsJosh JacksonRudy Gobert</v>
      </c>
      <c r="AJ1928">
        <f si="453" t="shared"/>
        <v>0</v>
      </c>
      <c r="AK1928">
        <f si="454" t="shared"/>
        <v>0</v>
      </c>
      <c r="AL1928">
        <f si="455" t="shared"/>
        <v>0</v>
      </c>
      <c r="AM1928">
        <f si="456" t="shared"/>
        <v>0</v>
      </c>
      <c r="AN1928">
        <f si="457" t="shared"/>
        <v>0</v>
      </c>
      <c r="AO1928">
        <f si="458" t="shared"/>
        <v>0</v>
      </c>
      <c r="AP1928">
        <f si="459" t="shared"/>
        <v>0</v>
      </c>
      <c r="AQ1928">
        <f si="460" t="shared"/>
        <v>0</v>
      </c>
      <c r="AR1928">
        <f si="461" t="shared"/>
        <v>0</v>
      </c>
      <c r="AS1928">
        <f si="465" t="shared"/>
        <v>0</v>
      </c>
      <c r="AU1928" t="str">
        <f>IFERROR(VLOOKUP(C1928,Results!$A$2:$B$240,2,FALSE)+VLOOKUP(D1928,Results!$A$2:$B$240,2,FALSE)+VLOOKUP(E1928,Results!$A$2:$B$240,2,FALSE)+VLOOKUP(F1928,Results!$A$2:$B$240,2,FALSE)+VLOOKUP(G1928,Results!$A$2:$B$240,2,FALSE)+VLOOKUP(H1928,Results!$A$2:$B$240,2,FALSE)+VLOOKUP(I1928,Results!$A$2:$B$240,2,FALSE)+VLOOKUP(J1928,Results!$A$2:$B$240,2,FALSE)+VLOOKUP(B1928,Results!$A$2:$B$240,2,FALSE)-MIN(VLOOKUP(C1928,Results!$A$2:$B$240,2,FALSE),VLOOKUP(D1928,Results!$A$2:$B$240,2,FALSE),VLOOKUP(E1928,Results!$A$2:$B$240,2,FALSE),VLOOKUP(F1928,Results!$A$2:$B$240,2,FALSE),VLOOKUP(G1928,Results!$A$2:$B$240,2,FALSE),VLOOKUP(H1928,Results!$A$2:$B$240,2,FALSE),VLOOKUP(I1928,Results!$A$2:$B$240,2,FALSE),VLOOKUP(J1928,Results!$A$2:$B$240,2,FALSE),VLOOKUP(B1928,Results!$A$2:$B$240,2,FALSE)),"")</f>
        <v/>
      </c>
    </row>
    <row r="1929" spans="2:47" x14ac:dyDescent="0.3">
      <c r="B1929" t="s">
        <v>166</v>
      </c>
      <c r="C1929" t="s">
        <v>108</v>
      </c>
      <c r="D1929" t="s">
        <v>172</v>
      </c>
      <c r="E1929" t="s">
        <v>173</v>
      </c>
      <c r="F1929" t="s">
        <v>179</v>
      </c>
      <c r="G1929" t="s">
        <v>159</v>
      </c>
      <c r="H1929" t="s">
        <v>152</v>
      </c>
      <c r="I1929" t="s">
        <v>154</v>
      </c>
      <c r="J1929" t="s">
        <v>98</v>
      </c>
      <c r="K1929" t="n">
        <v>9.0</v>
      </c>
      <c r="L1929" s="30">
        <f si="452" t="shared"/>
        <v>0</v>
      </c>
      <c r="N1929" s="35" t="str">
        <f si="462" t="shared"/>
        <v/>
      </c>
      <c r="O1929" s="59">
        <f>(IF(ISNUMBER(MATCH(B1929,Sheet4!$K$92:$K$101,0)),1,0)+IF(ISNUMBER(MATCH(C1929,Sheet4!$K$92:$K$101,0)),1,0)+IF(ISNUMBER(MATCH(D1929,Sheet4!$K$92:$K$101,0)),1,0)+IF(ISNUMBER(MATCH(E1929,Sheet4!$K$92:$K$101,0)),1,0)+IF(ISNUMBER(MATCH(F1929,Sheet4!$K$92:$K$101,0)),1,0)+IF(ISNUMBER(MATCH(G1929,Sheet4!$K$92:$K$101,0)),1,0)+IF(ISNUMBER(MATCH(H1929,Sheet4!$K$92:$K$101,0)),1,0)+IF(ISNUMBER(MATCH(I1929,Sheet4!$K$92:$K$101,0)),1,0)+IF(ISNUMBER(MATCH(J1929,Sheet4!$K$92:$K$101,0)),1,0))
-
(IF(ISNUMBER(MATCH(B1929,Sheet4!$F$2:$F$11,0)),1,0)+IF(ISNUMBER(MATCH(C1929,Sheet4!$F$2:$F$11,0)),1,0)+IF(ISNUMBER(MATCH(D1929,Sheet4!$F$2:$F$11,0)),1,0)+IF(ISNUMBER(MATCH(E1929,Sheet4!$F$2:$F$11,0)),1,0)+IF(ISNUMBER(MATCH(F1929,Sheet4!$F$2:$F$11,0)),1,0)+IF(ISNUMBER(MATCH(G1929,Sheet4!$F$2:$F$11,0)),1,0)+IF(ISNUMBER(MATCH(H1929,Sheet4!$F$2:$F$11,0)),1,0)+IF(ISNUMBER(MATCH(I1929,Sheet4!$F$2:$F$11,0)),1,0)+IF(ISNUMBER(MATCH(J1929,Sheet4!$F$2:$F$11,0)),1,0))</f>
        <v>0</v>
      </c>
      <c r="P1929" s="40" t="str">
        <f>IFERROR(INDEX(Sheet4!$G:$G,MATCH(Sheet1!B1929,Sheet4!$F:$F,0))+INDEX(Sheet4!$G:$G,MATCH(Sheet1!C1929,Sheet4!$F:$F,0))+INDEX(Sheet4!$G:$G,MATCH(Sheet1!D1929,Sheet4!$F:$F,0))+INDEX(Sheet4!$G:$G,MATCH(Sheet1!E1929,Sheet4!$F:$F,0))+INDEX(Sheet4!$G:$G,MATCH(Sheet1!F1929,Sheet4!$F:$F,0))+INDEX(Sheet4!$G:$G,MATCH(Sheet1!G1929,Sheet4!$F:$F,0))+INDEX(Sheet4!$G:$G,MATCH(Sheet1!H1929,Sheet4!$F:$F,0))+INDEX(Sheet4!$G:$G,MATCH(Sheet1!I1929,Sheet4!$F:$F,0))+INDEX(Sheet4!$G:$G,MATCH(Sheet1!J1929,Sheet4!$F:$F,0)),"")</f>
        <v/>
      </c>
      <c r="AF1929">
        <f si="463" t="shared"/>
        <v>0</v>
      </c>
      <c r="AH1929">
        <v>1906</v>
      </c>
      <c r="AI1929" t="str">
        <f si="464" t="shared"/>
        <v>Elie OkoboLandry ShametJames HardenMonte MorrisWill BartonMikal BridgesKenneth FariedPaul MillsapRudy Gobert</v>
      </c>
      <c r="AJ1929">
        <f si="453" t="shared"/>
        <v>0</v>
      </c>
      <c r="AK1929">
        <f si="454" t="shared"/>
        <v>0</v>
      </c>
      <c r="AL1929">
        <f si="455" t="shared"/>
        <v>0</v>
      </c>
      <c r="AM1929">
        <f si="456" t="shared"/>
        <v>0</v>
      </c>
      <c r="AN1929">
        <f si="457" t="shared"/>
        <v>0</v>
      </c>
      <c r="AO1929">
        <f si="458" t="shared"/>
        <v>0</v>
      </c>
      <c r="AP1929">
        <f si="459" t="shared"/>
        <v>0</v>
      </c>
      <c r="AQ1929">
        <f si="460" t="shared"/>
        <v>0</v>
      </c>
      <c r="AR1929">
        <f si="461" t="shared"/>
        <v>0</v>
      </c>
      <c r="AS1929">
        <f si="465" t="shared"/>
        <v>0</v>
      </c>
      <c r="AU1929" t="str">
        <f>IFERROR(VLOOKUP(C1929,Results!$A$2:$B$240,2,FALSE)+VLOOKUP(D1929,Results!$A$2:$B$240,2,FALSE)+VLOOKUP(E1929,Results!$A$2:$B$240,2,FALSE)+VLOOKUP(F1929,Results!$A$2:$B$240,2,FALSE)+VLOOKUP(G1929,Results!$A$2:$B$240,2,FALSE)+VLOOKUP(H1929,Results!$A$2:$B$240,2,FALSE)+VLOOKUP(I1929,Results!$A$2:$B$240,2,FALSE)+VLOOKUP(J1929,Results!$A$2:$B$240,2,FALSE)+VLOOKUP(B1929,Results!$A$2:$B$240,2,FALSE)-MIN(VLOOKUP(C1929,Results!$A$2:$B$240,2,FALSE),VLOOKUP(D1929,Results!$A$2:$B$240,2,FALSE),VLOOKUP(E1929,Results!$A$2:$B$240,2,FALSE),VLOOKUP(F1929,Results!$A$2:$B$240,2,FALSE),VLOOKUP(G1929,Results!$A$2:$B$240,2,FALSE),VLOOKUP(H1929,Results!$A$2:$B$240,2,FALSE),VLOOKUP(I1929,Results!$A$2:$B$240,2,FALSE),VLOOKUP(J1929,Results!$A$2:$B$240,2,FALSE),VLOOKUP(B1929,Results!$A$2:$B$240,2,FALSE)),"")</f>
        <v/>
      </c>
    </row>
    <row r="1930" spans="2:47" x14ac:dyDescent="0.3">
      <c r="B1930" t="s">
        <v>166</v>
      </c>
      <c r="C1930" t="s">
        <v>87</v>
      </c>
      <c r="D1930" t="s">
        <v>172</v>
      </c>
      <c r="E1930" t="s">
        <v>146</v>
      </c>
      <c r="F1930" t="s">
        <v>179</v>
      </c>
      <c r="G1930" t="s">
        <v>101</v>
      </c>
      <c r="H1930" t="s">
        <v>181</v>
      </c>
      <c r="I1930" t="s">
        <v>183</v>
      </c>
      <c r="J1930" t="s">
        <v>188</v>
      </c>
      <c r="K1930" t="n">
        <v>9.0</v>
      </c>
      <c r="L1930" s="30">
        <f si="452" t="shared"/>
        <v>0</v>
      </c>
      <c r="N1930" s="35" t="str">
        <f si="462" t="shared"/>
        <v/>
      </c>
      <c r="O1930" s="59">
        <f>(IF(ISNUMBER(MATCH(B1930,Sheet4!$K$92:$K$101,0)),1,0)+IF(ISNUMBER(MATCH(C1930,Sheet4!$K$92:$K$101,0)),1,0)+IF(ISNUMBER(MATCH(D1930,Sheet4!$K$92:$K$101,0)),1,0)+IF(ISNUMBER(MATCH(E1930,Sheet4!$K$92:$K$101,0)),1,0)+IF(ISNUMBER(MATCH(F1930,Sheet4!$K$92:$K$101,0)),1,0)+IF(ISNUMBER(MATCH(G1930,Sheet4!$K$92:$K$101,0)),1,0)+IF(ISNUMBER(MATCH(H1930,Sheet4!$K$92:$K$101,0)),1,0)+IF(ISNUMBER(MATCH(I1930,Sheet4!$K$92:$K$101,0)),1,0)+IF(ISNUMBER(MATCH(J1930,Sheet4!$K$92:$K$101,0)),1,0))
-
(IF(ISNUMBER(MATCH(B1930,Sheet4!$F$2:$F$11,0)),1,0)+IF(ISNUMBER(MATCH(C1930,Sheet4!$F$2:$F$11,0)),1,0)+IF(ISNUMBER(MATCH(D1930,Sheet4!$F$2:$F$11,0)),1,0)+IF(ISNUMBER(MATCH(E1930,Sheet4!$F$2:$F$11,0)),1,0)+IF(ISNUMBER(MATCH(F1930,Sheet4!$F$2:$F$11,0)),1,0)+IF(ISNUMBER(MATCH(G1930,Sheet4!$F$2:$F$11,0)),1,0)+IF(ISNUMBER(MATCH(H1930,Sheet4!$F$2:$F$11,0)),1,0)+IF(ISNUMBER(MATCH(I1930,Sheet4!$F$2:$F$11,0)),1,0)+IF(ISNUMBER(MATCH(J1930,Sheet4!$F$2:$F$11,0)),1,0))</f>
        <v>0</v>
      </c>
      <c r="P1930" s="40" t="str">
        <f>IFERROR(INDEX(Sheet4!$G:$G,MATCH(Sheet1!B1930,Sheet4!$F:$F,0))+INDEX(Sheet4!$G:$G,MATCH(Sheet1!C1930,Sheet4!$F:$F,0))+INDEX(Sheet4!$G:$G,MATCH(Sheet1!D1930,Sheet4!$F:$F,0))+INDEX(Sheet4!$G:$G,MATCH(Sheet1!E1930,Sheet4!$F:$F,0))+INDEX(Sheet4!$G:$G,MATCH(Sheet1!F1930,Sheet4!$F:$F,0))+INDEX(Sheet4!$G:$G,MATCH(Sheet1!G1930,Sheet4!$F:$F,0))+INDEX(Sheet4!$G:$G,MATCH(Sheet1!H1930,Sheet4!$F:$F,0))+INDEX(Sheet4!$G:$G,MATCH(Sheet1!I1930,Sheet4!$F:$F,0))+INDEX(Sheet4!$G:$G,MATCH(Sheet1!J1930,Sheet4!$F:$F,0)),"")</f>
        <v/>
      </c>
      <c r="AF1930">
        <f si="463" t="shared"/>
        <v>0</v>
      </c>
      <c r="AH1930">
        <v>1907</v>
      </c>
      <c r="AI1930" t="str">
        <f si="464" t="shared"/>
        <v>Ben SimmonsLandry ShametJimmy ButlerAustin RiversTaurean PrinceCorey BrewerKenneth FariedJohn CollinsKarl-Anthony Towns</v>
      </c>
      <c r="AJ1930">
        <f si="453" t="shared"/>
        <v>0</v>
      </c>
      <c r="AK1930">
        <f si="454" t="shared"/>
        <v>0</v>
      </c>
      <c r="AL1930">
        <f si="455" t="shared"/>
        <v>0</v>
      </c>
      <c r="AM1930">
        <f si="456" t="shared"/>
        <v>0</v>
      </c>
      <c r="AN1930">
        <f si="457" t="shared"/>
        <v>0</v>
      </c>
      <c r="AO1930">
        <f si="458" t="shared"/>
        <v>0</v>
      </c>
      <c r="AP1930">
        <f si="459" t="shared"/>
        <v>0</v>
      </c>
      <c r="AQ1930">
        <f si="460" t="shared"/>
        <v>0</v>
      </c>
      <c r="AR1930">
        <f si="461" t="shared"/>
        <v>0</v>
      </c>
      <c r="AS1930">
        <f si="465" t="shared"/>
        <v>0</v>
      </c>
      <c r="AU1930" t="str">
        <f>IFERROR(VLOOKUP(C1930,Results!$A$2:$B$240,2,FALSE)+VLOOKUP(D1930,Results!$A$2:$B$240,2,FALSE)+VLOOKUP(E1930,Results!$A$2:$B$240,2,FALSE)+VLOOKUP(F1930,Results!$A$2:$B$240,2,FALSE)+VLOOKUP(G1930,Results!$A$2:$B$240,2,FALSE)+VLOOKUP(H1930,Results!$A$2:$B$240,2,FALSE)+VLOOKUP(I1930,Results!$A$2:$B$240,2,FALSE)+VLOOKUP(J1930,Results!$A$2:$B$240,2,FALSE)+VLOOKUP(B1930,Results!$A$2:$B$240,2,FALSE)-MIN(VLOOKUP(C1930,Results!$A$2:$B$240,2,FALSE),VLOOKUP(D1930,Results!$A$2:$B$240,2,FALSE),VLOOKUP(E1930,Results!$A$2:$B$240,2,FALSE),VLOOKUP(F1930,Results!$A$2:$B$240,2,FALSE),VLOOKUP(G1930,Results!$A$2:$B$240,2,FALSE),VLOOKUP(H1930,Results!$A$2:$B$240,2,FALSE),VLOOKUP(I1930,Results!$A$2:$B$240,2,FALSE),VLOOKUP(J1930,Results!$A$2:$B$240,2,FALSE),VLOOKUP(B1930,Results!$A$2:$B$240,2,FALSE)),"")</f>
        <v/>
      </c>
    </row>
    <row r="1931" spans="2:47" x14ac:dyDescent="0.3">
      <c r="B1931" t="s">
        <v>166</v>
      </c>
      <c r="C1931" t="s">
        <v>87</v>
      </c>
      <c r="D1931" t="s">
        <v>173</v>
      </c>
      <c r="E1931" t="s">
        <v>146</v>
      </c>
      <c r="F1931" t="s">
        <v>150</v>
      </c>
      <c r="G1931" t="s">
        <v>177</v>
      </c>
      <c r="H1931" t="s">
        <v>93</v>
      </c>
      <c r="I1931" t="s">
        <v>185</v>
      </c>
      <c r="J1931" t="s">
        <v>187</v>
      </c>
      <c r="K1931" t="n">
        <v>9.0</v>
      </c>
      <c r="L1931" s="30">
        <f si="452" t="shared"/>
        <v>0</v>
      </c>
      <c r="N1931" s="35" t="str">
        <f si="462" t="shared"/>
        <v/>
      </c>
      <c r="O1931" s="59">
        <f>(IF(ISNUMBER(MATCH(B1931,Sheet4!$K$92:$K$101,0)),1,0)+IF(ISNUMBER(MATCH(C1931,Sheet4!$K$92:$K$101,0)),1,0)+IF(ISNUMBER(MATCH(D1931,Sheet4!$K$92:$K$101,0)),1,0)+IF(ISNUMBER(MATCH(E1931,Sheet4!$K$92:$K$101,0)),1,0)+IF(ISNUMBER(MATCH(F1931,Sheet4!$K$92:$K$101,0)),1,0)+IF(ISNUMBER(MATCH(G1931,Sheet4!$K$92:$K$101,0)),1,0)+IF(ISNUMBER(MATCH(H1931,Sheet4!$K$92:$K$101,0)),1,0)+IF(ISNUMBER(MATCH(I1931,Sheet4!$K$92:$K$101,0)),1,0)+IF(ISNUMBER(MATCH(J1931,Sheet4!$K$92:$K$101,0)),1,0))
-
(IF(ISNUMBER(MATCH(B1931,Sheet4!$F$2:$F$11,0)),1,0)+IF(ISNUMBER(MATCH(C1931,Sheet4!$F$2:$F$11,0)),1,0)+IF(ISNUMBER(MATCH(D1931,Sheet4!$F$2:$F$11,0)),1,0)+IF(ISNUMBER(MATCH(E1931,Sheet4!$F$2:$F$11,0)),1,0)+IF(ISNUMBER(MATCH(F1931,Sheet4!$F$2:$F$11,0)),1,0)+IF(ISNUMBER(MATCH(G1931,Sheet4!$F$2:$F$11,0)),1,0)+IF(ISNUMBER(MATCH(H1931,Sheet4!$F$2:$F$11,0)),1,0)+IF(ISNUMBER(MATCH(I1931,Sheet4!$F$2:$F$11,0)),1,0)+IF(ISNUMBER(MATCH(J1931,Sheet4!$F$2:$F$11,0)),1,0))</f>
        <v>0</v>
      </c>
      <c r="P1931" s="40" t="str">
        <f>IFERROR(INDEX(Sheet4!$G:$G,MATCH(Sheet1!B1931,Sheet4!$F:$F,0))+INDEX(Sheet4!$G:$G,MATCH(Sheet1!C1931,Sheet4!$F:$F,0))+INDEX(Sheet4!$G:$G,MATCH(Sheet1!D1931,Sheet4!$F:$F,0))+INDEX(Sheet4!$G:$G,MATCH(Sheet1!E1931,Sheet4!$F:$F,0))+INDEX(Sheet4!$G:$G,MATCH(Sheet1!F1931,Sheet4!$F:$F,0))+INDEX(Sheet4!$G:$G,MATCH(Sheet1!G1931,Sheet4!$F:$F,0))+INDEX(Sheet4!$G:$G,MATCH(Sheet1!H1931,Sheet4!$F:$F,0))+INDEX(Sheet4!$G:$G,MATCH(Sheet1!I1931,Sheet4!$F:$F,0))+INDEX(Sheet4!$G:$G,MATCH(Sheet1!J1931,Sheet4!$F:$F,0)),"")</f>
        <v/>
      </c>
      <c r="AF1931">
        <f si="463" t="shared"/>
        <v>0</v>
      </c>
      <c r="AH1931">
        <v>1908</v>
      </c>
      <c r="AI1931" t="str">
        <f si="464" t="shared"/>
        <v>Ben SimmonsT.J. McConnellJimmy ButlerMalik BeasleyKelly OubreGerald GreenJohn CollinsPaul MillsapKarl-Anthony Towns</v>
      </c>
      <c r="AJ1931">
        <f si="453" t="shared"/>
        <v>0</v>
      </c>
      <c r="AK1931">
        <f si="454" t="shared"/>
        <v>0</v>
      </c>
      <c r="AL1931">
        <f si="455" t="shared"/>
        <v>0</v>
      </c>
      <c r="AM1931">
        <f si="456" t="shared"/>
        <v>0</v>
      </c>
      <c r="AN1931">
        <f si="457" t="shared"/>
        <v>0</v>
      </c>
      <c r="AO1931">
        <f si="458" t="shared"/>
        <v>0</v>
      </c>
      <c r="AP1931">
        <f si="459" t="shared"/>
        <v>0</v>
      </c>
      <c r="AQ1931">
        <f si="460" t="shared"/>
        <v>0</v>
      </c>
      <c r="AR1931">
        <f si="461" t="shared"/>
        <v>0</v>
      </c>
      <c r="AS1931">
        <f si="465" t="shared"/>
        <v>0</v>
      </c>
      <c r="AU1931" t="str">
        <f>IFERROR(VLOOKUP(C1931,Results!$A$2:$B$240,2,FALSE)+VLOOKUP(D1931,Results!$A$2:$B$240,2,FALSE)+VLOOKUP(E1931,Results!$A$2:$B$240,2,FALSE)+VLOOKUP(F1931,Results!$A$2:$B$240,2,FALSE)+VLOOKUP(G1931,Results!$A$2:$B$240,2,FALSE)+VLOOKUP(H1931,Results!$A$2:$B$240,2,FALSE)+VLOOKUP(I1931,Results!$A$2:$B$240,2,FALSE)+VLOOKUP(J1931,Results!$A$2:$B$240,2,FALSE)+VLOOKUP(B1931,Results!$A$2:$B$240,2,FALSE)-MIN(VLOOKUP(C1931,Results!$A$2:$B$240,2,FALSE),VLOOKUP(D1931,Results!$A$2:$B$240,2,FALSE),VLOOKUP(E1931,Results!$A$2:$B$240,2,FALSE),VLOOKUP(F1931,Results!$A$2:$B$240,2,FALSE),VLOOKUP(G1931,Results!$A$2:$B$240,2,FALSE),VLOOKUP(H1931,Results!$A$2:$B$240,2,FALSE),VLOOKUP(I1931,Results!$A$2:$B$240,2,FALSE),VLOOKUP(J1931,Results!$A$2:$B$240,2,FALSE),VLOOKUP(B1931,Results!$A$2:$B$240,2,FALSE)),"")</f>
        <v/>
      </c>
    </row>
    <row r="1932" spans="2:47" x14ac:dyDescent="0.3">
      <c r="B1932" t="s">
        <v>166</v>
      </c>
      <c r="C1932" t="s">
        <v>108</v>
      </c>
      <c r="D1932" t="s">
        <v>172</v>
      </c>
      <c r="E1932" t="s">
        <v>146</v>
      </c>
      <c r="F1932" t="s">
        <v>178</v>
      </c>
      <c r="G1932" t="s">
        <v>101</v>
      </c>
      <c r="H1932" t="s">
        <v>181</v>
      </c>
      <c r="I1932" t="s">
        <v>152</v>
      </c>
      <c r="J1932" t="s">
        <v>186</v>
      </c>
      <c r="K1932" t="n">
        <v>9.0</v>
      </c>
      <c r="L1932" s="30">
        <f si="452" t="shared"/>
        <v>0</v>
      </c>
      <c r="N1932" s="35" t="str">
        <f si="462" t="shared"/>
        <v/>
      </c>
      <c r="O1932" s="59">
        <f>(IF(ISNUMBER(MATCH(B1932,Sheet4!$K$92:$K$101,0)),1,0)+IF(ISNUMBER(MATCH(C1932,Sheet4!$K$92:$K$101,0)),1,0)+IF(ISNUMBER(MATCH(D1932,Sheet4!$K$92:$K$101,0)),1,0)+IF(ISNUMBER(MATCH(E1932,Sheet4!$K$92:$K$101,0)),1,0)+IF(ISNUMBER(MATCH(F1932,Sheet4!$K$92:$K$101,0)),1,0)+IF(ISNUMBER(MATCH(G1932,Sheet4!$K$92:$K$101,0)),1,0)+IF(ISNUMBER(MATCH(H1932,Sheet4!$K$92:$K$101,0)),1,0)+IF(ISNUMBER(MATCH(I1932,Sheet4!$K$92:$K$101,0)),1,0)+IF(ISNUMBER(MATCH(J1932,Sheet4!$K$92:$K$101,0)),1,0))
-
(IF(ISNUMBER(MATCH(B1932,Sheet4!$F$2:$F$11,0)),1,0)+IF(ISNUMBER(MATCH(C1932,Sheet4!$F$2:$F$11,0)),1,0)+IF(ISNUMBER(MATCH(D1932,Sheet4!$F$2:$F$11,0)),1,0)+IF(ISNUMBER(MATCH(E1932,Sheet4!$F$2:$F$11,0)),1,0)+IF(ISNUMBER(MATCH(F1932,Sheet4!$F$2:$F$11,0)),1,0)+IF(ISNUMBER(MATCH(G1932,Sheet4!$F$2:$F$11,0)),1,0)+IF(ISNUMBER(MATCH(H1932,Sheet4!$F$2:$F$11,0)),1,0)+IF(ISNUMBER(MATCH(I1932,Sheet4!$F$2:$F$11,0)),1,0)+IF(ISNUMBER(MATCH(J1932,Sheet4!$F$2:$F$11,0)),1,0))</f>
        <v>0</v>
      </c>
      <c r="P1932" s="40" t="str">
        <f>IFERROR(INDEX(Sheet4!$G:$G,MATCH(Sheet1!B1932,Sheet4!$F:$F,0))+INDEX(Sheet4!$G:$G,MATCH(Sheet1!C1932,Sheet4!$F:$F,0))+INDEX(Sheet4!$G:$G,MATCH(Sheet1!D1932,Sheet4!$F:$F,0))+INDEX(Sheet4!$G:$G,MATCH(Sheet1!E1932,Sheet4!$F:$F,0))+INDEX(Sheet4!$G:$G,MATCH(Sheet1!F1932,Sheet4!$F:$F,0))+INDEX(Sheet4!$G:$G,MATCH(Sheet1!G1932,Sheet4!$F:$F,0))+INDEX(Sheet4!$G:$G,MATCH(Sheet1!H1932,Sheet4!$F:$F,0))+INDEX(Sheet4!$G:$G,MATCH(Sheet1!I1932,Sheet4!$F:$F,0))+INDEX(Sheet4!$G:$G,MATCH(Sheet1!J1932,Sheet4!$F:$F,0)),"")</f>
        <v/>
      </c>
      <c r="AF1932">
        <f si="463" t="shared"/>
        <v>0</v>
      </c>
      <c r="AH1932">
        <v>1909</v>
      </c>
      <c r="AI1932" t="str">
        <f si="464" t="shared"/>
        <v>Ben SimmonsDe'Aaron FoxBuddy HieldTorrey CraigKelly OubreLuol DengJohn CollinsPaul MillsapKarl-Anthony Towns</v>
      </c>
      <c r="AJ1932">
        <f si="453" t="shared"/>
        <v>0</v>
      </c>
      <c r="AK1932">
        <f si="454" t="shared"/>
        <v>0</v>
      </c>
      <c r="AL1932">
        <f si="455" t="shared"/>
        <v>0</v>
      </c>
      <c r="AM1932">
        <f si="456" t="shared"/>
        <v>0</v>
      </c>
      <c r="AN1932">
        <f si="457" t="shared"/>
        <v>0</v>
      </c>
      <c r="AO1932">
        <f si="458" t="shared"/>
        <v>0</v>
      </c>
      <c r="AP1932">
        <f si="459" t="shared"/>
        <v>0</v>
      </c>
      <c r="AQ1932">
        <f si="460" t="shared"/>
        <v>0</v>
      </c>
      <c r="AR1932">
        <f si="461" t="shared"/>
        <v>0</v>
      </c>
      <c r="AS1932">
        <f si="465" t="shared"/>
        <v>0</v>
      </c>
      <c r="AU1932" t="str">
        <f>IFERROR(VLOOKUP(C1932,Results!$A$2:$B$240,2,FALSE)+VLOOKUP(D1932,Results!$A$2:$B$240,2,FALSE)+VLOOKUP(E1932,Results!$A$2:$B$240,2,FALSE)+VLOOKUP(F1932,Results!$A$2:$B$240,2,FALSE)+VLOOKUP(G1932,Results!$A$2:$B$240,2,FALSE)+VLOOKUP(H1932,Results!$A$2:$B$240,2,FALSE)+VLOOKUP(I1932,Results!$A$2:$B$240,2,FALSE)+VLOOKUP(J1932,Results!$A$2:$B$240,2,FALSE)+VLOOKUP(B1932,Results!$A$2:$B$240,2,FALSE)-MIN(VLOOKUP(C1932,Results!$A$2:$B$240,2,FALSE),VLOOKUP(D1932,Results!$A$2:$B$240,2,FALSE),VLOOKUP(E1932,Results!$A$2:$B$240,2,FALSE),VLOOKUP(F1932,Results!$A$2:$B$240,2,FALSE),VLOOKUP(G1932,Results!$A$2:$B$240,2,FALSE),VLOOKUP(H1932,Results!$A$2:$B$240,2,FALSE),VLOOKUP(I1932,Results!$A$2:$B$240,2,FALSE),VLOOKUP(J1932,Results!$A$2:$B$240,2,FALSE),VLOOKUP(B1932,Results!$A$2:$B$240,2,FALSE)),"")</f>
        <v/>
      </c>
    </row>
    <row r="1933" spans="2:47" x14ac:dyDescent="0.3">
      <c r="B1933" t="s">
        <v>87</v>
      </c>
      <c r="C1933" t="s">
        <v>116</v>
      </c>
      <c r="D1933" t="s">
        <v>172</v>
      </c>
      <c r="E1933" t="s">
        <v>173</v>
      </c>
      <c r="F1933" t="s">
        <v>177</v>
      </c>
      <c r="G1933" t="s">
        <v>100</v>
      </c>
      <c r="H1933" t="s">
        <v>93</v>
      </c>
      <c r="I1933" t="s">
        <v>152</v>
      </c>
      <c r="J1933" t="s">
        <v>98</v>
      </c>
      <c r="K1933" t="n">
        <v>9.0</v>
      </c>
      <c r="L1933" s="30">
        <f si="452" t="shared"/>
        <v>0</v>
      </c>
      <c r="N1933" s="35" t="str">
        <f si="462" t="shared"/>
        <v/>
      </c>
      <c r="O1933" s="59">
        <f>(IF(ISNUMBER(MATCH(B1933,Sheet4!$K$92:$K$101,0)),1,0)+IF(ISNUMBER(MATCH(C1933,Sheet4!$K$92:$K$101,0)),1,0)+IF(ISNUMBER(MATCH(D1933,Sheet4!$K$92:$K$101,0)),1,0)+IF(ISNUMBER(MATCH(E1933,Sheet4!$K$92:$K$101,0)),1,0)+IF(ISNUMBER(MATCH(F1933,Sheet4!$K$92:$K$101,0)),1,0)+IF(ISNUMBER(MATCH(G1933,Sheet4!$K$92:$K$101,0)),1,0)+IF(ISNUMBER(MATCH(H1933,Sheet4!$K$92:$K$101,0)),1,0)+IF(ISNUMBER(MATCH(I1933,Sheet4!$K$92:$K$101,0)),1,0)+IF(ISNUMBER(MATCH(J1933,Sheet4!$K$92:$K$101,0)),1,0))
-
(IF(ISNUMBER(MATCH(B1933,Sheet4!$F$2:$F$11,0)),1,0)+IF(ISNUMBER(MATCH(C1933,Sheet4!$F$2:$F$11,0)),1,0)+IF(ISNUMBER(MATCH(D1933,Sheet4!$F$2:$F$11,0)),1,0)+IF(ISNUMBER(MATCH(E1933,Sheet4!$F$2:$F$11,0)),1,0)+IF(ISNUMBER(MATCH(F1933,Sheet4!$F$2:$F$11,0)),1,0)+IF(ISNUMBER(MATCH(G1933,Sheet4!$F$2:$F$11,0)),1,0)+IF(ISNUMBER(MATCH(H1933,Sheet4!$F$2:$F$11,0)),1,0)+IF(ISNUMBER(MATCH(I1933,Sheet4!$F$2:$F$11,0)),1,0)+IF(ISNUMBER(MATCH(J1933,Sheet4!$F$2:$F$11,0)),1,0))</f>
        <v>0</v>
      </c>
      <c r="P1933" s="40" t="str">
        <f>IFERROR(INDEX(Sheet4!$G:$G,MATCH(Sheet1!B1933,Sheet4!$F:$F,0))+INDEX(Sheet4!$G:$G,MATCH(Sheet1!C1933,Sheet4!$F:$F,0))+INDEX(Sheet4!$G:$G,MATCH(Sheet1!D1933,Sheet4!$F:$F,0))+INDEX(Sheet4!$G:$G,MATCH(Sheet1!E1933,Sheet4!$F:$F,0))+INDEX(Sheet4!$G:$G,MATCH(Sheet1!F1933,Sheet4!$F:$F,0))+INDEX(Sheet4!$G:$G,MATCH(Sheet1!G1933,Sheet4!$F:$F,0))+INDEX(Sheet4!$G:$G,MATCH(Sheet1!H1933,Sheet4!$F:$F,0))+INDEX(Sheet4!$G:$G,MATCH(Sheet1!I1933,Sheet4!$F:$F,0))+INDEX(Sheet4!$G:$G,MATCH(Sheet1!J1933,Sheet4!$F:$F,0)),"")</f>
        <v/>
      </c>
      <c r="AF1933">
        <f si="463" t="shared"/>
        <v>0</v>
      </c>
      <c r="AH1933">
        <v>1910</v>
      </c>
      <c r="AI1933" t="str">
        <f si="464" t="shared"/>
        <v>Ben SimmonsRicky RubioDevin BookerMonte MorrisKelly OubreMikal BridgesRichaun HolmesDario SaricKarl-Anthony Towns</v>
      </c>
      <c r="AJ1933">
        <f si="453" t="shared"/>
        <v>0</v>
      </c>
      <c r="AK1933">
        <f si="454" t="shared"/>
        <v>0</v>
      </c>
      <c r="AL1933">
        <f si="455" t="shared"/>
        <v>0</v>
      </c>
      <c r="AM1933">
        <f si="456" t="shared"/>
        <v>0</v>
      </c>
      <c r="AN1933">
        <f si="457" t="shared"/>
        <v>0</v>
      </c>
      <c r="AO1933">
        <f si="458" t="shared"/>
        <v>0</v>
      </c>
      <c r="AP1933">
        <f si="459" t="shared"/>
        <v>0</v>
      </c>
      <c r="AQ1933">
        <f si="460" t="shared"/>
        <v>0</v>
      </c>
      <c r="AR1933">
        <f si="461" t="shared"/>
        <v>0</v>
      </c>
      <c r="AS1933">
        <f si="465" t="shared"/>
        <v>0</v>
      </c>
      <c r="AU1933" t="str">
        <f>IFERROR(VLOOKUP(C1933,Results!$A$2:$B$240,2,FALSE)+VLOOKUP(D1933,Results!$A$2:$B$240,2,FALSE)+VLOOKUP(E1933,Results!$A$2:$B$240,2,FALSE)+VLOOKUP(F1933,Results!$A$2:$B$240,2,FALSE)+VLOOKUP(G1933,Results!$A$2:$B$240,2,FALSE)+VLOOKUP(H1933,Results!$A$2:$B$240,2,FALSE)+VLOOKUP(I1933,Results!$A$2:$B$240,2,FALSE)+VLOOKUP(J1933,Results!$A$2:$B$240,2,FALSE)+VLOOKUP(B1933,Results!$A$2:$B$240,2,FALSE)-MIN(VLOOKUP(C1933,Results!$A$2:$B$240,2,FALSE),VLOOKUP(D1933,Results!$A$2:$B$240,2,FALSE),VLOOKUP(E1933,Results!$A$2:$B$240,2,FALSE),VLOOKUP(F1933,Results!$A$2:$B$240,2,FALSE),VLOOKUP(G1933,Results!$A$2:$B$240,2,FALSE),VLOOKUP(H1933,Results!$A$2:$B$240,2,FALSE),VLOOKUP(I1933,Results!$A$2:$B$240,2,FALSE),VLOOKUP(J1933,Results!$A$2:$B$240,2,FALSE),VLOOKUP(B1933,Results!$A$2:$B$240,2,FALSE)),"")</f>
        <v/>
      </c>
    </row>
    <row r="1934" spans="2:47" x14ac:dyDescent="0.3">
      <c r="B1934" t="s">
        <v>87</v>
      </c>
      <c r="C1934" t="s">
        <v>171</v>
      </c>
      <c r="D1934" t="s">
        <v>172</v>
      </c>
      <c r="E1934" t="s">
        <v>146</v>
      </c>
      <c r="F1934" t="s">
        <v>177</v>
      </c>
      <c r="G1934" t="s">
        <v>178</v>
      </c>
      <c r="H1934" t="s">
        <v>92</v>
      </c>
      <c r="I1934" t="s">
        <v>152</v>
      </c>
      <c r="J1934" t="s">
        <v>156</v>
      </c>
      <c r="K1934" t="n">
        <v>9.0</v>
      </c>
      <c r="L1934" s="30">
        <f si="452" t="shared"/>
        <v>0</v>
      </c>
      <c r="N1934" s="35" t="str">
        <f si="462" t="shared"/>
        <v/>
      </c>
      <c r="O1934" s="59">
        <f>(IF(ISNUMBER(MATCH(B1934,Sheet4!$K$92:$K$101,0)),1,0)+IF(ISNUMBER(MATCH(C1934,Sheet4!$K$92:$K$101,0)),1,0)+IF(ISNUMBER(MATCH(D1934,Sheet4!$K$92:$K$101,0)),1,0)+IF(ISNUMBER(MATCH(E1934,Sheet4!$K$92:$K$101,0)),1,0)+IF(ISNUMBER(MATCH(F1934,Sheet4!$K$92:$K$101,0)),1,0)+IF(ISNUMBER(MATCH(G1934,Sheet4!$K$92:$K$101,0)),1,0)+IF(ISNUMBER(MATCH(H1934,Sheet4!$K$92:$K$101,0)),1,0)+IF(ISNUMBER(MATCH(I1934,Sheet4!$K$92:$K$101,0)),1,0)+IF(ISNUMBER(MATCH(J1934,Sheet4!$K$92:$K$101,0)),1,0))
-
(IF(ISNUMBER(MATCH(B1934,Sheet4!$F$2:$F$11,0)),1,0)+IF(ISNUMBER(MATCH(C1934,Sheet4!$F$2:$F$11,0)),1,0)+IF(ISNUMBER(MATCH(D1934,Sheet4!$F$2:$F$11,0)),1,0)+IF(ISNUMBER(MATCH(E1934,Sheet4!$F$2:$F$11,0)),1,0)+IF(ISNUMBER(MATCH(F1934,Sheet4!$F$2:$F$11,0)),1,0)+IF(ISNUMBER(MATCH(G1934,Sheet4!$F$2:$F$11,0)),1,0)+IF(ISNUMBER(MATCH(H1934,Sheet4!$F$2:$F$11,0)),1,0)+IF(ISNUMBER(MATCH(I1934,Sheet4!$F$2:$F$11,0)),1,0)+IF(ISNUMBER(MATCH(J1934,Sheet4!$F$2:$F$11,0)),1,0))</f>
        <v>0</v>
      </c>
      <c r="P1934" s="40" t="str">
        <f>IFERROR(INDEX(Sheet4!$G:$G,MATCH(Sheet1!B1934,Sheet4!$F:$F,0))+INDEX(Sheet4!$G:$G,MATCH(Sheet1!C1934,Sheet4!$F:$F,0))+INDEX(Sheet4!$G:$G,MATCH(Sheet1!D1934,Sheet4!$F:$F,0))+INDEX(Sheet4!$G:$G,MATCH(Sheet1!E1934,Sheet4!$F:$F,0))+INDEX(Sheet4!$G:$G,MATCH(Sheet1!F1934,Sheet4!$F:$F,0))+INDEX(Sheet4!$G:$G,MATCH(Sheet1!G1934,Sheet4!$F:$F,0))+INDEX(Sheet4!$G:$G,MATCH(Sheet1!H1934,Sheet4!$F:$F,0))+INDEX(Sheet4!$G:$G,MATCH(Sheet1!I1934,Sheet4!$F:$F,0))+INDEX(Sheet4!$G:$G,MATCH(Sheet1!J1934,Sheet4!$F:$F,0)),"")</f>
        <v/>
      </c>
      <c r="AF1934">
        <f si="463" t="shared"/>
        <v>0</v>
      </c>
      <c r="AH1934">
        <v>1911</v>
      </c>
      <c r="AI1934" t="str">
        <f si="464" t="shared"/>
        <v>Ben SimmonsDe'Aaron FoxDevin BookerMonte MorrisKelly OubreJae CrowderTaj GibsonDario SaricKarl-Anthony Towns</v>
      </c>
      <c r="AJ1934">
        <f si="453" t="shared"/>
        <v>0</v>
      </c>
      <c r="AK1934">
        <f si="454" t="shared"/>
        <v>0</v>
      </c>
      <c r="AL1934">
        <f si="455" t="shared"/>
        <v>0</v>
      </c>
      <c r="AM1934">
        <f si="456" t="shared"/>
        <v>0</v>
      </c>
      <c r="AN1934">
        <f si="457" t="shared"/>
        <v>0</v>
      </c>
      <c r="AO1934">
        <f si="458" t="shared"/>
        <v>0</v>
      </c>
      <c r="AP1934">
        <f si="459" t="shared"/>
        <v>0</v>
      </c>
      <c r="AQ1934">
        <f si="460" t="shared"/>
        <v>0</v>
      </c>
      <c r="AR1934">
        <f si="461" t="shared"/>
        <v>0</v>
      </c>
      <c r="AS1934">
        <f si="465" t="shared"/>
        <v>0</v>
      </c>
      <c r="AU1934" t="str">
        <f>IFERROR(VLOOKUP(C1934,Results!$A$2:$B$240,2,FALSE)+VLOOKUP(D1934,Results!$A$2:$B$240,2,FALSE)+VLOOKUP(E1934,Results!$A$2:$B$240,2,FALSE)+VLOOKUP(F1934,Results!$A$2:$B$240,2,FALSE)+VLOOKUP(G1934,Results!$A$2:$B$240,2,FALSE)+VLOOKUP(H1934,Results!$A$2:$B$240,2,FALSE)+VLOOKUP(I1934,Results!$A$2:$B$240,2,FALSE)+VLOOKUP(J1934,Results!$A$2:$B$240,2,FALSE)+VLOOKUP(B1934,Results!$A$2:$B$240,2,FALSE)-MIN(VLOOKUP(C1934,Results!$A$2:$B$240,2,FALSE),VLOOKUP(D1934,Results!$A$2:$B$240,2,FALSE),VLOOKUP(E1934,Results!$A$2:$B$240,2,FALSE),VLOOKUP(F1934,Results!$A$2:$B$240,2,FALSE),VLOOKUP(G1934,Results!$A$2:$B$240,2,FALSE),VLOOKUP(H1934,Results!$A$2:$B$240,2,FALSE),VLOOKUP(I1934,Results!$A$2:$B$240,2,FALSE),VLOOKUP(J1934,Results!$A$2:$B$240,2,FALSE),VLOOKUP(B1934,Results!$A$2:$B$240,2,FALSE)),"")</f>
        <v/>
      </c>
    </row>
    <row r="1935" spans="2:47" x14ac:dyDescent="0.3">
      <c r="B1935" t="s">
        <v>166</v>
      </c>
      <c r="C1935" t="s">
        <v>95</v>
      </c>
      <c r="D1935" t="s">
        <v>174</v>
      </c>
      <c r="E1935" t="s">
        <v>146</v>
      </c>
      <c r="F1935" t="s">
        <v>177</v>
      </c>
      <c r="G1935" t="s">
        <v>159</v>
      </c>
      <c r="H1935" t="s">
        <v>92</v>
      </c>
      <c r="I1935" t="s">
        <v>152</v>
      </c>
      <c r="J1935" t="s">
        <v>98</v>
      </c>
      <c r="K1935" t="n">
        <v>9.0</v>
      </c>
      <c r="L1935" s="30">
        <f si="452" t="shared"/>
        <v>0</v>
      </c>
      <c r="N1935" s="35" t="str">
        <f si="462" t="shared"/>
        <v/>
      </c>
      <c r="O1935" s="59">
        <f>(IF(ISNUMBER(MATCH(B1935,Sheet4!$K$92:$K$101,0)),1,0)+IF(ISNUMBER(MATCH(C1935,Sheet4!$K$92:$K$101,0)),1,0)+IF(ISNUMBER(MATCH(D1935,Sheet4!$K$92:$K$101,0)),1,0)+IF(ISNUMBER(MATCH(E1935,Sheet4!$K$92:$K$101,0)),1,0)+IF(ISNUMBER(MATCH(F1935,Sheet4!$K$92:$K$101,0)),1,0)+IF(ISNUMBER(MATCH(G1935,Sheet4!$K$92:$K$101,0)),1,0)+IF(ISNUMBER(MATCH(H1935,Sheet4!$K$92:$K$101,0)),1,0)+IF(ISNUMBER(MATCH(I1935,Sheet4!$K$92:$K$101,0)),1,0)+IF(ISNUMBER(MATCH(J1935,Sheet4!$K$92:$K$101,0)),1,0))
-
(IF(ISNUMBER(MATCH(B1935,Sheet4!$F$2:$F$11,0)),1,0)+IF(ISNUMBER(MATCH(C1935,Sheet4!$F$2:$F$11,0)),1,0)+IF(ISNUMBER(MATCH(D1935,Sheet4!$F$2:$F$11,0)),1,0)+IF(ISNUMBER(MATCH(E1935,Sheet4!$F$2:$F$11,0)),1,0)+IF(ISNUMBER(MATCH(F1935,Sheet4!$F$2:$F$11,0)),1,0)+IF(ISNUMBER(MATCH(G1935,Sheet4!$F$2:$F$11,0)),1,0)+IF(ISNUMBER(MATCH(H1935,Sheet4!$F$2:$F$11,0)),1,0)+IF(ISNUMBER(MATCH(I1935,Sheet4!$F$2:$F$11,0)),1,0)+IF(ISNUMBER(MATCH(J1935,Sheet4!$F$2:$F$11,0)),1,0))</f>
        <v>0</v>
      </c>
      <c r="P1935" s="40" t="str">
        <f>IFERROR(INDEX(Sheet4!$G:$G,MATCH(Sheet1!B1935,Sheet4!$F:$F,0))+INDEX(Sheet4!$G:$G,MATCH(Sheet1!C1935,Sheet4!$F:$F,0))+INDEX(Sheet4!$G:$G,MATCH(Sheet1!D1935,Sheet4!$F:$F,0))+INDEX(Sheet4!$G:$G,MATCH(Sheet1!E1935,Sheet4!$F:$F,0))+INDEX(Sheet4!$G:$G,MATCH(Sheet1!F1935,Sheet4!$F:$F,0))+INDEX(Sheet4!$G:$G,MATCH(Sheet1!G1935,Sheet4!$F:$F,0))+INDEX(Sheet4!$G:$G,MATCH(Sheet1!H1935,Sheet4!$F:$F,0))+INDEX(Sheet4!$G:$G,MATCH(Sheet1!I1935,Sheet4!$F:$F,0))+INDEX(Sheet4!$G:$G,MATCH(Sheet1!J1935,Sheet4!$F:$F,0)),"")</f>
        <v/>
      </c>
      <c r="AF1935">
        <f si="463" t="shared"/>
        <v>0</v>
      </c>
      <c r="AH1935">
        <v>1912</v>
      </c>
      <c r="AI1935" t="str">
        <f si="464" t="shared"/>
        <v>Ben SimmonsRicky RubioDevin BookerKyle KorverKelly OubreMikal BridgesJosh JacksonPaul MillsapRudy Gobert</v>
      </c>
      <c r="AJ1935">
        <f si="453" t="shared"/>
        <v>0</v>
      </c>
      <c r="AK1935">
        <f si="454" t="shared"/>
        <v>0</v>
      </c>
      <c r="AL1935">
        <f si="455" t="shared"/>
        <v>0</v>
      </c>
      <c r="AM1935">
        <f si="456" t="shared"/>
        <v>0</v>
      </c>
      <c r="AN1935">
        <f si="457" t="shared"/>
        <v>0</v>
      </c>
      <c r="AO1935">
        <f si="458" t="shared"/>
        <v>0</v>
      </c>
      <c r="AP1935">
        <f si="459" t="shared"/>
        <v>0</v>
      </c>
      <c r="AQ1935">
        <f si="460" t="shared"/>
        <v>0</v>
      </c>
      <c r="AR1935">
        <f si="461" t="shared"/>
        <v>0</v>
      </c>
      <c r="AS1935">
        <f si="465" t="shared"/>
        <v>0</v>
      </c>
      <c r="AU1935" t="str">
        <f>IFERROR(VLOOKUP(C1935,Results!$A$2:$B$240,2,FALSE)+VLOOKUP(D1935,Results!$A$2:$B$240,2,FALSE)+VLOOKUP(E1935,Results!$A$2:$B$240,2,FALSE)+VLOOKUP(F1935,Results!$A$2:$B$240,2,FALSE)+VLOOKUP(G1935,Results!$A$2:$B$240,2,FALSE)+VLOOKUP(H1935,Results!$A$2:$B$240,2,FALSE)+VLOOKUP(I1935,Results!$A$2:$B$240,2,FALSE)+VLOOKUP(J1935,Results!$A$2:$B$240,2,FALSE)+VLOOKUP(B1935,Results!$A$2:$B$240,2,FALSE)-MIN(VLOOKUP(C1935,Results!$A$2:$B$240,2,FALSE),VLOOKUP(D1935,Results!$A$2:$B$240,2,FALSE),VLOOKUP(E1935,Results!$A$2:$B$240,2,FALSE),VLOOKUP(F1935,Results!$A$2:$B$240,2,FALSE),VLOOKUP(G1935,Results!$A$2:$B$240,2,FALSE),VLOOKUP(H1935,Results!$A$2:$B$240,2,FALSE),VLOOKUP(I1935,Results!$A$2:$B$240,2,FALSE),VLOOKUP(J1935,Results!$A$2:$B$240,2,FALSE),VLOOKUP(B1935,Results!$A$2:$B$240,2,FALSE)),"")</f>
        <v/>
      </c>
    </row>
    <row r="1936" spans="2:47" x14ac:dyDescent="0.3">
      <c r="B1936" t="s">
        <v>166</v>
      </c>
      <c r="C1936" t="s">
        <v>170</v>
      </c>
      <c r="D1936" t="s">
        <v>145</v>
      </c>
      <c r="E1936" t="s">
        <v>148</v>
      </c>
      <c r="F1936" t="s">
        <v>150</v>
      </c>
      <c r="G1936" t="s">
        <v>90</v>
      </c>
      <c r="H1936" t="s">
        <v>181</v>
      </c>
      <c r="I1936" t="s">
        <v>152</v>
      </c>
      <c r="J1936" t="s">
        <v>110</v>
      </c>
      <c r="K1936" t="n">
        <v>9.0</v>
      </c>
      <c r="L1936" s="30">
        <f si="452" t="shared"/>
        <v>0</v>
      </c>
      <c r="N1936" s="35" t="str">
        <f si="462" t="shared"/>
        <v/>
      </c>
      <c r="O1936" s="59">
        <f>(IF(ISNUMBER(MATCH(B1936,Sheet4!$K$92:$K$101,0)),1,0)+IF(ISNUMBER(MATCH(C1936,Sheet4!$K$92:$K$101,0)),1,0)+IF(ISNUMBER(MATCH(D1936,Sheet4!$K$92:$K$101,0)),1,0)+IF(ISNUMBER(MATCH(E1936,Sheet4!$K$92:$K$101,0)),1,0)+IF(ISNUMBER(MATCH(F1936,Sheet4!$K$92:$K$101,0)),1,0)+IF(ISNUMBER(MATCH(G1936,Sheet4!$K$92:$K$101,0)),1,0)+IF(ISNUMBER(MATCH(H1936,Sheet4!$K$92:$K$101,0)),1,0)+IF(ISNUMBER(MATCH(I1936,Sheet4!$K$92:$K$101,0)),1,0)+IF(ISNUMBER(MATCH(J1936,Sheet4!$K$92:$K$101,0)),1,0))
-
(IF(ISNUMBER(MATCH(B1936,Sheet4!$F$2:$F$11,0)),1,0)+IF(ISNUMBER(MATCH(C1936,Sheet4!$F$2:$F$11,0)),1,0)+IF(ISNUMBER(MATCH(D1936,Sheet4!$F$2:$F$11,0)),1,0)+IF(ISNUMBER(MATCH(E1936,Sheet4!$F$2:$F$11,0)),1,0)+IF(ISNUMBER(MATCH(F1936,Sheet4!$F$2:$F$11,0)),1,0)+IF(ISNUMBER(MATCH(G1936,Sheet4!$F$2:$F$11,0)),1,0)+IF(ISNUMBER(MATCH(H1936,Sheet4!$F$2:$F$11,0)),1,0)+IF(ISNUMBER(MATCH(I1936,Sheet4!$F$2:$F$11,0)),1,0)+IF(ISNUMBER(MATCH(J1936,Sheet4!$F$2:$F$11,0)),1,0))</f>
        <v>0</v>
      </c>
      <c r="P1936" s="40" t="str">
        <f>IFERROR(INDEX(Sheet4!$G:$G,MATCH(Sheet1!B1936,Sheet4!$F:$F,0))+INDEX(Sheet4!$G:$G,MATCH(Sheet1!C1936,Sheet4!$F:$F,0))+INDEX(Sheet4!$G:$G,MATCH(Sheet1!D1936,Sheet4!$F:$F,0))+INDEX(Sheet4!$G:$G,MATCH(Sheet1!E1936,Sheet4!$F:$F,0))+INDEX(Sheet4!$G:$G,MATCH(Sheet1!F1936,Sheet4!$F:$F,0))+INDEX(Sheet4!$G:$G,MATCH(Sheet1!G1936,Sheet4!$F:$F,0))+INDEX(Sheet4!$G:$G,MATCH(Sheet1!H1936,Sheet4!$F:$F,0))+INDEX(Sheet4!$G:$G,MATCH(Sheet1!I1936,Sheet4!$F:$F,0))+INDEX(Sheet4!$G:$G,MATCH(Sheet1!J1936,Sheet4!$F:$F,0)),"")</f>
        <v/>
      </c>
      <c r="AF1936">
        <f si="463" t="shared"/>
        <v>0</v>
      </c>
      <c r="AH1936">
        <v>1913</v>
      </c>
      <c r="AI1936" t="str">
        <f si="464" t="shared"/>
        <v>Ben SimmonsRicky RubioJimmy ButlerMonte MorrisMikal BridgesTaurean PrincePaul MillsapTrey LylesJoel Embiid</v>
      </c>
      <c r="AJ1936">
        <f si="453" t="shared"/>
        <v>0</v>
      </c>
      <c r="AK1936">
        <f si="454" t="shared"/>
        <v>0</v>
      </c>
      <c r="AL1936">
        <f si="455" t="shared"/>
        <v>0</v>
      </c>
      <c r="AM1936">
        <f si="456" t="shared"/>
        <v>0</v>
      </c>
      <c r="AN1936">
        <f si="457" t="shared"/>
        <v>0</v>
      </c>
      <c r="AO1936">
        <f si="458" t="shared"/>
        <v>0</v>
      </c>
      <c r="AP1936">
        <f si="459" t="shared"/>
        <v>0</v>
      </c>
      <c r="AQ1936">
        <f si="460" t="shared"/>
        <v>0</v>
      </c>
      <c r="AR1936">
        <f si="461" t="shared"/>
        <v>0</v>
      </c>
      <c r="AS1936">
        <f si="465" t="shared"/>
        <v>0</v>
      </c>
      <c r="AU1936" t="str">
        <f>IFERROR(VLOOKUP(C1936,Results!$A$2:$B$240,2,FALSE)+VLOOKUP(D1936,Results!$A$2:$B$240,2,FALSE)+VLOOKUP(E1936,Results!$A$2:$B$240,2,FALSE)+VLOOKUP(F1936,Results!$A$2:$B$240,2,FALSE)+VLOOKUP(G1936,Results!$A$2:$B$240,2,FALSE)+VLOOKUP(H1936,Results!$A$2:$B$240,2,FALSE)+VLOOKUP(I1936,Results!$A$2:$B$240,2,FALSE)+VLOOKUP(J1936,Results!$A$2:$B$240,2,FALSE)+VLOOKUP(B1936,Results!$A$2:$B$240,2,FALSE)-MIN(VLOOKUP(C1936,Results!$A$2:$B$240,2,FALSE),VLOOKUP(D1936,Results!$A$2:$B$240,2,FALSE),VLOOKUP(E1936,Results!$A$2:$B$240,2,FALSE),VLOOKUP(F1936,Results!$A$2:$B$240,2,FALSE),VLOOKUP(G1936,Results!$A$2:$B$240,2,FALSE),VLOOKUP(H1936,Results!$A$2:$B$240,2,FALSE),VLOOKUP(I1936,Results!$A$2:$B$240,2,FALSE),VLOOKUP(J1936,Results!$A$2:$B$240,2,FALSE),VLOOKUP(B1936,Results!$A$2:$B$240,2,FALSE)),"")</f>
        <v/>
      </c>
    </row>
    <row r="1937" spans="2:47" x14ac:dyDescent="0.3">
      <c r="B1937" t="s">
        <v>166</v>
      </c>
      <c r="C1937" t="s">
        <v>170</v>
      </c>
      <c r="D1937" t="s">
        <v>173</v>
      </c>
      <c r="E1937" t="s">
        <v>148</v>
      </c>
      <c r="F1937" t="s">
        <v>177</v>
      </c>
      <c r="G1937" t="s">
        <v>90</v>
      </c>
      <c r="H1937" t="s">
        <v>181</v>
      </c>
      <c r="I1937" t="s">
        <v>154</v>
      </c>
      <c r="J1937" t="s">
        <v>188</v>
      </c>
      <c r="K1937" t="n">
        <v>9.0</v>
      </c>
      <c r="L1937" s="30">
        <f si="452" t="shared"/>
        <v>0</v>
      </c>
      <c r="N1937" s="35" t="str">
        <f si="462" t="shared"/>
        <v/>
      </c>
      <c r="O1937" s="59">
        <f>(IF(ISNUMBER(MATCH(B1937,Sheet4!$K$92:$K$101,0)),1,0)+IF(ISNUMBER(MATCH(C1937,Sheet4!$K$92:$K$101,0)),1,0)+IF(ISNUMBER(MATCH(D1937,Sheet4!$K$92:$K$101,0)),1,0)+IF(ISNUMBER(MATCH(E1937,Sheet4!$K$92:$K$101,0)),1,0)+IF(ISNUMBER(MATCH(F1937,Sheet4!$K$92:$K$101,0)),1,0)+IF(ISNUMBER(MATCH(G1937,Sheet4!$K$92:$K$101,0)),1,0)+IF(ISNUMBER(MATCH(H1937,Sheet4!$K$92:$K$101,0)),1,0)+IF(ISNUMBER(MATCH(I1937,Sheet4!$K$92:$K$101,0)),1,0)+IF(ISNUMBER(MATCH(J1937,Sheet4!$K$92:$K$101,0)),1,0))
-
(IF(ISNUMBER(MATCH(B1937,Sheet4!$F$2:$F$11,0)),1,0)+IF(ISNUMBER(MATCH(C1937,Sheet4!$F$2:$F$11,0)),1,0)+IF(ISNUMBER(MATCH(D1937,Sheet4!$F$2:$F$11,0)),1,0)+IF(ISNUMBER(MATCH(E1937,Sheet4!$F$2:$F$11,0)),1,0)+IF(ISNUMBER(MATCH(F1937,Sheet4!$F$2:$F$11,0)),1,0)+IF(ISNUMBER(MATCH(G1937,Sheet4!$F$2:$F$11,0)),1,0)+IF(ISNUMBER(MATCH(H1937,Sheet4!$F$2:$F$11,0)),1,0)+IF(ISNUMBER(MATCH(I1937,Sheet4!$F$2:$F$11,0)),1,0)+IF(ISNUMBER(MATCH(J1937,Sheet4!$F$2:$F$11,0)),1,0))</f>
        <v>0</v>
      </c>
      <c r="P1937" s="40" t="str">
        <f>IFERROR(INDEX(Sheet4!$G:$G,MATCH(Sheet1!B1937,Sheet4!$F:$F,0))+INDEX(Sheet4!$G:$G,MATCH(Sheet1!C1937,Sheet4!$F:$F,0))+INDEX(Sheet4!$G:$G,MATCH(Sheet1!D1937,Sheet4!$F:$F,0))+INDEX(Sheet4!$G:$G,MATCH(Sheet1!E1937,Sheet4!$F:$F,0))+INDEX(Sheet4!$G:$G,MATCH(Sheet1!F1937,Sheet4!$F:$F,0))+INDEX(Sheet4!$G:$G,MATCH(Sheet1!G1937,Sheet4!$F:$F,0))+INDEX(Sheet4!$G:$G,MATCH(Sheet1!H1937,Sheet4!$F:$F,0))+INDEX(Sheet4!$G:$G,MATCH(Sheet1!I1937,Sheet4!$F:$F,0))+INDEX(Sheet4!$G:$G,MATCH(Sheet1!J1937,Sheet4!$F:$F,0)),"")</f>
        <v/>
      </c>
      <c r="AF1937">
        <f si="463" t="shared"/>
        <v>0</v>
      </c>
      <c r="AH1937">
        <v>1914</v>
      </c>
      <c r="AI1937" t="str">
        <f si="464" t="shared"/>
        <v>Ben SimmonsDe'Aaron FoxJames HardenMonte MorrisCorey BrewerRoyce O'NealeTaj GibsonDario SaricRudy Gobert</v>
      </c>
      <c r="AJ1937">
        <f si="453" t="shared"/>
        <v>0</v>
      </c>
      <c r="AK1937">
        <f si="454" t="shared"/>
        <v>0</v>
      </c>
      <c r="AL1937">
        <f si="455" t="shared"/>
        <v>0</v>
      </c>
      <c r="AM1937">
        <f si="456" t="shared"/>
        <v>0</v>
      </c>
      <c r="AN1937">
        <f si="457" t="shared"/>
        <v>0</v>
      </c>
      <c r="AO1937">
        <f si="458" t="shared"/>
        <v>0</v>
      </c>
      <c r="AP1937">
        <f si="459" t="shared"/>
        <v>0</v>
      </c>
      <c r="AQ1937">
        <f si="460" t="shared"/>
        <v>0</v>
      </c>
      <c r="AR1937">
        <f si="461" t="shared"/>
        <v>0</v>
      </c>
      <c r="AS1937">
        <f si="465" t="shared"/>
        <v>0</v>
      </c>
      <c r="AU1937" t="str">
        <f>IFERROR(VLOOKUP(C1937,Results!$A$2:$B$240,2,FALSE)+VLOOKUP(D1937,Results!$A$2:$B$240,2,FALSE)+VLOOKUP(E1937,Results!$A$2:$B$240,2,FALSE)+VLOOKUP(F1937,Results!$A$2:$B$240,2,FALSE)+VLOOKUP(G1937,Results!$A$2:$B$240,2,FALSE)+VLOOKUP(H1937,Results!$A$2:$B$240,2,FALSE)+VLOOKUP(I1937,Results!$A$2:$B$240,2,FALSE)+VLOOKUP(J1937,Results!$A$2:$B$240,2,FALSE)+VLOOKUP(B1937,Results!$A$2:$B$240,2,FALSE)-MIN(VLOOKUP(C1937,Results!$A$2:$B$240,2,FALSE),VLOOKUP(D1937,Results!$A$2:$B$240,2,FALSE),VLOOKUP(E1937,Results!$A$2:$B$240,2,FALSE),VLOOKUP(F1937,Results!$A$2:$B$240,2,FALSE),VLOOKUP(G1937,Results!$A$2:$B$240,2,FALSE),VLOOKUP(H1937,Results!$A$2:$B$240,2,FALSE),VLOOKUP(I1937,Results!$A$2:$B$240,2,FALSE),VLOOKUP(J1937,Results!$A$2:$B$240,2,FALSE),VLOOKUP(B1937,Results!$A$2:$B$240,2,FALSE)),"")</f>
        <v/>
      </c>
    </row>
    <row r="1938" spans="2:47" x14ac:dyDescent="0.3">
      <c r="B1938" t="s">
        <v>116</v>
      </c>
      <c r="C1938" t="s">
        <v>171</v>
      </c>
      <c r="D1938" t="s">
        <v>145</v>
      </c>
      <c r="E1938" t="s">
        <v>146</v>
      </c>
      <c r="F1938" t="s">
        <v>150</v>
      </c>
      <c r="G1938" t="s">
        <v>179</v>
      </c>
      <c r="H1938" t="s">
        <v>153</v>
      </c>
      <c r="I1938" t="s">
        <v>152</v>
      </c>
      <c r="J1938" t="s">
        <v>186</v>
      </c>
      <c r="K1938" t="n">
        <v>9.0</v>
      </c>
      <c r="L1938" s="30">
        <f si="452" t="shared"/>
        <v>0</v>
      </c>
      <c r="N1938" s="35" t="str">
        <f si="462" t="shared"/>
        <v/>
      </c>
      <c r="O1938" s="59">
        <f>(IF(ISNUMBER(MATCH(B1938,Sheet4!$K$92:$K$101,0)),1,0)+IF(ISNUMBER(MATCH(C1938,Sheet4!$K$92:$K$101,0)),1,0)+IF(ISNUMBER(MATCH(D1938,Sheet4!$K$92:$K$101,0)),1,0)+IF(ISNUMBER(MATCH(E1938,Sheet4!$K$92:$K$101,0)),1,0)+IF(ISNUMBER(MATCH(F1938,Sheet4!$K$92:$K$101,0)),1,0)+IF(ISNUMBER(MATCH(G1938,Sheet4!$K$92:$K$101,0)),1,0)+IF(ISNUMBER(MATCH(H1938,Sheet4!$K$92:$K$101,0)),1,0)+IF(ISNUMBER(MATCH(I1938,Sheet4!$K$92:$K$101,0)),1,0)+IF(ISNUMBER(MATCH(J1938,Sheet4!$K$92:$K$101,0)),1,0))
-
(IF(ISNUMBER(MATCH(B1938,Sheet4!$F$2:$F$11,0)),1,0)+IF(ISNUMBER(MATCH(C1938,Sheet4!$F$2:$F$11,0)),1,0)+IF(ISNUMBER(MATCH(D1938,Sheet4!$F$2:$F$11,0)),1,0)+IF(ISNUMBER(MATCH(E1938,Sheet4!$F$2:$F$11,0)),1,0)+IF(ISNUMBER(MATCH(F1938,Sheet4!$F$2:$F$11,0)),1,0)+IF(ISNUMBER(MATCH(G1938,Sheet4!$F$2:$F$11,0)),1,0)+IF(ISNUMBER(MATCH(H1938,Sheet4!$F$2:$F$11,0)),1,0)+IF(ISNUMBER(MATCH(I1938,Sheet4!$F$2:$F$11,0)),1,0)+IF(ISNUMBER(MATCH(J1938,Sheet4!$F$2:$F$11,0)),1,0))</f>
        <v>0</v>
      </c>
      <c r="P1938" s="40" t="str">
        <f>IFERROR(INDEX(Sheet4!$G:$G,MATCH(Sheet1!B1938,Sheet4!$F:$F,0))+INDEX(Sheet4!$G:$G,MATCH(Sheet1!C1938,Sheet4!$F:$F,0))+INDEX(Sheet4!$G:$G,MATCH(Sheet1!D1938,Sheet4!$F:$F,0))+INDEX(Sheet4!$G:$G,MATCH(Sheet1!E1938,Sheet4!$F:$F,0))+INDEX(Sheet4!$G:$G,MATCH(Sheet1!F1938,Sheet4!$F:$F,0))+INDEX(Sheet4!$G:$G,MATCH(Sheet1!G1938,Sheet4!$F:$F,0))+INDEX(Sheet4!$G:$G,MATCH(Sheet1!H1938,Sheet4!$F:$F,0))+INDEX(Sheet4!$G:$G,MATCH(Sheet1!I1938,Sheet4!$F:$F,0))+INDEX(Sheet4!$G:$G,MATCH(Sheet1!J1938,Sheet4!$F:$F,0)),"")</f>
        <v/>
      </c>
      <c r="AF1938">
        <f si="463" t="shared"/>
        <v>0</v>
      </c>
      <c r="AH1938">
        <v>1915</v>
      </c>
      <c r="AI1938" t="str">
        <f si="464" t="shared"/>
        <v>Ben SimmonsRicky RubioJimmy ButlerMalik BeasleyKelly OubreMikal BridgesDerrick FavorsTrey LylesKarl-Anthony Towns</v>
      </c>
      <c r="AJ1938">
        <f si="453" t="shared"/>
        <v>0</v>
      </c>
      <c r="AK1938">
        <f si="454" t="shared"/>
        <v>0</v>
      </c>
      <c r="AL1938">
        <f si="455" t="shared"/>
        <v>0</v>
      </c>
      <c r="AM1938">
        <f si="456" t="shared"/>
        <v>0</v>
      </c>
      <c r="AN1938">
        <f si="457" t="shared"/>
        <v>0</v>
      </c>
      <c r="AO1938">
        <f si="458" t="shared"/>
        <v>0</v>
      </c>
      <c r="AP1938">
        <f si="459" t="shared"/>
        <v>0</v>
      </c>
      <c r="AQ1938">
        <f si="460" t="shared"/>
        <v>0</v>
      </c>
      <c r="AR1938">
        <f si="461" t="shared"/>
        <v>0</v>
      </c>
      <c r="AS1938">
        <f si="465" t="shared"/>
        <v>0</v>
      </c>
      <c r="AU1938" t="str">
        <f>IFERROR(VLOOKUP(C1938,Results!$A$2:$B$240,2,FALSE)+VLOOKUP(D1938,Results!$A$2:$B$240,2,FALSE)+VLOOKUP(E1938,Results!$A$2:$B$240,2,FALSE)+VLOOKUP(F1938,Results!$A$2:$B$240,2,FALSE)+VLOOKUP(G1938,Results!$A$2:$B$240,2,FALSE)+VLOOKUP(H1938,Results!$A$2:$B$240,2,FALSE)+VLOOKUP(I1938,Results!$A$2:$B$240,2,FALSE)+VLOOKUP(J1938,Results!$A$2:$B$240,2,FALSE)+VLOOKUP(B1938,Results!$A$2:$B$240,2,FALSE)-MIN(VLOOKUP(C1938,Results!$A$2:$B$240,2,FALSE),VLOOKUP(D1938,Results!$A$2:$B$240,2,FALSE),VLOOKUP(E1938,Results!$A$2:$B$240,2,FALSE),VLOOKUP(F1938,Results!$A$2:$B$240,2,FALSE),VLOOKUP(G1938,Results!$A$2:$B$240,2,FALSE),VLOOKUP(H1938,Results!$A$2:$B$240,2,FALSE),VLOOKUP(I1938,Results!$A$2:$B$240,2,FALSE),VLOOKUP(J1938,Results!$A$2:$B$240,2,FALSE),VLOOKUP(B1938,Results!$A$2:$B$240,2,FALSE)),"")</f>
        <v/>
      </c>
    </row>
    <row r="1939" spans="2:47" x14ac:dyDescent="0.3">
      <c r="B1939" t="s">
        <v>87</v>
      </c>
      <c r="C1939" t="s">
        <v>116</v>
      </c>
      <c r="D1939" t="s">
        <v>173</v>
      </c>
      <c r="E1939" t="s">
        <v>146</v>
      </c>
      <c r="F1939" t="s">
        <v>150</v>
      </c>
      <c r="G1939" t="s">
        <v>177</v>
      </c>
      <c r="H1939" t="s">
        <v>181</v>
      </c>
      <c r="I1939" t="s">
        <v>152</v>
      </c>
      <c r="J1939" t="s">
        <v>156</v>
      </c>
      <c r="K1939" t="n">
        <v>9.0</v>
      </c>
      <c r="L1939" s="30">
        <f si="452" t="shared"/>
        <v>0</v>
      </c>
      <c r="N1939" s="35" t="str">
        <f si="462" t="shared"/>
        <v/>
      </c>
      <c r="O1939" s="59">
        <f>(IF(ISNUMBER(MATCH(B1939,Sheet4!$K$92:$K$101,0)),1,0)+IF(ISNUMBER(MATCH(C1939,Sheet4!$K$92:$K$101,0)),1,0)+IF(ISNUMBER(MATCH(D1939,Sheet4!$K$92:$K$101,0)),1,0)+IF(ISNUMBER(MATCH(E1939,Sheet4!$K$92:$K$101,0)),1,0)+IF(ISNUMBER(MATCH(F1939,Sheet4!$K$92:$K$101,0)),1,0)+IF(ISNUMBER(MATCH(G1939,Sheet4!$K$92:$K$101,0)),1,0)+IF(ISNUMBER(MATCH(H1939,Sheet4!$K$92:$K$101,0)),1,0)+IF(ISNUMBER(MATCH(I1939,Sheet4!$K$92:$K$101,0)),1,0)+IF(ISNUMBER(MATCH(J1939,Sheet4!$K$92:$K$101,0)),1,0))
-
(IF(ISNUMBER(MATCH(B1939,Sheet4!$F$2:$F$11,0)),1,0)+IF(ISNUMBER(MATCH(C1939,Sheet4!$F$2:$F$11,0)),1,0)+IF(ISNUMBER(MATCH(D1939,Sheet4!$F$2:$F$11,0)),1,0)+IF(ISNUMBER(MATCH(E1939,Sheet4!$F$2:$F$11,0)),1,0)+IF(ISNUMBER(MATCH(F1939,Sheet4!$F$2:$F$11,0)),1,0)+IF(ISNUMBER(MATCH(G1939,Sheet4!$F$2:$F$11,0)),1,0)+IF(ISNUMBER(MATCH(H1939,Sheet4!$F$2:$F$11,0)),1,0)+IF(ISNUMBER(MATCH(I1939,Sheet4!$F$2:$F$11,0)),1,0)+IF(ISNUMBER(MATCH(J1939,Sheet4!$F$2:$F$11,0)),1,0))</f>
        <v>0</v>
      </c>
      <c r="P1939" s="40" t="str">
        <f>IFERROR(INDEX(Sheet4!$G:$G,MATCH(Sheet1!B1939,Sheet4!$F:$F,0))+INDEX(Sheet4!$G:$G,MATCH(Sheet1!C1939,Sheet4!$F:$F,0))+INDEX(Sheet4!$G:$G,MATCH(Sheet1!D1939,Sheet4!$F:$F,0))+INDEX(Sheet4!$G:$G,MATCH(Sheet1!E1939,Sheet4!$F:$F,0))+INDEX(Sheet4!$G:$G,MATCH(Sheet1!F1939,Sheet4!$F:$F,0))+INDEX(Sheet4!$G:$G,MATCH(Sheet1!G1939,Sheet4!$F:$F,0))+INDEX(Sheet4!$G:$G,MATCH(Sheet1!H1939,Sheet4!$F:$F,0))+INDEX(Sheet4!$G:$G,MATCH(Sheet1!I1939,Sheet4!$F:$F,0))+INDEX(Sheet4!$G:$G,MATCH(Sheet1!J1939,Sheet4!$F:$F,0)),"")</f>
        <v/>
      </c>
      <c r="AF1939">
        <f si="463" t="shared"/>
        <v>0</v>
      </c>
      <c r="AH1939">
        <v>1916</v>
      </c>
      <c r="AI1939" t="str">
        <f si="464" t="shared"/>
        <v>De'Aaron FoxIsaiah CanaanDevin BookerJimmy ButlerTaurean PrinceJae CrowderKenneth FariedPaul MillsapRudy Gobert</v>
      </c>
      <c r="AJ1939">
        <f si="453" t="shared"/>
        <v>0</v>
      </c>
      <c r="AK1939">
        <f si="454" t="shared"/>
        <v>0</v>
      </c>
      <c r="AL1939">
        <f si="455" t="shared"/>
        <v>0</v>
      </c>
      <c r="AM1939">
        <f si="456" t="shared"/>
        <v>0</v>
      </c>
      <c r="AN1939">
        <f si="457" t="shared"/>
        <v>0</v>
      </c>
      <c r="AO1939">
        <f si="458" t="shared"/>
        <v>0</v>
      </c>
      <c r="AP1939">
        <f si="459" t="shared"/>
        <v>0</v>
      </c>
      <c r="AQ1939">
        <f si="460" t="shared"/>
        <v>0</v>
      </c>
      <c r="AR1939">
        <f si="461" t="shared"/>
        <v>0</v>
      </c>
      <c r="AS1939">
        <f si="465" t="shared"/>
        <v>0</v>
      </c>
      <c r="AU1939" t="str">
        <f>IFERROR(VLOOKUP(C1939,Results!$A$2:$B$240,2,FALSE)+VLOOKUP(D1939,Results!$A$2:$B$240,2,FALSE)+VLOOKUP(E1939,Results!$A$2:$B$240,2,FALSE)+VLOOKUP(F1939,Results!$A$2:$B$240,2,FALSE)+VLOOKUP(G1939,Results!$A$2:$B$240,2,FALSE)+VLOOKUP(H1939,Results!$A$2:$B$240,2,FALSE)+VLOOKUP(I1939,Results!$A$2:$B$240,2,FALSE)+VLOOKUP(J1939,Results!$A$2:$B$240,2,FALSE)+VLOOKUP(B1939,Results!$A$2:$B$240,2,FALSE)-MIN(VLOOKUP(C1939,Results!$A$2:$B$240,2,FALSE),VLOOKUP(D1939,Results!$A$2:$B$240,2,FALSE),VLOOKUP(E1939,Results!$A$2:$B$240,2,FALSE),VLOOKUP(F1939,Results!$A$2:$B$240,2,FALSE),VLOOKUP(G1939,Results!$A$2:$B$240,2,FALSE),VLOOKUP(H1939,Results!$A$2:$B$240,2,FALSE),VLOOKUP(I1939,Results!$A$2:$B$240,2,FALSE),VLOOKUP(J1939,Results!$A$2:$B$240,2,FALSE),VLOOKUP(B1939,Results!$A$2:$B$240,2,FALSE)),"")</f>
        <v/>
      </c>
    </row>
    <row r="1940" spans="2:47" x14ac:dyDescent="0.3">
      <c r="B1940" t="s">
        <v>166</v>
      </c>
      <c r="C1940" t="s">
        <v>170</v>
      </c>
      <c r="D1940" t="s">
        <v>99</v>
      </c>
      <c r="E1940" t="s">
        <v>158</v>
      </c>
      <c r="F1940" t="s">
        <v>177</v>
      </c>
      <c r="G1940" t="s">
        <v>96</v>
      </c>
      <c r="H1940" t="s">
        <v>153</v>
      </c>
      <c r="I1940" t="s">
        <v>152</v>
      </c>
      <c r="J1940" t="s">
        <v>98</v>
      </c>
      <c r="K1940" t="n">
        <v>9.0</v>
      </c>
      <c r="L1940" s="30">
        <f si="452" t="shared"/>
        <v>0</v>
      </c>
      <c r="N1940" s="35" t="str">
        <f si="462" t="shared"/>
        <v/>
      </c>
      <c r="O1940" s="59">
        <f>(IF(ISNUMBER(MATCH(B1940,Sheet4!$K$92:$K$101,0)),1,0)+IF(ISNUMBER(MATCH(C1940,Sheet4!$K$92:$K$101,0)),1,0)+IF(ISNUMBER(MATCH(D1940,Sheet4!$K$92:$K$101,0)),1,0)+IF(ISNUMBER(MATCH(E1940,Sheet4!$K$92:$K$101,0)),1,0)+IF(ISNUMBER(MATCH(F1940,Sheet4!$K$92:$K$101,0)),1,0)+IF(ISNUMBER(MATCH(G1940,Sheet4!$K$92:$K$101,0)),1,0)+IF(ISNUMBER(MATCH(H1940,Sheet4!$K$92:$K$101,0)),1,0)+IF(ISNUMBER(MATCH(I1940,Sheet4!$K$92:$K$101,0)),1,0)+IF(ISNUMBER(MATCH(J1940,Sheet4!$K$92:$K$101,0)),1,0))
-
(IF(ISNUMBER(MATCH(B1940,Sheet4!$F$2:$F$11,0)),1,0)+IF(ISNUMBER(MATCH(C1940,Sheet4!$F$2:$F$11,0)),1,0)+IF(ISNUMBER(MATCH(D1940,Sheet4!$F$2:$F$11,0)),1,0)+IF(ISNUMBER(MATCH(E1940,Sheet4!$F$2:$F$11,0)),1,0)+IF(ISNUMBER(MATCH(F1940,Sheet4!$F$2:$F$11,0)),1,0)+IF(ISNUMBER(MATCH(G1940,Sheet4!$F$2:$F$11,0)),1,0)+IF(ISNUMBER(MATCH(H1940,Sheet4!$F$2:$F$11,0)),1,0)+IF(ISNUMBER(MATCH(I1940,Sheet4!$F$2:$F$11,0)),1,0)+IF(ISNUMBER(MATCH(J1940,Sheet4!$F$2:$F$11,0)),1,0))</f>
        <v>0</v>
      </c>
      <c r="P1940" s="40" t="str">
        <f>IFERROR(INDEX(Sheet4!$G:$G,MATCH(Sheet1!B1940,Sheet4!$F:$F,0))+INDEX(Sheet4!$G:$G,MATCH(Sheet1!C1940,Sheet4!$F:$F,0))+INDEX(Sheet4!$G:$G,MATCH(Sheet1!D1940,Sheet4!$F:$F,0))+INDEX(Sheet4!$G:$G,MATCH(Sheet1!E1940,Sheet4!$F:$F,0))+INDEX(Sheet4!$G:$G,MATCH(Sheet1!F1940,Sheet4!$F:$F,0))+INDEX(Sheet4!$G:$G,MATCH(Sheet1!G1940,Sheet4!$F:$F,0))+INDEX(Sheet4!$G:$G,MATCH(Sheet1!H1940,Sheet4!$F:$F,0))+INDEX(Sheet4!$G:$G,MATCH(Sheet1!I1940,Sheet4!$F:$F,0))+INDEX(Sheet4!$G:$G,MATCH(Sheet1!J1940,Sheet4!$F:$F,0)),"")</f>
        <v/>
      </c>
      <c r="AF1940">
        <f si="463" t="shared"/>
        <v>0</v>
      </c>
      <c r="AH1940">
        <v>1917</v>
      </c>
      <c r="AI1940" t="str">
        <f si="464" t="shared"/>
        <v>Ben SimmonsLandry ShametBuddy HieldMonte MorrisMikal BridgesTaurean PrinceKenneth FariedJosh JacksonNikola Jokic</v>
      </c>
      <c r="AJ1940">
        <f si="453" t="shared"/>
        <v>0</v>
      </c>
      <c r="AK1940">
        <f si="454" t="shared"/>
        <v>0</v>
      </c>
      <c r="AL1940">
        <f si="455" t="shared"/>
        <v>0</v>
      </c>
      <c r="AM1940">
        <f si="456" t="shared"/>
        <v>0</v>
      </c>
      <c r="AN1940">
        <f si="457" t="shared"/>
        <v>0</v>
      </c>
      <c r="AO1940">
        <f si="458" t="shared"/>
        <v>0</v>
      </c>
      <c r="AP1940">
        <f si="459" t="shared"/>
        <v>0</v>
      </c>
      <c r="AQ1940">
        <f si="460" t="shared"/>
        <v>0</v>
      </c>
      <c r="AR1940">
        <f si="461" t="shared"/>
        <v>0</v>
      </c>
      <c r="AS1940">
        <f si="465" t="shared"/>
        <v>0</v>
      </c>
      <c r="AU1940" t="str">
        <f>IFERROR(VLOOKUP(C1940,Results!$A$2:$B$240,2,FALSE)+VLOOKUP(D1940,Results!$A$2:$B$240,2,FALSE)+VLOOKUP(E1940,Results!$A$2:$B$240,2,FALSE)+VLOOKUP(F1940,Results!$A$2:$B$240,2,FALSE)+VLOOKUP(G1940,Results!$A$2:$B$240,2,FALSE)+VLOOKUP(H1940,Results!$A$2:$B$240,2,FALSE)+VLOOKUP(I1940,Results!$A$2:$B$240,2,FALSE)+VLOOKUP(J1940,Results!$A$2:$B$240,2,FALSE)+VLOOKUP(B1940,Results!$A$2:$B$240,2,FALSE)-MIN(VLOOKUP(C1940,Results!$A$2:$B$240,2,FALSE),VLOOKUP(D1940,Results!$A$2:$B$240,2,FALSE),VLOOKUP(E1940,Results!$A$2:$B$240,2,FALSE),VLOOKUP(F1940,Results!$A$2:$B$240,2,FALSE),VLOOKUP(G1940,Results!$A$2:$B$240,2,FALSE),VLOOKUP(H1940,Results!$A$2:$B$240,2,FALSE),VLOOKUP(I1940,Results!$A$2:$B$240,2,FALSE),VLOOKUP(J1940,Results!$A$2:$B$240,2,FALSE),VLOOKUP(B1940,Results!$A$2:$B$240,2,FALSE)),"")</f>
        <v/>
      </c>
    </row>
    <row r="1941" spans="2:47" x14ac:dyDescent="0.3">
      <c r="B1941" t="s">
        <v>87</v>
      </c>
      <c r="C1941" t="s">
        <v>95</v>
      </c>
      <c r="D1941" t="s">
        <v>173</v>
      </c>
      <c r="E1941" t="s">
        <v>148</v>
      </c>
      <c r="F1941" t="s">
        <v>177</v>
      </c>
      <c r="G1941" t="s">
        <v>159</v>
      </c>
      <c r="H1941" t="s">
        <v>93</v>
      </c>
      <c r="I1941" t="s">
        <v>152</v>
      </c>
      <c r="J1941" t="s">
        <v>186</v>
      </c>
      <c r="K1941" t="n">
        <v>9.0</v>
      </c>
      <c r="L1941" s="30">
        <f si="452" t="shared"/>
        <v>0</v>
      </c>
      <c r="N1941" s="35" t="str">
        <f si="462" t="shared"/>
        <v/>
      </c>
      <c r="O1941" s="59">
        <f>(IF(ISNUMBER(MATCH(B1941,Sheet4!$K$92:$K$101,0)),1,0)+IF(ISNUMBER(MATCH(C1941,Sheet4!$K$92:$K$101,0)),1,0)+IF(ISNUMBER(MATCH(D1941,Sheet4!$K$92:$K$101,0)),1,0)+IF(ISNUMBER(MATCH(E1941,Sheet4!$K$92:$K$101,0)),1,0)+IF(ISNUMBER(MATCH(F1941,Sheet4!$K$92:$K$101,0)),1,0)+IF(ISNUMBER(MATCH(G1941,Sheet4!$K$92:$K$101,0)),1,0)+IF(ISNUMBER(MATCH(H1941,Sheet4!$K$92:$K$101,0)),1,0)+IF(ISNUMBER(MATCH(I1941,Sheet4!$K$92:$K$101,0)),1,0)+IF(ISNUMBER(MATCH(J1941,Sheet4!$K$92:$K$101,0)),1,0))
-
(IF(ISNUMBER(MATCH(B1941,Sheet4!$F$2:$F$11,0)),1,0)+IF(ISNUMBER(MATCH(C1941,Sheet4!$F$2:$F$11,0)),1,0)+IF(ISNUMBER(MATCH(D1941,Sheet4!$F$2:$F$11,0)),1,0)+IF(ISNUMBER(MATCH(E1941,Sheet4!$F$2:$F$11,0)),1,0)+IF(ISNUMBER(MATCH(F1941,Sheet4!$F$2:$F$11,0)),1,0)+IF(ISNUMBER(MATCH(G1941,Sheet4!$F$2:$F$11,0)),1,0)+IF(ISNUMBER(MATCH(H1941,Sheet4!$F$2:$F$11,0)),1,0)+IF(ISNUMBER(MATCH(I1941,Sheet4!$F$2:$F$11,0)),1,0)+IF(ISNUMBER(MATCH(J1941,Sheet4!$F$2:$F$11,0)),1,0))</f>
        <v>0</v>
      </c>
      <c r="P1941" s="40" t="str">
        <f>IFERROR(INDEX(Sheet4!$G:$G,MATCH(Sheet1!B1941,Sheet4!$F:$F,0))+INDEX(Sheet4!$G:$G,MATCH(Sheet1!C1941,Sheet4!$F:$F,0))+INDEX(Sheet4!$G:$G,MATCH(Sheet1!D1941,Sheet4!$F:$F,0))+INDEX(Sheet4!$G:$G,MATCH(Sheet1!E1941,Sheet4!$F:$F,0))+INDEX(Sheet4!$G:$G,MATCH(Sheet1!F1941,Sheet4!$F:$F,0))+INDEX(Sheet4!$G:$G,MATCH(Sheet1!G1941,Sheet4!$F:$F,0))+INDEX(Sheet4!$G:$G,MATCH(Sheet1!H1941,Sheet4!$F:$F,0))+INDEX(Sheet4!$G:$G,MATCH(Sheet1!I1941,Sheet4!$F:$F,0))+INDEX(Sheet4!$G:$G,MATCH(Sheet1!J1941,Sheet4!$F:$F,0)),"")</f>
        <v/>
      </c>
      <c r="AF1941">
        <f si="463" t="shared"/>
        <v>0</v>
      </c>
      <c r="AH1941">
        <v>1918</v>
      </c>
      <c r="AI1941" t="str">
        <f si="464" t="shared"/>
        <v>Ben SimmonsDe'Aaron FoxBuddy HieldMonte MorrisKelly OubreCorey BrewerJohn CollinsPaul MillsapRudy Gobert</v>
      </c>
      <c r="AJ1941">
        <f si="453" t="shared"/>
        <v>0</v>
      </c>
      <c r="AK1941">
        <f si="454" t="shared"/>
        <v>0</v>
      </c>
      <c r="AL1941">
        <f si="455" t="shared"/>
        <v>0</v>
      </c>
      <c r="AM1941">
        <f si="456" t="shared"/>
        <v>0</v>
      </c>
      <c r="AN1941">
        <f si="457" t="shared"/>
        <v>0</v>
      </c>
      <c r="AO1941">
        <f si="458" t="shared"/>
        <v>0</v>
      </c>
      <c r="AP1941">
        <f si="459" t="shared"/>
        <v>0</v>
      </c>
      <c r="AQ1941">
        <f si="460" t="shared"/>
        <v>0</v>
      </c>
      <c r="AR1941">
        <f si="461" t="shared"/>
        <v>0</v>
      </c>
      <c r="AS1941">
        <f si="465" t="shared"/>
        <v>0</v>
      </c>
      <c r="AU1941" t="str">
        <f>IFERROR(VLOOKUP(C1941,Results!$A$2:$B$240,2,FALSE)+VLOOKUP(D1941,Results!$A$2:$B$240,2,FALSE)+VLOOKUP(E1941,Results!$A$2:$B$240,2,FALSE)+VLOOKUP(F1941,Results!$A$2:$B$240,2,FALSE)+VLOOKUP(G1941,Results!$A$2:$B$240,2,FALSE)+VLOOKUP(H1941,Results!$A$2:$B$240,2,FALSE)+VLOOKUP(I1941,Results!$A$2:$B$240,2,FALSE)+VLOOKUP(J1941,Results!$A$2:$B$240,2,FALSE)+VLOOKUP(B1941,Results!$A$2:$B$240,2,FALSE)-MIN(VLOOKUP(C1941,Results!$A$2:$B$240,2,FALSE),VLOOKUP(D1941,Results!$A$2:$B$240,2,FALSE),VLOOKUP(E1941,Results!$A$2:$B$240,2,FALSE),VLOOKUP(F1941,Results!$A$2:$B$240,2,FALSE),VLOOKUP(G1941,Results!$A$2:$B$240,2,FALSE),VLOOKUP(H1941,Results!$A$2:$B$240,2,FALSE),VLOOKUP(I1941,Results!$A$2:$B$240,2,FALSE),VLOOKUP(J1941,Results!$A$2:$B$240,2,FALSE),VLOOKUP(B1941,Results!$A$2:$B$240,2,FALSE)),"")</f>
        <v/>
      </c>
    </row>
    <row r="1942" spans="2:47" x14ac:dyDescent="0.3">
      <c r="B1942" t="s">
        <v>108</v>
      </c>
      <c r="C1942" t="s">
        <v>170</v>
      </c>
      <c r="D1942" t="s">
        <v>173</v>
      </c>
      <c r="E1942" t="s">
        <v>148</v>
      </c>
      <c r="F1942" t="s">
        <v>177</v>
      </c>
      <c r="G1942" t="s">
        <v>178</v>
      </c>
      <c r="H1942" t="s">
        <v>153</v>
      </c>
      <c r="I1942" t="s">
        <v>181</v>
      </c>
      <c r="J1942" t="s">
        <v>188</v>
      </c>
      <c r="K1942" t="n">
        <v>9.0</v>
      </c>
      <c r="L1942" s="30">
        <f si="452" t="shared"/>
        <v>0</v>
      </c>
      <c r="N1942" s="35" t="str">
        <f si="462" t="shared"/>
        <v/>
      </c>
      <c r="O1942" s="59">
        <f>(IF(ISNUMBER(MATCH(B1942,Sheet4!$K$92:$K$101,0)),1,0)+IF(ISNUMBER(MATCH(C1942,Sheet4!$K$92:$K$101,0)),1,0)+IF(ISNUMBER(MATCH(D1942,Sheet4!$K$92:$K$101,0)),1,0)+IF(ISNUMBER(MATCH(E1942,Sheet4!$K$92:$K$101,0)),1,0)+IF(ISNUMBER(MATCH(F1942,Sheet4!$K$92:$K$101,0)),1,0)+IF(ISNUMBER(MATCH(G1942,Sheet4!$K$92:$K$101,0)),1,0)+IF(ISNUMBER(MATCH(H1942,Sheet4!$K$92:$K$101,0)),1,0)+IF(ISNUMBER(MATCH(I1942,Sheet4!$K$92:$K$101,0)),1,0)+IF(ISNUMBER(MATCH(J1942,Sheet4!$K$92:$K$101,0)),1,0))
-
(IF(ISNUMBER(MATCH(B1942,Sheet4!$F$2:$F$11,0)),1,0)+IF(ISNUMBER(MATCH(C1942,Sheet4!$F$2:$F$11,0)),1,0)+IF(ISNUMBER(MATCH(D1942,Sheet4!$F$2:$F$11,0)),1,0)+IF(ISNUMBER(MATCH(E1942,Sheet4!$F$2:$F$11,0)),1,0)+IF(ISNUMBER(MATCH(F1942,Sheet4!$F$2:$F$11,0)),1,0)+IF(ISNUMBER(MATCH(G1942,Sheet4!$F$2:$F$11,0)),1,0)+IF(ISNUMBER(MATCH(H1942,Sheet4!$F$2:$F$11,0)),1,0)+IF(ISNUMBER(MATCH(I1942,Sheet4!$F$2:$F$11,0)),1,0)+IF(ISNUMBER(MATCH(J1942,Sheet4!$F$2:$F$11,0)),1,0))</f>
        <v>0</v>
      </c>
      <c r="P1942" s="40" t="str">
        <f>IFERROR(INDEX(Sheet4!$G:$G,MATCH(Sheet1!B1942,Sheet4!$F:$F,0))+INDEX(Sheet4!$G:$G,MATCH(Sheet1!C1942,Sheet4!$F:$F,0))+INDEX(Sheet4!$G:$G,MATCH(Sheet1!D1942,Sheet4!$F:$F,0))+INDEX(Sheet4!$G:$G,MATCH(Sheet1!E1942,Sheet4!$F:$F,0))+INDEX(Sheet4!$G:$G,MATCH(Sheet1!F1942,Sheet4!$F:$F,0))+INDEX(Sheet4!$G:$G,MATCH(Sheet1!G1942,Sheet4!$F:$F,0))+INDEX(Sheet4!$G:$G,MATCH(Sheet1!H1942,Sheet4!$F:$F,0))+INDEX(Sheet4!$G:$G,MATCH(Sheet1!I1942,Sheet4!$F:$F,0))+INDEX(Sheet4!$G:$G,MATCH(Sheet1!J1942,Sheet4!$F:$F,0)),"")</f>
        <v/>
      </c>
      <c r="AF1942">
        <f si="463" t="shared"/>
        <v>0</v>
      </c>
      <c r="AH1942">
        <v>1919</v>
      </c>
      <c r="AI1942" t="str">
        <f si="464" t="shared"/>
        <v>Ben SimmonsIsaiah CanaanDevin BookerKevin HuerterWill BartonKelly OubreMarvin BagleyPaul MillsapRudy Gobert</v>
      </c>
      <c r="AJ1942">
        <f si="453" t="shared"/>
        <v>0</v>
      </c>
      <c r="AK1942">
        <f si="454" t="shared"/>
        <v>0</v>
      </c>
      <c r="AL1942">
        <f si="455" t="shared"/>
        <v>0</v>
      </c>
      <c r="AM1942">
        <f si="456" t="shared"/>
        <v>0</v>
      </c>
      <c r="AN1942">
        <f si="457" t="shared"/>
        <v>0</v>
      </c>
      <c r="AO1942">
        <f si="458" t="shared"/>
        <v>0</v>
      </c>
      <c r="AP1942">
        <f si="459" t="shared"/>
        <v>0</v>
      </c>
      <c r="AQ1942">
        <f si="460" t="shared"/>
        <v>0</v>
      </c>
      <c r="AR1942">
        <f si="461" t="shared"/>
        <v>0</v>
      </c>
      <c r="AS1942">
        <f si="465" t="shared"/>
        <v>0</v>
      </c>
      <c r="AU1942" t="str">
        <f>IFERROR(VLOOKUP(C1942,Results!$A$2:$B$240,2,FALSE)+VLOOKUP(D1942,Results!$A$2:$B$240,2,FALSE)+VLOOKUP(E1942,Results!$A$2:$B$240,2,FALSE)+VLOOKUP(F1942,Results!$A$2:$B$240,2,FALSE)+VLOOKUP(G1942,Results!$A$2:$B$240,2,FALSE)+VLOOKUP(H1942,Results!$A$2:$B$240,2,FALSE)+VLOOKUP(I1942,Results!$A$2:$B$240,2,FALSE)+VLOOKUP(J1942,Results!$A$2:$B$240,2,FALSE)+VLOOKUP(B1942,Results!$A$2:$B$240,2,FALSE)-MIN(VLOOKUP(C1942,Results!$A$2:$B$240,2,FALSE),VLOOKUP(D1942,Results!$A$2:$B$240,2,FALSE),VLOOKUP(E1942,Results!$A$2:$B$240,2,FALSE),VLOOKUP(F1942,Results!$A$2:$B$240,2,FALSE),VLOOKUP(G1942,Results!$A$2:$B$240,2,FALSE),VLOOKUP(H1942,Results!$A$2:$B$240,2,FALSE),VLOOKUP(I1942,Results!$A$2:$B$240,2,FALSE),VLOOKUP(J1942,Results!$A$2:$B$240,2,FALSE),VLOOKUP(B1942,Results!$A$2:$B$240,2,FALSE)),"")</f>
        <v/>
      </c>
    </row>
    <row r="1943" spans="2:47" x14ac:dyDescent="0.3">
      <c r="B1943" t="s">
        <v>166</v>
      </c>
      <c r="C1943" t="s">
        <v>171</v>
      </c>
      <c r="D1943" t="s">
        <v>146</v>
      </c>
      <c r="E1943" t="s">
        <v>175</v>
      </c>
      <c r="F1943" t="s">
        <v>150</v>
      </c>
      <c r="G1943" t="s">
        <v>177</v>
      </c>
      <c r="H1943" t="s">
        <v>153</v>
      </c>
      <c r="I1943" t="s">
        <v>181</v>
      </c>
      <c r="J1943" t="s">
        <v>188</v>
      </c>
      <c r="K1943" t="n">
        <v>9.0</v>
      </c>
      <c r="L1943" s="30">
        <f si="452" t="shared"/>
        <v>0</v>
      </c>
      <c r="N1943" s="35" t="str">
        <f si="462" t="shared"/>
        <v/>
      </c>
      <c r="O1943" s="59">
        <f>(IF(ISNUMBER(MATCH(B1943,Sheet4!$K$92:$K$101,0)),1,0)+IF(ISNUMBER(MATCH(C1943,Sheet4!$K$92:$K$101,0)),1,0)+IF(ISNUMBER(MATCH(D1943,Sheet4!$K$92:$K$101,0)),1,0)+IF(ISNUMBER(MATCH(E1943,Sheet4!$K$92:$K$101,0)),1,0)+IF(ISNUMBER(MATCH(F1943,Sheet4!$K$92:$K$101,0)),1,0)+IF(ISNUMBER(MATCH(G1943,Sheet4!$K$92:$K$101,0)),1,0)+IF(ISNUMBER(MATCH(H1943,Sheet4!$K$92:$K$101,0)),1,0)+IF(ISNUMBER(MATCH(I1943,Sheet4!$K$92:$K$101,0)),1,0)+IF(ISNUMBER(MATCH(J1943,Sheet4!$K$92:$K$101,0)),1,0))
-
(IF(ISNUMBER(MATCH(B1943,Sheet4!$F$2:$F$11,0)),1,0)+IF(ISNUMBER(MATCH(C1943,Sheet4!$F$2:$F$11,0)),1,0)+IF(ISNUMBER(MATCH(D1943,Sheet4!$F$2:$F$11,0)),1,0)+IF(ISNUMBER(MATCH(E1943,Sheet4!$F$2:$F$11,0)),1,0)+IF(ISNUMBER(MATCH(F1943,Sheet4!$F$2:$F$11,0)),1,0)+IF(ISNUMBER(MATCH(G1943,Sheet4!$F$2:$F$11,0)),1,0)+IF(ISNUMBER(MATCH(H1943,Sheet4!$F$2:$F$11,0)),1,0)+IF(ISNUMBER(MATCH(I1943,Sheet4!$F$2:$F$11,0)),1,0)+IF(ISNUMBER(MATCH(J1943,Sheet4!$F$2:$F$11,0)),1,0))</f>
        <v>0</v>
      </c>
      <c r="P1943" s="40" t="str">
        <f>IFERROR(INDEX(Sheet4!$G:$G,MATCH(Sheet1!B1943,Sheet4!$F:$F,0))+INDEX(Sheet4!$G:$G,MATCH(Sheet1!C1943,Sheet4!$F:$F,0))+INDEX(Sheet4!$G:$G,MATCH(Sheet1!D1943,Sheet4!$F:$F,0))+INDEX(Sheet4!$G:$G,MATCH(Sheet1!E1943,Sheet4!$F:$F,0))+INDEX(Sheet4!$G:$G,MATCH(Sheet1!F1943,Sheet4!$F:$F,0))+INDEX(Sheet4!$G:$G,MATCH(Sheet1!G1943,Sheet4!$F:$F,0))+INDEX(Sheet4!$G:$G,MATCH(Sheet1!H1943,Sheet4!$F:$F,0))+INDEX(Sheet4!$G:$G,MATCH(Sheet1!I1943,Sheet4!$F:$F,0))+INDEX(Sheet4!$G:$G,MATCH(Sheet1!J1943,Sheet4!$F:$F,0)),"")</f>
        <v/>
      </c>
      <c r="AF1943">
        <f si="463" t="shared"/>
        <v>0</v>
      </c>
      <c r="AH1943">
        <v>1920</v>
      </c>
      <c r="AI1943" t="str">
        <f si="464" t="shared"/>
        <v>Ben SimmonsDe'Aaron FoxBuddy HieldMonte MorrisKelly OubreJoe InglesJohn CollinsTrey LylesRudy Gobert</v>
      </c>
      <c r="AJ1943">
        <f si="453" t="shared"/>
        <v>0</v>
      </c>
      <c r="AK1943">
        <f si="454" t="shared"/>
        <v>0</v>
      </c>
      <c r="AL1943">
        <f si="455" t="shared"/>
        <v>0</v>
      </c>
      <c r="AM1943">
        <f si="456" t="shared"/>
        <v>0</v>
      </c>
      <c r="AN1943">
        <f si="457" t="shared"/>
        <v>0</v>
      </c>
      <c r="AO1943">
        <f si="458" t="shared"/>
        <v>0</v>
      </c>
      <c r="AP1943">
        <f si="459" t="shared"/>
        <v>0</v>
      </c>
      <c r="AQ1943">
        <f si="460" t="shared"/>
        <v>0</v>
      </c>
      <c r="AR1943">
        <f si="461" t="shared"/>
        <v>0</v>
      </c>
      <c r="AS1943">
        <f si="465" t="shared"/>
        <v>0</v>
      </c>
      <c r="AU1943" t="str">
        <f>IFERROR(VLOOKUP(C1943,Results!$A$2:$B$240,2,FALSE)+VLOOKUP(D1943,Results!$A$2:$B$240,2,FALSE)+VLOOKUP(E1943,Results!$A$2:$B$240,2,FALSE)+VLOOKUP(F1943,Results!$A$2:$B$240,2,FALSE)+VLOOKUP(G1943,Results!$A$2:$B$240,2,FALSE)+VLOOKUP(H1943,Results!$A$2:$B$240,2,FALSE)+VLOOKUP(I1943,Results!$A$2:$B$240,2,FALSE)+VLOOKUP(J1943,Results!$A$2:$B$240,2,FALSE)+VLOOKUP(B1943,Results!$A$2:$B$240,2,FALSE)-MIN(VLOOKUP(C1943,Results!$A$2:$B$240,2,FALSE),VLOOKUP(D1943,Results!$A$2:$B$240,2,FALSE),VLOOKUP(E1943,Results!$A$2:$B$240,2,FALSE),VLOOKUP(F1943,Results!$A$2:$B$240,2,FALSE),VLOOKUP(G1943,Results!$A$2:$B$240,2,FALSE),VLOOKUP(H1943,Results!$A$2:$B$240,2,FALSE),VLOOKUP(I1943,Results!$A$2:$B$240,2,FALSE),VLOOKUP(J1943,Results!$A$2:$B$240,2,FALSE),VLOOKUP(B1943,Results!$A$2:$B$240,2,FALSE)),"")</f>
        <v/>
      </c>
    </row>
    <row r="1944" spans="2:47" x14ac:dyDescent="0.3">
      <c r="B1944" t="s">
        <v>166</v>
      </c>
      <c r="C1944" t="s">
        <v>87</v>
      </c>
      <c r="D1944" t="s">
        <v>173</v>
      </c>
      <c r="E1944" t="s">
        <v>146</v>
      </c>
      <c r="F1944" t="s">
        <v>177</v>
      </c>
      <c r="G1944" t="s">
        <v>179</v>
      </c>
      <c r="H1944" t="s">
        <v>93</v>
      </c>
      <c r="I1944" t="s">
        <v>181</v>
      </c>
      <c r="J1944" t="s">
        <v>187</v>
      </c>
      <c r="K1944" t="n">
        <v>9.0</v>
      </c>
      <c r="L1944" s="30">
        <f ref="L1944:L2007" si="466" t="shared">AS1944</f>
        <v>0</v>
      </c>
      <c r="N1944" s="35" t="str">
        <f si="462" t="shared"/>
        <v/>
      </c>
      <c r="O1944" s="59">
        <f>(IF(ISNUMBER(MATCH(B1944,Sheet4!$K$92:$K$101,0)),1,0)+IF(ISNUMBER(MATCH(C1944,Sheet4!$K$92:$K$101,0)),1,0)+IF(ISNUMBER(MATCH(D1944,Sheet4!$K$92:$K$101,0)),1,0)+IF(ISNUMBER(MATCH(E1944,Sheet4!$K$92:$K$101,0)),1,0)+IF(ISNUMBER(MATCH(F1944,Sheet4!$K$92:$K$101,0)),1,0)+IF(ISNUMBER(MATCH(G1944,Sheet4!$K$92:$K$101,0)),1,0)+IF(ISNUMBER(MATCH(H1944,Sheet4!$K$92:$K$101,0)),1,0)+IF(ISNUMBER(MATCH(I1944,Sheet4!$K$92:$K$101,0)),1,0)+IF(ISNUMBER(MATCH(J1944,Sheet4!$K$92:$K$101,0)),1,0))
-
(IF(ISNUMBER(MATCH(B1944,Sheet4!$F$2:$F$11,0)),1,0)+IF(ISNUMBER(MATCH(C1944,Sheet4!$F$2:$F$11,0)),1,0)+IF(ISNUMBER(MATCH(D1944,Sheet4!$F$2:$F$11,0)),1,0)+IF(ISNUMBER(MATCH(E1944,Sheet4!$F$2:$F$11,0)),1,0)+IF(ISNUMBER(MATCH(F1944,Sheet4!$F$2:$F$11,0)),1,0)+IF(ISNUMBER(MATCH(G1944,Sheet4!$F$2:$F$11,0)),1,0)+IF(ISNUMBER(MATCH(H1944,Sheet4!$F$2:$F$11,0)),1,0)+IF(ISNUMBER(MATCH(I1944,Sheet4!$F$2:$F$11,0)),1,0)+IF(ISNUMBER(MATCH(J1944,Sheet4!$F$2:$F$11,0)),1,0))</f>
        <v>0</v>
      </c>
      <c r="P1944" s="40" t="str">
        <f>IFERROR(INDEX(Sheet4!$G:$G,MATCH(Sheet1!B1944,Sheet4!$F:$F,0))+INDEX(Sheet4!$G:$G,MATCH(Sheet1!C1944,Sheet4!$F:$F,0))+INDEX(Sheet4!$G:$G,MATCH(Sheet1!D1944,Sheet4!$F:$F,0))+INDEX(Sheet4!$G:$G,MATCH(Sheet1!E1944,Sheet4!$F:$F,0))+INDEX(Sheet4!$G:$G,MATCH(Sheet1!F1944,Sheet4!$F:$F,0))+INDEX(Sheet4!$G:$G,MATCH(Sheet1!G1944,Sheet4!$F:$F,0))+INDEX(Sheet4!$G:$G,MATCH(Sheet1!H1944,Sheet4!$F:$F,0))+INDEX(Sheet4!$G:$G,MATCH(Sheet1!I1944,Sheet4!$F:$F,0))+INDEX(Sheet4!$G:$G,MATCH(Sheet1!J1944,Sheet4!$F:$F,0)),"")</f>
        <v/>
      </c>
      <c r="AF1944">
        <f si="463" t="shared"/>
        <v>0</v>
      </c>
      <c r="AH1944">
        <v>1921</v>
      </c>
      <c r="AI1944" t="str">
        <f si="464" t="shared"/>
        <v>Ben SimmonsIsaiah CanaanJimmy ButlerMalik BeasleyMikal BridgesJae CrowderKenneth FariedPaul MillsapKarl-Anthony Towns</v>
      </c>
      <c r="AJ1944">
        <f si="453" t="shared"/>
        <v>0</v>
      </c>
      <c r="AK1944">
        <f si="454" t="shared"/>
        <v>0</v>
      </c>
      <c r="AL1944">
        <f si="455" t="shared"/>
        <v>0</v>
      </c>
      <c r="AM1944">
        <f si="456" t="shared"/>
        <v>0</v>
      </c>
      <c r="AN1944">
        <f si="457" t="shared"/>
        <v>0</v>
      </c>
      <c r="AO1944">
        <f si="458" t="shared"/>
        <v>0</v>
      </c>
      <c r="AP1944">
        <f si="459" t="shared"/>
        <v>0</v>
      </c>
      <c r="AQ1944">
        <f si="460" t="shared"/>
        <v>0</v>
      </c>
      <c r="AR1944">
        <f si="461" t="shared"/>
        <v>0</v>
      </c>
      <c r="AS1944">
        <f si="465" t="shared"/>
        <v>0</v>
      </c>
      <c r="AU1944" t="str">
        <f>IFERROR(VLOOKUP(C1944,Results!$A$2:$B$240,2,FALSE)+VLOOKUP(D1944,Results!$A$2:$B$240,2,FALSE)+VLOOKUP(E1944,Results!$A$2:$B$240,2,FALSE)+VLOOKUP(F1944,Results!$A$2:$B$240,2,FALSE)+VLOOKUP(G1944,Results!$A$2:$B$240,2,FALSE)+VLOOKUP(H1944,Results!$A$2:$B$240,2,FALSE)+VLOOKUP(I1944,Results!$A$2:$B$240,2,FALSE)+VLOOKUP(J1944,Results!$A$2:$B$240,2,FALSE)+VLOOKUP(B1944,Results!$A$2:$B$240,2,FALSE)-MIN(VLOOKUP(C1944,Results!$A$2:$B$240,2,FALSE),VLOOKUP(D1944,Results!$A$2:$B$240,2,FALSE),VLOOKUP(E1944,Results!$A$2:$B$240,2,FALSE),VLOOKUP(F1944,Results!$A$2:$B$240,2,FALSE),VLOOKUP(G1944,Results!$A$2:$B$240,2,FALSE),VLOOKUP(H1944,Results!$A$2:$B$240,2,FALSE),VLOOKUP(I1944,Results!$A$2:$B$240,2,FALSE),VLOOKUP(J1944,Results!$A$2:$B$240,2,FALSE),VLOOKUP(B1944,Results!$A$2:$B$240,2,FALSE)),"")</f>
        <v/>
      </c>
    </row>
    <row r="1945" spans="2:47" x14ac:dyDescent="0.3">
      <c r="B1945" t="s">
        <v>166</v>
      </c>
      <c r="C1945" t="s">
        <v>87</v>
      </c>
      <c r="D1945" t="s">
        <v>173</v>
      </c>
      <c r="E1945" t="s">
        <v>89</v>
      </c>
      <c r="F1945" t="s">
        <v>150</v>
      </c>
      <c r="G1945" t="s">
        <v>179</v>
      </c>
      <c r="H1945" t="s">
        <v>92</v>
      </c>
      <c r="I1945" t="s">
        <v>155</v>
      </c>
      <c r="J1945" t="s">
        <v>187</v>
      </c>
      <c r="K1945" t="n">
        <v>9.0</v>
      </c>
      <c r="L1945" s="30">
        <f si="466" t="shared"/>
        <v>0</v>
      </c>
      <c r="N1945" s="35" t="str">
        <f si="462" t="shared"/>
        <v/>
      </c>
      <c r="O1945" s="59">
        <f>(IF(ISNUMBER(MATCH(B1945,Sheet4!$K$92:$K$101,0)),1,0)+IF(ISNUMBER(MATCH(C1945,Sheet4!$K$92:$K$101,0)),1,0)+IF(ISNUMBER(MATCH(D1945,Sheet4!$K$92:$K$101,0)),1,0)+IF(ISNUMBER(MATCH(E1945,Sheet4!$K$92:$K$101,0)),1,0)+IF(ISNUMBER(MATCH(F1945,Sheet4!$K$92:$K$101,0)),1,0)+IF(ISNUMBER(MATCH(G1945,Sheet4!$K$92:$K$101,0)),1,0)+IF(ISNUMBER(MATCH(H1945,Sheet4!$K$92:$K$101,0)),1,0)+IF(ISNUMBER(MATCH(I1945,Sheet4!$K$92:$K$101,0)),1,0)+IF(ISNUMBER(MATCH(J1945,Sheet4!$K$92:$K$101,0)),1,0))
-
(IF(ISNUMBER(MATCH(B1945,Sheet4!$F$2:$F$11,0)),1,0)+IF(ISNUMBER(MATCH(C1945,Sheet4!$F$2:$F$11,0)),1,0)+IF(ISNUMBER(MATCH(D1945,Sheet4!$F$2:$F$11,0)),1,0)+IF(ISNUMBER(MATCH(E1945,Sheet4!$F$2:$F$11,0)),1,0)+IF(ISNUMBER(MATCH(F1945,Sheet4!$F$2:$F$11,0)),1,0)+IF(ISNUMBER(MATCH(G1945,Sheet4!$F$2:$F$11,0)),1,0)+IF(ISNUMBER(MATCH(H1945,Sheet4!$F$2:$F$11,0)),1,0)+IF(ISNUMBER(MATCH(I1945,Sheet4!$F$2:$F$11,0)),1,0)+IF(ISNUMBER(MATCH(J1945,Sheet4!$F$2:$F$11,0)),1,0))</f>
        <v>0</v>
      </c>
      <c r="P1945" s="40" t="str">
        <f>IFERROR(INDEX(Sheet4!$G:$G,MATCH(Sheet1!B1945,Sheet4!$F:$F,0))+INDEX(Sheet4!$G:$G,MATCH(Sheet1!C1945,Sheet4!$F:$F,0))+INDEX(Sheet4!$G:$G,MATCH(Sheet1!D1945,Sheet4!$F:$F,0))+INDEX(Sheet4!$G:$G,MATCH(Sheet1!E1945,Sheet4!$F:$F,0))+INDEX(Sheet4!$G:$G,MATCH(Sheet1!F1945,Sheet4!$F:$F,0))+INDEX(Sheet4!$G:$G,MATCH(Sheet1!G1945,Sheet4!$F:$F,0))+INDEX(Sheet4!$G:$G,MATCH(Sheet1!H1945,Sheet4!$F:$F,0))+INDEX(Sheet4!$G:$G,MATCH(Sheet1!I1945,Sheet4!$F:$F,0))+INDEX(Sheet4!$G:$G,MATCH(Sheet1!J1945,Sheet4!$F:$F,0)),"")</f>
        <v/>
      </c>
      <c r="AF1945">
        <f si="463" t="shared"/>
        <v>0</v>
      </c>
      <c r="AH1945">
        <v>1922</v>
      </c>
      <c r="AI1945" t="str">
        <f si="464" t="shared"/>
        <v>Ben SimmonsLandry ShametDevin BookerMonte MorrisKelly OubreJoe InglesKenneth FariedMarvin BagleyDeandre Ayton</v>
      </c>
      <c r="AJ1945">
        <f ref="AJ1945:AJ2008" si="467" t="shared">IF(ISNUMBER(SEARCH(B1945,VLOOKUP($AH$20,$AH$24:$AI$2023,2,FALSE))),1,0)</f>
        <v>0</v>
      </c>
      <c r="AK1945">
        <f ref="AK1945:AK2008" si="468" t="shared">IF(ISNUMBER(SEARCH(C1945,VLOOKUP($AH$20,$AH$24:$AI$2023,2,FALSE))),1,0)</f>
        <v>0</v>
      </c>
      <c r="AL1945">
        <f ref="AL1945:AL2008" si="469" t="shared">IF(ISNUMBER(SEARCH(D1945,VLOOKUP($AH$20,$AH$24:$AI$2023,2,FALSE))),1,0)</f>
        <v>0</v>
      </c>
      <c r="AM1945">
        <f ref="AM1945:AM2008" si="470" t="shared">IF(ISNUMBER(SEARCH(E1945,VLOOKUP($AH$20,$AH$24:$AI$2023,2,FALSE))),1,0)</f>
        <v>0</v>
      </c>
      <c r="AN1945">
        <f ref="AN1945:AN2008" si="471" t="shared">IF(ISNUMBER(SEARCH(F1945,VLOOKUP($AH$20,$AH$24:$AI$2023,2,FALSE))),1,0)</f>
        <v>0</v>
      </c>
      <c r="AO1945">
        <f ref="AO1945:AO2008" si="472" t="shared">IF(ISNUMBER(SEARCH(G1945,VLOOKUP($AH$20,$AH$24:$AI$2023,2,FALSE))),1,0)</f>
        <v>0</v>
      </c>
      <c r="AP1945">
        <f ref="AP1945:AP2008" si="473" t="shared">IF(ISNUMBER(SEARCH(H1945,VLOOKUP($AH$20,$AH$24:$AI$2023,2,FALSE))),1,0)</f>
        <v>0</v>
      </c>
      <c r="AQ1945">
        <f ref="AQ1945:AQ2008" si="474" t="shared">IF(ISNUMBER(SEARCH(I1945,VLOOKUP($AH$20,$AH$24:$AI$2023,2,FALSE))),1,0)</f>
        <v>0</v>
      </c>
      <c r="AR1945">
        <f ref="AR1945:AR2008" si="475" t="shared">IF(ISNUMBER(SEARCH(J1945,VLOOKUP($AH$20,$AH$24:$AI$2023,2,FALSE))),1,0)</f>
        <v>0</v>
      </c>
      <c r="AS1945">
        <f si="465" t="shared"/>
        <v>0</v>
      </c>
      <c r="AU1945" t="str">
        <f>IFERROR(VLOOKUP(C1945,Results!$A$2:$B$240,2,FALSE)+VLOOKUP(D1945,Results!$A$2:$B$240,2,FALSE)+VLOOKUP(E1945,Results!$A$2:$B$240,2,FALSE)+VLOOKUP(F1945,Results!$A$2:$B$240,2,FALSE)+VLOOKUP(G1945,Results!$A$2:$B$240,2,FALSE)+VLOOKUP(H1945,Results!$A$2:$B$240,2,FALSE)+VLOOKUP(I1945,Results!$A$2:$B$240,2,FALSE)+VLOOKUP(J1945,Results!$A$2:$B$240,2,FALSE)+VLOOKUP(B1945,Results!$A$2:$B$240,2,FALSE)-MIN(VLOOKUP(C1945,Results!$A$2:$B$240,2,FALSE),VLOOKUP(D1945,Results!$A$2:$B$240,2,FALSE),VLOOKUP(E1945,Results!$A$2:$B$240,2,FALSE),VLOOKUP(F1945,Results!$A$2:$B$240,2,FALSE),VLOOKUP(G1945,Results!$A$2:$B$240,2,FALSE),VLOOKUP(H1945,Results!$A$2:$B$240,2,FALSE),VLOOKUP(I1945,Results!$A$2:$B$240,2,FALSE),VLOOKUP(J1945,Results!$A$2:$B$240,2,FALSE),VLOOKUP(B1945,Results!$A$2:$B$240,2,FALSE)),"")</f>
        <v/>
      </c>
    </row>
    <row r="1946" spans="2:47" x14ac:dyDescent="0.3">
      <c r="B1946" t="s">
        <v>166</v>
      </c>
      <c r="C1946" t="s">
        <v>167</v>
      </c>
      <c r="D1946" t="s">
        <v>146</v>
      </c>
      <c r="E1946" t="s">
        <v>148</v>
      </c>
      <c r="F1946" t="s">
        <v>177</v>
      </c>
      <c r="G1946" t="s">
        <v>114</v>
      </c>
      <c r="H1946" t="s">
        <v>153</v>
      </c>
      <c r="I1946" t="s">
        <v>181</v>
      </c>
      <c r="J1946" t="s">
        <v>156</v>
      </c>
      <c r="K1946" t="n">
        <v>9.0</v>
      </c>
      <c r="L1946" s="30">
        <f si="466" t="shared"/>
        <v>0</v>
      </c>
      <c r="N1946" s="35" t="str">
        <f si="462" t="shared"/>
        <v/>
      </c>
      <c r="O1946" s="59">
        <f>(IF(ISNUMBER(MATCH(B1946,Sheet4!$K$92:$K$101,0)),1,0)+IF(ISNUMBER(MATCH(C1946,Sheet4!$K$92:$K$101,0)),1,0)+IF(ISNUMBER(MATCH(D1946,Sheet4!$K$92:$K$101,0)),1,0)+IF(ISNUMBER(MATCH(E1946,Sheet4!$K$92:$K$101,0)),1,0)+IF(ISNUMBER(MATCH(F1946,Sheet4!$K$92:$K$101,0)),1,0)+IF(ISNUMBER(MATCH(G1946,Sheet4!$K$92:$K$101,0)),1,0)+IF(ISNUMBER(MATCH(H1946,Sheet4!$K$92:$K$101,0)),1,0)+IF(ISNUMBER(MATCH(I1946,Sheet4!$K$92:$K$101,0)),1,0)+IF(ISNUMBER(MATCH(J1946,Sheet4!$K$92:$K$101,0)),1,0))
-
(IF(ISNUMBER(MATCH(B1946,Sheet4!$F$2:$F$11,0)),1,0)+IF(ISNUMBER(MATCH(C1946,Sheet4!$F$2:$F$11,0)),1,0)+IF(ISNUMBER(MATCH(D1946,Sheet4!$F$2:$F$11,0)),1,0)+IF(ISNUMBER(MATCH(E1946,Sheet4!$F$2:$F$11,0)),1,0)+IF(ISNUMBER(MATCH(F1946,Sheet4!$F$2:$F$11,0)),1,0)+IF(ISNUMBER(MATCH(G1946,Sheet4!$F$2:$F$11,0)),1,0)+IF(ISNUMBER(MATCH(H1946,Sheet4!$F$2:$F$11,0)),1,0)+IF(ISNUMBER(MATCH(I1946,Sheet4!$F$2:$F$11,0)),1,0)+IF(ISNUMBER(MATCH(J1946,Sheet4!$F$2:$F$11,0)),1,0))</f>
        <v>0</v>
      </c>
      <c r="P1946" s="40" t="str">
        <f>IFERROR(INDEX(Sheet4!$G:$G,MATCH(Sheet1!B1946,Sheet4!$F:$F,0))+INDEX(Sheet4!$G:$G,MATCH(Sheet1!C1946,Sheet4!$F:$F,0))+INDEX(Sheet4!$G:$G,MATCH(Sheet1!D1946,Sheet4!$F:$F,0))+INDEX(Sheet4!$G:$G,MATCH(Sheet1!E1946,Sheet4!$F:$F,0))+INDEX(Sheet4!$G:$G,MATCH(Sheet1!F1946,Sheet4!$F:$F,0))+INDEX(Sheet4!$G:$G,MATCH(Sheet1!G1946,Sheet4!$F:$F,0))+INDEX(Sheet4!$G:$G,MATCH(Sheet1!H1946,Sheet4!$F:$F,0))+INDEX(Sheet4!$G:$G,MATCH(Sheet1!I1946,Sheet4!$F:$F,0))+INDEX(Sheet4!$G:$G,MATCH(Sheet1!J1946,Sheet4!$F:$F,0)),"")</f>
        <v/>
      </c>
      <c r="AF1946">
        <f si="463" t="shared"/>
        <v>0</v>
      </c>
      <c r="AH1946">
        <v>1923</v>
      </c>
      <c r="AI1946" t="str">
        <f si="464" t="shared"/>
        <v>De'Aaron FoxTrae YoungDevin BookerAustin RiversKelly OubreGerald GreenJohn CollinsPaul MillsapKarl-Anthony Towns</v>
      </c>
      <c r="AJ1946">
        <f si="467" t="shared"/>
        <v>0</v>
      </c>
      <c r="AK1946">
        <f si="468" t="shared"/>
        <v>0</v>
      </c>
      <c r="AL1946">
        <f si="469" t="shared"/>
        <v>0</v>
      </c>
      <c r="AM1946">
        <f si="470" t="shared"/>
        <v>0</v>
      </c>
      <c r="AN1946">
        <f si="471" t="shared"/>
        <v>0</v>
      </c>
      <c r="AO1946">
        <f si="472" t="shared"/>
        <v>0</v>
      </c>
      <c r="AP1946">
        <f si="473" t="shared"/>
        <v>0</v>
      </c>
      <c r="AQ1946">
        <f si="474" t="shared"/>
        <v>0</v>
      </c>
      <c r="AR1946">
        <f si="475" t="shared"/>
        <v>0</v>
      </c>
      <c r="AS1946">
        <f si="465" t="shared"/>
        <v>0</v>
      </c>
      <c r="AU1946" t="str">
        <f>IFERROR(VLOOKUP(C1946,Results!$A$2:$B$240,2,FALSE)+VLOOKUP(D1946,Results!$A$2:$B$240,2,FALSE)+VLOOKUP(E1946,Results!$A$2:$B$240,2,FALSE)+VLOOKUP(F1946,Results!$A$2:$B$240,2,FALSE)+VLOOKUP(G1946,Results!$A$2:$B$240,2,FALSE)+VLOOKUP(H1946,Results!$A$2:$B$240,2,FALSE)+VLOOKUP(I1946,Results!$A$2:$B$240,2,FALSE)+VLOOKUP(J1946,Results!$A$2:$B$240,2,FALSE)+VLOOKUP(B1946,Results!$A$2:$B$240,2,FALSE)-MIN(VLOOKUP(C1946,Results!$A$2:$B$240,2,FALSE),VLOOKUP(D1946,Results!$A$2:$B$240,2,FALSE),VLOOKUP(E1946,Results!$A$2:$B$240,2,FALSE),VLOOKUP(F1946,Results!$A$2:$B$240,2,FALSE),VLOOKUP(G1946,Results!$A$2:$B$240,2,FALSE),VLOOKUP(H1946,Results!$A$2:$B$240,2,FALSE),VLOOKUP(I1946,Results!$A$2:$B$240,2,FALSE),VLOOKUP(J1946,Results!$A$2:$B$240,2,FALSE),VLOOKUP(B1946,Results!$A$2:$B$240,2,FALSE)),"")</f>
        <v/>
      </c>
    </row>
    <row r="1947" spans="2:47" x14ac:dyDescent="0.3">
      <c r="B1947" t="s">
        <v>166</v>
      </c>
      <c r="C1947" t="s">
        <v>95</v>
      </c>
      <c r="D1947" t="s">
        <v>146</v>
      </c>
      <c r="E1947" t="s">
        <v>158</v>
      </c>
      <c r="F1947" t="s">
        <v>177</v>
      </c>
      <c r="G1947" t="s">
        <v>179</v>
      </c>
      <c r="H1947" t="s">
        <v>153</v>
      </c>
      <c r="I1947" t="s">
        <v>92</v>
      </c>
      <c r="J1947" t="s">
        <v>98</v>
      </c>
      <c r="K1947" t="n">
        <v>9.0</v>
      </c>
      <c r="L1947" s="30">
        <f si="466" t="shared"/>
        <v>0</v>
      </c>
      <c r="N1947" s="35" t="str">
        <f si="462" t="shared"/>
        <v/>
      </c>
      <c r="O1947" s="59">
        <f>(IF(ISNUMBER(MATCH(B1947,Sheet4!$K$92:$K$101,0)),1,0)+IF(ISNUMBER(MATCH(C1947,Sheet4!$K$92:$K$101,0)),1,0)+IF(ISNUMBER(MATCH(D1947,Sheet4!$K$92:$K$101,0)),1,0)+IF(ISNUMBER(MATCH(E1947,Sheet4!$K$92:$K$101,0)),1,0)+IF(ISNUMBER(MATCH(F1947,Sheet4!$K$92:$K$101,0)),1,0)+IF(ISNUMBER(MATCH(G1947,Sheet4!$K$92:$K$101,0)),1,0)+IF(ISNUMBER(MATCH(H1947,Sheet4!$K$92:$K$101,0)),1,0)+IF(ISNUMBER(MATCH(I1947,Sheet4!$K$92:$K$101,0)),1,0)+IF(ISNUMBER(MATCH(J1947,Sheet4!$K$92:$K$101,0)),1,0))
-
(IF(ISNUMBER(MATCH(B1947,Sheet4!$F$2:$F$11,0)),1,0)+IF(ISNUMBER(MATCH(C1947,Sheet4!$F$2:$F$11,0)),1,0)+IF(ISNUMBER(MATCH(D1947,Sheet4!$F$2:$F$11,0)),1,0)+IF(ISNUMBER(MATCH(E1947,Sheet4!$F$2:$F$11,0)),1,0)+IF(ISNUMBER(MATCH(F1947,Sheet4!$F$2:$F$11,0)),1,0)+IF(ISNUMBER(MATCH(G1947,Sheet4!$F$2:$F$11,0)),1,0)+IF(ISNUMBER(MATCH(H1947,Sheet4!$F$2:$F$11,0)),1,0)+IF(ISNUMBER(MATCH(I1947,Sheet4!$F$2:$F$11,0)),1,0)+IF(ISNUMBER(MATCH(J1947,Sheet4!$F$2:$F$11,0)),1,0))</f>
        <v>0</v>
      </c>
      <c r="P1947" s="40" t="str">
        <f>IFERROR(INDEX(Sheet4!$G:$G,MATCH(Sheet1!B1947,Sheet4!$F:$F,0))+INDEX(Sheet4!$G:$G,MATCH(Sheet1!C1947,Sheet4!$F:$F,0))+INDEX(Sheet4!$G:$G,MATCH(Sheet1!D1947,Sheet4!$F:$F,0))+INDEX(Sheet4!$G:$G,MATCH(Sheet1!E1947,Sheet4!$F:$F,0))+INDEX(Sheet4!$G:$G,MATCH(Sheet1!F1947,Sheet4!$F:$F,0))+INDEX(Sheet4!$G:$G,MATCH(Sheet1!G1947,Sheet4!$F:$F,0))+INDEX(Sheet4!$G:$G,MATCH(Sheet1!H1947,Sheet4!$F:$F,0))+INDEX(Sheet4!$G:$G,MATCH(Sheet1!I1947,Sheet4!$F:$F,0))+INDEX(Sheet4!$G:$G,MATCH(Sheet1!J1947,Sheet4!$F:$F,0)),"")</f>
        <v/>
      </c>
      <c r="AF1947">
        <f si="463" t="shared"/>
        <v>0</v>
      </c>
      <c r="AH1947">
        <v>1924</v>
      </c>
      <c r="AI1947" t="str">
        <f si="464" t="shared"/>
        <v>Ben SimmonsIsaiah CanaanJimmy ButlerAustin RiversKelly OubreMikal BridgesKenneth FariedJosh JacksonRudy Gobert</v>
      </c>
      <c r="AJ1947">
        <f si="467" t="shared"/>
        <v>0</v>
      </c>
      <c r="AK1947">
        <f si="468" t="shared"/>
        <v>0</v>
      </c>
      <c r="AL1947">
        <f si="469" t="shared"/>
        <v>0</v>
      </c>
      <c r="AM1947">
        <f si="470" t="shared"/>
        <v>0</v>
      </c>
      <c r="AN1947">
        <f si="471" t="shared"/>
        <v>0</v>
      </c>
      <c r="AO1947">
        <f si="472" t="shared"/>
        <v>0</v>
      </c>
      <c r="AP1947">
        <f si="473" t="shared"/>
        <v>0</v>
      </c>
      <c r="AQ1947">
        <f si="474" t="shared"/>
        <v>0</v>
      </c>
      <c r="AR1947">
        <f si="475" t="shared"/>
        <v>0</v>
      </c>
      <c r="AS1947">
        <f si="465" t="shared"/>
        <v>0</v>
      </c>
      <c r="AU1947" t="str">
        <f>IFERROR(VLOOKUP(C1947,Results!$A$2:$B$240,2,FALSE)+VLOOKUP(D1947,Results!$A$2:$B$240,2,FALSE)+VLOOKUP(E1947,Results!$A$2:$B$240,2,FALSE)+VLOOKUP(F1947,Results!$A$2:$B$240,2,FALSE)+VLOOKUP(G1947,Results!$A$2:$B$240,2,FALSE)+VLOOKUP(H1947,Results!$A$2:$B$240,2,FALSE)+VLOOKUP(I1947,Results!$A$2:$B$240,2,FALSE)+VLOOKUP(J1947,Results!$A$2:$B$240,2,FALSE)+VLOOKUP(B1947,Results!$A$2:$B$240,2,FALSE)-MIN(VLOOKUP(C1947,Results!$A$2:$B$240,2,FALSE),VLOOKUP(D1947,Results!$A$2:$B$240,2,FALSE),VLOOKUP(E1947,Results!$A$2:$B$240,2,FALSE),VLOOKUP(F1947,Results!$A$2:$B$240,2,FALSE),VLOOKUP(G1947,Results!$A$2:$B$240,2,FALSE),VLOOKUP(H1947,Results!$A$2:$B$240,2,FALSE),VLOOKUP(I1947,Results!$A$2:$B$240,2,FALSE),VLOOKUP(J1947,Results!$A$2:$B$240,2,FALSE),VLOOKUP(B1947,Results!$A$2:$B$240,2,FALSE)),"")</f>
        <v/>
      </c>
    </row>
    <row r="1948" spans="2:47" x14ac:dyDescent="0.3">
      <c r="B1948" t="s">
        <v>166</v>
      </c>
      <c r="C1948" t="s">
        <v>95</v>
      </c>
      <c r="D1948" t="s">
        <v>172</v>
      </c>
      <c r="E1948" t="s">
        <v>146</v>
      </c>
      <c r="F1948" t="s">
        <v>105</v>
      </c>
      <c r="G1948" t="s">
        <v>159</v>
      </c>
      <c r="H1948" t="s">
        <v>92</v>
      </c>
      <c r="I1948" t="s">
        <v>183</v>
      </c>
      <c r="J1948" t="s">
        <v>186</v>
      </c>
      <c r="K1948" t="n">
        <v>9.0</v>
      </c>
      <c r="L1948" s="30">
        <f si="466" t="shared"/>
        <v>0</v>
      </c>
      <c r="N1948" s="35" t="str">
        <f si="462" t="shared"/>
        <v/>
      </c>
      <c r="O1948" s="59">
        <f>(IF(ISNUMBER(MATCH(B1948,Sheet4!$K$92:$K$101,0)),1,0)+IF(ISNUMBER(MATCH(C1948,Sheet4!$K$92:$K$101,0)),1,0)+IF(ISNUMBER(MATCH(D1948,Sheet4!$K$92:$K$101,0)),1,0)+IF(ISNUMBER(MATCH(E1948,Sheet4!$K$92:$K$101,0)),1,0)+IF(ISNUMBER(MATCH(F1948,Sheet4!$K$92:$K$101,0)),1,0)+IF(ISNUMBER(MATCH(G1948,Sheet4!$K$92:$K$101,0)),1,0)+IF(ISNUMBER(MATCH(H1948,Sheet4!$K$92:$K$101,0)),1,0)+IF(ISNUMBER(MATCH(I1948,Sheet4!$K$92:$K$101,0)),1,0)+IF(ISNUMBER(MATCH(J1948,Sheet4!$K$92:$K$101,0)),1,0))
-
(IF(ISNUMBER(MATCH(B1948,Sheet4!$F$2:$F$11,0)),1,0)+IF(ISNUMBER(MATCH(C1948,Sheet4!$F$2:$F$11,0)),1,0)+IF(ISNUMBER(MATCH(D1948,Sheet4!$F$2:$F$11,0)),1,0)+IF(ISNUMBER(MATCH(E1948,Sheet4!$F$2:$F$11,0)),1,0)+IF(ISNUMBER(MATCH(F1948,Sheet4!$F$2:$F$11,0)),1,0)+IF(ISNUMBER(MATCH(G1948,Sheet4!$F$2:$F$11,0)),1,0)+IF(ISNUMBER(MATCH(H1948,Sheet4!$F$2:$F$11,0)),1,0)+IF(ISNUMBER(MATCH(I1948,Sheet4!$F$2:$F$11,0)),1,0)+IF(ISNUMBER(MATCH(J1948,Sheet4!$F$2:$F$11,0)),1,0))</f>
        <v>0</v>
      </c>
      <c r="P1948" s="40" t="str">
        <f>IFERROR(INDEX(Sheet4!$G:$G,MATCH(Sheet1!B1948,Sheet4!$F:$F,0))+INDEX(Sheet4!$G:$G,MATCH(Sheet1!C1948,Sheet4!$F:$F,0))+INDEX(Sheet4!$G:$G,MATCH(Sheet1!D1948,Sheet4!$F:$F,0))+INDEX(Sheet4!$G:$G,MATCH(Sheet1!E1948,Sheet4!$F:$F,0))+INDEX(Sheet4!$G:$G,MATCH(Sheet1!F1948,Sheet4!$F:$F,0))+INDEX(Sheet4!$G:$G,MATCH(Sheet1!G1948,Sheet4!$F:$F,0))+INDEX(Sheet4!$G:$G,MATCH(Sheet1!H1948,Sheet4!$F:$F,0))+INDEX(Sheet4!$G:$G,MATCH(Sheet1!I1948,Sheet4!$F:$F,0))+INDEX(Sheet4!$G:$G,MATCH(Sheet1!J1948,Sheet4!$F:$F,0)),"")</f>
        <v/>
      </c>
      <c r="AF1948">
        <f si="463" t="shared"/>
        <v>0</v>
      </c>
      <c r="AH1948">
        <v>1925</v>
      </c>
      <c r="AI1948" t="str">
        <f si="464" t="shared"/>
        <v>Ben SimmonsLandry ShametDevin BookerMalik BeasleyKelly OubreMikal BridgesPaul MillsapRichaun HolmesNikola Jokic</v>
      </c>
      <c r="AJ1948">
        <f si="467" t="shared"/>
        <v>0</v>
      </c>
      <c r="AK1948">
        <f si="468" t="shared"/>
        <v>0</v>
      </c>
      <c r="AL1948">
        <f si="469" t="shared"/>
        <v>0</v>
      </c>
      <c r="AM1948">
        <f si="470" t="shared"/>
        <v>0</v>
      </c>
      <c r="AN1948">
        <f si="471" t="shared"/>
        <v>0</v>
      </c>
      <c r="AO1948">
        <f si="472" t="shared"/>
        <v>0</v>
      </c>
      <c r="AP1948">
        <f si="473" t="shared"/>
        <v>0</v>
      </c>
      <c r="AQ1948">
        <f si="474" t="shared"/>
        <v>0</v>
      </c>
      <c r="AR1948">
        <f si="475" t="shared"/>
        <v>0</v>
      </c>
      <c r="AS1948">
        <f si="465" t="shared"/>
        <v>0</v>
      </c>
      <c r="AU1948" t="str">
        <f>IFERROR(VLOOKUP(C1948,Results!$A$2:$B$240,2,FALSE)+VLOOKUP(D1948,Results!$A$2:$B$240,2,FALSE)+VLOOKUP(E1948,Results!$A$2:$B$240,2,FALSE)+VLOOKUP(F1948,Results!$A$2:$B$240,2,FALSE)+VLOOKUP(G1948,Results!$A$2:$B$240,2,FALSE)+VLOOKUP(H1948,Results!$A$2:$B$240,2,FALSE)+VLOOKUP(I1948,Results!$A$2:$B$240,2,FALSE)+VLOOKUP(J1948,Results!$A$2:$B$240,2,FALSE)+VLOOKUP(B1948,Results!$A$2:$B$240,2,FALSE)-MIN(VLOOKUP(C1948,Results!$A$2:$B$240,2,FALSE),VLOOKUP(D1948,Results!$A$2:$B$240,2,FALSE),VLOOKUP(E1948,Results!$A$2:$B$240,2,FALSE),VLOOKUP(F1948,Results!$A$2:$B$240,2,FALSE),VLOOKUP(G1948,Results!$A$2:$B$240,2,FALSE),VLOOKUP(H1948,Results!$A$2:$B$240,2,FALSE),VLOOKUP(I1948,Results!$A$2:$B$240,2,FALSE),VLOOKUP(J1948,Results!$A$2:$B$240,2,FALSE),VLOOKUP(B1948,Results!$A$2:$B$240,2,FALSE)),"")</f>
        <v/>
      </c>
    </row>
    <row r="1949" spans="2:47" x14ac:dyDescent="0.3">
      <c r="B1949" t="s">
        <v>95</v>
      </c>
      <c r="C1949" t="s">
        <v>171</v>
      </c>
      <c r="D1949" t="s">
        <v>172</v>
      </c>
      <c r="E1949" t="s">
        <v>146</v>
      </c>
      <c r="F1949" t="s">
        <v>177</v>
      </c>
      <c r="G1949" t="s">
        <v>90</v>
      </c>
      <c r="H1949" t="s">
        <v>153</v>
      </c>
      <c r="I1949" t="s">
        <v>181</v>
      </c>
      <c r="J1949" t="s">
        <v>186</v>
      </c>
      <c r="K1949" t="n">
        <v>9.0</v>
      </c>
      <c r="L1949" s="30">
        <f si="466" t="shared"/>
        <v>0</v>
      </c>
      <c r="N1949" s="35" t="str">
        <f si="462" t="shared"/>
        <v/>
      </c>
      <c r="O1949" s="59">
        <f>(IF(ISNUMBER(MATCH(B1949,Sheet4!$K$92:$K$101,0)),1,0)+IF(ISNUMBER(MATCH(C1949,Sheet4!$K$92:$K$101,0)),1,0)+IF(ISNUMBER(MATCH(D1949,Sheet4!$K$92:$K$101,0)),1,0)+IF(ISNUMBER(MATCH(E1949,Sheet4!$K$92:$K$101,0)),1,0)+IF(ISNUMBER(MATCH(F1949,Sheet4!$K$92:$K$101,0)),1,0)+IF(ISNUMBER(MATCH(G1949,Sheet4!$K$92:$K$101,0)),1,0)+IF(ISNUMBER(MATCH(H1949,Sheet4!$K$92:$K$101,0)),1,0)+IF(ISNUMBER(MATCH(I1949,Sheet4!$K$92:$K$101,0)),1,0)+IF(ISNUMBER(MATCH(J1949,Sheet4!$K$92:$K$101,0)),1,0))
-
(IF(ISNUMBER(MATCH(B1949,Sheet4!$F$2:$F$11,0)),1,0)+IF(ISNUMBER(MATCH(C1949,Sheet4!$F$2:$F$11,0)),1,0)+IF(ISNUMBER(MATCH(D1949,Sheet4!$F$2:$F$11,0)),1,0)+IF(ISNUMBER(MATCH(E1949,Sheet4!$F$2:$F$11,0)),1,0)+IF(ISNUMBER(MATCH(F1949,Sheet4!$F$2:$F$11,0)),1,0)+IF(ISNUMBER(MATCH(G1949,Sheet4!$F$2:$F$11,0)),1,0)+IF(ISNUMBER(MATCH(H1949,Sheet4!$F$2:$F$11,0)),1,0)+IF(ISNUMBER(MATCH(I1949,Sheet4!$F$2:$F$11,0)),1,0)+IF(ISNUMBER(MATCH(J1949,Sheet4!$F$2:$F$11,0)),1,0))</f>
        <v>0</v>
      </c>
      <c r="P1949" s="40" t="str">
        <f>IFERROR(INDEX(Sheet4!$G:$G,MATCH(Sheet1!B1949,Sheet4!$F:$F,0))+INDEX(Sheet4!$G:$G,MATCH(Sheet1!C1949,Sheet4!$F:$F,0))+INDEX(Sheet4!$G:$G,MATCH(Sheet1!D1949,Sheet4!$F:$F,0))+INDEX(Sheet4!$G:$G,MATCH(Sheet1!E1949,Sheet4!$F:$F,0))+INDEX(Sheet4!$G:$G,MATCH(Sheet1!F1949,Sheet4!$F:$F,0))+INDEX(Sheet4!$G:$G,MATCH(Sheet1!G1949,Sheet4!$F:$F,0))+INDEX(Sheet4!$G:$G,MATCH(Sheet1!H1949,Sheet4!$F:$F,0))+INDEX(Sheet4!$G:$G,MATCH(Sheet1!I1949,Sheet4!$F:$F,0))+INDEX(Sheet4!$G:$G,MATCH(Sheet1!J1949,Sheet4!$F:$F,0)),"")</f>
        <v/>
      </c>
      <c r="AF1949">
        <f si="463" t="shared"/>
        <v>0</v>
      </c>
      <c r="AH1949">
        <v>1926</v>
      </c>
      <c r="AI1949" t="str">
        <f si="464" t="shared"/>
        <v>Ben SimmonsDe'Aaron FoxJimmy ButlerMonte MorrisKelly OubreCorey BrewerPaul MillsapJonah BoldenKarl-Anthony Towns</v>
      </c>
      <c r="AJ1949">
        <f si="467" t="shared"/>
        <v>0</v>
      </c>
      <c r="AK1949">
        <f si="468" t="shared"/>
        <v>0</v>
      </c>
      <c r="AL1949">
        <f si="469" t="shared"/>
        <v>0</v>
      </c>
      <c r="AM1949">
        <f si="470" t="shared"/>
        <v>0</v>
      </c>
      <c r="AN1949">
        <f si="471" t="shared"/>
        <v>0</v>
      </c>
      <c r="AO1949">
        <f si="472" t="shared"/>
        <v>0</v>
      </c>
      <c r="AP1949">
        <f si="473" t="shared"/>
        <v>0</v>
      </c>
      <c r="AQ1949">
        <f si="474" t="shared"/>
        <v>0</v>
      </c>
      <c r="AR1949">
        <f si="475" t="shared"/>
        <v>0</v>
      </c>
      <c r="AS1949">
        <f si="465" t="shared"/>
        <v>0</v>
      </c>
      <c r="AU1949" t="str">
        <f>IFERROR(VLOOKUP(C1949,Results!$A$2:$B$240,2,FALSE)+VLOOKUP(D1949,Results!$A$2:$B$240,2,FALSE)+VLOOKUP(E1949,Results!$A$2:$B$240,2,FALSE)+VLOOKUP(F1949,Results!$A$2:$B$240,2,FALSE)+VLOOKUP(G1949,Results!$A$2:$B$240,2,FALSE)+VLOOKUP(H1949,Results!$A$2:$B$240,2,FALSE)+VLOOKUP(I1949,Results!$A$2:$B$240,2,FALSE)+VLOOKUP(J1949,Results!$A$2:$B$240,2,FALSE)+VLOOKUP(B1949,Results!$A$2:$B$240,2,FALSE)-MIN(VLOOKUP(C1949,Results!$A$2:$B$240,2,FALSE),VLOOKUP(D1949,Results!$A$2:$B$240,2,FALSE),VLOOKUP(E1949,Results!$A$2:$B$240,2,FALSE),VLOOKUP(F1949,Results!$A$2:$B$240,2,FALSE),VLOOKUP(G1949,Results!$A$2:$B$240,2,FALSE),VLOOKUP(H1949,Results!$A$2:$B$240,2,FALSE),VLOOKUP(I1949,Results!$A$2:$B$240,2,FALSE),VLOOKUP(J1949,Results!$A$2:$B$240,2,FALSE),VLOOKUP(B1949,Results!$A$2:$B$240,2,FALSE)),"")</f>
        <v/>
      </c>
    </row>
    <row r="1950" spans="2:47" x14ac:dyDescent="0.3">
      <c r="B1950" t="s">
        <v>87</v>
      </c>
      <c r="C1950" t="s">
        <v>171</v>
      </c>
      <c r="D1950" t="s">
        <v>145</v>
      </c>
      <c r="E1950" t="s">
        <v>146</v>
      </c>
      <c r="F1950" t="s">
        <v>177</v>
      </c>
      <c r="G1950" t="s">
        <v>178</v>
      </c>
      <c r="H1950" t="s">
        <v>152</v>
      </c>
      <c r="I1950" t="s">
        <v>154</v>
      </c>
      <c r="J1950" t="s">
        <v>98</v>
      </c>
      <c r="K1950" t="n">
        <v>9.0</v>
      </c>
      <c r="L1950" s="30">
        <f si="466" t="shared"/>
        <v>0</v>
      </c>
      <c r="N1950" s="35" t="str">
        <f si="462" t="shared"/>
        <v/>
      </c>
      <c r="O1950" s="59">
        <f>(IF(ISNUMBER(MATCH(B1950,Sheet4!$K$92:$K$101,0)),1,0)+IF(ISNUMBER(MATCH(C1950,Sheet4!$K$92:$K$101,0)),1,0)+IF(ISNUMBER(MATCH(D1950,Sheet4!$K$92:$K$101,0)),1,0)+IF(ISNUMBER(MATCH(E1950,Sheet4!$K$92:$K$101,0)),1,0)+IF(ISNUMBER(MATCH(F1950,Sheet4!$K$92:$K$101,0)),1,0)+IF(ISNUMBER(MATCH(G1950,Sheet4!$K$92:$K$101,0)),1,0)+IF(ISNUMBER(MATCH(H1950,Sheet4!$K$92:$K$101,0)),1,0)+IF(ISNUMBER(MATCH(I1950,Sheet4!$K$92:$K$101,0)),1,0)+IF(ISNUMBER(MATCH(J1950,Sheet4!$K$92:$K$101,0)),1,0))
-
(IF(ISNUMBER(MATCH(B1950,Sheet4!$F$2:$F$11,0)),1,0)+IF(ISNUMBER(MATCH(C1950,Sheet4!$F$2:$F$11,0)),1,0)+IF(ISNUMBER(MATCH(D1950,Sheet4!$F$2:$F$11,0)),1,0)+IF(ISNUMBER(MATCH(E1950,Sheet4!$F$2:$F$11,0)),1,0)+IF(ISNUMBER(MATCH(F1950,Sheet4!$F$2:$F$11,0)),1,0)+IF(ISNUMBER(MATCH(G1950,Sheet4!$F$2:$F$11,0)),1,0)+IF(ISNUMBER(MATCH(H1950,Sheet4!$F$2:$F$11,0)),1,0)+IF(ISNUMBER(MATCH(I1950,Sheet4!$F$2:$F$11,0)),1,0)+IF(ISNUMBER(MATCH(J1950,Sheet4!$F$2:$F$11,0)),1,0))</f>
        <v>0</v>
      </c>
      <c r="P1950" s="40" t="str">
        <f>IFERROR(INDEX(Sheet4!$G:$G,MATCH(Sheet1!B1950,Sheet4!$F:$F,0))+INDEX(Sheet4!$G:$G,MATCH(Sheet1!C1950,Sheet4!$F:$F,0))+INDEX(Sheet4!$G:$G,MATCH(Sheet1!D1950,Sheet4!$F:$F,0))+INDEX(Sheet4!$G:$G,MATCH(Sheet1!E1950,Sheet4!$F:$F,0))+INDEX(Sheet4!$G:$G,MATCH(Sheet1!F1950,Sheet4!$F:$F,0))+INDEX(Sheet4!$G:$G,MATCH(Sheet1!G1950,Sheet4!$F:$F,0))+INDEX(Sheet4!$G:$G,MATCH(Sheet1!H1950,Sheet4!$F:$F,0))+INDEX(Sheet4!$G:$G,MATCH(Sheet1!I1950,Sheet4!$F:$F,0))+INDEX(Sheet4!$G:$G,MATCH(Sheet1!J1950,Sheet4!$F:$F,0)),"")</f>
        <v/>
      </c>
      <c r="AF1950">
        <f si="463" t="shared"/>
        <v>0</v>
      </c>
      <c r="AH1950">
        <v>1927</v>
      </c>
      <c r="AI1950" t="str">
        <f si="464" t="shared"/>
        <v>Jerryd BaylessLandry ShametDevin BookerMonte MorrisWill BartonKelly OubreJohn CollinsJosh JacksonJoel Embiid</v>
      </c>
      <c r="AJ1950">
        <f si="467" t="shared"/>
        <v>0</v>
      </c>
      <c r="AK1950">
        <f si="468" t="shared"/>
        <v>0</v>
      </c>
      <c r="AL1950">
        <f si="469" t="shared"/>
        <v>0</v>
      </c>
      <c r="AM1950">
        <f si="470" t="shared"/>
        <v>0</v>
      </c>
      <c r="AN1950">
        <f si="471" t="shared"/>
        <v>0</v>
      </c>
      <c r="AO1950">
        <f si="472" t="shared"/>
        <v>0</v>
      </c>
      <c r="AP1950">
        <f si="473" t="shared"/>
        <v>0</v>
      </c>
      <c r="AQ1950">
        <f si="474" t="shared"/>
        <v>0</v>
      </c>
      <c r="AR1950">
        <f si="475" t="shared"/>
        <v>0</v>
      </c>
      <c r="AS1950">
        <f si="465" t="shared"/>
        <v>0</v>
      </c>
      <c r="AU1950" t="str">
        <f>IFERROR(VLOOKUP(C1950,Results!$A$2:$B$240,2,FALSE)+VLOOKUP(D1950,Results!$A$2:$B$240,2,FALSE)+VLOOKUP(E1950,Results!$A$2:$B$240,2,FALSE)+VLOOKUP(F1950,Results!$A$2:$B$240,2,FALSE)+VLOOKUP(G1950,Results!$A$2:$B$240,2,FALSE)+VLOOKUP(H1950,Results!$A$2:$B$240,2,FALSE)+VLOOKUP(I1950,Results!$A$2:$B$240,2,FALSE)+VLOOKUP(J1950,Results!$A$2:$B$240,2,FALSE)+VLOOKUP(B1950,Results!$A$2:$B$240,2,FALSE)-MIN(VLOOKUP(C1950,Results!$A$2:$B$240,2,FALSE),VLOOKUP(D1950,Results!$A$2:$B$240,2,FALSE),VLOOKUP(E1950,Results!$A$2:$B$240,2,FALSE),VLOOKUP(F1950,Results!$A$2:$B$240,2,FALSE),VLOOKUP(G1950,Results!$A$2:$B$240,2,FALSE),VLOOKUP(H1950,Results!$A$2:$B$240,2,FALSE),VLOOKUP(I1950,Results!$A$2:$B$240,2,FALSE),VLOOKUP(J1950,Results!$A$2:$B$240,2,FALSE),VLOOKUP(B1950,Results!$A$2:$B$240,2,FALSE)),"")</f>
        <v/>
      </c>
    </row>
    <row r="1951" spans="2:47" x14ac:dyDescent="0.3">
      <c r="B1951" t="s">
        <v>166</v>
      </c>
      <c r="C1951" t="s">
        <v>108</v>
      </c>
      <c r="D1951" t="s">
        <v>172</v>
      </c>
      <c r="E1951" t="s">
        <v>146</v>
      </c>
      <c r="F1951" t="s">
        <v>150</v>
      </c>
      <c r="G1951" t="s">
        <v>159</v>
      </c>
      <c r="H1951" t="s">
        <v>93</v>
      </c>
      <c r="I1951" t="s">
        <v>103</v>
      </c>
      <c r="J1951" t="s">
        <v>98</v>
      </c>
      <c r="K1951" t="n">
        <v>9.0</v>
      </c>
      <c r="L1951" s="30">
        <f si="466" t="shared"/>
        <v>0</v>
      </c>
      <c r="N1951" s="35" t="str">
        <f si="462" t="shared"/>
        <v/>
      </c>
      <c r="O1951" s="59">
        <f>(IF(ISNUMBER(MATCH(B1951,Sheet4!$K$92:$K$101,0)),1,0)+IF(ISNUMBER(MATCH(C1951,Sheet4!$K$92:$K$101,0)),1,0)+IF(ISNUMBER(MATCH(D1951,Sheet4!$K$92:$K$101,0)),1,0)+IF(ISNUMBER(MATCH(E1951,Sheet4!$K$92:$K$101,0)),1,0)+IF(ISNUMBER(MATCH(F1951,Sheet4!$K$92:$K$101,0)),1,0)+IF(ISNUMBER(MATCH(G1951,Sheet4!$K$92:$K$101,0)),1,0)+IF(ISNUMBER(MATCH(H1951,Sheet4!$K$92:$K$101,0)),1,0)+IF(ISNUMBER(MATCH(I1951,Sheet4!$K$92:$K$101,0)),1,0)+IF(ISNUMBER(MATCH(J1951,Sheet4!$K$92:$K$101,0)),1,0))
-
(IF(ISNUMBER(MATCH(B1951,Sheet4!$F$2:$F$11,0)),1,0)+IF(ISNUMBER(MATCH(C1951,Sheet4!$F$2:$F$11,0)),1,0)+IF(ISNUMBER(MATCH(D1951,Sheet4!$F$2:$F$11,0)),1,0)+IF(ISNUMBER(MATCH(E1951,Sheet4!$F$2:$F$11,0)),1,0)+IF(ISNUMBER(MATCH(F1951,Sheet4!$F$2:$F$11,0)),1,0)+IF(ISNUMBER(MATCH(G1951,Sheet4!$F$2:$F$11,0)),1,0)+IF(ISNUMBER(MATCH(H1951,Sheet4!$F$2:$F$11,0)),1,0)+IF(ISNUMBER(MATCH(I1951,Sheet4!$F$2:$F$11,0)),1,0)+IF(ISNUMBER(MATCH(J1951,Sheet4!$F$2:$F$11,0)),1,0))</f>
        <v>0</v>
      </c>
      <c r="P1951" s="40" t="str">
        <f>IFERROR(INDEX(Sheet4!$G:$G,MATCH(Sheet1!B1951,Sheet4!$F:$F,0))+INDEX(Sheet4!$G:$G,MATCH(Sheet1!C1951,Sheet4!$F:$F,0))+INDEX(Sheet4!$G:$G,MATCH(Sheet1!D1951,Sheet4!$F:$F,0))+INDEX(Sheet4!$G:$G,MATCH(Sheet1!E1951,Sheet4!$F:$F,0))+INDEX(Sheet4!$G:$G,MATCH(Sheet1!F1951,Sheet4!$F:$F,0))+INDEX(Sheet4!$G:$G,MATCH(Sheet1!G1951,Sheet4!$F:$F,0))+INDEX(Sheet4!$G:$G,MATCH(Sheet1!H1951,Sheet4!$F:$F,0))+INDEX(Sheet4!$G:$G,MATCH(Sheet1!I1951,Sheet4!$F:$F,0))+INDEX(Sheet4!$G:$G,MATCH(Sheet1!J1951,Sheet4!$F:$F,0)),"")</f>
        <v/>
      </c>
      <c r="AF1951">
        <f si="463" t="shared"/>
        <v>0</v>
      </c>
      <c r="AH1951">
        <v>1928</v>
      </c>
      <c r="AI1951" t="str">
        <f si="464" t="shared"/>
        <v>Ben SimmonsDe'Aaron FoxDevin BookerMalik BeasleyKelly OubreRoyce O'NealeJohn CollinsTrey LylesRudy Gobert</v>
      </c>
      <c r="AJ1951">
        <f si="467" t="shared"/>
        <v>0</v>
      </c>
      <c r="AK1951">
        <f si="468" t="shared"/>
        <v>0</v>
      </c>
      <c r="AL1951">
        <f si="469" t="shared"/>
        <v>0</v>
      </c>
      <c r="AM1951">
        <f si="470" t="shared"/>
        <v>0</v>
      </c>
      <c r="AN1951">
        <f si="471" t="shared"/>
        <v>0</v>
      </c>
      <c r="AO1951">
        <f si="472" t="shared"/>
        <v>0</v>
      </c>
      <c r="AP1951">
        <f si="473" t="shared"/>
        <v>0</v>
      </c>
      <c r="AQ1951">
        <f si="474" t="shared"/>
        <v>0</v>
      </c>
      <c r="AR1951">
        <f si="475" t="shared"/>
        <v>0</v>
      </c>
      <c r="AS1951">
        <f si="465" t="shared"/>
        <v>0</v>
      </c>
      <c r="AU1951" t="str">
        <f>IFERROR(VLOOKUP(C1951,Results!$A$2:$B$240,2,FALSE)+VLOOKUP(D1951,Results!$A$2:$B$240,2,FALSE)+VLOOKUP(E1951,Results!$A$2:$B$240,2,FALSE)+VLOOKUP(F1951,Results!$A$2:$B$240,2,FALSE)+VLOOKUP(G1951,Results!$A$2:$B$240,2,FALSE)+VLOOKUP(H1951,Results!$A$2:$B$240,2,FALSE)+VLOOKUP(I1951,Results!$A$2:$B$240,2,FALSE)+VLOOKUP(J1951,Results!$A$2:$B$240,2,FALSE)+VLOOKUP(B1951,Results!$A$2:$B$240,2,FALSE)-MIN(VLOOKUP(C1951,Results!$A$2:$B$240,2,FALSE),VLOOKUP(D1951,Results!$A$2:$B$240,2,FALSE),VLOOKUP(E1951,Results!$A$2:$B$240,2,FALSE),VLOOKUP(F1951,Results!$A$2:$B$240,2,FALSE),VLOOKUP(G1951,Results!$A$2:$B$240,2,FALSE),VLOOKUP(H1951,Results!$A$2:$B$240,2,FALSE),VLOOKUP(I1951,Results!$A$2:$B$240,2,FALSE),VLOOKUP(J1951,Results!$A$2:$B$240,2,FALSE),VLOOKUP(B1951,Results!$A$2:$B$240,2,FALSE)),"")</f>
        <v/>
      </c>
    </row>
    <row r="1952" spans="2:47" x14ac:dyDescent="0.3">
      <c r="B1952" t="s">
        <v>166</v>
      </c>
      <c r="C1952" t="s">
        <v>170</v>
      </c>
      <c r="D1952" t="s">
        <v>172</v>
      </c>
      <c r="E1952" t="s">
        <v>158</v>
      </c>
      <c r="F1952" t="s">
        <v>96</v>
      </c>
      <c r="G1952" t="s">
        <v>179</v>
      </c>
      <c r="H1952" t="s">
        <v>92</v>
      </c>
      <c r="I1952" t="s">
        <v>93</v>
      </c>
      <c r="J1952" t="s">
        <v>188</v>
      </c>
      <c r="K1952" t="n">
        <v>9.0</v>
      </c>
      <c r="L1952" s="30">
        <f si="466" t="shared"/>
        <v>0</v>
      </c>
      <c r="N1952" s="35" t="str">
        <f si="462" t="shared"/>
        <v/>
      </c>
      <c r="O1952" s="59">
        <f>(IF(ISNUMBER(MATCH(B1952,Sheet4!$K$92:$K$101,0)),1,0)+IF(ISNUMBER(MATCH(C1952,Sheet4!$K$92:$K$101,0)),1,0)+IF(ISNUMBER(MATCH(D1952,Sheet4!$K$92:$K$101,0)),1,0)+IF(ISNUMBER(MATCH(E1952,Sheet4!$K$92:$K$101,0)),1,0)+IF(ISNUMBER(MATCH(F1952,Sheet4!$K$92:$K$101,0)),1,0)+IF(ISNUMBER(MATCH(G1952,Sheet4!$K$92:$K$101,0)),1,0)+IF(ISNUMBER(MATCH(H1952,Sheet4!$K$92:$K$101,0)),1,0)+IF(ISNUMBER(MATCH(I1952,Sheet4!$K$92:$K$101,0)),1,0)+IF(ISNUMBER(MATCH(J1952,Sheet4!$K$92:$K$101,0)),1,0))
-
(IF(ISNUMBER(MATCH(B1952,Sheet4!$F$2:$F$11,0)),1,0)+IF(ISNUMBER(MATCH(C1952,Sheet4!$F$2:$F$11,0)),1,0)+IF(ISNUMBER(MATCH(D1952,Sheet4!$F$2:$F$11,0)),1,0)+IF(ISNUMBER(MATCH(E1952,Sheet4!$F$2:$F$11,0)),1,0)+IF(ISNUMBER(MATCH(F1952,Sheet4!$F$2:$F$11,0)),1,0)+IF(ISNUMBER(MATCH(G1952,Sheet4!$F$2:$F$11,0)),1,0)+IF(ISNUMBER(MATCH(H1952,Sheet4!$F$2:$F$11,0)),1,0)+IF(ISNUMBER(MATCH(I1952,Sheet4!$F$2:$F$11,0)),1,0)+IF(ISNUMBER(MATCH(J1952,Sheet4!$F$2:$F$11,0)),1,0))</f>
        <v>0</v>
      </c>
      <c r="P1952" s="40" t="str">
        <f>IFERROR(INDEX(Sheet4!$G:$G,MATCH(Sheet1!B1952,Sheet4!$F:$F,0))+INDEX(Sheet4!$G:$G,MATCH(Sheet1!C1952,Sheet4!$F:$F,0))+INDEX(Sheet4!$G:$G,MATCH(Sheet1!D1952,Sheet4!$F:$F,0))+INDEX(Sheet4!$G:$G,MATCH(Sheet1!E1952,Sheet4!$F:$F,0))+INDEX(Sheet4!$G:$G,MATCH(Sheet1!F1952,Sheet4!$F:$F,0))+INDEX(Sheet4!$G:$G,MATCH(Sheet1!G1952,Sheet4!$F:$F,0))+INDEX(Sheet4!$G:$G,MATCH(Sheet1!H1952,Sheet4!$F:$F,0))+INDEX(Sheet4!$G:$G,MATCH(Sheet1!I1952,Sheet4!$F:$F,0))+INDEX(Sheet4!$G:$G,MATCH(Sheet1!J1952,Sheet4!$F:$F,0)),"")</f>
        <v/>
      </c>
      <c r="AF1952">
        <f si="463" t="shared"/>
        <v>0</v>
      </c>
      <c r="AH1952">
        <v>1929</v>
      </c>
      <c r="AI1952" t="str">
        <f si="464" t="shared"/>
        <v>Ben SimmonsLandry ShametJimmy ButlerMonte MorrisWill BartonLuol DengKenneth FariedMarvin BagleyRudy Gobert</v>
      </c>
      <c r="AJ1952">
        <f si="467" t="shared"/>
        <v>0</v>
      </c>
      <c r="AK1952">
        <f si="468" t="shared"/>
        <v>0</v>
      </c>
      <c r="AL1952">
        <f si="469" t="shared"/>
        <v>0</v>
      </c>
      <c r="AM1952">
        <f si="470" t="shared"/>
        <v>0</v>
      </c>
      <c r="AN1952">
        <f si="471" t="shared"/>
        <v>0</v>
      </c>
      <c r="AO1952">
        <f si="472" t="shared"/>
        <v>0</v>
      </c>
      <c r="AP1952">
        <f si="473" t="shared"/>
        <v>0</v>
      </c>
      <c r="AQ1952">
        <f si="474" t="shared"/>
        <v>0</v>
      </c>
      <c r="AR1952">
        <f si="475" t="shared"/>
        <v>0</v>
      </c>
      <c r="AS1952">
        <f si="465" t="shared"/>
        <v>0</v>
      </c>
      <c r="AU1952" t="str">
        <f>IFERROR(VLOOKUP(C1952,Results!$A$2:$B$240,2,FALSE)+VLOOKUP(D1952,Results!$A$2:$B$240,2,FALSE)+VLOOKUP(E1952,Results!$A$2:$B$240,2,FALSE)+VLOOKUP(F1952,Results!$A$2:$B$240,2,FALSE)+VLOOKUP(G1952,Results!$A$2:$B$240,2,FALSE)+VLOOKUP(H1952,Results!$A$2:$B$240,2,FALSE)+VLOOKUP(I1952,Results!$A$2:$B$240,2,FALSE)+VLOOKUP(J1952,Results!$A$2:$B$240,2,FALSE)+VLOOKUP(B1952,Results!$A$2:$B$240,2,FALSE)-MIN(VLOOKUP(C1952,Results!$A$2:$B$240,2,FALSE),VLOOKUP(D1952,Results!$A$2:$B$240,2,FALSE),VLOOKUP(E1952,Results!$A$2:$B$240,2,FALSE),VLOOKUP(F1952,Results!$A$2:$B$240,2,FALSE),VLOOKUP(G1952,Results!$A$2:$B$240,2,FALSE),VLOOKUP(H1952,Results!$A$2:$B$240,2,FALSE),VLOOKUP(I1952,Results!$A$2:$B$240,2,FALSE),VLOOKUP(J1952,Results!$A$2:$B$240,2,FALSE),VLOOKUP(B1952,Results!$A$2:$B$240,2,FALSE)),"")</f>
        <v/>
      </c>
    </row>
    <row r="1953" spans="2:47" x14ac:dyDescent="0.3">
      <c r="B1953" t="s">
        <v>166</v>
      </c>
      <c r="C1953" t="s">
        <v>171</v>
      </c>
      <c r="D1953" t="s">
        <v>173</v>
      </c>
      <c r="E1953" t="s">
        <v>146</v>
      </c>
      <c r="F1953" t="s">
        <v>177</v>
      </c>
      <c r="G1953" t="s">
        <v>178</v>
      </c>
      <c r="H1953" t="s">
        <v>152</v>
      </c>
      <c r="I1953" t="s">
        <v>154</v>
      </c>
      <c r="J1953" t="s">
        <v>188</v>
      </c>
      <c r="K1953" t="n">
        <v>9.0</v>
      </c>
      <c r="L1953" s="30">
        <f si="466" t="shared"/>
        <v>0</v>
      </c>
      <c r="N1953" s="35" t="str">
        <f si="462" t="shared"/>
        <v/>
      </c>
      <c r="O1953" s="59">
        <f>(IF(ISNUMBER(MATCH(B1953,Sheet4!$K$92:$K$101,0)),1,0)+IF(ISNUMBER(MATCH(C1953,Sheet4!$K$92:$K$101,0)),1,0)+IF(ISNUMBER(MATCH(D1953,Sheet4!$K$92:$K$101,0)),1,0)+IF(ISNUMBER(MATCH(E1953,Sheet4!$K$92:$K$101,0)),1,0)+IF(ISNUMBER(MATCH(F1953,Sheet4!$K$92:$K$101,0)),1,0)+IF(ISNUMBER(MATCH(G1953,Sheet4!$K$92:$K$101,0)),1,0)+IF(ISNUMBER(MATCH(H1953,Sheet4!$K$92:$K$101,0)),1,0)+IF(ISNUMBER(MATCH(I1953,Sheet4!$K$92:$K$101,0)),1,0)+IF(ISNUMBER(MATCH(J1953,Sheet4!$K$92:$K$101,0)),1,0))
-
(IF(ISNUMBER(MATCH(B1953,Sheet4!$F$2:$F$11,0)),1,0)+IF(ISNUMBER(MATCH(C1953,Sheet4!$F$2:$F$11,0)),1,0)+IF(ISNUMBER(MATCH(D1953,Sheet4!$F$2:$F$11,0)),1,0)+IF(ISNUMBER(MATCH(E1953,Sheet4!$F$2:$F$11,0)),1,0)+IF(ISNUMBER(MATCH(F1953,Sheet4!$F$2:$F$11,0)),1,0)+IF(ISNUMBER(MATCH(G1953,Sheet4!$F$2:$F$11,0)),1,0)+IF(ISNUMBER(MATCH(H1953,Sheet4!$F$2:$F$11,0)),1,0)+IF(ISNUMBER(MATCH(I1953,Sheet4!$F$2:$F$11,0)),1,0)+IF(ISNUMBER(MATCH(J1953,Sheet4!$F$2:$F$11,0)),1,0))</f>
        <v>0</v>
      </c>
      <c r="P1953" s="40" t="str">
        <f>IFERROR(INDEX(Sheet4!$G:$G,MATCH(Sheet1!B1953,Sheet4!$F:$F,0))+INDEX(Sheet4!$G:$G,MATCH(Sheet1!C1953,Sheet4!$F:$F,0))+INDEX(Sheet4!$G:$G,MATCH(Sheet1!D1953,Sheet4!$F:$F,0))+INDEX(Sheet4!$G:$G,MATCH(Sheet1!E1953,Sheet4!$F:$F,0))+INDEX(Sheet4!$G:$G,MATCH(Sheet1!F1953,Sheet4!$F:$F,0))+INDEX(Sheet4!$G:$G,MATCH(Sheet1!G1953,Sheet4!$F:$F,0))+INDEX(Sheet4!$G:$G,MATCH(Sheet1!H1953,Sheet4!$F:$F,0))+INDEX(Sheet4!$G:$G,MATCH(Sheet1!I1953,Sheet4!$F:$F,0))+INDEX(Sheet4!$G:$G,MATCH(Sheet1!J1953,Sheet4!$F:$F,0)),"")</f>
        <v/>
      </c>
      <c r="AF1953">
        <f si="463" t="shared"/>
        <v>0</v>
      </c>
      <c r="AH1953">
        <v>1930</v>
      </c>
      <c r="AI1953" t="str">
        <f si="464" t="shared"/>
        <v>Ben SimmonsDe'Aaron FoxMonte MorrisAustin RiversKelly OubreRoyce O'NealeJohn CollinsJosh JacksonJoel Embiid</v>
      </c>
      <c r="AJ1953">
        <f si="467" t="shared"/>
        <v>0</v>
      </c>
      <c r="AK1953">
        <f si="468" t="shared"/>
        <v>0</v>
      </c>
      <c r="AL1953">
        <f si="469" t="shared"/>
        <v>0</v>
      </c>
      <c r="AM1953">
        <f si="470" t="shared"/>
        <v>0</v>
      </c>
      <c r="AN1953">
        <f si="471" t="shared"/>
        <v>0</v>
      </c>
      <c r="AO1953">
        <f si="472" t="shared"/>
        <v>0</v>
      </c>
      <c r="AP1953">
        <f si="473" t="shared"/>
        <v>0</v>
      </c>
      <c r="AQ1953">
        <f si="474" t="shared"/>
        <v>0</v>
      </c>
      <c r="AR1953">
        <f si="475" t="shared"/>
        <v>0</v>
      </c>
      <c r="AS1953">
        <f si="465" t="shared"/>
        <v>0</v>
      </c>
      <c r="AU1953" t="str">
        <f>IFERROR(VLOOKUP(C1953,Results!$A$2:$B$240,2,FALSE)+VLOOKUP(D1953,Results!$A$2:$B$240,2,FALSE)+VLOOKUP(E1953,Results!$A$2:$B$240,2,FALSE)+VLOOKUP(F1953,Results!$A$2:$B$240,2,FALSE)+VLOOKUP(G1953,Results!$A$2:$B$240,2,FALSE)+VLOOKUP(H1953,Results!$A$2:$B$240,2,FALSE)+VLOOKUP(I1953,Results!$A$2:$B$240,2,FALSE)+VLOOKUP(J1953,Results!$A$2:$B$240,2,FALSE)+VLOOKUP(B1953,Results!$A$2:$B$240,2,FALSE)-MIN(VLOOKUP(C1953,Results!$A$2:$B$240,2,FALSE),VLOOKUP(D1953,Results!$A$2:$B$240,2,FALSE),VLOOKUP(E1953,Results!$A$2:$B$240,2,FALSE),VLOOKUP(F1953,Results!$A$2:$B$240,2,FALSE),VLOOKUP(G1953,Results!$A$2:$B$240,2,FALSE),VLOOKUP(H1953,Results!$A$2:$B$240,2,FALSE),VLOOKUP(I1953,Results!$A$2:$B$240,2,FALSE),VLOOKUP(J1953,Results!$A$2:$B$240,2,FALSE),VLOOKUP(B1953,Results!$A$2:$B$240,2,FALSE)),"")</f>
        <v/>
      </c>
    </row>
    <row r="1954" spans="2:47" x14ac:dyDescent="0.3">
      <c r="B1954" t="s">
        <v>166</v>
      </c>
      <c r="C1954" t="s">
        <v>171</v>
      </c>
      <c r="D1954" t="s">
        <v>145</v>
      </c>
      <c r="E1954" t="s">
        <v>146</v>
      </c>
      <c r="F1954" t="s">
        <v>105</v>
      </c>
      <c r="G1954" t="s">
        <v>101</v>
      </c>
      <c r="H1954" t="s">
        <v>153</v>
      </c>
      <c r="I1954" t="s">
        <v>181</v>
      </c>
      <c r="J1954" t="s">
        <v>187</v>
      </c>
      <c r="K1954" t="n">
        <v>9.0</v>
      </c>
      <c r="L1954" s="30">
        <f si="466" t="shared"/>
        <v>0</v>
      </c>
      <c r="N1954" s="35" t="str">
        <f si="462" t="shared"/>
        <v/>
      </c>
      <c r="O1954" s="59">
        <f>(IF(ISNUMBER(MATCH(B1954,Sheet4!$K$92:$K$101,0)),1,0)+IF(ISNUMBER(MATCH(C1954,Sheet4!$K$92:$K$101,0)),1,0)+IF(ISNUMBER(MATCH(D1954,Sheet4!$K$92:$K$101,0)),1,0)+IF(ISNUMBER(MATCH(E1954,Sheet4!$K$92:$K$101,0)),1,0)+IF(ISNUMBER(MATCH(F1954,Sheet4!$K$92:$K$101,0)),1,0)+IF(ISNUMBER(MATCH(G1954,Sheet4!$K$92:$K$101,0)),1,0)+IF(ISNUMBER(MATCH(H1954,Sheet4!$K$92:$K$101,0)),1,0)+IF(ISNUMBER(MATCH(I1954,Sheet4!$K$92:$K$101,0)),1,0)+IF(ISNUMBER(MATCH(J1954,Sheet4!$K$92:$K$101,0)),1,0))
-
(IF(ISNUMBER(MATCH(B1954,Sheet4!$F$2:$F$11,0)),1,0)+IF(ISNUMBER(MATCH(C1954,Sheet4!$F$2:$F$11,0)),1,0)+IF(ISNUMBER(MATCH(D1954,Sheet4!$F$2:$F$11,0)),1,0)+IF(ISNUMBER(MATCH(E1954,Sheet4!$F$2:$F$11,0)),1,0)+IF(ISNUMBER(MATCH(F1954,Sheet4!$F$2:$F$11,0)),1,0)+IF(ISNUMBER(MATCH(G1954,Sheet4!$F$2:$F$11,0)),1,0)+IF(ISNUMBER(MATCH(H1954,Sheet4!$F$2:$F$11,0)),1,0)+IF(ISNUMBER(MATCH(I1954,Sheet4!$F$2:$F$11,0)),1,0)+IF(ISNUMBER(MATCH(J1954,Sheet4!$F$2:$F$11,0)),1,0))</f>
        <v>0</v>
      </c>
      <c r="P1954" s="40" t="str">
        <f>IFERROR(INDEX(Sheet4!$G:$G,MATCH(Sheet1!B1954,Sheet4!$F:$F,0))+INDEX(Sheet4!$G:$G,MATCH(Sheet1!C1954,Sheet4!$F:$F,0))+INDEX(Sheet4!$G:$G,MATCH(Sheet1!D1954,Sheet4!$F:$F,0))+INDEX(Sheet4!$G:$G,MATCH(Sheet1!E1954,Sheet4!$F:$F,0))+INDEX(Sheet4!$G:$G,MATCH(Sheet1!F1954,Sheet4!$F:$F,0))+INDEX(Sheet4!$G:$G,MATCH(Sheet1!G1954,Sheet4!$F:$F,0))+INDEX(Sheet4!$G:$G,MATCH(Sheet1!H1954,Sheet4!$F:$F,0))+INDEX(Sheet4!$G:$G,MATCH(Sheet1!I1954,Sheet4!$F:$F,0))+INDEX(Sheet4!$G:$G,MATCH(Sheet1!J1954,Sheet4!$F:$F,0)),"")</f>
        <v/>
      </c>
      <c r="AF1954">
        <f si="463" t="shared"/>
        <v>0</v>
      </c>
      <c r="AH1954">
        <v>1931</v>
      </c>
      <c r="AI1954" t="str">
        <f si="464" t="shared"/>
        <v>Ben SimmonsDe'Aaron FoxDevin BookerMonte MorrisJae CrowderDeAndre' BembryJohn CollinsTrey LylesKarl-Anthony Towns</v>
      </c>
      <c r="AJ1954">
        <f si="467" t="shared"/>
        <v>0</v>
      </c>
      <c r="AK1954">
        <f si="468" t="shared"/>
        <v>0</v>
      </c>
      <c r="AL1954">
        <f si="469" t="shared"/>
        <v>0</v>
      </c>
      <c r="AM1954">
        <f si="470" t="shared"/>
        <v>0</v>
      </c>
      <c r="AN1954">
        <f si="471" t="shared"/>
        <v>0</v>
      </c>
      <c r="AO1954">
        <f si="472" t="shared"/>
        <v>0</v>
      </c>
      <c r="AP1954">
        <f si="473" t="shared"/>
        <v>0</v>
      </c>
      <c r="AQ1954">
        <f si="474" t="shared"/>
        <v>0</v>
      </c>
      <c r="AR1954">
        <f si="475" t="shared"/>
        <v>0</v>
      </c>
      <c r="AS1954">
        <f si="465" t="shared"/>
        <v>0</v>
      </c>
      <c r="AU1954" t="str">
        <f>IFERROR(VLOOKUP(C1954,Results!$A$2:$B$240,2,FALSE)+VLOOKUP(D1954,Results!$A$2:$B$240,2,FALSE)+VLOOKUP(E1954,Results!$A$2:$B$240,2,FALSE)+VLOOKUP(F1954,Results!$A$2:$B$240,2,FALSE)+VLOOKUP(G1954,Results!$A$2:$B$240,2,FALSE)+VLOOKUP(H1954,Results!$A$2:$B$240,2,FALSE)+VLOOKUP(I1954,Results!$A$2:$B$240,2,FALSE)+VLOOKUP(J1954,Results!$A$2:$B$240,2,FALSE)+VLOOKUP(B1954,Results!$A$2:$B$240,2,FALSE)-MIN(VLOOKUP(C1954,Results!$A$2:$B$240,2,FALSE),VLOOKUP(D1954,Results!$A$2:$B$240,2,FALSE),VLOOKUP(E1954,Results!$A$2:$B$240,2,FALSE),VLOOKUP(F1954,Results!$A$2:$B$240,2,FALSE),VLOOKUP(G1954,Results!$A$2:$B$240,2,FALSE),VLOOKUP(H1954,Results!$A$2:$B$240,2,FALSE),VLOOKUP(I1954,Results!$A$2:$B$240,2,FALSE),VLOOKUP(J1954,Results!$A$2:$B$240,2,FALSE),VLOOKUP(B1954,Results!$A$2:$B$240,2,FALSE)),"")</f>
        <v/>
      </c>
    </row>
    <row r="1955" spans="2:47" x14ac:dyDescent="0.3">
      <c r="B1955" t="s">
        <v>166</v>
      </c>
      <c r="C1955" t="s">
        <v>171</v>
      </c>
      <c r="D1955" t="s">
        <v>172</v>
      </c>
      <c r="E1955" t="s">
        <v>146</v>
      </c>
      <c r="F1955" t="s">
        <v>150</v>
      </c>
      <c r="G1955" t="s">
        <v>177</v>
      </c>
      <c r="H1955" t="s">
        <v>152</v>
      </c>
      <c r="I1955" t="s">
        <v>185</v>
      </c>
      <c r="J1955" t="s">
        <v>188</v>
      </c>
      <c r="K1955" t="n">
        <v>9.0</v>
      </c>
      <c r="L1955" s="30">
        <f si="466" t="shared"/>
        <v>0</v>
      </c>
      <c r="N1955" s="35" t="str">
        <f si="462" t="shared"/>
        <v/>
      </c>
      <c r="O1955" s="59">
        <f>(IF(ISNUMBER(MATCH(B1955,Sheet4!$K$92:$K$101,0)),1,0)+IF(ISNUMBER(MATCH(C1955,Sheet4!$K$92:$K$101,0)),1,0)+IF(ISNUMBER(MATCH(D1955,Sheet4!$K$92:$K$101,0)),1,0)+IF(ISNUMBER(MATCH(E1955,Sheet4!$K$92:$K$101,0)),1,0)+IF(ISNUMBER(MATCH(F1955,Sheet4!$K$92:$K$101,0)),1,0)+IF(ISNUMBER(MATCH(G1955,Sheet4!$K$92:$K$101,0)),1,0)+IF(ISNUMBER(MATCH(H1955,Sheet4!$K$92:$K$101,0)),1,0)+IF(ISNUMBER(MATCH(I1955,Sheet4!$K$92:$K$101,0)),1,0)+IF(ISNUMBER(MATCH(J1955,Sheet4!$K$92:$K$101,0)),1,0))
-
(IF(ISNUMBER(MATCH(B1955,Sheet4!$F$2:$F$11,0)),1,0)+IF(ISNUMBER(MATCH(C1955,Sheet4!$F$2:$F$11,0)),1,0)+IF(ISNUMBER(MATCH(D1955,Sheet4!$F$2:$F$11,0)),1,0)+IF(ISNUMBER(MATCH(E1955,Sheet4!$F$2:$F$11,0)),1,0)+IF(ISNUMBER(MATCH(F1955,Sheet4!$F$2:$F$11,0)),1,0)+IF(ISNUMBER(MATCH(G1955,Sheet4!$F$2:$F$11,0)),1,0)+IF(ISNUMBER(MATCH(H1955,Sheet4!$F$2:$F$11,0)),1,0)+IF(ISNUMBER(MATCH(I1955,Sheet4!$F$2:$F$11,0)),1,0)+IF(ISNUMBER(MATCH(J1955,Sheet4!$F$2:$F$11,0)),1,0))</f>
        <v>0</v>
      </c>
      <c r="P1955" s="40" t="str">
        <f>IFERROR(INDEX(Sheet4!$G:$G,MATCH(Sheet1!B1955,Sheet4!$F:$F,0))+INDEX(Sheet4!$G:$G,MATCH(Sheet1!C1955,Sheet4!$F:$F,0))+INDEX(Sheet4!$G:$G,MATCH(Sheet1!D1955,Sheet4!$F:$F,0))+INDEX(Sheet4!$G:$G,MATCH(Sheet1!E1955,Sheet4!$F:$F,0))+INDEX(Sheet4!$G:$G,MATCH(Sheet1!F1955,Sheet4!$F:$F,0))+INDEX(Sheet4!$G:$G,MATCH(Sheet1!G1955,Sheet4!$F:$F,0))+INDEX(Sheet4!$G:$G,MATCH(Sheet1!H1955,Sheet4!$F:$F,0))+INDEX(Sheet4!$G:$G,MATCH(Sheet1!I1955,Sheet4!$F:$F,0))+INDEX(Sheet4!$G:$G,MATCH(Sheet1!J1955,Sheet4!$F:$F,0)),"")</f>
        <v/>
      </c>
      <c r="AF1955">
        <f si="463" t="shared"/>
        <v>0</v>
      </c>
      <c r="AH1955">
        <v>1932</v>
      </c>
      <c r="AI1955" t="str">
        <f si="464" t="shared"/>
        <v>Ben SimmonsT.J. McConnellDevin BookerMonte MorrisKelly OubreCorey BrewerKenneth FariedPaul MillsapRudy Gobert</v>
      </c>
      <c r="AJ1955">
        <f si="467" t="shared"/>
        <v>0</v>
      </c>
      <c r="AK1955">
        <f si="468" t="shared"/>
        <v>0</v>
      </c>
      <c r="AL1955">
        <f si="469" t="shared"/>
        <v>0</v>
      </c>
      <c r="AM1955">
        <f si="470" t="shared"/>
        <v>0</v>
      </c>
      <c r="AN1955">
        <f si="471" t="shared"/>
        <v>0</v>
      </c>
      <c r="AO1955">
        <f si="472" t="shared"/>
        <v>0</v>
      </c>
      <c r="AP1955">
        <f si="473" t="shared"/>
        <v>0</v>
      </c>
      <c r="AQ1955">
        <f si="474" t="shared"/>
        <v>0</v>
      </c>
      <c r="AR1955">
        <f si="475" t="shared"/>
        <v>0</v>
      </c>
      <c r="AS1955">
        <f si="465" t="shared"/>
        <v>0</v>
      </c>
      <c r="AU1955" t="str">
        <f>IFERROR(VLOOKUP(C1955,Results!$A$2:$B$240,2,FALSE)+VLOOKUP(D1955,Results!$A$2:$B$240,2,FALSE)+VLOOKUP(E1955,Results!$A$2:$B$240,2,FALSE)+VLOOKUP(F1955,Results!$A$2:$B$240,2,FALSE)+VLOOKUP(G1955,Results!$A$2:$B$240,2,FALSE)+VLOOKUP(H1955,Results!$A$2:$B$240,2,FALSE)+VLOOKUP(I1955,Results!$A$2:$B$240,2,FALSE)+VLOOKUP(J1955,Results!$A$2:$B$240,2,FALSE)+VLOOKUP(B1955,Results!$A$2:$B$240,2,FALSE)-MIN(VLOOKUP(C1955,Results!$A$2:$B$240,2,FALSE),VLOOKUP(D1955,Results!$A$2:$B$240,2,FALSE),VLOOKUP(E1955,Results!$A$2:$B$240,2,FALSE),VLOOKUP(F1955,Results!$A$2:$B$240,2,FALSE),VLOOKUP(G1955,Results!$A$2:$B$240,2,FALSE),VLOOKUP(H1955,Results!$A$2:$B$240,2,FALSE),VLOOKUP(I1955,Results!$A$2:$B$240,2,FALSE),VLOOKUP(J1955,Results!$A$2:$B$240,2,FALSE),VLOOKUP(B1955,Results!$A$2:$B$240,2,FALSE)),"")</f>
        <v/>
      </c>
    </row>
    <row r="1956" spans="2:47" x14ac:dyDescent="0.3">
      <c r="B1956" t="s">
        <v>166</v>
      </c>
      <c r="C1956" t="s">
        <v>87</v>
      </c>
      <c r="D1956" t="s">
        <v>172</v>
      </c>
      <c r="E1956" t="s">
        <v>158</v>
      </c>
      <c r="F1956" t="s">
        <v>101</v>
      </c>
      <c r="G1956" t="s">
        <v>159</v>
      </c>
      <c r="H1956" t="s">
        <v>92</v>
      </c>
      <c r="I1956" t="s">
        <v>181</v>
      </c>
      <c r="J1956" t="s">
        <v>186</v>
      </c>
      <c r="K1956" t="n">
        <v>9.0</v>
      </c>
      <c r="L1956" s="30">
        <f si="466" t="shared"/>
        <v>0</v>
      </c>
      <c r="N1956" s="35" t="str">
        <f si="462" t="shared"/>
        <v/>
      </c>
      <c r="O1956" s="59">
        <f>(IF(ISNUMBER(MATCH(B1956,Sheet4!$K$92:$K$101,0)),1,0)+IF(ISNUMBER(MATCH(C1956,Sheet4!$K$92:$K$101,0)),1,0)+IF(ISNUMBER(MATCH(D1956,Sheet4!$K$92:$K$101,0)),1,0)+IF(ISNUMBER(MATCH(E1956,Sheet4!$K$92:$K$101,0)),1,0)+IF(ISNUMBER(MATCH(F1956,Sheet4!$K$92:$K$101,0)),1,0)+IF(ISNUMBER(MATCH(G1956,Sheet4!$K$92:$K$101,0)),1,0)+IF(ISNUMBER(MATCH(H1956,Sheet4!$K$92:$K$101,0)),1,0)+IF(ISNUMBER(MATCH(I1956,Sheet4!$K$92:$K$101,0)),1,0)+IF(ISNUMBER(MATCH(J1956,Sheet4!$K$92:$K$101,0)),1,0))
-
(IF(ISNUMBER(MATCH(B1956,Sheet4!$F$2:$F$11,0)),1,0)+IF(ISNUMBER(MATCH(C1956,Sheet4!$F$2:$F$11,0)),1,0)+IF(ISNUMBER(MATCH(D1956,Sheet4!$F$2:$F$11,0)),1,0)+IF(ISNUMBER(MATCH(E1956,Sheet4!$F$2:$F$11,0)),1,0)+IF(ISNUMBER(MATCH(F1956,Sheet4!$F$2:$F$11,0)),1,0)+IF(ISNUMBER(MATCH(G1956,Sheet4!$F$2:$F$11,0)),1,0)+IF(ISNUMBER(MATCH(H1956,Sheet4!$F$2:$F$11,0)),1,0)+IF(ISNUMBER(MATCH(I1956,Sheet4!$F$2:$F$11,0)),1,0)+IF(ISNUMBER(MATCH(J1956,Sheet4!$F$2:$F$11,0)),1,0))</f>
        <v>0</v>
      </c>
      <c r="P1956" s="40" t="str">
        <f>IFERROR(INDEX(Sheet4!$G:$G,MATCH(Sheet1!B1956,Sheet4!$F:$F,0))+INDEX(Sheet4!$G:$G,MATCH(Sheet1!C1956,Sheet4!$F:$F,0))+INDEX(Sheet4!$G:$G,MATCH(Sheet1!D1956,Sheet4!$F:$F,0))+INDEX(Sheet4!$G:$G,MATCH(Sheet1!E1956,Sheet4!$F:$F,0))+INDEX(Sheet4!$G:$G,MATCH(Sheet1!F1956,Sheet4!$F:$F,0))+INDEX(Sheet4!$G:$G,MATCH(Sheet1!G1956,Sheet4!$F:$F,0))+INDEX(Sheet4!$G:$G,MATCH(Sheet1!H1956,Sheet4!$F:$F,0))+INDEX(Sheet4!$G:$G,MATCH(Sheet1!I1956,Sheet4!$F:$F,0))+INDEX(Sheet4!$G:$G,MATCH(Sheet1!J1956,Sheet4!$F:$F,0)),"")</f>
        <v/>
      </c>
      <c r="AF1956">
        <f si="463" t="shared"/>
        <v>0</v>
      </c>
      <c r="AH1956">
        <v>1933</v>
      </c>
      <c r="AI1956" t="str">
        <f si="464" t="shared"/>
        <v>T.J. McConnellLandry ShametJames HardenMonte MorrisWill BartonKelly OubreMarvin BagleyJosh JacksonRudy Gobert</v>
      </c>
      <c r="AJ1956">
        <f si="467" t="shared"/>
        <v>0</v>
      </c>
      <c r="AK1956">
        <f si="468" t="shared"/>
        <v>0</v>
      </c>
      <c r="AL1956">
        <f si="469" t="shared"/>
        <v>0</v>
      </c>
      <c r="AM1956">
        <f si="470" t="shared"/>
        <v>0</v>
      </c>
      <c r="AN1956">
        <f si="471" t="shared"/>
        <v>0</v>
      </c>
      <c r="AO1956">
        <f si="472" t="shared"/>
        <v>0</v>
      </c>
      <c r="AP1956">
        <f si="473" t="shared"/>
        <v>0</v>
      </c>
      <c r="AQ1956">
        <f si="474" t="shared"/>
        <v>0</v>
      </c>
      <c r="AR1956">
        <f si="475" t="shared"/>
        <v>0</v>
      </c>
      <c r="AS1956">
        <f si="465" t="shared"/>
        <v>0</v>
      </c>
      <c r="AU1956" t="str">
        <f>IFERROR(VLOOKUP(C1956,Results!$A$2:$B$240,2,FALSE)+VLOOKUP(D1956,Results!$A$2:$B$240,2,FALSE)+VLOOKUP(E1956,Results!$A$2:$B$240,2,FALSE)+VLOOKUP(F1956,Results!$A$2:$B$240,2,FALSE)+VLOOKUP(G1956,Results!$A$2:$B$240,2,FALSE)+VLOOKUP(H1956,Results!$A$2:$B$240,2,FALSE)+VLOOKUP(I1956,Results!$A$2:$B$240,2,FALSE)+VLOOKUP(J1956,Results!$A$2:$B$240,2,FALSE)+VLOOKUP(B1956,Results!$A$2:$B$240,2,FALSE)-MIN(VLOOKUP(C1956,Results!$A$2:$B$240,2,FALSE),VLOOKUP(D1956,Results!$A$2:$B$240,2,FALSE),VLOOKUP(E1956,Results!$A$2:$B$240,2,FALSE),VLOOKUP(F1956,Results!$A$2:$B$240,2,FALSE),VLOOKUP(G1956,Results!$A$2:$B$240,2,FALSE),VLOOKUP(H1956,Results!$A$2:$B$240,2,FALSE),VLOOKUP(I1956,Results!$A$2:$B$240,2,FALSE),VLOOKUP(J1956,Results!$A$2:$B$240,2,FALSE),VLOOKUP(B1956,Results!$A$2:$B$240,2,FALSE)),"")</f>
        <v/>
      </c>
    </row>
    <row r="1957" spans="2:47" x14ac:dyDescent="0.3">
      <c r="B1957" t="s">
        <v>87</v>
      </c>
      <c r="C1957" t="s">
        <v>170</v>
      </c>
      <c r="D1957" t="s">
        <v>173</v>
      </c>
      <c r="E1957" t="s">
        <v>146</v>
      </c>
      <c r="F1957" t="s">
        <v>150</v>
      </c>
      <c r="G1957" t="s">
        <v>105</v>
      </c>
      <c r="H1957" t="s">
        <v>153</v>
      </c>
      <c r="I1957" t="s">
        <v>181</v>
      </c>
      <c r="J1957" t="s">
        <v>156</v>
      </c>
      <c r="K1957" t="n">
        <v>9.0</v>
      </c>
      <c r="L1957" s="30">
        <f si="466" t="shared"/>
        <v>0</v>
      </c>
      <c r="N1957" s="35" t="str">
        <f si="462" t="shared"/>
        <v/>
      </c>
      <c r="O1957" s="59">
        <f>(IF(ISNUMBER(MATCH(B1957,Sheet4!$K$92:$K$101,0)),1,0)+IF(ISNUMBER(MATCH(C1957,Sheet4!$K$92:$K$101,0)),1,0)+IF(ISNUMBER(MATCH(D1957,Sheet4!$K$92:$K$101,0)),1,0)+IF(ISNUMBER(MATCH(E1957,Sheet4!$K$92:$K$101,0)),1,0)+IF(ISNUMBER(MATCH(F1957,Sheet4!$K$92:$K$101,0)),1,0)+IF(ISNUMBER(MATCH(G1957,Sheet4!$K$92:$K$101,0)),1,0)+IF(ISNUMBER(MATCH(H1957,Sheet4!$K$92:$K$101,0)),1,0)+IF(ISNUMBER(MATCH(I1957,Sheet4!$K$92:$K$101,0)),1,0)+IF(ISNUMBER(MATCH(J1957,Sheet4!$K$92:$K$101,0)),1,0))
-
(IF(ISNUMBER(MATCH(B1957,Sheet4!$F$2:$F$11,0)),1,0)+IF(ISNUMBER(MATCH(C1957,Sheet4!$F$2:$F$11,0)),1,0)+IF(ISNUMBER(MATCH(D1957,Sheet4!$F$2:$F$11,0)),1,0)+IF(ISNUMBER(MATCH(E1957,Sheet4!$F$2:$F$11,0)),1,0)+IF(ISNUMBER(MATCH(F1957,Sheet4!$F$2:$F$11,0)),1,0)+IF(ISNUMBER(MATCH(G1957,Sheet4!$F$2:$F$11,0)),1,0)+IF(ISNUMBER(MATCH(H1957,Sheet4!$F$2:$F$11,0)),1,0)+IF(ISNUMBER(MATCH(I1957,Sheet4!$F$2:$F$11,0)),1,0)+IF(ISNUMBER(MATCH(J1957,Sheet4!$F$2:$F$11,0)),1,0))</f>
        <v>0</v>
      </c>
      <c r="P1957" s="40" t="str">
        <f>IFERROR(INDEX(Sheet4!$G:$G,MATCH(Sheet1!B1957,Sheet4!$F:$F,0))+INDEX(Sheet4!$G:$G,MATCH(Sheet1!C1957,Sheet4!$F:$F,0))+INDEX(Sheet4!$G:$G,MATCH(Sheet1!D1957,Sheet4!$F:$F,0))+INDEX(Sheet4!$G:$G,MATCH(Sheet1!E1957,Sheet4!$F:$F,0))+INDEX(Sheet4!$G:$G,MATCH(Sheet1!F1957,Sheet4!$F:$F,0))+INDEX(Sheet4!$G:$G,MATCH(Sheet1!G1957,Sheet4!$F:$F,0))+INDEX(Sheet4!$G:$G,MATCH(Sheet1!H1957,Sheet4!$F:$F,0))+INDEX(Sheet4!$G:$G,MATCH(Sheet1!I1957,Sheet4!$F:$F,0))+INDEX(Sheet4!$G:$G,MATCH(Sheet1!J1957,Sheet4!$F:$F,0)),"")</f>
        <v/>
      </c>
      <c r="AF1957">
        <f si="463" t="shared"/>
        <v>0</v>
      </c>
      <c r="AH1957">
        <v>1934</v>
      </c>
      <c r="AI1957" t="str">
        <f si="464" t="shared"/>
        <v>Ben SimmonsJerryd BaylessJimmy ButlerMonte MorrisKelly OubreMikal BridgesJohn CollinsTrey LylesRudy Gobert</v>
      </c>
      <c r="AJ1957">
        <f si="467" t="shared"/>
        <v>0</v>
      </c>
      <c r="AK1957">
        <f si="468" t="shared"/>
        <v>0</v>
      </c>
      <c r="AL1957">
        <f si="469" t="shared"/>
        <v>0</v>
      </c>
      <c r="AM1957">
        <f si="470" t="shared"/>
        <v>0</v>
      </c>
      <c r="AN1957">
        <f si="471" t="shared"/>
        <v>0</v>
      </c>
      <c r="AO1957">
        <f si="472" t="shared"/>
        <v>0</v>
      </c>
      <c r="AP1957">
        <f si="473" t="shared"/>
        <v>0</v>
      </c>
      <c r="AQ1957">
        <f si="474" t="shared"/>
        <v>0</v>
      </c>
      <c r="AR1957">
        <f si="475" t="shared"/>
        <v>0</v>
      </c>
      <c r="AS1957">
        <f si="465" t="shared"/>
        <v>0</v>
      </c>
      <c r="AU1957" t="str">
        <f>IFERROR(VLOOKUP(C1957,Results!$A$2:$B$240,2,FALSE)+VLOOKUP(D1957,Results!$A$2:$B$240,2,FALSE)+VLOOKUP(E1957,Results!$A$2:$B$240,2,FALSE)+VLOOKUP(F1957,Results!$A$2:$B$240,2,FALSE)+VLOOKUP(G1957,Results!$A$2:$B$240,2,FALSE)+VLOOKUP(H1957,Results!$A$2:$B$240,2,FALSE)+VLOOKUP(I1957,Results!$A$2:$B$240,2,FALSE)+VLOOKUP(J1957,Results!$A$2:$B$240,2,FALSE)+VLOOKUP(B1957,Results!$A$2:$B$240,2,FALSE)-MIN(VLOOKUP(C1957,Results!$A$2:$B$240,2,FALSE),VLOOKUP(D1957,Results!$A$2:$B$240,2,FALSE),VLOOKUP(E1957,Results!$A$2:$B$240,2,FALSE),VLOOKUP(F1957,Results!$A$2:$B$240,2,FALSE),VLOOKUP(G1957,Results!$A$2:$B$240,2,FALSE),VLOOKUP(H1957,Results!$A$2:$B$240,2,FALSE),VLOOKUP(I1957,Results!$A$2:$B$240,2,FALSE),VLOOKUP(J1957,Results!$A$2:$B$240,2,FALSE),VLOOKUP(B1957,Results!$A$2:$B$240,2,FALSE)),"")</f>
        <v/>
      </c>
    </row>
    <row r="1958" spans="2:47" x14ac:dyDescent="0.3">
      <c r="B1958" t="s">
        <v>166</v>
      </c>
      <c r="C1958" t="s">
        <v>170</v>
      </c>
      <c r="D1958" t="s">
        <v>145</v>
      </c>
      <c r="E1958" t="s">
        <v>158</v>
      </c>
      <c r="F1958" t="s">
        <v>90</v>
      </c>
      <c r="G1958" t="s">
        <v>100</v>
      </c>
      <c r="H1958" t="s">
        <v>181</v>
      </c>
      <c r="I1958" t="s">
        <v>152</v>
      </c>
      <c r="J1958" t="s">
        <v>98</v>
      </c>
      <c r="K1958" t="n">
        <v>9.0</v>
      </c>
      <c r="L1958" s="30">
        <f si="466" t="shared"/>
        <v>0</v>
      </c>
      <c r="N1958" s="35" t="str">
        <f si="462" t="shared"/>
        <v/>
      </c>
      <c r="O1958" s="59">
        <f>(IF(ISNUMBER(MATCH(B1958,Sheet4!$K$92:$K$101,0)),1,0)+IF(ISNUMBER(MATCH(C1958,Sheet4!$K$92:$K$101,0)),1,0)+IF(ISNUMBER(MATCH(D1958,Sheet4!$K$92:$K$101,0)),1,0)+IF(ISNUMBER(MATCH(E1958,Sheet4!$K$92:$K$101,0)),1,0)+IF(ISNUMBER(MATCH(F1958,Sheet4!$K$92:$K$101,0)),1,0)+IF(ISNUMBER(MATCH(G1958,Sheet4!$K$92:$K$101,0)),1,0)+IF(ISNUMBER(MATCH(H1958,Sheet4!$K$92:$K$101,0)),1,0)+IF(ISNUMBER(MATCH(I1958,Sheet4!$K$92:$K$101,0)),1,0)+IF(ISNUMBER(MATCH(J1958,Sheet4!$K$92:$K$101,0)),1,0))
-
(IF(ISNUMBER(MATCH(B1958,Sheet4!$F$2:$F$11,0)),1,0)+IF(ISNUMBER(MATCH(C1958,Sheet4!$F$2:$F$11,0)),1,0)+IF(ISNUMBER(MATCH(D1958,Sheet4!$F$2:$F$11,0)),1,0)+IF(ISNUMBER(MATCH(E1958,Sheet4!$F$2:$F$11,0)),1,0)+IF(ISNUMBER(MATCH(F1958,Sheet4!$F$2:$F$11,0)),1,0)+IF(ISNUMBER(MATCH(G1958,Sheet4!$F$2:$F$11,0)),1,0)+IF(ISNUMBER(MATCH(H1958,Sheet4!$F$2:$F$11,0)),1,0)+IF(ISNUMBER(MATCH(I1958,Sheet4!$F$2:$F$11,0)),1,0)+IF(ISNUMBER(MATCH(J1958,Sheet4!$F$2:$F$11,0)),1,0))</f>
        <v>0</v>
      </c>
      <c r="P1958" s="40" t="str">
        <f>IFERROR(INDEX(Sheet4!$G:$G,MATCH(Sheet1!B1958,Sheet4!$F:$F,0))+INDEX(Sheet4!$G:$G,MATCH(Sheet1!C1958,Sheet4!$F:$F,0))+INDEX(Sheet4!$G:$G,MATCH(Sheet1!D1958,Sheet4!$F:$F,0))+INDEX(Sheet4!$G:$G,MATCH(Sheet1!E1958,Sheet4!$F:$F,0))+INDEX(Sheet4!$G:$G,MATCH(Sheet1!F1958,Sheet4!$F:$F,0))+INDEX(Sheet4!$G:$G,MATCH(Sheet1!G1958,Sheet4!$F:$F,0))+INDEX(Sheet4!$G:$G,MATCH(Sheet1!H1958,Sheet4!$F:$F,0))+INDEX(Sheet4!$G:$G,MATCH(Sheet1!I1958,Sheet4!$F:$F,0))+INDEX(Sheet4!$G:$G,MATCH(Sheet1!J1958,Sheet4!$F:$F,0)),"")</f>
        <v/>
      </c>
      <c r="AF1958">
        <f si="463" t="shared"/>
        <v>0</v>
      </c>
      <c r="AH1958">
        <v>1935</v>
      </c>
      <c r="AI1958" t="str">
        <f si="464" t="shared"/>
        <v>Ben SimmonsLandry ShametJames HardenMonte MorrisKelly OubreJoe InglesJosh JacksonDario SaricDeandre Ayton</v>
      </c>
      <c r="AJ1958">
        <f si="467" t="shared"/>
        <v>0</v>
      </c>
      <c r="AK1958">
        <f si="468" t="shared"/>
        <v>0</v>
      </c>
      <c r="AL1958">
        <f si="469" t="shared"/>
        <v>0</v>
      </c>
      <c r="AM1958">
        <f si="470" t="shared"/>
        <v>0</v>
      </c>
      <c r="AN1958">
        <f si="471" t="shared"/>
        <v>0</v>
      </c>
      <c r="AO1958">
        <f si="472" t="shared"/>
        <v>0</v>
      </c>
      <c r="AP1958">
        <f si="473" t="shared"/>
        <v>0</v>
      </c>
      <c r="AQ1958">
        <f si="474" t="shared"/>
        <v>0</v>
      </c>
      <c r="AR1958">
        <f si="475" t="shared"/>
        <v>0</v>
      </c>
      <c r="AS1958">
        <f si="465" t="shared"/>
        <v>0</v>
      </c>
      <c r="AU1958" t="str">
        <f>IFERROR(VLOOKUP(C1958,Results!$A$2:$B$240,2,FALSE)+VLOOKUP(D1958,Results!$A$2:$B$240,2,FALSE)+VLOOKUP(E1958,Results!$A$2:$B$240,2,FALSE)+VLOOKUP(F1958,Results!$A$2:$B$240,2,FALSE)+VLOOKUP(G1958,Results!$A$2:$B$240,2,FALSE)+VLOOKUP(H1958,Results!$A$2:$B$240,2,FALSE)+VLOOKUP(I1958,Results!$A$2:$B$240,2,FALSE)+VLOOKUP(J1958,Results!$A$2:$B$240,2,FALSE)+VLOOKUP(B1958,Results!$A$2:$B$240,2,FALSE)-MIN(VLOOKUP(C1958,Results!$A$2:$B$240,2,FALSE),VLOOKUP(D1958,Results!$A$2:$B$240,2,FALSE),VLOOKUP(E1958,Results!$A$2:$B$240,2,FALSE),VLOOKUP(F1958,Results!$A$2:$B$240,2,FALSE),VLOOKUP(G1958,Results!$A$2:$B$240,2,FALSE),VLOOKUP(H1958,Results!$A$2:$B$240,2,FALSE),VLOOKUP(I1958,Results!$A$2:$B$240,2,FALSE),VLOOKUP(J1958,Results!$A$2:$B$240,2,FALSE),VLOOKUP(B1958,Results!$A$2:$B$240,2,FALSE)),"")</f>
        <v/>
      </c>
    </row>
    <row r="1959" spans="2:47" x14ac:dyDescent="0.3">
      <c r="B1959" t="s">
        <v>166</v>
      </c>
      <c r="C1959" t="s">
        <v>108</v>
      </c>
      <c r="D1959" t="s">
        <v>172</v>
      </c>
      <c r="E1959" t="s">
        <v>158</v>
      </c>
      <c r="F1959" t="s">
        <v>177</v>
      </c>
      <c r="G1959" t="s">
        <v>101</v>
      </c>
      <c r="H1959" t="s">
        <v>181</v>
      </c>
      <c r="I1959" t="s">
        <v>152</v>
      </c>
      <c r="J1959" t="s">
        <v>186</v>
      </c>
      <c r="K1959" t="n">
        <v>9.0</v>
      </c>
      <c r="L1959" s="30">
        <f si="466" t="shared"/>
        <v>0</v>
      </c>
      <c r="N1959" s="35" t="str">
        <f si="462" t="shared"/>
        <v/>
      </c>
      <c r="O1959" s="59">
        <f>(IF(ISNUMBER(MATCH(B1959,Sheet4!$K$92:$K$101,0)),1,0)+IF(ISNUMBER(MATCH(C1959,Sheet4!$K$92:$K$101,0)),1,0)+IF(ISNUMBER(MATCH(D1959,Sheet4!$K$92:$K$101,0)),1,0)+IF(ISNUMBER(MATCH(E1959,Sheet4!$K$92:$K$101,0)),1,0)+IF(ISNUMBER(MATCH(F1959,Sheet4!$K$92:$K$101,0)),1,0)+IF(ISNUMBER(MATCH(G1959,Sheet4!$K$92:$K$101,0)),1,0)+IF(ISNUMBER(MATCH(H1959,Sheet4!$K$92:$K$101,0)),1,0)+IF(ISNUMBER(MATCH(I1959,Sheet4!$K$92:$K$101,0)),1,0)+IF(ISNUMBER(MATCH(J1959,Sheet4!$K$92:$K$101,0)),1,0))
-
(IF(ISNUMBER(MATCH(B1959,Sheet4!$F$2:$F$11,0)),1,0)+IF(ISNUMBER(MATCH(C1959,Sheet4!$F$2:$F$11,0)),1,0)+IF(ISNUMBER(MATCH(D1959,Sheet4!$F$2:$F$11,0)),1,0)+IF(ISNUMBER(MATCH(E1959,Sheet4!$F$2:$F$11,0)),1,0)+IF(ISNUMBER(MATCH(F1959,Sheet4!$F$2:$F$11,0)),1,0)+IF(ISNUMBER(MATCH(G1959,Sheet4!$F$2:$F$11,0)),1,0)+IF(ISNUMBER(MATCH(H1959,Sheet4!$F$2:$F$11,0)),1,0)+IF(ISNUMBER(MATCH(I1959,Sheet4!$F$2:$F$11,0)),1,0)+IF(ISNUMBER(MATCH(J1959,Sheet4!$F$2:$F$11,0)),1,0))</f>
        <v>0</v>
      </c>
      <c r="P1959" s="40" t="str">
        <f>IFERROR(INDEX(Sheet4!$G:$G,MATCH(Sheet1!B1959,Sheet4!$F:$F,0))+INDEX(Sheet4!$G:$G,MATCH(Sheet1!C1959,Sheet4!$F:$F,0))+INDEX(Sheet4!$G:$G,MATCH(Sheet1!D1959,Sheet4!$F:$F,0))+INDEX(Sheet4!$G:$G,MATCH(Sheet1!E1959,Sheet4!$F:$F,0))+INDEX(Sheet4!$G:$G,MATCH(Sheet1!F1959,Sheet4!$F:$F,0))+INDEX(Sheet4!$G:$G,MATCH(Sheet1!G1959,Sheet4!$F:$F,0))+INDEX(Sheet4!$G:$G,MATCH(Sheet1!H1959,Sheet4!$F:$F,0))+INDEX(Sheet4!$G:$G,MATCH(Sheet1!I1959,Sheet4!$F:$F,0))+INDEX(Sheet4!$G:$G,MATCH(Sheet1!J1959,Sheet4!$F:$F,0)),"")</f>
        <v/>
      </c>
      <c r="AF1959">
        <f si="463" t="shared"/>
        <v>0</v>
      </c>
      <c r="AH1959">
        <v>1936</v>
      </c>
      <c r="AI1959" t="str">
        <f si="464" t="shared"/>
        <v>Ben SimmonsDe'Aaron FoxMonte MorrisMalik BeasleyKelly OubreDeAndre' BembryKenneth FariedJosh JacksonRudy Gobert</v>
      </c>
      <c r="AJ1959">
        <f si="467" t="shared"/>
        <v>0</v>
      </c>
      <c r="AK1959">
        <f si="468" t="shared"/>
        <v>0</v>
      </c>
      <c r="AL1959">
        <f si="469" t="shared"/>
        <v>0</v>
      </c>
      <c r="AM1959">
        <f si="470" t="shared"/>
        <v>0</v>
      </c>
      <c r="AN1959">
        <f si="471" t="shared"/>
        <v>0</v>
      </c>
      <c r="AO1959">
        <f si="472" t="shared"/>
        <v>0</v>
      </c>
      <c r="AP1959">
        <f si="473" t="shared"/>
        <v>0</v>
      </c>
      <c r="AQ1959">
        <f si="474" t="shared"/>
        <v>0</v>
      </c>
      <c r="AR1959">
        <f si="475" t="shared"/>
        <v>0</v>
      </c>
      <c r="AS1959">
        <f si="465" t="shared"/>
        <v>0</v>
      </c>
      <c r="AU1959" t="str">
        <f>IFERROR(VLOOKUP(C1959,Results!$A$2:$B$240,2,FALSE)+VLOOKUP(D1959,Results!$A$2:$B$240,2,FALSE)+VLOOKUP(E1959,Results!$A$2:$B$240,2,FALSE)+VLOOKUP(F1959,Results!$A$2:$B$240,2,FALSE)+VLOOKUP(G1959,Results!$A$2:$B$240,2,FALSE)+VLOOKUP(H1959,Results!$A$2:$B$240,2,FALSE)+VLOOKUP(I1959,Results!$A$2:$B$240,2,FALSE)+VLOOKUP(J1959,Results!$A$2:$B$240,2,FALSE)+VLOOKUP(B1959,Results!$A$2:$B$240,2,FALSE)-MIN(VLOOKUP(C1959,Results!$A$2:$B$240,2,FALSE),VLOOKUP(D1959,Results!$A$2:$B$240,2,FALSE),VLOOKUP(E1959,Results!$A$2:$B$240,2,FALSE),VLOOKUP(F1959,Results!$A$2:$B$240,2,FALSE),VLOOKUP(G1959,Results!$A$2:$B$240,2,FALSE),VLOOKUP(H1959,Results!$A$2:$B$240,2,FALSE),VLOOKUP(I1959,Results!$A$2:$B$240,2,FALSE),VLOOKUP(J1959,Results!$A$2:$B$240,2,FALSE),VLOOKUP(B1959,Results!$A$2:$B$240,2,FALSE)),"")</f>
        <v/>
      </c>
    </row>
    <row r="1960" spans="2:47" x14ac:dyDescent="0.3">
      <c r="B1960" t="s">
        <v>166</v>
      </c>
      <c r="C1960" t="s">
        <v>87</v>
      </c>
      <c r="D1960" t="s">
        <v>172</v>
      </c>
      <c r="E1960" t="s">
        <v>146</v>
      </c>
      <c r="F1960" t="s">
        <v>150</v>
      </c>
      <c r="G1960" t="s">
        <v>177</v>
      </c>
      <c r="H1960" t="s">
        <v>152</v>
      </c>
      <c r="I1960" t="s">
        <v>183</v>
      </c>
      <c r="J1960" t="s">
        <v>187</v>
      </c>
      <c r="K1960" t="n">
        <v>9.0</v>
      </c>
      <c r="L1960" s="30">
        <f si="466" t="shared"/>
        <v>0</v>
      </c>
      <c r="N1960" s="35" t="str">
        <f si="462" t="shared"/>
        <v/>
      </c>
      <c r="O1960" s="59">
        <f>(IF(ISNUMBER(MATCH(B1960,Sheet4!$K$92:$K$101,0)),1,0)+IF(ISNUMBER(MATCH(C1960,Sheet4!$K$92:$K$101,0)),1,0)+IF(ISNUMBER(MATCH(D1960,Sheet4!$K$92:$K$101,0)),1,0)+IF(ISNUMBER(MATCH(E1960,Sheet4!$K$92:$K$101,0)),1,0)+IF(ISNUMBER(MATCH(F1960,Sheet4!$K$92:$K$101,0)),1,0)+IF(ISNUMBER(MATCH(G1960,Sheet4!$K$92:$K$101,0)),1,0)+IF(ISNUMBER(MATCH(H1960,Sheet4!$K$92:$K$101,0)),1,0)+IF(ISNUMBER(MATCH(I1960,Sheet4!$K$92:$K$101,0)),1,0)+IF(ISNUMBER(MATCH(J1960,Sheet4!$K$92:$K$101,0)),1,0))
-
(IF(ISNUMBER(MATCH(B1960,Sheet4!$F$2:$F$11,0)),1,0)+IF(ISNUMBER(MATCH(C1960,Sheet4!$F$2:$F$11,0)),1,0)+IF(ISNUMBER(MATCH(D1960,Sheet4!$F$2:$F$11,0)),1,0)+IF(ISNUMBER(MATCH(E1960,Sheet4!$F$2:$F$11,0)),1,0)+IF(ISNUMBER(MATCH(F1960,Sheet4!$F$2:$F$11,0)),1,0)+IF(ISNUMBER(MATCH(G1960,Sheet4!$F$2:$F$11,0)),1,0)+IF(ISNUMBER(MATCH(H1960,Sheet4!$F$2:$F$11,0)),1,0)+IF(ISNUMBER(MATCH(I1960,Sheet4!$F$2:$F$11,0)),1,0)+IF(ISNUMBER(MATCH(J1960,Sheet4!$F$2:$F$11,0)),1,0))</f>
        <v>0</v>
      </c>
      <c r="P1960" s="40" t="str">
        <f>IFERROR(INDEX(Sheet4!$G:$G,MATCH(Sheet1!B1960,Sheet4!$F:$F,0))+INDEX(Sheet4!$G:$G,MATCH(Sheet1!C1960,Sheet4!$F:$F,0))+INDEX(Sheet4!$G:$G,MATCH(Sheet1!D1960,Sheet4!$F:$F,0))+INDEX(Sheet4!$G:$G,MATCH(Sheet1!E1960,Sheet4!$F:$F,0))+INDEX(Sheet4!$G:$G,MATCH(Sheet1!F1960,Sheet4!$F:$F,0))+INDEX(Sheet4!$G:$G,MATCH(Sheet1!G1960,Sheet4!$F:$F,0))+INDEX(Sheet4!$G:$G,MATCH(Sheet1!H1960,Sheet4!$F:$F,0))+INDEX(Sheet4!$G:$G,MATCH(Sheet1!I1960,Sheet4!$F:$F,0))+INDEX(Sheet4!$G:$G,MATCH(Sheet1!J1960,Sheet4!$F:$F,0)),"")</f>
        <v/>
      </c>
      <c r="AF1960">
        <f si="463" t="shared"/>
        <v>0</v>
      </c>
      <c r="AH1960">
        <v>1937</v>
      </c>
      <c r="AI1960" t="str">
        <f si="464" t="shared"/>
        <v>Ben SimmonsLandry ShametDevin BookerAndrew WigginsWill BartonKelly OubreJohn CollinsPaul MillsapWillie Cauley-Stein</v>
      </c>
      <c r="AJ1960">
        <f si="467" t="shared"/>
        <v>0</v>
      </c>
      <c r="AK1960">
        <f si="468" t="shared"/>
        <v>0</v>
      </c>
      <c r="AL1960">
        <f si="469" t="shared"/>
        <v>0</v>
      </c>
      <c r="AM1960">
        <f si="470" t="shared"/>
        <v>0</v>
      </c>
      <c r="AN1960">
        <f si="471" t="shared"/>
        <v>0</v>
      </c>
      <c r="AO1960">
        <f si="472" t="shared"/>
        <v>0</v>
      </c>
      <c r="AP1960">
        <f si="473" t="shared"/>
        <v>0</v>
      </c>
      <c r="AQ1960">
        <f si="474" t="shared"/>
        <v>0</v>
      </c>
      <c r="AR1960">
        <f si="475" t="shared"/>
        <v>0</v>
      </c>
      <c r="AS1960">
        <f si="465" t="shared"/>
        <v>0</v>
      </c>
      <c r="AU1960" t="str">
        <f>IFERROR(VLOOKUP(C1960,Results!$A$2:$B$240,2,FALSE)+VLOOKUP(D1960,Results!$A$2:$B$240,2,FALSE)+VLOOKUP(E1960,Results!$A$2:$B$240,2,FALSE)+VLOOKUP(F1960,Results!$A$2:$B$240,2,FALSE)+VLOOKUP(G1960,Results!$A$2:$B$240,2,FALSE)+VLOOKUP(H1960,Results!$A$2:$B$240,2,FALSE)+VLOOKUP(I1960,Results!$A$2:$B$240,2,FALSE)+VLOOKUP(J1960,Results!$A$2:$B$240,2,FALSE)+VLOOKUP(B1960,Results!$A$2:$B$240,2,FALSE)-MIN(VLOOKUP(C1960,Results!$A$2:$B$240,2,FALSE),VLOOKUP(D1960,Results!$A$2:$B$240,2,FALSE),VLOOKUP(E1960,Results!$A$2:$B$240,2,FALSE),VLOOKUP(F1960,Results!$A$2:$B$240,2,FALSE),VLOOKUP(G1960,Results!$A$2:$B$240,2,FALSE),VLOOKUP(H1960,Results!$A$2:$B$240,2,FALSE),VLOOKUP(I1960,Results!$A$2:$B$240,2,FALSE),VLOOKUP(J1960,Results!$A$2:$B$240,2,FALSE),VLOOKUP(B1960,Results!$A$2:$B$240,2,FALSE)),"")</f>
        <v/>
      </c>
    </row>
    <row r="1961" spans="2:47" x14ac:dyDescent="0.3">
      <c r="B1961" t="s">
        <v>166</v>
      </c>
      <c r="C1961" t="s">
        <v>87</v>
      </c>
      <c r="D1961" t="s">
        <v>173</v>
      </c>
      <c r="E1961" t="s">
        <v>146</v>
      </c>
      <c r="F1961" t="s">
        <v>179</v>
      </c>
      <c r="G1961" t="s">
        <v>101</v>
      </c>
      <c r="H1961" t="s">
        <v>153</v>
      </c>
      <c r="I1961" t="s">
        <v>92</v>
      </c>
      <c r="J1961" t="s">
        <v>187</v>
      </c>
      <c r="K1961" t="n">
        <v>9.0</v>
      </c>
      <c r="L1961" s="30">
        <f si="466" t="shared"/>
        <v>0</v>
      </c>
      <c r="N1961" s="35" t="str">
        <f si="462" t="shared"/>
        <v/>
      </c>
      <c r="O1961" s="59">
        <f>(IF(ISNUMBER(MATCH(B1961,Sheet4!$K$92:$K$101,0)),1,0)+IF(ISNUMBER(MATCH(C1961,Sheet4!$K$92:$K$101,0)),1,0)+IF(ISNUMBER(MATCH(D1961,Sheet4!$K$92:$K$101,0)),1,0)+IF(ISNUMBER(MATCH(E1961,Sheet4!$K$92:$K$101,0)),1,0)+IF(ISNUMBER(MATCH(F1961,Sheet4!$K$92:$K$101,0)),1,0)+IF(ISNUMBER(MATCH(G1961,Sheet4!$K$92:$K$101,0)),1,0)+IF(ISNUMBER(MATCH(H1961,Sheet4!$K$92:$K$101,0)),1,0)+IF(ISNUMBER(MATCH(I1961,Sheet4!$K$92:$K$101,0)),1,0)+IF(ISNUMBER(MATCH(J1961,Sheet4!$K$92:$K$101,0)),1,0))
-
(IF(ISNUMBER(MATCH(B1961,Sheet4!$F$2:$F$11,0)),1,0)+IF(ISNUMBER(MATCH(C1961,Sheet4!$F$2:$F$11,0)),1,0)+IF(ISNUMBER(MATCH(D1961,Sheet4!$F$2:$F$11,0)),1,0)+IF(ISNUMBER(MATCH(E1961,Sheet4!$F$2:$F$11,0)),1,0)+IF(ISNUMBER(MATCH(F1961,Sheet4!$F$2:$F$11,0)),1,0)+IF(ISNUMBER(MATCH(G1961,Sheet4!$F$2:$F$11,0)),1,0)+IF(ISNUMBER(MATCH(H1961,Sheet4!$F$2:$F$11,0)),1,0)+IF(ISNUMBER(MATCH(I1961,Sheet4!$F$2:$F$11,0)),1,0)+IF(ISNUMBER(MATCH(J1961,Sheet4!$F$2:$F$11,0)),1,0))</f>
        <v>0</v>
      </c>
      <c r="P1961" s="40" t="str">
        <f>IFERROR(INDEX(Sheet4!$G:$G,MATCH(Sheet1!B1961,Sheet4!$F:$F,0))+INDEX(Sheet4!$G:$G,MATCH(Sheet1!C1961,Sheet4!$F:$F,0))+INDEX(Sheet4!$G:$G,MATCH(Sheet1!D1961,Sheet4!$F:$F,0))+INDEX(Sheet4!$G:$G,MATCH(Sheet1!E1961,Sheet4!$F:$F,0))+INDEX(Sheet4!$G:$G,MATCH(Sheet1!F1961,Sheet4!$F:$F,0))+INDEX(Sheet4!$G:$G,MATCH(Sheet1!G1961,Sheet4!$F:$F,0))+INDEX(Sheet4!$G:$G,MATCH(Sheet1!H1961,Sheet4!$F:$F,0))+INDEX(Sheet4!$G:$G,MATCH(Sheet1!I1961,Sheet4!$F:$F,0))+INDEX(Sheet4!$G:$G,MATCH(Sheet1!J1961,Sheet4!$F:$F,0)),"")</f>
        <v/>
      </c>
      <c r="AF1961">
        <f si="463" t="shared"/>
        <v>0</v>
      </c>
      <c r="AH1961">
        <v>1938</v>
      </c>
      <c r="AI1961" t="str">
        <f si="464" t="shared"/>
        <v>De'Aaron FoxElie OkoboJimmy ButlerMonte MorrisKelly OubreJoe InglesKenneth FariedMarvin BagleyRudy Gobert</v>
      </c>
      <c r="AJ1961">
        <f si="467" t="shared"/>
        <v>0</v>
      </c>
      <c r="AK1961">
        <f si="468" t="shared"/>
        <v>0</v>
      </c>
      <c r="AL1961">
        <f si="469" t="shared"/>
        <v>0</v>
      </c>
      <c r="AM1961">
        <f si="470" t="shared"/>
        <v>0</v>
      </c>
      <c r="AN1961">
        <f si="471" t="shared"/>
        <v>0</v>
      </c>
      <c r="AO1961">
        <f si="472" t="shared"/>
        <v>0</v>
      </c>
      <c r="AP1961">
        <f si="473" t="shared"/>
        <v>0</v>
      </c>
      <c r="AQ1961">
        <f si="474" t="shared"/>
        <v>0</v>
      </c>
      <c r="AR1961">
        <f si="475" t="shared"/>
        <v>0</v>
      </c>
      <c r="AS1961">
        <f si="465" t="shared"/>
        <v>0</v>
      </c>
      <c r="AU1961" t="str">
        <f>IFERROR(VLOOKUP(C1961,Results!$A$2:$B$240,2,FALSE)+VLOOKUP(D1961,Results!$A$2:$B$240,2,FALSE)+VLOOKUP(E1961,Results!$A$2:$B$240,2,FALSE)+VLOOKUP(F1961,Results!$A$2:$B$240,2,FALSE)+VLOOKUP(G1961,Results!$A$2:$B$240,2,FALSE)+VLOOKUP(H1961,Results!$A$2:$B$240,2,FALSE)+VLOOKUP(I1961,Results!$A$2:$B$240,2,FALSE)+VLOOKUP(J1961,Results!$A$2:$B$240,2,FALSE)+VLOOKUP(B1961,Results!$A$2:$B$240,2,FALSE)-MIN(VLOOKUP(C1961,Results!$A$2:$B$240,2,FALSE),VLOOKUP(D1961,Results!$A$2:$B$240,2,FALSE),VLOOKUP(E1961,Results!$A$2:$B$240,2,FALSE),VLOOKUP(F1961,Results!$A$2:$B$240,2,FALSE),VLOOKUP(G1961,Results!$A$2:$B$240,2,FALSE),VLOOKUP(H1961,Results!$A$2:$B$240,2,FALSE),VLOOKUP(I1961,Results!$A$2:$B$240,2,FALSE),VLOOKUP(J1961,Results!$A$2:$B$240,2,FALSE),VLOOKUP(B1961,Results!$A$2:$B$240,2,FALSE)),"")</f>
        <v/>
      </c>
    </row>
    <row r="1962" spans="2:47" x14ac:dyDescent="0.3">
      <c r="B1962" t="s">
        <v>166</v>
      </c>
      <c r="C1962" t="s">
        <v>108</v>
      </c>
      <c r="D1962" t="s">
        <v>172</v>
      </c>
      <c r="E1962" t="s">
        <v>158</v>
      </c>
      <c r="F1962" t="s">
        <v>177</v>
      </c>
      <c r="G1962" t="s">
        <v>90</v>
      </c>
      <c r="H1962" t="s">
        <v>153</v>
      </c>
      <c r="I1962" t="s">
        <v>155</v>
      </c>
      <c r="J1962" t="s">
        <v>98</v>
      </c>
      <c r="K1962" t="n">
        <v>9.0</v>
      </c>
      <c r="L1962" s="30">
        <f si="466" t="shared"/>
        <v>0</v>
      </c>
      <c r="N1962" s="35" t="str">
        <f si="462" t="shared"/>
        <v/>
      </c>
      <c r="O1962" s="59">
        <f>(IF(ISNUMBER(MATCH(B1962,Sheet4!$K$92:$K$101,0)),1,0)+IF(ISNUMBER(MATCH(C1962,Sheet4!$K$92:$K$101,0)),1,0)+IF(ISNUMBER(MATCH(D1962,Sheet4!$K$92:$K$101,0)),1,0)+IF(ISNUMBER(MATCH(E1962,Sheet4!$K$92:$K$101,0)),1,0)+IF(ISNUMBER(MATCH(F1962,Sheet4!$K$92:$K$101,0)),1,0)+IF(ISNUMBER(MATCH(G1962,Sheet4!$K$92:$K$101,0)),1,0)+IF(ISNUMBER(MATCH(H1962,Sheet4!$K$92:$K$101,0)),1,0)+IF(ISNUMBER(MATCH(I1962,Sheet4!$K$92:$K$101,0)),1,0)+IF(ISNUMBER(MATCH(J1962,Sheet4!$K$92:$K$101,0)),1,0))
-
(IF(ISNUMBER(MATCH(B1962,Sheet4!$F$2:$F$11,0)),1,0)+IF(ISNUMBER(MATCH(C1962,Sheet4!$F$2:$F$11,0)),1,0)+IF(ISNUMBER(MATCH(D1962,Sheet4!$F$2:$F$11,0)),1,0)+IF(ISNUMBER(MATCH(E1962,Sheet4!$F$2:$F$11,0)),1,0)+IF(ISNUMBER(MATCH(F1962,Sheet4!$F$2:$F$11,0)),1,0)+IF(ISNUMBER(MATCH(G1962,Sheet4!$F$2:$F$11,0)),1,0)+IF(ISNUMBER(MATCH(H1962,Sheet4!$F$2:$F$11,0)),1,0)+IF(ISNUMBER(MATCH(I1962,Sheet4!$F$2:$F$11,0)),1,0)+IF(ISNUMBER(MATCH(J1962,Sheet4!$F$2:$F$11,0)),1,0))</f>
        <v>0</v>
      </c>
      <c r="P1962" s="40" t="str">
        <f>IFERROR(INDEX(Sheet4!$G:$G,MATCH(Sheet1!B1962,Sheet4!$F:$F,0))+INDEX(Sheet4!$G:$G,MATCH(Sheet1!C1962,Sheet4!$F:$F,0))+INDEX(Sheet4!$G:$G,MATCH(Sheet1!D1962,Sheet4!$F:$F,0))+INDEX(Sheet4!$G:$G,MATCH(Sheet1!E1962,Sheet4!$F:$F,0))+INDEX(Sheet4!$G:$G,MATCH(Sheet1!F1962,Sheet4!$F:$F,0))+INDEX(Sheet4!$G:$G,MATCH(Sheet1!G1962,Sheet4!$F:$F,0))+INDEX(Sheet4!$G:$G,MATCH(Sheet1!H1962,Sheet4!$F:$F,0))+INDEX(Sheet4!$G:$G,MATCH(Sheet1!I1962,Sheet4!$F:$F,0))+INDEX(Sheet4!$G:$G,MATCH(Sheet1!J1962,Sheet4!$F:$F,0)),"")</f>
        <v/>
      </c>
      <c r="AF1962">
        <f si="463" t="shared"/>
        <v>0</v>
      </c>
      <c r="AH1962">
        <v>1939</v>
      </c>
      <c r="AI1962" t="str">
        <f si="464" t="shared"/>
        <v>Jerryd BaylessLandry ShametJames HardenDevin BookerJae CrowderLuol DengJosh JacksonPaul MillsapRudy Gobert</v>
      </c>
      <c r="AJ1962">
        <f si="467" t="shared"/>
        <v>0</v>
      </c>
      <c r="AK1962">
        <f si="468" t="shared"/>
        <v>0</v>
      </c>
      <c r="AL1962">
        <f si="469" t="shared"/>
        <v>0</v>
      </c>
      <c r="AM1962">
        <f si="470" t="shared"/>
        <v>0</v>
      </c>
      <c r="AN1962">
        <f si="471" t="shared"/>
        <v>0</v>
      </c>
      <c r="AO1962">
        <f si="472" t="shared"/>
        <v>0</v>
      </c>
      <c r="AP1962">
        <f si="473" t="shared"/>
        <v>0</v>
      </c>
      <c r="AQ1962">
        <f si="474" t="shared"/>
        <v>0</v>
      </c>
      <c r="AR1962">
        <f si="475" t="shared"/>
        <v>0</v>
      </c>
      <c r="AS1962">
        <f si="465" t="shared"/>
        <v>0</v>
      </c>
      <c r="AU1962" t="str">
        <f>IFERROR(VLOOKUP(C1962,Results!$A$2:$B$240,2,FALSE)+VLOOKUP(D1962,Results!$A$2:$B$240,2,FALSE)+VLOOKUP(E1962,Results!$A$2:$B$240,2,FALSE)+VLOOKUP(F1962,Results!$A$2:$B$240,2,FALSE)+VLOOKUP(G1962,Results!$A$2:$B$240,2,FALSE)+VLOOKUP(H1962,Results!$A$2:$B$240,2,FALSE)+VLOOKUP(I1962,Results!$A$2:$B$240,2,FALSE)+VLOOKUP(J1962,Results!$A$2:$B$240,2,FALSE)+VLOOKUP(B1962,Results!$A$2:$B$240,2,FALSE)-MIN(VLOOKUP(C1962,Results!$A$2:$B$240,2,FALSE),VLOOKUP(D1962,Results!$A$2:$B$240,2,FALSE),VLOOKUP(E1962,Results!$A$2:$B$240,2,FALSE),VLOOKUP(F1962,Results!$A$2:$B$240,2,FALSE),VLOOKUP(G1962,Results!$A$2:$B$240,2,FALSE),VLOOKUP(H1962,Results!$A$2:$B$240,2,FALSE),VLOOKUP(I1962,Results!$A$2:$B$240,2,FALSE),VLOOKUP(J1962,Results!$A$2:$B$240,2,FALSE),VLOOKUP(B1962,Results!$A$2:$B$240,2,FALSE)),"")</f>
        <v/>
      </c>
    </row>
    <row r="1963" spans="2:47" x14ac:dyDescent="0.3">
      <c r="B1963" t="s">
        <v>166</v>
      </c>
      <c r="C1963" t="s">
        <v>171</v>
      </c>
      <c r="D1963" t="s">
        <v>174</v>
      </c>
      <c r="E1963" t="s">
        <v>146</v>
      </c>
      <c r="F1963" t="s">
        <v>150</v>
      </c>
      <c r="G1963" t="s">
        <v>178</v>
      </c>
      <c r="H1963" t="s">
        <v>92</v>
      </c>
      <c r="I1963" t="s">
        <v>181</v>
      </c>
      <c r="J1963" t="s">
        <v>186</v>
      </c>
      <c r="K1963" t="n">
        <v>9.0</v>
      </c>
      <c r="L1963" s="30">
        <f si="466" t="shared"/>
        <v>0</v>
      </c>
      <c r="N1963" s="35" t="str">
        <f si="462" t="shared"/>
        <v/>
      </c>
      <c r="O1963" s="59">
        <f>(IF(ISNUMBER(MATCH(B1963,Sheet4!$K$92:$K$101,0)),1,0)+IF(ISNUMBER(MATCH(C1963,Sheet4!$K$92:$K$101,0)),1,0)+IF(ISNUMBER(MATCH(D1963,Sheet4!$K$92:$K$101,0)),1,0)+IF(ISNUMBER(MATCH(E1963,Sheet4!$K$92:$K$101,0)),1,0)+IF(ISNUMBER(MATCH(F1963,Sheet4!$K$92:$K$101,0)),1,0)+IF(ISNUMBER(MATCH(G1963,Sheet4!$K$92:$K$101,0)),1,0)+IF(ISNUMBER(MATCH(H1963,Sheet4!$K$92:$K$101,0)),1,0)+IF(ISNUMBER(MATCH(I1963,Sheet4!$K$92:$K$101,0)),1,0)+IF(ISNUMBER(MATCH(J1963,Sheet4!$K$92:$K$101,0)),1,0))
-
(IF(ISNUMBER(MATCH(B1963,Sheet4!$F$2:$F$11,0)),1,0)+IF(ISNUMBER(MATCH(C1963,Sheet4!$F$2:$F$11,0)),1,0)+IF(ISNUMBER(MATCH(D1963,Sheet4!$F$2:$F$11,0)),1,0)+IF(ISNUMBER(MATCH(E1963,Sheet4!$F$2:$F$11,0)),1,0)+IF(ISNUMBER(MATCH(F1963,Sheet4!$F$2:$F$11,0)),1,0)+IF(ISNUMBER(MATCH(G1963,Sheet4!$F$2:$F$11,0)),1,0)+IF(ISNUMBER(MATCH(H1963,Sheet4!$F$2:$F$11,0)),1,0)+IF(ISNUMBER(MATCH(I1963,Sheet4!$F$2:$F$11,0)),1,0)+IF(ISNUMBER(MATCH(J1963,Sheet4!$F$2:$F$11,0)),1,0))</f>
        <v>0</v>
      </c>
      <c r="P1963" s="40" t="str">
        <f>IFERROR(INDEX(Sheet4!$G:$G,MATCH(Sheet1!B1963,Sheet4!$F:$F,0))+INDEX(Sheet4!$G:$G,MATCH(Sheet1!C1963,Sheet4!$F:$F,0))+INDEX(Sheet4!$G:$G,MATCH(Sheet1!D1963,Sheet4!$F:$F,0))+INDEX(Sheet4!$G:$G,MATCH(Sheet1!E1963,Sheet4!$F:$F,0))+INDEX(Sheet4!$G:$G,MATCH(Sheet1!F1963,Sheet4!$F:$F,0))+INDEX(Sheet4!$G:$G,MATCH(Sheet1!G1963,Sheet4!$F:$F,0))+INDEX(Sheet4!$G:$G,MATCH(Sheet1!H1963,Sheet4!$F:$F,0))+INDEX(Sheet4!$G:$G,MATCH(Sheet1!I1963,Sheet4!$F:$F,0))+INDEX(Sheet4!$G:$G,MATCH(Sheet1!J1963,Sheet4!$F:$F,0)),"")</f>
        <v/>
      </c>
      <c r="AF1963">
        <f si="463" t="shared"/>
        <v>0</v>
      </c>
      <c r="AH1963">
        <v>1940</v>
      </c>
      <c r="AI1963" t="str">
        <f si="464" t="shared"/>
        <v>Ben SimmonsIsaiah CanaanDevin BookerMonte MorrisKelly OubreDeAndre' BembryMarvin BagleyDerrick FavorsJoel Embiid</v>
      </c>
      <c r="AJ1963">
        <f si="467" t="shared"/>
        <v>0</v>
      </c>
      <c r="AK1963">
        <f si="468" t="shared"/>
        <v>0</v>
      </c>
      <c r="AL1963">
        <f si="469" t="shared"/>
        <v>0</v>
      </c>
      <c r="AM1963">
        <f si="470" t="shared"/>
        <v>0</v>
      </c>
      <c r="AN1963">
        <f si="471" t="shared"/>
        <v>0</v>
      </c>
      <c r="AO1963">
        <f si="472" t="shared"/>
        <v>0</v>
      </c>
      <c r="AP1963">
        <f si="473" t="shared"/>
        <v>0</v>
      </c>
      <c r="AQ1963">
        <f si="474" t="shared"/>
        <v>0</v>
      </c>
      <c r="AR1963">
        <f si="475" t="shared"/>
        <v>0</v>
      </c>
      <c r="AS1963">
        <f si="465" t="shared"/>
        <v>0</v>
      </c>
      <c r="AU1963" t="str">
        <f>IFERROR(VLOOKUP(C1963,Results!$A$2:$B$240,2,FALSE)+VLOOKUP(D1963,Results!$A$2:$B$240,2,FALSE)+VLOOKUP(E1963,Results!$A$2:$B$240,2,FALSE)+VLOOKUP(F1963,Results!$A$2:$B$240,2,FALSE)+VLOOKUP(G1963,Results!$A$2:$B$240,2,FALSE)+VLOOKUP(H1963,Results!$A$2:$B$240,2,FALSE)+VLOOKUP(I1963,Results!$A$2:$B$240,2,FALSE)+VLOOKUP(J1963,Results!$A$2:$B$240,2,FALSE)+VLOOKUP(B1963,Results!$A$2:$B$240,2,FALSE)-MIN(VLOOKUP(C1963,Results!$A$2:$B$240,2,FALSE),VLOOKUP(D1963,Results!$A$2:$B$240,2,FALSE),VLOOKUP(E1963,Results!$A$2:$B$240,2,FALSE),VLOOKUP(F1963,Results!$A$2:$B$240,2,FALSE),VLOOKUP(G1963,Results!$A$2:$B$240,2,FALSE),VLOOKUP(H1963,Results!$A$2:$B$240,2,FALSE),VLOOKUP(I1963,Results!$A$2:$B$240,2,FALSE),VLOOKUP(J1963,Results!$A$2:$B$240,2,FALSE),VLOOKUP(B1963,Results!$A$2:$B$240,2,FALSE)),"")</f>
        <v/>
      </c>
    </row>
    <row r="1964" spans="2:47" x14ac:dyDescent="0.3">
      <c r="B1964" t="s">
        <v>116</v>
      </c>
      <c r="C1964" t="s">
        <v>170</v>
      </c>
      <c r="D1964" t="s">
        <v>145</v>
      </c>
      <c r="E1964" t="s">
        <v>146</v>
      </c>
      <c r="F1964" t="s">
        <v>177</v>
      </c>
      <c r="G1964" t="s">
        <v>100</v>
      </c>
      <c r="H1964" t="s">
        <v>153</v>
      </c>
      <c r="I1964" t="s">
        <v>103</v>
      </c>
      <c r="J1964" t="s">
        <v>186</v>
      </c>
      <c r="K1964" t="n">
        <v>9.0</v>
      </c>
      <c r="L1964" s="30">
        <f si="466" t="shared"/>
        <v>0</v>
      </c>
      <c r="N1964" s="35" t="str">
        <f si="462" t="shared"/>
        <v/>
      </c>
      <c r="O1964" s="59">
        <f>(IF(ISNUMBER(MATCH(B1964,Sheet4!$K$92:$K$101,0)),1,0)+IF(ISNUMBER(MATCH(C1964,Sheet4!$K$92:$K$101,0)),1,0)+IF(ISNUMBER(MATCH(D1964,Sheet4!$K$92:$K$101,0)),1,0)+IF(ISNUMBER(MATCH(E1964,Sheet4!$K$92:$K$101,0)),1,0)+IF(ISNUMBER(MATCH(F1964,Sheet4!$K$92:$K$101,0)),1,0)+IF(ISNUMBER(MATCH(G1964,Sheet4!$K$92:$K$101,0)),1,0)+IF(ISNUMBER(MATCH(H1964,Sheet4!$K$92:$K$101,0)),1,0)+IF(ISNUMBER(MATCH(I1964,Sheet4!$K$92:$K$101,0)),1,0)+IF(ISNUMBER(MATCH(J1964,Sheet4!$K$92:$K$101,0)),1,0))
-
(IF(ISNUMBER(MATCH(B1964,Sheet4!$F$2:$F$11,0)),1,0)+IF(ISNUMBER(MATCH(C1964,Sheet4!$F$2:$F$11,0)),1,0)+IF(ISNUMBER(MATCH(D1964,Sheet4!$F$2:$F$11,0)),1,0)+IF(ISNUMBER(MATCH(E1964,Sheet4!$F$2:$F$11,0)),1,0)+IF(ISNUMBER(MATCH(F1964,Sheet4!$F$2:$F$11,0)),1,0)+IF(ISNUMBER(MATCH(G1964,Sheet4!$F$2:$F$11,0)),1,0)+IF(ISNUMBER(MATCH(H1964,Sheet4!$F$2:$F$11,0)),1,0)+IF(ISNUMBER(MATCH(I1964,Sheet4!$F$2:$F$11,0)),1,0)+IF(ISNUMBER(MATCH(J1964,Sheet4!$F$2:$F$11,0)),1,0))</f>
        <v>0</v>
      </c>
      <c r="P1964" s="40" t="str">
        <f>IFERROR(INDEX(Sheet4!$G:$G,MATCH(Sheet1!B1964,Sheet4!$F:$F,0))+INDEX(Sheet4!$G:$G,MATCH(Sheet1!C1964,Sheet4!$F:$F,0))+INDEX(Sheet4!$G:$G,MATCH(Sheet1!D1964,Sheet4!$F:$F,0))+INDEX(Sheet4!$G:$G,MATCH(Sheet1!E1964,Sheet4!$F:$F,0))+INDEX(Sheet4!$G:$G,MATCH(Sheet1!F1964,Sheet4!$F:$F,0))+INDEX(Sheet4!$G:$G,MATCH(Sheet1!G1964,Sheet4!$F:$F,0))+INDEX(Sheet4!$G:$G,MATCH(Sheet1!H1964,Sheet4!$F:$F,0))+INDEX(Sheet4!$G:$G,MATCH(Sheet1!I1964,Sheet4!$F:$F,0))+INDEX(Sheet4!$G:$G,MATCH(Sheet1!J1964,Sheet4!$F:$F,0)),"")</f>
        <v/>
      </c>
      <c r="AF1964">
        <f si="463" t="shared"/>
        <v>0</v>
      </c>
      <c r="AH1964">
        <v>1941</v>
      </c>
      <c r="AI1964" t="str">
        <f si="464" t="shared"/>
        <v>T.J. McConnellIsaiah CanaanJames HardenMonte MorrisKelly OubreJoe InglesJohn CollinsJosh JacksonRudy Gobert</v>
      </c>
      <c r="AJ1964">
        <f si="467" t="shared"/>
        <v>0</v>
      </c>
      <c r="AK1964">
        <f si="468" t="shared"/>
        <v>0</v>
      </c>
      <c r="AL1964">
        <f si="469" t="shared"/>
        <v>0</v>
      </c>
      <c r="AM1964">
        <f si="470" t="shared"/>
        <v>0</v>
      </c>
      <c r="AN1964">
        <f si="471" t="shared"/>
        <v>0</v>
      </c>
      <c r="AO1964">
        <f si="472" t="shared"/>
        <v>0</v>
      </c>
      <c r="AP1964">
        <f si="473" t="shared"/>
        <v>0</v>
      </c>
      <c r="AQ1964">
        <f si="474" t="shared"/>
        <v>0</v>
      </c>
      <c r="AR1964">
        <f si="475" t="shared"/>
        <v>0</v>
      </c>
      <c r="AS1964">
        <f si="465" t="shared"/>
        <v>0</v>
      </c>
      <c r="AU1964" t="str">
        <f>IFERROR(VLOOKUP(C1964,Results!$A$2:$B$240,2,FALSE)+VLOOKUP(D1964,Results!$A$2:$B$240,2,FALSE)+VLOOKUP(E1964,Results!$A$2:$B$240,2,FALSE)+VLOOKUP(F1964,Results!$A$2:$B$240,2,FALSE)+VLOOKUP(G1964,Results!$A$2:$B$240,2,FALSE)+VLOOKUP(H1964,Results!$A$2:$B$240,2,FALSE)+VLOOKUP(I1964,Results!$A$2:$B$240,2,FALSE)+VLOOKUP(J1964,Results!$A$2:$B$240,2,FALSE)+VLOOKUP(B1964,Results!$A$2:$B$240,2,FALSE)-MIN(VLOOKUP(C1964,Results!$A$2:$B$240,2,FALSE),VLOOKUP(D1964,Results!$A$2:$B$240,2,FALSE),VLOOKUP(E1964,Results!$A$2:$B$240,2,FALSE),VLOOKUP(F1964,Results!$A$2:$B$240,2,FALSE),VLOOKUP(G1964,Results!$A$2:$B$240,2,FALSE),VLOOKUP(H1964,Results!$A$2:$B$240,2,FALSE),VLOOKUP(I1964,Results!$A$2:$B$240,2,FALSE),VLOOKUP(J1964,Results!$A$2:$B$240,2,FALSE),VLOOKUP(B1964,Results!$A$2:$B$240,2,FALSE)),"")</f>
        <v/>
      </c>
    </row>
    <row r="1965" spans="2:47" x14ac:dyDescent="0.3">
      <c r="B1965" t="s">
        <v>166</v>
      </c>
      <c r="C1965" t="s">
        <v>87</v>
      </c>
      <c r="D1965" t="s">
        <v>172</v>
      </c>
      <c r="E1965" t="s">
        <v>89</v>
      </c>
      <c r="F1965" t="s">
        <v>151</v>
      </c>
      <c r="G1965" t="s">
        <v>159</v>
      </c>
      <c r="H1965" t="s">
        <v>153</v>
      </c>
      <c r="I1965" t="s">
        <v>152</v>
      </c>
      <c r="J1965" t="s">
        <v>187</v>
      </c>
      <c r="K1965" t="n">
        <v>9.0</v>
      </c>
      <c r="L1965" s="30">
        <f si="466" t="shared"/>
        <v>0</v>
      </c>
      <c r="N1965" s="35" t="str">
        <f si="462" t="shared"/>
        <v/>
      </c>
      <c r="O1965" s="59">
        <f>(IF(ISNUMBER(MATCH(B1965,Sheet4!$K$92:$K$101,0)),1,0)+IF(ISNUMBER(MATCH(C1965,Sheet4!$K$92:$K$101,0)),1,0)+IF(ISNUMBER(MATCH(D1965,Sheet4!$K$92:$K$101,0)),1,0)+IF(ISNUMBER(MATCH(E1965,Sheet4!$K$92:$K$101,0)),1,0)+IF(ISNUMBER(MATCH(F1965,Sheet4!$K$92:$K$101,0)),1,0)+IF(ISNUMBER(MATCH(G1965,Sheet4!$K$92:$K$101,0)),1,0)+IF(ISNUMBER(MATCH(H1965,Sheet4!$K$92:$K$101,0)),1,0)+IF(ISNUMBER(MATCH(I1965,Sheet4!$K$92:$K$101,0)),1,0)+IF(ISNUMBER(MATCH(J1965,Sheet4!$K$92:$K$101,0)),1,0))
-
(IF(ISNUMBER(MATCH(B1965,Sheet4!$F$2:$F$11,0)),1,0)+IF(ISNUMBER(MATCH(C1965,Sheet4!$F$2:$F$11,0)),1,0)+IF(ISNUMBER(MATCH(D1965,Sheet4!$F$2:$F$11,0)),1,0)+IF(ISNUMBER(MATCH(E1965,Sheet4!$F$2:$F$11,0)),1,0)+IF(ISNUMBER(MATCH(F1965,Sheet4!$F$2:$F$11,0)),1,0)+IF(ISNUMBER(MATCH(G1965,Sheet4!$F$2:$F$11,0)),1,0)+IF(ISNUMBER(MATCH(H1965,Sheet4!$F$2:$F$11,0)),1,0)+IF(ISNUMBER(MATCH(I1965,Sheet4!$F$2:$F$11,0)),1,0)+IF(ISNUMBER(MATCH(J1965,Sheet4!$F$2:$F$11,0)),1,0))</f>
        <v>0</v>
      </c>
      <c r="P1965" s="40" t="str">
        <f>IFERROR(INDEX(Sheet4!$G:$G,MATCH(Sheet1!B1965,Sheet4!$F:$F,0))+INDEX(Sheet4!$G:$G,MATCH(Sheet1!C1965,Sheet4!$F:$F,0))+INDEX(Sheet4!$G:$G,MATCH(Sheet1!D1965,Sheet4!$F:$F,0))+INDEX(Sheet4!$G:$G,MATCH(Sheet1!E1965,Sheet4!$F:$F,0))+INDEX(Sheet4!$G:$G,MATCH(Sheet1!F1965,Sheet4!$F:$F,0))+INDEX(Sheet4!$G:$G,MATCH(Sheet1!G1965,Sheet4!$F:$F,0))+INDEX(Sheet4!$G:$G,MATCH(Sheet1!H1965,Sheet4!$F:$F,0))+INDEX(Sheet4!$G:$G,MATCH(Sheet1!I1965,Sheet4!$F:$F,0))+INDEX(Sheet4!$G:$G,MATCH(Sheet1!J1965,Sheet4!$F:$F,0)),"")</f>
        <v/>
      </c>
      <c r="AF1965">
        <f si="463" t="shared"/>
        <v>0</v>
      </c>
      <c r="AH1965">
        <v>1942</v>
      </c>
      <c r="AI1965" t="str">
        <f si="464" t="shared"/>
        <v>Ben SimmonsRicky RubioJimmy ButlerMonte MorrisJae CrowderJustin JacksonJosh JacksonPaul MillsapNikola Jokic</v>
      </c>
      <c r="AJ1965">
        <f si="467" t="shared"/>
        <v>0</v>
      </c>
      <c r="AK1965">
        <f si="468" t="shared"/>
        <v>0</v>
      </c>
      <c r="AL1965">
        <f si="469" t="shared"/>
        <v>0</v>
      </c>
      <c r="AM1965">
        <f si="470" t="shared"/>
        <v>0</v>
      </c>
      <c r="AN1965">
        <f si="471" t="shared"/>
        <v>0</v>
      </c>
      <c r="AO1965">
        <f si="472" t="shared"/>
        <v>0</v>
      </c>
      <c r="AP1965">
        <f si="473" t="shared"/>
        <v>0</v>
      </c>
      <c r="AQ1965">
        <f si="474" t="shared"/>
        <v>0</v>
      </c>
      <c r="AR1965">
        <f si="475" t="shared"/>
        <v>0</v>
      </c>
      <c r="AS1965">
        <f si="465" t="shared"/>
        <v>0</v>
      </c>
      <c r="AU1965" t="str">
        <f>IFERROR(VLOOKUP(C1965,Results!$A$2:$B$240,2,FALSE)+VLOOKUP(D1965,Results!$A$2:$B$240,2,FALSE)+VLOOKUP(E1965,Results!$A$2:$B$240,2,FALSE)+VLOOKUP(F1965,Results!$A$2:$B$240,2,FALSE)+VLOOKUP(G1965,Results!$A$2:$B$240,2,FALSE)+VLOOKUP(H1965,Results!$A$2:$B$240,2,FALSE)+VLOOKUP(I1965,Results!$A$2:$B$240,2,FALSE)+VLOOKUP(J1965,Results!$A$2:$B$240,2,FALSE)+VLOOKUP(B1965,Results!$A$2:$B$240,2,FALSE)-MIN(VLOOKUP(C1965,Results!$A$2:$B$240,2,FALSE),VLOOKUP(D1965,Results!$A$2:$B$240,2,FALSE),VLOOKUP(E1965,Results!$A$2:$B$240,2,FALSE),VLOOKUP(F1965,Results!$A$2:$B$240,2,FALSE),VLOOKUP(G1965,Results!$A$2:$B$240,2,FALSE),VLOOKUP(H1965,Results!$A$2:$B$240,2,FALSE),VLOOKUP(I1965,Results!$A$2:$B$240,2,FALSE),VLOOKUP(J1965,Results!$A$2:$B$240,2,FALSE),VLOOKUP(B1965,Results!$A$2:$B$240,2,FALSE)),"")</f>
        <v/>
      </c>
    </row>
    <row r="1966" spans="2:47" x14ac:dyDescent="0.3">
      <c r="B1966" t="s">
        <v>95</v>
      </c>
      <c r="C1966" t="s">
        <v>171</v>
      </c>
      <c r="D1966" t="s">
        <v>173</v>
      </c>
      <c r="E1966" t="s">
        <v>146</v>
      </c>
      <c r="F1966" t="s">
        <v>177</v>
      </c>
      <c r="G1966" t="s">
        <v>100</v>
      </c>
      <c r="H1966" t="s">
        <v>153</v>
      </c>
      <c r="I1966" t="s">
        <v>152</v>
      </c>
      <c r="J1966" t="s">
        <v>188</v>
      </c>
      <c r="K1966" t="n">
        <v>9.0</v>
      </c>
      <c r="L1966" s="30">
        <f si="466" t="shared"/>
        <v>0</v>
      </c>
      <c r="N1966" s="35" t="str">
        <f si="462" t="shared"/>
        <v/>
      </c>
      <c r="O1966" s="59">
        <f>(IF(ISNUMBER(MATCH(B1966,Sheet4!$K$92:$K$101,0)),1,0)+IF(ISNUMBER(MATCH(C1966,Sheet4!$K$92:$K$101,0)),1,0)+IF(ISNUMBER(MATCH(D1966,Sheet4!$K$92:$K$101,0)),1,0)+IF(ISNUMBER(MATCH(E1966,Sheet4!$K$92:$K$101,0)),1,0)+IF(ISNUMBER(MATCH(F1966,Sheet4!$K$92:$K$101,0)),1,0)+IF(ISNUMBER(MATCH(G1966,Sheet4!$K$92:$K$101,0)),1,0)+IF(ISNUMBER(MATCH(H1966,Sheet4!$K$92:$K$101,0)),1,0)+IF(ISNUMBER(MATCH(I1966,Sheet4!$K$92:$K$101,0)),1,0)+IF(ISNUMBER(MATCH(J1966,Sheet4!$K$92:$K$101,0)),1,0))
-
(IF(ISNUMBER(MATCH(B1966,Sheet4!$F$2:$F$11,0)),1,0)+IF(ISNUMBER(MATCH(C1966,Sheet4!$F$2:$F$11,0)),1,0)+IF(ISNUMBER(MATCH(D1966,Sheet4!$F$2:$F$11,0)),1,0)+IF(ISNUMBER(MATCH(E1966,Sheet4!$F$2:$F$11,0)),1,0)+IF(ISNUMBER(MATCH(F1966,Sheet4!$F$2:$F$11,0)),1,0)+IF(ISNUMBER(MATCH(G1966,Sheet4!$F$2:$F$11,0)),1,0)+IF(ISNUMBER(MATCH(H1966,Sheet4!$F$2:$F$11,0)),1,0)+IF(ISNUMBER(MATCH(I1966,Sheet4!$F$2:$F$11,0)),1,0)+IF(ISNUMBER(MATCH(J1966,Sheet4!$F$2:$F$11,0)),1,0))</f>
        <v>0</v>
      </c>
      <c r="P1966" s="40" t="str">
        <f>IFERROR(INDEX(Sheet4!$G:$G,MATCH(Sheet1!B1966,Sheet4!$F:$F,0))+INDEX(Sheet4!$G:$G,MATCH(Sheet1!C1966,Sheet4!$F:$F,0))+INDEX(Sheet4!$G:$G,MATCH(Sheet1!D1966,Sheet4!$F:$F,0))+INDEX(Sheet4!$G:$G,MATCH(Sheet1!E1966,Sheet4!$F:$F,0))+INDEX(Sheet4!$G:$G,MATCH(Sheet1!F1966,Sheet4!$F:$F,0))+INDEX(Sheet4!$G:$G,MATCH(Sheet1!G1966,Sheet4!$F:$F,0))+INDEX(Sheet4!$G:$G,MATCH(Sheet1!H1966,Sheet4!$F:$F,0))+INDEX(Sheet4!$G:$G,MATCH(Sheet1!I1966,Sheet4!$F:$F,0))+INDEX(Sheet4!$G:$G,MATCH(Sheet1!J1966,Sheet4!$F:$F,0)),"")</f>
        <v/>
      </c>
      <c r="AF1966">
        <f si="463" t="shared"/>
        <v>0</v>
      </c>
      <c r="AH1966">
        <v>1943</v>
      </c>
      <c r="AI1966" t="str">
        <f si="464" t="shared"/>
        <v>Ricky RubioJeremy LinJimmy ButlerMonte MorrisWill BartonKelly OubreKenneth FariedPaul MillsapKarl-Anthony Towns</v>
      </c>
      <c r="AJ1966">
        <f si="467" t="shared"/>
        <v>0</v>
      </c>
      <c r="AK1966">
        <f si="468" t="shared"/>
        <v>0</v>
      </c>
      <c r="AL1966">
        <f si="469" t="shared"/>
        <v>0</v>
      </c>
      <c r="AM1966">
        <f si="470" t="shared"/>
        <v>0</v>
      </c>
      <c r="AN1966">
        <f si="471" t="shared"/>
        <v>0</v>
      </c>
      <c r="AO1966">
        <f si="472" t="shared"/>
        <v>0</v>
      </c>
      <c r="AP1966">
        <f si="473" t="shared"/>
        <v>0</v>
      </c>
      <c r="AQ1966">
        <f si="474" t="shared"/>
        <v>0</v>
      </c>
      <c r="AR1966">
        <f si="475" t="shared"/>
        <v>0</v>
      </c>
      <c r="AS1966">
        <f si="465" t="shared"/>
        <v>0</v>
      </c>
      <c r="AU1966" t="str">
        <f>IFERROR(VLOOKUP(C1966,Results!$A$2:$B$240,2,FALSE)+VLOOKUP(D1966,Results!$A$2:$B$240,2,FALSE)+VLOOKUP(E1966,Results!$A$2:$B$240,2,FALSE)+VLOOKUP(F1966,Results!$A$2:$B$240,2,FALSE)+VLOOKUP(G1966,Results!$A$2:$B$240,2,FALSE)+VLOOKUP(H1966,Results!$A$2:$B$240,2,FALSE)+VLOOKUP(I1966,Results!$A$2:$B$240,2,FALSE)+VLOOKUP(J1966,Results!$A$2:$B$240,2,FALSE)+VLOOKUP(B1966,Results!$A$2:$B$240,2,FALSE)-MIN(VLOOKUP(C1966,Results!$A$2:$B$240,2,FALSE),VLOOKUP(D1966,Results!$A$2:$B$240,2,FALSE),VLOOKUP(E1966,Results!$A$2:$B$240,2,FALSE),VLOOKUP(F1966,Results!$A$2:$B$240,2,FALSE),VLOOKUP(G1966,Results!$A$2:$B$240,2,FALSE),VLOOKUP(H1966,Results!$A$2:$B$240,2,FALSE),VLOOKUP(I1966,Results!$A$2:$B$240,2,FALSE),VLOOKUP(J1966,Results!$A$2:$B$240,2,FALSE),VLOOKUP(B1966,Results!$A$2:$B$240,2,FALSE)),"")</f>
        <v/>
      </c>
    </row>
    <row r="1967" spans="2:47" x14ac:dyDescent="0.3">
      <c r="B1967" t="s">
        <v>166</v>
      </c>
      <c r="C1967" t="s">
        <v>170</v>
      </c>
      <c r="D1967" t="s">
        <v>173</v>
      </c>
      <c r="E1967" t="s">
        <v>146</v>
      </c>
      <c r="F1967" t="s">
        <v>96</v>
      </c>
      <c r="G1967" t="s">
        <v>90</v>
      </c>
      <c r="H1967" t="s">
        <v>92</v>
      </c>
      <c r="I1967" t="s">
        <v>103</v>
      </c>
      <c r="J1967" t="s">
        <v>186</v>
      </c>
      <c r="K1967" t="n">
        <v>9.0</v>
      </c>
      <c r="L1967" s="30">
        <f si="466" t="shared"/>
        <v>0</v>
      </c>
      <c r="N1967" s="35" t="str">
        <f si="462" t="shared"/>
        <v/>
      </c>
      <c r="O1967" s="59">
        <f>(IF(ISNUMBER(MATCH(B1967,Sheet4!$K$92:$K$101,0)),1,0)+IF(ISNUMBER(MATCH(C1967,Sheet4!$K$92:$K$101,0)),1,0)+IF(ISNUMBER(MATCH(D1967,Sheet4!$K$92:$K$101,0)),1,0)+IF(ISNUMBER(MATCH(E1967,Sheet4!$K$92:$K$101,0)),1,0)+IF(ISNUMBER(MATCH(F1967,Sheet4!$K$92:$K$101,0)),1,0)+IF(ISNUMBER(MATCH(G1967,Sheet4!$K$92:$K$101,0)),1,0)+IF(ISNUMBER(MATCH(H1967,Sheet4!$K$92:$K$101,0)),1,0)+IF(ISNUMBER(MATCH(I1967,Sheet4!$K$92:$K$101,0)),1,0)+IF(ISNUMBER(MATCH(J1967,Sheet4!$K$92:$K$101,0)),1,0))
-
(IF(ISNUMBER(MATCH(B1967,Sheet4!$F$2:$F$11,0)),1,0)+IF(ISNUMBER(MATCH(C1967,Sheet4!$F$2:$F$11,0)),1,0)+IF(ISNUMBER(MATCH(D1967,Sheet4!$F$2:$F$11,0)),1,0)+IF(ISNUMBER(MATCH(E1967,Sheet4!$F$2:$F$11,0)),1,0)+IF(ISNUMBER(MATCH(F1967,Sheet4!$F$2:$F$11,0)),1,0)+IF(ISNUMBER(MATCH(G1967,Sheet4!$F$2:$F$11,0)),1,0)+IF(ISNUMBER(MATCH(H1967,Sheet4!$F$2:$F$11,0)),1,0)+IF(ISNUMBER(MATCH(I1967,Sheet4!$F$2:$F$11,0)),1,0)+IF(ISNUMBER(MATCH(J1967,Sheet4!$F$2:$F$11,0)),1,0))</f>
        <v>0</v>
      </c>
      <c r="P1967" s="40" t="str">
        <f>IFERROR(INDEX(Sheet4!$G:$G,MATCH(Sheet1!B1967,Sheet4!$F:$F,0))+INDEX(Sheet4!$G:$G,MATCH(Sheet1!C1967,Sheet4!$F:$F,0))+INDEX(Sheet4!$G:$G,MATCH(Sheet1!D1967,Sheet4!$F:$F,0))+INDEX(Sheet4!$G:$G,MATCH(Sheet1!E1967,Sheet4!$F:$F,0))+INDEX(Sheet4!$G:$G,MATCH(Sheet1!F1967,Sheet4!$F:$F,0))+INDEX(Sheet4!$G:$G,MATCH(Sheet1!G1967,Sheet4!$F:$F,0))+INDEX(Sheet4!$G:$G,MATCH(Sheet1!H1967,Sheet4!$F:$F,0))+INDEX(Sheet4!$G:$G,MATCH(Sheet1!I1967,Sheet4!$F:$F,0))+INDEX(Sheet4!$G:$G,MATCH(Sheet1!J1967,Sheet4!$F:$F,0)),"")</f>
        <v/>
      </c>
      <c r="AF1967">
        <f si="463" t="shared"/>
        <v>0</v>
      </c>
      <c r="AH1967">
        <v>1944</v>
      </c>
      <c r="AI1967" t="str">
        <f si="464" t="shared"/>
        <v>Jeremy LinIsaiah CanaanJames HardenDevin BookerWill BartonJoe InglesJosh JacksonPaul MillsapDeandre Ayton</v>
      </c>
      <c r="AJ1967">
        <f si="467" t="shared"/>
        <v>0</v>
      </c>
      <c r="AK1967">
        <f si="468" t="shared"/>
        <v>0</v>
      </c>
      <c r="AL1967">
        <f si="469" t="shared"/>
        <v>0</v>
      </c>
      <c r="AM1967">
        <f si="470" t="shared"/>
        <v>0</v>
      </c>
      <c r="AN1967">
        <f si="471" t="shared"/>
        <v>0</v>
      </c>
      <c r="AO1967">
        <f si="472" t="shared"/>
        <v>0</v>
      </c>
      <c r="AP1967">
        <f si="473" t="shared"/>
        <v>0</v>
      </c>
      <c r="AQ1967">
        <f si="474" t="shared"/>
        <v>0</v>
      </c>
      <c r="AR1967">
        <f si="475" t="shared"/>
        <v>0</v>
      </c>
      <c r="AS1967">
        <f si="465" t="shared"/>
        <v>0</v>
      </c>
      <c r="AU1967" t="str">
        <f>IFERROR(VLOOKUP(C1967,Results!$A$2:$B$240,2,FALSE)+VLOOKUP(D1967,Results!$A$2:$B$240,2,FALSE)+VLOOKUP(E1967,Results!$A$2:$B$240,2,FALSE)+VLOOKUP(F1967,Results!$A$2:$B$240,2,FALSE)+VLOOKUP(G1967,Results!$A$2:$B$240,2,FALSE)+VLOOKUP(H1967,Results!$A$2:$B$240,2,FALSE)+VLOOKUP(I1967,Results!$A$2:$B$240,2,FALSE)+VLOOKUP(J1967,Results!$A$2:$B$240,2,FALSE)+VLOOKUP(B1967,Results!$A$2:$B$240,2,FALSE)-MIN(VLOOKUP(C1967,Results!$A$2:$B$240,2,FALSE),VLOOKUP(D1967,Results!$A$2:$B$240,2,FALSE),VLOOKUP(E1967,Results!$A$2:$B$240,2,FALSE),VLOOKUP(F1967,Results!$A$2:$B$240,2,FALSE),VLOOKUP(G1967,Results!$A$2:$B$240,2,FALSE),VLOOKUP(H1967,Results!$A$2:$B$240,2,FALSE),VLOOKUP(I1967,Results!$A$2:$B$240,2,FALSE),VLOOKUP(J1967,Results!$A$2:$B$240,2,FALSE),VLOOKUP(B1967,Results!$A$2:$B$240,2,FALSE)),"")</f>
        <v/>
      </c>
    </row>
    <row r="1968" spans="2:47" x14ac:dyDescent="0.3">
      <c r="B1968" t="s">
        <v>166</v>
      </c>
      <c r="C1968" t="s">
        <v>116</v>
      </c>
      <c r="D1968" t="s">
        <v>173</v>
      </c>
      <c r="E1968" t="s">
        <v>146</v>
      </c>
      <c r="F1968" t="s">
        <v>177</v>
      </c>
      <c r="G1968" t="s">
        <v>96</v>
      </c>
      <c r="H1968" t="s">
        <v>152</v>
      </c>
      <c r="I1968" t="s">
        <v>103</v>
      </c>
      <c r="J1968" t="s">
        <v>186</v>
      </c>
      <c r="K1968" t="n">
        <v>9.0</v>
      </c>
      <c r="L1968" s="30">
        <f si="466" t="shared"/>
        <v>0</v>
      </c>
      <c r="N1968" s="35" t="str">
        <f si="462" t="shared"/>
        <v/>
      </c>
      <c r="O1968" s="59">
        <f>(IF(ISNUMBER(MATCH(B1968,Sheet4!$K$92:$K$101,0)),1,0)+IF(ISNUMBER(MATCH(C1968,Sheet4!$K$92:$K$101,0)),1,0)+IF(ISNUMBER(MATCH(D1968,Sheet4!$K$92:$K$101,0)),1,0)+IF(ISNUMBER(MATCH(E1968,Sheet4!$K$92:$K$101,0)),1,0)+IF(ISNUMBER(MATCH(F1968,Sheet4!$K$92:$K$101,0)),1,0)+IF(ISNUMBER(MATCH(G1968,Sheet4!$K$92:$K$101,0)),1,0)+IF(ISNUMBER(MATCH(H1968,Sheet4!$K$92:$K$101,0)),1,0)+IF(ISNUMBER(MATCH(I1968,Sheet4!$K$92:$K$101,0)),1,0)+IF(ISNUMBER(MATCH(J1968,Sheet4!$K$92:$K$101,0)),1,0))
-
(IF(ISNUMBER(MATCH(B1968,Sheet4!$F$2:$F$11,0)),1,0)+IF(ISNUMBER(MATCH(C1968,Sheet4!$F$2:$F$11,0)),1,0)+IF(ISNUMBER(MATCH(D1968,Sheet4!$F$2:$F$11,0)),1,0)+IF(ISNUMBER(MATCH(E1968,Sheet4!$F$2:$F$11,0)),1,0)+IF(ISNUMBER(MATCH(F1968,Sheet4!$F$2:$F$11,0)),1,0)+IF(ISNUMBER(MATCH(G1968,Sheet4!$F$2:$F$11,0)),1,0)+IF(ISNUMBER(MATCH(H1968,Sheet4!$F$2:$F$11,0)),1,0)+IF(ISNUMBER(MATCH(I1968,Sheet4!$F$2:$F$11,0)),1,0)+IF(ISNUMBER(MATCH(J1968,Sheet4!$F$2:$F$11,0)),1,0))</f>
        <v>0</v>
      </c>
      <c r="P1968" s="40" t="str">
        <f>IFERROR(INDEX(Sheet4!$G:$G,MATCH(Sheet1!B1968,Sheet4!$F:$F,0))+INDEX(Sheet4!$G:$G,MATCH(Sheet1!C1968,Sheet4!$F:$F,0))+INDEX(Sheet4!$G:$G,MATCH(Sheet1!D1968,Sheet4!$F:$F,0))+INDEX(Sheet4!$G:$G,MATCH(Sheet1!E1968,Sheet4!$F:$F,0))+INDEX(Sheet4!$G:$G,MATCH(Sheet1!F1968,Sheet4!$F:$F,0))+INDEX(Sheet4!$G:$G,MATCH(Sheet1!G1968,Sheet4!$F:$F,0))+INDEX(Sheet4!$G:$G,MATCH(Sheet1!H1968,Sheet4!$F:$F,0))+INDEX(Sheet4!$G:$G,MATCH(Sheet1!I1968,Sheet4!$F:$F,0))+INDEX(Sheet4!$G:$G,MATCH(Sheet1!J1968,Sheet4!$F:$F,0)),"")</f>
        <v/>
      </c>
      <c r="AF1968">
        <f si="463" t="shared"/>
        <v>0</v>
      </c>
      <c r="AH1968">
        <v>1945</v>
      </c>
      <c r="AI1968" t="str">
        <f si="464" t="shared"/>
        <v>Ben SimmonsDe'Aaron FoxDonovan MitchellAustin RiversWill BartonGerald GreenJosh JacksonPaul MillsapRudy Gobert</v>
      </c>
      <c r="AJ1968">
        <f si="467" t="shared"/>
        <v>0</v>
      </c>
      <c r="AK1968">
        <f si="468" t="shared"/>
        <v>0</v>
      </c>
      <c r="AL1968">
        <f si="469" t="shared"/>
        <v>0</v>
      </c>
      <c r="AM1968">
        <f si="470" t="shared"/>
        <v>0</v>
      </c>
      <c r="AN1968">
        <f si="471" t="shared"/>
        <v>0</v>
      </c>
      <c r="AO1968">
        <f si="472" t="shared"/>
        <v>0</v>
      </c>
      <c r="AP1968">
        <f si="473" t="shared"/>
        <v>0</v>
      </c>
      <c r="AQ1968">
        <f si="474" t="shared"/>
        <v>0</v>
      </c>
      <c r="AR1968">
        <f si="475" t="shared"/>
        <v>0</v>
      </c>
      <c r="AS1968">
        <f si="465" t="shared"/>
        <v>0</v>
      </c>
      <c r="AU1968" t="str">
        <f>IFERROR(VLOOKUP(C1968,Results!$A$2:$B$240,2,FALSE)+VLOOKUP(D1968,Results!$A$2:$B$240,2,FALSE)+VLOOKUP(E1968,Results!$A$2:$B$240,2,FALSE)+VLOOKUP(F1968,Results!$A$2:$B$240,2,FALSE)+VLOOKUP(G1968,Results!$A$2:$B$240,2,FALSE)+VLOOKUP(H1968,Results!$A$2:$B$240,2,FALSE)+VLOOKUP(I1968,Results!$A$2:$B$240,2,FALSE)+VLOOKUP(J1968,Results!$A$2:$B$240,2,FALSE)+VLOOKUP(B1968,Results!$A$2:$B$240,2,FALSE)-MIN(VLOOKUP(C1968,Results!$A$2:$B$240,2,FALSE),VLOOKUP(D1968,Results!$A$2:$B$240,2,FALSE),VLOOKUP(E1968,Results!$A$2:$B$240,2,FALSE),VLOOKUP(F1968,Results!$A$2:$B$240,2,FALSE),VLOOKUP(G1968,Results!$A$2:$B$240,2,FALSE),VLOOKUP(H1968,Results!$A$2:$B$240,2,FALSE),VLOOKUP(I1968,Results!$A$2:$B$240,2,FALSE),VLOOKUP(J1968,Results!$A$2:$B$240,2,FALSE),VLOOKUP(B1968,Results!$A$2:$B$240,2,FALSE)),"")</f>
        <v/>
      </c>
    </row>
    <row r="1969" spans="2:47" x14ac:dyDescent="0.3">
      <c r="B1969" t="s">
        <v>166</v>
      </c>
      <c r="C1969" t="s">
        <v>170</v>
      </c>
      <c r="D1969" t="s">
        <v>173</v>
      </c>
      <c r="E1969" t="s">
        <v>112</v>
      </c>
      <c r="F1969" t="s">
        <v>177</v>
      </c>
      <c r="G1969" t="s">
        <v>100</v>
      </c>
      <c r="H1969" t="s">
        <v>181</v>
      </c>
      <c r="I1969" t="s">
        <v>152</v>
      </c>
      <c r="J1969" t="s">
        <v>188</v>
      </c>
      <c r="K1969" t="n">
        <v>9.0</v>
      </c>
      <c r="L1969" s="30">
        <f si="466" t="shared"/>
        <v>0</v>
      </c>
      <c r="N1969" s="35" t="str">
        <f si="462" t="shared"/>
        <v/>
      </c>
      <c r="O1969" s="59">
        <f>(IF(ISNUMBER(MATCH(B1969,Sheet4!$K$92:$K$101,0)),1,0)+IF(ISNUMBER(MATCH(C1969,Sheet4!$K$92:$K$101,0)),1,0)+IF(ISNUMBER(MATCH(D1969,Sheet4!$K$92:$K$101,0)),1,0)+IF(ISNUMBER(MATCH(E1969,Sheet4!$K$92:$K$101,0)),1,0)+IF(ISNUMBER(MATCH(F1969,Sheet4!$K$92:$K$101,0)),1,0)+IF(ISNUMBER(MATCH(G1969,Sheet4!$K$92:$K$101,0)),1,0)+IF(ISNUMBER(MATCH(H1969,Sheet4!$K$92:$K$101,0)),1,0)+IF(ISNUMBER(MATCH(I1969,Sheet4!$K$92:$K$101,0)),1,0)+IF(ISNUMBER(MATCH(J1969,Sheet4!$K$92:$K$101,0)),1,0))
-
(IF(ISNUMBER(MATCH(B1969,Sheet4!$F$2:$F$11,0)),1,0)+IF(ISNUMBER(MATCH(C1969,Sheet4!$F$2:$F$11,0)),1,0)+IF(ISNUMBER(MATCH(D1969,Sheet4!$F$2:$F$11,0)),1,0)+IF(ISNUMBER(MATCH(E1969,Sheet4!$F$2:$F$11,0)),1,0)+IF(ISNUMBER(MATCH(F1969,Sheet4!$F$2:$F$11,0)),1,0)+IF(ISNUMBER(MATCH(G1969,Sheet4!$F$2:$F$11,0)),1,0)+IF(ISNUMBER(MATCH(H1969,Sheet4!$F$2:$F$11,0)),1,0)+IF(ISNUMBER(MATCH(I1969,Sheet4!$F$2:$F$11,0)),1,0)+IF(ISNUMBER(MATCH(J1969,Sheet4!$F$2:$F$11,0)),1,0))</f>
        <v>0</v>
      </c>
      <c r="P1969" s="40" t="str">
        <f>IFERROR(INDEX(Sheet4!$G:$G,MATCH(Sheet1!B1969,Sheet4!$F:$F,0))+INDEX(Sheet4!$G:$G,MATCH(Sheet1!C1969,Sheet4!$F:$F,0))+INDEX(Sheet4!$G:$G,MATCH(Sheet1!D1969,Sheet4!$F:$F,0))+INDEX(Sheet4!$G:$G,MATCH(Sheet1!E1969,Sheet4!$F:$F,0))+INDEX(Sheet4!$G:$G,MATCH(Sheet1!F1969,Sheet4!$F:$F,0))+INDEX(Sheet4!$G:$G,MATCH(Sheet1!G1969,Sheet4!$F:$F,0))+INDEX(Sheet4!$G:$G,MATCH(Sheet1!H1969,Sheet4!$F:$F,0))+INDEX(Sheet4!$G:$G,MATCH(Sheet1!I1969,Sheet4!$F:$F,0))+INDEX(Sheet4!$G:$G,MATCH(Sheet1!J1969,Sheet4!$F:$F,0)),"")</f>
        <v/>
      </c>
      <c r="AF1969">
        <f si="463" t="shared"/>
        <v>0</v>
      </c>
      <c r="AH1969">
        <v>1946</v>
      </c>
      <c r="AI1969" t="str">
        <f si="464" t="shared"/>
        <v>Ben SimmonsRicky RubioJames HardenMonte MorrisTaurean PrinceGerald GreenJosh JacksonPaul MillsapWillie Cauley-Stein</v>
      </c>
      <c r="AJ1969">
        <f si="467" t="shared"/>
        <v>0</v>
      </c>
      <c r="AK1969">
        <f si="468" t="shared"/>
        <v>0</v>
      </c>
      <c r="AL1969">
        <f si="469" t="shared"/>
        <v>0</v>
      </c>
      <c r="AM1969">
        <f si="470" t="shared"/>
        <v>0</v>
      </c>
      <c r="AN1969">
        <f si="471" t="shared"/>
        <v>0</v>
      </c>
      <c r="AO1969">
        <f si="472" t="shared"/>
        <v>0</v>
      </c>
      <c r="AP1969">
        <f si="473" t="shared"/>
        <v>0</v>
      </c>
      <c r="AQ1969">
        <f si="474" t="shared"/>
        <v>0</v>
      </c>
      <c r="AR1969">
        <f si="475" t="shared"/>
        <v>0</v>
      </c>
      <c r="AS1969">
        <f si="465" t="shared"/>
        <v>0</v>
      </c>
      <c r="AU1969" t="str">
        <f>IFERROR(VLOOKUP(C1969,Results!$A$2:$B$240,2,FALSE)+VLOOKUP(D1969,Results!$A$2:$B$240,2,FALSE)+VLOOKUP(E1969,Results!$A$2:$B$240,2,FALSE)+VLOOKUP(F1969,Results!$A$2:$B$240,2,FALSE)+VLOOKUP(G1969,Results!$A$2:$B$240,2,FALSE)+VLOOKUP(H1969,Results!$A$2:$B$240,2,FALSE)+VLOOKUP(I1969,Results!$A$2:$B$240,2,FALSE)+VLOOKUP(J1969,Results!$A$2:$B$240,2,FALSE)+VLOOKUP(B1969,Results!$A$2:$B$240,2,FALSE)-MIN(VLOOKUP(C1969,Results!$A$2:$B$240,2,FALSE),VLOOKUP(D1969,Results!$A$2:$B$240,2,FALSE),VLOOKUP(E1969,Results!$A$2:$B$240,2,FALSE),VLOOKUP(F1969,Results!$A$2:$B$240,2,FALSE),VLOOKUP(G1969,Results!$A$2:$B$240,2,FALSE),VLOOKUP(H1969,Results!$A$2:$B$240,2,FALSE),VLOOKUP(I1969,Results!$A$2:$B$240,2,FALSE),VLOOKUP(J1969,Results!$A$2:$B$240,2,FALSE),VLOOKUP(B1969,Results!$A$2:$B$240,2,FALSE)),"")</f>
        <v/>
      </c>
    </row>
    <row r="1970" spans="2:47" x14ac:dyDescent="0.3">
      <c r="B1970" t="s">
        <v>166</v>
      </c>
      <c r="C1970" t="s">
        <v>170</v>
      </c>
      <c r="D1970" t="s">
        <v>172</v>
      </c>
      <c r="E1970" t="s">
        <v>173</v>
      </c>
      <c r="F1970" t="s">
        <v>90</v>
      </c>
      <c r="G1970" t="s">
        <v>179</v>
      </c>
      <c r="H1970" t="s">
        <v>152</v>
      </c>
      <c r="I1970" t="s">
        <v>154</v>
      </c>
      <c r="J1970" t="s">
        <v>186</v>
      </c>
      <c r="K1970" t="n">
        <v>9.0</v>
      </c>
      <c r="L1970" s="30">
        <f si="466" t="shared"/>
        <v>0</v>
      </c>
      <c r="N1970" s="35" t="str">
        <f si="462" t="shared"/>
        <v/>
      </c>
      <c r="O1970" s="59">
        <f>(IF(ISNUMBER(MATCH(B1970,Sheet4!$K$92:$K$101,0)),1,0)+IF(ISNUMBER(MATCH(C1970,Sheet4!$K$92:$K$101,0)),1,0)+IF(ISNUMBER(MATCH(D1970,Sheet4!$K$92:$K$101,0)),1,0)+IF(ISNUMBER(MATCH(E1970,Sheet4!$K$92:$K$101,0)),1,0)+IF(ISNUMBER(MATCH(F1970,Sheet4!$K$92:$K$101,0)),1,0)+IF(ISNUMBER(MATCH(G1970,Sheet4!$K$92:$K$101,0)),1,0)+IF(ISNUMBER(MATCH(H1970,Sheet4!$K$92:$K$101,0)),1,0)+IF(ISNUMBER(MATCH(I1970,Sheet4!$K$92:$K$101,0)),1,0)+IF(ISNUMBER(MATCH(J1970,Sheet4!$K$92:$K$101,0)),1,0))
-
(IF(ISNUMBER(MATCH(B1970,Sheet4!$F$2:$F$11,0)),1,0)+IF(ISNUMBER(MATCH(C1970,Sheet4!$F$2:$F$11,0)),1,0)+IF(ISNUMBER(MATCH(D1970,Sheet4!$F$2:$F$11,0)),1,0)+IF(ISNUMBER(MATCH(E1970,Sheet4!$F$2:$F$11,0)),1,0)+IF(ISNUMBER(MATCH(F1970,Sheet4!$F$2:$F$11,0)),1,0)+IF(ISNUMBER(MATCH(G1970,Sheet4!$F$2:$F$11,0)),1,0)+IF(ISNUMBER(MATCH(H1970,Sheet4!$F$2:$F$11,0)),1,0)+IF(ISNUMBER(MATCH(I1970,Sheet4!$F$2:$F$11,0)),1,0)+IF(ISNUMBER(MATCH(J1970,Sheet4!$F$2:$F$11,0)),1,0))</f>
        <v>0</v>
      </c>
      <c r="P1970" s="40" t="str">
        <f>IFERROR(INDEX(Sheet4!$G:$G,MATCH(Sheet1!B1970,Sheet4!$F:$F,0))+INDEX(Sheet4!$G:$G,MATCH(Sheet1!C1970,Sheet4!$F:$F,0))+INDEX(Sheet4!$G:$G,MATCH(Sheet1!D1970,Sheet4!$F:$F,0))+INDEX(Sheet4!$G:$G,MATCH(Sheet1!E1970,Sheet4!$F:$F,0))+INDEX(Sheet4!$G:$G,MATCH(Sheet1!F1970,Sheet4!$F:$F,0))+INDEX(Sheet4!$G:$G,MATCH(Sheet1!G1970,Sheet4!$F:$F,0))+INDEX(Sheet4!$G:$G,MATCH(Sheet1!H1970,Sheet4!$F:$F,0))+INDEX(Sheet4!$G:$G,MATCH(Sheet1!I1970,Sheet4!$F:$F,0))+INDEX(Sheet4!$G:$G,MATCH(Sheet1!J1970,Sheet4!$F:$F,0)),"")</f>
        <v/>
      </c>
      <c r="AF1970">
        <f si="463" t="shared"/>
        <v>0</v>
      </c>
      <c r="AH1970">
        <v>1947</v>
      </c>
      <c r="AI1970" t="str">
        <f si="464" t="shared"/>
        <v>Ben SimmonsIsaiah CanaanEric GordonMalik BeasleyKelly OubreJoe InglesJohn CollinsMarvin BagleyJoel Embiid</v>
      </c>
      <c r="AJ1970">
        <f si="467" t="shared"/>
        <v>0</v>
      </c>
      <c r="AK1970">
        <f si="468" t="shared"/>
        <v>0</v>
      </c>
      <c r="AL1970">
        <f si="469" t="shared"/>
        <v>0</v>
      </c>
      <c r="AM1970">
        <f si="470" t="shared"/>
        <v>0</v>
      </c>
      <c r="AN1970">
        <f si="471" t="shared"/>
        <v>0</v>
      </c>
      <c r="AO1970">
        <f si="472" t="shared"/>
        <v>0</v>
      </c>
      <c r="AP1970">
        <f si="473" t="shared"/>
        <v>0</v>
      </c>
      <c r="AQ1970">
        <f si="474" t="shared"/>
        <v>0</v>
      </c>
      <c r="AR1970">
        <f si="475" t="shared"/>
        <v>0</v>
      </c>
      <c r="AS1970">
        <f si="465" t="shared"/>
        <v>0</v>
      </c>
      <c r="AU1970" t="str">
        <f>IFERROR(VLOOKUP(C1970,Results!$A$2:$B$240,2,FALSE)+VLOOKUP(D1970,Results!$A$2:$B$240,2,FALSE)+VLOOKUP(E1970,Results!$A$2:$B$240,2,FALSE)+VLOOKUP(F1970,Results!$A$2:$B$240,2,FALSE)+VLOOKUP(G1970,Results!$A$2:$B$240,2,FALSE)+VLOOKUP(H1970,Results!$A$2:$B$240,2,FALSE)+VLOOKUP(I1970,Results!$A$2:$B$240,2,FALSE)+VLOOKUP(J1970,Results!$A$2:$B$240,2,FALSE)+VLOOKUP(B1970,Results!$A$2:$B$240,2,FALSE)-MIN(VLOOKUP(C1970,Results!$A$2:$B$240,2,FALSE),VLOOKUP(D1970,Results!$A$2:$B$240,2,FALSE),VLOOKUP(E1970,Results!$A$2:$B$240,2,FALSE),VLOOKUP(F1970,Results!$A$2:$B$240,2,FALSE),VLOOKUP(G1970,Results!$A$2:$B$240,2,FALSE),VLOOKUP(H1970,Results!$A$2:$B$240,2,FALSE),VLOOKUP(I1970,Results!$A$2:$B$240,2,FALSE),VLOOKUP(J1970,Results!$A$2:$B$240,2,FALSE),VLOOKUP(B1970,Results!$A$2:$B$240,2,FALSE)),"")</f>
        <v/>
      </c>
    </row>
    <row r="1971" spans="2:47" x14ac:dyDescent="0.3">
      <c r="B1971" t="s">
        <v>166</v>
      </c>
      <c r="C1971" t="s">
        <v>87</v>
      </c>
      <c r="D1971" t="s">
        <v>89</v>
      </c>
      <c r="E1971" t="s">
        <v>148</v>
      </c>
      <c r="F1971" t="s">
        <v>179</v>
      </c>
      <c r="G1971" t="s">
        <v>159</v>
      </c>
      <c r="H1971" t="s">
        <v>153</v>
      </c>
      <c r="I1971" t="s">
        <v>181</v>
      </c>
      <c r="J1971" t="s">
        <v>186</v>
      </c>
      <c r="K1971" t="n">
        <v>9.0</v>
      </c>
      <c r="L1971" s="30">
        <f si="466" t="shared"/>
        <v>0</v>
      </c>
      <c r="N1971" s="35" t="str">
        <f si="462" t="shared"/>
        <v/>
      </c>
      <c r="O1971" s="59">
        <f>(IF(ISNUMBER(MATCH(B1971,Sheet4!$K$92:$K$101,0)),1,0)+IF(ISNUMBER(MATCH(C1971,Sheet4!$K$92:$K$101,0)),1,0)+IF(ISNUMBER(MATCH(D1971,Sheet4!$K$92:$K$101,0)),1,0)+IF(ISNUMBER(MATCH(E1971,Sheet4!$K$92:$K$101,0)),1,0)+IF(ISNUMBER(MATCH(F1971,Sheet4!$K$92:$K$101,0)),1,0)+IF(ISNUMBER(MATCH(G1971,Sheet4!$K$92:$K$101,0)),1,0)+IF(ISNUMBER(MATCH(H1971,Sheet4!$K$92:$K$101,0)),1,0)+IF(ISNUMBER(MATCH(I1971,Sheet4!$K$92:$K$101,0)),1,0)+IF(ISNUMBER(MATCH(J1971,Sheet4!$K$92:$K$101,0)),1,0))
-
(IF(ISNUMBER(MATCH(B1971,Sheet4!$F$2:$F$11,0)),1,0)+IF(ISNUMBER(MATCH(C1971,Sheet4!$F$2:$F$11,0)),1,0)+IF(ISNUMBER(MATCH(D1971,Sheet4!$F$2:$F$11,0)),1,0)+IF(ISNUMBER(MATCH(E1971,Sheet4!$F$2:$F$11,0)),1,0)+IF(ISNUMBER(MATCH(F1971,Sheet4!$F$2:$F$11,0)),1,0)+IF(ISNUMBER(MATCH(G1971,Sheet4!$F$2:$F$11,0)),1,0)+IF(ISNUMBER(MATCH(H1971,Sheet4!$F$2:$F$11,0)),1,0)+IF(ISNUMBER(MATCH(I1971,Sheet4!$F$2:$F$11,0)),1,0)+IF(ISNUMBER(MATCH(J1971,Sheet4!$F$2:$F$11,0)),1,0))</f>
        <v>0</v>
      </c>
      <c r="P1971" s="40" t="str">
        <f>IFERROR(INDEX(Sheet4!$G:$G,MATCH(Sheet1!B1971,Sheet4!$F:$F,0))+INDEX(Sheet4!$G:$G,MATCH(Sheet1!C1971,Sheet4!$F:$F,0))+INDEX(Sheet4!$G:$G,MATCH(Sheet1!D1971,Sheet4!$F:$F,0))+INDEX(Sheet4!$G:$G,MATCH(Sheet1!E1971,Sheet4!$F:$F,0))+INDEX(Sheet4!$G:$G,MATCH(Sheet1!F1971,Sheet4!$F:$F,0))+INDEX(Sheet4!$G:$G,MATCH(Sheet1!G1971,Sheet4!$F:$F,0))+INDEX(Sheet4!$G:$G,MATCH(Sheet1!H1971,Sheet4!$F:$F,0))+INDEX(Sheet4!$G:$G,MATCH(Sheet1!I1971,Sheet4!$F:$F,0))+INDEX(Sheet4!$G:$G,MATCH(Sheet1!J1971,Sheet4!$F:$F,0)),"")</f>
        <v/>
      </c>
      <c r="AF1971">
        <f si="463" t="shared"/>
        <v>0</v>
      </c>
      <c r="AH1971">
        <v>1948</v>
      </c>
      <c r="AI1971" t="str">
        <f si="464" t="shared"/>
        <v>Ben SimmonsLandry ShametDevin BookerMalik BeasleyWill BartonKelly OubreMarvin BagleyDerrick FavorsRudy Gobert</v>
      </c>
      <c r="AJ1971">
        <f si="467" t="shared"/>
        <v>0</v>
      </c>
      <c r="AK1971">
        <f si="468" t="shared"/>
        <v>0</v>
      </c>
      <c r="AL1971">
        <f si="469" t="shared"/>
        <v>0</v>
      </c>
      <c r="AM1971">
        <f si="470" t="shared"/>
        <v>0</v>
      </c>
      <c r="AN1971">
        <f si="471" t="shared"/>
        <v>0</v>
      </c>
      <c r="AO1971">
        <f si="472" t="shared"/>
        <v>0</v>
      </c>
      <c r="AP1971">
        <f si="473" t="shared"/>
        <v>0</v>
      </c>
      <c r="AQ1971">
        <f si="474" t="shared"/>
        <v>0</v>
      </c>
      <c r="AR1971">
        <f si="475" t="shared"/>
        <v>0</v>
      </c>
      <c r="AS1971">
        <f si="465" t="shared"/>
        <v>0</v>
      </c>
      <c r="AU1971" t="str">
        <f>IFERROR(VLOOKUP(C1971,Results!$A$2:$B$240,2,FALSE)+VLOOKUP(D1971,Results!$A$2:$B$240,2,FALSE)+VLOOKUP(E1971,Results!$A$2:$B$240,2,FALSE)+VLOOKUP(F1971,Results!$A$2:$B$240,2,FALSE)+VLOOKUP(G1971,Results!$A$2:$B$240,2,FALSE)+VLOOKUP(H1971,Results!$A$2:$B$240,2,FALSE)+VLOOKUP(I1971,Results!$A$2:$B$240,2,FALSE)+VLOOKUP(J1971,Results!$A$2:$B$240,2,FALSE)+VLOOKUP(B1971,Results!$A$2:$B$240,2,FALSE)-MIN(VLOOKUP(C1971,Results!$A$2:$B$240,2,FALSE),VLOOKUP(D1971,Results!$A$2:$B$240,2,FALSE),VLOOKUP(E1971,Results!$A$2:$B$240,2,FALSE),VLOOKUP(F1971,Results!$A$2:$B$240,2,FALSE),VLOOKUP(G1971,Results!$A$2:$B$240,2,FALSE),VLOOKUP(H1971,Results!$A$2:$B$240,2,FALSE),VLOOKUP(I1971,Results!$A$2:$B$240,2,FALSE),VLOOKUP(J1971,Results!$A$2:$B$240,2,FALSE),VLOOKUP(B1971,Results!$A$2:$B$240,2,FALSE)),"")</f>
        <v/>
      </c>
    </row>
    <row r="1972" spans="2:47" x14ac:dyDescent="0.3">
      <c r="B1972" t="s">
        <v>95</v>
      </c>
      <c r="C1972" t="s">
        <v>116</v>
      </c>
      <c r="D1972" t="s">
        <v>172</v>
      </c>
      <c r="E1972" t="s">
        <v>173</v>
      </c>
      <c r="F1972" t="s">
        <v>177</v>
      </c>
      <c r="G1972" t="s">
        <v>159</v>
      </c>
      <c r="H1972" t="s">
        <v>181</v>
      </c>
      <c r="I1972" t="s">
        <v>103</v>
      </c>
      <c r="J1972" t="s">
        <v>186</v>
      </c>
      <c r="K1972" t="n">
        <v>9.0</v>
      </c>
      <c r="L1972" s="30">
        <f si="466" t="shared"/>
        <v>0</v>
      </c>
      <c r="N1972" s="35" t="str">
        <f si="462" t="shared"/>
        <v/>
      </c>
      <c r="O1972" s="59">
        <f>(IF(ISNUMBER(MATCH(B1972,Sheet4!$K$92:$K$101,0)),1,0)+IF(ISNUMBER(MATCH(C1972,Sheet4!$K$92:$K$101,0)),1,0)+IF(ISNUMBER(MATCH(D1972,Sheet4!$K$92:$K$101,0)),1,0)+IF(ISNUMBER(MATCH(E1972,Sheet4!$K$92:$K$101,0)),1,0)+IF(ISNUMBER(MATCH(F1972,Sheet4!$K$92:$K$101,0)),1,0)+IF(ISNUMBER(MATCH(G1972,Sheet4!$K$92:$K$101,0)),1,0)+IF(ISNUMBER(MATCH(H1972,Sheet4!$K$92:$K$101,0)),1,0)+IF(ISNUMBER(MATCH(I1972,Sheet4!$K$92:$K$101,0)),1,0)+IF(ISNUMBER(MATCH(J1972,Sheet4!$K$92:$K$101,0)),1,0))
-
(IF(ISNUMBER(MATCH(B1972,Sheet4!$F$2:$F$11,0)),1,0)+IF(ISNUMBER(MATCH(C1972,Sheet4!$F$2:$F$11,0)),1,0)+IF(ISNUMBER(MATCH(D1972,Sheet4!$F$2:$F$11,0)),1,0)+IF(ISNUMBER(MATCH(E1972,Sheet4!$F$2:$F$11,0)),1,0)+IF(ISNUMBER(MATCH(F1972,Sheet4!$F$2:$F$11,0)),1,0)+IF(ISNUMBER(MATCH(G1972,Sheet4!$F$2:$F$11,0)),1,0)+IF(ISNUMBER(MATCH(H1972,Sheet4!$F$2:$F$11,0)),1,0)+IF(ISNUMBER(MATCH(I1972,Sheet4!$F$2:$F$11,0)),1,0)+IF(ISNUMBER(MATCH(J1972,Sheet4!$F$2:$F$11,0)),1,0))</f>
        <v>0</v>
      </c>
      <c r="P1972" s="40" t="str">
        <f>IFERROR(INDEX(Sheet4!$G:$G,MATCH(Sheet1!B1972,Sheet4!$F:$F,0))+INDEX(Sheet4!$G:$G,MATCH(Sheet1!C1972,Sheet4!$F:$F,0))+INDEX(Sheet4!$G:$G,MATCH(Sheet1!D1972,Sheet4!$F:$F,0))+INDEX(Sheet4!$G:$G,MATCH(Sheet1!E1972,Sheet4!$F:$F,0))+INDEX(Sheet4!$G:$G,MATCH(Sheet1!F1972,Sheet4!$F:$F,0))+INDEX(Sheet4!$G:$G,MATCH(Sheet1!G1972,Sheet4!$F:$F,0))+INDEX(Sheet4!$G:$G,MATCH(Sheet1!H1972,Sheet4!$F:$F,0))+INDEX(Sheet4!$G:$G,MATCH(Sheet1!I1972,Sheet4!$F:$F,0))+INDEX(Sheet4!$G:$G,MATCH(Sheet1!J1972,Sheet4!$F:$F,0)),"")</f>
        <v/>
      </c>
      <c r="AF1972">
        <f si="463" t="shared"/>
        <v>0</v>
      </c>
      <c r="AH1972">
        <v>1949</v>
      </c>
      <c r="AI1972" t="str">
        <f si="464" t="shared"/>
        <v>Jeremy LinIsaiah CanaanJames HardenMalik BeasleyKelly OubreJoe InglesJohn CollinsMarvin BagleyRudy Gobert</v>
      </c>
      <c r="AJ1972">
        <f si="467" t="shared"/>
        <v>0</v>
      </c>
      <c r="AK1972">
        <f si="468" t="shared"/>
        <v>0</v>
      </c>
      <c r="AL1972">
        <f si="469" t="shared"/>
        <v>0</v>
      </c>
      <c r="AM1972">
        <f si="470" t="shared"/>
        <v>0</v>
      </c>
      <c r="AN1972">
        <f si="471" t="shared"/>
        <v>0</v>
      </c>
      <c r="AO1972">
        <f si="472" t="shared"/>
        <v>0</v>
      </c>
      <c r="AP1972">
        <f si="473" t="shared"/>
        <v>0</v>
      </c>
      <c r="AQ1972">
        <f si="474" t="shared"/>
        <v>0</v>
      </c>
      <c r="AR1972">
        <f si="475" t="shared"/>
        <v>0</v>
      </c>
      <c r="AS1972">
        <f si="465" t="shared"/>
        <v>0</v>
      </c>
      <c r="AU1972" t="str">
        <f>IFERROR(VLOOKUP(C1972,Results!$A$2:$B$240,2,FALSE)+VLOOKUP(D1972,Results!$A$2:$B$240,2,FALSE)+VLOOKUP(E1972,Results!$A$2:$B$240,2,FALSE)+VLOOKUP(F1972,Results!$A$2:$B$240,2,FALSE)+VLOOKUP(G1972,Results!$A$2:$B$240,2,FALSE)+VLOOKUP(H1972,Results!$A$2:$B$240,2,FALSE)+VLOOKUP(I1972,Results!$A$2:$B$240,2,FALSE)+VLOOKUP(J1972,Results!$A$2:$B$240,2,FALSE)+VLOOKUP(B1972,Results!$A$2:$B$240,2,FALSE)-MIN(VLOOKUP(C1972,Results!$A$2:$B$240,2,FALSE),VLOOKUP(D1972,Results!$A$2:$B$240,2,FALSE),VLOOKUP(E1972,Results!$A$2:$B$240,2,FALSE),VLOOKUP(F1972,Results!$A$2:$B$240,2,FALSE),VLOOKUP(G1972,Results!$A$2:$B$240,2,FALSE),VLOOKUP(H1972,Results!$A$2:$B$240,2,FALSE),VLOOKUP(I1972,Results!$A$2:$B$240,2,FALSE),VLOOKUP(J1972,Results!$A$2:$B$240,2,FALSE),VLOOKUP(B1972,Results!$A$2:$B$240,2,FALSE)),"")</f>
        <v/>
      </c>
    </row>
    <row r="1973" spans="2:47" x14ac:dyDescent="0.3">
      <c r="B1973" t="s">
        <v>108</v>
      </c>
      <c r="C1973" t="s">
        <v>171</v>
      </c>
      <c r="D1973" t="s">
        <v>145</v>
      </c>
      <c r="E1973" t="s">
        <v>146</v>
      </c>
      <c r="F1973" t="s">
        <v>150</v>
      </c>
      <c r="G1973" t="s">
        <v>96</v>
      </c>
      <c r="H1973" t="s">
        <v>152</v>
      </c>
      <c r="I1973" t="s">
        <v>103</v>
      </c>
      <c r="J1973" t="s">
        <v>98</v>
      </c>
      <c r="K1973" t="n">
        <v>9.0</v>
      </c>
      <c r="L1973" s="30">
        <f si="466" t="shared"/>
        <v>0</v>
      </c>
      <c r="N1973" s="35" t="str">
        <f si="462" t="shared"/>
        <v/>
      </c>
      <c r="O1973" s="59">
        <f>(IF(ISNUMBER(MATCH(B1973,Sheet4!$K$92:$K$101,0)),1,0)+IF(ISNUMBER(MATCH(C1973,Sheet4!$K$92:$K$101,0)),1,0)+IF(ISNUMBER(MATCH(D1973,Sheet4!$K$92:$K$101,0)),1,0)+IF(ISNUMBER(MATCH(E1973,Sheet4!$K$92:$K$101,0)),1,0)+IF(ISNUMBER(MATCH(F1973,Sheet4!$K$92:$K$101,0)),1,0)+IF(ISNUMBER(MATCH(G1973,Sheet4!$K$92:$K$101,0)),1,0)+IF(ISNUMBER(MATCH(H1973,Sheet4!$K$92:$K$101,0)),1,0)+IF(ISNUMBER(MATCH(I1973,Sheet4!$K$92:$K$101,0)),1,0)+IF(ISNUMBER(MATCH(J1973,Sheet4!$K$92:$K$101,0)),1,0))
-
(IF(ISNUMBER(MATCH(B1973,Sheet4!$F$2:$F$11,0)),1,0)+IF(ISNUMBER(MATCH(C1973,Sheet4!$F$2:$F$11,0)),1,0)+IF(ISNUMBER(MATCH(D1973,Sheet4!$F$2:$F$11,0)),1,0)+IF(ISNUMBER(MATCH(E1973,Sheet4!$F$2:$F$11,0)),1,0)+IF(ISNUMBER(MATCH(F1973,Sheet4!$F$2:$F$11,0)),1,0)+IF(ISNUMBER(MATCH(G1973,Sheet4!$F$2:$F$11,0)),1,0)+IF(ISNUMBER(MATCH(H1973,Sheet4!$F$2:$F$11,0)),1,0)+IF(ISNUMBER(MATCH(I1973,Sheet4!$F$2:$F$11,0)),1,0)+IF(ISNUMBER(MATCH(J1973,Sheet4!$F$2:$F$11,0)),1,0))</f>
        <v>0</v>
      </c>
      <c r="P1973" s="40" t="str">
        <f>IFERROR(INDEX(Sheet4!$G:$G,MATCH(Sheet1!B1973,Sheet4!$F:$F,0))+INDEX(Sheet4!$G:$G,MATCH(Sheet1!C1973,Sheet4!$F:$F,0))+INDEX(Sheet4!$G:$G,MATCH(Sheet1!D1973,Sheet4!$F:$F,0))+INDEX(Sheet4!$G:$G,MATCH(Sheet1!E1973,Sheet4!$F:$F,0))+INDEX(Sheet4!$G:$G,MATCH(Sheet1!F1973,Sheet4!$F:$F,0))+INDEX(Sheet4!$G:$G,MATCH(Sheet1!G1973,Sheet4!$F:$F,0))+INDEX(Sheet4!$G:$G,MATCH(Sheet1!H1973,Sheet4!$F:$F,0))+INDEX(Sheet4!$G:$G,MATCH(Sheet1!I1973,Sheet4!$F:$F,0))+INDEX(Sheet4!$G:$G,MATCH(Sheet1!J1973,Sheet4!$F:$F,0)),"")</f>
        <v/>
      </c>
      <c r="AF1973">
        <f si="463" t="shared"/>
        <v>0</v>
      </c>
      <c r="AH1973">
        <v>1950</v>
      </c>
      <c r="AI1973" t="str">
        <f si="464" t="shared"/>
        <v>De'Aaron FoxJeremy LinJames HardenMonte MorrisKelly OubreGerald GreenJosh JacksonTaj GibsonKarl-Anthony Towns</v>
      </c>
      <c r="AJ1973">
        <f si="467" t="shared"/>
        <v>0</v>
      </c>
      <c r="AK1973">
        <f si="468" t="shared"/>
        <v>0</v>
      </c>
      <c r="AL1973">
        <f si="469" t="shared"/>
        <v>0</v>
      </c>
      <c r="AM1973">
        <f si="470" t="shared"/>
        <v>0</v>
      </c>
      <c r="AN1973">
        <f si="471" t="shared"/>
        <v>0</v>
      </c>
      <c r="AO1973">
        <f si="472" t="shared"/>
        <v>0</v>
      </c>
      <c r="AP1973">
        <f si="473" t="shared"/>
        <v>0</v>
      </c>
      <c r="AQ1973">
        <f si="474" t="shared"/>
        <v>0</v>
      </c>
      <c r="AR1973">
        <f si="475" t="shared"/>
        <v>0</v>
      </c>
      <c r="AS1973">
        <f si="465" t="shared"/>
        <v>0</v>
      </c>
      <c r="AU1973" t="str">
        <f>IFERROR(VLOOKUP(C1973,Results!$A$2:$B$240,2,FALSE)+VLOOKUP(D1973,Results!$A$2:$B$240,2,FALSE)+VLOOKUP(E1973,Results!$A$2:$B$240,2,FALSE)+VLOOKUP(F1973,Results!$A$2:$B$240,2,FALSE)+VLOOKUP(G1973,Results!$A$2:$B$240,2,FALSE)+VLOOKUP(H1973,Results!$A$2:$B$240,2,FALSE)+VLOOKUP(I1973,Results!$A$2:$B$240,2,FALSE)+VLOOKUP(J1973,Results!$A$2:$B$240,2,FALSE)+VLOOKUP(B1973,Results!$A$2:$B$240,2,FALSE)-MIN(VLOOKUP(C1973,Results!$A$2:$B$240,2,FALSE),VLOOKUP(D1973,Results!$A$2:$B$240,2,FALSE),VLOOKUP(E1973,Results!$A$2:$B$240,2,FALSE),VLOOKUP(F1973,Results!$A$2:$B$240,2,FALSE),VLOOKUP(G1973,Results!$A$2:$B$240,2,FALSE),VLOOKUP(H1973,Results!$A$2:$B$240,2,FALSE),VLOOKUP(I1973,Results!$A$2:$B$240,2,FALSE),VLOOKUP(J1973,Results!$A$2:$B$240,2,FALSE),VLOOKUP(B1973,Results!$A$2:$B$240,2,FALSE)),"")</f>
        <v/>
      </c>
    </row>
    <row r="1974" spans="2:47" x14ac:dyDescent="0.3">
      <c r="B1974" t="s">
        <v>166</v>
      </c>
      <c r="C1974" t="s">
        <v>171</v>
      </c>
      <c r="D1974" t="s">
        <v>145</v>
      </c>
      <c r="E1974" t="s">
        <v>174</v>
      </c>
      <c r="F1974" t="s">
        <v>177</v>
      </c>
      <c r="G1974" t="s">
        <v>179</v>
      </c>
      <c r="H1974" t="s">
        <v>182</v>
      </c>
      <c r="I1974" t="s">
        <v>183</v>
      </c>
      <c r="J1974" t="s">
        <v>187</v>
      </c>
      <c r="K1974" t="n">
        <v>9.0</v>
      </c>
      <c r="L1974" s="30">
        <f si="466" t="shared"/>
        <v>0</v>
      </c>
      <c r="N1974" s="35" t="str">
        <f si="462" t="shared"/>
        <v/>
      </c>
      <c r="O1974" s="59">
        <f>(IF(ISNUMBER(MATCH(B1974,Sheet4!$K$92:$K$101,0)),1,0)+IF(ISNUMBER(MATCH(C1974,Sheet4!$K$92:$K$101,0)),1,0)+IF(ISNUMBER(MATCH(D1974,Sheet4!$K$92:$K$101,0)),1,0)+IF(ISNUMBER(MATCH(E1974,Sheet4!$K$92:$K$101,0)),1,0)+IF(ISNUMBER(MATCH(F1974,Sheet4!$K$92:$K$101,0)),1,0)+IF(ISNUMBER(MATCH(G1974,Sheet4!$K$92:$K$101,0)),1,0)+IF(ISNUMBER(MATCH(H1974,Sheet4!$K$92:$K$101,0)),1,0)+IF(ISNUMBER(MATCH(I1974,Sheet4!$K$92:$K$101,0)),1,0)+IF(ISNUMBER(MATCH(J1974,Sheet4!$K$92:$K$101,0)),1,0))
-
(IF(ISNUMBER(MATCH(B1974,Sheet4!$F$2:$F$11,0)),1,0)+IF(ISNUMBER(MATCH(C1974,Sheet4!$F$2:$F$11,0)),1,0)+IF(ISNUMBER(MATCH(D1974,Sheet4!$F$2:$F$11,0)),1,0)+IF(ISNUMBER(MATCH(E1974,Sheet4!$F$2:$F$11,0)),1,0)+IF(ISNUMBER(MATCH(F1974,Sheet4!$F$2:$F$11,0)),1,0)+IF(ISNUMBER(MATCH(G1974,Sheet4!$F$2:$F$11,0)),1,0)+IF(ISNUMBER(MATCH(H1974,Sheet4!$F$2:$F$11,0)),1,0)+IF(ISNUMBER(MATCH(I1974,Sheet4!$F$2:$F$11,0)),1,0)+IF(ISNUMBER(MATCH(J1974,Sheet4!$F$2:$F$11,0)),1,0))</f>
        <v>0</v>
      </c>
      <c r="P1974" s="40" t="str">
        <f>IFERROR(INDEX(Sheet4!$G:$G,MATCH(Sheet1!B1974,Sheet4!$F:$F,0))+INDEX(Sheet4!$G:$G,MATCH(Sheet1!C1974,Sheet4!$F:$F,0))+INDEX(Sheet4!$G:$G,MATCH(Sheet1!D1974,Sheet4!$F:$F,0))+INDEX(Sheet4!$G:$G,MATCH(Sheet1!E1974,Sheet4!$F:$F,0))+INDEX(Sheet4!$G:$G,MATCH(Sheet1!F1974,Sheet4!$F:$F,0))+INDEX(Sheet4!$G:$G,MATCH(Sheet1!G1974,Sheet4!$F:$F,0))+INDEX(Sheet4!$G:$G,MATCH(Sheet1!H1974,Sheet4!$F:$F,0))+INDEX(Sheet4!$G:$G,MATCH(Sheet1!I1974,Sheet4!$F:$F,0))+INDEX(Sheet4!$G:$G,MATCH(Sheet1!J1974,Sheet4!$F:$F,0)),"")</f>
        <v/>
      </c>
      <c r="AF1974">
        <f si="463" t="shared"/>
        <v>0</v>
      </c>
      <c r="AH1974">
        <v>1951</v>
      </c>
      <c r="AI1974" t="str">
        <f si="464" t="shared"/>
        <v>De'Aaron FoxTrae YoungJimmy ButlerMonte MorrisCorey BrewerLuol DengJohn CollinsJosh JacksonNikola Jokic</v>
      </c>
      <c r="AJ1974">
        <f si="467" t="shared"/>
        <v>0</v>
      </c>
      <c r="AK1974">
        <f si="468" t="shared"/>
        <v>0</v>
      </c>
      <c r="AL1974">
        <f si="469" t="shared"/>
        <v>0</v>
      </c>
      <c r="AM1974">
        <f si="470" t="shared"/>
        <v>0</v>
      </c>
      <c r="AN1974">
        <f si="471" t="shared"/>
        <v>0</v>
      </c>
      <c r="AO1974">
        <f si="472" t="shared"/>
        <v>0</v>
      </c>
      <c r="AP1974">
        <f si="473" t="shared"/>
        <v>0</v>
      </c>
      <c r="AQ1974">
        <f si="474" t="shared"/>
        <v>0</v>
      </c>
      <c r="AR1974">
        <f si="475" t="shared"/>
        <v>0</v>
      </c>
      <c r="AS1974">
        <f si="465" t="shared"/>
        <v>0</v>
      </c>
      <c r="AU1974" t="str">
        <f>IFERROR(VLOOKUP(C1974,Results!$A$2:$B$240,2,FALSE)+VLOOKUP(D1974,Results!$A$2:$B$240,2,FALSE)+VLOOKUP(E1974,Results!$A$2:$B$240,2,FALSE)+VLOOKUP(F1974,Results!$A$2:$B$240,2,FALSE)+VLOOKUP(G1974,Results!$A$2:$B$240,2,FALSE)+VLOOKUP(H1974,Results!$A$2:$B$240,2,FALSE)+VLOOKUP(I1974,Results!$A$2:$B$240,2,FALSE)+VLOOKUP(J1974,Results!$A$2:$B$240,2,FALSE)+VLOOKUP(B1974,Results!$A$2:$B$240,2,FALSE)-MIN(VLOOKUP(C1974,Results!$A$2:$B$240,2,FALSE),VLOOKUP(D1974,Results!$A$2:$B$240,2,FALSE),VLOOKUP(E1974,Results!$A$2:$B$240,2,FALSE),VLOOKUP(F1974,Results!$A$2:$B$240,2,FALSE),VLOOKUP(G1974,Results!$A$2:$B$240,2,FALSE),VLOOKUP(H1974,Results!$A$2:$B$240,2,FALSE),VLOOKUP(I1974,Results!$A$2:$B$240,2,FALSE),VLOOKUP(J1974,Results!$A$2:$B$240,2,FALSE),VLOOKUP(B1974,Results!$A$2:$B$240,2,FALSE)),"")</f>
        <v/>
      </c>
    </row>
    <row r="1975" spans="2:47" x14ac:dyDescent="0.3">
      <c r="B1975" t="s">
        <v>166</v>
      </c>
      <c r="C1975" t="s">
        <v>95</v>
      </c>
      <c r="D1975" t="s">
        <v>172</v>
      </c>
      <c r="E1975" t="s">
        <v>148</v>
      </c>
      <c r="F1975" t="s">
        <v>179</v>
      </c>
      <c r="G1975" t="s">
        <v>114</v>
      </c>
      <c r="H1975" t="s">
        <v>93</v>
      </c>
      <c r="I1975" t="s">
        <v>152</v>
      </c>
      <c r="J1975" t="s">
        <v>186</v>
      </c>
      <c r="K1975" t="n">
        <v>9.0</v>
      </c>
      <c r="L1975" s="30">
        <f si="466" t="shared"/>
        <v>0</v>
      </c>
      <c r="N1975" s="35" t="str">
        <f si="462" t="shared"/>
        <v/>
      </c>
      <c r="O1975" s="59">
        <f>(IF(ISNUMBER(MATCH(B1975,Sheet4!$K$92:$K$101,0)),1,0)+IF(ISNUMBER(MATCH(C1975,Sheet4!$K$92:$K$101,0)),1,0)+IF(ISNUMBER(MATCH(D1975,Sheet4!$K$92:$K$101,0)),1,0)+IF(ISNUMBER(MATCH(E1975,Sheet4!$K$92:$K$101,0)),1,0)+IF(ISNUMBER(MATCH(F1975,Sheet4!$K$92:$K$101,0)),1,0)+IF(ISNUMBER(MATCH(G1975,Sheet4!$K$92:$K$101,0)),1,0)+IF(ISNUMBER(MATCH(H1975,Sheet4!$K$92:$K$101,0)),1,0)+IF(ISNUMBER(MATCH(I1975,Sheet4!$K$92:$K$101,0)),1,0)+IF(ISNUMBER(MATCH(J1975,Sheet4!$K$92:$K$101,0)),1,0))
-
(IF(ISNUMBER(MATCH(B1975,Sheet4!$F$2:$F$11,0)),1,0)+IF(ISNUMBER(MATCH(C1975,Sheet4!$F$2:$F$11,0)),1,0)+IF(ISNUMBER(MATCH(D1975,Sheet4!$F$2:$F$11,0)),1,0)+IF(ISNUMBER(MATCH(E1975,Sheet4!$F$2:$F$11,0)),1,0)+IF(ISNUMBER(MATCH(F1975,Sheet4!$F$2:$F$11,0)),1,0)+IF(ISNUMBER(MATCH(G1975,Sheet4!$F$2:$F$11,0)),1,0)+IF(ISNUMBER(MATCH(H1975,Sheet4!$F$2:$F$11,0)),1,0)+IF(ISNUMBER(MATCH(I1975,Sheet4!$F$2:$F$11,0)),1,0)+IF(ISNUMBER(MATCH(J1975,Sheet4!$F$2:$F$11,0)),1,0))</f>
        <v>0</v>
      </c>
      <c r="P1975" s="40" t="str">
        <f>IFERROR(INDEX(Sheet4!$G:$G,MATCH(Sheet1!B1975,Sheet4!$F:$F,0))+INDEX(Sheet4!$G:$G,MATCH(Sheet1!C1975,Sheet4!$F:$F,0))+INDEX(Sheet4!$G:$G,MATCH(Sheet1!D1975,Sheet4!$F:$F,0))+INDEX(Sheet4!$G:$G,MATCH(Sheet1!E1975,Sheet4!$F:$F,0))+INDEX(Sheet4!$G:$G,MATCH(Sheet1!F1975,Sheet4!$F:$F,0))+INDEX(Sheet4!$G:$G,MATCH(Sheet1!G1975,Sheet4!$F:$F,0))+INDEX(Sheet4!$G:$G,MATCH(Sheet1!H1975,Sheet4!$F:$F,0))+INDEX(Sheet4!$G:$G,MATCH(Sheet1!I1975,Sheet4!$F:$F,0))+INDEX(Sheet4!$G:$G,MATCH(Sheet1!J1975,Sheet4!$F:$F,0)),"")</f>
        <v/>
      </c>
      <c r="AF1975">
        <f si="463" t="shared"/>
        <v>0</v>
      </c>
      <c r="AH1975">
        <v>1952</v>
      </c>
      <c r="AI1975" t="str">
        <f si="464" t="shared"/>
        <v>Elie OkoboJeremy LinJames HardenMonte MorrisWill BartonKelly OubreMarvin BagleyJosh JacksonRudy Gobert</v>
      </c>
      <c r="AJ1975">
        <f si="467" t="shared"/>
        <v>0</v>
      </c>
      <c r="AK1975">
        <f si="468" t="shared"/>
        <v>0</v>
      </c>
      <c r="AL1975">
        <f si="469" t="shared"/>
        <v>0</v>
      </c>
      <c r="AM1975">
        <f si="470" t="shared"/>
        <v>0</v>
      </c>
      <c r="AN1975">
        <f si="471" t="shared"/>
        <v>0</v>
      </c>
      <c r="AO1975">
        <f si="472" t="shared"/>
        <v>0</v>
      </c>
      <c r="AP1975">
        <f si="473" t="shared"/>
        <v>0</v>
      </c>
      <c r="AQ1975">
        <f si="474" t="shared"/>
        <v>0</v>
      </c>
      <c r="AR1975">
        <f si="475" t="shared"/>
        <v>0</v>
      </c>
      <c r="AS1975">
        <f si="465" t="shared"/>
        <v>0</v>
      </c>
      <c r="AU1975" t="str">
        <f>IFERROR(VLOOKUP(C1975,Results!$A$2:$B$240,2,FALSE)+VLOOKUP(D1975,Results!$A$2:$B$240,2,FALSE)+VLOOKUP(E1975,Results!$A$2:$B$240,2,FALSE)+VLOOKUP(F1975,Results!$A$2:$B$240,2,FALSE)+VLOOKUP(G1975,Results!$A$2:$B$240,2,FALSE)+VLOOKUP(H1975,Results!$A$2:$B$240,2,FALSE)+VLOOKUP(I1975,Results!$A$2:$B$240,2,FALSE)+VLOOKUP(J1975,Results!$A$2:$B$240,2,FALSE)+VLOOKUP(B1975,Results!$A$2:$B$240,2,FALSE)-MIN(VLOOKUP(C1975,Results!$A$2:$B$240,2,FALSE),VLOOKUP(D1975,Results!$A$2:$B$240,2,FALSE),VLOOKUP(E1975,Results!$A$2:$B$240,2,FALSE),VLOOKUP(F1975,Results!$A$2:$B$240,2,FALSE),VLOOKUP(G1975,Results!$A$2:$B$240,2,FALSE),VLOOKUP(H1975,Results!$A$2:$B$240,2,FALSE),VLOOKUP(I1975,Results!$A$2:$B$240,2,FALSE),VLOOKUP(J1975,Results!$A$2:$B$240,2,FALSE),VLOOKUP(B1975,Results!$A$2:$B$240,2,FALSE)),"")</f>
        <v/>
      </c>
    </row>
    <row r="1976" spans="2:47" x14ac:dyDescent="0.3">
      <c r="B1976" t="s">
        <v>87</v>
      </c>
      <c r="C1976" t="s">
        <v>116</v>
      </c>
      <c r="D1976" t="s">
        <v>145</v>
      </c>
      <c r="E1976" t="s">
        <v>146</v>
      </c>
      <c r="F1976" t="s">
        <v>150</v>
      </c>
      <c r="G1976" t="s">
        <v>100</v>
      </c>
      <c r="H1976" t="s">
        <v>92</v>
      </c>
      <c r="I1976" t="s">
        <v>155</v>
      </c>
      <c r="J1976" t="s">
        <v>98</v>
      </c>
      <c r="K1976" t="n">
        <v>9.0</v>
      </c>
      <c r="L1976" s="30">
        <f si="466" t="shared"/>
        <v>0</v>
      </c>
      <c r="N1976" s="35" t="str">
        <f si="462" t="shared"/>
        <v/>
      </c>
      <c r="O1976" s="59">
        <f>(IF(ISNUMBER(MATCH(B1976,Sheet4!$K$92:$K$101,0)),1,0)+IF(ISNUMBER(MATCH(C1976,Sheet4!$K$92:$K$101,0)),1,0)+IF(ISNUMBER(MATCH(D1976,Sheet4!$K$92:$K$101,0)),1,0)+IF(ISNUMBER(MATCH(E1976,Sheet4!$K$92:$K$101,0)),1,0)+IF(ISNUMBER(MATCH(F1976,Sheet4!$K$92:$K$101,0)),1,0)+IF(ISNUMBER(MATCH(G1976,Sheet4!$K$92:$K$101,0)),1,0)+IF(ISNUMBER(MATCH(H1976,Sheet4!$K$92:$K$101,0)),1,0)+IF(ISNUMBER(MATCH(I1976,Sheet4!$K$92:$K$101,0)),1,0)+IF(ISNUMBER(MATCH(J1976,Sheet4!$K$92:$K$101,0)),1,0))
-
(IF(ISNUMBER(MATCH(B1976,Sheet4!$F$2:$F$11,0)),1,0)+IF(ISNUMBER(MATCH(C1976,Sheet4!$F$2:$F$11,0)),1,0)+IF(ISNUMBER(MATCH(D1976,Sheet4!$F$2:$F$11,0)),1,0)+IF(ISNUMBER(MATCH(E1976,Sheet4!$F$2:$F$11,0)),1,0)+IF(ISNUMBER(MATCH(F1976,Sheet4!$F$2:$F$11,0)),1,0)+IF(ISNUMBER(MATCH(G1976,Sheet4!$F$2:$F$11,0)),1,0)+IF(ISNUMBER(MATCH(H1976,Sheet4!$F$2:$F$11,0)),1,0)+IF(ISNUMBER(MATCH(I1976,Sheet4!$F$2:$F$11,0)),1,0)+IF(ISNUMBER(MATCH(J1976,Sheet4!$F$2:$F$11,0)),1,0))</f>
        <v>0</v>
      </c>
      <c r="P1976" s="40" t="str">
        <f>IFERROR(INDEX(Sheet4!$G:$G,MATCH(Sheet1!B1976,Sheet4!$F:$F,0))+INDEX(Sheet4!$G:$G,MATCH(Sheet1!C1976,Sheet4!$F:$F,0))+INDEX(Sheet4!$G:$G,MATCH(Sheet1!D1976,Sheet4!$F:$F,0))+INDEX(Sheet4!$G:$G,MATCH(Sheet1!E1976,Sheet4!$F:$F,0))+INDEX(Sheet4!$G:$G,MATCH(Sheet1!F1976,Sheet4!$F:$F,0))+INDEX(Sheet4!$G:$G,MATCH(Sheet1!G1976,Sheet4!$F:$F,0))+INDEX(Sheet4!$G:$G,MATCH(Sheet1!H1976,Sheet4!$F:$F,0))+INDEX(Sheet4!$G:$G,MATCH(Sheet1!I1976,Sheet4!$F:$F,0))+INDEX(Sheet4!$G:$G,MATCH(Sheet1!J1976,Sheet4!$F:$F,0)),"")</f>
        <v/>
      </c>
      <c r="AF1976">
        <f si="463" t="shared"/>
        <v>0</v>
      </c>
      <c r="AH1976">
        <v>1953</v>
      </c>
      <c r="AI1976" t="str">
        <f si="464" t="shared"/>
        <v>Ben SimmonsLandry ShametDevin BookerMonte MorrisKelly OubreMikal BridgesMarvin BagleyP.J. TuckerKarl-Anthony Towns</v>
      </c>
      <c r="AJ1976">
        <f si="467" t="shared"/>
        <v>0</v>
      </c>
      <c r="AK1976">
        <f si="468" t="shared"/>
        <v>0</v>
      </c>
      <c r="AL1976">
        <f si="469" t="shared"/>
        <v>0</v>
      </c>
      <c r="AM1976">
        <f si="470" t="shared"/>
        <v>0</v>
      </c>
      <c r="AN1976">
        <f si="471" t="shared"/>
        <v>0</v>
      </c>
      <c r="AO1976">
        <f si="472" t="shared"/>
        <v>0</v>
      </c>
      <c r="AP1976">
        <f si="473" t="shared"/>
        <v>0</v>
      </c>
      <c r="AQ1976">
        <f si="474" t="shared"/>
        <v>0</v>
      </c>
      <c r="AR1976">
        <f si="475" t="shared"/>
        <v>0</v>
      </c>
      <c r="AS1976">
        <f si="465" t="shared"/>
        <v>0</v>
      </c>
      <c r="AU1976" t="str">
        <f>IFERROR(VLOOKUP(C1976,Results!$A$2:$B$240,2,FALSE)+VLOOKUP(D1976,Results!$A$2:$B$240,2,FALSE)+VLOOKUP(E1976,Results!$A$2:$B$240,2,FALSE)+VLOOKUP(F1976,Results!$A$2:$B$240,2,FALSE)+VLOOKUP(G1976,Results!$A$2:$B$240,2,FALSE)+VLOOKUP(H1976,Results!$A$2:$B$240,2,FALSE)+VLOOKUP(I1976,Results!$A$2:$B$240,2,FALSE)+VLOOKUP(J1976,Results!$A$2:$B$240,2,FALSE)+VLOOKUP(B1976,Results!$A$2:$B$240,2,FALSE)-MIN(VLOOKUP(C1976,Results!$A$2:$B$240,2,FALSE),VLOOKUP(D1976,Results!$A$2:$B$240,2,FALSE),VLOOKUP(E1976,Results!$A$2:$B$240,2,FALSE),VLOOKUP(F1976,Results!$A$2:$B$240,2,FALSE),VLOOKUP(G1976,Results!$A$2:$B$240,2,FALSE),VLOOKUP(H1976,Results!$A$2:$B$240,2,FALSE),VLOOKUP(I1976,Results!$A$2:$B$240,2,FALSE),VLOOKUP(J1976,Results!$A$2:$B$240,2,FALSE),VLOOKUP(B1976,Results!$A$2:$B$240,2,FALSE)),"")</f>
        <v/>
      </c>
    </row>
    <row r="1977" spans="2:47" x14ac:dyDescent="0.3">
      <c r="B1977" t="s">
        <v>166</v>
      </c>
      <c r="C1977" t="s">
        <v>87</v>
      </c>
      <c r="D1977" t="s">
        <v>146</v>
      </c>
      <c r="E1977" t="s">
        <v>148</v>
      </c>
      <c r="F1977" t="s">
        <v>96</v>
      </c>
      <c r="G1977" t="s">
        <v>159</v>
      </c>
      <c r="H1977" t="s">
        <v>153</v>
      </c>
      <c r="I1977" t="s">
        <v>92</v>
      </c>
      <c r="J1977" t="s">
        <v>98</v>
      </c>
      <c r="K1977" t="n">
        <v>9.0</v>
      </c>
      <c r="L1977" s="30">
        <f si="466" t="shared"/>
        <v>0</v>
      </c>
      <c r="N1977" s="35" t="str">
        <f si="462" t="shared"/>
        <v/>
      </c>
      <c r="O1977" s="59">
        <f>(IF(ISNUMBER(MATCH(B1977,Sheet4!$K$92:$K$101,0)),1,0)+IF(ISNUMBER(MATCH(C1977,Sheet4!$K$92:$K$101,0)),1,0)+IF(ISNUMBER(MATCH(D1977,Sheet4!$K$92:$K$101,0)),1,0)+IF(ISNUMBER(MATCH(E1977,Sheet4!$K$92:$K$101,0)),1,0)+IF(ISNUMBER(MATCH(F1977,Sheet4!$K$92:$K$101,0)),1,0)+IF(ISNUMBER(MATCH(G1977,Sheet4!$K$92:$K$101,0)),1,0)+IF(ISNUMBER(MATCH(H1977,Sheet4!$K$92:$K$101,0)),1,0)+IF(ISNUMBER(MATCH(I1977,Sheet4!$K$92:$K$101,0)),1,0)+IF(ISNUMBER(MATCH(J1977,Sheet4!$K$92:$K$101,0)),1,0))
-
(IF(ISNUMBER(MATCH(B1977,Sheet4!$F$2:$F$11,0)),1,0)+IF(ISNUMBER(MATCH(C1977,Sheet4!$F$2:$F$11,0)),1,0)+IF(ISNUMBER(MATCH(D1977,Sheet4!$F$2:$F$11,0)),1,0)+IF(ISNUMBER(MATCH(E1977,Sheet4!$F$2:$F$11,0)),1,0)+IF(ISNUMBER(MATCH(F1977,Sheet4!$F$2:$F$11,0)),1,0)+IF(ISNUMBER(MATCH(G1977,Sheet4!$F$2:$F$11,0)),1,0)+IF(ISNUMBER(MATCH(H1977,Sheet4!$F$2:$F$11,0)),1,0)+IF(ISNUMBER(MATCH(I1977,Sheet4!$F$2:$F$11,0)),1,0)+IF(ISNUMBER(MATCH(J1977,Sheet4!$F$2:$F$11,0)),1,0))</f>
        <v>0</v>
      </c>
      <c r="P1977" s="40" t="str">
        <f>IFERROR(INDEX(Sheet4!$G:$G,MATCH(Sheet1!B1977,Sheet4!$F:$F,0))+INDEX(Sheet4!$G:$G,MATCH(Sheet1!C1977,Sheet4!$F:$F,0))+INDEX(Sheet4!$G:$G,MATCH(Sheet1!D1977,Sheet4!$F:$F,0))+INDEX(Sheet4!$G:$G,MATCH(Sheet1!E1977,Sheet4!$F:$F,0))+INDEX(Sheet4!$G:$G,MATCH(Sheet1!F1977,Sheet4!$F:$F,0))+INDEX(Sheet4!$G:$G,MATCH(Sheet1!G1977,Sheet4!$F:$F,0))+INDEX(Sheet4!$G:$G,MATCH(Sheet1!H1977,Sheet4!$F:$F,0))+INDEX(Sheet4!$G:$G,MATCH(Sheet1!I1977,Sheet4!$F:$F,0))+INDEX(Sheet4!$G:$G,MATCH(Sheet1!J1977,Sheet4!$F:$F,0)),"")</f>
        <v/>
      </c>
      <c r="AF1977">
        <f si="463" t="shared"/>
        <v>0</v>
      </c>
      <c r="AH1977">
        <v>1954</v>
      </c>
      <c r="AI1977" t="str">
        <f si="464" t="shared"/>
        <v>De'Aaron FoxLandry ShametAndrew WigginsMonte MorrisWill BartonKelly OubreKenneth FariedPaul MillsapNikola Jokic</v>
      </c>
      <c r="AJ1977">
        <f si="467" t="shared"/>
        <v>0</v>
      </c>
      <c r="AK1977">
        <f si="468" t="shared"/>
        <v>0</v>
      </c>
      <c r="AL1977">
        <f si="469" t="shared"/>
        <v>0</v>
      </c>
      <c r="AM1977">
        <f si="470" t="shared"/>
        <v>0</v>
      </c>
      <c r="AN1977">
        <f si="471" t="shared"/>
        <v>0</v>
      </c>
      <c r="AO1977">
        <f si="472" t="shared"/>
        <v>0</v>
      </c>
      <c r="AP1977">
        <f si="473" t="shared"/>
        <v>0</v>
      </c>
      <c r="AQ1977">
        <f si="474" t="shared"/>
        <v>0</v>
      </c>
      <c r="AR1977">
        <f si="475" t="shared"/>
        <v>0</v>
      </c>
      <c r="AS1977">
        <f si="465" t="shared"/>
        <v>0</v>
      </c>
      <c r="AU1977" t="str">
        <f>IFERROR(VLOOKUP(C1977,Results!$A$2:$B$240,2,FALSE)+VLOOKUP(D1977,Results!$A$2:$B$240,2,FALSE)+VLOOKUP(E1977,Results!$A$2:$B$240,2,FALSE)+VLOOKUP(F1977,Results!$A$2:$B$240,2,FALSE)+VLOOKUP(G1977,Results!$A$2:$B$240,2,FALSE)+VLOOKUP(H1977,Results!$A$2:$B$240,2,FALSE)+VLOOKUP(I1977,Results!$A$2:$B$240,2,FALSE)+VLOOKUP(J1977,Results!$A$2:$B$240,2,FALSE)+VLOOKUP(B1977,Results!$A$2:$B$240,2,FALSE)-MIN(VLOOKUP(C1977,Results!$A$2:$B$240,2,FALSE),VLOOKUP(D1977,Results!$A$2:$B$240,2,FALSE),VLOOKUP(E1977,Results!$A$2:$B$240,2,FALSE),VLOOKUP(F1977,Results!$A$2:$B$240,2,FALSE),VLOOKUP(G1977,Results!$A$2:$B$240,2,FALSE),VLOOKUP(H1977,Results!$A$2:$B$240,2,FALSE),VLOOKUP(I1977,Results!$A$2:$B$240,2,FALSE),VLOOKUP(J1977,Results!$A$2:$B$240,2,FALSE),VLOOKUP(B1977,Results!$A$2:$B$240,2,FALSE)),"")</f>
        <v/>
      </c>
    </row>
    <row r="1978" spans="2:47" x14ac:dyDescent="0.3">
      <c r="B1978" t="s">
        <v>166</v>
      </c>
      <c r="C1978" t="s">
        <v>116</v>
      </c>
      <c r="D1978" t="s">
        <v>173</v>
      </c>
      <c r="E1978" t="s">
        <v>146</v>
      </c>
      <c r="F1978" t="s">
        <v>177</v>
      </c>
      <c r="G1978" t="s">
        <v>179</v>
      </c>
      <c r="H1978" t="s">
        <v>153</v>
      </c>
      <c r="I1978" t="s">
        <v>155</v>
      </c>
      <c r="J1978" t="s">
        <v>188</v>
      </c>
      <c r="K1978" t="n">
        <v>9.0</v>
      </c>
      <c r="L1978" s="30">
        <f si="466" t="shared"/>
        <v>0</v>
      </c>
      <c r="N1978" s="35" t="str">
        <f si="462" t="shared"/>
        <v/>
      </c>
      <c r="O1978" s="59">
        <f>(IF(ISNUMBER(MATCH(B1978,Sheet4!$K$92:$K$101,0)),1,0)+IF(ISNUMBER(MATCH(C1978,Sheet4!$K$92:$K$101,0)),1,0)+IF(ISNUMBER(MATCH(D1978,Sheet4!$K$92:$K$101,0)),1,0)+IF(ISNUMBER(MATCH(E1978,Sheet4!$K$92:$K$101,0)),1,0)+IF(ISNUMBER(MATCH(F1978,Sheet4!$K$92:$K$101,0)),1,0)+IF(ISNUMBER(MATCH(G1978,Sheet4!$K$92:$K$101,0)),1,0)+IF(ISNUMBER(MATCH(H1978,Sheet4!$K$92:$K$101,0)),1,0)+IF(ISNUMBER(MATCH(I1978,Sheet4!$K$92:$K$101,0)),1,0)+IF(ISNUMBER(MATCH(J1978,Sheet4!$K$92:$K$101,0)),1,0))
-
(IF(ISNUMBER(MATCH(B1978,Sheet4!$F$2:$F$11,0)),1,0)+IF(ISNUMBER(MATCH(C1978,Sheet4!$F$2:$F$11,0)),1,0)+IF(ISNUMBER(MATCH(D1978,Sheet4!$F$2:$F$11,0)),1,0)+IF(ISNUMBER(MATCH(E1978,Sheet4!$F$2:$F$11,0)),1,0)+IF(ISNUMBER(MATCH(F1978,Sheet4!$F$2:$F$11,0)),1,0)+IF(ISNUMBER(MATCH(G1978,Sheet4!$F$2:$F$11,0)),1,0)+IF(ISNUMBER(MATCH(H1978,Sheet4!$F$2:$F$11,0)),1,0)+IF(ISNUMBER(MATCH(I1978,Sheet4!$F$2:$F$11,0)),1,0)+IF(ISNUMBER(MATCH(J1978,Sheet4!$F$2:$F$11,0)),1,0))</f>
        <v>0</v>
      </c>
      <c r="P1978" s="40" t="str">
        <f>IFERROR(INDEX(Sheet4!$G:$G,MATCH(Sheet1!B1978,Sheet4!$F:$F,0))+INDEX(Sheet4!$G:$G,MATCH(Sheet1!C1978,Sheet4!$F:$F,0))+INDEX(Sheet4!$G:$G,MATCH(Sheet1!D1978,Sheet4!$F:$F,0))+INDEX(Sheet4!$G:$G,MATCH(Sheet1!E1978,Sheet4!$F:$F,0))+INDEX(Sheet4!$G:$G,MATCH(Sheet1!F1978,Sheet4!$F:$F,0))+INDEX(Sheet4!$G:$G,MATCH(Sheet1!G1978,Sheet4!$F:$F,0))+INDEX(Sheet4!$G:$G,MATCH(Sheet1!H1978,Sheet4!$F:$F,0))+INDEX(Sheet4!$G:$G,MATCH(Sheet1!I1978,Sheet4!$F:$F,0))+INDEX(Sheet4!$G:$G,MATCH(Sheet1!J1978,Sheet4!$F:$F,0)),"")</f>
        <v/>
      </c>
      <c r="AF1978">
        <f si="463" t="shared"/>
        <v>0</v>
      </c>
      <c r="AH1978">
        <v>1955</v>
      </c>
      <c r="AI1978" t="str">
        <f si="464" t="shared"/>
        <v>Ben SimmonsLandry ShametJimmy ButlerBuddy HieldKelly OubreTaurean PrinceJosh JacksonPaul MillsapRudy Gobert</v>
      </c>
      <c r="AJ1978">
        <f si="467" t="shared"/>
        <v>0</v>
      </c>
      <c r="AK1978">
        <f si="468" t="shared"/>
        <v>0</v>
      </c>
      <c r="AL1978">
        <f si="469" t="shared"/>
        <v>0</v>
      </c>
      <c r="AM1978">
        <f si="470" t="shared"/>
        <v>0</v>
      </c>
      <c r="AN1978">
        <f si="471" t="shared"/>
        <v>0</v>
      </c>
      <c r="AO1978">
        <f si="472" t="shared"/>
        <v>0</v>
      </c>
      <c r="AP1978">
        <f si="473" t="shared"/>
        <v>0</v>
      </c>
      <c r="AQ1978">
        <f si="474" t="shared"/>
        <v>0</v>
      </c>
      <c r="AR1978">
        <f si="475" t="shared"/>
        <v>0</v>
      </c>
      <c r="AS1978">
        <f si="465" t="shared"/>
        <v>0</v>
      </c>
      <c r="AU1978" t="str">
        <f>IFERROR(VLOOKUP(C1978,Results!$A$2:$B$240,2,FALSE)+VLOOKUP(D1978,Results!$A$2:$B$240,2,FALSE)+VLOOKUP(E1978,Results!$A$2:$B$240,2,FALSE)+VLOOKUP(F1978,Results!$A$2:$B$240,2,FALSE)+VLOOKUP(G1978,Results!$A$2:$B$240,2,FALSE)+VLOOKUP(H1978,Results!$A$2:$B$240,2,FALSE)+VLOOKUP(I1978,Results!$A$2:$B$240,2,FALSE)+VLOOKUP(J1978,Results!$A$2:$B$240,2,FALSE)+VLOOKUP(B1978,Results!$A$2:$B$240,2,FALSE)-MIN(VLOOKUP(C1978,Results!$A$2:$B$240,2,FALSE),VLOOKUP(D1978,Results!$A$2:$B$240,2,FALSE),VLOOKUP(E1978,Results!$A$2:$B$240,2,FALSE),VLOOKUP(F1978,Results!$A$2:$B$240,2,FALSE),VLOOKUP(G1978,Results!$A$2:$B$240,2,FALSE),VLOOKUP(H1978,Results!$A$2:$B$240,2,FALSE),VLOOKUP(I1978,Results!$A$2:$B$240,2,FALSE),VLOOKUP(J1978,Results!$A$2:$B$240,2,FALSE),VLOOKUP(B1978,Results!$A$2:$B$240,2,FALSE)),"")</f>
        <v/>
      </c>
    </row>
    <row r="1979" spans="2:47" x14ac:dyDescent="0.3">
      <c r="B1979" t="s">
        <v>166</v>
      </c>
      <c r="C1979" t="s">
        <v>171</v>
      </c>
      <c r="D1979" t="s">
        <v>89</v>
      </c>
      <c r="E1979" t="s">
        <v>146</v>
      </c>
      <c r="F1979" t="s">
        <v>150</v>
      </c>
      <c r="G1979" t="s">
        <v>177</v>
      </c>
      <c r="H1979" t="s">
        <v>181</v>
      </c>
      <c r="I1979" t="s">
        <v>103</v>
      </c>
      <c r="J1979" t="s">
        <v>188</v>
      </c>
      <c r="K1979" t="n">
        <v>9.0</v>
      </c>
      <c r="L1979" s="30">
        <f si="466" t="shared"/>
        <v>0</v>
      </c>
      <c r="N1979" s="35" t="str">
        <f si="462" t="shared"/>
        <v/>
      </c>
      <c r="O1979" s="59">
        <f>(IF(ISNUMBER(MATCH(B1979,Sheet4!$K$92:$K$101,0)),1,0)+IF(ISNUMBER(MATCH(C1979,Sheet4!$K$92:$K$101,0)),1,0)+IF(ISNUMBER(MATCH(D1979,Sheet4!$K$92:$K$101,0)),1,0)+IF(ISNUMBER(MATCH(E1979,Sheet4!$K$92:$K$101,0)),1,0)+IF(ISNUMBER(MATCH(F1979,Sheet4!$K$92:$K$101,0)),1,0)+IF(ISNUMBER(MATCH(G1979,Sheet4!$K$92:$K$101,0)),1,0)+IF(ISNUMBER(MATCH(H1979,Sheet4!$K$92:$K$101,0)),1,0)+IF(ISNUMBER(MATCH(I1979,Sheet4!$K$92:$K$101,0)),1,0)+IF(ISNUMBER(MATCH(J1979,Sheet4!$K$92:$K$101,0)),1,0))
-
(IF(ISNUMBER(MATCH(B1979,Sheet4!$F$2:$F$11,0)),1,0)+IF(ISNUMBER(MATCH(C1979,Sheet4!$F$2:$F$11,0)),1,0)+IF(ISNUMBER(MATCH(D1979,Sheet4!$F$2:$F$11,0)),1,0)+IF(ISNUMBER(MATCH(E1979,Sheet4!$F$2:$F$11,0)),1,0)+IF(ISNUMBER(MATCH(F1979,Sheet4!$F$2:$F$11,0)),1,0)+IF(ISNUMBER(MATCH(G1979,Sheet4!$F$2:$F$11,0)),1,0)+IF(ISNUMBER(MATCH(H1979,Sheet4!$F$2:$F$11,0)),1,0)+IF(ISNUMBER(MATCH(I1979,Sheet4!$F$2:$F$11,0)),1,0)+IF(ISNUMBER(MATCH(J1979,Sheet4!$F$2:$F$11,0)),1,0))</f>
        <v>0</v>
      </c>
      <c r="P1979" s="40" t="str">
        <f>IFERROR(INDEX(Sheet4!$G:$G,MATCH(Sheet1!B1979,Sheet4!$F:$F,0))+INDEX(Sheet4!$G:$G,MATCH(Sheet1!C1979,Sheet4!$F:$F,0))+INDEX(Sheet4!$G:$G,MATCH(Sheet1!D1979,Sheet4!$F:$F,0))+INDEX(Sheet4!$G:$G,MATCH(Sheet1!E1979,Sheet4!$F:$F,0))+INDEX(Sheet4!$G:$G,MATCH(Sheet1!F1979,Sheet4!$F:$F,0))+INDEX(Sheet4!$G:$G,MATCH(Sheet1!G1979,Sheet4!$F:$F,0))+INDEX(Sheet4!$G:$G,MATCH(Sheet1!H1979,Sheet4!$F:$F,0))+INDEX(Sheet4!$G:$G,MATCH(Sheet1!I1979,Sheet4!$F:$F,0))+INDEX(Sheet4!$G:$G,MATCH(Sheet1!J1979,Sheet4!$F:$F,0)),"")</f>
        <v/>
      </c>
      <c r="AF1979">
        <f si="463" t="shared"/>
        <v>0</v>
      </c>
      <c r="AH1979">
        <v>1956</v>
      </c>
      <c r="AI1979" t="str">
        <f si="464" t="shared"/>
        <v>Ben SimmonsLandry ShametDevin BookerMonte MorrisJoe InglesRoyce O'NealeKenneth FariedPaul MillsapKarl-Anthony Towns</v>
      </c>
      <c r="AJ1979">
        <f si="467" t="shared"/>
        <v>0</v>
      </c>
      <c r="AK1979">
        <f si="468" t="shared"/>
        <v>0</v>
      </c>
      <c r="AL1979">
        <f si="469" t="shared"/>
        <v>0</v>
      </c>
      <c r="AM1979">
        <f si="470" t="shared"/>
        <v>0</v>
      </c>
      <c r="AN1979">
        <f si="471" t="shared"/>
        <v>0</v>
      </c>
      <c r="AO1979">
        <f si="472" t="shared"/>
        <v>0</v>
      </c>
      <c r="AP1979">
        <f si="473" t="shared"/>
        <v>0</v>
      </c>
      <c r="AQ1979">
        <f si="474" t="shared"/>
        <v>0</v>
      </c>
      <c r="AR1979">
        <f si="475" t="shared"/>
        <v>0</v>
      </c>
      <c r="AS1979">
        <f si="465" t="shared"/>
        <v>0</v>
      </c>
      <c r="AU1979" t="str">
        <f>IFERROR(VLOOKUP(C1979,Results!$A$2:$B$240,2,FALSE)+VLOOKUP(D1979,Results!$A$2:$B$240,2,FALSE)+VLOOKUP(E1979,Results!$A$2:$B$240,2,FALSE)+VLOOKUP(F1979,Results!$A$2:$B$240,2,FALSE)+VLOOKUP(G1979,Results!$A$2:$B$240,2,FALSE)+VLOOKUP(H1979,Results!$A$2:$B$240,2,FALSE)+VLOOKUP(I1979,Results!$A$2:$B$240,2,FALSE)+VLOOKUP(J1979,Results!$A$2:$B$240,2,FALSE)+VLOOKUP(B1979,Results!$A$2:$B$240,2,FALSE)-MIN(VLOOKUP(C1979,Results!$A$2:$B$240,2,FALSE),VLOOKUP(D1979,Results!$A$2:$B$240,2,FALSE),VLOOKUP(E1979,Results!$A$2:$B$240,2,FALSE),VLOOKUP(F1979,Results!$A$2:$B$240,2,FALSE),VLOOKUP(G1979,Results!$A$2:$B$240,2,FALSE),VLOOKUP(H1979,Results!$A$2:$B$240,2,FALSE),VLOOKUP(I1979,Results!$A$2:$B$240,2,FALSE),VLOOKUP(J1979,Results!$A$2:$B$240,2,FALSE),VLOOKUP(B1979,Results!$A$2:$B$240,2,FALSE)),"")</f>
        <v/>
      </c>
    </row>
    <row r="1980" spans="2:47" x14ac:dyDescent="0.3">
      <c r="B1980" t="s">
        <v>166</v>
      </c>
      <c r="C1980" t="s">
        <v>87</v>
      </c>
      <c r="D1980" t="s">
        <v>172</v>
      </c>
      <c r="E1980" t="s">
        <v>146</v>
      </c>
      <c r="F1980" t="s">
        <v>150</v>
      </c>
      <c r="G1980" t="s">
        <v>100</v>
      </c>
      <c r="H1980" t="s">
        <v>153</v>
      </c>
      <c r="I1980" t="s">
        <v>185</v>
      </c>
      <c r="J1980" t="s">
        <v>187</v>
      </c>
      <c r="K1980" t="n">
        <v>9.0</v>
      </c>
      <c r="L1980" s="30">
        <f si="466" t="shared"/>
        <v>0</v>
      </c>
      <c r="N1980" s="35" t="str">
        <f si="462" t="shared"/>
        <v/>
      </c>
      <c r="O1980" s="59">
        <f>(IF(ISNUMBER(MATCH(B1980,Sheet4!$K$92:$K$101,0)),1,0)+IF(ISNUMBER(MATCH(C1980,Sheet4!$K$92:$K$101,0)),1,0)+IF(ISNUMBER(MATCH(D1980,Sheet4!$K$92:$K$101,0)),1,0)+IF(ISNUMBER(MATCH(E1980,Sheet4!$K$92:$K$101,0)),1,0)+IF(ISNUMBER(MATCH(F1980,Sheet4!$K$92:$K$101,0)),1,0)+IF(ISNUMBER(MATCH(G1980,Sheet4!$K$92:$K$101,0)),1,0)+IF(ISNUMBER(MATCH(H1980,Sheet4!$K$92:$K$101,0)),1,0)+IF(ISNUMBER(MATCH(I1980,Sheet4!$K$92:$K$101,0)),1,0)+IF(ISNUMBER(MATCH(J1980,Sheet4!$K$92:$K$101,0)),1,0))
-
(IF(ISNUMBER(MATCH(B1980,Sheet4!$F$2:$F$11,0)),1,0)+IF(ISNUMBER(MATCH(C1980,Sheet4!$F$2:$F$11,0)),1,0)+IF(ISNUMBER(MATCH(D1980,Sheet4!$F$2:$F$11,0)),1,0)+IF(ISNUMBER(MATCH(E1980,Sheet4!$F$2:$F$11,0)),1,0)+IF(ISNUMBER(MATCH(F1980,Sheet4!$F$2:$F$11,0)),1,0)+IF(ISNUMBER(MATCH(G1980,Sheet4!$F$2:$F$11,0)),1,0)+IF(ISNUMBER(MATCH(H1980,Sheet4!$F$2:$F$11,0)),1,0)+IF(ISNUMBER(MATCH(I1980,Sheet4!$F$2:$F$11,0)),1,0)+IF(ISNUMBER(MATCH(J1980,Sheet4!$F$2:$F$11,0)),1,0))</f>
        <v>0</v>
      </c>
      <c r="P1980" s="40" t="str">
        <f>IFERROR(INDEX(Sheet4!$G:$G,MATCH(Sheet1!B1980,Sheet4!$F:$F,0))+INDEX(Sheet4!$G:$G,MATCH(Sheet1!C1980,Sheet4!$F:$F,0))+INDEX(Sheet4!$G:$G,MATCH(Sheet1!D1980,Sheet4!$F:$F,0))+INDEX(Sheet4!$G:$G,MATCH(Sheet1!E1980,Sheet4!$F:$F,0))+INDEX(Sheet4!$G:$G,MATCH(Sheet1!F1980,Sheet4!$F:$F,0))+INDEX(Sheet4!$G:$G,MATCH(Sheet1!G1980,Sheet4!$F:$F,0))+INDEX(Sheet4!$G:$G,MATCH(Sheet1!H1980,Sheet4!$F:$F,0))+INDEX(Sheet4!$G:$G,MATCH(Sheet1!I1980,Sheet4!$F:$F,0))+INDEX(Sheet4!$G:$G,MATCH(Sheet1!J1980,Sheet4!$F:$F,0)),"")</f>
        <v/>
      </c>
      <c r="AF1980">
        <f si="463" t="shared"/>
        <v>0</v>
      </c>
      <c r="AH1980">
        <v>1957</v>
      </c>
      <c r="AI1980" t="str">
        <f si="464" t="shared"/>
        <v>Ben SimmonsLandry ShametJimmy ButlerTorrey CraigWill BartonKelly OubreJosh JacksonTaj GibsonJoel Embiid</v>
      </c>
      <c r="AJ1980">
        <f si="467" t="shared"/>
        <v>0</v>
      </c>
      <c r="AK1980">
        <f si="468" t="shared"/>
        <v>0</v>
      </c>
      <c r="AL1980">
        <f si="469" t="shared"/>
        <v>0</v>
      </c>
      <c r="AM1980">
        <f si="470" t="shared"/>
        <v>0</v>
      </c>
      <c r="AN1980">
        <f si="471" t="shared"/>
        <v>0</v>
      </c>
      <c r="AO1980">
        <f si="472" t="shared"/>
        <v>0</v>
      </c>
      <c r="AP1980">
        <f si="473" t="shared"/>
        <v>0</v>
      </c>
      <c r="AQ1980">
        <f si="474" t="shared"/>
        <v>0</v>
      </c>
      <c r="AR1980">
        <f si="475" t="shared"/>
        <v>0</v>
      </c>
      <c r="AS1980">
        <f si="465" t="shared"/>
        <v>0</v>
      </c>
      <c r="AU1980" t="str">
        <f>IFERROR(VLOOKUP(C1980,Results!$A$2:$B$240,2,FALSE)+VLOOKUP(D1980,Results!$A$2:$B$240,2,FALSE)+VLOOKUP(E1980,Results!$A$2:$B$240,2,FALSE)+VLOOKUP(F1980,Results!$A$2:$B$240,2,FALSE)+VLOOKUP(G1980,Results!$A$2:$B$240,2,FALSE)+VLOOKUP(H1980,Results!$A$2:$B$240,2,FALSE)+VLOOKUP(I1980,Results!$A$2:$B$240,2,FALSE)+VLOOKUP(J1980,Results!$A$2:$B$240,2,FALSE)+VLOOKUP(B1980,Results!$A$2:$B$240,2,FALSE)-MIN(VLOOKUP(C1980,Results!$A$2:$B$240,2,FALSE),VLOOKUP(D1980,Results!$A$2:$B$240,2,FALSE),VLOOKUP(E1980,Results!$A$2:$B$240,2,FALSE),VLOOKUP(F1980,Results!$A$2:$B$240,2,FALSE),VLOOKUP(G1980,Results!$A$2:$B$240,2,FALSE),VLOOKUP(H1980,Results!$A$2:$B$240,2,FALSE),VLOOKUP(I1980,Results!$A$2:$B$240,2,FALSE),VLOOKUP(J1980,Results!$A$2:$B$240,2,FALSE),VLOOKUP(B1980,Results!$A$2:$B$240,2,FALSE)),"")</f>
        <v/>
      </c>
    </row>
    <row r="1981" spans="2:47" x14ac:dyDescent="0.3">
      <c r="B1981" t="s">
        <v>166</v>
      </c>
      <c r="C1981" t="s">
        <v>87</v>
      </c>
      <c r="D1981" t="s">
        <v>146</v>
      </c>
      <c r="E1981" t="s">
        <v>148</v>
      </c>
      <c r="F1981" t="s">
        <v>150</v>
      </c>
      <c r="G1981" t="s">
        <v>180</v>
      </c>
      <c r="H1981" t="s">
        <v>153</v>
      </c>
      <c r="I1981" t="s">
        <v>93</v>
      </c>
      <c r="J1981" t="s">
        <v>98</v>
      </c>
      <c r="K1981" t="n">
        <v>9.0</v>
      </c>
      <c r="L1981" s="30">
        <f si="466" t="shared"/>
        <v>0</v>
      </c>
      <c r="N1981" s="35" t="str">
        <f si="462" t="shared"/>
        <v/>
      </c>
      <c r="O1981" s="59">
        <f>(IF(ISNUMBER(MATCH(B1981,Sheet4!$K$92:$K$101,0)),1,0)+IF(ISNUMBER(MATCH(C1981,Sheet4!$K$92:$K$101,0)),1,0)+IF(ISNUMBER(MATCH(D1981,Sheet4!$K$92:$K$101,0)),1,0)+IF(ISNUMBER(MATCH(E1981,Sheet4!$K$92:$K$101,0)),1,0)+IF(ISNUMBER(MATCH(F1981,Sheet4!$K$92:$K$101,0)),1,0)+IF(ISNUMBER(MATCH(G1981,Sheet4!$K$92:$K$101,0)),1,0)+IF(ISNUMBER(MATCH(H1981,Sheet4!$K$92:$K$101,0)),1,0)+IF(ISNUMBER(MATCH(I1981,Sheet4!$K$92:$K$101,0)),1,0)+IF(ISNUMBER(MATCH(J1981,Sheet4!$K$92:$K$101,0)),1,0))
-
(IF(ISNUMBER(MATCH(B1981,Sheet4!$F$2:$F$11,0)),1,0)+IF(ISNUMBER(MATCH(C1981,Sheet4!$F$2:$F$11,0)),1,0)+IF(ISNUMBER(MATCH(D1981,Sheet4!$F$2:$F$11,0)),1,0)+IF(ISNUMBER(MATCH(E1981,Sheet4!$F$2:$F$11,0)),1,0)+IF(ISNUMBER(MATCH(F1981,Sheet4!$F$2:$F$11,0)),1,0)+IF(ISNUMBER(MATCH(G1981,Sheet4!$F$2:$F$11,0)),1,0)+IF(ISNUMBER(MATCH(H1981,Sheet4!$F$2:$F$11,0)),1,0)+IF(ISNUMBER(MATCH(I1981,Sheet4!$F$2:$F$11,0)),1,0)+IF(ISNUMBER(MATCH(J1981,Sheet4!$F$2:$F$11,0)),1,0))</f>
        <v>0</v>
      </c>
      <c r="P1981" s="40" t="str">
        <f>IFERROR(INDEX(Sheet4!$G:$G,MATCH(Sheet1!B1981,Sheet4!$F:$F,0))+INDEX(Sheet4!$G:$G,MATCH(Sheet1!C1981,Sheet4!$F:$F,0))+INDEX(Sheet4!$G:$G,MATCH(Sheet1!D1981,Sheet4!$F:$F,0))+INDEX(Sheet4!$G:$G,MATCH(Sheet1!E1981,Sheet4!$F:$F,0))+INDEX(Sheet4!$G:$G,MATCH(Sheet1!F1981,Sheet4!$F:$F,0))+INDEX(Sheet4!$G:$G,MATCH(Sheet1!G1981,Sheet4!$F:$F,0))+INDEX(Sheet4!$G:$G,MATCH(Sheet1!H1981,Sheet4!$F:$F,0))+INDEX(Sheet4!$G:$G,MATCH(Sheet1!I1981,Sheet4!$F:$F,0))+INDEX(Sheet4!$G:$G,MATCH(Sheet1!J1981,Sheet4!$F:$F,0)),"")</f>
        <v/>
      </c>
      <c r="AF1981">
        <f si="463" t="shared"/>
        <v>0</v>
      </c>
      <c r="AH1981">
        <v>1958</v>
      </c>
      <c r="AI1981" t="str">
        <f si="464" t="shared"/>
        <v>Ben SimmonsLandry ShametDevin BookerJimmy ButlerMikal BridgesJames EnnisJosh JacksonDerrick FavorsRudy Gobert</v>
      </c>
      <c r="AJ1981">
        <f si="467" t="shared"/>
        <v>0</v>
      </c>
      <c r="AK1981">
        <f si="468" t="shared"/>
        <v>0</v>
      </c>
      <c r="AL1981">
        <f si="469" t="shared"/>
        <v>0</v>
      </c>
      <c r="AM1981">
        <f si="470" t="shared"/>
        <v>0</v>
      </c>
      <c r="AN1981">
        <f si="471" t="shared"/>
        <v>0</v>
      </c>
      <c r="AO1981">
        <f si="472" t="shared"/>
        <v>0</v>
      </c>
      <c r="AP1981">
        <f si="473" t="shared"/>
        <v>0</v>
      </c>
      <c r="AQ1981">
        <f si="474" t="shared"/>
        <v>0</v>
      </c>
      <c r="AR1981">
        <f si="475" t="shared"/>
        <v>0</v>
      </c>
      <c r="AS1981">
        <f si="465" t="shared"/>
        <v>0</v>
      </c>
      <c r="AU1981" t="str">
        <f>IFERROR(VLOOKUP(C1981,Results!$A$2:$B$240,2,FALSE)+VLOOKUP(D1981,Results!$A$2:$B$240,2,FALSE)+VLOOKUP(E1981,Results!$A$2:$B$240,2,FALSE)+VLOOKUP(F1981,Results!$A$2:$B$240,2,FALSE)+VLOOKUP(G1981,Results!$A$2:$B$240,2,FALSE)+VLOOKUP(H1981,Results!$A$2:$B$240,2,FALSE)+VLOOKUP(I1981,Results!$A$2:$B$240,2,FALSE)+VLOOKUP(J1981,Results!$A$2:$B$240,2,FALSE)+VLOOKUP(B1981,Results!$A$2:$B$240,2,FALSE)-MIN(VLOOKUP(C1981,Results!$A$2:$B$240,2,FALSE),VLOOKUP(D1981,Results!$A$2:$B$240,2,FALSE),VLOOKUP(E1981,Results!$A$2:$B$240,2,FALSE),VLOOKUP(F1981,Results!$A$2:$B$240,2,FALSE),VLOOKUP(G1981,Results!$A$2:$B$240,2,FALSE),VLOOKUP(H1981,Results!$A$2:$B$240,2,FALSE),VLOOKUP(I1981,Results!$A$2:$B$240,2,FALSE),VLOOKUP(J1981,Results!$A$2:$B$240,2,FALSE),VLOOKUP(B1981,Results!$A$2:$B$240,2,FALSE)),"")</f>
        <v/>
      </c>
    </row>
    <row r="1982" spans="2:47" x14ac:dyDescent="0.3">
      <c r="B1982" t="s">
        <v>108</v>
      </c>
      <c r="C1982" t="s">
        <v>170</v>
      </c>
      <c r="D1982" t="s">
        <v>173</v>
      </c>
      <c r="E1982" t="s">
        <v>146</v>
      </c>
      <c r="F1982" t="s">
        <v>150</v>
      </c>
      <c r="G1982" t="s">
        <v>179</v>
      </c>
      <c r="H1982" t="s">
        <v>153</v>
      </c>
      <c r="I1982" t="s">
        <v>92</v>
      </c>
      <c r="J1982" t="s">
        <v>188</v>
      </c>
      <c r="K1982" t="n">
        <v>9.0</v>
      </c>
      <c r="L1982" s="30">
        <f si="466" t="shared"/>
        <v>0</v>
      </c>
      <c r="N1982" s="35" t="str">
        <f si="462" t="shared"/>
        <v/>
      </c>
      <c r="O1982" s="59">
        <f>(IF(ISNUMBER(MATCH(B1982,Sheet4!$K$92:$K$101,0)),1,0)+IF(ISNUMBER(MATCH(C1982,Sheet4!$K$92:$K$101,0)),1,0)+IF(ISNUMBER(MATCH(D1982,Sheet4!$K$92:$K$101,0)),1,0)+IF(ISNUMBER(MATCH(E1982,Sheet4!$K$92:$K$101,0)),1,0)+IF(ISNUMBER(MATCH(F1982,Sheet4!$K$92:$K$101,0)),1,0)+IF(ISNUMBER(MATCH(G1982,Sheet4!$K$92:$K$101,0)),1,0)+IF(ISNUMBER(MATCH(H1982,Sheet4!$K$92:$K$101,0)),1,0)+IF(ISNUMBER(MATCH(I1982,Sheet4!$K$92:$K$101,0)),1,0)+IF(ISNUMBER(MATCH(J1982,Sheet4!$K$92:$K$101,0)),1,0))
-
(IF(ISNUMBER(MATCH(B1982,Sheet4!$F$2:$F$11,0)),1,0)+IF(ISNUMBER(MATCH(C1982,Sheet4!$F$2:$F$11,0)),1,0)+IF(ISNUMBER(MATCH(D1982,Sheet4!$F$2:$F$11,0)),1,0)+IF(ISNUMBER(MATCH(E1982,Sheet4!$F$2:$F$11,0)),1,0)+IF(ISNUMBER(MATCH(F1982,Sheet4!$F$2:$F$11,0)),1,0)+IF(ISNUMBER(MATCH(G1982,Sheet4!$F$2:$F$11,0)),1,0)+IF(ISNUMBER(MATCH(H1982,Sheet4!$F$2:$F$11,0)),1,0)+IF(ISNUMBER(MATCH(I1982,Sheet4!$F$2:$F$11,0)),1,0)+IF(ISNUMBER(MATCH(J1982,Sheet4!$F$2:$F$11,0)),1,0))</f>
        <v>0</v>
      </c>
      <c r="P1982" s="40" t="str">
        <f>IFERROR(INDEX(Sheet4!$G:$G,MATCH(Sheet1!B1982,Sheet4!$F:$F,0))+INDEX(Sheet4!$G:$G,MATCH(Sheet1!C1982,Sheet4!$F:$F,0))+INDEX(Sheet4!$G:$G,MATCH(Sheet1!D1982,Sheet4!$F:$F,0))+INDEX(Sheet4!$G:$G,MATCH(Sheet1!E1982,Sheet4!$F:$F,0))+INDEX(Sheet4!$G:$G,MATCH(Sheet1!F1982,Sheet4!$F:$F,0))+INDEX(Sheet4!$G:$G,MATCH(Sheet1!G1982,Sheet4!$F:$F,0))+INDEX(Sheet4!$G:$G,MATCH(Sheet1!H1982,Sheet4!$F:$F,0))+INDEX(Sheet4!$G:$G,MATCH(Sheet1!I1982,Sheet4!$F:$F,0))+INDEX(Sheet4!$G:$G,MATCH(Sheet1!J1982,Sheet4!$F:$F,0)),"")</f>
        <v/>
      </c>
      <c r="AF1982">
        <f si="463" t="shared"/>
        <v>0</v>
      </c>
      <c r="AH1982">
        <v>1959</v>
      </c>
      <c r="AI1982" t="str">
        <f si="464" t="shared"/>
        <v>Ben SimmonsRicky RubioDevin BookerJimmy ButlerCorey BrewerGerald GreenPaul MillsapP.J. TuckerRudy Gobert</v>
      </c>
      <c r="AJ1982">
        <f si="467" t="shared"/>
        <v>0</v>
      </c>
      <c r="AK1982">
        <f si="468" t="shared"/>
        <v>0</v>
      </c>
      <c r="AL1982">
        <f si="469" t="shared"/>
        <v>0</v>
      </c>
      <c r="AM1982">
        <f si="470" t="shared"/>
        <v>0</v>
      </c>
      <c r="AN1982">
        <f si="471" t="shared"/>
        <v>0</v>
      </c>
      <c r="AO1982">
        <f si="472" t="shared"/>
        <v>0</v>
      </c>
      <c r="AP1982">
        <f si="473" t="shared"/>
        <v>0</v>
      </c>
      <c r="AQ1982">
        <f si="474" t="shared"/>
        <v>0</v>
      </c>
      <c r="AR1982">
        <f si="475" t="shared"/>
        <v>0</v>
      </c>
      <c r="AS1982">
        <f si="465" t="shared"/>
        <v>0</v>
      </c>
      <c r="AU1982" t="str">
        <f>IFERROR(VLOOKUP(C1982,Results!$A$2:$B$240,2,FALSE)+VLOOKUP(D1982,Results!$A$2:$B$240,2,FALSE)+VLOOKUP(E1982,Results!$A$2:$B$240,2,FALSE)+VLOOKUP(F1982,Results!$A$2:$B$240,2,FALSE)+VLOOKUP(G1982,Results!$A$2:$B$240,2,FALSE)+VLOOKUP(H1982,Results!$A$2:$B$240,2,FALSE)+VLOOKUP(I1982,Results!$A$2:$B$240,2,FALSE)+VLOOKUP(J1982,Results!$A$2:$B$240,2,FALSE)+VLOOKUP(B1982,Results!$A$2:$B$240,2,FALSE)-MIN(VLOOKUP(C1982,Results!$A$2:$B$240,2,FALSE),VLOOKUP(D1982,Results!$A$2:$B$240,2,FALSE),VLOOKUP(E1982,Results!$A$2:$B$240,2,FALSE),VLOOKUP(F1982,Results!$A$2:$B$240,2,FALSE),VLOOKUP(G1982,Results!$A$2:$B$240,2,FALSE),VLOOKUP(H1982,Results!$A$2:$B$240,2,FALSE),VLOOKUP(I1982,Results!$A$2:$B$240,2,FALSE),VLOOKUP(J1982,Results!$A$2:$B$240,2,FALSE),VLOOKUP(B1982,Results!$A$2:$B$240,2,FALSE)),"")</f>
        <v/>
      </c>
    </row>
    <row r="1983" spans="2:47" x14ac:dyDescent="0.3">
      <c r="B1983" t="s">
        <v>166</v>
      </c>
      <c r="C1983" t="s">
        <v>171</v>
      </c>
      <c r="D1983" t="s">
        <v>99</v>
      </c>
      <c r="E1983" t="s">
        <v>146</v>
      </c>
      <c r="F1983" t="s">
        <v>177</v>
      </c>
      <c r="G1983" t="s">
        <v>179</v>
      </c>
      <c r="H1983" t="s">
        <v>92</v>
      </c>
      <c r="I1983" t="s">
        <v>152</v>
      </c>
      <c r="J1983" t="s">
        <v>186</v>
      </c>
      <c r="K1983" t="n">
        <v>9.0</v>
      </c>
      <c r="L1983" s="30">
        <f si="466" t="shared"/>
        <v>0</v>
      </c>
      <c r="N1983" s="35" t="str">
        <f si="462" t="shared"/>
        <v/>
      </c>
      <c r="O1983" s="59">
        <f>(IF(ISNUMBER(MATCH(B1983,Sheet4!$K$92:$K$101,0)),1,0)+IF(ISNUMBER(MATCH(C1983,Sheet4!$K$92:$K$101,0)),1,0)+IF(ISNUMBER(MATCH(D1983,Sheet4!$K$92:$K$101,0)),1,0)+IF(ISNUMBER(MATCH(E1983,Sheet4!$K$92:$K$101,0)),1,0)+IF(ISNUMBER(MATCH(F1983,Sheet4!$K$92:$K$101,0)),1,0)+IF(ISNUMBER(MATCH(G1983,Sheet4!$K$92:$K$101,0)),1,0)+IF(ISNUMBER(MATCH(H1983,Sheet4!$K$92:$K$101,0)),1,0)+IF(ISNUMBER(MATCH(I1983,Sheet4!$K$92:$K$101,0)),1,0)+IF(ISNUMBER(MATCH(J1983,Sheet4!$K$92:$K$101,0)),1,0))
-
(IF(ISNUMBER(MATCH(B1983,Sheet4!$F$2:$F$11,0)),1,0)+IF(ISNUMBER(MATCH(C1983,Sheet4!$F$2:$F$11,0)),1,0)+IF(ISNUMBER(MATCH(D1983,Sheet4!$F$2:$F$11,0)),1,0)+IF(ISNUMBER(MATCH(E1983,Sheet4!$F$2:$F$11,0)),1,0)+IF(ISNUMBER(MATCH(F1983,Sheet4!$F$2:$F$11,0)),1,0)+IF(ISNUMBER(MATCH(G1983,Sheet4!$F$2:$F$11,0)),1,0)+IF(ISNUMBER(MATCH(H1983,Sheet4!$F$2:$F$11,0)),1,0)+IF(ISNUMBER(MATCH(I1983,Sheet4!$F$2:$F$11,0)),1,0)+IF(ISNUMBER(MATCH(J1983,Sheet4!$F$2:$F$11,0)),1,0))</f>
        <v>0</v>
      </c>
      <c r="P1983" s="40" t="str">
        <f>IFERROR(INDEX(Sheet4!$G:$G,MATCH(Sheet1!B1983,Sheet4!$F:$F,0))+INDEX(Sheet4!$G:$G,MATCH(Sheet1!C1983,Sheet4!$F:$F,0))+INDEX(Sheet4!$G:$G,MATCH(Sheet1!D1983,Sheet4!$F:$F,0))+INDEX(Sheet4!$G:$G,MATCH(Sheet1!E1983,Sheet4!$F:$F,0))+INDEX(Sheet4!$G:$G,MATCH(Sheet1!F1983,Sheet4!$F:$F,0))+INDEX(Sheet4!$G:$G,MATCH(Sheet1!G1983,Sheet4!$F:$F,0))+INDEX(Sheet4!$G:$G,MATCH(Sheet1!H1983,Sheet4!$F:$F,0))+INDEX(Sheet4!$G:$G,MATCH(Sheet1!I1983,Sheet4!$F:$F,0))+INDEX(Sheet4!$G:$G,MATCH(Sheet1!J1983,Sheet4!$F:$F,0)),"")</f>
        <v/>
      </c>
      <c r="AF1983">
        <f si="463" t="shared"/>
        <v>0</v>
      </c>
      <c r="AH1983">
        <v>1960</v>
      </c>
      <c r="AI1983" t="str">
        <f si="464" t="shared"/>
        <v>Ben SimmonsDe'Aaron FoxDevin BookerMonte MorrisCorey BrewerRoyce O'NealeJosh JacksonTaj GibsonJoel Embiid</v>
      </c>
      <c r="AJ1983">
        <f si="467" t="shared"/>
        <v>0</v>
      </c>
      <c r="AK1983">
        <f si="468" t="shared"/>
        <v>0</v>
      </c>
      <c r="AL1983">
        <f si="469" t="shared"/>
        <v>0</v>
      </c>
      <c r="AM1983">
        <f si="470" t="shared"/>
        <v>0</v>
      </c>
      <c r="AN1983">
        <f si="471" t="shared"/>
        <v>0</v>
      </c>
      <c r="AO1983">
        <f si="472" t="shared"/>
        <v>0</v>
      </c>
      <c r="AP1983">
        <f si="473" t="shared"/>
        <v>0</v>
      </c>
      <c r="AQ1983">
        <f si="474" t="shared"/>
        <v>0</v>
      </c>
      <c r="AR1983">
        <f si="475" t="shared"/>
        <v>0</v>
      </c>
      <c r="AS1983">
        <f si="465" t="shared"/>
        <v>0</v>
      </c>
      <c r="AU1983" t="str">
        <f>IFERROR(VLOOKUP(C1983,Results!$A$2:$B$240,2,FALSE)+VLOOKUP(D1983,Results!$A$2:$B$240,2,FALSE)+VLOOKUP(E1983,Results!$A$2:$B$240,2,FALSE)+VLOOKUP(F1983,Results!$A$2:$B$240,2,FALSE)+VLOOKUP(G1983,Results!$A$2:$B$240,2,FALSE)+VLOOKUP(H1983,Results!$A$2:$B$240,2,FALSE)+VLOOKUP(I1983,Results!$A$2:$B$240,2,FALSE)+VLOOKUP(J1983,Results!$A$2:$B$240,2,FALSE)+VLOOKUP(B1983,Results!$A$2:$B$240,2,FALSE)-MIN(VLOOKUP(C1983,Results!$A$2:$B$240,2,FALSE),VLOOKUP(D1983,Results!$A$2:$B$240,2,FALSE),VLOOKUP(E1983,Results!$A$2:$B$240,2,FALSE),VLOOKUP(F1983,Results!$A$2:$B$240,2,FALSE),VLOOKUP(G1983,Results!$A$2:$B$240,2,FALSE),VLOOKUP(H1983,Results!$A$2:$B$240,2,FALSE),VLOOKUP(I1983,Results!$A$2:$B$240,2,FALSE),VLOOKUP(J1983,Results!$A$2:$B$240,2,FALSE),VLOOKUP(B1983,Results!$A$2:$B$240,2,FALSE)),"")</f>
        <v/>
      </c>
    </row>
    <row r="1984" spans="2:47" x14ac:dyDescent="0.3">
      <c r="B1984" t="s">
        <v>166</v>
      </c>
      <c r="C1984" t="s">
        <v>171</v>
      </c>
      <c r="D1984" t="s">
        <v>173</v>
      </c>
      <c r="E1984" t="s">
        <v>158</v>
      </c>
      <c r="F1984" t="s">
        <v>177</v>
      </c>
      <c r="G1984" t="s">
        <v>179</v>
      </c>
      <c r="H1984" t="s">
        <v>153</v>
      </c>
      <c r="I1984" t="s">
        <v>181</v>
      </c>
      <c r="J1984" t="s">
        <v>186</v>
      </c>
      <c r="K1984" t="n">
        <v>9.0</v>
      </c>
      <c r="L1984" s="30">
        <f si="466" t="shared"/>
        <v>0</v>
      </c>
      <c r="N1984" s="35" t="str">
        <f ref="N1984:N2023" si="476" t="shared">AU1984</f>
        <v/>
      </c>
      <c r="O1984" s="59">
        <f>(IF(ISNUMBER(MATCH(B1984,Sheet4!$K$92:$K$101,0)),1,0)+IF(ISNUMBER(MATCH(C1984,Sheet4!$K$92:$K$101,0)),1,0)+IF(ISNUMBER(MATCH(D1984,Sheet4!$K$92:$K$101,0)),1,0)+IF(ISNUMBER(MATCH(E1984,Sheet4!$K$92:$K$101,0)),1,0)+IF(ISNUMBER(MATCH(F1984,Sheet4!$K$92:$K$101,0)),1,0)+IF(ISNUMBER(MATCH(G1984,Sheet4!$K$92:$K$101,0)),1,0)+IF(ISNUMBER(MATCH(H1984,Sheet4!$K$92:$K$101,0)),1,0)+IF(ISNUMBER(MATCH(I1984,Sheet4!$K$92:$K$101,0)),1,0)+IF(ISNUMBER(MATCH(J1984,Sheet4!$K$92:$K$101,0)),1,0))
-
(IF(ISNUMBER(MATCH(B1984,Sheet4!$F$2:$F$11,0)),1,0)+IF(ISNUMBER(MATCH(C1984,Sheet4!$F$2:$F$11,0)),1,0)+IF(ISNUMBER(MATCH(D1984,Sheet4!$F$2:$F$11,0)),1,0)+IF(ISNUMBER(MATCH(E1984,Sheet4!$F$2:$F$11,0)),1,0)+IF(ISNUMBER(MATCH(F1984,Sheet4!$F$2:$F$11,0)),1,0)+IF(ISNUMBER(MATCH(G1984,Sheet4!$F$2:$F$11,0)),1,0)+IF(ISNUMBER(MATCH(H1984,Sheet4!$F$2:$F$11,0)),1,0)+IF(ISNUMBER(MATCH(I1984,Sheet4!$F$2:$F$11,0)),1,0)+IF(ISNUMBER(MATCH(J1984,Sheet4!$F$2:$F$11,0)),1,0))</f>
        <v>0</v>
      </c>
      <c r="P1984" s="40" t="str">
        <f>IFERROR(INDEX(Sheet4!$G:$G,MATCH(Sheet1!B1984,Sheet4!$F:$F,0))+INDEX(Sheet4!$G:$G,MATCH(Sheet1!C1984,Sheet4!$F:$F,0))+INDEX(Sheet4!$G:$G,MATCH(Sheet1!D1984,Sheet4!$F:$F,0))+INDEX(Sheet4!$G:$G,MATCH(Sheet1!E1984,Sheet4!$F:$F,0))+INDEX(Sheet4!$G:$G,MATCH(Sheet1!F1984,Sheet4!$F:$F,0))+INDEX(Sheet4!$G:$G,MATCH(Sheet1!G1984,Sheet4!$F:$F,0))+INDEX(Sheet4!$G:$G,MATCH(Sheet1!H1984,Sheet4!$F:$F,0))+INDEX(Sheet4!$G:$G,MATCH(Sheet1!I1984,Sheet4!$F:$F,0))+INDEX(Sheet4!$G:$G,MATCH(Sheet1!J1984,Sheet4!$F:$F,0)),"")</f>
        <v/>
      </c>
      <c r="AF1984">
        <f ref="AF1984:AF2023" si="477" t="shared">IF(A1984="✓",AF1983+1,AF1983)</f>
        <v>0</v>
      </c>
      <c r="AH1984">
        <v>1961</v>
      </c>
      <c r="AI1984" t="str">
        <f ref="AI1984:AI2023" si="478" t="shared">CONCATENATE(B1984,C1984,D1984,E1984,F1984,G1984,H1984,I1984,J1984)</f>
        <v>Ben SimmonsDe'Aaron FoxEric GordonMonte MorrisDeAndre' BembryGerald GreenKenneth FariedJosh JacksonJoel Embiid</v>
      </c>
      <c r="AJ1984">
        <f si="467" t="shared"/>
        <v>0</v>
      </c>
      <c r="AK1984">
        <f si="468" t="shared"/>
        <v>0</v>
      </c>
      <c r="AL1984">
        <f si="469" t="shared"/>
        <v>0</v>
      </c>
      <c r="AM1984">
        <f si="470" t="shared"/>
        <v>0</v>
      </c>
      <c r="AN1984">
        <f si="471" t="shared"/>
        <v>0</v>
      </c>
      <c r="AO1984">
        <f si="472" t="shared"/>
        <v>0</v>
      </c>
      <c r="AP1984">
        <f si="473" t="shared"/>
        <v>0</v>
      </c>
      <c r="AQ1984">
        <f si="474" t="shared"/>
        <v>0</v>
      </c>
      <c r="AR1984">
        <f si="475" t="shared"/>
        <v>0</v>
      </c>
      <c r="AS1984">
        <f ref="AS1984:AS2023" si="479" t="shared">SUM(AJ1984:AR1984)</f>
        <v>0</v>
      </c>
      <c r="AU1984" t="str">
        <f>IFERROR(VLOOKUP(C1984,Results!$A$2:$B$240,2,FALSE)+VLOOKUP(D1984,Results!$A$2:$B$240,2,FALSE)+VLOOKUP(E1984,Results!$A$2:$B$240,2,FALSE)+VLOOKUP(F1984,Results!$A$2:$B$240,2,FALSE)+VLOOKUP(G1984,Results!$A$2:$B$240,2,FALSE)+VLOOKUP(H1984,Results!$A$2:$B$240,2,FALSE)+VLOOKUP(I1984,Results!$A$2:$B$240,2,FALSE)+VLOOKUP(J1984,Results!$A$2:$B$240,2,FALSE)+VLOOKUP(B1984,Results!$A$2:$B$240,2,FALSE)-MIN(VLOOKUP(C1984,Results!$A$2:$B$240,2,FALSE),VLOOKUP(D1984,Results!$A$2:$B$240,2,FALSE),VLOOKUP(E1984,Results!$A$2:$B$240,2,FALSE),VLOOKUP(F1984,Results!$A$2:$B$240,2,FALSE),VLOOKUP(G1984,Results!$A$2:$B$240,2,FALSE),VLOOKUP(H1984,Results!$A$2:$B$240,2,FALSE),VLOOKUP(I1984,Results!$A$2:$B$240,2,FALSE),VLOOKUP(J1984,Results!$A$2:$B$240,2,FALSE),VLOOKUP(B1984,Results!$A$2:$B$240,2,FALSE)),"")</f>
        <v/>
      </c>
    </row>
    <row r="1985" spans="2:47" x14ac:dyDescent="0.3">
      <c r="B1985" t="s">
        <v>166</v>
      </c>
      <c r="C1985" t="s">
        <v>171</v>
      </c>
      <c r="D1985" t="s">
        <v>173</v>
      </c>
      <c r="E1985" t="s">
        <v>146</v>
      </c>
      <c r="F1985" t="s">
        <v>150</v>
      </c>
      <c r="G1985" t="s">
        <v>105</v>
      </c>
      <c r="H1985" t="s">
        <v>153</v>
      </c>
      <c r="I1985" t="s">
        <v>181</v>
      </c>
      <c r="J1985" t="s">
        <v>98</v>
      </c>
      <c r="K1985" t="n">
        <v>9.0</v>
      </c>
      <c r="L1985" s="30">
        <f si="466" t="shared"/>
        <v>0</v>
      </c>
      <c r="N1985" s="35" t="str">
        <f si="476" t="shared"/>
        <v/>
      </c>
      <c r="O1985" s="59">
        <f>(IF(ISNUMBER(MATCH(B1985,Sheet4!$K$92:$K$101,0)),1,0)+IF(ISNUMBER(MATCH(C1985,Sheet4!$K$92:$K$101,0)),1,0)+IF(ISNUMBER(MATCH(D1985,Sheet4!$K$92:$K$101,0)),1,0)+IF(ISNUMBER(MATCH(E1985,Sheet4!$K$92:$K$101,0)),1,0)+IF(ISNUMBER(MATCH(F1985,Sheet4!$K$92:$K$101,0)),1,0)+IF(ISNUMBER(MATCH(G1985,Sheet4!$K$92:$K$101,0)),1,0)+IF(ISNUMBER(MATCH(H1985,Sheet4!$K$92:$K$101,0)),1,0)+IF(ISNUMBER(MATCH(I1985,Sheet4!$K$92:$K$101,0)),1,0)+IF(ISNUMBER(MATCH(J1985,Sheet4!$K$92:$K$101,0)),1,0))
-
(IF(ISNUMBER(MATCH(B1985,Sheet4!$F$2:$F$11,0)),1,0)+IF(ISNUMBER(MATCH(C1985,Sheet4!$F$2:$F$11,0)),1,0)+IF(ISNUMBER(MATCH(D1985,Sheet4!$F$2:$F$11,0)),1,0)+IF(ISNUMBER(MATCH(E1985,Sheet4!$F$2:$F$11,0)),1,0)+IF(ISNUMBER(MATCH(F1985,Sheet4!$F$2:$F$11,0)),1,0)+IF(ISNUMBER(MATCH(G1985,Sheet4!$F$2:$F$11,0)),1,0)+IF(ISNUMBER(MATCH(H1985,Sheet4!$F$2:$F$11,0)),1,0)+IF(ISNUMBER(MATCH(I1985,Sheet4!$F$2:$F$11,0)),1,0)+IF(ISNUMBER(MATCH(J1985,Sheet4!$F$2:$F$11,0)),1,0))</f>
        <v>0</v>
      </c>
      <c r="P1985" s="40" t="str">
        <f>IFERROR(INDEX(Sheet4!$G:$G,MATCH(Sheet1!B1985,Sheet4!$F:$F,0))+INDEX(Sheet4!$G:$G,MATCH(Sheet1!C1985,Sheet4!$F:$F,0))+INDEX(Sheet4!$G:$G,MATCH(Sheet1!D1985,Sheet4!$F:$F,0))+INDEX(Sheet4!$G:$G,MATCH(Sheet1!E1985,Sheet4!$F:$F,0))+INDEX(Sheet4!$G:$G,MATCH(Sheet1!F1985,Sheet4!$F:$F,0))+INDEX(Sheet4!$G:$G,MATCH(Sheet1!G1985,Sheet4!$F:$F,0))+INDEX(Sheet4!$G:$G,MATCH(Sheet1!H1985,Sheet4!$F:$F,0))+INDEX(Sheet4!$G:$G,MATCH(Sheet1!I1985,Sheet4!$F:$F,0))+INDEX(Sheet4!$G:$G,MATCH(Sheet1!J1985,Sheet4!$F:$F,0)),"")</f>
        <v/>
      </c>
      <c r="AF1985">
        <f si="477" t="shared"/>
        <v>0</v>
      </c>
      <c r="AH1985">
        <v>1962</v>
      </c>
      <c r="AI1985" t="str">
        <f si="478" t="shared"/>
        <v>Ben SimmonsDe'Aaron FoxJimmy ButlerMonte MorrisWill BartonKelly OubreMarvin BagleyDario SaricDeandre Ayton</v>
      </c>
      <c r="AJ1985">
        <f si="467" t="shared"/>
        <v>0</v>
      </c>
      <c r="AK1985">
        <f si="468" t="shared"/>
        <v>0</v>
      </c>
      <c r="AL1985">
        <f si="469" t="shared"/>
        <v>0</v>
      </c>
      <c r="AM1985">
        <f si="470" t="shared"/>
        <v>0</v>
      </c>
      <c r="AN1985">
        <f si="471" t="shared"/>
        <v>0</v>
      </c>
      <c r="AO1985">
        <f si="472" t="shared"/>
        <v>0</v>
      </c>
      <c r="AP1985">
        <f si="473" t="shared"/>
        <v>0</v>
      </c>
      <c r="AQ1985">
        <f si="474" t="shared"/>
        <v>0</v>
      </c>
      <c r="AR1985">
        <f si="475" t="shared"/>
        <v>0</v>
      </c>
      <c r="AS1985">
        <f si="479" t="shared"/>
        <v>0</v>
      </c>
      <c r="AU1985" t="str">
        <f>IFERROR(VLOOKUP(C1985,Results!$A$2:$B$240,2,FALSE)+VLOOKUP(D1985,Results!$A$2:$B$240,2,FALSE)+VLOOKUP(E1985,Results!$A$2:$B$240,2,FALSE)+VLOOKUP(F1985,Results!$A$2:$B$240,2,FALSE)+VLOOKUP(G1985,Results!$A$2:$B$240,2,FALSE)+VLOOKUP(H1985,Results!$A$2:$B$240,2,FALSE)+VLOOKUP(I1985,Results!$A$2:$B$240,2,FALSE)+VLOOKUP(J1985,Results!$A$2:$B$240,2,FALSE)+VLOOKUP(B1985,Results!$A$2:$B$240,2,FALSE)-MIN(VLOOKUP(C1985,Results!$A$2:$B$240,2,FALSE),VLOOKUP(D1985,Results!$A$2:$B$240,2,FALSE),VLOOKUP(E1985,Results!$A$2:$B$240,2,FALSE),VLOOKUP(F1985,Results!$A$2:$B$240,2,FALSE),VLOOKUP(G1985,Results!$A$2:$B$240,2,FALSE),VLOOKUP(H1985,Results!$A$2:$B$240,2,FALSE),VLOOKUP(I1985,Results!$A$2:$B$240,2,FALSE),VLOOKUP(J1985,Results!$A$2:$B$240,2,FALSE),VLOOKUP(B1985,Results!$A$2:$B$240,2,FALSE)),"")</f>
        <v/>
      </c>
    </row>
    <row r="1986" spans="2:47" x14ac:dyDescent="0.3">
      <c r="B1986" t="s">
        <v>166</v>
      </c>
      <c r="C1986" t="s">
        <v>171</v>
      </c>
      <c r="D1986" t="s">
        <v>99</v>
      </c>
      <c r="E1986" t="s">
        <v>172</v>
      </c>
      <c r="F1986" t="s">
        <v>96</v>
      </c>
      <c r="G1986" t="s">
        <v>178</v>
      </c>
      <c r="H1986" t="s">
        <v>181</v>
      </c>
      <c r="I1986" t="s">
        <v>152</v>
      </c>
      <c r="J1986" t="s">
        <v>187</v>
      </c>
      <c r="K1986" t="n">
        <v>9.0</v>
      </c>
      <c r="L1986" s="30">
        <f si="466" t="shared"/>
        <v>0</v>
      </c>
      <c r="N1986" s="35" t="str">
        <f si="476" t="shared"/>
        <v/>
      </c>
      <c r="O1986" s="59">
        <f>(IF(ISNUMBER(MATCH(B1986,Sheet4!$K$92:$K$101,0)),1,0)+IF(ISNUMBER(MATCH(C1986,Sheet4!$K$92:$K$101,0)),1,0)+IF(ISNUMBER(MATCH(D1986,Sheet4!$K$92:$K$101,0)),1,0)+IF(ISNUMBER(MATCH(E1986,Sheet4!$K$92:$K$101,0)),1,0)+IF(ISNUMBER(MATCH(F1986,Sheet4!$K$92:$K$101,0)),1,0)+IF(ISNUMBER(MATCH(G1986,Sheet4!$K$92:$K$101,0)),1,0)+IF(ISNUMBER(MATCH(H1986,Sheet4!$K$92:$K$101,0)),1,0)+IF(ISNUMBER(MATCH(I1986,Sheet4!$K$92:$K$101,0)),1,0)+IF(ISNUMBER(MATCH(J1986,Sheet4!$K$92:$K$101,0)),1,0))
-
(IF(ISNUMBER(MATCH(B1986,Sheet4!$F$2:$F$11,0)),1,0)+IF(ISNUMBER(MATCH(C1986,Sheet4!$F$2:$F$11,0)),1,0)+IF(ISNUMBER(MATCH(D1986,Sheet4!$F$2:$F$11,0)),1,0)+IF(ISNUMBER(MATCH(E1986,Sheet4!$F$2:$F$11,0)),1,0)+IF(ISNUMBER(MATCH(F1986,Sheet4!$F$2:$F$11,0)),1,0)+IF(ISNUMBER(MATCH(G1986,Sheet4!$F$2:$F$11,0)),1,0)+IF(ISNUMBER(MATCH(H1986,Sheet4!$F$2:$F$11,0)),1,0)+IF(ISNUMBER(MATCH(I1986,Sheet4!$F$2:$F$11,0)),1,0)+IF(ISNUMBER(MATCH(J1986,Sheet4!$F$2:$F$11,0)),1,0))</f>
        <v>0</v>
      </c>
      <c r="P1986" s="40" t="str">
        <f>IFERROR(INDEX(Sheet4!$G:$G,MATCH(Sheet1!B1986,Sheet4!$F:$F,0))+INDEX(Sheet4!$G:$G,MATCH(Sheet1!C1986,Sheet4!$F:$F,0))+INDEX(Sheet4!$G:$G,MATCH(Sheet1!D1986,Sheet4!$F:$F,0))+INDEX(Sheet4!$G:$G,MATCH(Sheet1!E1986,Sheet4!$F:$F,0))+INDEX(Sheet4!$G:$G,MATCH(Sheet1!F1986,Sheet4!$F:$F,0))+INDEX(Sheet4!$G:$G,MATCH(Sheet1!G1986,Sheet4!$F:$F,0))+INDEX(Sheet4!$G:$G,MATCH(Sheet1!H1986,Sheet4!$F:$F,0))+INDEX(Sheet4!$G:$G,MATCH(Sheet1!I1986,Sheet4!$F:$F,0))+INDEX(Sheet4!$G:$G,MATCH(Sheet1!J1986,Sheet4!$F:$F,0)),"")</f>
        <v/>
      </c>
      <c r="AF1986">
        <f si="477" t="shared"/>
        <v>0</v>
      </c>
      <c r="AH1986">
        <v>1963</v>
      </c>
      <c r="AI1986" t="str">
        <f si="478" t="shared"/>
        <v>Ben SimmonsJeremy LinDevin BookerMonte MorrisKelly OubreJae CrowderJosh JacksonP.J. TuckerNikola Jokic</v>
      </c>
      <c r="AJ1986">
        <f si="467" t="shared"/>
        <v>0</v>
      </c>
      <c r="AK1986">
        <f si="468" t="shared"/>
        <v>0</v>
      </c>
      <c r="AL1986">
        <f si="469" t="shared"/>
        <v>0</v>
      </c>
      <c r="AM1986">
        <f si="470" t="shared"/>
        <v>0</v>
      </c>
      <c r="AN1986">
        <f si="471" t="shared"/>
        <v>0</v>
      </c>
      <c r="AO1986">
        <f si="472" t="shared"/>
        <v>0</v>
      </c>
      <c r="AP1986">
        <f si="473" t="shared"/>
        <v>0</v>
      </c>
      <c r="AQ1986">
        <f si="474" t="shared"/>
        <v>0</v>
      </c>
      <c r="AR1986">
        <f si="475" t="shared"/>
        <v>0</v>
      </c>
      <c r="AS1986">
        <f si="479" t="shared"/>
        <v>0</v>
      </c>
      <c r="AU1986" t="str">
        <f>IFERROR(VLOOKUP(C1986,Results!$A$2:$B$240,2,FALSE)+VLOOKUP(D1986,Results!$A$2:$B$240,2,FALSE)+VLOOKUP(E1986,Results!$A$2:$B$240,2,FALSE)+VLOOKUP(F1986,Results!$A$2:$B$240,2,FALSE)+VLOOKUP(G1986,Results!$A$2:$B$240,2,FALSE)+VLOOKUP(H1986,Results!$A$2:$B$240,2,FALSE)+VLOOKUP(I1986,Results!$A$2:$B$240,2,FALSE)+VLOOKUP(J1986,Results!$A$2:$B$240,2,FALSE)+VLOOKUP(B1986,Results!$A$2:$B$240,2,FALSE)-MIN(VLOOKUP(C1986,Results!$A$2:$B$240,2,FALSE),VLOOKUP(D1986,Results!$A$2:$B$240,2,FALSE),VLOOKUP(E1986,Results!$A$2:$B$240,2,FALSE),VLOOKUP(F1986,Results!$A$2:$B$240,2,FALSE),VLOOKUP(G1986,Results!$A$2:$B$240,2,FALSE),VLOOKUP(H1986,Results!$A$2:$B$240,2,FALSE),VLOOKUP(I1986,Results!$A$2:$B$240,2,FALSE),VLOOKUP(J1986,Results!$A$2:$B$240,2,FALSE),VLOOKUP(B1986,Results!$A$2:$B$240,2,FALSE)),"")</f>
        <v/>
      </c>
    </row>
    <row r="1987" spans="2:47" x14ac:dyDescent="0.3">
      <c r="B1987" t="s">
        <v>166</v>
      </c>
      <c r="C1987" t="s">
        <v>116</v>
      </c>
      <c r="D1987" t="s">
        <v>173</v>
      </c>
      <c r="E1987" t="s">
        <v>146</v>
      </c>
      <c r="F1987" t="s">
        <v>177</v>
      </c>
      <c r="G1987" t="s">
        <v>178</v>
      </c>
      <c r="H1987" t="s">
        <v>92</v>
      </c>
      <c r="I1987" t="s">
        <v>152</v>
      </c>
      <c r="J1987" t="s">
        <v>98</v>
      </c>
      <c r="K1987" t="n">
        <v>9.0</v>
      </c>
      <c r="L1987" s="30">
        <f si="466" t="shared"/>
        <v>0</v>
      </c>
      <c r="N1987" s="35" t="str">
        <f si="476" t="shared"/>
        <v/>
      </c>
      <c r="O1987" s="59">
        <f>(IF(ISNUMBER(MATCH(B1987,Sheet4!$K$92:$K$101,0)),1,0)+IF(ISNUMBER(MATCH(C1987,Sheet4!$K$92:$K$101,0)),1,0)+IF(ISNUMBER(MATCH(D1987,Sheet4!$K$92:$K$101,0)),1,0)+IF(ISNUMBER(MATCH(E1987,Sheet4!$K$92:$K$101,0)),1,0)+IF(ISNUMBER(MATCH(F1987,Sheet4!$K$92:$K$101,0)),1,0)+IF(ISNUMBER(MATCH(G1987,Sheet4!$K$92:$K$101,0)),1,0)+IF(ISNUMBER(MATCH(H1987,Sheet4!$K$92:$K$101,0)),1,0)+IF(ISNUMBER(MATCH(I1987,Sheet4!$K$92:$K$101,0)),1,0)+IF(ISNUMBER(MATCH(J1987,Sheet4!$K$92:$K$101,0)),1,0))
-
(IF(ISNUMBER(MATCH(B1987,Sheet4!$F$2:$F$11,0)),1,0)+IF(ISNUMBER(MATCH(C1987,Sheet4!$F$2:$F$11,0)),1,0)+IF(ISNUMBER(MATCH(D1987,Sheet4!$F$2:$F$11,0)),1,0)+IF(ISNUMBER(MATCH(E1987,Sheet4!$F$2:$F$11,0)),1,0)+IF(ISNUMBER(MATCH(F1987,Sheet4!$F$2:$F$11,0)),1,0)+IF(ISNUMBER(MATCH(G1987,Sheet4!$F$2:$F$11,0)),1,0)+IF(ISNUMBER(MATCH(H1987,Sheet4!$F$2:$F$11,0)),1,0)+IF(ISNUMBER(MATCH(I1987,Sheet4!$F$2:$F$11,0)),1,0)+IF(ISNUMBER(MATCH(J1987,Sheet4!$F$2:$F$11,0)),1,0))</f>
        <v>0</v>
      </c>
      <c r="P1987" s="40" t="str">
        <f>IFERROR(INDEX(Sheet4!$G:$G,MATCH(Sheet1!B1987,Sheet4!$F:$F,0))+INDEX(Sheet4!$G:$G,MATCH(Sheet1!C1987,Sheet4!$F:$F,0))+INDEX(Sheet4!$G:$G,MATCH(Sheet1!D1987,Sheet4!$F:$F,0))+INDEX(Sheet4!$G:$G,MATCH(Sheet1!E1987,Sheet4!$F:$F,0))+INDEX(Sheet4!$G:$G,MATCH(Sheet1!F1987,Sheet4!$F:$F,0))+INDEX(Sheet4!$G:$G,MATCH(Sheet1!G1987,Sheet4!$F:$F,0))+INDEX(Sheet4!$G:$G,MATCH(Sheet1!H1987,Sheet4!$F:$F,0))+INDEX(Sheet4!$G:$G,MATCH(Sheet1!I1987,Sheet4!$F:$F,0))+INDEX(Sheet4!$G:$G,MATCH(Sheet1!J1987,Sheet4!$F:$F,0)),"")</f>
        <v/>
      </c>
      <c r="AF1987">
        <f si="477" t="shared"/>
        <v>0</v>
      </c>
      <c r="AH1987">
        <v>1964</v>
      </c>
      <c r="AI1987" t="str">
        <f si="478" t="shared"/>
        <v>Ricky RubioElie OkoboDevin BookerJimmy ButlerKelly OubreLuol DengKenneth FariedPaul MillsapRudy Gobert</v>
      </c>
      <c r="AJ1987">
        <f si="467" t="shared"/>
        <v>0</v>
      </c>
      <c r="AK1987">
        <f si="468" t="shared"/>
        <v>0</v>
      </c>
      <c r="AL1987">
        <f si="469" t="shared"/>
        <v>0</v>
      </c>
      <c r="AM1987">
        <f si="470" t="shared"/>
        <v>0</v>
      </c>
      <c r="AN1987">
        <f si="471" t="shared"/>
        <v>0</v>
      </c>
      <c r="AO1987">
        <f si="472" t="shared"/>
        <v>0</v>
      </c>
      <c r="AP1987">
        <f si="473" t="shared"/>
        <v>0</v>
      </c>
      <c r="AQ1987">
        <f si="474" t="shared"/>
        <v>0</v>
      </c>
      <c r="AR1987">
        <f si="475" t="shared"/>
        <v>0</v>
      </c>
      <c r="AS1987">
        <f si="479" t="shared"/>
        <v>0</v>
      </c>
      <c r="AU1987" t="str">
        <f>IFERROR(VLOOKUP(C1987,Results!$A$2:$B$240,2,FALSE)+VLOOKUP(D1987,Results!$A$2:$B$240,2,FALSE)+VLOOKUP(E1987,Results!$A$2:$B$240,2,FALSE)+VLOOKUP(F1987,Results!$A$2:$B$240,2,FALSE)+VLOOKUP(G1987,Results!$A$2:$B$240,2,FALSE)+VLOOKUP(H1987,Results!$A$2:$B$240,2,FALSE)+VLOOKUP(I1987,Results!$A$2:$B$240,2,FALSE)+VLOOKUP(J1987,Results!$A$2:$B$240,2,FALSE)+VLOOKUP(B1987,Results!$A$2:$B$240,2,FALSE)-MIN(VLOOKUP(C1987,Results!$A$2:$B$240,2,FALSE),VLOOKUP(D1987,Results!$A$2:$B$240,2,FALSE),VLOOKUP(E1987,Results!$A$2:$B$240,2,FALSE),VLOOKUP(F1987,Results!$A$2:$B$240,2,FALSE),VLOOKUP(G1987,Results!$A$2:$B$240,2,FALSE),VLOOKUP(H1987,Results!$A$2:$B$240,2,FALSE),VLOOKUP(I1987,Results!$A$2:$B$240,2,FALSE),VLOOKUP(J1987,Results!$A$2:$B$240,2,FALSE),VLOOKUP(B1987,Results!$A$2:$B$240,2,FALSE)),"")</f>
        <v/>
      </c>
    </row>
    <row r="1988" spans="2:47" x14ac:dyDescent="0.3">
      <c r="B1988" t="s">
        <v>166</v>
      </c>
      <c r="C1988" t="s">
        <v>171</v>
      </c>
      <c r="D1988" t="s">
        <v>174</v>
      </c>
      <c r="E1988" t="s">
        <v>146</v>
      </c>
      <c r="F1988" t="s">
        <v>150</v>
      </c>
      <c r="G1988" t="s">
        <v>96</v>
      </c>
      <c r="H1988" t="s">
        <v>181</v>
      </c>
      <c r="I1988" t="s">
        <v>152</v>
      </c>
      <c r="J1988" t="s">
        <v>188</v>
      </c>
      <c r="K1988" t="n">
        <v>9.0</v>
      </c>
      <c r="L1988" s="30">
        <f si="466" t="shared"/>
        <v>0</v>
      </c>
      <c r="N1988" s="35" t="str">
        <f si="476" t="shared"/>
        <v/>
      </c>
      <c r="O1988" s="59">
        <f>(IF(ISNUMBER(MATCH(B1988,Sheet4!$K$92:$K$101,0)),1,0)+IF(ISNUMBER(MATCH(C1988,Sheet4!$K$92:$K$101,0)),1,0)+IF(ISNUMBER(MATCH(D1988,Sheet4!$K$92:$K$101,0)),1,0)+IF(ISNUMBER(MATCH(E1988,Sheet4!$K$92:$K$101,0)),1,0)+IF(ISNUMBER(MATCH(F1988,Sheet4!$K$92:$K$101,0)),1,0)+IF(ISNUMBER(MATCH(G1988,Sheet4!$K$92:$K$101,0)),1,0)+IF(ISNUMBER(MATCH(H1988,Sheet4!$K$92:$K$101,0)),1,0)+IF(ISNUMBER(MATCH(I1988,Sheet4!$K$92:$K$101,0)),1,0)+IF(ISNUMBER(MATCH(J1988,Sheet4!$K$92:$K$101,0)),1,0))
-
(IF(ISNUMBER(MATCH(B1988,Sheet4!$F$2:$F$11,0)),1,0)+IF(ISNUMBER(MATCH(C1988,Sheet4!$F$2:$F$11,0)),1,0)+IF(ISNUMBER(MATCH(D1988,Sheet4!$F$2:$F$11,0)),1,0)+IF(ISNUMBER(MATCH(E1988,Sheet4!$F$2:$F$11,0)),1,0)+IF(ISNUMBER(MATCH(F1988,Sheet4!$F$2:$F$11,0)),1,0)+IF(ISNUMBER(MATCH(G1988,Sheet4!$F$2:$F$11,0)),1,0)+IF(ISNUMBER(MATCH(H1988,Sheet4!$F$2:$F$11,0)),1,0)+IF(ISNUMBER(MATCH(I1988,Sheet4!$F$2:$F$11,0)),1,0)+IF(ISNUMBER(MATCH(J1988,Sheet4!$F$2:$F$11,0)),1,0))</f>
        <v>0</v>
      </c>
      <c r="P1988" s="40" t="str">
        <f>IFERROR(INDEX(Sheet4!$G:$G,MATCH(Sheet1!B1988,Sheet4!$F:$F,0))+INDEX(Sheet4!$G:$G,MATCH(Sheet1!C1988,Sheet4!$F:$F,0))+INDEX(Sheet4!$G:$G,MATCH(Sheet1!D1988,Sheet4!$F:$F,0))+INDEX(Sheet4!$G:$G,MATCH(Sheet1!E1988,Sheet4!$F:$F,0))+INDEX(Sheet4!$G:$G,MATCH(Sheet1!F1988,Sheet4!$F:$F,0))+INDEX(Sheet4!$G:$G,MATCH(Sheet1!G1988,Sheet4!$F:$F,0))+INDEX(Sheet4!$G:$G,MATCH(Sheet1!H1988,Sheet4!$F:$F,0))+INDEX(Sheet4!$G:$G,MATCH(Sheet1!I1988,Sheet4!$F:$F,0))+INDEX(Sheet4!$G:$G,MATCH(Sheet1!J1988,Sheet4!$F:$F,0)),"")</f>
        <v/>
      </c>
      <c r="AF1988">
        <f si="477" t="shared"/>
        <v>0</v>
      </c>
      <c r="AH1988">
        <v>1965</v>
      </c>
      <c r="AI1988" t="str">
        <f si="478" t="shared"/>
        <v>Ben SimmonsLandry ShametJimmy ButlerAndrew WigginsTaurean PrinceCorey BrewerKenneth FariedPaul MillsapRudy Gobert</v>
      </c>
      <c r="AJ1988">
        <f si="467" t="shared"/>
        <v>0</v>
      </c>
      <c r="AK1988">
        <f si="468" t="shared"/>
        <v>0</v>
      </c>
      <c r="AL1988">
        <f si="469" t="shared"/>
        <v>0</v>
      </c>
      <c r="AM1988">
        <f si="470" t="shared"/>
        <v>0</v>
      </c>
      <c r="AN1988">
        <f si="471" t="shared"/>
        <v>0</v>
      </c>
      <c r="AO1988">
        <f si="472" t="shared"/>
        <v>0</v>
      </c>
      <c r="AP1988">
        <f si="473" t="shared"/>
        <v>0</v>
      </c>
      <c r="AQ1988">
        <f si="474" t="shared"/>
        <v>0</v>
      </c>
      <c r="AR1988">
        <f si="475" t="shared"/>
        <v>0</v>
      </c>
      <c r="AS1988">
        <f si="479" t="shared"/>
        <v>0</v>
      </c>
      <c r="AU1988" t="str">
        <f>IFERROR(VLOOKUP(C1988,Results!$A$2:$B$240,2,FALSE)+VLOOKUP(D1988,Results!$A$2:$B$240,2,FALSE)+VLOOKUP(E1988,Results!$A$2:$B$240,2,FALSE)+VLOOKUP(F1988,Results!$A$2:$B$240,2,FALSE)+VLOOKUP(G1988,Results!$A$2:$B$240,2,FALSE)+VLOOKUP(H1988,Results!$A$2:$B$240,2,FALSE)+VLOOKUP(I1988,Results!$A$2:$B$240,2,FALSE)+VLOOKUP(J1988,Results!$A$2:$B$240,2,FALSE)+VLOOKUP(B1988,Results!$A$2:$B$240,2,FALSE)-MIN(VLOOKUP(C1988,Results!$A$2:$B$240,2,FALSE),VLOOKUP(D1988,Results!$A$2:$B$240,2,FALSE),VLOOKUP(E1988,Results!$A$2:$B$240,2,FALSE),VLOOKUP(F1988,Results!$A$2:$B$240,2,FALSE),VLOOKUP(G1988,Results!$A$2:$B$240,2,FALSE),VLOOKUP(H1988,Results!$A$2:$B$240,2,FALSE),VLOOKUP(I1988,Results!$A$2:$B$240,2,FALSE),VLOOKUP(J1988,Results!$A$2:$B$240,2,FALSE),VLOOKUP(B1988,Results!$A$2:$B$240,2,FALSE)),"")</f>
        <v/>
      </c>
    </row>
    <row r="1989" spans="2:47" x14ac:dyDescent="0.3">
      <c r="B1989" t="s">
        <v>87</v>
      </c>
      <c r="C1989" t="s">
        <v>170</v>
      </c>
      <c r="D1989" t="s">
        <v>172</v>
      </c>
      <c r="E1989" t="s">
        <v>173</v>
      </c>
      <c r="F1989" t="s">
        <v>96</v>
      </c>
      <c r="G1989" t="s">
        <v>105</v>
      </c>
      <c r="H1989" t="s">
        <v>153</v>
      </c>
      <c r="I1989" t="s">
        <v>92</v>
      </c>
      <c r="J1989" t="s">
        <v>187</v>
      </c>
      <c r="K1989" t="n">
        <v>9.0</v>
      </c>
      <c r="L1989" s="30">
        <f si="466" t="shared"/>
        <v>0</v>
      </c>
      <c r="N1989" s="35" t="str">
        <f si="476" t="shared"/>
        <v/>
      </c>
      <c r="O1989" s="59">
        <f>(IF(ISNUMBER(MATCH(B1989,Sheet4!$K$92:$K$101,0)),1,0)+IF(ISNUMBER(MATCH(C1989,Sheet4!$K$92:$K$101,0)),1,0)+IF(ISNUMBER(MATCH(D1989,Sheet4!$K$92:$K$101,0)),1,0)+IF(ISNUMBER(MATCH(E1989,Sheet4!$K$92:$K$101,0)),1,0)+IF(ISNUMBER(MATCH(F1989,Sheet4!$K$92:$K$101,0)),1,0)+IF(ISNUMBER(MATCH(G1989,Sheet4!$K$92:$K$101,0)),1,0)+IF(ISNUMBER(MATCH(H1989,Sheet4!$K$92:$K$101,0)),1,0)+IF(ISNUMBER(MATCH(I1989,Sheet4!$K$92:$K$101,0)),1,0)+IF(ISNUMBER(MATCH(J1989,Sheet4!$K$92:$K$101,0)),1,0))
-
(IF(ISNUMBER(MATCH(B1989,Sheet4!$F$2:$F$11,0)),1,0)+IF(ISNUMBER(MATCH(C1989,Sheet4!$F$2:$F$11,0)),1,0)+IF(ISNUMBER(MATCH(D1989,Sheet4!$F$2:$F$11,0)),1,0)+IF(ISNUMBER(MATCH(E1989,Sheet4!$F$2:$F$11,0)),1,0)+IF(ISNUMBER(MATCH(F1989,Sheet4!$F$2:$F$11,0)),1,0)+IF(ISNUMBER(MATCH(G1989,Sheet4!$F$2:$F$11,0)),1,0)+IF(ISNUMBER(MATCH(H1989,Sheet4!$F$2:$F$11,0)),1,0)+IF(ISNUMBER(MATCH(I1989,Sheet4!$F$2:$F$11,0)),1,0)+IF(ISNUMBER(MATCH(J1989,Sheet4!$F$2:$F$11,0)),1,0))</f>
        <v>0</v>
      </c>
      <c r="P1989" s="40" t="str">
        <f>IFERROR(INDEX(Sheet4!$G:$G,MATCH(Sheet1!B1989,Sheet4!$F:$F,0))+INDEX(Sheet4!$G:$G,MATCH(Sheet1!C1989,Sheet4!$F:$F,0))+INDEX(Sheet4!$G:$G,MATCH(Sheet1!D1989,Sheet4!$F:$F,0))+INDEX(Sheet4!$G:$G,MATCH(Sheet1!E1989,Sheet4!$F:$F,0))+INDEX(Sheet4!$G:$G,MATCH(Sheet1!F1989,Sheet4!$F:$F,0))+INDEX(Sheet4!$G:$G,MATCH(Sheet1!G1989,Sheet4!$F:$F,0))+INDEX(Sheet4!$G:$G,MATCH(Sheet1!H1989,Sheet4!$F:$F,0))+INDEX(Sheet4!$G:$G,MATCH(Sheet1!I1989,Sheet4!$F:$F,0))+INDEX(Sheet4!$G:$G,MATCH(Sheet1!J1989,Sheet4!$F:$F,0)),"")</f>
        <v/>
      </c>
      <c r="AF1989">
        <f si="477" t="shared"/>
        <v>0</v>
      </c>
      <c r="AH1989">
        <v>1966</v>
      </c>
      <c r="AI1989" t="str">
        <f si="478" t="shared"/>
        <v>Ben SimmonsRicky RubioAndrew WigginsMonte MorrisKelly OubreMikal BridgesJohn CollinsTrey LylesKarl-Anthony Towns</v>
      </c>
      <c r="AJ1989">
        <f si="467" t="shared"/>
        <v>0</v>
      </c>
      <c r="AK1989">
        <f si="468" t="shared"/>
        <v>0</v>
      </c>
      <c r="AL1989">
        <f si="469" t="shared"/>
        <v>0</v>
      </c>
      <c r="AM1989">
        <f si="470" t="shared"/>
        <v>0</v>
      </c>
      <c r="AN1989">
        <f si="471" t="shared"/>
        <v>0</v>
      </c>
      <c r="AO1989">
        <f si="472" t="shared"/>
        <v>0</v>
      </c>
      <c r="AP1989">
        <f si="473" t="shared"/>
        <v>0</v>
      </c>
      <c r="AQ1989">
        <f si="474" t="shared"/>
        <v>0</v>
      </c>
      <c r="AR1989">
        <f si="475" t="shared"/>
        <v>0</v>
      </c>
      <c r="AS1989">
        <f si="479" t="shared"/>
        <v>0</v>
      </c>
      <c r="AU1989" t="str">
        <f>IFERROR(VLOOKUP(C1989,Results!$A$2:$B$240,2,FALSE)+VLOOKUP(D1989,Results!$A$2:$B$240,2,FALSE)+VLOOKUP(E1989,Results!$A$2:$B$240,2,FALSE)+VLOOKUP(F1989,Results!$A$2:$B$240,2,FALSE)+VLOOKUP(G1989,Results!$A$2:$B$240,2,FALSE)+VLOOKUP(H1989,Results!$A$2:$B$240,2,FALSE)+VLOOKUP(I1989,Results!$A$2:$B$240,2,FALSE)+VLOOKUP(J1989,Results!$A$2:$B$240,2,FALSE)+VLOOKUP(B1989,Results!$A$2:$B$240,2,FALSE)-MIN(VLOOKUP(C1989,Results!$A$2:$B$240,2,FALSE),VLOOKUP(D1989,Results!$A$2:$B$240,2,FALSE),VLOOKUP(E1989,Results!$A$2:$B$240,2,FALSE),VLOOKUP(F1989,Results!$A$2:$B$240,2,FALSE),VLOOKUP(G1989,Results!$A$2:$B$240,2,FALSE),VLOOKUP(H1989,Results!$A$2:$B$240,2,FALSE),VLOOKUP(I1989,Results!$A$2:$B$240,2,FALSE),VLOOKUP(J1989,Results!$A$2:$B$240,2,FALSE),VLOOKUP(B1989,Results!$A$2:$B$240,2,FALSE)),"")</f>
        <v/>
      </c>
    </row>
    <row r="1990" spans="2:47" x14ac:dyDescent="0.3">
      <c r="B1990" t="s">
        <v>87</v>
      </c>
      <c r="C1990" t="s">
        <v>95</v>
      </c>
      <c r="D1990" t="s">
        <v>172</v>
      </c>
      <c r="E1990" t="s">
        <v>146</v>
      </c>
      <c r="F1990" t="s">
        <v>90</v>
      </c>
      <c r="G1990" t="s">
        <v>179</v>
      </c>
      <c r="H1990" t="s">
        <v>92</v>
      </c>
      <c r="I1990" t="s">
        <v>152</v>
      </c>
      <c r="J1990" t="s">
        <v>186</v>
      </c>
      <c r="K1990" t="n">
        <v>9.0</v>
      </c>
      <c r="L1990" s="30">
        <f si="466" t="shared"/>
        <v>0</v>
      </c>
      <c r="N1990" s="35" t="str">
        <f si="476" t="shared"/>
        <v/>
      </c>
      <c r="O1990" s="59">
        <f>(IF(ISNUMBER(MATCH(B1990,Sheet4!$K$92:$K$101,0)),1,0)+IF(ISNUMBER(MATCH(C1990,Sheet4!$K$92:$K$101,0)),1,0)+IF(ISNUMBER(MATCH(D1990,Sheet4!$K$92:$K$101,0)),1,0)+IF(ISNUMBER(MATCH(E1990,Sheet4!$K$92:$K$101,0)),1,0)+IF(ISNUMBER(MATCH(F1990,Sheet4!$K$92:$K$101,0)),1,0)+IF(ISNUMBER(MATCH(G1990,Sheet4!$K$92:$K$101,0)),1,0)+IF(ISNUMBER(MATCH(H1990,Sheet4!$K$92:$K$101,0)),1,0)+IF(ISNUMBER(MATCH(I1990,Sheet4!$K$92:$K$101,0)),1,0)+IF(ISNUMBER(MATCH(J1990,Sheet4!$K$92:$K$101,0)),1,0))
-
(IF(ISNUMBER(MATCH(B1990,Sheet4!$F$2:$F$11,0)),1,0)+IF(ISNUMBER(MATCH(C1990,Sheet4!$F$2:$F$11,0)),1,0)+IF(ISNUMBER(MATCH(D1990,Sheet4!$F$2:$F$11,0)),1,0)+IF(ISNUMBER(MATCH(E1990,Sheet4!$F$2:$F$11,0)),1,0)+IF(ISNUMBER(MATCH(F1990,Sheet4!$F$2:$F$11,0)),1,0)+IF(ISNUMBER(MATCH(G1990,Sheet4!$F$2:$F$11,0)),1,0)+IF(ISNUMBER(MATCH(H1990,Sheet4!$F$2:$F$11,0)),1,0)+IF(ISNUMBER(MATCH(I1990,Sheet4!$F$2:$F$11,0)),1,0)+IF(ISNUMBER(MATCH(J1990,Sheet4!$F$2:$F$11,0)),1,0))</f>
        <v>0</v>
      </c>
      <c r="P1990" s="40" t="str">
        <f>IFERROR(INDEX(Sheet4!$G:$G,MATCH(Sheet1!B1990,Sheet4!$F:$F,0))+INDEX(Sheet4!$G:$G,MATCH(Sheet1!C1990,Sheet4!$F:$F,0))+INDEX(Sheet4!$G:$G,MATCH(Sheet1!D1990,Sheet4!$F:$F,0))+INDEX(Sheet4!$G:$G,MATCH(Sheet1!E1990,Sheet4!$F:$F,0))+INDEX(Sheet4!$G:$G,MATCH(Sheet1!F1990,Sheet4!$F:$F,0))+INDEX(Sheet4!$G:$G,MATCH(Sheet1!G1990,Sheet4!$F:$F,0))+INDEX(Sheet4!$G:$G,MATCH(Sheet1!H1990,Sheet4!$F:$F,0))+INDEX(Sheet4!$G:$G,MATCH(Sheet1!I1990,Sheet4!$F:$F,0))+INDEX(Sheet4!$G:$G,MATCH(Sheet1!J1990,Sheet4!$F:$F,0)),"")</f>
        <v/>
      </c>
      <c r="AF1990">
        <f si="477" t="shared"/>
        <v>0</v>
      </c>
      <c r="AH1990">
        <v>1967</v>
      </c>
      <c r="AI1990" t="str">
        <f si="478" t="shared"/>
        <v>Ben SimmonsJeremy LinDevin BookerMonte MorrisKelly OubreLuol DengMarvin BagleyPaul MillsapNikola Jokic</v>
      </c>
      <c r="AJ1990">
        <f si="467" t="shared"/>
        <v>0</v>
      </c>
      <c r="AK1990">
        <f si="468" t="shared"/>
        <v>0</v>
      </c>
      <c r="AL1990">
        <f si="469" t="shared"/>
        <v>0</v>
      </c>
      <c r="AM1990">
        <f si="470" t="shared"/>
        <v>0</v>
      </c>
      <c r="AN1990">
        <f si="471" t="shared"/>
        <v>0</v>
      </c>
      <c r="AO1990">
        <f si="472" t="shared"/>
        <v>0</v>
      </c>
      <c r="AP1990">
        <f si="473" t="shared"/>
        <v>0</v>
      </c>
      <c r="AQ1990">
        <f si="474" t="shared"/>
        <v>0</v>
      </c>
      <c r="AR1990">
        <f si="475" t="shared"/>
        <v>0</v>
      </c>
      <c r="AS1990">
        <f si="479" t="shared"/>
        <v>0</v>
      </c>
      <c r="AU1990" t="str">
        <f>IFERROR(VLOOKUP(C1990,Results!$A$2:$B$240,2,FALSE)+VLOOKUP(D1990,Results!$A$2:$B$240,2,FALSE)+VLOOKUP(E1990,Results!$A$2:$B$240,2,FALSE)+VLOOKUP(F1990,Results!$A$2:$B$240,2,FALSE)+VLOOKUP(G1990,Results!$A$2:$B$240,2,FALSE)+VLOOKUP(H1990,Results!$A$2:$B$240,2,FALSE)+VLOOKUP(I1990,Results!$A$2:$B$240,2,FALSE)+VLOOKUP(J1990,Results!$A$2:$B$240,2,FALSE)+VLOOKUP(B1990,Results!$A$2:$B$240,2,FALSE)-MIN(VLOOKUP(C1990,Results!$A$2:$B$240,2,FALSE),VLOOKUP(D1990,Results!$A$2:$B$240,2,FALSE),VLOOKUP(E1990,Results!$A$2:$B$240,2,FALSE),VLOOKUP(F1990,Results!$A$2:$B$240,2,FALSE),VLOOKUP(G1990,Results!$A$2:$B$240,2,FALSE),VLOOKUP(H1990,Results!$A$2:$B$240,2,FALSE),VLOOKUP(I1990,Results!$A$2:$B$240,2,FALSE),VLOOKUP(J1990,Results!$A$2:$B$240,2,FALSE),VLOOKUP(B1990,Results!$A$2:$B$240,2,FALSE)),"")</f>
        <v/>
      </c>
    </row>
    <row r="1991" spans="2:47" x14ac:dyDescent="0.3">
      <c r="B1991" t="s">
        <v>167</v>
      </c>
      <c r="C1991" t="s">
        <v>170</v>
      </c>
      <c r="D1991" t="s">
        <v>172</v>
      </c>
      <c r="E1991" t="s">
        <v>146</v>
      </c>
      <c r="F1991" t="s">
        <v>177</v>
      </c>
      <c r="G1991" t="s">
        <v>96</v>
      </c>
      <c r="H1991" t="s">
        <v>153</v>
      </c>
      <c r="I1991" t="s">
        <v>181</v>
      </c>
      <c r="J1991" t="s">
        <v>156</v>
      </c>
      <c r="K1991" t="n">
        <v>9.0</v>
      </c>
      <c r="L1991" s="30">
        <f si="466" t="shared"/>
        <v>0</v>
      </c>
      <c r="N1991" s="35" t="str">
        <f si="476" t="shared"/>
        <v/>
      </c>
      <c r="O1991" s="59">
        <f>(IF(ISNUMBER(MATCH(B1991,Sheet4!$K$92:$K$101,0)),1,0)+IF(ISNUMBER(MATCH(C1991,Sheet4!$K$92:$K$101,0)),1,0)+IF(ISNUMBER(MATCH(D1991,Sheet4!$K$92:$K$101,0)),1,0)+IF(ISNUMBER(MATCH(E1991,Sheet4!$K$92:$K$101,0)),1,0)+IF(ISNUMBER(MATCH(F1991,Sheet4!$K$92:$K$101,0)),1,0)+IF(ISNUMBER(MATCH(G1991,Sheet4!$K$92:$K$101,0)),1,0)+IF(ISNUMBER(MATCH(H1991,Sheet4!$K$92:$K$101,0)),1,0)+IF(ISNUMBER(MATCH(I1991,Sheet4!$K$92:$K$101,0)),1,0)+IF(ISNUMBER(MATCH(J1991,Sheet4!$K$92:$K$101,0)),1,0))
-
(IF(ISNUMBER(MATCH(B1991,Sheet4!$F$2:$F$11,0)),1,0)+IF(ISNUMBER(MATCH(C1991,Sheet4!$F$2:$F$11,0)),1,0)+IF(ISNUMBER(MATCH(D1991,Sheet4!$F$2:$F$11,0)),1,0)+IF(ISNUMBER(MATCH(E1991,Sheet4!$F$2:$F$11,0)),1,0)+IF(ISNUMBER(MATCH(F1991,Sheet4!$F$2:$F$11,0)),1,0)+IF(ISNUMBER(MATCH(G1991,Sheet4!$F$2:$F$11,0)),1,0)+IF(ISNUMBER(MATCH(H1991,Sheet4!$F$2:$F$11,0)),1,0)+IF(ISNUMBER(MATCH(I1991,Sheet4!$F$2:$F$11,0)),1,0)+IF(ISNUMBER(MATCH(J1991,Sheet4!$F$2:$F$11,0)),1,0))</f>
        <v>0</v>
      </c>
      <c r="P1991" s="40" t="str">
        <f>IFERROR(INDEX(Sheet4!$G:$G,MATCH(Sheet1!B1991,Sheet4!$F:$F,0))+INDEX(Sheet4!$G:$G,MATCH(Sheet1!C1991,Sheet4!$F:$F,0))+INDEX(Sheet4!$G:$G,MATCH(Sheet1!D1991,Sheet4!$F:$F,0))+INDEX(Sheet4!$G:$G,MATCH(Sheet1!E1991,Sheet4!$F:$F,0))+INDEX(Sheet4!$G:$G,MATCH(Sheet1!F1991,Sheet4!$F:$F,0))+INDEX(Sheet4!$G:$G,MATCH(Sheet1!G1991,Sheet4!$F:$F,0))+INDEX(Sheet4!$G:$G,MATCH(Sheet1!H1991,Sheet4!$F:$F,0))+INDEX(Sheet4!$G:$G,MATCH(Sheet1!I1991,Sheet4!$F:$F,0))+INDEX(Sheet4!$G:$G,MATCH(Sheet1!J1991,Sheet4!$F:$F,0)),"")</f>
        <v/>
      </c>
      <c r="AF1991">
        <f si="477" t="shared"/>
        <v>0</v>
      </c>
      <c r="AH1991">
        <v>1968</v>
      </c>
      <c r="AI1991" t="str">
        <f si="478" t="shared"/>
        <v>De'Aaron FoxJeremy LinJimmy ButlerMonte MorrisWill BartonKelly OubreJosh JacksonPaul MillsapNikola Jokic</v>
      </c>
      <c r="AJ1991">
        <f si="467" t="shared"/>
        <v>0</v>
      </c>
      <c r="AK1991">
        <f si="468" t="shared"/>
        <v>0</v>
      </c>
      <c r="AL1991">
        <f si="469" t="shared"/>
        <v>0</v>
      </c>
      <c r="AM1991">
        <f si="470" t="shared"/>
        <v>0</v>
      </c>
      <c r="AN1991">
        <f si="471" t="shared"/>
        <v>0</v>
      </c>
      <c r="AO1991">
        <f si="472" t="shared"/>
        <v>0</v>
      </c>
      <c r="AP1991">
        <f si="473" t="shared"/>
        <v>0</v>
      </c>
      <c r="AQ1991">
        <f si="474" t="shared"/>
        <v>0</v>
      </c>
      <c r="AR1991">
        <f si="475" t="shared"/>
        <v>0</v>
      </c>
      <c r="AS1991">
        <f si="479" t="shared"/>
        <v>0</v>
      </c>
      <c r="AU1991" t="str">
        <f>IFERROR(VLOOKUP(C1991,Results!$A$2:$B$240,2,FALSE)+VLOOKUP(D1991,Results!$A$2:$B$240,2,FALSE)+VLOOKUP(E1991,Results!$A$2:$B$240,2,FALSE)+VLOOKUP(F1991,Results!$A$2:$B$240,2,FALSE)+VLOOKUP(G1991,Results!$A$2:$B$240,2,FALSE)+VLOOKUP(H1991,Results!$A$2:$B$240,2,FALSE)+VLOOKUP(I1991,Results!$A$2:$B$240,2,FALSE)+VLOOKUP(J1991,Results!$A$2:$B$240,2,FALSE)+VLOOKUP(B1991,Results!$A$2:$B$240,2,FALSE)-MIN(VLOOKUP(C1991,Results!$A$2:$B$240,2,FALSE),VLOOKUP(D1991,Results!$A$2:$B$240,2,FALSE),VLOOKUP(E1991,Results!$A$2:$B$240,2,FALSE),VLOOKUP(F1991,Results!$A$2:$B$240,2,FALSE),VLOOKUP(G1991,Results!$A$2:$B$240,2,FALSE),VLOOKUP(H1991,Results!$A$2:$B$240,2,FALSE),VLOOKUP(I1991,Results!$A$2:$B$240,2,FALSE),VLOOKUP(J1991,Results!$A$2:$B$240,2,FALSE),VLOOKUP(B1991,Results!$A$2:$B$240,2,FALSE)),"")</f>
        <v/>
      </c>
    </row>
    <row r="1992" spans="2:47" x14ac:dyDescent="0.3">
      <c r="B1992" t="s">
        <v>166</v>
      </c>
      <c r="C1992" t="s">
        <v>108</v>
      </c>
      <c r="D1992" t="s">
        <v>145</v>
      </c>
      <c r="E1992" t="s">
        <v>146</v>
      </c>
      <c r="F1992" t="s">
        <v>179</v>
      </c>
      <c r="G1992" t="s">
        <v>180</v>
      </c>
      <c r="H1992" t="s">
        <v>181</v>
      </c>
      <c r="I1992" t="s">
        <v>152</v>
      </c>
      <c r="J1992" t="s">
        <v>187</v>
      </c>
      <c r="K1992" t="n">
        <v>9.0</v>
      </c>
      <c r="L1992" s="30">
        <f si="466" t="shared"/>
        <v>0</v>
      </c>
      <c r="N1992" s="35" t="str">
        <f si="476" t="shared"/>
        <v/>
      </c>
      <c r="O1992" s="59">
        <f>(IF(ISNUMBER(MATCH(B1992,Sheet4!$K$92:$K$101,0)),1,0)+IF(ISNUMBER(MATCH(C1992,Sheet4!$K$92:$K$101,0)),1,0)+IF(ISNUMBER(MATCH(D1992,Sheet4!$K$92:$K$101,0)),1,0)+IF(ISNUMBER(MATCH(E1992,Sheet4!$K$92:$K$101,0)),1,0)+IF(ISNUMBER(MATCH(F1992,Sheet4!$K$92:$K$101,0)),1,0)+IF(ISNUMBER(MATCH(G1992,Sheet4!$K$92:$K$101,0)),1,0)+IF(ISNUMBER(MATCH(H1992,Sheet4!$K$92:$K$101,0)),1,0)+IF(ISNUMBER(MATCH(I1992,Sheet4!$K$92:$K$101,0)),1,0)+IF(ISNUMBER(MATCH(J1992,Sheet4!$K$92:$K$101,0)),1,0))
-
(IF(ISNUMBER(MATCH(B1992,Sheet4!$F$2:$F$11,0)),1,0)+IF(ISNUMBER(MATCH(C1992,Sheet4!$F$2:$F$11,0)),1,0)+IF(ISNUMBER(MATCH(D1992,Sheet4!$F$2:$F$11,0)),1,0)+IF(ISNUMBER(MATCH(E1992,Sheet4!$F$2:$F$11,0)),1,0)+IF(ISNUMBER(MATCH(F1992,Sheet4!$F$2:$F$11,0)),1,0)+IF(ISNUMBER(MATCH(G1992,Sheet4!$F$2:$F$11,0)),1,0)+IF(ISNUMBER(MATCH(H1992,Sheet4!$F$2:$F$11,0)),1,0)+IF(ISNUMBER(MATCH(I1992,Sheet4!$F$2:$F$11,0)),1,0)+IF(ISNUMBER(MATCH(J1992,Sheet4!$F$2:$F$11,0)),1,0))</f>
        <v>0</v>
      </c>
      <c r="P1992" s="40" t="str">
        <f>IFERROR(INDEX(Sheet4!$G:$G,MATCH(Sheet1!B1992,Sheet4!$F:$F,0))+INDEX(Sheet4!$G:$G,MATCH(Sheet1!C1992,Sheet4!$F:$F,0))+INDEX(Sheet4!$G:$G,MATCH(Sheet1!D1992,Sheet4!$F:$F,0))+INDEX(Sheet4!$G:$G,MATCH(Sheet1!E1992,Sheet4!$F:$F,0))+INDEX(Sheet4!$G:$G,MATCH(Sheet1!F1992,Sheet4!$F:$F,0))+INDEX(Sheet4!$G:$G,MATCH(Sheet1!G1992,Sheet4!$F:$F,0))+INDEX(Sheet4!$G:$G,MATCH(Sheet1!H1992,Sheet4!$F:$F,0))+INDEX(Sheet4!$G:$G,MATCH(Sheet1!I1992,Sheet4!$F:$F,0))+INDEX(Sheet4!$G:$G,MATCH(Sheet1!J1992,Sheet4!$F:$F,0)),"")</f>
        <v/>
      </c>
      <c r="AF1992">
        <f si="477" t="shared"/>
        <v>0</v>
      </c>
      <c r="AH1992">
        <v>1969</v>
      </c>
      <c r="AI1992" t="str">
        <f si="478" t="shared"/>
        <v>De'Aaron FoxTrae YoungJimmy ButlerMalik BeasleyKelly OubreGerald GreenMarvin BagleyPaul MillsapKarl-Anthony Towns</v>
      </c>
      <c r="AJ1992">
        <f si="467" t="shared"/>
        <v>0</v>
      </c>
      <c r="AK1992">
        <f si="468" t="shared"/>
        <v>0</v>
      </c>
      <c r="AL1992">
        <f si="469" t="shared"/>
        <v>0</v>
      </c>
      <c r="AM1992">
        <f si="470" t="shared"/>
        <v>0</v>
      </c>
      <c r="AN1992">
        <f si="471" t="shared"/>
        <v>0</v>
      </c>
      <c r="AO1992">
        <f si="472" t="shared"/>
        <v>0</v>
      </c>
      <c r="AP1992">
        <f si="473" t="shared"/>
        <v>0</v>
      </c>
      <c r="AQ1992">
        <f si="474" t="shared"/>
        <v>0</v>
      </c>
      <c r="AR1992">
        <f si="475" t="shared"/>
        <v>0</v>
      </c>
      <c r="AS1992">
        <f si="479" t="shared"/>
        <v>0</v>
      </c>
      <c r="AU1992" t="str">
        <f>IFERROR(VLOOKUP(C1992,Results!$A$2:$B$240,2,FALSE)+VLOOKUP(D1992,Results!$A$2:$B$240,2,FALSE)+VLOOKUP(E1992,Results!$A$2:$B$240,2,FALSE)+VLOOKUP(F1992,Results!$A$2:$B$240,2,FALSE)+VLOOKUP(G1992,Results!$A$2:$B$240,2,FALSE)+VLOOKUP(H1992,Results!$A$2:$B$240,2,FALSE)+VLOOKUP(I1992,Results!$A$2:$B$240,2,FALSE)+VLOOKUP(J1992,Results!$A$2:$B$240,2,FALSE)+VLOOKUP(B1992,Results!$A$2:$B$240,2,FALSE)-MIN(VLOOKUP(C1992,Results!$A$2:$B$240,2,FALSE),VLOOKUP(D1992,Results!$A$2:$B$240,2,FALSE),VLOOKUP(E1992,Results!$A$2:$B$240,2,FALSE),VLOOKUP(F1992,Results!$A$2:$B$240,2,FALSE),VLOOKUP(G1992,Results!$A$2:$B$240,2,FALSE),VLOOKUP(H1992,Results!$A$2:$B$240,2,FALSE),VLOOKUP(I1992,Results!$A$2:$B$240,2,FALSE),VLOOKUP(J1992,Results!$A$2:$B$240,2,FALSE),VLOOKUP(B1992,Results!$A$2:$B$240,2,FALSE)),"")</f>
        <v/>
      </c>
    </row>
    <row r="1993" spans="2:47" x14ac:dyDescent="0.3">
      <c r="B1993" t="s">
        <v>166</v>
      </c>
      <c r="C1993" t="s">
        <v>170</v>
      </c>
      <c r="D1993" t="s">
        <v>172</v>
      </c>
      <c r="E1993" t="s">
        <v>89</v>
      </c>
      <c r="F1993" t="s">
        <v>150</v>
      </c>
      <c r="G1993" t="s">
        <v>100</v>
      </c>
      <c r="H1993" t="s">
        <v>181</v>
      </c>
      <c r="I1993" t="s">
        <v>183</v>
      </c>
      <c r="J1993" t="s">
        <v>186</v>
      </c>
      <c r="K1993" t="n">
        <v>9.0</v>
      </c>
      <c r="L1993" s="30">
        <f si="466" t="shared"/>
        <v>0</v>
      </c>
      <c r="N1993" s="35" t="str">
        <f si="476" t="shared"/>
        <v/>
      </c>
      <c r="O1993" s="59">
        <f>(IF(ISNUMBER(MATCH(B1993,Sheet4!$K$92:$K$101,0)),1,0)+IF(ISNUMBER(MATCH(C1993,Sheet4!$K$92:$K$101,0)),1,0)+IF(ISNUMBER(MATCH(D1993,Sheet4!$K$92:$K$101,0)),1,0)+IF(ISNUMBER(MATCH(E1993,Sheet4!$K$92:$K$101,0)),1,0)+IF(ISNUMBER(MATCH(F1993,Sheet4!$K$92:$K$101,0)),1,0)+IF(ISNUMBER(MATCH(G1993,Sheet4!$K$92:$K$101,0)),1,0)+IF(ISNUMBER(MATCH(H1993,Sheet4!$K$92:$K$101,0)),1,0)+IF(ISNUMBER(MATCH(I1993,Sheet4!$K$92:$K$101,0)),1,0)+IF(ISNUMBER(MATCH(J1993,Sheet4!$K$92:$K$101,0)),1,0))
-
(IF(ISNUMBER(MATCH(B1993,Sheet4!$F$2:$F$11,0)),1,0)+IF(ISNUMBER(MATCH(C1993,Sheet4!$F$2:$F$11,0)),1,0)+IF(ISNUMBER(MATCH(D1993,Sheet4!$F$2:$F$11,0)),1,0)+IF(ISNUMBER(MATCH(E1993,Sheet4!$F$2:$F$11,0)),1,0)+IF(ISNUMBER(MATCH(F1993,Sheet4!$F$2:$F$11,0)),1,0)+IF(ISNUMBER(MATCH(G1993,Sheet4!$F$2:$F$11,0)),1,0)+IF(ISNUMBER(MATCH(H1993,Sheet4!$F$2:$F$11,0)),1,0)+IF(ISNUMBER(MATCH(I1993,Sheet4!$F$2:$F$11,0)),1,0)+IF(ISNUMBER(MATCH(J1993,Sheet4!$F$2:$F$11,0)),1,0))</f>
        <v>0</v>
      </c>
      <c r="P1993" s="40" t="str">
        <f>IFERROR(INDEX(Sheet4!$G:$G,MATCH(Sheet1!B1993,Sheet4!$F:$F,0))+INDEX(Sheet4!$G:$G,MATCH(Sheet1!C1993,Sheet4!$F:$F,0))+INDEX(Sheet4!$G:$G,MATCH(Sheet1!D1993,Sheet4!$F:$F,0))+INDEX(Sheet4!$G:$G,MATCH(Sheet1!E1993,Sheet4!$F:$F,0))+INDEX(Sheet4!$G:$G,MATCH(Sheet1!F1993,Sheet4!$F:$F,0))+INDEX(Sheet4!$G:$G,MATCH(Sheet1!G1993,Sheet4!$F:$F,0))+INDEX(Sheet4!$G:$G,MATCH(Sheet1!H1993,Sheet4!$F:$F,0))+INDEX(Sheet4!$G:$G,MATCH(Sheet1!I1993,Sheet4!$F:$F,0))+INDEX(Sheet4!$G:$G,MATCH(Sheet1!J1993,Sheet4!$F:$F,0)),"")</f>
        <v/>
      </c>
      <c r="AF1993">
        <f si="477" t="shared"/>
        <v>0</v>
      </c>
      <c r="AH1993">
        <v>1970</v>
      </c>
      <c r="AI1993" t="str">
        <f si="478" t="shared"/>
        <v>Ben SimmonsLandry ShametMonte MorrisJosh OkogieWill BartonKelly OubreKenneth FariedJosh JacksonJoel Embiid</v>
      </c>
      <c r="AJ1993">
        <f si="467" t="shared"/>
        <v>0</v>
      </c>
      <c r="AK1993">
        <f si="468" t="shared"/>
        <v>0</v>
      </c>
      <c r="AL1993">
        <f si="469" t="shared"/>
        <v>0</v>
      </c>
      <c r="AM1993">
        <f si="470" t="shared"/>
        <v>0</v>
      </c>
      <c r="AN1993">
        <f si="471" t="shared"/>
        <v>0</v>
      </c>
      <c r="AO1993">
        <f si="472" t="shared"/>
        <v>0</v>
      </c>
      <c r="AP1993">
        <f si="473" t="shared"/>
        <v>0</v>
      </c>
      <c r="AQ1993">
        <f si="474" t="shared"/>
        <v>0</v>
      </c>
      <c r="AR1993">
        <f si="475" t="shared"/>
        <v>0</v>
      </c>
      <c r="AS1993">
        <f si="479" t="shared"/>
        <v>0</v>
      </c>
      <c r="AU1993" t="str">
        <f>IFERROR(VLOOKUP(C1993,Results!$A$2:$B$240,2,FALSE)+VLOOKUP(D1993,Results!$A$2:$B$240,2,FALSE)+VLOOKUP(E1993,Results!$A$2:$B$240,2,FALSE)+VLOOKUP(F1993,Results!$A$2:$B$240,2,FALSE)+VLOOKUP(G1993,Results!$A$2:$B$240,2,FALSE)+VLOOKUP(H1993,Results!$A$2:$B$240,2,FALSE)+VLOOKUP(I1993,Results!$A$2:$B$240,2,FALSE)+VLOOKUP(J1993,Results!$A$2:$B$240,2,FALSE)+VLOOKUP(B1993,Results!$A$2:$B$240,2,FALSE)-MIN(VLOOKUP(C1993,Results!$A$2:$B$240,2,FALSE),VLOOKUP(D1993,Results!$A$2:$B$240,2,FALSE),VLOOKUP(E1993,Results!$A$2:$B$240,2,FALSE),VLOOKUP(F1993,Results!$A$2:$B$240,2,FALSE),VLOOKUP(G1993,Results!$A$2:$B$240,2,FALSE),VLOOKUP(H1993,Results!$A$2:$B$240,2,FALSE),VLOOKUP(I1993,Results!$A$2:$B$240,2,FALSE),VLOOKUP(J1993,Results!$A$2:$B$240,2,FALSE),VLOOKUP(B1993,Results!$A$2:$B$240,2,FALSE)),"")</f>
        <v/>
      </c>
    </row>
    <row r="1994" spans="2:47" x14ac:dyDescent="0.3">
      <c r="B1994" t="s">
        <v>166</v>
      </c>
      <c r="C1994" t="s">
        <v>87</v>
      </c>
      <c r="D1994" t="s">
        <v>174</v>
      </c>
      <c r="E1994" t="s">
        <v>146</v>
      </c>
      <c r="F1994" t="s">
        <v>150</v>
      </c>
      <c r="G1994" t="s">
        <v>177</v>
      </c>
      <c r="H1994" t="s">
        <v>153</v>
      </c>
      <c r="I1994" t="s">
        <v>185</v>
      </c>
      <c r="J1994" t="s">
        <v>187</v>
      </c>
      <c r="K1994" t="n">
        <v>9.0</v>
      </c>
      <c r="L1994" s="30">
        <f si="466" t="shared"/>
        <v>0</v>
      </c>
      <c r="N1994" s="35" t="str">
        <f si="476" t="shared"/>
        <v/>
      </c>
      <c r="O1994" s="59">
        <f>(IF(ISNUMBER(MATCH(B1994,Sheet4!$K$92:$K$101,0)),1,0)+IF(ISNUMBER(MATCH(C1994,Sheet4!$K$92:$K$101,0)),1,0)+IF(ISNUMBER(MATCH(D1994,Sheet4!$K$92:$K$101,0)),1,0)+IF(ISNUMBER(MATCH(E1994,Sheet4!$K$92:$K$101,0)),1,0)+IF(ISNUMBER(MATCH(F1994,Sheet4!$K$92:$K$101,0)),1,0)+IF(ISNUMBER(MATCH(G1994,Sheet4!$K$92:$K$101,0)),1,0)+IF(ISNUMBER(MATCH(H1994,Sheet4!$K$92:$K$101,0)),1,0)+IF(ISNUMBER(MATCH(I1994,Sheet4!$K$92:$K$101,0)),1,0)+IF(ISNUMBER(MATCH(J1994,Sheet4!$K$92:$K$101,0)),1,0))
-
(IF(ISNUMBER(MATCH(B1994,Sheet4!$F$2:$F$11,0)),1,0)+IF(ISNUMBER(MATCH(C1994,Sheet4!$F$2:$F$11,0)),1,0)+IF(ISNUMBER(MATCH(D1994,Sheet4!$F$2:$F$11,0)),1,0)+IF(ISNUMBER(MATCH(E1994,Sheet4!$F$2:$F$11,0)),1,0)+IF(ISNUMBER(MATCH(F1994,Sheet4!$F$2:$F$11,0)),1,0)+IF(ISNUMBER(MATCH(G1994,Sheet4!$F$2:$F$11,0)),1,0)+IF(ISNUMBER(MATCH(H1994,Sheet4!$F$2:$F$11,0)),1,0)+IF(ISNUMBER(MATCH(I1994,Sheet4!$F$2:$F$11,0)),1,0)+IF(ISNUMBER(MATCH(J1994,Sheet4!$F$2:$F$11,0)),1,0))</f>
        <v>0</v>
      </c>
      <c r="P1994" s="40" t="str">
        <f>IFERROR(INDEX(Sheet4!$G:$G,MATCH(Sheet1!B1994,Sheet4!$F:$F,0))+INDEX(Sheet4!$G:$G,MATCH(Sheet1!C1994,Sheet4!$F:$F,0))+INDEX(Sheet4!$G:$G,MATCH(Sheet1!D1994,Sheet4!$F:$F,0))+INDEX(Sheet4!$G:$G,MATCH(Sheet1!E1994,Sheet4!$F:$F,0))+INDEX(Sheet4!$G:$G,MATCH(Sheet1!F1994,Sheet4!$F:$F,0))+INDEX(Sheet4!$G:$G,MATCH(Sheet1!G1994,Sheet4!$F:$F,0))+INDEX(Sheet4!$G:$G,MATCH(Sheet1!H1994,Sheet4!$F:$F,0))+INDEX(Sheet4!$G:$G,MATCH(Sheet1!I1994,Sheet4!$F:$F,0))+INDEX(Sheet4!$G:$G,MATCH(Sheet1!J1994,Sheet4!$F:$F,0)),"")</f>
        <v/>
      </c>
      <c r="AF1994">
        <f si="477" t="shared"/>
        <v>0</v>
      </c>
      <c r="AH1994">
        <v>1971</v>
      </c>
      <c r="AI1994" t="str">
        <f si="478" t="shared"/>
        <v>De'Aaron FoxTrae YoungDevin BookerMonte MorrisKelly OubreGerald GreenKenneth FariedRichaun HolmesRudy Gobert</v>
      </c>
      <c r="AJ1994">
        <f si="467" t="shared"/>
        <v>0</v>
      </c>
      <c r="AK1994">
        <f si="468" t="shared"/>
        <v>0</v>
      </c>
      <c r="AL1994">
        <f si="469" t="shared"/>
        <v>0</v>
      </c>
      <c r="AM1994">
        <f si="470" t="shared"/>
        <v>0</v>
      </c>
      <c r="AN1994">
        <f si="471" t="shared"/>
        <v>0</v>
      </c>
      <c r="AO1994">
        <f si="472" t="shared"/>
        <v>0</v>
      </c>
      <c r="AP1994">
        <f si="473" t="shared"/>
        <v>0</v>
      </c>
      <c r="AQ1994">
        <f si="474" t="shared"/>
        <v>0</v>
      </c>
      <c r="AR1994">
        <f si="475" t="shared"/>
        <v>0</v>
      </c>
      <c r="AS1994">
        <f si="479" t="shared"/>
        <v>0</v>
      </c>
      <c r="AU1994" t="str">
        <f>IFERROR(VLOOKUP(C1994,Results!$A$2:$B$240,2,FALSE)+VLOOKUP(D1994,Results!$A$2:$B$240,2,FALSE)+VLOOKUP(E1994,Results!$A$2:$B$240,2,FALSE)+VLOOKUP(F1994,Results!$A$2:$B$240,2,FALSE)+VLOOKUP(G1994,Results!$A$2:$B$240,2,FALSE)+VLOOKUP(H1994,Results!$A$2:$B$240,2,FALSE)+VLOOKUP(I1994,Results!$A$2:$B$240,2,FALSE)+VLOOKUP(J1994,Results!$A$2:$B$240,2,FALSE)+VLOOKUP(B1994,Results!$A$2:$B$240,2,FALSE)-MIN(VLOOKUP(C1994,Results!$A$2:$B$240,2,FALSE),VLOOKUP(D1994,Results!$A$2:$B$240,2,FALSE),VLOOKUP(E1994,Results!$A$2:$B$240,2,FALSE),VLOOKUP(F1994,Results!$A$2:$B$240,2,FALSE),VLOOKUP(G1994,Results!$A$2:$B$240,2,FALSE),VLOOKUP(H1994,Results!$A$2:$B$240,2,FALSE),VLOOKUP(I1994,Results!$A$2:$B$240,2,FALSE),VLOOKUP(J1994,Results!$A$2:$B$240,2,FALSE),VLOOKUP(B1994,Results!$A$2:$B$240,2,FALSE)),"")</f>
        <v/>
      </c>
    </row>
    <row r="1995" spans="2:47" x14ac:dyDescent="0.3">
      <c r="B1995" t="s">
        <v>166</v>
      </c>
      <c r="C1995" t="s">
        <v>108</v>
      </c>
      <c r="D1995" t="s">
        <v>146</v>
      </c>
      <c r="E1995" t="s">
        <v>148</v>
      </c>
      <c r="F1995" t="s">
        <v>177</v>
      </c>
      <c r="G1995" t="s">
        <v>101</v>
      </c>
      <c r="H1995" t="s">
        <v>153</v>
      </c>
      <c r="I1995" t="s">
        <v>93</v>
      </c>
      <c r="J1995" t="s">
        <v>186</v>
      </c>
      <c r="K1995" t="n">
        <v>9.0</v>
      </c>
      <c r="L1995" s="30">
        <f si="466" t="shared"/>
        <v>0</v>
      </c>
      <c r="N1995" s="35" t="str">
        <f si="476" t="shared"/>
        <v/>
      </c>
      <c r="O1995" s="59">
        <f>(IF(ISNUMBER(MATCH(B1995,Sheet4!$K$92:$K$101,0)),1,0)+IF(ISNUMBER(MATCH(C1995,Sheet4!$K$92:$K$101,0)),1,0)+IF(ISNUMBER(MATCH(D1995,Sheet4!$K$92:$K$101,0)),1,0)+IF(ISNUMBER(MATCH(E1995,Sheet4!$K$92:$K$101,0)),1,0)+IF(ISNUMBER(MATCH(F1995,Sheet4!$K$92:$K$101,0)),1,0)+IF(ISNUMBER(MATCH(G1995,Sheet4!$K$92:$K$101,0)),1,0)+IF(ISNUMBER(MATCH(H1995,Sheet4!$K$92:$K$101,0)),1,0)+IF(ISNUMBER(MATCH(I1995,Sheet4!$K$92:$K$101,0)),1,0)+IF(ISNUMBER(MATCH(J1995,Sheet4!$K$92:$K$101,0)),1,0))
-
(IF(ISNUMBER(MATCH(B1995,Sheet4!$F$2:$F$11,0)),1,0)+IF(ISNUMBER(MATCH(C1995,Sheet4!$F$2:$F$11,0)),1,0)+IF(ISNUMBER(MATCH(D1995,Sheet4!$F$2:$F$11,0)),1,0)+IF(ISNUMBER(MATCH(E1995,Sheet4!$F$2:$F$11,0)),1,0)+IF(ISNUMBER(MATCH(F1995,Sheet4!$F$2:$F$11,0)),1,0)+IF(ISNUMBER(MATCH(G1995,Sheet4!$F$2:$F$11,0)),1,0)+IF(ISNUMBER(MATCH(H1995,Sheet4!$F$2:$F$11,0)),1,0)+IF(ISNUMBER(MATCH(I1995,Sheet4!$F$2:$F$11,0)),1,0)+IF(ISNUMBER(MATCH(J1995,Sheet4!$F$2:$F$11,0)),1,0))</f>
        <v>0</v>
      </c>
      <c r="P1995" s="40" t="str">
        <f>IFERROR(INDEX(Sheet4!$G:$G,MATCH(Sheet1!B1995,Sheet4!$F:$F,0))+INDEX(Sheet4!$G:$G,MATCH(Sheet1!C1995,Sheet4!$F:$F,0))+INDEX(Sheet4!$G:$G,MATCH(Sheet1!D1995,Sheet4!$F:$F,0))+INDEX(Sheet4!$G:$G,MATCH(Sheet1!E1995,Sheet4!$F:$F,0))+INDEX(Sheet4!$G:$G,MATCH(Sheet1!F1995,Sheet4!$F:$F,0))+INDEX(Sheet4!$G:$G,MATCH(Sheet1!G1995,Sheet4!$F:$F,0))+INDEX(Sheet4!$G:$G,MATCH(Sheet1!H1995,Sheet4!$F:$F,0))+INDEX(Sheet4!$G:$G,MATCH(Sheet1!I1995,Sheet4!$F:$F,0))+INDEX(Sheet4!$G:$G,MATCH(Sheet1!J1995,Sheet4!$F:$F,0)),"")</f>
        <v/>
      </c>
      <c r="AF1995">
        <f si="477" t="shared"/>
        <v>0</v>
      </c>
      <c r="AH1995">
        <v>1972</v>
      </c>
      <c r="AI1995" t="str">
        <f si="478" t="shared"/>
        <v>Ben SimmonsDe'Aaron FoxBuddy HieldMonte MorrisKelly OubreGerald GreenJosh JacksonPaul MillsapKarl-Anthony Towns</v>
      </c>
      <c r="AJ1995">
        <f si="467" t="shared"/>
        <v>0</v>
      </c>
      <c r="AK1995">
        <f si="468" t="shared"/>
        <v>0</v>
      </c>
      <c r="AL1995">
        <f si="469" t="shared"/>
        <v>0</v>
      </c>
      <c r="AM1995">
        <f si="470" t="shared"/>
        <v>0</v>
      </c>
      <c r="AN1995">
        <f si="471" t="shared"/>
        <v>0</v>
      </c>
      <c r="AO1995">
        <f si="472" t="shared"/>
        <v>0</v>
      </c>
      <c r="AP1995">
        <f si="473" t="shared"/>
        <v>0</v>
      </c>
      <c r="AQ1995">
        <f si="474" t="shared"/>
        <v>0</v>
      </c>
      <c r="AR1995">
        <f si="475" t="shared"/>
        <v>0</v>
      </c>
      <c r="AS1995">
        <f si="479" t="shared"/>
        <v>0</v>
      </c>
      <c r="AU1995" t="str">
        <f>IFERROR(VLOOKUP(C1995,Results!$A$2:$B$240,2,FALSE)+VLOOKUP(D1995,Results!$A$2:$B$240,2,FALSE)+VLOOKUP(E1995,Results!$A$2:$B$240,2,FALSE)+VLOOKUP(F1995,Results!$A$2:$B$240,2,FALSE)+VLOOKUP(G1995,Results!$A$2:$B$240,2,FALSE)+VLOOKUP(H1995,Results!$A$2:$B$240,2,FALSE)+VLOOKUP(I1995,Results!$A$2:$B$240,2,FALSE)+VLOOKUP(J1995,Results!$A$2:$B$240,2,FALSE)+VLOOKUP(B1995,Results!$A$2:$B$240,2,FALSE)-MIN(VLOOKUP(C1995,Results!$A$2:$B$240,2,FALSE),VLOOKUP(D1995,Results!$A$2:$B$240,2,FALSE),VLOOKUP(E1995,Results!$A$2:$B$240,2,FALSE),VLOOKUP(F1995,Results!$A$2:$B$240,2,FALSE),VLOOKUP(G1995,Results!$A$2:$B$240,2,FALSE),VLOOKUP(H1995,Results!$A$2:$B$240,2,FALSE),VLOOKUP(I1995,Results!$A$2:$B$240,2,FALSE),VLOOKUP(J1995,Results!$A$2:$B$240,2,FALSE),VLOOKUP(B1995,Results!$A$2:$B$240,2,FALSE)),"")</f>
        <v/>
      </c>
    </row>
    <row r="1996" spans="2:47" x14ac:dyDescent="0.3">
      <c r="B1996" t="s">
        <v>166</v>
      </c>
      <c r="C1996" t="s">
        <v>171</v>
      </c>
      <c r="D1996" t="s">
        <v>99</v>
      </c>
      <c r="E1996" t="s">
        <v>173</v>
      </c>
      <c r="F1996" t="s">
        <v>90</v>
      </c>
      <c r="G1996" t="s">
        <v>179</v>
      </c>
      <c r="H1996" t="s">
        <v>181</v>
      </c>
      <c r="I1996" t="s">
        <v>152</v>
      </c>
      <c r="J1996" t="s">
        <v>98</v>
      </c>
      <c r="K1996" t="n">
        <v>9.0</v>
      </c>
      <c r="L1996" s="30">
        <f si="466" t="shared"/>
        <v>0</v>
      </c>
      <c r="N1996" s="35" t="str">
        <f si="476" t="shared"/>
        <v/>
      </c>
      <c r="O1996" s="59">
        <f>(IF(ISNUMBER(MATCH(B1996,Sheet4!$K$92:$K$101,0)),1,0)+IF(ISNUMBER(MATCH(C1996,Sheet4!$K$92:$K$101,0)),1,0)+IF(ISNUMBER(MATCH(D1996,Sheet4!$K$92:$K$101,0)),1,0)+IF(ISNUMBER(MATCH(E1996,Sheet4!$K$92:$K$101,0)),1,0)+IF(ISNUMBER(MATCH(F1996,Sheet4!$K$92:$K$101,0)),1,0)+IF(ISNUMBER(MATCH(G1996,Sheet4!$K$92:$K$101,0)),1,0)+IF(ISNUMBER(MATCH(H1996,Sheet4!$K$92:$K$101,0)),1,0)+IF(ISNUMBER(MATCH(I1996,Sheet4!$K$92:$K$101,0)),1,0)+IF(ISNUMBER(MATCH(J1996,Sheet4!$K$92:$K$101,0)),1,0))
-
(IF(ISNUMBER(MATCH(B1996,Sheet4!$F$2:$F$11,0)),1,0)+IF(ISNUMBER(MATCH(C1996,Sheet4!$F$2:$F$11,0)),1,0)+IF(ISNUMBER(MATCH(D1996,Sheet4!$F$2:$F$11,0)),1,0)+IF(ISNUMBER(MATCH(E1996,Sheet4!$F$2:$F$11,0)),1,0)+IF(ISNUMBER(MATCH(F1996,Sheet4!$F$2:$F$11,0)),1,0)+IF(ISNUMBER(MATCH(G1996,Sheet4!$F$2:$F$11,0)),1,0)+IF(ISNUMBER(MATCH(H1996,Sheet4!$F$2:$F$11,0)),1,0)+IF(ISNUMBER(MATCH(I1996,Sheet4!$F$2:$F$11,0)),1,0)+IF(ISNUMBER(MATCH(J1996,Sheet4!$F$2:$F$11,0)),1,0))</f>
        <v>0</v>
      </c>
      <c r="P1996" s="40" t="str">
        <f>IFERROR(INDEX(Sheet4!$G:$G,MATCH(Sheet1!B1996,Sheet4!$F:$F,0))+INDEX(Sheet4!$G:$G,MATCH(Sheet1!C1996,Sheet4!$F:$F,0))+INDEX(Sheet4!$G:$G,MATCH(Sheet1!D1996,Sheet4!$F:$F,0))+INDEX(Sheet4!$G:$G,MATCH(Sheet1!E1996,Sheet4!$F:$F,0))+INDEX(Sheet4!$G:$G,MATCH(Sheet1!F1996,Sheet4!$F:$F,0))+INDEX(Sheet4!$G:$G,MATCH(Sheet1!G1996,Sheet4!$F:$F,0))+INDEX(Sheet4!$G:$G,MATCH(Sheet1!H1996,Sheet4!$F:$F,0))+INDEX(Sheet4!$G:$G,MATCH(Sheet1!I1996,Sheet4!$F:$F,0))+INDEX(Sheet4!$G:$G,MATCH(Sheet1!J1996,Sheet4!$F:$F,0)),"")</f>
        <v/>
      </c>
      <c r="AF1996">
        <f si="477" t="shared"/>
        <v>0</v>
      </c>
      <c r="AH1996">
        <v>1973</v>
      </c>
      <c r="AI1996" t="str">
        <f si="478" t="shared"/>
        <v>Ben SimmonsDe'Aaron FoxJimmy ButlerMonte MorrisKelly OubreCorey BrewerMarvin BagleyJosh JacksonDeandre Ayton</v>
      </c>
      <c r="AJ1996">
        <f si="467" t="shared"/>
        <v>0</v>
      </c>
      <c r="AK1996">
        <f si="468" t="shared"/>
        <v>0</v>
      </c>
      <c r="AL1996">
        <f si="469" t="shared"/>
        <v>0</v>
      </c>
      <c r="AM1996">
        <f si="470" t="shared"/>
        <v>0</v>
      </c>
      <c r="AN1996">
        <f si="471" t="shared"/>
        <v>0</v>
      </c>
      <c r="AO1996">
        <f si="472" t="shared"/>
        <v>0</v>
      </c>
      <c r="AP1996">
        <f si="473" t="shared"/>
        <v>0</v>
      </c>
      <c r="AQ1996">
        <f si="474" t="shared"/>
        <v>0</v>
      </c>
      <c r="AR1996">
        <f si="475" t="shared"/>
        <v>0</v>
      </c>
      <c r="AS1996">
        <f si="479" t="shared"/>
        <v>0</v>
      </c>
      <c r="AU1996" t="str">
        <f>IFERROR(VLOOKUP(C1996,Results!$A$2:$B$240,2,FALSE)+VLOOKUP(D1996,Results!$A$2:$B$240,2,FALSE)+VLOOKUP(E1996,Results!$A$2:$B$240,2,FALSE)+VLOOKUP(F1996,Results!$A$2:$B$240,2,FALSE)+VLOOKUP(G1996,Results!$A$2:$B$240,2,FALSE)+VLOOKUP(H1996,Results!$A$2:$B$240,2,FALSE)+VLOOKUP(I1996,Results!$A$2:$B$240,2,FALSE)+VLOOKUP(J1996,Results!$A$2:$B$240,2,FALSE)+VLOOKUP(B1996,Results!$A$2:$B$240,2,FALSE)-MIN(VLOOKUP(C1996,Results!$A$2:$B$240,2,FALSE),VLOOKUP(D1996,Results!$A$2:$B$240,2,FALSE),VLOOKUP(E1996,Results!$A$2:$B$240,2,FALSE),VLOOKUP(F1996,Results!$A$2:$B$240,2,FALSE),VLOOKUP(G1996,Results!$A$2:$B$240,2,FALSE),VLOOKUP(H1996,Results!$A$2:$B$240,2,FALSE),VLOOKUP(I1996,Results!$A$2:$B$240,2,FALSE),VLOOKUP(J1996,Results!$A$2:$B$240,2,FALSE),VLOOKUP(B1996,Results!$A$2:$B$240,2,FALSE)),"")</f>
        <v/>
      </c>
    </row>
    <row r="1997" spans="2:47" x14ac:dyDescent="0.3">
      <c r="B1997" t="s">
        <v>166</v>
      </c>
      <c r="C1997" t="s">
        <v>95</v>
      </c>
      <c r="D1997" t="s">
        <v>88</v>
      </c>
      <c r="E1997" t="s">
        <v>146</v>
      </c>
      <c r="F1997" t="s">
        <v>177</v>
      </c>
      <c r="G1997" t="s">
        <v>96</v>
      </c>
      <c r="H1997" t="s">
        <v>92</v>
      </c>
      <c r="I1997" t="s">
        <v>155</v>
      </c>
      <c r="J1997" t="s">
        <v>98</v>
      </c>
      <c r="K1997" t="n">
        <v>9.0</v>
      </c>
      <c r="L1997" s="30">
        <f si="466" t="shared"/>
        <v>0</v>
      </c>
      <c r="N1997" s="35" t="str">
        <f si="476" t="shared"/>
        <v/>
      </c>
      <c r="O1997" s="59">
        <f>(IF(ISNUMBER(MATCH(B1997,Sheet4!$K$92:$K$101,0)),1,0)+IF(ISNUMBER(MATCH(C1997,Sheet4!$K$92:$K$101,0)),1,0)+IF(ISNUMBER(MATCH(D1997,Sheet4!$K$92:$K$101,0)),1,0)+IF(ISNUMBER(MATCH(E1997,Sheet4!$K$92:$K$101,0)),1,0)+IF(ISNUMBER(MATCH(F1997,Sheet4!$K$92:$K$101,0)),1,0)+IF(ISNUMBER(MATCH(G1997,Sheet4!$K$92:$K$101,0)),1,0)+IF(ISNUMBER(MATCH(H1997,Sheet4!$K$92:$K$101,0)),1,0)+IF(ISNUMBER(MATCH(I1997,Sheet4!$K$92:$K$101,0)),1,0)+IF(ISNUMBER(MATCH(J1997,Sheet4!$K$92:$K$101,0)),1,0))
-
(IF(ISNUMBER(MATCH(B1997,Sheet4!$F$2:$F$11,0)),1,0)+IF(ISNUMBER(MATCH(C1997,Sheet4!$F$2:$F$11,0)),1,0)+IF(ISNUMBER(MATCH(D1997,Sheet4!$F$2:$F$11,0)),1,0)+IF(ISNUMBER(MATCH(E1997,Sheet4!$F$2:$F$11,0)),1,0)+IF(ISNUMBER(MATCH(F1997,Sheet4!$F$2:$F$11,0)),1,0)+IF(ISNUMBER(MATCH(G1997,Sheet4!$F$2:$F$11,0)),1,0)+IF(ISNUMBER(MATCH(H1997,Sheet4!$F$2:$F$11,0)),1,0)+IF(ISNUMBER(MATCH(I1997,Sheet4!$F$2:$F$11,0)),1,0)+IF(ISNUMBER(MATCH(J1997,Sheet4!$F$2:$F$11,0)),1,0))</f>
        <v>0</v>
      </c>
      <c r="P1997" s="40" t="str">
        <f>IFERROR(INDEX(Sheet4!$G:$G,MATCH(Sheet1!B1997,Sheet4!$F:$F,0))+INDEX(Sheet4!$G:$G,MATCH(Sheet1!C1997,Sheet4!$F:$F,0))+INDEX(Sheet4!$G:$G,MATCH(Sheet1!D1997,Sheet4!$F:$F,0))+INDEX(Sheet4!$G:$G,MATCH(Sheet1!E1997,Sheet4!$F:$F,0))+INDEX(Sheet4!$G:$G,MATCH(Sheet1!F1997,Sheet4!$F:$F,0))+INDEX(Sheet4!$G:$G,MATCH(Sheet1!G1997,Sheet4!$F:$F,0))+INDEX(Sheet4!$G:$G,MATCH(Sheet1!H1997,Sheet4!$F:$F,0))+INDEX(Sheet4!$G:$G,MATCH(Sheet1!I1997,Sheet4!$F:$F,0))+INDEX(Sheet4!$G:$G,MATCH(Sheet1!J1997,Sheet4!$F:$F,0)),"")</f>
        <v/>
      </c>
      <c r="AF1997">
        <f si="477" t="shared"/>
        <v>0</v>
      </c>
      <c r="AH1997">
        <v>1974</v>
      </c>
      <c r="AI1997" t="str">
        <f si="478" t="shared"/>
        <v>Ben SimmonsIsaiah CanaanDevin BookerJimmy ButlerWill BartonKelly OubreJosh JacksonP.J. TuckerWillie Cauley-Stein</v>
      </c>
      <c r="AJ1997">
        <f si="467" t="shared"/>
        <v>0</v>
      </c>
      <c r="AK1997">
        <f si="468" t="shared"/>
        <v>0</v>
      </c>
      <c r="AL1997">
        <f si="469" t="shared"/>
        <v>0</v>
      </c>
      <c r="AM1997">
        <f si="470" t="shared"/>
        <v>0</v>
      </c>
      <c r="AN1997">
        <f si="471" t="shared"/>
        <v>0</v>
      </c>
      <c r="AO1997">
        <f si="472" t="shared"/>
        <v>0</v>
      </c>
      <c r="AP1997">
        <f si="473" t="shared"/>
        <v>0</v>
      </c>
      <c r="AQ1997">
        <f si="474" t="shared"/>
        <v>0</v>
      </c>
      <c r="AR1997">
        <f si="475" t="shared"/>
        <v>0</v>
      </c>
      <c r="AS1997">
        <f si="479" t="shared"/>
        <v>0</v>
      </c>
      <c r="AU1997" t="str">
        <f>IFERROR(VLOOKUP(C1997,Results!$A$2:$B$240,2,FALSE)+VLOOKUP(D1997,Results!$A$2:$B$240,2,FALSE)+VLOOKUP(E1997,Results!$A$2:$B$240,2,FALSE)+VLOOKUP(F1997,Results!$A$2:$B$240,2,FALSE)+VLOOKUP(G1997,Results!$A$2:$B$240,2,FALSE)+VLOOKUP(H1997,Results!$A$2:$B$240,2,FALSE)+VLOOKUP(I1997,Results!$A$2:$B$240,2,FALSE)+VLOOKUP(J1997,Results!$A$2:$B$240,2,FALSE)+VLOOKUP(B1997,Results!$A$2:$B$240,2,FALSE)-MIN(VLOOKUP(C1997,Results!$A$2:$B$240,2,FALSE),VLOOKUP(D1997,Results!$A$2:$B$240,2,FALSE),VLOOKUP(E1997,Results!$A$2:$B$240,2,FALSE),VLOOKUP(F1997,Results!$A$2:$B$240,2,FALSE),VLOOKUP(G1997,Results!$A$2:$B$240,2,FALSE),VLOOKUP(H1997,Results!$A$2:$B$240,2,FALSE),VLOOKUP(I1997,Results!$A$2:$B$240,2,FALSE),VLOOKUP(J1997,Results!$A$2:$B$240,2,FALSE),VLOOKUP(B1997,Results!$A$2:$B$240,2,FALSE)),"")</f>
        <v/>
      </c>
    </row>
    <row r="1998" spans="2:47" x14ac:dyDescent="0.3">
      <c r="B1998" t="s">
        <v>166</v>
      </c>
      <c r="C1998" t="s">
        <v>171</v>
      </c>
      <c r="D1998" t="s">
        <v>172</v>
      </c>
      <c r="E1998" t="s">
        <v>146</v>
      </c>
      <c r="F1998" t="s">
        <v>96</v>
      </c>
      <c r="G1998" t="s">
        <v>90</v>
      </c>
      <c r="H1998" t="s">
        <v>92</v>
      </c>
      <c r="I1998" t="s">
        <v>93</v>
      </c>
      <c r="J1998" t="s">
        <v>98</v>
      </c>
      <c r="K1998" t="n">
        <v>9.0</v>
      </c>
      <c r="L1998" s="30">
        <f si="466" t="shared"/>
        <v>0</v>
      </c>
      <c r="N1998" s="35" t="str">
        <f si="476" t="shared"/>
        <v/>
      </c>
      <c r="O1998" s="59">
        <f>(IF(ISNUMBER(MATCH(B1998,Sheet4!$K$92:$K$101,0)),1,0)+IF(ISNUMBER(MATCH(C1998,Sheet4!$K$92:$K$101,0)),1,0)+IF(ISNUMBER(MATCH(D1998,Sheet4!$K$92:$K$101,0)),1,0)+IF(ISNUMBER(MATCH(E1998,Sheet4!$K$92:$K$101,0)),1,0)+IF(ISNUMBER(MATCH(F1998,Sheet4!$K$92:$K$101,0)),1,0)+IF(ISNUMBER(MATCH(G1998,Sheet4!$K$92:$K$101,0)),1,0)+IF(ISNUMBER(MATCH(H1998,Sheet4!$K$92:$K$101,0)),1,0)+IF(ISNUMBER(MATCH(I1998,Sheet4!$K$92:$K$101,0)),1,0)+IF(ISNUMBER(MATCH(J1998,Sheet4!$K$92:$K$101,0)),1,0))
-
(IF(ISNUMBER(MATCH(B1998,Sheet4!$F$2:$F$11,0)),1,0)+IF(ISNUMBER(MATCH(C1998,Sheet4!$F$2:$F$11,0)),1,0)+IF(ISNUMBER(MATCH(D1998,Sheet4!$F$2:$F$11,0)),1,0)+IF(ISNUMBER(MATCH(E1998,Sheet4!$F$2:$F$11,0)),1,0)+IF(ISNUMBER(MATCH(F1998,Sheet4!$F$2:$F$11,0)),1,0)+IF(ISNUMBER(MATCH(G1998,Sheet4!$F$2:$F$11,0)),1,0)+IF(ISNUMBER(MATCH(H1998,Sheet4!$F$2:$F$11,0)),1,0)+IF(ISNUMBER(MATCH(I1998,Sheet4!$F$2:$F$11,0)),1,0)+IF(ISNUMBER(MATCH(J1998,Sheet4!$F$2:$F$11,0)),1,0))</f>
        <v>0</v>
      </c>
      <c r="P1998" s="40" t="str">
        <f>IFERROR(INDEX(Sheet4!$G:$G,MATCH(Sheet1!B1998,Sheet4!$F:$F,0))+INDEX(Sheet4!$G:$G,MATCH(Sheet1!C1998,Sheet4!$F:$F,0))+INDEX(Sheet4!$G:$G,MATCH(Sheet1!D1998,Sheet4!$F:$F,0))+INDEX(Sheet4!$G:$G,MATCH(Sheet1!E1998,Sheet4!$F:$F,0))+INDEX(Sheet4!$G:$G,MATCH(Sheet1!F1998,Sheet4!$F:$F,0))+INDEX(Sheet4!$G:$G,MATCH(Sheet1!G1998,Sheet4!$F:$F,0))+INDEX(Sheet4!$G:$G,MATCH(Sheet1!H1998,Sheet4!$F:$F,0))+INDEX(Sheet4!$G:$G,MATCH(Sheet1!I1998,Sheet4!$F:$F,0))+INDEX(Sheet4!$G:$G,MATCH(Sheet1!J1998,Sheet4!$F:$F,0)),"")</f>
        <v/>
      </c>
      <c r="AF1998">
        <f si="477" t="shared"/>
        <v>0</v>
      </c>
      <c r="AH1998">
        <v>1975</v>
      </c>
      <c r="AI1998" t="str">
        <f si="478" t="shared"/>
        <v>Ben SimmonsTrae YoungAndrew WigginsMonte MorrisCorey BrewerGerald GreenJohn CollinsPaul MillsapJoel Embiid</v>
      </c>
      <c r="AJ1998">
        <f si="467" t="shared"/>
        <v>0</v>
      </c>
      <c r="AK1998">
        <f si="468" t="shared"/>
        <v>0</v>
      </c>
      <c r="AL1998">
        <f si="469" t="shared"/>
        <v>0</v>
      </c>
      <c r="AM1998">
        <f si="470" t="shared"/>
        <v>0</v>
      </c>
      <c r="AN1998">
        <f si="471" t="shared"/>
        <v>0</v>
      </c>
      <c r="AO1998">
        <f si="472" t="shared"/>
        <v>0</v>
      </c>
      <c r="AP1998">
        <f si="473" t="shared"/>
        <v>0</v>
      </c>
      <c r="AQ1998">
        <f si="474" t="shared"/>
        <v>0</v>
      </c>
      <c r="AR1998">
        <f si="475" t="shared"/>
        <v>0</v>
      </c>
      <c r="AS1998">
        <f si="479" t="shared"/>
        <v>0</v>
      </c>
      <c r="AU1998" t="str">
        <f>IFERROR(VLOOKUP(C1998,Results!$A$2:$B$240,2,FALSE)+VLOOKUP(D1998,Results!$A$2:$B$240,2,FALSE)+VLOOKUP(E1998,Results!$A$2:$B$240,2,FALSE)+VLOOKUP(F1998,Results!$A$2:$B$240,2,FALSE)+VLOOKUP(G1998,Results!$A$2:$B$240,2,FALSE)+VLOOKUP(H1998,Results!$A$2:$B$240,2,FALSE)+VLOOKUP(I1998,Results!$A$2:$B$240,2,FALSE)+VLOOKUP(J1998,Results!$A$2:$B$240,2,FALSE)+VLOOKUP(B1998,Results!$A$2:$B$240,2,FALSE)-MIN(VLOOKUP(C1998,Results!$A$2:$B$240,2,FALSE),VLOOKUP(D1998,Results!$A$2:$B$240,2,FALSE),VLOOKUP(E1998,Results!$A$2:$B$240,2,FALSE),VLOOKUP(F1998,Results!$A$2:$B$240,2,FALSE),VLOOKUP(G1998,Results!$A$2:$B$240,2,FALSE),VLOOKUP(H1998,Results!$A$2:$B$240,2,FALSE),VLOOKUP(I1998,Results!$A$2:$B$240,2,FALSE),VLOOKUP(J1998,Results!$A$2:$B$240,2,FALSE),VLOOKUP(B1998,Results!$A$2:$B$240,2,FALSE)),"")</f>
        <v/>
      </c>
    </row>
    <row r="1999" spans="2:47" x14ac:dyDescent="0.3">
      <c r="B1999" t="s">
        <v>166</v>
      </c>
      <c r="C1999" t="s">
        <v>170</v>
      </c>
      <c r="D1999" t="s">
        <v>172</v>
      </c>
      <c r="E1999" t="s">
        <v>147</v>
      </c>
      <c r="F1999" t="s">
        <v>150</v>
      </c>
      <c r="G1999" t="s">
        <v>100</v>
      </c>
      <c r="H1999" t="s">
        <v>153</v>
      </c>
      <c r="I1999" t="s">
        <v>92</v>
      </c>
      <c r="J1999" t="s">
        <v>187</v>
      </c>
      <c r="K1999" t="n">
        <v>9.0</v>
      </c>
      <c r="L1999" s="30">
        <f si="466" t="shared"/>
        <v>0</v>
      </c>
      <c r="N1999" s="35" t="str">
        <f si="476" t="shared"/>
        <v/>
      </c>
      <c r="O1999" s="59">
        <f>(IF(ISNUMBER(MATCH(B1999,Sheet4!$K$92:$K$101,0)),1,0)+IF(ISNUMBER(MATCH(C1999,Sheet4!$K$92:$K$101,0)),1,0)+IF(ISNUMBER(MATCH(D1999,Sheet4!$K$92:$K$101,0)),1,0)+IF(ISNUMBER(MATCH(E1999,Sheet4!$K$92:$K$101,0)),1,0)+IF(ISNUMBER(MATCH(F1999,Sheet4!$K$92:$K$101,0)),1,0)+IF(ISNUMBER(MATCH(G1999,Sheet4!$K$92:$K$101,0)),1,0)+IF(ISNUMBER(MATCH(H1999,Sheet4!$K$92:$K$101,0)),1,0)+IF(ISNUMBER(MATCH(I1999,Sheet4!$K$92:$K$101,0)),1,0)+IF(ISNUMBER(MATCH(J1999,Sheet4!$K$92:$K$101,0)),1,0))
-
(IF(ISNUMBER(MATCH(B1999,Sheet4!$F$2:$F$11,0)),1,0)+IF(ISNUMBER(MATCH(C1999,Sheet4!$F$2:$F$11,0)),1,0)+IF(ISNUMBER(MATCH(D1999,Sheet4!$F$2:$F$11,0)),1,0)+IF(ISNUMBER(MATCH(E1999,Sheet4!$F$2:$F$11,0)),1,0)+IF(ISNUMBER(MATCH(F1999,Sheet4!$F$2:$F$11,0)),1,0)+IF(ISNUMBER(MATCH(G1999,Sheet4!$F$2:$F$11,0)),1,0)+IF(ISNUMBER(MATCH(H1999,Sheet4!$F$2:$F$11,0)),1,0)+IF(ISNUMBER(MATCH(I1999,Sheet4!$F$2:$F$11,0)),1,0)+IF(ISNUMBER(MATCH(J1999,Sheet4!$F$2:$F$11,0)),1,0))</f>
        <v>0</v>
      </c>
      <c r="P1999" s="40" t="str">
        <f>IFERROR(INDEX(Sheet4!$G:$G,MATCH(Sheet1!B1999,Sheet4!$F:$F,0))+INDEX(Sheet4!$G:$G,MATCH(Sheet1!C1999,Sheet4!$F:$F,0))+INDEX(Sheet4!$G:$G,MATCH(Sheet1!D1999,Sheet4!$F:$F,0))+INDEX(Sheet4!$G:$G,MATCH(Sheet1!E1999,Sheet4!$F:$F,0))+INDEX(Sheet4!$G:$G,MATCH(Sheet1!F1999,Sheet4!$F:$F,0))+INDEX(Sheet4!$G:$G,MATCH(Sheet1!G1999,Sheet4!$F:$F,0))+INDEX(Sheet4!$G:$G,MATCH(Sheet1!H1999,Sheet4!$F:$F,0))+INDEX(Sheet4!$G:$G,MATCH(Sheet1!I1999,Sheet4!$F:$F,0))+INDEX(Sheet4!$G:$G,MATCH(Sheet1!J1999,Sheet4!$F:$F,0)),"")</f>
        <v/>
      </c>
      <c r="AF1999">
        <f si="477" t="shared"/>
        <v>0</v>
      </c>
      <c r="AH1999">
        <v>1976</v>
      </c>
      <c r="AI1999" t="str">
        <f si="478" t="shared"/>
        <v>Ben SimmonsRicky RubioDevin BookerMalik BeasleyJae CrowderGerald GreenMarvin BagleyJosh JacksonKarl-Anthony Towns</v>
      </c>
      <c r="AJ1999">
        <f si="467" t="shared"/>
        <v>0</v>
      </c>
      <c r="AK1999">
        <f si="468" t="shared"/>
        <v>0</v>
      </c>
      <c r="AL1999">
        <f si="469" t="shared"/>
        <v>0</v>
      </c>
      <c r="AM1999">
        <f si="470" t="shared"/>
        <v>0</v>
      </c>
      <c r="AN1999">
        <f si="471" t="shared"/>
        <v>0</v>
      </c>
      <c r="AO1999">
        <f si="472" t="shared"/>
        <v>0</v>
      </c>
      <c r="AP1999">
        <f si="473" t="shared"/>
        <v>0</v>
      </c>
      <c r="AQ1999">
        <f si="474" t="shared"/>
        <v>0</v>
      </c>
      <c r="AR1999">
        <f si="475" t="shared"/>
        <v>0</v>
      </c>
      <c r="AS1999">
        <f si="479" t="shared"/>
        <v>0</v>
      </c>
      <c r="AU1999" t="str">
        <f>IFERROR(VLOOKUP(C1999,Results!$A$2:$B$240,2,FALSE)+VLOOKUP(D1999,Results!$A$2:$B$240,2,FALSE)+VLOOKUP(E1999,Results!$A$2:$B$240,2,FALSE)+VLOOKUP(F1999,Results!$A$2:$B$240,2,FALSE)+VLOOKUP(G1999,Results!$A$2:$B$240,2,FALSE)+VLOOKUP(H1999,Results!$A$2:$B$240,2,FALSE)+VLOOKUP(I1999,Results!$A$2:$B$240,2,FALSE)+VLOOKUP(J1999,Results!$A$2:$B$240,2,FALSE)+VLOOKUP(B1999,Results!$A$2:$B$240,2,FALSE)-MIN(VLOOKUP(C1999,Results!$A$2:$B$240,2,FALSE),VLOOKUP(D1999,Results!$A$2:$B$240,2,FALSE),VLOOKUP(E1999,Results!$A$2:$B$240,2,FALSE),VLOOKUP(F1999,Results!$A$2:$B$240,2,FALSE),VLOOKUP(G1999,Results!$A$2:$B$240,2,FALSE),VLOOKUP(H1999,Results!$A$2:$B$240,2,FALSE),VLOOKUP(I1999,Results!$A$2:$B$240,2,FALSE),VLOOKUP(J1999,Results!$A$2:$B$240,2,FALSE),VLOOKUP(B1999,Results!$A$2:$B$240,2,FALSE)),"")</f>
        <v/>
      </c>
    </row>
    <row r="2000" spans="2:47" x14ac:dyDescent="0.3">
      <c r="B2000" t="s">
        <v>87</v>
      </c>
      <c r="C2000" t="s">
        <v>95</v>
      </c>
      <c r="D2000" t="s">
        <v>99</v>
      </c>
      <c r="E2000" t="s">
        <v>146</v>
      </c>
      <c r="F2000" t="s">
        <v>150</v>
      </c>
      <c r="G2000" t="s">
        <v>159</v>
      </c>
      <c r="H2000" t="s">
        <v>181</v>
      </c>
      <c r="I2000" t="s">
        <v>152</v>
      </c>
      <c r="J2000" t="s">
        <v>186</v>
      </c>
      <c r="K2000" t="n">
        <v>9.0</v>
      </c>
      <c r="L2000" s="30">
        <f si="466" t="shared"/>
        <v>0</v>
      </c>
      <c r="N2000" s="35" t="str">
        <f si="476" t="shared"/>
        <v/>
      </c>
      <c r="O2000" s="59">
        <f>(IF(ISNUMBER(MATCH(B2000,Sheet4!$K$92:$K$101,0)),1,0)+IF(ISNUMBER(MATCH(C2000,Sheet4!$K$92:$K$101,0)),1,0)+IF(ISNUMBER(MATCH(D2000,Sheet4!$K$92:$K$101,0)),1,0)+IF(ISNUMBER(MATCH(E2000,Sheet4!$K$92:$K$101,0)),1,0)+IF(ISNUMBER(MATCH(F2000,Sheet4!$K$92:$K$101,0)),1,0)+IF(ISNUMBER(MATCH(G2000,Sheet4!$K$92:$K$101,0)),1,0)+IF(ISNUMBER(MATCH(H2000,Sheet4!$K$92:$K$101,0)),1,0)+IF(ISNUMBER(MATCH(I2000,Sheet4!$K$92:$K$101,0)),1,0)+IF(ISNUMBER(MATCH(J2000,Sheet4!$K$92:$K$101,0)),1,0))
-
(IF(ISNUMBER(MATCH(B2000,Sheet4!$F$2:$F$11,0)),1,0)+IF(ISNUMBER(MATCH(C2000,Sheet4!$F$2:$F$11,0)),1,0)+IF(ISNUMBER(MATCH(D2000,Sheet4!$F$2:$F$11,0)),1,0)+IF(ISNUMBER(MATCH(E2000,Sheet4!$F$2:$F$11,0)),1,0)+IF(ISNUMBER(MATCH(F2000,Sheet4!$F$2:$F$11,0)),1,0)+IF(ISNUMBER(MATCH(G2000,Sheet4!$F$2:$F$11,0)),1,0)+IF(ISNUMBER(MATCH(H2000,Sheet4!$F$2:$F$11,0)),1,0)+IF(ISNUMBER(MATCH(I2000,Sheet4!$F$2:$F$11,0)),1,0)+IF(ISNUMBER(MATCH(J2000,Sheet4!$F$2:$F$11,0)),1,0))</f>
        <v>0</v>
      </c>
      <c r="P2000" s="40" t="str">
        <f>IFERROR(INDEX(Sheet4!$G:$G,MATCH(Sheet1!B2000,Sheet4!$F:$F,0))+INDEX(Sheet4!$G:$G,MATCH(Sheet1!C2000,Sheet4!$F:$F,0))+INDEX(Sheet4!$G:$G,MATCH(Sheet1!D2000,Sheet4!$F:$F,0))+INDEX(Sheet4!$G:$G,MATCH(Sheet1!E2000,Sheet4!$F:$F,0))+INDEX(Sheet4!$G:$G,MATCH(Sheet1!F2000,Sheet4!$F:$F,0))+INDEX(Sheet4!$G:$G,MATCH(Sheet1!G2000,Sheet4!$F:$F,0))+INDEX(Sheet4!$G:$G,MATCH(Sheet1!H2000,Sheet4!$F:$F,0))+INDEX(Sheet4!$G:$G,MATCH(Sheet1!I2000,Sheet4!$F:$F,0))+INDEX(Sheet4!$G:$G,MATCH(Sheet1!J2000,Sheet4!$F:$F,0)),"")</f>
        <v/>
      </c>
      <c r="AF2000">
        <f si="477" t="shared"/>
        <v>0</v>
      </c>
      <c r="AH2000">
        <v>1977</v>
      </c>
      <c r="AI2000" t="str">
        <f si="478" t="shared"/>
        <v>Ben SimmonsDe'Aaron FoxJimmy ButlerMonte MorrisTaurean PrinceCorey BrewerJosh JacksonPaul MillsapRudy Gobert</v>
      </c>
      <c r="AJ2000">
        <f si="467" t="shared"/>
        <v>0</v>
      </c>
      <c r="AK2000">
        <f si="468" t="shared"/>
        <v>0</v>
      </c>
      <c r="AL2000">
        <f si="469" t="shared"/>
        <v>0</v>
      </c>
      <c r="AM2000">
        <f si="470" t="shared"/>
        <v>0</v>
      </c>
      <c r="AN2000">
        <f si="471" t="shared"/>
        <v>0</v>
      </c>
      <c r="AO2000">
        <f si="472" t="shared"/>
        <v>0</v>
      </c>
      <c r="AP2000">
        <f si="473" t="shared"/>
        <v>0</v>
      </c>
      <c r="AQ2000">
        <f si="474" t="shared"/>
        <v>0</v>
      </c>
      <c r="AR2000">
        <f si="475" t="shared"/>
        <v>0</v>
      </c>
      <c r="AS2000">
        <f si="479" t="shared"/>
        <v>0</v>
      </c>
      <c r="AU2000" t="str">
        <f>IFERROR(VLOOKUP(C2000,Results!$A$2:$B$240,2,FALSE)+VLOOKUP(D2000,Results!$A$2:$B$240,2,FALSE)+VLOOKUP(E2000,Results!$A$2:$B$240,2,FALSE)+VLOOKUP(F2000,Results!$A$2:$B$240,2,FALSE)+VLOOKUP(G2000,Results!$A$2:$B$240,2,FALSE)+VLOOKUP(H2000,Results!$A$2:$B$240,2,FALSE)+VLOOKUP(I2000,Results!$A$2:$B$240,2,FALSE)+VLOOKUP(J2000,Results!$A$2:$B$240,2,FALSE)+VLOOKUP(B2000,Results!$A$2:$B$240,2,FALSE)-MIN(VLOOKUP(C2000,Results!$A$2:$B$240,2,FALSE),VLOOKUP(D2000,Results!$A$2:$B$240,2,FALSE),VLOOKUP(E2000,Results!$A$2:$B$240,2,FALSE),VLOOKUP(F2000,Results!$A$2:$B$240,2,FALSE),VLOOKUP(G2000,Results!$A$2:$B$240,2,FALSE),VLOOKUP(H2000,Results!$A$2:$B$240,2,FALSE),VLOOKUP(I2000,Results!$A$2:$B$240,2,FALSE),VLOOKUP(J2000,Results!$A$2:$B$240,2,FALSE),VLOOKUP(B2000,Results!$A$2:$B$240,2,FALSE)),"")</f>
        <v/>
      </c>
    </row>
    <row r="2001" spans="2:47" x14ac:dyDescent="0.3">
      <c r="B2001" t="s">
        <v>166</v>
      </c>
      <c r="C2001" t="s">
        <v>116</v>
      </c>
      <c r="D2001" t="s">
        <v>145</v>
      </c>
      <c r="E2001" t="s">
        <v>146</v>
      </c>
      <c r="F2001" t="s">
        <v>179</v>
      </c>
      <c r="G2001" t="s">
        <v>159</v>
      </c>
      <c r="H2001" t="s">
        <v>152</v>
      </c>
      <c r="I2001" t="s">
        <v>182</v>
      </c>
      <c r="J2001" t="s">
        <v>186</v>
      </c>
      <c r="K2001" t="n">
        <v>9.0</v>
      </c>
      <c r="L2001" s="30">
        <f si="466" t="shared"/>
        <v>0</v>
      </c>
      <c r="N2001" s="35" t="str">
        <f si="476" t="shared"/>
        <v/>
      </c>
      <c r="O2001" s="59">
        <f>(IF(ISNUMBER(MATCH(B2001,Sheet4!$K$92:$K$101,0)),1,0)+IF(ISNUMBER(MATCH(C2001,Sheet4!$K$92:$K$101,0)),1,0)+IF(ISNUMBER(MATCH(D2001,Sheet4!$K$92:$K$101,0)),1,0)+IF(ISNUMBER(MATCH(E2001,Sheet4!$K$92:$K$101,0)),1,0)+IF(ISNUMBER(MATCH(F2001,Sheet4!$K$92:$K$101,0)),1,0)+IF(ISNUMBER(MATCH(G2001,Sheet4!$K$92:$K$101,0)),1,0)+IF(ISNUMBER(MATCH(H2001,Sheet4!$K$92:$K$101,0)),1,0)+IF(ISNUMBER(MATCH(I2001,Sheet4!$K$92:$K$101,0)),1,0)+IF(ISNUMBER(MATCH(J2001,Sheet4!$K$92:$K$101,0)),1,0))
-
(IF(ISNUMBER(MATCH(B2001,Sheet4!$F$2:$F$11,0)),1,0)+IF(ISNUMBER(MATCH(C2001,Sheet4!$F$2:$F$11,0)),1,0)+IF(ISNUMBER(MATCH(D2001,Sheet4!$F$2:$F$11,0)),1,0)+IF(ISNUMBER(MATCH(E2001,Sheet4!$F$2:$F$11,0)),1,0)+IF(ISNUMBER(MATCH(F2001,Sheet4!$F$2:$F$11,0)),1,0)+IF(ISNUMBER(MATCH(G2001,Sheet4!$F$2:$F$11,0)),1,0)+IF(ISNUMBER(MATCH(H2001,Sheet4!$F$2:$F$11,0)),1,0)+IF(ISNUMBER(MATCH(I2001,Sheet4!$F$2:$F$11,0)),1,0)+IF(ISNUMBER(MATCH(J2001,Sheet4!$F$2:$F$11,0)),1,0))</f>
        <v>0</v>
      </c>
      <c r="P2001" s="40" t="str">
        <f>IFERROR(INDEX(Sheet4!$G:$G,MATCH(Sheet1!B2001,Sheet4!$F:$F,0))+INDEX(Sheet4!$G:$G,MATCH(Sheet1!C2001,Sheet4!$F:$F,0))+INDEX(Sheet4!$G:$G,MATCH(Sheet1!D2001,Sheet4!$F:$F,0))+INDEX(Sheet4!$G:$G,MATCH(Sheet1!E2001,Sheet4!$F:$F,0))+INDEX(Sheet4!$G:$G,MATCH(Sheet1!F2001,Sheet4!$F:$F,0))+INDEX(Sheet4!$G:$G,MATCH(Sheet1!G2001,Sheet4!$F:$F,0))+INDEX(Sheet4!$G:$G,MATCH(Sheet1!H2001,Sheet4!$F:$F,0))+INDEX(Sheet4!$G:$G,MATCH(Sheet1!I2001,Sheet4!$F:$F,0))+INDEX(Sheet4!$G:$G,MATCH(Sheet1!J2001,Sheet4!$F:$F,0)),"")</f>
        <v/>
      </c>
      <c r="AF2001">
        <f si="477" t="shared"/>
        <v>0</v>
      </c>
      <c r="AH2001">
        <v>1978</v>
      </c>
      <c r="AI2001" t="str">
        <f si="478" t="shared"/>
        <v>Ben SimmonsJerryd BaylessDevin BookerMalik BeasleyKelly OubreLuol DengMarvin BagleyJosh JacksonRudy Gobert</v>
      </c>
      <c r="AJ2001">
        <f si="467" t="shared"/>
        <v>0</v>
      </c>
      <c r="AK2001">
        <f si="468" t="shared"/>
        <v>0</v>
      </c>
      <c r="AL2001">
        <f si="469" t="shared"/>
        <v>0</v>
      </c>
      <c r="AM2001">
        <f si="470" t="shared"/>
        <v>0</v>
      </c>
      <c r="AN2001">
        <f si="471" t="shared"/>
        <v>0</v>
      </c>
      <c r="AO2001">
        <f si="472" t="shared"/>
        <v>0</v>
      </c>
      <c r="AP2001">
        <f si="473" t="shared"/>
        <v>0</v>
      </c>
      <c r="AQ2001">
        <f si="474" t="shared"/>
        <v>0</v>
      </c>
      <c r="AR2001">
        <f si="475" t="shared"/>
        <v>0</v>
      </c>
      <c r="AS2001">
        <f si="479" t="shared"/>
        <v>0</v>
      </c>
      <c r="AU2001" t="str">
        <f>IFERROR(VLOOKUP(C2001,Results!$A$2:$B$240,2,FALSE)+VLOOKUP(D2001,Results!$A$2:$B$240,2,FALSE)+VLOOKUP(E2001,Results!$A$2:$B$240,2,FALSE)+VLOOKUP(F2001,Results!$A$2:$B$240,2,FALSE)+VLOOKUP(G2001,Results!$A$2:$B$240,2,FALSE)+VLOOKUP(H2001,Results!$A$2:$B$240,2,FALSE)+VLOOKUP(I2001,Results!$A$2:$B$240,2,FALSE)+VLOOKUP(J2001,Results!$A$2:$B$240,2,FALSE)+VLOOKUP(B2001,Results!$A$2:$B$240,2,FALSE)-MIN(VLOOKUP(C2001,Results!$A$2:$B$240,2,FALSE),VLOOKUP(D2001,Results!$A$2:$B$240,2,FALSE),VLOOKUP(E2001,Results!$A$2:$B$240,2,FALSE),VLOOKUP(F2001,Results!$A$2:$B$240,2,FALSE),VLOOKUP(G2001,Results!$A$2:$B$240,2,FALSE),VLOOKUP(H2001,Results!$A$2:$B$240,2,FALSE),VLOOKUP(I2001,Results!$A$2:$B$240,2,FALSE),VLOOKUP(J2001,Results!$A$2:$B$240,2,FALSE),VLOOKUP(B2001,Results!$A$2:$B$240,2,FALSE)),"")</f>
        <v/>
      </c>
    </row>
    <row r="2002" spans="2:47" x14ac:dyDescent="0.3">
      <c r="B2002" t="s">
        <v>108</v>
      </c>
      <c r="C2002" t="s">
        <v>171</v>
      </c>
      <c r="D2002" t="s">
        <v>145</v>
      </c>
      <c r="E2002" t="s">
        <v>146</v>
      </c>
      <c r="F2002" t="s">
        <v>177</v>
      </c>
      <c r="G2002" t="s">
        <v>90</v>
      </c>
      <c r="H2002" t="s">
        <v>92</v>
      </c>
      <c r="I2002" t="s">
        <v>183</v>
      </c>
      <c r="J2002" t="s">
        <v>98</v>
      </c>
      <c r="K2002" t="n">
        <v>9.0</v>
      </c>
      <c r="L2002" s="30">
        <f si="466" t="shared"/>
        <v>0</v>
      </c>
      <c r="N2002" s="35" t="str">
        <f si="476" t="shared"/>
        <v/>
      </c>
      <c r="O2002" s="59">
        <f>(IF(ISNUMBER(MATCH(B2002,Sheet4!$K$92:$K$101,0)),1,0)+IF(ISNUMBER(MATCH(C2002,Sheet4!$K$92:$K$101,0)),1,0)+IF(ISNUMBER(MATCH(D2002,Sheet4!$K$92:$K$101,0)),1,0)+IF(ISNUMBER(MATCH(E2002,Sheet4!$K$92:$K$101,0)),1,0)+IF(ISNUMBER(MATCH(F2002,Sheet4!$K$92:$K$101,0)),1,0)+IF(ISNUMBER(MATCH(G2002,Sheet4!$K$92:$K$101,0)),1,0)+IF(ISNUMBER(MATCH(H2002,Sheet4!$K$92:$K$101,0)),1,0)+IF(ISNUMBER(MATCH(I2002,Sheet4!$K$92:$K$101,0)),1,0)+IF(ISNUMBER(MATCH(J2002,Sheet4!$K$92:$K$101,0)),1,0))
-
(IF(ISNUMBER(MATCH(B2002,Sheet4!$F$2:$F$11,0)),1,0)+IF(ISNUMBER(MATCH(C2002,Sheet4!$F$2:$F$11,0)),1,0)+IF(ISNUMBER(MATCH(D2002,Sheet4!$F$2:$F$11,0)),1,0)+IF(ISNUMBER(MATCH(E2002,Sheet4!$F$2:$F$11,0)),1,0)+IF(ISNUMBER(MATCH(F2002,Sheet4!$F$2:$F$11,0)),1,0)+IF(ISNUMBER(MATCH(G2002,Sheet4!$F$2:$F$11,0)),1,0)+IF(ISNUMBER(MATCH(H2002,Sheet4!$F$2:$F$11,0)),1,0)+IF(ISNUMBER(MATCH(I2002,Sheet4!$F$2:$F$11,0)),1,0)+IF(ISNUMBER(MATCH(J2002,Sheet4!$F$2:$F$11,0)),1,0))</f>
        <v>0</v>
      </c>
      <c r="P2002" s="40" t="str">
        <f>IFERROR(INDEX(Sheet4!$G:$G,MATCH(Sheet1!B2002,Sheet4!$F:$F,0))+INDEX(Sheet4!$G:$G,MATCH(Sheet1!C2002,Sheet4!$F:$F,0))+INDEX(Sheet4!$G:$G,MATCH(Sheet1!D2002,Sheet4!$F:$F,0))+INDEX(Sheet4!$G:$G,MATCH(Sheet1!E2002,Sheet4!$F:$F,0))+INDEX(Sheet4!$G:$G,MATCH(Sheet1!F2002,Sheet4!$F:$F,0))+INDEX(Sheet4!$G:$G,MATCH(Sheet1!G2002,Sheet4!$F:$F,0))+INDEX(Sheet4!$G:$G,MATCH(Sheet1!H2002,Sheet4!$F:$F,0))+INDEX(Sheet4!$G:$G,MATCH(Sheet1!I2002,Sheet4!$F:$F,0))+INDEX(Sheet4!$G:$G,MATCH(Sheet1!J2002,Sheet4!$F:$F,0)),"")</f>
        <v/>
      </c>
      <c r="AF2002">
        <f si="477" t="shared"/>
        <v>0</v>
      </c>
      <c r="AH2002">
        <v>1979</v>
      </c>
      <c r="AI2002" t="str">
        <f si="478" t="shared"/>
        <v>Jerryd BaylessIsaiah CanaanJames HardenDevin BookerJae CrowderCorey BrewerPaul MillsapTaj GibsonKarl-Anthony Towns</v>
      </c>
      <c r="AJ2002">
        <f si="467" t="shared"/>
        <v>0</v>
      </c>
      <c r="AK2002">
        <f si="468" t="shared"/>
        <v>0</v>
      </c>
      <c r="AL2002">
        <f si="469" t="shared"/>
        <v>0</v>
      </c>
      <c r="AM2002">
        <f si="470" t="shared"/>
        <v>0</v>
      </c>
      <c r="AN2002">
        <f si="471" t="shared"/>
        <v>0</v>
      </c>
      <c r="AO2002">
        <f si="472" t="shared"/>
        <v>0</v>
      </c>
      <c r="AP2002">
        <f si="473" t="shared"/>
        <v>0</v>
      </c>
      <c r="AQ2002">
        <f si="474" t="shared"/>
        <v>0</v>
      </c>
      <c r="AR2002">
        <f si="475" t="shared"/>
        <v>0</v>
      </c>
      <c r="AS2002">
        <f si="479" t="shared"/>
        <v>0</v>
      </c>
      <c r="AU2002" t="str">
        <f>IFERROR(VLOOKUP(C2002,Results!$A$2:$B$240,2,FALSE)+VLOOKUP(D2002,Results!$A$2:$B$240,2,FALSE)+VLOOKUP(E2002,Results!$A$2:$B$240,2,FALSE)+VLOOKUP(F2002,Results!$A$2:$B$240,2,FALSE)+VLOOKUP(G2002,Results!$A$2:$B$240,2,FALSE)+VLOOKUP(H2002,Results!$A$2:$B$240,2,FALSE)+VLOOKUP(I2002,Results!$A$2:$B$240,2,FALSE)+VLOOKUP(J2002,Results!$A$2:$B$240,2,FALSE)+VLOOKUP(B2002,Results!$A$2:$B$240,2,FALSE)-MIN(VLOOKUP(C2002,Results!$A$2:$B$240,2,FALSE),VLOOKUP(D2002,Results!$A$2:$B$240,2,FALSE),VLOOKUP(E2002,Results!$A$2:$B$240,2,FALSE),VLOOKUP(F2002,Results!$A$2:$B$240,2,FALSE),VLOOKUP(G2002,Results!$A$2:$B$240,2,FALSE),VLOOKUP(H2002,Results!$A$2:$B$240,2,FALSE),VLOOKUP(I2002,Results!$A$2:$B$240,2,FALSE),VLOOKUP(J2002,Results!$A$2:$B$240,2,FALSE),VLOOKUP(B2002,Results!$A$2:$B$240,2,FALSE)),"")</f>
        <v/>
      </c>
    </row>
    <row r="2003" spans="2:47" x14ac:dyDescent="0.3">
      <c r="B2003" t="s">
        <v>166</v>
      </c>
      <c r="C2003" t="s">
        <v>167</v>
      </c>
      <c r="D2003" t="s">
        <v>173</v>
      </c>
      <c r="E2003" t="s">
        <v>146</v>
      </c>
      <c r="F2003" t="s">
        <v>177</v>
      </c>
      <c r="G2003" t="s">
        <v>100</v>
      </c>
      <c r="H2003" t="s">
        <v>153</v>
      </c>
      <c r="I2003" t="s">
        <v>155</v>
      </c>
      <c r="J2003" t="s">
        <v>98</v>
      </c>
      <c r="K2003" t="n">
        <v>9.0</v>
      </c>
      <c r="L2003" s="30">
        <f si="466" t="shared"/>
        <v>0</v>
      </c>
      <c r="N2003" s="35" t="str">
        <f si="476" t="shared"/>
        <v/>
      </c>
      <c r="O2003" s="59">
        <f>(IF(ISNUMBER(MATCH(B2003,Sheet4!$K$92:$K$101,0)),1,0)+IF(ISNUMBER(MATCH(C2003,Sheet4!$K$92:$K$101,0)),1,0)+IF(ISNUMBER(MATCH(D2003,Sheet4!$K$92:$K$101,0)),1,0)+IF(ISNUMBER(MATCH(E2003,Sheet4!$K$92:$K$101,0)),1,0)+IF(ISNUMBER(MATCH(F2003,Sheet4!$K$92:$K$101,0)),1,0)+IF(ISNUMBER(MATCH(G2003,Sheet4!$K$92:$K$101,0)),1,0)+IF(ISNUMBER(MATCH(H2003,Sheet4!$K$92:$K$101,0)),1,0)+IF(ISNUMBER(MATCH(I2003,Sheet4!$K$92:$K$101,0)),1,0)+IF(ISNUMBER(MATCH(J2003,Sheet4!$K$92:$K$101,0)),1,0))
-
(IF(ISNUMBER(MATCH(B2003,Sheet4!$F$2:$F$11,0)),1,0)+IF(ISNUMBER(MATCH(C2003,Sheet4!$F$2:$F$11,0)),1,0)+IF(ISNUMBER(MATCH(D2003,Sheet4!$F$2:$F$11,0)),1,0)+IF(ISNUMBER(MATCH(E2003,Sheet4!$F$2:$F$11,0)),1,0)+IF(ISNUMBER(MATCH(F2003,Sheet4!$F$2:$F$11,0)),1,0)+IF(ISNUMBER(MATCH(G2003,Sheet4!$F$2:$F$11,0)),1,0)+IF(ISNUMBER(MATCH(H2003,Sheet4!$F$2:$F$11,0)),1,0)+IF(ISNUMBER(MATCH(I2003,Sheet4!$F$2:$F$11,0)),1,0)+IF(ISNUMBER(MATCH(J2003,Sheet4!$F$2:$F$11,0)),1,0))</f>
        <v>0</v>
      </c>
      <c r="P2003" s="40" t="str">
        <f>IFERROR(INDEX(Sheet4!$G:$G,MATCH(Sheet1!B2003,Sheet4!$F:$F,0))+INDEX(Sheet4!$G:$G,MATCH(Sheet1!C2003,Sheet4!$F:$F,0))+INDEX(Sheet4!$G:$G,MATCH(Sheet1!D2003,Sheet4!$F:$F,0))+INDEX(Sheet4!$G:$G,MATCH(Sheet1!E2003,Sheet4!$F:$F,0))+INDEX(Sheet4!$G:$G,MATCH(Sheet1!F2003,Sheet4!$F:$F,0))+INDEX(Sheet4!$G:$G,MATCH(Sheet1!G2003,Sheet4!$F:$F,0))+INDEX(Sheet4!$G:$G,MATCH(Sheet1!H2003,Sheet4!$F:$F,0))+INDEX(Sheet4!$G:$G,MATCH(Sheet1!I2003,Sheet4!$F:$F,0))+INDEX(Sheet4!$G:$G,MATCH(Sheet1!J2003,Sheet4!$F:$F,0)),"")</f>
        <v/>
      </c>
      <c r="AF2003">
        <f si="477" t="shared"/>
        <v>0</v>
      </c>
      <c r="AH2003">
        <v>1980</v>
      </c>
      <c r="AI2003" t="str">
        <f si="478" t="shared"/>
        <v>De'Aaron FoxIsaiah CanaanJames HardenMonte MorrisJae CrowderCorey BrewerMarvin BagleyJosh JacksonKarl-Anthony Towns</v>
      </c>
      <c r="AJ2003">
        <f si="467" t="shared"/>
        <v>0</v>
      </c>
      <c r="AK2003">
        <f si="468" t="shared"/>
        <v>0</v>
      </c>
      <c r="AL2003">
        <f si="469" t="shared"/>
        <v>0</v>
      </c>
      <c r="AM2003">
        <f si="470" t="shared"/>
        <v>0</v>
      </c>
      <c r="AN2003">
        <f si="471" t="shared"/>
        <v>0</v>
      </c>
      <c r="AO2003">
        <f si="472" t="shared"/>
        <v>0</v>
      </c>
      <c r="AP2003">
        <f si="473" t="shared"/>
        <v>0</v>
      </c>
      <c r="AQ2003">
        <f si="474" t="shared"/>
        <v>0</v>
      </c>
      <c r="AR2003">
        <f si="475" t="shared"/>
        <v>0</v>
      </c>
      <c r="AS2003">
        <f si="479" t="shared"/>
        <v>0</v>
      </c>
      <c r="AU2003" t="str">
        <f>IFERROR(VLOOKUP(C2003,Results!$A$2:$B$240,2,FALSE)+VLOOKUP(D2003,Results!$A$2:$B$240,2,FALSE)+VLOOKUP(E2003,Results!$A$2:$B$240,2,FALSE)+VLOOKUP(F2003,Results!$A$2:$B$240,2,FALSE)+VLOOKUP(G2003,Results!$A$2:$B$240,2,FALSE)+VLOOKUP(H2003,Results!$A$2:$B$240,2,FALSE)+VLOOKUP(I2003,Results!$A$2:$B$240,2,FALSE)+VLOOKUP(J2003,Results!$A$2:$B$240,2,FALSE)+VLOOKUP(B2003,Results!$A$2:$B$240,2,FALSE)-MIN(VLOOKUP(C2003,Results!$A$2:$B$240,2,FALSE),VLOOKUP(D2003,Results!$A$2:$B$240,2,FALSE),VLOOKUP(E2003,Results!$A$2:$B$240,2,FALSE),VLOOKUP(F2003,Results!$A$2:$B$240,2,FALSE),VLOOKUP(G2003,Results!$A$2:$B$240,2,FALSE),VLOOKUP(H2003,Results!$A$2:$B$240,2,FALSE),VLOOKUP(I2003,Results!$A$2:$B$240,2,FALSE),VLOOKUP(J2003,Results!$A$2:$B$240,2,FALSE),VLOOKUP(B2003,Results!$A$2:$B$240,2,FALSE)),"")</f>
        <v/>
      </c>
    </row>
    <row r="2004" spans="2:47" x14ac:dyDescent="0.3">
      <c r="B2004" t="s">
        <v>87</v>
      </c>
      <c r="C2004" t="s">
        <v>170</v>
      </c>
      <c r="D2004" t="s">
        <v>172</v>
      </c>
      <c r="E2004" t="s">
        <v>173</v>
      </c>
      <c r="F2004" t="s">
        <v>177</v>
      </c>
      <c r="G2004" t="s">
        <v>159</v>
      </c>
      <c r="H2004" t="s">
        <v>153</v>
      </c>
      <c r="I2004" t="s">
        <v>92</v>
      </c>
      <c r="J2004" t="s">
        <v>187</v>
      </c>
      <c r="K2004" t="n">
        <v>9.0</v>
      </c>
      <c r="L2004" s="30">
        <f si="466" t="shared"/>
        <v>0</v>
      </c>
      <c r="N2004" s="35" t="str">
        <f si="476" t="shared"/>
        <v/>
      </c>
      <c r="O2004" s="59">
        <f>(IF(ISNUMBER(MATCH(B2004,Sheet4!$K$92:$K$101,0)),1,0)+IF(ISNUMBER(MATCH(C2004,Sheet4!$K$92:$K$101,0)),1,0)+IF(ISNUMBER(MATCH(D2004,Sheet4!$K$92:$K$101,0)),1,0)+IF(ISNUMBER(MATCH(E2004,Sheet4!$K$92:$K$101,0)),1,0)+IF(ISNUMBER(MATCH(F2004,Sheet4!$K$92:$K$101,0)),1,0)+IF(ISNUMBER(MATCH(G2004,Sheet4!$K$92:$K$101,0)),1,0)+IF(ISNUMBER(MATCH(H2004,Sheet4!$K$92:$K$101,0)),1,0)+IF(ISNUMBER(MATCH(I2004,Sheet4!$K$92:$K$101,0)),1,0)+IF(ISNUMBER(MATCH(J2004,Sheet4!$K$92:$K$101,0)),1,0))
-
(IF(ISNUMBER(MATCH(B2004,Sheet4!$F$2:$F$11,0)),1,0)+IF(ISNUMBER(MATCH(C2004,Sheet4!$F$2:$F$11,0)),1,0)+IF(ISNUMBER(MATCH(D2004,Sheet4!$F$2:$F$11,0)),1,0)+IF(ISNUMBER(MATCH(E2004,Sheet4!$F$2:$F$11,0)),1,0)+IF(ISNUMBER(MATCH(F2004,Sheet4!$F$2:$F$11,0)),1,0)+IF(ISNUMBER(MATCH(G2004,Sheet4!$F$2:$F$11,0)),1,0)+IF(ISNUMBER(MATCH(H2004,Sheet4!$F$2:$F$11,0)),1,0)+IF(ISNUMBER(MATCH(I2004,Sheet4!$F$2:$F$11,0)),1,0)+IF(ISNUMBER(MATCH(J2004,Sheet4!$F$2:$F$11,0)),1,0))</f>
        <v>0</v>
      </c>
      <c r="P2004" s="40" t="str">
        <f>IFERROR(INDEX(Sheet4!$G:$G,MATCH(Sheet1!B2004,Sheet4!$F:$F,0))+INDEX(Sheet4!$G:$G,MATCH(Sheet1!C2004,Sheet4!$F:$F,0))+INDEX(Sheet4!$G:$G,MATCH(Sheet1!D2004,Sheet4!$F:$F,0))+INDEX(Sheet4!$G:$G,MATCH(Sheet1!E2004,Sheet4!$F:$F,0))+INDEX(Sheet4!$G:$G,MATCH(Sheet1!F2004,Sheet4!$F:$F,0))+INDEX(Sheet4!$G:$G,MATCH(Sheet1!G2004,Sheet4!$F:$F,0))+INDEX(Sheet4!$G:$G,MATCH(Sheet1!H2004,Sheet4!$F:$F,0))+INDEX(Sheet4!$G:$G,MATCH(Sheet1!I2004,Sheet4!$F:$F,0))+INDEX(Sheet4!$G:$G,MATCH(Sheet1!J2004,Sheet4!$F:$F,0)),"")</f>
        <v/>
      </c>
      <c r="AF2004">
        <f si="477" t="shared"/>
        <v>0</v>
      </c>
      <c r="AH2004">
        <v>1981</v>
      </c>
      <c r="AI2004" t="str">
        <f si="478" t="shared"/>
        <v>Ben SimmonsTrae YoungDevin BookerTorrey CraigWill BartonKelly OubrePaul MillsapTrey LylesRudy Gobert</v>
      </c>
      <c r="AJ2004">
        <f si="467" t="shared"/>
        <v>0</v>
      </c>
      <c r="AK2004">
        <f si="468" t="shared"/>
        <v>0</v>
      </c>
      <c r="AL2004">
        <f si="469" t="shared"/>
        <v>0</v>
      </c>
      <c r="AM2004">
        <f si="470" t="shared"/>
        <v>0</v>
      </c>
      <c r="AN2004">
        <f si="471" t="shared"/>
        <v>0</v>
      </c>
      <c r="AO2004">
        <f si="472" t="shared"/>
        <v>0</v>
      </c>
      <c r="AP2004">
        <f si="473" t="shared"/>
        <v>0</v>
      </c>
      <c r="AQ2004">
        <f si="474" t="shared"/>
        <v>0</v>
      </c>
      <c r="AR2004">
        <f si="475" t="shared"/>
        <v>0</v>
      </c>
      <c r="AS2004">
        <f si="479" t="shared"/>
        <v>0</v>
      </c>
      <c r="AU2004" t="str">
        <f>IFERROR(VLOOKUP(C2004,Results!$A$2:$B$240,2,FALSE)+VLOOKUP(D2004,Results!$A$2:$B$240,2,FALSE)+VLOOKUP(E2004,Results!$A$2:$B$240,2,FALSE)+VLOOKUP(F2004,Results!$A$2:$B$240,2,FALSE)+VLOOKUP(G2004,Results!$A$2:$B$240,2,FALSE)+VLOOKUP(H2004,Results!$A$2:$B$240,2,FALSE)+VLOOKUP(I2004,Results!$A$2:$B$240,2,FALSE)+VLOOKUP(J2004,Results!$A$2:$B$240,2,FALSE)+VLOOKUP(B2004,Results!$A$2:$B$240,2,FALSE)-MIN(VLOOKUP(C2004,Results!$A$2:$B$240,2,FALSE),VLOOKUP(D2004,Results!$A$2:$B$240,2,FALSE),VLOOKUP(E2004,Results!$A$2:$B$240,2,FALSE),VLOOKUP(F2004,Results!$A$2:$B$240,2,FALSE),VLOOKUP(G2004,Results!$A$2:$B$240,2,FALSE),VLOOKUP(H2004,Results!$A$2:$B$240,2,FALSE),VLOOKUP(I2004,Results!$A$2:$B$240,2,FALSE),VLOOKUP(J2004,Results!$A$2:$B$240,2,FALSE),VLOOKUP(B2004,Results!$A$2:$B$240,2,FALSE)),"")</f>
        <v/>
      </c>
    </row>
    <row r="2005" spans="2:47" x14ac:dyDescent="0.3">
      <c r="B2005" t="s">
        <v>166</v>
      </c>
      <c r="C2005" t="s">
        <v>108</v>
      </c>
      <c r="D2005" t="s">
        <v>174</v>
      </c>
      <c r="E2005" t="s">
        <v>146</v>
      </c>
      <c r="F2005" t="s">
        <v>177</v>
      </c>
      <c r="G2005" t="s">
        <v>179</v>
      </c>
      <c r="H2005" t="s">
        <v>92</v>
      </c>
      <c r="I2005" t="s">
        <v>93</v>
      </c>
      <c r="J2005" t="s">
        <v>98</v>
      </c>
      <c r="K2005" t="n">
        <v>9.0</v>
      </c>
      <c r="L2005" s="30">
        <f si="466" t="shared"/>
        <v>0</v>
      </c>
      <c r="N2005" s="35" t="str">
        <f si="476" t="shared"/>
        <v/>
      </c>
      <c r="O2005" s="59">
        <f>(IF(ISNUMBER(MATCH(B2005,Sheet4!$K$92:$K$101,0)),1,0)+IF(ISNUMBER(MATCH(C2005,Sheet4!$K$92:$K$101,0)),1,0)+IF(ISNUMBER(MATCH(D2005,Sheet4!$K$92:$K$101,0)),1,0)+IF(ISNUMBER(MATCH(E2005,Sheet4!$K$92:$K$101,0)),1,0)+IF(ISNUMBER(MATCH(F2005,Sheet4!$K$92:$K$101,0)),1,0)+IF(ISNUMBER(MATCH(G2005,Sheet4!$K$92:$K$101,0)),1,0)+IF(ISNUMBER(MATCH(H2005,Sheet4!$K$92:$K$101,0)),1,0)+IF(ISNUMBER(MATCH(I2005,Sheet4!$K$92:$K$101,0)),1,0)+IF(ISNUMBER(MATCH(J2005,Sheet4!$K$92:$K$101,0)),1,0))
-
(IF(ISNUMBER(MATCH(B2005,Sheet4!$F$2:$F$11,0)),1,0)+IF(ISNUMBER(MATCH(C2005,Sheet4!$F$2:$F$11,0)),1,0)+IF(ISNUMBER(MATCH(D2005,Sheet4!$F$2:$F$11,0)),1,0)+IF(ISNUMBER(MATCH(E2005,Sheet4!$F$2:$F$11,0)),1,0)+IF(ISNUMBER(MATCH(F2005,Sheet4!$F$2:$F$11,0)),1,0)+IF(ISNUMBER(MATCH(G2005,Sheet4!$F$2:$F$11,0)),1,0)+IF(ISNUMBER(MATCH(H2005,Sheet4!$F$2:$F$11,0)),1,0)+IF(ISNUMBER(MATCH(I2005,Sheet4!$F$2:$F$11,0)),1,0)+IF(ISNUMBER(MATCH(J2005,Sheet4!$F$2:$F$11,0)),1,0))</f>
        <v>0</v>
      </c>
      <c r="P2005" s="40" t="str">
        <f>IFERROR(INDEX(Sheet4!$G:$G,MATCH(Sheet1!B2005,Sheet4!$F:$F,0))+INDEX(Sheet4!$G:$G,MATCH(Sheet1!C2005,Sheet4!$F:$F,0))+INDEX(Sheet4!$G:$G,MATCH(Sheet1!D2005,Sheet4!$F:$F,0))+INDEX(Sheet4!$G:$G,MATCH(Sheet1!E2005,Sheet4!$F:$F,0))+INDEX(Sheet4!$G:$G,MATCH(Sheet1!F2005,Sheet4!$F:$F,0))+INDEX(Sheet4!$G:$G,MATCH(Sheet1!G2005,Sheet4!$F:$F,0))+INDEX(Sheet4!$G:$G,MATCH(Sheet1!H2005,Sheet4!$F:$F,0))+INDEX(Sheet4!$G:$G,MATCH(Sheet1!I2005,Sheet4!$F:$F,0))+INDEX(Sheet4!$G:$G,MATCH(Sheet1!J2005,Sheet4!$F:$F,0)),"")</f>
        <v/>
      </c>
      <c r="AF2005">
        <f si="477" t="shared"/>
        <v>0</v>
      </c>
      <c r="AH2005">
        <v>1982</v>
      </c>
      <c r="AI2005" t="str">
        <f si="478" t="shared"/>
        <v>Ben SimmonsLandry ShametJimmy ButlerMonte MorrisKelly OubreMikal BridgesPaul MillsapP.J. TuckerJoel Embiid</v>
      </c>
      <c r="AJ2005">
        <f si="467" t="shared"/>
        <v>0</v>
      </c>
      <c r="AK2005">
        <f si="468" t="shared"/>
        <v>0</v>
      </c>
      <c r="AL2005">
        <f si="469" t="shared"/>
        <v>0</v>
      </c>
      <c r="AM2005">
        <f si="470" t="shared"/>
        <v>0</v>
      </c>
      <c r="AN2005">
        <f si="471" t="shared"/>
        <v>0</v>
      </c>
      <c r="AO2005">
        <f si="472" t="shared"/>
        <v>0</v>
      </c>
      <c r="AP2005">
        <f si="473" t="shared"/>
        <v>0</v>
      </c>
      <c r="AQ2005">
        <f si="474" t="shared"/>
        <v>0</v>
      </c>
      <c r="AR2005">
        <f si="475" t="shared"/>
        <v>0</v>
      </c>
      <c r="AS2005">
        <f si="479" t="shared"/>
        <v>0</v>
      </c>
      <c r="AU2005" t="str">
        <f>IFERROR(VLOOKUP(C2005,Results!$A$2:$B$240,2,FALSE)+VLOOKUP(D2005,Results!$A$2:$B$240,2,FALSE)+VLOOKUP(E2005,Results!$A$2:$B$240,2,FALSE)+VLOOKUP(F2005,Results!$A$2:$B$240,2,FALSE)+VLOOKUP(G2005,Results!$A$2:$B$240,2,FALSE)+VLOOKUP(H2005,Results!$A$2:$B$240,2,FALSE)+VLOOKUP(I2005,Results!$A$2:$B$240,2,FALSE)+VLOOKUP(J2005,Results!$A$2:$B$240,2,FALSE)+VLOOKUP(B2005,Results!$A$2:$B$240,2,FALSE)-MIN(VLOOKUP(C2005,Results!$A$2:$B$240,2,FALSE),VLOOKUP(D2005,Results!$A$2:$B$240,2,FALSE),VLOOKUP(E2005,Results!$A$2:$B$240,2,FALSE),VLOOKUP(F2005,Results!$A$2:$B$240,2,FALSE),VLOOKUP(G2005,Results!$A$2:$B$240,2,FALSE),VLOOKUP(H2005,Results!$A$2:$B$240,2,FALSE),VLOOKUP(I2005,Results!$A$2:$B$240,2,FALSE),VLOOKUP(J2005,Results!$A$2:$B$240,2,FALSE),VLOOKUP(B2005,Results!$A$2:$B$240,2,FALSE)),"")</f>
        <v/>
      </c>
    </row>
    <row r="2006" spans="2:47" x14ac:dyDescent="0.3">
      <c r="B2006" t="s">
        <v>166</v>
      </c>
      <c r="C2006" t="s">
        <v>116</v>
      </c>
      <c r="D2006" t="s">
        <v>173</v>
      </c>
      <c r="E2006" t="s">
        <v>146</v>
      </c>
      <c r="F2006" t="s">
        <v>96</v>
      </c>
      <c r="G2006" t="s">
        <v>100</v>
      </c>
      <c r="H2006" t="s">
        <v>92</v>
      </c>
      <c r="I2006" t="s">
        <v>152</v>
      </c>
      <c r="J2006" t="s">
        <v>186</v>
      </c>
      <c r="K2006" t="n">
        <v>9.0</v>
      </c>
      <c r="L2006" s="30">
        <f si="466" t="shared"/>
        <v>0</v>
      </c>
      <c r="N2006" s="35" t="str">
        <f si="476" t="shared"/>
        <v/>
      </c>
      <c r="O2006" s="59">
        <f>(IF(ISNUMBER(MATCH(B2006,Sheet4!$K$92:$K$101,0)),1,0)+IF(ISNUMBER(MATCH(C2006,Sheet4!$K$92:$K$101,0)),1,0)+IF(ISNUMBER(MATCH(D2006,Sheet4!$K$92:$K$101,0)),1,0)+IF(ISNUMBER(MATCH(E2006,Sheet4!$K$92:$K$101,0)),1,0)+IF(ISNUMBER(MATCH(F2006,Sheet4!$K$92:$K$101,0)),1,0)+IF(ISNUMBER(MATCH(G2006,Sheet4!$K$92:$K$101,0)),1,0)+IF(ISNUMBER(MATCH(H2006,Sheet4!$K$92:$K$101,0)),1,0)+IF(ISNUMBER(MATCH(I2006,Sheet4!$K$92:$K$101,0)),1,0)+IF(ISNUMBER(MATCH(J2006,Sheet4!$K$92:$K$101,0)),1,0))
-
(IF(ISNUMBER(MATCH(B2006,Sheet4!$F$2:$F$11,0)),1,0)+IF(ISNUMBER(MATCH(C2006,Sheet4!$F$2:$F$11,0)),1,0)+IF(ISNUMBER(MATCH(D2006,Sheet4!$F$2:$F$11,0)),1,0)+IF(ISNUMBER(MATCH(E2006,Sheet4!$F$2:$F$11,0)),1,0)+IF(ISNUMBER(MATCH(F2006,Sheet4!$F$2:$F$11,0)),1,0)+IF(ISNUMBER(MATCH(G2006,Sheet4!$F$2:$F$11,0)),1,0)+IF(ISNUMBER(MATCH(H2006,Sheet4!$F$2:$F$11,0)),1,0)+IF(ISNUMBER(MATCH(I2006,Sheet4!$F$2:$F$11,0)),1,0)+IF(ISNUMBER(MATCH(J2006,Sheet4!$F$2:$F$11,0)),1,0))</f>
        <v>0</v>
      </c>
      <c r="P2006" s="40" t="str">
        <f>IFERROR(INDEX(Sheet4!$G:$G,MATCH(Sheet1!B2006,Sheet4!$F:$F,0))+INDEX(Sheet4!$G:$G,MATCH(Sheet1!C2006,Sheet4!$F:$F,0))+INDEX(Sheet4!$G:$G,MATCH(Sheet1!D2006,Sheet4!$F:$F,0))+INDEX(Sheet4!$G:$G,MATCH(Sheet1!E2006,Sheet4!$F:$F,0))+INDEX(Sheet4!$G:$G,MATCH(Sheet1!F2006,Sheet4!$F:$F,0))+INDEX(Sheet4!$G:$G,MATCH(Sheet1!G2006,Sheet4!$F:$F,0))+INDEX(Sheet4!$G:$G,MATCH(Sheet1!H2006,Sheet4!$F:$F,0))+INDEX(Sheet4!$G:$G,MATCH(Sheet1!I2006,Sheet4!$F:$F,0))+INDEX(Sheet4!$G:$G,MATCH(Sheet1!J2006,Sheet4!$F:$F,0)),"")</f>
        <v/>
      </c>
      <c r="AF2006">
        <f si="477" t="shared"/>
        <v>0</v>
      </c>
      <c r="AH2006">
        <v>1983</v>
      </c>
      <c r="AI2006" t="str">
        <f si="478" t="shared"/>
        <v>Ben SimmonsLandry ShametJimmy ButlerMonte MorrisKelly OubreCorey BrewerKenneth FariedP.J. TuckerKarl-Anthony Towns</v>
      </c>
      <c r="AJ2006">
        <f si="467" t="shared"/>
        <v>0</v>
      </c>
      <c r="AK2006">
        <f si="468" t="shared"/>
        <v>0</v>
      </c>
      <c r="AL2006">
        <f si="469" t="shared"/>
        <v>0</v>
      </c>
      <c r="AM2006">
        <f si="470" t="shared"/>
        <v>0</v>
      </c>
      <c r="AN2006">
        <f si="471" t="shared"/>
        <v>0</v>
      </c>
      <c r="AO2006">
        <f si="472" t="shared"/>
        <v>0</v>
      </c>
      <c r="AP2006">
        <f si="473" t="shared"/>
        <v>0</v>
      </c>
      <c r="AQ2006">
        <f si="474" t="shared"/>
        <v>0</v>
      </c>
      <c r="AR2006">
        <f si="475" t="shared"/>
        <v>0</v>
      </c>
      <c r="AS2006">
        <f si="479" t="shared"/>
        <v>0</v>
      </c>
      <c r="AU2006" t="str">
        <f>IFERROR(VLOOKUP(C2006,Results!$A$2:$B$240,2,FALSE)+VLOOKUP(D2006,Results!$A$2:$B$240,2,FALSE)+VLOOKUP(E2006,Results!$A$2:$B$240,2,FALSE)+VLOOKUP(F2006,Results!$A$2:$B$240,2,FALSE)+VLOOKUP(G2006,Results!$A$2:$B$240,2,FALSE)+VLOOKUP(H2006,Results!$A$2:$B$240,2,FALSE)+VLOOKUP(I2006,Results!$A$2:$B$240,2,FALSE)+VLOOKUP(J2006,Results!$A$2:$B$240,2,FALSE)+VLOOKUP(B2006,Results!$A$2:$B$240,2,FALSE)-MIN(VLOOKUP(C2006,Results!$A$2:$B$240,2,FALSE),VLOOKUP(D2006,Results!$A$2:$B$240,2,FALSE),VLOOKUP(E2006,Results!$A$2:$B$240,2,FALSE),VLOOKUP(F2006,Results!$A$2:$B$240,2,FALSE),VLOOKUP(G2006,Results!$A$2:$B$240,2,FALSE),VLOOKUP(H2006,Results!$A$2:$B$240,2,FALSE),VLOOKUP(I2006,Results!$A$2:$B$240,2,FALSE),VLOOKUP(J2006,Results!$A$2:$B$240,2,FALSE),VLOOKUP(B2006,Results!$A$2:$B$240,2,FALSE)),"")</f>
        <v/>
      </c>
    </row>
    <row r="2007" spans="2:47" x14ac:dyDescent="0.3">
      <c r="B2007" t="s">
        <v>87</v>
      </c>
      <c r="C2007" t="s">
        <v>95</v>
      </c>
      <c r="D2007" t="s">
        <v>172</v>
      </c>
      <c r="E2007" t="s">
        <v>146</v>
      </c>
      <c r="F2007" t="s">
        <v>179</v>
      </c>
      <c r="G2007" t="s">
        <v>180</v>
      </c>
      <c r="H2007" t="s">
        <v>153</v>
      </c>
      <c r="I2007" t="s">
        <v>181</v>
      </c>
      <c r="J2007" t="s">
        <v>186</v>
      </c>
      <c r="K2007" t="n">
        <v>9.0</v>
      </c>
      <c r="L2007" s="30">
        <f si="466" t="shared"/>
        <v>0</v>
      </c>
      <c r="N2007" s="35" t="str">
        <f si="476" t="shared"/>
        <v/>
      </c>
      <c r="O2007" s="59">
        <f>(IF(ISNUMBER(MATCH(B2007,Sheet4!$K$92:$K$101,0)),1,0)+IF(ISNUMBER(MATCH(C2007,Sheet4!$K$92:$K$101,0)),1,0)+IF(ISNUMBER(MATCH(D2007,Sheet4!$K$92:$K$101,0)),1,0)+IF(ISNUMBER(MATCH(E2007,Sheet4!$K$92:$K$101,0)),1,0)+IF(ISNUMBER(MATCH(F2007,Sheet4!$K$92:$K$101,0)),1,0)+IF(ISNUMBER(MATCH(G2007,Sheet4!$K$92:$K$101,0)),1,0)+IF(ISNUMBER(MATCH(H2007,Sheet4!$K$92:$K$101,0)),1,0)+IF(ISNUMBER(MATCH(I2007,Sheet4!$K$92:$K$101,0)),1,0)+IF(ISNUMBER(MATCH(J2007,Sheet4!$K$92:$K$101,0)),1,0))
-
(IF(ISNUMBER(MATCH(B2007,Sheet4!$F$2:$F$11,0)),1,0)+IF(ISNUMBER(MATCH(C2007,Sheet4!$F$2:$F$11,0)),1,0)+IF(ISNUMBER(MATCH(D2007,Sheet4!$F$2:$F$11,0)),1,0)+IF(ISNUMBER(MATCH(E2007,Sheet4!$F$2:$F$11,0)),1,0)+IF(ISNUMBER(MATCH(F2007,Sheet4!$F$2:$F$11,0)),1,0)+IF(ISNUMBER(MATCH(G2007,Sheet4!$F$2:$F$11,0)),1,0)+IF(ISNUMBER(MATCH(H2007,Sheet4!$F$2:$F$11,0)),1,0)+IF(ISNUMBER(MATCH(I2007,Sheet4!$F$2:$F$11,0)),1,0)+IF(ISNUMBER(MATCH(J2007,Sheet4!$F$2:$F$11,0)),1,0))</f>
        <v>0</v>
      </c>
      <c r="P2007" s="40" t="str">
        <f>IFERROR(INDEX(Sheet4!$G:$G,MATCH(Sheet1!B2007,Sheet4!$F:$F,0))+INDEX(Sheet4!$G:$G,MATCH(Sheet1!C2007,Sheet4!$F:$F,0))+INDEX(Sheet4!$G:$G,MATCH(Sheet1!D2007,Sheet4!$F:$F,0))+INDEX(Sheet4!$G:$G,MATCH(Sheet1!E2007,Sheet4!$F:$F,0))+INDEX(Sheet4!$G:$G,MATCH(Sheet1!F2007,Sheet4!$F:$F,0))+INDEX(Sheet4!$G:$G,MATCH(Sheet1!G2007,Sheet4!$F:$F,0))+INDEX(Sheet4!$G:$G,MATCH(Sheet1!H2007,Sheet4!$F:$F,0))+INDEX(Sheet4!$G:$G,MATCH(Sheet1!I2007,Sheet4!$F:$F,0))+INDEX(Sheet4!$G:$G,MATCH(Sheet1!J2007,Sheet4!$F:$F,0)),"")</f>
        <v/>
      </c>
      <c r="AF2007">
        <f si="477" t="shared"/>
        <v>0</v>
      </c>
      <c r="AH2007">
        <v>1984</v>
      </c>
      <c r="AI2007" t="str">
        <f si="478" t="shared"/>
        <v>De'Aaron FoxIsaiah CanaanJames HardenMonte MorrisJae CrowderRoyce O'NealeJosh JacksonPaul MillsapJoel Embiid</v>
      </c>
      <c r="AJ2007">
        <f si="467" t="shared"/>
        <v>0</v>
      </c>
      <c r="AK2007">
        <f si="468" t="shared"/>
        <v>0</v>
      </c>
      <c r="AL2007">
        <f si="469" t="shared"/>
        <v>0</v>
      </c>
      <c r="AM2007">
        <f si="470" t="shared"/>
        <v>0</v>
      </c>
      <c r="AN2007">
        <f si="471" t="shared"/>
        <v>0</v>
      </c>
      <c r="AO2007">
        <f si="472" t="shared"/>
        <v>0</v>
      </c>
      <c r="AP2007">
        <f si="473" t="shared"/>
        <v>0</v>
      </c>
      <c r="AQ2007">
        <f si="474" t="shared"/>
        <v>0</v>
      </c>
      <c r="AR2007">
        <f si="475" t="shared"/>
        <v>0</v>
      </c>
      <c r="AS2007">
        <f si="479" t="shared"/>
        <v>0</v>
      </c>
      <c r="AU2007" t="str">
        <f>IFERROR(VLOOKUP(C2007,Results!$A$2:$B$240,2,FALSE)+VLOOKUP(D2007,Results!$A$2:$B$240,2,FALSE)+VLOOKUP(E2007,Results!$A$2:$B$240,2,FALSE)+VLOOKUP(F2007,Results!$A$2:$B$240,2,FALSE)+VLOOKUP(G2007,Results!$A$2:$B$240,2,FALSE)+VLOOKUP(H2007,Results!$A$2:$B$240,2,FALSE)+VLOOKUP(I2007,Results!$A$2:$B$240,2,FALSE)+VLOOKUP(J2007,Results!$A$2:$B$240,2,FALSE)+VLOOKUP(B2007,Results!$A$2:$B$240,2,FALSE)-MIN(VLOOKUP(C2007,Results!$A$2:$B$240,2,FALSE),VLOOKUP(D2007,Results!$A$2:$B$240,2,FALSE),VLOOKUP(E2007,Results!$A$2:$B$240,2,FALSE),VLOOKUP(F2007,Results!$A$2:$B$240,2,FALSE),VLOOKUP(G2007,Results!$A$2:$B$240,2,FALSE),VLOOKUP(H2007,Results!$A$2:$B$240,2,FALSE),VLOOKUP(I2007,Results!$A$2:$B$240,2,FALSE),VLOOKUP(J2007,Results!$A$2:$B$240,2,FALSE),VLOOKUP(B2007,Results!$A$2:$B$240,2,FALSE)),"")</f>
        <v/>
      </c>
    </row>
    <row r="2008" spans="2:47" x14ac:dyDescent="0.3">
      <c r="B2008" t="s">
        <v>87</v>
      </c>
      <c r="C2008" t="s">
        <v>170</v>
      </c>
      <c r="D2008" t="s">
        <v>145</v>
      </c>
      <c r="E2008" t="s">
        <v>146</v>
      </c>
      <c r="F2008" t="s">
        <v>177</v>
      </c>
      <c r="G2008" t="s">
        <v>90</v>
      </c>
      <c r="H2008" t="s">
        <v>93</v>
      </c>
      <c r="I2008" t="s">
        <v>183</v>
      </c>
      <c r="J2008" t="s">
        <v>98</v>
      </c>
      <c r="K2008" t="n">
        <v>9.0</v>
      </c>
      <c r="L2008" s="30">
        <f ref="L2008:L2023" si="480" t="shared">AS2008</f>
        <v>0</v>
      </c>
      <c r="N2008" s="35" t="str">
        <f si="476" t="shared"/>
        <v/>
      </c>
      <c r="O2008" s="59">
        <f>(IF(ISNUMBER(MATCH(B2008,Sheet4!$K$92:$K$101,0)),1,0)+IF(ISNUMBER(MATCH(C2008,Sheet4!$K$92:$K$101,0)),1,0)+IF(ISNUMBER(MATCH(D2008,Sheet4!$K$92:$K$101,0)),1,0)+IF(ISNUMBER(MATCH(E2008,Sheet4!$K$92:$K$101,0)),1,0)+IF(ISNUMBER(MATCH(F2008,Sheet4!$K$92:$K$101,0)),1,0)+IF(ISNUMBER(MATCH(G2008,Sheet4!$K$92:$K$101,0)),1,0)+IF(ISNUMBER(MATCH(H2008,Sheet4!$K$92:$K$101,0)),1,0)+IF(ISNUMBER(MATCH(I2008,Sheet4!$K$92:$K$101,0)),1,0)+IF(ISNUMBER(MATCH(J2008,Sheet4!$K$92:$K$101,0)),1,0))
-
(IF(ISNUMBER(MATCH(B2008,Sheet4!$F$2:$F$11,0)),1,0)+IF(ISNUMBER(MATCH(C2008,Sheet4!$F$2:$F$11,0)),1,0)+IF(ISNUMBER(MATCH(D2008,Sheet4!$F$2:$F$11,0)),1,0)+IF(ISNUMBER(MATCH(E2008,Sheet4!$F$2:$F$11,0)),1,0)+IF(ISNUMBER(MATCH(F2008,Sheet4!$F$2:$F$11,0)),1,0)+IF(ISNUMBER(MATCH(G2008,Sheet4!$F$2:$F$11,0)),1,0)+IF(ISNUMBER(MATCH(H2008,Sheet4!$F$2:$F$11,0)),1,0)+IF(ISNUMBER(MATCH(I2008,Sheet4!$F$2:$F$11,0)),1,0)+IF(ISNUMBER(MATCH(J2008,Sheet4!$F$2:$F$11,0)),1,0))</f>
        <v>0</v>
      </c>
      <c r="P2008" s="40" t="str">
        <f>IFERROR(INDEX(Sheet4!$G:$G,MATCH(Sheet1!B2008,Sheet4!$F:$F,0))+INDEX(Sheet4!$G:$G,MATCH(Sheet1!C2008,Sheet4!$F:$F,0))+INDEX(Sheet4!$G:$G,MATCH(Sheet1!D2008,Sheet4!$F:$F,0))+INDEX(Sheet4!$G:$G,MATCH(Sheet1!E2008,Sheet4!$F:$F,0))+INDEX(Sheet4!$G:$G,MATCH(Sheet1!F2008,Sheet4!$F:$F,0))+INDEX(Sheet4!$G:$G,MATCH(Sheet1!G2008,Sheet4!$F:$F,0))+INDEX(Sheet4!$G:$G,MATCH(Sheet1!H2008,Sheet4!$F:$F,0))+INDEX(Sheet4!$G:$G,MATCH(Sheet1!I2008,Sheet4!$F:$F,0))+INDEX(Sheet4!$G:$G,MATCH(Sheet1!J2008,Sheet4!$F:$F,0)),"")</f>
        <v/>
      </c>
      <c r="AF2008">
        <f si="477" t="shared"/>
        <v>0</v>
      </c>
      <c r="AH2008">
        <v>1985</v>
      </c>
      <c r="AI2008" t="str">
        <f si="478" t="shared"/>
        <v>Ben SimmonsDe'Aaron FoxAndrew WigginsMalik BeasleyWill BartonRoyce O'NealeMarvin BagleyJosh JacksonRudy Gobert</v>
      </c>
      <c r="AJ2008">
        <f si="467" t="shared"/>
        <v>0</v>
      </c>
      <c r="AK2008">
        <f si="468" t="shared"/>
        <v>0</v>
      </c>
      <c r="AL2008">
        <f si="469" t="shared"/>
        <v>0</v>
      </c>
      <c r="AM2008">
        <f si="470" t="shared"/>
        <v>0</v>
      </c>
      <c r="AN2008">
        <f si="471" t="shared"/>
        <v>0</v>
      </c>
      <c r="AO2008">
        <f si="472" t="shared"/>
        <v>0</v>
      </c>
      <c r="AP2008">
        <f si="473" t="shared"/>
        <v>0</v>
      </c>
      <c r="AQ2008">
        <f si="474" t="shared"/>
        <v>0</v>
      </c>
      <c r="AR2008">
        <f si="475" t="shared"/>
        <v>0</v>
      </c>
      <c r="AS2008">
        <f si="479" t="shared"/>
        <v>0</v>
      </c>
      <c r="AU2008" t="str">
        <f>IFERROR(VLOOKUP(C2008,Results!$A$2:$B$240,2,FALSE)+VLOOKUP(D2008,Results!$A$2:$B$240,2,FALSE)+VLOOKUP(E2008,Results!$A$2:$B$240,2,FALSE)+VLOOKUP(F2008,Results!$A$2:$B$240,2,FALSE)+VLOOKUP(G2008,Results!$A$2:$B$240,2,FALSE)+VLOOKUP(H2008,Results!$A$2:$B$240,2,FALSE)+VLOOKUP(I2008,Results!$A$2:$B$240,2,FALSE)+VLOOKUP(J2008,Results!$A$2:$B$240,2,FALSE)+VLOOKUP(B2008,Results!$A$2:$B$240,2,FALSE)-MIN(VLOOKUP(C2008,Results!$A$2:$B$240,2,FALSE),VLOOKUP(D2008,Results!$A$2:$B$240,2,FALSE),VLOOKUP(E2008,Results!$A$2:$B$240,2,FALSE),VLOOKUP(F2008,Results!$A$2:$B$240,2,FALSE),VLOOKUP(G2008,Results!$A$2:$B$240,2,FALSE),VLOOKUP(H2008,Results!$A$2:$B$240,2,FALSE),VLOOKUP(I2008,Results!$A$2:$B$240,2,FALSE),VLOOKUP(J2008,Results!$A$2:$B$240,2,FALSE),VLOOKUP(B2008,Results!$A$2:$B$240,2,FALSE)),"")</f>
        <v/>
      </c>
    </row>
    <row r="2009" spans="2:47" x14ac:dyDescent="0.3">
      <c r="B2009" t="s">
        <v>166</v>
      </c>
      <c r="C2009" t="s">
        <v>170</v>
      </c>
      <c r="D2009" t="s">
        <v>145</v>
      </c>
      <c r="E2009" t="s">
        <v>146</v>
      </c>
      <c r="F2009" t="s">
        <v>150</v>
      </c>
      <c r="G2009" t="s">
        <v>179</v>
      </c>
      <c r="H2009" t="s">
        <v>92</v>
      </c>
      <c r="I2009" t="s">
        <v>103</v>
      </c>
      <c r="J2009" t="s">
        <v>110</v>
      </c>
      <c r="K2009" t="n">
        <v>9.0</v>
      </c>
      <c r="L2009" s="30">
        <f si="480" t="shared"/>
        <v>0</v>
      </c>
      <c r="N2009" s="35" t="str">
        <f si="476" t="shared"/>
        <v/>
      </c>
      <c r="O2009" s="59">
        <f>(IF(ISNUMBER(MATCH(B2009,Sheet4!$K$92:$K$101,0)),1,0)+IF(ISNUMBER(MATCH(C2009,Sheet4!$K$92:$K$101,0)),1,0)+IF(ISNUMBER(MATCH(D2009,Sheet4!$K$92:$K$101,0)),1,0)+IF(ISNUMBER(MATCH(E2009,Sheet4!$K$92:$K$101,0)),1,0)+IF(ISNUMBER(MATCH(F2009,Sheet4!$K$92:$K$101,0)),1,0)+IF(ISNUMBER(MATCH(G2009,Sheet4!$K$92:$K$101,0)),1,0)+IF(ISNUMBER(MATCH(H2009,Sheet4!$K$92:$K$101,0)),1,0)+IF(ISNUMBER(MATCH(I2009,Sheet4!$K$92:$K$101,0)),1,0)+IF(ISNUMBER(MATCH(J2009,Sheet4!$K$92:$K$101,0)),1,0))
-
(IF(ISNUMBER(MATCH(B2009,Sheet4!$F$2:$F$11,0)),1,0)+IF(ISNUMBER(MATCH(C2009,Sheet4!$F$2:$F$11,0)),1,0)+IF(ISNUMBER(MATCH(D2009,Sheet4!$F$2:$F$11,0)),1,0)+IF(ISNUMBER(MATCH(E2009,Sheet4!$F$2:$F$11,0)),1,0)+IF(ISNUMBER(MATCH(F2009,Sheet4!$F$2:$F$11,0)),1,0)+IF(ISNUMBER(MATCH(G2009,Sheet4!$F$2:$F$11,0)),1,0)+IF(ISNUMBER(MATCH(H2009,Sheet4!$F$2:$F$11,0)),1,0)+IF(ISNUMBER(MATCH(I2009,Sheet4!$F$2:$F$11,0)),1,0)+IF(ISNUMBER(MATCH(J2009,Sheet4!$F$2:$F$11,0)),1,0))</f>
        <v>0</v>
      </c>
      <c r="P2009" s="40" t="str">
        <f>IFERROR(INDEX(Sheet4!$G:$G,MATCH(Sheet1!B2009,Sheet4!$F:$F,0))+INDEX(Sheet4!$G:$G,MATCH(Sheet1!C2009,Sheet4!$F:$F,0))+INDEX(Sheet4!$G:$G,MATCH(Sheet1!D2009,Sheet4!$F:$F,0))+INDEX(Sheet4!$G:$G,MATCH(Sheet1!E2009,Sheet4!$F:$F,0))+INDEX(Sheet4!$G:$G,MATCH(Sheet1!F2009,Sheet4!$F:$F,0))+INDEX(Sheet4!$G:$G,MATCH(Sheet1!G2009,Sheet4!$F:$F,0))+INDEX(Sheet4!$G:$G,MATCH(Sheet1!H2009,Sheet4!$F:$F,0))+INDEX(Sheet4!$G:$G,MATCH(Sheet1!I2009,Sheet4!$F:$F,0))+INDEX(Sheet4!$G:$G,MATCH(Sheet1!J2009,Sheet4!$F:$F,0)),"")</f>
        <v/>
      </c>
      <c r="AF2009">
        <f si="477" t="shared"/>
        <v>0</v>
      </c>
      <c r="AH2009">
        <v>1986</v>
      </c>
      <c r="AI2009" t="str">
        <f si="478" t="shared"/>
        <v>Ben SimmonsRicky RubioDevin BookerMonte MorrisMikal BridgesTaurean PrincePaul MillsapTrey LylesJoel Embiid</v>
      </c>
      <c r="AJ2009">
        <f ref="AJ2009:AJ2023" si="481" t="shared">IF(ISNUMBER(SEARCH(B2009,VLOOKUP($AH$20,$AH$24:$AI$2023,2,FALSE))),1,0)</f>
        <v>0</v>
      </c>
      <c r="AK2009">
        <f ref="AK2009:AK2023" si="482" t="shared">IF(ISNUMBER(SEARCH(C2009,VLOOKUP($AH$20,$AH$24:$AI$2023,2,FALSE))),1,0)</f>
        <v>0</v>
      </c>
      <c r="AL2009">
        <f ref="AL2009:AL2023" si="483" t="shared">IF(ISNUMBER(SEARCH(D2009,VLOOKUP($AH$20,$AH$24:$AI$2023,2,FALSE))),1,0)</f>
        <v>0</v>
      </c>
      <c r="AM2009">
        <f ref="AM2009:AM2023" si="484" t="shared">IF(ISNUMBER(SEARCH(E2009,VLOOKUP($AH$20,$AH$24:$AI$2023,2,FALSE))),1,0)</f>
        <v>0</v>
      </c>
      <c r="AN2009">
        <f ref="AN2009:AN2023" si="485" t="shared">IF(ISNUMBER(SEARCH(F2009,VLOOKUP($AH$20,$AH$24:$AI$2023,2,FALSE))),1,0)</f>
        <v>0</v>
      </c>
      <c r="AO2009">
        <f ref="AO2009:AO2023" si="486" t="shared">IF(ISNUMBER(SEARCH(G2009,VLOOKUP($AH$20,$AH$24:$AI$2023,2,FALSE))),1,0)</f>
        <v>0</v>
      </c>
      <c r="AP2009">
        <f ref="AP2009:AP2023" si="487" t="shared">IF(ISNUMBER(SEARCH(H2009,VLOOKUP($AH$20,$AH$24:$AI$2023,2,FALSE))),1,0)</f>
        <v>0</v>
      </c>
      <c r="AQ2009">
        <f ref="AQ2009:AQ2023" si="488" t="shared">IF(ISNUMBER(SEARCH(I2009,VLOOKUP($AH$20,$AH$24:$AI$2023,2,FALSE))),1,0)</f>
        <v>0</v>
      </c>
      <c r="AR2009">
        <f ref="AR2009:AR2023" si="489" t="shared">IF(ISNUMBER(SEARCH(J2009,VLOOKUP($AH$20,$AH$24:$AI$2023,2,FALSE))),1,0)</f>
        <v>0</v>
      </c>
      <c r="AS2009">
        <f si="479" t="shared"/>
        <v>0</v>
      </c>
      <c r="AU2009" t="str">
        <f>IFERROR(VLOOKUP(C2009,Results!$A$2:$B$240,2,FALSE)+VLOOKUP(D2009,Results!$A$2:$B$240,2,FALSE)+VLOOKUP(E2009,Results!$A$2:$B$240,2,FALSE)+VLOOKUP(F2009,Results!$A$2:$B$240,2,FALSE)+VLOOKUP(G2009,Results!$A$2:$B$240,2,FALSE)+VLOOKUP(H2009,Results!$A$2:$B$240,2,FALSE)+VLOOKUP(I2009,Results!$A$2:$B$240,2,FALSE)+VLOOKUP(J2009,Results!$A$2:$B$240,2,FALSE)+VLOOKUP(B2009,Results!$A$2:$B$240,2,FALSE)-MIN(VLOOKUP(C2009,Results!$A$2:$B$240,2,FALSE),VLOOKUP(D2009,Results!$A$2:$B$240,2,FALSE),VLOOKUP(E2009,Results!$A$2:$B$240,2,FALSE),VLOOKUP(F2009,Results!$A$2:$B$240,2,FALSE),VLOOKUP(G2009,Results!$A$2:$B$240,2,FALSE),VLOOKUP(H2009,Results!$A$2:$B$240,2,FALSE),VLOOKUP(I2009,Results!$A$2:$B$240,2,FALSE),VLOOKUP(J2009,Results!$A$2:$B$240,2,FALSE),VLOOKUP(B2009,Results!$A$2:$B$240,2,FALSE)),"")</f>
        <v/>
      </c>
    </row>
    <row r="2010" spans="2:47" x14ac:dyDescent="0.3">
      <c r="B2010" t="s">
        <v>166</v>
      </c>
      <c r="C2010" t="s">
        <v>171</v>
      </c>
      <c r="D2010" t="s">
        <v>174</v>
      </c>
      <c r="E2010" t="s">
        <v>146</v>
      </c>
      <c r="F2010" t="s">
        <v>177</v>
      </c>
      <c r="G2010" t="s">
        <v>90</v>
      </c>
      <c r="H2010" t="s">
        <v>153</v>
      </c>
      <c r="I2010" t="s">
        <v>152</v>
      </c>
      <c r="J2010" t="s">
        <v>186</v>
      </c>
      <c r="K2010" t="n">
        <v>9.0</v>
      </c>
      <c r="L2010" s="30">
        <f si="480" t="shared"/>
        <v>0</v>
      </c>
      <c r="N2010" s="35" t="str">
        <f si="476" t="shared"/>
        <v/>
      </c>
      <c r="O2010" s="59">
        <f>(IF(ISNUMBER(MATCH(B2010,Sheet4!$K$92:$K$101,0)),1,0)+IF(ISNUMBER(MATCH(C2010,Sheet4!$K$92:$K$101,0)),1,0)+IF(ISNUMBER(MATCH(D2010,Sheet4!$K$92:$K$101,0)),1,0)+IF(ISNUMBER(MATCH(E2010,Sheet4!$K$92:$K$101,0)),1,0)+IF(ISNUMBER(MATCH(F2010,Sheet4!$K$92:$K$101,0)),1,0)+IF(ISNUMBER(MATCH(G2010,Sheet4!$K$92:$K$101,0)),1,0)+IF(ISNUMBER(MATCH(H2010,Sheet4!$K$92:$K$101,0)),1,0)+IF(ISNUMBER(MATCH(I2010,Sheet4!$K$92:$K$101,0)),1,0)+IF(ISNUMBER(MATCH(J2010,Sheet4!$K$92:$K$101,0)),1,0))
-
(IF(ISNUMBER(MATCH(B2010,Sheet4!$F$2:$F$11,0)),1,0)+IF(ISNUMBER(MATCH(C2010,Sheet4!$F$2:$F$11,0)),1,0)+IF(ISNUMBER(MATCH(D2010,Sheet4!$F$2:$F$11,0)),1,0)+IF(ISNUMBER(MATCH(E2010,Sheet4!$F$2:$F$11,0)),1,0)+IF(ISNUMBER(MATCH(F2010,Sheet4!$F$2:$F$11,0)),1,0)+IF(ISNUMBER(MATCH(G2010,Sheet4!$F$2:$F$11,0)),1,0)+IF(ISNUMBER(MATCH(H2010,Sheet4!$F$2:$F$11,0)),1,0)+IF(ISNUMBER(MATCH(I2010,Sheet4!$F$2:$F$11,0)),1,0)+IF(ISNUMBER(MATCH(J2010,Sheet4!$F$2:$F$11,0)),1,0))</f>
        <v>0</v>
      </c>
      <c r="P2010" s="40" t="str">
        <f>IFERROR(INDEX(Sheet4!$G:$G,MATCH(Sheet1!B2010,Sheet4!$F:$F,0))+INDEX(Sheet4!$G:$G,MATCH(Sheet1!C2010,Sheet4!$F:$F,0))+INDEX(Sheet4!$G:$G,MATCH(Sheet1!D2010,Sheet4!$F:$F,0))+INDEX(Sheet4!$G:$G,MATCH(Sheet1!E2010,Sheet4!$F:$F,0))+INDEX(Sheet4!$G:$G,MATCH(Sheet1!F2010,Sheet4!$F:$F,0))+INDEX(Sheet4!$G:$G,MATCH(Sheet1!G2010,Sheet4!$F:$F,0))+INDEX(Sheet4!$G:$G,MATCH(Sheet1!H2010,Sheet4!$F:$F,0))+INDEX(Sheet4!$G:$G,MATCH(Sheet1!I2010,Sheet4!$F:$F,0))+INDEX(Sheet4!$G:$G,MATCH(Sheet1!J2010,Sheet4!$F:$F,0)),"")</f>
        <v/>
      </c>
      <c r="AF2010">
        <f si="477" t="shared"/>
        <v>0</v>
      </c>
      <c r="AH2010">
        <v>1987</v>
      </c>
      <c r="AI2010" t="str">
        <f si="478" t="shared"/>
        <v>Ben SimmonsDe'Aaron FoxDevin BookerTorrey CraigRoyce O'NealeGerald GreenJohn CollinsJosh JacksonKarl-Anthony Towns</v>
      </c>
      <c r="AJ2010">
        <f si="481" t="shared"/>
        <v>0</v>
      </c>
      <c r="AK2010">
        <f si="482" t="shared"/>
        <v>0</v>
      </c>
      <c r="AL2010">
        <f si="483" t="shared"/>
        <v>0</v>
      </c>
      <c r="AM2010">
        <f si="484" t="shared"/>
        <v>0</v>
      </c>
      <c r="AN2010">
        <f si="485" t="shared"/>
        <v>0</v>
      </c>
      <c r="AO2010">
        <f si="486" t="shared"/>
        <v>0</v>
      </c>
      <c r="AP2010">
        <f si="487" t="shared"/>
        <v>0</v>
      </c>
      <c r="AQ2010">
        <f si="488" t="shared"/>
        <v>0</v>
      </c>
      <c r="AR2010">
        <f si="489" t="shared"/>
        <v>0</v>
      </c>
      <c r="AS2010">
        <f si="479" t="shared"/>
        <v>0</v>
      </c>
      <c r="AU2010" t="str">
        <f>IFERROR(VLOOKUP(C2010,Results!$A$2:$B$240,2,FALSE)+VLOOKUP(D2010,Results!$A$2:$B$240,2,FALSE)+VLOOKUP(E2010,Results!$A$2:$B$240,2,FALSE)+VLOOKUP(F2010,Results!$A$2:$B$240,2,FALSE)+VLOOKUP(G2010,Results!$A$2:$B$240,2,FALSE)+VLOOKUP(H2010,Results!$A$2:$B$240,2,FALSE)+VLOOKUP(I2010,Results!$A$2:$B$240,2,FALSE)+VLOOKUP(J2010,Results!$A$2:$B$240,2,FALSE)+VLOOKUP(B2010,Results!$A$2:$B$240,2,FALSE)-MIN(VLOOKUP(C2010,Results!$A$2:$B$240,2,FALSE),VLOOKUP(D2010,Results!$A$2:$B$240,2,FALSE),VLOOKUP(E2010,Results!$A$2:$B$240,2,FALSE),VLOOKUP(F2010,Results!$A$2:$B$240,2,FALSE),VLOOKUP(G2010,Results!$A$2:$B$240,2,FALSE),VLOOKUP(H2010,Results!$A$2:$B$240,2,FALSE),VLOOKUP(I2010,Results!$A$2:$B$240,2,FALSE),VLOOKUP(J2010,Results!$A$2:$B$240,2,FALSE),VLOOKUP(B2010,Results!$A$2:$B$240,2,FALSE)),"")</f>
        <v/>
      </c>
    </row>
    <row r="2011" spans="2:47" x14ac:dyDescent="0.3">
      <c r="B2011" t="s">
        <v>166</v>
      </c>
      <c r="C2011" t="s">
        <v>108</v>
      </c>
      <c r="D2011" t="s">
        <v>89</v>
      </c>
      <c r="E2011" t="s">
        <v>148</v>
      </c>
      <c r="F2011" t="s">
        <v>150</v>
      </c>
      <c r="G2011" t="s">
        <v>159</v>
      </c>
      <c r="H2011" t="s">
        <v>181</v>
      </c>
      <c r="I2011" t="s">
        <v>152</v>
      </c>
      <c r="J2011" t="s">
        <v>188</v>
      </c>
      <c r="K2011" t="n">
        <v>9.0</v>
      </c>
      <c r="L2011" s="30">
        <f si="480" t="shared"/>
        <v>0</v>
      </c>
      <c r="N2011" s="35" t="str">
        <f si="476" t="shared"/>
        <v/>
      </c>
      <c r="O2011" s="59">
        <f>(IF(ISNUMBER(MATCH(B2011,Sheet4!$K$92:$K$101,0)),1,0)+IF(ISNUMBER(MATCH(C2011,Sheet4!$K$92:$K$101,0)),1,0)+IF(ISNUMBER(MATCH(D2011,Sheet4!$K$92:$K$101,0)),1,0)+IF(ISNUMBER(MATCH(E2011,Sheet4!$K$92:$K$101,0)),1,0)+IF(ISNUMBER(MATCH(F2011,Sheet4!$K$92:$K$101,0)),1,0)+IF(ISNUMBER(MATCH(G2011,Sheet4!$K$92:$K$101,0)),1,0)+IF(ISNUMBER(MATCH(H2011,Sheet4!$K$92:$K$101,0)),1,0)+IF(ISNUMBER(MATCH(I2011,Sheet4!$K$92:$K$101,0)),1,0)+IF(ISNUMBER(MATCH(J2011,Sheet4!$K$92:$K$101,0)),1,0))
-
(IF(ISNUMBER(MATCH(B2011,Sheet4!$F$2:$F$11,0)),1,0)+IF(ISNUMBER(MATCH(C2011,Sheet4!$F$2:$F$11,0)),1,0)+IF(ISNUMBER(MATCH(D2011,Sheet4!$F$2:$F$11,0)),1,0)+IF(ISNUMBER(MATCH(E2011,Sheet4!$F$2:$F$11,0)),1,0)+IF(ISNUMBER(MATCH(F2011,Sheet4!$F$2:$F$11,0)),1,0)+IF(ISNUMBER(MATCH(G2011,Sheet4!$F$2:$F$11,0)),1,0)+IF(ISNUMBER(MATCH(H2011,Sheet4!$F$2:$F$11,0)),1,0)+IF(ISNUMBER(MATCH(I2011,Sheet4!$F$2:$F$11,0)),1,0)+IF(ISNUMBER(MATCH(J2011,Sheet4!$F$2:$F$11,0)),1,0))</f>
        <v>0</v>
      </c>
      <c r="P2011" s="40" t="str">
        <f>IFERROR(INDEX(Sheet4!$G:$G,MATCH(Sheet1!B2011,Sheet4!$F:$F,0))+INDEX(Sheet4!$G:$G,MATCH(Sheet1!C2011,Sheet4!$F:$F,0))+INDEX(Sheet4!$G:$G,MATCH(Sheet1!D2011,Sheet4!$F:$F,0))+INDEX(Sheet4!$G:$G,MATCH(Sheet1!E2011,Sheet4!$F:$F,0))+INDEX(Sheet4!$G:$G,MATCH(Sheet1!F2011,Sheet4!$F:$F,0))+INDEX(Sheet4!$G:$G,MATCH(Sheet1!G2011,Sheet4!$F:$F,0))+INDEX(Sheet4!$G:$G,MATCH(Sheet1!H2011,Sheet4!$F:$F,0))+INDEX(Sheet4!$G:$G,MATCH(Sheet1!I2011,Sheet4!$F:$F,0))+INDEX(Sheet4!$G:$G,MATCH(Sheet1!J2011,Sheet4!$F:$F,0)),"")</f>
        <v/>
      </c>
      <c r="AF2011">
        <f si="477" t="shared"/>
        <v>0</v>
      </c>
      <c r="AH2011">
        <v>1988</v>
      </c>
      <c r="AI2011" t="str">
        <f si="478" t="shared"/>
        <v>De'Aaron FoxIsaiah CanaanJimmy ButlerMonte MorrisWill BartonDeAndre' BembryKenneth FariedJosh JacksonNikola Jokic</v>
      </c>
      <c r="AJ2011">
        <f si="481" t="shared"/>
        <v>0</v>
      </c>
      <c r="AK2011">
        <f si="482" t="shared"/>
        <v>0</v>
      </c>
      <c r="AL2011">
        <f si="483" t="shared"/>
        <v>0</v>
      </c>
      <c r="AM2011">
        <f si="484" t="shared"/>
        <v>0</v>
      </c>
      <c r="AN2011">
        <f si="485" t="shared"/>
        <v>0</v>
      </c>
      <c r="AO2011">
        <f si="486" t="shared"/>
        <v>0</v>
      </c>
      <c r="AP2011">
        <f si="487" t="shared"/>
        <v>0</v>
      </c>
      <c r="AQ2011">
        <f si="488" t="shared"/>
        <v>0</v>
      </c>
      <c r="AR2011">
        <f si="489" t="shared"/>
        <v>0</v>
      </c>
      <c r="AS2011">
        <f si="479" t="shared"/>
        <v>0</v>
      </c>
      <c r="AU2011" t="str">
        <f>IFERROR(VLOOKUP(C2011,Results!$A$2:$B$240,2,FALSE)+VLOOKUP(D2011,Results!$A$2:$B$240,2,FALSE)+VLOOKUP(E2011,Results!$A$2:$B$240,2,FALSE)+VLOOKUP(F2011,Results!$A$2:$B$240,2,FALSE)+VLOOKUP(G2011,Results!$A$2:$B$240,2,FALSE)+VLOOKUP(H2011,Results!$A$2:$B$240,2,FALSE)+VLOOKUP(I2011,Results!$A$2:$B$240,2,FALSE)+VLOOKUP(J2011,Results!$A$2:$B$240,2,FALSE)+VLOOKUP(B2011,Results!$A$2:$B$240,2,FALSE)-MIN(VLOOKUP(C2011,Results!$A$2:$B$240,2,FALSE),VLOOKUP(D2011,Results!$A$2:$B$240,2,FALSE),VLOOKUP(E2011,Results!$A$2:$B$240,2,FALSE),VLOOKUP(F2011,Results!$A$2:$B$240,2,FALSE),VLOOKUP(G2011,Results!$A$2:$B$240,2,FALSE),VLOOKUP(H2011,Results!$A$2:$B$240,2,FALSE),VLOOKUP(I2011,Results!$A$2:$B$240,2,FALSE),VLOOKUP(J2011,Results!$A$2:$B$240,2,FALSE),VLOOKUP(B2011,Results!$A$2:$B$240,2,FALSE)),"")</f>
        <v/>
      </c>
    </row>
    <row r="2012" spans="2:47" x14ac:dyDescent="0.3">
      <c r="B2012" t="s">
        <v>166</v>
      </c>
      <c r="C2012" t="s">
        <v>169</v>
      </c>
      <c r="D2012" t="s">
        <v>173</v>
      </c>
      <c r="E2012" t="s">
        <v>146</v>
      </c>
      <c r="F2012" t="s">
        <v>150</v>
      </c>
      <c r="G2012" t="s">
        <v>177</v>
      </c>
      <c r="H2012" t="s">
        <v>181</v>
      </c>
      <c r="I2012" t="s">
        <v>103</v>
      </c>
      <c r="J2012" t="s">
        <v>98</v>
      </c>
      <c r="K2012" t="n">
        <v>9.0</v>
      </c>
      <c r="L2012" s="30">
        <f si="480" t="shared"/>
        <v>0</v>
      </c>
      <c r="N2012" s="35" t="str">
        <f si="476" t="shared"/>
        <v/>
      </c>
      <c r="O2012" s="59">
        <f>(IF(ISNUMBER(MATCH(B2012,Sheet4!$K$92:$K$101,0)),1,0)+IF(ISNUMBER(MATCH(C2012,Sheet4!$K$92:$K$101,0)),1,0)+IF(ISNUMBER(MATCH(D2012,Sheet4!$K$92:$K$101,0)),1,0)+IF(ISNUMBER(MATCH(E2012,Sheet4!$K$92:$K$101,0)),1,0)+IF(ISNUMBER(MATCH(F2012,Sheet4!$K$92:$K$101,0)),1,0)+IF(ISNUMBER(MATCH(G2012,Sheet4!$K$92:$K$101,0)),1,0)+IF(ISNUMBER(MATCH(H2012,Sheet4!$K$92:$K$101,0)),1,0)+IF(ISNUMBER(MATCH(I2012,Sheet4!$K$92:$K$101,0)),1,0)+IF(ISNUMBER(MATCH(J2012,Sheet4!$K$92:$K$101,0)),1,0))
-
(IF(ISNUMBER(MATCH(B2012,Sheet4!$F$2:$F$11,0)),1,0)+IF(ISNUMBER(MATCH(C2012,Sheet4!$F$2:$F$11,0)),1,0)+IF(ISNUMBER(MATCH(D2012,Sheet4!$F$2:$F$11,0)),1,0)+IF(ISNUMBER(MATCH(E2012,Sheet4!$F$2:$F$11,0)),1,0)+IF(ISNUMBER(MATCH(F2012,Sheet4!$F$2:$F$11,0)),1,0)+IF(ISNUMBER(MATCH(G2012,Sheet4!$F$2:$F$11,0)),1,0)+IF(ISNUMBER(MATCH(H2012,Sheet4!$F$2:$F$11,0)),1,0)+IF(ISNUMBER(MATCH(I2012,Sheet4!$F$2:$F$11,0)),1,0)+IF(ISNUMBER(MATCH(J2012,Sheet4!$F$2:$F$11,0)),1,0))</f>
        <v>0</v>
      </c>
      <c r="P2012" s="40" t="str">
        <f>IFERROR(INDEX(Sheet4!$G:$G,MATCH(Sheet1!B2012,Sheet4!$F:$F,0))+INDEX(Sheet4!$G:$G,MATCH(Sheet1!C2012,Sheet4!$F:$F,0))+INDEX(Sheet4!$G:$G,MATCH(Sheet1!D2012,Sheet4!$F:$F,0))+INDEX(Sheet4!$G:$G,MATCH(Sheet1!E2012,Sheet4!$F:$F,0))+INDEX(Sheet4!$G:$G,MATCH(Sheet1!F2012,Sheet4!$F:$F,0))+INDEX(Sheet4!$G:$G,MATCH(Sheet1!G2012,Sheet4!$F:$F,0))+INDEX(Sheet4!$G:$G,MATCH(Sheet1!H2012,Sheet4!$F:$F,0))+INDEX(Sheet4!$G:$G,MATCH(Sheet1!I2012,Sheet4!$F:$F,0))+INDEX(Sheet4!$G:$G,MATCH(Sheet1!J2012,Sheet4!$F:$F,0)),"")</f>
        <v/>
      </c>
      <c r="AF2012">
        <f si="477" t="shared"/>
        <v>0</v>
      </c>
      <c r="AH2012">
        <v>1989</v>
      </c>
      <c r="AI2012" t="str">
        <f si="478" t="shared"/>
        <v>Ricky RubioIsaiah CanaanJimmy ButlerBuddy HieldWill BartonKelly OubreKenneth FariedPaul MillsapRudy Gobert</v>
      </c>
      <c r="AJ2012">
        <f si="481" t="shared"/>
        <v>0</v>
      </c>
      <c r="AK2012">
        <f si="482" t="shared"/>
        <v>0</v>
      </c>
      <c r="AL2012">
        <f si="483" t="shared"/>
        <v>0</v>
      </c>
      <c r="AM2012">
        <f si="484" t="shared"/>
        <v>0</v>
      </c>
      <c r="AN2012">
        <f si="485" t="shared"/>
        <v>0</v>
      </c>
      <c r="AO2012">
        <f si="486" t="shared"/>
        <v>0</v>
      </c>
      <c r="AP2012">
        <f si="487" t="shared"/>
        <v>0</v>
      </c>
      <c r="AQ2012">
        <f si="488" t="shared"/>
        <v>0</v>
      </c>
      <c r="AR2012">
        <f si="489" t="shared"/>
        <v>0</v>
      </c>
      <c r="AS2012">
        <f si="479" t="shared"/>
        <v>0</v>
      </c>
      <c r="AU2012" t="str">
        <f>IFERROR(VLOOKUP(C2012,Results!$A$2:$B$240,2,FALSE)+VLOOKUP(D2012,Results!$A$2:$B$240,2,FALSE)+VLOOKUP(E2012,Results!$A$2:$B$240,2,FALSE)+VLOOKUP(F2012,Results!$A$2:$B$240,2,FALSE)+VLOOKUP(G2012,Results!$A$2:$B$240,2,FALSE)+VLOOKUP(H2012,Results!$A$2:$B$240,2,FALSE)+VLOOKUP(I2012,Results!$A$2:$B$240,2,FALSE)+VLOOKUP(J2012,Results!$A$2:$B$240,2,FALSE)+VLOOKUP(B2012,Results!$A$2:$B$240,2,FALSE)-MIN(VLOOKUP(C2012,Results!$A$2:$B$240,2,FALSE),VLOOKUP(D2012,Results!$A$2:$B$240,2,FALSE),VLOOKUP(E2012,Results!$A$2:$B$240,2,FALSE),VLOOKUP(F2012,Results!$A$2:$B$240,2,FALSE),VLOOKUP(G2012,Results!$A$2:$B$240,2,FALSE),VLOOKUP(H2012,Results!$A$2:$B$240,2,FALSE),VLOOKUP(I2012,Results!$A$2:$B$240,2,FALSE),VLOOKUP(J2012,Results!$A$2:$B$240,2,FALSE),VLOOKUP(B2012,Results!$A$2:$B$240,2,FALSE)),"")</f>
        <v/>
      </c>
    </row>
    <row r="2013" spans="2:47" x14ac:dyDescent="0.3">
      <c r="B2013" t="s">
        <v>166</v>
      </c>
      <c r="C2013" t="s">
        <v>108</v>
      </c>
      <c r="D2013" t="s">
        <v>145</v>
      </c>
      <c r="E2013" t="s">
        <v>146</v>
      </c>
      <c r="F2013" t="s">
        <v>101</v>
      </c>
      <c r="G2013" t="s">
        <v>159</v>
      </c>
      <c r="H2013" t="s">
        <v>93</v>
      </c>
      <c r="I2013" t="s">
        <v>152</v>
      </c>
      <c r="J2013" t="s">
        <v>187</v>
      </c>
      <c r="K2013" t="n">
        <v>9.0</v>
      </c>
      <c r="L2013" s="30">
        <f si="480" t="shared"/>
        <v>0</v>
      </c>
      <c r="N2013" s="35" t="str">
        <f si="476" t="shared"/>
        <v/>
      </c>
      <c r="O2013" s="59">
        <f>(IF(ISNUMBER(MATCH(B2013,Sheet4!$K$92:$K$101,0)),1,0)+IF(ISNUMBER(MATCH(C2013,Sheet4!$K$92:$K$101,0)),1,0)+IF(ISNUMBER(MATCH(D2013,Sheet4!$K$92:$K$101,0)),1,0)+IF(ISNUMBER(MATCH(E2013,Sheet4!$K$92:$K$101,0)),1,0)+IF(ISNUMBER(MATCH(F2013,Sheet4!$K$92:$K$101,0)),1,0)+IF(ISNUMBER(MATCH(G2013,Sheet4!$K$92:$K$101,0)),1,0)+IF(ISNUMBER(MATCH(H2013,Sheet4!$K$92:$K$101,0)),1,0)+IF(ISNUMBER(MATCH(I2013,Sheet4!$K$92:$K$101,0)),1,0)+IF(ISNUMBER(MATCH(J2013,Sheet4!$K$92:$K$101,0)),1,0))
-
(IF(ISNUMBER(MATCH(B2013,Sheet4!$F$2:$F$11,0)),1,0)+IF(ISNUMBER(MATCH(C2013,Sheet4!$F$2:$F$11,0)),1,0)+IF(ISNUMBER(MATCH(D2013,Sheet4!$F$2:$F$11,0)),1,0)+IF(ISNUMBER(MATCH(E2013,Sheet4!$F$2:$F$11,0)),1,0)+IF(ISNUMBER(MATCH(F2013,Sheet4!$F$2:$F$11,0)),1,0)+IF(ISNUMBER(MATCH(G2013,Sheet4!$F$2:$F$11,0)),1,0)+IF(ISNUMBER(MATCH(H2013,Sheet4!$F$2:$F$11,0)),1,0)+IF(ISNUMBER(MATCH(I2013,Sheet4!$F$2:$F$11,0)),1,0)+IF(ISNUMBER(MATCH(J2013,Sheet4!$F$2:$F$11,0)),1,0))</f>
        <v>0</v>
      </c>
      <c r="P2013" s="40" t="str">
        <f>IFERROR(INDEX(Sheet4!$G:$G,MATCH(Sheet1!B2013,Sheet4!$F:$F,0))+INDEX(Sheet4!$G:$G,MATCH(Sheet1!C2013,Sheet4!$F:$F,0))+INDEX(Sheet4!$G:$G,MATCH(Sheet1!D2013,Sheet4!$F:$F,0))+INDEX(Sheet4!$G:$G,MATCH(Sheet1!E2013,Sheet4!$F:$F,0))+INDEX(Sheet4!$G:$G,MATCH(Sheet1!F2013,Sheet4!$F:$F,0))+INDEX(Sheet4!$G:$G,MATCH(Sheet1!G2013,Sheet4!$F:$F,0))+INDEX(Sheet4!$G:$G,MATCH(Sheet1!H2013,Sheet4!$F:$F,0))+INDEX(Sheet4!$G:$G,MATCH(Sheet1!I2013,Sheet4!$F:$F,0))+INDEX(Sheet4!$G:$G,MATCH(Sheet1!J2013,Sheet4!$F:$F,0)),"")</f>
        <v/>
      </c>
      <c r="AF2013">
        <f si="477" t="shared"/>
        <v>0</v>
      </c>
      <c r="AH2013">
        <v>1990</v>
      </c>
      <c r="AI2013" t="str">
        <f si="478" t="shared"/>
        <v>Ben SimmonsIsaiah CanaanDevin BookerMalik BeasleyWill BartonRoyce O'NealeKenneth FariedMarvin BagleyRudy Gobert</v>
      </c>
      <c r="AJ2013">
        <f si="481" t="shared"/>
        <v>0</v>
      </c>
      <c r="AK2013">
        <f si="482" t="shared"/>
        <v>0</v>
      </c>
      <c r="AL2013">
        <f si="483" t="shared"/>
        <v>0</v>
      </c>
      <c r="AM2013">
        <f si="484" t="shared"/>
        <v>0</v>
      </c>
      <c r="AN2013">
        <f si="485" t="shared"/>
        <v>0</v>
      </c>
      <c r="AO2013">
        <f si="486" t="shared"/>
        <v>0</v>
      </c>
      <c r="AP2013">
        <f si="487" t="shared"/>
        <v>0</v>
      </c>
      <c r="AQ2013">
        <f si="488" t="shared"/>
        <v>0</v>
      </c>
      <c r="AR2013">
        <f si="489" t="shared"/>
        <v>0</v>
      </c>
      <c r="AS2013">
        <f si="479" t="shared"/>
        <v>0</v>
      </c>
      <c r="AU2013" t="str">
        <f>IFERROR(VLOOKUP(C2013,Results!$A$2:$B$240,2,FALSE)+VLOOKUP(D2013,Results!$A$2:$B$240,2,FALSE)+VLOOKUP(E2013,Results!$A$2:$B$240,2,FALSE)+VLOOKUP(F2013,Results!$A$2:$B$240,2,FALSE)+VLOOKUP(G2013,Results!$A$2:$B$240,2,FALSE)+VLOOKUP(H2013,Results!$A$2:$B$240,2,FALSE)+VLOOKUP(I2013,Results!$A$2:$B$240,2,FALSE)+VLOOKUP(J2013,Results!$A$2:$B$240,2,FALSE)+VLOOKUP(B2013,Results!$A$2:$B$240,2,FALSE)-MIN(VLOOKUP(C2013,Results!$A$2:$B$240,2,FALSE),VLOOKUP(D2013,Results!$A$2:$B$240,2,FALSE),VLOOKUP(E2013,Results!$A$2:$B$240,2,FALSE),VLOOKUP(F2013,Results!$A$2:$B$240,2,FALSE),VLOOKUP(G2013,Results!$A$2:$B$240,2,FALSE),VLOOKUP(H2013,Results!$A$2:$B$240,2,FALSE),VLOOKUP(I2013,Results!$A$2:$B$240,2,FALSE),VLOOKUP(J2013,Results!$A$2:$B$240,2,FALSE),VLOOKUP(B2013,Results!$A$2:$B$240,2,FALSE)),"")</f>
        <v/>
      </c>
    </row>
    <row r="2014" spans="2:47" x14ac:dyDescent="0.3">
      <c r="B2014" t="s">
        <v>166</v>
      </c>
      <c r="C2014" t="s">
        <v>170</v>
      </c>
      <c r="D2014" t="s">
        <v>173</v>
      </c>
      <c r="E2014" t="s">
        <v>175</v>
      </c>
      <c r="F2014" t="s">
        <v>150</v>
      </c>
      <c r="G2014" t="s">
        <v>179</v>
      </c>
      <c r="H2014" t="s">
        <v>92</v>
      </c>
      <c r="I2014" t="s">
        <v>152</v>
      </c>
      <c r="J2014" t="s">
        <v>188</v>
      </c>
      <c r="K2014" t="n">
        <v>9.0</v>
      </c>
      <c r="L2014" s="30">
        <f si="480" t="shared"/>
        <v>0</v>
      </c>
      <c r="N2014" s="35" t="str">
        <f si="476" t="shared"/>
        <v/>
      </c>
      <c r="O2014" s="59">
        <f>(IF(ISNUMBER(MATCH(B2014,Sheet4!$K$92:$K$101,0)),1,0)+IF(ISNUMBER(MATCH(C2014,Sheet4!$K$92:$K$101,0)),1,0)+IF(ISNUMBER(MATCH(D2014,Sheet4!$K$92:$K$101,0)),1,0)+IF(ISNUMBER(MATCH(E2014,Sheet4!$K$92:$K$101,0)),1,0)+IF(ISNUMBER(MATCH(F2014,Sheet4!$K$92:$K$101,0)),1,0)+IF(ISNUMBER(MATCH(G2014,Sheet4!$K$92:$K$101,0)),1,0)+IF(ISNUMBER(MATCH(H2014,Sheet4!$K$92:$K$101,0)),1,0)+IF(ISNUMBER(MATCH(I2014,Sheet4!$K$92:$K$101,0)),1,0)+IF(ISNUMBER(MATCH(J2014,Sheet4!$K$92:$K$101,0)),1,0))
-
(IF(ISNUMBER(MATCH(B2014,Sheet4!$F$2:$F$11,0)),1,0)+IF(ISNUMBER(MATCH(C2014,Sheet4!$F$2:$F$11,0)),1,0)+IF(ISNUMBER(MATCH(D2014,Sheet4!$F$2:$F$11,0)),1,0)+IF(ISNUMBER(MATCH(E2014,Sheet4!$F$2:$F$11,0)),1,0)+IF(ISNUMBER(MATCH(F2014,Sheet4!$F$2:$F$11,0)),1,0)+IF(ISNUMBER(MATCH(G2014,Sheet4!$F$2:$F$11,0)),1,0)+IF(ISNUMBER(MATCH(H2014,Sheet4!$F$2:$F$11,0)),1,0)+IF(ISNUMBER(MATCH(I2014,Sheet4!$F$2:$F$11,0)),1,0)+IF(ISNUMBER(MATCH(J2014,Sheet4!$F$2:$F$11,0)),1,0))</f>
        <v>0</v>
      </c>
      <c r="P2014" s="40" t="str">
        <f>IFERROR(INDEX(Sheet4!$G:$G,MATCH(Sheet1!B2014,Sheet4!$F:$F,0))+INDEX(Sheet4!$G:$G,MATCH(Sheet1!C2014,Sheet4!$F:$F,0))+INDEX(Sheet4!$G:$G,MATCH(Sheet1!D2014,Sheet4!$F:$F,0))+INDEX(Sheet4!$G:$G,MATCH(Sheet1!E2014,Sheet4!$F:$F,0))+INDEX(Sheet4!$G:$G,MATCH(Sheet1!F2014,Sheet4!$F:$F,0))+INDEX(Sheet4!$G:$G,MATCH(Sheet1!G2014,Sheet4!$F:$F,0))+INDEX(Sheet4!$G:$G,MATCH(Sheet1!H2014,Sheet4!$F:$F,0))+INDEX(Sheet4!$G:$G,MATCH(Sheet1!I2014,Sheet4!$F:$F,0))+INDEX(Sheet4!$G:$G,MATCH(Sheet1!J2014,Sheet4!$F:$F,0)),"")</f>
        <v/>
      </c>
      <c r="AF2014">
        <f si="477" t="shared"/>
        <v>0</v>
      </c>
      <c r="AH2014">
        <v>1991</v>
      </c>
      <c r="AI2014" t="str">
        <f si="478" t="shared"/>
        <v>Jerryd BaylessLandry ShametDevin BookerMonte MorrisKelly OubreMikal BridgesKenneth FariedJohn CollinsKarl-Anthony Towns</v>
      </c>
      <c r="AJ2014">
        <f si="481" t="shared"/>
        <v>0</v>
      </c>
      <c r="AK2014">
        <f si="482" t="shared"/>
        <v>0</v>
      </c>
      <c r="AL2014">
        <f si="483" t="shared"/>
        <v>0</v>
      </c>
      <c r="AM2014">
        <f si="484" t="shared"/>
        <v>0</v>
      </c>
      <c r="AN2014">
        <f si="485" t="shared"/>
        <v>0</v>
      </c>
      <c r="AO2014">
        <f si="486" t="shared"/>
        <v>0</v>
      </c>
      <c r="AP2014">
        <f si="487" t="shared"/>
        <v>0</v>
      </c>
      <c r="AQ2014">
        <f si="488" t="shared"/>
        <v>0</v>
      </c>
      <c r="AR2014">
        <f si="489" t="shared"/>
        <v>0</v>
      </c>
      <c r="AS2014">
        <f si="479" t="shared"/>
        <v>0</v>
      </c>
      <c r="AU2014" t="str">
        <f>IFERROR(VLOOKUP(C2014,Results!$A$2:$B$240,2,FALSE)+VLOOKUP(D2014,Results!$A$2:$B$240,2,FALSE)+VLOOKUP(E2014,Results!$A$2:$B$240,2,FALSE)+VLOOKUP(F2014,Results!$A$2:$B$240,2,FALSE)+VLOOKUP(G2014,Results!$A$2:$B$240,2,FALSE)+VLOOKUP(H2014,Results!$A$2:$B$240,2,FALSE)+VLOOKUP(I2014,Results!$A$2:$B$240,2,FALSE)+VLOOKUP(J2014,Results!$A$2:$B$240,2,FALSE)+VLOOKUP(B2014,Results!$A$2:$B$240,2,FALSE)-MIN(VLOOKUP(C2014,Results!$A$2:$B$240,2,FALSE),VLOOKUP(D2014,Results!$A$2:$B$240,2,FALSE),VLOOKUP(E2014,Results!$A$2:$B$240,2,FALSE),VLOOKUP(F2014,Results!$A$2:$B$240,2,FALSE),VLOOKUP(G2014,Results!$A$2:$B$240,2,FALSE),VLOOKUP(H2014,Results!$A$2:$B$240,2,FALSE),VLOOKUP(I2014,Results!$A$2:$B$240,2,FALSE),VLOOKUP(J2014,Results!$A$2:$B$240,2,FALSE),VLOOKUP(B2014,Results!$A$2:$B$240,2,FALSE)),"")</f>
        <v/>
      </c>
    </row>
    <row r="2015" spans="2:47" x14ac:dyDescent="0.3">
      <c r="B2015" t="s">
        <v>87</v>
      </c>
      <c r="C2015" t="s">
        <v>170</v>
      </c>
      <c r="D2015" t="s">
        <v>172</v>
      </c>
      <c r="E2015" t="s">
        <v>111</v>
      </c>
      <c r="F2015" t="s">
        <v>177</v>
      </c>
      <c r="G2015" t="s">
        <v>178</v>
      </c>
      <c r="H2015" t="s">
        <v>153</v>
      </c>
      <c r="I2015" t="s">
        <v>181</v>
      </c>
      <c r="J2015" t="s">
        <v>188</v>
      </c>
      <c r="K2015" t="n">
        <v>9.0</v>
      </c>
      <c r="L2015" s="30">
        <f si="480" t="shared"/>
        <v>0</v>
      </c>
      <c r="N2015" s="35" t="str">
        <f si="476" t="shared"/>
        <v/>
      </c>
      <c r="O2015" s="59">
        <f>(IF(ISNUMBER(MATCH(B2015,Sheet4!$K$92:$K$101,0)),1,0)+IF(ISNUMBER(MATCH(C2015,Sheet4!$K$92:$K$101,0)),1,0)+IF(ISNUMBER(MATCH(D2015,Sheet4!$K$92:$K$101,0)),1,0)+IF(ISNUMBER(MATCH(E2015,Sheet4!$K$92:$K$101,0)),1,0)+IF(ISNUMBER(MATCH(F2015,Sheet4!$K$92:$K$101,0)),1,0)+IF(ISNUMBER(MATCH(G2015,Sheet4!$K$92:$K$101,0)),1,0)+IF(ISNUMBER(MATCH(H2015,Sheet4!$K$92:$K$101,0)),1,0)+IF(ISNUMBER(MATCH(I2015,Sheet4!$K$92:$K$101,0)),1,0)+IF(ISNUMBER(MATCH(J2015,Sheet4!$K$92:$K$101,0)),1,0))
-
(IF(ISNUMBER(MATCH(B2015,Sheet4!$F$2:$F$11,0)),1,0)+IF(ISNUMBER(MATCH(C2015,Sheet4!$F$2:$F$11,0)),1,0)+IF(ISNUMBER(MATCH(D2015,Sheet4!$F$2:$F$11,0)),1,0)+IF(ISNUMBER(MATCH(E2015,Sheet4!$F$2:$F$11,0)),1,0)+IF(ISNUMBER(MATCH(F2015,Sheet4!$F$2:$F$11,0)),1,0)+IF(ISNUMBER(MATCH(G2015,Sheet4!$F$2:$F$11,0)),1,0)+IF(ISNUMBER(MATCH(H2015,Sheet4!$F$2:$F$11,0)),1,0)+IF(ISNUMBER(MATCH(I2015,Sheet4!$F$2:$F$11,0)),1,0)+IF(ISNUMBER(MATCH(J2015,Sheet4!$F$2:$F$11,0)),1,0))</f>
        <v>0</v>
      </c>
      <c r="P2015" s="40" t="str">
        <f>IFERROR(INDEX(Sheet4!$G:$G,MATCH(Sheet1!B2015,Sheet4!$F:$F,0))+INDEX(Sheet4!$G:$G,MATCH(Sheet1!C2015,Sheet4!$F:$F,0))+INDEX(Sheet4!$G:$G,MATCH(Sheet1!D2015,Sheet4!$F:$F,0))+INDEX(Sheet4!$G:$G,MATCH(Sheet1!E2015,Sheet4!$F:$F,0))+INDEX(Sheet4!$G:$G,MATCH(Sheet1!F2015,Sheet4!$F:$F,0))+INDEX(Sheet4!$G:$G,MATCH(Sheet1!G2015,Sheet4!$F:$F,0))+INDEX(Sheet4!$G:$G,MATCH(Sheet1!H2015,Sheet4!$F:$F,0))+INDEX(Sheet4!$G:$G,MATCH(Sheet1!I2015,Sheet4!$F:$F,0))+INDEX(Sheet4!$G:$G,MATCH(Sheet1!J2015,Sheet4!$F:$F,0)),"")</f>
        <v/>
      </c>
      <c r="AF2015">
        <f si="477" t="shared"/>
        <v>0</v>
      </c>
      <c r="AH2015">
        <v>1992</v>
      </c>
      <c r="AI2015" t="str">
        <f si="478" t="shared"/>
        <v>De'Aaron FoxRicky RubioJames HardenTorrey CraigKelly OubreJae CrowderJosh JacksonJonah BoldenRudy Gobert</v>
      </c>
      <c r="AJ2015">
        <f si="481" t="shared"/>
        <v>0</v>
      </c>
      <c r="AK2015">
        <f si="482" t="shared"/>
        <v>0</v>
      </c>
      <c r="AL2015">
        <f si="483" t="shared"/>
        <v>0</v>
      </c>
      <c r="AM2015">
        <f si="484" t="shared"/>
        <v>0</v>
      </c>
      <c r="AN2015">
        <f si="485" t="shared"/>
        <v>0</v>
      </c>
      <c r="AO2015">
        <f si="486" t="shared"/>
        <v>0</v>
      </c>
      <c r="AP2015">
        <f si="487" t="shared"/>
        <v>0</v>
      </c>
      <c r="AQ2015">
        <f si="488" t="shared"/>
        <v>0</v>
      </c>
      <c r="AR2015">
        <f si="489" t="shared"/>
        <v>0</v>
      </c>
      <c r="AS2015">
        <f si="479" t="shared"/>
        <v>0</v>
      </c>
      <c r="AU2015" t="str">
        <f>IFERROR(VLOOKUP(C2015,Results!$A$2:$B$240,2,FALSE)+VLOOKUP(D2015,Results!$A$2:$B$240,2,FALSE)+VLOOKUP(E2015,Results!$A$2:$B$240,2,FALSE)+VLOOKUP(F2015,Results!$A$2:$B$240,2,FALSE)+VLOOKUP(G2015,Results!$A$2:$B$240,2,FALSE)+VLOOKUP(H2015,Results!$A$2:$B$240,2,FALSE)+VLOOKUP(I2015,Results!$A$2:$B$240,2,FALSE)+VLOOKUP(J2015,Results!$A$2:$B$240,2,FALSE)+VLOOKUP(B2015,Results!$A$2:$B$240,2,FALSE)-MIN(VLOOKUP(C2015,Results!$A$2:$B$240,2,FALSE),VLOOKUP(D2015,Results!$A$2:$B$240,2,FALSE),VLOOKUP(E2015,Results!$A$2:$B$240,2,FALSE),VLOOKUP(F2015,Results!$A$2:$B$240,2,FALSE),VLOOKUP(G2015,Results!$A$2:$B$240,2,FALSE),VLOOKUP(H2015,Results!$A$2:$B$240,2,FALSE),VLOOKUP(I2015,Results!$A$2:$B$240,2,FALSE),VLOOKUP(J2015,Results!$A$2:$B$240,2,FALSE),VLOOKUP(B2015,Results!$A$2:$B$240,2,FALSE)),"")</f>
        <v/>
      </c>
    </row>
    <row r="2016" spans="2:47" x14ac:dyDescent="0.3">
      <c r="B2016" t="s">
        <v>166</v>
      </c>
      <c r="C2016" t="s">
        <v>170</v>
      </c>
      <c r="D2016" t="s">
        <v>172</v>
      </c>
      <c r="E2016" t="s">
        <v>173</v>
      </c>
      <c r="F2016" t="s">
        <v>177</v>
      </c>
      <c r="G2016" t="s">
        <v>90</v>
      </c>
      <c r="H2016" t="s">
        <v>154</v>
      </c>
      <c r="I2016" t="s">
        <v>183</v>
      </c>
      <c r="J2016" t="s">
        <v>98</v>
      </c>
      <c r="K2016" t="n">
        <v>9.0</v>
      </c>
      <c r="L2016" s="30">
        <f si="480" t="shared"/>
        <v>0</v>
      </c>
      <c r="N2016" s="35" t="str">
        <f si="476" t="shared"/>
        <v/>
      </c>
      <c r="O2016" s="59">
        <f>(IF(ISNUMBER(MATCH(B2016,Sheet4!$K$92:$K$101,0)),1,0)+IF(ISNUMBER(MATCH(C2016,Sheet4!$K$92:$K$101,0)),1,0)+IF(ISNUMBER(MATCH(D2016,Sheet4!$K$92:$K$101,0)),1,0)+IF(ISNUMBER(MATCH(E2016,Sheet4!$K$92:$K$101,0)),1,0)+IF(ISNUMBER(MATCH(F2016,Sheet4!$K$92:$K$101,0)),1,0)+IF(ISNUMBER(MATCH(G2016,Sheet4!$K$92:$K$101,0)),1,0)+IF(ISNUMBER(MATCH(H2016,Sheet4!$K$92:$K$101,0)),1,0)+IF(ISNUMBER(MATCH(I2016,Sheet4!$K$92:$K$101,0)),1,0)+IF(ISNUMBER(MATCH(J2016,Sheet4!$K$92:$K$101,0)),1,0))
-
(IF(ISNUMBER(MATCH(B2016,Sheet4!$F$2:$F$11,0)),1,0)+IF(ISNUMBER(MATCH(C2016,Sheet4!$F$2:$F$11,0)),1,0)+IF(ISNUMBER(MATCH(D2016,Sheet4!$F$2:$F$11,0)),1,0)+IF(ISNUMBER(MATCH(E2016,Sheet4!$F$2:$F$11,0)),1,0)+IF(ISNUMBER(MATCH(F2016,Sheet4!$F$2:$F$11,0)),1,0)+IF(ISNUMBER(MATCH(G2016,Sheet4!$F$2:$F$11,0)),1,0)+IF(ISNUMBER(MATCH(H2016,Sheet4!$F$2:$F$11,0)),1,0)+IF(ISNUMBER(MATCH(I2016,Sheet4!$F$2:$F$11,0)),1,0)+IF(ISNUMBER(MATCH(J2016,Sheet4!$F$2:$F$11,0)),1,0))</f>
        <v>0</v>
      </c>
      <c r="P2016" s="40" t="str">
        <f>IFERROR(INDEX(Sheet4!$G:$G,MATCH(Sheet1!B2016,Sheet4!$F:$F,0))+INDEX(Sheet4!$G:$G,MATCH(Sheet1!C2016,Sheet4!$F:$F,0))+INDEX(Sheet4!$G:$G,MATCH(Sheet1!D2016,Sheet4!$F:$F,0))+INDEX(Sheet4!$G:$G,MATCH(Sheet1!E2016,Sheet4!$F:$F,0))+INDEX(Sheet4!$G:$G,MATCH(Sheet1!F2016,Sheet4!$F:$F,0))+INDEX(Sheet4!$G:$G,MATCH(Sheet1!G2016,Sheet4!$F:$F,0))+INDEX(Sheet4!$G:$G,MATCH(Sheet1!H2016,Sheet4!$F:$F,0))+INDEX(Sheet4!$G:$G,MATCH(Sheet1!I2016,Sheet4!$F:$F,0))+INDEX(Sheet4!$G:$G,MATCH(Sheet1!J2016,Sheet4!$F:$F,0)),"")</f>
        <v/>
      </c>
      <c r="AF2016">
        <f si="477" t="shared"/>
        <v>0</v>
      </c>
      <c r="AH2016">
        <v>1993</v>
      </c>
      <c r="AI2016" t="str">
        <f si="478" t="shared"/>
        <v>Ben SimmonsDe'Aaron FoxMalik BeasleyTorrey CraigMikal BridgesGerald GreenKenneth FariedMarvin BagleyJoel Embiid</v>
      </c>
      <c r="AJ2016">
        <f si="481" t="shared"/>
        <v>0</v>
      </c>
      <c r="AK2016">
        <f si="482" t="shared"/>
        <v>0</v>
      </c>
      <c r="AL2016">
        <f si="483" t="shared"/>
        <v>0</v>
      </c>
      <c r="AM2016">
        <f si="484" t="shared"/>
        <v>0</v>
      </c>
      <c r="AN2016">
        <f si="485" t="shared"/>
        <v>0</v>
      </c>
      <c r="AO2016">
        <f si="486" t="shared"/>
        <v>0</v>
      </c>
      <c r="AP2016">
        <f si="487" t="shared"/>
        <v>0</v>
      </c>
      <c r="AQ2016">
        <f si="488" t="shared"/>
        <v>0</v>
      </c>
      <c r="AR2016">
        <f si="489" t="shared"/>
        <v>0</v>
      </c>
      <c r="AS2016">
        <f si="479" t="shared"/>
        <v>0</v>
      </c>
      <c r="AU2016" t="str">
        <f>IFERROR(VLOOKUP(C2016,Results!$A$2:$B$240,2,FALSE)+VLOOKUP(D2016,Results!$A$2:$B$240,2,FALSE)+VLOOKUP(E2016,Results!$A$2:$B$240,2,FALSE)+VLOOKUP(F2016,Results!$A$2:$B$240,2,FALSE)+VLOOKUP(G2016,Results!$A$2:$B$240,2,FALSE)+VLOOKUP(H2016,Results!$A$2:$B$240,2,FALSE)+VLOOKUP(I2016,Results!$A$2:$B$240,2,FALSE)+VLOOKUP(J2016,Results!$A$2:$B$240,2,FALSE)+VLOOKUP(B2016,Results!$A$2:$B$240,2,FALSE)-MIN(VLOOKUP(C2016,Results!$A$2:$B$240,2,FALSE),VLOOKUP(D2016,Results!$A$2:$B$240,2,FALSE),VLOOKUP(E2016,Results!$A$2:$B$240,2,FALSE),VLOOKUP(F2016,Results!$A$2:$B$240,2,FALSE),VLOOKUP(G2016,Results!$A$2:$B$240,2,FALSE),VLOOKUP(H2016,Results!$A$2:$B$240,2,FALSE),VLOOKUP(I2016,Results!$A$2:$B$240,2,FALSE),VLOOKUP(J2016,Results!$A$2:$B$240,2,FALSE),VLOOKUP(B2016,Results!$A$2:$B$240,2,FALSE)),"")</f>
        <v/>
      </c>
    </row>
    <row r="2017" spans="2:47" x14ac:dyDescent="0.3">
      <c r="B2017" t="s">
        <v>166</v>
      </c>
      <c r="C2017" t="s">
        <v>171</v>
      </c>
      <c r="D2017" t="s">
        <v>145</v>
      </c>
      <c r="E2017" t="s">
        <v>146</v>
      </c>
      <c r="F2017" t="s">
        <v>177</v>
      </c>
      <c r="G2017" t="s">
        <v>180</v>
      </c>
      <c r="H2017" t="s">
        <v>93</v>
      </c>
      <c r="I2017" t="s">
        <v>152</v>
      </c>
      <c r="J2017" t="s">
        <v>187</v>
      </c>
      <c r="K2017" t="n">
        <v>9.0</v>
      </c>
      <c r="L2017" s="30">
        <f si="480" t="shared"/>
        <v>0</v>
      </c>
      <c r="N2017" s="35" t="str">
        <f si="476" t="shared"/>
        <v/>
      </c>
      <c r="O2017" s="59">
        <f>(IF(ISNUMBER(MATCH(B2017,Sheet4!$K$92:$K$101,0)),1,0)+IF(ISNUMBER(MATCH(C2017,Sheet4!$K$92:$K$101,0)),1,0)+IF(ISNUMBER(MATCH(D2017,Sheet4!$K$92:$K$101,0)),1,0)+IF(ISNUMBER(MATCH(E2017,Sheet4!$K$92:$K$101,0)),1,0)+IF(ISNUMBER(MATCH(F2017,Sheet4!$K$92:$K$101,0)),1,0)+IF(ISNUMBER(MATCH(G2017,Sheet4!$K$92:$K$101,0)),1,0)+IF(ISNUMBER(MATCH(H2017,Sheet4!$K$92:$K$101,0)),1,0)+IF(ISNUMBER(MATCH(I2017,Sheet4!$K$92:$K$101,0)),1,0)+IF(ISNUMBER(MATCH(J2017,Sheet4!$K$92:$K$101,0)),1,0))
-
(IF(ISNUMBER(MATCH(B2017,Sheet4!$F$2:$F$11,0)),1,0)+IF(ISNUMBER(MATCH(C2017,Sheet4!$F$2:$F$11,0)),1,0)+IF(ISNUMBER(MATCH(D2017,Sheet4!$F$2:$F$11,0)),1,0)+IF(ISNUMBER(MATCH(E2017,Sheet4!$F$2:$F$11,0)),1,0)+IF(ISNUMBER(MATCH(F2017,Sheet4!$F$2:$F$11,0)),1,0)+IF(ISNUMBER(MATCH(G2017,Sheet4!$F$2:$F$11,0)),1,0)+IF(ISNUMBER(MATCH(H2017,Sheet4!$F$2:$F$11,0)),1,0)+IF(ISNUMBER(MATCH(I2017,Sheet4!$F$2:$F$11,0)),1,0)+IF(ISNUMBER(MATCH(J2017,Sheet4!$F$2:$F$11,0)),1,0))</f>
        <v>0</v>
      </c>
      <c r="P2017" s="40" t="str">
        <f>IFERROR(INDEX(Sheet4!$G:$G,MATCH(Sheet1!B2017,Sheet4!$F:$F,0))+INDEX(Sheet4!$G:$G,MATCH(Sheet1!C2017,Sheet4!$F:$F,0))+INDEX(Sheet4!$G:$G,MATCH(Sheet1!D2017,Sheet4!$F:$F,0))+INDEX(Sheet4!$G:$G,MATCH(Sheet1!E2017,Sheet4!$F:$F,0))+INDEX(Sheet4!$G:$G,MATCH(Sheet1!F2017,Sheet4!$F:$F,0))+INDEX(Sheet4!$G:$G,MATCH(Sheet1!G2017,Sheet4!$F:$F,0))+INDEX(Sheet4!$G:$G,MATCH(Sheet1!H2017,Sheet4!$F:$F,0))+INDEX(Sheet4!$G:$G,MATCH(Sheet1!I2017,Sheet4!$F:$F,0))+INDEX(Sheet4!$G:$G,MATCH(Sheet1!J2017,Sheet4!$F:$F,0)),"")</f>
        <v/>
      </c>
      <c r="AF2017">
        <f si="477" t="shared"/>
        <v>0</v>
      </c>
      <c r="AH2017">
        <v>1994</v>
      </c>
      <c r="AI2017" t="str">
        <f si="478" t="shared"/>
        <v>Ben SimmonsTrae YoungMalik BeasleyTorrey CraigKelly OubreGerald GreenKenneth FariedPaul MillsapNikola Jokic</v>
      </c>
      <c r="AJ2017">
        <f si="481" t="shared"/>
        <v>0</v>
      </c>
      <c r="AK2017">
        <f si="482" t="shared"/>
        <v>0</v>
      </c>
      <c r="AL2017">
        <f si="483" t="shared"/>
        <v>0</v>
      </c>
      <c r="AM2017">
        <f si="484" t="shared"/>
        <v>0</v>
      </c>
      <c r="AN2017">
        <f si="485" t="shared"/>
        <v>0</v>
      </c>
      <c r="AO2017">
        <f si="486" t="shared"/>
        <v>0</v>
      </c>
      <c r="AP2017">
        <f si="487" t="shared"/>
        <v>0</v>
      </c>
      <c r="AQ2017">
        <f si="488" t="shared"/>
        <v>0</v>
      </c>
      <c r="AR2017">
        <f si="489" t="shared"/>
        <v>0</v>
      </c>
      <c r="AS2017">
        <f si="479" t="shared"/>
        <v>0</v>
      </c>
      <c r="AU2017" t="str">
        <f>IFERROR(VLOOKUP(C2017,Results!$A$2:$B$240,2,FALSE)+VLOOKUP(D2017,Results!$A$2:$B$240,2,FALSE)+VLOOKUP(E2017,Results!$A$2:$B$240,2,FALSE)+VLOOKUP(F2017,Results!$A$2:$B$240,2,FALSE)+VLOOKUP(G2017,Results!$A$2:$B$240,2,FALSE)+VLOOKUP(H2017,Results!$A$2:$B$240,2,FALSE)+VLOOKUP(I2017,Results!$A$2:$B$240,2,FALSE)+VLOOKUP(J2017,Results!$A$2:$B$240,2,FALSE)+VLOOKUP(B2017,Results!$A$2:$B$240,2,FALSE)-MIN(VLOOKUP(C2017,Results!$A$2:$B$240,2,FALSE),VLOOKUP(D2017,Results!$A$2:$B$240,2,FALSE),VLOOKUP(E2017,Results!$A$2:$B$240,2,FALSE),VLOOKUP(F2017,Results!$A$2:$B$240,2,FALSE),VLOOKUP(G2017,Results!$A$2:$B$240,2,FALSE),VLOOKUP(H2017,Results!$A$2:$B$240,2,FALSE),VLOOKUP(I2017,Results!$A$2:$B$240,2,FALSE),VLOOKUP(J2017,Results!$A$2:$B$240,2,FALSE),VLOOKUP(B2017,Results!$A$2:$B$240,2,FALSE)),"")</f>
        <v/>
      </c>
    </row>
    <row r="2018" spans="2:47" x14ac:dyDescent="0.3">
      <c r="B2018" t="s">
        <v>166</v>
      </c>
      <c r="C2018" t="s">
        <v>87</v>
      </c>
      <c r="D2018" t="s">
        <v>173</v>
      </c>
      <c r="E2018" t="s">
        <v>146</v>
      </c>
      <c r="F2018" t="s">
        <v>177</v>
      </c>
      <c r="G2018" t="s">
        <v>105</v>
      </c>
      <c r="H2018" t="s">
        <v>153</v>
      </c>
      <c r="I2018" t="s">
        <v>152</v>
      </c>
      <c r="J2018" t="s">
        <v>110</v>
      </c>
      <c r="K2018" t="n">
        <v>9.0</v>
      </c>
      <c r="L2018" s="30">
        <f si="480" t="shared"/>
        <v>0</v>
      </c>
      <c r="N2018" s="35" t="str">
        <f si="476" t="shared"/>
        <v/>
      </c>
      <c r="O2018" s="59">
        <f>(IF(ISNUMBER(MATCH(B2018,Sheet4!$K$92:$K$101,0)),1,0)+IF(ISNUMBER(MATCH(C2018,Sheet4!$K$92:$K$101,0)),1,0)+IF(ISNUMBER(MATCH(D2018,Sheet4!$K$92:$K$101,0)),1,0)+IF(ISNUMBER(MATCH(E2018,Sheet4!$K$92:$K$101,0)),1,0)+IF(ISNUMBER(MATCH(F2018,Sheet4!$K$92:$K$101,0)),1,0)+IF(ISNUMBER(MATCH(G2018,Sheet4!$K$92:$K$101,0)),1,0)+IF(ISNUMBER(MATCH(H2018,Sheet4!$K$92:$K$101,0)),1,0)+IF(ISNUMBER(MATCH(I2018,Sheet4!$K$92:$K$101,0)),1,0)+IF(ISNUMBER(MATCH(J2018,Sheet4!$K$92:$K$101,0)),1,0))
-
(IF(ISNUMBER(MATCH(B2018,Sheet4!$F$2:$F$11,0)),1,0)+IF(ISNUMBER(MATCH(C2018,Sheet4!$F$2:$F$11,0)),1,0)+IF(ISNUMBER(MATCH(D2018,Sheet4!$F$2:$F$11,0)),1,0)+IF(ISNUMBER(MATCH(E2018,Sheet4!$F$2:$F$11,0)),1,0)+IF(ISNUMBER(MATCH(F2018,Sheet4!$F$2:$F$11,0)),1,0)+IF(ISNUMBER(MATCH(G2018,Sheet4!$F$2:$F$11,0)),1,0)+IF(ISNUMBER(MATCH(H2018,Sheet4!$F$2:$F$11,0)),1,0)+IF(ISNUMBER(MATCH(I2018,Sheet4!$F$2:$F$11,0)),1,0)+IF(ISNUMBER(MATCH(J2018,Sheet4!$F$2:$F$11,0)),1,0))</f>
        <v>0</v>
      </c>
      <c r="P2018" s="40" t="str">
        <f>IFERROR(INDEX(Sheet4!$G:$G,MATCH(Sheet1!B2018,Sheet4!$F:$F,0))+INDEX(Sheet4!$G:$G,MATCH(Sheet1!C2018,Sheet4!$F:$F,0))+INDEX(Sheet4!$G:$G,MATCH(Sheet1!D2018,Sheet4!$F:$F,0))+INDEX(Sheet4!$G:$G,MATCH(Sheet1!E2018,Sheet4!$F:$F,0))+INDEX(Sheet4!$G:$G,MATCH(Sheet1!F2018,Sheet4!$F:$F,0))+INDEX(Sheet4!$G:$G,MATCH(Sheet1!G2018,Sheet4!$F:$F,0))+INDEX(Sheet4!$G:$G,MATCH(Sheet1!H2018,Sheet4!$F:$F,0))+INDEX(Sheet4!$G:$G,MATCH(Sheet1!I2018,Sheet4!$F:$F,0))+INDEX(Sheet4!$G:$G,MATCH(Sheet1!J2018,Sheet4!$F:$F,0)),"")</f>
        <v/>
      </c>
      <c r="AF2018">
        <f si="477" t="shared"/>
        <v>0</v>
      </c>
      <c r="AH2018">
        <v>1995</v>
      </c>
      <c r="AI2018" t="str">
        <f si="478" t="shared"/>
        <v>Ben SimmonsIsaiah CanaanDevin BookerMonte MorrisWill BartonTaurean PrinceMarvin BagleyDerrick FavorsKarl-Anthony Towns</v>
      </c>
      <c r="AJ2018">
        <f si="481" t="shared"/>
        <v>0</v>
      </c>
      <c r="AK2018">
        <f si="482" t="shared"/>
        <v>0</v>
      </c>
      <c r="AL2018">
        <f si="483" t="shared"/>
        <v>0</v>
      </c>
      <c r="AM2018">
        <f si="484" t="shared"/>
        <v>0</v>
      </c>
      <c r="AN2018">
        <f si="485" t="shared"/>
        <v>0</v>
      </c>
      <c r="AO2018">
        <f si="486" t="shared"/>
        <v>0</v>
      </c>
      <c r="AP2018">
        <f si="487" t="shared"/>
        <v>0</v>
      </c>
      <c r="AQ2018">
        <f si="488" t="shared"/>
        <v>0</v>
      </c>
      <c r="AR2018">
        <f si="489" t="shared"/>
        <v>0</v>
      </c>
      <c r="AS2018">
        <f si="479" t="shared"/>
        <v>0</v>
      </c>
      <c r="AU2018" t="str">
        <f>IFERROR(VLOOKUP(C2018,Results!$A$2:$B$240,2,FALSE)+VLOOKUP(D2018,Results!$A$2:$B$240,2,FALSE)+VLOOKUP(E2018,Results!$A$2:$B$240,2,FALSE)+VLOOKUP(F2018,Results!$A$2:$B$240,2,FALSE)+VLOOKUP(G2018,Results!$A$2:$B$240,2,FALSE)+VLOOKUP(H2018,Results!$A$2:$B$240,2,FALSE)+VLOOKUP(I2018,Results!$A$2:$B$240,2,FALSE)+VLOOKUP(J2018,Results!$A$2:$B$240,2,FALSE)+VLOOKUP(B2018,Results!$A$2:$B$240,2,FALSE)-MIN(VLOOKUP(C2018,Results!$A$2:$B$240,2,FALSE),VLOOKUP(D2018,Results!$A$2:$B$240,2,FALSE),VLOOKUP(E2018,Results!$A$2:$B$240,2,FALSE),VLOOKUP(F2018,Results!$A$2:$B$240,2,FALSE),VLOOKUP(G2018,Results!$A$2:$B$240,2,FALSE),VLOOKUP(H2018,Results!$A$2:$B$240,2,FALSE),VLOOKUP(I2018,Results!$A$2:$B$240,2,FALSE),VLOOKUP(J2018,Results!$A$2:$B$240,2,FALSE),VLOOKUP(B2018,Results!$A$2:$B$240,2,FALSE)),"")</f>
        <v/>
      </c>
    </row>
    <row r="2019" spans="2:47" x14ac:dyDescent="0.3">
      <c r="B2019" t="s">
        <v>166</v>
      </c>
      <c r="C2019" t="s">
        <v>87</v>
      </c>
      <c r="D2019" t="s">
        <v>146</v>
      </c>
      <c r="E2019" t="s">
        <v>148</v>
      </c>
      <c r="F2019" t="s">
        <v>100</v>
      </c>
      <c r="G2019" t="s">
        <v>101</v>
      </c>
      <c r="H2019" t="s">
        <v>153</v>
      </c>
      <c r="I2019" t="s">
        <v>181</v>
      </c>
      <c r="J2019" t="s">
        <v>188</v>
      </c>
      <c r="K2019" t="n">
        <v>9.0</v>
      </c>
      <c r="L2019" s="30">
        <f si="480" t="shared"/>
        <v>0</v>
      </c>
      <c r="N2019" s="35" t="str">
        <f si="476" t="shared"/>
        <v/>
      </c>
      <c r="O2019" s="59">
        <f>(IF(ISNUMBER(MATCH(B2019,Sheet4!$K$92:$K$101,0)),1,0)+IF(ISNUMBER(MATCH(C2019,Sheet4!$K$92:$K$101,0)),1,0)+IF(ISNUMBER(MATCH(D2019,Sheet4!$K$92:$K$101,0)),1,0)+IF(ISNUMBER(MATCH(E2019,Sheet4!$K$92:$K$101,0)),1,0)+IF(ISNUMBER(MATCH(F2019,Sheet4!$K$92:$K$101,0)),1,0)+IF(ISNUMBER(MATCH(G2019,Sheet4!$K$92:$K$101,0)),1,0)+IF(ISNUMBER(MATCH(H2019,Sheet4!$K$92:$K$101,0)),1,0)+IF(ISNUMBER(MATCH(I2019,Sheet4!$K$92:$K$101,0)),1,0)+IF(ISNUMBER(MATCH(J2019,Sheet4!$K$92:$K$101,0)),1,0))
-
(IF(ISNUMBER(MATCH(B2019,Sheet4!$F$2:$F$11,0)),1,0)+IF(ISNUMBER(MATCH(C2019,Sheet4!$F$2:$F$11,0)),1,0)+IF(ISNUMBER(MATCH(D2019,Sheet4!$F$2:$F$11,0)),1,0)+IF(ISNUMBER(MATCH(E2019,Sheet4!$F$2:$F$11,0)),1,0)+IF(ISNUMBER(MATCH(F2019,Sheet4!$F$2:$F$11,0)),1,0)+IF(ISNUMBER(MATCH(G2019,Sheet4!$F$2:$F$11,0)),1,0)+IF(ISNUMBER(MATCH(H2019,Sheet4!$F$2:$F$11,0)),1,0)+IF(ISNUMBER(MATCH(I2019,Sheet4!$F$2:$F$11,0)),1,0)+IF(ISNUMBER(MATCH(J2019,Sheet4!$F$2:$F$11,0)),1,0))</f>
        <v>0</v>
      </c>
      <c r="P2019" s="40" t="str">
        <f>IFERROR(INDEX(Sheet4!$G:$G,MATCH(Sheet1!B2019,Sheet4!$F:$F,0))+INDEX(Sheet4!$G:$G,MATCH(Sheet1!C2019,Sheet4!$F:$F,0))+INDEX(Sheet4!$G:$G,MATCH(Sheet1!D2019,Sheet4!$F:$F,0))+INDEX(Sheet4!$G:$G,MATCH(Sheet1!E2019,Sheet4!$F:$F,0))+INDEX(Sheet4!$G:$G,MATCH(Sheet1!F2019,Sheet4!$F:$F,0))+INDEX(Sheet4!$G:$G,MATCH(Sheet1!G2019,Sheet4!$F:$F,0))+INDEX(Sheet4!$G:$G,MATCH(Sheet1!H2019,Sheet4!$F:$F,0))+INDEX(Sheet4!$G:$G,MATCH(Sheet1!I2019,Sheet4!$F:$F,0))+INDEX(Sheet4!$G:$G,MATCH(Sheet1!J2019,Sheet4!$F:$F,0)),"")</f>
        <v/>
      </c>
      <c r="AF2019">
        <f si="477" t="shared"/>
        <v>0</v>
      </c>
      <c r="AH2019">
        <v>1996</v>
      </c>
      <c r="AI2019" t="str">
        <f si="478" t="shared"/>
        <v>Ben SimmonsJeremy LinJimmy ButlerMonte MorrisKelly OubreJoe InglesPaul MillsapDerrick FavorsKarl-Anthony Towns</v>
      </c>
      <c r="AJ2019">
        <f si="481" t="shared"/>
        <v>0</v>
      </c>
      <c r="AK2019">
        <f si="482" t="shared"/>
        <v>0</v>
      </c>
      <c r="AL2019">
        <f si="483" t="shared"/>
        <v>0</v>
      </c>
      <c r="AM2019">
        <f si="484" t="shared"/>
        <v>0</v>
      </c>
      <c r="AN2019">
        <f si="485" t="shared"/>
        <v>0</v>
      </c>
      <c r="AO2019">
        <f si="486" t="shared"/>
        <v>0</v>
      </c>
      <c r="AP2019">
        <f si="487" t="shared"/>
        <v>0</v>
      </c>
      <c r="AQ2019">
        <f si="488" t="shared"/>
        <v>0</v>
      </c>
      <c r="AR2019">
        <f si="489" t="shared"/>
        <v>0</v>
      </c>
      <c r="AS2019">
        <f si="479" t="shared"/>
        <v>0</v>
      </c>
      <c r="AU2019" t="str">
        <f>IFERROR(VLOOKUP(C2019,Results!$A$2:$B$240,2,FALSE)+VLOOKUP(D2019,Results!$A$2:$B$240,2,FALSE)+VLOOKUP(E2019,Results!$A$2:$B$240,2,FALSE)+VLOOKUP(F2019,Results!$A$2:$B$240,2,FALSE)+VLOOKUP(G2019,Results!$A$2:$B$240,2,FALSE)+VLOOKUP(H2019,Results!$A$2:$B$240,2,FALSE)+VLOOKUP(I2019,Results!$A$2:$B$240,2,FALSE)+VLOOKUP(J2019,Results!$A$2:$B$240,2,FALSE)+VLOOKUP(B2019,Results!$A$2:$B$240,2,FALSE)-MIN(VLOOKUP(C2019,Results!$A$2:$B$240,2,FALSE),VLOOKUP(D2019,Results!$A$2:$B$240,2,FALSE),VLOOKUP(E2019,Results!$A$2:$B$240,2,FALSE),VLOOKUP(F2019,Results!$A$2:$B$240,2,FALSE),VLOOKUP(G2019,Results!$A$2:$B$240,2,FALSE),VLOOKUP(H2019,Results!$A$2:$B$240,2,FALSE),VLOOKUP(I2019,Results!$A$2:$B$240,2,FALSE),VLOOKUP(J2019,Results!$A$2:$B$240,2,FALSE),VLOOKUP(B2019,Results!$A$2:$B$240,2,FALSE)),"")</f>
        <v/>
      </c>
    </row>
    <row r="2020" spans="2:47" x14ac:dyDescent="0.3">
      <c r="B2020" t="s">
        <v>166</v>
      </c>
      <c r="C2020" t="s">
        <v>108</v>
      </c>
      <c r="D2020" t="s">
        <v>172</v>
      </c>
      <c r="E2020" t="s">
        <v>173</v>
      </c>
      <c r="F2020" t="s">
        <v>179</v>
      </c>
      <c r="G2020" t="s">
        <v>159</v>
      </c>
      <c r="H2020" t="s">
        <v>152</v>
      </c>
      <c r="I2020" t="s">
        <v>155</v>
      </c>
      <c r="J2020" t="s">
        <v>186</v>
      </c>
      <c r="K2020" t="n">
        <v>9.0</v>
      </c>
      <c r="L2020" s="30">
        <f si="480" t="shared"/>
        <v>0</v>
      </c>
      <c r="N2020" s="35" t="str">
        <f si="476" t="shared"/>
        <v/>
      </c>
      <c r="O2020" s="59">
        <f>(IF(ISNUMBER(MATCH(B2020,Sheet4!$K$92:$K$101,0)),1,0)+IF(ISNUMBER(MATCH(C2020,Sheet4!$K$92:$K$101,0)),1,0)+IF(ISNUMBER(MATCH(D2020,Sheet4!$K$92:$K$101,0)),1,0)+IF(ISNUMBER(MATCH(E2020,Sheet4!$K$92:$K$101,0)),1,0)+IF(ISNUMBER(MATCH(F2020,Sheet4!$K$92:$K$101,0)),1,0)+IF(ISNUMBER(MATCH(G2020,Sheet4!$K$92:$K$101,0)),1,0)+IF(ISNUMBER(MATCH(H2020,Sheet4!$K$92:$K$101,0)),1,0)+IF(ISNUMBER(MATCH(I2020,Sheet4!$K$92:$K$101,0)),1,0)+IF(ISNUMBER(MATCH(J2020,Sheet4!$K$92:$K$101,0)),1,0))
-
(IF(ISNUMBER(MATCH(B2020,Sheet4!$F$2:$F$11,0)),1,0)+IF(ISNUMBER(MATCH(C2020,Sheet4!$F$2:$F$11,0)),1,0)+IF(ISNUMBER(MATCH(D2020,Sheet4!$F$2:$F$11,0)),1,0)+IF(ISNUMBER(MATCH(E2020,Sheet4!$F$2:$F$11,0)),1,0)+IF(ISNUMBER(MATCH(F2020,Sheet4!$F$2:$F$11,0)),1,0)+IF(ISNUMBER(MATCH(G2020,Sheet4!$F$2:$F$11,0)),1,0)+IF(ISNUMBER(MATCH(H2020,Sheet4!$F$2:$F$11,0)),1,0)+IF(ISNUMBER(MATCH(I2020,Sheet4!$F$2:$F$11,0)),1,0)+IF(ISNUMBER(MATCH(J2020,Sheet4!$F$2:$F$11,0)),1,0))</f>
        <v>0</v>
      </c>
      <c r="P2020" s="40" t="str">
        <f>IFERROR(INDEX(Sheet4!$G:$G,MATCH(Sheet1!B2020,Sheet4!$F:$F,0))+INDEX(Sheet4!$G:$G,MATCH(Sheet1!C2020,Sheet4!$F:$F,0))+INDEX(Sheet4!$G:$G,MATCH(Sheet1!D2020,Sheet4!$F:$F,0))+INDEX(Sheet4!$G:$G,MATCH(Sheet1!E2020,Sheet4!$F:$F,0))+INDEX(Sheet4!$G:$G,MATCH(Sheet1!F2020,Sheet4!$F:$F,0))+INDEX(Sheet4!$G:$G,MATCH(Sheet1!G2020,Sheet4!$F:$F,0))+INDEX(Sheet4!$G:$G,MATCH(Sheet1!H2020,Sheet4!$F:$F,0))+INDEX(Sheet4!$G:$G,MATCH(Sheet1!I2020,Sheet4!$F:$F,0))+INDEX(Sheet4!$G:$G,MATCH(Sheet1!J2020,Sheet4!$F:$F,0)),"")</f>
        <v/>
      </c>
      <c r="AF2020">
        <f si="477" t="shared"/>
        <v>0</v>
      </c>
      <c r="AH2020">
        <v>1997</v>
      </c>
      <c r="AI2020" t="str">
        <f si="478" t="shared"/>
        <v>Ben SimmonsLandry ShametDevin BookerJimmy ButlerDeAndre' BembryRoyce O'NealeJosh JacksonPaul MillsapKarl-Anthony Towns</v>
      </c>
      <c r="AJ2020">
        <f si="481" t="shared"/>
        <v>0</v>
      </c>
      <c r="AK2020">
        <f si="482" t="shared"/>
        <v>0</v>
      </c>
      <c r="AL2020">
        <f si="483" t="shared"/>
        <v>0</v>
      </c>
      <c r="AM2020">
        <f si="484" t="shared"/>
        <v>0</v>
      </c>
      <c r="AN2020">
        <f si="485" t="shared"/>
        <v>0</v>
      </c>
      <c r="AO2020">
        <f si="486" t="shared"/>
        <v>0</v>
      </c>
      <c r="AP2020">
        <f si="487" t="shared"/>
        <v>0</v>
      </c>
      <c r="AQ2020">
        <f si="488" t="shared"/>
        <v>0</v>
      </c>
      <c r="AR2020">
        <f si="489" t="shared"/>
        <v>0</v>
      </c>
      <c r="AS2020">
        <f si="479" t="shared"/>
        <v>0</v>
      </c>
      <c r="AU2020" t="str">
        <f>IFERROR(VLOOKUP(C2020,Results!$A$2:$B$240,2,FALSE)+VLOOKUP(D2020,Results!$A$2:$B$240,2,FALSE)+VLOOKUP(E2020,Results!$A$2:$B$240,2,FALSE)+VLOOKUP(F2020,Results!$A$2:$B$240,2,FALSE)+VLOOKUP(G2020,Results!$A$2:$B$240,2,FALSE)+VLOOKUP(H2020,Results!$A$2:$B$240,2,FALSE)+VLOOKUP(I2020,Results!$A$2:$B$240,2,FALSE)+VLOOKUP(J2020,Results!$A$2:$B$240,2,FALSE)+VLOOKUP(B2020,Results!$A$2:$B$240,2,FALSE)-MIN(VLOOKUP(C2020,Results!$A$2:$B$240,2,FALSE),VLOOKUP(D2020,Results!$A$2:$B$240,2,FALSE),VLOOKUP(E2020,Results!$A$2:$B$240,2,FALSE),VLOOKUP(F2020,Results!$A$2:$B$240,2,FALSE),VLOOKUP(G2020,Results!$A$2:$B$240,2,FALSE),VLOOKUP(H2020,Results!$A$2:$B$240,2,FALSE),VLOOKUP(I2020,Results!$A$2:$B$240,2,FALSE),VLOOKUP(J2020,Results!$A$2:$B$240,2,FALSE),VLOOKUP(B2020,Results!$A$2:$B$240,2,FALSE)),"")</f>
        <v/>
      </c>
    </row>
    <row r="2021" spans="2:47" x14ac:dyDescent="0.3">
      <c r="B2021" t="s">
        <v>166</v>
      </c>
      <c r="C2021" t="s">
        <v>95</v>
      </c>
      <c r="D2021" t="s">
        <v>173</v>
      </c>
      <c r="E2021" t="s">
        <v>146</v>
      </c>
      <c r="F2021" t="s">
        <v>179</v>
      </c>
      <c r="G2021" t="s">
        <v>159</v>
      </c>
      <c r="H2021" t="s">
        <v>181</v>
      </c>
      <c r="I2021" t="s">
        <v>154</v>
      </c>
      <c r="J2021" t="s">
        <v>156</v>
      </c>
      <c r="K2021" t="n">
        <v>9.0</v>
      </c>
      <c r="L2021" s="30">
        <f si="480" t="shared"/>
        <v>0</v>
      </c>
      <c r="N2021" s="35" t="str">
        <f si="476" t="shared"/>
        <v/>
      </c>
      <c r="O2021" s="59">
        <f>(IF(ISNUMBER(MATCH(B2021,Sheet4!$K$92:$K$101,0)),1,0)+IF(ISNUMBER(MATCH(C2021,Sheet4!$K$92:$K$101,0)),1,0)+IF(ISNUMBER(MATCH(D2021,Sheet4!$K$92:$K$101,0)),1,0)+IF(ISNUMBER(MATCH(E2021,Sheet4!$K$92:$K$101,0)),1,0)+IF(ISNUMBER(MATCH(F2021,Sheet4!$K$92:$K$101,0)),1,0)+IF(ISNUMBER(MATCH(G2021,Sheet4!$K$92:$K$101,0)),1,0)+IF(ISNUMBER(MATCH(H2021,Sheet4!$K$92:$K$101,0)),1,0)+IF(ISNUMBER(MATCH(I2021,Sheet4!$K$92:$K$101,0)),1,0)+IF(ISNUMBER(MATCH(J2021,Sheet4!$K$92:$K$101,0)),1,0))
-
(IF(ISNUMBER(MATCH(B2021,Sheet4!$F$2:$F$11,0)),1,0)+IF(ISNUMBER(MATCH(C2021,Sheet4!$F$2:$F$11,0)),1,0)+IF(ISNUMBER(MATCH(D2021,Sheet4!$F$2:$F$11,0)),1,0)+IF(ISNUMBER(MATCH(E2021,Sheet4!$F$2:$F$11,0)),1,0)+IF(ISNUMBER(MATCH(F2021,Sheet4!$F$2:$F$11,0)),1,0)+IF(ISNUMBER(MATCH(G2021,Sheet4!$F$2:$F$11,0)),1,0)+IF(ISNUMBER(MATCH(H2021,Sheet4!$F$2:$F$11,0)),1,0)+IF(ISNUMBER(MATCH(I2021,Sheet4!$F$2:$F$11,0)),1,0)+IF(ISNUMBER(MATCH(J2021,Sheet4!$F$2:$F$11,0)),1,0))</f>
        <v>0</v>
      </c>
      <c r="P2021" s="40" t="str">
        <f>IFERROR(INDEX(Sheet4!$G:$G,MATCH(Sheet1!B2021,Sheet4!$F:$F,0))+INDEX(Sheet4!$G:$G,MATCH(Sheet1!C2021,Sheet4!$F:$F,0))+INDEX(Sheet4!$G:$G,MATCH(Sheet1!D2021,Sheet4!$F:$F,0))+INDEX(Sheet4!$G:$G,MATCH(Sheet1!E2021,Sheet4!$F:$F,0))+INDEX(Sheet4!$G:$G,MATCH(Sheet1!F2021,Sheet4!$F:$F,0))+INDEX(Sheet4!$G:$G,MATCH(Sheet1!G2021,Sheet4!$F:$F,0))+INDEX(Sheet4!$G:$G,MATCH(Sheet1!H2021,Sheet4!$F:$F,0))+INDEX(Sheet4!$G:$G,MATCH(Sheet1!I2021,Sheet4!$F:$F,0))+INDEX(Sheet4!$G:$G,MATCH(Sheet1!J2021,Sheet4!$F:$F,0)),"")</f>
        <v/>
      </c>
      <c r="AF2021">
        <f si="477" t="shared"/>
        <v>0</v>
      </c>
      <c r="AH2021">
        <v>1998</v>
      </c>
      <c r="AI2021" t="str">
        <f si="478" t="shared"/>
        <v>Jeremy LinLandry ShametJames HardenJimmy ButlerKelly OubreCorey BrewerJosh JacksonPaul MillsapRudy Gobert</v>
      </c>
      <c r="AJ2021">
        <f si="481" t="shared"/>
        <v>0</v>
      </c>
      <c r="AK2021">
        <f si="482" t="shared"/>
        <v>0</v>
      </c>
      <c r="AL2021">
        <f si="483" t="shared"/>
        <v>0</v>
      </c>
      <c r="AM2021">
        <f si="484" t="shared"/>
        <v>0</v>
      </c>
      <c r="AN2021">
        <f si="485" t="shared"/>
        <v>0</v>
      </c>
      <c r="AO2021">
        <f si="486" t="shared"/>
        <v>0</v>
      </c>
      <c r="AP2021">
        <f si="487" t="shared"/>
        <v>0</v>
      </c>
      <c r="AQ2021">
        <f si="488" t="shared"/>
        <v>0</v>
      </c>
      <c r="AR2021">
        <f si="489" t="shared"/>
        <v>0</v>
      </c>
      <c r="AS2021">
        <f si="479" t="shared"/>
        <v>0</v>
      </c>
      <c r="AU2021" t="str">
        <f>IFERROR(VLOOKUP(C2021,Results!$A$2:$B$240,2,FALSE)+VLOOKUP(D2021,Results!$A$2:$B$240,2,FALSE)+VLOOKUP(E2021,Results!$A$2:$B$240,2,FALSE)+VLOOKUP(F2021,Results!$A$2:$B$240,2,FALSE)+VLOOKUP(G2021,Results!$A$2:$B$240,2,FALSE)+VLOOKUP(H2021,Results!$A$2:$B$240,2,FALSE)+VLOOKUP(I2021,Results!$A$2:$B$240,2,FALSE)+VLOOKUP(J2021,Results!$A$2:$B$240,2,FALSE)+VLOOKUP(B2021,Results!$A$2:$B$240,2,FALSE)-MIN(VLOOKUP(C2021,Results!$A$2:$B$240,2,FALSE),VLOOKUP(D2021,Results!$A$2:$B$240,2,FALSE),VLOOKUP(E2021,Results!$A$2:$B$240,2,FALSE),VLOOKUP(F2021,Results!$A$2:$B$240,2,FALSE),VLOOKUP(G2021,Results!$A$2:$B$240,2,FALSE),VLOOKUP(H2021,Results!$A$2:$B$240,2,FALSE),VLOOKUP(I2021,Results!$A$2:$B$240,2,FALSE),VLOOKUP(J2021,Results!$A$2:$B$240,2,FALSE),VLOOKUP(B2021,Results!$A$2:$B$240,2,FALSE)),"")</f>
        <v/>
      </c>
    </row>
    <row r="2022" spans="2:47" x14ac:dyDescent="0.3">
      <c r="B2022" t="s">
        <v>87</v>
      </c>
      <c r="C2022" t="s">
        <v>171</v>
      </c>
      <c r="D2022" t="s">
        <v>172</v>
      </c>
      <c r="E2022" t="s">
        <v>146</v>
      </c>
      <c r="F2022" t="s">
        <v>150</v>
      </c>
      <c r="G2022" t="s">
        <v>177</v>
      </c>
      <c r="H2022" t="s">
        <v>153</v>
      </c>
      <c r="I2022" t="s">
        <v>183</v>
      </c>
      <c r="J2022" t="s">
        <v>186</v>
      </c>
      <c r="K2022" t="n">
        <v>9.0</v>
      </c>
      <c r="L2022" s="30">
        <f si="480" t="shared"/>
        <v>0</v>
      </c>
      <c r="N2022" s="35" t="str">
        <f si="476" t="shared"/>
        <v/>
      </c>
      <c r="O2022" s="59">
        <f>(IF(ISNUMBER(MATCH(B2022,Sheet4!$K$92:$K$101,0)),1,0)+IF(ISNUMBER(MATCH(C2022,Sheet4!$K$92:$K$101,0)),1,0)+IF(ISNUMBER(MATCH(D2022,Sheet4!$K$92:$K$101,0)),1,0)+IF(ISNUMBER(MATCH(E2022,Sheet4!$K$92:$K$101,0)),1,0)+IF(ISNUMBER(MATCH(F2022,Sheet4!$K$92:$K$101,0)),1,0)+IF(ISNUMBER(MATCH(G2022,Sheet4!$K$92:$K$101,0)),1,0)+IF(ISNUMBER(MATCH(H2022,Sheet4!$K$92:$K$101,0)),1,0)+IF(ISNUMBER(MATCH(I2022,Sheet4!$K$92:$K$101,0)),1,0)+IF(ISNUMBER(MATCH(J2022,Sheet4!$K$92:$K$101,0)),1,0))
-
(IF(ISNUMBER(MATCH(B2022,Sheet4!$F$2:$F$11,0)),1,0)+IF(ISNUMBER(MATCH(C2022,Sheet4!$F$2:$F$11,0)),1,0)+IF(ISNUMBER(MATCH(D2022,Sheet4!$F$2:$F$11,0)),1,0)+IF(ISNUMBER(MATCH(E2022,Sheet4!$F$2:$F$11,0)),1,0)+IF(ISNUMBER(MATCH(F2022,Sheet4!$F$2:$F$11,0)),1,0)+IF(ISNUMBER(MATCH(G2022,Sheet4!$F$2:$F$11,0)),1,0)+IF(ISNUMBER(MATCH(H2022,Sheet4!$F$2:$F$11,0)),1,0)+IF(ISNUMBER(MATCH(I2022,Sheet4!$F$2:$F$11,0)),1,0)+IF(ISNUMBER(MATCH(J2022,Sheet4!$F$2:$F$11,0)),1,0))</f>
        <v>0</v>
      </c>
      <c r="P2022" s="40" t="str">
        <f>IFERROR(INDEX(Sheet4!$G:$G,MATCH(Sheet1!B2022,Sheet4!$F:$F,0))+INDEX(Sheet4!$G:$G,MATCH(Sheet1!C2022,Sheet4!$F:$F,0))+INDEX(Sheet4!$G:$G,MATCH(Sheet1!D2022,Sheet4!$F:$F,0))+INDEX(Sheet4!$G:$G,MATCH(Sheet1!E2022,Sheet4!$F:$F,0))+INDEX(Sheet4!$G:$G,MATCH(Sheet1!F2022,Sheet4!$F:$F,0))+INDEX(Sheet4!$G:$G,MATCH(Sheet1!G2022,Sheet4!$F:$F,0))+INDEX(Sheet4!$G:$G,MATCH(Sheet1!H2022,Sheet4!$F:$F,0))+INDEX(Sheet4!$G:$G,MATCH(Sheet1!I2022,Sheet4!$F:$F,0))+INDEX(Sheet4!$G:$G,MATCH(Sheet1!J2022,Sheet4!$F:$F,0)),"")</f>
        <v/>
      </c>
      <c r="AF2022">
        <f si="477" t="shared"/>
        <v>0</v>
      </c>
      <c r="AH2022">
        <v>1999</v>
      </c>
      <c r="AI2022" t="str">
        <f si="478" t="shared"/>
        <v>Ricky RubioIsaiah CanaanDevin BookerJimmy ButlerKelly OubreCorey BrewerKenneth FariedTaj GibsonKarl-Anthony Towns</v>
      </c>
      <c r="AJ2022">
        <f si="481" t="shared"/>
        <v>0</v>
      </c>
      <c r="AK2022">
        <f si="482" t="shared"/>
        <v>0</v>
      </c>
      <c r="AL2022">
        <f si="483" t="shared"/>
        <v>0</v>
      </c>
      <c r="AM2022">
        <f si="484" t="shared"/>
        <v>0</v>
      </c>
      <c r="AN2022">
        <f si="485" t="shared"/>
        <v>0</v>
      </c>
      <c r="AO2022">
        <f si="486" t="shared"/>
        <v>0</v>
      </c>
      <c r="AP2022">
        <f si="487" t="shared"/>
        <v>0</v>
      </c>
      <c r="AQ2022">
        <f si="488" t="shared"/>
        <v>0</v>
      </c>
      <c r="AR2022">
        <f si="489" t="shared"/>
        <v>0</v>
      </c>
      <c r="AS2022">
        <f si="479" t="shared"/>
        <v>0</v>
      </c>
      <c r="AU2022" t="str">
        <f>IFERROR(VLOOKUP(C2022,Results!$A$2:$B$240,2,FALSE)+VLOOKUP(D2022,Results!$A$2:$B$240,2,FALSE)+VLOOKUP(E2022,Results!$A$2:$B$240,2,FALSE)+VLOOKUP(F2022,Results!$A$2:$B$240,2,FALSE)+VLOOKUP(G2022,Results!$A$2:$B$240,2,FALSE)+VLOOKUP(H2022,Results!$A$2:$B$240,2,FALSE)+VLOOKUP(I2022,Results!$A$2:$B$240,2,FALSE)+VLOOKUP(J2022,Results!$A$2:$B$240,2,FALSE)+VLOOKUP(B2022,Results!$A$2:$B$240,2,FALSE)-MIN(VLOOKUP(C2022,Results!$A$2:$B$240,2,FALSE),VLOOKUP(D2022,Results!$A$2:$B$240,2,FALSE),VLOOKUP(E2022,Results!$A$2:$B$240,2,FALSE),VLOOKUP(F2022,Results!$A$2:$B$240,2,FALSE),VLOOKUP(G2022,Results!$A$2:$B$240,2,FALSE),VLOOKUP(H2022,Results!$A$2:$B$240,2,FALSE),VLOOKUP(I2022,Results!$A$2:$B$240,2,FALSE),VLOOKUP(J2022,Results!$A$2:$B$240,2,FALSE),VLOOKUP(B2022,Results!$A$2:$B$240,2,FALSE)),"")</f>
        <v/>
      </c>
    </row>
    <row r="2023" spans="2:47" x14ac:dyDescent="0.3">
      <c r="B2023" t="s">
        <v>166</v>
      </c>
      <c r="C2023" t="s">
        <v>108</v>
      </c>
      <c r="D2023" t="s">
        <v>172</v>
      </c>
      <c r="E2023" t="s">
        <v>146</v>
      </c>
      <c r="F2023" t="s">
        <v>177</v>
      </c>
      <c r="G2023" t="s">
        <v>179</v>
      </c>
      <c r="H2023" t="s">
        <v>92</v>
      </c>
      <c r="I2023" t="s">
        <v>181</v>
      </c>
      <c r="J2023" t="s">
        <v>187</v>
      </c>
      <c r="K2023" t="n">
        <v>9.0</v>
      </c>
      <c r="L2023" s="30">
        <f si="480" t="shared"/>
        <v>0</v>
      </c>
      <c r="N2023" s="35" t="str">
        <f si="476" t="shared"/>
        <v/>
      </c>
      <c r="O2023" s="59">
        <f>(IF(ISNUMBER(MATCH(B2023,Sheet4!$K$92:$K$101,0)),1,0)+IF(ISNUMBER(MATCH(C2023,Sheet4!$K$92:$K$101,0)),1,0)+IF(ISNUMBER(MATCH(D2023,Sheet4!$K$92:$K$101,0)),1,0)+IF(ISNUMBER(MATCH(E2023,Sheet4!$K$92:$K$101,0)),1,0)+IF(ISNUMBER(MATCH(F2023,Sheet4!$K$92:$K$101,0)),1,0)+IF(ISNUMBER(MATCH(G2023,Sheet4!$K$92:$K$101,0)),1,0)+IF(ISNUMBER(MATCH(H2023,Sheet4!$K$92:$K$101,0)),1,0)+IF(ISNUMBER(MATCH(I2023,Sheet4!$K$92:$K$101,0)),1,0)+IF(ISNUMBER(MATCH(J2023,Sheet4!$K$92:$K$101,0)),1,0))
-
(IF(ISNUMBER(MATCH(B2023,Sheet4!$F$2:$F$11,0)),1,0)+IF(ISNUMBER(MATCH(C2023,Sheet4!$F$2:$F$11,0)),1,0)+IF(ISNUMBER(MATCH(D2023,Sheet4!$F$2:$F$11,0)),1,0)+IF(ISNUMBER(MATCH(E2023,Sheet4!$F$2:$F$11,0)),1,0)+IF(ISNUMBER(MATCH(F2023,Sheet4!$F$2:$F$11,0)),1,0)+IF(ISNUMBER(MATCH(G2023,Sheet4!$F$2:$F$11,0)),1,0)+IF(ISNUMBER(MATCH(H2023,Sheet4!$F$2:$F$11,0)),1,0)+IF(ISNUMBER(MATCH(I2023,Sheet4!$F$2:$F$11,0)),1,0)+IF(ISNUMBER(MATCH(J2023,Sheet4!$F$2:$F$11,0)),1,0))</f>
        <v>0</v>
      </c>
      <c r="P2023" s="40" t="str">
        <f>IFERROR(INDEX(Sheet4!$G:$G,MATCH(Sheet1!B2023,Sheet4!$F:$F,0))+INDEX(Sheet4!$G:$G,MATCH(Sheet1!C2023,Sheet4!$F:$F,0))+INDEX(Sheet4!$G:$G,MATCH(Sheet1!D2023,Sheet4!$F:$F,0))+INDEX(Sheet4!$G:$G,MATCH(Sheet1!E2023,Sheet4!$F:$F,0))+INDEX(Sheet4!$G:$G,MATCH(Sheet1!F2023,Sheet4!$F:$F,0))+INDEX(Sheet4!$G:$G,MATCH(Sheet1!G2023,Sheet4!$F:$F,0))+INDEX(Sheet4!$G:$G,MATCH(Sheet1!H2023,Sheet4!$F:$F,0))+INDEX(Sheet4!$G:$G,MATCH(Sheet1!I2023,Sheet4!$F:$F,0))+INDEX(Sheet4!$G:$G,MATCH(Sheet1!J2023,Sheet4!$F:$F,0)),"")</f>
        <v/>
      </c>
      <c r="AF2023">
        <f si="477" t="shared"/>
        <v>0</v>
      </c>
      <c r="AH2023">
        <v>2000</v>
      </c>
      <c r="AI2023" t="str">
        <f si="478" t="shared"/>
        <v>Ben SimmonsIsaiah CanaanDevin BookerMalik BeasleyJoe InglesMikal BridgesKenneth FariedPaul MillsapRudy Gobert</v>
      </c>
      <c r="AJ2023">
        <f si="481" t="shared"/>
        <v>0</v>
      </c>
      <c r="AK2023">
        <f si="482" t="shared"/>
        <v>0</v>
      </c>
      <c r="AL2023">
        <f si="483" t="shared"/>
        <v>0</v>
      </c>
      <c r="AM2023">
        <f si="484" t="shared"/>
        <v>0</v>
      </c>
      <c r="AN2023">
        <f si="485" t="shared"/>
        <v>0</v>
      </c>
      <c r="AO2023">
        <f si="486" t="shared"/>
        <v>0</v>
      </c>
      <c r="AP2023">
        <f si="487" t="shared"/>
        <v>0</v>
      </c>
      <c r="AQ2023">
        <f si="488" t="shared"/>
        <v>0</v>
      </c>
      <c r="AR2023">
        <f si="489" t="shared"/>
        <v>0</v>
      </c>
      <c r="AS2023">
        <f si="479" t="shared"/>
        <v>0</v>
      </c>
      <c r="AU2023" t="str">
        <f>IFERROR(VLOOKUP(C2023,Results!$A$2:$B$240,2,FALSE)+VLOOKUP(D2023,Results!$A$2:$B$240,2,FALSE)+VLOOKUP(E2023,Results!$A$2:$B$240,2,FALSE)+VLOOKUP(F2023,Results!$A$2:$B$240,2,FALSE)+VLOOKUP(G2023,Results!$A$2:$B$240,2,FALSE)+VLOOKUP(H2023,Results!$A$2:$B$240,2,FALSE)+VLOOKUP(I2023,Results!$A$2:$B$240,2,FALSE)+VLOOKUP(J2023,Results!$A$2:$B$240,2,FALSE)+VLOOKUP(B2023,Results!$A$2:$B$240,2,FALSE)-MIN(VLOOKUP(C2023,Results!$A$2:$B$240,2,FALSE),VLOOKUP(D2023,Results!$A$2:$B$240,2,FALSE),VLOOKUP(E2023,Results!$A$2:$B$240,2,FALSE),VLOOKUP(F2023,Results!$A$2:$B$240,2,FALSE),VLOOKUP(G2023,Results!$A$2:$B$240,2,FALSE),VLOOKUP(H2023,Results!$A$2:$B$240,2,FALSE),VLOOKUP(I2023,Results!$A$2:$B$240,2,FALSE),VLOOKUP(J2023,Results!$A$2:$B$240,2,FALSE),VLOOKUP(B2023,Results!$A$2:$B$240,2,FALSE)),"")</f>
        <v/>
      </c>
    </row>
    <row r="2025" spans="2:47" x14ac:dyDescent="0.3"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</sheetData>
  <sheetCalcPr fullCalcOnLoad="true"/>
  <autoFilter ref="A23:N2023"/>
  <dataConsolidate/>
  <mergeCells count="2285">
    <mergeCell ref="S174:T174"/>
    <mergeCell ref="U174:V174"/>
    <mergeCell ref="W174:X174"/>
    <mergeCell ref="Y174:Z174"/>
    <mergeCell ref="AA174:AB174"/>
    <mergeCell ref="S175:T175"/>
    <mergeCell ref="U175:V175"/>
    <mergeCell ref="W175:X175"/>
    <mergeCell ref="Y175:Z175"/>
    <mergeCell ref="AA175:AB175"/>
    <mergeCell ref="S176:T176"/>
    <mergeCell ref="U176:V176"/>
    <mergeCell ref="W176:X176"/>
    <mergeCell ref="Y176:Z176"/>
    <mergeCell ref="AA176:AB176"/>
    <mergeCell ref="S177:T177"/>
    <mergeCell ref="U177:V177"/>
    <mergeCell ref="W177:X177"/>
    <mergeCell ref="Y177:Z177"/>
    <mergeCell ref="AA177:AB177"/>
    <mergeCell ref="S170:T170"/>
    <mergeCell ref="U170:V170"/>
    <mergeCell ref="W170:X170"/>
    <mergeCell ref="Y170:Z170"/>
    <mergeCell ref="AA170:AB170"/>
    <mergeCell ref="S171:T171"/>
    <mergeCell ref="U171:V171"/>
    <mergeCell ref="W171:X171"/>
    <mergeCell ref="Y171:Z171"/>
    <mergeCell ref="AA171:AB171"/>
    <mergeCell ref="S172:T172"/>
    <mergeCell ref="U172:V172"/>
    <mergeCell ref="W172:X172"/>
    <mergeCell ref="Y172:Z172"/>
    <mergeCell ref="AA172:AB172"/>
    <mergeCell ref="S173:T173"/>
    <mergeCell ref="U173:V173"/>
    <mergeCell ref="W173:X173"/>
    <mergeCell ref="Y173:Z173"/>
    <mergeCell ref="AA173:AB173"/>
    <mergeCell ref="S166:T166"/>
    <mergeCell ref="U166:V166"/>
    <mergeCell ref="W166:X166"/>
    <mergeCell ref="Y166:Z166"/>
    <mergeCell ref="AA166:AB166"/>
    <mergeCell ref="S167:T167"/>
    <mergeCell ref="U167:V167"/>
    <mergeCell ref="W167:X167"/>
    <mergeCell ref="Y167:Z167"/>
    <mergeCell ref="AA167:AB167"/>
    <mergeCell ref="S168:T168"/>
    <mergeCell ref="U168:V168"/>
    <mergeCell ref="W168:X168"/>
    <mergeCell ref="Y168:Z168"/>
    <mergeCell ref="AA168:AB168"/>
    <mergeCell ref="S169:T169"/>
    <mergeCell ref="U169:V169"/>
    <mergeCell ref="W169:X169"/>
    <mergeCell ref="Y169:Z169"/>
    <mergeCell ref="AA169:AB169"/>
    <mergeCell ref="S162:T162"/>
    <mergeCell ref="U162:V162"/>
    <mergeCell ref="W162:X162"/>
    <mergeCell ref="Y162:Z162"/>
    <mergeCell ref="AA162:AB162"/>
    <mergeCell ref="S163:T163"/>
    <mergeCell ref="U163:V163"/>
    <mergeCell ref="W163:X163"/>
    <mergeCell ref="Y163:Z163"/>
    <mergeCell ref="AA163:AB163"/>
    <mergeCell ref="S164:T164"/>
    <mergeCell ref="U164:V164"/>
    <mergeCell ref="W164:X164"/>
    <mergeCell ref="Y164:Z164"/>
    <mergeCell ref="AA164:AB164"/>
    <mergeCell ref="S165:T165"/>
    <mergeCell ref="U165:V165"/>
    <mergeCell ref="W165:X165"/>
    <mergeCell ref="Y165:Z165"/>
    <mergeCell ref="AA165:AB165"/>
    <mergeCell ref="S158:T158"/>
    <mergeCell ref="U158:V158"/>
    <mergeCell ref="W158:X158"/>
    <mergeCell ref="Y158:Z158"/>
    <mergeCell ref="AA158:AB158"/>
    <mergeCell ref="S159:T159"/>
    <mergeCell ref="U159:V159"/>
    <mergeCell ref="W159:X159"/>
    <mergeCell ref="Y159:Z159"/>
    <mergeCell ref="AA159:AB159"/>
    <mergeCell ref="S160:T160"/>
    <mergeCell ref="U160:V160"/>
    <mergeCell ref="W160:X160"/>
    <mergeCell ref="Y160:Z160"/>
    <mergeCell ref="AA160:AB160"/>
    <mergeCell ref="S161:T161"/>
    <mergeCell ref="U161:V161"/>
    <mergeCell ref="W161:X161"/>
    <mergeCell ref="Y161:Z161"/>
    <mergeCell ref="AA161:AB161"/>
    <mergeCell ref="S154:T154"/>
    <mergeCell ref="U154:V154"/>
    <mergeCell ref="W154:X154"/>
    <mergeCell ref="Y154:Z154"/>
    <mergeCell ref="AA154:AB154"/>
    <mergeCell ref="S155:T155"/>
    <mergeCell ref="U155:V155"/>
    <mergeCell ref="W155:X155"/>
    <mergeCell ref="Y155:Z155"/>
    <mergeCell ref="AA155:AB155"/>
    <mergeCell ref="S156:T156"/>
    <mergeCell ref="U156:V156"/>
    <mergeCell ref="W156:X156"/>
    <mergeCell ref="Y156:Z156"/>
    <mergeCell ref="AA156:AB156"/>
    <mergeCell ref="S157:T157"/>
    <mergeCell ref="U157:V157"/>
    <mergeCell ref="W157:X157"/>
    <mergeCell ref="Y157:Z157"/>
    <mergeCell ref="AA157:AB157"/>
    <mergeCell ref="S150:T150"/>
    <mergeCell ref="U150:V150"/>
    <mergeCell ref="W150:X150"/>
    <mergeCell ref="Y150:Z150"/>
    <mergeCell ref="AA150:AB150"/>
    <mergeCell ref="S151:T151"/>
    <mergeCell ref="U151:V151"/>
    <mergeCell ref="W151:X151"/>
    <mergeCell ref="Y151:Z151"/>
    <mergeCell ref="AA151:AB151"/>
    <mergeCell ref="S152:T152"/>
    <mergeCell ref="U152:V152"/>
    <mergeCell ref="W152:X152"/>
    <mergeCell ref="Y152:Z152"/>
    <mergeCell ref="AA152:AB152"/>
    <mergeCell ref="S153:T153"/>
    <mergeCell ref="U153:V153"/>
    <mergeCell ref="W153:X153"/>
    <mergeCell ref="Y153:Z153"/>
    <mergeCell ref="AA153:AB153"/>
    <mergeCell ref="S146:T146"/>
    <mergeCell ref="U146:V146"/>
    <mergeCell ref="W146:X146"/>
    <mergeCell ref="Y146:Z146"/>
    <mergeCell ref="AA146:AB146"/>
    <mergeCell ref="S147:T147"/>
    <mergeCell ref="U147:V147"/>
    <mergeCell ref="W147:X147"/>
    <mergeCell ref="Y147:Z147"/>
    <mergeCell ref="AA147:AB147"/>
    <mergeCell ref="S148:T148"/>
    <mergeCell ref="U148:V148"/>
    <mergeCell ref="W148:X148"/>
    <mergeCell ref="Y148:Z148"/>
    <mergeCell ref="AA148:AB148"/>
    <mergeCell ref="S149:T149"/>
    <mergeCell ref="U149:V149"/>
    <mergeCell ref="W149:X149"/>
    <mergeCell ref="Y149:Z149"/>
    <mergeCell ref="AA149:AB149"/>
    <mergeCell ref="S142:T142"/>
    <mergeCell ref="U142:V142"/>
    <mergeCell ref="W142:X142"/>
    <mergeCell ref="Y142:Z142"/>
    <mergeCell ref="AA142:AB142"/>
    <mergeCell ref="S143:T143"/>
    <mergeCell ref="U143:V143"/>
    <mergeCell ref="W143:X143"/>
    <mergeCell ref="Y143:Z143"/>
    <mergeCell ref="AA143:AB143"/>
    <mergeCell ref="S144:T144"/>
    <mergeCell ref="U144:V144"/>
    <mergeCell ref="W144:X144"/>
    <mergeCell ref="Y144:Z144"/>
    <mergeCell ref="AA144:AB144"/>
    <mergeCell ref="S145:T145"/>
    <mergeCell ref="U145:V145"/>
    <mergeCell ref="W145:X145"/>
    <mergeCell ref="Y145:Z145"/>
    <mergeCell ref="AA145:AB145"/>
    <mergeCell ref="S138:T138"/>
    <mergeCell ref="U138:V138"/>
    <mergeCell ref="W138:X138"/>
    <mergeCell ref="Y138:Z138"/>
    <mergeCell ref="AA138:AB138"/>
    <mergeCell ref="S139:T139"/>
    <mergeCell ref="U139:V139"/>
    <mergeCell ref="W139:X139"/>
    <mergeCell ref="Y139:Z139"/>
    <mergeCell ref="AA139:AB139"/>
    <mergeCell ref="S140:T140"/>
    <mergeCell ref="U140:V140"/>
    <mergeCell ref="W140:X140"/>
    <mergeCell ref="Y140:Z140"/>
    <mergeCell ref="AA140:AB140"/>
    <mergeCell ref="S141:T141"/>
    <mergeCell ref="U141:V141"/>
    <mergeCell ref="W141:X141"/>
    <mergeCell ref="Y141:Z141"/>
    <mergeCell ref="AA141:AB141"/>
    <mergeCell ref="S134:T134"/>
    <mergeCell ref="U134:V134"/>
    <mergeCell ref="W134:X134"/>
    <mergeCell ref="Y134:Z134"/>
    <mergeCell ref="AA134:AB134"/>
    <mergeCell ref="S135:T135"/>
    <mergeCell ref="U135:V135"/>
    <mergeCell ref="W135:X135"/>
    <mergeCell ref="Y135:Z135"/>
    <mergeCell ref="AA135:AB135"/>
    <mergeCell ref="S136:T136"/>
    <mergeCell ref="U136:V136"/>
    <mergeCell ref="W136:X136"/>
    <mergeCell ref="Y136:Z136"/>
    <mergeCell ref="AA136:AB136"/>
    <mergeCell ref="S137:T137"/>
    <mergeCell ref="U137:V137"/>
    <mergeCell ref="W137:X137"/>
    <mergeCell ref="Y137:Z137"/>
    <mergeCell ref="AA137:AB137"/>
    <mergeCell ref="S130:T130"/>
    <mergeCell ref="U130:V130"/>
    <mergeCell ref="W130:X130"/>
    <mergeCell ref="Y130:Z130"/>
    <mergeCell ref="AA130:AB130"/>
    <mergeCell ref="S131:T131"/>
    <mergeCell ref="U131:V131"/>
    <mergeCell ref="W131:X131"/>
    <mergeCell ref="Y131:Z131"/>
    <mergeCell ref="AA131:AB131"/>
    <mergeCell ref="S132:T132"/>
    <mergeCell ref="U132:V132"/>
    <mergeCell ref="W132:X132"/>
    <mergeCell ref="Y132:Z132"/>
    <mergeCell ref="AA132:AB132"/>
    <mergeCell ref="S133:T133"/>
    <mergeCell ref="U133:V133"/>
    <mergeCell ref="W133:X133"/>
    <mergeCell ref="Y133:Z133"/>
    <mergeCell ref="AA133:AB133"/>
    <mergeCell ref="S126:T126"/>
    <mergeCell ref="U126:V126"/>
    <mergeCell ref="W126:X126"/>
    <mergeCell ref="Y126:Z126"/>
    <mergeCell ref="AA126:AB126"/>
    <mergeCell ref="S127:T127"/>
    <mergeCell ref="U127:V127"/>
    <mergeCell ref="W127:X127"/>
    <mergeCell ref="Y127:Z127"/>
    <mergeCell ref="AA127:AB127"/>
    <mergeCell ref="S128:T128"/>
    <mergeCell ref="U128:V128"/>
    <mergeCell ref="W128:X128"/>
    <mergeCell ref="Y128:Z128"/>
    <mergeCell ref="AA128:AB128"/>
    <mergeCell ref="S129:T129"/>
    <mergeCell ref="U129:V129"/>
    <mergeCell ref="W129:X129"/>
    <mergeCell ref="Y129:Z129"/>
    <mergeCell ref="AA129:AB129"/>
    <mergeCell ref="S122:T122"/>
    <mergeCell ref="U122:V122"/>
    <mergeCell ref="W122:X122"/>
    <mergeCell ref="Y122:Z122"/>
    <mergeCell ref="AA122:AB122"/>
    <mergeCell ref="S123:T123"/>
    <mergeCell ref="U123:V123"/>
    <mergeCell ref="W123:X123"/>
    <mergeCell ref="Y123:Z123"/>
    <mergeCell ref="AA123:AB123"/>
    <mergeCell ref="S124:T124"/>
    <mergeCell ref="U124:V124"/>
    <mergeCell ref="W124:X124"/>
    <mergeCell ref="Y124:Z124"/>
    <mergeCell ref="AA124:AB124"/>
    <mergeCell ref="S125:T125"/>
    <mergeCell ref="U125:V125"/>
    <mergeCell ref="W125:X125"/>
    <mergeCell ref="Y125:Z125"/>
    <mergeCell ref="AA125:AB125"/>
    <mergeCell ref="S118:T118"/>
    <mergeCell ref="U118:V118"/>
    <mergeCell ref="W118:X118"/>
    <mergeCell ref="Y118:Z118"/>
    <mergeCell ref="AA118:AB118"/>
    <mergeCell ref="S119:T119"/>
    <mergeCell ref="U119:V119"/>
    <mergeCell ref="W119:X119"/>
    <mergeCell ref="Y119:Z119"/>
    <mergeCell ref="AA119:AB119"/>
    <mergeCell ref="S120:T120"/>
    <mergeCell ref="U120:V120"/>
    <mergeCell ref="W120:X120"/>
    <mergeCell ref="Y120:Z120"/>
    <mergeCell ref="AA120:AB120"/>
    <mergeCell ref="S121:T121"/>
    <mergeCell ref="U121:V121"/>
    <mergeCell ref="W121:X121"/>
    <mergeCell ref="Y121:Z121"/>
    <mergeCell ref="AA121:AB121"/>
    <mergeCell ref="S114:T114"/>
    <mergeCell ref="U114:V114"/>
    <mergeCell ref="W114:X114"/>
    <mergeCell ref="Y114:Z114"/>
    <mergeCell ref="AA114:AB114"/>
    <mergeCell ref="S115:T115"/>
    <mergeCell ref="U115:V115"/>
    <mergeCell ref="W115:X115"/>
    <mergeCell ref="Y115:Z115"/>
    <mergeCell ref="AA115:AB115"/>
    <mergeCell ref="S116:T116"/>
    <mergeCell ref="U116:V116"/>
    <mergeCell ref="W116:X116"/>
    <mergeCell ref="Y116:Z116"/>
    <mergeCell ref="AA116:AB116"/>
    <mergeCell ref="S117:T117"/>
    <mergeCell ref="U117:V117"/>
    <mergeCell ref="W117:X117"/>
    <mergeCell ref="Y117:Z117"/>
    <mergeCell ref="AA117:AB117"/>
    <mergeCell ref="S110:T110"/>
    <mergeCell ref="U110:V110"/>
    <mergeCell ref="W110:X110"/>
    <mergeCell ref="Y110:Z110"/>
    <mergeCell ref="AA110:AB110"/>
    <mergeCell ref="S111:T111"/>
    <mergeCell ref="U111:V111"/>
    <mergeCell ref="W111:X111"/>
    <mergeCell ref="Y111:Z111"/>
    <mergeCell ref="AA111:AB111"/>
    <mergeCell ref="S112:T112"/>
    <mergeCell ref="U112:V112"/>
    <mergeCell ref="W112:X112"/>
    <mergeCell ref="Y112:Z112"/>
    <mergeCell ref="AA112:AB112"/>
    <mergeCell ref="S113:T113"/>
    <mergeCell ref="U113:V113"/>
    <mergeCell ref="W113:X113"/>
    <mergeCell ref="Y113:Z113"/>
    <mergeCell ref="AA113:AB113"/>
    <mergeCell ref="S106:T106"/>
    <mergeCell ref="U106:V106"/>
    <mergeCell ref="W106:X106"/>
    <mergeCell ref="Y106:Z106"/>
    <mergeCell ref="AA106:AB106"/>
    <mergeCell ref="S107:T107"/>
    <mergeCell ref="U107:V107"/>
    <mergeCell ref="W107:X107"/>
    <mergeCell ref="Y107:Z107"/>
    <mergeCell ref="AA107:AB107"/>
    <mergeCell ref="S108:T108"/>
    <mergeCell ref="U108:V108"/>
    <mergeCell ref="W108:X108"/>
    <mergeCell ref="Y108:Z108"/>
    <mergeCell ref="AA108:AB108"/>
    <mergeCell ref="S109:T109"/>
    <mergeCell ref="U109:V109"/>
    <mergeCell ref="W109:X109"/>
    <mergeCell ref="Y109:Z109"/>
    <mergeCell ref="AA109:AB109"/>
    <mergeCell ref="S102:T102"/>
    <mergeCell ref="U102:V102"/>
    <mergeCell ref="W102:X102"/>
    <mergeCell ref="Y102:Z102"/>
    <mergeCell ref="AA102:AB102"/>
    <mergeCell ref="S103:T103"/>
    <mergeCell ref="U103:V103"/>
    <mergeCell ref="W103:X103"/>
    <mergeCell ref="Y103:Z103"/>
    <mergeCell ref="AA103:AB103"/>
    <mergeCell ref="S104:T104"/>
    <mergeCell ref="U104:V104"/>
    <mergeCell ref="W104:X104"/>
    <mergeCell ref="Y104:Z104"/>
    <mergeCell ref="AA104:AB104"/>
    <mergeCell ref="S105:T105"/>
    <mergeCell ref="U105:V105"/>
    <mergeCell ref="W105:X105"/>
    <mergeCell ref="Y105:Z105"/>
    <mergeCell ref="AA105:AB105"/>
    <mergeCell ref="S98:T98"/>
    <mergeCell ref="U98:V98"/>
    <mergeCell ref="W98:X98"/>
    <mergeCell ref="Y98:Z98"/>
    <mergeCell ref="AA98:AB98"/>
    <mergeCell ref="S99:T99"/>
    <mergeCell ref="U99:V99"/>
    <mergeCell ref="W99:X99"/>
    <mergeCell ref="Y99:Z99"/>
    <mergeCell ref="AA99:AB99"/>
    <mergeCell ref="S100:T100"/>
    <mergeCell ref="U100:V100"/>
    <mergeCell ref="W100:X100"/>
    <mergeCell ref="Y100:Z100"/>
    <mergeCell ref="AA100:AB100"/>
    <mergeCell ref="S101:T101"/>
    <mergeCell ref="U101:V101"/>
    <mergeCell ref="W101:X101"/>
    <mergeCell ref="Y101:Z101"/>
    <mergeCell ref="AA101:AB101"/>
    <mergeCell ref="S94:T94"/>
    <mergeCell ref="U94:V94"/>
    <mergeCell ref="W94:X94"/>
    <mergeCell ref="Y94:Z94"/>
    <mergeCell ref="AA94:AB94"/>
    <mergeCell ref="S95:T95"/>
    <mergeCell ref="U95:V95"/>
    <mergeCell ref="W95:X95"/>
    <mergeCell ref="Y95:Z95"/>
    <mergeCell ref="AA95:AB95"/>
    <mergeCell ref="S96:T96"/>
    <mergeCell ref="U96:V96"/>
    <mergeCell ref="W96:X96"/>
    <mergeCell ref="Y96:Z96"/>
    <mergeCell ref="AA96:AB96"/>
    <mergeCell ref="S97:T97"/>
    <mergeCell ref="U97:V97"/>
    <mergeCell ref="W97:X97"/>
    <mergeCell ref="Y97:Z97"/>
    <mergeCell ref="AA97:AB97"/>
    <mergeCell ref="S90:T90"/>
    <mergeCell ref="U90:V90"/>
    <mergeCell ref="W90:X90"/>
    <mergeCell ref="Y90:Z90"/>
    <mergeCell ref="AA90:AB90"/>
    <mergeCell ref="S91:T91"/>
    <mergeCell ref="U91:V91"/>
    <mergeCell ref="W91:X91"/>
    <mergeCell ref="Y91:Z91"/>
    <mergeCell ref="AA91:AB91"/>
    <mergeCell ref="S92:T92"/>
    <mergeCell ref="U92:V92"/>
    <mergeCell ref="W92:X92"/>
    <mergeCell ref="Y92:Z92"/>
    <mergeCell ref="AA92:AB92"/>
    <mergeCell ref="S93:T93"/>
    <mergeCell ref="U93:V93"/>
    <mergeCell ref="W93:X93"/>
    <mergeCell ref="Y93:Z93"/>
    <mergeCell ref="AA93:AB93"/>
    <mergeCell ref="S86:T86"/>
    <mergeCell ref="U86:V86"/>
    <mergeCell ref="W86:X86"/>
    <mergeCell ref="Y86:Z86"/>
    <mergeCell ref="AA86:AB86"/>
    <mergeCell ref="S87:T87"/>
    <mergeCell ref="U87:V87"/>
    <mergeCell ref="W87:X87"/>
    <mergeCell ref="Y87:Z87"/>
    <mergeCell ref="AA87:AB87"/>
    <mergeCell ref="S88:T88"/>
    <mergeCell ref="U88:V88"/>
    <mergeCell ref="W88:X88"/>
    <mergeCell ref="Y88:Z88"/>
    <mergeCell ref="AA88:AB88"/>
    <mergeCell ref="S89:T89"/>
    <mergeCell ref="U89:V89"/>
    <mergeCell ref="W89:X89"/>
    <mergeCell ref="Y89:Z89"/>
    <mergeCell ref="AA89:AB89"/>
    <mergeCell ref="S82:T82"/>
    <mergeCell ref="U82:V82"/>
    <mergeCell ref="W82:X82"/>
    <mergeCell ref="Y82:Z82"/>
    <mergeCell ref="AA82:AB82"/>
    <mergeCell ref="S83:T83"/>
    <mergeCell ref="U83:V83"/>
    <mergeCell ref="W83:X83"/>
    <mergeCell ref="Y83:Z83"/>
    <mergeCell ref="AA83:AB83"/>
    <mergeCell ref="S84:T84"/>
    <mergeCell ref="U84:V84"/>
    <mergeCell ref="W84:X84"/>
    <mergeCell ref="Y84:Z84"/>
    <mergeCell ref="AA84:AB84"/>
    <mergeCell ref="S85:T85"/>
    <mergeCell ref="U85:V85"/>
    <mergeCell ref="W85:X85"/>
    <mergeCell ref="Y85:Z85"/>
    <mergeCell ref="AA85:AB85"/>
    <mergeCell ref="S78:T78"/>
    <mergeCell ref="U78:V78"/>
    <mergeCell ref="W78:X78"/>
    <mergeCell ref="Y78:Z78"/>
    <mergeCell ref="AA78:AB78"/>
    <mergeCell ref="S79:T79"/>
    <mergeCell ref="U79:V79"/>
    <mergeCell ref="W79:X79"/>
    <mergeCell ref="Y79:Z79"/>
    <mergeCell ref="AA79:AB79"/>
    <mergeCell ref="S80:T80"/>
    <mergeCell ref="U80:V80"/>
    <mergeCell ref="W80:X80"/>
    <mergeCell ref="Y80:Z80"/>
    <mergeCell ref="AA80:AB80"/>
    <mergeCell ref="S81:T81"/>
    <mergeCell ref="U81:V81"/>
    <mergeCell ref="W81:X81"/>
    <mergeCell ref="Y81:Z81"/>
    <mergeCell ref="AA81:AB81"/>
    <mergeCell ref="S74:T74"/>
    <mergeCell ref="U74:V74"/>
    <mergeCell ref="W74:X74"/>
    <mergeCell ref="Y74:Z74"/>
    <mergeCell ref="AA74:AB74"/>
    <mergeCell ref="S75:T75"/>
    <mergeCell ref="U75:V75"/>
    <mergeCell ref="W75:X75"/>
    <mergeCell ref="Y75:Z75"/>
    <mergeCell ref="AA75:AB75"/>
    <mergeCell ref="S76:T76"/>
    <mergeCell ref="U76:V76"/>
    <mergeCell ref="W76:X76"/>
    <mergeCell ref="Y76:Z76"/>
    <mergeCell ref="AA76:AB76"/>
    <mergeCell ref="S77:T77"/>
    <mergeCell ref="U77:V77"/>
    <mergeCell ref="W77:X77"/>
    <mergeCell ref="Y77:Z77"/>
    <mergeCell ref="AA77:AB77"/>
    <mergeCell ref="S37:T37"/>
    <mergeCell ref="S38:T38"/>
    <mergeCell ref="S39:T39"/>
    <mergeCell ref="S40:T40"/>
    <mergeCell ref="S41:T41"/>
    <mergeCell ref="S42:T42"/>
    <mergeCell ref="S31:T31"/>
    <mergeCell ref="S32:T32"/>
    <mergeCell ref="S33:T33"/>
    <mergeCell ref="S34:T34"/>
    <mergeCell ref="S35:T35"/>
    <mergeCell ref="S36:T36"/>
    <mergeCell ref="Y24:Z24"/>
    <mergeCell ref="AA24:AB24"/>
    <mergeCell ref="S25:T25"/>
    <mergeCell ref="S26:T26"/>
    <mergeCell ref="S27:T27"/>
    <mergeCell ref="S28:T28"/>
    <mergeCell ref="S29:T29"/>
    <mergeCell ref="S30:T30"/>
    <mergeCell ref="S24:T24"/>
    <mergeCell ref="U24:V24"/>
    <mergeCell ref="W24:X24"/>
    <mergeCell ref="W29:X29"/>
    <mergeCell ref="W30:X30"/>
    <mergeCell ref="U26:V26"/>
    <mergeCell ref="U25:V25"/>
    <mergeCell ref="W25:X25"/>
    <mergeCell ref="W26:X26"/>
    <mergeCell ref="W27:X27"/>
    <mergeCell ref="W28:X28"/>
    <mergeCell ref="U32:V32"/>
    <mergeCell ref="S55:T55"/>
    <mergeCell ref="S56:T56"/>
    <mergeCell ref="S57:T57"/>
    <mergeCell ref="S58:T58"/>
    <mergeCell ref="S59:T59"/>
    <mergeCell ref="S60:T60"/>
    <mergeCell ref="S49:T49"/>
    <mergeCell ref="S50:T50"/>
    <mergeCell ref="S51:T51"/>
    <mergeCell ref="S52:T52"/>
    <mergeCell ref="S53:T53"/>
    <mergeCell ref="S54:T54"/>
    <mergeCell ref="S43:T43"/>
    <mergeCell ref="S44:T44"/>
    <mergeCell ref="S45:T45"/>
    <mergeCell ref="S46:T46"/>
    <mergeCell ref="S47:T47"/>
    <mergeCell ref="S48:T48"/>
    <mergeCell ref="W57:X57"/>
    <mergeCell ref="W56:X56"/>
    <mergeCell ref="W59:X59"/>
    <mergeCell ref="W58:X58"/>
    <mergeCell ref="W62:X62"/>
    <mergeCell ref="U67:V67"/>
    <mergeCell ref="U68:V68"/>
    <mergeCell ref="U66:V66"/>
    <mergeCell ref="U65:V65"/>
    <mergeCell ref="U64:V64"/>
    <mergeCell ref="U63:V63"/>
    <mergeCell ref="S73:T73"/>
    <mergeCell ref="U73:V73"/>
    <mergeCell ref="U72:V72"/>
    <mergeCell ref="U71:V71"/>
    <mergeCell ref="U70:V70"/>
    <mergeCell ref="U69:V69"/>
    <mergeCell ref="S67:T67"/>
    <mergeCell ref="S68:T68"/>
    <mergeCell ref="S69:T69"/>
    <mergeCell ref="S70:T70"/>
    <mergeCell ref="S71:T71"/>
    <mergeCell ref="S72:T72"/>
    <mergeCell ref="S61:T61"/>
    <mergeCell ref="S62:T62"/>
    <mergeCell ref="S63:T63"/>
    <mergeCell ref="S64:T64"/>
    <mergeCell ref="S65:T65"/>
    <mergeCell ref="S66:T66"/>
    <mergeCell ref="U40:V40"/>
    <mergeCell ref="U39:V39"/>
    <mergeCell ref="U41:V41"/>
    <mergeCell ref="U52:V52"/>
    <mergeCell ref="U51:V51"/>
    <mergeCell ref="U50:V50"/>
    <mergeCell ref="U49:V49"/>
    <mergeCell ref="U47:V47"/>
    <mergeCell ref="U46:V46"/>
    <mergeCell ref="U48:V48"/>
    <mergeCell ref="U58:V58"/>
    <mergeCell ref="U56:V56"/>
    <mergeCell ref="U55:V55"/>
    <mergeCell ref="U54:V54"/>
    <mergeCell ref="U53:V53"/>
    <mergeCell ref="U62:V62"/>
    <mergeCell ref="U61:V61"/>
    <mergeCell ref="U60:V60"/>
    <mergeCell ref="U59:V59"/>
    <mergeCell ref="U57:V57"/>
    <mergeCell ref="U30:V30"/>
    <mergeCell ref="U29:V29"/>
    <mergeCell ref="U31:V31"/>
    <mergeCell ref="U28:V28"/>
    <mergeCell ref="U27:V27"/>
    <mergeCell ref="U38:V38"/>
    <mergeCell ref="U36:V36"/>
    <mergeCell ref="U37:V37"/>
    <mergeCell ref="U35:V35"/>
    <mergeCell ref="U33:V33"/>
    <mergeCell ref="U34:V34"/>
    <mergeCell ref="W55:X55"/>
    <mergeCell ref="W41:X41"/>
    <mergeCell ref="W43:X43"/>
    <mergeCell ref="W42:X42"/>
    <mergeCell ref="W44:X44"/>
    <mergeCell ref="W45:X45"/>
    <mergeCell ref="W46:X46"/>
    <mergeCell ref="W35:X35"/>
    <mergeCell ref="W36:X36"/>
    <mergeCell ref="W38:X38"/>
    <mergeCell ref="W37:X37"/>
    <mergeCell ref="W39:X39"/>
    <mergeCell ref="W40:X40"/>
    <mergeCell ref="W31:X31"/>
    <mergeCell ref="W32:X32"/>
    <mergeCell ref="W34:X34"/>
    <mergeCell ref="W33:X33"/>
    <mergeCell ref="U45:V45"/>
    <mergeCell ref="U43:V43"/>
    <mergeCell ref="U44:V44"/>
    <mergeCell ref="U42:V42"/>
    <mergeCell ref="Y36:Z36"/>
    <mergeCell ref="Y38:Z38"/>
    <mergeCell ref="Y37:Z37"/>
    <mergeCell ref="W72:X72"/>
    <mergeCell ref="W73:X73"/>
    <mergeCell ref="Y25:Z25"/>
    <mergeCell ref="Y26:Z26"/>
    <mergeCell ref="Y27:Z27"/>
    <mergeCell ref="Y28:Z28"/>
    <mergeCell ref="Y29:Z29"/>
    <mergeCell ref="Y30:Z30"/>
    <mergeCell ref="Y31:Z31"/>
    <mergeCell ref="Y32:Z32"/>
    <mergeCell ref="W66:X66"/>
    <mergeCell ref="W67:X67"/>
    <mergeCell ref="W68:X68"/>
    <mergeCell ref="W69:X69"/>
    <mergeCell ref="W70:X70"/>
    <mergeCell ref="W71:X71"/>
    <mergeCell ref="W60:X60"/>
    <mergeCell ref="W61:X61"/>
    <mergeCell ref="W63:X63"/>
    <mergeCell ref="W64:X64"/>
    <mergeCell ref="W65:X65"/>
    <mergeCell ref="W48:X48"/>
    <mergeCell ref="W47:X47"/>
    <mergeCell ref="W49:X49"/>
    <mergeCell ref="W51:X51"/>
    <mergeCell ref="W50:X50"/>
    <mergeCell ref="W52:X52"/>
    <mergeCell ref="W54:X54"/>
    <mergeCell ref="W53:X53"/>
    <mergeCell ref="Y72:Z72"/>
    <mergeCell ref="Y73:Z73"/>
    <mergeCell ref="Y62:Z62"/>
    <mergeCell ref="Y63:Z63"/>
    <mergeCell ref="Y64:Z64"/>
    <mergeCell ref="Y65:Z65"/>
    <mergeCell ref="Y66:Z66"/>
    <mergeCell ref="Y67:Z67"/>
    <mergeCell ref="Y56:Z56"/>
    <mergeCell ref="Y57:Z57"/>
    <mergeCell ref="Y58:Z58"/>
    <mergeCell ref="Y59:Z59"/>
    <mergeCell ref="Y60:Z60"/>
    <mergeCell ref="Y61:Z61"/>
    <mergeCell ref="Y51:Z51"/>
    <mergeCell ref="Y52:Z52"/>
    <mergeCell ref="Y53:Z53"/>
    <mergeCell ref="Y54:Z54"/>
    <mergeCell ref="Y55:Z55"/>
    <mergeCell ref="AA32:AB32"/>
    <mergeCell ref="AA33:AB33"/>
    <mergeCell ref="AA35:AB35"/>
    <mergeCell ref="AA34:AB34"/>
    <mergeCell ref="AA36:AB36"/>
    <mergeCell ref="AA37:AB37"/>
    <mergeCell ref="AA25:AB25"/>
    <mergeCell ref="AA26:AB26"/>
    <mergeCell ref="AA27:AB27"/>
    <mergeCell ref="AA28:AB28"/>
    <mergeCell ref="AA29:AB29"/>
    <mergeCell ref="AA31:AB31"/>
    <mergeCell ref="AA30:AB30"/>
    <mergeCell ref="Y68:Z68"/>
    <mergeCell ref="Y69:Z69"/>
    <mergeCell ref="Y70:Z70"/>
    <mergeCell ref="Y71:Z71"/>
    <mergeCell ref="Y45:Z45"/>
    <mergeCell ref="Y46:Z46"/>
    <mergeCell ref="Y48:Z48"/>
    <mergeCell ref="Y47:Z47"/>
    <mergeCell ref="Y50:Z50"/>
    <mergeCell ref="Y49:Z49"/>
    <mergeCell ref="Y39:Z39"/>
    <mergeCell ref="Y40:Z40"/>
    <mergeCell ref="Y41:Z41"/>
    <mergeCell ref="Y42:Z42"/>
    <mergeCell ref="Y43:Z43"/>
    <mergeCell ref="Y44:Z44"/>
    <mergeCell ref="Y34:Z34"/>
    <mergeCell ref="Y33:Z33"/>
    <mergeCell ref="Y35:Z35"/>
    <mergeCell ref="AA50:AB50"/>
    <mergeCell ref="AA51:AB51"/>
    <mergeCell ref="AA52:AB52"/>
    <mergeCell ref="AA53:AB53"/>
    <mergeCell ref="AA54:AB54"/>
    <mergeCell ref="AA56:AB56"/>
    <mergeCell ref="AA55:AB55"/>
    <mergeCell ref="AA44:AB44"/>
    <mergeCell ref="AA45:AB45"/>
    <mergeCell ref="AA46:AB46"/>
    <mergeCell ref="AA47:AB47"/>
    <mergeCell ref="AA48:AB48"/>
    <mergeCell ref="AA49:AB49"/>
    <mergeCell ref="AA39:AB39"/>
    <mergeCell ref="AA38:AB38"/>
    <mergeCell ref="AA40:AB40"/>
    <mergeCell ref="AA41:AB41"/>
    <mergeCell ref="AA42:AB42"/>
    <mergeCell ref="AA43:AB43"/>
    <mergeCell ref="AA69:AB69"/>
    <mergeCell ref="AA70:AB70"/>
    <mergeCell ref="AA71:AB71"/>
    <mergeCell ref="AA72:AB72"/>
    <mergeCell ref="AA73:AB73"/>
    <mergeCell ref="AA63:AB63"/>
    <mergeCell ref="AA64:AB64"/>
    <mergeCell ref="AA66:AB66"/>
    <mergeCell ref="AA65:AB65"/>
    <mergeCell ref="AA67:AB67"/>
    <mergeCell ref="AA68:AB68"/>
    <mergeCell ref="AA57:AB57"/>
    <mergeCell ref="AA58:AB58"/>
    <mergeCell ref="AA59:AB59"/>
    <mergeCell ref="AA60:AB60"/>
    <mergeCell ref="AA61:AB61"/>
    <mergeCell ref="AA62:AB62"/>
    <mergeCell ref="S187:T187"/>
    <mergeCell ref="S188:T188"/>
    <mergeCell ref="S189:T189"/>
    <mergeCell ref="S190:T190"/>
    <mergeCell ref="U190:V190"/>
    <mergeCell ref="S191:T191"/>
    <mergeCell ref="U191:V191"/>
    <mergeCell ref="S192:T192"/>
    <mergeCell ref="U192:V192"/>
    <mergeCell ref="U189:V189"/>
    <mergeCell ref="S178:T178"/>
    <mergeCell ref="S179:T179"/>
    <mergeCell ref="S180:T180"/>
    <mergeCell ref="S181:T181"/>
    <mergeCell ref="S182:T182"/>
    <mergeCell ref="S183:T183"/>
    <mergeCell ref="S184:T184"/>
    <mergeCell ref="S185:T185"/>
    <mergeCell ref="S186:T186"/>
    <mergeCell ref="U183:V183"/>
    <mergeCell ref="S198:T198"/>
    <mergeCell ref="U198:V198"/>
    <mergeCell ref="S199:T199"/>
    <mergeCell ref="U199:V199"/>
    <mergeCell ref="S200:T200"/>
    <mergeCell ref="U200:V200"/>
    <mergeCell ref="S201:T201"/>
    <mergeCell ref="U201:V201"/>
    <mergeCell ref="S202:T202"/>
    <mergeCell ref="U202:V202"/>
    <mergeCell ref="S193:T193"/>
    <mergeCell ref="U193:V193"/>
    <mergeCell ref="S194:T194"/>
    <mergeCell ref="U194:V194"/>
    <mergeCell ref="S195:T195"/>
    <mergeCell ref="U195:V195"/>
    <mergeCell ref="S196:T196"/>
    <mergeCell ref="U196:V196"/>
    <mergeCell ref="S197:T197"/>
    <mergeCell ref="U197:V197"/>
    <mergeCell ref="W183:X183"/>
    <mergeCell ref="S213:T213"/>
    <mergeCell ref="U213:V213"/>
    <mergeCell ref="S214:T214"/>
    <mergeCell ref="U214:V214"/>
    <mergeCell ref="S215:T215"/>
    <mergeCell ref="U215:V215"/>
    <mergeCell ref="S216:T216"/>
    <mergeCell ref="U216:V216"/>
    <mergeCell ref="S217:T217"/>
    <mergeCell ref="U217:V217"/>
    <mergeCell ref="S208:T208"/>
    <mergeCell ref="U208:V208"/>
    <mergeCell ref="S209:T209"/>
    <mergeCell ref="U209:V209"/>
    <mergeCell ref="S210:T210"/>
    <mergeCell ref="U210:V210"/>
    <mergeCell ref="S211:T211"/>
    <mergeCell ref="U211:V211"/>
    <mergeCell ref="S212:T212"/>
    <mergeCell ref="U212:V212"/>
    <mergeCell ref="S203:T203"/>
    <mergeCell ref="U203:V203"/>
    <mergeCell ref="S204:T204"/>
    <mergeCell ref="U204:V204"/>
    <mergeCell ref="S205:T205"/>
    <mergeCell ref="U205:V205"/>
    <mergeCell ref="S206:T206"/>
    <mergeCell ref="U206:V206"/>
    <mergeCell ref="S207:T207"/>
    <mergeCell ref="U207:V207"/>
    <mergeCell ref="W189:X189"/>
    <mergeCell ref="Y183:Z183"/>
    <mergeCell ref="AA183:AB183"/>
    <mergeCell ref="U184:V184"/>
    <mergeCell ref="W184:X184"/>
    <mergeCell ref="Y184:Z184"/>
    <mergeCell ref="AA184:AB184"/>
    <mergeCell ref="U185:V185"/>
    <mergeCell ref="W185:X185"/>
    <mergeCell ref="Y185:Z185"/>
    <mergeCell ref="AA185:AB185"/>
    <mergeCell ref="S218:T218"/>
    <mergeCell ref="U218:V218"/>
    <mergeCell ref="U178:V178"/>
    <mergeCell ref="W178:X178"/>
    <mergeCell ref="Y178:Z178"/>
    <mergeCell ref="AA178:AB178"/>
    <mergeCell ref="U179:V179"/>
    <mergeCell ref="W179:X179"/>
    <mergeCell ref="Y179:Z179"/>
    <mergeCell ref="AA179:AB179"/>
    <mergeCell ref="U180:V180"/>
    <mergeCell ref="W180:X180"/>
    <mergeCell ref="Y180:Z180"/>
    <mergeCell ref="AA180:AB180"/>
    <mergeCell ref="U181:V181"/>
    <mergeCell ref="W181:X181"/>
    <mergeCell ref="Y181:Z181"/>
    <mergeCell ref="AA181:AB181"/>
    <mergeCell ref="U182:V182"/>
    <mergeCell ref="W182:X182"/>
    <mergeCell ref="Y182:Z182"/>
    <mergeCell ref="AA182:AB182"/>
    <mergeCell ref="Y189:Z189"/>
    <mergeCell ref="AA189:AB189"/>
    <mergeCell ref="W190:X190"/>
    <mergeCell ref="Y190:Z190"/>
    <mergeCell ref="AA190:AB190"/>
    <mergeCell ref="W191:X191"/>
    <mergeCell ref="Y191:Z191"/>
    <mergeCell ref="AA191:AB191"/>
    <mergeCell ref="U186:V186"/>
    <mergeCell ref="W186:X186"/>
    <mergeCell ref="Y186:Z186"/>
    <mergeCell ref="AA186:AB186"/>
    <mergeCell ref="U187:V187"/>
    <mergeCell ref="W187:X187"/>
    <mergeCell ref="Y187:Z187"/>
    <mergeCell ref="AA187:AB187"/>
    <mergeCell ref="U188:V188"/>
    <mergeCell ref="W188:X188"/>
    <mergeCell ref="Y188:Z188"/>
    <mergeCell ref="AA188:AB188"/>
    <mergeCell ref="W195:X195"/>
    <mergeCell ref="Y195:Z195"/>
    <mergeCell ref="AA195:AB195"/>
    <mergeCell ref="W196:X196"/>
    <mergeCell ref="Y196:Z196"/>
    <mergeCell ref="AA196:AB196"/>
    <mergeCell ref="W197:X197"/>
    <mergeCell ref="Y197:Z197"/>
    <mergeCell ref="AA197:AB197"/>
    <mergeCell ref="W192:X192"/>
    <mergeCell ref="Y192:Z192"/>
    <mergeCell ref="AA192:AB192"/>
    <mergeCell ref="W193:X193"/>
    <mergeCell ref="Y193:Z193"/>
    <mergeCell ref="AA193:AB193"/>
    <mergeCell ref="W194:X194"/>
    <mergeCell ref="Y194:Z194"/>
    <mergeCell ref="AA194:AB194"/>
    <mergeCell ref="W201:X201"/>
    <mergeCell ref="Y201:Z201"/>
    <mergeCell ref="AA201:AB201"/>
    <mergeCell ref="W202:X202"/>
    <mergeCell ref="Y202:Z202"/>
    <mergeCell ref="AA202:AB202"/>
    <mergeCell ref="W203:X203"/>
    <mergeCell ref="Y203:Z203"/>
    <mergeCell ref="AA203:AB203"/>
    <mergeCell ref="W198:X198"/>
    <mergeCell ref="Y198:Z198"/>
    <mergeCell ref="AA198:AB198"/>
    <mergeCell ref="W199:X199"/>
    <mergeCell ref="Y199:Z199"/>
    <mergeCell ref="AA199:AB199"/>
    <mergeCell ref="W200:X200"/>
    <mergeCell ref="Y200:Z200"/>
    <mergeCell ref="AA200:AB200"/>
    <mergeCell ref="W207:X207"/>
    <mergeCell ref="Y207:Z207"/>
    <mergeCell ref="AA207:AB207"/>
    <mergeCell ref="W208:X208"/>
    <mergeCell ref="Y208:Z208"/>
    <mergeCell ref="AA208:AB208"/>
    <mergeCell ref="W209:X209"/>
    <mergeCell ref="Y209:Z209"/>
    <mergeCell ref="AA209:AB209"/>
    <mergeCell ref="W204:X204"/>
    <mergeCell ref="Y204:Z204"/>
    <mergeCell ref="AA204:AB204"/>
    <mergeCell ref="W205:X205"/>
    <mergeCell ref="Y205:Z205"/>
    <mergeCell ref="AA205:AB205"/>
    <mergeCell ref="W206:X206"/>
    <mergeCell ref="Y206:Z206"/>
    <mergeCell ref="AA206:AB206"/>
    <mergeCell ref="W213:X213"/>
    <mergeCell ref="Y213:Z213"/>
    <mergeCell ref="AA213:AB213"/>
    <mergeCell ref="W214:X214"/>
    <mergeCell ref="Y214:Z214"/>
    <mergeCell ref="AA214:AB214"/>
    <mergeCell ref="W215:X215"/>
    <mergeCell ref="Y215:Z215"/>
    <mergeCell ref="AA215:AB215"/>
    <mergeCell ref="W210:X210"/>
    <mergeCell ref="Y210:Z210"/>
    <mergeCell ref="AA210:AB210"/>
    <mergeCell ref="W211:X211"/>
    <mergeCell ref="Y211:Z211"/>
    <mergeCell ref="AA211:AB211"/>
    <mergeCell ref="W212:X212"/>
    <mergeCell ref="Y212:Z212"/>
    <mergeCell ref="AA212:AB212"/>
    <mergeCell ref="S219:T219"/>
    <mergeCell ref="U219:V219"/>
    <mergeCell ref="W219:X219"/>
    <mergeCell ref="Y219:Z219"/>
    <mergeCell ref="AA219:AB219"/>
    <mergeCell ref="S220:T220"/>
    <mergeCell ref="U220:V220"/>
    <mergeCell ref="W220:X220"/>
    <mergeCell ref="Y220:Z220"/>
    <mergeCell ref="AA220:AB220"/>
    <mergeCell ref="W216:X216"/>
    <mergeCell ref="Y216:Z216"/>
    <mergeCell ref="AA216:AB216"/>
    <mergeCell ref="W217:X217"/>
    <mergeCell ref="Y217:Z217"/>
    <mergeCell ref="AA217:AB217"/>
    <mergeCell ref="W218:X218"/>
    <mergeCell ref="Y218:Z218"/>
    <mergeCell ref="AA218:AB218"/>
    <mergeCell ref="S223:T223"/>
    <mergeCell ref="U223:V223"/>
    <mergeCell ref="W223:X223"/>
    <mergeCell ref="Y223:Z223"/>
    <mergeCell ref="AA223:AB223"/>
    <mergeCell ref="S224:T224"/>
    <mergeCell ref="U224:V224"/>
    <mergeCell ref="W224:X224"/>
    <mergeCell ref="Y224:Z224"/>
    <mergeCell ref="AA224:AB224"/>
    <mergeCell ref="S221:T221"/>
    <mergeCell ref="U221:V221"/>
    <mergeCell ref="W221:X221"/>
    <mergeCell ref="Y221:Z221"/>
    <mergeCell ref="AA221:AB221"/>
    <mergeCell ref="S222:T222"/>
    <mergeCell ref="U222:V222"/>
    <mergeCell ref="W222:X222"/>
    <mergeCell ref="Y222:Z222"/>
    <mergeCell ref="AA222:AB222"/>
    <mergeCell ref="S227:T227"/>
    <mergeCell ref="U227:V227"/>
    <mergeCell ref="W227:X227"/>
    <mergeCell ref="Y227:Z227"/>
    <mergeCell ref="AA227:AB227"/>
    <mergeCell ref="S228:T228"/>
    <mergeCell ref="U228:V228"/>
    <mergeCell ref="W228:X228"/>
    <mergeCell ref="Y228:Z228"/>
    <mergeCell ref="AA228:AB228"/>
    <mergeCell ref="S225:T225"/>
    <mergeCell ref="U225:V225"/>
    <mergeCell ref="W225:X225"/>
    <mergeCell ref="Y225:Z225"/>
    <mergeCell ref="AA225:AB225"/>
    <mergeCell ref="S226:T226"/>
    <mergeCell ref="U226:V226"/>
    <mergeCell ref="W226:X226"/>
    <mergeCell ref="Y226:Z226"/>
    <mergeCell ref="AA226:AB226"/>
    <mergeCell ref="S231:T231"/>
    <mergeCell ref="U231:V231"/>
    <mergeCell ref="W231:X231"/>
    <mergeCell ref="Y231:Z231"/>
    <mergeCell ref="AA231:AB231"/>
    <mergeCell ref="S232:T232"/>
    <mergeCell ref="U232:V232"/>
    <mergeCell ref="W232:X232"/>
    <mergeCell ref="Y232:Z232"/>
    <mergeCell ref="AA232:AB232"/>
    <mergeCell ref="S229:T229"/>
    <mergeCell ref="U229:V229"/>
    <mergeCell ref="W229:X229"/>
    <mergeCell ref="Y229:Z229"/>
    <mergeCell ref="AA229:AB229"/>
    <mergeCell ref="S230:T230"/>
    <mergeCell ref="U230:V230"/>
    <mergeCell ref="W230:X230"/>
    <mergeCell ref="Y230:Z230"/>
    <mergeCell ref="AA230:AB230"/>
    <mergeCell ref="S235:T235"/>
    <mergeCell ref="U235:V235"/>
    <mergeCell ref="W235:X235"/>
    <mergeCell ref="Y235:Z235"/>
    <mergeCell ref="AA235:AB235"/>
    <mergeCell ref="S236:T236"/>
    <mergeCell ref="U236:V236"/>
    <mergeCell ref="W236:X236"/>
    <mergeCell ref="Y236:Z236"/>
    <mergeCell ref="AA236:AB236"/>
    <mergeCell ref="S233:T233"/>
    <mergeCell ref="U233:V233"/>
    <mergeCell ref="W233:X233"/>
    <mergeCell ref="Y233:Z233"/>
    <mergeCell ref="AA233:AB233"/>
    <mergeCell ref="S234:T234"/>
    <mergeCell ref="U234:V234"/>
    <mergeCell ref="W234:X234"/>
    <mergeCell ref="Y234:Z234"/>
    <mergeCell ref="AA234:AB234"/>
    <mergeCell ref="S239:T239"/>
    <mergeCell ref="U239:V239"/>
    <mergeCell ref="W239:X239"/>
    <mergeCell ref="Y239:Z239"/>
    <mergeCell ref="AA239:AB239"/>
    <mergeCell ref="S240:T240"/>
    <mergeCell ref="U240:V240"/>
    <mergeCell ref="W240:X240"/>
    <mergeCell ref="Y240:Z240"/>
    <mergeCell ref="AA240:AB240"/>
    <mergeCell ref="S237:T237"/>
    <mergeCell ref="U237:V237"/>
    <mergeCell ref="W237:X237"/>
    <mergeCell ref="Y237:Z237"/>
    <mergeCell ref="AA237:AB237"/>
    <mergeCell ref="S238:T238"/>
    <mergeCell ref="U238:V238"/>
    <mergeCell ref="W238:X238"/>
    <mergeCell ref="Y238:Z238"/>
    <mergeCell ref="AA238:AB238"/>
    <mergeCell ref="S243:T243"/>
    <mergeCell ref="U243:V243"/>
    <mergeCell ref="W243:X243"/>
    <mergeCell ref="Y243:Z243"/>
    <mergeCell ref="AA243:AB243"/>
    <mergeCell ref="S244:T244"/>
    <mergeCell ref="U244:V244"/>
    <mergeCell ref="W244:X244"/>
    <mergeCell ref="Y244:Z244"/>
    <mergeCell ref="AA244:AB244"/>
    <mergeCell ref="S241:T241"/>
    <mergeCell ref="U241:V241"/>
    <mergeCell ref="W241:X241"/>
    <mergeCell ref="Y241:Z241"/>
    <mergeCell ref="AA241:AB241"/>
    <mergeCell ref="S242:T242"/>
    <mergeCell ref="U242:V242"/>
    <mergeCell ref="W242:X242"/>
    <mergeCell ref="Y242:Z242"/>
    <mergeCell ref="AA242:AB242"/>
    <mergeCell ref="S247:T247"/>
    <mergeCell ref="U247:V247"/>
    <mergeCell ref="W247:X247"/>
    <mergeCell ref="Y247:Z247"/>
    <mergeCell ref="AA247:AB247"/>
    <mergeCell ref="S248:T248"/>
    <mergeCell ref="U248:V248"/>
    <mergeCell ref="W248:X248"/>
    <mergeCell ref="Y248:Z248"/>
    <mergeCell ref="AA248:AB248"/>
    <mergeCell ref="S245:T245"/>
    <mergeCell ref="U245:V245"/>
    <mergeCell ref="W245:X245"/>
    <mergeCell ref="Y245:Z245"/>
    <mergeCell ref="AA245:AB245"/>
    <mergeCell ref="S246:T246"/>
    <mergeCell ref="U246:V246"/>
    <mergeCell ref="W246:X246"/>
    <mergeCell ref="Y246:Z246"/>
    <mergeCell ref="AA246:AB246"/>
    <mergeCell ref="S251:T251"/>
    <mergeCell ref="U251:V251"/>
    <mergeCell ref="W251:X251"/>
    <mergeCell ref="Y251:Z251"/>
    <mergeCell ref="AA251:AB251"/>
    <mergeCell ref="S252:T252"/>
    <mergeCell ref="U252:V252"/>
    <mergeCell ref="W252:X252"/>
    <mergeCell ref="Y252:Z252"/>
    <mergeCell ref="AA252:AB252"/>
    <mergeCell ref="S249:T249"/>
    <mergeCell ref="U249:V249"/>
    <mergeCell ref="W249:X249"/>
    <mergeCell ref="Y249:Z249"/>
    <mergeCell ref="AA249:AB249"/>
    <mergeCell ref="S250:T250"/>
    <mergeCell ref="U250:V250"/>
    <mergeCell ref="W250:X250"/>
    <mergeCell ref="Y250:Z250"/>
    <mergeCell ref="AA250:AB250"/>
    <mergeCell ref="S255:T255"/>
    <mergeCell ref="U255:V255"/>
    <mergeCell ref="W255:X255"/>
    <mergeCell ref="Y255:Z255"/>
    <mergeCell ref="AA255:AB255"/>
    <mergeCell ref="S256:T256"/>
    <mergeCell ref="U256:V256"/>
    <mergeCell ref="W256:X256"/>
    <mergeCell ref="Y256:Z256"/>
    <mergeCell ref="AA256:AB256"/>
    <mergeCell ref="S253:T253"/>
    <mergeCell ref="U253:V253"/>
    <mergeCell ref="W253:X253"/>
    <mergeCell ref="Y253:Z253"/>
    <mergeCell ref="AA253:AB253"/>
    <mergeCell ref="S254:T254"/>
    <mergeCell ref="U254:V254"/>
    <mergeCell ref="W254:X254"/>
    <mergeCell ref="Y254:Z254"/>
    <mergeCell ref="AA254:AB254"/>
    <mergeCell ref="S259:T259"/>
    <mergeCell ref="U259:V259"/>
    <mergeCell ref="W259:X259"/>
    <mergeCell ref="Y259:Z259"/>
    <mergeCell ref="AA259:AB259"/>
    <mergeCell ref="S260:T260"/>
    <mergeCell ref="U260:V260"/>
    <mergeCell ref="W260:X260"/>
    <mergeCell ref="Y260:Z260"/>
    <mergeCell ref="AA260:AB260"/>
    <mergeCell ref="S257:T257"/>
    <mergeCell ref="U257:V257"/>
    <mergeCell ref="W257:X257"/>
    <mergeCell ref="Y257:Z257"/>
    <mergeCell ref="AA257:AB257"/>
    <mergeCell ref="S258:T258"/>
    <mergeCell ref="U258:V258"/>
    <mergeCell ref="W258:X258"/>
    <mergeCell ref="Y258:Z258"/>
    <mergeCell ref="AA258:AB258"/>
    <mergeCell ref="S263:T263"/>
    <mergeCell ref="U263:V263"/>
    <mergeCell ref="W263:X263"/>
    <mergeCell ref="Y263:Z263"/>
    <mergeCell ref="AA263:AB263"/>
    <mergeCell ref="S264:T264"/>
    <mergeCell ref="U264:V264"/>
    <mergeCell ref="W264:X264"/>
    <mergeCell ref="Y264:Z264"/>
    <mergeCell ref="AA264:AB264"/>
    <mergeCell ref="S261:T261"/>
    <mergeCell ref="U261:V261"/>
    <mergeCell ref="W261:X261"/>
    <mergeCell ref="Y261:Z261"/>
    <mergeCell ref="AA261:AB261"/>
    <mergeCell ref="S262:T262"/>
    <mergeCell ref="U262:V262"/>
    <mergeCell ref="W262:X262"/>
    <mergeCell ref="Y262:Z262"/>
    <mergeCell ref="AA262:AB262"/>
    <mergeCell ref="S267:T267"/>
    <mergeCell ref="U267:V267"/>
    <mergeCell ref="W267:X267"/>
    <mergeCell ref="Y267:Z267"/>
    <mergeCell ref="AA267:AB267"/>
    <mergeCell ref="S268:T268"/>
    <mergeCell ref="U268:V268"/>
    <mergeCell ref="W268:X268"/>
    <mergeCell ref="Y268:Z268"/>
    <mergeCell ref="AA268:AB268"/>
    <mergeCell ref="S265:T265"/>
    <mergeCell ref="U265:V265"/>
    <mergeCell ref="W265:X265"/>
    <mergeCell ref="Y265:Z265"/>
    <mergeCell ref="AA265:AB265"/>
    <mergeCell ref="S266:T266"/>
    <mergeCell ref="U266:V266"/>
    <mergeCell ref="W266:X266"/>
    <mergeCell ref="Y266:Z266"/>
    <mergeCell ref="AA266:AB266"/>
    <mergeCell ref="S271:T271"/>
    <mergeCell ref="U271:V271"/>
    <mergeCell ref="W271:X271"/>
    <mergeCell ref="Y271:Z271"/>
    <mergeCell ref="AA271:AB271"/>
    <mergeCell ref="S272:T272"/>
    <mergeCell ref="U272:V272"/>
    <mergeCell ref="W272:X272"/>
    <mergeCell ref="Y272:Z272"/>
    <mergeCell ref="AA272:AB272"/>
    <mergeCell ref="S269:T269"/>
    <mergeCell ref="U269:V269"/>
    <mergeCell ref="W269:X269"/>
    <mergeCell ref="Y269:Z269"/>
    <mergeCell ref="AA269:AB269"/>
    <mergeCell ref="S270:T270"/>
    <mergeCell ref="U270:V270"/>
    <mergeCell ref="W270:X270"/>
    <mergeCell ref="Y270:Z270"/>
    <mergeCell ref="AA270:AB270"/>
    <mergeCell ref="S275:T275"/>
    <mergeCell ref="U275:V275"/>
    <mergeCell ref="W275:X275"/>
    <mergeCell ref="Y275:Z275"/>
    <mergeCell ref="AA275:AB275"/>
    <mergeCell ref="S276:T276"/>
    <mergeCell ref="U276:V276"/>
    <mergeCell ref="W276:X276"/>
    <mergeCell ref="Y276:Z276"/>
    <mergeCell ref="AA276:AB276"/>
    <mergeCell ref="S273:T273"/>
    <mergeCell ref="U273:V273"/>
    <mergeCell ref="W273:X273"/>
    <mergeCell ref="Y273:Z273"/>
    <mergeCell ref="AA273:AB273"/>
    <mergeCell ref="S274:T274"/>
    <mergeCell ref="U274:V274"/>
    <mergeCell ref="W274:X274"/>
    <mergeCell ref="Y274:Z274"/>
    <mergeCell ref="AA274:AB274"/>
    <mergeCell ref="S279:T279"/>
    <mergeCell ref="U279:V279"/>
    <mergeCell ref="W279:X279"/>
    <mergeCell ref="Y279:Z279"/>
    <mergeCell ref="AA279:AB279"/>
    <mergeCell ref="S280:T280"/>
    <mergeCell ref="U280:V280"/>
    <mergeCell ref="W280:X280"/>
    <mergeCell ref="Y280:Z280"/>
    <mergeCell ref="AA280:AB280"/>
    <mergeCell ref="S277:T277"/>
    <mergeCell ref="U277:V277"/>
    <mergeCell ref="W277:X277"/>
    <mergeCell ref="Y277:Z277"/>
    <mergeCell ref="AA277:AB277"/>
    <mergeCell ref="S278:T278"/>
    <mergeCell ref="U278:V278"/>
    <mergeCell ref="W278:X278"/>
    <mergeCell ref="Y278:Z278"/>
    <mergeCell ref="AA278:AB278"/>
    <mergeCell ref="S283:T283"/>
    <mergeCell ref="U283:V283"/>
    <mergeCell ref="W283:X283"/>
    <mergeCell ref="Y283:Z283"/>
    <mergeCell ref="AA283:AB283"/>
    <mergeCell ref="S284:T284"/>
    <mergeCell ref="U284:V284"/>
    <mergeCell ref="W284:X284"/>
    <mergeCell ref="Y284:Z284"/>
    <mergeCell ref="AA284:AB284"/>
    <mergeCell ref="S281:T281"/>
    <mergeCell ref="U281:V281"/>
    <mergeCell ref="W281:X281"/>
    <mergeCell ref="Y281:Z281"/>
    <mergeCell ref="AA281:AB281"/>
    <mergeCell ref="S282:T282"/>
    <mergeCell ref="U282:V282"/>
    <mergeCell ref="W282:X282"/>
    <mergeCell ref="Y282:Z282"/>
    <mergeCell ref="AA282:AB282"/>
    <mergeCell ref="S287:T287"/>
    <mergeCell ref="U287:V287"/>
    <mergeCell ref="W287:X287"/>
    <mergeCell ref="Y287:Z287"/>
    <mergeCell ref="AA287:AB287"/>
    <mergeCell ref="S288:T288"/>
    <mergeCell ref="U288:V288"/>
    <mergeCell ref="W288:X288"/>
    <mergeCell ref="Y288:Z288"/>
    <mergeCell ref="AA288:AB288"/>
    <mergeCell ref="S285:T285"/>
    <mergeCell ref="U285:V285"/>
    <mergeCell ref="W285:X285"/>
    <mergeCell ref="Y285:Z285"/>
    <mergeCell ref="AA285:AB285"/>
    <mergeCell ref="S286:T286"/>
    <mergeCell ref="U286:V286"/>
    <mergeCell ref="W286:X286"/>
    <mergeCell ref="Y286:Z286"/>
    <mergeCell ref="AA286:AB286"/>
    <mergeCell ref="S291:T291"/>
    <mergeCell ref="U291:V291"/>
    <mergeCell ref="W291:X291"/>
    <mergeCell ref="Y291:Z291"/>
    <mergeCell ref="AA291:AB291"/>
    <mergeCell ref="S292:T292"/>
    <mergeCell ref="U292:V292"/>
    <mergeCell ref="W292:X292"/>
    <mergeCell ref="Y292:Z292"/>
    <mergeCell ref="AA292:AB292"/>
    <mergeCell ref="S289:T289"/>
    <mergeCell ref="U289:V289"/>
    <mergeCell ref="W289:X289"/>
    <mergeCell ref="Y289:Z289"/>
    <mergeCell ref="AA289:AB289"/>
    <mergeCell ref="S290:T290"/>
    <mergeCell ref="U290:V290"/>
    <mergeCell ref="W290:X290"/>
    <mergeCell ref="Y290:Z290"/>
    <mergeCell ref="AA290:AB290"/>
    <mergeCell ref="S295:T295"/>
    <mergeCell ref="U295:V295"/>
    <mergeCell ref="W295:X295"/>
    <mergeCell ref="Y295:Z295"/>
    <mergeCell ref="AA295:AB295"/>
    <mergeCell ref="S296:T296"/>
    <mergeCell ref="U296:V296"/>
    <mergeCell ref="W296:X296"/>
    <mergeCell ref="Y296:Z296"/>
    <mergeCell ref="AA296:AB296"/>
    <mergeCell ref="S293:T293"/>
    <mergeCell ref="U293:V293"/>
    <mergeCell ref="W293:X293"/>
    <mergeCell ref="Y293:Z293"/>
    <mergeCell ref="AA293:AB293"/>
    <mergeCell ref="S294:T294"/>
    <mergeCell ref="U294:V294"/>
    <mergeCell ref="W294:X294"/>
    <mergeCell ref="Y294:Z294"/>
    <mergeCell ref="AA294:AB294"/>
    <mergeCell ref="S299:T299"/>
    <mergeCell ref="U299:V299"/>
    <mergeCell ref="W299:X299"/>
    <mergeCell ref="Y299:Z299"/>
    <mergeCell ref="AA299:AB299"/>
    <mergeCell ref="S300:T300"/>
    <mergeCell ref="U300:V300"/>
    <mergeCell ref="W300:X300"/>
    <mergeCell ref="Y300:Z300"/>
    <mergeCell ref="AA300:AB300"/>
    <mergeCell ref="S297:T297"/>
    <mergeCell ref="U297:V297"/>
    <mergeCell ref="W297:X297"/>
    <mergeCell ref="Y297:Z297"/>
    <mergeCell ref="AA297:AB297"/>
    <mergeCell ref="S298:T298"/>
    <mergeCell ref="U298:V298"/>
    <mergeCell ref="W298:X298"/>
    <mergeCell ref="Y298:Z298"/>
    <mergeCell ref="AA298:AB298"/>
    <mergeCell ref="S303:T303"/>
    <mergeCell ref="U303:V303"/>
    <mergeCell ref="W303:X303"/>
    <mergeCell ref="Y303:Z303"/>
    <mergeCell ref="AA303:AB303"/>
    <mergeCell ref="S304:T304"/>
    <mergeCell ref="U304:V304"/>
    <mergeCell ref="W304:X304"/>
    <mergeCell ref="Y304:Z304"/>
    <mergeCell ref="AA304:AB304"/>
    <mergeCell ref="S301:T301"/>
    <mergeCell ref="U301:V301"/>
    <mergeCell ref="W301:X301"/>
    <mergeCell ref="Y301:Z301"/>
    <mergeCell ref="AA301:AB301"/>
    <mergeCell ref="S302:T302"/>
    <mergeCell ref="U302:V302"/>
    <mergeCell ref="W302:X302"/>
    <mergeCell ref="Y302:Z302"/>
    <mergeCell ref="AA302:AB302"/>
    <mergeCell ref="S307:T307"/>
    <mergeCell ref="U307:V307"/>
    <mergeCell ref="W307:X307"/>
    <mergeCell ref="Y307:Z307"/>
    <mergeCell ref="AA307:AB307"/>
    <mergeCell ref="S308:T308"/>
    <mergeCell ref="U308:V308"/>
    <mergeCell ref="W308:X308"/>
    <mergeCell ref="Y308:Z308"/>
    <mergeCell ref="AA308:AB308"/>
    <mergeCell ref="S305:T305"/>
    <mergeCell ref="U305:V305"/>
    <mergeCell ref="W305:X305"/>
    <mergeCell ref="Y305:Z305"/>
    <mergeCell ref="AA305:AB305"/>
    <mergeCell ref="S306:T306"/>
    <mergeCell ref="U306:V306"/>
    <mergeCell ref="W306:X306"/>
    <mergeCell ref="Y306:Z306"/>
    <mergeCell ref="AA306:AB306"/>
    <mergeCell ref="S311:T311"/>
    <mergeCell ref="U311:V311"/>
    <mergeCell ref="W311:X311"/>
    <mergeCell ref="Y311:Z311"/>
    <mergeCell ref="AA311:AB311"/>
    <mergeCell ref="S312:T312"/>
    <mergeCell ref="U312:V312"/>
    <mergeCell ref="W312:X312"/>
    <mergeCell ref="Y312:Z312"/>
    <mergeCell ref="AA312:AB312"/>
    <mergeCell ref="S309:T309"/>
    <mergeCell ref="U309:V309"/>
    <mergeCell ref="W309:X309"/>
    <mergeCell ref="Y309:Z309"/>
    <mergeCell ref="AA309:AB309"/>
    <mergeCell ref="S310:T310"/>
    <mergeCell ref="U310:V310"/>
    <mergeCell ref="W310:X310"/>
    <mergeCell ref="Y310:Z310"/>
    <mergeCell ref="AA310:AB310"/>
    <mergeCell ref="S315:T315"/>
    <mergeCell ref="U315:V315"/>
    <mergeCell ref="W315:X315"/>
    <mergeCell ref="Y315:Z315"/>
    <mergeCell ref="AA315:AB315"/>
    <mergeCell ref="S316:T316"/>
    <mergeCell ref="U316:V316"/>
    <mergeCell ref="W316:X316"/>
    <mergeCell ref="Y316:Z316"/>
    <mergeCell ref="AA316:AB316"/>
    <mergeCell ref="S313:T313"/>
    <mergeCell ref="U313:V313"/>
    <mergeCell ref="W313:X313"/>
    <mergeCell ref="Y313:Z313"/>
    <mergeCell ref="AA313:AB313"/>
    <mergeCell ref="S314:T314"/>
    <mergeCell ref="U314:V314"/>
    <mergeCell ref="W314:X314"/>
    <mergeCell ref="Y314:Z314"/>
    <mergeCell ref="AA314:AB314"/>
    <mergeCell ref="S319:T319"/>
    <mergeCell ref="U319:V319"/>
    <mergeCell ref="W319:X319"/>
    <mergeCell ref="Y319:Z319"/>
    <mergeCell ref="AA319:AB319"/>
    <mergeCell ref="S320:T320"/>
    <mergeCell ref="U320:V320"/>
    <mergeCell ref="W320:X320"/>
    <mergeCell ref="Y320:Z320"/>
    <mergeCell ref="AA320:AB320"/>
    <mergeCell ref="S317:T317"/>
    <mergeCell ref="U317:V317"/>
    <mergeCell ref="W317:X317"/>
    <mergeCell ref="Y317:Z317"/>
    <mergeCell ref="AA317:AB317"/>
    <mergeCell ref="S318:T318"/>
    <mergeCell ref="U318:V318"/>
    <mergeCell ref="W318:X318"/>
    <mergeCell ref="Y318:Z318"/>
    <mergeCell ref="AA318:AB318"/>
    <mergeCell ref="S323:T323"/>
    <mergeCell ref="U323:V323"/>
    <mergeCell ref="W323:X323"/>
    <mergeCell ref="Y323:Z323"/>
    <mergeCell ref="AA323:AB323"/>
    <mergeCell ref="S324:T324"/>
    <mergeCell ref="U324:V324"/>
    <mergeCell ref="W324:X324"/>
    <mergeCell ref="Y324:Z324"/>
    <mergeCell ref="AA324:AB324"/>
    <mergeCell ref="S321:T321"/>
    <mergeCell ref="U321:V321"/>
    <mergeCell ref="W321:X321"/>
    <mergeCell ref="Y321:Z321"/>
    <mergeCell ref="AA321:AB321"/>
    <mergeCell ref="S322:T322"/>
    <mergeCell ref="U322:V322"/>
    <mergeCell ref="W322:X322"/>
    <mergeCell ref="Y322:Z322"/>
    <mergeCell ref="AA322:AB322"/>
    <mergeCell ref="S327:T327"/>
    <mergeCell ref="U327:V327"/>
    <mergeCell ref="W327:X327"/>
    <mergeCell ref="Y327:Z327"/>
    <mergeCell ref="AA327:AB327"/>
    <mergeCell ref="S328:T328"/>
    <mergeCell ref="U328:V328"/>
    <mergeCell ref="W328:X328"/>
    <mergeCell ref="Y328:Z328"/>
    <mergeCell ref="AA328:AB328"/>
    <mergeCell ref="S325:T325"/>
    <mergeCell ref="U325:V325"/>
    <mergeCell ref="W325:X325"/>
    <mergeCell ref="Y325:Z325"/>
    <mergeCell ref="AA325:AB325"/>
    <mergeCell ref="S326:T326"/>
    <mergeCell ref="U326:V326"/>
    <mergeCell ref="W326:X326"/>
    <mergeCell ref="Y326:Z326"/>
    <mergeCell ref="AA326:AB326"/>
    <mergeCell ref="S331:T331"/>
    <mergeCell ref="U331:V331"/>
    <mergeCell ref="W331:X331"/>
    <mergeCell ref="Y331:Z331"/>
    <mergeCell ref="AA331:AB331"/>
    <mergeCell ref="S332:T332"/>
    <mergeCell ref="U332:V332"/>
    <mergeCell ref="W332:X332"/>
    <mergeCell ref="Y332:Z332"/>
    <mergeCell ref="AA332:AB332"/>
    <mergeCell ref="S329:T329"/>
    <mergeCell ref="U329:V329"/>
    <mergeCell ref="W329:X329"/>
    <mergeCell ref="Y329:Z329"/>
    <mergeCell ref="AA329:AB329"/>
    <mergeCell ref="S330:T330"/>
    <mergeCell ref="U330:V330"/>
    <mergeCell ref="W330:X330"/>
    <mergeCell ref="Y330:Z330"/>
    <mergeCell ref="AA330:AB330"/>
    <mergeCell ref="S335:T335"/>
    <mergeCell ref="U335:V335"/>
    <mergeCell ref="W335:X335"/>
    <mergeCell ref="Y335:Z335"/>
    <mergeCell ref="AA335:AB335"/>
    <mergeCell ref="S336:T336"/>
    <mergeCell ref="U336:V336"/>
    <mergeCell ref="W336:X336"/>
    <mergeCell ref="Y336:Z336"/>
    <mergeCell ref="AA336:AB336"/>
    <mergeCell ref="S333:T333"/>
    <mergeCell ref="U333:V333"/>
    <mergeCell ref="W333:X333"/>
    <mergeCell ref="Y333:Z333"/>
    <mergeCell ref="AA333:AB333"/>
    <mergeCell ref="S334:T334"/>
    <mergeCell ref="U334:V334"/>
    <mergeCell ref="W334:X334"/>
    <mergeCell ref="Y334:Z334"/>
    <mergeCell ref="AA334:AB334"/>
    <mergeCell ref="S339:T339"/>
    <mergeCell ref="U339:V339"/>
    <mergeCell ref="W339:X339"/>
    <mergeCell ref="Y339:Z339"/>
    <mergeCell ref="AA339:AB339"/>
    <mergeCell ref="S340:T340"/>
    <mergeCell ref="U340:V340"/>
    <mergeCell ref="W340:X340"/>
    <mergeCell ref="Y340:Z340"/>
    <mergeCell ref="AA340:AB340"/>
    <mergeCell ref="S337:T337"/>
    <mergeCell ref="U337:V337"/>
    <mergeCell ref="W337:X337"/>
    <mergeCell ref="Y337:Z337"/>
    <mergeCell ref="AA337:AB337"/>
    <mergeCell ref="S338:T338"/>
    <mergeCell ref="U338:V338"/>
    <mergeCell ref="W338:X338"/>
    <mergeCell ref="Y338:Z338"/>
    <mergeCell ref="AA338:AB338"/>
    <mergeCell ref="S343:T343"/>
    <mergeCell ref="U343:V343"/>
    <mergeCell ref="W343:X343"/>
    <mergeCell ref="Y343:Z343"/>
    <mergeCell ref="AA343:AB343"/>
    <mergeCell ref="S344:T344"/>
    <mergeCell ref="U344:V344"/>
    <mergeCell ref="W344:X344"/>
    <mergeCell ref="Y344:Z344"/>
    <mergeCell ref="AA344:AB344"/>
    <mergeCell ref="S341:T341"/>
    <mergeCell ref="U341:V341"/>
    <mergeCell ref="W341:X341"/>
    <mergeCell ref="Y341:Z341"/>
    <mergeCell ref="AA341:AB341"/>
    <mergeCell ref="S342:T342"/>
    <mergeCell ref="U342:V342"/>
    <mergeCell ref="W342:X342"/>
    <mergeCell ref="Y342:Z342"/>
    <mergeCell ref="AA342:AB342"/>
    <mergeCell ref="S347:T347"/>
    <mergeCell ref="U347:V347"/>
    <mergeCell ref="W347:X347"/>
    <mergeCell ref="Y347:Z347"/>
    <mergeCell ref="AA347:AB347"/>
    <mergeCell ref="S348:T348"/>
    <mergeCell ref="U348:V348"/>
    <mergeCell ref="W348:X348"/>
    <mergeCell ref="Y348:Z348"/>
    <mergeCell ref="AA348:AB348"/>
    <mergeCell ref="S345:T345"/>
    <mergeCell ref="U345:V345"/>
    <mergeCell ref="W345:X345"/>
    <mergeCell ref="Y345:Z345"/>
    <mergeCell ref="AA345:AB345"/>
    <mergeCell ref="S346:T346"/>
    <mergeCell ref="U346:V346"/>
    <mergeCell ref="W346:X346"/>
    <mergeCell ref="Y346:Z346"/>
    <mergeCell ref="AA346:AB346"/>
    <mergeCell ref="S351:T351"/>
    <mergeCell ref="U351:V351"/>
    <mergeCell ref="W351:X351"/>
    <mergeCell ref="Y351:Z351"/>
    <mergeCell ref="AA351:AB351"/>
    <mergeCell ref="S352:T352"/>
    <mergeCell ref="U352:V352"/>
    <mergeCell ref="W352:X352"/>
    <mergeCell ref="Y352:Z352"/>
    <mergeCell ref="AA352:AB352"/>
    <mergeCell ref="S349:T349"/>
    <mergeCell ref="U349:V349"/>
    <mergeCell ref="W349:X349"/>
    <mergeCell ref="Y349:Z349"/>
    <mergeCell ref="AA349:AB349"/>
    <mergeCell ref="S350:T350"/>
    <mergeCell ref="U350:V350"/>
    <mergeCell ref="W350:X350"/>
    <mergeCell ref="Y350:Z350"/>
    <mergeCell ref="AA350:AB350"/>
    <mergeCell ref="S355:T355"/>
    <mergeCell ref="U355:V355"/>
    <mergeCell ref="W355:X355"/>
    <mergeCell ref="Y355:Z355"/>
    <mergeCell ref="AA355:AB355"/>
    <mergeCell ref="S356:T356"/>
    <mergeCell ref="U356:V356"/>
    <mergeCell ref="W356:X356"/>
    <mergeCell ref="Y356:Z356"/>
    <mergeCell ref="AA356:AB356"/>
    <mergeCell ref="S353:T353"/>
    <mergeCell ref="U353:V353"/>
    <mergeCell ref="W353:X353"/>
    <mergeCell ref="Y353:Z353"/>
    <mergeCell ref="AA353:AB353"/>
    <mergeCell ref="S354:T354"/>
    <mergeCell ref="U354:V354"/>
    <mergeCell ref="W354:X354"/>
    <mergeCell ref="Y354:Z354"/>
    <mergeCell ref="AA354:AB354"/>
    <mergeCell ref="S359:T359"/>
    <mergeCell ref="U359:V359"/>
    <mergeCell ref="W359:X359"/>
    <mergeCell ref="Y359:Z359"/>
    <mergeCell ref="AA359:AB359"/>
    <mergeCell ref="S360:T360"/>
    <mergeCell ref="U360:V360"/>
    <mergeCell ref="W360:X360"/>
    <mergeCell ref="Y360:Z360"/>
    <mergeCell ref="AA360:AB360"/>
    <mergeCell ref="S357:T357"/>
    <mergeCell ref="U357:V357"/>
    <mergeCell ref="W357:X357"/>
    <mergeCell ref="Y357:Z357"/>
    <mergeCell ref="AA357:AB357"/>
    <mergeCell ref="S358:T358"/>
    <mergeCell ref="U358:V358"/>
    <mergeCell ref="W358:X358"/>
    <mergeCell ref="Y358:Z358"/>
    <mergeCell ref="AA358:AB358"/>
    <mergeCell ref="S363:T363"/>
    <mergeCell ref="U363:V363"/>
    <mergeCell ref="W363:X363"/>
    <mergeCell ref="Y363:Z363"/>
    <mergeCell ref="AA363:AB363"/>
    <mergeCell ref="S364:T364"/>
    <mergeCell ref="U364:V364"/>
    <mergeCell ref="W364:X364"/>
    <mergeCell ref="Y364:Z364"/>
    <mergeCell ref="AA364:AB364"/>
    <mergeCell ref="S361:T361"/>
    <mergeCell ref="U361:V361"/>
    <mergeCell ref="W361:X361"/>
    <mergeCell ref="Y361:Z361"/>
    <mergeCell ref="AA361:AB361"/>
    <mergeCell ref="S362:T362"/>
    <mergeCell ref="U362:V362"/>
    <mergeCell ref="W362:X362"/>
    <mergeCell ref="Y362:Z362"/>
    <mergeCell ref="AA362:AB362"/>
    <mergeCell ref="S367:T367"/>
    <mergeCell ref="U367:V367"/>
    <mergeCell ref="W367:X367"/>
    <mergeCell ref="Y367:Z367"/>
    <mergeCell ref="AA367:AB367"/>
    <mergeCell ref="S368:T368"/>
    <mergeCell ref="U368:V368"/>
    <mergeCell ref="W368:X368"/>
    <mergeCell ref="Y368:Z368"/>
    <mergeCell ref="AA368:AB368"/>
    <mergeCell ref="S365:T365"/>
    <mergeCell ref="U365:V365"/>
    <mergeCell ref="W365:X365"/>
    <mergeCell ref="Y365:Z365"/>
    <mergeCell ref="AA365:AB365"/>
    <mergeCell ref="S366:T366"/>
    <mergeCell ref="U366:V366"/>
    <mergeCell ref="W366:X366"/>
    <mergeCell ref="Y366:Z366"/>
    <mergeCell ref="AA366:AB366"/>
    <mergeCell ref="S371:T371"/>
    <mergeCell ref="U371:V371"/>
    <mergeCell ref="W371:X371"/>
    <mergeCell ref="Y371:Z371"/>
    <mergeCell ref="AA371:AB371"/>
    <mergeCell ref="S372:T372"/>
    <mergeCell ref="U372:V372"/>
    <mergeCell ref="W372:X372"/>
    <mergeCell ref="Y372:Z372"/>
    <mergeCell ref="AA372:AB372"/>
    <mergeCell ref="S369:T369"/>
    <mergeCell ref="U369:V369"/>
    <mergeCell ref="W369:X369"/>
    <mergeCell ref="Y369:Z369"/>
    <mergeCell ref="AA369:AB369"/>
    <mergeCell ref="S370:T370"/>
    <mergeCell ref="U370:V370"/>
    <mergeCell ref="W370:X370"/>
    <mergeCell ref="Y370:Z370"/>
    <mergeCell ref="AA370:AB370"/>
    <mergeCell ref="S375:T375"/>
    <mergeCell ref="U375:V375"/>
    <mergeCell ref="W375:X375"/>
    <mergeCell ref="Y375:Z375"/>
    <mergeCell ref="AA375:AB375"/>
    <mergeCell ref="S376:T376"/>
    <mergeCell ref="U376:V376"/>
    <mergeCell ref="W376:X376"/>
    <mergeCell ref="Y376:Z376"/>
    <mergeCell ref="AA376:AB376"/>
    <mergeCell ref="S373:T373"/>
    <mergeCell ref="U373:V373"/>
    <mergeCell ref="W373:X373"/>
    <mergeCell ref="Y373:Z373"/>
    <mergeCell ref="AA373:AB373"/>
    <mergeCell ref="S374:T374"/>
    <mergeCell ref="U374:V374"/>
    <mergeCell ref="W374:X374"/>
    <mergeCell ref="Y374:Z374"/>
    <mergeCell ref="AA374:AB374"/>
    <mergeCell ref="S379:T379"/>
    <mergeCell ref="U379:V379"/>
    <mergeCell ref="W379:X379"/>
    <mergeCell ref="Y379:Z379"/>
    <mergeCell ref="AA379:AB379"/>
    <mergeCell ref="S380:T380"/>
    <mergeCell ref="U380:V380"/>
    <mergeCell ref="W380:X380"/>
    <mergeCell ref="Y380:Z380"/>
    <mergeCell ref="AA380:AB380"/>
    <mergeCell ref="S377:T377"/>
    <mergeCell ref="U377:V377"/>
    <mergeCell ref="W377:X377"/>
    <mergeCell ref="Y377:Z377"/>
    <mergeCell ref="AA377:AB377"/>
    <mergeCell ref="S378:T378"/>
    <mergeCell ref="U378:V378"/>
    <mergeCell ref="W378:X378"/>
    <mergeCell ref="Y378:Z378"/>
    <mergeCell ref="AA378:AB378"/>
    <mergeCell ref="S383:T383"/>
    <mergeCell ref="U383:V383"/>
    <mergeCell ref="W383:X383"/>
    <mergeCell ref="Y383:Z383"/>
    <mergeCell ref="AA383:AB383"/>
    <mergeCell ref="S384:T384"/>
    <mergeCell ref="U384:V384"/>
    <mergeCell ref="W384:X384"/>
    <mergeCell ref="Y384:Z384"/>
    <mergeCell ref="AA384:AB384"/>
    <mergeCell ref="S381:T381"/>
    <mergeCell ref="U381:V381"/>
    <mergeCell ref="W381:X381"/>
    <mergeCell ref="Y381:Z381"/>
    <mergeCell ref="AA381:AB381"/>
    <mergeCell ref="S382:T382"/>
    <mergeCell ref="U382:V382"/>
    <mergeCell ref="W382:X382"/>
    <mergeCell ref="Y382:Z382"/>
    <mergeCell ref="AA382:AB382"/>
    <mergeCell ref="S387:T387"/>
    <mergeCell ref="U387:V387"/>
    <mergeCell ref="W387:X387"/>
    <mergeCell ref="Y387:Z387"/>
    <mergeCell ref="AA387:AB387"/>
    <mergeCell ref="S388:T388"/>
    <mergeCell ref="U388:V388"/>
    <mergeCell ref="W388:X388"/>
    <mergeCell ref="Y388:Z388"/>
    <mergeCell ref="AA388:AB388"/>
    <mergeCell ref="S385:T385"/>
    <mergeCell ref="U385:V385"/>
    <mergeCell ref="W385:X385"/>
    <mergeCell ref="Y385:Z385"/>
    <mergeCell ref="AA385:AB385"/>
    <mergeCell ref="S386:T386"/>
    <mergeCell ref="U386:V386"/>
    <mergeCell ref="W386:X386"/>
    <mergeCell ref="Y386:Z386"/>
    <mergeCell ref="AA386:AB386"/>
    <mergeCell ref="S391:T391"/>
    <mergeCell ref="U391:V391"/>
    <mergeCell ref="W391:X391"/>
    <mergeCell ref="Y391:Z391"/>
    <mergeCell ref="AA391:AB391"/>
    <mergeCell ref="S392:T392"/>
    <mergeCell ref="U392:V392"/>
    <mergeCell ref="W392:X392"/>
    <mergeCell ref="Y392:Z392"/>
    <mergeCell ref="AA392:AB392"/>
    <mergeCell ref="S389:T389"/>
    <mergeCell ref="U389:V389"/>
    <mergeCell ref="W389:X389"/>
    <mergeCell ref="Y389:Z389"/>
    <mergeCell ref="AA389:AB389"/>
    <mergeCell ref="S390:T390"/>
    <mergeCell ref="U390:V390"/>
    <mergeCell ref="W390:X390"/>
    <mergeCell ref="Y390:Z390"/>
    <mergeCell ref="AA390:AB390"/>
    <mergeCell ref="S395:T395"/>
    <mergeCell ref="U395:V395"/>
    <mergeCell ref="W395:X395"/>
    <mergeCell ref="Y395:Z395"/>
    <mergeCell ref="AA395:AB395"/>
    <mergeCell ref="S396:T396"/>
    <mergeCell ref="U396:V396"/>
    <mergeCell ref="W396:X396"/>
    <mergeCell ref="Y396:Z396"/>
    <mergeCell ref="AA396:AB396"/>
    <mergeCell ref="S393:T393"/>
    <mergeCell ref="U393:V393"/>
    <mergeCell ref="W393:X393"/>
    <mergeCell ref="Y393:Z393"/>
    <mergeCell ref="AA393:AB393"/>
    <mergeCell ref="S394:T394"/>
    <mergeCell ref="U394:V394"/>
    <mergeCell ref="W394:X394"/>
    <mergeCell ref="Y394:Z394"/>
    <mergeCell ref="AA394:AB394"/>
    <mergeCell ref="S399:T399"/>
    <mergeCell ref="U399:V399"/>
    <mergeCell ref="W399:X399"/>
    <mergeCell ref="Y399:Z399"/>
    <mergeCell ref="AA399:AB399"/>
    <mergeCell ref="S400:T400"/>
    <mergeCell ref="U400:V400"/>
    <mergeCell ref="W400:X400"/>
    <mergeCell ref="Y400:Z400"/>
    <mergeCell ref="AA400:AB400"/>
    <mergeCell ref="S397:T397"/>
    <mergeCell ref="U397:V397"/>
    <mergeCell ref="W397:X397"/>
    <mergeCell ref="Y397:Z397"/>
    <mergeCell ref="AA397:AB397"/>
    <mergeCell ref="S398:T398"/>
    <mergeCell ref="U398:V398"/>
    <mergeCell ref="W398:X398"/>
    <mergeCell ref="Y398:Z398"/>
    <mergeCell ref="AA398:AB398"/>
    <mergeCell ref="S403:T403"/>
    <mergeCell ref="U403:V403"/>
    <mergeCell ref="W403:X403"/>
    <mergeCell ref="Y403:Z403"/>
    <mergeCell ref="AA403:AB403"/>
    <mergeCell ref="S404:T404"/>
    <mergeCell ref="U404:V404"/>
    <mergeCell ref="W404:X404"/>
    <mergeCell ref="Y404:Z404"/>
    <mergeCell ref="AA404:AB404"/>
    <mergeCell ref="S401:T401"/>
    <mergeCell ref="U401:V401"/>
    <mergeCell ref="W401:X401"/>
    <mergeCell ref="Y401:Z401"/>
    <mergeCell ref="AA401:AB401"/>
    <mergeCell ref="S402:T402"/>
    <mergeCell ref="U402:V402"/>
    <mergeCell ref="W402:X402"/>
    <mergeCell ref="Y402:Z402"/>
    <mergeCell ref="AA402:AB402"/>
    <mergeCell ref="S407:T407"/>
    <mergeCell ref="U407:V407"/>
    <mergeCell ref="W407:X407"/>
    <mergeCell ref="Y407:Z407"/>
    <mergeCell ref="AA407:AB407"/>
    <mergeCell ref="S408:T408"/>
    <mergeCell ref="U408:V408"/>
    <mergeCell ref="W408:X408"/>
    <mergeCell ref="Y408:Z408"/>
    <mergeCell ref="AA408:AB408"/>
    <mergeCell ref="S405:T405"/>
    <mergeCell ref="U405:V405"/>
    <mergeCell ref="W405:X405"/>
    <mergeCell ref="Y405:Z405"/>
    <mergeCell ref="AA405:AB405"/>
    <mergeCell ref="S406:T406"/>
    <mergeCell ref="U406:V406"/>
    <mergeCell ref="W406:X406"/>
    <mergeCell ref="Y406:Z406"/>
    <mergeCell ref="AA406:AB406"/>
    <mergeCell ref="S411:T411"/>
    <mergeCell ref="U411:V411"/>
    <mergeCell ref="W411:X411"/>
    <mergeCell ref="Y411:Z411"/>
    <mergeCell ref="AA411:AB411"/>
    <mergeCell ref="S412:T412"/>
    <mergeCell ref="U412:V412"/>
    <mergeCell ref="W412:X412"/>
    <mergeCell ref="Y412:Z412"/>
    <mergeCell ref="AA412:AB412"/>
    <mergeCell ref="S409:T409"/>
    <mergeCell ref="U409:V409"/>
    <mergeCell ref="W409:X409"/>
    <mergeCell ref="Y409:Z409"/>
    <mergeCell ref="AA409:AB409"/>
    <mergeCell ref="S410:T410"/>
    <mergeCell ref="U410:V410"/>
    <mergeCell ref="W410:X410"/>
    <mergeCell ref="Y410:Z410"/>
    <mergeCell ref="AA410:AB410"/>
    <mergeCell ref="S415:T415"/>
    <mergeCell ref="U415:V415"/>
    <mergeCell ref="W415:X415"/>
    <mergeCell ref="Y415:Z415"/>
    <mergeCell ref="AA415:AB415"/>
    <mergeCell ref="S416:T416"/>
    <mergeCell ref="U416:V416"/>
    <mergeCell ref="W416:X416"/>
    <mergeCell ref="Y416:Z416"/>
    <mergeCell ref="AA416:AB416"/>
    <mergeCell ref="S413:T413"/>
    <mergeCell ref="U413:V413"/>
    <mergeCell ref="W413:X413"/>
    <mergeCell ref="Y413:Z413"/>
    <mergeCell ref="AA413:AB413"/>
    <mergeCell ref="S414:T414"/>
    <mergeCell ref="U414:V414"/>
    <mergeCell ref="W414:X414"/>
    <mergeCell ref="Y414:Z414"/>
    <mergeCell ref="AA414:AB414"/>
    <mergeCell ref="S419:T419"/>
    <mergeCell ref="U419:V419"/>
    <mergeCell ref="W419:X419"/>
    <mergeCell ref="Y419:Z419"/>
    <mergeCell ref="AA419:AB419"/>
    <mergeCell ref="S420:T420"/>
    <mergeCell ref="U420:V420"/>
    <mergeCell ref="W420:X420"/>
    <mergeCell ref="Y420:Z420"/>
    <mergeCell ref="AA420:AB420"/>
    <mergeCell ref="S417:T417"/>
    <mergeCell ref="U417:V417"/>
    <mergeCell ref="W417:X417"/>
    <mergeCell ref="Y417:Z417"/>
    <mergeCell ref="AA417:AB417"/>
    <mergeCell ref="S418:T418"/>
    <mergeCell ref="U418:V418"/>
    <mergeCell ref="W418:X418"/>
    <mergeCell ref="Y418:Z418"/>
    <mergeCell ref="AA418:AB418"/>
    <mergeCell ref="S423:T423"/>
    <mergeCell ref="U423:V423"/>
    <mergeCell ref="W423:X423"/>
    <mergeCell ref="Y423:Z423"/>
    <mergeCell ref="AA423:AB423"/>
    <mergeCell ref="S424:T424"/>
    <mergeCell ref="U424:V424"/>
    <mergeCell ref="W424:X424"/>
    <mergeCell ref="Y424:Z424"/>
    <mergeCell ref="AA424:AB424"/>
    <mergeCell ref="S421:T421"/>
    <mergeCell ref="U421:V421"/>
    <mergeCell ref="W421:X421"/>
    <mergeCell ref="Y421:Z421"/>
    <mergeCell ref="AA421:AB421"/>
    <mergeCell ref="S422:T422"/>
    <mergeCell ref="U422:V422"/>
    <mergeCell ref="W422:X422"/>
    <mergeCell ref="Y422:Z422"/>
    <mergeCell ref="AA422:AB422"/>
    <mergeCell ref="S427:T427"/>
    <mergeCell ref="U427:V427"/>
    <mergeCell ref="W427:X427"/>
    <mergeCell ref="Y427:Z427"/>
    <mergeCell ref="AA427:AB427"/>
    <mergeCell ref="S428:T428"/>
    <mergeCell ref="U428:V428"/>
    <mergeCell ref="W428:X428"/>
    <mergeCell ref="Y428:Z428"/>
    <mergeCell ref="AA428:AB428"/>
    <mergeCell ref="S425:T425"/>
    <mergeCell ref="U425:V425"/>
    <mergeCell ref="W425:X425"/>
    <mergeCell ref="Y425:Z425"/>
    <mergeCell ref="AA425:AB425"/>
    <mergeCell ref="S426:T426"/>
    <mergeCell ref="U426:V426"/>
    <mergeCell ref="W426:X426"/>
    <mergeCell ref="Y426:Z426"/>
    <mergeCell ref="AA426:AB426"/>
    <mergeCell ref="S431:T431"/>
    <mergeCell ref="U431:V431"/>
    <mergeCell ref="W431:X431"/>
    <mergeCell ref="Y431:Z431"/>
    <mergeCell ref="AA431:AB431"/>
    <mergeCell ref="S432:T432"/>
    <mergeCell ref="U432:V432"/>
    <mergeCell ref="W432:X432"/>
    <mergeCell ref="Y432:Z432"/>
    <mergeCell ref="AA432:AB432"/>
    <mergeCell ref="S429:T429"/>
    <mergeCell ref="U429:V429"/>
    <mergeCell ref="W429:X429"/>
    <mergeCell ref="Y429:Z429"/>
    <mergeCell ref="AA429:AB429"/>
    <mergeCell ref="S430:T430"/>
    <mergeCell ref="U430:V430"/>
    <mergeCell ref="W430:X430"/>
    <mergeCell ref="Y430:Z430"/>
    <mergeCell ref="AA430:AB430"/>
    <mergeCell ref="S435:T435"/>
    <mergeCell ref="U435:V435"/>
    <mergeCell ref="W435:X435"/>
    <mergeCell ref="Y435:Z435"/>
    <mergeCell ref="AA435:AB435"/>
    <mergeCell ref="S436:T436"/>
    <mergeCell ref="U436:V436"/>
    <mergeCell ref="W436:X436"/>
    <mergeCell ref="Y436:Z436"/>
    <mergeCell ref="AA436:AB436"/>
    <mergeCell ref="S433:T433"/>
    <mergeCell ref="U433:V433"/>
    <mergeCell ref="W433:X433"/>
    <mergeCell ref="Y433:Z433"/>
    <mergeCell ref="AA433:AB433"/>
    <mergeCell ref="S434:T434"/>
    <mergeCell ref="U434:V434"/>
    <mergeCell ref="W434:X434"/>
    <mergeCell ref="Y434:Z434"/>
    <mergeCell ref="AA434:AB434"/>
    <mergeCell ref="S439:T439"/>
    <mergeCell ref="U439:V439"/>
    <mergeCell ref="W439:X439"/>
    <mergeCell ref="Y439:Z439"/>
    <mergeCell ref="AA439:AB439"/>
    <mergeCell ref="S440:T440"/>
    <mergeCell ref="U440:V440"/>
    <mergeCell ref="W440:X440"/>
    <mergeCell ref="Y440:Z440"/>
    <mergeCell ref="AA440:AB440"/>
    <mergeCell ref="S437:T437"/>
    <mergeCell ref="U437:V437"/>
    <mergeCell ref="W437:X437"/>
    <mergeCell ref="Y437:Z437"/>
    <mergeCell ref="AA437:AB437"/>
    <mergeCell ref="S438:T438"/>
    <mergeCell ref="U438:V438"/>
    <mergeCell ref="W438:X438"/>
    <mergeCell ref="Y438:Z438"/>
    <mergeCell ref="AA438:AB438"/>
    <mergeCell ref="S443:T443"/>
    <mergeCell ref="U443:V443"/>
    <mergeCell ref="W443:X443"/>
    <mergeCell ref="Y443:Z443"/>
    <mergeCell ref="AA443:AB443"/>
    <mergeCell ref="S444:T444"/>
    <mergeCell ref="U444:V444"/>
    <mergeCell ref="W444:X444"/>
    <mergeCell ref="Y444:Z444"/>
    <mergeCell ref="AA444:AB444"/>
    <mergeCell ref="S441:T441"/>
    <mergeCell ref="U441:V441"/>
    <mergeCell ref="W441:X441"/>
    <mergeCell ref="Y441:Z441"/>
    <mergeCell ref="AA441:AB441"/>
    <mergeCell ref="S442:T442"/>
    <mergeCell ref="U442:V442"/>
    <mergeCell ref="W442:X442"/>
    <mergeCell ref="Y442:Z442"/>
    <mergeCell ref="AA442:AB442"/>
    <mergeCell ref="S447:T447"/>
    <mergeCell ref="U447:V447"/>
    <mergeCell ref="W447:X447"/>
    <mergeCell ref="Y447:Z447"/>
    <mergeCell ref="AA447:AB447"/>
    <mergeCell ref="S448:T448"/>
    <mergeCell ref="U448:V448"/>
    <mergeCell ref="W448:X448"/>
    <mergeCell ref="Y448:Z448"/>
    <mergeCell ref="AA448:AB448"/>
    <mergeCell ref="S445:T445"/>
    <mergeCell ref="U445:V445"/>
    <mergeCell ref="W445:X445"/>
    <mergeCell ref="Y445:Z445"/>
    <mergeCell ref="AA445:AB445"/>
    <mergeCell ref="S446:T446"/>
    <mergeCell ref="U446:V446"/>
    <mergeCell ref="W446:X446"/>
    <mergeCell ref="Y446:Z446"/>
    <mergeCell ref="AA446:AB446"/>
    <mergeCell ref="S451:T451"/>
    <mergeCell ref="U451:V451"/>
    <mergeCell ref="W451:X451"/>
    <mergeCell ref="Y451:Z451"/>
    <mergeCell ref="AA451:AB451"/>
    <mergeCell ref="S452:T452"/>
    <mergeCell ref="U452:V452"/>
    <mergeCell ref="W452:X452"/>
    <mergeCell ref="Y452:Z452"/>
    <mergeCell ref="AA452:AB452"/>
    <mergeCell ref="S449:T449"/>
    <mergeCell ref="U449:V449"/>
    <mergeCell ref="W449:X449"/>
    <mergeCell ref="Y449:Z449"/>
    <mergeCell ref="AA449:AB449"/>
    <mergeCell ref="S450:T450"/>
    <mergeCell ref="U450:V450"/>
    <mergeCell ref="W450:X450"/>
    <mergeCell ref="Y450:Z450"/>
    <mergeCell ref="AA450:AB450"/>
    <mergeCell ref="S455:T455"/>
    <mergeCell ref="U455:V455"/>
    <mergeCell ref="W455:X455"/>
    <mergeCell ref="Y455:Z455"/>
    <mergeCell ref="AA455:AB455"/>
    <mergeCell ref="S456:T456"/>
    <mergeCell ref="U456:V456"/>
    <mergeCell ref="W456:X456"/>
    <mergeCell ref="Y456:Z456"/>
    <mergeCell ref="AA456:AB456"/>
    <mergeCell ref="S453:T453"/>
    <mergeCell ref="U453:V453"/>
    <mergeCell ref="W453:X453"/>
    <mergeCell ref="Y453:Z453"/>
    <mergeCell ref="AA453:AB453"/>
    <mergeCell ref="S454:T454"/>
    <mergeCell ref="U454:V454"/>
    <mergeCell ref="W454:X454"/>
    <mergeCell ref="Y454:Z454"/>
    <mergeCell ref="AA454:AB454"/>
    <mergeCell ref="S459:T459"/>
    <mergeCell ref="U459:V459"/>
    <mergeCell ref="W459:X459"/>
    <mergeCell ref="Y459:Z459"/>
    <mergeCell ref="AA459:AB459"/>
    <mergeCell ref="S460:T460"/>
    <mergeCell ref="U460:V460"/>
    <mergeCell ref="W460:X460"/>
    <mergeCell ref="Y460:Z460"/>
    <mergeCell ref="AA460:AB460"/>
    <mergeCell ref="S457:T457"/>
    <mergeCell ref="U457:V457"/>
    <mergeCell ref="W457:X457"/>
    <mergeCell ref="Y457:Z457"/>
    <mergeCell ref="AA457:AB457"/>
    <mergeCell ref="S458:T458"/>
    <mergeCell ref="U458:V458"/>
    <mergeCell ref="W458:X458"/>
    <mergeCell ref="Y458:Z458"/>
    <mergeCell ref="AA458:AB458"/>
    <mergeCell ref="S463:T463"/>
    <mergeCell ref="U463:V463"/>
    <mergeCell ref="W463:X463"/>
    <mergeCell ref="Y463:Z463"/>
    <mergeCell ref="AA463:AB463"/>
    <mergeCell ref="S464:T464"/>
    <mergeCell ref="U464:V464"/>
    <mergeCell ref="W464:X464"/>
    <mergeCell ref="Y464:Z464"/>
    <mergeCell ref="AA464:AB464"/>
    <mergeCell ref="S461:T461"/>
    <mergeCell ref="U461:V461"/>
    <mergeCell ref="W461:X461"/>
    <mergeCell ref="Y461:Z461"/>
    <mergeCell ref="AA461:AB461"/>
    <mergeCell ref="S462:T462"/>
    <mergeCell ref="U462:V462"/>
    <mergeCell ref="W462:X462"/>
    <mergeCell ref="Y462:Z462"/>
    <mergeCell ref="AA462:AB462"/>
    <mergeCell ref="S467:T467"/>
    <mergeCell ref="U467:V467"/>
    <mergeCell ref="W467:X467"/>
    <mergeCell ref="Y467:Z467"/>
    <mergeCell ref="AA467:AB467"/>
    <mergeCell ref="S468:T468"/>
    <mergeCell ref="U468:V468"/>
    <mergeCell ref="W468:X468"/>
    <mergeCell ref="Y468:Z468"/>
    <mergeCell ref="AA468:AB468"/>
    <mergeCell ref="S465:T465"/>
    <mergeCell ref="U465:V465"/>
    <mergeCell ref="W465:X465"/>
    <mergeCell ref="Y465:Z465"/>
    <mergeCell ref="AA465:AB465"/>
    <mergeCell ref="S466:T466"/>
    <mergeCell ref="U466:V466"/>
    <mergeCell ref="W466:X466"/>
    <mergeCell ref="Y466:Z466"/>
    <mergeCell ref="AA466:AB466"/>
    <mergeCell ref="S471:T471"/>
    <mergeCell ref="U471:V471"/>
    <mergeCell ref="W471:X471"/>
    <mergeCell ref="Y471:Z471"/>
    <mergeCell ref="AA471:AB471"/>
    <mergeCell ref="S472:T472"/>
    <mergeCell ref="U472:V472"/>
    <mergeCell ref="W472:X472"/>
    <mergeCell ref="Y472:Z472"/>
    <mergeCell ref="AA472:AB472"/>
    <mergeCell ref="S469:T469"/>
    <mergeCell ref="U469:V469"/>
    <mergeCell ref="W469:X469"/>
    <mergeCell ref="Y469:Z469"/>
    <mergeCell ref="AA469:AB469"/>
    <mergeCell ref="S470:T470"/>
    <mergeCell ref="U470:V470"/>
    <mergeCell ref="W470:X470"/>
    <mergeCell ref="Y470:Z470"/>
    <mergeCell ref="AA470:AB470"/>
    <mergeCell ref="S475:T475"/>
    <mergeCell ref="U475:V475"/>
    <mergeCell ref="W475:X475"/>
    <mergeCell ref="Y475:Z475"/>
    <mergeCell ref="AA475:AB475"/>
    <mergeCell ref="S476:T476"/>
    <mergeCell ref="U476:V476"/>
    <mergeCell ref="W476:X476"/>
    <mergeCell ref="Y476:Z476"/>
    <mergeCell ref="AA476:AB476"/>
    <mergeCell ref="S473:T473"/>
    <mergeCell ref="U473:V473"/>
    <mergeCell ref="W473:X473"/>
    <mergeCell ref="Y473:Z473"/>
    <mergeCell ref="AA473:AB473"/>
    <mergeCell ref="S474:T474"/>
    <mergeCell ref="U474:V474"/>
    <mergeCell ref="W474:X474"/>
    <mergeCell ref="Y474:Z474"/>
    <mergeCell ref="AA474:AB474"/>
    <mergeCell ref="S479:T479"/>
    <mergeCell ref="U479:V479"/>
    <mergeCell ref="W479:X479"/>
    <mergeCell ref="Y479:Z479"/>
    <mergeCell ref="AA479:AB479"/>
    <mergeCell ref="S480:T480"/>
    <mergeCell ref="U480:V480"/>
    <mergeCell ref="W480:X480"/>
    <mergeCell ref="Y480:Z480"/>
    <mergeCell ref="AA480:AB480"/>
    <mergeCell ref="S477:T477"/>
    <mergeCell ref="U477:V477"/>
    <mergeCell ref="W477:X477"/>
    <mergeCell ref="Y477:Z477"/>
    <mergeCell ref="AA477:AB477"/>
    <mergeCell ref="S478:T478"/>
    <mergeCell ref="U478:V478"/>
    <mergeCell ref="W478:X478"/>
    <mergeCell ref="Y478:Z478"/>
    <mergeCell ref="AA478:AB478"/>
  </mergeCells>
  <conditionalFormatting sqref="B28:J28">
    <cfRule dxfId="18" priority="33" type="expression">
      <formula>IF(#REF!="X",TRUE,FALSE)</formula>
    </cfRule>
    <cfRule dxfId="17" priority="34" type="expression">
      <formula>IF(#REF!="✓",TRUE,FALSE)</formula>
    </cfRule>
  </conditionalFormatting>
  <conditionalFormatting sqref="L24:L2023 A24:A2023">
    <cfRule dxfId="16" priority="18" type="expression">
      <formula>IF($L24=8,TRUE,FALSE)</formula>
    </cfRule>
  </conditionalFormatting>
  <conditionalFormatting sqref="B24:C2023">
    <cfRule dxfId="15" priority="15" type="expression">
      <formula>IF(VLOOKUP(B24,$B$2:$C$21,2,0)=0,TRUE,FALSE)</formula>
    </cfRule>
  </conditionalFormatting>
  <conditionalFormatting sqref="D24:E2023">
    <cfRule dxfId="14" priority="16" type="expression">
      <formula>IF(VLOOKUP(D24,$D$2:$E$21,2,0)=0,TRUE,FALSE)</formula>
    </cfRule>
  </conditionalFormatting>
  <conditionalFormatting sqref="F24:G2023">
    <cfRule dxfId="13" priority="22" type="expression">
      <formula>IF(VLOOKUP(F24,$F$2:$G$21,2,0)=0,TRUE,FALSE)</formula>
    </cfRule>
  </conditionalFormatting>
  <conditionalFormatting sqref="H24:I2023">
    <cfRule dxfId="12" priority="17" type="expression">
      <formula>IF(VLOOKUP(H24,$H$2:$I$21,2,0)=0,TRUE,FALSE)</formula>
    </cfRule>
  </conditionalFormatting>
  <conditionalFormatting sqref="C2:C21 E2:E21 G2:G21 I2:I21 K2:K21">
    <cfRule dxfId="11" priority="11" type="expression">
      <formula>IF(S2-C2&gt;0.1,TRUE,FALSE)</formula>
    </cfRule>
    <cfRule dxfId="10" priority="12" type="expression">
      <formula>IF(C2-S2&gt;0.1,TRUE,FALSE)</formula>
    </cfRule>
  </conditionalFormatting>
  <conditionalFormatting sqref="K24:K2023">
    <cfRule priority="10" type="dataBar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{94ABD608-293D-4CBB-A426-A3A7B6497C29}</x14:id>
        </ext>
      </extLst>
    </cfRule>
  </conditionalFormatting>
  <conditionalFormatting sqref="B24:J2023">
    <cfRule dxfId="9" priority="4" type="expression">
      <formula>IF($A24="X",TRUE,FALSE)</formula>
    </cfRule>
    <cfRule dxfId="8" priority="7" type="expression">
      <formula>IF($A24="✓",TRUE,FALSE)</formula>
    </cfRule>
    <cfRule dxfId="7" priority="14" type="expression">
      <formula>IF(VLOOKUP(B24,$J$2:$K$21,2,0)=0,TRUE,FALSE)</formula>
    </cfRule>
  </conditionalFormatting>
  <conditionalFormatting sqref="P24:P2023">
    <cfRule dxfId="6" priority="1" type="expression">
      <formula>IF(P24&lt;0,TRUE,FALSE)</formula>
    </cfRule>
  </conditionalFormatting>
  <dataValidations count="2">
    <dataValidation showErrorMessage="1" showInputMessage="1" sqref="A2:A22"/>
    <dataValidation showDropDown="1" showErrorMessage="1" showInputMessage="1" sqref="N24:P2023"/>
  </dataValidations>
  <pageMargins bottom="0.75" footer="0.3" header="0.3" left="0.7" right="0.7" top="0.75"/>
  <pageSetup orientation="portrait" r:id="rId1"/>
  <ignoredErrors>
    <ignoredError formula="1" sqref="C2:C21 E2:E21 G2:G21 I2:I2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id="{94ABD608-293D-4CBB-A426-A3A7B6497C29}" type="dataBar">
            <x14:dataBar border="1" maxLength="100" minLength="0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K24:K2023</xm:sqref>
        </x14:conditionalFormatting>
        <x14:conditionalFormatting xmlns:xm="http://schemas.microsoft.com/office/excel/2006/main">
          <x14:cfRule id="{73385D0C-E56F-44D6-8FB8-64BB08DC007F}" priority="3" type="expression">
            <xm:f>IF(OR(INDEX(Sheet2!$C:$C,MATCH(B24,Sheet2!$H:$H,0))=3500,INDEX(Sheet2!$C:$C,MATCH(B24,Sheet2!$H:$H,0))=3600),TRUE,FALSE)</xm:f>
            <x14:dxf>
              <fill>
                <patternFill>
                  <bgColor theme="7" tint="-0.24994659260841701"/>
                </patternFill>
              </fill>
            </x14:dxf>
          </x14:cfRule>
          <x14:cfRule id="{B1C62284-1073-4E44-9DEF-C6FCE33A7B28}" priority="13" type="expression">
            <xm:f>IF(Sheet2!$AW2&gt;4,TRUE,FALSE)</xm:f>
            <x14:dxf>
              <fill>
                <patternFill patternType="lightGrid"/>
              </fill>
            </x14:dxf>
          </x14:cfRule>
          <x14:cfRule id="{414E3D9D-646A-4F4A-88A0-645FC6F703A7}" priority="23" type="expression">
            <xm:f>IF(ISNUMBER(MATCH(B24,Sheet4!$K$92:$K$101,0)),TRUE,FALSE)</xm:f>
            <x14:dxf>
              <fill>
                <patternFill>
                  <bgColor theme="6" tint="0.59996337778862885"/>
                </patternFill>
              </fill>
            </x14:dxf>
          </x14:cfRule>
          <x14:cfRule id="{9258AC28-2F16-49A4-8B33-16B0DD602A2B}" priority="26" type="expression">
            <xm:f>IF(ISNUMBER(MATCH(B24,Sheet4!$F$2:$F$11,0)),TRUE,FALSE)</xm:f>
            <x14:dxf>
              <fill>
                <patternFill>
                  <bgColor theme="5" tint="0.59996337778862885"/>
                </patternFill>
              </fill>
            </x14:dxf>
          </x14:cfRule>
          <xm:sqref>B24:J2023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showErrorMessage="1" showInputMessage="1" type="list">
          <x14:formula1>
            <xm:f>Sheet2!$A$2:$A$4</xm:f>
          </x14:formula1>
          <xm:sqref>A24:A2023</xm:sqref>
        </x14:dataValidation>
        <x14:dataValidation showErrorMessage="1" showInputMessage="1" type="list">
          <x14:formula1>
            <xm:f>Sheet2!$A$7:$A$9</xm:f>
          </x14:formula1>
          <xm:sqref>M24:M1023</xm:sqref>
        </x14:dataValidation>
        <x14:dataValidation allowBlank="1" showErrorMessage="1" showInputMessage="1" type="list">
          <x14:formula1>
            <xm:f>Sheet2!$A$7:$A$9</xm:f>
          </x14:formula1>
          <xm:sqref>M1024:M2023</xm:sqref>
        </x14:dataValidation>
      </x14:dataValidations>
    </ext>
  </extLst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Sheet2"/>
  <dimension ref="A1:AX2001"/>
  <sheetViews>
    <sheetView topLeftCell="A22" workbookViewId="0">
      <selection activeCell="H23" sqref="H23"/>
    </sheetView>
  </sheetViews>
  <sheetFormatPr defaultRowHeight="15" x14ac:dyDescent="0.25"/>
  <cols>
    <col min="3" max="3" bestFit="true" customWidth="true" width="7.5703125" collapsed="true"/>
    <col min="4" max="4" bestFit="true" customWidth="true" width="6.5703125" collapsed="true"/>
    <col min="5" max="7" customWidth="true" width="5.7109375" collapsed="true"/>
    <col min="8" max="8" bestFit="true" customWidth="true" width="18.140625" collapsed="true"/>
    <col min="9" max="28" customWidth="true" width="5.7109375" collapsed="true"/>
    <col min="31" max="39" bestFit="true" customWidth="true" width="5.85546875" collapsed="true"/>
    <col min="40" max="48" bestFit="true" customWidth="true" width="2.0" collapsed="true"/>
  </cols>
  <sheetData>
    <row r="1" spans="1:49" x14ac:dyDescent="0.25">
      <c r="A1" t="s">
        <v>16</v>
      </c>
      <c r="C1" s="50" t="s">
        <v>35</v>
      </c>
      <c r="D1" s="50" t="s">
        <v>36</v>
      </c>
      <c r="E1" s="50" t="s">
        <v>23</v>
      </c>
      <c r="F1" s="50" t="s">
        <v>70</v>
      </c>
      <c r="G1" s="50" t="s">
        <v>71</v>
      </c>
      <c r="H1" s="50" t="s">
        <v>37</v>
      </c>
      <c r="I1" s="50" t="s">
        <v>38</v>
      </c>
      <c r="J1" s="50" t="s">
        <v>20</v>
      </c>
      <c r="K1" s="50" t="s">
        <v>19</v>
      </c>
      <c r="L1" s="50" t="s">
        <v>39</v>
      </c>
      <c r="M1" s="50" t="s">
        <v>40</v>
      </c>
      <c r="N1" s="50" t="s">
        <v>41</v>
      </c>
      <c r="O1" s="50" t="s">
        <v>42</v>
      </c>
      <c r="P1" s="50" t="s">
        <v>21</v>
      </c>
      <c r="Q1" s="50" t="s">
        <v>43</v>
      </c>
      <c r="R1" s="50" t="s">
        <v>44</v>
      </c>
      <c r="S1" s="50" t="s">
        <v>45</v>
      </c>
      <c r="T1" s="50" t="s">
        <v>46</v>
      </c>
      <c r="U1" s="50" t="s">
        <v>47</v>
      </c>
      <c r="V1" s="50" t="s">
        <v>48</v>
      </c>
      <c r="W1" s="50" t="s">
        <v>49</v>
      </c>
      <c r="X1" s="50" t="s">
        <v>50</v>
      </c>
      <c r="Y1" s="50" t="s">
        <v>51</v>
      </c>
      <c r="Z1" s="50" t="s">
        <v>52</v>
      </c>
      <c r="AA1" s="50" t="s">
        <v>53</v>
      </c>
      <c r="AB1" s="50" t="s">
        <v>54</v>
      </c>
      <c r="AD1" t="s">
        <v>24</v>
      </c>
    </row>
    <row r="2" spans="1:49" x14ac:dyDescent="0.25">
      <c r="A2" t="s">
        <v>15</v>
      </c>
      <c r="C2" s="46">
        <v>13500</v>
      </c>
      <c r="D2" s="47">
        <v>43.209000000000003</v>
      </c>
      <c r="E2" s="45">
        <v>58.332000000000001</v>
      </c>
      <c r="F2" s="45"/>
      <c r="G2" s="45"/>
      <c r="H2" s="45" t="s">
        <v>145</v>
      </c>
      <c r="I2" s="45"/>
      <c r="J2" s="45" t="s">
        <v>162</v>
      </c>
      <c r="K2" s="45" t="s">
        <v>11</v>
      </c>
      <c r="L2" s="55">
        <v>1</v>
      </c>
      <c r="M2" s="45">
        <v>0</v>
      </c>
      <c r="N2" s="45" t="s">
        <v>193</v>
      </c>
      <c r="O2" s="45">
        <v>38</v>
      </c>
      <c r="P2" s="45" t="s">
        <v>164</v>
      </c>
      <c r="Q2" s="45">
        <v>36.14</v>
      </c>
      <c r="R2" s="45">
        <v>7.11</v>
      </c>
      <c r="S2" s="45">
        <v>7.58</v>
      </c>
      <c r="T2" s="45">
        <v>2.23</v>
      </c>
      <c r="U2" s="45">
        <v>0.74</v>
      </c>
      <c r="V2" s="45">
        <v>6.62</v>
      </c>
      <c r="W2" s="45">
        <v>36.14</v>
      </c>
      <c r="X2" s="45">
        <v>8.532</v>
      </c>
      <c r="Y2" s="45">
        <v>11.37</v>
      </c>
      <c r="Z2" s="45">
        <v>6.69</v>
      </c>
      <c r="AA2" s="45">
        <v>2.2200000000000002</v>
      </c>
      <c r="AB2" s="45">
        <v>-6.62</v>
      </c>
      <c r="AD2">
        <v>1</v>
      </c>
      <c r="AE2" t="str">
        <f>VLOOKUP(Sheet1!B24,Sheet2!$H$2:$J$300,3,FALSE)</f>
        <v>PHI</v>
      </c>
      <c r="AF2" t="str">
        <f>VLOOKUP(Sheet1!C24,Sheet2!$H$2:$J$300,3,FALSE)</f>
        <v>MIN</v>
      </c>
      <c r="AG2" t="str">
        <f>VLOOKUP(Sheet1!D24,Sheet2!$H$2:$J$300,3,FALSE)</f>
        <v>PHO</v>
      </c>
      <c r="AH2" t="str">
        <f>VLOOKUP(Sheet1!E24,Sheet2!$H$2:$J$300,3,FALSE)</f>
        <v>DEN</v>
      </c>
      <c r="AI2" t="str">
        <f>VLOOKUP(Sheet1!F24,Sheet2!$H$2:$J$300,3,FALSE)</f>
        <v>DEN</v>
      </c>
      <c r="AJ2" t="str">
        <f>VLOOKUP(Sheet1!G24,Sheet2!$H$2:$J$300,3,FALSE)</f>
        <v>PHO</v>
      </c>
      <c r="AK2" t="str">
        <f>VLOOKUP(Sheet1!H24,Sheet2!$H$2:$J$300,3,FALSE)</f>
        <v>SAC</v>
      </c>
      <c r="AL2" t="str">
        <f>VLOOKUP(Sheet1!I24,Sheet2!$H$2:$J$300,3,FALSE)</f>
        <v>DEN</v>
      </c>
      <c r="AM2" t="str">
        <f>VLOOKUP(Sheet1!J24,Sheet2!$H$2:$J$300,3,FALSE)</f>
        <v>UTA</v>
      </c>
      <c r="AN2">
        <f>COUNTIF($AE2:$AM2,AE2)</f>
        <v>1</v>
      </c>
      <c r="AO2">
        <f ref="AO2:AV2" si="0" t="shared">COUNTIF($AE2:$AM2,AF2)</f>
        <v>1</v>
      </c>
      <c r="AP2">
        <f si="0" t="shared"/>
        <v>2</v>
      </c>
      <c r="AQ2">
        <f si="0" t="shared"/>
        <v>3</v>
      </c>
      <c r="AR2">
        <f si="0" t="shared"/>
        <v>3</v>
      </c>
      <c r="AS2">
        <f si="0" t="shared"/>
        <v>2</v>
      </c>
      <c r="AT2">
        <f si="0" t="shared"/>
        <v>1</v>
      </c>
      <c r="AU2">
        <f si="0" t="shared"/>
        <v>3</v>
      </c>
      <c r="AV2">
        <f si="0" t="shared"/>
        <v>1</v>
      </c>
      <c r="AW2">
        <f>MAX(AN2:AV2)</f>
        <v>3</v>
      </c>
    </row>
    <row r="3" spans="1:49" x14ac:dyDescent="0.25">
      <c r="C3" s="46">
        <v>10500</v>
      </c>
      <c r="D3" s="47">
        <v>50.738</v>
      </c>
      <c r="E3" s="45">
        <v>53.274999999999999</v>
      </c>
      <c r="F3" s="45" t="s">
        <v>73</v>
      </c>
      <c r="G3" s="45"/>
      <c r="H3" s="45" t="s">
        <v>186</v>
      </c>
      <c r="I3" s="45"/>
      <c r="J3" s="45" t="s">
        <v>194</v>
      </c>
      <c r="K3" s="45" t="s">
        <v>8</v>
      </c>
      <c r="L3" s="55">
        <v>1</v>
      </c>
      <c r="M3" s="45">
        <v>2</v>
      </c>
      <c r="N3" s="45" t="s">
        <v>195</v>
      </c>
      <c r="O3" s="45">
        <v>34</v>
      </c>
      <c r="P3" s="45" t="s">
        <v>163</v>
      </c>
      <c r="Q3" s="45">
        <v>28.63</v>
      </c>
      <c r="R3" s="45">
        <v>11.9</v>
      </c>
      <c r="S3" s="45">
        <v>2.97</v>
      </c>
      <c r="T3" s="45">
        <v>0.83</v>
      </c>
      <c r="U3" s="45">
        <v>1.82</v>
      </c>
      <c r="V3" s="45">
        <v>2.04</v>
      </c>
      <c r="W3" s="45">
        <v>28.63</v>
      </c>
      <c r="X3" s="45">
        <v>14.28</v>
      </c>
      <c r="Y3" s="45">
        <v>4.4550000000000001</v>
      </c>
      <c r="Z3" s="45">
        <v>2.4900000000000002</v>
      </c>
      <c r="AA3" s="45">
        <v>5.46</v>
      </c>
      <c r="AB3" s="45">
        <v>-2.04</v>
      </c>
      <c r="AD3">
        <v>2</v>
      </c>
      <c r="AE3" t="str">
        <f>VLOOKUP(Sheet1!B25,Sheet2!$H$2:$J$300,3,FALSE)</f>
        <v>PHI</v>
      </c>
      <c r="AF3" t="str">
        <f>VLOOKUP(Sheet1!C25,Sheet2!$H$2:$J$300,3,FALSE)</f>
        <v>MIN</v>
      </c>
      <c r="AG3" t="str">
        <f>VLOOKUP(Sheet1!D25,Sheet2!$H$2:$J$300,3,FALSE)</f>
        <v>PHI</v>
      </c>
      <c r="AH3" t="str">
        <f>VLOOKUP(Sheet1!E25,Sheet2!$H$2:$J$300,3,FALSE)</f>
        <v>DEN</v>
      </c>
      <c r="AI3" t="str">
        <f>VLOOKUP(Sheet1!F25,Sheet2!$H$2:$J$300,3,FALSE)</f>
        <v>PHO</v>
      </c>
      <c r="AJ3" t="str">
        <f>VLOOKUP(Sheet1!G25,Sheet2!$H$2:$J$300,3,FALSE)</f>
        <v>PHI</v>
      </c>
      <c r="AK3" t="str">
        <f>VLOOKUP(Sheet1!H25,Sheet2!$H$2:$J$300,3,FALSE)</f>
        <v>ATL</v>
      </c>
      <c r="AL3" t="str">
        <f>VLOOKUP(Sheet1!I25,Sheet2!$H$2:$J$300,3,FALSE)</f>
        <v>PHO</v>
      </c>
      <c r="AM3" t="str">
        <f>VLOOKUP(Sheet1!J25,Sheet2!$H$2:$J$300,3,FALSE)</f>
        <v>MIN</v>
      </c>
      <c r="AN3">
        <f ref="AN3:AN66" si="1" t="shared">COUNTIF($AE3:$AM3,AE3)</f>
        <v>3</v>
      </c>
      <c r="AO3">
        <f ref="AO3:AO66" si="2" t="shared">COUNTIF($AE3:$AM3,AF3)</f>
        <v>2</v>
      </c>
      <c r="AP3">
        <f ref="AP3:AP66" si="3" t="shared">COUNTIF($AE3:$AM3,AG3)</f>
        <v>3</v>
      </c>
      <c r="AQ3">
        <f ref="AQ3:AQ66" si="4" t="shared">COUNTIF($AE3:$AM3,AH3)</f>
        <v>1</v>
      </c>
      <c r="AR3">
        <f ref="AR3:AR66" si="5" t="shared">COUNTIF($AE3:$AM3,AI3)</f>
        <v>2</v>
      </c>
      <c r="AS3">
        <f ref="AS3:AS66" si="6" t="shared">COUNTIF($AE3:$AM3,AJ3)</f>
        <v>3</v>
      </c>
      <c r="AT3">
        <f ref="AT3:AT66" si="7" t="shared">COUNTIF($AE3:$AM3,AK3)</f>
        <v>1</v>
      </c>
      <c r="AU3">
        <f ref="AU3:AU66" si="8" t="shared">COUNTIF($AE3:$AM3,AL3)</f>
        <v>2</v>
      </c>
      <c r="AV3">
        <f ref="AV3:AV66" si="9" t="shared">COUNTIF($AE3:$AM3,AM3)</f>
        <v>2</v>
      </c>
      <c r="AW3">
        <f ref="AW3:AW66" si="10" t="shared">MAX(AN3:AV3)</f>
        <v>3</v>
      </c>
    </row>
    <row r="4" spans="1:49" x14ac:dyDescent="0.25">
      <c r="A4" t="s">
        <v>17</v>
      </c>
      <c r="C4" s="46">
        <v>11600</v>
      </c>
      <c r="D4" s="47">
        <v>45.447000000000003</v>
      </c>
      <c r="E4" s="45">
        <v>52.718000000000004</v>
      </c>
      <c r="F4" s="45"/>
      <c r="G4" s="45"/>
      <c r="H4" s="45" t="s">
        <v>188</v>
      </c>
      <c r="I4" s="45"/>
      <c r="J4" s="45" t="s">
        <v>196</v>
      </c>
      <c r="K4" s="45" t="s">
        <v>8</v>
      </c>
      <c r="L4" s="55">
        <v>1</v>
      </c>
      <c r="M4" s="45">
        <v>1</v>
      </c>
      <c r="N4" s="45" t="s">
        <v>197</v>
      </c>
      <c r="O4" s="45">
        <v>34</v>
      </c>
      <c r="P4" s="45" t="s">
        <v>128</v>
      </c>
      <c r="Q4" s="45">
        <v>25.22</v>
      </c>
      <c r="R4" s="45">
        <v>15.79</v>
      </c>
      <c r="S4" s="45">
        <v>3.66</v>
      </c>
      <c r="T4" s="45">
        <v>0.54</v>
      </c>
      <c r="U4" s="45">
        <v>2.15</v>
      </c>
      <c r="V4" s="45">
        <v>5.01</v>
      </c>
      <c r="W4" s="45">
        <v>25.22</v>
      </c>
      <c r="X4" s="45">
        <v>18.948</v>
      </c>
      <c r="Y4" s="45">
        <v>5.49</v>
      </c>
      <c r="Z4" s="45">
        <v>1.62</v>
      </c>
      <c r="AA4" s="45">
        <v>6.45</v>
      </c>
      <c r="AB4" s="45">
        <v>-5.01</v>
      </c>
      <c r="AD4">
        <v>3</v>
      </c>
      <c r="AE4" t="str">
        <f>VLOOKUP(Sheet1!B26,Sheet2!$H$2:$J$300,3,FALSE)</f>
        <v>PHI</v>
      </c>
      <c r="AF4" t="str">
        <f>VLOOKUP(Sheet1!C26,Sheet2!$H$2:$J$300,3,FALSE)</f>
        <v>MIN</v>
      </c>
      <c r="AG4" t="str">
        <f>VLOOKUP(Sheet1!D26,Sheet2!$H$2:$J$300,3,FALSE)</f>
        <v>PHI</v>
      </c>
      <c r="AH4" t="str">
        <f>VLOOKUP(Sheet1!E26,Sheet2!$H$2:$J$300,3,FALSE)</f>
        <v>DEN</v>
      </c>
      <c r="AI4" t="str">
        <f>VLOOKUP(Sheet1!F26,Sheet2!$H$2:$J$300,3,FALSE)</f>
        <v>DEN</v>
      </c>
      <c r="AJ4" t="str">
        <f>VLOOKUP(Sheet1!G26,Sheet2!$H$2:$J$300,3,FALSE)</f>
        <v>PHO</v>
      </c>
      <c r="AK4" t="str">
        <f>VLOOKUP(Sheet1!H26,Sheet2!$H$2:$J$300,3,FALSE)</f>
        <v>HOU</v>
      </c>
      <c r="AL4" t="str">
        <f>VLOOKUP(Sheet1!I26,Sheet2!$H$2:$J$300,3,FALSE)</f>
        <v>PHO</v>
      </c>
      <c r="AM4" t="str">
        <f>VLOOKUP(Sheet1!J26,Sheet2!$H$2:$J$300,3,FALSE)</f>
        <v>PHO</v>
      </c>
      <c r="AN4">
        <f si="1" t="shared"/>
        <v>2</v>
      </c>
      <c r="AO4">
        <f si="2" t="shared"/>
        <v>1</v>
      </c>
      <c r="AP4">
        <f si="3" t="shared"/>
        <v>2</v>
      </c>
      <c r="AQ4">
        <f si="4" t="shared"/>
        <v>2</v>
      </c>
      <c r="AR4">
        <f si="5" t="shared"/>
        <v>2</v>
      </c>
      <c r="AS4">
        <f si="6" t="shared"/>
        <v>3</v>
      </c>
      <c r="AT4">
        <f si="7" t="shared"/>
        <v>1</v>
      </c>
      <c r="AU4">
        <f si="8" t="shared"/>
        <v>3</v>
      </c>
      <c r="AV4">
        <f si="9" t="shared"/>
        <v>3</v>
      </c>
      <c r="AW4">
        <f si="10" t="shared"/>
        <v>3</v>
      </c>
    </row>
    <row r="5" spans="1:49" x14ac:dyDescent="0.25">
      <c r="C5" s="46">
        <v>11500</v>
      </c>
      <c r="D5" s="47">
        <v>44.143000000000001</v>
      </c>
      <c r="E5" s="45">
        <v>50.764000000000003</v>
      </c>
      <c r="F5" s="45"/>
      <c r="G5" s="45"/>
      <c r="H5" s="45" t="s">
        <v>156</v>
      </c>
      <c r="I5" s="45"/>
      <c r="J5" s="45" t="s">
        <v>163</v>
      </c>
      <c r="K5" s="45" t="s">
        <v>8</v>
      </c>
      <c r="L5" s="55">
        <v>1</v>
      </c>
      <c r="M5" s="45">
        <v>0</v>
      </c>
      <c r="N5" s="45" t="s">
        <v>198</v>
      </c>
      <c r="O5" s="45">
        <v>34</v>
      </c>
      <c r="P5" s="45" t="s">
        <v>199</v>
      </c>
      <c r="Q5" s="45">
        <v>25.48</v>
      </c>
      <c r="R5" s="45">
        <v>10.62</v>
      </c>
      <c r="S5" s="45">
        <v>7.16</v>
      </c>
      <c r="T5" s="45">
        <v>1.2</v>
      </c>
      <c r="U5" s="45">
        <v>0.68</v>
      </c>
      <c r="V5" s="45">
        <v>3.84</v>
      </c>
      <c r="W5" s="45">
        <v>25.48</v>
      </c>
      <c r="X5" s="45">
        <v>12.744</v>
      </c>
      <c r="Y5" s="45">
        <v>10.74</v>
      </c>
      <c r="Z5" s="45">
        <v>3.6</v>
      </c>
      <c r="AA5" s="45">
        <v>2.04</v>
      </c>
      <c r="AB5" s="45">
        <v>-3.84</v>
      </c>
      <c r="AD5">
        <v>4</v>
      </c>
      <c r="AE5" t="str">
        <f>VLOOKUP(Sheet1!B27,Sheet2!$H$2:$J$300,3,FALSE)</f>
        <v>PHI</v>
      </c>
      <c r="AF5" t="str">
        <f>VLOOKUP(Sheet1!C27,Sheet2!$H$2:$J$300,3,FALSE)</f>
        <v>UTA</v>
      </c>
      <c r="AG5" t="str">
        <f>VLOOKUP(Sheet1!D27,Sheet2!$H$2:$J$300,3,FALSE)</f>
        <v>PHO</v>
      </c>
      <c r="AH5" t="str">
        <f>VLOOKUP(Sheet1!E27,Sheet2!$H$2:$J$300,3,FALSE)</f>
        <v>DEN</v>
      </c>
      <c r="AI5" t="str">
        <f>VLOOKUP(Sheet1!F27,Sheet2!$H$2:$J$300,3,FALSE)</f>
        <v>PHO</v>
      </c>
      <c r="AJ5" t="str">
        <f>VLOOKUP(Sheet1!G27,Sheet2!$H$2:$J$300,3,FALSE)</f>
        <v>HOU</v>
      </c>
      <c r="AK5" t="str">
        <f>VLOOKUP(Sheet1!H27,Sheet2!$H$2:$J$300,3,FALSE)</f>
        <v>HOU</v>
      </c>
      <c r="AL5" t="str">
        <f>VLOOKUP(Sheet1!I27,Sheet2!$H$2:$J$300,3,FALSE)</f>
        <v>PHO</v>
      </c>
      <c r="AM5" t="str">
        <f>VLOOKUP(Sheet1!J27,Sheet2!$H$2:$J$300,3,FALSE)</f>
        <v>PHO</v>
      </c>
      <c r="AN5">
        <f si="1" t="shared"/>
        <v>1</v>
      </c>
      <c r="AO5">
        <f si="2" t="shared"/>
        <v>1</v>
      </c>
      <c r="AP5">
        <f si="3" t="shared"/>
        <v>4</v>
      </c>
      <c r="AQ5">
        <f si="4" t="shared"/>
        <v>1</v>
      </c>
      <c r="AR5">
        <f si="5" t="shared"/>
        <v>4</v>
      </c>
      <c r="AS5">
        <f si="6" t="shared"/>
        <v>2</v>
      </c>
      <c r="AT5">
        <f si="7" t="shared"/>
        <v>2</v>
      </c>
      <c r="AU5">
        <f si="8" t="shared"/>
        <v>4</v>
      </c>
      <c r="AV5">
        <f si="9" t="shared"/>
        <v>4</v>
      </c>
      <c r="AW5">
        <f si="10" t="shared"/>
        <v>4</v>
      </c>
    </row>
    <row r="6" spans="1:49" x14ac:dyDescent="0.25">
      <c r="A6" t="s">
        <v>16</v>
      </c>
      <c r="C6" s="46">
        <v>9700</v>
      </c>
      <c r="D6" s="47">
        <v>51.591000000000001</v>
      </c>
      <c r="E6" s="45">
        <v>50.042999999999999</v>
      </c>
      <c r="F6" s="45" t="s">
        <v>73</v>
      </c>
      <c r="G6" s="45"/>
      <c r="H6" s="45" t="s">
        <v>166</v>
      </c>
      <c r="I6" s="45"/>
      <c r="J6" s="45" t="s">
        <v>196</v>
      </c>
      <c r="K6" s="45" t="s">
        <v>9</v>
      </c>
      <c r="L6" s="55">
        <v>1</v>
      </c>
      <c r="M6" s="45">
        <v>1</v>
      </c>
      <c r="N6" s="45" t="s">
        <v>197</v>
      </c>
      <c r="O6" s="45">
        <v>35</v>
      </c>
      <c r="P6" s="45" t="s">
        <v>128</v>
      </c>
      <c r="Q6" s="45">
        <v>20.07</v>
      </c>
      <c r="R6" s="45">
        <v>10.64</v>
      </c>
      <c r="S6" s="45">
        <v>9.3699999999999992</v>
      </c>
      <c r="T6" s="45">
        <v>1.68</v>
      </c>
      <c r="U6" s="45">
        <v>0.7</v>
      </c>
      <c r="V6" s="45">
        <v>3.99</v>
      </c>
      <c r="W6" s="45">
        <v>20.07</v>
      </c>
      <c r="X6" s="45">
        <v>12.768000000000001</v>
      </c>
      <c r="Y6" s="45">
        <v>14.055</v>
      </c>
      <c r="Z6" s="45">
        <v>5.04</v>
      </c>
      <c r="AA6" s="45">
        <v>2.1</v>
      </c>
      <c r="AB6" s="45">
        <v>-3.99</v>
      </c>
      <c r="AD6">
        <v>5</v>
      </c>
      <c r="AE6" t="str">
        <f>VLOOKUP(Sheet1!B28,Sheet2!$H$2:$J$300,3,FALSE)</f>
        <v>PHI</v>
      </c>
      <c r="AF6" t="str">
        <f>VLOOKUP(Sheet1!C28,Sheet2!$H$2:$J$300,3,FALSE)</f>
        <v>MIN</v>
      </c>
      <c r="AG6" t="str">
        <f>VLOOKUP(Sheet1!D28,Sheet2!$H$2:$J$300,3,FALSE)</f>
        <v>PHI</v>
      </c>
      <c r="AH6" t="str">
        <f>VLOOKUP(Sheet1!E28,Sheet2!$H$2:$J$300,3,FALSE)</f>
        <v>DEN</v>
      </c>
      <c r="AI6" t="str">
        <f>VLOOKUP(Sheet1!F28,Sheet2!$H$2:$J$300,3,FALSE)</f>
        <v>PHO</v>
      </c>
      <c r="AJ6" t="str">
        <f>VLOOKUP(Sheet1!G28,Sheet2!$H$2:$J$300,3,FALSE)</f>
        <v>PHO</v>
      </c>
      <c r="AK6" t="str">
        <f>VLOOKUP(Sheet1!H28,Sheet2!$H$2:$J$300,3,FALSE)</f>
        <v>ATL</v>
      </c>
      <c r="AL6" t="str">
        <f>VLOOKUP(Sheet1!I28,Sheet2!$H$2:$J$300,3,FALSE)</f>
        <v>PHO</v>
      </c>
      <c r="AM6" t="str">
        <f>VLOOKUP(Sheet1!J28,Sheet2!$H$2:$J$300,3,FALSE)</f>
        <v>UTA</v>
      </c>
      <c r="AN6">
        <f si="1" t="shared"/>
        <v>2</v>
      </c>
      <c r="AO6">
        <f si="2" t="shared"/>
        <v>1</v>
      </c>
      <c r="AP6">
        <f si="3" t="shared"/>
        <v>2</v>
      </c>
      <c r="AQ6">
        <f si="4" t="shared"/>
        <v>1</v>
      </c>
      <c r="AR6">
        <f si="5" t="shared"/>
        <v>3</v>
      </c>
      <c r="AS6">
        <f si="6" t="shared"/>
        <v>3</v>
      </c>
      <c r="AT6">
        <f si="7" t="shared"/>
        <v>1</v>
      </c>
      <c r="AU6">
        <f si="8" t="shared"/>
        <v>3</v>
      </c>
      <c r="AV6">
        <f si="9" t="shared"/>
        <v>1</v>
      </c>
      <c r="AW6">
        <f si="10" t="shared"/>
        <v>3</v>
      </c>
    </row>
    <row r="7" spans="1:49" x14ac:dyDescent="0.25">
      <c r="A7">
        <v>1</v>
      </c>
      <c r="C7" s="46">
        <v>9100</v>
      </c>
      <c r="D7" s="47">
        <v>50.079000000000001</v>
      </c>
      <c r="E7" s="45">
        <v>45.572000000000003</v>
      </c>
      <c r="F7" s="45" t="s">
        <v>73</v>
      </c>
      <c r="G7" s="45"/>
      <c r="H7" s="45" t="s">
        <v>98</v>
      </c>
      <c r="I7" s="45"/>
      <c r="J7" s="45" t="s">
        <v>124</v>
      </c>
      <c r="K7" s="45" t="s">
        <v>8</v>
      </c>
      <c r="L7" s="55">
        <v>1</v>
      </c>
      <c r="M7" s="45">
        <v>0</v>
      </c>
      <c r="N7" s="45" t="s">
        <v>200</v>
      </c>
      <c r="O7" s="45">
        <v>35</v>
      </c>
      <c r="P7" s="45" t="s">
        <v>162</v>
      </c>
      <c r="Q7" s="45">
        <v>17.68</v>
      </c>
      <c r="R7" s="45">
        <v>13.91</v>
      </c>
      <c r="S7" s="45">
        <v>2.52</v>
      </c>
      <c r="T7" s="45">
        <v>1.03</v>
      </c>
      <c r="U7" s="45">
        <v>2.1</v>
      </c>
      <c r="V7" s="45">
        <v>1.97</v>
      </c>
      <c r="W7" s="45">
        <v>17.68</v>
      </c>
      <c r="X7" s="45">
        <v>16.692</v>
      </c>
      <c r="Y7" s="45">
        <v>3.78</v>
      </c>
      <c r="Z7" s="45">
        <v>3.09</v>
      </c>
      <c r="AA7" s="45">
        <v>6.3</v>
      </c>
      <c r="AB7" s="45">
        <v>-1.97</v>
      </c>
      <c r="AD7">
        <v>6</v>
      </c>
      <c r="AE7" t="str">
        <f>VLOOKUP(Sheet1!B29,Sheet2!$H$2:$J$300,3,FALSE)</f>
        <v>PHI</v>
      </c>
      <c r="AF7" t="str">
        <f>VLOOKUP(Sheet1!C29,Sheet2!$H$2:$J$300,3,FALSE)</f>
        <v>MIN</v>
      </c>
      <c r="AG7" t="str">
        <f>VLOOKUP(Sheet1!D29,Sheet2!$H$2:$J$300,3,FALSE)</f>
        <v>PHO</v>
      </c>
      <c r="AH7" t="str">
        <f>VLOOKUP(Sheet1!E29,Sheet2!$H$2:$J$300,3,FALSE)</f>
        <v>DEN</v>
      </c>
      <c r="AI7" t="str">
        <f>VLOOKUP(Sheet1!F29,Sheet2!$H$2:$J$300,3,FALSE)</f>
        <v>DEN</v>
      </c>
      <c r="AJ7" t="str">
        <f>VLOOKUP(Sheet1!G29,Sheet2!$H$2:$J$300,3,FALSE)</f>
        <v>PHO</v>
      </c>
      <c r="AK7" t="str">
        <f>VLOOKUP(Sheet1!H29,Sheet2!$H$2:$J$300,3,FALSE)</f>
        <v>PHO</v>
      </c>
      <c r="AL7" t="str">
        <f>VLOOKUP(Sheet1!I29,Sheet2!$H$2:$J$300,3,FALSE)</f>
        <v>DEN</v>
      </c>
      <c r="AM7" t="str">
        <f>VLOOKUP(Sheet1!J29,Sheet2!$H$2:$J$300,3,FALSE)</f>
        <v>MIN</v>
      </c>
      <c r="AN7">
        <f si="1" t="shared"/>
        <v>1</v>
      </c>
      <c r="AO7">
        <f si="2" t="shared"/>
        <v>2</v>
      </c>
      <c r="AP7">
        <f si="3" t="shared"/>
        <v>3</v>
      </c>
      <c r="AQ7">
        <f si="4" t="shared"/>
        <v>3</v>
      </c>
      <c r="AR7">
        <f si="5" t="shared"/>
        <v>3</v>
      </c>
      <c r="AS7">
        <f si="6" t="shared"/>
        <v>3</v>
      </c>
      <c r="AT7">
        <f si="7" t="shared"/>
        <v>3</v>
      </c>
      <c r="AU7">
        <f si="8" t="shared"/>
        <v>3</v>
      </c>
      <c r="AV7">
        <f si="9" t="shared"/>
        <v>2</v>
      </c>
      <c r="AW7">
        <f si="10" t="shared"/>
        <v>3</v>
      </c>
    </row>
    <row r="8" spans="1:49" x14ac:dyDescent="0.25">
      <c r="C8" s="46">
        <v>8700</v>
      </c>
      <c r="D8" s="47">
        <v>52.332999999999998</v>
      </c>
      <c r="E8" s="45">
        <v>45.53</v>
      </c>
      <c r="F8" s="45"/>
      <c r="G8" s="45"/>
      <c r="H8" s="45" t="s">
        <v>172</v>
      </c>
      <c r="I8" s="45"/>
      <c r="J8" s="45" t="s">
        <v>201</v>
      </c>
      <c r="K8" s="45" t="s">
        <v>11</v>
      </c>
      <c r="L8" s="55">
        <v>1</v>
      </c>
      <c r="M8" s="45">
        <v>3</v>
      </c>
      <c r="N8" s="45" t="s">
        <v>202</v>
      </c>
      <c r="O8" s="45">
        <v>35</v>
      </c>
      <c r="P8" s="45" t="s">
        <v>126</v>
      </c>
      <c r="Q8" s="45">
        <v>26.58</v>
      </c>
      <c r="R8" s="45">
        <v>4.25</v>
      </c>
      <c r="S8" s="45">
        <v>8.6</v>
      </c>
      <c r="T8" s="45">
        <v>1.4</v>
      </c>
      <c r="U8" s="45">
        <v>0.28000000000000003</v>
      </c>
      <c r="V8" s="45">
        <v>4.09</v>
      </c>
      <c r="W8" s="45">
        <v>26.58</v>
      </c>
      <c r="X8" s="45">
        <v>5.0999999999999996</v>
      </c>
      <c r="Y8" s="45">
        <v>12.9</v>
      </c>
      <c r="Z8" s="45">
        <v>4.2</v>
      </c>
      <c r="AA8" s="45">
        <v>0.84</v>
      </c>
      <c r="AB8" s="45">
        <v>-4.09</v>
      </c>
      <c r="AD8">
        <v>7</v>
      </c>
      <c r="AE8" t="str">
        <f>VLOOKUP(Sheet1!B30,Sheet2!$H$2:$J$300,3,FALSE)</f>
        <v>PHI</v>
      </c>
      <c r="AF8" t="str">
        <f>VLOOKUP(Sheet1!C30,Sheet2!$H$2:$J$300,3,FALSE)</f>
        <v>PHI</v>
      </c>
      <c r="AG8" t="str">
        <f>VLOOKUP(Sheet1!D30,Sheet2!$H$2:$J$300,3,FALSE)</f>
        <v>PHO</v>
      </c>
      <c r="AH8" t="str">
        <f>VLOOKUP(Sheet1!E30,Sheet2!$H$2:$J$300,3,FALSE)</f>
        <v>DEN</v>
      </c>
      <c r="AI8" t="str">
        <f>VLOOKUP(Sheet1!F30,Sheet2!$H$2:$J$300,3,FALSE)</f>
        <v>PHO</v>
      </c>
      <c r="AJ8" t="str">
        <f>VLOOKUP(Sheet1!G30,Sheet2!$H$2:$J$300,3,FALSE)</f>
        <v>ATL</v>
      </c>
      <c r="AK8" t="str">
        <f>VLOOKUP(Sheet1!H30,Sheet2!$H$2:$J$300,3,FALSE)</f>
        <v>SAC</v>
      </c>
      <c r="AL8" t="str">
        <f>VLOOKUP(Sheet1!I30,Sheet2!$H$2:$J$300,3,FALSE)</f>
        <v>DEN</v>
      </c>
      <c r="AM8" t="str">
        <f>VLOOKUP(Sheet1!J30,Sheet2!$H$2:$J$300,3,FALSE)</f>
        <v>MIN</v>
      </c>
      <c r="AN8">
        <f si="1" t="shared"/>
        <v>2</v>
      </c>
      <c r="AO8">
        <f si="2" t="shared"/>
        <v>2</v>
      </c>
      <c r="AP8">
        <f si="3" t="shared"/>
        <v>2</v>
      </c>
      <c r="AQ8">
        <f si="4" t="shared"/>
        <v>2</v>
      </c>
      <c r="AR8">
        <f si="5" t="shared"/>
        <v>2</v>
      </c>
      <c r="AS8">
        <f si="6" t="shared"/>
        <v>1</v>
      </c>
      <c r="AT8">
        <f si="7" t="shared"/>
        <v>1</v>
      </c>
      <c r="AU8">
        <f si="8" t="shared"/>
        <v>2</v>
      </c>
      <c r="AV8">
        <f si="9" t="shared"/>
        <v>1</v>
      </c>
      <c r="AW8">
        <f si="10" t="shared"/>
        <v>2</v>
      </c>
    </row>
    <row r="9" spans="1:49" x14ac:dyDescent="0.25">
      <c r="A9" t="s">
        <v>17</v>
      </c>
      <c r="C9" s="46">
        <v>8600</v>
      </c>
      <c r="D9" s="47">
        <v>51.475999999999999</v>
      </c>
      <c r="E9" s="45">
        <v>44.268999999999998</v>
      </c>
      <c r="F9" s="45"/>
      <c r="G9" s="45"/>
      <c r="H9" s="45" t="s">
        <v>173</v>
      </c>
      <c r="I9" s="45"/>
      <c r="J9" s="45" t="s">
        <v>196</v>
      </c>
      <c r="K9" s="45" t="s">
        <v>11</v>
      </c>
      <c r="L9" s="55">
        <v>1</v>
      </c>
      <c r="M9" s="45">
        <v>1</v>
      </c>
      <c r="N9" s="45" t="s">
        <v>197</v>
      </c>
      <c r="O9" s="45">
        <v>36</v>
      </c>
      <c r="P9" s="45" t="s">
        <v>128</v>
      </c>
      <c r="Q9" s="45">
        <v>24.71</v>
      </c>
      <c r="R9" s="45">
        <v>5.37</v>
      </c>
      <c r="S9" s="45">
        <v>4.29</v>
      </c>
      <c r="T9" s="45">
        <v>2.35</v>
      </c>
      <c r="U9" s="45">
        <v>0.54</v>
      </c>
      <c r="V9" s="45">
        <v>1.99</v>
      </c>
      <c r="W9" s="45">
        <v>24.71</v>
      </c>
      <c r="X9" s="45">
        <v>6.444</v>
      </c>
      <c r="Y9" s="45">
        <v>6.4349999999999996</v>
      </c>
      <c r="Z9" s="45">
        <v>7.05</v>
      </c>
      <c r="AA9" s="45">
        <v>1.62</v>
      </c>
      <c r="AB9" s="45">
        <v>-1.99</v>
      </c>
      <c r="AD9">
        <v>8</v>
      </c>
      <c r="AE9" t="str">
        <f>VLOOKUP(Sheet1!B31,Sheet2!$H$2:$J$300,3,FALSE)</f>
        <v>PHI</v>
      </c>
      <c r="AF9" t="str">
        <f>VLOOKUP(Sheet1!C31,Sheet2!$H$2:$J$300,3,FALSE)</f>
        <v>MIN</v>
      </c>
      <c r="AG9" t="str">
        <f>VLOOKUP(Sheet1!D31,Sheet2!$H$2:$J$300,3,FALSE)</f>
        <v>PHO</v>
      </c>
      <c r="AH9" t="str">
        <f>VLOOKUP(Sheet1!E31,Sheet2!$H$2:$J$300,3,FALSE)</f>
        <v>DEN</v>
      </c>
      <c r="AI9" t="str">
        <f>VLOOKUP(Sheet1!F31,Sheet2!$H$2:$J$300,3,FALSE)</f>
        <v>PHO</v>
      </c>
      <c r="AJ9" t="str">
        <f>VLOOKUP(Sheet1!G31,Sheet2!$H$2:$J$300,3,FALSE)</f>
        <v>UTA</v>
      </c>
      <c r="AK9" t="str">
        <f>VLOOKUP(Sheet1!H31,Sheet2!$H$2:$J$300,3,FALSE)</f>
        <v>PHO</v>
      </c>
      <c r="AL9" t="str">
        <f>VLOOKUP(Sheet1!I31,Sheet2!$H$2:$J$300,3,FALSE)</f>
        <v>DEN</v>
      </c>
      <c r="AM9" t="str">
        <f>VLOOKUP(Sheet1!J31,Sheet2!$H$2:$J$300,3,FALSE)</f>
        <v>DEN</v>
      </c>
      <c r="AN9">
        <f si="1" t="shared"/>
        <v>1</v>
      </c>
      <c r="AO9">
        <f si="2" t="shared"/>
        <v>1</v>
      </c>
      <c r="AP9">
        <f si="3" t="shared"/>
        <v>3</v>
      </c>
      <c r="AQ9">
        <f si="4" t="shared"/>
        <v>3</v>
      </c>
      <c r="AR9">
        <f si="5" t="shared"/>
        <v>3</v>
      </c>
      <c r="AS9">
        <f si="6" t="shared"/>
        <v>1</v>
      </c>
      <c r="AT9">
        <f si="7" t="shared"/>
        <v>3</v>
      </c>
      <c r="AU9">
        <f si="8" t="shared"/>
        <v>3</v>
      </c>
      <c r="AV9">
        <f si="9" t="shared"/>
        <v>3</v>
      </c>
      <c r="AW9">
        <f si="10" t="shared"/>
        <v>3</v>
      </c>
    </row>
    <row r="10" spans="1:49" x14ac:dyDescent="0.25">
      <c r="C10" s="46">
        <v>8800</v>
      </c>
      <c r="D10" s="47">
        <v>45.755000000000003</v>
      </c>
      <c r="E10" s="45">
        <v>40.264000000000003</v>
      </c>
      <c r="F10" s="45"/>
      <c r="G10" s="45"/>
      <c r="H10" s="45" t="s">
        <v>99</v>
      </c>
      <c r="I10" s="45"/>
      <c r="J10" s="45" t="s">
        <v>124</v>
      </c>
      <c r="K10" s="45" t="s">
        <v>11</v>
      </c>
      <c r="L10" s="55">
        <v>1</v>
      </c>
      <c r="M10" s="45">
        <v>0</v>
      </c>
      <c r="N10" s="45" t="s">
        <v>200</v>
      </c>
      <c r="O10" s="45">
        <v>35</v>
      </c>
      <c r="P10" s="45" t="s">
        <v>162</v>
      </c>
      <c r="Q10" s="45">
        <v>26.28</v>
      </c>
      <c r="R10" s="45">
        <v>3.92</v>
      </c>
      <c r="S10" s="45">
        <v>4.22</v>
      </c>
      <c r="T10" s="45">
        <v>1.46</v>
      </c>
      <c r="U10" s="45">
        <v>0.43</v>
      </c>
      <c r="V10" s="45">
        <v>2.72</v>
      </c>
      <c r="W10" s="45">
        <v>26.28</v>
      </c>
      <c r="X10" s="45">
        <v>4.7039999999999997</v>
      </c>
      <c r="Y10" s="45">
        <v>6.33</v>
      </c>
      <c r="Z10" s="45">
        <v>4.38</v>
      </c>
      <c r="AA10" s="45">
        <v>1.29</v>
      </c>
      <c r="AB10" s="45">
        <v>-2.72</v>
      </c>
      <c r="AD10">
        <v>9</v>
      </c>
      <c r="AE10" t="str">
        <f>VLOOKUP(Sheet1!B32,Sheet2!$H$2:$J$300,3,FALSE)</f>
        <v>PHI</v>
      </c>
      <c r="AF10" t="str">
        <f>VLOOKUP(Sheet1!C32,Sheet2!$H$2:$J$300,3,FALSE)</f>
        <v>MIN</v>
      </c>
      <c r="AG10" t="str">
        <f>VLOOKUP(Sheet1!D32,Sheet2!$H$2:$J$300,3,FALSE)</f>
        <v>SAC</v>
      </c>
      <c r="AH10" t="str">
        <f>VLOOKUP(Sheet1!E32,Sheet2!$H$2:$J$300,3,FALSE)</f>
        <v>DEN</v>
      </c>
      <c r="AI10" t="str">
        <f>VLOOKUP(Sheet1!F32,Sheet2!$H$2:$J$300,3,FALSE)</f>
        <v>DEN</v>
      </c>
      <c r="AJ10" t="str">
        <f>VLOOKUP(Sheet1!G32,Sheet2!$H$2:$J$300,3,FALSE)</f>
        <v>PHO</v>
      </c>
      <c r="AK10" t="str">
        <f>VLOOKUP(Sheet1!H32,Sheet2!$H$2:$J$300,3,FALSE)</f>
        <v>HOU</v>
      </c>
      <c r="AL10" t="str">
        <f>VLOOKUP(Sheet1!I32,Sheet2!$H$2:$J$300,3,FALSE)</f>
        <v>PHO</v>
      </c>
      <c r="AM10" t="str">
        <f>VLOOKUP(Sheet1!J32,Sheet2!$H$2:$J$300,3,FALSE)</f>
        <v>UTA</v>
      </c>
      <c r="AN10">
        <f si="1" t="shared"/>
        <v>1</v>
      </c>
      <c r="AO10">
        <f si="2" t="shared"/>
        <v>1</v>
      </c>
      <c r="AP10">
        <f si="3" t="shared"/>
        <v>1</v>
      </c>
      <c r="AQ10">
        <f si="4" t="shared"/>
        <v>2</v>
      </c>
      <c r="AR10">
        <f si="5" t="shared"/>
        <v>2</v>
      </c>
      <c r="AS10">
        <f si="6" t="shared"/>
        <v>2</v>
      </c>
      <c r="AT10">
        <f si="7" t="shared"/>
        <v>1</v>
      </c>
      <c r="AU10">
        <f si="8" t="shared"/>
        <v>2</v>
      </c>
      <c r="AV10">
        <f si="9" t="shared"/>
        <v>1</v>
      </c>
      <c r="AW10">
        <f si="10" t="shared"/>
        <v>2</v>
      </c>
    </row>
    <row r="11" spans="1:49" x14ac:dyDescent="0.25">
      <c r="C11" s="46">
        <v>8000</v>
      </c>
      <c r="D11" s="47">
        <v>47.941000000000003</v>
      </c>
      <c r="E11" s="45">
        <v>38.353000000000002</v>
      </c>
      <c r="F11" s="45"/>
      <c r="G11" s="45"/>
      <c r="H11" s="45" t="s">
        <v>153</v>
      </c>
      <c r="I11" s="45"/>
      <c r="J11" s="45" t="s">
        <v>162</v>
      </c>
      <c r="K11" s="45" t="s">
        <v>13</v>
      </c>
      <c r="L11" s="55">
        <v>1</v>
      </c>
      <c r="M11" s="45">
        <v>0</v>
      </c>
      <c r="N11" s="45" t="s">
        <v>193</v>
      </c>
      <c r="O11" s="45">
        <v>35</v>
      </c>
      <c r="P11" s="45" t="s">
        <v>164</v>
      </c>
      <c r="Q11" s="45">
        <v>15.76</v>
      </c>
      <c r="R11" s="45">
        <v>12.24</v>
      </c>
      <c r="S11" s="45">
        <v>1.37</v>
      </c>
      <c r="T11" s="45">
        <v>1.03</v>
      </c>
      <c r="U11" s="45">
        <v>1.48</v>
      </c>
      <c r="V11" s="45">
        <v>1.68</v>
      </c>
      <c r="W11" s="45">
        <v>15.76</v>
      </c>
      <c r="X11" s="45">
        <v>14.688000000000001</v>
      </c>
      <c r="Y11" s="45">
        <v>2.0550000000000002</v>
      </c>
      <c r="Z11" s="45">
        <v>3.09</v>
      </c>
      <c r="AA11" s="45">
        <v>4.4400000000000004</v>
      </c>
      <c r="AB11" s="45">
        <v>-1.68</v>
      </c>
      <c r="AD11">
        <v>10</v>
      </c>
      <c r="AE11" t="str">
        <f>VLOOKUP(Sheet1!B33,Sheet2!$H$2:$J$300,3,FALSE)</f>
        <v>PHI</v>
      </c>
      <c r="AF11" t="str">
        <f>VLOOKUP(Sheet1!C33,Sheet2!$H$2:$J$300,3,FALSE)</f>
        <v>MIN</v>
      </c>
      <c r="AG11" t="str">
        <f>VLOOKUP(Sheet1!D33,Sheet2!$H$2:$J$300,3,FALSE)</f>
        <v>PHO</v>
      </c>
      <c r="AH11" t="str">
        <f>VLOOKUP(Sheet1!E33,Sheet2!$H$2:$J$300,3,FALSE)</f>
        <v>DEN</v>
      </c>
      <c r="AI11" t="str">
        <f>VLOOKUP(Sheet1!F33,Sheet2!$H$2:$J$300,3,FALSE)</f>
        <v>UTA</v>
      </c>
      <c r="AJ11" t="str">
        <f>VLOOKUP(Sheet1!G33,Sheet2!$H$2:$J$300,3,FALSE)</f>
        <v>PHO</v>
      </c>
      <c r="AK11" t="str">
        <f>VLOOKUP(Sheet1!H33,Sheet2!$H$2:$J$300,3,FALSE)</f>
        <v>HOU</v>
      </c>
      <c r="AL11" t="str">
        <f>VLOOKUP(Sheet1!I33,Sheet2!$H$2:$J$300,3,FALSE)</f>
        <v>DEN</v>
      </c>
      <c r="AM11" t="str">
        <f>VLOOKUP(Sheet1!J33,Sheet2!$H$2:$J$300,3,FALSE)</f>
        <v>UTA</v>
      </c>
      <c r="AN11">
        <f si="1" t="shared"/>
        <v>1</v>
      </c>
      <c r="AO11">
        <f si="2" t="shared"/>
        <v>1</v>
      </c>
      <c r="AP11">
        <f si="3" t="shared"/>
        <v>2</v>
      </c>
      <c r="AQ11">
        <f si="4" t="shared"/>
        <v>2</v>
      </c>
      <c r="AR11">
        <f si="5" t="shared"/>
        <v>2</v>
      </c>
      <c r="AS11">
        <f si="6" t="shared"/>
        <v>2</v>
      </c>
      <c r="AT11">
        <f si="7" t="shared"/>
        <v>1</v>
      </c>
      <c r="AU11">
        <f si="8" t="shared"/>
        <v>2</v>
      </c>
      <c r="AV11">
        <f si="9" t="shared"/>
        <v>2</v>
      </c>
      <c r="AW11">
        <f si="10" t="shared"/>
        <v>2</v>
      </c>
    </row>
    <row r="12" spans="1:49" x14ac:dyDescent="0.25">
      <c r="C12" s="46">
        <v>7400</v>
      </c>
      <c r="D12" s="47">
        <v>50.777999999999999</v>
      </c>
      <c r="E12" s="45">
        <v>37.576000000000001</v>
      </c>
      <c r="F12" s="45"/>
      <c r="G12" s="45"/>
      <c r="H12" s="45" t="s">
        <v>87</v>
      </c>
      <c r="I12" s="45"/>
      <c r="J12" s="45" t="s">
        <v>125</v>
      </c>
      <c r="K12" s="45" t="s">
        <v>9</v>
      </c>
      <c r="L12" s="55">
        <v>1</v>
      </c>
      <c r="M12" s="45">
        <v>2</v>
      </c>
      <c r="N12" s="45" t="s">
        <v>203</v>
      </c>
      <c r="O12" s="45">
        <v>33</v>
      </c>
      <c r="P12" s="45" t="s">
        <v>196</v>
      </c>
      <c r="Q12" s="45">
        <v>18.309999999999999</v>
      </c>
      <c r="R12" s="45">
        <v>3.73</v>
      </c>
      <c r="S12" s="45">
        <v>7.06</v>
      </c>
      <c r="T12" s="45">
        <v>2.0099999999999998</v>
      </c>
      <c r="U12" s="45">
        <v>0.46</v>
      </c>
      <c r="V12" s="45">
        <v>3.21</v>
      </c>
      <c r="W12" s="45">
        <v>18.309999999999999</v>
      </c>
      <c r="X12" s="45">
        <v>4.476</v>
      </c>
      <c r="Y12" s="45">
        <v>10.59</v>
      </c>
      <c r="Z12" s="45">
        <v>6.03</v>
      </c>
      <c r="AA12" s="45">
        <v>1.38</v>
      </c>
      <c r="AB12" s="45">
        <v>-3.21</v>
      </c>
      <c r="AD12">
        <v>11</v>
      </c>
      <c r="AE12" t="str">
        <f>VLOOKUP(Sheet1!B34,Sheet2!$H$2:$J$300,3,FALSE)</f>
        <v>PHI</v>
      </c>
      <c r="AF12" t="str">
        <f>VLOOKUP(Sheet1!C34,Sheet2!$H$2:$J$300,3,FALSE)</f>
        <v>SAC</v>
      </c>
      <c r="AG12" t="str">
        <f>VLOOKUP(Sheet1!D34,Sheet2!$H$2:$J$300,3,FALSE)</f>
        <v>PHO</v>
      </c>
      <c r="AH12" t="str">
        <f>VLOOKUP(Sheet1!E34,Sheet2!$H$2:$J$300,3,FALSE)</f>
        <v>DEN</v>
      </c>
      <c r="AI12" t="str">
        <f>VLOOKUP(Sheet1!F34,Sheet2!$H$2:$J$300,3,FALSE)</f>
        <v>UTA</v>
      </c>
      <c r="AJ12" t="str">
        <f>VLOOKUP(Sheet1!G34,Sheet2!$H$2:$J$300,3,FALSE)</f>
        <v>HOU</v>
      </c>
      <c r="AK12" t="str">
        <f>VLOOKUP(Sheet1!H34,Sheet2!$H$2:$J$300,3,FALSE)</f>
        <v>ATL</v>
      </c>
      <c r="AL12" t="str">
        <f>VLOOKUP(Sheet1!I34,Sheet2!$H$2:$J$300,3,FALSE)</f>
        <v>DEN</v>
      </c>
      <c r="AM12" t="str">
        <f>VLOOKUP(Sheet1!J34,Sheet2!$H$2:$J$300,3,FALSE)</f>
        <v>UTA</v>
      </c>
      <c r="AN12">
        <f si="1" t="shared"/>
        <v>1</v>
      </c>
      <c r="AO12">
        <f si="2" t="shared"/>
        <v>1</v>
      </c>
      <c r="AP12">
        <f si="3" t="shared"/>
        <v>1</v>
      </c>
      <c r="AQ12">
        <f si="4" t="shared"/>
        <v>2</v>
      </c>
      <c r="AR12">
        <f si="5" t="shared"/>
        <v>2</v>
      </c>
      <c r="AS12">
        <f si="6" t="shared"/>
        <v>1</v>
      </c>
      <c r="AT12">
        <f si="7" t="shared"/>
        <v>1</v>
      </c>
      <c r="AU12">
        <f si="8" t="shared"/>
        <v>2</v>
      </c>
      <c r="AV12">
        <f si="9" t="shared"/>
        <v>2</v>
      </c>
      <c r="AW12">
        <f si="10" t="shared"/>
        <v>2</v>
      </c>
    </row>
    <row r="13" spans="1:49" x14ac:dyDescent="0.25">
      <c r="C13" s="46">
        <v>7000</v>
      </c>
      <c r="D13" s="47">
        <v>53.564</v>
      </c>
      <c r="E13" s="45">
        <v>37.494999999999997</v>
      </c>
      <c r="F13" s="45" t="s">
        <v>72</v>
      </c>
      <c r="G13" s="45"/>
      <c r="H13" s="45" t="s">
        <v>187</v>
      </c>
      <c r="I13" s="45" t="s">
        <v>204</v>
      </c>
      <c r="J13" s="45" t="s">
        <v>201</v>
      </c>
      <c r="K13" s="45" t="s">
        <v>8</v>
      </c>
      <c r="L13" s="55">
        <v>1</v>
      </c>
      <c r="M13" s="45">
        <v>13</v>
      </c>
      <c r="N13" s="45" t="s">
        <v>202</v>
      </c>
      <c r="O13" s="45">
        <v>30</v>
      </c>
      <c r="P13" s="45" t="s">
        <v>126</v>
      </c>
      <c r="Q13" s="45">
        <v>17.68</v>
      </c>
      <c r="R13" s="45">
        <v>10.199999999999999</v>
      </c>
      <c r="S13" s="45">
        <v>1.83</v>
      </c>
      <c r="T13" s="45">
        <v>1</v>
      </c>
      <c r="U13" s="45">
        <v>1.3</v>
      </c>
      <c r="V13" s="45">
        <v>2.0699999999999998</v>
      </c>
      <c r="W13" s="45">
        <v>17.68</v>
      </c>
      <c r="X13" s="45">
        <v>12.24</v>
      </c>
      <c r="Y13" s="45">
        <v>2.7450000000000001</v>
      </c>
      <c r="Z13" s="45">
        <v>3</v>
      </c>
      <c r="AA13" s="45">
        <v>3.9</v>
      </c>
      <c r="AB13" s="45">
        <v>-2.0699999999999998</v>
      </c>
      <c r="AD13">
        <v>12</v>
      </c>
      <c r="AE13" t="str">
        <f>VLOOKUP(Sheet1!B35,Sheet2!$H$2:$J$300,3,FALSE)</f>
        <v>PHI</v>
      </c>
      <c r="AF13" t="str">
        <f>VLOOKUP(Sheet1!C35,Sheet2!$H$2:$J$300,3,FALSE)</f>
        <v>MIN</v>
      </c>
      <c r="AG13" t="str">
        <f>VLOOKUP(Sheet1!D35,Sheet2!$H$2:$J$300,3,FALSE)</f>
        <v>PHO</v>
      </c>
      <c r="AH13" t="str">
        <f>VLOOKUP(Sheet1!E35,Sheet2!$H$2:$J$300,3,FALSE)</f>
        <v>DEN</v>
      </c>
      <c r="AI13" t="str">
        <f>VLOOKUP(Sheet1!F35,Sheet2!$H$2:$J$300,3,FALSE)</f>
        <v>PHO</v>
      </c>
      <c r="AJ13" t="str">
        <f>VLOOKUP(Sheet1!G35,Sheet2!$H$2:$J$300,3,FALSE)</f>
        <v>PHI</v>
      </c>
      <c r="AK13" t="str">
        <f>VLOOKUP(Sheet1!H35,Sheet2!$H$2:$J$300,3,FALSE)</f>
        <v>HOU</v>
      </c>
      <c r="AL13" t="str">
        <f>VLOOKUP(Sheet1!I35,Sheet2!$H$2:$J$300,3,FALSE)</f>
        <v>PHO</v>
      </c>
      <c r="AM13" t="str">
        <f>VLOOKUP(Sheet1!J35,Sheet2!$H$2:$J$300,3,FALSE)</f>
        <v>MIN</v>
      </c>
      <c r="AN13">
        <f si="1" t="shared"/>
        <v>2</v>
      </c>
      <c r="AO13">
        <f si="2" t="shared"/>
        <v>2</v>
      </c>
      <c r="AP13">
        <f si="3" t="shared"/>
        <v>3</v>
      </c>
      <c r="AQ13">
        <f si="4" t="shared"/>
        <v>1</v>
      </c>
      <c r="AR13">
        <f si="5" t="shared"/>
        <v>3</v>
      </c>
      <c r="AS13">
        <f si="6" t="shared"/>
        <v>2</v>
      </c>
      <c r="AT13">
        <f si="7" t="shared"/>
        <v>1</v>
      </c>
      <c r="AU13">
        <f si="8" t="shared"/>
        <v>3</v>
      </c>
      <c r="AV13">
        <f si="9" t="shared"/>
        <v>2</v>
      </c>
      <c r="AW13">
        <f si="10" t="shared"/>
        <v>3</v>
      </c>
    </row>
    <row r="14" spans="1:49" x14ac:dyDescent="0.25">
      <c r="C14" s="46">
        <v>7100</v>
      </c>
      <c r="D14" s="47">
        <v>50.468000000000004</v>
      </c>
      <c r="E14" s="45">
        <v>35.832000000000001</v>
      </c>
      <c r="F14" s="45"/>
      <c r="G14" s="45"/>
      <c r="H14" s="45" t="s">
        <v>92</v>
      </c>
      <c r="I14" s="45"/>
      <c r="J14" s="45" t="s">
        <v>126</v>
      </c>
      <c r="K14" s="45" t="s">
        <v>13</v>
      </c>
      <c r="L14" s="55">
        <v>1</v>
      </c>
      <c r="M14" s="45">
        <v>0</v>
      </c>
      <c r="N14" s="45" t="s">
        <v>205</v>
      </c>
      <c r="O14" s="45">
        <v>30</v>
      </c>
      <c r="P14" s="45" t="s">
        <v>206</v>
      </c>
      <c r="Q14" s="45">
        <v>18.8</v>
      </c>
      <c r="R14" s="45">
        <v>10.46</v>
      </c>
      <c r="S14" s="45">
        <v>2.2000000000000002</v>
      </c>
      <c r="T14" s="45">
        <v>0.56000000000000005</v>
      </c>
      <c r="U14" s="45">
        <v>0.65</v>
      </c>
      <c r="V14" s="45">
        <v>2.4500000000000002</v>
      </c>
      <c r="W14" s="45">
        <v>18.8</v>
      </c>
      <c r="X14" s="45">
        <v>12.552</v>
      </c>
      <c r="Y14" s="45">
        <v>3.3</v>
      </c>
      <c r="Z14" s="45">
        <v>1.68</v>
      </c>
      <c r="AA14" s="45">
        <v>1.95</v>
      </c>
      <c r="AB14" s="45">
        <v>-2.4500000000000002</v>
      </c>
      <c r="AD14">
        <v>13</v>
      </c>
      <c r="AE14" t="str">
        <f>VLOOKUP(Sheet1!B36,Sheet2!$H$2:$J$300,3,FALSE)</f>
        <v>PHI</v>
      </c>
      <c r="AF14" t="str">
        <f>VLOOKUP(Sheet1!C36,Sheet2!$H$2:$J$300,3,FALSE)</f>
        <v>MIN</v>
      </c>
      <c r="AG14" t="str">
        <f>VLOOKUP(Sheet1!D36,Sheet2!$H$2:$J$300,3,FALSE)</f>
        <v>PHI</v>
      </c>
      <c r="AH14" t="str">
        <f>VLOOKUP(Sheet1!E36,Sheet2!$H$2:$J$300,3,FALSE)</f>
        <v>DEN</v>
      </c>
      <c r="AI14" t="str">
        <f>VLOOKUP(Sheet1!F36,Sheet2!$H$2:$J$300,3,FALSE)</f>
        <v>PHO</v>
      </c>
      <c r="AJ14" t="str">
        <f>VLOOKUP(Sheet1!G36,Sheet2!$H$2:$J$300,3,FALSE)</f>
        <v>PHO</v>
      </c>
      <c r="AK14" t="str">
        <f>VLOOKUP(Sheet1!H36,Sheet2!$H$2:$J$300,3,FALSE)</f>
        <v>HOU</v>
      </c>
      <c r="AL14" t="str">
        <f>VLOOKUP(Sheet1!I36,Sheet2!$H$2:$J$300,3,FALSE)</f>
        <v>ATL</v>
      </c>
      <c r="AM14" t="str">
        <f>VLOOKUP(Sheet1!J36,Sheet2!$H$2:$J$300,3,FALSE)</f>
        <v>PHO</v>
      </c>
      <c r="AN14">
        <f si="1" t="shared"/>
        <v>2</v>
      </c>
      <c r="AO14">
        <f si="2" t="shared"/>
        <v>1</v>
      </c>
      <c r="AP14">
        <f si="3" t="shared"/>
        <v>2</v>
      </c>
      <c r="AQ14">
        <f si="4" t="shared"/>
        <v>1</v>
      </c>
      <c r="AR14">
        <f si="5" t="shared"/>
        <v>3</v>
      </c>
      <c r="AS14">
        <f si="6" t="shared"/>
        <v>3</v>
      </c>
      <c r="AT14">
        <f si="7" t="shared"/>
        <v>1</v>
      </c>
      <c r="AU14">
        <f si="8" t="shared"/>
        <v>1</v>
      </c>
      <c r="AV14">
        <f si="9" t="shared"/>
        <v>3</v>
      </c>
      <c r="AW14">
        <f si="10" t="shared"/>
        <v>3</v>
      </c>
    </row>
    <row r="15" spans="1:49" x14ac:dyDescent="0.25">
      <c r="C15" s="46">
        <v>6800</v>
      </c>
      <c r="D15" s="47">
        <v>49.073999999999998</v>
      </c>
      <c r="E15" s="45">
        <v>33.369999999999997</v>
      </c>
      <c r="F15" s="45"/>
      <c r="G15" s="45"/>
      <c r="H15" s="45" t="s">
        <v>174</v>
      </c>
      <c r="I15" s="45"/>
      <c r="J15" s="45" t="s">
        <v>194</v>
      </c>
      <c r="K15" s="45" t="s">
        <v>11</v>
      </c>
      <c r="L15" s="55">
        <v>1</v>
      </c>
      <c r="M15" s="45">
        <v>2</v>
      </c>
      <c r="N15" s="45" t="s">
        <v>195</v>
      </c>
      <c r="O15" s="45">
        <v>38</v>
      </c>
      <c r="P15" s="45" t="s">
        <v>163</v>
      </c>
      <c r="Q15" s="45">
        <v>20.22</v>
      </c>
      <c r="R15" s="45">
        <v>4.95</v>
      </c>
      <c r="S15" s="45">
        <v>2.52</v>
      </c>
      <c r="T15" s="45">
        <v>1.0900000000000001</v>
      </c>
      <c r="U15" s="45">
        <v>0.76</v>
      </c>
      <c r="V15" s="45">
        <v>2.12</v>
      </c>
      <c r="W15" s="45">
        <v>20.22</v>
      </c>
      <c r="X15" s="45">
        <v>5.94</v>
      </c>
      <c r="Y15" s="45">
        <v>3.78</v>
      </c>
      <c r="Z15" s="45">
        <v>3.27</v>
      </c>
      <c r="AA15" s="45">
        <v>2.2799999999999998</v>
      </c>
      <c r="AB15" s="45">
        <v>-2.12</v>
      </c>
      <c r="AD15">
        <v>14</v>
      </c>
      <c r="AE15" t="str">
        <f>VLOOKUP(Sheet1!B37,Sheet2!$H$2:$J$300,3,FALSE)</f>
        <v>SAC</v>
      </c>
      <c r="AF15" t="str">
        <f>VLOOKUP(Sheet1!C37,Sheet2!$H$2:$J$300,3,FALSE)</f>
        <v>MIN</v>
      </c>
      <c r="AG15" t="str">
        <f>VLOOKUP(Sheet1!D37,Sheet2!$H$2:$J$300,3,FALSE)</f>
        <v>PHO</v>
      </c>
      <c r="AH15" t="str">
        <f>VLOOKUP(Sheet1!E37,Sheet2!$H$2:$J$300,3,FALSE)</f>
        <v>PHI</v>
      </c>
      <c r="AI15" t="str">
        <f>VLOOKUP(Sheet1!F37,Sheet2!$H$2:$J$300,3,FALSE)</f>
        <v>PHO</v>
      </c>
      <c r="AJ15" t="str">
        <f>VLOOKUP(Sheet1!G37,Sheet2!$H$2:$J$300,3,FALSE)</f>
        <v>PHI</v>
      </c>
      <c r="AK15" t="str">
        <f>VLOOKUP(Sheet1!H37,Sheet2!$H$2:$J$300,3,FALSE)</f>
        <v>PHO</v>
      </c>
      <c r="AL15" t="str">
        <f>VLOOKUP(Sheet1!I37,Sheet2!$H$2:$J$300,3,FALSE)</f>
        <v>DEN</v>
      </c>
      <c r="AM15" t="str">
        <f>VLOOKUP(Sheet1!J37,Sheet2!$H$2:$J$300,3,FALSE)</f>
        <v>MIN</v>
      </c>
      <c r="AN15">
        <f si="1" t="shared"/>
        <v>1</v>
      </c>
      <c r="AO15">
        <f si="2" t="shared"/>
        <v>2</v>
      </c>
      <c r="AP15">
        <f si="3" t="shared"/>
        <v>3</v>
      </c>
      <c r="AQ15">
        <f si="4" t="shared"/>
        <v>2</v>
      </c>
      <c r="AR15">
        <f si="5" t="shared"/>
        <v>3</v>
      </c>
      <c r="AS15">
        <f si="6" t="shared"/>
        <v>2</v>
      </c>
      <c r="AT15">
        <f si="7" t="shared"/>
        <v>3</v>
      </c>
      <c r="AU15">
        <f si="8" t="shared"/>
        <v>1</v>
      </c>
      <c r="AV15">
        <f si="9" t="shared"/>
        <v>2</v>
      </c>
      <c r="AW15">
        <f si="10" t="shared"/>
        <v>3</v>
      </c>
    </row>
    <row r="16" spans="1:49" x14ac:dyDescent="0.25">
      <c r="C16" s="46">
        <v>6200</v>
      </c>
      <c r="D16" s="47">
        <v>53.781999999999996</v>
      </c>
      <c r="E16" s="45">
        <v>33.344999999999999</v>
      </c>
      <c r="F16" s="45" t="s">
        <v>73</v>
      </c>
      <c r="G16" s="45"/>
      <c r="H16" s="45" t="s">
        <v>177</v>
      </c>
      <c r="I16" s="45"/>
      <c r="J16" s="45" t="s">
        <v>201</v>
      </c>
      <c r="K16" s="45" t="s">
        <v>12</v>
      </c>
      <c r="L16" s="55">
        <v>1</v>
      </c>
      <c r="M16" s="45">
        <v>3</v>
      </c>
      <c r="N16" s="45" t="s">
        <v>202</v>
      </c>
      <c r="O16" s="45">
        <v>31</v>
      </c>
      <c r="P16" s="45" t="s">
        <v>126</v>
      </c>
      <c r="Q16" s="45">
        <v>17.45</v>
      </c>
      <c r="R16" s="45">
        <v>5.2</v>
      </c>
      <c r="S16" s="45">
        <v>1.83</v>
      </c>
      <c r="T16" s="45">
        <v>1.49</v>
      </c>
      <c r="U16" s="45">
        <v>1.44</v>
      </c>
      <c r="V16" s="45">
        <v>1.88</v>
      </c>
      <c r="W16" s="45">
        <v>17.45</v>
      </c>
      <c r="X16" s="45">
        <v>6.24</v>
      </c>
      <c r="Y16" s="45">
        <v>2.7450000000000001</v>
      </c>
      <c r="Z16" s="45">
        <v>4.47</v>
      </c>
      <c r="AA16" s="45">
        <v>4.32</v>
      </c>
      <c r="AB16" s="45">
        <v>-1.88</v>
      </c>
      <c r="AD16">
        <v>15</v>
      </c>
      <c r="AE16" t="str">
        <f>VLOOKUP(Sheet1!B38,Sheet2!$H$2:$J$300,3,FALSE)</f>
        <v>PHI</v>
      </c>
      <c r="AF16" t="str">
        <f>VLOOKUP(Sheet1!C38,Sheet2!$H$2:$J$300,3,FALSE)</f>
        <v>MIN</v>
      </c>
      <c r="AG16" t="str">
        <f>VLOOKUP(Sheet1!D38,Sheet2!$H$2:$J$300,3,FALSE)</f>
        <v>PHO</v>
      </c>
      <c r="AH16" t="str">
        <f>VLOOKUP(Sheet1!E38,Sheet2!$H$2:$J$300,3,FALSE)</f>
        <v>PHI</v>
      </c>
      <c r="AI16" t="str">
        <f>VLOOKUP(Sheet1!F38,Sheet2!$H$2:$J$300,3,FALSE)</f>
        <v>PHO</v>
      </c>
      <c r="AJ16" t="str">
        <f>VLOOKUP(Sheet1!G38,Sheet2!$H$2:$J$300,3,FALSE)</f>
        <v>PHI</v>
      </c>
      <c r="AK16" t="str">
        <f>VLOOKUP(Sheet1!H38,Sheet2!$H$2:$J$300,3,FALSE)</f>
        <v>ATL</v>
      </c>
      <c r="AL16" t="str">
        <f>VLOOKUP(Sheet1!I38,Sheet2!$H$2:$J$300,3,FALSE)</f>
        <v>DEN</v>
      </c>
      <c r="AM16" t="str">
        <f>VLOOKUP(Sheet1!J38,Sheet2!$H$2:$J$300,3,FALSE)</f>
        <v>PHO</v>
      </c>
      <c r="AN16">
        <f si="1" t="shared"/>
        <v>3</v>
      </c>
      <c r="AO16">
        <f si="2" t="shared"/>
        <v>1</v>
      </c>
      <c r="AP16">
        <f si="3" t="shared"/>
        <v>3</v>
      </c>
      <c r="AQ16">
        <f si="4" t="shared"/>
        <v>3</v>
      </c>
      <c r="AR16">
        <f si="5" t="shared"/>
        <v>3</v>
      </c>
      <c r="AS16">
        <f si="6" t="shared"/>
        <v>3</v>
      </c>
      <c r="AT16">
        <f si="7" t="shared"/>
        <v>1</v>
      </c>
      <c r="AU16">
        <f si="8" t="shared"/>
        <v>1</v>
      </c>
      <c r="AV16">
        <f si="9" t="shared"/>
        <v>3</v>
      </c>
      <c r="AW16">
        <f si="10" t="shared"/>
        <v>3</v>
      </c>
    </row>
    <row r="17" spans="3:49" x14ac:dyDescent="0.25">
      <c r="C17" s="46">
        <v>7400</v>
      </c>
      <c r="D17" s="47">
        <v>44.235999999999997</v>
      </c>
      <c r="E17" s="45">
        <v>32.734999999999999</v>
      </c>
      <c r="F17" s="45"/>
      <c r="G17" s="45"/>
      <c r="H17" s="45" t="s">
        <v>95</v>
      </c>
      <c r="I17" s="45"/>
      <c r="J17" s="45" t="s">
        <v>126</v>
      </c>
      <c r="K17" s="45" t="s">
        <v>9</v>
      </c>
      <c r="L17" s="55">
        <v>1</v>
      </c>
      <c r="M17" s="45">
        <v>0</v>
      </c>
      <c r="N17" s="45" t="s">
        <v>205</v>
      </c>
      <c r="O17" s="45">
        <v>31</v>
      </c>
      <c r="P17" s="45" t="s">
        <v>206</v>
      </c>
      <c r="Q17" s="45">
        <v>19.440000000000001</v>
      </c>
      <c r="R17" s="45">
        <v>3.35</v>
      </c>
      <c r="S17" s="45">
        <v>7.13</v>
      </c>
      <c r="T17" s="45">
        <v>1.01</v>
      </c>
      <c r="U17" s="45">
        <v>0.17</v>
      </c>
      <c r="V17" s="45">
        <v>4.96</v>
      </c>
      <c r="W17" s="45">
        <v>19.440000000000001</v>
      </c>
      <c r="X17" s="45">
        <v>4.0199999999999996</v>
      </c>
      <c r="Y17" s="45">
        <v>10.695</v>
      </c>
      <c r="Z17" s="45">
        <v>3.03</v>
      </c>
      <c r="AA17" s="45">
        <v>0.51</v>
      </c>
      <c r="AB17" s="45">
        <v>-4.96</v>
      </c>
      <c r="AD17">
        <v>16</v>
      </c>
      <c r="AE17" t="str">
        <f>VLOOKUP(Sheet1!B39,Sheet2!$H$2:$J$300,3,FALSE)</f>
        <v>PHI</v>
      </c>
      <c r="AF17" t="str">
        <f>VLOOKUP(Sheet1!C39,Sheet2!$H$2:$J$300,3,FALSE)</f>
        <v>SAC</v>
      </c>
      <c r="AG17" t="str">
        <f>VLOOKUP(Sheet1!D39,Sheet2!$H$2:$J$300,3,FALSE)</f>
        <v>PHI</v>
      </c>
      <c r="AH17" t="str">
        <f>VLOOKUP(Sheet1!E39,Sheet2!$H$2:$J$300,3,FALSE)</f>
        <v>DEN</v>
      </c>
      <c r="AI17" t="str">
        <f>VLOOKUP(Sheet1!F39,Sheet2!$H$2:$J$300,3,FALSE)</f>
        <v>PHO</v>
      </c>
      <c r="AJ17" t="str">
        <f>VLOOKUP(Sheet1!G39,Sheet2!$H$2:$J$300,3,FALSE)</f>
        <v>ATL</v>
      </c>
      <c r="AK17" t="str">
        <f>VLOOKUP(Sheet1!H39,Sheet2!$H$2:$J$300,3,FALSE)</f>
        <v>PHO</v>
      </c>
      <c r="AL17" t="str">
        <f>VLOOKUP(Sheet1!I39,Sheet2!$H$2:$J$300,3,FALSE)</f>
        <v>DEN</v>
      </c>
      <c r="AM17" t="str">
        <f>VLOOKUP(Sheet1!J39,Sheet2!$H$2:$J$300,3,FALSE)</f>
        <v>UTA</v>
      </c>
      <c r="AN17">
        <f si="1" t="shared"/>
        <v>2</v>
      </c>
      <c r="AO17">
        <f si="2" t="shared"/>
        <v>1</v>
      </c>
      <c r="AP17">
        <f si="3" t="shared"/>
        <v>2</v>
      </c>
      <c r="AQ17">
        <f si="4" t="shared"/>
        <v>2</v>
      </c>
      <c r="AR17">
        <f si="5" t="shared"/>
        <v>2</v>
      </c>
      <c r="AS17">
        <f si="6" t="shared"/>
        <v>1</v>
      </c>
      <c r="AT17">
        <f si="7" t="shared"/>
        <v>2</v>
      </c>
      <c r="AU17">
        <f si="8" t="shared"/>
        <v>2</v>
      </c>
      <c r="AV17">
        <f si="9" t="shared"/>
        <v>1</v>
      </c>
      <c r="AW17">
        <f si="10" t="shared"/>
        <v>2</v>
      </c>
    </row>
    <row r="18" spans="3:49" x14ac:dyDescent="0.25">
      <c r="C18" s="46">
        <v>6500</v>
      </c>
      <c r="D18" s="47">
        <v>49.594000000000001</v>
      </c>
      <c r="E18" s="45">
        <v>32.235999999999997</v>
      </c>
      <c r="F18" s="45"/>
      <c r="G18" s="45"/>
      <c r="H18" s="45" t="s">
        <v>89</v>
      </c>
      <c r="I18" s="45"/>
      <c r="J18" s="45" t="s">
        <v>125</v>
      </c>
      <c r="K18" s="45" t="s">
        <v>11</v>
      </c>
      <c r="L18" s="55">
        <v>1</v>
      </c>
      <c r="M18" s="45">
        <v>2</v>
      </c>
      <c r="N18" s="45" t="s">
        <v>203</v>
      </c>
      <c r="O18" s="45">
        <v>34</v>
      </c>
      <c r="P18" s="45" t="s">
        <v>196</v>
      </c>
      <c r="Q18" s="45">
        <v>22.58</v>
      </c>
      <c r="R18" s="45">
        <v>4.93</v>
      </c>
      <c r="S18" s="45">
        <v>2.16</v>
      </c>
      <c r="T18" s="45">
        <v>0.48</v>
      </c>
      <c r="U18" s="45">
        <v>0.32</v>
      </c>
      <c r="V18" s="45">
        <v>1.9</v>
      </c>
      <c r="W18" s="45">
        <v>22.58</v>
      </c>
      <c r="X18" s="45">
        <v>5.9160000000000004</v>
      </c>
      <c r="Y18" s="45">
        <v>3.24</v>
      </c>
      <c r="Z18" s="45">
        <v>1.44</v>
      </c>
      <c r="AA18" s="45">
        <v>0.96</v>
      </c>
      <c r="AB18" s="45">
        <v>-1.9</v>
      </c>
      <c r="AD18">
        <v>17</v>
      </c>
      <c r="AE18" t="str">
        <f>VLOOKUP(Sheet1!B40,Sheet2!$H$2:$J$300,3,FALSE)</f>
        <v>PHI</v>
      </c>
      <c r="AF18" t="str">
        <f>VLOOKUP(Sheet1!C40,Sheet2!$H$2:$J$300,3,FALSE)</f>
        <v>PHI</v>
      </c>
      <c r="AG18" t="str">
        <f>VLOOKUP(Sheet1!D40,Sheet2!$H$2:$J$300,3,FALSE)</f>
        <v>PHI</v>
      </c>
      <c r="AH18" t="str">
        <f>VLOOKUP(Sheet1!E40,Sheet2!$H$2:$J$300,3,FALSE)</f>
        <v>DEN</v>
      </c>
      <c r="AI18" t="str">
        <f>VLOOKUP(Sheet1!F40,Sheet2!$H$2:$J$300,3,FALSE)</f>
        <v>PHO</v>
      </c>
      <c r="AJ18" t="str">
        <f>VLOOKUP(Sheet1!G40,Sheet2!$H$2:$J$300,3,FALSE)</f>
        <v>PHO</v>
      </c>
      <c r="AK18" t="str">
        <f>VLOOKUP(Sheet1!H40,Sheet2!$H$2:$J$300,3,FALSE)</f>
        <v>PHO</v>
      </c>
      <c r="AL18" t="str">
        <f>VLOOKUP(Sheet1!I40,Sheet2!$H$2:$J$300,3,FALSE)</f>
        <v>DEN</v>
      </c>
      <c r="AM18" t="str">
        <f>VLOOKUP(Sheet1!J40,Sheet2!$H$2:$J$300,3,FALSE)</f>
        <v>MIN</v>
      </c>
      <c r="AN18">
        <f si="1" t="shared"/>
        <v>3</v>
      </c>
      <c r="AO18">
        <f si="2" t="shared"/>
        <v>3</v>
      </c>
      <c r="AP18">
        <f si="3" t="shared"/>
        <v>3</v>
      </c>
      <c r="AQ18">
        <f si="4" t="shared"/>
        <v>2</v>
      </c>
      <c r="AR18">
        <f si="5" t="shared"/>
        <v>3</v>
      </c>
      <c r="AS18">
        <f si="6" t="shared"/>
        <v>3</v>
      </c>
      <c r="AT18">
        <f si="7" t="shared"/>
        <v>3</v>
      </c>
      <c r="AU18">
        <f si="8" t="shared"/>
        <v>2</v>
      </c>
      <c r="AV18">
        <f si="9" t="shared"/>
        <v>1</v>
      </c>
      <c r="AW18">
        <f si="10" t="shared"/>
        <v>3</v>
      </c>
    </row>
    <row r="19" spans="3:49" x14ac:dyDescent="0.25">
      <c r="C19" s="46">
        <v>4700</v>
      </c>
      <c r="D19" s="47">
        <v>68.367999999999995</v>
      </c>
      <c r="E19" s="45">
        <v>32.133000000000003</v>
      </c>
      <c r="F19" s="45"/>
      <c r="G19" s="45"/>
      <c r="H19" s="45" t="s">
        <v>146</v>
      </c>
      <c r="I19" s="45"/>
      <c r="J19" s="45" t="s">
        <v>163</v>
      </c>
      <c r="K19" s="45" t="s">
        <v>11</v>
      </c>
      <c r="L19" s="55">
        <v>1</v>
      </c>
      <c r="M19" s="45">
        <v>0</v>
      </c>
      <c r="N19" s="45" t="s">
        <v>198</v>
      </c>
      <c r="O19" s="45">
        <v>37</v>
      </c>
      <c r="P19" s="45" t="s">
        <v>199</v>
      </c>
      <c r="Q19" s="45">
        <v>13.18</v>
      </c>
      <c r="R19" s="45">
        <v>3.99</v>
      </c>
      <c r="S19" s="45">
        <v>6.99</v>
      </c>
      <c r="T19" s="45">
        <v>1.49</v>
      </c>
      <c r="U19" s="45">
        <v>0.1</v>
      </c>
      <c r="V19" s="45">
        <v>1.0900000000000001</v>
      </c>
      <c r="W19" s="45">
        <v>13.18</v>
      </c>
      <c r="X19" s="45">
        <v>4.7880000000000003</v>
      </c>
      <c r="Y19" s="45">
        <v>10.484999999999999</v>
      </c>
      <c r="Z19" s="45">
        <v>4.47</v>
      </c>
      <c r="AA19" s="45">
        <v>0.3</v>
      </c>
      <c r="AB19" s="45">
        <v>-1.0900000000000001</v>
      </c>
      <c r="AD19">
        <v>18</v>
      </c>
      <c r="AE19" t="str">
        <f>VLOOKUP(Sheet1!B41,Sheet2!$H$2:$J$300,3,FALSE)</f>
        <v>PHI</v>
      </c>
      <c r="AF19" t="str">
        <f>VLOOKUP(Sheet1!C41,Sheet2!$H$2:$J$300,3,FALSE)</f>
        <v>MIN</v>
      </c>
      <c r="AG19" t="str">
        <f>VLOOKUP(Sheet1!D41,Sheet2!$H$2:$J$300,3,FALSE)</f>
        <v>PHO</v>
      </c>
      <c r="AH19" t="str">
        <f>VLOOKUP(Sheet1!E41,Sheet2!$H$2:$J$300,3,FALSE)</f>
        <v>DEN</v>
      </c>
      <c r="AI19" t="str">
        <f>VLOOKUP(Sheet1!F41,Sheet2!$H$2:$J$300,3,FALSE)</f>
        <v>DEN</v>
      </c>
      <c r="AJ19" t="str">
        <f>VLOOKUP(Sheet1!G41,Sheet2!$H$2:$J$300,3,FALSE)</f>
        <v>ATL</v>
      </c>
      <c r="AK19" t="str">
        <f>VLOOKUP(Sheet1!H41,Sheet2!$H$2:$J$300,3,FALSE)</f>
        <v>ATL</v>
      </c>
      <c r="AL19" t="str">
        <f>VLOOKUP(Sheet1!I41,Sheet2!$H$2:$J$300,3,FALSE)</f>
        <v>PHO</v>
      </c>
      <c r="AM19" t="str">
        <f>VLOOKUP(Sheet1!J41,Sheet2!$H$2:$J$300,3,FALSE)</f>
        <v>UTA</v>
      </c>
      <c r="AN19">
        <f si="1" t="shared"/>
        <v>1</v>
      </c>
      <c r="AO19">
        <f si="2" t="shared"/>
        <v>1</v>
      </c>
      <c r="AP19">
        <f si="3" t="shared"/>
        <v>2</v>
      </c>
      <c r="AQ19">
        <f si="4" t="shared"/>
        <v>2</v>
      </c>
      <c r="AR19">
        <f si="5" t="shared"/>
        <v>2</v>
      </c>
      <c r="AS19">
        <f si="6" t="shared"/>
        <v>2</v>
      </c>
      <c r="AT19">
        <f si="7" t="shared"/>
        <v>2</v>
      </c>
      <c r="AU19">
        <f si="8" t="shared"/>
        <v>2</v>
      </c>
      <c r="AV19">
        <f si="9" t="shared"/>
        <v>1</v>
      </c>
      <c r="AW19">
        <f si="10" t="shared"/>
        <v>2</v>
      </c>
    </row>
    <row r="20" spans="3:49" x14ac:dyDescent="0.25">
      <c r="C20" s="46">
        <v>6400</v>
      </c>
      <c r="D20" s="47">
        <v>49.802999999999997</v>
      </c>
      <c r="E20" s="45">
        <v>31.873999999999999</v>
      </c>
      <c r="F20" s="45"/>
      <c r="G20" s="45"/>
      <c r="H20" s="45" t="s">
        <v>150</v>
      </c>
      <c r="I20" s="45"/>
      <c r="J20" s="45" t="s">
        <v>163</v>
      </c>
      <c r="K20" s="45" t="s">
        <v>12</v>
      </c>
      <c r="L20" s="55">
        <v>1</v>
      </c>
      <c r="M20" s="45">
        <v>0</v>
      </c>
      <c r="N20" s="45" t="s">
        <v>198</v>
      </c>
      <c r="O20" s="45">
        <v>30</v>
      </c>
      <c r="P20" s="45" t="s">
        <v>199</v>
      </c>
      <c r="Q20" s="45">
        <v>18.61</v>
      </c>
      <c r="R20" s="45">
        <v>5.37</v>
      </c>
      <c r="S20" s="45">
        <v>3</v>
      </c>
      <c r="T20" s="45">
        <v>0.67</v>
      </c>
      <c r="U20" s="45">
        <v>0.69</v>
      </c>
      <c r="V20" s="45">
        <v>1.76</v>
      </c>
      <c r="W20" s="45">
        <v>18.61</v>
      </c>
      <c r="X20" s="45">
        <v>6.444</v>
      </c>
      <c r="Y20" s="45">
        <v>4.5</v>
      </c>
      <c r="Z20" s="45">
        <v>2.0099999999999998</v>
      </c>
      <c r="AA20" s="45">
        <v>2.0699999999999998</v>
      </c>
      <c r="AB20" s="45">
        <v>-1.76</v>
      </c>
      <c r="AD20">
        <v>19</v>
      </c>
      <c r="AE20" t="str">
        <f>VLOOKUP(Sheet1!B42,Sheet2!$H$2:$J$300,3,FALSE)</f>
        <v>PHI</v>
      </c>
      <c r="AF20" t="str">
        <f>VLOOKUP(Sheet1!C42,Sheet2!$H$2:$J$300,3,FALSE)</f>
        <v>UTA</v>
      </c>
      <c r="AG20" t="str">
        <f>VLOOKUP(Sheet1!D42,Sheet2!$H$2:$J$300,3,FALSE)</f>
        <v>PHO</v>
      </c>
      <c r="AH20" t="str">
        <f>VLOOKUP(Sheet1!E42,Sheet2!$H$2:$J$300,3,FALSE)</f>
        <v>DEN</v>
      </c>
      <c r="AI20" t="str">
        <f>VLOOKUP(Sheet1!F42,Sheet2!$H$2:$J$300,3,FALSE)</f>
        <v>DEN</v>
      </c>
      <c r="AJ20" t="str">
        <f>VLOOKUP(Sheet1!G42,Sheet2!$H$2:$J$300,3,FALSE)</f>
        <v>PHO</v>
      </c>
      <c r="AK20" t="str">
        <f>VLOOKUP(Sheet1!H42,Sheet2!$H$2:$J$300,3,FALSE)</f>
        <v>DEN</v>
      </c>
      <c r="AL20" t="str">
        <f>VLOOKUP(Sheet1!I42,Sheet2!$H$2:$J$300,3,FALSE)</f>
        <v>DEN</v>
      </c>
      <c r="AM20" t="str">
        <f>VLOOKUP(Sheet1!J42,Sheet2!$H$2:$J$300,3,FALSE)</f>
        <v>UTA</v>
      </c>
      <c r="AN20">
        <f si="1" t="shared"/>
        <v>1</v>
      </c>
      <c r="AO20">
        <f si="2" t="shared"/>
        <v>2</v>
      </c>
      <c r="AP20">
        <f si="3" t="shared"/>
        <v>2</v>
      </c>
      <c r="AQ20">
        <f si="4" t="shared"/>
        <v>4</v>
      </c>
      <c r="AR20">
        <f si="5" t="shared"/>
        <v>4</v>
      </c>
      <c r="AS20">
        <f si="6" t="shared"/>
        <v>2</v>
      </c>
      <c r="AT20">
        <f si="7" t="shared"/>
        <v>4</v>
      </c>
      <c r="AU20">
        <f si="8" t="shared"/>
        <v>4</v>
      </c>
      <c r="AV20">
        <f si="9" t="shared"/>
        <v>2</v>
      </c>
      <c r="AW20">
        <f si="10" t="shared"/>
        <v>4</v>
      </c>
    </row>
    <row r="21" spans="3:49" x14ac:dyDescent="0.25">
      <c r="C21" s="46">
        <v>6100</v>
      </c>
      <c r="D21" s="47">
        <v>52.1</v>
      </c>
      <c r="E21" s="45">
        <v>31.780999999999999</v>
      </c>
      <c r="F21" s="45"/>
      <c r="G21" s="45"/>
      <c r="H21" s="45" t="s">
        <v>94</v>
      </c>
      <c r="I21" s="45"/>
      <c r="J21" s="45" t="s">
        <v>125</v>
      </c>
      <c r="K21" s="45" t="s">
        <v>8</v>
      </c>
      <c r="L21" s="55">
        <v>1</v>
      </c>
      <c r="M21" s="45">
        <v>2</v>
      </c>
      <c r="N21" s="45" t="s">
        <v>203</v>
      </c>
      <c r="O21" s="45">
        <v>27</v>
      </c>
      <c r="P21" s="45" t="s">
        <v>196</v>
      </c>
      <c r="Q21" s="45">
        <v>12.56</v>
      </c>
      <c r="R21" s="45">
        <v>8.0299999999999994</v>
      </c>
      <c r="S21" s="45">
        <v>3.45</v>
      </c>
      <c r="T21" s="45">
        <v>1.34</v>
      </c>
      <c r="U21" s="45">
        <v>0.51</v>
      </c>
      <c r="V21" s="45">
        <v>1.1399999999999999</v>
      </c>
      <c r="W21" s="45">
        <v>12.56</v>
      </c>
      <c r="X21" s="45">
        <v>9.6359999999999992</v>
      </c>
      <c r="Y21" s="45">
        <v>5.1749999999999998</v>
      </c>
      <c r="Z21" s="45">
        <v>4.0199999999999996</v>
      </c>
      <c r="AA21" s="45">
        <v>1.53</v>
      </c>
      <c r="AB21" s="45">
        <v>-1.1399999999999999</v>
      </c>
      <c r="AD21">
        <v>20</v>
      </c>
      <c r="AE21" t="str">
        <f>VLOOKUP(Sheet1!B43,Sheet2!$H$2:$J$300,3,FALSE)</f>
        <v>PHI</v>
      </c>
      <c r="AF21" t="str">
        <f>VLOOKUP(Sheet1!C43,Sheet2!$H$2:$J$300,3,FALSE)</f>
        <v>MIN</v>
      </c>
      <c r="AG21" t="str">
        <f>VLOOKUP(Sheet1!D43,Sheet2!$H$2:$J$300,3,FALSE)</f>
        <v>PHO</v>
      </c>
      <c r="AH21" t="str">
        <f>VLOOKUP(Sheet1!E43,Sheet2!$H$2:$J$300,3,FALSE)</f>
        <v>DEN</v>
      </c>
      <c r="AI21" t="str">
        <f>VLOOKUP(Sheet1!F43,Sheet2!$H$2:$J$300,3,FALSE)</f>
        <v>DEN</v>
      </c>
      <c r="AJ21" t="str">
        <f>VLOOKUP(Sheet1!G43,Sheet2!$H$2:$J$300,3,FALSE)</f>
        <v>PHO</v>
      </c>
      <c r="AK21" t="str">
        <f>VLOOKUP(Sheet1!H43,Sheet2!$H$2:$J$300,3,FALSE)</f>
        <v>PHO</v>
      </c>
      <c r="AL21" t="str">
        <f>VLOOKUP(Sheet1!I43,Sheet2!$H$2:$J$300,3,FALSE)</f>
        <v>MIN</v>
      </c>
      <c r="AM21" t="str">
        <f>VLOOKUP(Sheet1!J43,Sheet2!$H$2:$J$300,3,FALSE)</f>
        <v>MIN</v>
      </c>
      <c r="AN21">
        <f si="1" t="shared"/>
        <v>1</v>
      </c>
      <c r="AO21">
        <f si="2" t="shared"/>
        <v>3</v>
      </c>
      <c r="AP21">
        <f si="3" t="shared"/>
        <v>3</v>
      </c>
      <c r="AQ21">
        <f si="4" t="shared"/>
        <v>2</v>
      </c>
      <c r="AR21">
        <f si="5" t="shared"/>
        <v>2</v>
      </c>
      <c r="AS21">
        <f si="6" t="shared"/>
        <v>3</v>
      </c>
      <c r="AT21">
        <f si="7" t="shared"/>
        <v>3</v>
      </c>
      <c r="AU21">
        <f si="8" t="shared"/>
        <v>3</v>
      </c>
      <c r="AV21">
        <f si="9" t="shared"/>
        <v>3</v>
      </c>
      <c r="AW21">
        <f si="10" t="shared"/>
        <v>3</v>
      </c>
    </row>
    <row r="22" spans="3:49" x14ac:dyDescent="0.25">
      <c r="C22" s="46">
        <v>6300</v>
      </c>
      <c r="D22" s="47">
        <v>49.746000000000002</v>
      </c>
      <c r="E22" s="45">
        <v>31.34</v>
      </c>
      <c r="F22" s="45"/>
      <c r="G22" s="45"/>
      <c r="H22" s="45" t="s">
        <v>93</v>
      </c>
      <c r="I22" s="45"/>
      <c r="J22" s="45" t="s">
        <v>125</v>
      </c>
      <c r="K22" s="45" t="s">
        <v>13</v>
      </c>
      <c r="L22" s="55">
        <v>1</v>
      </c>
      <c r="M22" s="45">
        <v>2</v>
      </c>
      <c r="N22" s="45" t="s">
        <v>203</v>
      </c>
      <c r="O22" s="45">
        <v>29</v>
      </c>
      <c r="P22" s="45" t="s">
        <v>196</v>
      </c>
      <c r="Q22" s="45">
        <v>16.03</v>
      </c>
      <c r="R22" s="45">
        <v>7.9</v>
      </c>
      <c r="S22" s="45">
        <v>1.42</v>
      </c>
      <c r="T22" s="45">
        <v>0.7</v>
      </c>
      <c r="U22" s="45">
        <v>1.1499999999999999</v>
      </c>
      <c r="V22" s="45">
        <v>1.85</v>
      </c>
      <c r="W22" s="45">
        <v>16.03</v>
      </c>
      <c r="X22" s="45">
        <v>9.48</v>
      </c>
      <c r="Y22" s="45">
        <v>2.13</v>
      </c>
      <c r="Z22" s="45">
        <v>2.1</v>
      </c>
      <c r="AA22" s="45">
        <v>3.45</v>
      </c>
      <c r="AB22" s="45">
        <v>-1.85</v>
      </c>
      <c r="AD22">
        <v>21</v>
      </c>
      <c r="AE22" t="str">
        <f>VLOOKUP(Sheet1!B44,Sheet2!$H$2:$J$300,3,FALSE)</f>
        <v>PHI</v>
      </c>
      <c r="AF22" t="str">
        <f>VLOOKUP(Sheet1!C44,Sheet2!$H$2:$J$300,3,FALSE)</f>
        <v>MIN</v>
      </c>
      <c r="AG22" t="str">
        <f>VLOOKUP(Sheet1!D44,Sheet2!$H$2:$J$300,3,FALSE)</f>
        <v>HOU</v>
      </c>
      <c r="AH22" t="str">
        <f>VLOOKUP(Sheet1!E44,Sheet2!$H$2:$J$300,3,FALSE)</f>
        <v>DEN</v>
      </c>
      <c r="AI22" t="str">
        <f>VLOOKUP(Sheet1!F44,Sheet2!$H$2:$J$300,3,FALSE)</f>
        <v>UTA</v>
      </c>
      <c r="AJ22" t="str">
        <f>VLOOKUP(Sheet1!G44,Sheet2!$H$2:$J$300,3,FALSE)</f>
        <v>PHI</v>
      </c>
      <c r="AK22" t="str">
        <f>VLOOKUP(Sheet1!H44,Sheet2!$H$2:$J$300,3,FALSE)</f>
        <v>PHO</v>
      </c>
      <c r="AL22" t="str">
        <f>VLOOKUP(Sheet1!I44,Sheet2!$H$2:$J$300,3,FALSE)</f>
        <v>DEN</v>
      </c>
      <c r="AM22" t="str">
        <f>VLOOKUP(Sheet1!J44,Sheet2!$H$2:$J$300,3,FALSE)</f>
        <v>UTA</v>
      </c>
      <c r="AN22">
        <f si="1" t="shared"/>
        <v>2</v>
      </c>
      <c r="AO22">
        <f si="2" t="shared"/>
        <v>1</v>
      </c>
      <c r="AP22">
        <f si="3" t="shared"/>
        <v>1</v>
      </c>
      <c r="AQ22">
        <f si="4" t="shared"/>
        <v>2</v>
      </c>
      <c r="AR22">
        <f si="5" t="shared"/>
        <v>2</v>
      </c>
      <c r="AS22">
        <f si="6" t="shared"/>
        <v>2</v>
      </c>
      <c r="AT22">
        <f si="7" t="shared"/>
        <v>1</v>
      </c>
      <c r="AU22">
        <f si="8" t="shared"/>
        <v>2</v>
      </c>
      <c r="AV22">
        <f si="9" t="shared"/>
        <v>2</v>
      </c>
      <c r="AW22">
        <f si="10" t="shared"/>
        <v>2</v>
      </c>
    </row>
    <row r="23" spans="3:49" x14ac:dyDescent="0.25">
      <c r="C23" s="46">
        <v>5900</v>
      </c>
      <c r="D23" s="47">
        <v>51.923999999999999</v>
      </c>
      <c r="E23" s="45">
        <v>30.635000000000002</v>
      </c>
      <c r="F23" s="45"/>
      <c r="G23" s="45"/>
      <c r="H23" s="45" t="s">
        <v>181</v>
      </c>
      <c r="I23" s="45"/>
      <c r="J23" s="45" t="s">
        <v>201</v>
      </c>
      <c r="K23" s="45" t="s">
        <v>13</v>
      </c>
      <c r="L23" s="55">
        <v>1</v>
      </c>
      <c r="M23" s="45">
        <v>3</v>
      </c>
      <c r="N23" s="45" t="s">
        <v>202</v>
      </c>
      <c r="O23" s="45">
        <v>32</v>
      </c>
      <c r="P23" s="45" t="s">
        <v>126</v>
      </c>
      <c r="Q23" s="45">
        <v>13.82</v>
      </c>
      <c r="R23" s="45">
        <v>6</v>
      </c>
      <c r="S23" s="45">
        <v>3.83</v>
      </c>
      <c r="T23" s="45">
        <v>1.62</v>
      </c>
      <c r="U23" s="45">
        <v>0.99</v>
      </c>
      <c r="V23" s="45">
        <v>3.96</v>
      </c>
      <c r="W23" s="45">
        <v>13.82</v>
      </c>
      <c r="X23" s="45">
        <v>7.2</v>
      </c>
      <c r="Y23" s="45">
        <v>5.7450000000000001</v>
      </c>
      <c r="Z23" s="45">
        <v>4.8600000000000003</v>
      </c>
      <c r="AA23" s="45">
        <v>2.97</v>
      </c>
      <c r="AB23" s="45">
        <v>-3.96</v>
      </c>
      <c r="AD23">
        <v>22</v>
      </c>
      <c r="AE23" t="str">
        <f>VLOOKUP(Sheet1!B45,Sheet2!$H$2:$J$300,3,FALSE)</f>
        <v>PHI</v>
      </c>
      <c r="AF23" t="str">
        <f>VLOOKUP(Sheet1!C45,Sheet2!$H$2:$J$300,3,FALSE)</f>
        <v>SAC</v>
      </c>
      <c r="AG23" t="str">
        <f>VLOOKUP(Sheet1!D45,Sheet2!$H$2:$J$300,3,FALSE)</f>
        <v>PHO</v>
      </c>
      <c r="AH23" t="str">
        <f>VLOOKUP(Sheet1!E45,Sheet2!$H$2:$J$300,3,FALSE)</f>
        <v>DEN</v>
      </c>
      <c r="AI23" t="str">
        <f>VLOOKUP(Sheet1!F45,Sheet2!$H$2:$J$300,3,FALSE)</f>
        <v>PHO</v>
      </c>
      <c r="AJ23" t="str">
        <f>VLOOKUP(Sheet1!G45,Sheet2!$H$2:$J$300,3,FALSE)</f>
        <v>HOU</v>
      </c>
      <c r="AK23" t="str">
        <f>VLOOKUP(Sheet1!H45,Sheet2!$H$2:$J$300,3,FALSE)</f>
        <v>DEN</v>
      </c>
      <c r="AL23" t="str">
        <f>VLOOKUP(Sheet1!I45,Sheet2!$H$2:$J$300,3,FALSE)</f>
        <v>UTA</v>
      </c>
      <c r="AM23" t="str">
        <f>VLOOKUP(Sheet1!J45,Sheet2!$H$2:$J$300,3,FALSE)</f>
        <v>UTA</v>
      </c>
      <c r="AN23">
        <f si="1" t="shared"/>
        <v>1</v>
      </c>
      <c r="AO23">
        <f si="2" t="shared"/>
        <v>1</v>
      </c>
      <c r="AP23">
        <f si="3" t="shared"/>
        <v>2</v>
      </c>
      <c r="AQ23">
        <f si="4" t="shared"/>
        <v>2</v>
      </c>
      <c r="AR23">
        <f si="5" t="shared"/>
        <v>2</v>
      </c>
      <c r="AS23">
        <f si="6" t="shared"/>
        <v>1</v>
      </c>
      <c r="AT23">
        <f si="7" t="shared"/>
        <v>2</v>
      </c>
      <c r="AU23">
        <f si="8" t="shared"/>
        <v>2</v>
      </c>
      <c r="AV23">
        <f si="9" t="shared"/>
        <v>2</v>
      </c>
      <c r="AW23">
        <f si="10" t="shared"/>
        <v>2</v>
      </c>
    </row>
    <row r="24" spans="3:49" x14ac:dyDescent="0.25">
      <c r="C24" s="46">
        <v>6600</v>
      </c>
      <c r="D24" s="47">
        <v>45.960999999999999</v>
      </c>
      <c r="E24" s="45">
        <v>30.334</v>
      </c>
      <c r="F24" s="45"/>
      <c r="G24" s="45"/>
      <c r="H24" s="45" t="s">
        <v>88</v>
      </c>
      <c r="I24" s="45"/>
      <c r="J24" s="45" t="s">
        <v>125</v>
      </c>
      <c r="K24" s="45" t="s">
        <v>11</v>
      </c>
      <c r="L24" s="55">
        <v>1</v>
      </c>
      <c r="M24" s="45">
        <v>2</v>
      </c>
      <c r="N24" s="45" t="s">
        <v>203</v>
      </c>
      <c r="O24" s="45">
        <v>31</v>
      </c>
      <c r="P24" s="45" t="s">
        <v>196</v>
      </c>
      <c r="Q24" s="45">
        <v>16.72</v>
      </c>
      <c r="R24" s="45">
        <v>4.12</v>
      </c>
      <c r="S24" s="45">
        <v>4.5599999999999996</v>
      </c>
      <c r="T24" s="45">
        <v>1.1399999999999999</v>
      </c>
      <c r="U24" s="45">
        <v>0.16</v>
      </c>
      <c r="V24" s="45">
        <v>2.0699999999999998</v>
      </c>
      <c r="W24" s="45">
        <v>16.72</v>
      </c>
      <c r="X24" s="45">
        <v>4.944</v>
      </c>
      <c r="Y24" s="45">
        <v>6.84</v>
      </c>
      <c r="Z24" s="45">
        <v>3.42</v>
      </c>
      <c r="AA24" s="45">
        <v>0.48</v>
      </c>
      <c r="AB24" s="45">
        <v>-2.0699999999999998</v>
      </c>
      <c r="AD24">
        <v>23</v>
      </c>
      <c r="AE24" t="str">
        <f>VLOOKUP(Sheet1!B46,Sheet2!$H$2:$J$300,3,FALSE)</f>
        <v>PHI</v>
      </c>
      <c r="AF24" t="str">
        <f>VLOOKUP(Sheet1!C46,Sheet2!$H$2:$J$300,3,FALSE)</f>
        <v>MIN</v>
      </c>
      <c r="AG24" t="str">
        <f>VLOOKUP(Sheet1!D46,Sheet2!$H$2:$J$300,3,FALSE)</f>
        <v>PHO</v>
      </c>
      <c r="AH24" t="str">
        <f>VLOOKUP(Sheet1!E46,Sheet2!$H$2:$J$300,3,FALSE)</f>
        <v>DEN</v>
      </c>
      <c r="AI24" t="str">
        <f>VLOOKUP(Sheet1!F46,Sheet2!$H$2:$J$300,3,FALSE)</f>
        <v>PHO</v>
      </c>
      <c r="AJ24" t="str">
        <f>VLOOKUP(Sheet1!G46,Sheet2!$H$2:$J$300,3,FALSE)</f>
        <v>UTA</v>
      </c>
      <c r="AK24" t="str">
        <f>VLOOKUP(Sheet1!H46,Sheet2!$H$2:$J$300,3,FALSE)</f>
        <v>ATL</v>
      </c>
      <c r="AL24" t="str">
        <f>VLOOKUP(Sheet1!I46,Sheet2!$H$2:$J$300,3,FALSE)</f>
        <v>UTA</v>
      </c>
      <c r="AM24" t="str">
        <f>VLOOKUP(Sheet1!J46,Sheet2!$H$2:$J$300,3,FALSE)</f>
        <v>UTA</v>
      </c>
      <c r="AN24">
        <f si="1" t="shared"/>
        <v>1</v>
      </c>
      <c r="AO24">
        <f si="2" t="shared"/>
        <v>1</v>
      </c>
      <c r="AP24">
        <f si="3" t="shared"/>
        <v>2</v>
      </c>
      <c r="AQ24">
        <f si="4" t="shared"/>
        <v>1</v>
      </c>
      <c r="AR24">
        <f si="5" t="shared"/>
        <v>2</v>
      </c>
      <c r="AS24">
        <f si="6" t="shared"/>
        <v>3</v>
      </c>
      <c r="AT24">
        <f si="7" t="shared"/>
        <v>1</v>
      </c>
      <c r="AU24">
        <f si="8" t="shared"/>
        <v>3</v>
      </c>
      <c r="AV24">
        <f si="9" t="shared"/>
        <v>3</v>
      </c>
      <c r="AW24">
        <f si="10" t="shared"/>
        <v>3</v>
      </c>
    </row>
    <row r="25" spans="3:49" x14ac:dyDescent="0.25">
      <c r="C25" s="46">
        <v>6300</v>
      </c>
      <c r="D25" s="47">
        <v>47.472999999999999</v>
      </c>
      <c r="E25" s="45">
        <v>29.908000000000001</v>
      </c>
      <c r="F25" s="45"/>
      <c r="G25" s="45"/>
      <c r="H25" s="45" t="s">
        <v>108</v>
      </c>
      <c r="I25" s="45"/>
      <c r="J25" s="45" t="s">
        <v>124</v>
      </c>
      <c r="K25" s="45" t="s">
        <v>9</v>
      </c>
      <c r="L25" s="55">
        <v>1</v>
      </c>
      <c r="M25" s="45">
        <v>0</v>
      </c>
      <c r="N25" s="45" t="s">
        <v>200</v>
      </c>
      <c r="O25" s="45">
        <v>30</v>
      </c>
      <c r="P25" s="45" t="s">
        <v>162</v>
      </c>
      <c r="Q25" s="45">
        <v>13.25</v>
      </c>
      <c r="R25" s="45">
        <v>3.54</v>
      </c>
      <c r="S25" s="45">
        <v>6.6</v>
      </c>
      <c r="T25" s="45">
        <v>1.55</v>
      </c>
      <c r="U25" s="45">
        <v>0.22</v>
      </c>
      <c r="V25" s="45">
        <v>2.8</v>
      </c>
      <c r="W25" s="45">
        <v>13.25</v>
      </c>
      <c r="X25" s="45">
        <v>4.2480000000000002</v>
      </c>
      <c r="Y25" s="45">
        <v>9.9</v>
      </c>
      <c r="Z25" s="45">
        <v>4.6500000000000004</v>
      </c>
      <c r="AA25" s="45">
        <v>0.66</v>
      </c>
      <c r="AB25" s="45">
        <v>-2.8</v>
      </c>
      <c r="AD25">
        <v>24</v>
      </c>
      <c r="AE25" t="str">
        <f>VLOOKUP(Sheet1!B47,Sheet2!$H$2:$J$300,3,FALSE)</f>
        <v>PHI</v>
      </c>
      <c r="AF25" t="str">
        <f>VLOOKUP(Sheet1!C47,Sheet2!$H$2:$J$300,3,FALSE)</f>
        <v>PHI</v>
      </c>
      <c r="AG25" t="str">
        <f>VLOOKUP(Sheet1!D47,Sheet2!$H$2:$J$300,3,FALSE)</f>
        <v>PHO</v>
      </c>
      <c r="AH25" t="str">
        <f>VLOOKUP(Sheet1!E47,Sheet2!$H$2:$J$300,3,FALSE)</f>
        <v>DEN</v>
      </c>
      <c r="AI25" t="str">
        <f>VLOOKUP(Sheet1!F47,Sheet2!$H$2:$J$300,3,FALSE)</f>
        <v>DEN</v>
      </c>
      <c r="AJ25" t="str">
        <f>VLOOKUP(Sheet1!G47,Sheet2!$H$2:$J$300,3,FALSE)</f>
        <v>PHO</v>
      </c>
      <c r="AK25" t="str">
        <f>VLOOKUP(Sheet1!H47,Sheet2!$H$2:$J$300,3,FALSE)</f>
        <v>ATL</v>
      </c>
      <c r="AL25" t="str">
        <f>VLOOKUP(Sheet1!I47,Sheet2!$H$2:$J$300,3,FALSE)</f>
        <v>DEN</v>
      </c>
      <c r="AM25" t="str">
        <f>VLOOKUP(Sheet1!J47,Sheet2!$H$2:$J$300,3,FALSE)</f>
        <v>UTA</v>
      </c>
      <c r="AN25">
        <f si="1" t="shared"/>
        <v>2</v>
      </c>
      <c r="AO25">
        <f si="2" t="shared"/>
        <v>2</v>
      </c>
      <c r="AP25">
        <f si="3" t="shared"/>
        <v>2</v>
      </c>
      <c r="AQ25">
        <f si="4" t="shared"/>
        <v>3</v>
      </c>
      <c r="AR25">
        <f si="5" t="shared"/>
        <v>3</v>
      </c>
      <c r="AS25">
        <f si="6" t="shared"/>
        <v>2</v>
      </c>
      <c r="AT25">
        <f si="7" t="shared"/>
        <v>1</v>
      </c>
      <c r="AU25">
        <f si="8" t="shared"/>
        <v>3</v>
      </c>
      <c r="AV25">
        <f si="9" t="shared"/>
        <v>1</v>
      </c>
      <c r="AW25">
        <f si="10" t="shared"/>
        <v>3</v>
      </c>
    </row>
    <row r="26" spans="3:49" x14ac:dyDescent="0.25">
      <c r="C26" s="46">
        <v>6000</v>
      </c>
      <c r="D26" s="47">
        <v>48.957000000000001</v>
      </c>
      <c r="E26" s="45">
        <v>29.373999999999999</v>
      </c>
      <c r="F26" s="45"/>
      <c r="G26" s="45"/>
      <c r="H26" s="45" t="s">
        <v>110</v>
      </c>
      <c r="I26" s="45"/>
      <c r="J26" s="45" t="s">
        <v>126</v>
      </c>
      <c r="K26" s="45" t="s">
        <v>8</v>
      </c>
      <c r="L26" s="55">
        <v>1</v>
      </c>
      <c r="M26" s="45">
        <v>0</v>
      </c>
      <c r="N26" s="45" t="s">
        <v>205</v>
      </c>
      <c r="O26" s="45">
        <v>27</v>
      </c>
      <c r="P26" s="45" t="s">
        <v>206</v>
      </c>
      <c r="Q26" s="45">
        <v>11.63</v>
      </c>
      <c r="R26" s="45">
        <v>8.7200000000000006</v>
      </c>
      <c r="S26" s="45">
        <v>1.56</v>
      </c>
      <c r="T26" s="45">
        <v>1.29</v>
      </c>
      <c r="U26" s="45">
        <v>0.93</v>
      </c>
      <c r="V26" s="45">
        <v>1.72</v>
      </c>
      <c r="W26" s="45">
        <v>11.63</v>
      </c>
      <c r="X26" s="45">
        <v>10.464</v>
      </c>
      <c r="Y26" s="45">
        <v>2.34</v>
      </c>
      <c r="Z26" s="45">
        <v>3.87</v>
      </c>
      <c r="AA26" s="45">
        <v>2.79</v>
      </c>
      <c r="AB26" s="45">
        <v>-1.72</v>
      </c>
      <c r="AD26">
        <v>25</v>
      </c>
      <c r="AE26" t="str">
        <f>VLOOKUP(Sheet1!B48,Sheet2!$H$2:$J$300,3,FALSE)</f>
        <v>PHI</v>
      </c>
      <c r="AF26" t="str">
        <f>VLOOKUP(Sheet1!C48,Sheet2!$H$2:$J$300,3,FALSE)</f>
        <v>MIN</v>
      </c>
      <c r="AG26" t="str">
        <f>VLOOKUP(Sheet1!D48,Sheet2!$H$2:$J$300,3,FALSE)</f>
        <v>DEN</v>
      </c>
      <c r="AH26" t="str">
        <f>VLOOKUP(Sheet1!E48,Sheet2!$H$2:$J$300,3,FALSE)</f>
        <v>DEN</v>
      </c>
      <c r="AI26" t="str">
        <f>VLOOKUP(Sheet1!F48,Sheet2!$H$2:$J$300,3,FALSE)</f>
        <v>DEN</v>
      </c>
      <c r="AJ26" t="str">
        <f>VLOOKUP(Sheet1!G48,Sheet2!$H$2:$J$300,3,FALSE)</f>
        <v>PHO</v>
      </c>
      <c r="AK26" t="str">
        <f>VLOOKUP(Sheet1!H48,Sheet2!$H$2:$J$300,3,FALSE)</f>
        <v>HOU</v>
      </c>
      <c r="AL26" t="str">
        <f>VLOOKUP(Sheet1!I48,Sheet2!$H$2:$J$300,3,FALSE)</f>
        <v>SAC</v>
      </c>
      <c r="AM26" t="str">
        <f>VLOOKUP(Sheet1!J48,Sheet2!$H$2:$J$300,3,FALSE)</f>
        <v>MIN</v>
      </c>
      <c r="AN26">
        <f si="1" t="shared"/>
        <v>1</v>
      </c>
      <c r="AO26">
        <f si="2" t="shared"/>
        <v>2</v>
      </c>
      <c r="AP26">
        <f si="3" t="shared"/>
        <v>3</v>
      </c>
      <c r="AQ26">
        <f si="4" t="shared"/>
        <v>3</v>
      </c>
      <c r="AR26">
        <f si="5" t="shared"/>
        <v>3</v>
      </c>
      <c r="AS26">
        <f si="6" t="shared"/>
        <v>1</v>
      </c>
      <c r="AT26">
        <f si="7" t="shared"/>
        <v>1</v>
      </c>
      <c r="AU26">
        <f si="8" t="shared"/>
        <v>1</v>
      </c>
      <c r="AV26">
        <f si="9" t="shared"/>
        <v>2</v>
      </c>
      <c r="AW26">
        <f si="10" t="shared"/>
        <v>3</v>
      </c>
    </row>
    <row r="27" spans="3:49" x14ac:dyDescent="0.25">
      <c r="C27" s="46">
        <v>5400</v>
      </c>
      <c r="D27" s="47">
        <v>54.35</v>
      </c>
      <c r="E27" s="45">
        <v>29.349</v>
      </c>
      <c r="F27" s="45"/>
      <c r="G27" s="45"/>
      <c r="H27" s="45" t="s">
        <v>152</v>
      </c>
      <c r="I27" s="45"/>
      <c r="J27" s="45" t="s">
        <v>163</v>
      </c>
      <c r="K27" s="45" t="s">
        <v>13</v>
      </c>
      <c r="L27" s="55">
        <v>1</v>
      </c>
      <c r="M27" s="45">
        <v>0</v>
      </c>
      <c r="N27" s="45" t="s">
        <v>198</v>
      </c>
      <c r="O27" s="45">
        <v>28</v>
      </c>
      <c r="P27" s="45" t="s">
        <v>199</v>
      </c>
      <c r="Q27" s="45">
        <v>14.75</v>
      </c>
      <c r="R27" s="45">
        <v>6.37</v>
      </c>
      <c r="S27" s="45">
        <v>2.0699999999999998</v>
      </c>
      <c r="T27" s="45">
        <v>0.9</v>
      </c>
      <c r="U27" s="45">
        <v>0.86</v>
      </c>
      <c r="V27" s="45">
        <v>1.43</v>
      </c>
      <c r="W27" s="45">
        <v>14.75</v>
      </c>
      <c r="X27" s="45">
        <v>7.6440000000000001</v>
      </c>
      <c r="Y27" s="45">
        <v>3.105</v>
      </c>
      <c r="Z27" s="45">
        <v>2.7</v>
      </c>
      <c r="AA27" s="45">
        <v>2.58</v>
      </c>
      <c r="AB27" s="45">
        <v>-1.43</v>
      </c>
      <c r="AD27">
        <v>26</v>
      </c>
      <c r="AE27" t="str">
        <f>VLOOKUP(Sheet1!B49,Sheet2!$H$2:$J$300,3,FALSE)</f>
        <v>PHI</v>
      </c>
      <c r="AF27" t="str">
        <f>VLOOKUP(Sheet1!C49,Sheet2!$H$2:$J$300,3,FALSE)</f>
        <v>MIN</v>
      </c>
      <c r="AG27" t="str">
        <f>VLOOKUP(Sheet1!D49,Sheet2!$H$2:$J$300,3,FALSE)</f>
        <v>DEN</v>
      </c>
      <c r="AH27" t="str">
        <f>VLOOKUP(Sheet1!E49,Sheet2!$H$2:$J$300,3,FALSE)</f>
        <v>DEN</v>
      </c>
      <c r="AI27" t="str">
        <f>VLOOKUP(Sheet1!F49,Sheet2!$H$2:$J$300,3,FALSE)</f>
        <v>PHO</v>
      </c>
      <c r="AJ27" t="str">
        <f>VLOOKUP(Sheet1!G49,Sheet2!$H$2:$J$300,3,FALSE)</f>
        <v>UTA</v>
      </c>
      <c r="AK27" t="str">
        <f>VLOOKUP(Sheet1!H49,Sheet2!$H$2:$J$300,3,FALSE)</f>
        <v>HOU</v>
      </c>
      <c r="AL27" t="str">
        <f>VLOOKUP(Sheet1!I49,Sheet2!$H$2:$J$300,3,FALSE)</f>
        <v>PHO</v>
      </c>
      <c r="AM27" t="str">
        <f>VLOOKUP(Sheet1!J49,Sheet2!$H$2:$J$300,3,FALSE)</f>
        <v>PHI</v>
      </c>
      <c r="AN27">
        <f si="1" t="shared"/>
        <v>2</v>
      </c>
      <c r="AO27">
        <f si="2" t="shared"/>
        <v>1</v>
      </c>
      <c r="AP27">
        <f si="3" t="shared"/>
        <v>2</v>
      </c>
      <c r="AQ27">
        <f si="4" t="shared"/>
        <v>2</v>
      </c>
      <c r="AR27">
        <f si="5" t="shared"/>
        <v>2</v>
      </c>
      <c r="AS27">
        <f si="6" t="shared"/>
        <v>1</v>
      </c>
      <c r="AT27">
        <f si="7" t="shared"/>
        <v>1</v>
      </c>
      <c r="AU27">
        <f si="8" t="shared"/>
        <v>2</v>
      </c>
      <c r="AV27">
        <f si="9" t="shared"/>
        <v>2</v>
      </c>
      <c r="AW27">
        <f si="10" t="shared"/>
        <v>2</v>
      </c>
    </row>
    <row r="28" spans="3:49" x14ac:dyDescent="0.25">
      <c r="C28" s="46">
        <v>4700</v>
      </c>
      <c r="D28" s="47">
        <v>60.735999999999997</v>
      </c>
      <c r="E28" s="45">
        <v>28.545999999999999</v>
      </c>
      <c r="F28" s="45"/>
      <c r="G28" s="45"/>
      <c r="H28" s="45" t="s">
        <v>148</v>
      </c>
      <c r="I28" s="45"/>
      <c r="J28" s="45" t="s">
        <v>163</v>
      </c>
      <c r="K28" s="45" t="s">
        <v>11</v>
      </c>
      <c r="L28" s="55">
        <v>1</v>
      </c>
      <c r="M28" s="45">
        <v>0</v>
      </c>
      <c r="N28" s="45" t="s">
        <v>198</v>
      </c>
      <c r="O28" s="45">
        <v>36</v>
      </c>
      <c r="P28" s="45" t="s">
        <v>199</v>
      </c>
      <c r="Q28" s="45">
        <v>17.77</v>
      </c>
      <c r="R28" s="45">
        <v>4.53</v>
      </c>
      <c r="S28" s="45">
        <v>2.02</v>
      </c>
      <c r="T28" s="45">
        <v>0.86</v>
      </c>
      <c r="U28" s="45">
        <v>0.26</v>
      </c>
      <c r="V28" s="45">
        <v>1.05</v>
      </c>
      <c r="W28" s="45">
        <v>17.77</v>
      </c>
      <c r="X28" s="45">
        <v>5.4359999999999999</v>
      </c>
      <c r="Y28" s="45">
        <v>3.03</v>
      </c>
      <c r="Z28" s="45">
        <v>2.58</v>
      </c>
      <c r="AA28" s="45">
        <v>0.78</v>
      </c>
      <c r="AB28" s="45">
        <v>-1.05</v>
      </c>
      <c r="AD28">
        <v>27</v>
      </c>
      <c r="AE28" t="str">
        <f>VLOOKUP(Sheet1!B50,Sheet2!$H$2:$J$300,3,FALSE)</f>
        <v>PHI</v>
      </c>
      <c r="AF28" t="str">
        <f>VLOOKUP(Sheet1!C50,Sheet2!$H$2:$J$300,3,FALSE)</f>
        <v>PHI</v>
      </c>
      <c r="AG28" t="str">
        <f>VLOOKUP(Sheet1!D50,Sheet2!$H$2:$J$300,3,FALSE)</f>
        <v>PHO</v>
      </c>
      <c r="AH28" t="str">
        <f>VLOOKUP(Sheet1!E50,Sheet2!$H$2:$J$300,3,FALSE)</f>
        <v>DEN</v>
      </c>
      <c r="AI28" t="str">
        <f>VLOOKUP(Sheet1!F50,Sheet2!$H$2:$J$300,3,FALSE)</f>
        <v>PHO</v>
      </c>
      <c r="AJ28" t="str">
        <f>VLOOKUP(Sheet1!G50,Sheet2!$H$2:$J$300,3,FALSE)</f>
        <v>PHO</v>
      </c>
      <c r="AK28" t="str">
        <f>VLOOKUP(Sheet1!H50,Sheet2!$H$2:$J$300,3,FALSE)</f>
        <v>PHO</v>
      </c>
      <c r="AL28" t="str">
        <f>VLOOKUP(Sheet1!I50,Sheet2!$H$2:$J$300,3,FALSE)</f>
        <v>DEN</v>
      </c>
      <c r="AM28" t="str">
        <f>VLOOKUP(Sheet1!J50,Sheet2!$H$2:$J$300,3,FALSE)</f>
        <v>MIN</v>
      </c>
      <c r="AN28">
        <f si="1" t="shared"/>
        <v>2</v>
      </c>
      <c r="AO28">
        <f si="2" t="shared"/>
        <v>2</v>
      </c>
      <c r="AP28">
        <f si="3" t="shared"/>
        <v>4</v>
      </c>
      <c r="AQ28">
        <f si="4" t="shared"/>
        <v>2</v>
      </c>
      <c r="AR28">
        <f si="5" t="shared"/>
        <v>4</v>
      </c>
      <c r="AS28">
        <f si="6" t="shared"/>
        <v>4</v>
      </c>
      <c r="AT28">
        <f si="7" t="shared"/>
        <v>4</v>
      </c>
      <c r="AU28">
        <f si="8" t="shared"/>
        <v>2</v>
      </c>
      <c r="AV28">
        <f si="9" t="shared"/>
        <v>1</v>
      </c>
      <c r="AW28">
        <f si="10" t="shared"/>
        <v>4</v>
      </c>
    </row>
    <row r="29" spans="3:49" x14ac:dyDescent="0.25">
      <c r="C29" s="46">
        <v>5700</v>
      </c>
      <c r="D29" s="47">
        <v>47.146000000000001</v>
      </c>
      <c r="E29" s="45">
        <v>26.873000000000001</v>
      </c>
      <c r="F29" s="45"/>
      <c r="G29" s="45"/>
      <c r="H29" s="45" t="s">
        <v>96</v>
      </c>
      <c r="I29" s="45"/>
      <c r="J29" s="45" t="s">
        <v>124</v>
      </c>
      <c r="K29" s="45" t="s">
        <v>12</v>
      </c>
      <c r="L29" s="55">
        <v>1</v>
      </c>
      <c r="M29" s="45">
        <v>0</v>
      </c>
      <c r="N29" s="45" t="s">
        <v>200</v>
      </c>
      <c r="O29" s="45">
        <v>31</v>
      </c>
      <c r="P29" s="45" t="s">
        <v>162</v>
      </c>
      <c r="Q29" s="45">
        <v>11.77</v>
      </c>
      <c r="R29" s="45">
        <v>3.89</v>
      </c>
      <c r="S29" s="45">
        <v>4.99</v>
      </c>
      <c r="T29" s="45">
        <v>1.33</v>
      </c>
      <c r="U29" s="45">
        <v>0.3</v>
      </c>
      <c r="V29" s="45">
        <v>1.94</v>
      </c>
      <c r="W29" s="45">
        <v>11.77</v>
      </c>
      <c r="X29" s="45">
        <v>4.6680000000000001</v>
      </c>
      <c r="Y29" s="45">
        <v>7.4850000000000003</v>
      </c>
      <c r="Z29" s="45">
        <v>3.99</v>
      </c>
      <c r="AA29" s="45">
        <v>0.9</v>
      </c>
      <c r="AB29" s="45">
        <v>-1.94</v>
      </c>
      <c r="AD29">
        <v>28</v>
      </c>
      <c r="AE29" t="str">
        <f>VLOOKUP(Sheet1!B51,Sheet2!$H$2:$J$300,3,FALSE)</f>
        <v>PHI</v>
      </c>
      <c r="AF29" t="str">
        <f>VLOOKUP(Sheet1!C51,Sheet2!$H$2:$J$300,3,FALSE)</f>
        <v>MIN</v>
      </c>
      <c r="AG29" t="str">
        <f>VLOOKUP(Sheet1!D51,Sheet2!$H$2:$J$300,3,FALSE)</f>
        <v>PHI</v>
      </c>
      <c r="AH29" t="str">
        <f>VLOOKUP(Sheet1!E51,Sheet2!$H$2:$J$300,3,FALSE)</f>
        <v>DEN</v>
      </c>
      <c r="AI29" t="str">
        <f>VLOOKUP(Sheet1!F51,Sheet2!$H$2:$J$300,3,FALSE)</f>
        <v>DEN</v>
      </c>
      <c r="AJ29" t="str">
        <f>VLOOKUP(Sheet1!G51,Sheet2!$H$2:$J$300,3,FALSE)</f>
        <v>PHO</v>
      </c>
      <c r="AK29" t="str">
        <f>VLOOKUP(Sheet1!H51,Sheet2!$H$2:$J$300,3,FALSE)</f>
        <v>DEN</v>
      </c>
      <c r="AL29" t="str">
        <f>VLOOKUP(Sheet1!I51,Sheet2!$H$2:$J$300,3,FALSE)</f>
        <v>PHO</v>
      </c>
      <c r="AM29" t="str">
        <f>VLOOKUP(Sheet1!J51,Sheet2!$H$2:$J$300,3,FALSE)</f>
        <v>MIN</v>
      </c>
      <c r="AN29">
        <f si="1" t="shared"/>
        <v>2</v>
      </c>
      <c r="AO29">
        <f si="2" t="shared"/>
        <v>2</v>
      </c>
      <c r="AP29">
        <f si="3" t="shared"/>
        <v>2</v>
      </c>
      <c r="AQ29">
        <f si="4" t="shared"/>
        <v>3</v>
      </c>
      <c r="AR29">
        <f si="5" t="shared"/>
        <v>3</v>
      </c>
      <c r="AS29">
        <f si="6" t="shared"/>
        <v>2</v>
      </c>
      <c r="AT29">
        <f si="7" t="shared"/>
        <v>3</v>
      </c>
      <c r="AU29">
        <f si="8" t="shared"/>
        <v>2</v>
      </c>
      <c r="AV29">
        <f si="9" t="shared"/>
        <v>2</v>
      </c>
      <c r="AW29">
        <f si="10" t="shared"/>
        <v>3</v>
      </c>
    </row>
    <row r="30" spans="3:49" x14ac:dyDescent="0.25">
      <c r="C30" s="46">
        <v>5200</v>
      </c>
      <c r="D30" s="47">
        <v>49.978999999999999</v>
      </c>
      <c r="E30" s="45">
        <v>25.989000000000001</v>
      </c>
      <c r="F30" s="45"/>
      <c r="G30" s="45"/>
      <c r="H30" s="45" t="s">
        <v>178</v>
      </c>
      <c r="I30" s="45"/>
      <c r="J30" s="45" t="s">
        <v>201</v>
      </c>
      <c r="K30" s="45" t="s">
        <v>12</v>
      </c>
      <c r="L30" s="55">
        <v>1</v>
      </c>
      <c r="M30" s="45">
        <v>3</v>
      </c>
      <c r="N30" s="45" t="s">
        <v>202</v>
      </c>
      <c r="O30" s="45">
        <v>32</v>
      </c>
      <c r="P30" s="45" t="s">
        <v>126</v>
      </c>
      <c r="Q30" s="45">
        <v>10.09</v>
      </c>
      <c r="R30" s="45">
        <v>3.67</v>
      </c>
      <c r="S30" s="45">
        <v>2.33</v>
      </c>
      <c r="T30" s="45">
        <v>2.13</v>
      </c>
      <c r="U30" s="45">
        <v>0.82</v>
      </c>
      <c r="V30" s="45">
        <v>0.85</v>
      </c>
      <c r="W30" s="45">
        <v>10.09</v>
      </c>
      <c r="X30" s="45">
        <v>4.4039999999999999</v>
      </c>
      <c r="Y30" s="45">
        <v>3.4950000000000001</v>
      </c>
      <c r="Z30" s="45">
        <v>6.39</v>
      </c>
      <c r="AA30" s="45">
        <v>2.46</v>
      </c>
      <c r="AB30" s="45">
        <v>-0.85</v>
      </c>
      <c r="AD30">
        <v>29</v>
      </c>
      <c r="AE30" t="str">
        <f>VLOOKUP(Sheet1!B52,Sheet2!$H$2:$J$300,3,FALSE)</f>
        <v>PHI</v>
      </c>
      <c r="AF30" t="str">
        <f>VLOOKUP(Sheet1!C52,Sheet2!$H$2:$J$300,3,FALSE)</f>
        <v>UTA</v>
      </c>
      <c r="AG30" t="str">
        <f>VLOOKUP(Sheet1!D52,Sheet2!$H$2:$J$300,3,FALSE)</f>
        <v>PHO</v>
      </c>
      <c r="AH30" t="str">
        <f>VLOOKUP(Sheet1!E52,Sheet2!$H$2:$J$300,3,FALSE)</f>
        <v>DEN</v>
      </c>
      <c r="AI30" t="str">
        <f>VLOOKUP(Sheet1!F52,Sheet2!$H$2:$J$300,3,FALSE)</f>
        <v>PHO</v>
      </c>
      <c r="AJ30" t="str">
        <f>VLOOKUP(Sheet1!G52,Sheet2!$H$2:$J$300,3,FALSE)</f>
        <v>HOU</v>
      </c>
      <c r="AK30" t="str">
        <f>VLOOKUP(Sheet1!H52,Sheet2!$H$2:$J$300,3,FALSE)</f>
        <v>HOU</v>
      </c>
      <c r="AL30" t="str">
        <f>VLOOKUP(Sheet1!I52,Sheet2!$H$2:$J$300,3,FALSE)</f>
        <v>PHO</v>
      </c>
      <c r="AM30" t="str">
        <f>VLOOKUP(Sheet1!J52,Sheet2!$H$2:$J$300,3,FALSE)</f>
        <v>PHO</v>
      </c>
      <c r="AN30">
        <f si="1" t="shared"/>
        <v>1</v>
      </c>
      <c r="AO30">
        <f si="2" t="shared"/>
        <v>1</v>
      </c>
      <c r="AP30">
        <f si="3" t="shared"/>
        <v>4</v>
      </c>
      <c r="AQ30">
        <f si="4" t="shared"/>
        <v>1</v>
      </c>
      <c r="AR30">
        <f si="5" t="shared"/>
        <v>4</v>
      </c>
      <c r="AS30">
        <f si="6" t="shared"/>
        <v>2</v>
      </c>
      <c r="AT30">
        <f si="7" t="shared"/>
        <v>2</v>
      </c>
      <c r="AU30">
        <f si="8" t="shared"/>
        <v>4</v>
      </c>
      <c r="AV30">
        <f si="9" t="shared"/>
        <v>4</v>
      </c>
      <c r="AW30">
        <f si="10" t="shared"/>
        <v>4</v>
      </c>
    </row>
    <row r="31" spans="3:49" x14ac:dyDescent="0.25">
      <c r="C31" s="46">
        <v>5300</v>
      </c>
      <c r="D31" s="47">
        <v>47.606000000000002</v>
      </c>
      <c r="E31" s="45">
        <v>25.231000000000002</v>
      </c>
      <c r="F31" s="45"/>
      <c r="G31" s="45"/>
      <c r="H31" s="45" t="s">
        <v>103</v>
      </c>
      <c r="I31" s="45"/>
      <c r="J31" s="45" t="s">
        <v>124</v>
      </c>
      <c r="K31" s="45" t="s">
        <v>13</v>
      </c>
      <c r="L31" s="55">
        <v>1</v>
      </c>
      <c r="M31" s="45">
        <v>0</v>
      </c>
      <c r="N31" s="45" t="s">
        <v>200</v>
      </c>
      <c r="O31" s="45">
        <v>24</v>
      </c>
      <c r="P31" s="45" t="s">
        <v>162</v>
      </c>
      <c r="Q31" s="45">
        <v>10.98</v>
      </c>
      <c r="R31" s="45">
        <v>6.98</v>
      </c>
      <c r="S31" s="45">
        <v>1.07</v>
      </c>
      <c r="T31" s="45">
        <v>0.63</v>
      </c>
      <c r="U31" s="45">
        <v>1.1200000000000001</v>
      </c>
      <c r="V31" s="45">
        <v>0.98</v>
      </c>
      <c r="W31" s="45">
        <v>10.98</v>
      </c>
      <c r="X31" s="45">
        <v>8.3759999999999994</v>
      </c>
      <c r="Y31" s="45">
        <v>1.605</v>
      </c>
      <c r="Z31" s="45">
        <v>1.89</v>
      </c>
      <c r="AA31" s="45">
        <v>3.36</v>
      </c>
      <c r="AB31" s="45">
        <v>-0.98</v>
      </c>
      <c r="AD31">
        <v>30</v>
      </c>
      <c r="AE31" t="str">
        <f>VLOOKUP(Sheet1!B53,Sheet2!$H$2:$J$300,3,FALSE)</f>
        <v>PHI</v>
      </c>
      <c r="AF31" t="str">
        <f>VLOOKUP(Sheet1!C53,Sheet2!$H$2:$J$300,3,FALSE)</f>
        <v>MIN</v>
      </c>
      <c r="AG31" t="str">
        <f>VLOOKUP(Sheet1!D53,Sheet2!$H$2:$J$300,3,FALSE)</f>
        <v>PHI</v>
      </c>
      <c r="AH31" t="str">
        <f>VLOOKUP(Sheet1!E53,Sheet2!$H$2:$J$300,3,FALSE)</f>
        <v>DEN</v>
      </c>
      <c r="AI31" t="str">
        <f>VLOOKUP(Sheet1!F53,Sheet2!$H$2:$J$300,3,FALSE)</f>
        <v>PHO</v>
      </c>
      <c r="AJ31" t="str">
        <f>VLOOKUP(Sheet1!G53,Sheet2!$H$2:$J$300,3,FALSE)</f>
        <v>UTA</v>
      </c>
      <c r="AK31" t="str">
        <f>VLOOKUP(Sheet1!H53,Sheet2!$H$2:$J$300,3,FALSE)</f>
        <v>PHO</v>
      </c>
      <c r="AL31" t="str">
        <f>VLOOKUP(Sheet1!I53,Sheet2!$H$2:$J$300,3,FALSE)</f>
        <v>DEN</v>
      </c>
      <c r="AM31" t="str">
        <f>VLOOKUP(Sheet1!J53,Sheet2!$H$2:$J$300,3,FALSE)</f>
        <v>PHI</v>
      </c>
      <c r="AN31">
        <f si="1" t="shared"/>
        <v>3</v>
      </c>
      <c r="AO31">
        <f si="2" t="shared"/>
        <v>1</v>
      </c>
      <c r="AP31">
        <f si="3" t="shared"/>
        <v>3</v>
      </c>
      <c r="AQ31">
        <f si="4" t="shared"/>
        <v>2</v>
      </c>
      <c r="AR31">
        <f si="5" t="shared"/>
        <v>2</v>
      </c>
      <c r="AS31">
        <f si="6" t="shared"/>
        <v>1</v>
      </c>
      <c r="AT31">
        <f si="7" t="shared"/>
        <v>2</v>
      </c>
      <c r="AU31">
        <f si="8" t="shared"/>
        <v>2</v>
      </c>
      <c r="AV31">
        <f si="9" t="shared"/>
        <v>3</v>
      </c>
      <c r="AW31">
        <f si="10" t="shared"/>
        <v>3</v>
      </c>
    </row>
    <row r="32" spans="3:49" x14ac:dyDescent="0.25">
      <c r="C32" s="46">
        <v>5200</v>
      </c>
      <c r="D32" s="47">
        <v>47.65</v>
      </c>
      <c r="E32" s="45">
        <v>24.777999999999999</v>
      </c>
      <c r="F32" s="45"/>
      <c r="G32" s="45"/>
      <c r="H32" s="45" t="s">
        <v>147</v>
      </c>
      <c r="I32" s="45"/>
      <c r="J32" s="45" t="s">
        <v>162</v>
      </c>
      <c r="K32" s="45" t="s">
        <v>11</v>
      </c>
      <c r="L32" s="55">
        <v>1</v>
      </c>
      <c r="M32" s="45">
        <v>0</v>
      </c>
      <c r="N32" s="45" t="s">
        <v>193</v>
      </c>
      <c r="O32" s="45">
        <v>34</v>
      </c>
      <c r="P32" s="45" t="s">
        <v>164</v>
      </c>
      <c r="Q32" s="45">
        <v>17.22</v>
      </c>
      <c r="R32" s="45">
        <v>2.64</v>
      </c>
      <c r="S32" s="45">
        <v>1.8</v>
      </c>
      <c r="T32" s="45">
        <v>0.72</v>
      </c>
      <c r="U32" s="45">
        <v>0.4</v>
      </c>
      <c r="V32" s="45">
        <v>1.67</v>
      </c>
      <c r="W32" s="45">
        <v>17.22</v>
      </c>
      <c r="X32" s="45">
        <v>3.1680000000000001</v>
      </c>
      <c r="Y32" s="45">
        <v>2.7</v>
      </c>
      <c r="Z32" s="45">
        <v>2.16</v>
      </c>
      <c r="AA32" s="45">
        <v>1.2</v>
      </c>
      <c r="AB32" s="45">
        <v>-1.67</v>
      </c>
      <c r="AD32">
        <v>31</v>
      </c>
      <c r="AE32" t="str">
        <f>VLOOKUP(Sheet1!B54,Sheet2!$H$2:$J$300,3,FALSE)</f>
        <v>PHI</v>
      </c>
      <c r="AF32" t="str">
        <f>VLOOKUP(Sheet1!C54,Sheet2!$H$2:$J$300,3,FALSE)</f>
        <v>ATL</v>
      </c>
      <c r="AG32" t="str">
        <f>VLOOKUP(Sheet1!D54,Sheet2!$H$2:$J$300,3,FALSE)</f>
        <v>PHO</v>
      </c>
      <c r="AH32" t="str">
        <f>VLOOKUP(Sheet1!E54,Sheet2!$H$2:$J$300,3,FALSE)</f>
        <v>DEN</v>
      </c>
      <c r="AI32" t="str">
        <f>VLOOKUP(Sheet1!F54,Sheet2!$H$2:$J$300,3,FALSE)</f>
        <v>DEN</v>
      </c>
      <c r="AJ32" t="str">
        <f>VLOOKUP(Sheet1!G54,Sheet2!$H$2:$J$300,3,FALSE)</f>
        <v>PHO</v>
      </c>
      <c r="AK32" t="str">
        <f>VLOOKUP(Sheet1!H54,Sheet2!$H$2:$J$300,3,FALSE)</f>
        <v>PHO</v>
      </c>
      <c r="AL32" t="str">
        <f>VLOOKUP(Sheet1!I54,Sheet2!$H$2:$J$300,3,FALSE)</f>
        <v>DEN</v>
      </c>
      <c r="AM32" t="str">
        <f>VLOOKUP(Sheet1!J54,Sheet2!$H$2:$J$300,3,FALSE)</f>
        <v>UTA</v>
      </c>
      <c r="AN32">
        <f si="1" t="shared"/>
        <v>1</v>
      </c>
      <c r="AO32">
        <f si="2" t="shared"/>
        <v>1</v>
      </c>
      <c r="AP32">
        <f si="3" t="shared"/>
        <v>3</v>
      </c>
      <c r="AQ32">
        <f si="4" t="shared"/>
        <v>3</v>
      </c>
      <c r="AR32">
        <f si="5" t="shared"/>
        <v>3</v>
      </c>
      <c r="AS32">
        <f si="6" t="shared"/>
        <v>3</v>
      </c>
      <c r="AT32">
        <f si="7" t="shared"/>
        <v>3</v>
      </c>
      <c r="AU32">
        <f si="8" t="shared"/>
        <v>3</v>
      </c>
      <c r="AV32">
        <f si="9" t="shared"/>
        <v>1</v>
      </c>
      <c r="AW32">
        <f si="10" t="shared"/>
        <v>3</v>
      </c>
    </row>
    <row r="33" spans="3:49" x14ac:dyDescent="0.25">
      <c r="C33" s="46">
        <v>5800</v>
      </c>
      <c r="D33" s="47">
        <v>42.045000000000002</v>
      </c>
      <c r="E33" s="45">
        <v>24.385999999999999</v>
      </c>
      <c r="F33" s="45"/>
      <c r="G33" s="45"/>
      <c r="H33" s="45" t="s">
        <v>167</v>
      </c>
      <c r="I33" s="45"/>
      <c r="J33" s="45" t="s">
        <v>194</v>
      </c>
      <c r="K33" s="45" t="s">
        <v>9</v>
      </c>
      <c r="L33" s="55">
        <v>1</v>
      </c>
      <c r="M33" s="45">
        <v>2</v>
      </c>
      <c r="N33" s="45" t="s">
        <v>195</v>
      </c>
      <c r="O33" s="45">
        <v>40</v>
      </c>
      <c r="P33" s="45" t="s">
        <v>163</v>
      </c>
      <c r="Q33" s="45">
        <v>11.23</v>
      </c>
      <c r="R33" s="45">
        <v>3.83</v>
      </c>
      <c r="S33" s="45">
        <v>4.46</v>
      </c>
      <c r="T33" s="45">
        <v>0.95</v>
      </c>
      <c r="U33" s="45">
        <v>0.28999999999999998</v>
      </c>
      <c r="V33" s="45">
        <v>1.85</v>
      </c>
      <c r="W33" s="45">
        <v>11.23</v>
      </c>
      <c r="X33" s="45">
        <v>4.5960000000000001</v>
      </c>
      <c r="Y33" s="45">
        <v>6.69</v>
      </c>
      <c r="Z33" s="45">
        <v>2.85</v>
      </c>
      <c r="AA33" s="45">
        <v>0.87</v>
      </c>
      <c r="AB33" s="45">
        <v>-1.85</v>
      </c>
      <c r="AD33">
        <v>32</v>
      </c>
      <c r="AE33" t="str">
        <f>VLOOKUP(Sheet1!B55,Sheet2!$H$2:$J$300,3,FALSE)</f>
        <v>PHI</v>
      </c>
      <c r="AF33" t="str">
        <f>VLOOKUP(Sheet1!C55,Sheet2!$H$2:$J$300,3,FALSE)</f>
        <v>ATL</v>
      </c>
      <c r="AG33" t="str">
        <f>VLOOKUP(Sheet1!D55,Sheet2!$H$2:$J$300,3,FALSE)</f>
        <v>PHO</v>
      </c>
      <c r="AH33" t="str">
        <f>VLOOKUP(Sheet1!E55,Sheet2!$H$2:$J$300,3,FALSE)</f>
        <v>DEN</v>
      </c>
      <c r="AI33" t="str">
        <f>VLOOKUP(Sheet1!F55,Sheet2!$H$2:$J$300,3,FALSE)</f>
        <v>PHI</v>
      </c>
      <c r="AJ33" t="str">
        <f>VLOOKUP(Sheet1!G55,Sheet2!$H$2:$J$300,3,FALSE)</f>
        <v>HOU</v>
      </c>
      <c r="AK33" t="str">
        <f>VLOOKUP(Sheet1!H55,Sheet2!$H$2:$J$300,3,FALSE)</f>
        <v>SAC</v>
      </c>
      <c r="AL33" t="str">
        <f>VLOOKUP(Sheet1!I55,Sheet2!$H$2:$J$300,3,FALSE)</f>
        <v>DEN</v>
      </c>
      <c r="AM33" t="str">
        <f>VLOOKUP(Sheet1!J55,Sheet2!$H$2:$J$300,3,FALSE)</f>
        <v>MIN</v>
      </c>
      <c r="AN33">
        <f si="1" t="shared"/>
        <v>2</v>
      </c>
      <c r="AO33">
        <f si="2" t="shared"/>
        <v>1</v>
      </c>
      <c r="AP33">
        <f si="3" t="shared"/>
        <v>1</v>
      </c>
      <c r="AQ33">
        <f si="4" t="shared"/>
        <v>2</v>
      </c>
      <c r="AR33">
        <f si="5" t="shared"/>
        <v>2</v>
      </c>
      <c r="AS33">
        <f si="6" t="shared"/>
        <v>1</v>
      </c>
      <c r="AT33">
        <f si="7" t="shared"/>
        <v>1</v>
      </c>
      <c r="AU33">
        <f si="8" t="shared"/>
        <v>2</v>
      </c>
      <c r="AV33">
        <f si="9" t="shared"/>
        <v>1</v>
      </c>
      <c r="AW33">
        <f si="10" t="shared"/>
        <v>2</v>
      </c>
    </row>
    <row r="34" spans="3:49" x14ac:dyDescent="0.25">
      <c r="C34" s="46">
        <v>4900</v>
      </c>
      <c r="D34" s="47">
        <v>48.662999999999997</v>
      </c>
      <c r="E34" s="45">
        <v>23.844999999999999</v>
      </c>
      <c r="F34" s="45"/>
      <c r="G34" s="45"/>
      <c r="H34" s="45" t="s">
        <v>90</v>
      </c>
      <c r="I34" s="45"/>
      <c r="J34" s="45" t="s">
        <v>126</v>
      </c>
      <c r="K34" s="45" t="s">
        <v>12</v>
      </c>
      <c r="L34" s="55">
        <v>1</v>
      </c>
      <c r="M34" s="45">
        <v>0</v>
      </c>
      <c r="N34" s="45" t="s">
        <v>205</v>
      </c>
      <c r="O34" s="45">
        <v>28</v>
      </c>
      <c r="P34" s="45" t="s">
        <v>206</v>
      </c>
      <c r="Q34" s="45">
        <v>13.74</v>
      </c>
      <c r="R34" s="45">
        <v>3.95</v>
      </c>
      <c r="S34" s="45">
        <v>1.97</v>
      </c>
      <c r="T34" s="45">
        <v>1.25</v>
      </c>
      <c r="U34" s="45">
        <v>0.41</v>
      </c>
      <c r="V34" s="45">
        <v>2.57</v>
      </c>
      <c r="W34" s="45">
        <v>13.74</v>
      </c>
      <c r="X34" s="45">
        <v>4.74</v>
      </c>
      <c r="Y34" s="45">
        <v>2.9550000000000001</v>
      </c>
      <c r="Z34" s="45">
        <v>3.75</v>
      </c>
      <c r="AA34" s="45">
        <v>1.23</v>
      </c>
      <c r="AB34" s="45">
        <v>-2.57</v>
      </c>
      <c r="AD34">
        <v>33</v>
      </c>
      <c r="AE34" t="str">
        <f>VLOOKUP(Sheet1!B56,Sheet2!$H$2:$J$300,3,FALSE)</f>
        <v>SAC</v>
      </c>
      <c r="AF34" t="str">
        <f>VLOOKUP(Sheet1!C56,Sheet2!$H$2:$J$300,3,FALSE)</f>
        <v>MIN</v>
      </c>
      <c r="AG34" t="str">
        <f>VLOOKUP(Sheet1!D56,Sheet2!$H$2:$J$300,3,FALSE)</f>
        <v>PHI</v>
      </c>
      <c r="AH34" t="str">
        <f>VLOOKUP(Sheet1!E56,Sheet2!$H$2:$J$300,3,FALSE)</f>
        <v>DEN</v>
      </c>
      <c r="AI34" t="str">
        <f>VLOOKUP(Sheet1!F56,Sheet2!$H$2:$J$300,3,FALSE)</f>
        <v>PHO</v>
      </c>
      <c r="AJ34" t="str">
        <f>VLOOKUP(Sheet1!G56,Sheet2!$H$2:$J$300,3,FALSE)</f>
        <v>PHO</v>
      </c>
      <c r="AK34" t="str">
        <f>VLOOKUP(Sheet1!H56,Sheet2!$H$2:$J$300,3,FALSE)</f>
        <v>HOU</v>
      </c>
      <c r="AL34" t="str">
        <f>VLOOKUP(Sheet1!I56,Sheet2!$H$2:$J$300,3,FALSE)</f>
        <v>PHO</v>
      </c>
      <c r="AM34" t="str">
        <f>VLOOKUP(Sheet1!J56,Sheet2!$H$2:$J$300,3,FALSE)</f>
        <v>MIN</v>
      </c>
      <c r="AN34">
        <f si="1" t="shared"/>
        <v>1</v>
      </c>
      <c r="AO34">
        <f si="2" t="shared"/>
        <v>2</v>
      </c>
      <c r="AP34">
        <f si="3" t="shared"/>
        <v>1</v>
      </c>
      <c r="AQ34">
        <f si="4" t="shared"/>
        <v>1</v>
      </c>
      <c r="AR34">
        <f si="5" t="shared"/>
        <v>3</v>
      </c>
      <c r="AS34">
        <f si="6" t="shared"/>
        <v>3</v>
      </c>
      <c r="AT34">
        <f si="7" t="shared"/>
        <v>1</v>
      </c>
      <c r="AU34">
        <f si="8" t="shared"/>
        <v>3</v>
      </c>
      <c r="AV34">
        <f si="9" t="shared"/>
        <v>2</v>
      </c>
      <c r="AW34">
        <f si="10" t="shared"/>
        <v>3</v>
      </c>
    </row>
    <row r="35" spans="3:49" x14ac:dyDescent="0.25">
      <c r="C35" s="46">
        <v>5000</v>
      </c>
      <c r="D35" s="47">
        <v>47.398000000000003</v>
      </c>
      <c r="E35" s="45">
        <v>23.699000000000002</v>
      </c>
      <c r="F35" s="45"/>
      <c r="G35" s="45"/>
      <c r="H35" s="45" t="s">
        <v>182</v>
      </c>
      <c r="I35" s="45"/>
      <c r="J35" s="45" t="s">
        <v>201</v>
      </c>
      <c r="K35" s="45" t="s">
        <v>13</v>
      </c>
      <c r="L35" s="55">
        <v>1</v>
      </c>
      <c r="M35" s="45">
        <v>3</v>
      </c>
      <c r="N35" s="45" t="s">
        <v>202</v>
      </c>
      <c r="O35" s="45">
        <v>19</v>
      </c>
      <c r="P35" s="45" t="s">
        <v>126</v>
      </c>
      <c r="Q35" s="45">
        <v>9.74</v>
      </c>
      <c r="R35" s="45">
        <v>5.0199999999999996</v>
      </c>
      <c r="S35" s="45">
        <v>0.87</v>
      </c>
      <c r="T35" s="45">
        <v>0.89</v>
      </c>
      <c r="U35" s="45">
        <v>1.62</v>
      </c>
      <c r="V35" s="45">
        <v>0.9</v>
      </c>
      <c r="W35" s="45">
        <v>9.74</v>
      </c>
      <c r="X35" s="45">
        <v>6.024</v>
      </c>
      <c r="Y35" s="45">
        <v>1.3049999999999999</v>
      </c>
      <c r="Z35" s="45">
        <v>2.67</v>
      </c>
      <c r="AA35" s="45">
        <v>4.8600000000000003</v>
      </c>
      <c r="AB35" s="45">
        <v>-0.9</v>
      </c>
      <c r="AD35">
        <v>34</v>
      </c>
      <c r="AE35" t="str">
        <f>VLOOKUP(Sheet1!B57,Sheet2!$H$2:$J$300,3,FALSE)</f>
        <v>ATL</v>
      </c>
      <c r="AF35" t="str">
        <f>VLOOKUP(Sheet1!C57,Sheet2!$H$2:$J$300,3,FALSE)</f>
        <v>MIN</v>
      </c>
      <c r="AG35" t="str">
        <f>VLOOKUP(Sheet1!D57,Sheet2!$H$2:$J$300,3,FALSE)</f>
        <v>HOU</v>
      </c>
      <c r="AH35" t="str">
        <f>VLOOKUP(Sheet1!E57,Sheet2!$H$2:$J$300,3,FALSE)</f>
        <v>DEN</v>
      </c>
      <c r="AI35" t="str">
        <f>VLOOKUP(Sheet1!F57,Sheet2!$H$2:$J$300,3,FALSE)</f>
        <v>DEN</v>
      </c>
      <c r="AJ35" t="str">
        <f>VLOOKUP(Sheet1!G57,Sheet2!$H$2:$J$300,3,FALSE)</f>
        <v>PHO</v>
      </c>
      <c r="AK35" t="str">
        <f>VLOOKUP(Sheet1!H57,Sheet2!$H$2:$J$300,3,FALSE)</f>
        <v>PHO</v>
      </c>
      <c r="AL35" t="str">
        <f>VLOOKUP(Sheet1!I57,Sheet2!$H$2:$J$300,3,FALSE)</f>
        <v>DEN</v>
      </c>
      <c r="AM35" t="str">
        <f>VLOOKUP(Sheet1!J57,Sheet2!$H$2:$J$300,3,FALSE)</f>
        <v>MIN</v>
      </c>
      <c r="AN35">
        <f si="1" t="shared"/>
        <v>1</v>
      </c>
      <c r="AO35">
        <f si="2" t="shared"/>
        <v>2</v>
      </c>
      <c r="AP35">
        <f si="3" t="shared"/>
        <v>1</v>
      </c>
      <c r="AQ35">
        <f si="4" t="shared"/>
        <v>3</v>
      </c>
      <c r="AR35">
        <f si="5" t="shared"/>
        <v>3</v>
      </c>
      <c r="AS35">
        <f si="6" t="shared"/>
        <v>2</v>
      </c>
      <c r="AT35">
        <f si="7" t="shared"/>
        <v>2</v>
      </c>
      <c r="AU35">
        <f si="8" t="shared"/>
        <v>3</v>
      </c>
      <c r="AV35">
        <f si="9" t="shared"/>
        <v>2</v>
      </c>
      <c r="AW35">
        <f si="10" t="shared"/>
        <v>3</v>
      </c>
    </row>
    <row r="36" spans="3:49" x14ac:dyDescent="0.25">
      <c r="C36" s="46">
        <v>4700</v>
      </c>
      <c r="D36" s="47">
        <v>50.298000000000002</v>
      </c>
      <c r="E36" s="45">
        <v>23.64</v>
      </c>
      <c r="F36" s="45"/>
      <c r="G36" s="45"/>
      <c r="H36" s="45" t="s">
        <v>112</v>
      </c>
      <c r="I36" s="45"/>
      <c r="J36" s="45" t="s">
        <v>126</v>
      </c>
      <c r="K36" s="45" t="s">
        <v>11</v>
      </c>
      <c r="L36" s="55">
        <v>1</v>
      </c>
      <c r="M36" s="45">
        <v>0</v>
      </c>
      <c r="N36" s="45" t="s">
        <v>205</v>
      </c>
      <c r="O36" s="45">
        <v>30</v>
      </c>
      <c r="P36" s="45" t="s">
        <v>206</v>
      </c>
      <c r="Q36" s="45">
        <v>11.66</v>
      </c>
      <c r="R36" s="45">
        <v>3.6</v>
      </c>
      <c r="S36" s="45">
        <v>3.3</v>
      </c>
      <c r="T36" s="45">
        <v>1.06</v>
      </c>
      <c r="U36" s="45">
        <v>0.51</v>
      </c>
      <c r="V36" s="45">
        <v>2</v>
      </c>
      <c r="W36" s="45">
        <v>11.66</v>
      </c>
      <c r="X36" s="45">
        <v>4.32</v>
      </c>
      <c r="Y36" s="45">
        <v>4.95</v>
      </c>
      <c r="Z36" s="45">
        <v>3.18</v>
      </c>
      <c r="AA36" s="45">
        <v>1.53</v>
      </c>
      <c r="AB36" s="45">
        <v>-2</v>
      </c>
      <c r="AD36">
        <v>35</v>
      </c>
      <c r="AE36" t="str">
        <f>VLOOKUP(Sheet1!B58,Sheet2!$H$2:$J$300,3,FALSE)</f>
        <v>SAC</v>
      </c>
      <c r="AF36" t="str">
        <f>VLOOKUP(Sheet1!C58,Sheet2!$H$2:$J$300,3,FALSE)</f>
        <v>MIN</v>
      </c>
      <c r="AG36" t="str">
        <f>VLOOKUP(Sheet1!D58,Sheet2!$H$2:$J$300,3,FALSE)</f>
        <v>PHI</v>
      </c>
      <c r="AH36" t="str">
        <f>VLOOKUP(Sheet1!E58,Sheet2!$H$2:$J$300,3,FALSE)</f>
        <v>DEN</v>
      </c>
      <c r="AI36" t="str">
        <f>VLOOKUP(Sheet1!F58,Sheet2!$H$2:$J$300,3,FALSE)</f>
        <v>PHO</v>
      </c>
      <c r="AJ36" t="str">
        <f>VLOOKUP(Sheet1!G58,Sheet2!$H$2:$J$300,3,FALSE)</f>
        <v>UTA</v>
      </c>
      <c r="AK36" t="str">
        <f>VLOOKUP(Sheet1!H58,Sheet2!$H$2:$J$300,3,FALSE)</f>
        <v>HOU</v>
      </c>
      <c r="AL36" t="str">
        <f>VLOOKUP(Sheet1!I58,Sheet2!$H$2:$J$300,3,FALSE)</f>
        <v>DEN</v>
      </c>
      <c r="AM36" t="str">
        <f>VLOOKUP(Sheet1!J58,Sheet2!$H$2:$J$300,3,FALSE)</f>
        <v>MIN</v>
      </c>
      <c r="AN36">
        <f si="1" t="shared"/>
        <v>1</v>
      </c>
      <c r="AO36">
        <f si="2" t="shared"/>
        <v>2</v>
      </c>
      <c r="AP36">
        <f si="3" t="shared"/>
        <v>1</v>
      </c>
      <c r="AQ36">
        <f si="4" t="shared"/>
        <v>2</v>
      </c>
      <c r="AR36">
        <f si="5" t="shared"/>
        <v>1</v>
      </c>
      <c r="AS36">
        <f si="6" t="shared"/>
        <v>1</v>
      </c>
      <c r="AT36">
        <f si="7" t="shared"/>
        <v>1</v>
      </c>
      <c r="AU36">
        <f si="8" t="shared"/>
        <v>2</v>
      </c>
      <c r="AV36">
        <f si="9" t="shared"/>
        <v>2</v>
      </c>
      <c r="AW36">
        <f si="10" t="shared"/>
        <v>2</v>
      </c>
    </row>
    <row r="37" spans="3:49" x14ac:dyDescent="0.25">
      <c r="C37" s="46">
        <v>4400</v>
      </c>
      <c r="D37" s="47">
        <v>53.531999999999996</v>
      </c>
      <c r="E37" s="45">
        <v>23.553999999999998</v>
      </c>
      <c r="F37" s="45"/>
      <c r="G37" s="45"/>
      <c r="H37" s="45" t="s">
        <v>100</v>
      </c>
      <c r="I37" s="45"/>
      <c r="J37" s="45" t="s">
        <v>124</v>
      </c>
      <c r="K37" s="45" t="s">
        <v>12</v>
      </c>
      <c r="L37" s="55">
        <v>1</v>
      </c>
      <c r="M37" s="45">
        <v>0</v>
      </c>
      <c r="N37" s="45" t="s">
        <v>200</v>
      </c>
      <c r="O37" s="45">
        <v>28</v>
      </c>
      <c r="P37" s="45" t="s">
        <v>162</v>
      </c>
      <c r="Q37" s="45">
        <v>13.52</v>
      </c>
      <c r="R37" s="45">
        <v>4.37</v>
      </c>
      <c r="S37" s="45">
        <v>1.62</v>
      </c>
      <c r="T37" s="45">
        <v>0.78</v>
      </c>
      <c r="U37" s="45">
        <v>0.41</v>
      </c>
      <c r="V37" s="45">
        <v>1.21</v>
      </c>
      <c r="W37" s="45">
        <v>13.52</v>
      </c>
      <c r="X37" s="45">
        <v>5.2439999999999998</v>
      </c>
      <c r="Y37" s="45">
        <v>2.4300000000000002</v>
      </c>
      <c r="Z37" s="45">
        <v>2.34</v>
      </c>
      <c r="AA37" s="45">
        <v>1.23</v>
      </c>
      <c r="AB37" s="45">
        <v>-1.21</v>
      </c>
      <c r="AD37">
        <v>36</v>
      </c>
      <c r="AE37" t="str">
        <f>VLOOKUP(Sheet1!B59,Sheet2!$H$2:$J$300,3,FALSE)</f>
        <v>SAC</v>
      </c>
      <c r="AF37" t="str">
        <f>VLOOKUP(Sheet1!C59,Sheet2!$H$2:$J$300,3,FALSE)</f>
        <v>MIN</v>
      </c>
      <c r="AG37" t="str">
        <f>VLOOKUP(Sheet1!D59,Sheet2!$H$2:$J$300,3,FALSE)</f>
        <v>HOU</v>
      </c>
      <c r="AH37" t="str">
        <f>VLOOKUP(Sheet1!E59,Sheet2!$H$2:$J$300,3,FALSE)</f>
        <v>DEN</v>
      </c>
      <c r="AI37" t="str">
        <f>VLOOKUP(Sheet1!F59,Sheet2!$H$2:$J$300,3,FALSE)</f>
        <v>DEN</v>
      </c>
      <c r="AJ37" t="str">
        <f>VLOOKUP(Sheet1!G59,Sheet2!$H$2:$J$300,3,FALSE)</f>
        <v>PHO</v>
      </c>
      <c r="AK37" t="str">
        <f>VLOOKUP(Sheet1!H59,Sheet2!$H$2:$J$300,3,FALSE)</f>
        <v>PHO</v>
      </c>
      <c r="AL37" t="str">
        <f>VLOOKUP(Sheet1!I59,Sheet2!$H$2:$J$300,3,FALSE)</f>
        <v>DEN</v>
      </c>
      <c r="AM37" t="str">
        <f>VLOOKUP(Sheet1!J59,Sheet2!$H$2:$J$300,3,FALSE)</f>
        <v>PHO</v>
      </c>
      <c r="AN37">
        <f si="1" t="shared"/>
        <v>1</v>
      </c>
      <c r="AO37">
        <f si="2" t="shared"/>
        <v>1</v>
      </c>
      <c r="AP37">
        <f si="3" t="shared"/>
        <v>1</v>
      </c>
      <c r="AQ37">
        <f si="4" t="shared"/>
        <v>3</v>
      </c>
      <c r="AR37">
        <f si="5" t="shared"/>
        <v>3</v>
      </c>
      <c r="AS37">
        <f si="6" t="shared"/>
        <v>3</v>
      </c>
      <c r="AT37">
        <f si="7" t="shared"/>
        <v>3</v>
      </c>
      <c r="AU37">
        <f si="8" t="shared"/>
        <v>3</v>
      </c>
      <c r="AV37">
        <f si="9" t="shared"/>
        <v>3</v>
      </c>
      <c r="AW37">
        <f si="10" t="shared"/>
        <v>3</v>
      </c>
    </row>
    <row r="38" spans="3:49" x14ac:dyDescent="0.25">
      <c r="C38" s="46">
        <v>3600</v>
      </c>
      <c r="D38" s="47">
        <v>61.832999999999998</v>
      </c>
      <c r="E38" s="45">
        <v>22.26</v>
      </c>
      <c r="F38" s="45"/>
      <c r="G38" s="45"/>
      <c r="H38" s="45" t="s">
        <v>158</v>
      </c>
      <c r="I38" s="45"/>
      <c r="J38" s="45" t="s">
        <v>163</v>
      </c>
      <c r="K38" s="45" t="s">
        <v>11</v>
      </c>
      <c r="L38" s="55">
        <v>1</v>
      </c>
      <c r="M38" s="45">
        <v>0</v>
      </c>
      <c r="N38" s="45" t="s">
        <v>198</v>
      </c>
      <c r="O38" s="45">
        <v>34</v>
      </c>
      <c r="P38" s="45" t="s">
        <v>199</v>
      </c>
      <c r="Q38" s="45">
        <v>8.7200000000000006</v>
      </c>
      <c r="R38" s="45">
        <v>6.25</v>
      </c>
      <c r="S38" s="45">
        <v>1.52</v>
      </c>
      <c r="T38" s="45">
        <v>0.69</v>
      </c>
      <c r="U38" s="45">
        <v>0.98</v>
      </c>
      <c r="V38" s="45">
        <v>1.25</v>
      </c>
      <c r="W38" s="45">
        <v>8.7200000000000006</v>
      </c>
      <c r="X38" s="45">
        <v>7.5</v>
      </c>
      <c r="Y38" s="45">
        <v>2.2799999999999998</v>
      </c>
      <c r="Z38" s="45">
        <v>2.0699999999999998</v>
      </c>
      <c r="AA38" s="45">
        <v>2.94</v>
      </c>
      <c r="AB38" s="45">
        <v>-1.25</v>
      </c>
      <c r="AD38">
        <v>37</v>
      </c>
      <c r="AE38" t="str">
        <f>VLOOKUP(Sheet1!B60,Sheet2!$H$2:$J$300,3,FALSE)</f>
        <v>PHI</v>
      </c>
      <c r="AF38" t="str">
        <f>VLOOKUP(Sheet1!C60,Sheet2!$H$2:$J$300,3,FALSE)</f>
        <v>SAC</v>
      </c>
      <c r="AG38" t="str">
        <f>VLOOKUP(Sheet1!D60,Sheet2!$H$2:$J$300,3,FALSE)</f>
        <v>PHO</v>
      </c>
      <c r="AH38" t="str">
        <f>VLOOKUP(Sheet1!E60,Sheet2!$H$2:$J$300,3,FALSE)</f>
        <v>DEN</v>
      </c>
      <c r="AI38" t="str">
        <f>VLOOKUP(Sheet1!F60,Sheet2!$H$2:$J$300,3,FALSE)</f>
        <v>PHO</v>
      </c>
      <c r="AJ38" t="str">
        <f>VLOOKUP(Sheet1!G60,Sheet2!$H$2:$J$300,3,FALSE)</f>
        <v>UTA</v>
      </c>
      <c r="AK38" t="str">
        <f>VLOOKUP(Sheet1!H60,Sheet2!$H$2:$J$300,3,FALSE)</f>
        <v>ATL</v>
      </c>
      <c r="AL38" t="str">
        <f>VLOOKUP(Sheet1!I60,Sheet2!$H$2:$J$300,3,FALSE)</f>
        <v>DEN</v>
      </c>
      <c r="AM38" t="str">
        <f>VLOOKUP(Sheet1!J60,Sheet2!$H$2:$J$300,3,FALSE)</f>
        <v>PHO</v>
      </c>
      <c r="AN38">
        <f si="1" t="shared"/>
        <v>1</v>
      </c>
      <c r="AO38">
        <f si="2" t="shared"/>
        <v>1</v>
      </c>
      <c r="AP38">
        <f si="3" t="shared"/>
        <v>3</v>
      </c>
      <c r="AQ38">
        <f si="4" t="shared"/>
        <v>2</v>
      </c>
      <c r="AR38">
        <f si="5" t="shared"/>
        <v>3</v>
      </c>
      <c r="AS38">
        <f si="6" t="shared"/>
        <v>1</v>
      </c>
      <c r="AT38">
        <f si="7" t="shared"/>
        <v>1</v>
      </c>
      <c r="AU38">
        <f si="8" t="shared"/>
        <v>2</v>
      </c>
      <c r="AV38">
        <f si="9" t="shared"/>
        <v>3</v>
      </c>
      <c r="AW38">
        <f si="10" t="shared"/>
        <v>3</v>
      </c>
    </row>
    <row r="39" spans="3:49" x14ac:dyDescent="0.25">
      <c r="C39" s="46">
        <v>4400</v>
      </c>
      <c r="D39" s="47">
        <v>49.843000000000004</v>
      </c>
      <c r="E39" s="45">
        <v>21.931000000000001</v>
      </c>
      <c r="F39" s="45"/>
      <c r="G39" s="45"/>
      <c r="H39" s="45" t="s">
        <v>183</v>
      </c>
      <c r="I39" s="45"/>
      <c r="J39" s="45" t="s">
        <v>194</v>
      </c>
      <c r="K39" s="45" t="s">
        <v>13</v>
      </c>
      <c r="L39" s="55">
        <v>1</v>
      </c>
      <c r="M39" s="45">
        <v>2</v>
      </c>
      <c r="N39" s="45" t="s">
        <v>195</v>
      </c>
      <c r="O39" s="45">
        <v>25</v>
      </c>
      <c r="P39" s="45" t="s">
        <v>163</v>
      </c>
      <c r="Q39" s="45">
        <v>10.33</v>
      </c>
      <c r="R39" s="45">
        <v>6.53</v>
      </c>
      <c r="S39" s="45">
        <v>1.25</v>
      </c>
      <c r="T39" s="45">
        <v>0.53</v>
      </c>
      <c r="U39" s="45">
        <v>0.42</v>
      </c>
      <c r="V39" s="45">
        <v>0.96</v>
      </c>
      <c r="W39" s="45">
        <v>10.33</v>
      </c>
      <c r="X39" s="45">
        <v>7.8360000000000003</v>
      </c>
      <c r="Y39" s="45">
        <v>1.875</v>
      </c>
      <c r="Z39" s="45">
        <v>1.59</v>
      </c>
      <c r="AA39" s="45">
        <v>1.26</v>
      </c>
      <c r="AB39" s="45">
        <v>-0.96</v>
      </c>
      <c r="AD39">
        <v>38</v>
      </c>
      <c r="AE39" t="str">
        <f>VLOOKUP(Sheet1!B61,Sheet2!$H$2:$J$300,3,FALSE)</f>
        <v>PHI</v>
      </c>
      <c r="AF39" t="str">
        <f>VLOOKUP(Sheet1!C61,Sheet2!$H$2:$J$300,3,FALSE)</f>
        <v>MIN</v>
      </c>
      <c r="AG39" t="str">
        <f>VLOOKUP(Sheet1!D61,Sheet2!$H$2:$J$300,3,FALSE)</f>
        <v>PHO</v>
      </c>
      <c r="AH39" t="str">
        <f>VLOOKUP(Sheet1!E61,Sheet2!$H$2:$J$300,3,FALSE)</f>
        <v>DEN</v>
      </c>
      <c r="AI39" t="str">
        <f>VLOOKUP(Sheet1!F61,Sheet2!$H$2:$J$300,3,FALSE)</f>
        <v>PHO</v>
      </c>
      <c r="AJ39" t="str">
        <f>VLOOKUP(Sheet1!G61,Sheet2!$H$2:$J$300,3,FALSE)</f>
        <v>PHI</v>
      </c>
      <c r="AK39" t="str">
        <f>VLOOKUP(Sheet1!H61,Sheet2!$H$2:$J$300,3,FALSE)</f>
        <v>HOU</v>
      </c>
      <c r="AL39" t="str">
        <f>VLOOKUP(Sheet1!I61,Sheet2!$H$2:$J$300,3,FALSE)</f>
        <v>SAC</v>
      </c>
      <c r="AM39" t="str">
        <f>VLOOKUP(Sheet1!J61,Sheet2!$H$2:$J$300,3,FALSE)</f>
        <v>UTA</v>
      </c>
      <c r="AN39">
        <f si="1" t="shared"/>
        <v>2</v>
      </c>
      <c r="AO39">
        <f si="2" t="shared"/>
        <v>1</v>
      </c>
      <c r="AP39">
        <f si="3" t="shared"/>
        <v>2</v>
      </c>
      <c r="AQ39">
        <f si="4" t="shared"/>
        <v>1</v>
      </c>
      <c r="AR39">
        <f si="5" t="shared"/>
        <v>2</v>
      </c>
      <c r="AS39">
        <f si="6" t="shared"/>
        <v>2</v>
      </c>
      <c r="AT39">
        <f si="7" t="shared"/>
        <v>1</v>
      </c>
      <c r="AU39">
        <f si="8" t="shared"/>
        <v>1</v>
      </c>
      <c r="AV39">
        <f si="9" t="shared"/>
        <v>1</v>
      </c>
      <c r="AW39">
        <f si="10" t="shared"/>
        <v>2</v>
      </c>
    </row>
    <row r="40" spans="3:49" x14ac:dyDescent="0.25">
      <c r="C40" s="46">
        <v>4900</v>
      </c>
      <c r="D40" s="47">
        <v>44.595999999999997</v>
      </c>
      <c r="E40" s="45">
        <v>21.852</v>
      </c>
      <c r="F40" s="45"/>
      <c r="G40" s="45"/>
      <c r="H40" s="45" t="s">
        <v>154</v>
      </c>
      <c r="I40" s="45"/>
      <c r="J40" s="45" t="s">
        <v>162</v>
      </c>
      <c r="K40" s="45" t="s">
        <v>13</v>
      </c>
      <c r="L40" s="55">
        <v>1</v>
      </c>
      <c r="M40" s="45">
        <v>0</v>
      </c>
      <c r="N40" s="45" t="s">
        <v>193</v>
      </c>
      <c r="O40" s="45">
        <v>36</v>
      </c>
      <c r="P40" s="45" t="s">
        <v>164</v>
      </c>
      <c r="Q40" s="45">
        <v>7.8</v>
      </c>
      <c r="R40" s="45">
        <v>5.96</v>
      </c>
      <c r="S40" s="45">
        <v>1.1200000000000001</v>
      </c>
      <c r="T40" s="45">
        <v>1.65</v>
      </c>
      <c r="U40" s="45">
        <v>0.38</v>
      </c>
      <c r="V40" s="45">
        <v>0.87</v>
      </c>
      <c r="W40" s="45">
        <v>7.8</v>
      </c>
      <c r="X40" s="45">
        <v>7.1520000000000001</v>
      </c>
      <c r="Y40" s="45">
        <v>1.68</v>
      </c>
      <c r="Z40" s="45">
        <v>4.95</v>
      </c>
      <c r="AA40" s="45">
        <v>1.1399999999999999</v>
      </c>
      <c r="AB40" s="45">
        <v>-0.87</v>
      </c>
      <c r="AD40">
        <v>39</v>
      </c>
      <c r="AE40" t="str">
        <f>VLOOKUP(Sheet1!B62,Sheet2!$H$2:$J$300,3,FALSE)</f>
        <v>ATL</v>
      </c>
      <c r="AF40" t="str">
        <f>VLOOKUP(Sheet1!C62,Sheet2!$H$2:$J$300,3,FALSE)</f>
        <v>MIN</v>
      </c>
      <c r="AG40" t="str">
        <f>VLOOKUP(Sheet1!D62,Sheet2!$H$2:$J$300,3,FALSE)</f>
        <v>PHI</v>
      </c>
      <c r="AH40" t="str">
        <f>VLOOKUP(Sheet1!E62,Sheet2!$H$2:$J$300,3,FALSE)</f>
        <v>DEN</v>
      </c>
      <c r="AI40" t="str">
        <f>VLOOKUP(Sheet1!F62,Sheet2!$H$2:$J$300,3,FALSE)</f>
        <v>PHO</v>
      </c>
      <c r="AJ40" t="str">
        <f>VLOOKUP(Sheet1!G62,Sheet2!$H$2:$J$300,3,FALSE)</f>
        <v>PHO</v>
      </c>
      <c r="AK40" t="str">
        <f>VLOOKUP(Sheet1!H62,Sheet2!$H$2:$J$300,3,FALSE)</f>
        <v>HOU</v>
      </c>
      <c r="AL40" t="str">
        <f>VLOOKUP(Sheet1!I62,Sheet2!$H$2:$J$300,3,FALSE)</f>
        <v>PHO</v>
      </c>
      <c r="AM40" t="str">
        <f>VLOOKUP(Sheet1!J62,Sheet2!$H$2:$J$300,3,FALSE)</f>
        <v>MIN</v>
      </c>
      <c r="AN40">
        <f si="1" t="shared"/>
        <v>1</v>
      </c>
      <c r="AO40">
        <f si="2" t="shared"/>
        <v>2</v>
      </c>
      <c r="AP40">
        <f si="3" t="shared"/>
        <v>1</v>
      </c>
      <c r="AQ40">
        <f si="4" t="shared"/>
        <v>1</v>
      </c>
      <c r="AR40">
        <f si="5" t="shared"/>
        <v>3</v>
      </c>
      <c r="AS40">
        <f si="6" t="shared"/>
        <v>3</v>
      </c>
      <c r="AT40">
        <f si="7" t="shared"/>
        <v>1</v>
      </c>
      <c r="AU40">
        <f si="8" t="shared"/>
        <v>3</v>
      </c>
      <c r="AV40">
        <f si="9" t="shared"/>
        <v>2</v>
      </c>
      <c r="AW40">
        <f si="10" t="shared"/>
        <v>3</v>
      </c>
    </row>
    <row r="41" spans="3:49" x14ac:dyDescent="0.25">
      <c r="C41" s="46">
        <v>3800</v>
      </c>
      <c r="D41" s="47">
        <v>56.896999999999998</v>
      </c>
      <c r="E41" s="45">
        <v>21.620999999999999</v>
      </c>
      <c r="F41" s="45"/>
      <c r="G41" s="45"/>
      <c r="H41" s="45" t="s">
        <v>179</v>
      </c>
      <c r="I41" s="45"/>
      <c r="J41" s="45" t="s">
        <v>196</v>
      </c>
      <c r="K41" s="45" t="s">
        <v>12</v>
      </c>
      <c r="L41" s="55">
        <v>1</v>
      </c>
      <c r="M41" s="45">
        <v>1</v>
      </c>
      <c r="N41" s="45" t="s">
        <v>197</v>
      </c>
      <c r="O41" s="45">
        <v>28</v>
      </c>
      <c r="P41" s="45" t="s">
        <v>128</v>
      </c>
      <c r="Q41" s="45">
        <v>9.6999999999999993</v>
      </c>
      <c r="R41" s="45">
        <v>3.88</v>
      </c>
      <c r="S41" s="45">
        <v>1.39</v>
      </c>
      <c r="T41" s="45">
        <v>1.81</v>
      </c>
      <c r="U41" s="45">
        <v>0.28000000000000003</v>
      </c>
      <c r="V41" s="45">
        <v>1.0900000000000001</v>
      </c>
      <c r="W41" s="45">
        <v>9.6999999999999993</v>
      </c>
      <c r="X41" s="45">
        <v>4.6559999999999997</v>
      </c>
      <c r="Y41" s="45">
        <v>2.085</v>
      </c>
      <c r="Z41" s="45">
        <v>5.43</v>
      </c>
      <c r="AA41" s="45">
        <v>0.84</v>
      </c>
      <c r="AB41" s="45">
        <v>-1.0900000000000001</v>
      </c>
      <c r="AD41">
        <v>40</v>
      </c>
      <c r="AE41" t="str">
        <f>VLOOKUP(Sheet1!B63,Sheet2!$H$2:$J$300,3,FALSE)</f>
        <v>SAC</v>
      </c>
      <c r="AF41" t="str">
        <f>VLOOKUP(Sheet1!C63,Sheet2!$H$2:$J$300,3,FALSE)</f>
        <v>PHI</v>
      </c>
      <c r="AG41" t="str">
        <f>VLOOKUP(Sheet1!D63,Sheet2!$H$2:$J$300,3,FALSE)</f>
        <v>PHO</v>
      </c>
      <c r="AH41" t="str">
        <f>VLOOKUP(Sheet1!E63,Sheet2!$H$2:$J$300,3,FALSE)</f>
        <v>DEN</v>
      </c>
      <c r="AI41" t="str">
        <f>VLOOKUP(Sheet1!F63,Sheet2!$H$2:$J$300,3,FALSE)</f>
        <v>DEN</v>
      </c>
      <c r="AJ41" t="str">
        <f>VLOOKUP(Sheet1!G63,Sheet2!$H$2:$J$300,3,FALSE)</f>
        <v>PHO</v>
      </c>
      <c r="AK41" t="str">
        <f>VLOOKUP(Sheet1!H63,Sheet2!$H$2:$J$300,3,FALSE)</f>
        <v>HOU</v>
      </c>
      <c r="AL41" t="str">
        <f>VLOOKUP(Sheet1!I63,Sheet2!$H$2:$J$300,3,FALSE)</f>
        <v>PHO</v>
      </c>
      <c r="AM41" t="str">
        <f>VLOOKUP(Sheet1!J63,Sheet2!$H$2:$J$300,3,FALSE)</f>
        <v>UTA</v>
      </c>
      <c r="AN41">
        <f si="1" t="shared"/>
        <v>1</v>
      </c>
      <c r="AO41">
        <f si="2" t="shared"/>
        <v>1</v>
      </c>
      <c r="AP41">
        <f si="3" t="shared"/>
        <v>3</v>
      </c>
      <c r="AQ41">
        <f si="4" t="shared"/>
        <v>2</v>
      </c>
      <c r="AR41">
        <f si="5" t="shared"/>
        <v>2</v>
      </c>
      <c r="AS41">
        <f si="6" t="shared"/>
        <v>3</v>
      </c>
      <c r="AT41">
        <f si="7" t="shared"/>
        <v>1</v>
      </c>
      <c r="AU41">
        <f si="8" t="shared"/>
        <v>3</v>
      </c>
      <c r="AV41">
        <f si="9" t="shared"/>
        <v>1</v>
      </c>
      <c r="AW41">
        <f si="10" t="shared"/>
        <v>3</v>
      </c>
    </row>
    <row r="42" spans="3:49" x14ac:dyDescent="0.25">
      <c r="C42" s="46">
        <v>4300</v>
      </c>
      <c r="D42" s="47">
        <v>48.447000000000003</v>
      </c>
      <c r="E42" s="45">
        <v>20.832000000000001</v>
      </c>
      <c r="F42" s="45"/>
      <c r="G42" s="45"/>
      <c r="H42" s="45" t="s">
        <v>176</v>
      </c>
      <c r="I42" s="45"/>
      <c r="J42" s="45" t="s">
        <v>201</v>
      </c>
      <c r="K42" s="45" t="s">
        <v>11</v>
      </c>
      <c r="L42" s="55">
        <v>1</v>
      </c>
      <c r="M42" s="45">
        <v>3</v>
      </c>
      <c r="N42" s="45" t="s">
        <v>202</v>
      </c>
      <c r="O42" s="45">
        <v>25</v>
      </c>
      <c r="P42" s="45" t="s">
        <v>126</v>
      </c>
      <c r="Q42" s="45">
        <v>9.59</v>
      </c>
      <c r="R42" s="45">
        <v>1.81</v>
      </c>
      <c r="S42" s="45">
        <v>5.6</v>
      </c>
      <c r="T42" s="45">
        <v>0.73</v>
      </c>
      <c r="U42" s="45">
        <v>0.26</v>
      </c>
      <c r="V42" s="45">
        <v>2.2999999999999998</v>
      </c>
      <c r="W42" s="45">
        <v>9.59</v>
      </c>
      <c r="X42" s="45">
        <v>2.1720000000000002</v>
      </c>
      <c r="Y42" s="45">
        <v>8.4</v>
      </c>
      <c r="Z42" s="45">
        <v>2.19</v>
      </c>
      <c r="AA42" s="45">
        <v>0.78</v>
      </c>
      <c r="AB42" s="45">
        <v>-2.2999999999999998</v>
      </c>
      <c r="AD42">
        <v>41</v>
      </c>
      <c r="AE42" t="str">
        <f>VLOOKUP(Sheet1!B64,Sheet2!$H$2:$J$300,3,FALSE)</f>
        <v>PHI</v>
      </c>
      <c r="AF42" t="str">
        <f>VLOOKUP(Sheet1!C64,Sheet2!$H$2:$J$300,3,FALSE)</f>
        <v>MIN</v>
      </c>
      <c r="AG42" t="str">
        <f>VLOOKUP(Sheet1!D64,Sheet2!$H$2:$J$300,3,FALSE)</f>
        <v>SAC</v>
      </c>
      <c r="AH42" t="str">
        <f>VLOOKUP(Sheet1!E64,Sheet2!$H$2:$J$300,3,FALSE)</f>
        <v>DEN</v>
      </c>
      <c r="AI42" t="str">
        <f>VLOOKUP(Sheet1!F64,Sheet2!$H$2:$J$300,3,FALSE)</f>
        <v>PHO</v>
      </c>
      <c r="AJ42" t="str">
        <f>VLOOKUP(Sheet1!G64,Sheet2!$H$2:$J$300,3,FALSE)</f>
        <v>UTA</v>
      </c>
      <c r="AK42" t="str">
        <f>VLOOKUP(Sheet1!H64,Sheet2!$H$2:$J$300,3,FALSE)</f>
        <v>HOU</v>
      </c>
      <c r="AL42" t="str">
        <f>VLOOKUP(Sheet1!I64,Sheet2!$H$2:$J$300,3,FALSE)</f>
        <v>DEN</v>
      </c>
      <c r="AM42" t="str">
        <f>VLOOKUP(Sheet1!J64,Sheet2!$H$2:$J$300,3,FALSE)</f>
        <v>PHI</v>
      </c>
      <c r="AN42">
        <f si="1" t="shared"/>
        <v>2</v>
      </c>
      <c r="AO42">
        <f si="2" t="shared"/>
        <v>1</v>
      </c>
      <c r="AP42">
        <f si="3" t="shared"/>
        <v>1</v>
      </c>
      <c r="AQ42">
        <f si="4" t="shared"/>
        <v>2</v>
      </c>
      <c r="AR42">
        <f si="5" t="shared"/>
        <v>1</v>
      </c>
      <c r="AS42">
        <f si="6" t="shared"/>
        <v>1</v>
      </c>
      <c r="AT42">
        <f si="7" t="shared"/>
        <v>1</v>
      </c>
      <c r="AU42">
        <f si="8" t="shared"/>
        <v>2</v>
      </c>
      <c r="AV42">
        <f si="9" t="shared"/>
        <v>2</v>
      </c>
      <c r="AW42">
        <f si="10" t="shared"/>
        <v>2</v>
      </c>
    </row>
    <row r="43" spans="3:49" x14ac:dyDescent="0.25">
      <c r="C43" s="46">
        <v>4300</v>
      </c>
      <c r="D43" s="47">
        <v>47</v>
      </c>
      <c r="E43" s="45">
        <v>20.21</v>
      </c>
      <c r="F43" s="45"/>
      <c r="G43" s="45"/>
      <c r="H43" s="45" t="s">
        <v>168</v>
      </c>
      <c r="I43" s="45"/>
      <c r="J43" s="45" t="s">
        <v>196</v>
      </c>
      <c r="K43" s="45" t="s">
        <v>9</v>
      </c>
      <c r="L43" s="55">
        <v>1</v>
      </c>
      <c r="M43" s="45">
        <v>1</v>
      </c>
      <c r="N43" s="45" t="s">
        <v>197</v>
      </c>
      <c r="O43" s="45">
        <v>23</v>
      </c>
      <c r="P43" s="45" t="s">
        <v>128</v>
      </c>
      <c r="Q43" s="45">
        <v>7.21</v>
      </c>
      <c r="R43" s="45">
        <v>2.5499999999999998</v>
      </c>
      <c r="S43" s="45">
        <v>4.16</v>
      </c>
      <c r="T43" s="45">
        <v>1.51</v>
      </c>
      <c r="U43" s="45">
        <v>0.25</v>
      </c>
      <c r="V43" s="45">
        <v>1.58</v>
      </c>
      <c r="W43" s="45">
        <v>7.21</v>
      </c>
      <c r="X43" s="45">
        <v>3.06</v>
      </c>
      <c r="Y43" s="45">
        <v>6.24</v>
      </c>
      <c r="Z43" s="45">
        <v>4.53</v>
      </c>
      <c r="AA43" s="45">
        <v>0.75</v>
      </c>
      <c r="AB43" s="45">
        <v>-1.58</v>
      </c>
      <c r="AD43">
        <v>42</v>
      </c>
      <c r="AE43" t="str">
        <f>VLOOKUP(Sheet1!B65,Sheet2!$H$2:$J$300,3,FALSE)</f>
        <v>PHI</v>
      </c>
      <c r="AF43" t="str">
        <f>VLOOKUP(Sheet1!C65,Sheet2!$H$2:$J$300,3,FALSE)</f>
        <v>UTA</v>
      </c>
      <c r="AG43" t="str">
        <f>VLOOKUP(Sheet1!D65,Sheet2!$H$2:$J$300,3,FALSE)</f>
        <v>PHO</v>
      </c>
      <c r="AH43" t="str">
        <f>VLOOKUP(Sheet1!E65,Sheet2!$H$2:$J$300,3,FALSE)</f>
        <v>HOU</v>
      </c>
      <c r="AI43" t="str">
        <f>VLOOKUP(Sheet1!F65,Sheet2!$H$2:$J$300,3,FALSE)</f>
        <v>PHO</v>
      </c>
      <c r="AJ43" t="str">
        <f>VLOOKUP(Sheet1!G65,Sheet2!$H$2:$J$300,3,FALSE)</f>
        <v>HOU</v>
      </c>
      <c r="AK43" t="str">
        <f>VLOOKUP(Sheet1!H65,Sheet2!$H$2:$J$300,3,FALSE)</f>
        <v>PHO</v>
      </c>
      <c r="AL43" t="str">
        <f>VLOOKUP(Sheet1!I65,Sheet2!$H$2:$J$300,3,FALSE)</f>
        <v>DEN</v>
      </c>
      <c r="AM43" t="str">
        <f>VLOOKUP(Sheet1!J65,Sheet2!$H$2:$J$300,3,FALSE)</f>
        <v>MIN</v>
      </c>
      <c r="AN43">
        <f si="1" t="shared"/>
        <v>1</v>
      </c>
      <c r="AO43">
        <f si="2" t="shared"/>
        <v>1</v>
      </c>
      <c r="AP43">
        <f si="3" t="shared"/>
        <v>3</v>
      </c>
      <c r="AQ43">
        <f si="4" t="shared"/>
        <v>2</v>
      </c>
      <c r="AR43">
        <f si="5" t="shared"/>
        <v>3</v>
      </c>
      <c r="AS43">
        <f si="6" t="shared"/>
        <v>2</v>
      </c>
      <c r="AT43">
        <f si="7" t="shared"/>
        <v>3</v>
      </c>
      <c r="AU43">
        <f si="8" t="shared"/>
        <v>1</v>
      </c>
      <c r="AV43">
        <f si="9" t="shared"/>
        <v>1</v>
      </c>
      <c r="AW43">
        <f si="10" t="shared"/>
        <v>3</v>
      </c>
    </row>
    <row r="44" spans="3:49" x14ac:dyDescent="0.25">
      <c r="C44" s="46">
        <v>3800</v>
      </c>
      <c r="D44" s="47">
        <v>53.073999999999998</v>
      </c>
      <c r="E44" s="45">
        <v>20.167999999999999</v>
      </c>
      <c r="F44" s="45"/>
      <c r="G44" s="45"/>
      <c r="H44" s="45" t="s">
        <v>149</v>
      </c>
      <c r="I44" s="45"/>
      <c r="J44" s="45" t="s">
        <v>162</v>
      </c>
      <c r="K44" s="45" t="s">
        <v>11</v>
      </c>
      <c r="L44" s="55">
        <v>1</v>
      </c>
      <c r="M44" s="45">
        <v>0</v>
      </c>
      <c r="N44" s="45" t="s">
        <v>193</v>
      </c>
      <c r="O44" s="45">
        <v>35</v>
      </c>
      <c r="P44" s="45" t="s">
        <v>164</v>
      </c>
      <c r="Q44" s="45">
        <v>9.9700000000000006</v>
      </c>
      <c r="R44" s="45">
        <v>2.84</v>
      </c>
      <c r="S44" s="45">
        <v>2.78</v>
      </c>
      <c r="T44" s="45">
        <v>0.96</v>
      </c>
      <c r="U44" s="45">
        <v>0.33</v>
      </c>
      <c r="V44" s="45">
        <v>1.25</v>
      </c>
      <c r="W44" s="45">
        <v>9.9700000000000006</v>
      </c>
      <c r="X44" s="45">
        <v>3.4079999999999999</v>
      </c>
      <c r="Y44" s="45">
        <v>4.17</v>
      </c>
      <c r="Z44" s="45">
        <v>2.88</v>
      </c>
      <c r="AA44" s="45">
        <v>0.99</v>
      </c>
      <c r="AB44" s="45">
        <v>-1.25</v>
      </c>
      <c r="AD44">
        <v>43</v>
      </c>
      <c r="AE44" t="str">
        <f>VLOOKUP(Sheet1!B66,Sheet2!$H$2:$J$300,3,FALSE)</f>
        <v>PHI</v>
      </c>
      <c r="AF44" t="str">
        <f>VLOOKUP(Sheet1!C66,Sheet2!$H$2:$J$300,3,FALSE)</f>
        <v>PHI</v>
      </c>
      <c r="AG44" t="str">
        <f>VLOOKUP(Sheet1!D66,Sheet2!$H$2:$J$300,3,FALSE)</f>
        <v>PHO</v>
      </c>
      <c r="AH44" t="str">
        <f>VLOOKUP(Sheet1!E66,Sheet2!$H$2:$J$300,3,FALSE)</f>
        <v>DEN</v>
      </c>
      <c r="AI44" t="str">
        <f>VLOOKUP(Sheet1!F66,Sheet2!$H$2:$J$300,3,FALSE)</f>
        <v>PHO</v>
      </c>
      <c r="AJ44" t="str">
        <f>VLOOKUP(Sheet1!G66,Sheet2!$H$2:$J$300,3,FALSE)</f>
        <v>UTA</v>
      </c>
      <c r="AK44" t="str">
        <f>VLOOKUP(Sheet1!H66,Sheet2!$H$2:$J$300,3,FALSE)</f>
        <v>SAC</v>
      </c>
      <c r="AL44" t="str">
        <f>VLOOKUP(Sheet1!I66,Sheet2!$H$2:$J$300,3,FALSE)</f>
        <v>PHO</v>
      </c>
      <c r="AM44" t="str">
        <f>VLOOKUP(Sheet1!J66,Sheet2!$H$2:$J$300,3,FALSE)</f>
        <v>UTA</v>
      </c>
      <c r="AN44">
        <f si="1" t="shared"/>
        <v>2</v>
      </c>
      <c r="AO44">
        <f si="2" t="shared"/>
        <v>2</v>
      </c>
      <c r="AP44">
        <f si="3" t="shared"/>
        <v>3</v>
      </c>
      <c r="AQ44">
        <f si="4" t="shared"/>
        <v>1</v>
      </c>
      <c r="AR44">
        <f si="5" t="shared"/>
        <v>3</v>
      </c>
      <c r="AS44">
        <f si="6" t="shared"/>
        <v>2</v>
      </c>
      <c r="AT44">
        <f si="7" t="shared"/>
        <v>1</v>
      </c>
      <c r="AU44">
        <f si="8" t="shared"/>
        <v>3</v>
      </c>
      <c r="AV44">
        <f si="9" t="shared"/>
        <v>2</v>
      </c>
      <c r="AW44">
        <f si="10" t="shared"/>
        <v>3</v>
      </c>
    </row>
    <row r="45" spans="3:49" x14ac:dyDescent="0.25">
      <c r="C45" s="46">
        <v>3900</v>
      </c>
      <c r="D45" s="47">
        <v>51.462000000000003</v>
      </c>
      <c r="E45" s="45">
        <v>20.07</v>
      </c>
      <c r="F45" s="45"/>
      <c r="G45" s="45"/>
      <c r="H45" s="45" t="s">
        <v>175</v>
      </c>
      <c r="I45" s="45"/>
      <c r="J45" s="45" t="s">
        <v>194</v>
      </c>
      <c r="K45" s="45" t="s">
        <v>11</v>
      </c>
      <c r="L45" s="55">
        <v>1</v>
      </c>
      <c r="M45" s="45">
        <v>2</v>
      </c>
      <c r="N45" s="45" t="s">
        <v>195</v>
      </c>
      <c r="O45" s="45">
        <v>29</v>
      </c>
      <c r="P45" s="45" t="s">
        <v>163</v>
      </c>
      <c r="Q45" s="45">
        <v>9.7200000000000006</v>
      </c>
      <c r="R45" s="45">
        <v>3.4</v>
      </c>
      <c r="S45" s="45">
        <v>1.72</v>
      </c>
      <c r="T45" s="45">
        <v>1.18</v>
      </c>
      <c r="U45" s="45">
        <v>0.44</v>
      </c>
      <c r="V45" s="45">
        <v>1.17</v>
      </c>
      <c r="W45" s="45">
        <v>9.7200000000000006</v>
      </c>
      <c r="X45" s="45">
        <v>4.08</v>
      </c>
      <c r="Y45" s="45">
        <v>2.58</v>
      </c>
      <c r="Z45" s="45">
        <v>3.54</v>
      </c>
      <c r="AA45" s="45">
        <v>1.32</v>
      </c>
      <c r="AB45" s="45">
        <v>-1.17</v>
      </c>
      <c r="AD45">
        <v>44</v>
      </c>
      <c r="AE45" t="str">
        <f>VLOOKUP(Sheet1!B67,Sheet2!$H$2:$J$300,3,FALSE)</f>
        <v>PHI</v>
      </c>
      <c r="AF45" t="str">
        <f>VLOOKUP(Sheet1!C67,Sheet2!$H$2:$J$300,3,FALSE)</f>
        <v>MIN</v>
      </c>
      <c r="AG45" t="str">
        <f>VLOOKUP(Sheet1!D67,Sheet2!$H$2:$J$300,3,FALSE)</f>
        <v>HOU</v>
      </c>
      <c r="AH45" t="str">
        <f>VLOOKUP(Sheet1!E67,Sheet2!$H$2:$J$300,3,FALSE)</f>
        <v>DEN</v>
      </c>
      <c r="AI45" t="str">
        <f>VLOOKUP(Sheet1!F67,Sheet2!$H$2:$J$300,3,FALSE)</f>
        <v>PHO</v>
      </c>
      <c r="AJ45" t="str">
        <f>VLOOKUP(Sheet1!G67,Sheet2!$H$2:$J$300,3,FALSE)</f>
        <v>PHO</v>
      </c>
      <c r="AK45" t="str">
        <f>VLOOKUP(Sheet1!H67,Sheet2!$H$2:$J$300,3,FALSE)</f>
        <v>PHO</v>
      </c>
      <c r="AL45" t="str">
        <f>VLOOKUP(Sheet1!I67,Sheet2!$H$2:$J$300,3,FALSE)</f>
        <v>DEN</v>
      </c>
      <c r="AM45" t="str">
        <f>VLOOKUP(Sheet1!J67,Sheet2!$H$2:$J$300,3,FALSE)</f>
        <v>PHO</v>
      </c>
      <c r="AN45">
        <f si="1" t="shared"/>
        <v>1</v>
      </c>
      <c r="AO45">
        <f si="2" t="shared"/>
        <v>1</v>
      </c>
      <c r="AP45">
        <f si="3" t="shared"/>
        <v>1</v>
      </c>
      <c r="AQ45">
        <f si="4" t="shared"/>
        <v>2</v>
      </c>
      <c r="AR45">
        <f si="5" t="shared"/>
        <v>4</v>
      </c>
      <c r="AS45">
        <f si="6" t="shared"/>
        <v>4</v>
      </c>
      <c r="AT45">
        <f si="7" t="shared"/>
        <v>4</v>
      </c>
      <c r="AU45">
        <f si="8" t="shared"/>
        <v>2</v>
      </c>
      <c r="AV45">
        <f si="9" t="shared"/>
        <v>4</v>
      </c>
      <c r="AW45">
        <f si="10" t="shared"/>
        <v>4</v>
      </c>
    </row>
    <row r="46" spans="3:49" x14ac:dyDescent="0.25">
      <c r="C46" s="46">
        <v>4000</v>
      </c>
      <c r="D46" s="47">
        <v>49.652999999999999</v>
      </c>
      <c r="E46" s="45">
        <v>19.861000000000001</v>
      </c>
      <c r="F46" s="45"/>
      <c r="G46" s="45"/>
      <c r="H46" s="45" t="s">
        <v>105</v>
      </c>
      <c r="I46" s="45"/>
      <c r="J46" s="45" t="s">
        <v>126</v>
      </c>
      <c r="K46" s="45" t="s">
        <v>12</v>
      </c>
      <c r="L46" s="55">
        <v>1</v>
      </c>
      <c r="M46" s="45">
        <v>0</v>
      </c>
      <c r="N46" s="45" t="s">
        <v>205</v>
      </c>
      <c r="O46" s="45">
        <v>24</v>
      </c>
      <c r="P46" s="45" t="s">
        <v>206</v>
      </c>
      <c r="Q46" s="45">
        <v>7.55</v>
      </c>
      <c r="R46" s="45">
        <v>3.88</v>
      </c>
      <c r="S46" s="45">
        <v>2.87</v>
      </c>
      <c r="T46" s="45">
        <v>1.25</v>
      </c>
      <c r="U46" s="45">
        <v>0.57999999999999996</v>
      </c>
      <c r="V46" s="45">
        <v>2.14</v>
      </c>
      <c r="W46" s="45">
        <v>7.55</v>
      </c>
      <c r="X46" s="45">
        <v>4.6559999999999997</v>
      </c>
      <c r="Y46" s="45">
        <v>4.3049999999999997</v>
      </c>
      <c r="Z46" s="45">
        <v>3.75</v>
      </c>
      <c r="AA46" s="45">
        <v>1.74</v>
      </c>
      <c r="AB46" s="45">
        <v>-2.14</v>
      </c>
      <c r="AD46">
        <v>45</v>
      </c>
      <c r="AE46" t="str">
        <f>VLOOKUP(Sheet1!B68,Sheet2!$H$2:$J$300,3,FALSE)</f>
        <v>PHI</v>
      </c>
      <c r="AF46" t="str">
        <f>VLOOKUP(Sheet1!C68,Sheet2!$H$2:$J$300,3,FALSE)</f>
        <v>MIN</v>
      </c>
      <c r="AG46" t="str">
        <f>VLOOKUP(Sheet1!D68,Sheet2!$H$2:$J$300,3,FALSE)</f>
        <v>PHI</v>
      </c>
      <c r="AH46" t="str">
        <f>VLOOKUP(Sheet1!E68,Sheet2!$H$2:$J$300,3,FALSE)</f>
        <v>DEN</v>
      </c>
      <c r="AI46" t="str">
        <f>VLOOKUP(Sheet1!F68,Sheet2!$H$2:$J$300,3,FALSE)</f>
        <v>PHO</v>
      </c>
      <c r="AJ46" t="str">
        <f>VLOOKUP(Sheet1!G68,Sheet2!$H$2:$J$300,3,FALSE)</f>
        <v>UTA</v>
      </c>
      <c r="AK46" t="str">
        <f>VLOOKUP(Sheet1!H68,Sheet2!$H$2:$J$300,3,FALSE)</f>
        <v>HOU</v>
      </c>
      <c r="AL46" t="str">
        <f>VLOOKUP(Sheet1!I68,Sheet2!$H$2:$J$300,3,FALSE)</f>
        <v>MIN</v>
      </c>
      <c r="AM46" t="str">
        <f>VLOOKUP(Sheet1!J68,Sheet2!$H$2:$J$300,3,FALSE)</f>
        <v>MIN</v>
      </c>
      <c r="AN46">
        <f si="1" t="shared"/>
        <v>2</v>
      </c>
      <c r="AO46">
        <f si="2" t="shared"/>
        <v>3</v>
      </c>
      <c r="AP46">
        <f si="3" t="shared"/>
        <v>2</v>
      </c>
      <c r="AQ46">
        <f si="4" t="shared"/>
        <v>1</v>
      </c>
      <c r="AR46">
        <f si="5" t="shared"/>
        <v>1</v>
      </c>
      <c r="AS46">
        <f si="6" t="shared"/>
        <v>1</v>
      </c>
      <c r="AT46">
        <f si="7" t="shared"/>
        <v>1</v>
      </c>
      <c r="AU46">
        <f si="8" t="shared"/>
        <v>3</v>
      </c>
      <c r="AV46">
        <f si="9" t="shared"/>
        <v>3</v>
      </c>
      <c r="AW46">
        <f si="10" t="shared"/>
        <v>3</v>
      </c>
    </row>
    <row r="47" spans="3:49" x14ac:dyDescent="0.25">
      <c r="C47" s="46">
        <v>4000</v>
      </c>
      <c r="D47" s="47">
        <v>49.107999999999997</v>
      </c>
      <c r="E47" s="45">
        <v>19.643000000000001</v>
      </c>
      <c r="F47" s="45"/>
      <c r="G47" s="45"/>
      <c r="H47" s="45" t="s">
        <v>169</v>
      </c>
      <c r="I47" s="45"/>
      <c r="J47" s="45" t="s">
        <v>201</v>
      </c>
      <c r="K47" s="45" t="s">
        <v>9</v>
      </c>
      <c r="L47" s="55">
        <v>1</v>
      </c>
      <c r="M47" s="45">
        <v>3</v>
      </c>
      <c r="N47" s="45" t="s">
        <v>202</v>
      </c>
      <c r="O47" s="45">
        <v>24</v>
      </c>
      <c r="P47" s="45" t="s">
        <v>126</v>
      </c>
      <c r="Q47" s="45">
        <v>8.77</v>
      </c>
      <c r="R47" s="45">
        <v>2.89</v>
      </c>
      <c r="S47" s="45">
        <v>3.51</v>
      </c>
      <c r="T47" s="45">
        <v>1.0900000000000001</v>
      </c>
      <c r="U47" s="45">
        <v>0.2</v>
      </c>
      <c r="V47" s="45">
        <v>1.73</v>
      </c>
      <c r="W47" s="45">
        <v>8.77</v>
      </c>
      <c r="X47" s="45">
        <v>3.468</v>
      </c>
      <c r="Y47" s="45">
        <v>5.2649999999999997</v>
      </c>
      <c r="Z47" s="45">
        <v>3.27</v>
      </c>
      <c r="AA47" s="45">
        <v>0.6</v>
      </c>
      <c r="AB47" s="45">
        <v>-1.73</v>
      </c>
      <c r="AD47">
        <v>46</v>
      </c>
      <c r="AE47" t="str">
        <f>VLOOKUP(Sheet1!B69,Sheet2!$H$2:$J$300,3,FALSE)</f>
        <v>PHI</v>
      </c>
      <c r="AF47" t="str">
        <f>VLOOKUP(Sheet1!C69,Sheet2!$H$2:$J$300,3,FALSE)</f>
        <v>PHI</v>
      </c>
      <c r="AG47" t="str">
        <f>VLOOKUP(Sheet1!D69,Sheet2!$H$2:$J$300,3,FALSE)</f>
        <v>PHO</v>
      </c>
      <c r="AH47" t="str">
        <f>VLOOKUP(Sheet1!E69,Sheet2!$H$2:$J$300,3,FALSE)</f>
        <v>DEN</v>
      </c>
      <c r="AI47" t="str">
        <f>VLOOKUP(Sheet1!F69,Sheet2!$H$2:$J$300,3,FALSE)</f>
        <v>PHO</v>
      </c>
      <c r="AJ47" t="str">
        <f>VLOOKUP(Sheet1!G69,Sheet2!$H$2:$J$300,3,FALSE)</f>
        <v>UTA</v>
      </c>
      <c r="AK47" t="str">
        <f>VLOOKUP(Sheet1!H69,Sheet2!$H$2:$J$300,3,FALSE)</f>
        <v>ATL</v>
      </c>
      <c r="AL47" t="str">
        <f>VLOOKUP(Sheet1!I69,Sheet2!$H$2:$J$300,3,FALSE)</f>
        <v>SAC</v>
      </c>
      <c r="AM47" t="str">
        <f>VLOOKUP(Sheet1!J69,Sheet2!$H$2:$J$300,3,FALSE)</f>
        <v>UTA</v>
      </c>
      <c r="AN47">
        <f si="1" t="shared"/>
        <v>2</v>
      </c>
      <c r="AO47">
        <f si="2" t="shared"/>
        <v>2</v>
      </c>
      <c r="AP47">
        <f si="3" t="shared"/>
        <v>2</v>
      </c>
      <c r="AQ47">
        <f si="4" t="shared"/>
        <v>1</v>
      </c>
      <c r="AR47">
        <f si="5" t="shared"/>
        <v>2</v>
      </c>
      <c r="AS47">
        <f si="6" t="shared"/>
        <v>2</v>
      </c>
      <c r="AT47">
        <f si="7" t="shared"/>
        <v>1</v>
      </c>
      <c r="AU47">
        <f si="8" t="shared"/>
        <v>1</v>
      </c>
      <c r="AV47">
        <f si="9" t="shared"/>
        <v>2</v>
      </c>
      <c r="AW47">
        <f si="10" t="shared"/>
        <v>2</v>
      </c>
    </row>
    <row r="48" spans="3:49" x14ac:dyDescent="0.25">
      <c r="C48" s="46">
        <v>3900</v>
      </c>
      <c r="D48" s="47">
        <v>49.920999999999999</v>
      </c>
      <c r="E48" s="45">
        <v>19.469000000000001</v>
      </c>
      <c r="F48" s="45"/>
      <c r="G48" s="45"/>
      <c r="H48" s="45" t="s">
        <v>116</v>
      </c>
      <c r="I48" s="45"/>
      <c r="J48" s="45" t="s">
        <v>126</v>
      </c>
      <c r="K48" s="45" t="s">
        <v>9</v>
      </c>
      <c r="L48" s="55">
        <v>1</v>
      </c>
      <c r="M48" s="45">
        <v>0</v>
      </c>
      <c r="N48" s="45" t="s">
        <v>205</v>
      </c>
      <c r="O48" s="45">
        <v>19</v>
      </c>
      <c r="P48" s="45" t="s">
        <v>206</v>
      </c>
      <c r="Q48" s="45">
        <v>10.55</v>
      </c>
      <c r="R48" s="45">
        <v>2.4700000000000002</v>
      </c>
      <c r="S48" s="45">
        <v>2.89</v>
      </c>
      <c r="T48" s="45">
        <v>0.96</v>
      </c>
      <c r="U48" s="45">
        <v>0.27</v>
      </c>
      <c r="V48" s="45">
        <v>2.0699999999999998</v>
      </c>
      <c r="W48" s="45">
        <v>10.55</v>
      </c>
      <c r="X48" s="45">
        <v>2.964</v>
      </c>
      <c r="Y48" s="45">
        <v>4.335</v>
      </c>
      <c r="Z48" s="45">
        <v>2.88</v>
      </c>
      <c r="AA48" s="45">
        <v>0.81</v>
      </c>
      <c r="AB48" s="45">
        <v>-2.0699999999999998</v>
      </c>
      <c r="AD48">
        <v>47</v>
      </c>
      <c r="AE48" t="str">
        <f>VLOOKUP(Sheet1!B70,Sheet2!$H$2:$J$300,3,FALSE)</f>
        <v>UTA</v>
      </c>
      <c r="AF48" t="str">
        <f>VLOOKUP(Sheet1!C70,Sheet2!$H$2:$J$300,3,FALSE)</f>
        <v>MIN</v>
      </c>
      <c r="AG48" t="str">
        <f>VLOOKUP(Sheet1!D70,Sheet2!$H$2:$J$300,3,FALSE)</f>
        <v>PHO</v>
      </c>
      <c r="AH48" t="str">
        <f>VLOOKUP(Sheet1!E70,Sheet2!$H$2:$J$300,3,FALSE)</f>
        <v>DEN</v>
      </c>
      <c r="AI48" t="str">
        <f>VLOOKUP(Sheet1!F70,Sheet2!$H$2:$J$300,3,FALSE)</f>
        <v>PHO</v>
      </c>
      <c r="AJ48" t="str">
        <f>VLOOKUP(Sheet1!G70,Sheet2!$H$2:$J$300,3,FALSE)</f>
        <v>PHO</v>
      </c>
      <c r="AK48" t="str">
        <f>VLOOKUP(Sheet1!H70,Sheet2!$H$2:$J$300,3,FALSE)</f>
        <v>HOU</v>
      </c>
      <c r="AL48" t="str">
        <f>VLOOKUP(Sheet1!I70,Sheet2!$H$2:$J$300,3,FALSE)</f>
        <v>PHO</v>
      </c>
      <c r="AM48" t="str">
        <f>VLOOKUP(Sheet1!J70,Sheet2!$H$2:$J$300,3,FALSE)</f>
        <v>DEN</v>
      </c>
      <c r="AN48">
        <f si="1" t="shared"/>
        <v>1</v>
      </c>
      <c r="AO48">
        <f si="2" t="shared"/>
        <v>1</v>
      </c>
      <c r="AP48">
        <f si="3" t="shared"/>
        <v>4</v>
      </c>
      <c r="AQ48">
        <f si="4" t="shared"/>
        <v>2</v>
      </c>
      <c r="AR48">
        <f si="5" t="shared"/>
        <v>4</v>
      </c>
      <c r="AS48">
        <f si="6" t="shared"/>
        <v>4</v>
      </c>
      <c r="AT48">
        <f si="7" t="shared"/>
        <v>1</v>
      </c>
      <c r="AU48">
        <f si="8" t="shared"/>
        <v>4</v>
      </c>
      <c r="AV48">
        <f si="9" t="shared"/>
        <v>2</v>
      </c>
      <c r="AW48">
        <f si="10" t="shared"/>
        <v>4</v>
      </c>
    </row>
    <row r="49" spans="3:49" x14ac:dyDescent="0.25">
      <c r="C49" s="46">
        <v>5000</v>
      </c>
      <c r="D49" s="47">
        <v>37.32</v>
      </c>
      <c r="E49" s="45">
        <v>18.66</v>
      </c>
      <c r="F49" s="45"/>
      <c r="G49" s="45"/>
      <c r="H49" s="45" t="s">
        <v>117</v>
      </c>
      <c r="I49" s="45"/>
      <c r="J49" s="45" t="s">
        <v>126</v>
      </c>
      <c r="K49" s="45" t="s">
        <v>11</v>
      </c>
      <c r="L49" s="55">
        <v>1</v>
      </c>
      <c r="M49" s="45">
        <v>0</v>
      </c>
      <c r="N49" s="45" t="s">
        <v>205</v>
      </c>
      <c r="O49" s="45">
        <v>19</v>
      </c>
      <c r="P49" s="45" t="s">
        <v>206</v>
      </c>
      <c r="Q49" s="45">
        <v>9.73</v>
      </c>
      <c r="R49" s="45">
        <v>2.65</v>
      </c>
      <c r="S49" s="45">
        <v>1.7</v>
      </c>
      <c r="T49" s="45">
        <v>1.06</v>
      </c>
      <c r="U49" s="45">
        <v>0.57999999999999996</v>
      </c>
      <c r="V49" s="45">
        <v>1.72</v>
      </c>
      <c r="W49" s="45">
        <v>9.73</v>
      </c>
      <c r="X49" s="45">
        <v>3.18</v>
      </c>
      <c r="Y49" s="45">
        <v>2.5499999999999998</v>
      </c>
      <c r="Z49" s="45">
        <v>3.18</v>
      </c>
      <c r="AA49" s="45">
        <v>1.74</v>
      </c>
      <c r="AB49" s="45">
        <v>-1.72</v>
      </c>
      <c r="AD49">
        <v>48</v>
      </c>
      <c r="AE49" t="str">
        <f>VLOOKUP(Sheet1!B71,Sheet2!$H$2:$J$300,3,FALSE)</f>
        <v>PHI</v>
      </c>
      <c r="AF49" t="str">
        <f>VLOOKUP(Sheet1!C71,Sheet2!$H$2:$J$300,3,FALSE)</f>
        <v>PHI</v>
      </c>
      <c r="AG49" t="str">
        <f>VLOOKUP(Sheet1!D71,Sheet2!$H$2:$J$300,3,FALSE)</f>
        <v>PHO</v>
      </c>
      <c r="AH49" t="str">
        <f>VLOOKUP(Sheet1!E71,Sheet2!$H$2:$J$300,3,FALSE)</f>
        <v>DEN</v>
      </c>
      <c r="AI49" t="str">
        <f>VLOOKUP(Sheet1!F71,Sheet2!$H$2:$J$300,3,FALSE)</f>
        <v>PHO</v>
      </c>
      <c r="AJ49" t="str">
        <f>VLOOKUP(Sheet1!G71,Sheet2!$H$2:$J$300,3,FALSE)</f>
        <v>ATL</v>
      </c>
      <c r="AK49" t="str">
        <f>VLOOKUP(Sheet1!H71,Sheet2!$H$2:$J$300,3,FALSE)</f>
        <v>HOU</v>
      </c>
      <c r="AL49" t="str">
        <f>VLOOKUP(Sheet1!I71,Sheet2!$H$2:$J$300,3,FALSE)</f>
        <v>PHO</v>
      </c>
      <c r="AM49" t="str">
        <f>VLOOKUP(Sheet1!J71,Sheet2!$H$2:$J$300,3,FALSE)</f>
        <v>UTA</v>
      </c>
      <c r="AN49">
        <f si="1" t="shared"/>
        <v>2</v>
      </c>
      <c r="AO49">
        <f si="2" t="shared"/>
        <v>2</v>
      </c>
      <c r="AP49">
        <f si="3" t="shared"/>
        <v>3</v>
      </c>
      <c r="AQ49">
        <f si="4" t="shared"/>
        <v>1</v>
      </c>
      <c r="AR49">
        <f si="5" t="shared"/>
        <v>3</v>
      </c>
      <c r="AS49">
        <f si="6" t="shared"/>
        <v>1</v>
      </c>
      <c r="AT49">
        <f si="7" t="shared"/>
        <v>1</v>
      </c>
      <c r="AU49">
        <f si="8" t="shared"/>
        <v>3</v>
      </c>
      <c r="AV49">
        <f si="9" t="shared"/>
        <v>1</v>
      </c>
      <c r="AW49">
        <f si="10" t="shared"/>
        <v>3</v>
      </c>
    </row>
    <row r="50" spans="3:49" x14ac:dyDescent="0.25">
      <c r="C50" s="46">
        <v>3500</v>
      </c>
      <c r="D50" s="47">
        <v>51.054000000000002</v>
      </c>
      <c r="E50" s="45">
        <v>17.869</v>
      </c>
      <c r="F50" s="45"/>
      <c r="G50" s="45"/>
      <c r="H50" s="45" t="s">
        <v>111</v>
      </c>
      <c r="I50" s="45"/>
      <c r="J50" s="45" t="s">
        <v>124</v>
      </c>
      <c r="K50" s="45" t="s">
        <v>11</v>
      </c>
      <c r="L50" s="55">
        <v>1</v>
      </c>
      <c r="M50" s="45">
        <v>0</v>
      </c>
      <c r="N50" s="45" t="s">
        <v>200</v>
      </c>
      <c r="O50" s="45">
        <v>26</v>
      </c>
      <c r="P50" s="45" t="s">
        <v>162</v>
      </c>
      <c r="Q50" s="45">
        <v>11.12</v>
      </c>
      <c r="R50" s="45">
        <v>3.02</v>
      </c>
      <c r="S50" s="45">
        <v>1.19</v>
      </c>
      <c r="T50" s="45">
        <v>0.37</v>
      </c>
      <c r="U50" s="45">
        <v>0.37</v>
      </c>
      <c r="V50" s="45">
        <v>0.88</v>
      </c>
      <c r="W50" s="45">
        <v>11.12</v>
      </c>
      <c r="X50" s="45">
        <v>3.6240000000000001</v>
      </c>
      <c r="Y50" s="45">
        <v>1.7849999999999999</v>
      </c>
      <c r="Z50" s="45">
        <v>1.1100000000000001</v>
      </c>
      <c r="AA50" s="45">
        <v>1.1100000000000001</v>
      </c>
      <c r="AB50" s="45">
        <v>-0.88</v>
      </c>
      <c r="AD50">
        <v>49</v>
      </c>
      <c r="AE50" t="str">
        <f>VLOOKUP(Sheet1!B72,Sheet2!$H$2:$J$300,3,FALSE)</f>
        <v>PHI</v>
      </c>
      <c r="AF50" t="str">
        <f>VLOOKUP(Sheet1!C72,Sheet2!$H$2:$J$300,3,FALSE)</f>
        <v>ATL</v>
      </c>
      <c r="AG50" t="str">
        <f>VLOOKUP(Sheet1!D72,Sheet2!$H$2:$J$300,3,FALSE)</f>
        <v>PHO</v>
      </c>
      <c r="AH50" t="str">
        <f>VLOOKUP(Sheet1!E72,Sheet2!$H$2:$J$300,3,FALSE)</f>
        <v>DEN</v>
      </c>
      <c r="AI50" t="str">
        <f>VLOOKUP(Sheet1!F72,Sheet2!$H$2:$J$300,3,FALSE)</f>
        <v>PHO</v>
      </c>
      <c r="AJ50" t="str">
        <f>VLOOKUP(Sheet1!G72,Sheet2!$H$2:$J$300,3,FALSE)</f>
        <v>PHI</v>
      </c>
      <c r="AK50" t="str">
        <f>VLOOKUP(Sheet1!H72,Sheet2!$H$2:$J$300,3,FALSE)</f>
        <v>ATL</v>
      </c>
      <c r="AL50" t="str">
        <f>VLOOKUP(Sheet1!I72,Sheet2!$H$2:$J$300,3,FALSE)</f>
        <v>DEN</v>
      </c>
      <c r="AM50" t="str">
        <f>VLOOKUP(Sheet1!J72,Sheet2!$H$2:$J$300,3,FALSE)</f>
        <v>MIN</v>
      </c>
      <c r="AN50">
        <f si="1" t="shared"/>
        <v>2</v>
      </c>
      <c r="AO50">
        <f si="2" t="shared"/>
        <v>2</v>
      </c>
      <c r="AP50">
        <f si="3" t="shared"/>
        <v>2</v>
      </c>
      <c r="AQ50">
        <f si="4" t="shared"/>
        <v>2</v>
      </c>
      <c r="AR50">
        <f si="5" t="shared"/>
        <v>2</v>
      </c>
      <c r="AS50">
        <f si="6" t="shared"/>
        <v>2</v>
      </c>
      <c r="AT50">
        <f si="7" t="shared"/>
        <v>2</v>
      </c>
      <c r="AU50">
        <f si="8" t="shared"/>
        <v>2</v>
      </c>
      <c r="AV50">
        <f si="9" t="shared"/>
        <v>1</v>
      </c>
      <c r="AW50">
        <f si="10" t="shared"/>
        <v>2</v>
      </c>
    </row>
    <row r="51" spans="3:49" x14ac:dyDescent="0.25">
      <c r="C51" s="46">
        <v>3600</v>
      </c>
      <c r="D51" s="47">
        <v>49.485999999999997</v>
      </c>
      <c r="E51" s="45">
        <v>17.815000000000001</v>
      </c>
      <c r="F51" s="45"/>
      <c r="G51" s="45"/>
      <c r="H51" s="45" t="s">
        <v>180</v>
      </c>
      <c r="I51" s="45"/>
      <c r="J51" s="45" t="s">
        <v>194</v>
      </c>
      <c r="K51" s="45" t="s">
        <v>12</v>
      </c>
      <c r="L51" s="55">
        <v>1</v>
      </c>
      <c r="M51" s="45">
        <v>2</v>
      </c>
      <c r="N51" s="45" t="s">
        <v>195</v>
      </c>
      <c r="O51" s="45">
        <v>20</v>
      </c>
      <c r="P51" s="45" t="s">
        <v>163</v>
      </c>
      <c r="Q51" s="45">
        <v>8.3800000000000008</v>
      </c>
      <c r="R51" s="45">
        <v>4.25</v>
      </c>
      <c r="S51" s="45">
        <v>0.71</v>
      </c>
      <c r="T51" s="45">
        <v>0.71</v>
      </c>
      <c r="U51" s="45">
        <v>0.61</v>
      </c>
      <c r="V51" s="45">
        <v>0.69</v>
      </c>
      <c r="W51" s="45">
        <v>8.3800000000000008</v>
      </c>
      <c r="X51" s="45">
        <v>5.0999999999999996</v>
      </c>
      <c r="Y51" s="45">
        <v>1.0649999999999999</v>
      </c>
      <c r="Z51" s="45">
        <v>2.13</v>
      </c>
      <c r="AA51" s="45">
        <v>1.83</v>
      </c>
      <c r="AB51" s="45">
        <v>-0.69</v>
      </c>
      <c r="AD51">
        <v>50</v>
      </c>
      <c r="AE51" t="str">
        <f>VLOOKUP(Sheet1!B73,Sheet2!$H$2:$J$300,3,FALSE)</f>
        <v>PHI</v>
      </c>
      <c r="AF51" t="str">
        <f>VLOOKUP(Sheet1!C73,Sheet2!$H$2:$J$300,3,FALSE)</f>
        <v>PHI</v>
      </c>
      <c r="AG51" t="str">
        <f>VLOOKUP(Sheet1!D73,Sheet2!$H$2:$J$300,3,FALSE)</f>
        <v>PHI</v>
      </c>
      <c r="AH51" t="str">
        <f>VLOOKUP(Sheet1!E73,Sheet2!$H$2:$J$300,3,FALSE)</f>
        <v>DEN</v>
      </c>
      <c r="AI51" t="str">
        <f>VLOOKUP(Sheet1!F73,Sheet2!$H$2:$J$300,3,FALSE)</f>
        <v>PHO</v>
      </c>
      <c r="AJ51" t="str">
        <f>VLOOKUP(Sheet1!G73,Sheet2!$H$2:$J$300,3,FALSE)</f>
        <v>PHI</v>
      </c>
      <c r="AK51" t="str">
        <f>VLOOKUP(Sheet1!H73,Sheet2!$H$2:$J$300,3,FALSE)</f>
        <v>HOU</v>
      </c>
      <c r="AL51" t="str">
        <f>VLOOKUP(Sheet1!I73,Sheet2!$H$2:$J$300,3,FALSE)</f>
        <v>PHO</v>
      </c>
      <c r="AM51" t="str">
        <f>VLOOKUP(Sheet1!J73,Sheet2!$H$2:$J$300,3,FALSE)</f>
        <v>MIN</v>
      </c>
      <c r="AN51">
        <f si="1" t="shared"/>
        <v>4</v>
      </c>
      <c r="AO51">
        <f si="2" t="shared"/>
        <v>4</v>
      </c>
      <c r="AP51">
        <f si="3" t="shared"/>
        <v>4</v>
      </c>
      <c r="AQ51">
        <f si="4" t="shared"/>
        <v>1</v>
      </c>
      <c r="AR51">
        <f si="5" t="shared"/>
        <v>2</v>
      </c>
      <c r="AS51">
        <f si="6" t="shared"/>
        <v>4</v>
      </c>
      <c r="AT51">
        <f si="7" t="shared"/>
        <v>1</v>
      </c>
      <c r="AU51">
        <f si="8" t="shared"/>
        <v>2</v>
      </c>
      <c r="AV51">
        <f si="9" t="shared"/>
        <v>1</v>
      </c>
      <c r="AW51">
        <f si="10" t="shared"/>
        <v>4</v>
      </c>
    </row>
    <row r="52" spans="3:49" x14ac:dyDescent="0.25">
      <c r="C52" s="46">
        <v>4100</v>
      </c>
      <c r="D52" s="47">
        <v>42.811999999999998</v>
      </c>
      <c r="E52" s="45">
        <v>17.553000000000001</v>
      </c>
      <c r="F52" s="45"/>
      <c r="G52" s="45"/>
      <c r="H52" s="45" t="s">
        <v>113</v>
      </c>
      <c r="I52" s="45"/>
      <c r="J52" s="45" t="s">
        <v>125</v>
      </c>
      <c r="K52" s="45" t="s">
        <v>11</v>
      </c>
      <c r="L52" s="55">
        <v>1</v>
      </c>
      <c r="M52" s="45">
        <v>2</v>
      </c>
      <c r="N52" s="45" t="s">
        <v>203</v>
      </c>
      <c r="O52" s="45">
        <v>24</v>
      </c>
      <c r="P52" s="45" t="s">
        <v>196</v>
      </c>
      <c r="Q52" s="45">
        <v>7.6</v>
      </c>
      <c r="R52" s="45">
        <v>2.84</v>
      </c>
      <c r="S52" s="45">
        <v>1.81</v>
      </c>
      <c r="T52" s="45">
        <v>1.26</v>
      </c>
      <c r="U52" s="45">
        <v>0.33</v>
      </c>
      <c r="V52" s="45">
        <v>0.94</v>
      </c>
      <c r="W52" s="45">
        <v>7.6</v>
      </c>
      <c r="X52" s="45">
        <v>3.4079999999999999</v>
      </c>
      <c r="Y52" s="45">
        <v>2.7149999999999999</v>
      </c>
      <c r="Z52" s="45">
        <v>3.78</v>
      </c>
      <c r="AA52" s="45">
        <v>0.99</v>
      </c>
      <c r="AB52" s="45">
        <v>-0.94</v>
      </c>
      <c r="AD52">
        <v>51</v>
      </c>
      <c r="AE52" t="str">
        <f>VLOOKUP(Sheet1!B74,Sheet2!$H$2:$J$300,3,FALSE)</f>
        <v>PHI</v>
      </c>
      <c r="AF52" t="str">
        <f>VLOOKUP(Sheet1!C74,Sheet2!$H$2:$J$300,3,FALSE)</f>
        <v>SAC</v>
      </c>
      <c r="AG52" t="str">
        <f>VLOOKUP(Sheet1!D74,Sheet2!$H$2:$J$300,3,FALSE)</f>
        <v>PHO</v>
      </c>
      <c r="AH52" t="str">
        <f>VLOOKUP(Sheet1!E74,Sheet2!$H$2:$J$300,3,FALSE)</f>
        <v>DEN</v>
      </c>
      <c r="AI52" t="str">
        <f>VLOOKUP(Sheet1!F74,Sheet2!$H$2:$J$300,3,FALSE)</f>
        <v>PHI</v>
      </c>
      <c r="AJ52" t="str">
        <f>VLOOKUP(Sheet1!G74,Sheet2!$H$2:$J$300,3,FALSE)</f>
        <v>HOU</v>
      </c>
      <c r="AK52" t="str">
        <f>VLOOKUP(Sheet1!H74,Sheet2!$H$2:$J$300,3,FALSE)</f>
        <v>SAC</v>
      </c>
      <c r="AL52" t="str">
        <f>VLOOKUP(Sheet1!I74,Sheet2!$H$2:$J$300,3,FALSE)</f>
        <v>DEN</v>
      </c>
      <c r="AM52" t="str">
        <f>VLOOKUP(Sheet1!J74,Sheet2!$H$2:$J$300,3,FALSE)</f>
        <v>MIN</v>
      </c>
      <c r="AN52">
        <f si="1" t="shared"/>
        <v>2</v>
      </c>
      <c r="AO52">
        <f si="2" t="shared"/>
        <v>2</v>
      </c>
      <c r="AP52">
        <f si="3" t="shared"/>
        <v>1</v>
      </c>
      <c r="AQ52">
        <f si="4" t="shared"/>
        <v>2</v>
      </c>
      <c r="AR52">
        <f si="5" t="shared"/>
        <v>2</v>
      </c>
      <c r="AS52">
        <f si="6" t="shared"/>
        <v>1</v>
      </c>
      <c r="AT52">
        <f si="7" t="shared"/>
        <v>2</v>
      </c>
      <c r="AU52">
        <f si="8" t="shared"/>
        <v>2</v>
      </c>
      <c r="AV52">
        <f si="9" t="shared"/>
        <v>1</v>
      </c>
      <c r="AW52">
        <f si="10" t="shared"/>
        <v>2</v>
      </c>
    </row>
    <row r="53" spans="3:49" x14ac:dyDescent="0.25">
      <c r="C53" s="46">
        <v>4100</v>
      </c>
      <c r="D53" s="47">
        <v>42.777999999999999</v>
      </c>
      <c r="E53" s="45">
        <v>17.539000000000001</v>
      </c>
      <c r="F53" s="45"/>
      <c r="G53" s="45"/>
      <c r="H53" s="45" t="s">
        <v>157</v>
      </c>
      <c r="I53" s="45"/>
      <c r="J53" s="45" t="s">
        <v>163</v>
      </c>
      <c r="K53" s="45" t="s">
        <v>8</v>
      </c>
      <c r="L53" s="55">
        <v>1</v>
      </c>
      <c r="M53" s="45">
        <v>0</v>
      </c>
      <c r="N53" s="45" t="s">
        <v>198</v>
      </c>
      <c r="O53" s="45">
        <v>18</v>
      </c>
      <c r="P53" s="45" t="s">
        <v>199</v>
      </c>
      <c r="Q53" s="45">
        <v>6.92</v>
      </c>
      <c r="R53" s="45">
        <v>4.97</v>
      </c>
      <c r="S53" s="45">
        <v>1.55</v>
      </c>
      <c r="T53" s="45">
        <v>0.61</v>
      </c>
      <c r="U53" s="45">
        <v>0.72</v>
      </c>
      <c r="V53" s="45">
        <v>1.66</v>
      </c>
      <c r="W53" s="45">
        <v>6.92</v>
      </c>
      <c r="X53" s="45">
        <v>5.9640000000000004</v>
      </c>
      <c r="Y53" s="45">
        <v>2.3250000000000002</v>
      </c>
      <c r="Z53" s="45">
        <v>1.83</v>
      </c>
      <c r="AA53" s="45">
        <v>2.16</v>
      </c>
      <c r="AB53" s="45">
        <v>-1.66</v>
      </c>
      <c r="AD53">
        <v>52</v>
      </c>
      <c r="AE53" t="str">
        <f>VLOOKUP(Sheet1!B75,Sheet2!$H$2:$J$300,3,FALSE)</f>
        <v>PHI</v>
      </c>
      <c r="AF53" t="str">
        <f>VLOOKUP(Sheet1!C75,Sheet2!$H$2:$J$300,3,FALSE)</f>
        <v>MIN</v>
      </c>
      <c r="AG53" t="str">
        <f>VLOOKUP(Sheet1!D75,Sheet2!$H$2:$J$300,3,FALSE)</f>
        <v>PHI</v>
      </c>
      <c r="AH53" t="str">
        <f>VLOOKUP(Sheet1!E75,Sheet2!$H$2:$J$300,3,FALSE)</f>
        <v>DEN</v>
      </c>
      <c r="AI53" t="str">
        <f>VLOOKUP(Sheet1!F75,Sheet2!$H$2:$J$300,3,FALSE)</f>
        <v>PHO</v>
      </c>
      <c r="AJ53" t="str">
        <f>VLOOKUP(Sheet1!G75,Sheet2!$H$2:$J$300,3,FALSE)</f>
        <v>UTA</v>
      </c>
      <c r="AK53" t="str">
        <f>VLOOKUP(Sheet1!H75,Sheet2!$H$2:$J$300,3,FALSE)</f>
        <v>ATL</v>
      </c>
      <c r="AL53" t="str">
        <f>VLOOKUP(Sheet1!I75,Sheet2!$H$2:$J$300,3,FALSE)</f>
        <v>DEN</v>
      </c>
      <c r="AM53" t="str">
        <f>VLOOKUP(Sheet1!J75,Sheet2!$H$2:$J$300,3,FALSE)</f>
        <v>UTA</v>
      </c>
      <c r="AN53">
        <f si="1" t="shared"/>
        <v>2</v>
      </c>
      <c r="AO53">
        <f si="2" t="shared"/>
        <v>1</v>
      </c>
      <c r="AP53">
        <f si="3" t="shared"/>
        <v>2</v>
      </c>
      <c r="AQ53">
        <f si="4" t="shared"/>
        <v>2</v>
      </c>
      <c r="AR53">
        <f si="5" t="shared"/>
        <v>1</v>
      </c>
      <c r="AS53">
        <f si="6" t="shared"/>
        <v>2</v>
      </c>
      <c r="AT53">
        <f si="7" t="shared"/>
        <v>1</v>
      </c>
      <c r="AU53">
        <f si="8" t="shared"/>
        <v>2</v>
      </c>
      <c r="AV53">
        <f si="9" t="shared"/>
        <v>2</v>
      </c>
      <c r="AW53">
        <f si="10" t="shared"/>
        <v>2</v>
      </c>
    </row>
    <row r="54" spans="3:49" x14ac:dyDescent="0.25">
      <c r="C54" s="46">
        <v>4500</v>
      </c>
      <c r="D54" s="47">
        <v>38.546999999999997</v>
      </c>
      <c r="E54" s="45">
        <v>17.346</v>
      </c>
      <c r="F54" s="45"/>
      <c r="G54" s="45"/>
      <c r="H54" s="45" t="s">
        <v>118</v>
      </c>
      <c r="I54" s="45"/>
      <c r="J54" s="45" t="s">
        <v>126</v>
      </c>
      <c r="K54" s="45" t="s">
        <v>8</v>
      </c>
      <c r="L54" s="55">
        <v>1</v>
      </c>
      <c r="M54" s="45">
        <v>0</v>
      </c>
      <c r="N54" s="45" t="s">
        <v>205</v>
      </c>
      <c r="O54" s="45">
        <v>17</v>
      </c>
      <c r="P54" s="45" t="s">
        <v>206</v>
      </c>
      <c r="Q54" s="45">
        <v>8.7799999999999994</v>
      </c>
      <c r="R54" s="45">
        <v>4.78</v>
      </c>
      <c r="S54" s="45">
        <v>0.78</v>
      </c>
      <c r="T54" s="45">
        <v>0.36</v>
      </c>
      <c r="U54" s="45">
        <v>0.66</v>
      </c>
      <c r="V54" s="45">
        <v>1.4</v>
      </c>
      <c r="W54" s="45">
        <v>8.7799999999999994</v>
      </c>
      <c r="X54" s="45">
        <v>5.7359999999999998</v>
      </c>
      <c r="Y54" s="45">
        <v>1.17</v>
      </c>
      <c r="Z54" s="45">
        <v>1.08</v>
      </c>
      <c r="AA54" s="45">
        <v>1.98</v>
      </c>
      <c r="AB54" s="45">
        <v>-1.4</v>
      </c>
      <c r="AD54">
        <v>53</v>
      </c>
      <c r="AE54" t="str">
        <f>VLOOKUP(Sheet1!B76,Sheet2!$H$2:$J$300,3,FALSE)</f>
        <v>PHI</v>
      </c>
      <c r="AF54" t="str">
        <f>VLOOKUP(Sheet1!C76,Sheet2!$H$2:$J$300,3,FALSE)</f>
        <v>PHI</v>
      </c>
      <c r="AG54" t="str">
        <f>VLOOKUP(Sheet1!D76,Sheet2!$H$2:$J$300,3,FALSE)</f>
        <v>PHO</v>
      </c>
      <c r="AH54" t="str">
        <f>VLOOKUP(Sheet1!E76,Sheet2!$H$2:$J$300,3,FALSE)</f>
        <v>DEN</v>
      </c>
      <c r="AI54" t="str">
        <f>VLOOKUP(Sheet1!F76,Sheet2!$H$2:$J$300,3,FALSE)</f>
        <v>PHO</v>
      </c>
      <c r="AJ54" t="str">
        <f>VLOOKUP(Sheet1!G76,Sheet2!$H$2:$J$300,3,FALSE)</f>
        <v>ATL</v>
      </c>
      <c r="AK54" t="str">
        <f>VLOOKUP(Sheet1!H76,Sheet2!$H$2:$J$300,3,FALSE)</f>
        <v>ATL</v>
      </c>
      <c r="AL54" t="str">
        <f>VLOOKUP(Sheet1!I76,Sheet2!$H$2:$J$300,3,FALSE)</f>
        <v>PHO</v>
      </c>
      <c r="AM54" t="str">
        <f>VLOOKUP(Sheet1!J76,Sheet2!$H$2:$J$300,3,FALSE)</f>
        <v>UTA</v>
      </c>
      <c r="AN54">
        <f si="1" t="shared"/>
        <v>2</v>
      </c>
      <c r="AO54">
        <f si="2" t="shared"/>
        <v>2</v>
      </c>
      <c r="AP54">
        <f si="3" t="shared"/>
        <v>3</v>
      </c>
      <c r="AQ54">
        <f si="4" t="shared"/>
        <v>1</v>
      </c>
      <c r="AR54">
        <f si="5" t="shared"/>
        <v>3</v>
      </c>
      <c r="AS54">
        <f si="6" t="shared"/>
        <v>2</v>
      </c>
      <c r="AT54">
        <f si="7" t="shared"/>
        <v>2</v>
      </c>
      <c r="AU54">
        <f si="8" t="shared"/>
        <v>3</v>
      </c>
      <c r="AV54">
        <f si="9" t="shared"/>
        <v>1</v>
      </c>
      <c r="AW54">
        <f si="10" t="shared"/>
        <v>3</v>
      </c>
    </row>
    <row r="55" spans="3:49" x14ac:dyDescent="0.25">
      <c r="C55" s="46">
        <v>4100</v>
      </c>
      <c r="D55" s="47">
        <v>41.704999999999998</v>
      </c>
      <c r="E55" s="45">
        <v>17.099</v>
      </c>
      <c r="F55" s="45"/>
      <c r="G55" s="45"/>
      <c r="H55" s="45" t="s">
        <v>109</v>
      </c>
      <c r="I55" s="45"/>
      <c r="J55" s="45" t="s">
        <v>125</v>
      </c>
      <c r="K55" s="45" t="s">
        <v>12</v>
      </c>
      <c r="L55" s="55">
        <v>1</v>
      </c>
      <c r="M55" s="45">
        <v>2</v>
      </c>
      <c r="N55" s="45" t="s">
        <v>203</v>
      </c>
      <c r="O55" s="45">
        <v>18</v>
      </c>
      <c r="P55" s="45" t="s">
        <v>196</v>
      </c>
      <c r="Q55" s="45">
        <v>6.96</v>
      </c>
      <c r="R55" s="45">
        <v>4.17</v>
      </c>
      <c r="S55" s="45">
        <v>1.75</v>
      </c>
      <c r="T55" s="45">
        <v>0.51</v>
      </c>
      <c r="U55" s="45">
        <v>0.59</v>
      </c>
      <c r="V55" s="45">
        <v>0.79</v>
      </c>
      <c r="W55" s="45">
        <v>6.96</v>
      </c>
      <c r="X55" s="45">
        <v>5.0039999999999996</v>
      </c>
      <c r="Y55" s="45">
        <v>2.625</v>
      </c>
      <c r="Z55" s="45">
        <v>1.53</v>
      </c>
      <c r="AA55" s="45">
        <v>1.77</v>
      </c>
      <c r="AB55" s="45">
        <v>-0.79</v>
      </c>
      <c r="AD55">
        <v>54</v>
      </c>
      <c r="AE55" t="str">
        <f>VLOOKUP(Sheet1!B77,Sheet2!$H$2:$J$300,3,FALSE)</f>
        <v>PHI</v>
      </c>
      <c r="AF55" t="str">
        <f>VLOOKUP(Sheet1!C77,Sheet2!$H$2:$J$300,3,FALSE)</f>
        <v>MIN</v>
      </c>
      <c r="AG55" t="str">
        <f>VLOOKUP(Sheet1!D77,Sheet2!$H$2:$J$300,3,FALSE)</f>
        <v>PHI</v>
      </c>
      <c r="AH55" t="str">
        <f>VLOOKUP(Sheet1!E77,Sheet2!$H$2:$J$300,3,FALSE)</f>
        <v>DEN</v>
      </c>
      <c r="AI55" t="str">
        <f>VLOOKUP(Sheet1!F77,Sheet2!$H$2:$J$300,3,FALSE)</f>
        <v>DEN</v>
      </c>
      <c r="AJ55" t="str">
        <f>VLOOKUP(Sheet1!G77,Sheet2!$H$2:$J$300,3,FALSE)</f>
        <v>UTA</v>
      </c>
      <c r="AK55" t="str">
        <f>VLOOKUP(Sheet1!H77,Sheet2!$H$2:$J$300,3,FALSE)</f>
        <v>SAC</v>
      </c>
      <c r="AL55" t="str">
        <f>VLOOKUP(Sheet1!I77,Sheet2!$H$2:$J$300,3,FALSE)</f>
        <v>PHO</v>
      </c>
      <c r="AM55" t="str">
        <f>VLOOKUP(Sheet1!J77,Sheet2!$H$2:$J$300,3,FALSE)</f>
        <v>MIN</v>
      </c>
      <c r="AN55">
        <f si="1" t="shared"/>
        <v>2</v>
      </c>
      <c r="AO55">
        <f si="2" t="shared"/>
        <v>2</v>
      </c>
      <c r="AP55">
        <f si="3" t="shared"/>
        <v>2</v>
      </c>
      <c r="AQ55">
        <f si="4" t="shared"/>
        <v>2</v>
      </c>
      <c r="AR55">
        <f si="5" t="shared"/>
        <v>2</v>
      </c>
      <c r="AS55">
        <f si="6" t="shared"/>
        <v>1</v>
      </c>
      <c r="AT55">
        <f si="7" t="shared"/>
        <v>1</v>
      </c>
      <c r="AU55">
        <f si="8" t="shared"/>
        <v>1</v>
      </c>
      <c r="AV55">
        <f si="9" t="shared"/>
        <v>2</v>
      </c>
      <c r="AW55">
        <f si="10" t="shared"/>
        <v>2</v>
      </c>
    </row>
    <row r="56" spans="3:49" x14ac:dyDescent="0.25">
      <c r="C56" s="46">
        <v>3800</v>
      </c>
      <c r="D56" s="47">
        <v>44.552999999999997</v>
      </c>
      <c r="E56" s="45">
        <v>16.93</v>
      </c>
      <c r="F56" s="45"/>
      <c r="G56" s="45"/>
      <c r="H56" s="45" t="s">
        <v>151</v>
      </c>
      <c r="I56" s="45"/>
      <c r="J56" s="45" t="s">
        <v>162</v>
      </c>
      <c r="K56" s="45" t="s">
        <v>12</v>
      </c>
      <c r="L56" s="55">
        <v>1</v>
      </c>
      <c r="M56" s="45">
        <v>0</v>
      </c>
      <c r="N56" s="45" t="s">
        <v>193</v>
      </c>
      <c r="O56" s="45">
        <v>28</v>
      </c>
      <c r="P56" s="45" t="s">
        <v>164</v>
      </c>
      <c r="Q56" s="45">
        <v>8.1</v>
      </c>
      <c r="R56" s="45">
        <v>3.25</v>
      </c>
      <c r="S56" s="45">
        <v>0.72</v>
      </c>
      <c r="T56" s="45">
        <v>1.1499999999999999</v>
      </c>
      <c r="U56" s="45">
        <v>0.4</v>
      </c>
      <c r="V56" s="45">
        <v>0.8</v>
      </c>
      <c r="W56" s="45">
        <v>8.1</v>
      </c>
      <c r="X56" s="45">
        <v>3.9</v>
      </c>
      <c r="Y56" s="45">
        <v>1.08</v>
      </c>
      <c r="Z56" s="45">
        <v>3.45</v>
      </c>
      <c r="AA56" s="45">
        <v>1.2</v>
      </c>
      <c r="AB56" s="45">
        <v>-0.8</v>
      </c>
      <c r="AD56">
        <v>55</v>
      </c>
      <c r="AE56" t="str">
        <f>VLOOKUP(Sheet1!B78,Sheet2!$H$2:$J$300,3,FALSE)</f>
        <v>PHI</v>
      </c>
      <c r="AF56" t="str">
        <f>VLOOKUP(Sheet1!C78,Sheet2!$H$2:$J$300,3,FALSE)</f>
        <v>MIN</v>
      </c>
      <c r="AG56" t="str">
        <f>VLOOKUP(Sheet1!D78,Sheet2!$H$2:$J$300,3,FALSE)</f>
        <v>PHO</v>
      </c>
      <c r="AH56" t="str">
        <f>VLOOKUP(Sheet1!E78,Sheet2!$H$2:$J$300,3,FALSE)</f>
        <v>DEN</v>
      </c>
      <c r="AI56" t="str">
        <f>VLOOKUP(Sheet1!F78,Sheet2!$H$2:$J$300,3,FALSE)</f>
        <v>PHO</v>
      </c>
      <c r="AJ56" t="str">
        <f>VLOOKUP(Sheet1!G78,Sheet2!$H$2:$J$300,3,FALSE)</f>
        <v>ATL</v>
      </c>
      <c r="AK56" t="str">
        <f>VLOOKUP(Sheet1!H78,Sheet2!$H$2:$J$300,3,FALSE)</f>
        <v>DEN</v>
      </c>
      <c r="AL56" t="str">
        <f>VLOOKUP(Sheet1!I78,Sheet2!$H$2:$J$300,3,FALSE)</f>
        <v>UTA</v>
      </c>
      <c r="AM56" t="str">
        <f>VLOOKUP(Sheet1!J78,Sheet2!$H$2:$J$300,3,FALSE)</f>
        <v>PHI</v>
      </c>
      <c r="AN56">
        <f si="1" t="shared"/>
        <v>2</v>
      </c>
      <c r="AO56">
        <f si="2" t="shared"/>
        <v>1</v>
      </c>
      <c r="AP56">
        <f si="3" t="shared"/>
        <v>2</v>
      </c>
      <c r="AQ56">
        <f si="4" t="shared"/>
        <v>2</v>
      </c>
      <c r="AR56">
        <f si="5" t="shared"/>
        <v>2</v>
      </c>
      <c r="AS56">
        <f si="6" t="shared"/>
        <v>1</v>
      </c>
      <c r="AT56">
        <f si="7" t="shared"/>
        <v>2</v>
      </c>
      <c r="AU56">
        <f si="8" t="shared"/>
        <v>1</v>
      </c>
      <c r="AV56">
        <f si="9" t="shared"/>
        <v>2</v>
      </c>
      <c r="AW56">
        <f si="10" t="shared"/>
        <v>2</v>
      </c>
    </row>
    <row r="57" spans="3:49" x14ac:dyDescent="0.25">
      <c r="C57" s="46">
        <v>3600</v>
      </c>
      <c r="D57" s="47">
        <v>45.963999999999999</v>
      </c>
      <c r="E57" s="45">
        <v>16.547000000000001</v>
      </c>
      <c r="F57" s="45"/>
      <c r="G57" s="45"/>
      <c r="H57" s="45" t="s">
        <v>101</v>
      </c>
      <c r="I57" s="45"/>
      <c r="J57" s="45" t="s">
        <v>124</v>
      </c>
      <c r="K57" s="45" t="s">
        <v>12</v>
      </c>
      <c r="L57" s="55">
        <v>1</v>
      </c>
      <c r="M57" s="45">
        <v>0</v>
      </c>
      <c r="N57" s="45" t="s">
        <v>200</v>
      </c>
      <c r="O57" s="45">
        <v>23</v>
      </c>
      <c r="P57" s="45" t="s">
        <v>162</v>
      </c>
      <c r="Q57" s="45">
        <v>6.2</v>
      </c>
      <c r="R57" s="45">
        <v>4.21</v>
      </c>
      <c r="S57" s="45">
        <v>1.67</v>
      </c>
      <c r="T57" s="45">
        <v>0.75</v>
      </c>
      <c r="U57" s="45">
        <v>0.48</v>
      </c>
      <c r="V57" s="45">
        <v>0.9</v>
      </c>
      <c r="W57" s="45">
        <v>6.2</v>
      </c>
      <c r="X57" s="45">
        <v>5.0519999999999996</v>
      </c>
      <c r="Y57" s="45">
        <v>2.5049999999999999</v>
      </c>
      <c r="Z57" s="45">
        <v>2.25</v>
      </c>
      <c r="AA57" s="45">
        <v>1.44</v>
      </c>
      <c r="AB57" s="45">
        <v>-0.9</v>
      </c>
      <c r="AD57">
        <v>56</v>
      </c>
      <c r="AE57" t="str">
        <f>VLOOKUP(Sheet1!B79,Sheet2!$H$2:$J$300,3,FALSE)</f>
        <v>PHI</v>
      </c>
      <c r="AF57" t="str">
        <f>VLOOKUP(Sheet1!C79,Sheet2!$H$2:$J$300,3,FALSE)</f>
        <v>SAC</v>
      </c>
      <c r="AG57" t="str">
        <f>VLOOKUP(Sheet1!D79,Sheet2!$H$2:$J$300,3,FALSE)</f>
        <v>PHI</v>
      </c>
      <c r="AH57" t="str">
        <f>VLOOKUP(Sheet1!E79,Sheet2!$H$2:$J$300,3,FALSE)</f>
        <v>DEN</v>
      </c>
      <c r="AI57" t="str">
        <f>VLOOKUP(Sheet1!F79,Sheet2!$H$2:$J$300,3,FALSE)</f>
        <v>PHO</v>
      </c>
      <c r="AJ57" t="str">
        <f>VLOOKUP(Sheet1!G79,Sheet2!$H$2:$J$300,3,FALSE)</f>
        <v>ATL</v>
      </c>
      <c r="AK57" t="str">
        <f>VLOOKUP(Sheet1!H79,Sheet2!$H$2:$J$300,3,FALSE)</f>
        <v>HOU</v>
      </c>
      <c r="AL57" t="str">
        <f>VLOOKUP(Sheet1!I79,Sheet2!$H$2:$J$300,3,FALSE)</f>
        <v>DEN</v>
      </c>
      <c r="AM57" t="str">
        <f>VLOOKUP(Sheet1!J79,Sheet2!$H$2:$J$300,3,FALSE)</f>
        <v>PHO</v>
      </c>
      <c r="AN57">
        <f si="1" t="shared"/>
        <v>2</v>
      </c>
      <c r="AO57">
        <f si="2" t="shared"/>
        <v>1</v>
      </c>
      <c r="AP57">
        <f si="3" t="shared"/>
        <v>2</v>
      </c>
      <c r="AQ57">
        <f si="4" t="shared"/>
        <v>2</v>
      </c>
      <c r="AR57">
        <f si="5" t="shared"/>
        <v>2</v>
      </c>
      <c r="AS57">
        <f si="6" t="shared"/>
        <v>1</v>
      </c>
      <c r="AT57">
        <f si="7" t="shared"/>
        <v>1</v>
      </c>
      <c r="AU57">
        <f si="8" t="shared"/>
        <v>2</v>
      </c>
      <c r="AV57">
        <f si="9" t="shared"/>
        <v>2</v>
      </c>
      <c r="AW57">
        <f si="10" t="shared"/>
        <v>2</v>
      </c>
    </row>
    <row r="58" spans="3:49" x14ac:dyDescent="0.25">
      <c r="C58" s="46">
        <v>3700</v>
      </c>
      <c r="D58" s="47">
        <v>44.651000000000003</v>
      </c>
      <c r="E58" s="45">
        <v>16.521000000000001</v>
      </c>
      <c r="F58" s="45"/>
      <c r="G58" s="45"/>
      <c r="H58" s="45" t="s">
        <v>185</v>
      </c>
      <c r="I58" s="45"/>
      <c r="J58" s="45" t="s">
        <v>194</v>
      </c>
      <c r="K58" s="45" t="s">
        <v>13</v>
      </c>
      <c r="L58" s="55">
        <v>1</v>
      </c>
      <c r="M58" s="45">
        <v>2</v>
      </c>
      <c r="N58" s="45" t="s">
        <v>195</v>
      </c>
      <c r="O58" s="45">
        <v>19</v>
      </c>
      <c r="P58" s="45" t="s">
        <v>163</v>
      </c>
      <c r="Q58" s="45">
        <v>8.66</v>
      </c>
      <c r="R58" s="45">
        <v>4.38</v>
      </c>
      <c r="S58" s="45">
        <v>1.37</v>
      </c>
      <c r="T58" s="45">
        <v>0.33</v>
      </c>
      <c r="U58" s="45">
        <v>7.0000000000000007E-2</v>
      </c>
      <c r="V58" s="45">
        <v>0.65</v>
      </c>
      <c r="W58" s="45">
        <v>8.66</v>
      </c>
      <c r="X58" s="45">
        <v>5.2560000000000002</v>
      </c>
      <c r="Y58" s="45">
        <v>2.0550000000000002</v>
      </c>
      <c r="Z58" s="45">
        <v>0.99</v>
      </c>
      <c r="AA58" s="45">
        <v>0.21</v>
      </c>
      <c r="AB58" s="45">
        <v>-0.65</v>
      </c>
      <c r="AD58">
        <v>57</v>
      </c>
      <c r="AE58" t="str">
        <f>VLOOKUP(Sheet1!B80,Sheet2!$H$2:$J$300,3,FALSE)</f>
        <v>PHI</v>
      </c>
      <c r="AF58" t="str">
        <f>VLOOKUP(Sheet1!C80,Sheet2!$H$2:$J$300,3,FALSE)</f>
        <v>PHI</v>
      </c>
      <c r="AG58" t="str">
        <f>VLOOKUP(Sheet1!D80,Sheet2!$H$2:$J$300,3,FALSE)</f>
        <v>PHO</v>
      </c>
      <c r="AH58" t="str">
        <f>VLOOKUP(Sheet1!E80,Sheet2!$H$2:$J$300,3,FALSE)</f>
        <v>DEN</v>
      </c>
      <c r="AI58" t="str">
        <f>VLOOKUP(Sheet1!F80,Sheet2!$H$2:$J$300,3,FALSE)</f>
        <v>PHO</v>
      </c>
      <c r="AJ58" t="str">
        <f>VLOOKUP(Sheet1!G80,Sheet2!$H$2:$J$300,3,FALSE)</f>
        <v>PHI</v>
      </c>
      <c r="AK58" t="str">
        <f>VLOOKUP(Sheet1!H80,Sheet2!$H$2:$J$300,3,FALSE)</f>
        <v>SAC</v>
      </c>
      <c r="AL58" t="str">
        <f>VLOOKUP(Sheet1!I80,Sheet2!$H$2:$J$300,3,FALSE)</f>
        <v>DEN</v>
      </c>
      <c r="AM58" t="str">
        <f>VLOOKUP(Sheet1!J80,Sheet2!$H$2:$J$300,3,FALSE)</f>
        <v>PHI</v>
      </c>
      <c r="AN58">
        <f si="1" t="shared"/>
        <v>4</v>
      </c>
      <c r="AO58">
        <f si="2" t="shared"/>
        <v>4</v>
      </c>
      <c r="AP58">
        <f si="3" t="shared"/>
        <v>2</v>
      </c>
      <c r="AQ58">
        <f si="4" t="shared"/>
        <v>2</v>
      </c>
      <c r="AR58">
        <f si="5" t="shared"/>
        <v>2</v>
      </c>
      <c r="AS58">
        <f si="6" t="shared"/>
        <v>4</v>
      </c>
      <c r="AT58">
        <f si="7" t="shared"/>
        <v>1</v>
      </c>
      <c r="AU58">
        <f si="8" t="shared"/>
        <v>2</v>
      </c>
      <c r="AV58">
        <f si="9" t="shared"/>
        <v>4</v>
      </c>
      <c r="AW58">
        <f si="10" t="shared"/>
        <v>4</v>
      </c>
    </row>
    <row r="59" spans="3:49" x14ac:dyDescent="0.25">
      <c r="C59" s="46">
        <v>3500</v>
      </c>
      <c r="D59" s="47">
        <v>45.168999999999997</v>
      </c>
      <c r="E59" s="45">
        <v>15.808999999999999</v>
      </c>
      <c r="F59" s="45"/>
      <c r="G59" s="45"/>
      <c r="H59" s="45" t="s">
        <v>159</v>
      </c>
      <c r="I59" s="45"/>
      <c r="J59" s="45" t="s">
        <v>162</v>
      </c>
      <c r="K59" s="45" t="s">
        <v>12</v>
      </c>
      <c r="L59" s="55">
        <v>1</v>
      </c>
      <c r="M59" s="45">
        <v>0</v>
      </c>
      <c r="N59" s="45" t="s">
        <v>193</v>
      </c>
      <c r="O59" s="45">
        <v>23</v>
      </c>
      <c r="P59" s="45" t="s">
        <v>164</v>
      </c>
      <c r="Q59" s="45">
        <v>9.68</v>
      </c>
      <c r="R59" s="45">
        <v>2.77</v>
      </c>
      <c r="S59" s="45">
        <v>0.55000000000000004</v>
      </c>
      <c r="T59" s="45">
        <v>0.5</v>
      </c>
      <c r="U59" s="45">
        <v>0.44</v>
      </c>
      <c r="V59" s="45">
        <v>0.84</v>
      </c>
      <c r="W59" s="45">
        <v>9.68</v>
      </c>
      <c r="X59" s="45">
        <v>3.3239999999999998</v>
      </c>
      <c r="Y59" s="45">
        <v>0.82499999999999996</v>
      </c>
      <c r="Z59" s="45">
        <v>1.5</v>
      </c>
      <c r="AA59" s="45">
        <v>1.32</v>
      </c>
      <c r="AB59" s="45">
        <v>-0.84</v>
      </c>
      <c r="AD59">
        <v>58</v>
      </c>
      <c r="AE59" t="str">
        <f>VLOOKUP(Sheet1!B81,Sheet2!$H$2:$J$300,3,FALSE)</f>
        <v>PHI</v>
      </c>
      <c r="AF59" t="str">
        <f>VLOOKUP(Sheet1!C81,Sheet2!$H$2:$J$300,3,FALSE)</f>
        <v>PHI</v>
      </c>
      <c r="AG59" t="str">
        <f>VLOOKUP(Sheet1!D81,Sheet2!$H$2:$J$300,3,FALSE)</f>
        <v>PHO</v>
      </c>
      <c r="AH59" t="str">
        <f>VLOOKUP(Sheet1!E81,Sheet2!$H$2:$J$300,3,FALSE)</f>
        <v>DEN</v>
      </c>
      <c r="AI59" t="str">
        <f>VLOOKUP(Sheet1!F81,Sheet2!$H$2:$J$300,3,FALSE)</f>
        <v>PHO</v>
      </c>
      <c r="AJ59" t="str">
        <f>VLOOKUP(Sheet1!G81,Sheet2!$H$2:$J$300,3,FALSE)</f>
        <v>UTA</v>
      </c>
      <c r="AK59" t="str">
        <f>VLOOKUP(Sheet1!H81,Sheet2!$H$2:$J$300,3,FALSE)</f>
        <v>SAC</v>
      </c>
      <c r="AL59" t="str">
        <f>VLOOKUP(Sheet1!I81,Sheet2!$H$2:$J$300,3,FALSE)</f>
        <v>PHO</v>
      </c>
      <c r="AM59" t="str">
        <f>VLOOKUP(Sheet1!J81,Sheet2!$H$2:$J$300,3,FALSE)</f>
        <v>MIN</v>
      </c>
      <c r="AN59">
        <f si="1" t="shared"/>
        <v>2</v>
      </c>
      <c r="AO59">
        <f si="2" t="shared"/>
        <v>2</v>
      </c>
      <c r="AP59">
        <f si="3" t="shared"/>
        <v>3</v>
      </c>
      <c r="AQ59">
        <f si="4" t="shared"/>
        <v>1</v>
      </c>
      <c r="AR59">
        <f si="5" t="shared"/>
        <v>3</v>
      </c>
      <c r="AS59">
        <f si="6" t="shared"/>
        <v>1</v>
      </c>
      <c r="AT59">
        <f si="7" t="shared"/>
        <v>1</v>
      </c>
      <c r="AU59">
        <f si="8" t="shared"/>
        <v>3</v>
      </c>
      <c r="AV59">
        <f si="9" t="shared"/>
        <v>1</v>
      </c>
      <c r="AW59">
        <f si="10" t="shared"/>
        <v>3</v>
      </c>
    </row>
    <row r="60" spans="3:49" x14ac:dyDescent="0.25">
      <c r="C60" s="46">
        <v>3800</v>
      </c>
      <c r="D60" s="47">
        <v>41.429000000000002</v>
      </c>
      <c r="E60" s="45">
        <v>15.743</v>
      </c>
      <c r="F60" s="45"/>
      <c r="G60" s="45"/>
      <c r="H60" s="45" t="s">
        <v>189</v>
      </c>
      <c r="I60" s="45"/>
      <c r="J60" s="45" t="s">
        <v>196</v>
      </c>
      <c r="K60" s="45" t="s">
        <v>8</v>
      </c>
      <c r="L60" s="55">
        <v>1</v>
      </c>
      <c r="M60" s="45">
        <v>1</v>
      </c>
      <c r="N60" s="45" t="s">
        <v>197</v>
      </c>
      <c r="O60" s="45">
        <v>22</v>
      </c>
      <c r="P60" s="45" t="s">
        <v>128</v>
      </c>
      <c r="Q60" s="45">
        <v>6.56</v>
      </c>
      <c r="R60" s="45">
        <v>4.74</v>
      </c>
      <c r="S60" s="45">
        <v>1.19</v>
      </c>
      <c r="T60" s="45">
        <v>0.38</v>
      </c>
      <c r="U60" s="45">
        <v>0.55000000000000004</v>
      </c>
      <c r="V60" s="45">
        <v>1.08</v>
      </c>
      <c r="W60" s="45">
        <v>6.56</v>
      </c>
      <c r="X60" s="45">
        <v>5.6879999999999997</v>
      </c>
      <c r="Y60" s="45">
        <v>1.7849999999999999</v>
      </c>
      <c r="Z60" s="45">
        <v>1.1399999999999999</v>
      </c>
      <c r="AA60" s="45">
        <v>1.65</v>
      </c>
      <c r="AB60" s="45">
        <v>-1.08</v>
      </c>
      <c r="AD60">
        <v>59</v>
      </c>
      <c r="AE60" t="str">
        <f>VLOOKUP(Sheet1!B82,Sheet2!$H$2:$J$300,3,FALSE)</f>
        <v>PHI</v>
      </c>
      <c r="AF60" t="str">
        <f>VLOOKUP(Sheet1!C82,Sheet2!$H$2:$J$300,3,FALSE)</f>
        <v>SAC</v>
      </c>
      <c r="AG60" t="str">
        <f>VLOOKUP(Sheet1!D82,Sheet2!$H$2:$J$300,3,FALSE)</f>
        <v>SAC</v>
      </c>
      <c r="AH60" t="str">
        <f>VLOOKUP(Sheet1!E82,Sheet2!$H$2:$J$300,3,FALSE)</f>
        <v>DEN</v>
      </c>
      <c r="AI60" t="str">
        <f>VLOOKUP(Sheet1!F82,Sheet2!$H$2:$J$300,3,FALSE)</f>
        <v>PHI</v>
      </c>
      <c r="AJ60" t="str">
        <f>VLOOKUP(Sheet1!G82,Sheet2!$H$2:$J$300,3,FALSE)</f>
        <v>HOU</v>
      </c>
      <c r="AK60" t="str">
        <f>VLOOKUP(Sheet1!H82,Sheet2!$H$2:$J$300,3,FALSE)</f>
        <v>HOU</v>
      </c>
      <c r="AL60" t="str">
        <f>VLOOKUP(Sheet1!I82,Sheet2!$H$2:$J$300,3,FALSE)</f>
        <v>PHO</v>
      </c>
      <c r="AM60" t="str">
        <f>VLOOKUP(Sheet1!J82,Sheet2!$H$2:$J$300,3,FALSE)</f>
        <v>MIN</v>
      </c>
      <c r="AN60">
        <f si="1" t="shared"/>
        <v>2</v>
      </c>
      <c r="AO60">
        <f si="2" t="shared"/>
        <v>2</v>
      </c>
      <c r="AP60">
        <f si="3" t="shared"/>
        <v>2</v>
      </c>
      <c r="AQ60">
        <f si="4" t="shared"/>
        <v>1</v>
      </c>
      <c r="AR60">
        <f si="5" t="shared"/>
        <v>2</v>
      </c>
      <c r="AS60">
        <f si="6" t="shared"/>
        <v>2</v>
      </c>
      <c r="AT60">
        <f si="7" t="shared"/>
        <v>2</v>
      </c>
      <c r="AU60">
        <f si="8" t="shared"/>
        <v>1</v>
      </c>
      <c r="AV60">
        <f si="9" t="shared"/>
        <v>1</v>
      </c>
      <c r="AW60">
        <f si="10" t="shared"/>
        <v>2</v>
      </c>
    </row>
    <row r="61" spans="3:49" x14ac:dyDescent="0.25">
      <c r="C61" s="46">
        <v>3700</v>
      </c>
      <c r="D61" s="47">
        <v>42.158999999999999</v>
      </c>
      <c r="E61" s="45">
        <v>15.599</v>
      </c>
      <c r="F61" s="45"/>
      <c r="G61" s="45"/>
      <c r="H61" s="45" t="s">
        <v>192</v>
      </c>
      <c r="I61" s="45"/>
      <c r="J61" s="45" t="s">
        <v>194</v>
      </c>
      <c r="K61" s="45" t="s">
        <v>8</v>
      </c>
      <c r="L61" s="55">
        <v>1</v>
      </c>
      <c r="M61" s="45">
        <v>2</v>
      </c>
      <c r="N61" s="45" t="s">
        <v>195</v>
      </c>
      <c r="O61" s="45">
        <v>16</v>
      </c>
      <c r="P61" s="45" t="s">
        <v>163</v>
      </c>
      <c r="Q61" s="45">
        <v>6.67</v>
      </c>
      <c r="R61" s="45">
        <v>4.2699999999999996</v>
      </c>
      <c r="S61" s="45">
        <v>0.79</v>
      </c>
      <c r="T61" s="45">
        <v>0.46</v>
      </c>
      <c r="U61" s="45">
        <v>0.57999999999999996</v>
      </c>
      <c r="V61" s="45">
        <v>0.5</v>
      </c>
      <c r="W61" s="45">
        <v>6.67</v>
      </c>
      <c r="X61" s="45">
        <v>5.1239999999999997</v>
      </c>
      <c r="Y61" s="45">
        <v>1.1850000000000001</v>
      </c>
      <c r="Z61" s="45">
        <v>1.38</v>
      </c>
      <c r="AA61" s="45">
        <v>1.74</v>
      </c>
      <c r="AB61" s="45">
        <v>-0.5</v>
      </c>
      <c r="AD61">
        <v>60</v>
      </c>
      <c r="AE61" t="str">
        <f>VLOOKUP(Sheet1!B83,Sheet2!$H$2:$J$300,3,FALSE)</f>
        <v>PHI</v>
      </c>
      <c r="AF61" t="str">
        <f>VLOOKUP(Sheet1!C83,Sheet2!$H$2:$J$300,3,FALSE)</f>
        <v>MIN</v>
      </c>
      <c r="AG61" t="str">
        <f>VLOOKUP(Sheet1!D83,Sheet2!$H$2:$J$300,3,FALSE)</f>
        <v>MIN</v>
      </c>
      <c r="AH61" t="str">
        <f>VLOOKUP(Sheet1!E83,Sheet2!$H$2:$J$300,3,FALSE)</f>
        <v>DEN</v>
      </c>
      <c r="AI61" t="str">
        <f>VLOOKUP(Sheet1!F83,Sheet2!$H$2:$J$300,3,FALSE)</f>
        <v>DEN</v>
      </c>
      <c r="AJ61" t="str">
        <f>VLOOKUP(Sheet1!G83,Sheet2!$H$2:$J$300,3,FALSE)</f>
        <v>PHO</v>
      </c>
      <c r="AK61" t="str">
        <f>VLOOKUP(Sheet1!H83,Sheet2!$H$2:$J$300,3,FALSE)</f>
        <v>SAC</v>
      </c>
      <c r="AL61" t="str">
        <f>VLOOKUP(Sheet1!I83,Sheet2!$H$2:$J$300,3,FALSE)</f>
        <v>PHO</v>
      </c>
      <c r="AM61" t="str">
        <f>VLOOKUP(Sheet1!J83,Sheet2!$H$2:$J$300,3,FALSE)</f>
        <v>MIN</v>
      </c>
      <c r="AN61">
        <f si="1" t="shared"/>
        <v>1</v>
      </c>
      <c r="AO61">
        <f si="2" t="shared"/>
        <v>3</v>
      </c>
      <c r="AP61">
        <f si="3" t="shared"/>
        <v>3</v>
      </c>
      <c r="AQ61">
        <f si="4" t="shared"/>
        <v>2</v>
      </c>
      <c r="AR61">
        <f si="5" t="shared"/>
        <v>2</v>
      </c>
      <c r="AS61">
        <f si="6" t="shared"/>
        <v>2</v>
      </c>
      <c r="AT61">
        <f si="7" t="shared"/>
        <v>1</v>
      </c>
      <c r="AU61">
        <f si="8" t="shared"/>
        <v>2</v>
      </c>
      <c r="AV61">
        <f si="9" t="shared"/>
        <v>3</v>
      </c>
      <c r="AW61">
        <f si="10" t="shared"/>
        <v>3</v>
      </c>
    </row>
    <row r="62" spans="3:49" x14ac:dyDescent="0.25">
      <c r="C62" s="46">
        <v>3500</v>
      </c>
      <c r="D62" s="47">
        <v>43.225999999999999</v>
      </c>
      <c r="E62" s="45">
        <v>15.129</v>
      </c>
      <c r="F62" s="45"/>
      <c r="G62" s="45"/>
      <c r="H62" s="45" t="s">
        <v>155</v>
      </c>
      <c r="I62" s="45"/>
      <c r="J62" s="45" t="s">
        <v>163</v>
      </c>
      <c r="K62" s="45" t="s">
        <v>13</v>
      </c>
      <c r="L62" s="55">
        <v>1</v>
      </c>
      <c r="M62" s="45">
        <v>0</v>
      </c>
      <c r="N62" s="45" t="s">
        <v>198</v>
      </c>
      <c r="O62" s="45">
        <v>17</v>
      </c>
      <c r="P62" s="45" t="s">
        <v>199</v>
      </c>
      <c r="Q62" s="45">
        <v>8.19</v>
      </c>
      <c r="R62" s="45">
        <v>3.47</v>
      </c>
      <c r="S62" s="45">
        <v>0.93</v>
      </c>
      <c r="T62" s="45">
        <v>0.32</v>
      </c>
      <c r="U62" s="45">
        <v>0.43</v>
      </c>
      <c r="V62" s="45">
        <v>0.87</v>
      </c>
      <c r="W62" s="45">
        <v>8.19</v>
      </c>
      <c r="X62" s="45">
        <v>4.1639999999999997</v>
      </c>
      <c r="Y62" s="45">
        <v>1.395</v>
      </c>
      <c r="Z62" s="45">
        <v>0.96</v>
      </c>
      <c r="AA62" s="45">
        <v>1.29</v>
      </c>
      <c r="AB62" s="45">
        <v>-0.87</v>
      </c>
      <c r="AD62">
        <v>61</v>
      </c>
      <c r="AE62" t="str">
        <f>VLOOKUP(Sheet1!B84,Sheet2!$H$2:$J$300,3,FALSE)</f>
        <v>PHI</v>
      </c>
      <c r="AF62" t="str">
        <f>VLOOKUP(Sheet1!C84,Sheet2!$H$2:$J$300,3,FALSE)</f>
        <v>MIN</v>
      </c>
      <c r="AG62" t="str">
        <f>VLOOKUP(Sheet1!D84,Sheet2!$H$2:$J$300,3,FALSE)</f>
        <v>PHO</v>
      </c>
      <c r="AH62" t="str">
        <f>VLOOKUP(Sheet1!E84,Sheet2!$H$2:$J$300,3,FALSE)</f>
        <v>PHI</v>
      </c>
      <c r="AI62" t="str">
        <f>VLOOKUP(Sheet1!F84,Sheet2!$H$2:$J$300,3,FALSE)</f>
        <v>UTA</v>
      </c>
      <c r="AJ62" t="str">
        <f>VLOOKUP(Sheet1!G84,Sheet2!$H$2:$J$300,3,FALSE)</f>
        <v>PHI</v>
      </c>
      <c r="AK62" t="str">
        <f>VLOOKUP(Sheet1!H84,Sheet2!$H$2:$J$300,3,FALSE)</f>
        <v>ATL</v>
      </c>
      <c r="AL62" t="str">
        <f>VLOOKUP(Sheet1!I84,Sheet2!$H$2:$J$300,3,FALSE)</f>
        <v>PHO</v>
      </c>
      <c r="AM62" t="str">
        <f>VLOOKUP(Sheet1!J84,Sheet2!$H$2:$J$300,3,FALSE)</f>
        <v>PHO</v>
      </c>
      <c r="AN62">
        <f si="1" t="shared"/>
        <v>3</v>
      </c>
      <c r="AO62">
        <f si="2" t="shared"/>
        <v>1</v>
      </c>
      <c r="AP62">
        <f si="3" t="shared"/>
        <v>3</v>
      </c>
      <c r="AQ62">
        <f si="4" t="shared"/>
        <v>3</v>
      </c>
      <c r="AR62">
        <f si="5" t="shared"/>
        <v>1</v>
      </c>
      <c r="AS62">
        <f si="6" t="shared"/>
        <v>3</v>
      </c>
      <c r="AT62">
        <f si="7" t="shared"/>
        <v>1</v>
      </c>
      <c r="AU62">
        <f si="8" t="shared"/>
        <v>3</v>
      </c>
      <c r="AV62">
        <f si="9" t="shared"/>
        <v>3</v>
      </c>
      <c r="AW62">
        <f si="10" t="shared"/>
        <v>3</v>
      </c>
    </row>
    <row r="63" spans="3:49" x14ac:dyDescent="0.25">
      <c r="C63" s="46">
        <v>3600</v>
      </c>
      <c r="D63" s="47">
        <v>41.561</v>
      </c>
      <c r="E63" s="45">
        <v>14.962</v>
      </c>
      <c r="F63" s="45"/>
      <c r="G63" s="45"/>
      <c r="H63" s="45" t="s">
        <v>171</v>
      </c>
      <c r="I63" s="45"/>
      <c r="J63" s="45" t="s">
        <v>196</v>
      </c>
      <c r="K63" s="45" t="s">
        <v>9</v>
      </c>
      <c r="L63" s="55">
        <v>1</v>
      </c>
      <c r="M63" s="45">
        <v>1</v>
      </c>
      <c r="N63" s="45" t="s">
        <v>197</v>
      </c>
      <c r="O63" s="45">
        <v>20</v>
      </c>
      <c r="P63" s="45" t="s">
        <v>128</v>
      </c>
      <c r="Q63" s="45">
        <v>9.57</v>
      </c>
      <c r="R63" s="45">
        <v>1.61</v>
      </c>
      <c r="S63" s="45">
        <v>1.32</v>
      </c>
      <c r="T63" s="45">
        <v>0.54</v>
      </c>
      <c r="U63" s="45">
        <v>0.15</v>
      </c>
      <c r="V63" s="45">
        <v>0.59</v>
      </c>
      <c r="W63" s="45">
        <v>9.57</v>
      </c>
      <c r="X63" s="45">
        <v>1.9319999999999999</v>
      </c>
      <c r="Y63" s="45">
        <v>1.98</v>
      </c>
      <c r="Z63" s="45">
        <v>1.62</v>
      </c>
      <c r="AA63" s="45">
        <v>0.45</v>
      </c>
      <c r="AB63" s="45">
        <v>-0.59</v>
      </c>
      <c r="AD63">
        <v>62</v>
      </c>
      <c r="AE63" t="str">
        <f>VLOOKUP(Sheet1!B85,Sheet2!$H$2:$J$300,3,FALSE)</f>
        <v>PHI</v>
      </c>
      <c r="AF63" t="str">
        <f>VLOOKUP(Sheet1!C85,Sheet2!$H$2:$J$300,3,FALSE)</f>
        <v>MIN</v>
      </c>
      <c r="AG63" t="str">
        <f>VLOOKUP(Sheet1!D85,Sheet2!$H$2:$J$300,3,FALSE)</f>
        <v>PHO</v>
      </c>
      <c r="AH63" t="str">
        <f>VLOOKUP(Sheet1!E85,Sheet2!$H$2:$J$300,3,FALSE)</f>
        <v>DEN</v>
      </c>
      <c r="AI63" t="str">
        <f>VLOOKUP(Sheet1!F85,Sheet2!$H$2:$J$300,3,FALSE)</f>
        <v>DEN</v>
      </c>
      <c r="AJ63" t="str">
        <f>VLOOKUP(Sheet1!G85,Sheet2!$H$2:$J$300,3,FALSE)</f>
        <v>PHO</v>
      </c>
      <c r="AK63" t="str">
        <f>VLOOKUP(Sheet1!H85,Sheet2!$H$2:$J$300,3,FALSE)</f>
        <v>SAC</v>
      </c>
      <c r="AL63" t="str">
        <f>VLOOKUP(Sheet1!I85,Sheet2!$H$2:$J$300,3,FALSE)</f>
        <v>DEN</v>
      </c>
      <c r="AM63" t="str">
        <f>VLOOKUP(Sheet1!J85,Sheet2!$H$2:$J$300,3,FALSE)</f>
        <v>UTA</v>
      </c>
      <c r="AN63">
        <f si="1" t="shared"/>
        <v>1</v>
      </c>
      <c r="AO63">
        <f si="2" t="shared"/>
        <v>1</v>
      </c>
      <c r="AP63">
        <f si="3" t="shared"/>
        <v>2</v>
      </c>
      <c r="AQ63">
        <f si="4" t="shared"/>
        <v>3</v>
      </c>
      <c r="AR63">
        <f si="5" t="shared"/>
        <v>3</v>
      </c>
      <c r="AS63">
        <f si="6" t="shared"/>
        <v>2</v>
      </c>
      <c r="AT63">
        <f si="7" t="shared"/>
        <v>1</v>
      </c>
      <c r="AU63">
        <f si="8" t="shared"/>
        <v>3</v>
      </c>
      <c r="AV63">
        <f si="9" t="shared"/>
        <v>1</v>
      </c>
      <c r="AW63">
        <f si="10" t="shared"/>
        <v>3</v>
      </c>
    </row>
    <row r="64" spans="3:49" x14ac:dyDescent="0.25">
      <c r="C64" s="46">
        <v>3600</v>
      </c>
      <c r="D64" s="47">
        <v>40.950000000000003</v>
      </c>
      <c r="E64" s="45">
        <v>14.742000000000001</v>
      </c>
      <c r="F64" s="45"/>
      <c r="G64" s="45"/>
      <c r="H64" s="45" t="s">
        <v>184</v>
      </c>
      <c r="I64" s="45"/>
      <c r="J64" s="45" t="s">
        <v>196</v>
      </c>
      <c r="K64" s="45" t="s">
        <v>13</v>
      </c>
      <c r="L64" s="55">
        <v>1</v>
      </c>
      <c r="M64" s="45">
        <v>1</v>
      </c>
      <c r="N64" s="45" t="s">
        <v>197</v>
      </c>
      <c r="O64" s="45">
        <v>16</v>
      </c>
      <c r="P64" s="45" t="s">
        <v>128</v>
      </c>
      <c r="Q64" s="45">
        <v>4.58</v>
      </c>
      <c r="R64" s="45">
        <v>4.76</v>
      </c>
      <c r="S64" s="45">
        <v>0.84</v>
      </c>
      <c r="T64" s="45">
        <v>0.45</v>
      </c>
      <c r="U64" s="45">
        <v>1.04</v>
      </c>
      <c r="V64" s="45">
        <v>1.28</v>
      </c>
      <c r="W64" s="45">
        <v>4.58</v>
      </c>
      <c r="X64" s="45">
        <v>5.7119999999999997</v>
      </c>
      <c r="Y64" s="45">
        <v>1.26</v>
      </c>
      <c r="Z64" s="45">
        <v>1.35</v>
      </c>
      <c r="AA64" s="45">
        <v>3.12</v>
      </c>
      <c r="AB64" s="45">
        <v>-1.28</v>
      </c>
      <c r="AD64">
        <v>63</v>
      </c>
      <c r="AE64" t="str">
        <f>VLOOKUP(Sheet1!B86,Sheet2!$H$2:$J$300,3,FALSE)</f>
        <v>UTA</v>
      </c>
      <c r="AF64" t="str">
        <f>VLOOKUP(Sheet1!C86,Sheet2!$H$2:$J$300,3,FALSE)</f>
        <v>PHI</v>
      </c>
      <c r="AG64" t="str">
        <f>VLOOKUP(Sheet1!D86,Sheet2!$H$2:$J$300,3,FALSE)</f>
        <v>HOU</v>
      </c>
      <c r="AH64" t="str">
        <f>VLOOKUP(Sheet1!E86,Sheet2!$H$2:$J$300,3,FALSE)</f>
        <v>DEN</v>
      </c>
      <c r="AI64" t="str">
        <f>VLOOKUP(Sheet1!F86,Sheet2!$H$2:$J$300,3,FALSE)</f>
        <v>PHO</v>
      </c>
      <c r="AJ64" t="str">
        <f>VLOOKUP(Sheet1!G86,Sheet2!$H$2:$J$300,3,FALSE)</f>
        <v>PHO</v>
      </c>
      <c r="AK64" t="str">
        <f>VLOOKUP(Sheet1!H86,Sheet2!$H$2:$J$300,3,FALSE)</f>
        <v>PHO</v>
      </c>
      <c r="AL64" t="str">
        <f>VLOOKUP(Sheet1!I86,Sheet2!$H$2:$J$300,3,FALSE)</f>
        <v>DEN</v>
      </c>
      <c r="AM64" t="str">
        <f>VLOOKUP(Sheet1!J86,Sheet2!$H$2:$J$300,3,FALSE)</f>
        <v>UTA</v>
      </c>
      <c r="AN64">
        <f si="1" t="shared"/>
        <v>2</v>
      </c>
      <c r="AO64">
        <f si="2" t="shared"/>
        <v>1</v>
      </c>
      <c r="AP64">
        <f si="3" t="shared"/>
        <v>1</v>
      </c>
      <c r="AQ64">
        <f si="4" t="shared"/>
        <v>2</v>
      </c>
      <c r="AR64">
        <f si="5" t="shared"/>
        <v>3</v>
      </c>
      <c r="AS64">
        <f si="6" t="shared"/>
        <v>3</v>
      </c>
      <c r="AT64">
        <f si="7" t="shared"/>
        <v>3</v>
      </c>
      <c r="AU64">
        <f si="8" t="shared"/>
        <v>2</v>
      </c>
      <c r="AV64">
        <f si="9" t="shared"/>
        <v>2</v>
      </c>
      <c r="AW64">
        <f si="10" t="shared"/>
        <v>3</v>
      </c>
    </row>
    <row r="65" spans="3:49" x14ac:dyDescent="0.25">
      <c r="C65" s="46">
        <v>3900</v>
      </c>
      <c r="D65" s="47">
        <v>35.195</v>
      </c>
      <c r="E65" s="45">
        <v>13.726000000000001</v>
      </c>
      <c r="F65" s="45"/>
      <c r="G65" s="45"/>
      <c r="H65" s="45" t="s">
        <v>119</v>
      </c>
      <c r="I65" s="45"/>
      <c r="J65" s="45" t="s">
        <v>125</v>
      </c>
      <c r="K65" s="45" t="s">
        <v>13</v>
      </c>
      <c r="L65" s="55">
        <v>1</v>
      </c>
      <c r="M65" s="45">
        <v>2</v>
      </c>
      <c r="N65" s="45" t="s">
        <v>203</v>
      </c>
      <c r="O65" s="45">
        <v>12</v>
      </c>
      <c r="P65" s="45" t="s">
        <v>196</v>
      </c>
      <c r="Q65" s="45">
        <v>5.64</v>
      </c>
      <c r="R65" s="45">
        <v>3.18</v>
      </c>
      <c r="S65" s="45">
        <v>1.5</v>
      </c>
      <c r="T65" s="45">
        <v>0.66</v>
      </c>
      <c r="U65" s="45">
        <v>0.31</v>
      </c>
      <c r="V65" s="45">
        <v>0.89</v>
      </c>
      <c r="W65" s="45">
        <v>5.64</v>
      </c>
      <c r="X65" s="45">
        <v>3.8159999999999998</v>
      </c>
      <c r="Y65" s="45">
        <v>2.25</v>
      </c>
      <c r="Z65" s="45">
        <v>1.98</v>
      </c>
      <c r="AA65" s="45">
        <v>0.93</v>
      </c>
      <c r="AB65" s="45">
        <v>-0.89</v>
      </c>
      <c r="AD65">
        <v>64</v>
      </c>
      <c r="AE65" t="str">
        <f>VLOOKUP(Sheet1!B87,Sheet2!$H$2:$J$300,3,FALSE)</f>
        <v>PHI</v>
      </c>
      <c r="AF65" t="str">
        <f>VLOOKUP(Sheet1!C87,Sheet2!$H$2:$J$300,3,FALSE)</f>
        <v>SAC</v>
      </c>
      <c r="AG65" t="str">
        <f>VLOOKUP(Sheet1!D87,Sheet2!$H$2:$J$300,3,FALSE)</f>
        <v>PHO</v>
      </c>
      <c r="AH65" t="str">
        <f>VLOOKUP(Sheet1!E87,Sheet2!$H$2:$J$300,3,FALSE)</f>
        <v>DEN</v>
      </c>
      <c r="AI65" t="str">
        <f>VLOOKUP(Sheet1!F87,Sheet2!$H$2:$J$300,3,FALSE)</f>
        <v>PHO</v>
      </c>
      <c r="AJ65" t="str">
        <f>VLOOKUP(Sheet1!G87,Sheet2!$H$2:$J$300,3,FALSE)</f>
        <v>HOU</v>
      </c>
      <c r="AK65" t="str">
        <f>VLOOKUP(Sheet1!H87,Sheet2!$H$2:$J$300,3,FALSE)</f>
        <v>HOU</v>
      </c>
      <c r="AL65" t="str">
        <f>VLOOKUP(Sheet1!I87,Sheet2!$H$2:$J$300,3,FALSE)</f>
        <v>PHO</v>
      </c>
      <c r="AM65" t="str">
        <f>VLOOKUP(Sheet1!J87,Sheet2!$H$2:$J$300,3,FALSE)</f>
        <v>PHO</v>
      </c>
      <c r="AN65">
        <f si="1" t="shared"/>
        <v>1</v>
      </c>
      <c r="AO65">
        <f si="2" t="shared"/>
        <v>1</v>
      </c>
      <c r="AP65">
        <f si="3" t="shared"/>
        <v>4</v>
      </c>
      <c r="AQ65">
        <f si="4" t="shared"/>
        <v>1</v>
      </c>
      <c r="AR65">
        <f si="5" t="shared"/>
        <v>4</v>
      </c>
      <c r="AS65">
        <f si="6" t="shared"/>
        <v>2</v>
      </c>
      <c r="AT65">
        <f si="7" t="shared"/>
        <v>2</v>
      </c>
      <c r="AU65">
        <f si="8" t="shared"/>
        <v>4</v>
      </c>
      <c r="AV65">
        <f si="9" t="shared"/>
        <v>4</v>
      </c>
      <c r="AW65">
        <f si="10" t="shared"/>
        <v>4</v>
      </c>
    </row>
    <row r="66" spans="3:49" x14ac:dyDescent="0.25">
      <c r="C66" s="46">
        <v>3500</v>
      </c>
      <c r="D66" s="47">
        <v>39.017000000000003</v>
      </c>
      <c r="E66" s="45">
        <v>13.656000000000001</v>
      </c>
      <c r="F66" s="45"/>
      <c r="G66" s="45"/>
      <c r="H66" s="45" t="s">
        <v>190</v>
      </c>
      <c r="I66" s="45"/>
      <c r="J66" s="45" t="s">
        <v>196</v>
      </c>
      <c r="K66" s="45" t="s">
        <v>11</v>
      </c>
      <c r="L66" s="55">
        <v>1</v>
      </c>
      <c r="M66" s="45">
        <v>3</v>
      </c>
      <c r="N66" s="45" t="s">
        <v>197</v>
      </c>
      <c r="O66" s="45">
        <v>16</v>
      </c>
      <c r="P66" s="45" t="s">
        <v>128</v>
      </c>
      <c r="Q66" s="45">
        <v>7.31</v>
      </c>
      <c r="R66" s="45">
        <v>2.33</v>
      </c>
      <c r="S66" s="45">
        <v>1.34</v>
      </c>
      <c r="T66" s="45">
        <v>0.73</v>
      </c>
      <c r="U66" s="45">
        <v>0.05</v>
      </c>
      <c r="V66" s="45">
        <v>0.8</v>
      </c>
      <c r="W66" s="45">
        <v>7.31</v>
      </c>
      <c r="X66" s="45">
        <v>2.7959999999999998</v>
      </c>
      <c r="Y66" s="45">
        <v>2.0099999999999998</v>
      </c>
      <c r="Z66" s="45">
        <v>2.19</v>
      </c>
      <c r="AA66" s="45">
        <v>0.15</v>
      </c>
      <c r="AB66" s="45">
        <v>-0.8</v>
      </c>
      <c r="AD66">
        <v>65</v>
      </c>
      <c r="AE66" t="str">
        <f>VLOOKUP(Sheet1!B88,Sheet2!$H$2:$J$300,3,FALSE)</f>
        <v>PHI</v>
      </c>
      <c r="AF66" t="str">
        <f>VLOOKUP(Sheet1!C88,Sheet2!$H$2:$J$300,3,FALSE)</f>
        <v>PHI</v>
      </c>
      <c r="AG66" t="str">
        <f>VLOOKUP(Sheet1!D88,Sheet2!$H$2:$J$300,3,FALSE)</f>
        <v>PHO</v>
      </c>
      <c r="AH66" t="str">
        <f>VLOOKUP(Sheet1!E88,Sheet2!$H$2:$J$300,3,FALSE)</f>
        <v>DEN</v>
      </c>
      <c r="AI66" t="str">
        <f>VLOOKUP(Sheet1!F88,Sheet2!$H$2:$J$300,3,FALSE)</f>
        <v>PHO</v>
      </c>
      <c r="AJ66" t="str">
        <f>VLOOKUP(Sheet1!G88,Sheet2!$H$2:$J$300,3,FALSE)</f>
        <v>MIN</v>
      </c>
      <c r="AK66" t="str">
        <f>VLOOKUP(Sheet1!H88,Sheet2!$H$2:$J$300,3,FALSE)</f>
        <v>ATL</v>
      </c>
      <c r="AL66" t="str">
        <f>VLOOKUP(Sheet1!I88,Sheet2!$H$2:$J$300,3,FALSE)</f>
        <v>PHO</v>
      </c>
      <c r="AM66" t="str">
        <f>VLOOKUP(Sheet1!J88,Sheet2!$H$2:$J$300,3,FALSE)</f>
        <v>MIN</v>
      </c>
      <c r="AN66">
        <f si="1" t="shared"/>
        <v>2</v>
      </c>
      <c r="AO66">
        <f si="2" t="shared"/>
        <v>2</v>
      </c>
      <c r="AP66">
        <f si="3" t="shared"/>
        <v>3</v>
      </c>
      <c r="AQ66">
        <f si="4" t="shared"/>
        <v>1</v>
      </c>
      <c r="AR66">
        <f si="5" t="shared"/>
        <v>3</v>
      </c>
      <c r="AS66">
        <f si="6" t="shared"/>
        <v>2</v>
      </c>
      <c r="AT66">
        <f si="7" t="shared"/>
        <v>1</v>
      </c>
      <c r="AU66">
        <f si="8" t="shared"/>
        <v>3</v>
      </c>
      <c r="AV66">
        <f si="9" t="shared"/>
        <v>2</v>
      </c>
      <c r="AW66">
        <f si="10" t="shared"/>
        <v>3</v>
      </c>
    </row>
    <row r="67" spans="3:49" x14ac:dyDescent="0.25">
      <c r="C67" s="46">
        <v>3500</v>
      </c>
      <c r="D67" s="47">
        <v>36.631</v>
      </c>
      <c r="E67" s="45">
        <v>12.821</v>
      </c>
      <c r="F67" s="45"/>
      <c r="G67" s="45"/>
      <c r="H67" s="45" t="s">
        <v>122</v>
      </c>
      <c r="I67" s="45"/>
      <c r="J67" s="45" t="s">
        <v>126</v>
      </c>
      <c r="K67" s="45" t="s">
        <v>13</v>
      </c>
      <c r="L67" s="55">
        <v>1</v>
      </c>
      <c r="M67" s="45">
        <v>0</v>
      </c>
      <c r="N67" s="45" t="s">
        <v>205</v>
      </c>
      <c r="O67" s="45">
        <v>15</v>
      </c>
      <c r="P67" s="45" t="s">
        <v>206</v>
      </c>
      <c r="Q67" s="45">
        <v>4.72</v>
      </c>
      <c r="R67" s="45">
        <v>4.03</v>
      </c>
      <c r="S67" s="45">
        <v>0.59</v>
      </c>
      <c r="T67" s="45">
        <v>0.56999999999999995</v>
      </c>
      <c r="U67" s="45">
        <v>0.48</v>
      </c>
      <c r="V67" s="45">
        <v>0.77</v>
      </c>
      <c r="W67" s="45">
        <v>4.72</v>
      </c>
      <c r="X67" s="45">
        <v>4.8360000000000003</v>
      </c>
      <c r="Y67" s="45">
        <v>0.88500000000000001</v>
      </c>
      <c r="Z67" s="45">
        <v>1.71</v>
      </c>
      <c r="AA67" s="45">
        <v>1.44</v>
      </c>
      <c r="AB67" s="45">
        <v>-0.77</v>
      </c>
      <c r="AD67">
        <v>66</v>
      </c>
      <c r="AE67" t="str">
        <f>VLOOKUP(Sheet1!B89,Sheet2!$H$2:$J$300,3,FALSE)</f>
        <v>PHI</v>
      </c>
      <c r="AF67" t="str">
        <f>VLOOKUP(Sheet1!C89,Sheet2!$H$2:$J$300,3,FALSE)</f>
        <v>SAC</v>
      </c>
      <c r="AG67" t="str">
        <f>VLOOKUP(Sheet1!D89,Sheet2!$H$2:$J$300,3,FALSE)</f>
        <v>PHO</v>
      </c>
      <c r="AH67" t="str">
        <f>VLOOKUP(Sheet1!E89,Sheet2!$H$2:$J$300,3,FALSE)</f>
        <v>DEN</v>
      </c>
      <c r="AI67" t="str">
        <f>VLOOKUP(Sheet1!F89,Sheet2!$H$2:$J$300,3,FALSE)</f>
        <v>PHO</v>
      </c>
      <c r="AJ67" t="str">
        <f>VLOOKUP(Sheet1!G89,Sheet2!$H$2:$J$300,3,FALSE)</f>
        <v>HOU</v>
      </c>
      <c r="AK67" t="str">
        <f>VLOOKUP(Sheet1!H89,Sheet2!$H$2:$J$300,3,FALSE)</f>
        <v>SAC</v>
      </c>
      <c r="AL67" t="str">
        <f>VLOOKUP(Sheet1!I89,Sheet2!$H$2:$J$300,3,FALSE)</f>
        <v>MIN</v>
      </c>
      <c r="AM67" t="str">
        <f>VLOOKUP(Sheet1!J89,Sheet2!$H$2:$J$300,3,FALSE)</f>
        <v>UTA</v>
      </c>
      <c r="AN67">
        <f ref="AN67:AN130" si="11" t="shared">COUNTIF($AE67:$AM67,AE67)</f>
        <v>1</v>
      </c>
      <c r="AO67">
        <f ref="AO67:AO130" si="12" t="shared">COUNTIF($AE67:$AM67,AF67)</f>
        <v>2</v>
      </c>
      <c r="AP67">
        <f ref="AP67:AP130" si="13" t="shared">COUNTIF($AE67:$AM67,AG67)</f>
        <v>2</v>
      </c>
      <c r="AQ67">
        <f ref="AQ67:AQ130" si="14" t="shared">COUNTIF($AE67:$AM67,AH67)</f>
        <v>1</v>
      </c>
      <c r="AR67">
        <f ref="AR67:AR130" si="15" t="shared">COUNTIF($AE67:$AM67,AI67)</f>
        <v>2</v>
      </c>
      <c r="AS67">
        <f ref="AS67:AS130" si="16" t="shared">COUNTIF($AE67:$AM67,AJ67)</f>
        <v>1</v>
      </c>
      <c r="AT67">
        <f ref="AT67:AT130" si="17" t="shared">COUNTIF($AE67:$AM67,AK67)</f>
        <v>2</v>
      </c>
      <c r="AU67">
        <f ref="AU67:AU130" si="18" t="shared">COUNTIF($AE67:$AM67,AL67)</f>
        <v>1</v>
      </c>
      <c r="AV67">
        <f ref="AV67:AV130" si="19" t="shared">COUNTIF($AE67:$AM67,AM67)</f>
        <v>1</v>
      </c>
      <c r="AW67">
        <f ref="AW67:AW130" si="20" t="shared">MAX(AN67:AV67)</f>
        <v>2</v>
      </c>
    </row>
    <row r="68" spans="3:49" x14ac:dyDescent="0.25">
      <c r="C68" s="46">
        <v>3500</v>
      </c>
      <c r="D68" s="47">
        <v>34.789000000000001</v>
      </c>
      <c r="E68" s="45">
        <v>12.176</v>
      </c>
      <c r="F68" s="45"/>
      <c r="G68" s="45"/>
      <c r="H68" s="45" t="s">
        <v>114</v>
      </c>
      <c r="I68" s="45"/>
      <c r="J68" s="45" t="s">
        <v>125</v>
      </c>
      <c r="K68" s="45" t="s">
        <v>12</v>
      </c>
      <c r="L68" s="55">
        <v>1</v>
      </c>
      <c r="M68" s="45">
        <v>2</v>
      </c>
      <c r="N68" s="45" t="s">
        <v>203</v>
      </c>
      <c r="O68" s="45">
        <v>20</v>
      </c>
      <c r="P68" s="45" t="s">
        <v>196</v>
      </c>
      <c r="Q68" s="45">
        <v>5.39</v>
      </c>
      <c r="R68" s="45">
        <v>2.83</v>
      </c>
      <c r="S68" s="45">
        <v>1.1599999999999999</v>
      </c>
      <c r="T68" s="45">
        <v>0.52</v>
      </c>
      <c r="U68" s="45">
        <v>0.17</v>
      </c>
      <c r="V68" s="45">
        <v>0.42</v>
      </c>
      <c r="W68" s="45">
        <v>5.39</v>
      </c>
      <c r="X68" s="45">
        <v>3.3959999999999999</v>
      </c>
      <c r="Y68" s="45">
        <v>1.74</v>
      </c>
      <c r="Z68" s="45">
        <v>1.56</v>
      </c>
      <c r="AA68" s="45">
        <v>0.51</v>
      </c>
      <c r="AB68" s="45">
        <v>-0.42</v>
      </c>
      <c r="AD68">
        <v>67</v>
      </c>
      <c r="AE68" t="str">
        <f>VLOOKUP(Sheet1!B90,Sheet2!$H$2:$J$300,3,FALSE)</f>
        <v>SAC</v>
      </c>
      <c r="AF68" t="str">
        <f>VLOOKUP(Sheet1!C90,Sheet2!$H$2:$J$300,3,FALSE)</f>
        <v>PHI</v>
      </c>
      <c r="AG68" t="str">
        <f>VLOOKUP(Sheet1!D90,Sheet2!$H$2:$J$300,3,FALSE)</f>
        <v>PHO</v>
      </c>
      <c r="AH68" t="str">
        <f>VLOOKUP(Sheet1!E90,Sheet2!$H$2:$J$300,3,FALSE)</f>
        <v>DEN</v>
      </c>
      <c r="AI68" t="str">
        <f>VLOOKUP(Sheet1!F90,Sheet2!$H$2:$J$300,3,FALSE)</f>
        <v>DEN</v>
      </c>
      <c r="AJ68" t="str">
        <f>VLOOKUP(Sheet1!G90,Sheet2!$H$2:$J$300,3,FALSE)</f>
        <v>PHO</v>
      </c>
      <c r="AK68" t="str">
        <f>VLOOKUP(Sheet1!H90,Sheet2!$H$2:$J$300,3,FALSE)</f>
        <v>ATL</v>
      </c>
      <c r="AL68" t="str">
        <f>VLOOKUP(Sheet1!I90,Sheet2!$H$2:$J$300,3,FALSE)</f>
        <v>DEN</v>
      </c>
      <c r="AM68" t="str">
        <f>VLOOKUP(Sheet1!J90,Sheet2!$H$2:$J$300,3,FALSE)</f>
        <v>MIN</v>
      </c>
      <c r="AN68">
        <f si="11" t="shared"/>
        <v>1</v>
      </c>
      <c r="AO68">
        <f si="12" t="shared"/>
        <v>1</v>
      </c>
      <c r="AP68">
        <f si="13" t="shared"/>
        <v>2</v>
      </c>
      <c r="AQ68">
        <f si="14" t="shared"/>
        <v>3</v>
      </c>
      <c r="AR68">
        <f si="15" t="shared"/>
        <v>3</v>
      </c>
      <c r="AS68">
        <f si="16" t="shared"/>
        <v>2</v>
      </c>
      <c r="AT68">
        <f si="17" t="shared"/>
        <v>1</v>
      </c>
      <c r="AU68">
        <f si="18" t="shared"/>
        <v>3</v>
      </c>
      <c r="AV68">
        <f si="19" t="shared"/>
        <v>1</v>
      </c>
      <c r="AW68">
        <f si="20" t="shared"/>
        <v>3</v>
      </c>
    </row>
    <row r="69" spans="3:49" x14ac:dyDescent="0.25">
      <c r="C69" s="46">
        <v>3800</v>
      </c>
      <c r="D69" s="47">
        <v>24.542000000000002</v>
      </c>
      <c r="E69" s="45">
        <v>9.3260000000000005</v>
      </c>
      <c r="F69" s="45"/>
      <c r="G69" s="45"/>
      <c r="H69" s="45" t="s">
        <v>121</v>
      </c>
      <c r="I69" s="45"/>
      <c r="J69" s="45" t="s">
        <v>125</v>
      </c>
      <c r="K69" s="45" t="s">
        <v>9</v>
      </c>
      <c r="L69" s="55">
        <v>1</v>
      </c>
      <c r="M69" s="45">
        <v>2</v>
      </c>
      <c r="N69" s="45" t="s">
        <v>203</v>
      </c>
      <c r="O69" s="45">
        <v>12</v>
      </c>
      <c r="P69" s="45" t="s">
        <v>196</v>
      </c>
      <c r="Q69" s="45">
        <v>4.12</v>
      </c>
      <c r="R69" s="45">
        <v>1.28</v>
      </c>
      <c r="S69" s="45">
        <v>1.8</v>
      </c>
      <c r="T69" s="45">
        <v>0.38</v>
      </c>
      <c r="U69" s="45">
        <v>7.0000000000000007E-2</v>
      </c>
      <c r="V69" s="45">
        <v>0.38</v>
      </c>
      <c r="W69" s="45">
        <v>4.12</v>
      </c>
      <c r="X69" s="45">
        <v>1.536</v>
      </c>
      <c r="Y69" s="45">
        <v>2.7</v>
      </c>
      <c r="Z69" s="45">
        <v>1.1399999999999999</v>
      </c>
      <c r="AA69" s="45">
        <v>0.21</v>
      </c>
      <c r="AB69" s="45">
        <v>-0.38</v>
      </c>
      <c r="AD69">
        <v>68</v>
      </c>
      <c r="AE69" t="str">
        <f>VLOOKUP(Sheet1!B91,Sheet2!$H$2:$J$300,3,FALSE)</f>
        <v>PHI</v>
      </c>
      <c r="AF69" t="str">
        <f>VLOOKUP(Sheet1!C91,Sheet2!$H$2:$J$300,3,FALSE)</f>
        <v>PHI</v>
      </c>
      <c r="AG69" t="str">
        <f>VLOOKUP(Sheet1!D91,Sheet2!$H$2:$J$300,3,FALSE)</f>
        <v>PHO</v>
      </c>
      <c r="AH69" t="str">
        <f>VLOOKUP(Sheet1!E91,Sheet2!$H$2:$J$300,3,FALSE)</f>
        <v>DEN</v>
      </c>
      <c r="AI69" t="str">
        <f>VLOOKUP(Sheet1!F91,Sheet2!$H$2:$J$300,3,FALSE)</f>
        <v>DEN</v>
      </c>
      <c r="AJ69" t="str">
        <f>VLOOKUP(Sheet1!G91,Sheet2!$H$2:$J$300,3,FALSE)</f>
        <v>PHI</v>
      </c>
      <c r="AK69" t="str">
        <f>VLOOKUP(Sheet1!H91,Sheet2!$H$2:$J$300,3,FALSE)</f>
        <v>HOU</v>
      </c>
      <c r="AL69" t="str">
        <f>VLOOKUP(Sheet1!I91,Sheet2!$H$2:$J$300,3,FALSE)</f>
        <v>PHO</v>
      </c>
      <c r="AM69" t="str">
        <f>VLOOKUP(Sheet1!J91,Sheet2!$H$2:$J$300,3,FALSE)</f>
        <v>UTA</v>
      </c>
      <c r="AN69">
        <f si="11" t="shared"/>
        <v>3</v>
      </c>
      <c r="AO69">
        <f si="12" t="shared"/>
        <v>3</v>
      </c>
      <c r="AP69">
        <f si="13" t="shared"/>
        <v>2</v>
      </c>
      <c r="AQ69">
        <f si="14" t="shared"/>
        <v>2</v>
      </c>
      <c r="AR69">
        <f si="15" t="shared"/>
        <v>2</v>
      </c>
      <c r="AS69">
        <f si="16" t="shared"/>
        <v>3</v>
      </c>
      <c r="AT69">
        <f si="17" t="shared"/>
        <v>1</v>
      </c>
      <c r="AU69">
        <f si="18" t="shared"/>
        <v>2</v>
      </c>
      <c r="AV69">
        <f si="19" t="shared"/>
        <v>1</v>
      </c>
      <c r="AW69">
        <f si="20" t="shared"/>
        <v>3</v>
      </c>
    </row>
    <row r="70" spans="3:49" x14ac:dyDescent="0.25">
      <c r="C70" s="46">
        <v>3500</v>
      </c>
      <c r="D70" s="47">
        <v>25.76</v>
      </c>
      <c r="E70" s="45">
        <v>9.016</v>
      </c>
      <c r="F70" s="45"/>
      <c r="G70" s="45"/>
      <c r="H70" s="45" t="s">
        <v>161</v>
      </c>
      <c r="I70" s="45"/>
      <c r="J70" s="45" t="s">
        <v>162</v>
      </c>
      <c r="K70" s="45" t="s">
        <v>8</v>
      </c>
      <c r="L70" s="55">
        <v>1</v>
      </c>
      <c r="M70" s="45">
        <v>3</v>
      </c>
      <c r="N70" s="45" t="s">
        <v>193</v>
      </c>
      <c r="O70" s="45">
        <v>11</v>
      </c>
      <c r="P70" s="45" t="s">
        <v>164</v>
      </c>
      <c r="Q70" s="45">
        <v>3.45</v>
      </c>
      <c r="R70" s="45">
        <v>2.63</v>
      </c>
      <c r="S70" s="45">
        <v>0.56000000000000005</v>
      </c>
      <c r="T70" s="45">
        <v>0.35</v>
      </c>
      <c r="U70" s="45">
        <v>0.26</v>
      </c>
      <c r="V70" s="45">
        <v>0.26</v>
      </c>
      <c r="W70" s="45">
        <v>3.45</v>
      </c>
      <c r="X70" s="45">
        <v>3.1560000000000001</v>
      </c>
      <c r="Y70" s="45">
        <v>0.84</v>
      </c>
      <c r="Z70" s="45">
        <v>1.05</v>
      </c>
      <c r="AA70" s="45">
        <v>0.78</v>
      </c>
      <c r="AB70" s="45">
        <v>-0.26</v>
      </c>
      <c r="AD70">
        <v>69</v>
      </c>
      <c r="AE70" t="str">
        <f>VLOOKUP(Sheet1!B92,Sheet2!$H$2:$J$300,3,FALSE)</f>
        <v>PHI</v>
      </c>
      <c r="AF70" t="str">
        <f>VLOOKUP(Sheet1!C92,Sheet2!$H$2:$J$300,3,FALSE)</f>
        <v>MIN</v>
      </c>
      <c r="AG70" t="str">
        <f>VLOOKUP(Sheet1!D92,Sheet2!$H$2:$J$300,3,FALSE)</f>
        <v>PHO</v>
      </c>
      <c r="AH70" t="str">
        <f>VLOOKUP(Sheet1!E92,Sheet2!$H$2:$J$300,3,FALSE)</f>
        <v>DEN</v>
      </c>
      <c r="AI70" t="str">
        <f>VLOOKUP(Sheet1!F92,Sheet2!$H$2:$J$300,3,FALSE)</f>
        <v>PHO</v>
      </c>
      <c r="AJ70" t="str">
        <f>VLOOKUP(Sheet1!G92,Sheet2!$H$2:$J$300,3,FALSE)</f>
        <v>UTA</v>
      </c>
      <c r="AK70" t="str">
        <f>VLOOKUP(Sheet1!H92,Sheet2!$H$2:$J$300,3,FALSE)</f>
        <v>PHO</v>
      </c>
      <c r="AL70" t="str">
        <f>VLOOKUP(Sheet1!I92,Sheet2!$H$2:$J$300,3,FALSE)</f>
        <v>UTA</v>
      </c>
      <c r="AM70" t="str">
        <f>VLOOKUP(Sheet1!J92,Sheet2!$H$2:$J$300,3,FALSE)</f>
        <v>PHI</v>
      </c>
      <c r="AN70">
        <f si="11" t="shared"/>
        <v>2</v>
      </c>
      <c r="AO70">
        <f si="12" t="shared"/>
        <v>1</v>
      </c>
      <c r="AP70">
        <f si="13" t="shared"/>
        <v>3</v>
      </c>
      <c r="AQ70">
        <f si="14" t="shared"/>
        <v>1</v>
      </c>
      <c r="AR70">
        <f si="15" t="shared"/>
        <v>3</v>
      </c>
      <c r="AS70">
        <f si="16" t="shared"/>
        <v>2</v>
      </c>
      <c r="AT70">
        <f si="17" t="shared"/>
        <v>3</v>
      </c>
      <c r="AU70">
        <f si="18" t="shared"/>
        <v>2</v>
      </c>
      <c r="AV70">
        <f si="19" t="shared"/>
        <v>2</v>
      </c>
      <c r="AW70">
        <f si="20" t="shared"/>
        <v>3</v>
      </c>
    </row>
    <row r="71" spans="3:49" x14ac:dyDescent="0.25">
      <c r="C71" s="46">
        <v>3500</v>
      </c>
      <c r="D71" s="47">
        <v>23.422999999999998</v>
      </c>
      <c r="E71" s="45">
        <v>8.1980000000000004</v>
      </c>
      <c r="F71" s="45"/>
      <c r="G71" s="45"/>
      <c r="H71" s="45" t="s">
        <v>207</v>
      </c>
      <c r="I71" s="45" t="s">
        <v>208</v>
      </c>
      <c r="J71" s="45" t="s">
        <v>196</v>
      </c>
      <c r="K71" s="45" t="s">
        <v>11</v>
      </c>
      <c r="L71" s="55">
        <v>1</v>
      </c>
      <c r="M71" s="45">
        <v>6</v>
      </c>
      <c r="N71" s="45" t="s">
        <v>197</v>
      </c>
      <c r="O71" s="45">
        <v>10</v>
      </c>
      <c r="P71" s="45" t="s">
        <v>128</v>
      </c>
      <c r="Q71" s="45">
        <v>3.71</v>
      </c>
      <c r="R71" s="45">
        <v>1.29</v>
      </c>
      <c r="S71" s="45">
        <v>1.3</v>
      </c>
      <c r="T71" s="45">
        <v>0.4</v>
      </c>
      <c r="U71" s="45">
        <v>0.11</v>
      </c>
      <c r="V71" s="45">
        <v>0.54</v>
      </c>
      <c r="W71" s="45">
        <v>3.71</v>
      </c>
      <c r="X71" s="45">
        <v>1.548</v>
      </c>
      <c r="Y71" s="45">
        <v>1.95</v>
      </c>
      <c r="Z71" s="45">
        <v>1.2</v>
      </c>
      <c r="AA71" s="45">
        <v>0.33</v>
      </c>
      <c r="AB71" s="45">
        <v>-0.54</v>
      </c>
      <c r="AD71">
        <v>70</v>
      </c>
      <c r="AE71" t="str">
        <f>VLOOKUP(Sheet1!B93,Sheet2!$H$2:$J$300,3,FALSE)</f>
        <v>PHI</v>
      </c>
      <c r="AF71" t="str">
        <f>VLOOKUP(Sheet1!C93,Sheet2!$H$2:$J$300,3,FALSE)</f>
        <v>PHI</v>
      </c>
      <c r="AG71" t="str">
        <f>VLOOKUP(Sheet1!D93,Sheet2!$H$2:$J$300,3,FALSE)</f>
        <v>PHI</v>
      </c>
      <c r="AH71" t="str">
        <f>VLOOKUP(Sheet1!E93,Sheet2!$H$2:$J$300,3,FALSE)</f>
        <v>DEN</v>
      </c>
      <c r="AI71" t="str">
        <f>VLOOKUP(Sheet1!F93,Sheet2!$H$2:$J$300,3,FALSE)</f>
        <v>DEN</v>
      </c>
      <c r="AJ71" t="str">
        <f>VLOOKUP(Sheet1!G93,Sheet2!$H$2:$J$300,3,FALSE)</f>
        <v>PHO</v>
      </c>
      <c r="AK71" t="str">
        <f>VLOOKUP(Sheet1!H93,Sheet2!$H$2:$J$300,3,FALSE)</f>
        <v>SAC</v>
      </c>
      <c r="AL71" t="str">
        <f>VLOOKUP(Sheet1!I93,Sheet2!$H$2:$J$300,3,FALSE)</f>
        <v>DEN</v>
      </c>
      <c r="AM71" t="str">
        <f>VLOOKUP(Sheet1!J93,Sheet2!$H$2:$J$300,3,FALSE)</f>
        <v>UTA</v>
      </c>
      <c r="AN71">
        <f si="11" t="shared"/>
        <v>3</v>
      </c>
      <c r="AO71">
        <f si="12" t="shared"/>
        <v>3</v>
      </c>
      <c r="AP71">
        <f si="13" t="shared"/>
        <v>3</v>
      </c>
      <c r="AQ71">
        <f si="14" t="shared"/>
        <v>3</v>
      </c>
      <c r="AR71">
        <f si="15" t="shared"/>
        <v>3</v>
      </c>
      <c r="AS71">
        <f si="16" t="shared"/>
        <v>1</v>
      </c>
      <c r="AT71">
        <f si="17" t="shared"/>
        <v>1</v>
      </c>
      <c r="AU71">
        <f si="18" t="shared"/>
        <v>3</v>
      </c>
      <c r="AV71">
        <f si="19" t="shared"/>
        <v>1</v>
      </c>
      <c r="AW71">
        <f si="20" t="shared"/>
        <v>3</v>
      </c>
    </row>
    <row r="72" spans="3:49" x14ac:dyDescent="0.25">
      <c r="C72" s="46">
        <v>3500</v>
      </c>
      <c r="D72" s="47">
        <v>23.013999999999999</v>
      </c>
      <c r="E72" s="45">
        <v>8.0549999999999997</v>
      </c>
      <c r="F72" s="45"/>
      <c r="G72" s="45"/>
      <c r="H72" s="45" t="s">
        <v>170</v>
      </c>
      <c r="I72" s="45"/>
      <c r="J72" s="45" t="s">
        <v>194</v>
      </c>
      <c r="K72" s="45" t="s">
        <v>9</v>
      </c>
      <c r="L72" s="55">
        <v>1</v>
      </c>
      <c r="M72" s="45">
        <v>2</v>
      </c>
      <c r="N72" s="45" t="s">
        <v>195</v>
      </c>
      <c r="O72" s="45">
        <v>12</v>
      </c>
      <c r="P72" s="45" t="s">
        <v>163</v>
      </c>
      <c r="Q72" s="45">
        <v>3.36</v>
      </c>
      <c r="R72" s="45">
        <v>1.1499999999999999</v>
      </c>
      <c r="S72" s="45">
        <v>1.87</v>
      </c>
      <c r="T72" s="45">
        <v>0.33</v>
      </c>
      <c r="U72" s="45">
        <v>0.03</v>
      </c>
      <c r="V72" s="45">
        <v>0.56999999999999995</v>
      </c>
      <c r="W72" s="45">
        <v>3.36</v>
      </c>
      <c r="X72" s="45">
        <v>1.38</v>
      </c>
      <c r="Y72" s="45">
        <v>2.8050000000000002</v>
      </c>
      <c r="Z72" s="45">
        <v>0.99</v>
      </c>
      <c r="AA72" s="45">
        <v>0.09</v>
      </c>
      <c r="AB72" s="45">
        <v>-0.56999999999999995</v>
      </c>
      <c r="AD72">
        <v>71</v>
      </c>
      <c r="AE72" t="str">
        <f>VLOOKUP(Sheet1!B94,Sheet2!$H$2:$J$300,3,FALSE)</f>
        <v>UTA</v>
      </c>
      <c r="AF72" t="str">
        <f>VLOOKUP(Sheet1!C94,Sheet2!$H$2:$J$300,3,FALSE)</f>
        <v>MIN</v>
      </c>
      <c r="AG72" t="str">
        <f>VLOOKUP(Sheet1!D94,Sheet2!$H$2:$J$300,3,FALSE)</f>
        <v>HOU</v>
      </c>
      <c r="AH72" t="str">
        <f>VLOOKUP(Sheet1!E94,Sheet2!$H$2:$J$300,3,FALSE)</f>
        <v>DEN</v>
      </c>
      <c r="AI72" t="str">
        <f>VLOOKUP(Sheet1!F94,Sheet2!$H$2:$J$300,3,FALSE)</f>
        <v>DEN</v>
      </c>
      <c r="AJ72" t="str">
        <f>VLOOKUP(Sheet1!G94,Sheet2!$H$2:$J$300,3,FALSE)</f>
        <v>PHO</v>
      </c>
      <c r="AK72" t="str">
        <f>VLOOKUP(Sheet1!H94,Sheet2!$H$2:$J$300,3,FALSE)</f>
        <v>PHO</v>
      </c>
      <c r="AL72" t="str">
        <f>VLOOKUP(Sheet1!I94,Sheet2!$H$2:$J$300,3,FALSE)</f>
        <v>DEN</v>
      </c>
      <c r="AM72" t="str">
        <f>VLOOKUP(Sheet1!J94,Sheet2!$H$2:$J$300,3,FALSE)</f>
        <v>UTA</v>
      </c>
      <c r="AN72">
        <f si="11" t="shared"/>
        <v>2</v>
      </c>
      <c r="AO72">
        <f si="12" t="shared"/>
        <v>1</v>
      </c>
      <c r="AP72">
        <f si="13" t="shared"/>
        <v>1</v>
      </c>
      <c r="AQ72">
        <f si="14" t="shared"/>
        <v>3</v>
      </c>
      <c r="AR72">
        <f si="15" t="shared"/>
        <v>3</v>
      </c>
      <c r="AS72">
        <f si="16" t="shared"/>
        <v>2</v>
      </c>
      <c r="AT72">
        <f si="17" t="shared"/>
        <v>2</v>
      </c>
      <c r="AU72">
        <f si="18" t="shared"/>
        <v>3</v>
      </c>
      <c r="AV72">
        <f si="19" t="shared"/>
        <v>2</v>
      </c>
      <c r="AW72">
        <f si="20" t="shared"/>
        <v>3</v>
      </c>
    </row>
    <row r="73" spans="3:49" x14ac:dyDescent="0.25">
      <c r="C73" s="46">
        <v>3500</v>
      </c>
      <c r="D73" s="47">
        <v>22.463000000000001</v>
      </c>
      <c r="E73" s="45">
        <v>7.8620000000000001</v>
      </c>
      <c r="F73" s="45"/>
      <c r="G73" s="45"/>
      <c r="H73" s="45" t="s">
        <v>191</v>
      </c>
      <c r="I73" s="45"/>
      <c r="J73" s="45" t="s">
        <v>201</v>
      </c>
      <c r="K73" s="45" t="s">
        <v>11</v>
      </c>
      <c r="L73" s="55">
        <v>1</v>
      </c>
      <c r="M73" s="45">
        <v>3</v>
      </c>
      <c r="N73" s="45" t="s">
        <v>202</v>
      </c>
      <c r="O73" s="45">
        <v>12</v>
      </c>
      <c r="P73" s="45" t="s">
        <v>126</v>
      </c>
      <c r="Q73" s="45">
        <v>5.0599999999999996</v>
      </c>
      <c r="R73" s="45">
        <v>1.1599999999999999</v>
      </c>
      <c r="S73" s="45">
        <v>0.42</v>
      </c>
      <c r="T73" s="45">
        <v>0.41</v>
      </c>
      <c r="U73" s="45">
        <v>0.06</v>
      </c>
      <c r="V73" s="45">
        <v>0.63</v>
      </c>
      <c r="W73" s="45">
        <v>5.0599999999999996</v>
      </c>
      <c r="X73" s="45">
        <v>1.3919999999999999</v>
      </c>
      <c r="Y73" s="45">
        <v>0.63</v>
      </c>
      <c r="Z73" s="45">
        <v>1.23</v>
      </c>
      <c r="AA73" s="45">
        <v>0.18</v>
      </c>
      <c r="AB73" s="45">
        <v>-0.63</v>
      </c>
      <c r="AD73">
        <v>72</v>
      </c>
      <c r="AE73" t="str">
        <f>VLOOKUP(Sheet1!B95,Sheet2!$H$2:$J$300,3,FALSE)</f>
        <v>PHI</v>
      </c>
      <c r="AF73" t="str">
        <f>VLOOKUP(Sheet1!C95,Sheet2!$H$2:$J$300,3,FALSE)</f>
        <v>PHI</v>
      </c>
      <c r="AG73" t="str">
        <f>VLOOKUP(Sheet1!D95,Sheet2!$H$2:$J$300,3,FALSE)</f>
        <v>PHO</v>
      </c>
      <c r="AH73" t="str">
        <f>VLOOKUP(Sheet1!E95,Sheet2!$H$2:$J$300,3,FALSE)</f>
        <v>PHI</v>
      </c>
      <c r="AI73" t="str">
        <f>VLOOKUP(Sheet1!F95,Sheet2!$H$2:$J$300,3,FALSE)</f>
        <v>PHO</v>
      </c>
      <c r="AJ73" t="str">
        <f>VLOOKUP(Sheet1!G95,Sheet2!$H$2:$J$300,3,FALSE)</f>
        <v>ATL</v>
      </c>
      <c r="AK73" t="str">
        <f>VLOOKUP(Sheet1!H95,Sheet2!$H$2:$J$300,3,FALSE)</f>
        <v>PHO</v>
      </c>
      <c r="AL73" t="str">
        <f>VLOOKUP(Sheet1!I95,Sheet2!$H$2:$J$300,3,FALSE)</f>
        <v>DEN</v>
      </c>
      <c r="AM73" t="str">
        <f>VLOOKUP(Sheet1!J95,Sheet2!$H$2:$J$300,3,FALSE)</f>
        <v>PHO</v>
      </c>
      <c r="AN73">
        <f si="11" t="shared"/>
        <v>3</v>
      </c>
      <c r="AO73">
        <f si="12" t="shared"/>
        <v>3</v>
      </c>
      <c r="AP73">
        <f si="13" t="shared"/>
        <v>4</v>
      </c>
      <c r="AQ73">
        <f si="14" t="shared"/>
        <v>3</v>
      </c>
      <c r="AR73">
        <f si="15" t="shared"/>
        <v>4</v>
      </c>
      <c r="AS73">
        <f si="16" t="shared"/>
        <v>1</v>
      </c>
      <c r="AT73">
        <f si="17" t="shared"/>
        <v>4</v>
      </c>
      <c r="AU73">
        <f si="18" t="shared"/>
        <v>1</v>
      </c>
      <c r="AV73">
        <f si="19" t="shared"/>
        <v>4</v>
      </c>
      <c r="AW73">
        <f si="20" t="shared"/>
        <v>4</v>
      </c>
    </row>
    <row r="74" spans="3:49" x14ac:dyDescent="0.25">
      <c r="C74" s="46">
        <v>3500</v>
      </c>
      <c r="D74" s="47">
        <v>19.234000000000002</v>
      </c>
      <c r="E74" s="45">
        <v>6.7320000000000002</v>
      </c>
      <c r="F74" s="45"/>
      <c r="G74" s="45"/>
      <c r="H74" s="45" t="s">
        <v>129</v>
      </c>
      <c r="I74" s="45"/>
      <c r="J74" s="45" t="s">
        <v>124</v>
      </c>
      <c r="K74" s="45" t="s">
        <v>13</v>
      </c>
      <c r="L74" s="55">
        <v>1</v>
      </c>
      <c r="M74" s="45">
        <v>0</v>
      </c>
      <c r="N74" s="45" t="s">
        <v>200</v>
      </c>
      <c r="O74" s="45">
        <v>8</v>
      </c>
      <c r="P74" s="45" t="s">
        <v>162</v>
      </c>
      <c r="Q74" s="45">
        <v>3.85</v>
      </c>
      <c r="R74" s="45">
        <v>1.36</v>
      </c>
      <c r="S74" s="45">
        <v>0.52</v>
      </c>
      <c r="T74" s="45">
        <v>0.19</v>
      </c>
      <c r="U74" s="45">
        <v>7.0000000000000007E-2</v>
      </c>
      <c r="V74" s="45">
        <v>0.31</v>
      </c>
      <c r="W74" s="45">
        <v>3.85</v>
      </c>
      <c r="X74" s="45">
        <v>1.6319999999999999</v>
      </c>
      <c r="Y74" s="45">
        <v>0.78</v>
      </c>
      <c r="Z74" s="45">
        <v>0.56999999999999995</v>
      </c>
      <c r="AA74" s="45">
        <v>0.21</v>
      </c>
      <c r="AB74" s="45">
        <v>-0.31</v>
      </c>
      <c r="AD74">
        <v>73</v>
      </c>
      <c r="AE74" t="str">
        <f>VLOOKUP(Sheet1!B96,Sheet2!$H$2:$J$300,3,FALSE)</f>
        <v>PHI</v>
      </c>
      <c r="AF74" t="str">
        <f>VLOOKUP(Sheet1!C96,Sheet2!$H$2:$J$300,3,FALSE)</f>
        <v>PHI</v>
      </c>
      <c r="AG74" t="str">
        <f>VLOOKUP(Sheet1!D96,Sheet2!$H$2:$J$300,3,FALSE)</f>
        <v>PHI</v>
      </c>
      <c r="AH74" t="str">
        <f>VLOOKUP(Sheet1!E96,Sheet2!$H$2:$J$300,3,FALSE)</f>
        <v>DEN</v>
      </c>
      <c r="AI74" t="str">
        <f>VLOOKUP(Sheet1!F96,Sheet2!$H$2:$J$300,3,FALSE)</f>
        <v>PHO</v>
      </c>
      <c r="AJ74" t="str">
        <f>VLOOKUP(Sheet1!G96,Sheet2!$H$2:$J$300,3,FALSE)</f>
        <v>PHI</v>
      </c>
      <c r="AK74" t="str">
        <f>VLOOKUP(Sheet1!H96,Sheet2!$H$2:$J$300,3,FALSE)</f>
        <v>HOU</v>
      </c>
      <c r="AL74" t="str">
        <f>VLOOKUP(Sheet1!I96,Sheet2!$H$2:$J$300,3,FALSE)</f>
        <v>SAC</v>
      </c>
      <c r="AM74" t="str">
        <f>VLOOKUP(Sheet1!J96,Sheet2!$H$2:$J$300,3,FALSE)</f>
        <v>UTA</v>
      </c>
      <c r="AN74">
        <f si="11" t="shared"/>
        <v>4</v>
      </c>
      <c r="AO74">
        <f si="12" t="shared"/>
        <v>4</v>
      </c>
      <c r="AP74">
        <f si="13" t="shared"/>
        <v>4</v>
      </c>
      <c r="AQ74">
        <f si="14" t="shared"/>
        <v>1</v>
      </c>
      <c r="AR74">
        <f si="15" t="shared"/>
        <v>1</v>
      </c>
      <c r="AS74">
        <f si="16" t="shared"/>
        <v>4</v>
      </c>
      <c r="AT74">
        <f si="17" t="shared"/>
        <v>1</v>
      </c>
      <c r="AU74">
        <f si="18" t="shared"/>
        <v>1</v>
      </c>
      <c r="AV74">
        <f si="19" t="shared"/>
        <v>1</v>
      </c>
      <c r="AW74">
        <f si="20" t="shared"/>
        <v>4</v>
      </c>
    </row>
    <row r="75" spans="3:49" x14ac:dyDescent="0.25">
      <c r="C75" s="46">
        <v>3500</v>
      </c>
      <c r="D75" s="47">
        <v>13.006</v>
      </c>
      <c r="E75" s="45">
        <v>4.5519999999999996</v>
      </c>
      <c r="F75" s="45"/>
      <c r="G75" s="45"/>
      <c r="H75" s="45" t="s">
        <v>209</v>
      </c>
      <c r="I75" s="45"/>
      <c r="J75" s="45" t="s">
        <v>194</v>
      </c>
      <c r="K75" s="45" t="s">
        <v>13</v>
      </c>
      <c r="L75" s="55">
        <v>1</v>
      </c>
      <c r="M75" s="45">
        <v>2</v>
      </c>
      <c r="N75" s="45" t="s">
        <v>195</v>
      </c>
      <c r="O75" s="45">
        <v>7</v>
      </c>
      <c r="P75" s="45" t="s">
        <v>163</v>
      </c>
      <c r="Q75" s="45">
        <v>2.52</v>
      </c>
      <c r="R75" s="45">
        <v>1.01</v>
      </c>
      <c r="S75" s="45">
        <v>0.3</v>
      </c>
      <c r="T75" s="45">
        <v>0.11</v>
      </c>
      <c r="U75" s="45">
        <v>0.08</v>
      </c>
      <c r="V75" s="45">
        <v>0.2</v>
      </c>
      <c r="W75" s="45">
        <v>2.52</v>
      </c>
      <c r="X75" s="45">
        <v>1.212</v>
      </c>
      <c r="Y75" s="45">
        <v>0.45</v>
      </c>
      <c r="Z75" s="45">
        <v>0.33</v>
      </c>
      <c r="AA75" s="45">
        <v>0.24</v>
      </c>
      <c r="AB75" s="45">
        <v>-0.2</v>
      </c>
      <c r="AD75">
        <v>74</v>
      </c>
      <c r="AE75" t="str">
        <f>VLOOKUP(Sheet1!B97,Sheet2!$H$2:$J$300,3,FALSE)</f>
        <v>PHI</v>
      </c>
      <c r="AF75" t="str">
        <f>VLOOKUP(Sheet1!C97,Sheet2!$H$2:$J$300,3,FALSE)</f>
        <v>ATL</v>
      </c>
      <c r="AG75" t="str">
        <f>VLOOKUP(Sheet1!D97,Sheet2!$H$2:$J$300,3,FALSE)</f>
        <v>PHO</v>
      </c>
      <c r="AH75" t="str">
        <f>VLOOKUP(Sheet1!E97,Sheet2!$H$2:$J$300,3,FALSE)</f>
        <v>DEN</v>
      </c>
      <c r="AI75" t="str">
        <f>VLOOKUP(Sheet1!F97,Sheet2!$H$2:$J$300,3,FALSE)</f>
        <v>PHO</v>
      </c>
      <c r="AJ75" t="str">
        <f>VLOOKUP(Sheet1!G97,Sheet2!$H$2:$J$300,3,FALSE)</f>
        <v>PHO</v>
      </c>
      <c r="AK75" t="str">
        <f>VLOOKUP(Sheet1!H97,Sheet2!$H$2:$J$300,3,FALSE)</f>
        <v>ATL</v>
      </c>
      <c r="AL75" t="str">
        <f>VLOOKUP(Sheet1!I97,Sheet2!$H$2:$J$300,3,FALSE)</f>
        <v>DEN</v>
      </c>
      <c r="AM75" t="str">
        <f>VLOOKUP(Sheet1!J97,Sheet2!$H$2:$J$300,3,FALSE)</f>
        <v>UTA</v>
      </c>
      <c r="AN75">
        <f si="11" t="shared"/>
        <v>1</v>
      </c>
      <c r="AO75">
        <f si="12" t="shared"/>
        <v>2</v>
      </c>
      <c r="AP75">
        <f si="13" t="shared"/>
        <v>3</v>
      </c>
      <c r="AQ75">
        <f si="14" t="shared"/>
        <v>2</v>
      </c>
      <c r="AR75">
        <f si="15" t="shared"/>
        <v>3</v>
      </c>
      <c r="AS75">
        <f si="16" t="shared"/>
        <v>3</v>
      </c>
      <c r="AT75">
        <f si="17" t="shared"/>
        <v>2</v>
      </c>
      <c r="AU75">
        <f si="18" t="shared"/>
        <v>2</v>
      </c>
      <c r="AV75">
        <f si="19" t="shared"/>
        <v>1</v>
      </c>
      <c r="AW75">
        <f si="20" t="shared"/>
        <v>3</v>
      </c>
    </row>
    <row r="76" spans="3:49" x14ac:dyDescent="0.25">
      <c r="C76" s="46">
        <v>3500</v>
      </c>
      <c r="D76" s="47">
        <v>11.829000000000001</v>
      </c>
      <c r="E76" s="45">
        <v>4.1399999999999997</v>
      </c>
      <c r="F76" s="45"/>
      <c r="G76" s="45"/>
      <c r="H76" s="45" t="s">
        <v>160</v>
      </c>
      <c r="I76" s="45"/>
      <c r="J76" s="45" t="s">
        <v>163</v>
      </c>
      <c r="K76" s="45" t="s">
        <v>12</v>
      </c>
      <c r="L76" s="55">
        <v>1</v>
      </c>
      <c r="M76" s="45">
        <v>0</v>
      </c>
      <c r="N76" s="45" t="s">
        <v>198</v>
      </c>
      <c r="O76" s="45">
        <v>6</v>
      </c>
      <c r="P76" s="45" t="s">
        <v>199</v>
      </c>
      <c r="Q76" s="45">
        <v>1.93</v>
      </c>
      <c r="R76" s="45">
        <v>1.2</v>
      </c>
      <c r="S76" s="45">
        <v>0.24</v>
      </c>
      <c r="T76" s="45">
        <v>0.09</v>
      </c>
      <c r="U76" s="45">
        <v>0.11</v>
      </c>
      <c r="V76" s="45">
        <v>0.19</v>
      </c>
      <c r="W76" s="45">
        <v>1.93</v>
      </c>
      <c r="X76" s="45">
        <v>1.44</v>
      </c>
      <c r="Y76" s="45">
        <v>0.36</v>
      </c>
      <c r="Z76" s="45">
        <v>0.27</v>
      </c>
      <c r="AA76" s="45">
        <v>0.33</v>
      </c>
      <c r="AB76" s="45">
        <v>-0.19</v>
      </c>
      <c r="AD76">
        <v>75</v>
      </c>
      <c r="AE76" t="str">
        <f>VLOOKUP(Sheet1!B98,Sheet2!$H$2:$J$300,3,FALSE)</f>
        <v>SAC</v>
      </c>
      <c r="AF76" t="str">
        <f>VLOOKUP(Sheet1!C98,Sheet2!$H$2:$J$300,3,FALSE)</f>
        <v>PHI</v>
      </c>
      <c r="AG76" t="str">
        <f>VLOOKUP(Sheet1!D98,Sheet2!$H$2:$J$300,3,FALSE)</f>
        <v>PHI</v>
      </c>
      <c r="AH76" t="str">
        <f>VLOOKUP(Sheet1!E98,Sheet2!$H$2:$J$300,3,FALSE)</f>
        <v>DEN</v>
      </c>
      <c r="AI76" t="str">
        <f>VLOOKUP(Sheet1!F98,Sheet2!$H$2:$J$300,3,FALSE)</f>
        <v>PHO</v>
      </c>
      <c r="AJ76" t="str">
        <f>VLOOKUP(Sheet1!G98,Sheet2!$H$2:$J$300,3,FALSE)</f>
        <v>PHO</v>
      </c>
      <c r="AK76" t="str">
        <f>VLOOKUP(Sheet1!H98,Sheet2!$H$2:$J$300,3,FALSE)</f>
        <v>HOU</v>
      </c>
      <c r="AL76" t="str">
        <f>VLOOKUP(Sheet1!I98,Sheet2!$H$2:$J$300,3,FALSE)</f>
        <v>ATL</v>
      </c>
      <c r="AM76" t="str">
        <f>VLOOKUP(Sheet1!J98,Sheet2!$H$2:$J$300,3,FALSE)</f>
        <v>UTA</v>
      </c>
      <c r="AN76">
        <f si="11" t="shared"/>
        <v>1</v>
      </c>
      <c r="AO76">
        <f si="12" t="shared"/>
        <v>2</v>
      </c>
      <c r="AP76">
        <f si="13" t="shared"/>
        <v>2</v>
      </c>
      <c r="AQ76">
        <f si="14" t="shared"/>
        <v>1</v>
      </c>
      <c r="AR76">
        <f si="15" t="shared"/>
        <v>2</v>
      </c>
      <c r="AS76">
        <f si="16" t="shared"/>
        <v>2</v>
      </c>
      <c r="AT76">
        <f si="17" t="shared"/>
        <v>1</v>
      </c>
      <c r="AU76">
        <f si="18" t="shared"/>
        <v>1</v>
      </c>
      <c r="AV76">
        <f si="19" t="shared"/>
        <v>1</v>
      </c>
      <c r="AW76">
        <f si="20" t="shared"/>
        <v>2</v>
      </c>
    </row>
    <row r="77" spans="3:49" x14ac:dyDescent="0.25">
      <c r="C77" s="46"/>
      <c r="D77" s="47"/>
      <c r="E77" s="45"/>
      <c r="F77" s="45"/>
      <c r="G77" s="45"/>
      <c r="H77" s="45"/>
      <c r="I77" s="45"/>
      <c r="J77" s="45"/>
      <c r="K77" s="45"/>
      <c r="L77" s="5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D77">
        <v>76</v>
      </c>
      <c r="AE77" t="str">
        <f>VLOOKUP(Sheet1!B99,Sheet2!$H$2:$J$300,3,FALSE)</f>
        <v>PHI</v>
      </c>
      <c r="AF77" t="str">
        <f>VLOOKUP(Sheet1!C99,Sheet2!$H$2:$J$300,3,FALSE)</f>
        <v>PHI</v>
      </c>
      <c r="AG77" t="str">
        <f>VLOOKUP(Sheet1!D99,Sheet2!$H$2:$J$300,3,FALSE)</f>
        <v>PHO</v>
      </c>
      <c r="AH77" t="str">
        <f>VLOOKUP(Sheet1!E99,Sheet2!$H$2:$J$300,3,FALSE)</f>
        <v>PHI</v>
      </c>
      <c r="AI77" t="str">
        <f>VLOOKUP(Sheet1!F99,Sheet2!$H$2:$J$300,3,FALSE)</f>
        <v>PHO</v>
      </c>
      <c r="AJ77" t="str">
        <f>VLOOKUP(Sheet1!G99,Sheet2!$H$2:$J$300,3,FALSE)</f>
        <v>PHI</v>
      </c>
      <c r="AK77" t="str">
        <f>VLOOKUP(Sheet1!H99,Sheet2!$H$2:$J$300,3,FALSE)</f>
        <v>PHO</v>
      </c>
      <c r="AL77" t="str">
        <f>VLOOKUP(Sheet1!I99,Sheet2!$H$2:$J$300,3,FALSE)</f>
        <v>DEN</v>
      </c>
      <c r="AM77" t="str">
        <f>VLOOKUP(Sheet1!J99,Sheet2!$H$2:$J$300,3,FALSE)</f>
        <v>UTA</v>
      </c>
      <c r="AN77">
        <f si="11" t="shared"/>
        <v>4</v>
      </c>
      <c r="AO77">
        <f si="12" t="shared"/>
        <v>4</v>
      </c>
      <c r="AP77">
        <f si="13" t="shared"/>
        <v>3</v>
      </c>
      <c r="AQ77">
        <f si="14" t="shared"/>
        <v>4</v>
      </c>
      <c r="AR77">
        <f si="15" t="shared"/>
        <v>3</v>
      </c>
      <c r="AS77">
        <f si="16" t="shared"/>
        <v>4</v>
      </c>
      <c r="AT77">
        <f si="17" t="shared"/>
        <v>3</v>
      </c>
      <c r="AU77">
        <f si="18" t="shared"/>
        <v>1</v>
      </c>
      <c r="AV77">
        <f si="19" t="shared"/>
        <v>1</v>
      </c>
      <c r="AW77">
        <f si="20" t="shared"/>
        <v>4</v>
      </c>
    </row>
    <row r="78" spans="3:49" x14ac:dyDescent="0.25">
      <c r="C78" s="46"/>
      <c r="D78" s="47"/>
      <c r="E78" s="45"/>
      <c r="F78" s="45"/>
      <c r="G78" s="45"/>
      <c r="H78" s="45"/>
      <c r="I78" s="45"/>
      <c r="J78" s="45"/>
      <c r="K78" s="45"/>
      <c r="L78" s="5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D78">
        <v>77</v>
      </c>
      <c r="AE78" t="str">
        <f>VLOOKUP(Sheet1!B100,Sheet2!$H$2:$J$300,3,FALSE)</f>
        <v>PHI</v>
      </c>
      <c r="AF78" t="str">
        <f>VLOOKUP(Sheet1!C100,Sheet2!$H$2:$J$300,3,FALSE)</f>
        <v>PHI</v>
      </c>
      <c r="AG78" t="str">
        <f>VLOOKUP(Sheet1!D100,Sheet2!$H$2:$J$300,3,FALSE)</f>
        <v>PHO</v>
      </c>
      <c r="AH78" t="str">
        <f>VLOOKUP(Sheet1!E100,Sheet2!$H$2:$J$300,3,FALSE)</f>
        <v>DEN</v>
      </c>
      <c r="AI78" t="str">
        <f>VLOOKUP(Sheet1!F100,Sheet2!$H$2:$J$300,3,FALSE)</f>
        <v>DEN</v>
      </c>
      <c r="AJ78" t="str">
        <f>VLOOKUP(Sheet1!G100,Sheet2!$H$2:$J$300,3,FALSE)</f>
        <v>PHO</v>
      </c>
      <c r="AK78" t="str">
        <f>VLOOKUP(Sheet1!H100,Sheet2!$H$2:$J$300,3,FALSE)</f>
        <v>PHO</v>
      </c>
      <c r="AL78" t="str">
        <f>VLOOKUP(Sheet1!I100,Sheet2!$H$2:$J$300,3,FALSE)</f>
        <v>DEN</v>
      </c>
      <c r="AM78" t="str">
        <f>VLOOKUP(Sheet1!J100,Sheet2!$H$2:$J$300,3,FALSE)</f>
        <v>MIN</v>
      </c>
      <c r="AN78">
        <f si="11" t="shared"/>
        <v>2</v>
      </c>
      <c r="AO78">
        <f si="12" t="shared"/>
        <v>2</v>
      </c>
      <c r="AP78">
        <f si="13" t="shared"/>
        <v>3</v>
      </c>
      <c r="AQ78">
        <f si="14" t="shared"/>
        <v>3</v>
      </c>
      <c r="AR78">
        <f si="15" t="shared"/>
        <v>3</v>
      </c>
      <c r="AS78">
        <f si="16" t="shared"/>
        <v>3</v>
      </c>
      <c r="AT78">
        <f si="17" t="shared"/>
        <v>3</v>
      </c>
      <c r="AU78">
        <f si="18" t="shared"/>
        <v>3</v>
      </c>
      <c r="AV78">
        <f si="19" t="shared"/>
        <v>1</v>
      </c>
      <c r="AW78">
        <f si="20" t="shared"/>
        <v>3</v>
      </c>
    </row>
    <row r="79" spans="3:49" x14ac:dyDescent="0.25">
      <c r="C79" s="46"/>
      <c r="D79" s="47"/>
      <c r="E79" s="45"/>
      <c r="F79" s="45"/>
      <c r="G79" s="45"/>
      <c r="H79" s="45"/>
      <c r="I79" s="45"/>
      <c r="J79" s="45"/>
      <c r="K79" s="45"/>
      <c r="L79" s="5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D79">
        <v>78</v>
      </c>
      <c r="AE79" t="str">
        <f>VLOOKUP(Sheet1!B101,Sheet2!$H$2:$J$300,3,FALSE)</f>
        <v>PHI</v>
      </c>
      <c r="AF79" t="str">
        <f>VLOOKUP(Sheet1!C101,Sheet2!$H$2:$J$300,3,FALSE)</f>
        <v>ATL</v>
      </c>
      <c r="AG79" t="str">
        <f>VLOOKUP(Sheet1!D101,Sheet2!$H$2:$J$300,3,FALSE)</f>
        <v>PHO</v>
      </c>
      <c r="AH79" t="str">
        <f>VLOOKUP(Sheet1!E101,Sheet2!$H$2:$J$300,3,FALSE)</f>
        <v>DEN</v>
      </c>
      <c r="AI79" t="str">
        <f>VLOOKUP(Sheet1!F101,Sheet2!$H$2:$J$300,3,FALSE)</f>
        <v>PHO</v>
      </c>
      <c r="AJ79" t="str">
        <f>VLOOKUP(Sheet1!G101,Sheet2!$H$2:$J$300,3,FALSE)</f>
        <v>PHI</v>
      </c>
      <c r="AK79" t="str">
        <f>VLOOKUP(Sheet1!H101,Sheet2!$H$2:$J$300,3,FALSE)</f>
        <v>HOU</v>
      </c>
      <c r="AL79" t="str">
        <f>VLOOKUP(Sheet1!I101,Sheet2!$H$2:$J$300,3,FALSE)</f>
        <v>PHO</v>
      </c>
      <c r="AM79" t="str">
        <f>VLOOKUP(Sheet1!J101,Sheet2!$H$2:$J$300,3,FALSE)</f>
        <v>UTA</v>
      </c>
      <c r="AN79">
        <f si="11" t="shared"/>
        <v>2</v>
      </c>
      <c r="AO79">
        <f si="12" t="shared"/>
        <v>1</v>
      </c>
      <c r="AP79">
        <f si="13" t="shared"/>
        <v>3</v>
      </c>
      <c r="AQ79">
        <f si="14" t="shared"/>
        <v>1</v>
      </c>
      <c r="AR79">
        <f si="15" t="shared"/>
        <v>3</v>
      </c>
      <c r="AS79">
        <f si="16" t="shared"/>
        <v>2</v>
      </c>
      <c r="AT79">
        <f si="17" t="shared"/>
        <v>1</v>
      </c>
      <c r="AU79">
        <f si="18" t="shared"/>
        <v>3</v>
      </c>
      <c r="AV79">
        <f si="19" t="shared"/>
        <v>1</v>
      </c>
      <c r="AW79">
        <f si="20" t="shared"/>
        <v>3</v>
      </c>
    </row>
    <row r="80" spans="3:49" x14ac:dyDescent="0.25">
      <c r="C80" s="46"/>
      <c r="D80" s="47"/>
      <c r="E80" s="45"/>
      <c r="F80" s="45"/>
      <c r="G80" s="45"/>
      <c r="H80" s="45"/>
      <c r="I80" s="45"/>
      <c r="J80" s="45"/>
      <c r="K80" s="45"/>
      <c r="L80" s="5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D80">
        <v>79</v>
      </c>
      <c r="AE80" t="str">
        <f>VLOOKUP(Sheet1!B102,Sheet2!$H$2:$J$300,3,FALSE)</f>
        <v>PHI</v>
      </c>
      <c r="AF80" t="str">
        <f>VLOOKUP(Sheet1!C102,Sheet2!$H$2:$J$300,3,FALSE)</f>
        <v>ATL</v>
      </c>
      <c r="AG80" t="str">
        <f>VLOOKUP(Sheet1!D102,Sheet2!$H$2:$J$300,3,FALSE)</f>
        <v>PHO</v>
      </c>
      <c r="AH80" t="str">
        <f>VLOOKUP(Sheet1!E102,Sheet2!$H$2:$J$300,3,FALSE)</f>
        <v>DEN</v>
      </c>
      <c r="AI80" t="str">
        <f>VLOOKUP(Sheet1!F102,Sheet2!$H$2:$J$300,3,FALSE)</f>
        <v>DEN</v>
      </c>
      <c r="AJ80" t="str">
        <f>VLOOKUP(Sheet1!G102,Sheet2!$H$2:$J$300,3,FALSE)</f>
        <v>PHO</v>
      </c>
      <c r="AK80" t="str">
        <f>VLOOKUP(Sheet1!H102,Sheet2!$H$2:$J$300,3,FALSE)</f>
        <v>HOU</v>
      </c>
      <c r="AL80" t="str">
        <f>VLOOKUP(Sheet1!I102,Sheet2!$H$2:$J$300,3,FALSE)</f>
        <v>DEN</v>
      </c>
      <c r="AM80" t="str">
        <f>VLOOKUP(Sheet1!J102,Sheet2!$H$2:$J$300,3,FALSE)</f>
        <v>PHO</v>
      </c>
      <c r="AN80">
        <f si="11" t="shared"/>
        <v>1</v>
      </c>
      <c r="AO80">
        <f si="12" t="shared"/>
        <v>1</v>
      </c>
      <c r="AP80">
        <f si="13" t="shared"/>
        <v>3</v>
      </c>
      <c r="AQ80">
        <f si="14" t="shared"/>
        <v>3</v>
      </c>
      <c r="AR80">
        <f si="15" t="shared"/>
        <v>3</v>
      </c>
      <c r="AS80">
        <f si="16" t="shared"/>
        <v>3</v>
      </c>
      <c r="AT80">
        <f si="17" t="shared"/>
        <v>1</v>
      </c>
      <c r="AU80">
        <f si="18" t="shared"/>
        <v>3</v>
      </c>
      <c r="AV80">
        <f si="19" t="shared"/>
        <v>3</v>
      </c>
      <c r="AW80">
        <f si="20" t="shared"/>
        <v>3</v>
      </c>
    </row>
    <row r="81" spans="3:49" x14ac:dyDescent="0.25">
      <c r="C81" s="46"/>
      <c r="D81" s="47"/>
      <c r="E81" s="45"/>
      <c r="F81" s="45"/>
      <c r="G81" s="45"/>
      <c r="H81" s="45"/>
      <c r="I81" s="45"/>
      <c r="J81" s="45"/>
      <c r="K81" s="45"/>
      <c r="L81" s="5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D81">
        <v>80</v>
      </c>
      <c r="AE81" t="str">
        <f>VLOOKUP(Sheet1!B103,Sheet2!$H$2:$J$300,3,FALSE)</f>
        <v>PHI</v>
      </c>
      <c r="AF81" t="str">
        <f>VLOOKUP(Sheet1!C103,Sheet2!$H$2:$J$300,3,FALSE)</f>
        <v>PHI</v>
      </c>
      <c r="AG81" t="str">
        <f>VLOOKUP(Sheet1!D103,Sheet2!$H$2:$J$300,3,FALSE)</f>
        <v>HOU</v>
      </c>
      <c r="AH81" t="str">
        <f>VLOOKUP(Sheet1!E103,Sheet2!$H$2:$J$300,3,FALSE)</f>
        <v>DEN</v>
      </c>
      <c r="AI81" t="str">
        <f>VLOOKUP(Sheet1!F103,Sheet2!$H$2:$J$300,3,FALSE)</f>
        <v>PHO</v>
      </c>
      <c r="AJ81" t="str">
        <f>VLOOKUP(Sheet1!G103,Sheet2!$H$2:$J$300,3,FALSE)</f>
        <v>PHI</v>
      </c>
      <c r="AK81" t="str">
        <f>VLOOKUP(Sheet1!H103,Sheet2!$H$2:$J$300,3,FALSE)</f>
        <v>PHO</v>
      </c>
      <c r="AL81" t="str">
        <f>VLOOKUP(Sheet1!I103,Sheet2!$H$2:$J$300,3,FALSE)</f>
        <v>DEN</v>
      </c>
      <c r="AM81" t="str">
        <f>VLOOKUP(Sheet1!J103,Sheet2!$H$2:$J$300,3,FALSE)</f>
        <v>PHO</v>
      </c>
      <c r="AN81">
        <f si="11" t="shared"/>
        <v>3</v>
      </c>
      <c r="AO81">
        <f si="12" t="shared"/>
        <v>3</v>
      </c>
      <c r="AP81">
        <f si="13" t="shared"/>
        <v>1</v>
      </c>
      <c r="AQ81">
        <f si="14" t="shared"/>
        <v>2</v>
      </c>
      <c r="AR81">
        <f si="15" t="shared"/>
        <v>3</v>
      </c>
      <c r="AS81">
        <f si="16" t="shared"/>
        <v>3</v>
      </c>
      <c r="AT81">
        <f si="17" t="shared"/>
        <v>3</v>
      </c>
      <c r="AU81">
        <f si="18" t="shared"/>
        <v>2</v>
      </c>
      <c r="AV81">
        <f si="19" t="shared"/>
        <v>3</v>
      </c>
      <c r="AW81">
        <f si="20" t="shared"/>
        <v>3</v>
      </c>
    </row>
    <row r="82" spans="3:49" x14ac:dyDescent="0.25">
      <c r="C82" s="46"/>
      <c r="D82" s="47"/>
      <c r="E82" s="45"/>
      <c r="F82" s="45"/>
      <c r="G82" s="45"/>
      <c r="H82" s="45"/>
      <c r="I82" s="45"/>
      <c r="J82" s="45"/>
      <c r="K82" s="45"/>
      <c r="L82" s="5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D82">
        <v>81</v>
      </c>
      <c r="AE82" t="str">
        <f>VLOOKUP(Sheet1!B104,Sheet2!$H$2:$J$300,3,FALSE)</f>
        <v>PHI</v>
      </c>
      <c r="AF82" t="str">
        <f>VLOOKUP(Sheet1!C104,Sheet2!$H$2:$J$300,3,FALSE)</f>
        <v>MIN</v>
      </c>
      <c r="AG82" t="str">
        <f>VLOOKUP(Sheet1!D104,Sheet2!$H$2:$J$300,3,FALSE)</f>
        <v>PHO</v>
      </c>
      <c r="AH82" t="str">
        <f>VLOOKUP(Sheet1!E104,Sheet2!$H$2:$J$300,3,FALSE)</f>
        <v>DEN</v>
      </c>
      <c r="AI82" t="str">
        <f>VLOOKUP(Sheet1!F104,Sheet2!$H$2:$J$300,3,FALSE)</f>
        <v>DEN</v>
      </c>
      <c r="AJ82" t="str">
        <f>VLOOKUP(Sheet1!G104,Sheet2!$H$2:$J$300,3,FALSE)</f>
        <v>UTA</v>
      </c>
      <c r="AK82" t="str">
        <f>VLOOKUP(Sheet1!H104,Sheet2!$H$2:$J$300,3,FALSE)</f>
        <v>SAC</v>
      </c>
      <c r="AL82" t="str">
        <f>VLOOKUP(Sheet1!I104,Sheet2!$H$2:$J$300,3,FALSE)</f>
        <v>PHO</v>
      </c>
      <c r="AM82" t="str">
        <f>VLOOKUP(Sheet1!J104,Sheet2!$H$2:$J$300,3,FALSE)</f>
        <v>UTA</v>
      </c>
      <c r="AN82">
        <f si="11" t="shared"/>
        <v>1</v>
      </c>
      <c r="AO82">
        <f si="12" t="shared"/>
        <v>1</v>
      </c>
      <c r="AP82">
        <f si="13" t="shared"/>
        <v>2</v>
      </c>
      <c r="AQ82">
        <f si="14" t="shared"/>
        <v>2</v>
      </c>
      <c r="AR82">
        <f si="15" t="shared"/>
        <v>2</v>
      </c>
      <c r="AS82">
        <f si="16" t="shared"/>
        <v>2</v>
      </c>
      <c r="AT82">
        <f si="17" t="shared"/>
        <v>1</v>
      </c>
      <c r="AU82">
        <f si="18" t="shared"/>
        <v>2</v>
      </c>
      <c r="AV82">
        <f si="19" t="shared"/>
        <v>2</v>
      </c>
      <c r="AW82">
        <f si="20" t="shared"/>
        <v>2</v>
      </c>
    </row>
    <row r="83" spans="3:49" x14ac:dyDescent="0.25">
      <c r="C83" s="46"/>
      <c r="D83" s="47"/>
      <c r="E83" s="45"/>
      <c r="F83" s="45"/>
      <c r="G83" s="45"/>
      <c r="H83" s="45"/>
      <c r="I83" s="45"/>
      <c r="J83" s="45"/>
      <c r="K83" s="45"/>
      <c r="L83" s="5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D83">
        <v>82</v>
      </c>
      <c r="AE83" t="str">
        <f>VLOOKUP(Sheet1!B105,Sheet2!$H$2:$J$300,3,FALSE)</f>
        <v>PHI</v>
      </c>
      <c r="AF83" t="str">
        <f>VLOOKUP(Sheet1!C105,Sheet2!$H$2:$J$300,3,FALSE)</f>
        <v>SAC</v>
      </c>
      <c r="AG83" t="str">
        <f>VLOOKUP(Sheet1!D105,Sheet2!$H$2:$J$300,3,FALSE)</f>
        <v>DEN</v>
      </c>
      <c r="AH83" t="str">
        <f>VLOOKUP(Sheet1!E105,Sheet2!$H$2:$J$300,3,FALSE)</f>
        <v>DEN</v>
      </c>
      <c r="AI83" t="str">
        <f>VLOOKUP(Sheet1!F105,Sheet2!$H$2:$J$300,3,FALSE)</f>
        <v>PHO</v>
      </c>
      <c r="AJ83" t="str">
        <f>VLOOKUP(Sheet1!G105,Sheet2!$H$2:$J$300,3,FALSE)</f>
        <v>HOU</v>
      </c>
      <c r="AK83" t="str">
        <f>VLOOKUP(Sheet1!H105,Sheet2!$H$2:$J$300,3,FALSE)</f>
        <v>HOU</v>
      </c>
      <c r="AL83" t="str">
        <f>VLOOKUP(Sheet1!I105,Sheet2!$H$2:$J$300,3,FALSE)</f>
        <v>UTA</v>
      </c>
      <c r="AM83" t="str">
        <f>VLOOKUP(Sheet1!J105,Sheet2!$H$2:$J$300,3,FALSE)</f>
        <v>MIN</v>
      </c>
      <c r="AN83">
        <f si="11" t="shared"/>
        <v>1</v>
      </c>
      <c r="AO83">
        <f si="12" t="shared"/>
        <v>1</v>
      </c>
      <c r="AP83">
        <f si="13" t="shared"/>
        <v>2</v>
      </c>
      <c r="AQ83">
        <f si="14" t="shared"/>
        <v>2</v>
      </c>
      <c r="AR83">
        <f si="15" t="shared"/>
        <v>1</v>
      </c>
      <c r="AS83">
        <f si="16" t="shared"/>
        <v>2</v>
      </c>
      <c r="AT83">
        <f si="17" t="shared"/>
        <v>2</v>
      </c>
      <c r="AU83">
        <f si="18" t="shared"/>
        <v>1</v>
      </c>
      <c r="AV83">
        <f si="19" t="shared"/>
        <v>1</v>
      </c>
      <c r="AW83">
        <f si="20" t="shared"/>
        <v>2</v>
      </c>
    </row>
    <row r="84" spans="3:49" x14ac:dyDescent="0.25">
      <c r="C84" s="46"/>
      <c r="D84" s="47"/>
      <c r="E84" s="45"/>
      <c r="F84" s="45"/>
      <c r="G84" s="45"/>
      <c r="H84" s="45"/>
      <c r="I84" s="45"/>
      <c r="J84" s="45"/>
      <c r="K84" s="45"/>
      <c r="L84" s="5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D84">
        <v>83</v>
      </c>
      <c r="AE84" t="str">
        <f>VLOOKUP(Sheet1!B106,Sheet2!$H$2:$J$300,3,FALSE)</f>
        <v>PHI</v>
      </c>
      <c r="AF84" t="str">
        <f>VLOOKUP(Sheet1!C106,Sheet2!$H$2:$J$300,3,FALSE)</f>
        <v>SAC</v>
      </c>
      <c r="AG84" t="str">
        <f>VLOOKUP(Sheet1!D106,Sheet2!$H$2:$J$300,3,FALSE)</f>
        <v>PHI</v>
      </c>
      <c r="AH84" t="str">
        <f>VLOOKUP(Sheet1!E106,Sheet2!$H$2:$J$300,3,FALSE)</f>
        <v>DEN</v>
      </c>
      <c r="AI84" t="str">
        <f>VLOOKUP(Sheet1!F106,Sheet2!$H$2:$J$300,3,FALSE)</f>
        <v>UTA</v>
      </c>
      <c r="AJ84" t="str">
        <f>VLOOKUP(Sheet1!G106,Sheet2!$H$2:$J$300,3,FALSE)</f>
        <v>HOU</v>
      </c>
      <c r="AK84" t="str">
        <f>VLOOKUP(Sheet1!H106,Sheet2!$H$2:$J$300,3,FALSE)</f>
        <v>PHO</v>
      </c>
      <c r="AL84" t="str">
        <f>VLOOKUP(Sheet1!I106,Sheet2!$H$2:$J$300,3,FALSE)</f>
        <v>DEN</v>
      </c>
      <c r="AM84" t="str">
        <f>VLOOKUP(Sheet1!J106,Sheet2!$H$2:$J$300,3,FALSE)</f>
        <v>UTA</v>
      </c>
      <c r="AN84">
        <f si="11" t="shared"/>
        <v>2</v>
      </c>
      <c r="AO84">
        <f si="12" t="shared"/>
        <v>1</v>
      </c>
      <c r="AP84">
        <f si="13" t="shared"/>
        <v>2</v>
      </c>
      <c r="AQ84">
        <f si="14" t="shared"/>
        <v>2</v>
      </c>
      <c r="AR84">
        <f si="15" t="shared"/>
        <v>2</v>
      </c>
      <c r="AS84">
        <f si="16" t="shared"/>
        <v>1</v>
      </c>
      <c r="AT84">
        <f si="17" t="shared"/>
        <v>1</v>
      </c>
      <c r="AU84">
        <f si="18" t="shared"/>
        <v>2</v>
      </c>
      <c r="AV84">
        <f si="19" t="shared"/>
        <v>2</v>
      </c>
      <c r="AW84">
        <f si="20" t="shared"/>
        <v>2</v>
      </c>
    </row>
    <row r="85" spans="3:49" x14ac:dyDescent="0.25">
      <c r="C85" s="46"/>
      <c r="D85" s="47"/>
      <c r="E85" s="45"/>
      <c r="F85" s="45"/>
      <c r="G85" s="45"/>
      <c r="H85" s="45"/>
      <c r="I85" s="45"/>
      <c r="J85" s="45"/>
      <c r="K85" s="45"/>
      <c r="L85" s="5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D85">
        <v>84</v>
      </c>
      <c r="AE85" t="str">
        <f>VLOOKUP(Sheet1!B107,Sheet2!$H$2:$J$300,3,FALSE)</f>
        <v>PHI</v>
      </c>
      <c r="AF85" t="str">
        <f>VLOOKUP(Sheet1!C107,Sheet2!$H$2:$J$300,3,FALSE)</f>
        <v>SAC</v>
      </c>
      <c r="AG85" t="str">
        <f>VLOOKUP(Sheet1!D107,Sheet2!$H$2:$J$300,3,FALSE)</f>
        <v>PHI</v>
      </c>
      <c r="AH85" t="str">
        <f>VLOOKUP(Sheet1!E107,Sheet2!$H$2:$J$300,3,FALSE)</f>
        <v>DEN</v>
      </c>
      <c r="AI85" t="str">
        <f>VLOOKUP(Sheet1!F107,Sheet2!$H$2:$J$300,3,FALSE)</f>
        <v>PHI</v>
      </c>
      <c r="AJ85" t="str">
        <f>VLOOKUP(Sheet1!G107,Sheet2!$H$2:$J$300,3,FALSE)</f>
        <v>MIN</v>
      </c>
      <c r="AK85" t="str">
        <f>VLOOKUP(Sheet1!H107,Sheet2!$H$2:$J$300,3,FALSE)</f>
        <v>ATL</v>
      </c>
      <c r="AL85" t="str">
        <f>VLOOKUP(Sheet1!I107,Sheet2!$H$2:$J$300,3,FALSE)</f>
        <v>PHO</v>
      </c>
      <c r="AM85" t="str">
        <f>VLOOKUP(Sheet1!J107,Sheet2!$H$2:$J$300,3,FALSE)</f>
        <v>UTA</v>
      </c>
      <c r="AN85">
        <f si="11" t="shared"/>
        <v>3</v>
      </c>
      <c r="AO85">
        <f si="12" t="shared"/>
        <v>1</v>
      </c>
      <c r="AP85">
        <f si="13" t="shared"/>
        <v>3</v>
      </c>
      <c r="AQ85">
        <f si="14" t="shared"/>
        <v>1</v>
      </c>
      <c r="AR85">
        <f si="15" t="shared"/>
        <v>3</v>
      </c>
      <c r="AS85">
        <f si="16" t="shared"/>
        <v>1</v>
      </c>
      <c r="AT85">
        <f si="17" t="shared"/>
        <v>1</v>
      </c>
      <c r="AU85">
        <f si="18" t="shared"/>
        <v>1</v>
      </c>
      <c r="AV85">
        <f si="19" t="shared"/>
        <v>1</v>
      </c>
      <c r="AW85">
        <f si="20" t="shared"/>
        <v>3</v>
      </c>
    </row>
    <row r="86" spans="3:49" x14ac:dyDescent="0.25">
      <c r="C86" s="46"/>
      <c r="D86" s="47"/>
      <c r="E86" s="45"/>
      <c r="F86" s="45"/>
      <c r="G86" s="45"/>
      <c r="H86" s="45"/>
      <c r="I86" s="45"/>
      <c r="J86" s="45"/>
      <c r="K86" s="45"/>
      <c r="L86" s="5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D86">
        <v>85</v>
      </c>
      <c r="AE86" t="str">
        <f>VLOOKUP(Sheet1!B108,Sheet2!$H$2:$J$300,3,FALSE)</f>
        <v>PHI</v>
      </c>
      <c r="AF86" t="str">
        <f>VLOOKUP(Sheet1!C108,Sheet2!$H$2:$J$300,3,FALSE)</f>
        <v>PHI</v>
      </c>
      <c r="AG86" t="str">
        <f>VLOOKUP(Sheet1!D108,Sheet2!$H$2:$J$300,3,FALSE)</f>
        <v>PHO</v>
      </c>
      <c r="AH86" t="str">
        <f>VLOOKUP(Sheet1!E108,Sheet2!$H$2:$J$300,3,FALSE)</f>
        <v>DEN</v>
      </c>
      <c r="AI86" t="str">
        <f>VLOOKUP(Sheet1!F108,Sheet2!$H$2:$J$300,3,FALSE)</f>
        <v>PHO</v>
      </c>
      <c r="AJ86" t="str">
        <f>VLOOKUP(Sheet1!G108,Sheet2!$H$2:$J$300,3,FALSE)</f>
        <v>ATL</v>
      </c>
      <c r="AK86" t="str">
        <f>VLOOKUP(Sheet1!H108,Sheet2!$H$2:$J$300,3,FALSE)</f>
        <v>ATL</v>
      </c>
      <c r="AL86" t="str">
        <f>VLOOKUP(Sheet1!I108,Sheet2!$H$2:$J$300,3,FALSE)</f>
        <v>DEN</v>
      </c>
      <c r="AM86" t="str">
        <f>VLOOKUP(Sheet1!J108,Sheet2!$H$2:$J$300,3,FALSE)</f>
        <v>MIN</v>
      </c>
      <c r="AN86">
        <f si="11" t="shared"/>
        <v>2</v>
      </c>
      <c r="AO86">
        <f si="12" t="shared"/>
        <v>2</v>
      </c>
      <c r="AP86">
        <f si="13" t="shared"/>
        <v>2</v>
      </c>
      <c r="AQ86">
        <f si="14" t="shared"/>
        <v>2</v>
      </c>
      <c r="AR86">
        <f si="15" t="shared"/>
        <v>2</v>
      </c>
      <c r="AS86">
        <f si="16" t="shared"/>
        <v>2</v>
      </c>
      <c r="AT86">
        <f si="17" t="shared"/>
        <v>2</v>
      </c>
      <c r="AU86">
        <f si="18" t="shared"/>
        <v>2</v>
      </c>
      <c r="AV86">
        <f si="19" t="shared"/>
        <v>1</v>
      </c>
      <c r="AW86">
        <f si="20" t="shared"/>
        <v>2</v>
      </c>
    </row>
    <row r="87" spans="3:49" x14ac:dyDescent="0.25">
      <c r="C87" s="46"/>
      <c r="D87" s="47"/>
      <c r="E87" s="45"/>
      <c r="F87" s="45"/>
      <c r="G87" s="45"/>
      <c r="H87" s="45"/>
      <c r="I87" s="45"/>
      <c r="J87" s="45"/>
      <c r="K87" s="45"/>
      <c r="L87" s="5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D87">
        <v>86</v>
      </c>
      <c r="AE87" t="str">
        <f>VLOOKUP(Sheet1!B109,Sheet2!$H$2:$J$300,3,FALSE)</f>
        <v>PHI</v>
      </c>
      <c r="AF87" t="str">
        <f>VLOOKUP(Sheet1!C109,Sheet2!$H$2:$J$300,3,FALSE)</f>
        <v>PHI</v>
      </c>
      <c r="AG87" t="str">
        <f>VLOOKUP(Sheet1!D109,Sheet2!$H$2:$J$300,3,FALSE)</f>
        <v>PHO</v>
      </c>
      <c r="AH87" t="str">
        <f>VLOOKUP(Sheet1!E109,Sheet2!$H$2:$J$300,3,FALSE)</f>
        <v>DEN</v>
      </c>
      <c r="AI87" t="str">
        <f>VLOOKUP(Sheet1!F109,Sheet2!$H$2:$J$300,3,FALSE)</f>
        <v>PHO</v>
      </c>
      <c r="AJ87" t="str">
        <f>VLOOKUP(Sheet1!G109,Sheet2!$H$2:$J$300,3,FALSE)</f>
        <v>PHI</v>
      </c>
      <c r="AK87" t="str">
        <f>VLOOKUP(Sheet1!H109,Sheet2!$H$2:$J$300,3,FALSE)</f>
        <v>SAC</v>
      </c>
      <c r="AL87" t="str">
        <f>VLOOKUP(Sheet1!I109,Sheet2!$H$2:$J$300,3,FALSE)</f>
        <v>DEN</v>
      </c>
      <c r="AM87" t="str">
        <f>VLOOKUP(Sheet1!J109,Sheet2!$H$2:$J$300,3,FALSE)</f>
        <v>DEN</v>
      </c>
      <c r="AN87">
        <f si="11" t="shared"/>
        <v>3</v>
      </c>
      <c r="AO87">
        <f si="12" t="shared"/>
        <v>3</v>
      </c>
      <c r="AP87">
        <f si="13" t="shared"/>
        <v>2</v>
      </c>
      <c r="AQ87">
        <f si="14" t="shared"/>
        <v>3</v>
      </c>
      <c r="AR87">
        <f si="15" t="shared"/>
        <v>2</v>
      </c>
      <c r="AS87">
        <f si="16" t="shared"/>
        <v>3</v>
      </c>
      <c r="AT87">
        <f si="17" t="shared"/>
        <v>1</v>
      </c>
      <c r="AU87">
        <f si="18" t="shared"/>
        <v>3</v>
      </c>
      <c r="AV87">
        <f si="19" t="shared"/>
        <v>3</v>
      </c>
      <c r="AW87">
        <f si="20" t="shared"/>
        <v>3</v>
      </c>
    </row>
    <row r="88" spans="3:49" x14ac:dyDescent="0.25">
      <c r="C88" s="46"/>
      <c r="D88" s="47"/>
      <c r="E88" s="45"/>
      <c r="F88" s="45"/>
      <c r="G88" s="45"/>
      <c r="H88" s="45"/>
      <c r="I88" s="45"/>
      <c r="J88" s="45"/>
      <c r="K88" s="45"/>
      <c r="L88" s="5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D88">
        <v>87</v>
      </c>
      <c r="AE88" t="str">
        <f>VLOOKUP(Sheet1!B110,Sheet2!$H$2:$J$300,3,FALSE)</f>
        <v>PHI</v>
      </c>
      <c r="AF88" t="str">
        <f>VLOOKUP(Sheet1!C110,Sheet2!$H$2:$J$300,3,FALSE)</f>
        <v>UTA</v>
      </c>
      <c r="AG88" t="str">
        <f>VLOOKUP(Sheet1!D110,Sheet2!$H$2:$J$300,3,FALSE)</f>
        <v>PHO</v>
      </c>
      <c r="AH88" t="str">
        <f>VLOOKUP(Sheet1!E110,Sheet2!$H$2:$J$300,3,FALSE)</f>
        <v>DEN</v>
      </c>
      <c r="AI88" t="str">
        <f>VLOOKUP(Sheet1!F110,Sheet2!$H$2:$J$300,3,FALSE)</f>
        <v>PHO</v>
      </c>
      <c r="AJ88" t="str">
        <f>VLOOKUP(Sheet1!G110,Sheet2!$H$2:$J$300,3,FALSE)</f>
        <v>HOU</v>
      </c>
      <c r="AK88" t="str">
        <f>VLOOKUP(Sheet1!H110,Sheet2!$H$2:$J$300,3,FALSE)</f>
        <v>DEN</v>
      </c>
      <c r="AL88" t="str">
        <f>VLOOKUP(Sheet1!I110,Sheet2!$H$2:$J$300,3,FALSE)</f>
        <v>PHO</v>
      </c>
      <c r="AM88" t="str">
        <f>VLOOKUP(Sheet1!J110,Sheet2!$H$2:$J$300,3,FALSE)</f>
        <v>MIN</v>
      </c>
      <c r="AN88">
        <f si="11" t="shared"/>
        <v>1</v>
      </c>
      <c r="AO88">
        <f si="12" t="shared"/>
        <v>1</v>
      </c>
      <c r="AP88">
        <f si="13" t="shared"/>
        <v>3</v>
      </c>
      <c r="AQ88">
        <f si="14" t="shared"/>
        <v>2</v>
      </c>
      <c r="AR88">
        <f si="15" t="shared"/>
        <v>3</v>
      </c>
      <c r="AS88">
        <f si="16" t="shared"/>
        <v>1</v>
      </c>
      <c r="AT88">
        <f si="17" t="shared"/>
        <v>2</v>
      </c>
      <c r="AU88">
        <f si="18" t="shared"/>
        <v>3</v>
      </c>
      <c r="AV88">
        <f si="19" t="shared"/>
        <v>1</v>
      </c>
      <c r="AW88">
        <f si="20" t="shared"/>
        <v>3</v>
      </c>
    </row>
    <row r="89" spans="3:49" x14ac:dyDescent="0.25">
      <c r="C89" s="46"/>
      <c r="D89" s="47"/>
      <c r="E89" s="45"/>
      <c r="F89" s="45"/>
      <c r="G89" s="45"/>
      <c r="H89" s="45"/>
      <c r="I89" s="45"/>
      <c r="J89" s="45"/>
      <c r="K89" s="45"/>
      <c r="L89" s="5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D89">
        <v>88</v>
      </c>
      <c r="AE89" t="str">
        <f>VLOOKUP(Sheet1!B111,Sheet2!$H$2:$J$300,3,FALSE)</f>
        <v>PHI</v>
      </c>
      <c r="AF89" t="str">
        <f>VLOOKUP(Sheet1!C111,Sheet2!$H$2:$J$300,3,FALSE)</f>
        <v>MIN</v>
      </c>
      <c r="AG89" t="str">
        <f>VLOOKUP(Sheet1!D111,Sheet2!$H$2:$J$300,3,FALSE)</f>
        <v>PHO</v>
      </c>
      <c r="AH89" t="str">
        <f>VLOOKUP(Sheet1!E111,Sheet2!$H$2:$J$300,3,FALSE)</f>
        <v>DEN</v>
      </c>
      <c r="AI89" t="str">
        <f>VLOOKUP(Sheet1!F111,Sheet2!$H$2:$J$300,3,FALSE)</f>
        <v>PHO</v>
      </c>
      <c r="AJ89" t="str">
        <f>VLOOKUP(Sheet1!G111,Sheet2!$H$2:$J$300,3,FALSE)</f>
        <v>PHO</v>
      </c>
      <c r="AK89" t="str">
        <f>VLOOKUP(Sheet1!H111,Sheet2!$H$2:$J$300,3,FALSE)</f>
        <v>DEN</v>
      </c>
      <c r="AL89" t="str">
        <f>VLOOKUP(Sheet1!I111,Sheet2!$H$2:$J$300,3,FALSE)</f>
        <v>PHO</v>
      </c>
      <c r="AM89" t="str">
        <f>VLOOKUP(Sheet1!J111,Sheet2!$H$2:$J$300,3,FALSE)</f>
        <v>PHI</v>
      </c>
      <c r="AN89">
        <f si="11" t="shared"/>
        <v>2</v>
      </c>
      <c r="AO89">
        <f si="12" t="shared"/>
        <v>1</v>
      </c>
      <c r="AP89">
        <f si="13" t="shared"/>
        <v>4</v>
      </c>
      <c r="AQ89">
        <f si="14" t="shared"/>
        <v>2</v>
      </c>
      <c r="AR89">
        <f si="15" t="shared"/>
        <v>4</v>
      </c>
      <c r="AS89">
        <f si="16" t="shared"/>
        <v>4</v>
      </c>
      <c r="AT89">
        <f si="17" t="shared"/>
        <v>2</v>
      </c>
      <c r="AU89">
        <f si="18" t="shared"/>
        <v>4</v>
      </c>
      <c r="AV89">
        <f si="19" t="shared"/>
        <v>2</v>
      </c>
      <c r="AW89">
        <f si="20" t="shared"/>
        <v>4</v>
      </c>
    </row>
    <row r="90" spans="3:49" x14ac:dyDescent="0.25">
      <c r="C90" s="46"/>
      <c r="D90" s="47"/>
      <c r="E90" s="45"/>
      <c r="F90" s="45"/>
      <c r="G90" s="45"/>
      <c r="H90" s="45"/>
      <c r="I90" s="45"/>
      <c r="J90" s="45"/>
      <c r="K90" s="45"/>
      <c r="L90" s="5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D90">
        <v>89</v>
      </c>
      <c r="AE90" t="str">
        <f>VLOOKUP(Sheet1!B112,Sheet2!$H$2:$J$300,3,FALSE)</f>
        <v>PHI</v>
      </c>
      <c r="AF90" t="str">
        <f>VLOOKUP(Sheet1!C112,Sheet2!$H$2:$J$300,3,FALSE)</f>
        <v>PHI</v>
      </c>
      <c r="AG90" t="str">
        <f>VLOOKUP(Sheet1!D112,Sheet2!$H$2:$J$300,3,FALSE)</f>
        <v>DEN</v>
      </c>
      <c r="AH90" t="str">
        <f>VLOOKUP(Sheet1!E112,Sheet2!$H$2:$J$300,3,FALSE)</f>
        <v>DEN</v>
      </c>
      <c r="AI90" t="str">
        <f>VLOOKUP(Sheet1!F112,Sheet2!$H$2:$J$300,3,FALSE)</f>
        <v>DEN</v>
      </c>
      <c r="AJ90" t="str">
        <f>VLOOKUP(Sheet1!G112,Sheet2!$H$2:$J$300,3,FALSE)</f>
        <v>PHO</v>
      </c>
      <c r="AK90" t="str">
        <f>VLOOKUP(Sheet1!H112,Sheet2!$H$2:$J$300,3,FALSE)</f>
        <v>ATL</v>
      </c>
      <c r="AL90" t="str">
        <f>VLOOKUP(Sheet1!I112,Sheet2!$H$2:$J$300,3,FALSE)</f>
        <v>PHO</v>
      </c>
      <c r="AM90" t="str">
        <f>VLOOKUP(Sheet1!J112,Sheet2!$H$2:$J$300,3,FALSE)</f>
        <v>PHI</v>
      </c>
      <c r="AN90">
        <f si="11" t="shared"/>
        <v>3</v>
      </c>
      <c r="AO90">
        <f si="12" t="shared"/>
        <v>3</v>
      </c>
      <c r="AP90">
        <f si="13" t="shared"/>
        <v>3</v>
      </c>
      <c r="AQ90">
        <f si="14" t="shared"/>
        <v>3</v>
      </c>
      <c r="AR90">
        <f si="15" t="shared"/>
        <v>3</v>
      </c>
      <c r="AS90">
        <f si="16" t="shared"/>
        <v>2</v>
      </c>
      <c r="AT90">
        <f si="17" t="shared"/>
        <v>1</v>
      </c>
      <c r="AU90">
        <f si="18" t="shared"/>
        <v>2</v>
      </c>
      <c r="AV90">
        <f si="19" t="shared"/>
        <v>3</v>
      </c>
      <c r="AW90">
        <f si="20" t="shared"/>
        <v>3</v>
      </c>
    </row>
    <row r="91" spans="3:49" x14ac:dyDescent="0.25">
      <c r="C91" s="46"/>
      <c r="D91" s="47"/>
      <c r="E91" s="45"/>
      <c r="F91" s="45"/>
      <c r="G91" s="45"/>
      <c r="H91" s="45"/>
      <c r="I91" s="45"/>
      <c r="J91" s="45"/>
      <c r="K91" s="45"/>
      <c r="L91" s="5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D91">
        <v>90</v>
      </c>
      <c r="AE91" t="str">
        <f>VLOOKUP(Sheet1!B113,Sheet2!$H$2:$J$300,3,FALSE)</f>
        <v>PHI</v>
      </c>
      <c r="AF91" t="str">
        <f>VLOOKUP(Sheet1!C113,Sheet2!$H$2:$J$300,3,FALSE)</f>
        <v>SAC</v>
      </c>
      <c r="AG91" t="str">
        <f>VLOOKUP(Sheet1!D113,Sheet2!$H$2:$J$300,3,FALSE)</f>
        <v>PHI</v>
      </c>
      <c r="AH91" t="str">
        <f>VLOOKUP(Sheet1!E113,Sheet2!$H$2:$J$300,3,FALSE)</f>
        <v>DEN</v>
      </c>
      <c r="AI91" t="str">
        <f>VLOOKUP(Sheet1!F113,Sheet2!$H$2:$J$300,3,FALSE)</f>
        <v>DEN</v>
      </c>
      <c r="AJ91" t="str">
        <f>VLOOKUP(Sheet1!G113,Sheet2!$H$2:$J$300,3,FALSE)</f>
        <v>PHI</v>
      </c>
      <c r="AK91" t="str">
        <f>VLOOKUP(Sheet1!H113,Sheet2!$H$2:$J$300,3,FALSE)</f>
        <v>DEN</v>
      </c>
      <c r="AL91" t="str">
        <f>VLOOKUP(Sheet1!I113,Sheet2!$H$2:$J$300,3,FALSE)</f>
        <v>DEN</v>
      </c>
      <c r="AM91" t="str">
        <f>VLOOKUP(Sheet1!J113,Sheet2!$H$2:$J$300,3,FALSE)</f>
        <v>MIN</v>
      </c>
      <c r="AN91">
        <f si="11" t="shared"/>
        <v>3</v>
      </c>
      <c r="AO91">
        <f si="12" t="shared"/>
        <v>1</v>
      </c>
      <c r="AP91">
        <f si="13" t="shared"/>
        <v>3</v>
      </c>
      <c r="AQ91">
        <f si="14" t="shared"/>
        <v>4</v>
      </c>
      <c r="AR91">
        <f si="15" t="shared"/>
        <v>4</v>
      </c>
      <c r="AS91">
        <f si="16" t="shared"/>
        <v>3</v>
      </c>
      <c r="AT91">
        <f si="17" t="shared"/>
        <v>4</v>
      </c>
      <c r="AU91">
        <f si="18" t="shared"/>
        <v>4</v>
      </c>
      <c r="AV91">
        <f si="19" t="shared"/>
        <v>1</v>
      </c>
      <c r="AW91">
        <f si="20" t="shared"/>
        <v>4</v>
      </c>
    </row>
    <row r="92" spans="3:49" x14ac:dyDescent="0.25">
      <c r="C92" s="46"/>
      <c r="D92" s="47"/>
      <c r="E92" s="45"/>
      <c r="F92" s="45"/>
      <c r="G92" s="45"/>
      <c r="H92" s="45"/>
      <c r="I92" s="45"/>
      <c r="J92" s="45"/>
      <c r="K92" s="45"/>
      <c r="L92" s="5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D92">
        <v>91</v>
      </c>
      <c r="AE92" t="str">
        <f>VLOOKUP(Sheet1!B114,Sheet2!$H$2:$J$300,3,FALSE)</f>
        <v>SAC</v>
      </c>
      <c r="AF92" t="str">
        <f>VLOOKUP(Sheet1!C114,Sheet2!$H$2:$J$300,3,FALSE)</f>
        <v>MIN</v>
      </c>
      <c r="AG92" t="str">
        <f>VLOOKUP(Sheet1!D114,Sheet2!$H$2:$J$300,3,FALSE)</f>
        <v>PHO</v>
      </c>
      <c r="AH92" t="str">
        <f>VLOOKUP(Sheet1!E114,Sheet2!$H$2:$J$300,3,FALSE)</f>
        <v>PHI</v>
      </c>
      <c r="AI92" t="str">
        <f>VLOOKUP(Sheet1!F114,Sheet2!$H$2:$J$300,3,FALSE)</f>
        <v>PHO</v>
      </c>
      <c r="AJ92" t="str">
        <f>VLOOKUP(Sheet1!G114,Sheet2!$H$2:$J$300,3,FALSE)</f>
        <v>PHO</v>
      </c>
      <c r="AK92" t="str">
        <f>VLOOKUP(Sheet1!H114,Sheet2!$H$2:$J$300,3,FALSE)</f>
        <v>PHO</v>
      </c>
      <c r="AL92" t="str">
        <f>VLOOKUP(Sheet1!I114,Sheet2!$H$2:$J$300,3,FALSE)</f>
        <v>DEN</v>
      </c>
      <c r="AM92" t="str">
        <f>VLOOKUP(Sheet1!J114,Sheet2!$H$2:$J$300,3,FALSE)</f>
        <v>UTA</v>
      </c>
      <c r="AN92">
        <f si="11" t="shared"/>
        <v>1</v>
      </c>
      <c r="AO92">
        <f si="12" t="shared"/>
        <v>1</v>
      </c>
      <c r="AP92">
        <f si="13" t="shared"/>
        <v>4</v>
      </c>
      <c r="AQ92">
        <f si="14" t="shared"/>
        <v>1</v>
      </c>
      <c r="AR92">
        <f si="15" t="shared"/>
        <v>4</v>
      </c>
      <c r="AS92">
        <f si="16" t="shared"/>
        <v>4</v>
      </c>
      <c r="AT92">
        <f si="17" t="shared"/>
        <v>4</v>
      </c>
      <c r="AU92">
        <f si="18" t="shared"/>
        <v>1</v>
      </c>
      <c r="AV92">
        <f si="19" t="shared"/>
        <v>1</v>
      </c>
      <c r="AW92">
        <f si="20" t="shared"/>
        <v>4</v>
      </c>
    </row>
    <row r="93" spans="3:49" x14ac:dyDescent="0.25">
      <c r="C93" s="46"/>
      <c r="D93" s="47"/>
      <c r="E93" s="45"/>
      <c r="F93" s="45"/>
      <c r="G93" s="45"/>
      <c r="H93" s="45"/>
      <c r="I93" s="45"/>
      <c r="J93" s="45"/>
      <c r="K93" s="45"/>
      <c r="L93" s="5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D93">
        <v>92</v>
      </c>
      <c r="AE93" t="str">
        <f>VLOOKUP(Sheet1!B115,Sheet2!$H$2:$J$300,3,FALSE)</f>
        <v>PHI</v>
      </c>
      <c r="AF93" t="str">
        <f>VLOOKUP(Sheet1!C115,Sheet2!$H$2:$J$300,3,FALSE)</f>
        <v>SAC</v>
      </c>
      <c r="AG93" t="str">
        <f>VLOOKUP(Sheet1!D115,Sheet2!$H$2:$J$300,3,FALSE)</f>
        <v>PHO</v>
      </c>
      <c r="AH93" t="str">
        <f>VLOOKUP(Sheet1!E115,Sheet2!$H$2:$J$300,3,FALSE)</f>
        <v>DEN</v>
      </c>
      <c r="AI93" t="str">
        <f>VLOOKUP(Sheet1!F115,Sheet2!$H$2:$J$300,3,FALSE)</f>
        <v>PHO</v>
      </c>
      <c r="AJ93" t="str">
        <f>VLOOKUP(Sheet1!G115,Sheet2!$H$2:$J$300,3,FALSE)</f>
        <v>UTA</v>
      </c>
      <c r="AK93" t="str">
        <f>VLOOKUP(Sheet1!H115,Sheet2!$H$2:$J$300,3,FALSE)</f>
        <v>PHO</v>
      </c>
      <c r="AL93" t="str">
        <f>VLOOKUP(Sheet1!I115,Sheet2!$H$2:$J$300,3,FALSE)</f>
        <v>DEN</v>
      </c>
      <c r="AM93" t="str">
        <f>VLOOKUP(Sheet1!J115,Sheet2!$H$2:$J$300,3,FALSE)</f>
        <v>UTA</v>
      </c>
      <c r="AN93">
        <f si="11" t="shared"/>
        <v>1</v>
      </c>
      <c r="AO93">
        <f si="12" t="shared"/>
        <v>1</v>
      </c>
      <c r="AP93">
        <f si="13" t="shared"/>
        <v>3</v>
      </c>
      <c r="AQ93">
        <f si="14" t="shared"/>
        <v>2</v>
      </c>
      <c r="AR93">
        <f si="15" t="shared"/>
        <v>3</v>
      </c>
      <c r="AS93">
        <f si="16" t="shared"/>
        <v>2</v>
      </c>
      <c r="AT93">
        <f si="17" t="shared"/>
        <v>3</v>
      </c>
      <c r="AU93">
        <f si="18" t="shared"/>
        <v>2</v>
      </c>
      <c r="AV93">
        <f si="19" t="shared"/>
        <v>2</v>
      </c>
      <c r="AW93">
        <f si="20" t="shared"/>
        <v>3</v>
      </c>
    </row>
    <row r="94" spans="3:49" x14ac:dyDescent="0.25">
      <c r="C94" s="46"/>
      <c r="D94" s="47"/>
      <c r="E94" s="45"/>
      <c r="F94" s="45"/>
      <c r="G94" s="45"/>
      <c r="H94" s="45"/>
      <c r="I94" s="45"/>
      <c r="J94" s="45"/>
      <c r="K94" s="45"/>
      <c r="L94" s="5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D94">
        <v>93</v>
      </c>
      <c r="AE94" t="str">
        <f>VLOOKUP(Sheet1!B116,Sheet2!$H$2:$J$300,3,FALSE)</f>
        <v>PHI</v>
      </c>
      <c r="AF94" t="str">
        <f>VLOOKUP(Sheet1!C116,Sheet2!$H$2:$J$300,3,FALSE)</f>
        <v>PHI</v>
      </c>
      <c r="AG94" t="str">
        <f>VLOOKUP(Sheet1!D116,Sheet2!$H$2:$J$300,3,FALSE)</f>
        <v>HOU</v>
      </c>
      <c r="AH94" t="str">
        <f>VLOOKUP(Sheet1!E116,Sheet2!$H$2:$J$300,3,FALSE)</f>
        <v>DEN</v>
      </c>
      <c r="AI94" t="str">
        <f>VLOOKUP(Sheet1!F116,Sheet2!$H$2:$J$300,3,FALSE)</f>
        <v>DEN</v>
      </c>
      <c r="AJ94" t="str">
        <f>VLOOKUP(Sheet1!G116,Sheet2!$H$2:$J$300,3,FALSE)</f>
        <v>PHI</v>
      </c>
      <c r="AK94" t="str">
        <f>VLOOKUP(Sheet1!H116,Sheet2!$H$2:$J$300,3,FALSE)</f>
        <v>PHO</v>
      </c>
      <c r="AL94" t="str">
        <f>VLOOKUP(Sheet1!I116,Sheet2!$H$2:$J$300,3,FALSE)</f>
        <v>DEN</v>
      </c>
      <c r="AM94" t="str">
        <f>VLOOKUP(Sheet1!J116,Sheet2!$H$2:$J$300,3,FALSE)</f>
        <v>PHO</v>
      </c>
      <c r="AN94">
        <f si="11" t="shared"/>
        <v>3</v>
      </c>
      <c r="AO94">
        <f si="12" t="shared"/>
        <v>3</v>
      </c>
      <c r="AP94">
        <f si="13" t="shared"/>
        <v>1</v>
      </c>
      <c r="AQ94">
        <f si="14" t="shared"/>
        <v>3</v>
      </c>
      <c r="AR94">
        <f si="15" t="shared"/>
        <v>3</v>
      </c>
      <c r="AS94">
        <f si="16" t="shared"/>
        <v>3</v>
      </c>
      <c r="AT94">
        <f si="17" t="shared"/>
        <v>2</v>
      </c>
      <c r="AU94">
        <f si="18" t="shared"/>
        <v>3</v>
      </c>
      <c r="AV94">
        <f si="19" t="shared"/>
        <v>2</v>
      </c>
      <c r="AW94">
        <f si="20" t="shared"/>
        <v>3</v>
      </c>
    </row>
    <row r="95" spans="3:49" x14ac:dyDescent="0.25">
      <c r="C95" s="46"/>
      <c r="D95" s="47"/>
      <c r="E95" s="45"/>
      <c r="F95" s="45"/>
      <c r="G95" s="45"/>
      <c r="H95" s="45"/>
      <c r="I95" s="45"/>
      <c r="J95" s="45"/>
      <c r="K95" s="45"/>
      <c r="L95" s="5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D95">
        <v>94</v>
      </c>
      <c r="AE95" t="str">
        <f>VLOOKUP(Sheet1!B117,Sheet2!$H$2:$J$300,3,FALSE)</f>
        <v>PHI</v>
      </c>
      <c r="AF95" t="str">
        <f>VLOOKUP(Sheet1!C117,Sheet2!$H$2:$J$300,3,FALSE)</f>
        <v>MIN</v>
      </c>
      <c r="AG95" t="str">
        <f>VLOOKUP(Sheet1!D117,Sheet2!$H$2:$J$300,3,FALSE)</f>
        <v>PHI</v>
      </c>
      <c r="AH95" t="str">
        <f>VLOOKUP(Sheet1!E117,Sheet2!$H$2:$J$300,3,FALSE)</f>
        <v>DEN</v>
      </c>
      <c r="AI95" t="str">
        <f>VLOOKUP(Sheet1!F117,Sheet2!$H$2:$J$300,3,FALSE)</f>
        <v>DEN</v>
      </c>
      <c r="AJ95" t="str">
        <f>VLOOKUP(Sheet1!G117,Sheet2!$H$2:$J$300,3,FALSE)</f>
        <v>ATL</v>
      </c>
      <c r="AK95" t="str">
        <f>VLOOKUP(Sheet1!H117,Sheet2!$H$2:$J$300,3,FALSE)</f>
        <v>DEN</v>
      </c>
      <c r="AL95" t="str">
        <f>VLOOKUP(Sheet1!I117,Sheet2!$H$2:$J$300,3,FALSE)</f>
        <v>UTA</v>
      </c>
      <c r="AM95" t="str">
        <f>VLOOKUP(Sheet1!J117,Sheet2!$H$2:$J$300,3,FALSE)</f>
        <v>DEN</v>
      </c>
      <c r="AN95">
        <f si="11" t="shared"/>
        <v>2</v>
      </c>
      <c r="AO95">
        <f si="12" t="shared"/>
        <v>1</v>
      </c>
      <c r="AP95">
        <f si="13" t="shared"/>
        <v>2</v>
      </c>
      <c r="AQ95">
        <f si="14" t="shared"/>
        <v>4</v>
      </c>
      <c r="AR95">
        <f si="15" t="shared"/>
        <v>4</v>
      </c>
      <c r="AS95">
        <f si="16" t="shared"/>
        <v>1</v>
      </c>
      <c r="AT95">
        <f si="17" t="shared"/>
        <v>4</v>
      </c>
      <c r="AU95">
        <f si="18" t="shared"/>
        <v>1</v>
      </c>
      <c r="AV95">
        <f si="19" t="shared"/>
        <v>4</v>
      </c>
      <c r="AW95">
        <f si="20" t="shared"/>
        <v>4</v>
      </c>
    </row>
    <row r="96" spans="3:49" x14ac:dyDescent="0.25">
      <c r="C96" s="46"/>
      <c r="D96" s="47"/>
      <c r="E96" s="45"/>
      <c r="F96" s="45"/>
      <c r="G96" s="45"/>
      <c r="H96" s="45"/>
      <c r="I96" s="45"/>
      <c r="J96" s="45"/>
      <c r="K96" s="45"/>
      <c r="L96" s="5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D96">
        <v>95</v>
      </c>
      <c r="AE96" t="str">
        <f>VLOOKUP(Sheet1!B118,Sheet2!$H$2:$J$300,3,FALSE)</f>
        <v>SAC</v>
      </c>
      <c r="AF96" t="str">
        <f>VLOOKUP(Sheet1!C118,Sheet2!$H$2:$J$300,3,FALSE)</f>
        <v>MIN</v>
      </c>
      <c r="AG96" t="str">
        <f>VLOOKUP(Sheet1!D118,Sheet2!$H$2:$J$300,3,FALSE)</f>
        <v>PHO</v>
      </c>
      <c r="AH96" t="str">
        <f>VLOOKUP(Sheet1!E118,Sheet2!$H$2:$J$300,3,FALSE)</f>
        <v>DEN</v>
      </c>
      <c r="AI96" t="str">
        <f>VLOOKUP(Sheet1!F118,Sheet2!$H$2:$J$300,3,FALSE)</f>
        <v>PHO</v>
      </c>
      <c r="AJ96" t="str">
        <f>VLOOKUP(Sheet1!G118,Sheet2!$H$2:$J$300,3,FALSE)</f>
        <v>UTA</v>
      </c>
      <c r="AK96" t="str">
        <f>VLOOKUP(Sheet1!H118,Sheet2!$H$2:$J$300,3,FALSE)</f>
        <v>SAC</v>
      </c>
      <c r="AL96" t="str">
        <f>VLOOKUP(Sheet1!I118,Sheet2!$H$2:$J$300,3,FALSE)</f>
        <v>PHO</v>
      </c>
      <c r="AM96" t="str">
        <f>VLOOKUP(Sheet1!J118,Sheet2!$H$2:$J$300,3,FALSE)</f>
        <v>PHI</v>
      </c>
      <c r="AN96">
        <f si="11" t="shared"/>
        <v>2</v>
      </c>
      <c r="AO96">
        <f si="12" t="shared"/>
        <v>1</v>
      </c>
      <c r="AP96">
        <f si="13" t="shared"/>
        <v>3</v>
      </c>
      <c r="AQ96">
        <f si="14" t="shared"/>
        <v>1</v>
      </c>
      <c r="AR96">
        <f si="15" t="shared"/>
        <v>3</v>
      </c>
      <c r="AS96">
        <f si="16" t="shared"/>
        <v>1</v>
      </c>
      <c r="AT96">
        <f si="17" t="shared"/>
        <v>2</v>
      </c>
      <c r="AU96">
        <f si="18" t="shared"/>
        <v>3</v>
      </c>
      <c r="AV96">
        <f si="19" t="shared"/>
        <v>1</v>
      </c>
      <c r="AW96">
        <f si="20" t="shared"/>
        <v>3</v>
      </c>
    </row>
    <row r="97" spans="3:49" x14ac:dyDescent="0.25">
      <c r="C97" s="46"/>
      <c r="D97" s="47"/>
      <c r="E97" s="45"/>
      <c r="F97" s="45"/>
      <c r="G97" s="45"/>
      <c r="H97" s="45"/>
      <c r="I97" s="45"/>
      <c r="J97" s="45"/>
      <c r="K97" s="45"/>
      <c r="L97" s="5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D97">
        <v>96</v>
      </c>
      <c r="AE97" t="str">
        <f>VLOOKUP(Sheet1!B119,Sheet2!$H$2:$J$300,3,FALSE)</f>
        <v>PHI</v>
      </c>
      <c r="AF97" t="str">
        <f>VLOOKUP(Sheet1!C119,Sheet2!$H$2:$J$300,3,FALSE)</f>
        <v>PHI</v>
      </c>
      <c r="AG97" t="str">
        <f>VLOOKUP(Sheet1!D119,Sheet2!$H$2:$J$300,3,FALSE)</f>
        <v>PHO</v>
      </c>
      <c r="AH97" t="str">
        <f>VLOOKUP(Sheet1!E119,Sheet2!$H$2:$J$300,3,FALSE)</f>
        <v>DEN</v>
      </c>
      <c r="AI97" t="str">
        <f>VLOOKUP(Sheet1!F119,Sheet2!$H$2:$J$300,3,FALSE)</f>
        <v>DEN</v>
      </c>
      <c r="AJ97" t="str">
        <f>VLOOKUP(Sheet1!G119,Sheet2!$H$2:$J$300,3,FALSE)</f>
        <v>UTA</v>
      </c>
      <c r="AK97" t="str">
        <f>VLOOKUP(Sheet1!H119,Sheet2!$H$2:$J$300,3,FALSE)</f>
        <v>HOU</v>
      </c>
      <c r="AL97" t="str">
        <f>VLOOKUP(Sheet1!I119,Sheet2!$H$2:$J$300,3,FALSE)</f>
        <v>DEN</v>
      </c>
      <c r="AM97" t="str">
        <f>VLOOKUP(Sheet1!J119,Sheet2!$H$2:$J$300,3,FALSE)</f>
        <v>UTA</v>
      </c>
      <c r="AN97">
        <f si="11" t="shared"/>
        <v>2</v>
      </c>
      <c r="AO97">
        <f si="12" t="shared"/>
        <v>2</v>
      </c>
      <c r="AP97">
        <f si="13" t="shared"/>
        <v>1</v>
      </c>
      <c r="AQ97">
        <f si="14" t="shared"/>
        <v>3</v>
      </c>
      <c r="AR97">
        <f si="15" t="shared"/>
        <v>3</v>
      </c>
      <c r="AS97">
        <f si="16" t="shared"/>
        <v>2</v>
      </c>
      <c r="AT97">
        <f si="17" t="shared"/>
        <v>1</v>
      </c>
      <c r="AU97">
        <f si="18" t="shared"/>
        <v>3</v>
      </c>
      <c r="AV97">
        <f si="19" t="shared"/>
        <v>2</v>
      </c>
      <c r="AW97">
        <f si="20" t="shared"/>
        <v>3</v>
      </c>
    </row>
    <row r="98" spans="3:49" x14ac:dyDescent="0.25">
      <c r="C98" s="46"/>
      <c r="D98" s="47"/>
      <c r="E98" s="45"/>
      <c r="F98" s="45"/>
      <c r="G98" s="45"/>
      <c r="H98" s="45"/>
      <c r="I98" s="45"/>
      <c r="J98" s="45"/>
      <c r="K98" s="45"/>
      <c r="L98" s="5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D98">
        <v>97</v>
      </c>
      <c r="AE98" t="str">
        <f>VLOOKUP(Sheet1!B120,Sheet2!$H$2:$J$300,3,FALSE)</f>
        <v>PHI</v>
      </c>
      <c r="AF98" t="str">
        <f>VLOOKUP(Sheet1!C120,Sheet2!$H$2:$J$300,3,FALSE)</f>
        <v>ATL</v>
      </c>
      <c r="AG98" t="str">
        <f>VLOOKUP(Sheet1!D120,Sheet2!$H$2:$J$300,3,FALSE)</f>
        <v>PHO</v>
      </c>
      <c r="AH98" t="str">
        <f>VLOOKUP(Sheet1!E120,Sheet2!$H$2:$J$300,3,FALSE)</f>
        <v>DEN</v>
      </c>
      <c r="AI98" t="str">
        <f>VLOOKUP(Sheet1!F120,Sheet2!$H$2:$J$300,3,FALSE)</f>
        <v>PHO</v>
      </c>
      <c r="AJ98" t="str">
        <f>VLOOKUP(Sheet1!G120,Sheet2!$H$2:$J$300,3,FALSE)</f>
        <v>HOU</v>
      </c>
      <c r="AK98" t="str">
        <f>VLOOKUP(Sheet1!H120,Sheet2!$H$2:$J$300,3,FALSE)</f>
        <v>SAC</v>
      </c>
      <c r="AL98" t="str">
        <f>VLOOKUP(Sheet1!I120,Sheet2!$H$2:$J$300,3,FALSE)</f>
        <v>DEN</v>
      </c>
      <c r="AM98" t="str">
        <f>VLOOKUP(Sheet1!J120,Sheet2!$H$2:$J$300,3,FALSE)</f>
        <v>UTA</v>
      </c>
      <c r="AN98">
        <f si="11" t="shared"/>
        <v>1</v>
      </c>
      <c r="AO98">
        <f si="12" t="shared"/>
        <v>1</v>
      </c>
      <c r="AP98">
        <f si="13" t="shared"/>
        <v>2</v>
      </c>
      <c r="AQ98">
        <f si="14" t="shared"/>
        <v>2</v>
      </c>
      <c r="AR98">
        <f si="15" t="shared"/>
        <v>2</v>
      </c>
      <c r="AS98">
        <f si="16" t="shared"/>
        <v>1</v>
      </c>
      <c r="AT98">
        <f si="17" t="shared"/>
        <v>1</v>
      </c>
      <c r="AU98">
        <f si="18" t="shared"/>
        <v>2</v>
      </c>
      <c r="AV98">
        <f si="19" t="shared"/>
        <v>1</v>
      </c>
      <c r="AW98">
        <f si="20" t="shared"/>
        <v>2</v>
      </c>
    </row>
    <row r="99" spans="3:49" x14ac:dyDescent="0.25">
      <c r="C99" s="46"/>
      <c r="D99" s="47"/>
      <c r="E99" s="45"/>
      <c r="F99" s="45"/>
      <c r="G99" s="45"/>
      <c r="H99" s="45"/>
      <c r="I99" s="45"/>
      <c r="J99" s="45"/>
      <c r="K99" s="45"/>
      <c r="L99" s="5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D99">
        <v>98</v>
      </c>
      <c r="AE99" t="str">
        <f>VLOOKUP(Sheet1!B121,Sheet2!$H$2:$J$300,3,FALSE)</f>
        <v>SAC</v>
      </c>
      <c r="AF99" t="str">
        <f>VLOOKUP(Sheet1!C121,Sheet2!$H$2:$J$300,3,FALSE)</f>
        <v>ATL</v>
      </c>
      <c r="AG99" t="str">
        <f>VLOOKUP(Sheet1!D121,Sheet2!$H$2:$J$300,3,FALSE)</f>
        <v>PHI</v>
      </c>
      <c r="AH99" t="str">
        <f>VLOOKUP(Sheet1!E121,Sheet2!$H$2:$J$300,3,FALSE)</f>
        <v>DEN</v>
      </c>
      <c r="AI99" t="str">
        <f>VLOOKUP(Sheet1!F121,Sheet2!$H$2:$J$300,3,FALSE)</f>
        <v>PHO</v>
      </c>
      <c r="AJ99" t="str">
        <f>VLOOKUP(Sheet1!G121,Sheet2!$H$2:$J$300,3,FALSE)</f>
        <v>HOU</v>
      </c>
      <c r="AK99" t="str">
        <f>VLOOKUP(Sheet1!H121,Sheet2!$H$2:$J$300,3,FALSE)</f>
        <v>SAC</v>
      </c>
      <c r="AL99" t="str">
        <f>VLOOKUP(Sheet1!I121,Sheet2!$H$2:$J$300,3,FALSE)</f>
        <v>DEN</v>
      </c>
      <c r="AM99" t="str">
        <f>VLOOKUP(Sheet1!J121,Sheet2!$H$2:$J$300,3,FALSE)</f>
        <v>MIN</v>
      </c>
      <c r="AN99">
        <f si="11" t="shared"/>
        <v>2</v>
      </c>
      <c r="AO99">
        <f si="12" t="shared"/>
        <v>1</v>
      </c>
      <c r="AP99">
        <f si="13" t="shared"/>
        <v>1</v>
      </c>
      <c r="AQ99">
        <f si="14" t="shared"/>
        <v>2</v>
      </c>
      <c r="AR99">
        <f si="15" t="shared"/>
        <v>1</v>
      </c>
      <c r="AS99">
        <f si="16" t="shared"/>
        <v>1</v>
      </c>
      <c r="AT99">
        <f si="17" t="shared"/>
        <v>2</v>
      </c>
      <c r="AU99">
        <f si="18" t="shared"/>
        <v>2</v>
      </c>
      <c r="AV99">
        <f si="19" t="shared"/>
        <v>1</v>
      </c>
      <c r="AW99">
        <f si="20" t="shared"/>
        <v>2</v>
      </c>
    </row>
    <row r="100" spans="3:49" x14ac:dyDescent="0.25">
      <c r="C100" s="46"/>
      <c r="D100" s="47"/>
      <c r="E100" s="45"/>
      <c r="F100" s="45"/>
      <c r="G100" s="45"/>
      <c r="H100" s="45"/>
      <c r="I100" s="45"/>
      <c r="J100" s="45"/>
      <c r="K100" s="45"/>
      <c r="L100" s="5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D100">
        <v>99</v>
      </c>
      <c r="AE100" t="str">
        <f>VLOOKUP(Sheet1!B122,Sheet2!$H$2:$J$300,3,FALSE)</f>
        <v>PHI</v>
      </c>
      <c r="AF100" t="str">
        <f>VLOOKUP(Sheet1!C122,Sheet2!$H$2:$J$300,3,FALSE)</f>
        <v>ATL</v>
      </c>
      <c r="AG100" t="str">
        <f>VLOOKUP(Sheet1!D122,Sheet2!$H$2:$J$300,3,FALSE)</f>
        <v>PHI</v>
      </c>
      <c r="AH100" t="str">
        <f>VLOOKUP(Sheet1!E122,Sheet2!$H$2:$J$300,3,FALSE)</f>
        <v>DEN</v>
      </c>
      <c r="AI100" t="str">
        <f>VLOOKUP(Sheet1!F122,Sheet2!$H$2:$J$300,3,FALSE)</f>
        <v>PHO</v>
      </c>
      <c r="AJ100" t="str">
        <f>VLOOKUP(Sheet1!G122,Sheet2!$H$2:$J$300,3,FALSE)</f>
        <v>HOU</v>
      </c>
      <c r="AK100" t="str">
        <f>VLOOKUP(Sheet1!H122,Sheet2!$H$2:$J$300,3,FALSE)</f>
        <v>HOU</v>
      </c>
      <c r="AL100" t="str">
        <f>VLOOKUP(Sheet1!I122,Sheet2!$H$2:$J$300,3,FALSE)</f>
        <v>PHO</v>
      </c>
      <c r="AM100" t="str">
        <f>VLOOKUP(Sheet1!J122,Sheet2!$H$2:$J$300,3,FALSE)</f>
        <v>ATL</v>
      </c>
      <c r="AN100">
        <f si="11" t="shared"/>
        <v>2</v>
      </c>
      <c r="AO100">
        <f si="12" t="shared"/>
        <v>2</v>
      </c>
      <c r="AP100">
        <f si="13" t="shared"/>
        <v>2</v>
      </c>
      <c r="AQ100">
        <f si="14" t="shared"/>
        <v>1</v>
      </c>
      <c r="AR100">
        <f si="15" t="shared"/>
        <v>2</v>
      </c>
      <c r="AS100">
        <f si="16" t="shared"/>
        <v>2</v>
      </c>
      <c r="AT100">
        <f si="17" t="shared"/>
        <v>2</v>
      </c>
      <c r="AU100">
        <f si="18" t="shared"/>
        <v>2</v>
      </c>
      <c r="AV100">
        <f si="19" t="shared"/>
        <v>2</v>
      </c>
      <c r="AW100">
        <f si="20" t="shared"/>
        <v>2</v>
      </c>
    </row>
    <row r="101" spans="3:49" x14ac:dyDescent="0.25">
      <c r="C101" s="46"/>
      <c r="D101" s="47"/>
      <c r="E101" s="45"/>
      <c r="F101" s="45"/>
      <c r="G101" s="45"/>
      <c r="H101" s="45"/>
      <c r="I101" s="45"/>
      <c r="J101" s="45"/>
      <c r="K101" s="45"/>
      <c r="L101" s="5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D101">
        <v>100</v>
      </c>
      <c r="AE101" t="str">
        <f>VLOOKUP(Sheet1!B123,Sheet2!$H$2:$J$300,3,FALSE)</f>
        <v>PHI</v>
      </c>
      <c r="AF101" t="str">
        <f>VLOOKUP(Sheet1!C123,Sheet2!$H$2:$J$300,3,FALSE)</f>
        <v>ATL</v>
      </c>
      <c r="AG101" t="str">
        <f>VLOOKUP(Sheet1!D123,Sheet2!$H$2:$J$300,3,FALSE)</f>
        <v>PHO</v>
      </c>
      <c r="AH101" t="str">
        <f>VLOOKUP(Sheet1!E123,Sheet2!$H$2:$J$300,3,FALSE)</f>
        <v>DEN</v>
      </c>
      <c r="AI101" t="str">
        <f>VLOOKUP(Sheet1!F123,Sheet2!$H$2:$J$300,3,FALSE)</f>
        <v>PHO</v>
      </c>
      <c r="AJ101" t="str">
        <f>VLOOKUP(Sheet1!G123,Sheet2!$H$2:$J$300,3,FALSE)</f>
        <v>HOU</v>
      </c>
      <c r="AK101" t="str">
        <f>VLOOKUP(Sheet1!H123,Sheet2!$H$2:$J$300,3,FALSE)</f>
        <v>SAC</v>
      </c>
      <c r="AL101" t="str">
        <f>VLOOKUP(Sheet1!I123,Sheet2!$H$2:$J$300,3,FALSE)</f>
        <v>DEN</v>
      </c>
      <c r="AM101" t="str">
        <f>VLOOKUP(Sheet1!J123,Sheet2!$H$2:$J$300,3,FALSE)</f>
        <v>PHI</v>
      </c>
      <c r="AN101">
        <f si="11" t="shared"/>
        <v>2</v>
      </c>
      <c r="AO101">
        <f si="12" t="shared"/>
        <v>1</v>
      </c>
      <c r="AP101">
        <f si="13" t="shared"/>
        <v>2</v>
      </c>
      <c r="AQ101">
        <f si="14" t="shared"/>
        <v>2</v>
      </c>
      <c r="AR101">
        <f si="15" t="shared"/>
        <v>2</v>
      </c>
      <c r="AS101">
        <f si="16" t="shared"/>
        <v>1</v>
      </c>
      <c r="AT101">
        <f si="17" t="shared"/>
        <v>1</v>
      </c>
      <c r="AU101">
        <f si="18" t="shared"/>
        <v>2</v>
      </c>
      <c r="AV101">
        <f si="19" t="shared"/>
        <v>2</v>
      </c>
      <c r="AW101">
        <f si="20" t="shared"/>
        <v>2</v>
      </c>
    </row>
    <row r="102" spans="3:49" x14ac:dyDescent="0.25">
      <c r="C102" s="46"/>
      <c r="D102" s="47"/>
      <c r="E102" s="45"/>
      <c r="F102" s="45"/>
      <c r="G102" s="45"/>
      <c r="H102" s="45"/>
      <c r="I102" s="45"/>
      <c r="J102" s="45"/>
      <c r="K102" s="45"/>
      <c r="L102" s="5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D102">
        <v>101</v>
      </c>
      <c r="AE102" t="str">
        <f>VLOOKUP(Sheet1!B124,Sheet2!$H$2:$J$300,3,FALSE)</f>
        <v>PHI</v>
      </c>
      <c r="AF102" t="str">
        <f>VLOOKUP(Sheet1!C124,Sheet2!$H$2:$J$300,3,FALSE)</f>
        <v>SAC</v>
      </c>
      <c r="AG102" t="str">
        <f>VLOOKUP(Sheet1!D124,Sheet2!$H$2:$J$300,3,FALSE)</f>
        <v>PHO</v>
      </c>
      <c r="AH102" t="str">
        <f>VLOOKUP(Sheet1!E124,Sheet2!$H$2:$J$300,3,FALSE)</f>
        <v>DEN</v>
      </c>
      <c r="AI102" t="str">
        <f>VLOOKUP(Sheet1!F124,Sheet2!$H$2:$J$300,3,FALSE)</f>
        <v>PHO</v>
      </c>
      <c r="AJ102" t="str">
        <f>VLOOKUP(Sheet1!G124,Sheet2!$H$2:$J$300,3,FALSE)</f>
        <v>ATL</v>
      </c>
      <c r="AK102" t="str">
        <f>VLOOKUP(Sheet1!H124,Sheet2!$H$2:$J$300,3,FALSE)</f>
        <v>MIN</v>
      </c>
      <c r="AL102" t="str">
        <f>VLOOKUP(Sheet1!I124,Sheet2!$H$2:$J$300,3,FALSE)</f>
        <v>DEN</v>
      </c>
      <c r="AM102" t="str">
        <f>VLOOKUP(Sheet1!J124,Sheet2!$H$2:$J$300,3,FALSE)</f>
        <v>MIN</v>
      </c>
      <c r="AN102">
        <f si="11" t="shared"/>
        <v>1</v>
      </c>
      <c r="AO102">
        <f si="12" t="shared"/>
        <v>1</v>
      </c>
      <c r="AP102">
        <f si="13" t="shared"/>
        <v>2</v>
      </c>
      <c r="AQ102">
        <f si="14" t="shared"/>
        <v>2</v>
      </c>
      <c r="AR102">
        <f si="15" t="shared"/>
        <v>2</v>
      </c>
      <c r="AS102">
        <f si="16" t="shared"/>
        <v>1</v>
      </c>
      <c r="AT102">
        <f si="17" t="shared"/>
        <v>2</v>
      </c>
      <c r="AU102">
        <f si="18" t="shared"/>
        <v>2</v>
      </c>
      <c r="AV102">
        <f si="19" t="shared"/>
        <v>2</v>
      </c>
      <c r="AW102">
        <f si="20" t="shared"/>
        <v>2</v>
      </c>
    </row>
    <row r="103" spans="3:49" x14ac:dyDescent="0.25">
      <c r="C103" s="46"/>
      <c r="D103" s="47"/>
      <c r="E103" s="45"/>
      <c r="F103" s="45"/>
      <c r="G103" s="45"/>
      <c r="H103" s="45"/>
      <c r="I103" s="45"/>
      <c r="J103" s="45"/>
      <c r="K103" s="45"/>
      <c r="L103" s="5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D103">
        <v>102</v>
      </c>
      <c r="AE103" t="str">
        <f>VLOOKUP(Sheet1!B125,Sheet2!$H$2:$J$300,3,FALSE)</f>
        <v>PHI</v>
      </c>
      <c r="AF103" t="str">
        <f>VLOOKUP(Sheet1!C125,Sheet2!$H$2:$J$300,3,FALSE)</f>
        <v>SAC</v>
      </c>
      <c r="AG103" t="str">
        <f>VLOOKUP(Sheet1!D125,Sheet2!$H$2:$J$300,3,FALSE)</f>
        <v>PHO</v>
      </c>
      <c r="AH103" t="str">
        <f>VLOOKUP(Sheet1!E125,Sheet2!$H$2:$J$300,3,FALSE)</f>
        <v>DEN</v>
      </c>
      <c r="AI103" t="str">
        <f>VLOOKUP(Sheet1!F125,Sheet2!$H$2:$J$300,3,FALSE)</f>
        <v>PHO</v>
      </c>
      <c r="AJ103" t="str">
        <f>VLOOKUP(Sheet1!G125,Sheet2!$H$2:$J$300,3,FALSE)</f>
        <v>ATL</v>
      </c>
      <c r="AK103" t="str">
        <f>VLOOKUP(Sheet1!H125,Sheet2!$H$2:$J$300,3,FALSE)</f>
        <v>DEN</v>
      </c>
      <c r="AL103" t="str">
        <f>VLOOKUP(Sheet1!I125,Sheet2!$H$2:$J$300,3,FALSE)</f>
        <v>DEN</v>
      </c>
      <c r="AM103" t="str">
        <f>VLOOKUP(Sheet1!J125,Sheet2!$H$2:$J$300,3,FALSE)</f>
        <v>MIN</v>
      </c>
      <c r="AN103">
        <f si="11" t="shared"/>
        <v>1</v>
      </c>
      <c r="AO103">
        <f si="12" t="shared"/>
        <v>1</v>
      </c>
      <c r="AP103">
        <f si="13" t="shared"/>
        <v>2</v>
      </c>
      <c r="AQ103">
        <f si="14" t="shared"/>
        <v>3</v>
      </c>
      <c r="AR103">
        <f si="15" t="shared"/>
        <v>2</v>
      </c>
      <c r="AS103">
        <f si="16" t="shared"/>
        <v>1</v>
      </c>
      <c r="AT103">
        <f si="17" t="shared"/>
        <v>3</v>
      </c>
      <c r="AU103">
        <f si="18" t="shared"/>
        <v>3</v>
      </c>
      <c r="AV103">
        <f si="19" t="shared"/>
        <v>1</v>
      </c>
      <c r="AW103">
        <f si="20" t="shared"/>
        <v>3</v>
      </c>
    </row>
    <row r="104" spans="3:49" x14ac:dyDescent="0.25">
      <c r="C104" s="46"/>
      <c r="D104" s="47"/>
      <c r="E104" s="45"/>
      <c r="F104" s="45"/>
      <c r="G104" s="45"/>
      <c r="H104" s="45"/>
      <c r="I104" s="45"/>
      <c r="J104" s="45"/>
      <c r="K104" s="45"/>
      <c r="L104" s="5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D104">
        <v>103</v>
      </c>
      <c r="AE104" t="str">
        <f>VLOOKUP(Sheet1!B126,Sheet2!$H$2:$J$300,3,FALSE)</f>
        <v>PHI</v>
      </c>
      <c r="AF104" t="str">
        <f>VLOOKUP(Sheet1!C126,Sheet2!$H$2:$J$300,3,FALSE)</f>
        <v>SAC</v>
      </c>
      <c r="AG104" t="str">
        <f>VLOOKUP(Sheet1!D126,Sheet2!$H$2:$J$300,3,FALSE)</f>
        <v>PHO</v>
      </c>
      <c r="AH104" t="str">
        <f>VLOOKUP(Sheet1!E126,Sheet2!$H$2:$J$300,3,FALSE)</f>
        <v>DEN</v>
      </c>
      <c r="AI104" t="str">
        <f>VLOOKUP(Sheet1!F126,Sheet2!$H$2:$J$300,3,FALSE)</f>
        <v>DEN</v>
      </c>
      <c r="AJ104" t="str">
        <f>VLOOKUP(Sheet1!G126,Sheet2!$H$2:$J$300,3,FALSE)</f>
        <v>MIN</v>
      </c>
      <c r="AK104" t="str">
        <f>VLOOKUP(Sheet1!H126,Sheet2!$H$2:$J$300,3,FALSE)</f>
        <v>ATL</v>
      </c>
      <c r="AL104" t="str">
        <f>VLOOKUP(Sheet1!I126,Sheet2!$H$2:$J$300,3,FALSE)</f>
        <v>DEN</v>
      </c>
      <c r="AM104" t="str">
        <f>VLOOKUP(Sheet1!J126,Sheet2!$H$2:$J$300,3,FALSE)</f>
        <v>PHO</v>
      </c>
      <c r="AN104">
        <f si="11" t="shared"/>
        <v>1</v>
      </c>
      <c r="AO104">
        <f si="12" t="shared"/>
        <v>1</v>
      </c>
      <c r="AP104">
        <f si="13" t="shared"/>
        <v>2</v>
      </c>
      <c r="AQ104">
        <f si="14" t="shared"/>
        <v>3</v>
      </c>
      <c r="AR104">
        <f si="15" t="shared"/>
        <v>3</v>
      </c>
      <c r="AS104">
        <f si="16" t="shared"/>
        <v>1</v>
      </c>
      <c r="AT104">
        <f si="17" t="shared"/>
        <v>1</v>
      </c>
      <c r="AU104">
        <f si="18" t="shared"/>
        <v>3</v>
      </c>
      <c r="AV104">
        <f si="19" t="shared"/>
        <v>2</v>
      </c>
      <c r="AW104">
        <f si="20" t="shared"/>
        <v>3</v>
      </c>
    </row>
    <row r="105" spans="3:49" x14ac:dyDescent="0.25">
      <c r="C105" s="46"/>
      <c r="D105" s="47"/>
      <c r="E105" s="45"/>
      <c r="F105" s="45"/>
      <c r="G105" s="45"/>
      <c r="H105" s="45"/>
      <c r="I105" s="45"/>
      <c r="J105" s="45"/>
      <c r="K105" s="45"/>
      <c r="L105" s="5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D105">
        <v>104</v>
      </c>
      <c r="AE105" t="str">
        <f>VLOOKUP(Sheet1!B127,Sheet2!$H$2:$J$300,3,FALSE)</f>
        <v>PHI</v>
      </c>
      <c r="AF105" t="str">
        <f>VLOOKUP(Sheet1!C127,Sheet2!$H$2:$J$300,3,FALSE)</f>
        <v>SAC</v>
      </c>
      <c r="AG105" t="str">
        <f>VLOOKUP(Sheet1!D127,Sheet2!$H$2:$J$300,3,FALSE)</f>
        <v>PHO</v>
      </c>
      <c r="AH105" t="str">
        <f>VLOOKUP(Sheet1!E127,Sheet2!$H$2:$J$300,3,FALSE)</f>
        <v>DEN</v>
      </c>
      <c r="AI105" t="str">
        <f>VLOOKUP(Sheet1!F127,Sheet2!$H$2:$J$300,3,FALSE)</f>
        <v>PHO</v>
      </c>
      <c r="AJ105" t="str">
        <f>VLOOKUP(Sheet1!G127,Sheet2!$H$2:$J$300,3,FALSE)</f>
        <v>PHI</v>
      </c>
      <c r="AK105" t="str">
        <f>VLOOKUP(Sheet1!H127,Sheet2!$H$2:$J$300,3,FALSE)</f>
        <v>PHO</v>
      </c>
      <c r="AL105" t="str">
        <f>VLOOKUP(Sheet1!I127,Sheet2!$H$2:$J$300,3,FALSE)</f>
        <v>MIN</v>
      </c>
      <c r="AM105" t="str">
        <f>VLOOKUP(Sheet1!J127,Sheet2!$H$2:$J$300,3,FALSE)</f>
        <v>UTA</v>
      </c>
      <c r="AN105">
        <f si="11" t="shared"/>
        <v>2</v>
      </c>
      <c r="AO105">
        <f si="12" t="shared"/>
        <v>1</v>
      </c>
      <c r="AP105">
        <f si="13" t="shared"/>
        <v>3</v>
      </c>
      <c r="AQ105">
        <f si="14" t="shared"/>
        <v>1</v>
      </c>
      <c r="AR105">
        <f si="15" t="shared"/>
        <v>3</v>
      </c>
      <c r="AS105">
        <f si="16" t="shared"/>
        <v>2</v>
      </c>
      <c r="AT105">
        <f si="17" t="shared"/>
        <v>3</v>
      </c>
      <c r="AU105">
        <f si="18" t="shared"/>
        <v>1</v>
      </c>
      <c r="AV105">
        <f si="19" t="shared"/>
        <v>1</v>
      </c>
      <c r="AW105">
        <f si="20" t="shared"/>
        <v>3</v>
      </c>
    </row>
    <row r="106" spans="3:49" x14ac:dyDescent="0.25">
      <c r="C106" s="46"/>
      <c r="D106" s="47"/>
      <c r="E106" s="45"/>
      <c r="F106" s="45"/>
      <c r="G106" s="45"/>
      <c r="H106" s="45"/>
      <c r="I106" s="45"/>
      <c r="J106" s="45"/>
      <c r="K106" s="45"/>
      <c r="L106" s="5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D106">
        <v>105</v>
      </c>
      <c r="AE106" t="str">
        <f>VLOOKUP(Sheet1!B128,Sheet2!$H$2:$J$300,3,FALSE)</f>
        <v>PHI</v>
      </c>
      <c r="AF106" t="str">
        <f>VLOOKUP(Sheet1!C128,Sheet2!$H$2:$J$300,3,FALSE)</f>
        <v>MIN</v>
      </c>
      <c r="AG106" t="str">
        <f>VLOOKUP(Sheet1!D128,Sheet2!$H$2:$J$300,3,FALSE)</f>
        <v>MIN</v>
      </c>
      <c r="AH106" t="str">
        <f>VLOOKUP(Sheet1!E128,Sheet2!$H$2:$J$300,3,FALSE)</f>
        <v>DEN</v>
      </c>
      <c r="AI106" t="str">
        <f>VLOOKUP(Sheet1!F128,Sheet2!$H$2:$J$300,3,FALSE)</f>
        <v>PHO</v>
      </c>
      <c r="AJ106" t="str">
        <f>VLOOKUP(Sheet1!G128,Sheet2!$H$2:$J$300,3,FALSE)</f>
        <v>UTA</v>
      </c>
      <c r="AK106" t="str">
        <f>VLOOKUP(Sheet1!H128,Sheet2!$H$2:$J$300,3,FALSE)</f>
        <v>HOU</v>
      </c>
      <c r="AL106" t="str">
        <f>VLOOKUP(Sheet1!I128,Sheet2!$H$2:$J$300,3,FALSE)</f>
        <v>SAC</v>
      </c>
      <c r="AM106" t="str">
        <f>VLOOKUP(Sheet1!J128,Sheet2!$H$2:$J$300,3,FALSE)</f>
        <v>UTA</v>
      </c>
      <c r="AN106">
        <f si="11" t="shared"/>
        <v>1</v>
      </c>
      <c r="AO106">
        <f si="12" t="shared"/>
        <v>2</v>
      </c>
      <c r="AP106">
        <f si="13" t="shared"/>
        <v>2</v>
      </c>
      <c r="AQ106">
        <f si="14" t="shared"/>
        <v>1</v>
      </c>
      <c r="AR106">
        <f si="15" t="shared"/>
        <v>1</v>
      </c>
      <c r="AS106">
        <f si="16" t="shared"/>
        <v>2</v>
      </c>
      <c r="AT106">
        <f si="17" t="shared"/>
        <v>1</v>
      </c>
      <c r="AU106">
        <f si="18" t="shared"/>
        <v>1</v>
      </c>
      <c r="AV106">
        <f si="19" t="shared"/>
        <v>2</v>
      </c>
      <c r="AW106">
        <f si="20" t="shared"/>
        <v>2</v>
      </c>
    </row>
    <row r="107" spans="3:49" x14ac:dyDescent="0.25">
      <c r="C107" s="46"/>
      <c r="D107" s="47"/>
      <c r="E107" s="45"/>
      <c r="F107" s="45"/>
      <c r="G107" s="45"/>
      <c r="H107" s="45"/>
      <c r="I107" s="45"/>
      <c r="J107" s="45"/>
      <c r="K107" s="45"/>
      <c r="L107" s="5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D107">
        <v>106</v>
      </c>
      <c r="AE107" t="str">
        <f>VLOOKUP(Sheet1!B129,Sheet2!$H$2:$J$300,3,FALSE)</f>
        <v>PHI</v>
      </c>
      <c r="AF107" t="str">
        <f>VLOOKUP(Sheet1!C129,Sheet2!$H$2:$J$300,3,FALSE)</f>
        <v>SAC</v>
      </c>
      <c r="AG107" t="str">
        <f>VLOOKUP(Sheet1!D129,Sheet2!$H$2:$J$300,3,FALSE)</f>
        <v>DEN</v>
      </c>
      <c r="AH107" t="str">
        <f>VLOOKUP(Sheet1!E129,Sheet2!$H$2:$J$300,3,FALSE)</f>
        <v>DEN</v>
      </c>
      <c r="AI107" t="str">
        <f>VLOOKUP(Sheet1!F129,Sheet2!$H$2:$J$300,3,FALSE)</f>
        <v>PHO</v>
      </c>
      <c r="AJ107" t="str">
        <f>VLOOKUP(Sheet1!G129,Sheet2!$H$2:$J$300,3,FALSE)</f>
        <v>HOU</v>
      </c>
      <c r="AK107" t="str">
        <f>VLOOKUP(Sheet1!H129,Sheet2!$H$2:$J$300,3,FALSE)</f>
        <v>SAC</v>
      </c>
      <c r="AL107" t="str">
        <f>VLOOKUP(Sheet1!I129,Sheet2!$H$2:$J$300,3,FALSE)</f>
        <v>PHO</v>
      </c>
      <c r="AM107" t="str">
        <f>VLOOKUP(Sheet1!J129,Sheet2!$H$2:$J$300,3,FALSE)</f>
        <v>PHI</v>
      </c>
      <c r="AN107">
        <f si="11" t="shared"/>
        <v>2</v>
      </c>
      <c r="AO107">
        <f si="12" t="shared"/>
        <v>2</v>
      </c>
      <c r="AP107">
        <f si="13" t="shared"/>
        <v>2</v>
      </c>
      <c r="AQ107">
        <f si="14" t="shared"/>
        <v>2</v>
      </c>
      <c r="AR107">
        <f si="15" t="shared"/>
        <v>2</v>
      </c>
      <c r="AS107">
        <f si="16" t="shared"/>
        <v>1</v>
      </c>
      <c r="AT107">
        <f si="17" t="shared"/>
        <v>2</v>
      </c>
      <c r="AU107">
        <f si="18" t="shared"/>
        <v>2</v>
      </c>
      <c r="AV107">
        <f si="19" t="shared"/>
        <v>2</v>
      </c>
      <c r="AW107">
        <f si="20" t="shared"/>
        <v>2</v>
      </c>
    </row>
    <row r="108" spans="3:49" x14ac:dyDescent="0.25">
      <c r="C108" s="46"/>
      <c r="D108" s="47"/>
      <c r="E108" s="45"/>
      <c r="F108" s="45"/>
      <c r="G108" s="45"/>
      <c r="H108" s="45"/>
      <c r="I108" s="45"/>
      <c r="J108" s="45"/>
      <c r="K108" s="45"/>
      <c r="L108" s="5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D108">
        <v>107</v>
      </c>
      <c r="AE108" t="str">
        <f>VLOOKUP(Sheet1!B130,Sheet2!$H$2:$J$300,3,FALSE)</f>
        <v>PHI</v>
      </c>
      <c r="AF108" t="str">
        <f>VLOOKUP(Sheet1!C130,Sheet2!$H$2:$J$300,3,FALSE)</f>
        <v>MIN</v>
      </c>
      <c r="AG108" t="str">
        <f>VLOOKUP(Sheet1!D130,Sheet2!$H$2:$J$300,3,FALSE)</f>
        <v>PHO</v>
      </c>
      <c r="AH108" t="str">
        <f>VLOOKUP(Sheet1!E130,Sheet2!$H$2:$J$300,3,FALSE)</f>
        <v>DEN</v>
      </c>
      <c r="AI108" t="str">
        <f>VLOOKUP(Sheet1!F130,Sheet2!$H$2:$J$300,3,FALSE)</f>
        <v>DEN</v>
      </c>
      <c r="AJ108" t="str">
        <f>VLOOKUP(Sheet1!G130,Sheet2!$H$2:$J$300,3,FALSE)</f>
        <v>PHO</v>
      </c>
      <c r="AK108" t="str">
        <f>VLOOKUP(Sheet1!H130,Sheet2!$H$2:$J$300,3,FALSE)</f>
        <v>DEN</v>
      </c>
      <c r="AL108" t="str">
        <f>VLOOKUP(Sheet1!I130,Sheet2!$H$2:$J$300,3,FALSE)</f>
        <v>HOU</v>
      </c>
      <c r="AM108" t="str">
        <f>VLOOKUP(Sheet1!J130,Sheet2!$H$2:$J$300,3,FALSE)</f>
        <v>MIN</v>
      </c>
      <c r="AN108">
        <f si="11" t="shared"/>
        <v>1</v>
      </c>
      <c r="AO108">
        <f si="12" t="shared"/>
        <v>2</v>
      </c>
      <c r="AP108">
        <f si="13" t="shared"/>
        <v>2</v>
      </c>
      <c r="AQ108">
        <f si="14" t="shared"/>
        <v>3</v>
      </c>
      <c r="AR108">
        <f si="15" t="shared"/>
        <v>3</v>
      </c>
      <c r="AS108">
        <f si="16" t="shared"/>
        <v>2</v>
      </c>
      <c r="AT108">
        <f si="17" t="shared"/>
        <v>3</v>
      </c>
      <c r="AU108">
        <f si="18" t="shared"/>
        <v>1</v>
      </c>
      <c r="AV108">
        <f si="19" t="shared"/>
        <v>2</v>
      </c>
      <c r="AW108">
        <f si="20" t="shared"/>
        <v>3</v>
      </c>
    </row>
    <row r="109" spans="3:49" x14ac:dyDescent="0.25">
      <c r="C109" s="46"/>
      <c r="D109" s="47"/>
      <c r="E109" s="45"/>
      <c r="F109" s="45"/>
      <c r="G109" s="45"/>
      <c r="H109" s="45"/>
      <c r="I109" s="45"/>
      <c r="J109" s="45"/>
      <c r="K109" s="45"/>
      <c r="L109" s="5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D109">
        <v>108</v>
      </c>
      <c r="AE109" t="str">
        <f>VLOOKUP(Sheet1!B131,Sheet2!$H$2:$J$300,3,FALSE)</f>
        <v>PHI</v>
      </c>
      <c r="AF109" t="str">
        <f>VLOOKUP(Sheet1!C131,Sheet2!$H$2:$J$300,3,FALSE)</f>
        <v>MIN</v>
      </c>
      <c r="AG109" t="str">
        <f>VLOOKUP(Sheet1!D131,Sheet2!$H$2:$J$300,3,FALSE)</f>
        <v>PHO</v>
      </c>
      <c r="AH109" t="str">
        <f>VLOOKUP(Sheet1!E131,Sheet2!$H$2:$J$300,3,FALSE)</f>
        <v>DEN</v>
      </c>
      <c r="AI109" t="str">
        <f>VLOOKUP(Sheet1!F131,Sheet2!$H$2:$J$300,3,FALSE)</f>
        <v>UTA</v>
      </c>
      <c r="AJ109" t="str">
        <f>VLOOKUP(Sheet1!G131,Sheet2!$H$2:$J$300,3,FALSE)</f>
        <v>PHI</v>
      </c>
      <c r="AK109" t="str">
        <f>VLOOKUP(Sheet1!H131,Sheet2!$H$2:$J$300,3,FALSE)</f>
        <v>HOU</v>
      </c>
      <c r="AL109" t="str">
        <f>VLOOKUP(Sheet1!I131,Sheet2!$H$2:$J$300,3,FALSE)</f>
        <v>DEN</v>
      </c>
      <c r="AM109" t="str">
        <f>VLOOKUP(Sheet1!J131,Sheet2!$H$2:$J$300,3,FALSE)</f>
        <v>MIN</v>
      </c>
      <c r="AN109">
        <f si="11" t="shared"/>
        <v>2</v>
      </c>
      <c r="AO109">
        <f si="12" t="shared"/>
        <v>2</v>
      </c>
      <c r="AP109">
        <f si="13" t="shared"/>
        <v>1</v>
      </c>
      <c r="AQ109">
        <f si="14" t="shared"/>
        <v>2</v>
      </c>
      <c r="AR109">
        <f si="15" t="shared"/>
        <v>1</v>
      </c>
      <c r="AS109">
        <f si="16" t="shared"/>
        <v>2</v>
      </c>
      <c r="AT109">
        <f si="17" t="shared"/>
        <v>1</v>
      </c>
      <c r="AU109">
        <f si="18" t="shared"/>
        <v>2</v>
      </c>
      <c r="AV109">
        <f si="19" t="shared"/>
        <v>2</v>
      </c>
      <c r="AW109">
        <f si="20" t="shared"/>
        <v>2</v>
      </c>
    </row>
    <row r="110" spans="3:49" x14ac:dyDescent="0.25">
      <c r="C110" s="46"/>
      <c r="D110" s="47"/>
      <c r="E110" s="45"/>
      <c r="F110" s="45"/>
      <c r="G110" s="45"/>
      <c r="H110" s="45"/>
      <c r="I110" s="45"/>
      <c r="J110" s="45"/>
      <c r="K110" s="45"/>
      <c r="L110" s="5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D110">
        <v>109</v>
      </c>
      <c r="AE110" t="str">
        <f>VLOOKUP(Sheet1!B132,Sheet2!$H$2:$J$300,3,FALSE)</f>
        <v>SAC</v>
      </c>
      <c r="AF110" t="str">
        <f>VLOOKUP(Sheet1!C132,Sheet2!$H$2:$J$300,3,FALSE)</f>
        <v>PHI</v>
      </c>
      <c r="AG110" t="str">
        <f>VLOOKUP(Sheet1!D132,Sheet2!$H$2:$J$300,3,FALSE)</f>
        <v>PHO</v>
      </c>
      <c r="AH110" t="str">
        <f>VLOOKUP(Sheet1!E132,Sheet2!$H$2:$J$300,3,FALSE)</f>
        <v>DEN</v>
      </c>
      <c r="AI110" t="str">
        <f>VLOOKUP(Sheet1!F132,Sheet2!$H$2:$J$300,3,FALSE)</f>
        <v>PHO</v>
      </c>
      <c r="AJ110" t="str">
        <f>VLOOKUP(Sheet1!G132,Sheet2!$H$2:$J$300,3,FALSE)</f>
        <v>PHI</v>
      </c>
      <c r="AK110" t="str">
        <f>VLOOKUP(Sheet1!H132,Sheet2!$H$2:$J$300,3,FALSE)</f>
        <v>HOU</v>
      </c>
      <c r="AL110" t="str">
        <f>VLOOKUP(Sheet1!I132,Sheet2!$H$2:$J$300,3,FALSE)</f>
        <v>ATL</v>
      </c>
      <c r="AM110" t="str">
        <f>VLOOKUP(Sheet1!J132,Sheet2!$H$2:$J$300,3,FALSE)</f>
        <v>MIN</v>
      </c>
      <c r="AN110">
        <f si="11" t="shared"/>
        <v>1</v>
      </c>
      <c r="AO110">
        <f si="12" t="shared"/>
        <v>2</v>
      </c>
      <c r="AP110">
        <f si="13" t="shared"/>
        <v>2</v>
      </c>
      <c r="AQ110">
        <f si="14" t="shared"/>
        <v>1</v>
      </c>
      <c r="AR110">
        <f si="15" t="shared"/>
        <v>2</v>
      </c>
      <c r="AS110">
        <f si="16" t="shared"/>
        <v>2</v>
      </c>
      <c r="AT110">
        <f si="17" t="shared"/>
        <v>1</v>
      </c>
      <c r="AU110">
        <f si="18" t="shared"/>
        <v>1</v>
      </c>
      <c r="AV110">
        <f si="19" t="shared"/>
        <v>1</v>
      </c>
      <c r="AW110">
        <f si="20" t="shared"/>
        <v>2</v>
      </c>
    </row>
    <row r="111" spans="3:49" x14ac:dyDescent="0.25">
      <c r="C111" s="46"/>
      <c r="D111" s="47"/>
      <c r="E111" s="45"/>
      <c r="F111" s="45"/>
      <c r="G111" s="45"/>
      <c r="H111" s="45"/>
      <c r="I111" s="45"/>
      <c r="J111" s="45"/>
      <c r="K111" s="45"/>
      <c r="L111" s="5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D111">
        <v>110</v>
      </c>
      <c r="AE111" t="str">
        <f>VLOOKUP(Sheet1!B133,Sheet2!$H$2:$J$300,3,FALSE)</f>
        <v>PHI</v>
      </c>
      <c r="AF111" t="str">
        <f>VLOOKUP(Sheet1!C133,Sheet2!$H$2:$J$300,3,FALSE)</f>
        <v>MIN</v>
      </c>
      <c r="AG111" t="str">
        <f>VLOOKUP(Sheet1!D133,Sheet2!$H$2:$J$300,3,FALSE)</f>
        <v>PHO</v>
      </c>
      <c r="AH111" t="str">
        <f>VLOOKUP(Sheet1!E133,Sheet2!$H$2:$J$300,3,FALSE)</f>
        <v>PHI</v>
      </c>
      <c r="AI111" t="str">
        <f>VLOOKUP(Sheet1!F133,Sheet2!$H$2:$J$300,3,FALSE)</f>
        <v>ATL</v>
      </c>
      <c r="AJ111" t="str">
        <f>VLOOKUP(Sheet1!G133,Sheet2!$H$2:$J$300,3,FALSE)</f>
        <v>PHI</v>
      </c>
      <c r="AK111" t="str">
        <f>VLOOKUP(Sheet1!H133,Sheet2!$H$2:$J$300,3,FALSE)</f>
        <v>PHO</v>
      </c>
      <c r="AL111" t="str">
        <f>VLOOKUP(Sheet1!I133,Sheet2!$H$2:$J$300,3,FALSE)</f>
        <v>UTA</v>
      </c>
      <c r="AM111" t="str">
        <f>VLOOKUP(Sheet1!J133,Sheet2!$H$2:$J$300,3,FALSE)</f>
        <v>MIN</v>
      </c>
      <c r="AN111">
        <f si="11" t="shared"/>
        <v>3</v>
      </c>
      <c r="AO111">
        <f si="12" t="shared"/>
        <v>2</v>
      </c>
      <c r="AP111">
        <f si="13" t="shared"/>
        <v>2</v>
      </c>
      <c r="AQ111">
        <f si="14" t="shared"/>
        <v>3</v>
      </c>
      <c r="AR111">
        <f si="15" t="shared"/>
        <v>1</v>
      </c>
      <c r="AS111">
        <f si="16" t="shared"/>
        <v>3</v>
      </c>
      <c r="AT111">
        <f si="17" t="shared"/>
        <v>2</v>
      </c>
      <c r="AU111">
        <f si="18" t="shared"/>
        <v>1</v>
      </c>
      <c r="AV111">
        <f si="19" t="shared"/>
        <v>2</v>
      </c>
      <c r="AW111">
        <f si="20" t="shared"/>
        <v>3</v>
      </c>
    </row>
    <row r="112" spans="3:49" x14ac:dyDescent="0.25">
      <c r="C112" s="46"/>
      <c r="D112" s="47"/>
      <c r="E112" s="45"/>
      <c r="F112" s="45"/>
      <c r="G112" s="45"/>
      <c r="H112" s="45"/>
      <c r="I112" s="45"/>
      <c r="J112" s="45"/>
      <c r="K112" s="45"/>
      <c r="L112" s="5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D112">
        <v>111</v>
      </c>
      <c r="AE112" t="str">
        <f>VLOOKUP(Sheet1!B134,Sheet2!$H$2:$J$300,3,FALSE)</f>
        <v>PHI</v>
      </c>
      <c r="AF112" t="str">
        <f>VLOOKUP(Sheet1!C134,Sheet2!$H$2:$J$300,3,FALSE)</f>
        <v>MIN</v>
      </c>
      <c r="AG112" t="str">
        <f>VLOOKUP(Sheet1!D134,Sheet2!$H$2:$J$300,3,FALSE)</f>
        <v>PHO</v>
      </c>
      <c r="AH112" t="str">
        <f>VLOOKUP(Sheet1!E134,Sheet2!$H$2:$J$300,3,FALSE)</f>
        <v>DEN</v>
      </c>
      <c r="AI112" t="str">
        <f>VLOOKUP(Sheet1!F134,Sheet2!$H$2:$J$300,3,FALSE)</f>
        <v>PHO</v>
      </c>
      <c r="AJ112" t="str">
        <f>VLOOKUP(Sheet1!G134,Sheet2!$H$2:$J$300,3,FALSE)</f>
        <v>UTA</v>
      </c>
      <c r="AK112" t="str">
        <f>VLOOKUP(Sheet1!H134,Sheet2!$H$2:$J$300,3,FALSE)</f>
        <v>DEN</v>
      </c>
      <c r="AL112" t="str">
        <f>VLOOKUP(Sheet1!I134,Sheet2!$H$2:$J$300,3,FALSE)</f>
        <v>DEN</v>
      </c>
      <c r="AM112" t="str">
        <f>VLOOKUP(Sheet1!J134,Sheet2!$H$2:$J$300,3,FALSE)</f>
        <v>PHI</v>
      </c>
      <c r="AN112">
        <f si="11" t="shared"/>
        <v>2</v>
      </c>
      <c r="AO112">
        <f si="12" t="shared"/>
        <v>1</v>
      </c>
      <c r="AP112">
        <f si="13" t="shared"/>
        <v>2</v>
      </c>
      <c r="AQ112">
        <f si="14" t="shared"/>
        <v>3</v>
      </c>
      <c r="AR112">
        <f si="15" t="shared"/>
        <v>2</v>
      </c>
      <c r="AS112">
        <f si="16" t="shared"/>
        <v>1</v>
      </c>
      <c r="AT112">
        <f si="17" t="shared"/>
        <v>3</v>
      </c>
      <c r="AU112">
        <f si="18" t="shared"/>
        <v>3</v>
      </c>
      <c r="AV112">
        <f si="19" t="shared"/>
        <v>2</v>
      </c>
      <c r="AW112">
        <f si="20" t="shared"/>
        <v>3</v>
      </c>
    </row>
    <row r="113" spans="3:49" x14ac:dyDescent="0.25">
      <c r="C113" s="46"/>
      <c r="D113" s="47"/>
      <c r="E113" s="45"/>
      <c r="F113" s="45"/>
      <c r="G113" s="45"/>
      <c r="H113" s="45"/>
      <c r="I113" s="45"/>
      <c r="J113" s="45"/>
      <c r="K113" s="45"/>
      <c r="L113" s="5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D113">
        <v>112</v>
      </c>
      <c r="AE113" t="str">
        <f>VLOOKUP(Sheet1!B135,Sheet2!$H$2:$J$300,3,FALSE)</f>
        <v>PHI</v>
      </c>
      <c r="AF113" t="str">
        <f>VLOOKUP(Sheet1!C135,Sheet2!$H$2:$J$300,3,FALSE)</f>
        <v>MIN</v>
      </c>
      <c r="AG113" t="str">
        <f>VLOOKUP(Sheet1!D135,Sheet2!$H$2:$J$300,3,FALSE)</f>
        <v>PHO</v>
      </c>
      <c r="AH113" t="str">
        <f>VLOOKUP(Sheet1!E135,Sheet2!$H$2:$J$300,3,FALSE)</f>
        <v>DEN</v>
      </c>
      <c r="AI113" t="str">
        <f>VLOOKUP(Sheet1!F135,Sheet2!$H$2:$J$300,3,FALSE)</f>
        <v>PHO</v>
      </c>
      <c r="AJ113" t="str">
        <f>VLOOKUP(Sheet1!G135,Sheet2!$H$2:$J$300,3,FALSE)</f>
        <v>PHI</v>
      </c>
      <c r="AK113" t="str">
        <f>VLOOKUP(Sheet1!H135,Sheet2!$H$2:$J$300,3,FALSE)</f>
        <v>HOU</v>
      </c>
      <c r="AL113" t="str">
        <f>VLOOKUP(Sheet1!I135,Sheet2!$H$2:$J$300,3,FALSE)</f>
        <v>HOU</v>
      </c>
      <c r="AM113" t="str">
        <f>VLOOKUP(Sheet1!J135,Sheet2!$H$2:$J$300,3,FALSE)</f>
        <v>MIN</v>
      </c>
      <c r="AN113">
        <f si="11" t="shared"/>
        <v>2</v>
      </c>
      <c r="AO113">
        <f si="12" t="shared"/>
        <v>2</v>
      </c>
      <c r="AP113">
        <f si="13" t="shared"/>
        <v>2</v>
      </c>
      <c r="AQ113">
        <f si="14" t="shared"/>
        <v>1</v>
      </c>
      <c r="AR113">
        <f si="15" t="shared"/>
        <v>2</v>
      </c>
      <c r="AS113">
        <f si="16" t="shared"/>
        <v>2</v>
      </c>
      <c r="AT113">
        <f si="17" t="shared"/>
        <v>2</v>
      </c>
      <c r="AU113">
        <f si="18" t="shared"/>
        <v>2</v>
      </c>
      <c r="AV113">
        <f si="19" t="shared"/>
        <v>2</v>
      </c>
      <c r="AW113">
        <f si="20" t="shared"/>
        <v>2</v>
      </c>
    </row>
    <row r="114" spans="3:49" x14ac:dyDescent="0.25">
      <c r="C114" s="46"/>
      <c r="D114" s="47"/>
      <c r="E114" s="45"/>
      <c r="F114" s="45"/>
      <c r="G114" s="45"/>
      <c r="H114" s="45"/>
      <c r="I114" s="45"/>
      <c r="J114" s="45"/>
      <c r="K114" s="45"/>
      <c r="L114" s="5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D114">
        <v>113</v>
      </c>
      <c r="AE114" t="str">
        <f>VLOOKUP(Sheet1!B136,Sheet2!$H$2:$J$300,3,FALSE)</f>
        <v>PHI</v>
      </c>
      <c r="AF114" t="str">
        <f>VLOOKUP(Sheet1!C136,Sheet2!$H$2:$J$300,3,FALSE)</f>
        <v>PHI</v>
      </c>
      <c r="AG114" t="str">
        <f>VLOOKUP(Sheet1!D136,Sheet2!$H$2:$J$300,3,FALSE)</f>
        <v>PHI</v>
      </c>
      <c r="AH114" t="str">
        <f>VLOOKUP(Sheet1!E136,Sheet2!$H$2:$J$300,3,FALSE)</f>
        <v>DEN</v>
      </c>
      <c r="AI114" t="str">
        <f>VLOOKUP(Sheet1!F136,Sheet2!$H$2:$J$300,3,FALSE)</f>
        <v>PHO</v>
      </c>
      <c r="AJ114" t="str">
        <f>VLOOKUP(Sheet1!G136,Sheet2!$H$2:$J$300,3,FALSE)</f>
        <v>ATL</v>
      </c>
      <c r="AK114" t="str">
        <f>VLOOKUP(Sheet1!H136,Sheet2!$H$2:$J$300,3,FALSE)</f>
        <v>DEN</v>
      </c>
      <c r="AL114" t="str">
        <f>VLOOKUP(Sheet1!I136,Sheet2!$H$2:$J$300,3,FALSE)</f>
        <v>UTA</v>
      </c>
      <c r="AM114" t="str">
        <f>VLOOKUP(Sheet1!J136,Sheet2!$H$2:$J$300,3,FALSE)</f>
        <v>PHI</v>
      </c>
      <c r="AN114">
        <f si="11" t="shared"/>
        <v>4</v>
      </c>
      <c r="AO114">
        <f si="12" t="shared"/>
        <v>4</v>
      </c>
      <c r="AP114">
        <f si="13" t="shared"/>
        <v>4</v>
      </c>
      <c r="AQ114">
        <f si="14" t="shared"/>
        <v>2</v>
      </c>
      <c r="AR114">
        <f si="15" t="shared"/>
        <v>1</v>
      </c>
      <c r="AS114">
        <f si="16" t="shared"/>
        <v>1</v>
      </c>
      <c r="AT114">
        <f si="17" t="shared"/>
        <v>2</v>
      </c>
      <c r="AU114">
        <f si="18" t="shared"/>
        <v>1</v>
      </c>
      <c r="AV114">
        <f si="19" t="shared"/>
        <v>4</v>
      </c>
      <c r="AW114">
        <f si="20" t="shared"/>
        <v>4</v>
      </c>
    </row>
    <row r="115" spans="3:49" x14ac:dyDescent="0.25">
      <c r="C115" s="46"/>
      <c r="D115" s="47"/>
      <c r="E115" s="45"/>
      <c r="F115" s="45"/>
      <c r="G115" s="45"/>
      <c r="H115" s="45"/>
      <c r="I115" s="45"/>
      <c r="J115" s="45"/>
      <c r="K115" s="45"/>
      <c r="L115" s="5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D115">
        <v>114</v>
      </c>
      <c r="AE115" t="str">
        <f>VLOOKUP(Sheet1!B137,Sheet2!$H$2:$J$300,3,FALSE)</f>
        <v>PHI</v>
      </c>
      <c r="AF115" t="str">
        <f>VLOOKUP(Sheet1!C137,Sheet2!$H$2:$J$300,3,FALSE)</f>
        <v>SAC</v>
      </c>
      <c r="AG115" t="str">
        <f>VLOOKUP(Sheet1!D137,Sheet2!$H$2:$J$300,3,FALSE)</f>
        <v>PHO</v>
      </c>
      <c r="AH115" t="str">
        <f>VLOOKUP(Sheet1!E137,Sheet2!$H$2:$J$300,3,FALSE)</f>
        <v>DEN</v>
      </c>
      <c r="AI115" t="str">
        <f>VLOOKUP(Sheet1!F137,Sheet2!$H$2:$J$300,3,FALSE)</f>
        <v>UTA</v>
      </c>
      <c r="AJ115" t="str">
        <f>VLOOKUP(Sheet1!G137,Sheet2!$H$2:$J$300,3,FALSE)</f>
        <v>HOU</v>
      </c>
      <c r="AK115" t="str">
        <f>VLOOKUP(Sheet1!H137,Sheet2!$H$2:$J$300,3,FALSE)</f>
        <v>PHO</v>
      </c>
      <c r="AL115" t="str">
        <f>VLOOKUP(Sheet1!I137,Sheet2!$H$2:$J$300,3,FALSE)</f>
        <v>UTA</v>
      </c>
      <c r="AM115" t="str">
        <f>VLOOKUP(Sheet1!J137,Sheet2!$H$2:$J$300,3,FALSE)</f>
        <v>UTA</v>
      </c>
      <c r="AN115">
        <f si="11" t="shared"/>
        <v>1</v>
      </c>
      <c r="AO115">
        <f si="12" t="shared"/>
        <v>1</v>
      </c>
      <c r="AP115">
        <f si="13" t="shared"/>
        <v>2</v>
      </c>
      <c r="AQ115">
        <f si="14" t="shared"/>
        <v>1</v>
      </c>
      <c r="AR115">
        <f si="15" t="shared"/>
        <v>3</v>
      </c>
      <c r="AS115">
        <f si="16" t="shared"/>
        <v>1</v>
      </c>
      <c r="AT115">
        <f si="17" t="shared"/>
        <v>2</v>
      </c>
      <c r="AU115">
        <f si="18" t="shared"/>
        <v>3</v>
      </c>
      <c r="AV115">
        <f si="19" t="shared"/>
        <v>3</v>
      </c>
      <c r="AW115">
        <f si="20" t="shared"/>
        <v>3</v>
      </c>
    </row>
    <row r="116" spans="3:49" x14ac:dyDescent="0.25">
      <c r="C116" s="46"/>
      <c r="D116" s="47"/>
      <c r="E116" s="45"/>
      <c r="F116" s="45"/>
      <c r="G116" s="45"/>
      <c r="H116" s="45"/>
      <c r="I116" s="45"/>
      <c r="J116" s="45"/>
      <c r="K116" s="45"/>
      <c r="L116" s="5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D116">
        <v>115</v>
      </c>
      <c r="AE116" t="str">
        <f>VLOOKUP(Sheet1!B138,Sheet2!$H$2:$J$300,3,FALSE)</f>
        <v>ATL</v>
      </c>
      <c r="AF116" t="str">
        <f>VLOOKUP(Sheet1!C138,Sheet2!$H$2:$J$300,3,FALSE)</f>
        <v>MIN</v>
      </c>
      <c r="AG116" t="str">
        <f>VLOOKUP(Sheet1!D138,Sheet2!$H$2:$J$300,3,FALSE)</f>
        <v>HOU</v>
      </c>
      <c r="AH116" t="str">
        <f>VLOOKUP(Sheet1!E138,Sheet2!$H$2:$J$300,3,FALSE)</f>
        <v>DEN</v>
      </c>
      <c r="AI116" t="str">
        <f>VLOOKUP(Sheet1!F138,Sheet2!$H$2:$J$300,3,FALSE)</f>
        <v>DEN</v>
      </c>
      <c r="AJ116" t="str">
        <f>VLOOKUP(Sheet1!G138,Sheet2!$H$2:$J$300,3,FALSE)</f>
        <v>PHO</v>
      </c>
      <c r="AK116" t="str">
        <f>VLOOKUP(Sheet1!H138,Sheet2!$H$2:$J$300,3,FALSE)</f>
        <v>PHO</v>
      </c>
      <c r="AL116" t="str">
        <f>VLOOKUP(Sheet1!I138,Sheet2!$H$2:$J$300,3,FALSE)</f>
        <v>DEN</v>
      </c>
      <c r="AM116" t="str">
        <f>VLOOKUP(Sheet1!J138,Sheet2!$H$2:$J$300,3,FALSE)</f>
        <v>PHO</v>
      </c>
      <c r="AN116">
        <f si="11" t="shared"/>
        <v>1</v>
      </c>
      <c r="AO116">
        <f si="12" t="shared"/>
        <v>1</v>
      </c>
      <c r="AP116">
        <f si="13" t="shared"/>
        <v>1</v>
      </c>
      <c r="AQ116">
        <f si="14" t="shared"/>
        <v>3</v>
      </c>
      <c r="AR116">
        <f si="15" t="shared"/>
        <v>3</v>
      </c>
      <c r="AS116">
        <f si="16" t="shared"/>
        <v>3</v>
      </c>
      <c r="AT116">
        <f si="17" t="shared"/>
        <v>3</v>
      </c>
      <c r="AU116">
        <f si="18" t="shared"/>
        <v>3</v>
      </c>
      <c r="AV116">
        <f si="19" t="shared"/>
        <v>3</v>
      </c>
      <c r="AW116">
        <f si="20" t="shared"/>
        <v>3</v>
      </c>
    </row>
    <row r="117" spans="3:49" x14ac:dyDescent="0.25">
      <c r="C117" s="46"/>
      <c r="D117" s="47"/>
      <c r="E117" s="45"/>
      <c r="F117" s="45"/>
      <c r="G117" s="45"/>
      <c r="H117" s="45"/>
      <c r="I117" s="45"/>
      <c r="J117" s="45"/>
      <c r="K117" s="45"/>
      <c r="L117" s="5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D117">
        <v>116</v>
      </c>
      <c r="AE117" t="str">
        <f>VLOOKUP(Sheet1!B139,Sheet2!$H$2:$J$300,3,FALSE)</f>
        <v>PHI</v>
      </c>
      <c r="AF117" t="str">
        <f>VLOOKUP(Sheet1!C139,Sheet2!$H$2:$J$300,3,FALSE)</f>
        <v>ATL</v>
      </c>
      <c r="AG117" t="str">
        <f>VLOOKUP(Sheet1!D139,Sheet2!$H$2:$J$300,3,FALSE)</f>
        <v>PHI</v>
      </c>
      <c r="AH117" t="str">
        <f>VLOOKUP(Sheet1!E139,Sheet2!$H$2:$J$300,3,FALSE)</f>
        <v>DEN</v>
      </c>
      <c r="AI117" t="str">
        <f>VLOOKUP(Sheet1!F139,Sheet2!$H$2:$J$300,3,FALSE)</f>
        <v>UTA</v>
      </c>
      <c r="AJ117" t="str">
        <f>VLOOKUP(Sheet1!G139,Sheet2!$H$2:$J$300,3,FALSE)</f>
        <v>HOU</v>
      </c>
      <c r="AK117" t="str">
        <f>VLOOKUP(Sheet1!H139,Sheet2!$H$2:$J$300,3,FALSE)</f>
        <v>HOU</v>
      </c>
      <c r="AL117" t="str">
        <f>VLOOKUP(Sheet1!I139,Sheet2!$H$2:$J$300,3,FALSE)</f>
        <v>DEN</v>
      </c>
      <c r="AM117" t="str">
        <f>VLOOKUP(Sheet1!J139,Sheet2!$H$2:$J$300,3,FALSE)</f>
        <v>PHO</v>
      </c>
      <c r="AN117">
        <f si="11" t="shared"/>
        <v>2</v>
      </c>
      <c r="AO117">
        <f si="12" t="shared"/>
        <v>1</v>
      </c>
      <c r="AP117">
        <f si="13" t="shared"/>
        <v>2</v>
      </c>
      <c r="AQ117">
        <f si="14" t="shared"/>
        <v>2</v>
      </c>
      <c r="AR117">
        <f si="15" t="shared"/>
        <v>1</v>
      </c>
      <c r="AS117">
        <f si="16" t="shared"/>
        <v>2</v>
      </c>
      <c r="AT117">
        <f si="17" t="shared"/>
        <v>2</v>
      </c>
      <c r="AU117">
        <f si="18" t="shared"/>
        <v>2</v>
      </c>
      <c r="AV117">
        <f si="19" t="shared"/>
        <v>1</v>
      </c>
      <c r="AW117">
        <f si="20" t="shared"/>
        <v>2</v>
      </c>
    </row>
    <row r="118" spans="3:49" x14ac:dyDescent="0.25">
      <c r="C118" s="46"/>
      <c r="D118" s="47"/>
      <c r="E118" s="45"/>
      <c r="F118" s="45"/>
      <c r="G118" s="45"/>
      <c r="H118" s="45"/>
      <c r="I118" s="45"/>
      <c r="J118" s="45"/>
      <c r="K118" s="45"/>
      <c r="L118" s="5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D118">
        <v>117</v>
      </c>
      <c r="AE118" t="str">
        <f>VLOOKUP(Sheet1!B140,Sheet2!$H$2:$J$300,3,FALSE)</f>
        <v>SAC</v>
      </c>
      <c r="AF118" t="str">
        <f>VLOOKUP(Sheet1!C140,Sheet2!$H$2:$J$300,3,FALSE)</f>
        <v>MIN</v>
      </c>
      <c r="AG118" t="str">
        <f>VLOOKUP(Sheet1!D140,Sheet2!$H$2:$J$300,3,FALSE)</f>
        <v>PHO</v>
      </c>
      <c r="AH118" t="str">
        <f>VLOOKUP(Sheet1!E140,Sheet2!$H$2:$J$300,3,FALSE)</f>
        <v>DEN</v>
      </c>
      <c r="AI118" t="str">
        <f>VLOOKUP(Sheet1!F140,Sheet2!$H$2:$J$300,3,FALSE)</f>
        <v>DEN</v>
      </c>
      <c r="AJ118" t="str">
        <f>VLOOKUP(Sheet1!G140,Sheet2!$H$2:$J$300,3,FALSE)</f>
        <v>ATL</v>
      </c>
      <c r="AK118" t="str">
        <f>VLOOKUP(Sheet1!H140,Sheet2!$H$2:$J$300,3,FALSE)</f>
        <v>HOU</v>
      </c>
      <c r="AL118" t="str">
        <f>VLOOKUP(Sheet1!I140,Sheet2!$H$2:$J$300,3,FALSE)</f>
        <v>PHO</v>
      </c>
      <c r="AM118" t="str">
        <f>VLOOKUP(Sheet1!J140,Sheet2!$H$2:$J$300,3,FALSE)</f>
        <v>MIN</v>
      </c>
      <c r="AN118">
        <f si="11" t="shared"/>
        <v>1</v>
      </c>
      <c r="AO118">
        <f si="12" t="shared"/>
        <v>2</v>
      </c>
      <c r="AP118">
        <f si="13" t="shared"/>
        <v>2</v>
      </c>
      <c r="AQ118">
        <f si="14" t="shared"/>
        <v>2</v>
      </c>
      <c r="AR118">
        <f si="15" t="shared"/>
        <v>2</v>
      </c>
      <c r="AS118">
        <f si="16" t="shared"/>
        <v>1</v>
      </c>
      <c r="AT118">
        <f si="17" t="shared"/>
        <v>1</v>
      </c>
      <c r="AU118">
        <f si="18" t="shared"/>
        <v>2</v>
      </c>
      <c r="AV118">
        <f si="19" t="shared"/>
        <v>2</v>
      </c>
      <c r="AW118">
        <f si="20" t="shared"/>
        <v>2</v>
      </c>
    </row>
    <row r="119" spans="3:49" x14ac:dyDescent="0.25">
      <c r="C119" s="46"/>
      <c r="D119" s="47"/>
      <c r="E119" s="45"/>
      <c r="F119" s="45"/>
      <c r="G119" s="45"/>
      <c r="H119" s="45"/>
      <c r="I119" s="45"/>
      <c r="J119" s="45"/>
      <c r="K119" s="45"/>
      <c r="L119" s="5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D119">
        <v>118</v>
      </c>
      <c r="AE119" t="str">
        <f>VLOOKUP(Sheet1!B141,Sheet2!$H$2:$J$300,3,FALSE)</f>
        <v>SAC</v>
      </c>
      <c r="AF119" t="str">
        <f>VLOOKUP(Sheet1!C141,Sheet2!$H$2:$J$300,3,FALSE)</f>
        <v>MIN</v>
      </c>
      <c r="AG119" t="str">
        <f>VLOOKUP(Sheet1!D141,Sheet2!$H$2:$J$300,3,FALSE)</f>
        <v>HOU</v>
      </c>
      <c r="AH119" t="str">
        <f>VLOOKUP(Sheet1!E141,Sheet2!$H$2:$J$300,3,FALSE)</f>
        <v>DEN</v>
      </c>
      <c r="AI119" t="str">
        <f>VLOOKUP(Sheet1!F141,Sheet2!$H$2:$J$300,3,FALSE)</f>
        <v>PHO</v>
      </c>
      <c r="AJ119" t="str">
        <f>VLOOKUP(Sheet1!G141,Sheet2!$H$2:$J$300,3,FALSE)</f>
        <v>UTA</v>
      </c>
      <c r="AK119" t="str">
        <f>VLOOKUP(Sheet1!H141,Sheet2!$H$2:$J$300,3,FALSE)</f>
        <v>PHO</v>
      </c>
      <c r="AL119" t="str">
        <f>VLOOKUP(Sheet1!I141,Sheet2!$H$2:$J$300,3,FALSE)</f>
        <v>UTA</v>
      </c>
      <c r="AM119" t="str">
        <f>VLOOKUP(Sheet1!J141,Sheet2!$H$2:$J$300,3,FALSE)</f>
        <v>UTA</v>
      </c>
      <c r="AN119">
        <f si="11" t="shared"/>
        <v>1</v>
      </c>
      <c r="AO119">
        <f si="12" t="shared"/>
        <v>1</v>
      </c>
      <c r="AP119">
        <f si="13" t="shared"/>
        <v>1</v>
      </c>
      <c r="AQ119">
        <f si="14" t="shared"/>
        <v>1</v>
      </c>
      <c r="AR119">
        <f si="15" t="shared"/>
        <v>2</v>
      </c>
      <c r="AS119">
        <f si="16" t="shared"/>
        <v>3</v>
      </c>
      <c r="AT119">
        <f si="17" t="shared"/>
        <v>2</v>
      </c>
      <c r="AU119">
        <f si="18" t="shared"/>
        <v>3</v>
      </c>
      <c r="AV119">
        <f si="19" t="shared"/>
        <v>3</v>
      </c>
      <c r="AW119">
        <f si="20" t="shared"/>
        <v>3</v>
      </c>
    </row>
    <row r="120" spans="3:49" x14ac:dyDescent="0.25">
      <c r="C120" s="46"/>
      <c r="D120" s="47"/>
      <c r="E120" s="45"/>
      <c r="F120" s="45"/>
      <c r="G120" s="45"/>
      <c r="H120" s="45"/>
      <c r="I120" s="45"/>
      <c r="J120" s="45"/>
      <c r="K120" s="45"/>
      <c r="L120" s="5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D120">
        <v>119</v>
      </c>
      <c r="AE120" t="str">
        <f>VLOOKUP(Sheet1!B142,Sheet2!$H$2:$J$300,3,FALSE)</f>
        <v>PHI</v>
      </c>
      <c r="AF120" t="str">
        <f>VLOOKUP(Sheet1!C142,Sheet2!$H$2:$J$300,3,FALSE)</f>
        <v>SAC</v>
      </c>
      <c r="AG120" t="str">
        <f>VLOOKUP(Sheet1!D142,Sheet2!$H$2:$J$300,3,FALSE)</f>
        <v>PHO</v>
      </c>
      <c r="AH120" t="str">
        <f>VLOOKUP(Sheet1!E142,Sheet2!$H$2:$J$300,3,FALSE)</f>
        <v>DEN</v>
      </c>
      <c r="AI120" t="str">
        <f>VLOOKUP(Sheet1!F142,Sheet2!$H$2:$J$300,3,FALSE)</f>
        <v>ATL</v>
      </c>
      <c r="AJ120" t="str">
        <f>VLOOKUP(Sheet1!G142,Sheet2!$H$2:$J$300,3,FALSE)</f>
        <v>UTA</v>
      </c>
      <c r="AK120" t="str">
        <f>VLOOKUP(Sheet1!H142,Sheet2!$H$2:$J$300,3,FALSE)</f>
        <v>PHO</v>
      </c>
      <c r="AL120" t="str">
        <f>VLOOKUP(Sheet1!I142,Sheet2!$H$2:$J$300,3,FALSE)</f>
        <v>DEN</v>
      </c>
      <c r="AM120" t="str">
        <f>VLOOKUP(Sheet1!J142,Sheet2!$H$2:$J$300,3,FALSE)</f>
        <v>MIN</v>
      </c>
      <c r="AN120">
        <f si="11" t="shared"/>
        <v>1</v>
      </c>
      <c r="AO120">
        <f si="12" t="shared"/>
        <v>1</v>
      </c>
      <c r="AP120">
        <f si="13" t="shared"/>
        <v>2</v>
      </c>
      <c r="AQ120">
        <f si="14" t="shared"/>
        <v>2</v>
      </c>
      <c r="AR120">
        <f si="15" t="shared"/>
        <v>1</v>
      </c>
      <c r="AS120">
        <f si="16" t="shared"/>
        <v>1</v>
      </c>
      <c r="AT120">
        <f si="17" t="shared"/>
        <v>2</v>
      </c>
      <c r="AU120">
        <f si="18" t="shared"/>
        <v>2</v>
      </c>
      <c r="AV120">
        <f si="19" t="shared"/>
        <v>1</v>
      </c>
      <c r="AW120">
        <f si="20" t="shared"/>
        <v>2</v>
      </c>
    </row>
    <row r="121" spans="3:49" x14ac:dyDescent="0.25">
      <c r="C121" s="46"/>
      <c r="D121" s="47"/>
      <c r="E121" s="45"/>
      <c r="F121" s="45"/>
      <c r="G121" s="45"/>
      <c r="H121" s="45"/>
      <c r="I121" s="45"/>
      <c r="J121" s="45"/>
      <c r="K121" s="45"/>
      <c r="L121" s="5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D121">
        <v>120</v>
      </c>
      <c r="AE121" t="str">
        <f>VLOOKUP(Sheet1!B143,Sheet2!$H$2:$J$300,3,FALSE)</f>
        <v>PHI</v>
      </c>
      <c r="AF121" t="str">
        <f>VLOOKUP(Sheet1!C143,Sheet2!$H$2:$J$300,3,FALSE)</f>
        <v>PHI</v>
      </c>
      <c r="AG121" t="str">
        <f>VLOOKUP(Sheet1!D143,Sheet2!$H$2:$J$300,3,FALSE)</f>
        <v>PHO</v>
      </c>
      <c r="AH121" t="str">
        <f>VLOOKUP(Sheet1!E143,Sheet2!$H$2:$J$300,3,FALSE)</f>
        <v>DEN</v>
      </c>
      <c r="AI121" t="str">
        <f>VLOOKUP(Sheet1!F143,Sheet2!$H$2:$J$300,3,FALSE)</f>
        <v>PHO</v>
      </c>
      <c r="AJ121" t="str">
        <f>VLOOKUP(Sheet1!G143,Sheet2!$H$2:$J$300,3,FALSE)</f>
        <v>HOU</v>
      </c>
      <c r="AK121" t="str">
        <f>VLOOKUP(Sheet1!H143,Sheet2!$H$2:$J$300,3,FALSE)</f>
        <v>ATL</v>
      </c>
      <c r="AL121" t="str">
        <f>VLOOKUP(Sheet1!I143,Sheet2!$H$2:$J$300,3,FALSE)</f>
        <v>PHO</v>
      </c>
      <c r="AM121" t="str">
        <f>VLOOKUP(Sheet1!J143,Sheet2!$H$2:$J$300,3,FALSE)</f>
        <v>MIN</v>
      </c>
      <c r="AN121">
        <f si="11" t="shared"/>
        <v>2</v>
      </c>
      <c r="AO121">
        <f si="12" t="shared"/>
        <v>2</v>
      </c>
      <c r="AP121">
        <f si="13" t="shared"/>
        <v>3</v>
      </c>
      <c r="AQ121">
        <f si="14" t="shared"/>
        <v>1</v>
      </c>
      <c r="AR121">
        <f si="15" t="shared"/>
        <v>3</v>
      </c>
      <c r="AS121">
        <f si="16" t="shared"/>
        <v>1</v>
      </c>
      <c r="AT121">
        <f si="17" t="shared"/>
        <v>1</v>
      </c>
      <c r="AU121">
        <f si="18" t="shared"/>
        <v>3</v>
      </c>
      <c r="AV121">
        <f si="19" t="shared"/>
        <v>1</v>
      </c>
      <c r="AW121">
        <f si="20" t="shared"/>
        <v>3</v>
      </c>
    </row>
    <row r="122" spans="3:49" x14ac:dyDescent="0.25">
      <c r="C122" s="46"/>
      <c r="D122" s="47"/>
      <c r="E122" s="45"/>
      <c r="F122" s="45"/>
      <c r="G122" s="45"/>
      <c r="H122" s="45"/>
      <c r="I122" s="45"/>
      <c r="J122" s="45"/>
      <c r="K122" s="45"/>
      <c r="L122" s="5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D122">
        <v>121</v>
      </c>
      <c r="AE122" t="str">
        <f>VLOOKUP(Sheet1!B144,Sheet2!$H$2:$J$300,3,FALSE)</f>
        <v>PHI</v>
      </c>
      <c r="AF122" t="str">
        <f>VLOOKUP(Sheet1!C144,Sheet2!$H$2:$J$300,3,FALSE)</f>
        <v>ATL</v>
      </c>
      <c r="AG122" t="str">
        <f>VLOOKUP(Sheet1!D144,Sheet2!$H$2:$J$300,3,FALSE)</f>
        <v>PHI</v>
      </c>
      <c r="AH122" t="str">
        <f>VLOOKUP(Sheet1!E144,Sheet2!$H$2:$J$300,3,FALSE)</f>
        <v>DEN</v>
      </c>
      <c r="AI122" t="str">
        <f>VLOOKUP(Sheet1!F144,Sheet2!$H$2:$J$300,3,FALSE)</f>
        <v>PHO</v>
      </c>
      <c r="AJ122" t="str">
        <f>VLOOKUP(Sheet1!G144,Sheet2!$H$2:$J$300,3,FALSE)</f>
        <v>HOU</v>
      </c>
      <c r="AK122" t="str">
        <f>VLOOKUP(Sheet1!H144,Sheet2!$H$2:$J$300,3,FALSE)</f>
        <v>HOU</v>
      </c>
      <c r="AL122" t="str">
        <f>VLOOKUP(Sheet1!I144,Sheet2!$H$2:$J$300,3,FALSE)</f>
        <v>PHO</v>
      </c>
      <c r="AM122" t="str">
        <f>VLOOKUP(Sheet1!J144,Sheet2!$H$2:$J$300,3,FALSE)</f>
        <v>PHO</v>
      </c>
      <c r="AN122">
        <f si="11" t="shared"/>
        <v>2</v>
      </c>
      <c r="AO122">
        <f si="12" t="shared"/>
        <v>1</v>
      </c>
      <c r="AP122">
        <f si="13" t="shared"/>
        <v>2</v>
      </c>
      <c r="AQ122">
        <f si="14" t="shared"/>
        <v>1</v>
      </c>
      <c r="AR122">
        <f si="15" t="shared"/>
        <v>3</v>
      </c>
      <c r="AS122">
        <f si="16" t="shared"/>
        <v>2</v>
      </c>
      <c r="AT122">
        <f si="17" t="shared"/>
        <v>2</v>
      </c>
      <c r="AU122">
        <f si="18" t="shared"/>
        <v>3</v>
      </c>
      <c r="AV122">
        <f si="19" t="shared"/>
        <v>3</v>
      </c>
      <c r="AW122">
        <f si="20" t="shared"/>
        <v>3</v>
      </c>
    </row>
    <row r="123" spans="3:49" x14ac:dyDescent="0.25">
      <c r="C123" s="46"/>
      <c r="D123" s="47"/>
      <c r="E123" s="45"/>
      <c r="F123" s="45"/>
      <c r="G123" s="45"/>
      <c r="H123" s="45"/>
      <c r="I123" s="45"/>
      <c r="J123" s="45"/>
      <c r="K123" s="45"/>
      <c r="L123" s="5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D123">
        <v>122</v>
      </c>
      <c r="AE123" t="str">
        <f>VLOOKUP(Sheet1!B145,Sheet2!$H$2:$J$300,3,FALSE)</f>
        <v>PHI</v>
      </c>
      <c r="AF123" t="str">
        <f>VLOOKUP(Sheet1!C145,Sheet2!$H$2:$J$300,3,FALSE)</f>
        <v>PHI</v>
      </c>
      <c r="AG123" t="str">
        <f>VLOOKUP(Sheet1!D145,Sheet2!$H$2:$J$300,3,FALSE)</f>
        <v>UTA</v>
      </c>
      <c r="AH123" t="str">
        <f>VLOOKUP(Sheet1!E145,Sheet2!$H$2:$J$300,3,FALSE)</f>
        <v>DEN</v>
      </c>
      <c r="AI123" t="str">
        <f>VLOOKUP(Sheet1!F145,Sheet2!$H$2:$J$300,3,FALSE)</f>
        <v>PHO</v>
      </c>
      <c r="AJ123" t="str">
        <f>VLOOKUP(Sheet1!G145,Sheet2!$H$2:$J$300,3,FALSE)</f>
        <v>PHI</v>
      </c>
      <c r="AK123" t="str">
        <f>VLOOKUP(Sheet1!H145,Sheet2!$H$2:$J$300,3,FALSE)</f>
        <v>HOU</v>
      </c>
      <c r="AL123" t="str">
        <f>VLOOKUP(Sheet1!I145,Sheet2!$H$2:$J$300,3,FALSE)</f>
        <v>PHO</v>
      </c>
      <c r="AM123" t="str">
        <f>VLOOKUP(Sheet1!J145,Sheet2!$H$2:$J$300,3,FALSE)</f>
        <v>UTA</v>
      </c>
      <c r="AN123">
        <f si="11" t="shared"/>
        <v>3</v>
      </c>
      <c r="AO123">
        <f si="12" t="shared"/>
        <v>3</v>
      </c>
      <c r="AP123">
        <f si="13" t="shared"/>
        <v>2</v>
      </c>
      <c r="AQ123">
        <f si="14" t="shared"/>
        <v>1</v>
      </c>
      <c r="AR123">
        <f si="15" t="shared"/>
        <v>2</v>
      </c>
      <c r="AS123">
        <f si="16" t="shared"/>
        <v>3</v>
      </c>
      <c r="AT123">
        <f si="17" t="shared"/>
        <v>1</v>
      </c>
      <c r="AU123">
        <f si="18" t="shared"/>
        <v>2</v>
      </c>
      <c r="AV123">
        <f si="19" t="shared"/>
        <v>2</v>
      </c>
      <c r="AW123">
        <f si="20" t="shared"/>
        <v>3</v>
      </c>
    </row>
    <row r="124" spans="3:49" x14ac:dyDescent="0.25">
      <c r="C124" s="46"/>
      <c r="D124" s="47"/>
      <c r="E124" s="45"/>
      <c r="F124" s="45"/>
      <c r="G124" s="45"/>
      <c r="H124" s="45"/>
      <c r="I124" s="45"/>
      <c r="J124" s="45"/>
      <c r="K124" s="45"/>
      <c r="L124" s="5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D124">
        <v>123</v>
      </c>
      <c r="AE124" t="str">
        <f>VLOOKUP(Sheet1!B146,Sheet2!$H$2:$J$300,3,FALSE)</f>
        <v>SAC</v>
      </c>
      <c r="AF124" t="str">
        <f>VLOOKUP(Sheet1!C146,Sheet2!$H$2:$J$300,3,FALSE)</f>
        <v>MIN</v>
      </c>
      <c r="AG124" t="str">
        <f>VLOOKUP(Sheet1!D146,Sheet2!$H$2:$J$300,3,FALSE)</f>
        <v>PHI</v>
      </c>
      <c r="AH124" t="str">
        <f>VLOOKUP(Sheet1!E146,Sheet2!$H$2:$J$300,3,FALSE)</f>
        <v>DEN</v>
      </c>
      <c r="AI124" t="str">
        <f>VLOOKUP(Sheet1!F146,Sheet2!$H$2:$J$300,3,FALSE)</f>
        <v>DEN</v>
      </c>
      <c r="AJ124" t="str">
        <f>VLOOKUP(Sheet1!G146,Sheet2!$H$2:$J$300,3,FALSE)</f>
        <v>PHO</v>
      </c>
      <c r="AK124" t="str">
        <f>VLOOKUP(Sheet1!H146,Sheet2!$H$2:$J$300,3,FALSE)</f>
        <v>HOU</v>
      </c>
      <c r="AL124" t="str">
        <f>VLOOKUP(Sheet1!I146,Sheet2!$H$2:$J$300,3,FALSE)</f>
        <v>ATL</v>
      </c>
      <c r="AM124" t="str">
        <f>VLOOKUP(Sheet1!J146,Sheet2!$H$2:$J$300,3,FALSE)</f>
        <v>UTA</v>
      </c>
      <c r="AN124">
        <f si="11" t="shared"/>
        <v>1</v>
      </c>
      <c r="AO124">
        <f si="12" t="shared"/>
        <v>1</v>
      </c>
      <c r="AP124">
        <f si="13" t="shared"/>
        <v>1</v>
      </c>
      <c r="AQ124">
        <f si="14" t="shared"/>
        <v>2</v>
      </c>
      <c r="AR124">
        <f si="15" t="shared"/>
        <v>2</v>
      </c>
      <c r="AS124">
        <f si="16" t="shared"/>
        <v>1</v>
      </c>
      <c r="AT124">
        <f si="17" t="shared"/>
        <v>1</v>
      </c>
      <c r="AU124">
        <f si="18" t="shared"/>
        <v>1</v>
      </c>
      <c r="AV124">
        <f si="19" t="shared"/>
        <v>1</v>
      </c>
      <c r="AW124">
        <f si="20" t="shared"/>
        <v>2</v>
      </c>
    </row>
    <row r="125" spans="3:49" x14ac:dyDescent="0.25">
      <c r="C125" s="46"/>
      <c r="D125" s="47"/>
      <c r="E125" s="45"/>
      <c r="F125" s="45"/>
      <c r="G125" s="45"/>
      <c r="H125" s="45"/>
      <c r="I125" s="45"/>
      <c r="J125" s="45"/>
      <c r="K125" s="45"/>
      <c r="L125" s="5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D125">
        <v>124</v>
      </c>
      <c r="AE125" t="str">
        <f>VLOOKUP(Sheet1!B147,Sheet2!$H$2:$J$300,3,FALSE)</f>
        <v>PHI</v>
      </c>
      <c r="AF125" t="str">
        <f>VLOOKUP(Sheet1!C147,Sheet2!$H$2:$J$300,3,FALSE)</f>
        <v>PHI</v>
      </c>
      <c r="AG125" t="str">
        <f>VLOOKUP(Sheet1!D147,Sheet2!$H$2:$J$300,3,FALSE)</f>
        <v>HOU</v>
      </c>
      <c r="AH125" t="str">
        <f>VLOOKUP(Sheet1!E147,Sheet2!$H$2:$J$300,3,FALSE)</f>
        <v>DEN</v>
      </c>
      <c r="AI125" t="str">
        <f>VLOOKUP(Sheet1!F147,Sheet2!$H$2:$J$300,3,FALSE)</f>
        <v>PHO</v>
      </c>
      <c r="AJ125" t="str">
        <f>VLOOKUP(Sheet1!G147,Sheet2!$H$2:$J$300,3,FALSE)</f>
        <v>PHI</v>
      </c>
      <c r="AK125" t="str">
        <f>VLOOKUP(Sheet1!H147,Sheet2!$H$2:$J$300,3,FALSE)</f>
        <v>ATL</v>
      </c>
      <c r="AL125" t="str">
        <f>VLOOKUP(Sheet1!I147,Sheet2!$H$2:$J$300,3,FALSE)</f>
        <v>DEN</v>
      </c>
      <c r="AM125" t="str">
        <f>VLOOKUP(Sheet1!J147,Sheet2!$H$2:$J$300,3,FALSE)</f>
        <v>PHO</v>
      </c>
      <c r="AN125">
        <f si="11" t="shared"/>
        <v>3</v>
      </c>
      <c r="AO125">
        <f si="12" t="shared"/>
        <v>3</v>
      </c>
      <c r="AP125">
        <f si="13" t="shared"/>
        <v>1</v>
      </c>
      <c r="AQ125">
        <f si="14" t="shared"/>
        <v>2</v>
      </c>
      <c r="AR125">
        <f si="15" t="shared"/>
        <v>2</v>
      </c>
      <c r="AS125">
        <f si="16" t="shared"/>
        <v>3</v>
      </c>
      <c r="AT125">
        <f si="17" t="shared"/>
        <v>1</v>
      </c>
      <c r="AU125">
        <f si="18" t="shared"/>
        <v>2</v>
      </c>
      <c r="AV125">
        <f si="19" t="shared"/>
        <v>2</v>
      </c>
      <c r="AW125">
        <f si="20" t="shared"/>
        <v>3</v>
      </c>
    </row>
    <row r="126" spans="3:49" x14ac:dyDescent="0.25">
      <c r="C126" s="46"/>
      <c r="D126" s="47"/>
      <c r="E126" s="45"/>
      <c r="F126" s="45"/>
      <c r="G126" s="45"/>
      <c r="H126" s="45"/>
      <c r="I126" s="45"/>
      <c r="J126" s="45"/>
      <c r="K126" s="45"/>
      <c r="L126" s="5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D126">
        <v>125</v>
      </c>
      <c r="AE126" t="str">
        <f>VLOOKUP(Sheet1!B148,Sheet2!$H$2:$J$300,3,FALSE)</f>
        <v>PHI</v>
      </c>
      <c r="AF126" t="str">
        <f>VLOOKUP(Sheet1!C148,Sheet2!$H$2:$J$300,3,FALSE)</f>
        <v>MIN</v>
      </c>
      <c r="AG126" t="str">
        <f>VLOOKUP(Sheet1!D148,Sheet2!$H$2:$J$300,3,FALSE)</f>
        <v>PHO</v>
      </c>
      <c r="AH126" t="str">
        <f>VLOOKUP(Sheet1!E148,Sheet2!$H$2:$J$300,3,FALSE)</f>
        <v>DEN</v>
      </c>
      <c r="AI126" t="str">
        <f>VLOOKUP(Sheet1!F148,Sheet2!$H$2:$J$300,3,FALSE)</f>
        <v>DEN</v>
      </c>
      <c r="AJ126" t="str">
        <f>VLOOKUP(Sheet1!G148,Sheet2!$H$2:$J$300,3,FALSE)</f>
        <v>HOU</v>
      </c>
      <c r="AK126" t="str">
        <f>VLOOKUP(Sheet1!H148,Sheet2!$H$2:$J$300,3,FALSE)</f>
        <v>DEN</v>
      </c>
      <c r="AL126" t="str">
        <f>VLOOKUP(Sheet1!I148,Sheet2!$H$2:$J$300,3,FALSE)</f>
        <v>UTA</v>
      </c>
      <c r="AM126" t="str">
        <f>VLOOKUP(Sheet1!J148,Sheet2!$H$2:$J$300,3,FALSE)</f>
        <v>MIN</v>
      </c>
      <c r="AN126">
        <f si="11" t="shared"/>
        <v>1</v>
      </c>
      <c r="AO126">
        <f si="12" t="shared"/>
        <v>2</v>
      </c>
      <c r="AP126">
        <f si="13" t="shared"/>
        <v>1</v>
      </c>
      <c r="AQ126">
        <f si="14" t="shared"/>
        <v>3</v>
      </c>
      <c r="AR126">
        <f si="15" t="shared"/>
        <v>3</v>
      </c>
      <c r="AS126">
        <f si="16" t="shared"/>
        <v>1</v>
      </c>
      <c r="AT126">
        <f si="17" t="shared"/>
        <v>3</v>
      </c>
      <c r="AU126">
        <f si="18" t="shared"/>
        <v>1</v>
      </c>
      <c r="AV126">
        <f si="19" t="shared"/>
        <v>2</v>
      </c>
      <c r="AW126">
        <f si="20" t="shared"/>
        <v>3</v>
      </c>
    </row>
    <row r="127" spans="3:49" x14ac:dyDescent="0.25">
      <c r="C127" s="46"/>
      <c r="D127" s="47"/>
      <c r="E127" s="45"/>
      <c r="F127" s="45"/>
      <c r="G127" s="45"/>
      <c r="H127" s="45"/>
      <c r="I127" s="45"/>
      <c r="J127" s="45"/>
      <c r="K127" s="45"/>
      <c r="L127" s="5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D127">
        <v>126</v>
      </c>
      <c r="AE127" t="str">
        <f>VLOOKUP(Sheet1!B149,Sheet2!$H$2:$J$300,3,FALSE)</f>
        <v>PHI</v>
      </c>
      <c r="AF127" t="str">
        <f>VLOOKUP(Sheet1!C149,Sheet2!$H$2:$J$300,3,FALSE)</f>
        <v>PHI</v>
      </c>
      <c r="AG127" t="str">
        <f>VLOOKUP(Sheet1!D149,Sheet2!$H$2:$J$300,3,FALSE)</f>
        <v>PHI</v>
      </c>
      <c r="AH127" t="str">
        <f>VLOOKUP(Sheet1!E149,Sheet2!$H$2:$J$300,3,FALSE)</f>
        <v>DEN</v>
      </c>
      <c r="AI127" t="str">
        <f>VLOOKUP(Sheet1!F149,Sheet2!$H$2:$J$300,3,FALSE)</f>
        <v>PHO</v>
      </c>
      <c r="AJ127" t="str">
        <f>VLOOKUP(Sheet1!G149,Sheet2!$H$2:$J$300,3,FALSE)</f>
        <v>UTA</v>
      </c>
      <c r="AK127" t="str">
        <f>VLOOKUP(Sheet1!H149,Sheet2!$H$2:$J$300,3,FALSE)</f>
        <v>SAC</v>
      </c>
      <c r="AL127" t="str">
        <f>VLOOKUP(Sheet1!I149,Sheet2!$H$2:$J$300,3,FALSE)</f>
        <v>PHO</v>
      </c>
      <c r="AM127" t="str">
        <f>VLOOKUP(Sheet1!J149,Sheet2!$H$2:$J$300,3,FALSE)</f>
        <v>MIN</v>
      </c>
      <c r="AN127">
        <f si="11" t="shared"/>
        <v>3</v>
      </c>
      <c r="AO127">
        <f si="12" t="shared"/>
        <v>3</v>
      </c>
      <c r="AP127">
        <f si="13" t="shared"/>
        <v>3</v>
      </c>
      <c r="AQ127">
        <f si="14" t="shared"/>
        <v>1</v>
      </c>
      <c r="AR127">
        <f si="15" t="shared"/>
        <v>2</v>
      </c>
      <c r="AS127">
        <f si="16" t="shared"/>
        <v>1</v>
      </c>
      <c r="AT127">
        <f si="17" t="shared"/>
        <v>1</v>
      </c>
      <c r="AU127">
        <f si="18" t="shared"/>
        <v>2</v>
      </c>
      <c r="AV127">
        <f si="19" t="shared"/>
        <v>1</v>
      </c>
      <c r="AW127">
        <f si="20" t="shared"/>
        <v>3</v>
      </c>
    </row>
    <row r="128" spans="3:49" x14ac:dyDescent="0.25">
      <c r="C128" s="46"/>
      <c r="D128" s="47"/>
      <c r="E128" s="45"/>
      <c r="F128" s="45"/>
      <c r="G128" s="45"/>
      <c r="H128" s="45"/>
      <c r="I128" s="45"/>
      <c r="J128" s="45"/>
      <c r="K128" s="45"/>
      <c r="L128" s="5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D128">
        <v>127</v>
      </c>
      <c r="AE128" t="str">
        <f>VLOOKUP(Sheet1!B150,Sheet2!$H$2:$J$300,3,FALSE)</f>
        <v>PHI</v>
      </c>
      <c r="AF128" t="str">
        <f>VLOOKUP(Sheet1!C150,Sheet2!$H$2:$J$300,3,FALSE)</f>
        <v>MIN</v>
      </c>
      <c r="AG128" t="str">
        <f>VLOOKUP(Sheet1!D150,Sheet2!$H$2:$J$300,3,FALSE)</f>
        <v>SAC</v>
      </c>
      <c r="AH128" t="str">
        <f>VLOOKUP(Sheet1!E150,Sheet2!$H$2:$J$300,3,FALSE)</f>
        <v>DEN</v>
      </c>
      <c r="AI128" t="str">
        <f>VLOOKUP(Sheet1!F150,Sheet2!$H$2:$J$300,3,FALSE)</f>
        <v>DEN</v>
      </c>
      <c r="AJ128" t="str">
        <f>VLOOKUP(Sheet1!G150,Sheet2!$H$2:$J$300,3,FALSE)</f>
        <v>PHO</v>
      </c>
      <c r="AK128" t="str">
        <f>VLOOKUP(Sheet1!H150,Sheet2!$H$2:$J$300,3,FALSE)</f>
        <v>ATL</v>
      </c>
      <c r="AL128" t="str">
        <f>VLOOKUP(Sheet1!I150,Sheet2!$H$2:$J$300,3,FALSE)</f>
        <v>DEN</v>
      </c>
      <c r="AM128" t="str">
        <f>VLOOKUP(Sheet1!J150,Sheet2!$H$2:$J$300,3,FALSE)</f>
        <v>MIN</v>
      </c>
      <c r="AN128">
        <f si="11" t="shared"/>
        <v>1</v>
      </c>
      <c r="AO128">
        <f si="12" t="shared"/>
        <v>2</v>
      </c>
      <c r="AP128">
        <f si="13" t="shared"/>
        <v>1</v>
      </c>
      <c r="AQ128">
        <f si="14" t="shared"/>
        <v>3</v>
      </c>
      <c r="AR128">
        <f si="15" t="shared"/>
        <v>3</v>
      </c>
      <c r="AS128">
        <f si="16" t="shared"/>
        <v>1</v>
      </c>
      <c r="AT128">
        <f si="17" t="shared"/>
        <v>1</v>
      </c>
      <c r="AU128">
        <f si="18" t="shared"/>
        <v>3</v>
      </c>
      <c r="AV128">
        <f si="19" t="shared"/>
        <v>2</v>
      </c>
      <c r="AW128">
        <f si="20" t="shared"/>
        <v>3</v>
      </c>
    </row>
    <row r="129" spans="3:49" x14ac:dyDescent="0.25">
      <c r="C129" s="46"/>
      <c r="D129" s="47"/>
      <c r="E129" s="45"/>
      <c r="F129" s="45"/>
      <c r="G129" s="45"/>
      <c r="H129" s="45"/>
      <c r="I129" s="45"/>
      <c r="J129" s="45"/>
      <c r="K129" s="45"/>
      <c r="L129" s="5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D129">
        <v>128</v>
      </c>
      <c r="AE129" t="str">
        <f>VLOOKUP(Sheet1!B151,Sheet2!$H$2:$J$300,3,FALSE)</f>
        <v>PHI</v>
      </c>
      <c r="AF129" t="str">
        <f>VLOOKUP(Sheet1!C151,Sheet2!$H$2:$J$300,3,FALSE)</f>
        <v>SAC</v>
      </c>
      <c r="AG129" t="str">
        <f>VLOOKUP(Sheet1!D151,Sheet2!$H$2:$J$300,3,FALSE)</f>
        <v>PHO</v>
      </c>
      <c r="AH129" t="str">
        <f>VLOOKUP(Sheet1!E151,Sheet2!$H$2:$J$300,3,FALSE)</f>
        <v>DEN</v>
      </c>
      <c r="AI129" t="str">
        <f>VLOOKUP(Sheet1!F151,Sheet2!$H$2:$J$300,3,FALSE)</f>
        <v>PHO</v>
      </c>
      <c r="AJ129" t="str">
        <f>VLOOKUP(Sheet1!G151,Sheet2!$H$2:$J$300,3,FALSE)</f>
        <v>UTA</v>
      </c>
      <c r="AK129" t="str">
        <f>VLOOKUP(Sheet1!H151,Sheet2!$H$2:$J$300,3,FALSE)</f>
        <v>SAC</v>
      </c>
      <c r="AL129" t="str">
        <f>VLOOKUP(Sheet1!I151,Sheet2!$H$2:$J$300,3,FALSE)</f>
        <v>DEN</v>
      </c>
      <c r="AM129" t="str">
        <f>VLOOKUP(Sheet1!J151,Sheet2!$H$2:$J$300,3,FALSE)</f>
        <v>UTA</v>
      </c>
      <c r="AN129">
        <f si="11" t="shared"/>
        <v>1</v>
      </c>
      <c r="AO129">
        <f si="12" t="shared"/>
        <v>2</v>
      </c>
      <c r="AP129">
        <f si="13" t="shared"/>
        <v>2</v>
      </c>
      <c r="AQ129">
        <f si="14" t="shared"/>
        <v>2</v>
      </c>
      <c r="AR129">
        <f si="15" t="shared"/>
        <v>2</v>
      </c>
      <c r="AS129">
        <f si="16" t="shared"/>
        <v>2</v>
      </c>
      <c r="AT129">
        <f si="17" t="shared"/>
        <v>2</v>
      </c>
      <c r="AU129">
        <f si="18" t="shared"/>
        <v>2</v>
      </c>
      <c r="AV129">
        <f si="19" t="shared"/>
        <v>2</v>
      </c>
      <c r="AW129">
        <f si="20" t="shared"/>
        <v>2</v>
      </c>
    </row>
    <row r="130" spans="3:49" x14ac:dyDescent="0.25">
      <c r="C130" s="46"/>
      <c r="D130" s="47"/>
      <c r="E130" s="45"/>
      <c r="F130" s="45"/>
      <c r="G130" s="45"/>
      <c r="H130" s="45"/>
      <c r="I130" s="45"/>
      <c r="J130" s="45"/>
      <c r="K130" s="45"/>
      <c r="L130" s="5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D130">
        <v>129</v>
      </c>
      <c r="AE130" t="str">
        <f>VLOOKUP(Sheet1!B152,Sheet2!$H$2:$J$300,3,FALSE)</f>
        <v>PHI</v>
      </c>
      <c r="AF130" t="str">
        <f>VLOOKUP(Sheet1!C152,Sheet2!$H$2:$J$300,3,FALSE)</f>
        <v>PHI</v>
      </c>
      <c r="AG130" t="str">
        <f>VLOOKUP(Sheet1!D152,Sheet2!$H$2:$J$300,3,FALSE)</f>
        <v>PHO</v>
      </c>
      <c r="AH130" t="str">
        <f>VLOOKUP(Sheet1!E152,Sheet2!$H$2:$J$300,3,FALSE)</f>
        <v>SAC</v>
      </c>
      <c r="AI130" t="str">
        <f>VLOOKUP(Sheet1!F152,Sheet2!$H$2:$J$300,3,FALSE)</f>
        <v>PHO</v>
      </c>
      <c r="AJ130" t="str">
        <f>VLOOKUP(Sheet1!G152,Sheet2!$H$2:$J$300,3,FALSE)</f>
        <v>ATL</v>
      </c>
      <c r="AK130" t="str">
        <f>VLOOKUP(Sheet1!H152,Sheet2!$H$2:$J$300,3,FALSE)</f>
        <v>PHO</v>
      </c>
      <c r="AL130" t="str">
        <f>VLOOKUP(Sheet1!I152,Sheet2!$H$2:$J$300,3,FALSE)</f>
        <v>DEN</v>
      </c>
      <c r="AM130" t="str">
        <f>VLOOKUP(Sheet1!J152,Sheet2!$H$2:$J$300,3,FALSE)</f>
        <v>UTA</v>
      </c>
      <c r="AN130">
        <f si="11" t="shared"/>
        <v>2</v>
      </c>
      <c r="AO130">
        <f si="12" t="shared"/>
        <v>2</v>
      </c>
      <c r="AP130">
        <f si="13" t="shared"/>
        <v>3</v>
      </c>
      <c r="AQ130">
        <f si="14" t="shared"/>
        <v>1</v>
      </c>
      <c r="AR130">
        <f si="15" t="shared"/>
        <v>3</v>
      </c>
      <c r="AS130">
        <f si="16" t="shared"/>
        <v>1</v>
      </c>
      <c r="AT130">
        <f si="17" t="shared"/>
        <v>3</v>
      </c>
      <c r="AU130">
        <f si="18" t="shared"/>
        <v>1</v>
      </c>
      <c r="AV130">
        <f si="19" t="shared"/>
        <v>1</v>
      </c>
      <c r="AW130">
        <f si="20" t="shared"/>
        <v>3</v>
      </c>
    </row>
    <row r="131" spans="3:49" x14ac:dyDescent="0.25">
      <c r="C131" s="46"/>
      <c r="D131" s="47"/>
      <c r="E131" s="45"/>
      <c r="F131" s="45"/>
      <c r="G131" s="45"/>
      <c r="H131" s="45"/>
      <c r="I131" s="45"/>
      <c r="J131" s="45"/>
      <c r="K131" s="45"/>
      <c r="L131" s="5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D131">
        <v>130</v>
      </c>
      <c r="AE131" t="str">
        <f>VLOOKUP(Sheet1!B153,Sheet2!$H$2:$J$300,3,FALSE)</f>
        <v>PHI</v>
      </c>
      <c r="AF131" t="str">
        <f>VLOOKUP(Sheet1!C153,Sheet2!$H$2:$J$300,3,FALSE)</f>
        <v>PHI</v>
      </c>
      <c r="AG131" t="str">
        <f>VLOOKUP(Sheet1!D153,Sheet2!$H$2:$J$300,3,FALSE)</f>
        <v>PHI</v>
      </c>
      <c r="AH131" t="str">
        <f>VLOOKUP(Sheet1!E153,Sheet2!$H$2:$J$300,3,FALSE)</f>
        <v>DEN</v>
      </c>
      <c r="AI131" t="str">
        <f>VLOOKUP(Sheet1!F153,Sheet2!$H$2:$J$300,3,FALSE)</f>
        <v>PHO</v>
      </c>
      <c r="AJ131" t="str">
        <f>VLOOKUP(Sheet1!G153,Sheet2!$H$2:$J$300,3,FALSE)</f>
        <v>ATL</v>
      </c>
      <c r="AK131" t="str">
        <f>VLOOKUP(Sheet1!H153,Sheet2!$H$2:$J$300,3,FALSE)</f>
        <v>SAC</v>
      </c>
      <c r="AL131" t="str">
        <f>VLOOKUP(Sheet1!I153,Sheet2!$H$2:$J$300,3,FALSE)</f>
        <v>DEN</v>
      </c>
      <c r="AM131" t="str">
        <f>VLOOKUP(Sheet1!J153,Sheet2!$H$2:$J$300,3,FALSE)</f>
        <v>MIN</v>
      </c>
      <c r="AN131">
        <f ref="AN131:AN194" si="21" t="shared">COUNTIF($AE131:$AM131,AE131)</f>
        <v>3</v>
      </c>
      <c r="AO131">
        <f ref="AO131:AO194" si="22" t="shared">COUNTIF($AE131:$AM131,AF131)</f>
        <v>3</v>
      </c>
      <c r="AP131">
        <f ref="AP131:AP194" si="23" t="shared">COUNTIF($AE131:$AM131,AG131)</f>
        <v>3</v>
      </c>
      <c r="AQ131">
        <f ref="AQ131:AQ194" si="24" t="shared">COUNTIF($AE131:$AM131,AH131)</f>
        <v>2</v>
      </c>
      <c r="AR131">
        <f ref="AR131:AR194" si="25" t="shared">COUNTIF($AE131:$AM131,AI131)</f>
        <v>1</v>
      </c>
      <c r="AS131">
        <f ref="AS131:AS194" si="26" t="shared">COUNTIF($AE131:$AM131,AJ131)</f>
        <v>1</v>
      </c>
      <c r="AT131">
        <f ref="AT131:AT194" si="27" t="shared">COUNTIF($AE131:$AM131,AK131)</f>
        <v>1</v>
      </c>
      <c r="AU131">
        <f ref="AU131:AU194" si="28" t="shared">COUNTIF($AE131:$AM131,AL131)</f>
        <v>2</v>
      </c>
      <c r="AV131">
        <f ref="AV131:AV194" si="29" t="shared">COUNTIF($AE131:$AM131,AM131)</f>
        <v>1</v>
      </c>
      <c r="AW131">
        <f ref="AW131:AW194" si="30" t="shared">MAX(AN131:AV131)</f>
        <v>3</v>
      </c>
    </row>
    <row r="132" spans="3:49" x14ac:dyDescent="0.25">
      <c r="C132" s="46"/>
      <c r="D132" s="47"/>
      <c r="E132" s="45"/>
      <c r="F132" s="45"/>
      <c r="G132" s="45"/>
      <c r="H132" s="45"/>
      <c r="I132" s="45"/>
      <c r="J132" s="45"/>
      <c r="K132" s="45"/>
      <c r="L132" s="5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D132">
        <v>131</v>
      </c>
      <c r="AE132" t="str">
        <f>VLOOKUP(Sheet1!B154,Sheet2!$H$2:$J$300,3,FALSE)</f>
        <v>PHI</v>
      </c>
      <c r="AF132" t="str">
        <f>VLOOKUP(Sheet1!C154,Sheet2!$H$2:$J$300,3,FALSE)</f>
        <v>MIN</v>
      </c>
      <c r="AG132" t="str">
        <f>VLOOKUP(Sheet1!D154,Sheet2!$H$2:$J$300,3,FALSE)</f>
        <v>PHO</v>
      </c>
      <c r="AH132" t="str">
        <f>VLOOKUP(Sheet1!E154,Sheet2!$H$2:$J$300,3,FALSE)</f>
        <v>DEN</v>
      </c>
      <c r="AI132" t="str">
        <f>VLOOKUP(Sheet1!F154,Sheet2!$H$2:$J$300,3,FALSE)</f>
        <v>PHO</v>
      </c>
      <c r="AJ132" t="str">
        <f>VLOOKUP(Sheet1!G154,Sheet2!$H$2:$J$300,3,FALSE)</f>
        <v>HOU</v>
      </c>
      <c r="AK132" t="str">
        <f>VLOOKUP(Sheet1!H154,Sheet2!$H$2:$J$300,3,FALSE)</f>
        <v>HOU</v>
      </c>
      <c r="AL132" t="str">
        <f>VLOOKUP(Sheet1!I154,Sheet2!$H$2:$J$300,3,FALSE)</f>
        <v>SAC</v>
      </c>
      <c r="AM132" t="str">
        <f>VLOOKUP(Sheet1!J154,Sheet2!$H$2:$J$300,3,FALSE)</f>
        <v>UTA</v>
      </c>
      <c r="AN132">
        <f si="21" t="shared"/>
        <v>1</v>
      </c>
      <c r="AO132">
        <f si="22" t="shared"/>
        <v>1</v>
      </c>
      <c r="AP132">
        <f si="23" t="shared"/>
        <v>2</v>
      </c>
      <c r="AQ132">
        <f si="24" t="shared"/>
        <v>1</v>
      </c>
      <c r="AR132">
        <f si="25" t="shared"/>
        <v>2</v>
      </c>
      <c r="AS132">
        <f si="26" t="shared"/>
        <v>2</v>
      </c>
      <c r="AT132">
        <f si="27" t="shared"/>
        <v>2</v>
      </c>
      <c r="AU132">
        <f si="28" t="shared"/>
        <v>1</v>
      </c>
      <c r="AV132">
        <f si="29" t="shared"/>
        <v>1</v>
      </c>
      <c r="AW132">
        <f si="30" t="shared"/>
        <v>2</v>
      </c>
    </row>
    <row r="133" spans="3:49" x14ac:dyDescent="0.25">
      <c r="C133" s="46"/>
      <c r="D133" s="47"/>
      <c r="E133" s="45"/>
      <c r="F133" s="45"/>
      <c r="G133" s="45"/>
      <c r="H133" s="45"/>
      <c r="I133" s="45"/>
      <c r="J133" s="45"/>
      <c r="K133" s="45"/>
      <c r="L133" s="5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D133">
        <v>132</v>
      </c>
      <c r="AE133" t="str">
        <f>VLOOKUP(Sheet1!B155,Sheet2!$H$2:$J$300,3,FALSE)</f>
        <v>PHI</v>
      </c>
      <c r="AF133" t="str">
        <f>VLOOKUP(Sheet1!C155,Sheet2!$H$2:$J$300,3,FALSE)</f>
        <v>MIN</v>
      </c>
      <c r="AG133" t="str">
        <f>VLOOKUP(Sheet1!D155,Sheet2!$H$2:$J$300,3,FALSE)</f>
        <v>PHO</v>
      </c>
      <c r="AH133" t="str">
        <f>VLOOKUP(Sheet1!E155,Sheet2!$H$2:$J$300,3,FALSE)</f>
        <v>DEN</v>
      </c>
      <c r="AI133" t="str">
        <f>VLOOKUP(Sheet1!F155,Sheet2!$H$2:$J$300,3,FALSE)</f>
        <v>PHO</v>
      </c>
      <c r="AJ133" t="str">
        <f>VLOOKUP(Sheet1!G155,Sheet2!$H$2:$J$300,3,FALSE)</f>
        <v>UTA</v>
      </c>
      <c r="AK133" t="str">
        <f>VLOOKUP(Sheet1!H155,Sheet2!$H$2:$J$300,3,FALSE)</f>
        <v>ATL</v>
      </c>
      <c r="AL133" t="str">
        <f>VLOOKUP(Sheet1!I155,Sheet2!$H$2:$J$300,3,FALSE)</f>
        <v>PHO</v>
      </c>
      <c r="AM133" t="str">
        <f>VLOOKUP(Sheet1!J155,Sheet2!$H$2:$J$300,3,FALSE)</f>
        <v>PHI</v>
      </c>
      <c r="AN133">
        <f si="21" t="shared"/>
        <v>2</v>
      </c>
      <c r="AO133">
        <f si="22" t="shared"/>
        <v>1</v>
      </c>
      <c r="AP133">
        <f si="23" t="shared"/>
        <v>3</v>
      </c>
      <c r="AQ133">
        <f si="24" t="shared"/>
        <v>1</v>
      </c>
      <c r="AR133">
        <f si="25" t="shared"/>
        <v>3</v>
      </c>
      <c r="AS133">
        <f si="26" t="shared"/>
        <v>1</v>
      </c>
      <c r="AT133">
        <f si="27" t="shared"/>
        <v>1</v>
      </c>
      <c r="AU133">
        <f si="28" t="shared"/>
        <v>3</v>
      </c>
      <c r="AV133">
        <f si="29" t="shared"/>
        <v>2</v>
      </c>
      <c r="AW133">
        <f si="30" t="shared"/>
        <v>3</v>
      </c>
    </row>
    <row r="134" spans="3:49" x14ac:dyDescent="0.25">
      <c r="C134" s="46"/>
      <c r="D134" s="47"/>
      <c r="E134" s="45"/>
      <c r="F134" s="45"/>
      <c r="G134" s="45"/>
      <c r="H134" s="45"/>
      <c r="I134" s="45"/>
      <c r="J134" s="45"/>
      <c r="K134" s="45"/>
      <c r="L134" s="5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D134">
        <v>133</v>
      </c>
      <c r="AE134" t="str">
        <f>VLOOKUP(Sheet1!B156,Sheet2!$H$2:$J$300,3,FALSE)</f>
        <v>PHI</v>
      </c>
      <c r="AF134" t="str">
        <f>VLOOKUP(Sheet1!C156,Sheet2!$H$2:$J$300,3,FALSE)</f>
        <v>MIN</v>
      </c>
      <c r="AG134" t="str">
        <f>VLOOKUP(Sheet1!D156,Sheet2!$H$2:$J$300,3,FALSE)</f>
        <v>PHI</v>
      </c>
      <c r="AH134" t="str">
        <f>VLOOKUP(Sheet1!E156,Sheet2!$H$2:$J$300,3,FALSE)</f>
        <v>HOU</v>
      </c>
      <c r="AI134" t="str">
        <f>VLOOKUP(Sheet1!F156,Sheet2!$H$2:$J$300,3,FALSE)</f>
        <v>DEN</v>
      </c>
      <c r="AJ134" t="str">
        <f>VLOOKUP(Sheet1!G156,Sheet2!$H$2:$J$300,3,FALSE)</f>
        <v>PHO</v>
      </c>
      <c r="AK134" t="str">
        <f>VLOOKUP(Sheet1!H156,Sheet2!$H$2:$J$300,3,FALSE)</f>
        <v>PHO</v>
      </c>
      <c r="AL134" t="str">
        <f>VLOOKUP(Sheet1!I156,Sheet2!$H$2:$J$300,3,FALSE)</f>
        <v>DEN</v>
      </c>
      <c r="AM134" t="str">
        <f>VLOOKUP(Sheet1!J156,Sheet2!$H$2:$J$300,3,FALSE)</f>
        <v>UTA</v>
      </c>
      <c r="AN134">
        <f si="21" t="shared"/>
        <v>2</v>
      </c>
      <c r="AO134">
        <f si="22" t="shared"/>
        <v>1</v>
      </c>
      <c r="AP134">
        <f si="23" t="shared"/>
        <v>2</v>
      </c>
      <c r="AQ134">
        <f si="24" t="shared"/>
        <v>1</v>
      </c>
      <c r="AR134">
        <f si="25" t="shared"/>
        <v>2</v>
      </c>
      <c r="AS134">
        <f si="26" t="shared"/>
        <v>2</v>
      </c>
      <c r="AT134">
        <f si="27" t="shared"/>
        <v>2</v>
      </c>
      <c r="AU134">
        <f si="28" t="shared"/>
        <v>2</v>
      </c>
      <c r="AV134">
        <f si="29" t="shared"/>
        <v>1</v>
      </c>
      <c r="AW134">
        <f si="30" t="shared"/>
        <v>2</v>
      </c>
    </row>
    <row r="135" spans="3:49" x14ac:dyDescent="0.25">
      <c r="C135" s="46"/>
      <c r="D135" s="47"/>
      <c r="E135" s="45"/>
      <c r="F135" s="45"/>
      <c r="G135" s="45"/>
      <c r="H135" s="45"/>
      <c r="I135" s="45"/>
      <c r="J135" s="45"/>
      <c r="K135" s="45"/>
      <c r="L135" s="5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D135">
        <v>134</v>
      </c>
      <c r="AE135" t="str">
        <f>VLOOKUP(Sheet1!B157,Sheet2!$H$2:$J$300,3,FALSE)</f>
        <v>PHI</v>
      </c>
      <c r="AF135" t="str">
        <f>VLOOKUP(Sheet1!C157,Sheet2!$H$2:$J$300,3,FALSE)</f>
        <v>MIN</v>
      </c>
      <c r="AG135" t="str">
        <f>VLOOKUP(Sheet1!D157,Sheet2!$H$2:$J$300,3,FALSE)</f>
        <v>PHI</v>
      </c>
      <c r="AH135" t="str">
        <f>VLOOKUP(Sheet1!E157,Sheet2!$H$2:$J$300,3,FALSE)</f>
        <v>DEN</v>
      </c>
      <c r="AI135" t="str">
        <f>VLOOKUP(Sheet1!F157,Sheet2!$H$2:$J$300,3,FALSE)</f>
        <v>ATL</v>
      </c>
      <c r="AJ135" t="str">
        <f>VLOOKUP(Sheet1!G157,Sheet2!$H$2:$J$300,3,FALSE)</f>
        <v>UTA</v>
      </c>
      <c r="AK135" t="str">
        <f>VLOOKUP(Sheet1!H157,Sheet2!$H$2:$J$300,3,FALSE)</f>
        <v>HOU</v>
      </c>
      <c r="AL135" t="str">
        <f>VLOOKUP(Sheet1!I157,Sheet2!$H$2:$J$300,3,FALSE)</f>
        <v>ATL</v>
      </c>
      <c r="AM135" t="str">
        <f>VLOOKUP(Sheet1!J157,Sheet2!$H$2:$J$300,3,FALSE)</f>
        <v>UTA</v>
      </c>
      <c r="AN135">
        <f si="21" t="shared"/>
        <v>2</v>
      </c>
      <c r="AO135">
        <f si="22" t="shared"/>
        <v>1</v>
      </c>
      <c r="AP135">
        <f si="23" t="shared"/>
        <v>2</v>
      </c>
      <c r="AQ135">
        <f si="24" t="shared"/>
        <v>1</v>
      </c>
      <c r="AR135">
        <f si="25" t="shared"/>
        <v>2</v>
      </c>
      <c r="AS135">
        <f si="26" t="shared"/>
        <v>2</v>
      </c>
      <c r="AT135">
        <f si="27" t="shared"/>
        <v>1</v>
      </c>
      <c r="AU135">
        <f si="28" t="shared"/>
        <v>2</v>
      </c>
      <c r="AV135">
        <f si="29" t="shared"/>
        <v>2</v>
      </c>
      <c r="AW135">
        <f si="30" t="shared"/>
        <v>2</v>
      </c>
    </row>
    <row r="136" spans="3:49" x14ac:dyDescent="0.25">
      <c r="C136" s="46"/>
      <c r="D136" s="47"/>
      <c r="E136" s="45"/>
      <c r="F136" s="45"/>
      <c r="G136" s="45"/>
      <c r="H136" s="45"/>
      <c r="I136" s="45"/>
      <c r="J136" s="45"/>
      <c r="K136" s="45"/>
      <c r="L136" s="5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D136">
        <v>135</v>
      </c>
      <c r="AE136" t="str">
        <f>VLOOKUP(Sheet1!B158,Sheet2!$H$2:$J$300,3,FALSE)</f>
        <v>PHI</v>
      </c>
      <c r="AF136" t="str">
        <f>VLOOKUP(Sheet1!C158,Sheet2!$H$2:$J$300,3,FALSE)</f>
        <v>PHI</v>
      </c>
      <c r="AG136" t="str">
        <f>VLOOKUP(Sheet1!D158,Sheet2!$H$2:$J$300,3,FALSE)</f>
        <v>PHO</v>
      </c>
      <c r="AH136" t="str">
        <f>VLOOKUP(Sheet1!E158,Sheet2!$H$2:$J$300,3,FALSE)</f>
        <v>DEN</v>
      </c>
      <c r="AI136" t="str">
        <f>VLOOKUP(Sheet1!F158,Sheet2!$H$2:$J$300,3,FALSE)</f>
        <v>UTA</v>
      </c>
      <c r="AJ136" t="str">
        <f>VLOOKUP(Sheet1!G158,Sheet2!$H$2:$J$300,3,FALSE)</f>
        <v>UTA</v>
      </c>
      <c r="AK136" t="str">
        <f>VLOOKUP(Sheet1!H158,Sheet2!$H$2:$J$300,3,FALSE)</f>
        <v>HOU</v>
      </c>
      <c r="AL136" t="str">
        <f>VLOOKUP(Sheet1!I158,Sheet2!$H$2:$J$300,3,FALSE)</f>
        <v>PHO</v>
      </c>
      <c r="AM136" t="str">
        <f>VLOOKUP(Sheet1!J158,Sheet2!$H$2:$J$300,3,FALSE)</f>
        <v>UTA</v>
      </c>
      <c r="AN136">
        <f si="21" t="shared"/>
        <v>2</v>
      </c>
      <c r="AO136">
        <f si="22" t="shared"/>
        <v>2</v>
      </c>
      <c r="AP136">
        <f si="23" t="shared"/>
        <v>2</v>
      </c>
      <c r="AQ136">
        <f si="24" t="shared"/>
        <v>1</v>
      </c>
      <c r="AR136">
        <f si="25" t="shared"/>
        <v>3</v>
      </c>
      <c r="AS136">
        <f si="26" t="shared"/>
        <v>3</v>
      </c>
      <c r="AT136">
        <f si="27" t="shared"/>
        <v>1</v>
      </c>
      <c r="AU136">
        <f si="28" t="shared"/>
        <v>2</v>
      </c>
      <c r="AV136">
        <f si="29" t="shared"/>
        <v>3</v>
      </c>
      <c r="AW136">
        <f si="30" t="shared"/>
        <v>3</v>
      </c>
    </row>
    <row r="137" spans="3:49" x14ac:dyDescent="0.25">
      <c r="C137" s="46"/>
      <c r="D137" s="47"/>
      <c r="E137" s="45"/>
      <c r="F137" s="45"/>
      <c r="G137" s="45"/>
      <c r="H137" s="45"/>
      <c r="I137" s="45"/>
      <c r="J137" s="45"/>
      <c r="K137" s="45"/>
      <c r="L137" s="5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D137">
        <v>136</v>
      </c>
      <c r="AE137" t="str">
        <f>VLOOKUP(Sheet1!B159,Sheet2!$H$2:$J$300,3,FALSE)</f>
        <v>PHI</v>
      </c>
      <c r="AF137" t="str">
        <f>VLOOKUP(Sheet1!C159,Sheet2!$H$2:$J$300,3,FALSE)</f>
        <v>PHI</v>
      </c>
      <c r="AG137" t="str">
        <f>VLOOKUP(Sheet1!D159,Sheet2!$H$2:$J$300,3,FALSE)</f>
        <v>PHO</v>
      </c>
      <c r="AH137" t="str">
        <f>VLOOKUP(Sheet1!E159,Sheet2!$H$2:$J$300,3,FALSE)</f>
        <v>DEN</v>
      </c>
      <c r="AI137" t="str">
        <f>VLOOKUP(Sheet1!F159,Sheet2!$H$2:$J$300,3,FALSE)</f>
        <v>PHO</v>
      </c>
      <c r="AJ137" t="str">
        <f>VLOOKUP(Sheet1!G159,Sheet2!$H$2:$J$300,3,FALSE)</f>
        <v>UTA</v>
      </c>
      <c r="AK137" t="str">
        <f>VLOOKUP(Sheet1!H159,Sheet2!$H$2:$J$300,3,FALSE)</f>
        <v>ATL</v>
      </c>
      <c r="AL137" t="str">
        <f>VLOOKUP(Sheet1!I159,Sheet2!$H$2:$J$300,3,FALSE)</f>
        <v>PHO</v>
      </c>
      <c r="AM137" t="str">
        <f>VLOOKUP(Sheet1!J159,Sheet2!$H$2:$J$300,3,FALSE)</f>
        <v>MIN</v>
      </c>
      <c r="AN137">
        <f si="21" t="shared"/>
        <v>2</v>
      </c>
      <c r="AO137">
        <f si="22" t="shared"/>
        <v>2</v>
      </c>
      <c r="AP137">
        <f si="23" t="shared"/>
        <v>3</v>
      </c>
      <c r="AQ137">
        <f si="24" t="shared"/>
        <v>1</v>
      </c>
      <c r="AR137">
        <f si="25" t="shared"/>
        <v>3</v>
      </c>
      <c r="AS137">
        <f si="26" t="shared"/>
        <v>1</v>
      </c>
      <c r="AT137">
        <f si="27" t="shared"/>
        <v>1</v>
      </c>
      <c r="AU137">
        <f si="28" t="shared"/>
        <v>3</v>
      </c>
      <c r="AV137">
        <f si="29" t="shared"/>
        <v>1</v>
      </c>
      <c r="AW137">
        <f si="30" t="shared"/>
        <v>3</v>
      </c>
    </row>
    <row r="138" spans="3:49" x14ac:dyDescent="0.25">
      <c r="C138" s="46"/>
      <c r="D138" s="47"/>
      <c r="E138" s="45"/>
      <c r="F138" s="45"/>
      <c r="G138" s="45"/>
      <c r="H138" s="45"/>
      <c r="I138" s="45"/>
      <c r="J138" s="45"/>
      <c r="K138" s="45"/>
      <c r="L138" s="5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D138">
        <v>137</v>
      </c>
      <c r="AE138" t="str">
        <f>VLOOKUP(Sheet1!B160,Sheet2!$H$2:$J$300,3,FALSE)</f>
        <v>PHI</v>
      </c>
      <c r="AF138" t="str">
        <f>VLOOKUP(Sheet1!C160,Sheet2!$H$2:$J$300,3,FALSE)</f>
        <v>ATL</v>
      </c>
      <c r="AG138" t="str">
        <f>VLOOKUP(Sheet1!D160,Sheet2!$H$2:$J$300,3,FALSE)</f>
        <v>PHO</v>
      </c>
      <c r="AH138" t="str">
        <f>VLOOKUP(Sheet1!E160,Sheet2!$H$2:$J$300,3,FALSE)</f>
        <v>DEN</v>
      </c>
      <c r="AI138" t="str">
        <f>VLOOKUP(Sheet1!F160,Sheet2!$H$2:$J$300,3,FALSE)</f>
        <v>PHO</v>
      </c>
      <c r="AJ138" t="str">
        <f>VLOOKUP(Sheet1!G160,Sheet2!$H$2:$J$300,3,FALSE)</f>
        <v>ATL</v>
      </c>
      <c r="AK138" t="str">
        <f>VLOOKUP(Sheet1!H160,Sheet2!$H$2:$J$300,3,FALSE)</f>
        <v>PHO</v>
      </c>
      <c r="AL138" t="str">
        <f>VLOOKUP(Sheet1!I160,Sheet2!$H$2:$J$300,3,FALSE)</f>
        <v>DEN</v>
      </c>
      <c r="AM138" t="str">
        <f>VLOOKUP(Sheet1!J160,Sheet2!$H$2:$J$300,3,FALSE)</f>
        <v>MIN</v>
      </c>
      <c r="AN138">
        <f si="21" t="shared"/>
        <v>1</v>
      </c>
      <c r="AO138">
        <f si="22" t="shared"/>
        <v>2</v>
      </c>
      <c r="AP138">
        <f si="23" t="shared"/>
        <v>3</v>
      </c>
      <c r="AQ138">
        <f si="24" t="shared"/>
        <v>2</v>
      </c>
      <c r="AR138">
        <f si="25" t="shared"/>
        <v>3</v>
      </c>
      <c r="AS138">
        <f si="26" t="shared"/>
        <v>2</v>
      </c>
      <c r="AT138">
        <f si="27" t="shared"/>
        <v>3</v>
      </c>
      <c r="AU138">
        <f si="28" t="shared"/>
        <v>2</v>
      </c>
      <c r="AV138">
        <f si="29" t="shared"/>
        <v>1</v>
      </c>
      <c r="AW138">
        <f si="30" t="shared"/>
        <v>3</v>
      </c>
    </row>
    <row r="139" spans="3:49" x14ac:dyDescent="0.25">
      <c r="C139" s="46"/>
      <c r="D139" s="47"/>
      <c r="E139" s="45"/>
      <c r="F139" s="45"/>
      <c r="G139" s="45"/>
      <c r="H139" s="45"/>
      <c r="I139" s="45"/>
      <c r="J139" s="45"/>
      <c r="K139" s="45"/>
      <c r="L139" s="5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D139">
        <v>138</v>
      </c>
      <c r="AE139" t="str">
        <f>VLOOKUP(Sheet1!B161,Sheet2!$H$2:$J$300,3,FALSE)</f>
        <v>PHI</v>
      </c>
      <c r="AF139" t="str">
        <f>VLOOKUP(Sheet1!C161,Sheet2!$H$2:$J$300,3,FALSE)</f>
        <v>MIN</v>
      </c>
      <c r="AG139" t="str">
        <f>VLOOKUP(Sheet1!D161,Sheet2!$H$2:$J$300,3,FALSE)</f>
        <v>PHI</v>
      </c>
      <c r="AH139" t="str">
        <f>VLOOKUP(Sheet1!E161,Sheet2!$H$2:$J$300,3,FALSE)</f>
        <v>DEN</v>
      </c>
      <c r="AI139" t="str">
        <f>VLOOKUP(Sheet1!F161,Sheet2!$H$2:$J$300,3,FALSE)</f>
        <v>PHO</v>
      </c>
      <c r="AJ139" t="str">
        <f>VLOOKUP(Sheet1!G161,Sheet2!$H$2:$J$300,3,FALSE)</f>
        <v>PHO</v>
      </c>
      <c r="AK139" t="str">
        <f>VLOOKUP(Sheet1!H161,Sheet2!$H$2:$J$300,3,FALSE)</f>
        <v>ATL</v>
      </c>
      <c r="AL139" t="str">
        <f>VLOOKUP(Sheet1!I161,Sheet2!$H$2:$J$300,3,FALSE)</f>
        <v>PHO</v>
      </c>
      <c r="AM139" t="str">
        <f>VLOOKUP(Sheet1!J161,Sheet2!$H$2:$J$300,3,FALSE)</f>
        <v>UTA</v>
      </c>
      <c r="AN139">
        <f si="21" t="shared"/>
        <v>2</v>
      </c>
      <c r="AO139">
        <f si="22" t="shared"/>
        <v>1</v>
      </c>
      <c r="AP139">
        <f si="23" t="shared"/>
        <v>2</v>
      </c>
      <c r="AQ139">
        <f si="24" t="shared"/>
        <v>1</v>
      </c>
      <c r="AR139">
        <f si="25" t="shared"/>
        <v>3</v>
      </c>
      <c r="AS139">
        <f si="26" t="shared"/>
        <v>3</v>
      </c>
      <c r="AT139">
        <f si="27" t="shared"/>
        <v>1</v>
      </c>
      <c r="AU139">
        <f si="28" t="shared"/>
        <v>3</v>
      </c>
      <c r="AV139">
        <f si="29" t="shared"/>
        <v>1</v>
      </c>
      <c r="AW139">
        <f si="30" t="shared"/>
        <v>3</v>
      </c>
    </row>
    <row r="140" spans="3:49" x14ac:dyDescent="0.25">
      <c r="C140" s="46"/>
      <c r="D140" s="47"/>
      <c r="E140" s="45"/>
      <c r="F140" s="45"/>
      <c r="G140" s="45"/>
      <c r="H140" s="45"/>
      <c r="I140" s="45"/>
      <c r="J140" s="45"/>
      <c r="K140" s="45"/>
      <c r="L140" s="5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D140">
        <v>139</v>
      </c>
      <c r="AE140" t="str">
        <f>VLOOKUP(Sheet1!B162,Sheet2!$H$2:$J$300,3,FALSE)</f>
        <v>PHI</v>
      </c>
      <c r="AF140" t="str">
        <f>VLOOKUP(Sheet1!C162,Sheet2!$H$2:$J$300,3,FALSE)</f>
        <v>SAC</v>
      </c>
      <c r="AG140" t="str">
        <f>VLOOKUP(Sheet1!D162,Sheet2!$H$2:$J$300,3,FALSE)</f>
        <v>UTA</v>
      </c>
      <c r="AH140" t="str">
        <f>VLOOKUP(Sheet1!E162,Sheet2!$H$2:$J$300,3,FALSE)</f>
        <v>DEN</v>
      </c>
      <c r="AI140" t="str">
        <f>VLOOKUP(Sheet1!F162,Sheet2!$H$2:$J$300,3,FALSE)</f>
        <v>PHO</v>
      </c>
      <c r="AJ140" t="str">
        <f>VLOOKUP(Sheet1!G162,Sheet2!$H$2:$J$300,3,FALSE)</f>
        <v>PHI</v>
      </c>
      <c r="AK140" t="str">
        <f>VLOOKUP(Sheet1!H162,Sheet2!$H$2:$J$300,3,FALSE)</f>
        <v>DEN</v>
      </c>
      <c r="AL140" t="str">
        <f>VLOOKUP(Sheet1!I162,Sheet2!$H$2:$J$300,3,FALSE)</f>
        <v>DEN</v>
      </c>
      <c r="AM140" t="str">
        <f>VLOOKUP(Sheet1!J162,Sheet2!$H$2:$J$300,3,FALSE)</f>
        <v>MIN</v>
      </c>
      <c r="AN140">
        <f si="21" t="shared"/>
        <v>2</v>
      </c>
      <c r="AO140">
        <f si="22" t="shared"/>
        <v>1</v>
      </c>
      <c r="AP140">
        <f si="23" t="shared"/>
        <v>1</v>
      </c>
      <c r="AQ140">
        <f si="24" t="shared"/>
        <v>3</v>
      </c>
      <c r="AR140">
        <f si="25" t="shared"/>
        <v>1</v>
      </c>
      <c r="AS140">
        <f si="26" t="shared"/>
        <v>2</v>
      </c>
      <c r="AT140">
        <f si="27" t="shared"/>
        <v>3</v>
      </c>
      <c r="AU140">
        <f si="28" t="shared"/>
        <v>3</v>
      </c>
      <c r="AV140">
        <f si="29" t="shared"/>
        <v>1</v>
      </c>
      <c r="AW140">
        <f si="30" t="shared"/>
        <v>3</v>
      </c>
    </row>
    <row r="141" spans="3:49" x14ac:dyDescent="0.25">
      <c r="C141" s="46"/>
      <c r="D141" s="47"/>
      <c r="E141" s="45"/>
      <c r="F141" s="45"/>
      <c r="G141" s="45"/>
      <c r="H141" s="45"/>
      <c r="I141" s="45"/>
      <c r="J141" s="45"/>
      <c r="K141" s="45"/>
      <c r="L141" s="5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D141">
        <v>140</v>
      </c>
      <c r="AE141" t="str">
        <f>VLOOKUP(Sheet1!B163,Sheet2!$H$2:$J$300,3,FALSE)</f>
        <v>PHI</v>
      </c>
      <c r="AF141" t="str">
        <f>VLOOKUP(Sheet1!C163,Sheet2!$H$2:$J$300,3,FALSE)</f>
        <v>MIN</v>
      </c>
      <c r="AG141" t="str">
        <f>VLOOKUP(Sheet1!D163,Sheet2!$H$2:$J$300,3,FALSE)</f>
        <v>PHI</v>
      </c>
      <c r="AH141" t="str">
        <f>VLOOKUP(Sheet1!E163,Sheet2!$H$2:$J$300,3,FALSE)</f>
        <v>DEN</v>
      </c>
      <c r="AI141" t="str">
        <f>VLOOKUP(Sheet1!F163,Sheet2!$H$2:$J$300,3,FALSE)</f>
        <v>PHO</v>
      </c>
      <c r="AJ141" t="str">
        <f>VLOOKUP(Sheet1!G163,Sheet2!$H$2:$J$300,3,FALSE)</f>
        <v>PHO</v>
      </c>
      <c r="AK141" t="str">
        <f>VLOOKUP(Sheet1!H163,Sheet2!$H$2:$J$300,3,FALSE)</f>
        <v>HOU</v>
      </c>
      <c r="AL141" t="str">
        <f>VLOOKUP(Sheet1!I163,Sheet2!$H$2:$J$300,3,FALSE)</f>
        <v>PHO</v>
      </c>
      <c r="AM141" t="str">
        <f>VLOOKUP(Sheet1!J163,Sheet2!$H$2:$J$300,3,FALSE)</f>
        <v>UTA</v>
      </c>
      <c r="AN141">
        <f si="21" t="shared"/>
        <v>2</v>
      </c>
      <c r="AO141">
        <f si="22" t="shared"/>
        <v>1</v>
      </c>
      <c r="AP141">
        <f si="23" t="shared"/>
        <v>2</v>
      </c>
      <c r="AQ141">
        <f si="24" t="shared"/>
        <v>1</v>
      </c>
      <c r="AR141">
        <f si="25" t="shared"/>
        <v>3</v>
      </c>
      <c r="AS141">
        <f si="26" t="shared"/>
        <v>3</v>
      </c>
      <c r="AT141">
        <f si="27" t="shared"/>
        <v>1</v>
      </c>
      <c r="AU141">
        <f si="28" t="shared"/>
        <v>3</v>
      </c>
      <c r="AV141">
        <f si="29" t="shared"/>
        <v>1</v>
      </c>
      <c r="AW141">
        <f si="30" t="shared"/>
        <v>3</v>
      </c>
    </row>
    <row r="142" spans="3:49" x14ac:dyDescent="0.25">
      <c r="C142" s="46"/>
      <c r="D142" s="47"/>
      <c r="E142" s="45"/>
      <c r="F142" s="45"/>
      <c r="G142" s="45"/>
      <c r="H142" s="45"/>
      <c r="I142" s="45"/>
      <c r="J142" s="45"/>
      <c r="K142" s="45"/>
      <c r="L142" s="5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D142">
        <v>141</v>
      </c>
      <c r="AE142" t="str">
        <f>VLOOKUP(Sheet1!B164,Sheet2!$H$2:$J$300,3,FALSE)</f>
        <v>PHI</v>
      </c>
      <c r="AF142" t="str">
        <f>VLOOKUP(Sheet1!C164,Sheet2!$H$2:$J$300,3,FALSE)</f>
        <v>PHI</v>
      </c>
      <c r="AG142" t="str">
        <f>VLOOKUP(Sheet1!D164,Sheet2!$H$2:$J$300,3,FALSE)</f>
        <v>HOU</v>
      </c>
      <c r="AH142" t="str">
        <f>VLOOKUP(Sheet1!E164,Sheet2!$H$2:$J$300,3,FALSE)</f>
        <v>DEN</v>
      </c>
      <c r="AI142" t="str">
        <f>VLOOKUP(Sheet1!F164,Sheet2!$H$2:$J$300,3,FALSE)</f>
        <v>PHO</v>
      </c>
      <c r="AJ142" t="str">
        <f>VLOOKUP(Sheet1!G164,Sheet2!$H$2:$J$300,3,FALSE)</f>
        <v>ATL</v>
      </c>
      <c r="AK142" t="str">
        <f>VLOOKUP(Sheet1!H164,Sheet2!$H$2:$J$300,3,FALSE)</f>
        <v>PHO</v>
      </c>
      <c r="AL142" t="str">
        <f>VLOOKUP(Sheet1!I164,Sheet2!$H$2:$J$300,3,FALSE)</f>
        <v>DEN</v>
      </c>
      <c r="AM142" t="str">
        <f>VLOOKUP(Sheet1!J164,Sheet2!$H$2:$J$300,3,FALSE)</f>
        <v>SAC</v>
      </c>
      <c r="AN142">
        <f si="21" t="shared"/>
        <v>2</v>
      </c>
      <c r="AO142">
        <f si="22" t="shared"/>
        <v>2</v>
      </c>
      <c r="AP142">
        <f si="23" t="shared"/>
        <v>1</v>
      </c>
      <c r="AQ142">
        <f si="24" t="shared"/>
        <v>2</v>
      </c>
      <c r="AR142">
        <f si="25" t="shared"/>
        <v>2</v>
      </c>
      <c r="AS142">
        <f si="26" t="shared"/>
        <v>1</v>
      </c>
      <c r="AT142">
        <f si="27" t="shared"/>
        <v>2</v>
      </c>
      <c r="AU142">
        <f si="28" t="shared"/>
        <v>2</v>
      </c>
      <c r="AV142">
        <f si="29" t="shared"/>
        <v>1</v>
      </c>
      <c r="AW142">
        <f si="30" t="shared"/>
        <v>2</v>
      </c>
    </row>
    <row r="143" spans="3:49" x14ac:dyDescent="0.25">
      <c r="C143" s="46"/>
      <c r="D143" s="47"/>
      <c r="E143" s="45"/>
      <c r="F143" s="45"/>
      <c r="G143" s="45"/>
      <c r="H143" s="45"/>
      <c r="I143" s="45"/>
      <c r="J143" s="45"/>
      <c r="K143" s="45"/>
      <c r="L143" s="5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D143">
        <v>142</v>
      </c>
      <c r="AE143" t="str">
        <f>VLOOKUP(Sheet1!B165,Sheet2!$H$2:$J$300,3,FALSE)</f>
        <v>PHI</v>
      </c>
      <c r="AF143" t="str">
        <f>VLOOKUP(Sheet1!C165,Sheet2!$H$2:$J$300,3,FALSE)</f>
        <v>UTA</v>
      </c>
      <c r="AG143" t="str">
        <f>VLOOKUP(Sheet1!D165,Sheet2!$H$2:$J$300,3,FALSE)</f>
        <v>MIN</v>
      </c>
      <c r="AH143" t="str">
        <f>VLOOKUP(Sheet1!E165,Sheet2!$H$2:$J$300,3,FALSE)</f>
        <v>DEN</v>
      </c>
      <c r="AI143" t="str">
        <f>VLOOKUP(Sheet1!F165,Sheet2!$H$2:$J$300,3,FALSE)</f>
        <v>PHO</v>
      </c>
      <c r="AJ143" t="str">
        <f>VLOOKUP(Sheet1!G165,Sheet2!$H$2:$J$300,3,FALSE)</f>
        <v>HOU</v>
      </c>
      <c r="AK143" t="str">
        <f>VLOOKUP(Sheet1!H165,Sheet2!$H$2:$J$300,3,FALSE)</f>
        <v>PHO</v>
      </c>
      <c r="AL143" t="str">
        <f>VLOOKUP(Sheet1!I165,Sheet2!$H$2:$J$300,3,FALSE)</f>
        <v>DEN</v>
      </c>
      <c r="AM143" t="str">
        <f>VLOOKUP(Sheet1!J165,Sheet2!$H$2:$J$300,3,FALSE)</f>
        <v>DEN</v>
      </c>
      <c r="AN143">
        <f si="21" t="shared"/>
        <v>1</v>
      </c>
      <c r="AO143">
        <f si="22" t="shared"/>
        <v>1</v>
      </c>
      <c r="AP143">
        <f si="23" t="shared"/>
        <v>1</v>
      </c>
      <c r="AQ143">
        <f si="24" t="shared"/>
        <v>3</v>
      </c>
      <c r="AR143">
        <f si="25" t="shared"/>
        <v>2</v>
      </c>
      <c r="AS143">
        <f si="26" t="shared"/>
        <v>1</v>
      </c>
      <c r="AT143">
        <f si="27" t="shared"/>
        <v>2</v>
      </c>
      <c r="AU143">
        <f si="28" t="shared"/>
        <v>3</v>
      </c>
      <c r="AV143">
        <f si="29" t="shared"/>
        <v>3</v>
      </c>
      <c r="AW143">
        <f si="30" t="shared"/>
        <v>3</v>
      </c>
    </row>
    <row r="144" spans="3:49" x14ac:dyDescent="0.25">
      <c r="C144" s="46"/>
      <c r="D144" s="47"/>
      <c r="E144" s="45"/>
      <c r="F144" s="45"/>
      <c r="G144" s="45"/>
      <c r="H144" s="45"/>
      <c r="I144" s="45"/>
      <c r="J144" s="45"/>
      <c r="K144" s="45"/>
      <c r="L144" s="5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D144">
        <v>143</v>
      </c>
      <c r="AE144" t="str">
        <f>VLOOKUP(Sheet1!B166,Sheet2!$H$2:$J$300,3,FALSE)</f>
        <v>PHI</v>
      </c>
      <c r="AF144" t="str">
        <f>VLOOKUP(Sheet1!C166,Sheet2!$H$2:$J$300,3,FALSE)</f>
        <v>SAC</v>
      </c>
      <c r="AG144" t="str">
        <f>VLOOKUP(Sheet1!D166,Sheet2!$H$2:$J$300,3,FALSE)</f>
        <v>DEN</v>
      </c>
      <c r="AH144" t="str">
        <f>VLOOKUP(Sheet1!E166,Sheet2!$H$2:$J$300,3,FALSE)</f>
        <v>DEN</v>
      </c>
      <c r="AI144" t="str">
        <f>VLOOKUP(Sheet1!F166,Sheet2!$H$2:$J$300,3,FALSE)</f>
        <v>DEN</v>
      </c>
      <c r="AJ144" t="str">
        <f>VLOOKUP(Sheet1!G166,Sheet2!$H$2:$J$300,3,FALSE)</f>
        <v>PHO</v>
      </c>
      <c r="AK144" t="str">
        <f>VLOOKUP(Sheet1!H166,Sheet2!$H$2:$J$300,3,FALSE)</f>
        <v>HOU</v>
      </c>
      <c r="AL144" t="str">
        <f>VLOOKUP(Sheet1!I166,Sheet2!$H$2:$J$300,3,FALSE)</f>
        <v>DEN</v>
      </c>
      <c r="AM144" t="str">
        <f>VLOOKUP(Sheet1!J166,Sheet2!$H$2:$J$300,3,FALSE)</f>
        <v>MIN</v>
      </c>
      <c r="AN144">
        <f si="21" t="shared"/>
        <v>1</v>
      </c>
      <c r="AO144">
        <f si="22" t="shared"/>
        <v>1</v>
      </c>
      <c r="AP144">
        <f si="23" t="shared"/>
        <v>4</v>
      </c>
      <c r="AQ144">
        <f si="24" t="shared"/>
        <v>4</v>
      </c>
      <c r="AR144">
        <f si="25" t="shared"/>
        <v>4</v>
      </c>
      <c r="AS144">
        <f si="26" t="shared"/>
        <v>1</v>
      </c>
      <c r="AT144">
        <f si="27" t="shared"/>
        <v>1</v>
      </c>
      <c r="AU144">
        <f si="28" t="shared"/>
        <v>4</v>
      </c>
      <c r="AV144">
        <f si="29" t="shared"/>
        <v>1</v>
      </c>
      <c r="AW144">
        <f si="30" t="shared"/>
        <v>4</v>
      </c>
    </row>
    <row r="145" spans="3:49" x14ac:dyDescent="0.25">
      <c r="C145" s="46"/>
      <c r="D145" s="47"/>
      <c r="E145" s="45"/>
      <c r="F145" s="45"/>
      <c r="G145" s="45"/>
      <c r="H145" s="45"/>
      <c r="I145" s="45"/>
      <c r="J145" s="45"/>
      <c r="K145" s="45"/>
      <c r="L145" s="5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D145">
        <v>144</v>
      </c>
      <c r="AE145" t="str">
        <f>VLOOKUP(Sheet1!B167,Sheet2!$H$2:$J$300,3,FALSE)</f>
        <v>PHI</v>
      </c>
      <c r="AF145" t="str">
        <f>VLOOKUP(Sheet1!C167,Sheet2!$H$2:$J$300,3,FALSE)</f>
        <v>MIN</v>
      </c>
      <c r="AG145" t="str">
        <f>VLOOKUP(Sheet1!D167,Sheet2!$H$2:$J$300,3,FALSE)</f>
        <v>PHO</v>
      </c>
      <c r="AH145" t="str">
        <f>VLOOKUP(Sheet1!E167,Sheet2!$H$2:$J$300,3,FALSE)</f>
        <v>DEN</v>
      </c>
      <c r="AI145" t="str">
        <f>VLOOKUP(Sheet1!F167,Sheet2!$H$2:$J$300,3,FALSE)</f>
        <v>PHO</v>
      </c>
      <c r="AJ145" t="str">
        <f>VLOOKUP(Sheet1!G167,Sheet2!$H$2:$J$300,3,FALSE)</f>
        <v>PHI</v>
      </c>
      <c r="AK145" t="str">
        <f>VLOOKUP(Sheet1!H167,Sheet2!$H$2:$J$300,3,FALSE)</f>
        <v>ATL</v>
      </c>
      <c r="AL145" t="str">
        <f>VLOOKUP(Sheet1!I167,Sheet2!$H$2:$J$300,3,FALSE)</f>
        <v>DEN</v>
      </c>
      <c r="AM145" t="str">
        <f>VLOOKUP(Sheet1!J167,Sheet2!$H$2:$J$300,3,FALSE)</f>
        <v>MIN</v>
      </c>
      <c r="AN145">
        <f si="21" t="shared"/>
        <v>2</v>
      </c>
      <c r="AO145">
        <f si="22" t="shared"/>
        <v>2</v>
      </c>
      <c r="AP145">
        <f si="23" t="shared"/>
        <v>2</v>
      </c>
      <c r="AQ145">
        <f si="24" t="shared"/>
        <v>2</v>
      </c>
      <c r="AR145">
        <f si="25" t="shared"/>
        <v>2</v>
      </c>
      <c r="AS145">
        <f si="26" t="shared"/>
        <v>2</v>
      </c>
      <c r="AT145">
        <f si="27" t="shared"/>
        <v>1</v>
      </c>
      <c r="AU145">
        <f si="28" t="shared"/>
        <v>2</v>
      </c>
      <c r="AV145">
        <f si="29" t="shared"/>
        <v>2</v>
      </c>
      <c r="AW145">
        <f si="30" t="shared"/>
        <v>2</v>
      </c>
    </row>
    <row r="146" spans="3:49" x14ac:dyDescent="0.25">
      <c r="C146" s="46"/>
      <c r="D146" s="47"/>
      <c r="E146" s="45"/>
      <c r="F146" s="45"/>
      <c r="G146" s="45"/>
      <c r="H146" s="45"/>
      <c r="I146" s="45"/>
      <c r="J146" s="45"/>
      <c r="K146" s="45"/>
      <c r="L146" s="5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D146">
        <v>145</v>
      </c>
      <c r="AE146" t="str">
        <f>VLOOKUP(Sheet1!B168,Sheet2!$H$2:$J$300,3,FALSE)</f>
        <v>PHI</v>
      </c>
      <c r="AF146" t="str">
        <f>VLOOKUP(Sheet1!C168,Sheet2!$H$2:$J$300,3,FALSE)</f>
        <v>UTA</v>
      </c>
      <c r="AG146" t="str">
        <f>VLOOKUP(Sheet1!D168,Sheet2!$H$2:$J$300,3,FALSE)</f>
        <v>SAC</v>
      </c>
      <c r="AH146" t="str">
        <f>VLOOKUP(Sheet1!E168,Sheet2!$H$2:$J$300,3,FALSE)</f>
        <v>DEN</v>
      </c>
      <c r="AI146" t="str">
        <f>VLOOKUP(Sheet1!F168,Sheet2!$H$2:$J$300,3,FALSE)</f>
        <v>DEN</v>
      </c>
      <c r="AJ146" t="str">
        <f>VLOOKUP(Sheet1!G168,Sheet2!$H$2:$J$300,3,FALSE)</f>
        <v>HOU</v>
      </c>
      <c r="AK146" t="str">
        <f>VLOOKUP(Sheet1!H168,Sheet2!$H$2:$J$300,3,FALSE)</f>
        <v>PHO</v>
      </c>
      <c r="AL146" t="str">
        <f>VLOOKUP(Sheet1!I168,Sheet2!$H$2:$J$300,3,FALSE)</f>
        <v>DEN</v>
      </c>
      <c r="AM146" t="str">
        <f>VLOOKUP(Sheet1!J168,Sheet2!$H$2:$J$300,3,FALSE)</f>
        <v>PHI</v>
      </c>
      <c r="AN146">
        <f si="21" t="shared"/>
        <v>2</v>
      </c>
      <c r="AO146">
        <f si="22" t="shared"/>
        <v>1</v>
      </c>
      <c r="AP146">
        <f si="23" t="shared"/>
        <v>1</v>
      </c>
      <c r="AQ146">
        <f si="24" t="shared"/>
        <v>3</v>
      </c>
      <c r="AR146">
        <f si="25" t="shared"/>
        <v>3</v>
      </c>
      <c r="AS146">
        <f si="26" t="shared"/>
        <v>1</v>
      </c>
      <c r="AT146">
        <f si="27" t="shared"/>
        <v>1</v>
      </c>
      <c r="AU146">
        <f si="28" t="shared"/>
        <v>3</v>
      </c>
      <c r="AV146">
        <f si="29" t="shared"/>
        <v>2</v>
      </c>
      <c r="AW146">
        <f si="30" t="shared"/>
        <v>3</v>
      </c>
    </row>
    <row r="147" spans="3:49" x14ac:dyDescent="0.25">
      <c r="C147" s="46"/>
      <c r="D147" s="47"/>
      <c r="E147" s="45"/>
      <c r="F147" s="45"/>
      <c r="G147" s="45"/>
      <c r="H147" s="45"/>
      <c r="I147" s="45"/>
      <c r="J147" s="45"/>
      <c r="K147" s="45"/>
      <c r="L147" s="5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D147">
        <v>146</v>
      </c>
      <c r="AE147" t="str">
        <f>VLOOKUP(Sheet1!B169,Sheet2!$H$2:$J$300,3,FALSE)</f>
        <v>PHI</v>
      </c>
      <c r="AF147" t="str">
        <f>VLOOKUP(Sheet1!C169,Sheet2!$H$2:$J$300,3,FALSE)</f>
        <v>ATL</v>
      </c>
      <c r="AG147" t="str">
        <f>VLOOKUP(Sheet1!D169,Sheet2!$H$2:$J$300,3,FALSE)</f>
        <v>DEN</v>
      </c>
      <c r="AH147" t="str">
        <f>VLOOKUP(Sheet1!E169,Sheet2!$H$2:$J$300,3,FALSE)</f>
        <v>DEN</v>
      </c>
      <c r="AI147" t="str">
        <f>VLOOKUP(Sheet1!F169,Sheet2!$H$2:$J$300,3,FALSE)</f>
        <v>DEN</v>
      </c>
      <c r="AJ147" t="str">
        <f>VLOOKUP(Sheet1!G169,Sheet2!$H$2:$J$300,3,FALSE)</f>
        <v>PHO</v>
      </c>
      <c r="AK147" t="str">
        <f>VLOOKUP(Sheet1!H169,Sheet2!$H$2:$J$300,3,FALSE)</f>
        <v>HOU</v>
      </c>
      <c r="AL147" t="str">
        <f>VLOOKUP(Sheet1!I169,Sheet2!$H$2:$J$300,3,FALSE)</f>
        <v>PHO</v>
      </c>
      <c r="AM147" t="str">
        <f>VLOOKUP(Sheet1!J169,Sheet2!$H$2:$J$300,3,FALSE)</f>
        <v>MIN</v>
      </c>
      <c r="AN147">
        <f si="21" t="shared"/>
        <v>1</v>
      </c>
      <c r="AO147">
        <f si="22" t="shared"/>
        <v>1</v>
      </c>
      <c r="AP147">
        <f si="23" t="shared"/>
        <v>3</v>
      </c>
      <c r="AQ147">
        <f si="24" t="shared"/>
        <v>3</v>
      </c>
      <c r="AR147">
        <f si="25" t="shared"/>
        <v>3</v>
      </c>
      <c r="AS147">
        <f si="26" t="shared"/>
        <v>2</v>
      </c>
      <c r="AT147">
        <f si="27" t="shared"/>
        <v>1</v>
      </c>
      <c r="AU147">
        <f si="28" t="shared"/>
        <v>2</v>
      </c>
      <c r="AV147">
        <f si="29" t="shared"/>
        <v>1</v>
      </c>
      <c r="AW147">
        <f si="30" t="shared"/>
        <v>3</v>
      </c>
    </row>
    <row r="148" spans="3:49" x14ac:dyDescent="0.25">
      <c r="C148" s="46"/>
      <c r="D148" s="47"/>
      <c r="E148" s="45"/>
      <c r="F148" s="45"/>
      <c r="G148" s="45"/>
      <c r="H148" s="45"/>
      <c r="I148" s="45"/>
      <c r="J148" s="45"/>
      <c r="K148" s="45"/>
      <c r="L148" s="5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D148">
        <v>147</v>
      </c>
      <c r="AE148" t="str">
        <f>VLOOKUP(Sheet1!B170,Sheet2!$H$2:$J$300,3,FALSE)</f>
        <v>PHI</v>
      </c>
      <c r="AF148" t="str">
        <f>VLOOKUP(Sheet1!C170,Sheet2!$H$2:$J$300,3,FALSE)</f>
        <v>SAC</v>
      </c>
      <c r="AG148" t="str">
        <f>VLOOKUP(Sheet1!D170,Sheet2!$H$2:$J$300,3,FALSE)</f>
        <v>PHI</v>
      </c>
      <c r="AH148" t="str">
        <f>VLOOKUP(Sheet1!E170,Sheet2!$H$2:$J$300,3,FALSE)</f>
        <v>DEN</v>
      </c>
      <c r="AI148" t="str">
        <f>VLOOKUP(Sheet1!F170,Sheet2!$H$2:$J$300,3,FALSE)</f>
        <v>PHO</v>
      </c>
      <c r="AJ148" t="str">
        <f>VLOOKUP(Sheet1!G170,Sheet2!$H$2:$J$300,3,FALSE)</f>
        <v>UTA</v>
      </c>
      <c r="AK148" t="str">
        <f>VLOOKUP(Sheet1!H170,Sheet2!$H$2:$J$300,3,FALSE)</f>
        <v>PHO</v>
      </c>
      <c r="AL148" t="str">
        <f>VLOOKUP(Sheet1!I170,Sheet2!$H$2:$J$300,3,FALSE)</f>
        <v>DEN</v>
      </c>
      <c r="AM148" t="str">
        <f>VLOOKUP(Sheet1!J170,Sheet2!$H$2:$J$300,3,FALSE)</f>
        <v>MIN</v>
      </c>
      <c r="AN148">
        <f si="21" t="shared"/>
        <v>2</v>
      </c>
      <c r="AO148">
        <f si="22" t="shared"/>
        <v>1</v>
      </c>
      <c r="AP148">
        <f si="23" t="shared"/>
        <v>2</v>
      </c>
      <c r="AQ148">
        <f si="24" t="shared"/>
        <v>2</v>
      </c>
      <c r="AR148">
        <f si="25" t="shared"/>
        <v>2</v>
      </c>
      <c r="AS148">
        <f si="26" t="shared"/>
        <v>1</v>
      </c>
      <c r="AT148">
        <f si="27" t="shared"/>
        <v>2</v>
      </c>
      <c r="AU148">
        <f si="28" t="shared"/>
        <v>2</v>
      </c>
      <c r="AV148">
        <f si="29" t="shared"/>
        <v>1</v>
      </c>
      <c r="AW148">
        <f si="30" t="shared"/>
        <v>2</v>
      </c>
    </row>
    <row r="149" spans="3:49" x14ac:dyDescent="0.25">
      <c r="C149" s="46"/>
      <c r="D149" s="47"/>
      <c r="E149" s="45"/>
      <c r="F149" s="45"/>
      <c r="G149" s="45"/>
      <c r="H149" s="45"/>
      <c r="I149" s="45"/>
      <c r="J149" s="45"/>
      <c r="K149" s="45"/>
      <c r="L149" s="5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D149">
        <v>148</v>
      </c>
      <c r="AE149" t="str">
        <f>VLOOKUP(Sheet1!B171,Sheet2!$H$2:$J$300,3,FALSE)</f>
        <v>PHI</v>
      </c>
      <c r="AF149" t="str">
        <f>VLOOKUP(Sheet1!C171,Sheet2!$H$2:$J$300,3,FALSE)</f>
        <v>ATL</v>
      </c>
      <c r="AG149" t="str">
        <f>VLOOKUP(Sheet1!D171,Sheet2!$H$2:$J$300,3,FALSE)</f>
        <v>HOU</v>
      </c>
      <c r="AH149" t="str">
        <f>VLOOKUP(Sheet1!E171,Sheet2!$H$2:$J$300,3,FALSE)</f>
        <v>DEN</v>
      </c>
      <c r="AI149" t="str">
        <f>VLOOKUP(Sheet1!F171,Sheet2!$H$2:$J$300,3,FALSE)</f>
        <v>PHI</v>
      </c>
      <c r="AJ149" t="str">
        <f>VLOOKUP(Sheet1!G171,Sheet2!$H$2:$J$300,3,FALSE)</f>
        <v>HOU</v>
      </c>
      <c r="AK149" t="str">
        <f>VLOOKUP(Sheet1!H171,Sheet2!$H$2:$J$300,3,FALSE)</f>
        <v>HOU</v>
      </c>
      <c r="AL149" t="str">
        <f>VLOOKUP(Sheet1!I171,Sheet2!$H$2:$J$300,3,FALSE)</f>
        <v>PHO</v>
      </c>
      <c r="AM149" t="str">
        <f>VLOOKUP(Sheet1!J171,Sheet2!$H$2:$J$300,3,FALSE)</f>
        <v>PHO</v>
      </c>
      <c r="AN149">
        <f si="21" t="shared"/>
        <v>2</v>
      </c>
      <c r="AO149">
        <f si="22" t="shared"/>
        <v>1</v>
      </c>
      <c r="AP149">
        <f si="23" t="shared"/>
        <v>3</v>
      </c>
      <c r="AQ149">
        <f si="24" t="shared"/>
        <v>1</v>
      </c>
      <c r="AR149">
        <f si="25" t="shared"/>
        <v>2</v>
      </c>
      <c r="AS149">
        <f si="26" t="shared"/>
        <v>3</v>
      </c>
      <c r="AT149">
        <f si="27" t="shared"/>
        <v>3</v>
      </c>
      <c r="AU149">
        <f si="28" t="shared"/>
        <v>2</v>
      </c>
      <c r="AV149">
        <f si="29" t="shared"/>
        <v>2</v>
      </c>
      <c r="AW149">
        <f si="30" t="shared"/>
        <v>3</v>
      </c>
    </row>
    <row r="150" spans="3:49" x14ac:dyDescent="0.25">
      <c r="C150" s="46"/>
      <c r="D150" s="47"/>
      <c r="E150" s="45"/>
      <c r="F150" s="45"/>
      <c r="G150" s="45"/>
      <c r="H150" s="45"/>
      <c r="I150" s="45"/>
      <c r="J150" s="45"/>
      <c r="K150" s="45"/>
      <c r="L150" s="5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D150">
        <v>149</v>
      </c>
      <c r="AE150" t="str">
        <f>VLOOKUP(Sheet1!B172,Sheet2!$H$2:$J$300,3,FALSE)</f>
        <v>PHI</v>
      </c>
      <c r="AF150" t="str">
        <f>VLOOKUP(Sheet1!C172,Sheet2!$H$2:$J$300,3,FALSE)</f>
        <v>SAC</v>
      </c>
      <c r="AG150" t="str">
        <f>VLOOKUP(Sheet1!D172,Sheet2!$H$2:$J$300,3,FALSE)</f>
        <v>PHO</v>
      </c>
      <c r="AH150" t="str">
        <f>VLOOKUP(Sheet1!E172,Sheet2!$H$2:$J$300,3,FALSE)</f>
        <v>DEN</v>
      </c>
      <c r="AI150" t="str">
        <f>VLOOKUP(Sheet1!F172,Sheet2!$H$2:$J$300,3,FALSE)</f>
        <v>PHO</v>
      </c>
      <c r="AJ150" t="str">
        <f>VLOOKUP(Sheet1!G172,Sheet2!$H$2:$J$300,3,FALSE)</f>
        <v>PHI</v>
      </c>
      <c r="AK150" t="str">
        <f>VLOOKUP(Sheet1!H172,Sheet2!$H$2:$J$300,3,FALSE)</f>
        <v>MIN</v>
      </c>
      <c r="AL150" t="str">
        <f>VLOOKUP(Sheet1!I172,Sheet2!$H$2:$J$300,3,FALSE)</f>
        <v>DEN</v>
      </c>
      <c r="AM150" t="str">
        <f>VLOOKUP(Sheet1!J172,Sheet2!$H$2:$J$300,3,FALSE)</f>
        <v>PHI</v>
      </c>
      <c r="AN150">
        <f si="21" t="shared"/>
        <v>3</v>
      </c>
      <c r="AO150">
        <f si="22" t="shared"/>
        <v>1</v>
      </c>
      <c r="AP150">
        <f si="23" t="shared"/>
        <v>2</v>
      </c>
      <c r="AQ150">
        <f si="24" t="shared"/>
        <v>2</v>
      </c>
      <c r="AR150">
        <f si="25" t="shared"/>
        <v>2</v>
      </c>
      <c r="AS150">
        <f si="26" t="shared"/>
        <v>3</v>
      </c>
      <c r="AT150">
        <f si="27" t="shared"/>
        <v>1</v>
      </c>
      <c r="AU150">
        <f si="28" t="shared"/>
        <v>2</v>
      </c>
      <c r="AV150">
        <f si="29" t="shared"/>
        <v>3</v>
      </c>
      <c r="AW150">
        <f si="30" t="shared"/>
        <v>3</v>
      </c>
    </row>
    <row r="151" spans="3:49" x14ac:dyDescent="0.25">
      <c r="C151" s="46"/>
      <c r="D151" s="47"/>
      <c r="E151" s="45"/>
      <c r="F151" s="45"/>
      <c r="G151" s="45"/>
      <c r="H151" s="45"/>
      <c r="I151" s="45"/>
      <c r="J151" s="45"/>
      <c r="K151" s="45"/>
      <c r="L151" s="5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D151">
        <v>150</v>
      </c>
      <c r="AE151" t="str">
        <f>VLOOKUP(Sheet1!B173,Sheet2!$H$2:$J$300,3,FALSE)</f>
        <v>PHI</v>
      </c>
      <c r="AF151" t="str">
        <f>VLOOKUP(Sheet1!C173,Sheet2!$H$2:$J$300,3,FALSE)</f>
        <v>PHI</v>
      </c>
      <c r="AG151" t="str">
        <f>VLOOKUP(Sheet1!D173,Sheet2!$H$2:$J$300,3,FALSE)</f>
        <v>DEN</v>
      </c>
      <c r="AH151" t="str">
        <f>VLOOKUP(Sheet1!E173,Sheet2!$H$2:$J$300,3,FALSE)</f>
        <v>DEN</v>
      </c>
      <c r="AI151" t="str">
        <f>VLOOKUP(Sheet1!F173,Sheet2!$H$2:$J$300,3,FALSE)</f>
        <v>DEN</v>
      </c>
      <c r="AJ151" t="str">
        <f>VLOOKUP(Sheet1!G173,Sheet2!$H$2:$J$300,3,FALSE)</f>
        <v>PHO</v>
      </c>
      <c r="AK151" t="str">
        <f>VLOOKUP(Sheet1!H173,Sheet2!$H$2:$J$300,3,FALSE)</f>
        <v>HOU</v>
      </c>
      <c r="AL151" t="str">
        <f>VLOOKUP(Sheet1!I173,Sheet2!$H$2:$J$300,3,FALSE)</f>
        <v>PHO</v>
      </c>
      <c r="AM151" t="str">
        <f>VLOOKUP(Sheet1!J173,Sheet2!$H$2:$J$300,3,FALSE)</f>
        <v>PHI</v>
      </c>
      <c r="AN151">
        <f si="21" t="shared"/>
        <v>3</v>
      </c>
      <c r="AO151">
        <f si="22" t="shared"/>
        <v>3</v>
      </c>
      <c r="AP151">
        <f si="23" t="shared"/>
        <v>3</v>
      </c>
      <c r="AQ151">
        <f si="24" t="shared"/>
        <v>3</v>
      </c>
      <c r="AR151">
        <f si="25" t="shared"/>
        <v>3</v>
      </c>
      <c r="AS151">
        <f si="26" t="shared"/>
        <v>2</v>
      </c>
      <c r="AT151">
        <f si="27" t="shared"/>
        <v>1</v>
      </c>
      <c r="AU151">
        <f si="28" t="shared"/>
        <v>2</v>
      </c>
      <c r="AV151">
        <f si="29" t="shared"/>
        <v>3</v>
      </c>
      <c r="AW151">
        <f si="30" t="shared"/>
        <v>3</v>
      </c>
    </row>
    <row r="152" spans="3:49" x14ac:dyDescent="0.25">
      <c r="C152" s="46"/>
      <c r="D152" s="47"/>
      <c r="E152" s="45"/>
      <c r="F152" s="45"/>
      <c r="G152" s="45"/>
      <c r="H152" s="45"/>
      <c r="I152" s="45"/>
      <c r="J152" s="45"/>
      <c r="K152" s="45"/>
      <c r="L152" s="5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D152">
        <v>151</v>
      </c>
      <c r="AE152" t="str">
        <f>VLOOKUP(Sheet1!B174,Sheet2!$H$2:$J$300,3,FALSE)</f>
        <v>PHI</v>
      </c>
      <c r="AF152" t="str">
        <f>VLOOKUP(Sheet1!C174,Sheet2!$H$2:$J$300,3,FALSE)</f>
        <v>SAC</v>
      </c>
      <c r="AG152" t="str">
        <f>VLOOKUP(Sheet1!D174,Sheet2!$H$2:$J$300,3,FALSE)</f>
        <v>PHO</v>
      </c>
      <c r="AH152" t="str">
        <f>VLOOKUP(Sheet1!E174,Sheet2!$H$2:$J$300,3,FALSE)</f>
        <v>DEN</v>
      </c>
      <c r="AI152" t="str">
        <f>VLOOKUP(Sheet1!F174,Sheet2!$H$2:$J$300,3,FALSE)</f>
        <v>PHO</v>
      </c>
      <c r="AJ152" t="str">
        <f>VLOOKUP(Sheet1!G174,Sheet2!$H$2:$J$300,3,FALSE)</f>
        <v>PHI</v>
      </c>
      <c r="AK152" t="str">
        <f>VLOOKUP(Sheet1!H174,Sheet2!$H$2:$J$300,3,FALSE)</f>
        <v>DEN</v>
      </c>
      <c r="AL152" t="str">
        <f>VLOOKUP(Sheet1!I174,Sheet2!$H$2:$J$300,3,FALSE)</f>
        <v>PHI</v>
      </c>
      <c r="AM152" t="str">
        <f>VLOOKUP(Sheet1!J174,Sheet2!$H$2:$J$300,3,FALSE)</f>
        <v>MIN</v>
      </c>
      <c r="AN152">
        <f si="21" t="shared"/>
        <v>3</v>
      </c>
      <c r="AO152">
        <f si="22" t="shared"/>
        <v>1</v>
      </c>
      <c r="AP152">
        <f si="23" t="shared"/>
        <v>2</v>
      </c>
      <c r="AQ152">
        <f si="24" t="shared"/>
        <v>2</v>
      </c>
      <c r="AR152">
        <f si="25" t="shared"/>
        <v>2</v>
      </c>
      <c r="AS152">
        <f si="26" t="shared"/>
        <v>3</v>
      </c>
      <c r="AT152">
        <f si="27" t="shared"/>
        <v>2</v>
      </c>
      <c r="AU152">
        <f si="28" t="shared"/>
        <v>3</v>
      </c>
      <c r="AV152">
        <f si="29" t="shared"/>
        <v>1</v>
      </c>
      <c r="AW152">
        <f si="30" t="shared"/>
        <v>3</v>
      </c>
    </row>
    <row r="153" spans="3:49" x14ac:dyDescent="0.25">
      <c r="C153" s="46"/>
      <c r="D153" s="47"/>
      <c r="E153" s="45"/>
      <c r="F153" s="45"/>
      <c r="G153" s="45"/>
      <c r="H153" s="45"/>
      <c r="I153" s="45"/>
      <c r="J153" s="45"/>
      <c r="K153" s="45"/>
      <c r="L153" s="5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D153">
        <v>152</v>
      </c>
      <c r="AE153" t="str">
        <f>VLOOKUP(Sheet1!B175,Sheet2!$H$2:$J$300,3,FALSE)</f>
        <v>PHI</v>
      </c>
      <c r="AF153" t="str">
        <f>VLOOKUP(Sheet1!C175,Sheet2!$H$2:$J$300,3,FALSE)</f>
        <v>ATL</v>
      </c>
      <c r="AG153" t="str">
        <f>VLOOKUP(Sheet1!D175,Sheet2!$H$2:$J$300,3,FALSE)</f>
        <v>PHI</v>
      </c>
      <c r="AH153" t="str">
        <f>VLOOKUP(Sheet1!E175,Sheet2!$H$2:$J$300,3,FALSE)</f>
        <v>DEN</v>
      </c>
      <c r="AI153" t="str">
        <f>VLOOKUP(Sheet1!F175,Sheet2!$H$2:$J$300,3,FALSE)</f>
        <v>UTA</v>
      </c>
      <c r="AJ153" t="str">
        <f>VLOOKUP(Sheet1!G175,Sheet2!$H$2:$J$300,3,FALSE)</f>
        <v>HOU</v>
      </c>
      <c r="AK153" t="str">
        <f>VLOOKUP(Sheet1!H175,Sheet2!$H$2:$J$300,3,FALSE)</f>
        <v>PHO</v>
      </c>
      <c r="AL153" t="str">
        <f>VLOOKUP(Sheet1!I175,Sheet2!$H$2:$J$300,3,FALSE)</f>
        <v>DEN</v>
      </c>
      <c r="AM153" t="str">
        <f>VLOOKUP(Sheet1!J175,Sheet2!$H$2:$J$300,3,FALSE)</f>
        <v>UTA</v>
      </c>
      <c r="AN153">
        <f si="21" t="shared"/>
        <v>2</v>
      </c>
      <c r="AO153">
        <f si="22" t="shared"/>
        <v>1</v>
      </c>
      <c r="AP153">
        <f si="23" t="shared"/>
        <v>2</v>
      </c>
      <c r="AQ153">
        <f si="24" t="shared"/>
        <v>2</v>
      </c>
      <c r="AR153">
        <f si="25" t="shared"/>
        <v>2</v>
      </c>
      <c r="AS153">
        <f si="26" t="shared"/>
        <v>1</v>
      </c>
      <c r="AT153">
        <f si="27" t="shared"/>
        <v>1</v>
      </c>
      <c r="AU153">
        <f si="28" t="shared"/>
        <v>2</v>
      </c>
      <c r="AV153">
        <f si="29" t="shared"/>
        <v>2</v>
      </c>
      <c r="AW153">
        <f si="30" t="shared"/>
        <v>2</v>
      </c>
    </row>
    <row r="154" spans="3:49" x14ac:dyDescent="0.25">
      <c r="C154" s="46"/>
      <c r="D154" s="47"/>
      <c r="E154" s="45"/>
      <c r="F154" s="45"/>
      <c r="G154" s="45"/>
      <c r="H154" s="45"/>
      <c r="I154" s="45"/>
      <c r="J154" s="45"/>
      <c r="K154" s="45"/>
      <c r="L154" s="5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D154">
        <v>153</v>
      </c>
      <c r="AE154" t="str">
        <f>VLOOKUP(Sheet1!B176,Sheet2!$H$2:$J$300,3,FALSE)</f>
        <v>SAC</v>
      </c>
      <c r="AF154" t="str">
        <f>VLOOKUP(Sheet1!C176,Sheet2!$H$2:$J$300,3,FALSE)</f>
        <v>PHI</v>
      </c>
      <c r="AG154" t="str">
        <f>VLOOKUP(Sheet1!D176,Sheet2!$H$2:$J$300,3,FALSE)</f>
        <v>PHO</v>
      </c>
      <c r="AH154" t="str">
        <f>VLOOKUP(Sheet1!E176,Sheet2!$H$2:$J$300,3,FALSE)</f>
        <v>DEN</v>
      </c>
      <c r="AI154" t="str">
        <f>VLOOKUP(Sheet1!F176,Sheet2!$H$2:$J$300,3,FALSE)</f>
        <v>PHO</v>
      </c>
      <c r="AJ154" t="str">
        <f>VLOOKUP(Sheet1!G176,Sheet2!$H$2:$J$300,3,FALSE)</f>
        <v>PHI</v>
      </c>
      <c r="AK154" t="str">
        <f>VLOOKUP(Sheet1!H176,Sheet2!$H$2:$J$300,3,FALSE)</f>
        <v>HOU</v>
      </c>
      <c r="AL154" t="str">
        <f>VLOOKUP(Sheet1!I176,Sheet2!$H$2:$J$300,3,FALSE)</f>
        <v>PHO</v>
      </c>
      <c r="AM154" t="str">
        <f>VLOOKUP(Sheet1!J176,Sheet2!$H$2:$J$300,3,FALSE)</f>
        <v>PHI</v>
      </c>
      <c r="AN154">
        <f si="21" t="shared"/>
        <v>1</v>
      </c>
      <c r="AO154">
        <f si="22" t="shared"/>
        <v>3</v>
      </c>
      <c r="AP154">
        <f si="23" t="shared"/>
        <v>3</v>
      </c>
      <c r="AQ154">
        <f si="24" t="shared"/>
        <v>1</v>
      </c>
      <c r="AR154">
        <f si="25" t="shared"/>
        <v>3</v>
      </c>
      <c r="AS154">
        <f si="26" t="shared"/>
        <v>3</v>
      </c>
      <c r="AT154">
        <f si="27" t="shared"/>
        <v>1</v>
      </c>
      <c r="AU154">
        <f si="28" t="shared"/>
        <v>3</v>
      </c>
      <c r="AV154">
        <f si="29" t="shared"/>
        <v>3</v>
      </c>
      <c r="AW154">
        <f si="30" t="shared"/>
        <v>3</v>
      </c>
    </row>
    <row r="155" spans="3:49" x14ac:dyDescent="0.25">
      <c r="C155" s="46"/>
      <c r="D155" s="47"/>
      <c r="E155" s="45"/>
      <c r="F155" s="45"/>
      <c r="G155" s="45"/>
      <c r="H155" s="45"/>
      <c r="I155" s="45"/>
      <c r="J155" s="45"/>
      <c r="K155" s="45"/>
      <c r="L155" s="5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D155">
        <v>154</v>
      </c>
      <c r="AE155" t="str">
        <f>VLOOKUP(Sheet1!B177,Sheet2!$H$2:$J$300,3,FALSE)</f>
        <v>UTA</v>
      </c>
      <c r="AF155" t="str">
        <f>VLOOKUP(Sheet1!C177,Sheet2!$H$2:$J$300,3,FALSE)</f>
        <v>MIN</v>
      </c>
      <c r="AG155" t="str">
        <f>VLOOKUP(Sheet1!D177,Sheet2!$H$2:$J$300,3,FALSE)</f>
        <v>PHO</v>
      </c>
      <c r="AH155" t="str">
        <f>VLOOKUP(Sheet1!E177,Sheet2!$H$2:$J$300,3,FALSE)</f>
        <v>PHI</v>
      </c>
      <c r="AI155" t="str">
        <f>VLOOKUP(Sheet1!F177,Sheet2!$H$2:$J$300,3,FALSE)</f>
        <v>PHO</v>
      </c>
      <c r="AJ155" t="str">
        <f>VLOOKUP(Sheet1!G177,Sheet2!$H$2:$J$300,3,FALSE)</f>
        <v>ATL</v>
      </c>
      <c r="AK155" t="str">
        <f>VLOOKUP(Sheet1!H177,Sheet2!$H$2:$J$300,3,FALSE)</f>
        <v>PHO</v>
      </c>
      <c r="AL155" t="str">
        <f>VLOOKUP(Sheet1!I177,Sheet2!$H$2:$J$300,3,FALSE)</f>
        <v>DEN</v>
      </c>
      <c r="AM155" t="str">
        <f>VLOOKUP(Sheet1!J177,Sheet2!$H$2:$J$300,3,FALSE)</f>
        <v>MIN</v>
      </c>
      <c r="AN155">
        <f si="21" t="shared"/>
        <v>1</v>
      </c>
      <c r="AO155">
        <f si="22" t="shared"/>
        <v>2</v>
      </c>
      <c r="AP155">
        <f si="23" t="shared"/>
        <v>3</v>
      </c>
      <c r="AQ155">
        <f si="24" t="shared"/>
        <v>1</v>
      </c>
      <c r="AR155">
        <f si="25" t="shared"/>
        <v>3</v>
      </c>
      <c r="AS155">
        <f si="26" t="shared"/>
        <v>1</v>
      </c>
      <c r="AT155">
        <f si="27" t="shared"/>
        <v>3</v>
      </c>
      <c r="AU155">
        <f si="28" t="shared"/>
        <v>1</v>
      </c>
      <c r="AV155">
        <f si="29" t="shared"/>
        <v>2</v>
      </c>
      <c r="AW155">
        <f si="30" t="shared"/>
        <v>3</v>
      </c>
    </row>
    <row r="156" spans="3:49" x14ac:dyDescent="0.25">
      <c r="C156" s="46"/>
      <c r="D156" s="47"/>
      <c r="E156" s="45"/>
      <c r="F156" s="45"/>
      <c r="G156" s="45"/>
      <c r="H156" s="45"/>
      <c r="I156" s="45"/>
      <c r="J156" s="45"/>
      <c r="K156" s="45"/>
      <c r="L156" s="5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D156">
        <v>155</v>
      </c>
      <c r="AE156" t="str">
        <f>VLOOKUP(Sheet1!B178,Sheet2!$H$2:$J$300,3,FALSE)</f>
        <v>SAC</v>
      </c>
      <c r="AF156" t="str">
        <f>VLOOKUP(Sheet1!C178,Sheet2!$H$2:$J$300,3,FALSE)</f>
        <v>UTA</v>
      </c>
      <c r="AG156" t="str">
        <f>VLOOKUP(Sheet1!D178,Sheet2!$H$2:$J$300,3,FALSE)</f>
        <v>PHO</v>
      </c>
      <c r="AH156" t="str">
        <f>VLOOKUP(Sheet1!E178,Sheet2!$H$2:$J$300,3,FALSE)</f>
        <v>DEN</v>
      </c>
      <c r="AI156" t="str">
        <f>VLOOKUP(Sheet1!F178,Sheet2!$H$2:$J$300,3,FALSE)</f>
        <v>DEN</v>
      </c>
      <c r="AJ156" t="str">
        <f>VLOOKUP(Sheet1!G178,Sheet2!$H$2:$J$300,3,FALSE)</f>
        <v>HOU</v>
      </c>
      <c r="AK156" t="str">
        <f>VLOOKUP(Sheet1!H178,Sheet2!$H$2:$J$300,3,FALSE)</f>
        <v>HOU</v>
      </c>
      <c r="AL156" t="str">
        <f>VLOOKUP(Sheet1!I178,Sheet2!$H$2:$J$300,3,FALSE)</f>
        <v>PHO</v>
      </c>
      <c r="AM156" t="str">
        <f>VLOOKUP(Sheet1!J178,Sheet2!$H$2:$J$300,3,FALSE)</f>
        <v>UTA</v>
      </c>
      <c r="AN156">
        <f si="21" t="shared"/>
        <v>1</v>
      </c>
      <c r="AO156">
        <f si="22" t="shared"/>
        <v>2</v>
      </c>
      <c r="AP156">
        <f si="23" t="shared"/>
        <v>2</v>
      </c>
      <c r="AQ156">
        <f si="24" t="shared"/>
        <v>2</v>
      </c>
      <c r="AR156">
        <f si="25" t="shared"/>
        <v>2</v>
      </c>
      <c r="AS156">
        <f si="26" t="shared"/>
        <v>2</v>
      </c>
      <c r="AT156">
        <f si="27" t="shared"/>
        <v>2</v>
      </c>
      <c r="AU156">
        <f si="28" t="shared"/>
        <v>2</v>
      </c>
      <c r="AV156">
        <f si="29" t="shared"/>
        <v>2</v>
      </c>
      <c r="AW156">
        <f si="30" t="shared"/>
        <v>2</v>
      </c>
    </row>
    <row r="157" spans="3:49" x14ac:dyDescent="0.25">
      <c r="C157" s="46"/>
      <c r="D157" s="47"/>
      <c r="E157" s="45"/>
      <c r="F157" s="45"/>
      <c r="G157" s="45"/>
      <c r="H157" s="45"/>
      <c r="I157" s="45"/>
      <c r="J157" s="45"/>
      <c r="K157" s="45"/>
      <c r="L157" s="5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D157">
        <v>156</v>
      </c>
      <c r="AE157" t="str">
        <f>VLOOKUP(Sheet1!B179,Sheet2!$H$2:$J$300,3,FALSE)</f>
        <v>PHI</v>
      </c>
      <c r="AF157" t="str">
        <f>VLOOKUP(Sheet1!C179,Sheet2!$H$2:$J$300,3,FALSE)</f>
        <v>MIN</v>
      </c>
      <c r="AG157" t="str">
        <f>VLOOKUP(Sheet1!D179,Sheet2!$H$2:$J$300,3,FALSE)</f>
        <v>PHI</v>
      </c>
      <c r="AH157" t="str">
        <f>VLOOKUP(Sheet1!E179,Sheet2!$H$2:$J$300,3,FALSE)</f>
        <v>DEN</v>
      </c>
      <c r="AI157" t="str">
        <f>VLOOKUP(Sheet1!F179,Sheet2!$H$2:$J$300,3,FALSE)</f>
        <v>DEN</v>
      </c>
      <c r="AJ157" t="str">
        <f>VLOOKUP(Sheet1!G179,Sheet2!$H$2:$J$300,3,FALSE)</f>
        <v>PHI</v>
      </c>
      <c r="AK157" t="str">
        <f>VLOOKUP(Sheet1!H179,Sheet2!$H$2:$J$300,3,FALSE)</f>
        <v>SAC</v>
      </c>
      <c r="AL157" t="str">
        <f>VLOOKUP(Sheet1!I179,Sheet2!$H$2:$J$300,3,FALSE)</f>
        <v>DEN</v>
      </c>
      <c r="AM157" t="str">
        <f>VLOOKUP(Sheet1!J179,Sheet2!$H$2:$J$300,3,FALSE)</f>
        <v>PHI</v>
      </c>
      <c r="AN157">
        <f si="21" t="shared"/>
        <v>4</v>
      </c>
      <c r="AO157">
        <f si="22" t="shared"/>
        <v>1</v>
      </c>
      <c r="AP157">
        <f si="23" t="shared"/>
        <v>4</v>
      </c>
      <c r="AQ157">
        <f si="24" t="shared"/>
        <v>3</v>
      </c>
      <c r="AR157">
        <f si="25" t="shared"/>
        <v>3</v>
      </c>
      <c r="AS157">
        <f si="26" t="shared"/>
        <v>4</v>
      </c>
      <c r="AT157">
        <f si="27" t="shared"/>
        <v>1</v>
      </c>
      <c r="AU157">
        <f si="28" t="shared"/>
        <v>3</v>
      </c>
      <c r="AV157">
        <f si="29" t="shared"/>
        <v>4</v>
      </c>
      <c r="AW157">
        <f si="30" t="shared"/>
        <v>4</v>
      </c>
    </row>
    <row r="158" spans="3:49" x14ac:dyDescent="0.25">
      <c r="C158" s="46"/>
      <c r="D158" s="47"/>
      <c r="E158" s="45"/>
      <c r="F158" s="45"/>
      <c r="G158" s="45"/>
      <c r="H158" s="45"/>
      <c r="I158" s="45"/>
      <c r="J158" s="45"/>
      <c r="K158" s="45"/>
      <c r="L158" s="5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D158">
        <v>157</v>
      </c>
      <c r="AE158" t="str">
        <f>VLOOKUP(Sheet1!B180,Sheet2!$H$2:$J$300,3,FALSE)</f>
        <v>PHI</v>
      </c>
      <c r="AF158" t="str">
        <f>VLOOKUP(Sheet1!C180,Sheet2!$H$2:$J$300,3,FALSE)</f>
        <v>SAC</v>
      </c>
      <c r="AG158" t="str">
        <f>VLOOKUP(Sheet1!D180,Sheet2!$H$2:$J$300,3,FALSE)</f>
        <v>PHI</v>
      </c>
      <c r="AH158" t="str">
        <f>VLOOKUP(Sheet1!E180,Sheet2!$H$2:$J$300,3,FALSE)</f>
        <v>DEN</v>
      </c>
      <c r="AI158" t="str">
        <f>VLOOKUP(Sheet1!F180,Sheet2!$H$2:$J$300,3,FALSE)</f>
        <v>DEN</v>
      </c>
      <c r="AJ158" t="str">
        <f>VLOOKUP(Sheet1!G180,Sheet2!$H$2:$J$300,3,FALSE)</f>
        <v>PHO</v>
      </c>
      <c r="AK158" t="str">
        <f>VLOOKUP(Sheet1!H180,Sheet2!$H$2:$J$300,3,FALSE)</f>
        <v>MIN</v>
      </c>
      <c r="AL158" t="str">
        <f>VLOOKUP(Sheet1!I180,Sheet2!$H$2:$J$300,3,FALSE)</f>
        <v>DEN</v>
      </c>
      <c r="AM158" t="str">
        <f>VLOOKUP(Sheet1!J180,Sheet2!$H$2:$J$300,3,FALSE)</f>
        <v>UTA</v>
      </c>
      <c r="AN158">
        <f si="21" t="shared"/>
        <v>2</v>
      </c>
      <c r="AO158">
        <f si="22" t="shared"/>
        <v>1</v>
      </c>
      <c r="AP158">
        <f si="23" t="shared"/>
        <v>2</v>
      </c>
      <c r="AQ158">
        <f si="24" t="shared"/>
        <v>3</v>
      </c>
      <c r="AR158">
        <f si="25" t="shared"/>
        <v>3</v>
      </c>
      <c r="AS158">
        <f si="26" t="shared"/>
        <v>1</v>
      </c>
      <c r="AT158">
        <f si="27" t="shared"/>
        <v>1</v>
      </c>
      <c r="AU158">
        <f si="28" t="shared"/>
        <v>3</v>
      </c>
      <c r="AV158">
        <f si="29" t="shared"/>
        <v>1</v>
      </c>
      <c r="AW158">
        <f si="30" t="shared"/>
        <v>3</v>
      </c>
    </row>
    <row r="159" spans="3:49" x14ac:dyDescent="0.25">
      <c r="C159" s="46"/>
      <c r="D159" s="47"/>
      <c r="E159" s="45"/>
      <c r="F159" s="45"/>
      <c r="G159" s="45"/>
      <c r="H159" s="45"/>
      <c r="I159" s="45"/>
      <c r="J159" s="45"/>
      <c r="K159" s="45"/>
      <c r="L159" s="5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D159">
        <v>158</v>
      </c>
      <c r="AE159" t="str">
        <f>VLOOKUP(Sheet1!B181,Sheet2!$H$2:$J$300,3,FALSE)</f>
        <v>PHI</v>
      </c>
      <c r="AF159" t="str">
        <f>VLOOKUP(Sheet1!C181,Sheet2!$H$2:$J$300,3,FALSE)</f>
        <v>ATL</v>
      </c>
      <c r="AG159" t="str">
        <f>VLOOKUP(Sheet1!D181,Sheet2!$H$2:$J$300,3,FALSE)</f>
        <v>PHO</v>
      </c>
      <c r="AH159" t="str">
        <f>VLOOKUP(Sheet1!E181,Sheet2!$H$2:$J$300,3,FALSE)</f>
        <v>SAC</v>
      </c>
      <c r="AI159" t="str">
        <f>VLOOKUP(Sheet1!F181,Sheet2!$H$2:$J$300,3,FALSE)</f>
        <v>PHI</v>
      </c>
      <c r="AJ159" t="str">
        <f>VLOOKUP(Sheet1!G181,Sheet2!$H$2:$J$300,3,FALSE)</f>
        <v>HOU</v>
      </c>
      <c r="AK159" t="str">
        <f>VLOOKUP(Sheet1!H181,Sheet2!$H$2:$J$300,3,FALSE)</f>
        <v>PHO</v>
      </c>
      <c r="AL159" t="str">
        <f>VLOOKUP(Sheet1!I181,Sheet2!$H$2:$J$300,3,FALSE)</f>
        <v>DEN</v>
      </c>
      <c r="AM159" t="str">
        <f>VLOOKUP(Sheet1!J181,Sheet2!$H$2:$J$300,3,FALSE)</f>
        <v>UTA</v>
      </c>
      <c r="AN159">
        <f si="21" t="shared"/>
        <v>2</v>
      </c>
      <c r="AO159">
        <f si="22" t="shared"/>
        <v>1</v>
      </c>
      <c r="AP159">
        <f si="23" t="shared"/>
        <v>2</v>
      </c>
      <c r="AQ159">
        <f si="24" t="shared"/>
        <v>1</v>
      </c>
      <c r="AR159">
        <f si="25" t="shared"/>
        <v>2</v>
      </c>
      <c r="AS159">
        <f si="26" t="shared"/>
        <v>1</v>
      </c>
      <c r="AT159">
        <f si="27" t="shared"/>
        <v>2</v>
      </c>
      <c r="AU159">
        <f si="28" t="shared"/>
        <v>1</v>
      </c>
      <c r="AV159">
        <f si="29" t="shared"/>
        <v>1</v>
      </c>
      <c r="AW159">
        <f si="30" t="shared"/>
        <v>2</v>
      </c>
    </row>
    <row r="160" spans="3:49" x14ac:dyDescent="0.25">
      <c r="C160" s="46"/>
      <c r="D160" s="47"/>
      <c r="E160" s="45"/>
      <c r="F160" s="45"/>
      <c r="G160" s="45"/>
      <c r="H160" s="45"/>
      <c r="I160" s="45"/>
      <c r="J160" s="45"/>
      <c r="K160" s="45"/>
      <c r="L160" s="5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D160">
        <v>159</v>
      </c>
      <c r="AE160" t="str">
        <f>VLOOKUP(Sheet1!B182,Sheet2!$H$2:$J$300,3,FALSE)</f>
        <v>PHI</v>
      </c>
      <c r="AF160" t="str">
        <f>VLOOKUP(Sheet1!C182,Sheet2!$H$2:$J$300,3,FALSE)</f>
        <v>UTA</v>
      </c>
      <c r="AG160" t="str">
        <f>VLOOKUP(Sheet1!D182,Sheet2!$H$2:$J$300,3,FALSE)</f>
        <v>PHO</v>
      </c>
      <c r="AH160" t="str">
        <f>VLOOKUP(Sheet1!E182,Sheet2!$H$2:$J$300,3,FALSE)</f>
        <v>DEN</v>
      </c>
      <c r="AI160" t="str">
        <f>VLOOKUP(Sheet1!F182,Sheet2!$H$2:$J$300,3,FALSE)</f>
        <v>PHO</v>
      </c>
      <c r="AJ160" t="str">
        <f>VLOOKUP(Sheet1!G182,Sheet2!$H$2:$J$300,3,FALSE)</f>
        <v>MIN</v>
      </c>
      <c r="AK160" t="str">
        <f>VLOOKUP(Sheet1!H182,Sheet2!$H$2:$J$300,3,FALSE)</f>
        <v>PHO</v>
      </c>
      <c r="AL160" t="str">
        <f>VLOOKUP(Sheet1!I182,Sheet2!$H$2:$J$300,3,FALSE)</f>
        <v>DEN</v>
      </c>
      <c r="AM160" t="str">
        <f>VLOOKUP(Sheet1!J182,Sheet2!$H$2:$J$300,3,FALSE)</f>
        <v>MIN</v>
      </c>
      <c r="AN160">
        <f si="21" t="shared"/>
        <v>1</v>
      </c>
      <c r="AO160">
        <f si="22" t="shared"/>
        <v>1</v>
      </c>
      <c r="AP160">
        <f si="23" t="shared"/>
        <v>3</v>
      </c>
      <c r="AQ160">
        <f si="24" t="shared"/>
        <v>2</v>
      </c>
      <c r="AR160">
        <f si="25" t="shared"/>
        <v>3</v>
      </c>
      <c r="AS160">
        <f si="26" t="shared"/>
        <v>2</v>
      </c>
      <c r="AT160">
        <f si="27" t="shared"/>
        <v>3</v>
      </c>
      <c r="AU160">
        <f si="28" t="shared"/>
        <v>2</v>
      </c>
      <c r="AV160">
        <f si="29" t="shared"/>
        <v>2</v>
      </c>
      <c r="AW160">
        <f si="30" t="shared"/>
        <v>3</v>
      </c>
    </row>
    <row r="161" spans="3:49" x14ac:dyDescent="0.25">
      <c r="C161" s="46"/>
      <c r="D161" s="47"/>
      <c r="E161" s="45"/>
      <c r="F161" s="45"/>
      <c r="G161" s="45"/>
      <c r="H161" s="45"/>
      <c r="I161" s="45"/>
      <c r="J161" s="45"/>
      <c r="K161" s="45"/>
      <c r="L161" s="5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D161">
        <v>160</v>
      </c>
      <c r="AE161" t="str">
        <f>VLOOKUP(Sheet1!B183,Sheet2!$H$2:$J$300,3,FALSE)</f>
        <v>PHI</v>
      </c>
      <c r="AF161" t="str">
        <f>VLOOKUP(Sheet1!C183,Sheet2!$H$2:$J$300,3,FALSE)</f>
        <v>ATL</v>
      </c>
      <c r="AG161" t="str">
        <f>VLOOKUP(Sheet1!D183,Sheet2!$H$2:$J$300,3,FALSE)</f>
        <v>PHO</v>
      </c>
      <c r="AH161" t="str">
        <f>VLOOKUP(Sheet1!E183,Sheet2!$H$2:$J$300,3,FALSE)</f>
        <v>PHI</v>
      </c>
      <c r="AI161" t="str">
        <f>VLOOKUP(Sheet1!F183,Sheet2!$H$2:$J$300,3,FALSE)</f>
        <v>PHO</v>
      </c>
      <c r="AJ161" t="str">
        <f>VLOOKUP(Sheet1!G183,Sheet2!$H$2:$J$300,3,FALSE)</f>
        <v>HOU</v>
      </c>
      <c r="AK161" t="str">
        <f>VLOOKUP(Sheet1!H183,Sheet2!$H$2:$J$300,3,FALSE)</f>
        <v>PHO</v>
      </c>
      <c r="AL161" t="str">
        <f>VLOOKUP(Sheet1!I183,Sheet2!$H$2:$J$300,3,FALSE)</f>
        <v>DEN</v>
      </c>
      <c r="AM161" t="str">
        <f>VLOOKUP(Sheet1!J183,Sheet2!$H$2:$J$300,3,FALSE)</f>
        <v>UTA</v>
      </c>
      <c r="AN161">
        <f si="21" t="shared"/>
        <v>2</v>
      </c>
      <c r="AO161">
        <f si="22" t="shared"/>
        <v>1</v>
      </c>
      <c r="AP161">
        <f si="23" t="shared"/>
        <v>3</v>
      </c>
      <c r="AQ161">
        <f si="24" t="shared"/>
        <v>2</v>
      </c>
      <c r="AR161">
        <f si="25" t="shared"/>
        <v>3</v>
      </c>
      <c r="AS161">
        <f si="26" t="shared"/>
        <v>1</v>
      </c>
      <c r="AT161">
        <f si="27" t="shared"/>
        <v>3</v>
      </c>
      <c r="AU161">
        <f si="28" t="shared"/>
        <v>1</v>
      </c>
      <c r="AV161">
        <f si="29" t="shared"/>
        <v>1</v>
      </c>
      <c r="AW161">
        <f si="30" t="shared"/>
        <v>3</v>
      </c>
    </row>
    <row r="162" spans="3:49" x14ac:dyDescent="0.25">
      <c r="C162" s="46"/>
      <c r="D162" s="47"/>
      <c r="E162" s="45"/>
      <c r="F162" s="45"/>
      <c r="G162" s="45"/>
      <c r="H162" s="45"/>
      <c r="I162" s="45"/>
      <c r="J162" s="45"/>
      <c r="K162" s="45"/>
      <c r="L162" s="5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D162">
        <v>161</v>
      </c>
      <c r="AE162" t="str">
        <f>VLOOKUP(Sheet1!B184,Sheet2!$H$2:$J$300,3,FALSE)</f>
        <v>PHI</v>
      </c>
      <c r="AF162" t="str">
        <f>VLOOKUP(Sheet1!C184,Sheet2!$H$2:$J$300,3,FALSE)</f>
        <v>MIN</v>
      </c>
      <c r="AG162" t="str">
        <f>VLOOKUP(Sheet1!D184,Sheet2!$H$2:$J$300,3,FALSE)</f>
        <v>PHI</v>
      </c>
      <c r="AH162" t="str">
        <f>VLOOKUP(Sheet1!E184,Sheet2!$H$2:$J$300,3,FALSE)</f>
        <v>DEN</v>
      </c>
      <c r="AI162" t="str">
        <f>VLOOKUP(Sheet1!F184,Sheet2!$H$2:$J$300,3,FALSE)</f>
        <v>PHO</v>
      </c>
      <c r="AJ162" t="str">
        <f>VLOOKUP(Sheet1!G184,Sheet2!$H$2:$J$300,3,FALSE)</f>
        <v>UTA</v>
      </c>
      <c r="AK162" t="str">
        <f>VLOOKUP(Sheet1!H184,Sheet2!$H$2:$J$300,3,FALSE)</f>
        <v>PHO</v>
      </c>
      <c r="AL162" t="str">
        <f>VLOOKUP(Sheet1!I184,Sheet2!$H$2:$J$300,3,FALSE)</f>
        <v>DEN</v>
      </c>
      <c r="AM162" t="str">
        <f>VLOOKUP(Sheet1!J184,Sheet2!$H$2:$J$300,3,FALSE)</f>
        <v>PHI</v>
      </c>
      <c r="AN162">
        <f si="21" t="shared"/>
        <v>3</v>
      </c>
      <c r="AO162">
        <f si="22" t="shared"/>
        <v>1</v>
      </c>
      <c r="AP162">
        <f si="23" t="shared"/>
        <v>3</v>
      </c>
      <c r="AQ162">
        <f si="24" t="shared"/>
        <v>2</v>
      </c>
      <c r="AR162">
        <f si="25" t="shared"/>
        <v>2</v>
      </c>
      <c r="AS162">
        <f si="26" t="shared"/>
        <v>1</v>
      </c>
      <c r="AT162">
        <f si="27" t="shared"/>
        <v>2</v>
      </c>
      <c r="AU162">
        <f si="28" t="shared"/>
        <v>2</v>
      </c>
      <c r="AV162">
        <f si="29" t="shared"/>
        <v>3</v>
      </c>
      <c r="AW162">
        <f si="30" t="shared"/>
        <v>3</v>
      </c>
    </row>
    <row r="163" spans="3:49" x14ac:dyDescent="0.25">
      <c r="C163" s="46"/>
      <c r="D163" s="47"/>
      <c r="E163" s="45"/>
      <c r="F163" s="45"/>
      <c r="G163" s="45"/>
      <c r="H163" s="45"/>
      <c r="I163" s="45"/>
      <c r="J163" s="45"/>
      <c r="K163" s="45"/>
      <c r="L163" s="5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D163">
        <v>162</v>
      </c>
      <c r="AE163" t="str">
        <f>VLOOKUP(Sheet1!B185,Sheet2!$H$2:$J$300,3,FALSE)</f>
        <v>PHI</v>
      </c>
      <c r="AF163" t="str">
        <f>VLOOKUP(Sheet1!C185,Sheet2!$H$2:$J$300,3,FALSE)</f>
        <v>PHI</v>
      </c>
      <c r="AG163" t="str">
        <f>VLOOKUP(Sheet1!D185,Sheet2!$H$2:$J$300,3,FALSE)</f>
        <v>PHO</v>
      </c>
      <c r="AH163" t="str">
        <f>VLOOKUP(Sheet1!E185,Sheet2!$H$2:$J$300,3,FALSE)</f>
        <v>DEN</v>
      </c>
      <c r="AI163" t="str">
        <f>VLOOKUP(Sheet1!F185,Sheet2!$H$2:$J$300,3,FALSE)</f>
        <v>PHO</v>
      </c>
      <c r="AJ163" t="str">
        <f>VLOOKUP(Sheet1!G185,Sheet2!$H$2:$J$300,3,FALSE)</f>
        <v>UTA</v>
      </c>
      <c r="AK163" t="str">
        <f>VLOOKUP(Sheet1!H185,Sheet2!$H$2:$J$300,3,FALSE)</f>
        <v>PHO</v>
      </c>
      <c r="AL163" t="str">
        <f>VLOOKUP(Sheet1!I185,Sheet2!$H$2:$J$300,3,FALSE)</f>
        <v>PHO</v>
      </c>
      <c r="AM163" t="str">
        <f>VLOOKUP(Sheet1!J185,Sheet2!$H$2:$J$300,3,FALSE)</f>
        <v>MIN</v>
      </c>
      <c r="AN163">
        <f si="21" t="shared"/>
        <v>2</v>
      </c>
      <c r="AO163">
        <f si="22" t="shared"/>
        <v>2</v>
      </c>
      <c r="AP163">
        <f si="23" t="shared"/>
        <v>4</v>
      </c>
      <c r="AQ163">
        <f si="24" t="shared"/>
        <v>1</v>
      </c>
      <c r="AR163">
        <f si="25" t="shared"/>
        <v>4</v>
      </c>
      <c r="AS163">
        <f si="26" t="shared"/>
        <v>1</v>
      </c>
      <c r="AT163">
        <f si="27" t="shared"/>
        <v>4</v>
      </c>
      <c r="AU163">
        <f si="28" t="shared"/>
        <v>4</v>
      </c>
      <c r="AV163">
        <f si="29" t="shared"/>
        <v>1</v>
      </c>
      <c r="AW163">
        <f si="30" t="shared"/>
        <v>4</v>
      </c>
    </row>
    <row r="164" spans="3:49" x14ac:dyDescent="0.25">
      <c r="C164" s="46"/>
      <c r="D164" s="47"/>
      <c r="E164" s="45"/>
      <c r="F164" s="45"/>
      <c r="G164" s="45"/>
      <c r="H164" s="45"/>
      <c r="I164" s="45"/>
      <c r="J164" s="45"/>
      <c r="K164" s="45"/>
      <c r="L164" s="5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D164">
        <v>163</v>
      </c>
      <c r="AE164" t="str">
        <f>VLOOKUP(Sheet1!B186,Sheet2!$H$2:$J$300,3,FALSE)</f>
        <v>PHI</v>
      </c>
      <c r="AF164" t="str">
        <f>VLOOKUP(Sheet1!C186,Sheet2!$H$2:$J$300,3,FALSE)</f>
        <v>PHI</v>
      </c>
      <c r="AG164" t="str">
        <f>VLOOKUP(Sheet1!D186,Sheet2!$H$2:$J$300,3,FALSE)</f>
        <v>MIN</v>
      </c>
      <c r="AH164" t="str">
        <f>VLOOKUP(Sheet1!E186,Sheet2!$H$2:$J$300,3,FALSE)</f>
        <v>DEN</v>
      </c>
      <c r="AI164" t="str">
        <f>VLOOKUP(Sheet1!F186,Sheet2!$H$2:$J$300,3,FALSE)</f>
        <v>DEN</v>
      </c>
      <c r="AJ164" t="str">
        <f>VLOOKUP(Sheet1!G186,Sheet2!$H$2:$J$300,3,FALSE)</f>
        <v>PHO</v>
      </c>
      <c r="AK164" t="str">
        <f>VLOOKUP(Sheet1!H186,Sheet2!$H$2:$J$300,3,FALSE)</f>
        <v>HOU</v>
      </c>
      <c r="AL164" t="str">
        <f>VLOOKUP(Sheet1!I186,Sheet2!$H$2:$J$300,3,FALSE)</f>
        <v>DEN</v>
      </c>
      <c r="AM164" t="str">
        <f>VLOOKUP(Sheet1!J186,Sheet2!$H$2:$J$300,3,FALSE)</f>
        <v>UTA</v>
      </c>
      <c r="AN164">
        <f si="21" t="shared"/>
        <v>2</v>
      </c>
      <c r="AO164">
        <f si="22" t="shared"/>
        <v>2</v>
      </c>
      <c r="AP164">
        <f si="23" t="shared"/>
        <v>1</v>
      </c>
      <c r="AQ164">
        <f si="24" t="shared"/>
        <v>3</v>
      </c>
      <c r="AR164">
        <f si="25" t="shared"/>
        <v>3</v>
      </c>
      <c r="AS164">
        <f si="26" t="shared"/>
        <v>1</v>
      </c>
      <c r="AT164">
        <f si="27" t="shared"/>
        <v>1</v>
      </c>
      <c r="AU164">
        <f si="28" t="shared"/>
        <v>3</v>
      </c>
      <c r="AV164">
        <f si="29" t="shared"/>
        <v>1</v>
      </c>
      <c r="AW164">
        <f si="30" t="shared"/>
        <v>3</v>
      </c>
    </row>
    <row r="165" spans="3:49" x14ac:dyDescent="0.25">
      <c r="C165" s="46"/>
      <c r="D165" s="47"/>
      <c r="E165" s="45"/>
      <c r="F165" s="45"/>
      <c r="G165" s="45"/>
      <c r="H165" s="45"/>
      <c r="I165" s="45"/>
      <c r="J165" s="45"/>
      <c r="K165" s="45"/>
      <c r="L165" s="5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D165">
        <v>164</v>
      </c>
      <c r="AE165" t="str">
        <f>VLOOKUP(Sheet1!B187,Sheet2!$H$2:$J$300,3,FALSE)</f>
        <v>SAC</v>
      </c>
      <c r="AF165" t="str">
        <f>VLOOKUP(Sheet1!C187,Sheet2!$H$2:$J$300,3,FALSE)</f>
        <v>ATL</v>
      </c>
      <c r="AG165" t="str">
        <f>VLOOKUP(Sheet1!D187,Sheet2!$H$2:$J$300,3,FALSE)</f>
        <v>PHO</v>
      </c>
      <c r="AH165" t="str">
        <f>VLOOKUP(Sheet1!E187,Sheet2!$H$2:$J$300,3,FALSE)</f>
        <v>DEN</v>
      </c>
      <c r="AI165" t="str">
        <f>VLOOKUP(Sheet1!F187,Sheet2!$H$2:$J$300,3,FALSE)</f>
        <v>PHO</v>
      </c>
      <c r="AJ165" t="str">
        <f>VLOOKUP(Sheet1!G187,Sheet2!$H$2:$J$300,3,FALSE)</f>
        <v>SAC</v>
      </c>
      <c r="AK165" t="str">
        <f>VLOOKUP(Sheet1!H187,Sheet2!$H$2:$J$300,3,FALSE)</f>
        <v>ATL</v>
      </c>
      <c r="AL165" t="str">
        <f>VLOOKUP(Sheet1!I187,Sheet2!$H$2:$J$300,3,FALSE)</f>
        <v>PHO</v>
      </c>
      <c r="AM165" t="str">
        <f>VLOOKUP(Sheet1!J187,Sheet2!$H$2:$J$300,3,FALSE)</f>
        <v>UTA</v>
      </c>
      <c r="AN165">
        <f si="21" t="shared"/>
        <v>2</v>
      </c>
      <c r="AO165">
        <f si="22" t="shared"/>
        <v>2</v>
      </c>
      <c r="AP165">
        <f si="23" t="shared"/>
        <v>3</v>
      </c>
      <c r="AQ165">
        <f si="24" t="shared"/>
        <v>1</v>
      </c>
      <c r="AR165">
        <f si="25" t="shared"/>
        <v>3</v>
      </c>
      <c r="AS165">
        <f si="26" t="shared"/>
        <v>2</v>
      </c>
      <c r="AT165">
        <f si="27" t="shared"/>
        <v>2</v>
      </c>
      <c r="AU165">
        <f si="28" t="shared"/>
        <v>3</v>
      </c>
      <c r="AV165">
        <f si="29" t="shared"/>
        <v>1</v>
      </c>
      <c r="AW165">
        <f si="30" t="shared"/>
        <v>3</v>
      </c>
    </row>
    <row r="166" spans="3:49" x14ac:dyDescent="0.25">
      <c r="C166" s="46"/>
      <c r="D166" s="47"/>
      <c r="E166" s="45"/>
      <c r="F166" s="45"/>
      <c r="G166" s="45"/>
      <c r="H166" s="45"/>
      <c r="I166" s="45"/>
      <c r="J166" s="45"/>
      <c r="K166" s="45"/>
      <c r="L166" s="5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D166">
        <v>165</v>
      </c>
      <c r="AE166" t="str">
        <f>VLOOKUP(Sheet1!B188,Sheet2!$H$2:$J$300,3,FALSE)</f>
        <v>PHI</v>
      </c>
      <c r="AF166" t="str">
        <f>VLOOKUP(Sheet1!C188,Sheet2!$H$2:$J$300,3,FALSE)</f>
        <v>MIN</v>
      </c>
      <c r="AG166" t="str">
        <f>VLOOKUP(Sheet1!D188,Sheet2!$H$2:$J$300,3,FALSE)</f>
        <v>HOU</v>
      </c>
      <c r="AH166" t="str">
        <f>VLOOKUP(Sheet1!E188,Sheet2!$H$2:$J$300,3,FALSE)</f>
        <v>DEN</v>
      </c>
      <c r="AI166" t="str">
        <f>VLOOKUP(Sheet1!F188,Sheet2!$H$2:$J$300,3,FALSE)</f>
        <v>UTA</v>
      </c>
      <c r="AJ166" t="str">
        <f>VLOOKUP(Sheet1!G188,Sheet2!$H$2:$J$300,3,FALSE)</f>
        <v>PHI</v>
      </c>
      <c r="AK166" t="str">
        <f>VLOOKUP(Sheet1!H188,Sheet2!$H$2:$J$300,3,FALSE)</f>
        <v>HOU</v>
      </c>
      <c r="AL166" t="str">
        <f>VLOOKUP(Sheet1!I188,Sheet2!$H$2:$J$300,3,FALSE)</f>
        <v>DEN</v>
      </c>
      <c r="AM166" t="str">
        <f>VLOOKUP(Sheet1!J188,Sheet2!$H$2:$J$300,3,FALSE)</f>
        <v>PHO</v>
      </c>
      <c r="AN166">
        <f si="21" t="shared"/>
        <v>2</v>
      </c>
      <c r="AO166">
        <f si="22" t="shared"/>
        <v>1</v>
      </c>
      <c r="AP166">
        <f si="23" t="shared"/>
        <v>2</v>
      </c>
      <c r="AQ166">
        <f si="24" t="shared"/>
        <v>2</v>
      </c>
      <c r="AR166">
        <f si="25" t="shared"/>
        <v>1</v>
      </c>
      <c r="AS166">
        <f si="26" t="shared"/>
        <v>2</v>
      </c>
      <c r="AT166">
        <f si="27" t="shared"/>
        <v>2</v>
      </c>
      <c r="AU166">
        <f si="28" t="shared"/>
        <v>2</v>
      </c>
      <c r="AV166">
        <f si="29" t="shared"/>
        <v>1</v>
      </c>
      <c r="AW166">
        <f si="30" t="shared"/>
        <v>2</v>
      </c>
    </row>
    <row r="167" spans="3:49" x14ac:dyDescent="0.25">
      <c r="C167" s="46"/>
      <c r="D167" s="47"/>
      <c r="E167" s="45"/>
      <c r="F167" s="45"/>
      <c r="G167" s="45"/>
      <c r="H167" s="45"/>
      <c r="I167" s="45"/>
      <c r="J167" s="45"/>
      <c r="K167" s="45"/>
      <c r="L167" s="5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D167">
        <v>166</v>
      </c>
      <c r="AE167" t="str">
        <f>VLOOKUP(Sheet1!B189,Sheet2!$H$2:$J$300,3,FALSE)</f>
        <v>PHI</v>
      </c>
      <c r="AF167" t="str">
        <f>VLOOKUP(Sheet1!C189,Sheet2!$H$2:$J$300,3,FALSE)</f>
        <v>ATL</v>
      </c>
      <c r="AG167" t="str">
        <f>VLOOKUP(Sheet1!D189,Sheet2!$H$2:$J$300,3,FALSE)</f>
        <v>PHO</v>
      </c>
      <c r="AH167" t="str">
        <f>VLOOKUP(Sheet1!E189,Sheet2!$H$2:$J$300,3,FALSE)</f>
        <v>DEN</v>
      </c>
      <c r="AI167" t="str">
        <f>VLOOKUP(Sheet1!F189,Sheet2!$H$2:$J$300,3,FALSE)</f>
        <v>PHO</v>
      </c>
      <c r="AJ167" t="str">
        <f>VLOOKUP(Sheet1!G189,Sheet2!$H$2:$J$300,3,FALSE)</f>
        <v>UTA</v>
      </c>
      <c r="AK167" t="str">
        <f>VLOOKUP(Sheet1!H189,Sheet2!$H$2:$J$300,3,FALSE)</f>
        <v>SAC</v>
      </c>
      <c r="AL167" t="str">
        <f>VLOOKUP(Sheet1!I189,Sheet2!$H$2:$J$300,3,FALSE)</f>
        <v>DEN</v>
      </c>
      <c r="AM167" t="str">
        <f>VLOOKUP(Sheet1!J189,Sheet2!$H$2:$J$300,3,FALSE)</f>
        <v>UTA</v>
      </c>
      <c r="AN167">
        <f si="21" t="shared"/>
        <v>1</v>
      </c>
      <c r="AO167">
        <f si="22" t="shared"/>
        <v>1</v>
      </c>
      <c r="AP167">
        <f si="23" t="shared"/>
        <v>2</v>
      </c>
      <c r="AQ167">
        <f si="24" t="shared"/>
        <v>2</v>
      </c>
      <c r="AR167">
        <f si="25" t="shared"/>
        <v>2</v>
      </c>
      <c r="AS167">
        <f si="26" t="shared"/>
        <v>2</v>
      </c>
      <c r="AT167">
        <f si="27" t="shared"/>
        <v>1</v>
      </c>
      <c r="AU167">
        <f si="28" t="shared"/>
        <v>2</v>
      </c>
      <c r="AV167">
        <f si="29" t="shared"/>
        <v>2</v>
      </c>
      <c r="AW167">
        <f si="30" t="shared"/>
        <v>2</v>
      </c>
    </row>
    <row r="168" spans="3:49" x14ac:dyDescent="0.25">
      <c r="C168" s="46"/>
      <c r="D168" s="47"/>
      <c r="E168" s="45"/>
      <c r="F168" s="45"/>
      <c r="G168" s="45"/>
      <c r="H168" s="45"/>
      <c r="I168" s="45"/>
      <c r="J168" s="45"/>
      <c r="K168" s="45"/>
      <c r="L168" s="5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D168">
        <v>167</v>
      </c>
      <c r="AE168" t="str">
        <f>VLOOKUP(Sheet1!B190,Sheet2!$H$2:$J$300,3,FALSE)</f>
        <v>PHI</v>
      </c>
      <c r="AF168" t="str">
        <f>VLOOKUP(Sheet1!C190,Sheet2!$H$2:$J$300,3,FALSE)</f>
        <v>SAC</v>
      </c>
      <c r="AG168" t="str">
        <f>VLOOKUP(Sheet1!D190,Sheet2!$H$2:$J$300,3,FALSE)</f>
        <v>SAC</v>
      </c>
      <c r="AH168" t="str">
        <f>VLOOKUP(Sheet1!E190,Sheet2!$H$2:$J$300,3,FALSE)</f>
        <v>DEN</v>
      </c>
      <c r="AI168" t="str">
        <f>VLOOKUP(Sheet1!F190,Sheet2!$H$2:$J$300,3,FALSE)</f>
        <v>PHO</v>
      </c>
      <c r="AJ168" t="str">
        <f>VLOOKUP(Sheet1!G190,Sheet2!$H$2:$J$300,3,FALSE)</f>
        <v>HOU</v>
      </c>
      <c r="AK168" t="str">
        <f>VLOOKUP(Sheet1!H190,Sheet2!$H$2:$J$300,3,FALSE)</f>
        <v>DEN</v>
      </c>
      <c r="AL168" t="str">
        <f>VLOOKUP(Sheet1!I190,Sheet2!$H$2:$J$300,3,FALSE)</f>
        <v>PHO</v>
      </c>
      <c r="AM168" t="str">
        <f>VLOOKUP(Sheet1!J190,Sheet2!$H$2:$J$300,3,FALSE)</f>
        <v>PHI</v>
      </c>
      <c r="AN168">
        <f si="21" t="shared"/>
        <v>2</v>
      </c>
      <c r="AO168">
        <f si="22" t="shared"/>
        <v>2</v>
      </c>
      <c r="AP168">
        <f si="23" t="shared"/>
        <v>2</v>
      </c>
      <c r="AQ168">
        <f si="24" t="shared"/>
        <v>2</v>
      </c>
      <c r="AR168">
        <f si="25" t="shared"/>
        <v>2</v>
      </c>
      <c r="AS168">
        <f si="26" t="shared"/>
        <v>1</v>
      </c>
      <c r="AT168">
        <f si="27" t="shared"/>
        <v>2</v>
      </c>
      <c r="AU168">
        <f si="28" t="shared"/>
        <v>2</v>
      </c>
      <c r="AV168">
        <f si="29" t="shared"/>
        <v>2</v>
      </c>
      <c r="AW168">
        <f si="30" t="shared"/>
        <v>2</v>
      </c>
    </row>
    <row r="169" spans="3:49" x14ac:dyDescent="0.25">
      <c r="C169" s="46"/>
      <c r="D169" s="47"/>
      <c r="E169" s="45"/>
      <c r="F169" s="45"/>
      <c r="G169" s="45"/>
      <c r="H169" s="45"/>
      <c r="I169" s="45"/>
      <c r="J169" s="45"/>
      <c r="K169" s="45"/>
      <c r="L169" s="5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D169">
        <v>168</v>
      </c>
      <c r="AE169" t="str">
        <f>VLOOKUP(Sheet1!B191,Sheet2!$H$2:$J$300,3,FALSE)</f>
        <v>PHI</v>
      </c>
      <c r="AF169" t="str">
        <f>VLOOKUP(Sheet1!C191,Sheet2!$H$2:$J$300,3,FALSE)</f>
        <v>SAC</v>
      </c>
      <c r="AG169" t="str">
        <f>VLOOKUP(Sheet1!D191,Sheet2!$H$2:$J$300,3,FALSE)</f>
        <v>PHO</v>
      </c>
      <c r="AH169" t="str">
        <f>VLOOKUP(Sheet1!E191,Sheet2!$H$2:$J$300,3,FALSE)</f>
        <v>DEN</v>
      </c>
      <c r="AI169" t="str">
        <f>VLOOKUP(Sheet1!F191,Sheet2!$H$2:$J$300,3,FALSE)</f>
        <v>PHO</v>
      </c>
      <c r="AJ169" t="str">
        <f>VLOOKUP(Sheet1!G191,Sheet2!$H$2:$J$300,3,FALSE)</f>
        <v>PHI</v>
      </c>
      <c r="AK169" t="str">
        <f>VLOOKUP(Sheet1!H191,Sheet2!$H$2:$J$300,3,FALSE)</f>
        <v>ATL</v>
      </c>
      <c r="AL169" t="str">
        <f>VLOOKUP(Sheet1!I191,Sheet2!$H$2:$J$300,3,FALSE)</f>
        <v>DEN</v>
      </c>
      <c r="AM169" t="str">
        <f>VLOOKUP(Sheet1!J191,Sheet2!$H$2:$J$300,3,FALSE)</f>
        <v>PHO</v>
      </c>
      <c r="AN169">
        <f si="21" t="shared"/>
        <v>2</v>
      </c>
      <c r="AO169">
        <f si="22" t="shared"/>
        <v>1</v>
      </c>
      <c r="AP169">
        <f si="23" t="shared"/>
        <v>3</v>
      </c>
      <c r="AQ169">
        <f si="24" t="shared"/>
        <v>2</v>
      </c>
      <c r="AR169">
        <f si="25" t="shared"/>
        <v>3</v>
      </c>
      <c r="AS169">
        <f si="26" t="shared"/>
        <v>2</v>
      </c>
      <c r="AT169">
        <f si="27" t="shared"/>
        <v>1</v>
      </c>
      <c r="AU169">
        <f si="28" t="shared"/>
        <v>2</v>
      </c>
      <c r="AV169">
        <f si="29" t="shared"/>
        <v>3</v>
      </c>
      <c r="AW169">
        <f si="30" t="shared"/>
        <v>3</v>
      </c>
    </row>
    <row r="170" spans="3:49" x14ac:dyDescent="0.25">
      <c r="C170" s="46"/>
      <c r="D170" s="47"/>
      <c r="E170" s="45"/>
      <c r="F170" s="45"/>
      <c r="G170" s="45"/>
      <c r="H170" s="45"/>
      <c r="I170" s="45"/>
      <c r="J170" s="45"/>
      <c r="K170" s="45"/>
      <c r="L170" s="5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D170">
        <v>169</v>
      </c>
      <c r="AE170" t="str">
        <f>VLOOKUP(Sheet1!B192,Sheet2!$H$2:$J$300,3,FALSE)</f>
        <v>ATL</v>
      </c>
      <c r="AF170" t="str">
        <f>VLOOKUP(Sheet1!C192,Sheet2!$H$2:$J$300,3,FALSE)</f>
        <v>PHI</v>
      </c>
      <c r="AG170" t="str">
        <f>VLOOKUP(Sheet1!D192,Sheet2!$H$2:$J$300,3,FALSE)</f>
        <v>PHO</v>
      </c>
      <c r="AH170" t="str">
        <f>VLOOKUP(Sheet1!E192,Sheet2!$H$2:$J$300,3,FALSE)</f>
        <v>DEN</v>
      </c>
      <c r="AI170" t="str">
        <f>VLOOKUP(Sheet1!F192,Sheet2!$H$2:$J$300,3,FALSE)</f>
        <v>DEN</v>
      </c>
      <c r="AJ170" t="str">
        <f>VLOOKUP(Sheet1!G192,Sheet2!$H$2:$J$300,3,FALSE)</f>
        <v>PHO</v>
      </c>
      <c r="AK170" t="str">
        <f>VLOOKUP(Sheet1!H192,Sheet2!$H$2:$J$300,3,FALSE)</f>
        <v>HOU</v>
      </c>
      <c r="AL170" t="str">
        <f>VLOOKUP(Sheet1!I192,Sheet2!$H$2:$J$300,3,FALSE)</f>
        <v>PHO</v>
      </c>
      <c r="AM170" t="str">
        <f>VLOOKUP(Sheet1!J192,Sheet2!$H$2:$J$300,3,FALSE)</f>
        <v>UTA</v>
      </c>
      <c r="AN170">
        <f si="21" t="shared"/>
        <v>1</v>
      </c>
      <c r="AO170">
        <f si="22" t="shared"/>
        <v>1</v>
      </c>
      <c r="AP170">
        <f si="23" t="shared"/>
        <v>3</v>
      </c>
      <c r="AQ170">
        <f si="24" t="shared"/>
        <v>2</v>
      </c>
      <c r="AR170">
        <f si="25" t="shared"/>
        <v>2</v>
      </c>
      <c r="AS170">
        <f si="26" t="shared"/>
        <v>3</v>
      </c>
      <c r="AT170">
        <f si="27" t="shared"/>
        <v>1</v>
      </c>
      <c r="AU170">
        <f si="28" t="shared"/>
        <v>3</v>
      </c>
      <c r="AV170">
        <f si="29" t="shared"/>
        <v>1</v>
      </c>
      <c r="AW170">
        <f si="30" t="shared"/>
        <v>3</v>
      </c>
    </row>
    <row r="171" spans="3:49" x14ac:dyDescent="0.25">
      <c r="C171" s="46"/>
      <c r="D171" s="47"/>
      <c r="E171" s="45"/>
      <c r="F171" s="45"/>
      <c r="G171" s="45"/>
      <c r="H171" s="45"/>
      <c r="I171" s="45"/>
      <c r="J171" s="45"/>
      <c r="K171" s="45"/>
      <c r="L171" s="5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D171">
        <v>170</v>
      </c>
      <c r="AE171" t="str">
        <f>VLOOKUP(Sheet1!B193,Sheet2!$H$2:$J$300,3,FALSE)</f>
        <v>PHI</v>
      </c>
      <c r="AF171" t="str">
        <f>VLOOKUP(Sheet1!C193,Sheet2!$H$2:$J$300,3,FALSE)</f>
        <v>SAC</v>
      </c>
      <c r="AG171" t="str">
        <f>VLOOKUP(Sheet1!D193,Sheet2!$H$2:$J$300,3,FALSE)</f>
        <v>DEN</v>
      </c>
      <c r="AH171" t="str">
        <f>VLOOKUP(Sheet1!E193,Sheet2!$H$2:$J$300,3,FALSE)</f>
        <v>DEN</v>
      </c>
      <c r="AI171" t="str">
        <f>VLOOKUP(Sheet1!F193,Sheet2!$H$2:$J$300,3,FALSE)</f>
        <v>PHO</v>
      </c>
      <c r="AJ171" t="str">
        <f>VLOOKUP(Sheet1!G193,Sheet2!$H$2:$J$300,3,FALSE)</f>
        <v>HOU</v>
      </c>
      <c r="AK171" t="str">
        <f>VLOOKUP(Sheet1!H193,Sheet2!$H$2:$J$300,3,FALSE)</f>
        <v>HOU</v>
      </c>
      <c r="AL171" t="str">
        <f>VLOOKUP(Sheet1!I193,Sheet2!$H$2:$J$300,3,FALSE)</f>
        <v>SAC</v>
      </c>
      <c r="AM171" t="str">
        <f>VLOOKUP(Sheet1!J193,Sheet2!$H$2:$J$300,3,FALSE)</f>
        <v>MIN</v>
      </c>
      <c r="AN171">
        <f si="21" t="shared"/>
        <v>1</v>
      </c>
      <c r="AO171">
        <f si="22" t="shared"/>
        <v>2</v>
      </c>
      <c r="AP171">
        <f si="23" t="shared"/>
        <v>2</v>
      </c>
      <c r="AQ171">
        <f si="24" t="shared"/>
        <v>2</v>
      </c>
      <c r="AR171">
        <f si="25" t="shared"/>
        <v>1</v>
      </c>
      <c r="AS171">
        <f si="26" t="shared"/>
        <v>2</v>
      </c>
      <c r="AT171">
        <f si="27" t="shared"/>
        <v>2</v>
      </c>
      <c r="AU171">
        <f si="28" t="shared"/>
        <v>2</v>
      </c>
      <c r="AV171">
        <f si="29" t="shared"/>
        <v>1</v>
      </c>
      <c r="AW171">
        <f si="30" t="shared"/>
        <v>2</v>
      </c>
    </row>
    <row r="172" spans="3:49" x14ac:dyDescent="0.25">
      <c r="C172" s="46"/>
      <c r="D172" s="47"/>
      <c r="E172" s="45"/>
      <c r="F172" s="45"/>
      <c r="G172" s="45"/>
      <c r="H172" s="45"/>
      <c r="I172" s="45"/>
      <c r="J172" s="45"/>
      <c r="K172" s="45"/>
      <c r="L172" s="5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D172">
        <v>171</v>
      </c>
      <c r="AE172" t="str">
        <f>VLOOKUP(Sheet1!B194,Sheet2!$H$2:$J$300,3,FALSE)</f>
        <v>PHI</v>
      </c>
      <c r="AF172" t="str">
        <f>VLOOKUP(Sheet1!C194,Sheet2!$H$2:$J$300,3,FALSE)</f>
        <v>PHI</v>
      </c>
      <c r="AG172" t="str">
        <f>VLOOKUP(Sheet1!D194,Sheet2!$H$2:$J$300,3,FALSE)</f>
        <v>PHI</v>
      </c>
      <c r="AH172" t="str">
        <f>VLOOKUP(Sheet1!E194,Sheet2!$H$2:$J$300,3,FALSE)</f>
        <v>DEN</v>
      </c>
      <c r="AI172" t="str">
        <f>VLOOKUP(Sheet1!F194,Sheet2!$H$2:$J$300,3,FALSE)</f>
        <v>DEN</v>
      </c>
      <c r="AJ172" t="str">
        <f>VLOOKUP(Sheet1!G194,Sheet2!$H$2:$J$300,3,FALSE)</f>
        <v>UTA</v>
      </c>
      <c r="AK172" t="str">
        <f>VLOOKUP(Sheet1!H194,Sheet2!$H$2:$J$300,3,FALSE)</f>
        <v>SAC</v>
      </c>
      <c r="AL172" t="str">
        <f>VLOOKUP(Sheet1!I194,Sheet2!$H$2:$J$300,3,FALSE)</f>
        <v>PHO</v>
      </c>
      <c r="AM172" t="str">
        <f>VLOOKUP(Sheet1!J194,Sheet2!$H$2:$J$300,3,FALSE)</f>
        <v>UTA</v>
      </c>
      <c r="AN172">
        <f si="21" t="shared"/>
        <v>3</v>
      </c>
      <c r="AO172">
        <f si="22" t="shared"/>
        <v>3</v>
      </c>
      <c r="AP172">
        <f si="23" t="shared"/>
        <v>3</v>
      </c>
      <c r="AQ172">
        <f si="24" t="shared"/>
        <v>2</v>
      </c>
      <c r="AR172">
        <f si="25" t="shared"/>
        <v>2</v>
      </c>
      <c r="AS172">
        <f si="26" t="shared"/>
        <v>2</v>
      </c>
      <c r="AT172">
        <f si="27" t="shared"/>
        <v>1</v>
      </c>
      <c r="AU172">
        <f si="28" t="shared"/>
        <v>1</v>
      </c>
      <c r="AV172">
        <f si="29" t="shared"/>
        <v>2</v>
      </c>
      <c r="AW172">
        <f si="30" t="shared"/>
        <v>3</v>
      </c>
    </row>
    <row r="173" spans="3:49" x14ac:dyDescent="0.25">
      <c r="C173" s="46"/>
      <c r="D173" s="47"/>
      <c r="E173" s="45"/>
      <c r="F173" s="45"/>
      <c r="G173" s="45"/>
      <c r="H173" s="45"/>
      <c r="I173" s="45"/>
      <c r="J173" s="45"/>
      <c r="K173" s="45"/>
      <c r="L173" s="5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D173">
        <v>172</v>
      </c>
      <c r="AE173" t="str">
        <f>VLOOKUP(Sheet1!B195,Sheet2!$H$2:$J$300,3,FALSE)</f>
        <v>ATL</v>
      </c>
      <c r="AF173" t="str">
        <f>VLOOKUP(Sheet1!C195,Sheet2!$H$2:$J$300,3,FALSE)</f>
        <v>MIN</v>
      </c>
      <c r="AG173" t="str">
        <f>VLOOKUP(Sheet1!D195,Sheet2!$H$2:$J$300,3,FALSE)</f>
        <v>HOU</v>
      </c>
      <c r="AH173" t="str">
        <f>VLOOKUP(Sheet1!E195,Sheet2!$H$2:$J$300,3,FALSE)</f>
        <v>DEN</v>
      </c>
      <c r="AI173" t="str">
        <f>VLOOKUP(Sheet1!F195,Sheet2!$H$2:$J$300,3,FALSE)</f>
        <v>PHO</v>
      </c>
      <c r="AJ173" t="str">
        <f>VLOOKUP(Sheet1!G195,Sheet2!$H$2:$J$300,3,FALSE)</f>
        <v>UTA</v>
      </c>
      <c r="AK173" t="str">
        <f>VLOOKUP(Sheet1!H195,Sheet2!$H$2:$J$300,3,FALSE)</f>
        <v>HOU</v>
      </c>
      <c r="AL173" t="str">
        <f>VLOOKUP(Sheet1!I195,Sheet2!$H$2:$J$300,3,FALSE)</f>
        <v>DEN</v>
      </c>
      <c r="AM173" t="str">
        <f>VLOOKUP(Sheet1!J195,Sheet2!$H$2:$J$300,3,FALSE)</f>
        <v>UTA</v>
      </c>
      <c r="AN173">
        <f si="21" t="shared"/>
        <v>1</v>
      </c>
      <c r="AO173">
        <f si="22" t="shared"/>
        <v>1</v>
      </c>
      <c r="AP173">
        <f si="23" t="shared"/>
        <v>2</v>
      </c>
      <c r="AQ173">
        <f si="24" t="shared"/>
        <v>2</v>
      </c>
      <c r="AR173">
        <f si="25" t="shared"/>
        <v>1</v>
      </c>
      <c r="AS173">
        <f si="26" t="shared"/>
        <v>2</v>
      </c>
      <c r="AT173">
        <f si="27" t="shared"/>
        <v>2</v>
      </c>
      <c r="AU173">
        <f si="28" t="shared"/>
        <v>2</v>
      </c>
      <c r="AV173">
        <f si="29" t="shared"/>
        <v>2</v>
      </c>
      <c r="AW173">
        <f si="30" t="shared"/>
        <v>2</v>
      </c>
    </row>
    <row r="174" spans="3:49" x14ac:dyDescent="0.25">
      <c r="C174" s="46"/>
      <c r="D174" s="47"/>
      <c r="E174" s="45"/>
      <c r="F174" s="45"/>
      <c r="G174" s="45"/>
      <c r="H174" s="45"/>
      <c r="I174" s="45"/>
      <c r="J174" s="45"/>
      <c r="K174" s="45"/>
      <c r="L174" s="5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D174">
        <v>173</v>
      </c>
      <c r="AE174" t="str">
        <f>VLOOKUP(Sheet1!B196,Sheet2!$H$2:$J$300,3,FALSE)</f>
        <v>PHI</v>
      </c>
      <c r="AF174" t="str">
        <f>VLOOKUP(Sheet1!C196,Sheet2!$H$2:$J$300,3,FALSE)</f>
        <v>MIN</v>
      </c>
      <c r="AG174" t="str">
        <f>VLOOKUP(Sheet1!D196,Sheet2!$H$2:$J$300,3,FALSE)</f>
        <v>MIN</v>
      </c>
      <c r="AH174" t="str">
        <f>VLOOKUP(Sheet1!E196,Sheet2!$H$2:$J$300,3,FALSE)</f>
        <v>DEN</v>
      </c>
      <c r="AI174" t="str">
        <f>VLOOKUP(Sheet1!F196,Sheet2!$H$2:$J$300,3,FALSE)</f>
        <v>PHO</v>
      </c>
      <c r="AJ174" t="str">
        <f>VLOOKUP(Sheet1!G196,Sheet2!$H$2:$J$300,3,FALSE)</f>
        <v>PHO</v>
      </c>
      <c r="AK174" t="str">
        <f>VLOOKUP(Sheet1!H196,Sheet2!$H$2:$J$300,3,FALSE)</f>
        <v>HOU</v>
      </c>
      <c r="AL174" t="str">
        <f>VLOOKUP(Sheet1!I196,Sheet2!$H$2:$J$300,3,FALSE)</f>
        <v>DEN</v>
      </c>
      <c r="AM174" t="str">
        <f>VLOOKUP(Sheet1!J196,Sheet2!$H$2:$J$300,3,FALSE)</f>
        <v>MIN</v>
      </c>
      <c r="AN174">
        <f si="21" t="shared"/>
        <v>1</v>
      </c>
      <c r="AO174">
        <f si="22" t="shared"/>
        <v>3</v>
      </c>
      <c r="AP174">
        <f si="23" t="shared"/>
        <v>3</v>
      </c>
      <c r="AQ174">
        <f si="24" t="shared"/>
        <v>2</v>
      </c>
      <c r="AR174">
        <f si="25" t="shared"/>
        <v>2</v>
      </c>
      <c r="AS174">
        <f si="26" t="shared"/>
        <v>2</v>
      </c>
      <c r="AT174">
        <f si="27" t="shared"/>
        <v>1</v>
      </c>
      <c r="AU174">
        <f si="28" t="shared"/>
        <v>2</v>
      </c>
      <c r="AV174">
        <f si="29" t="shared"/>
        <v>3</v>
      </c>
      <c r="AW174">
        <f si="30" t="shared"/>
        <v>3</v>
      </c>
    </row>
    <row r="175" spans="3:49" x14ac:dyDescent="0.25">
      <c r="C175" s="46"/>
      <c r="D175" s="47"/>
      <c r="E175" s="45"/>
      <c r="F175" s="45"/>
      <c r="G175" s="45"/>
      <c r="H175" s="45"/>
      <c r="I175" s="45"/>
      <c r="J175" s="45"/>
      <c r="K175" s="45"/>
      <c r="L175" s="5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D175">
        <v>174</v>
      </c>
      <c r="AE175" t="str">
        <f>VLOOKUP(Sheet1!B197,Sheet2!$H$2:$J$300,3,FALSE)</f>
        <v>PHI</v>
      </c>
      <c r="AF175" t="str">
        <f>VLOOKUP(Sheet1!C197,Sheet2!$H$2:$J$300,3,FALSE)</f>
        <v>SAC</v>
      </c>
      <c r="AG175" t="str">
        <f>VLOOKUP(Sheet1!D197,Sheet2!$H$2:$J$300,3,FALSE)</f>
        <v>PHO</v>
      </c>
      <c r="AH175" t="str">
        <f>VLOOKUP(Sheet1!E197,Sheet2!$H$2:$J$300,3,FALSE)</f>
        <v>PHI</v>
      </c>
      <c r="AI175" t="str">
        <f>VLOOKUP(Sheet1!F197,Sheet2!$H$2:$J$300,3,FALSE)</f>
        <v>PHI</v>
      </c>
      <c r="AJ175" t="str">
        <f>VLOOKUP(Sheet1!G197,Sheet2!$H$2:$J$300,3,FALSE)</f>
        <v>HOU</v>
      </c>
      <c r="AK175" t="str">
        <f>VLOOKUP(Sheet1!H197,Sheet2!$H$2:$J$300,3,FALSE)</f>
        <v>PHO</v>
      </c>
      <c r="AL175" t="str">
        <f>VLOOKUP(Sheet1!I197,Sheet2!$H$2:$J$300,3,FALSE)</f>
        <v>DEN</v>
      </c>
      <c r="AM175" t="str">
        <f>VLOOKUP(Sheet1!J197,Sheet2!$H$2:$J$300,3,FALSE)</f>
        <v>PHO</v>
      </c>
      <c r="AN175">
        <f si="21" t="shared"/>
        <v>3</v>
      </c>
      <c r="AO175">
        <f si="22" t="shared"/>
        <v>1</v>
      </c>
      <c r="AP175">
        <f si="23" t="shared"/>
        <v>3</v>
      </c>
      <c r="AQ175">
        <f si="24" t="shared"/>
        <v>3</v>
      </c>
      <c r="AR175">
        <f si="25" t="shared"/>
        <v>3</v>
      </c>
      <c r="AS175">
        <f si="26" t="shared"/>
        <v>1</v>
      </c>
      <c r="AT175">
        <f si="27" t="shared"/>
        <v>3</v>
      </c>
      <c r="AU175">
        <f si="28" t="shared"/>
        <v>1</v>
      </c>
      <c r="AV175">
        <f si="29" t="shared"/>
        <v>3</v>
      </c>
      <c r="AW175">
        <f si="30" t="shared"/>
        <v>3</v>
      </c>
    </row>
    <row r="176" spans="3:49" x14ac:dyDescent="0.25">
      <c r="C176" s="46"/>
      <c r="D176" s="47"/>
      <c r="E176" s="45"/>
      <c r="F176" s="45"/>
      <c r="G176" s="45"/>
      <c r="H176" s="45"/>
      <c r="I176" s="45"/>
      <c r="J176" s="45"/>
      <c r="K176" s="45"/>
      <c r="L176" s="5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D176">
        <v>175</v>
      </c>
      <c r="AE176" t="str">
        <f>VLOOKUP(Sheet1!B198,Sheet2!$H$2:$J$300,3,FALSE)</f>
        <v>PHI</v>
      </c>
      <c r="AF176" t="str">
        <f>VLOOKUP(Sheet1!C198,Sheet2!$H$2:$J$300,3,FALSE)</f>
        <v>PHI</v>
      </c>
      <c r="AG176" t="str">
        <f>VLOOKUP(Sheet1!D198,Sheet2!$H$2:$J$300,3,FALSE)</f>
        <v>PHI</v>
      </c>
      <c r="AH176" t="str">
        <f>VLOOKUP(Sheet1!E198,Sheet2!$H$2:$J$300,3,FALSE)</f>
        <v>DEN</v>
      </c>
      <c r="AI176" t="str">
        <f>VLOOKUP(Sheet1!F198,Sheet2!$H$2:$J$300,3,FALSE)</f>
        <v>PHO</v>
      </c>
      <c r="AJ176" t="str">
        <f>VLOOKUP(Sheet1!G198,Sheet2!$H$2:$J$300,3,FALSE)</f>
        <v>UTA</v>
      </c>
      <c r="AK176" t="str">
        <f>VLOOKUP(Sheet1!H198,Sheet2!$H$2:$J$300,3,FALSE)</f>
        <v>PHO</v>
      </c>
      <c r="AL176" t="str">
        <f>VLOOKUP(Sheet1!I198,Sheet2!$H$2:$J$300,3,FALSE)</f>
        <v>DEN</v>
      </c>
      <c r="AM176" t="str">
        <f>VLOOKUP(Sheet1!J198,Sheet2!$H$2:$J$300,3,FALSE)</f>
        <v>DEN</v>
      </c>
      <c r="AN176">
        <f si="21" t="shared"/>
        <v>3</v>
      </c>
      <c r="AO176">
        <f si="22" t="shared"/>
        <v>3</v>
      </c>
      <c r="AP176">
        <f si="23" t="shared"/>
        <v>3</v>
      </c>
      <c r="AQ176">
        <f si="24" t="shared"/>
        <v>3</v>
      </c>
      <c r="AR176">
        <f si="25" t="shared"/>
        <v>2</v>
      </c>
      <c r="AS176">
        <f si="26" t="shared"/>
        <v>1</v>
      </c>
      <c r="AT176">
        <f si="27" t="shared"/>
        <v>2</v>
      </c>
      <c r="AU176">
        <f si="28" t="shared"/>
        <v>3</v>
      </c>
      <c r="AV176">
        <f si="29" t="shared"/>
        <v>3</v>
      </c>
      <c r="AW176">
        <f si="30" t="shared"/>
        <v>3</v>
      </c>
    </row>
    <row r="177" spans="3:49" x14ac:dyDescent="0.25">
      <c r="C177" s="46"/>
      <c r="D177" s="47"/>
      <c r="E177" s="45"/>
      <c r="F177" s="45"/>
      <c r="G177" s="45"/>
      <c r="H177" s="45"/>
      <c r="I177" s="45"/>
      <c r="J177" s="45"/>
      <c r="K177" s="45"/>
      <c r="L177" s="5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D177">
        <v>176</v>
      </c>
      <c r="AE177" t="str">
        <f>VLOOKUP(Sheet1!B199,Sheet2!$H$2:$J$300,3,FALSE)</f>
        <v>PHI</v>
      </c>
      <c r="AF177" t="str">
        <f>VLOOKUP(Sheet1!C199,Sheet2!$H$2:$J$300,3,FALSE)</f>
        <v>MIN</v>
      </c>
      <c r="AG177" t="str">
        <f>VLOOKUP(Sheet1!D199,Sheet2!$H$2:$J$300,3,FALSE)</f>
        <v>PHO</v>
      </c>
      <c r="AH177" t="str">
        <f>VLOOKUP(Sheet1!E199,Sheet2!$H$2:$J$300,3,FALSE)</f>
        <v>DEN</v>
      </c>
      <c r="AI177" t="str">
        <f>VLOOKUP(Sheet1!F199,Sheet2!$H$2:$J$300,3,FALSE)</f>
        <v>DEN</v>
      </c>
      <c r="AJ177" t="str">
        <f>VLOOKUP(Sheet1!G199,Sheet2!$H$2:$J$300,3,FALSE)</f>
        <v>ATL</v>
      </c>
      <c r="AK177" t="str">
        <f>VLOOKUP(Sheet1!H199,Sheet2!$H$2:$J$300,3,FALSE)</f>
        <v>ATL</v>
      </c>
      <c r="AL177" t="str">
        <f>VLOOKUP(Sheet1!I199,Sheet2!$H$2:$J$300,3,FALSE)</f>
        <v>DEN</v>
      </c>
      <c r="AM177" t="str">
        <f>VLOOKUP(Sheet1!J199,Sheet2!$H$2:$J$300,3,FALSE)</f>
        <v>MIN</v>
      </c>
      <c r="AN177">
        <f si="21" t="shared"/>
        <v>1</v>
      </c>
      <c r="AO177">
        <f si="22" t="shared"/>
        <v>2</v>
      </c>
      <c r="AP177">
        <f si="23" t="shared"/>
        <v>1</v>
      </c>
      <c r="AQ177">
        <f si="24" t="shared"/>
        <v>3</v>
      </c>
      <c r="AR177">
        <f si="25" t="shared"/>
        <v>3</v>
      </c>
      <c r="AS177">
        <f si="26" t="shared"/>
        <v>2</v>
      </c>
      <c r="AT177">
        <f si="27" t="shared"/>
        <v>2</v>
      </c>
      <c r="AU177">
        <f si="28" t="shared"/>
        <v>3</v>
      </c>
      <c r="AV177">
        <f si="29" t="shared"/>
        <v>2</v>
      </c>
      <c r="AW177">
        <f si="30" t="shared"/>
        <v>3</v>
      </c>
    </row>
    <row r="178" spans="3:49" x14ac:dyDescent="0.25">
      <c r="C178" s="46"/>
      <c r="D178" s="47"/>
      <c r="E178" s="45"/>
      <c r="F178" s="45"/>
      <c r="G178" s="45"/>
      <c r="H178" s="45"/>
      <c r="I178" s="45"/>
      <c r="J178" s="45"/>
      <c r="K178" s="45"/>
      <c r="L178" s="5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D178">
        <v>177</v>
      </c>
      <c r="AE178" t="str">
        <f>VLOOKUP(Sheet1!B200,Sheet2!$H$2:$J$300,3,FALSE)</f>
        <v>PHI</v>
      </c>
      <c r="AF178" t="str">
        <f>VLOOKUP(Sheet1!C200,Sheet2!$H$2:$J$300,3,FALSE)</f>
        <v>SAC</v>
      </c>
      <c r="AG178" t="str">
        <f>VLOOKUP(Sheet1!D200,Sheet2!$H$2:$J$300,3,FALSE)</f>
        <v>PHO</v>
      </c>
      <c r="AH178" t="str">
        <f>VLOOKUP(Sheet1!E200,Sheet2!$H$2:$J$300,3,FALSE)</f>
        <v>DEN</v>
      </c>
      <c r="AI178" t="str">
        <f>VLOOKUP(Sheet1!F200,Sheet2!$H$2:$J$300,3,FALSE)</f>
        <v>UTA</v>
      </c>
      <c r="AJ178" t="str">
        <f>VLOOKUP(Sheet1!G200,Sheet2!$H$2:$J$300,3,FALSE)</f>
        <v>HOU</v>
      </c>
      <c r="AK178" t="str">
        <f>VLOOKUP(Sheet1!H200,Sheet2!$H$2:$J$300,3,FALSE)</f>
        <v>DEN</v>
      </c>
      <c r="AL178" t="str">
        <f>VLOOKUP(Sheet1!I200,Sheet2!$H$2:$J$300,3,FALSE)</f>
        <v>MIN</v>
      </c>
      <c r="AM178" t="str">
        <f>VLOOKUP(Sheet1!J200,Sheet2!$H$2:$J$300,3,FALSE)</f>
        <v>MIN</v>
      </c>
      <c r="AN178">
        <f si="21" t="shared"/>
        <v>1</v>
      </c>
      <c r="AO178">
        <f si="22" t="shared"/>
        <v>1</v>
      </c>
      <c r="AP178">
        <f si="23" t="shared"/>
        <v>1</v>
      </c>
      <c r="AQ178">
        <f si="24" t="shared"/>
        <v>2</v>
      </c>
      <c r="AR178">
        <f si="25" t="shared"/>
        <v>1</v>
      </c>
      <c r="AS178">
        <f si="26" t="shared"/>
        <v>1</v>
      </c>
      <c r="AT178">
        <f si="27" t="shared"/>
        <v>2</v>
      </c>
      <c r="AU178">
        <f si="28" t="shared"/>
        <v>2</v>
      </c>
      <c r="AV178">
        <f si="29" t="shared"/>
        <v>2</v>
      </c>
      <c r="AW178">
        <f si="30" t="shared"/>
        <v>2</v>
      </c>
    </row>
    <row r="179" spans="3:49" x14ac:dyDescent="0.25">
      <c r="C179" s="46"/>
      <c r="D179" s="47"/>
      <c r="E179" s="45"/>
      <c r="F179" s="45"/>
      <c r="G179" s="45"/>
      <c r="H179" s="45"/>
      <c r="I179" s="45"/>
      <c r="J179" s="45"/>
      <c r="K179" s="45"/>
      <c r="L179" s="5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D179">
        <v>178</v>
      </c>
      <c r="AE179" t="str">
        <f>VLOOKUP(Sheet1!B201,Sheet2!$H$2:$J$300,3,FALSE)</f>
        <v>PHI</v>
      </c>
      <c r="AF179" t="str">
        <f>VLOOKUP(Sheet1!C201,Sheet2!$H$2:$J$300,3,FALSE)</f>
        <v>UTA</v>
      </c>
      <c r="AG179" t="str">
        <f>VLOOKUP(Sheet1!D201,Sheet2!$H$2:$J$300,3,FALSE)</f>
        <v>PHO</v>
      </c>
      <c r="AH179" t="str">
        <f>VLOOKUP(Sheet1!E201,Sheet2!$H$2:$J$300,3,FALSE)</f>
        <v>DEN</v>
      </c>
      <c r="AI179" t="str">
        <f>VLOOKUP(Sheet1!F201,Sheet2!$H$2:$J$300,3,FALSE)</f>
        <v>PHO</v>
      </c>
      <c r="AJ179" t="str">
        <f>VLOOKUP(Sheet1!G201,Sheet2!$H$2:$J$300,3,FALSE)</f>
        <v>MIN</v>
      </c>
      <c r="AK179" t="str">
        <f>VLOOKUP(Sheet1!H201,Sheet2!$H$2:$J$300,3,FALSE)</f>
        <v>SAC</v>
      </c>
      <c r="AL179" t="str">
        <f>VLOOKUP(Sheet1!I201,Sheet2!$H$2:$J$300,3,FALSE)</f>
        <v>DEN</v>
      </c>
      <c r="AM179" t="str">
        <f>VLOOKUP(Sheet1!J201,Sheet2!$H$2:$J$300,3,FALSE)</f>
        <v>UTA</v>
      </c>
      <c r="AN179">
        <f si="21" t="shared"/>
        <v>1</v>
      </c>
      <c r="AO179">
        <f si="22" t="shared"/>
        <v>2</v>
      </c>
      <c r="AP179">
        <f si="23" t="shared"/>
        <v>2</v>
      </c>
      <c r="AQ179">
        <f si="24" t="shared"/>
        <v>2</v>
      </c>
      <c r="AR179">
        <f si="25" t="shared"/>
        <v>2</v>
      </c>
      <c r="AS179">
        <f si="26" t="shared"/>
        <v>1</v>
      </c>
      <c r="AT179">
        <f si="27" t="shared"/>
        <v>1</v>
      </c>
      <c r="AU179">
        <f si="28" t="shared"/>
        <v>2</v>
      </c>
      <c r="AV179">
        <f si="29" t="shared"/>
        <v>2</v>
      </c>
      <c r="AW179">
        <f si="30" t="shared"/>
        <v>2</v>
      </c>
    </row>
    <row r="180" spans="3:49" x14ac:dyDescent="0.25">
      <c r="C180" s="46"/>
      <c r="D180" s="47"/>
      <c r="E180" s="45"/>
      <c r="F180" s="45"/>
      <c r="G180" s="45"/>
      <c r="H180" s="45"/>
      <c r="I180" s="45"/>
      <c r="J180" s="45"/>
      <c r="K180" s="45"/>
      <c r="L180" s="5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D180">
        <v>179</v>
      </c>
      <c r="AE180" t="str">
        <f>VLOOKUP(Sheet1!B202,Sheet2!$H$2:$J$300,3,FALSE)</f>
        <v>PHI</v>
      </c>
      <c r="AF180" t="str">
        <f>VLOOKUP(Sheet1!C202,Sheet2!$H$2:$J$300,3,FALSE)</f>
        <v>UTA</v>
      </c>
      <c r="AG180" t="str">
        <f>VLOOKUP(Sheet1!D202,Sheet2!$H$2:$J$300,3,FALSE)</f>
        <v>PHO</v>
      </c>
      <c r="AH180" t="str">
        <f>VLOOKUP(Sheet1!E202,Sheet2!$H$2:$J$300,3,FALSE)</f>
        <v>DEN</v>
      </c>
      <c r="AI180" t="str">
        <f>VLOOKUP(Sheet1!F202,Sheet2!$H$2:$J$300,3,FALSE)</f>
        <v>ATL</v>
      </c>
      <c r="AJ180" t="str">
        <f>VLOOKUP(Sheet1!G202,Sheet2!$H$2:$J$300,3,FALSE)</f>
        <v>HOU</v>
      </c>
      <c r="AK180" t="str">
        <f>VLOOKUP(Sheet1!H202,Sheet2!$H$2:$J$300,3,FALSE)</f>
        <v>SAC</v>
      </c>
      <c r="AL180" t="str">
        <f>VLOOKUP(Sheet1!I202,Sheet2!$H$2:$J$300,3,FALSE)</f>
        <v>DEN</v>
      </c>
      <c r="AM180" t="str">
        <f>VLOOKUP(Sheet1!J202,Sheet2!$H$2:$J$300,3,FALSE)</f>
        <v>MIN</v>
      </c>
      <c r="AN180">
        <f si="21" t="shared"/>
        <v>1</v>
      </c>
      <c r="AO180">
        <f si="22" t="shared"/>
        <v>1</v>
      </c>
      <c r="AP180">
        <f si="23" t="shared"/>
        <v>1</v>
      </c>
      <c r="AQ180">
        <f si="24" t="shared"/>
        <v>2</v>
      </c>
      <c r="AR180">
        <f si="25" t="shared"/>
        <v>1</v>
      </c>
      <c r="AS180">
        <f si="26" t="shared"/>
        <v>1</v>
      </c>
      <c r="AT180">
        <f si="27" t="shared"/>
        <v>1</v>
      </c>
      <c r="AU180">
        <f si="28" t="shared"/>
        <v>2</v>
      </c>
      <c r="AV180">
        <f si="29" t="shared"/>
        <v>1</v>
      </c>
      <c r="AW180">
        <f si="30" t="shared"/>
        <v>2</v>
      </c>
    </row>
    <row r="181" spans="3:49" x14ac:dyDescent="0.25">
      <c r="C181" s="46"/>
      <c r="D181" s="47"/>
      <c r="E181" s="45"/>
      <c r="F181" s="45"/>
      <c r="G181" s="45"/>
      <c r="H181" s="45"/>
      <c r="I181" s="45"/>
      <c r="J181" s="45"/>
      <c r="K181" s="45"/>
      <c r="L181" s="5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D181">
        <v>180</v>
      </c>
      <c r="AE181" t="str">
        <f>VLOOKUP(Sheet1!B203,Sheet2!$H$2:$J$300,3,FALSE)</f>
        <v>PHI</v>
      </c>
      <c r="AF181" t="str">
        <f>VLOOKUP(Sheet1!C203,Sheet2!$H$2:$J$300,3,FALSE)</f>
        <v>PHI</v>
      </c>
      <c r="AG181" t="str">
        <f>VLOOKUP(Sheet1!D203,Sheet2!$H$2:$J$300,3,FALSE)</f>
        <v>HOU</v>
      </c>
      <c r="AH181" t="str">
        <f>VLOOKUP(Sheet1!E203,Sheet2!$H$2:$J$300,3,FALSE)</f>
        <v>DEN</v>
      </c>
      <c r="AI181" t="str">
        <f>VLOOKUP(Sheet1!F203,Sheet2!$H$2:$J$300,3,FALSE)</f>
        <v>PHO</v>
      </c>
      <c r="AJ181" t="str">
        <f>VLOOKUP(Sheet1!G203,Sheet2!$H$2:$J$300,3,FALSE)</f>
        <v>ATL</v>
      </c>
      <c r="AK181" t="str">
        <f>VLOOKUP(Sheet1!H203,Sheet2!$H$2:$J$300,3,FALSE)</f>
        <v>PHO</v>
      </c>
      <c r="AL181" t="str">
        <f>VLOOKUP(Sheet1!I203,Sheet2!$H$2:$J$300,3,FALSE)</f>
        <v>DEN</v>
      </c>
      <c r="AM181" t="str">
        <f>VLOOKUP(Sheet1!J203,Sheet2!$H$2:$J$300,3,FALSE)</f>
        <v>PHO</v>
      </c>
      <c r="AN181">
        <f si="21" t="shared"/>
        <v>2</v>
      </c>
      <c r="AO181">
        <f si="22" t="shared"/>
        <v>2</v>
      </c>
      <c r="AP181">
        <f si="23" t="shared"/>
        <v>1</v>
      </c>
      <c r="AQ181">
        <f si="24" t="shared"/>
        <v>2</v>
      </c>
      <c r="AR181">
        <f si="25" t="shared"/>
        <v>3</v>
      </c>
      <c r="AS181">
        <f si="26" t="shared"/>
        <v>1</v>
      </c>
      <c r="AT181">
        <f si="27" t="shared"/>
        <v>3</v>
      </c>
      <c r="AU181">
        <f si="28" t="shared"/>
        <v>2</v>
      </c>
      <c r="AV181">
        <f si="29" t="shared"/>
        <v>3</v>
      </c>
      <c r="AW181">
        <f si="30" t="shared"/>
        <v>3</v>
      </c>
    </row>
    <row r="182" spans="3:49" x14ac:dyDescent="0.25">
      <c r="C182" s="46"/>
      <c r="D182" s="47"/>
      <c r="E182" s="45"/>
      <c r="F182" s="45"/>
      <c r="G182" s="45"/>
      <c r="H182" s="45"/>
      <c r="I182" s="45"/>
      <c r="J182" s="45"/>
      <c r="K182" s="45"/>
      <c r="L182" s="5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D182">
        <v>181</v>
      </c>
      <c r="AE182" t="str">
        <f>VLOOKUP(Sheet1!B204,Sheet2!$H$2:$J$300,3,FALSE)</f>
        <v>PHI</v>
      </c>
      <c r="AF182" t="str">
        <f>VLOOKUP(Sheet1!C204,Sheet2!$H$2:$J$300,3,FALSE)</f>
        <v>PHI</v>
      </c>
      <c r="AG182" t="str">
        <f>VLOOKUP(Sheet1!D204,Sheet2!$H$2:$J$300,3,FALSE)</f>
        <v>UTA</v>
      </c>
      <c r="AH182" t="str">
        <f>VLOOKUP(Sheet1!E204,Sheet2!$H$2:$J$300,3,FALSE)</f>
        <v>DEN</v>
      </c>
      <c r="AI182" t="str">
        <f>VLOOKUP(Sheet1!F204,Sheet2!$H$2:$J$300,3,FALSE)</f>
        <v>PHO</v>
      </c>
      <c r="AJ182" t="str">
        <f>VLOOKUP(Sheet1!G204,Sheet2!$H$2:$J$300,3,FALSE)</f>
        <v>PHO</v>
      </c>
      <c r="AK182" t="str">
        <f>VLOOKUP(Sheet1!H204,Sheet2!$H$2:$J$300,3,FALSE)</f>
        <v>PHO</v>
      </c>
      <c r="AL182" t="str">
        <f>VLOOKUP(Sheet1!I204,Sheet2!$H$2:$J$300,3,FALSE)</f>
        <v>DEN</v>
      </c>
      <c r="AM182" t="str">
        <f>VLOOKUP(Sheet1!J204,Sheet2!$H$2:$J$300,3,FALSE)</f>
        <v>MIN</v>
      </c>
      <c r="AN182">
        <f si="21" t="shared"/>
        <v>2</v>
      </c>
      <c r="AO182">
        <f si="22" t="shared"/>
        <v>2</v>
      </c>
      <c r="AP182">
        <f si="23" t="shared"/>
        <v>1</v>
      </c>
      <c r="AQ182">
        <f si="24" t="shared"/>
        <v>2</v>
      </c>
      <c r="AR182">
        <f si="25" t="shared"/>
        <v>3</v>
      </c>
      <c r="AS182">
        <f si="26" t="shared"/>
        <v>3</v>
      </c>
      <c r="AT182">
        <f si="27" t="shared"/>
        <v>3</v>
      </c>
      <c r="AU182">
        <f si="28" t="shared"/>
        <v>2</v>
      </c>
      <c r="AV182">
        <f si="29" t="shared"/>
        <v>1</v>
      </c>
      <c r="AW182">
        <f si="30" t="shared"/>
        <v>3</v>
      </c>
    </row>
    <row r="183" spans="3:49" x14ac:dyDescent="0.25">
      <c r="C183" s="46"/>
      <c r="D183" s="47"/>
      <c r="E183" s="45"/>
      <c r="F183" s="45"/>
      <c r="G183" s="45"/>
      <c r="H183" s="45"/>
      <c r="I183" s="45"/>
      <c r="J183" s="45"/>
      <c r="K183" s="45"/>
      <c r="L183" s="5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D183">
        <v>182</v>
      </c>
      <c r="AE183" t="str">
        <f>VLOOKUP(Sheet1!B205,Sheet2!$H$2:$J$300,3,FALSE)</f>
        <v>PHI</v>
      </c>
      <c r="AF183" t="str">
        <f>VLOOKUP(Sheet1!C205,Sheet2!$H$2:$J$300,3,FALSE)</f>
        <v>PHI</v>
      </c>
      <c r="AG183" t="str">
        <f>VLOOKUP(Sheet1!D205,Sheet2!$H$2:$J$300,3,FALSE)</f>
        <v>PHO</v>
      </c>
      <c r="AH183" t="str">
        <f>VLOOKUP(Sheet1!E205,Sheet2!$H$2:$J$300,3,FALSE)</f>
        <v>PHI</v>
      </c>
      <c r="AI183" t="str">
        <f>VLOOKUP(Sheet1!F205,Sheet2!$H$2:$J$300,3,FALSE)</f>
        <v>PHO</v>
      </c>
      <c r="AJ183" t="str">
        <f>VLOOKUP(Sheet1!G205,Sheet2!$H$2:$J$300,3,FALSE)</f>
        <v>PHI</v>
      </c>
      <c r="AK183" t="str">
        <f>VLOOKUP(Sheet1!H205,Sheet2!$H$2:$J$300,3,FALSE)</f>
        <v>PHO</v>
      </c>
      <c r="AL183" t="str">
        <f>VLOOKUP(Sheet1!I205,Sheet2!$H$2:$J$300,3,FALSE)</f>
        <v>MIN</v>
      </c>
      <c r="AM183" t="str">
        <f>VLOOKUP(Sheet1!J205,Sheet2!$H$2:$J$300,3,FALSE)</f>
        <v>UTA</v>
      </c>
      <c r="AN183">
        <f si="21" t="shared"/>
        <v>4</v>
      </c>
      <c r="AO183">
        <f si="22" t="shared"/>
        <v>4</v>
      </c>
      <c r="AP183">
        <f si="23" t="shared"/>
        <v>3</v>
      </c>
      <c r="AQ183">
        <f si="24" t="shared"/>
        <v>4</v>
      </c>
      <c r="AR183">
        <f si="25" t="shared"/>
        <v>3</v>
      </c>
      <c r="AS183">
        <f si="26" t="shared"/>
        <v>4</v>
      </c>
      <c r="AT183">
        <f si="27" t="shared"/>
        <v>3</v>
      </c>
      <c r="AU183">
        <f si="28" t="shared"/>
        <v>1</v>
      </c>
      <c r="AV183">
        <f si="29" t="shared"/>
        <v>1</v>
      </c>
      <c r="AW183">
        <f si="30" t="shared"/>
        <v>4</v>
      </c>
    </row>
    <row r="184" spans="3:49" x14ac:dyDescent="0.25">
      <c r="C184" s="46"/>
      <c r="D184" s="47"/>
      <c r="E184" s="45"/>
      <c r="F184" s="45"/>
      <c r="G184" s="45"/>
      <c r="H184" s="45"/>
      <c r="I184" s="45"/>
      <c r="J184" s="45"/>
      <c r="K184" s="45"/>
      <c r="L184" s="5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D184">
        <v>183</v>
      </c>
      <c r="AE184" t="str">
        <f>VLOOKUP(Sheet1!B206,Sheet2!$H$2:$J$300,3,FALSE)</f>
        <v>SAC</v>
      </c>
      <c r="AF184" t="str">
        <f>VLOOKUP(Sheet1!C206,Sheet2!$H$2:$J$300,3,FALSE)</f>
        <v>MIN</v>
      </c>
      <c r="AG184" t="str">
        <f>VLOOKUP(Sheet1!D206,Sheet2!$H$2:$J$300,3,FALSE)</f>
        <v>PHI</v>
      </c>
      <c r="AH184" t="str">
        <f>VLOOKUP(Sheet1!E206,Sheet2!$H$2:$J$300,3,FALSE)</f>
        <v>DEN</v>
      </c>
      <c r="AI184" t="str">
        <f>VLOOKUP(Sheet1!F206,Sheet2!$H$2:$J$300,3,FALSE)</f>
        <v>PHO</v>
      </c>
      <c r="AJ184" t="str">
        <f>VLOOKUP(Sheet1!G206,Sheet2!$H$2:$J$300,3,FALSE)</f>
        <v>UTA</v>
      </c>
      <c r="AK184" t="str">
        <f>VLOOKUP(Sheet1!H206,Sheet2!$H$2:$J$300,3,FALSE)</f>
        <v>ATL</v>
      </c>
      <c r="AL184" t="str">
        <f>VLOOKUP(Sheet1!I206,Sheet2!$H$2:$J$300,3,FALSE)</f>
        <v>SAC</v>
      </c>
      <c r="AM184" t="str">
        <f>VLOOKUP(Sheet1!J206,Sheet2!$H$2:$J$300,3,FALSE)</f>
        <v>MIN</v>
      </c>
      <c r="AN184">
        <f si="21" t="shared"/>
        <v>2</v>
      </c>
      <c r="AO184">
        <f si="22" t="shared"/>
        <v>2</v>
      </c>
      <c r="AP184">
        <f si="23" t="shared"/>
        <v>1</v>
      </c>
      <c r="AQ184">
        <f si="24" t="shared"/>
        <v>1</v>
      </c>
      <c r="AR184">
        <f si="25" t="shared"/>
        <v>1</v>
      </c>
      <c r="AS184">
        <f si="26" t="shared"/>
        <v>1</v>
      </c>
      <c r="AT184">
        <f si="27" t="shared"/>
        <v>1</v>
      </c>
      <c r="AU184">
        <f si="28" t="shared"/>
        <v>2</v>
      </c>
      <c r="AV184">
        <f si="29" t="shared"/>
        <v>2</v>
      </c>
      <c r="AW184">
        <f si="30" t="shared"/>
        <v>2</v>
      </c>
    </row>
    <row r="185" spans="3:49" x14ac:dyDescent="0.25">
      <c r="C185" s="46"/>
      <c r="D185" s="47"/>
      <c r="E185" s="45"/>
      <c r="F185" s="45"/>
      <c r="G185" s="45"/>
      <c r="H185" s="45"/>
      <c r="I185" s="45"/>
      <c r="J185" s="45"/>
      <c r="K185" s="45"/>
      <c r="L185" s="5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D185">
        <v>184</v>
      </c>
      <c r="AE185" t="str">
        <f>VLOOKUP(Sheet1!B207,Sheet2!$H$2:$J$300,3,FALSE)</f>
        <v>PHI</v>
      </c>
      <c r="AF185" t="str">
        <f>VLOOKUP(Sheet1!C207,Sheet2!$H$2:$J$300,3,FALSE)</f>
        <v>PHI</v>
      </c>
      <c r="AG185" t="str">
        <f>VLOOKUP(Sheet1!D207,Sheet2!$H$2:$J$300,3,FALSE)</f>
        <v>PHO</v>
      </c>
      <c r="AH185" t="str">
        <f>VLOOKUP(Sheet1!E207,Sheet2!$H$2:$J$300,3,FALSE)</f>
        <v>DEN</v>
      </c>
      <c r="AI185" t="str">
        <f>VLOOKUP(Sheet1!F207,Sheet2!$H$2:$J$300,3,FALSE)</f>
        <v>PHO</v>
      </c>
      <c r="AJ185" t="str">
        <f>VLOOKUP(Sheet1!G207,Sheet2!$H$2:$J$300,3,FALSE)</f>
        <v>UTA</v>
      </c>
      <c r="AK185" t="str">
        <f>VLOOKUP(Sheet1!H207,Sheet2!$H$2:$J$300,3,FALSE)</f>
        <v>HOU</v>
      </c>
      <c r="AL185" t="str">
        <f>VLOOKUP(Sheet1!I207,Sheet2!$H$2:$J$300,3,FALSE)</f>
        <v>DEN</v>
      </c>
      <c r="AM185" t="str">
        <f>VLOOKUP(Sheet1!J207,Sheet2!$H$2:$J$300,3,FALSE)</f>
        <v>UTA</v>
      </c>
      <c r="AN185">
        <f si="21" t="shared"/>
        <v>2</v>
      </c>
      <c r="AO185">
        <f si="22" t="shared"/>
        <v>2</v>
      </c>
      <c r="AP185">
        <f si="23" t="shared"/>
        <v>2</v>
      </c>
      <c r="AQ185">
        <f si="24" t="shared"/>
        <v>2</v>
      </c>
      <c r="AR185">
        <f si="25" t="shared"/>
        <v>2</v>
      </c>
      <c r="AS185">
        <f si="26" t="shared"/>
        <v>2</v>
      </c>
      <c r="AT185">
        <f si="27" t="shared"/>
        <v>1</v>
      </c>
      <c r="AU185">
        <f si="28" t="shared"/>
        <v>2</v>
      </c>
      <c r="AV185">
        <f si="29" t="shared"/>
        <v>2</v>
      </c>
      <c r="AW185">
        <f si="30" t="shared"/>
        <v>2</v>
      </c>
    </row>
    <row r="186" spans="3:49" x14ac:dyDescent="0.25">
      <c r="C186" s="46"/>
      <c r="D186" s="47"/>
      <c r="E186" s="45"/>
      <c r="F186" s="45"/>
      <c r="G186" s="45"/>
      <c r="H186" s="45"/>
      <c r="I186" s="45"/>
      <c r="J186" s="45"/>
      <c r="K186" s="45"/>
      <c r="L186" s="5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D186">
        <v>185</v>
      </c>
      <c r="AE186" t="str">
        <f>VLOOKUP(Sheet1!B208,Sheet2!$H$2:$J$300,3,FALSE)</f>
        <v>PHI</v>
      </c>
      <c r="AF186" t="str">
        <f>VLOOKUP(Sheet1!C208,Sheet2!$H$2:$J$300,3,FALSE)</f>
        <v>UTA</v>
      </c>
      <c r="AG186" t="str">
        <f>VLOOKUP(Sheet1!D208,Sheet2!$H$2:$J$300,3,FALSE)</f>
        <v>PHO</v>
      </c>
      <c r="AH186" t="str">
        <f>VLOOKUP(Sheet1!E208,Sheet2!$H$2:$J$300,3,FALSE)</f>
        <v>DEN</v>
      </c>
      <c r="AI186" t="str">
        <f>VLOOKUP(Sheet1!F208,Sheet2!$H$2:$J$300,3,FALSE)</f>
        <v>PHI</v>
      </c>
      <c r="AJ186" t="str">
        <f>VLOOKUP(Sheet1!G208,Sheet2!$H$2:$J$300,3,FALSE)</f>
        <v>HOU</v>
      </c>
      <c r="AK186" t="str">
        <f>VLOOKUP(Sheet1!H208,Sheet2!$H$2:$J$300,3,FALSE)</f>
        <v>HOU</v>
      </c>
      <c r="AL186" t="str">
        <f>VLOOKUP(Sheet1!I208,Sheet2!$H$2:$J$300,3,FALSE)</f>
        <v>PHO</v>
      </c>
      <c r="AM186" t="str">
        <f>VLOOKUP(Sheet1!J208,Sheet2!$H$2:$J$300,3,FALSE)</f>
        <v>MIN</v>
      </c>
      <c r="AN186">
        <f si="21" t="shared"/>
        <v>2</v>
      </c>
      <c r="AO186">
        <f si="22" t="shared"/>
        <v>1</v>
      </c>
      <c r="AP186">
        <f si="23" t="shared"/>
        <v>2</v>
      </c>
      <c r="AQ186">
        <f si="24" t="shared"/>
        <v>1</v>
      </c>
      <c r="AR186">
        <f si="25" t="shared"/>
        <v>2</v>
      </c>
      <c r="AS186">
        <f si="26" t="shared"/>
        <v>2</v>
      </c>
      <c r="AT186">
        <f si="27" t="shared"/>
        <v>2</v>
      </c>
      <c r="AU186">
        <f si="28" t="shared"/>
        <v>2</v>
      </c>
      <c r="AV186">
        <f si="29" t="shared"/>
        <v>1</v>
      </c>
      <c r="AW186">
        <f si="30" t="shared"/>
        <v>2</v>
      </c>
    </row>
    <row r="187" spans="3:49" x14ac:dyDescent="0.25">
      <c r="C187" s="46"/>
      <c r="D187" s="47"/>
      <c r="E187" s="45"/>
      <c r="F187" s="45"/>
      <c r="G187" s="45"/>
      <c r="H187" s="45"/>
      <c r="I187" s="45"/>
      <c r="J187" s="45"/>
      <c r="K187" s="45"/>
      <c r="L187" s="5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D187">
        <v>186</v>
      </c>
      <c r="AE187" t="str">
        <f>VLOOKUP(Sheet1!B209,Sheet2!$H$2:$J$300,3,FALSE)</f>
        <v>PHI</v>
      </c>
      <c r="AF187" t="str">
        <f>VLOOKUP(Sheet1!C209,Sheet2!$H$2:$J$300,3,FALSE)</f>
        <v>PHI</v>
      </c>
      <c r="AG187" t="str">
        <f>VLOOKUP(Sheet1!D209,Sheet2!$H$2:$J$300,3,FALSE)</f>
        <v>PHO</v>
      </c>
      <c r="AH187" t="str">
        <f>VLOOKUP(Sheet1!E209,Sheet2!$H$2:$J$300,3,FALSE)</f>
        <v>DEN</v>
      </c>
      <c r="AI187" t="str">
        <f>VLOOKUP(Sheet1!F209,Sheet2!$H$2:$J$300,3,FALSE)</f>
        <v>DEN</v>
      </c>
      <c r="AJ187" t="str">
        <f>VLOOKUP(Sheet1!G209,Sheet2!$H$2:$J$300,3,FALSE)</f>
        <v>PHO</v>
      </c>
      <c r="AK187" t="str">
        <f>VLOOKUP(Sheet1!H209,Sheet2!$H$2:$J$300,3,FALSE)</f>
        <v>ATL</v>
      </c>
      <c r="AL187" t="str">
        <f>VLOOKUP(Sheet1!I209,Sheet2!$H$2:$J$300,3,FALSE)</f>
        <v>MIN</v>
      </c>
      <c r="AM187" t="str">
        <f>VLOOKUP(Sheet1!J209,Sheet2!$H$2:$J$300,3,FALSE)</f>
        <v>UTA</v>
      </c>
      <c r="AN187">
        <f si="21" t="shared"/>
        <v>2</v>
      </c>
      <c r="AO187">
        <f si="22" t="shared"/>
        <v>2</v>
      </c>
      <c r="AP187">
        <f si="23" t="shared"/>
        <v>2</v>
      </c>
      <c r="AQ187">
        <f si="24" t="shared"/>
        <v>2</v>
      </c>
      <c r="AR187">
        <f si="25" t="shared"/>
        <v>2</v>
      </c>
      <c r="AS187">
        <f si="26" t="shared"/>
        <v>2</v>
      </c>
      <c r="AT187">
        <f si="27" t="shared"/>
        <v>1</v>
      </c>
      <c r="AU187">
        <f si="28" t="shared"/>
        <v>1</v>
      </c>
      <c r="AV187">
        <f si="29" t="shared"/>
        <v>1</v>
      </c>
      <c r="AW187">
        <f si="30" t="shared"/>
        <v>2</v>
      </c>
    </row>
    <row r="188" spans="3:49" x14ac:dyDescent="0.25">
      <c r="C188" s="46"/>
      <c r="D188" s="47"/>
      <c r="E188" s="45"/>
      <c r="F188" s="45"/>
      <c r="G188" s="45"/>
      <c r="H188" s="45"/>
      <c r="I188" s="45"/>
      <c r="J188" s="45"/>
      <c r="K188" s="45"/>
      <c r="L188" s="5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D188">
        <v>187</v>
      </c>
      <c r="AE188" t="str">
        <f>VLOOKUP(Sheet1!B210,Sheet2!$H$2:$J$300,3,FALSE)</f>
        <v>PHI</v>
      </c>
      <c r="AF188" t="str">
        <f>VLOOKUP(Sheet1!C210,Sheet2!$H$2:$J$300,3,FALSE)</f>
        <v>UTA</v>
      </c>
      <c r="AG188" t="str">
        <f>VLOOKUP(Sheet1!D210,Sheet2!$H$2:$J$300,3,FALSE)</f>
        <v>PHO</v>
      </c>
      <c r="AH188" t="str">
        <f>VLOOKUP(Sheet1!E210,Sheet2!$H$2:$J$300,3,FALSE)</f>
        <v>DEN</v>
      </c>
      <c r="AI188" t="str">
        <f>VLOOKUP(Sheet1!F210,Sheet2!$H$2:$J$300,3,FALSE)</f>
        <v>PHO</v>
      </c>
      <c r="AJ188" t="str">
        <f>VLOOKUP(Sheet1!G210,Sheet2!$H$2:$J$300,3,FALSE)</f>
        <v>SAC</v>
      </c>
      <c r="AK188" t="str">
        <f>VLOOKUP(Sheet1!H210,Sheet2!$H$2:$J$300,3,FALSE)</f>
        <v>HOU</v>
      </c>
      <c r="AL188" t="str">
        <f>VLOOKUP(Sheet1!I210,Sheet2!$H$2:$J$300,3,FALSE)</f>
        <v>PHO</v>
      </c>
      <c r="AM188" t="str">
        <f>VLOOKUP(Sheet1!J210,Sheet2!$H$2:$J$300,3,FALSE)</f>
        <v>PHO</v>
      </c>
      <c r="AN188">
        <f si="21" t="shared"/>
        <v>1</v>
      </c>
      <c r="AO188">
        <f si="22" t="shared"/>
        <v>1</v>
      </c>
      <c r="AP188">
        <f si="23" t="shared"/>
        <v>4</v>
      </c>
      <c r="AQ188">
        <f si="24" t="shared"/>
        <v>1</v>
      </c>
      <c r="AR188">
        <f si="25" t="shared"/>
        <v>4</v>
      </c>
      <c r="AS188">
        <f si="26" t="shared"/>
        <v>1</v>
      </c>
      <c r="AT188">
        <f si="27" t="shared"/>
        <v>1</v>
      </c>
      <c r="AU188">
        <f si="28" t="shared"/>
        <v>4</v>
      </c>
      <c r="AV188">
        <f si="29" t="shared"/>
        <v>4</v>
      </c>
      <c r="AW188">
        <f si="30" t="shared"/>
        <v>4</v>
      </c>
    </row>
    <row r="189" spans="3:49" x14ac:dyDescent="0.25">
      <c r="C189" s="46"/>
      <c r="D189" s="47"/>
      <c r="E189" s="45"/>
      <c r="F189" s="45"/>
      <c r="G189" s="45"/>
      <c r="H189" s="45"/>
      <c r="I189" s="45"/>
      <c r="J189" s="45"/>
      <c r="K189" s="45"/>
      <c r="L189" s="5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D189">
        <v>188</v>
      </c>
      <c r="AE189" t="str">
        <f>VLOOKUP(Sheet1!B211,Sheet2!$H$2:$J$300,3,FALSE)</f>
        <v>SAC</v>
      </c>
      <c r="AF189" t="str">
        <f>VLOOKUP(Sheet1!C211,Sheet2!$H$2:$J$300,3,FALSE)</f>
        <v>PHI</v>
      </c>
      <c r="AG189" t="str">
        <f>VLOOKUP(Sheet1!D211,Sheet2!$H$2:$J$300,3,FALSE)</f>
        <v>HOU</v>
      </c>
      <c r="AH189" t="str">
        <f>VLOOKUP(Sheet1!E211,Sheet2!$H$2:$J$300,3,FALSE)</f>
        <v>DEN</v>
      </c>
      <c r="AI189" t="str">
        <f>VLOOKUP(Sheet1!F211,Sheet2!$H$2:$J$300,3,FALSE)</f>
        <v>DEN</v>
      </c>
      <c r="AJ189" t="str">
        <f>VLOOKUP(Sheet1!G211,Sheet2!$H$2:$J$300,3,FALSE)</f>
        <v>PHI</v>
      </c>
      <c r="AK189" t="str">
        <f>VLOOKUP(Sheet1!H211,Sheet2!$H$2:$J$300,3,FALSE)</f>
        <v>PHO</v>
      </c>
      <c r="AL189" t="str">
        <f>VLOOKUP(Sheet1!I211,Sheet2!$H$2:$J$300,3,FALSE)</f>
        <v>DEN</v>
      </c>
      <c r="AM189" t="str">
        <f>VLOOKUP(Sheet1!J211,Sheet2!$H$2:$J$300,3,FALSE)</f>
        <v>UTA</v>
      </c>
      <c r="AN189">
        <f si="21" t="shared"/>
        <v>1</v>
      </c>
      <c r="AO189">
        <f si="22" t="shared"/>
        <v>2</v>
      </c>
      <c r="AP189">
        <f si="23" t="shared"/>
        <v>1</v>
      </c>
      <c r="AQ189">
        <f si="24" t="shared"/>
        <v>3</v>
      </c>
      <c r="AR189">
        <f si="25" t="shared"/>
        <v>3</v>
      </c>
      <c r="AS189">
        <f si="26" t="shared"/>
        <v>2</v>
      </c>
      <c r="AT189">
        <f si="27" t="shared"/>
        <v>1</v>
      </c>
      <c r="AU189">
        <f si="28" t="shared"/>
        <v>3</v>
      </c>
      <c r="AV189">
        <f si="29" t="shared"/>
        <v>1</v>
      </c>
      <c r="AW189">
        <f si="30" t="shared"/>
        <v>3</v>
      </c>
    </row>
    <row r="190" spans="3:49" x14ac:dyDescent="0.25">
      <c r="C190" s="46"/>
      <c r="D190" s="47"/>
      <c r="E190" s="45"/>
      <c r="F190" s="45"/>
      <c r="G190" s="45"/>
      <c r="H190" s="45"/>
      <c r="I190" s="45"/>
      <c r="J190" s="45"/>
      <c r="K190" s="45"/>
      <c r="L190" s="5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D190">
        <v>189</v>
      </c>
      <c r="AE190" t="str">
        <f>VLOOKUP(Sheet1!B212,Sheet2!$H$2:$J$300,3,FALSE)</f>
        <v>PHI</v>
      </c>
      <c r="AF190" t="str">
        <f>VLOOKUP(Sheet1!C212,Sheet2!$H$2:$J$300,3,FALSE)</f>
        <v>PHI</v>
      </c>
      <c r="AG190" t="str">
        <f>VLOOKUP(Sheet1!D212,Sheet2!$H$2:$J$300,3,FALSE)</f>
        <v>PHO</v>
      </c>
      <c r="AH190" t="str">
        <f>VLOOKUP(Sheet1!E212,Sheet2!$H$2:$J$300,3,FALSE)</f>
        <v>PHI</v>
      </c>
      <c r="AI190" t="str">
        <f>VLOOKUP(Sheet1!F212,Sheet2!$H$2:$J$300,3,FALSE)</f>
        <v>DEN</v>
      </c>
      <c r="AJ190" t="str">
        <f>VLOOKUP(Sheet1!G212,Sheet2!$H$2:$J$300,3,FALSE)</f>
        <v>PHO</v>
      </c>
      <c r="AK190" t="str">
        <f>VLOOKUP(Sheet1!H212,Sheet2!$H$2:$J$300,3,FALSE)</f>
        <v>DEN</v>
      </c>
      <c r="AL190" t="str">
        <f>VLOOKUP(Sheet1!I212,Sheet2!$H$2:$J$300,3,FALSE)</f>
        <v>MIN</v>
      </c>
      <c r="AM190" t="str">
        <f>VLOOKUP(Sheet1!J212,Sheet2!$H$2:$J$300,3,FALSE)</f>
        <v>PHO</v>
      </c>
      <c r="AN190">
        <f si="21" t="shared"/>
        <v>3</v>
      </c>
      <c r="AO190">
        <f si="22" t="shared"/>
        <v>3</v>
      </c>
      <c r="AP190">
        <f si="23" t="shared"/>
        <v>3</v>
      </c>
      <c r="AQ190">
        <f si="24" t="shared"/>
        <v>3</v>
      </c>
      <c r="AR190">
        <f si="25" t="shared"/>
        <v>2</v>
      </c>
      <c r="AS190">
        <f si="26" t="shared"/>
        <v>3</v>
      </c>
      <c r="AT190">
        <f si="27" t="shared"/>
        <v>2</v>
      </c>
      <c r="AU190">
        <f si="28" t="shared"/>
        <v>1</v>
      </c>
      <c r="AV190">
        <f si="29" t="shared"/>
        <v>3</v>
      </c>
      <c r="AW190">
        <f si="30" t="shared"/>
        <v>3</v>
      </c>
    </row>
    <row r="191" spans="3:49" x14ac:dyDescent="0.25">
      <c r="C191" s="46"/>
      <c r="D191" s="47"/>
      <c r="E191" s="45"/>
      <c r="F191" s="45"/>
      <c r="G191" s="45"/>
      <c r="H191" s="45"/>
      <c r="I191" s="45"/>
      <c r="J191" s="45"/>
      <c r="K191" s="45"/>
      <c r="L191" s="5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D191">
        <v>190</v>
      </c>
      <c r="AE191" t="str">
        <f>VLOOKUP(Sheet1!B213,Sheet2!$H$2:$J$300,3,FALSE)</f>
        <v>PHI</v>
      </c>
      <c r="AF191" t="str">
        <f>VLOOKUP(Sheet1!C213,Sheet2!$H$2:$J$300,3,FALSE)</f>
        <v>MIN</v>
      </c>
      <c r="AG191" t="str">
        <f>VLOOKUP(Sheet1!D213,Sheet2!$H$2:$J$300,3,FALSE)</f>
        <v>PHO</v>
      </c>
      <c r="AH191" t="str">
        <f>VLOOKUP(Sheet1!E213,Sheet2!$H$2:$J$300,3,FALSE)</f>
        <v>DEN</v>
      </c>
      <c r="AI191" t="str">
        <f>VLOOKUP(Sheet1!F213,Sheet2!$H$2:$J$300,3,FALSE)</f>
        <v>DEN</v>
      </c>
      <c r="AJ191" t="str">
        <f>VLOOKUP(Sheet1!G213,Sheet2!$H$2:$J$300,3,FALSE)</f>
        <v>PHO</v>
      </c>
      <c r="AK191" t="str">
        <f>VLOOKUP(Sheet1!H213,Sheet2!$H$2:$J$300,3,FALSE)</f>
        <v>PHO</v>
      </c>
      <c r="AL191" t="str">
        <f>VLOOKUP(Sheet1!I213,Sheet2!$H$2:$J$300,3,FALSE)</f>
        <v>DEN</v>
      </c>
      <c r="AM191" t="str">
        <f>VLOOKUP(Sheet1!J213,Sheet2!$H$2:$J$300,3,FALSE)</f>
        <v>UTA</v>
      </c>
      <c r="AN191">
        <f si="21" t="shared"/>
        <v>1</v>
      </c>
      <c r="AO191">
        <f si="22" t="shared"/>
        <v>1</v>
      </c>
      <c r="AP191">
        <f si="23" t="shared"/>
        <v>3</v>
      </c>
      <c r="AQ191">
        <f si="24" t="shared"/>
        <v>3</v>
      </c>
      <c r="AR191">
        <f si="25" t="shared"/>
        <v>3</v>
      </c>
      <c r="AS191">
        <f si="26" t="shared"/>
        <v>3</v>
      </c>
      <c r="AT191">
        <f si="27" t="shared"/>
        <v>3</v>
      </c>
      <c r="AU191">
        <f si="28" t="shared"/>
        <v>3</v>
      </c>
      <c r="AV191">
        <f si="29" t="shared"/>
        <v>1</v>
      </c>
      <c r="AW191">
        <f si="30" t="shared"/>
        <v>3</v>
      </c>
    </row>
    <row r="192" spans="3:49" x14ac:dyDescent="0.25">
      <c r="C192" s="46"/>
      <c r="D192" s="47"/>
      <c r="E192" s="45"/>
      <c r="F192" s="45"/>
      <c r="G192" s="45"/>
      <c r="H192" s="45"/>
      <c r="I192" s="45"/>
      <c r="J192" s="45"/>
      <c r="K192" s="45"/>
      <c r="L192" s="5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D192">
        <v>191</v>
      </c>
      <c r="AE192" t="str">
        <f>VLOOKUP(Sheet1!B214,Sheet2!$H$2:$J$300,3,FALSE)</f>
        <v>PHI</v>
      </c>
      <c r="AF192" t="str">
        <f>VLOOKUP(Sheet1!C214,Sheet2!$H$2:$J$300,3,FALSE)</f>
        <v>PHI</v>
      </c>
      <c r="AG192" t="str">
        <f>VLOOKUP(Sheet1!D214,Sheet2!$H$2:$J$300,3,FALSE)</f>
        <v>PHO</v>
      </c>
      <c r="AH192" t="str">
        <f>VLOOKUP(Sheet1!E214,Sheet2!$H$2:$J$300,3,FALSE)</f>
        <v>DEN</v>
      </c>
      <c r="AI192" t="str">
        <f>VLOOKUP(Sheet1!F214,Sheet2!$H$2:$J$300,3,FALSE)</f>
        <v>PHO</v>
      </c>
      <c r="AJ192" t="str">
        <f>VLOOKUP(Sheet1!G214,Sheet2!$H$2:$J$300,3,FALSE)</f>
        <v>PHI</v>
      </c>
      <c r="AK192" t="str">
        <f>VLOOKUP(Sheet1!H214,Sheet2!$H$2:$J$300,3,FALSE)</f>
        <v>HOU</v>
      </c>
      <c r="AL192" t="str">
        <f>VLOOKUP(Sheet1!I214,Sheet2!$H$2:$J$300,3,FALSE)</f>
        <v>ATL</v>
      </c>
      <c r="AM192" t="str">
        <f>VLOOKUP(Sheet1!J214,Sheet2!$H$2:$J$300,3,FALSE)</f>
        <v>UTA</v>
      </c>
      <c r="AN192">
        <f si="21" t="shared"/>
        <v>3</v>
      </c>
      <c r="AO192">
        <f si="22" t="shared"/>
        <v>3</v>
      </c>
      <c r="AP192">
        <f si="23" t="shared"/>
        <v>2</v>
      </c>
      <c r="AQ192">
        <f si="24" t="shared"/>
        <v>1</v>
      </c>
      <c r="AR192">
        <f si="25" t="shared"/>
        <v>2</v>
      </c>
      <c r="AS192">
        <f si="26" t="shared"/>
        <v>3</v>
      </c>
      <c r="AT192">
        <f si="27" t="shared"/>
        <v>1</v>
      </c>
      <c r="AU192">
        <f si="28" t="shared"/>
        <v>1</v>
      </c>
      <c r="AV192">
        <f si="29" t="shared"/>
        <v>1</v>
      </c>
      <c r="AW192">
        <f si="30" t="shared"/>
        <v>3</v>
      </c>
    </row>
    <row r="193" spans="3:49" x14ac:dyDescent="0.25">
      <c r="C193" s="46"/>
      <c r="D193" s="47"/>
      <c r="E193" s="45"/>
      <c r="F193" s="45"/>
      <c r="G193" s="45"/>
      <c r="H193" s="45"/>
      <c r="I193" s="45"/>
      <c r="J193" s="45"/>
      <c r="K193" s="45"/>
      <c r="L193" s="5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D193">
        <v>192</v>
      </c>
      <c r="AE193" t="str">
        <f>VLOOKUP(Sheet1!B215,Sheet2!$H$2:$J$300,3,FALSE)</f>
        <v>PHI</v>
      </c>
      <c r="AF193" t="str">
        <f>VLOOKUP(Sheet1!C215,Sheet2!$H$2:$J$300,3,FALSE)</f>
        <v>SAC</v>
      </c>
      <c r="AG193" t="str">
        <f>VLOOKUP(Sheet1!D215,Sheet2!$H$2:$J$300,3,FALSE)</f>
        <v>PHI</v>
      </c>
      <c r="AH193" t="str">
        <f>VLOOKUP(Sheet1!E215,Sheet2!$H$2:$J$300,3,FALSE)</f>
        <v>DEN</v>
      </c>
      <c r="AI193" t="str">
        <f>VLOOKUP(Sheet1!F215,Sheet2!$H$2:$J$300,3,FALSE)</f>
        <v>UTA</v>
      </c>
      <c r="AJ193" t="str">
        <f>VLOOKUP(Sheet1!G215,Sheet2!$H$2:$J$300,3,FALSE)</f>
        <v>HOU</v>
      </c>
      <c r="AK193" t="str">
        <f>VLOOKUP(Sheet1!H215,Sheet2!$H$2:$J$300,3,FALSE)</f>
        <v>HOU</v>
      </c>
      <c r="AL193" t="str">
        <f>VLOOKUP(Sheet1!I215,Sheet2!$H$2:$J$300,3,FALSE)</f>
        <v>DEN</v>
      </c>
      <c r="AM193" t="str">
        <f>VLOOKUP(Sheet1!J215,Sheet2!$H$2:$J$300,3,FALSE)</f>
        <v>PHO</v>
      </c>
      <c r="AN193">
        <f si="21" t="shared"/>
        <v>2</v>
      </c>
      <c r="AO193">
        <f si="22" t="shared"/>
        <v>1</v>
      </c>
      <c r="AP193">
        <f si="23" t="shared"/>
        <v>2</v>
      </c>
      <c r="AQ193">
        <f si="24" t="shared"/>
        <v>2</v>
      </c>
      <c r="AR193">
        <f si="25" t="shared"/>
        <v>1</v>
      </c>
      <c r="AS193">
        <f si="26" t="shared"/>
        <v>2</v>
      </c>
      <c r="AT193">
        <f si="27" t="shared"/>
        <v>2</v>
      </c>
      <c r="AU193">
        <f si="28" t="shared"/>
        <v>2</v>
      </c>
      <c r="AV193">
        <f si="29" t="shared"/>
        <v>1</v>
      </c>
      <c r="AW193">
        <f si="30" t="shared"/>
        <v>2</v>
      </c>
    </row>
    <row r="194" spans="3:49" x14ac:dyDescent="0.25">
      <c r="C194" s="46"/>
      <c r="D194" s="47"/>
      <c r="E194" s="45"/>
      <c r="F194" s="45"/>
      <c r="G194" s="45"/>
      <c r="H194" s="45"/>
      <c r="I194" s="45"/>
      <c r="J194" s="45"/>
      <c r="K194" s="45"/>
      <c r="L194" s="5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D194">
        <v>193</v>
      </c>
      <c r="AE194" t="str">
        <f>VLOOKUP(Sheet1!B216,Sheet2!$H$2:$J$300,3,FALSE)</f>
        <v>PHI</v>
      </c>
      <c r="AF194" t="str">
        <f>VLOOKUP(Sheet1!C216,Sheet2!$H$2:$J$300,3,FALSE)</f>
        <v>MIN</v>
      </c>
      <c r="AG194" t="str">
        <f>VLOOKUP(Sheet1!D216,Sheet2!$H$2:$J$300,3,FALSE)</f>
        <v>PHO</v>
      </c>
      <c r="AH194" t="str">
        <f>VLOOKUP(Sheet1!E216,Sheet2!$H$2:$J$300,3,FALSE)</f>
        <v>MIN</v>
      </c>
      <c r="AI194" t="str">
        <f>VLOOKUP(Sheet1!F216,Sheet2!$H$2:$J$300,3,FALSE)</f>
        <v>PHO</v>
      </c>
      <c r="AJ194" t="str">
        <f>VLOOKUP(Sheet1!G216,Sheet2!$H$2:$J$300,3,FALSE)</f>
        <v>PHI</v>
      </c>
      <c r="AK194" t="str">
        <f>VLOOKUP(Sheet1!H216,Sheet2!$H$2:$J$300,3,FALSE)</f>
        <v>SAC</v>
      </c>
      <c r="AL194" t="str">
        <f>VLOOKUP(Sheet1!I216,Sheet2!$H$2:$J$300,3,FALSE)</f>
        <v>PHO</v>
      </c>
      <c r="AM194" t="str">
        <f>VLOOKUP(Sheet1!J216,Sheet2!$H$2:$J$300,3,FALSE)</f>
        <v>UTA</v>
      </c>
      <c r="AN194">
        <f si="21" t="shared"/>
        <v>2</v>
      </c>
      <c r="AO194">
        <f si="22" t="shared"/>
        <v>2</v>
      </c>
      <c r="AP194">
        <f si="23" t="shared"/>
        <v>3</v>
      </c>
      <c r="AQ194">
        <f si="24" t="shared"/>
        <v>2</v>
      </c>
      <c r="AR194">
        <f si="25" t="shared"/>
        <v>3</v>
      </c>
      <c r="AS194">
        <f si="26" t="shared"/>
        <v>2</v>
      </c>
      <c r="AT194">
        <f si="27" t="shared"/>
        <v>1</v>
      </c>
      <c r="AU194">
        <f si="28" t="shared"/>
        <v>3</v>
      </c>
      <c r="AV194">
        <f si="29" t="shared"/>
        <v>1</v>
      </c>
      <c r="AW194">
        <f si="30" t="shared"/>
        <v>3</v>
      </c>
    </row>
    <row r="195" spans="3:49" x14ac:dyDescent="0.25">
      <c r="C195" s="46"/>
      <c r="D195" s="47"/>
      <c r="E195" s="45"/>
      <c r="F195" s="45"/>
      <c r="G195" s="45"/>
      <c r="H195" s="45"/>
      <c r="I195" s="45"/>
      <c r="J195" s="45"/>
      <c r="K195" s="45"/>
      <c r="L195" s="5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D195">
        <v>194</v>
      </c>
      <c r="AE195" t="str">
        <f>VLOOKUP(Sheet1!B217,Sheet2!$H$2:$J$300,3,FALSE)</f>
        <v>ATL</v>
      </c>
      <c r="AF195" t="str">
        <f>VLOOKUP(Sheet1!C217,Sheet2!$H$2:$J$300,3,FALSE)</f>
        <v>MIN</v>
      </c>
      <c r="AG195" t="str">
        <f>VLOOKUP(Sheet1!D217,Sheet2!$H$2:$J$300,3,FALSE)</f>
        <v>PHI</v>
      </c>
      <c r="AH195" t="str">
        <f>VLOOKUP(Sheet1!E217,Sheet2!$H$2:$J$300,3,FALSE)</f>
        <v>DEN</v>
      </c>
      <c r="AI195" t="str">
        <f>VLOOKUP(Sheet1!F217,Sheet2!$H$2:$J$300,3,FALSE)</f>
        <v>PHO</v>
      </c>
      <c r="AJ195" t="str">
        <f>VLOOKUP(Sheet1!G217,Sheet2!$H$2:$J$300,3,FALSE)</f>
        <v>UTA</v>
      </c>
      <c r="AK195" t="str">
        <f>VLOOKUP(Sheet1!H217,Sheet2!$H$2:$J$300,3,FALSE)</f>
        <v>HOU</v>
      </c>
      <c r="AL195" t="str">
        <f>VLOOKUP(Sheet1!I217,Sheet2!$H$2:$J$300,3,FALSE)</f>
        <v>DEN</v>
      </c>
      <c r="AM195" t="str">
        <f>VLOOKUP(Sheet1!J217,Sheet2!$H$2:$J$300,3,FALSE)</f>
        <v>MIN</v>
      </c>
      <c r="AN195">
        <f ref="AN195:AN258" si="31" t="shared">COUNTIF($AE195:$AM195,AE195)</f>
        <v>1</v>
      </c>
      <c r="AO195">
        <f ref="AO195:AO258" si="32" t="shared">COUNTIF($AE195:$AM195,AF195)</f>
        <v>2</v>
      </c>
      <c r="AP195">
        <f ref="AP195:AP258" si="33" t="shared">COUNTIF($AE195:$AM195,AG195)</f>
        <v>1</v>
      </c>
      <c r="AQ195">
        <f ref="AQ195:AQ258" si="34" t="shared">COUNTIF($AE195:$AM195,AH195)</f>
        <v>2</v>
      </c>
      <c r="AR195">
        <f ref="AR195:AR258" si="35" t="shared">COUNTIF($AE195:$AM195,AI195)</f>
        <v>1</v>
      </c>
      <c r="AS195">
        <f ref="AS195:AS258" si="36" t="shared">COUNTIF($AE195:$AM195,AJ195)</f>
        <v>1</v>
      </c>
      <c r="AT195">
        <f ref="AT195:AT258" si="37" t="shared">COUNTIF($AE195:$AM195,AK195)</f>
        <v>1</v>
      </c>
      <c r="AU195">
        <f ref="AU195:AU258" si="38" t="shared">COUNTIF($AE195:$AM195,AL195)</f>
        <v>2</v>
      </c>
      <c r="AV195">
        <f ref="AV195:AV258" si="39" t="shared">COUNTIF($AE195:$AM195,AM195)</f>
        <v>2</v>
      </c>
      <c r="AW195">
        <f ref="AW195:AW258" si="40" t="shared">MAX(AN195:AV195)</f>
        <v>2</v>
      </c>
    </row>
    <row r="196" spans="3:49" x14ac:dyDescent="0.25">
      <c r="C196" s="46"/>
      <c r="D196" s="47"/>
      <c r="E196" s="45"/>
      <c r="F196" s="45"/>
      <c r="G196" s="45"/>
      <c r="H196" s="45"/>
      <c r="I196" s="45"/>
      <c r="J196" s="45"/>
      <c r="K196" s="45"/>
      <c r="L196" s="5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D196">
        <v>195</v>
      </c>
      <c r="AE196" t="str">
        <f>VLOOKUP(Sheet1!B218,Sheet2!$H$2:$J$300,3,FALSE)</f>
        <v>SAC</v>
      </c>
      <c r="AF196" t="str">
        <f>VLOOKUP(Sheet1!C218,Sheet2!$H$2:$J$300,3,FALSE)</f>
        <v>MIN</v>
      </c>
      <c r="AG196" t="str">
        <f>VLOOKUP(Sheet1!D218,Sheet2!$H$2:$J$300,3,FALSE)</f>
        <v>PHO</v>
      </c>
      <c r="AH196" t="str">
        <f>VLOOKUP(Sheet1!E218,Sheet2!$H$2:$J$300,3,FALSE)</f>
        <v>DEN</v>
      </c>
      <c r="AI196" t="str">
        <f>VLOOKUP(Sheet1!F218,Sheet2!$H$2:$J$300,3,FALSE)</f>
        <v>PHO</v>
      </c>
      <c r="AJ196" t="str">
        <f>VLOOKUP(Sheet1!G218,Sheet2!$H$2:$J$300,3,FALSE)</f>
        <v>PHO</v>
      </c>
      <c r="AK196" t="str">
        <f>VLOOKUP(Sheet1!H218,Sheet2!$H$2:$J$300,3,FALSE)</f>
        <v>HOU</v>
      </c>
      <c r="AL196" t="str">
        <f>VLOOKUP(Sheet1!I218,Sheet2!$H$2:$J$300,3,FALSE)</f>
        <v>PHO</v>
      </c>
      <c r="AM196" t="str">
        <f>VLOOKUP(Sheet1!J218,Sheet2!$H$2:$J$300,3,FALSE)</f>
        <v>DEN</v>
      </c>
      <c r="AN196">
        <f si="31" t="shared"/>
        <v>1</v>
      </c>
      <c r="AO196">
        <f si="32" t="shared"/>
        <v>1</v>
      </c>
      <c r="AP196">
        <f si="33" t="shared"/>
        <v>4</v>
      </c>
      <c r="AQ196">
        <f si="34" t="shared"/>
        <v>2</v>
      </c>
      <c r="AR196">
        <f si="35" t="shared"/>
        <v>4</v>
      </c>
      <c r="AS196">
        <f si="36" t="shared"/>
        <v>4</v>
      </c>
      <c r="AT196">
        <f si="37" t="shared"/>
        <v>1</v>
      </c>
      <c r="AU196">
        <f si="38" t="shared"/>
        <v>4</v>
      </c>
      <c r="AV196">
        <f si="39" t="shared"/>
        <v>2</v>
      </c>
      <c r="AW196">
        <f si="40" t="shared"/>
        <v>4</v>
      </c>
    </row>
    <row r="197" spans="3:49" x14ac:dyDescent="0.25">
      <c r="C197" s="46"/>
      <c r="D197" s="47"/>
      <c r="E197" s="45"/>
      <c r="F197" s="45"/>
      <c r="G197" s="45"/>
      <c r="H197" s="45"/>
      <c r="I197" s="45"/>
      <c r="J197" s="45"/>
      <c r="K197" s="45"/>
      <c r="L197" s="5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D197">
        <v>196</v>
      </c>
      <c r="AE197" t="str">
        <f>VLOOKUP(Sheet1!B219,Sheet2!$H$2:$J$300,3,FALSE)</f>
        <v>PHI</v>
      </c>
      <c r="AF197" t="str">
        <f>VLOOKUP(Sheet1!C219,Sheet2!$H$2:$J$300,3,FALSE)</f>
        <v>ATL</v>
      </c>
      <c r="AG197" t="str">
        <f>VLOOKUP(Sheet1!D219,Sheet2!$H$2:$J$300,3,FALSE)</f>
        <v>PHO</v>
      </c>
      <c r="AH197" t="str">
        <f>VLOOKUP(Sheet1!E219,Sheet2!$H$2:$J$300,3,FALSE)</f>
        <v>DEN</v>
      </c>
      <c r="AI197" t="str">
        <f>VLOOKUP(Sheet1!F219,Sheet2!$H$2:$J$300,3,FALSE)</f>
        <v>PHO</v>
      </c>
      <c r="AJ197" t="str">
        <f>VLOOKUP(Sheet1!G219,Sheet2!$H$2:$J$300,3,FALSE)</f>
        <v>HOU</v>
      </c>
      <c r="AK197" t="str">
        <f>VLOOKUP(Sheet1!H219,Sheet2!$H$2:$J$300,3,FALSE)</f>
        <v>DEN</v>
      </c>
      <c r="AL197" t="str">
        <f>VLOOKUP(Sheet1!I219,Sheet2!$H$2:$J$300,3,FALSE)</f>
        <v>UTA</v>
      </c>
      <c r="AM197" t="str">
        <f>VLOOKUP(Sheet1!J219,Sheet2!$H$2:$J$300,3,FALSE)</f>
        <v>UTA</v>
      </c>
      <c r="AN197">
        <f si="31" t="shared"/>
        <v>1</v>
      </c>
      <c r="AO197">
        <f si="32" t="shared"/>
        <v>1</v>
      </c>
      <c r="AP197">
        <f si="33" t="shared"/>
        <v>2</v>
      </c>
      <c r="AQ197">
        <f si="34" t="shared"/>
        <v>2</v>
      </c>
      <c r="AR197">
        <f si="35" t="shared"/>
        <v>2</v>
      </c>
      <c r="AS197">
        <f si="36" t="shared"/>
        <v>1</v>
      </c>
      <c r="AT197">
        <f si="37" t="shared"/>
        <v>2</v>
      </c>
      <c r="AU197">
        <f si="38" t="shared"/>
        <v>2</v>
      </c>
      <c r="AV197">
        <f si="39" t="shared"/>
        <v>2</v>
      </c>
      <c r="AW197">
        <f si="40" t="shared"/>
        <v>2</v>
      </c>
    </row>
    <row r="198" spans="3:49" x14ac:dyDescent="0.25">
      <c r="C198" s="46"/>
      <c r="D198" s="47"/>
      <c r="E198" s="45"/>
      <c r="F198" s="45"/>
      <c r="G198" s="45"/>
      <c r="H198" s="45"/>
      <c r="I198" s="45"/>
      <c r="J198" s="45"/>
      <c r="K198" s="45"/>
      <c r="L198" s="5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D198">
        <v>197</v>
      </c>
      <c r="AE198" t="str">
        <f>VLOOKUP(Sheet1!B220,Sheet2!$H$2:$J$300,3,FALSE)</f>
        <v>PHI</v>
      </c>
      <c r="AF198" t="str">
        <f>VLOOKUP(Sheet1!C220,Sheet2!$H$2:$J$300,3,FALSE)</f>
        <v>SAC</v>
      </c>
      <c r="AG198" t="str">
        <f>VLOOKUP(Sheet1!D220,Sheet2!$H$2:$J$300,3,FALSE)</f>
        <v>PHO</v>
      </c>
      <c r="AH198" t="str">
        <f>VLOOKUP(Sheet1!E220,Sheet2!$H$2:$J$300,3,FALSE)</f>
        <v>DEN</v>
      </c>
      <c r="AI198" t="str">
        <f>VLOOKUP(Sheet1!F220,Sheet2!$H$2:$J$300,3,FALSE)</f>
        <v>PHO</v>
      </c>
      <c r="AJ198" t="str">
        <f>VLOOKUP(Sheet1!G220,Sheet2!$H$2:$J$300,3,FALSE)</f>
        <v>UTA</v>
      </c>
      <c r="AK198" t="str">
        <f>VLOOKUP(Sheet1!H220,Sheet2!$H$2:$J$300,3,FALSE)</f>
        <v>SAC</v>
      </c>
      <c r="AL198" t="str">
        <f>VLOOKUP(Sheet1!I220,Sheet2!$H$2:$J$300,3,FALSE)</f>
        <v>DEN</v>
      </c>
      <c r="AM198" t="str">
        <f>VLOOKUP(Sheet1!J220,Sheet2!$H$2:$J$300,3,FALSE)</f>
        <v>UTA</v>
      </c>
      <c r="AN198">
        <f si="31" t="shared"/>
        <v>1</v>
      </c>
      <c r="AO198">
        <f si="32" t="shared"/>
        <v>2</v>
      </c>
      <c r="AP198">
        <f si="33" t="shared"/>
        <v>2</v>
      </c>
      <c r="AQ198">
        <f si="34" t="shared"/>
        <v>2</v>
      </c>
      <c r="AR198">
        <f si="35" t="shared"/>
        <v>2</v>
      </c>
      <c r="AS198">
        <f si="36" t="shared"/>
        <v>2</v>
      </c>
      <c r="AT198">
        <f si="37" t="shared"/>
        <v>2</v>
      </c>
      <c r="AU198">
        <f si="38" t="shared"/>
        <v>2</v>
      </c>
      <c r="AV198">
        <f si="39" t="shared"/>
        <v>2</v>
      </c>
      <c r="AW198">
        <f si="40" t="shared"/>
        <v>2</v>
      </c>
    </row>
    <row r="199" spans="3:49" x14ac:dyDescent="0.25">
      <c r="C199" s="46"/>
      <c r="D199" s="47"/>
      <c r="E199" s="45"/>
      <c r="F199" s="45"/>
      <c r="G199" s="45"/>
      <c r="H199" s="45"/>
      <c r="I199" s="45"/>
      <c r="J199" s="45"/>
      <c r="K199" s="45"/>
      <c r="L199" s="5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D199">
        <v>198</v>
      </c>
      <c r="AE199" t="str">
        <f>VLOOKUP(Sheet1!B221,Sheet2!$H$2:$J$300,3,FALSE)</f>
        <v>PHI</v>
      </c>
      <c r="AF199" t="str">
        <f>VLOOKUP(Sheet1!C221,Sheet2!$H$2:$J$300,3,FALSE)</f>
        <v>SAC</v>
      </c>
      <c r="AG199" t="str">
        <f>VLOOKUP(Sheet1!D221,Sheet2!$H$2:$J$300,3,FALSE)</f>
        <v>PHO</v>
      </c>
      <c r="AH199" t="str">
        <f>VLOOKUP(Sheet1!E221,Sheet2!$H$2:$J$300,3,FALSE)</f>
        <v>DEN</v>
      </c>
      <c r="AI199" t="str">
        <f>VLOOKUP(Sheet1!F221,Sheet2!$H$2:$J$300,3,FALSE)</f>
        <v>PHO</v>
      </c>
      <c r="AJ199" t="str">
        <f>VLOOKUP(Sheet1!G221,Sheet2!$H$2:$J$300,3,FALSE)</f>
        <v>UTA</v>
      </c>
      <c r="AK199" t="str">
        <f>VLOOKUP(Sheet1!H221,Sheet2!$H$2:$J$300,3,FALSE)</f>
        <v>HOU</v>
      </c>
      <c r="AL199" t="str">
        <f>VLOOKUP(Sheet1!I221,Sheet2!$H$2:$J$300,3,FALSE)</f>
        <v>DEN</v>
      </c>
      <c r="AM199" t="str">
        <f>VLOOKUP(Sheet1!J221,Sheet2!$H$2:$J$300,3,FALSE)</f>
        <v>MIN</v>
      </c>
      <c r="AN199">
        <f si="31" t="shared"/>
        <v>1</v>
      </c>
      <c r="AO199">
        <f si="32" t="shared"/>
        <v>1</v>
      </c>
      <c r="AP199">
        <f si="33" t="shared"/>
        <v>2</v>
      </c>
      <c r="AQ199">
        <f si="34" t="shared"/>
        <v>2</v>
      </c>
      <c r="AR199">
        <f si="35" t="shared"/>
        <v>2</v>
      </c>
      <c r="AS199">
        <f si="36" t="shared"/>
        <v>1</v>
      </c>
      <c r="AT199">
        <f si="37" t="shared"/>
        <v>1</v>
      </c>
      <c r="AU199">
        <f si="38" t="shared"/>
        <v>2</v>
      </c>
      <c r="AV199">
        <f si="39" t="shared"/>
        <v>1</v>
      </c>
      <c r="AW199">
        <f si="40" t="shared"/>
        <v>2</v>
      </c>
    </row>
    <row r="200" spans="3:49" x14ac:dyDescent="0.25">
      <c r="C200" s="46"/>
      <c r="D200" s="47"/>
      <c r="E200" s="45"/>
      <c r="F200" s="45"/>
      <c r="G200" s="45"/>
      <c r="H200" s="45"/>
      <c r="I200" s="45"/>
      <c r="J200" s="45"/>
      <c r="K200" s="45"/>
      <c r="L200" s="5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D200">
        <v>199</v>
      </c>
      <c r="AE200" t="str">
        <f>VLOOKUP(Sheet1!B222,Sheet2!$H$2:$J$300,3,FALSE)</f>
        <v>UTA</v>
      </c>
      <c r="AF200" t="str">
        <f>VLOOKUP(Sheet1!C222,Sheet2!$H$2:$J$300,3,FALSE)</f>
        <v>PHI</v>
      </c>
      <c r="AG200" t="str">
        <f>VLOOKUP(Sheet1!D222,Sheet2!$H$2:$J$300,3,FALSE)</f>
        <v>PHO</v>
      </c>
      <c r="AH200" t="str">
        <f>VLOOKUP(Sheet1!E222,Sheet2!$H$2:$J$300,3,FALSE)</f>
        <v>DEN</v>
      </c>
      <c r="AI200" t="str">
        <f>VLOOKUP(Sheet1!F222,Sheet2!$H$2:$J$300,3,FALSE)</f>
        <v>DEN</v>
      </c>
      <c r="AJ200" t="str">
        <f>VLOOKUP(Sheet1!G222,Sheet2!$H$2:$J$300,3,FALSE)</f>
        <v>PHO</v>
      </c>
      <c r="AK200" t="str">
        <f>VLOOKUP(Sheet1!H222,Sheet2!$H$2:$J$300,3,FALSE)</f>
        <v>HOU</v>
      </c>
      <c r="AL200" t="str">
        <f>VLOOKUP(Sheet1!I222,Sheet2!$H$2:$J$300,3,FALSE)</f>
        <v>DEN</v>
      </c>
      <c r="AM200" t="str">
        <f>VLOOKUP(Sheet1!J222,Sheet2!$H$2:$J$300,3,FALSE)</f>
        <v>MIN</v>
      </c>
      <c r="AN200">
        <f si="31" t="shared"/>
        <v>1</v>
      </c>
      <c r="AO200">
        <f si="32" t="shared"/>
        <v>1</v>
      </c>
      <c r="AP200">
        <f si="33" t="shared"/>
        <v>2</v>
      </c>
      <c r="AQ200">
        <f si="34" t="shared"/>
        <v>3</v>
      </c>
      <c r="AR200">
        <f si="35" t="shared"/>
        <v>3</v>
      </c>
      <c r="AS200">
        <f si="36" t="shared"/>
        <v>2</v>
      </c>
      <c r="AT200">
        <f si="37" t="shared"/>
        <v>1</v>
      </c>
      <c r="AU200">
        <f si="38" t="shared"/>
        <v>3</v>
      </c>
      <c r="AV200">
        <f si="39" t="shared"/>
        <v>1</v>
      </c>
      <c r="AW200">
        <f si="40" t="shared"/>
        <v>3</v>
      </c>
    </row>
    <row r="201" spans="3:49" x14ac:dyDescent="0.25">
      <c r="C201" s="46"/>
      <c r="D201" s="47"/>
      <c r="E201" s="45"/>
      <c r="F201" s="45"/>
      <c r="G201" s="45"/>
      <c r="H201" s="45"/>
      <c r="I201" s="45"/>
      <c r="J201" s="45"/>
      <c r="K201" s="45"/>
      <c r="L201" s="5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D201">
        <v>200</v>
      </c>
      <c r="AE201" t="str">
        <f>VLOOKUP(Sheet1!B223,Sheet2!$H$2:$J$300,3,FALSE)</f>
        <v>PHI</v>
      </c>
      <c r="AF201" t="str">
        <f>VLOOKUP(Sheet1!C223,Sheet2!$H$2:$J$300,3,FALSE)</f>
        <v>PHI</v>
      </c>
      <c r="AG201" t="str">
        <f>VLOOKUP(Sheet1!D223,Sheet2!$H$2:$J$300,3,FALSE)</f>
        <v>PHO</v>
      </c>
      <c r="AH201" t="str">
        <f>VLOOKUP(Sheet1!E223,Sheet2!$H$2:$J$300,3,FALSE)</f>
        <v>DEN</v>
      </c>
      <c r="AI201" t="str">
        <f>VLOOKUP(Sheet1!F223,Sheet2!$H$2:$J$300,3,FALSE)</f>
        <v>DEN</v>
      </c>
      <c r="AJ201" t="str">
        <f>VLOOKUP(Sheet1!G223,Sheet2!$H$2:$J$300,3,FALSE)</f>
        <v>PHI</v>
      </c>
      <c r="AK201" t="str">
        <f>VLOOKUP(Sheet1!H223,Sheet2!$H$2:$J$300,3,FALSE)</f>
        <v>PHO</v>
      </c>
      <c r="AL201" t="str">
        <f>VLOOKUP(Sheet1!I223,Sheet2!$H$2:$J$300,3,FALSE)</f>
        <v>DEN</v>
      </c>
      <c r="AM201" t="str">
        <f>VLOOKUP(Sheet1!J223,Sheet2!$H$2:$J$300,3,FALSE)</f>
        <v>PHI</v>
      </c>
      <c r="AN201">
        <f si="31" t="shared"/>
        <v>4</v>
      </c>
      <c r="AO201">
        <f si="32" t="shared"/>
        <v>4</v>
      </c>
      <c r="AP201">
        <f si="33" t="shared"/>
        <v>2</v>
      </c>
      <c r="AQ201">
        <f si="34" t="shared"/>
        <v>3</v>
      </c>
      <c r="AR201">
        <f si="35" t="shared"/>
        <v>3</v>
      </c>
      <c r="AS201">
        <f si="36" t="shared"/>
        <v>4</v>
      </c>
      <c r="AT201">
        <f si="37" t="shared"/>
        <v>2</v>
      </c>
      <c r="AU201">
        <f si="38" t="shared"/>
        <v>3</v>
      </c>
      <c r="AV201">
        <f si="39" t="shared"/>
        <v>4</v>
      </c>
      <c r="AW201">
        <f si="40" t="shared"/>
        <v>4</v>
      </c>
    </row>
    <row r="202" spans="3:49" x14ac:dyDescent="0.25">
      <c r="C202" s="46"/>
      <c r="D202" s="47"/>
      <c r="E202" s="45"/>
      <c r="F202" s="45"/>
      <c r="G202" s="45"/>
      <c r="H202" s="45"/>
      <c r="I202" s="45"/>
      <c r="J202" s="45"/>
      <c r="K202" s="45"/>
      <c r="L202" s="5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D202">
        <v>201</v>
      </c>
      <c r="AE202" t="str">
        <f>VLOOKUP(Sheet1!B224,Sheet2!$H$2:$J$300,3,FALSE)</f>
        <v>PHI</v>
      </c>
      <c r="AF202" t="str">
        <f>VLOOKUP(Sheet1!C224,Sheet2!$H$2:$J$300,3,FALSE)</f>
        <v>MIN</v>
      </c>
      <c r="AG202" t="str">
        <f>VLOOKUP(Sheet1!D224,Sheet2!$H$2:$J$300,3,FALSE)</f>
        <v>PHO</v>
      </c>
      <c r="AH202" t="str">
        <f>VLOOKUP(Sheet1!E224,Sheet2!$H$2:$J$300,3,FALSE)</f>
        <v>DEN</v>
      </c>
      <c r="AI202" t="str">
        <f>VLOOKUP(Sheet1!F224,Sheet2!$H$2:$J$300,3,FALSE)</f>
        <v>DEN</v>
      </c>
      <c r="AJ202" t="str">
        <f>VLOOKUP(Sheet1!G224,Sheet2!$H$2:$J$300,3,FALSE)</f>
        <v>ATL</v>
      </c>
      <c r="AK202" t="str">
        <f>VLOOKUP(Sheet1!H224,Sheet2!$H$2:$J$300,3,FALSE)</f>
        <v>HOU</v>
      </c>
      <c r="AL202" t="str">
        <f>VLOOKUP(Sheet1!I224,Sheet2!$H$2:$J$300,3,FALSE)</f>
        <v>ATL</v>
      </c>
      <c r="AM202" t="str">
        <f>VLOOKUP(Sheet1!J224,Sheet2!$H$2:$J$300,3,FALSE)</f>
        <v>PHO</v>
      </c>
      <c r="AN202">
        <f si="31" t="shared"/>
        <v>1</v>
      </c>
      <c r="AO202">
        <f si="32" t="shared"/>
        <v>1</v>
      </c>
      <c r="AP202">
        <f si="33" t="shared"/>
        <v>2</v>
      </c>
      <c r="AQ202">
        <f si="34" t="shared"/>
        <v>2</v>
      </c>
      <c r="AR202">
        <f si="35" t="shared"/>
        <v>2</v>
      </c>
      <c r="AS202">
        <f si="36" t="shared"/>
        <v>2</v>
      </c>
      <c r="AT202">
        <f si="37" t="shared"/>
        <v>1</v>
      </c>
      <c r="AU202">
        <f si="38" t="shared"/>
        <v>2</v>
      </c>
      <c r="AV202">
        <f si="39" t="shared"/>
        <v>2</v>
      </c>
      <c r="AW202">
        <f si="40" t="shared"/>
        <v>2</v>
      </c>
    </row>
    <row r="203" spans="3:49" x14ac:dyDescent="0.25">
      <c r="C203" s="46"/>
      <c r="D203" s="47"/>
      <c r="E203" s="45"/>
      <c r="F203" s="45"/>
      <c r="G203" s="45"/>
      <c r="H203" s="45"/>
      <c r="I203" s="45"/>
      <c r="J203" s="45"/>
      <c r="K203" s="45"/>
      <c r="L203" s="5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D203">
        <v>202</v>
      </c>
      <c r="AE203" t="str">
        <f>VLOOKUP(Sheet1!B225,Sheet2!$H$2:$J$300,3,FALSE)</f>
        <v>PHI</v>
      </c>
      <c r="AF203" t="str">
        <f>VLOOKUP(Sheet1!C225,Sheet2!$H$2:$J$300,3,FALSE)</f>
        <v>MIN</v>
      </c>
      <c r="AG203" t="str">
        <f>VLOOKUP(Sheet1!D225,Sheet2!$H$2:$J$300,3,FALSE)</f>
        <v>PHO</v>
      </c>
      <c r="AH203" t="str">
        <f>VLOOKUP(Sheet1!E225,Sheet2!$H$2:$J$300,3,FALSE)</f>
        <v>DEN</v>
      </c>
      <c r="AI203" t="str">
        <f>VLOOKUP(Sheet1!F225,Sheet2!$H$2:$J$300,3,FALSE)</f>
        <v>PHO</v>
      </c>
      <c r="AJ203" t="str">
        <f>VLOOKUP(Sheet1!G225,Sheet2!$H$2:$J$300,3,FALSE)</f>
        <v>HOU</v>
      </c>
      <c r="AK203" t="str">
        <f>VLOOKUP(Sheet1!H225,Sheet2!$H$2:$J$300,3,FALSE)</f>
        <v>PHO</v>
      </c>
      <c r="AL203" t="str">
        <f>VLOOKUP(Sheet1!I225,Sheet2!$H$2:$J$300,3,FALSE)</f>
        <v>PHO</v>
      </c>
      <c r="AM203" t="str">
        <f>VLOOKUP(Sheet1!J225,Sheet2!$H$2:$J$300,3,FALSE)</f>
        <v>MIN</v>
      </c>
      <c r="AN203">
        <f si="31" t="shared"/>
        <v>1</v>
      </c>
      <c r="AO203">
        <f si="32" t="shared"/>
        <v>2</v>
      </c>
      <c r="AP203">
        <f si="33" t="shared"/>
        <v>4</v>
      </c>
      <c r="AQ203">
        <f si="34" t="shared"/>
        <v>1</v>
      </c>
      <c r="AR203">
        <f si="35" t="shared"/>
        <v>4</v>
      </c>
      <c r="AS203">
        <f si="36" t="shared"/>
        <v>1</v>
      </c>
      <c r="AT203">
        <f si="37" t="shared"/>
        <v>4</v>
      </c>
      <c r="AU203">
        <f si="38" t="shared"/>
        <v>4</v>
      </c>
      <c r="AV203">
        <f si="39" t="shared"/>
        <v>2</v>
      </c>
      <c r="AW203">
        <f si="40" t="shared"/>
        <v>4</v>
      </c>
    </row>
    <row r="204" spans="3:49" x14ac:dyDescent="0.25">
      <c r="C204" s="46"/>
      <c r="D204" s="47"/>
      <c r="E204" s="45"/>
      <c r="F204" s="45"/>
      <c r="G204" s="45"/>
      <c r="H204" s="45"/>
      <c r="I204" s="45"/>
      <c r="J204" s="45"/>
      <c r="K204" s="45"/>
      <c r="L204" s="5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D204">
        <v>203</v>
      </c>
      <c r="AE204" t="str">
        <f>VLOOKUP(Sheet1!B226,Sheet2!$H$2:$J$300,3,FALSE)</f>
        <v>PHI</v>
      </c>
      <c r="AF204" t="str">
        <f>VLOOKUP(Sheet1!C226,Sheet2!$H$2:$J$300,3,FALSE)</f>
        <v>MIN</v>
      </c>
      <c r="AG204" t="str">
        <f>VLOOKUP(Sheet1!D226,Sheet2!$H$2:$J$300,3,FALSE)</f>
        <v>PHO</v>
      </c>
      <c r="AH204" t="str">
        <f>VLOOKUP(Sheet1!E226,Sheet2!$H$2:$J$300,3,FALSE)</f>
        <v>DEN</v>
      </c>
      <c r="AI204" t="str">
        <f>VLOOKUP(Sheet1!F226,Sheet2!$H$2:$J$300,3,FALSE)</f>
        <v>PHO</v>
      </c>
      <c r="AJ204" t="str">
        <f>VLOOKUP(Sheet1!G226,Sheet2!$H$2:$J$300,3,FALSE)</f>
        <v>PHO</v>
      </c>
      <c r="AK204" t="str">
        <f>VLOOKUP(Sheet1!H226,Sheet2!$H$2:$J$300,3,FALSE)</f>
        <v>HOU</v>
      </c>
      <c r="AL204" t="str">
        <f>VLOOKUP(Sheet1!I226,Sheet2!$H$2:$J$300,3,FALSE)</f>
        <v>HOU</v>
      </c>
      <c r="AM204" t="str">
        <f>VLOOKUP(Sheet1!J226,Sheet2!$H$2:$J$300,3,FALSE)</f>
        <v>UTA</v>
      </c>
      <c r="AN204">
        <f si="31" t="shared"/>
        <v>1</v>
      </c>
      <c r="AO204">
        <f si="32" t="shared"/>
        <v>1</v>
      </c>
      <c r="AP204">
        <f si="33" t="shared"/>
        <v>3</v>
      </c>
      <c r="AQ204">
        <f si="34" t="shared"/>
        <v>1</v>
      </c>
      <c r="AR204">
        <f si="35" t="shared"/>
        <v>3</v>
      </c>
      <c r="AS204">
        <f si="36" t="shared"/>
        <v>3</v>
      </c>
      <c r="AT204">
        <f si="37" t="shared"/>
        <v>2</v>
      </c>
      <c r="AU204">
        <f si="38" t="shared"/>
        <v>2</v>
      </c>
      <c r="AV204">
        <f si="39" t="shared"/>
        <v>1</v>
      </c>
      <c r="AW204">
        <f si="40" t="shared"/>
        <v>3</v>
      </c>
    </row>
    <row r="205" spans="3:49" x14ac:dyDescent="0.25">
      <c r="C205" s="46"/>
      <c r="D205" s="47"/>
      <c r="E205" s="45"/>
      <c r="F205" s="45"/>
      <c r="G205" s="45"/>
      <c r="H205" s="45"/>
      <c r="I205" s="45"/>
      <c r="J205" s="45"/>
      <c r="K205" s="45"/>
      <c r="L205" s="5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D205">
        <v>204</v>
      </c>
      <c r="AE205" t="str">
        <f>VLOOKUP(Sheet1!B227,Sheet2!$H$2:$J$300,3,FALSE)</f>
        <v>PHI</v>
      </c>
      <c r="AF205" t="str">
        <f>VLOOKUP(Sheet1!C227,Sheet2!$H$2:$J$300,3,FALSE)</f>
        <v>PHI</v>
      </c>
      <c r="AG205" t="str">
        <f>VLOOKUP(Sheet1!D227,Sheet2!$H$2:$J$300,3,FALSE)</f>
        <v>PHO</v>
      </c>
      <c r="AH205" t="str">
        <f>VLOOKUP(Sheet1!E227,Sheet2!$H$2:$J$300,3,FALSE)</f>
        <v>DEN</v>
      </c>
      <c r="AI205" t="str">
        <f>VLOOKUP(Sheet1!F227,Sheet2!$H$2:$J$300,3,FALSE)</f>
        <v>PHO</v>
      </c>
      <c r="AJ205" t="str">
        <f>VLOOKUP(Sheet1!G227,Sheet2!$H$2:$J$300,3,FALSE)</f>
        <v>PHO</v>
      </c>
      <c r="AK205" t="str">
        <f>VLOOKUP(Sheet1!H227,Sheet2!$H$2:$J$300,3,FALSE)</f>
        <v>PHO</v>
      </c>
      <c r="AL205" t="str">
        <f>VLOOKUP(Sheet1!I227,Sheet2!$H$2:$J$300,3,FALSE)</f>
        <v>UTA</v>
      </c>
      <c r="AM205" t="str">
        <f>VLOOKUP(Sheet1!J227,Sheet2!$H$2:$J$300,3,FALSE)</f>
        <v>MIN</v>
      </c>
      <c r="AN205">
        <f si="31" t="shared"/>
        <v>2</v>
      </c>
      <c r="AO205">
        <f si="32" t="shared"/>
        <v>2</v>
      </c>
      <c r="AP205">
        <f si="33" t="shared"/>
        <v>4</v>
      </c>
      <c r="AQ205">
        <f si="34" t="shared"/>
        <v>1</v>
      </c>
      <c r="AR205">
        <f si="35" t="shared"/>
        <v>4</v>
      </c>
      <c r="AS205">
        <f si="36" t="shared"/>
        <v>4</v>
      </c>
      <c r="AT205">
        <f si="37" t="shared"/>
        <v>4</v>
      </c>
      <c r="AU205">
        <f si="38" t="shared"/>
        <v>1</v>
      </c>
      <c r="AV205">
        <f si="39" t="shared"/>
        <v>1</v>
      </c>
      <c r="AW205">
        <f si="40" t="shared"/>
        <v>4</v>
      </c>
    </row>
    <row r="206" spans="3:49" x14ac:dyDescent="0.25">
      <c r="C206" s="46"/>
      <c r="D206" s="47"/>
      <c r="E206" s="45"/>
      <c r="F206" s="45"/>
      <c r="G206" s="45"/>
      <c r="H206" s="45"/>
      <c r="I206" s="45"/>
      <c r="J206" s="45"/>
      <c r="K206" s="45"/>
      <c r="L206" s="5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D206">
        <v>205</v>
      </c>
      <c r="AE206" t="str">
        <f>VLOOKUP(Sheet1!B228,Sheet2!$H$2:$J$300,3,FALSE)</f>
        <v>PHI</v>
      </c>
      <c r="AF206" t="str">
        <f>VLOOKUP(Sheet1!C228,Sheet2!$H$2:$J$300,3,FALSE)</f>
        <v>ATL</v>
      </c>
      <c r="AG206" t="str">
        <f>VLOOKUP(Sheet1!D228,Sheet2!$H$2:$J$300,3,FALSE)</f>
        <v>DEN</v>
      </c>
      <c r="AH206" t="str">
        <f>VLOOKUP(Sheet1!E228,Sheet2!$H$2:$J$300,3,FALSE)</f>
        <v>DEN</v>
      </c>
      <c r="AI206" t="str">
        <f>VLOOKUP(Sheet1!F228,Sheet2!$H$2:$J$300,3,FALSE)</f>
        <v>PHO</v>
      </c>
      <c r="AJ206" t="str">
        <f>VLOOKUP(Sheet1!G228,Sheet2!$H$2:$J$300,3,FALSE)</f>
        <v>HOU</v>
      </c>
      <c r="AK206" t="str">
        <f>VLOOKUP(Sheet1!H228,Sheet2!$H$2:$J$300,3,FALSE)</f>
        <v>HOU</v>
      </c>
      <c r="AL206" t="str">
        <f>VLOOKUP(Sheet1!I228,Sheet2!$H$2:$J$300,3,FALSE)</f>
        <v>DEN</v>
      </c>
      <c r="AM206" t="str">
        <f>VLOOKUP(Sheet1!J228,Sheet2!$H$2:$J$300,3,FALSE)</f>
        <v>DEN</v>
      </c>
      <c r="AN206">
        <f si="31" t="shared"/>
        <v>1</v>
      </c>
      <c r="AO206">
        <f si="32" t="shared"/>
        <v>1</v>
      </c>
      <c r="AP206">
        <f si="33" t="shared"/>
        <v>4</v>
      </c>
      <c r="AQ206">
        <f si="34" t="shared"/>
        <v>4</v>
      </c>
      <c r="AR206">
        <f si="35" t="shared"/>
        <v>1</v>
      </c>
      <c r="AS206">
        <f si="36" t="shared"/>
        <v>2</v>
      </c>
      <c r="AT206">
        <f si="37" t="shared"/>
        <v>2</v>
      </c>
      <c r="AU206">
        <f si="38" t="shared"/>
        <v>4</v>
      </c>
      <c r="AV206">
        <f si="39" t="shared"/>
        <v>4</v>
      </c>
      <c r="AW206">
        <f si="40" t="shared"/>
        <v>4</v>
      </c>
    </row>
    <row r="207" spans="3:49" x14ac:dyDescent="0.25">
      <c r="C207" s="46"/>
      <c r="D207" s="47"/>
      <c r="E207" s="45"/>
      <c r="F207" s="45"/>
      <c r="G207" s="45"/>
      <c r="H207" s="45"/>
      <c r="I207" s="45"/>
      <c r="J207" s="45"/>
      <c r="K207" s="45"/>
      <c r="L207" s="5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D207">
        <v>206</v>
      </c>
      <c r="AE207" t="str">
        <f>VLOOKUP(Sheet1!B229,Sheet2!$H$2:$J$300,3,FALSE)</f>
        <v>PHI</v>
      </c>
      <c r="AF207" t="str">
        <f>VLOOKUP(Sheet1!C229,Sheet2!$H$2:$J$300,3,FALSE)</f>
        <v>MIN</v>
      </c>
      <c r="AG207" t="str">
        <f>VLOOKUP(Sheet1!D229,Sheet2!$H$2:$J$300,3,FALSE)</f>
        <v>PHO</v>
      </c>
      <c r="AH207" t="str">
        <f>VLOOKUP(Sheet1!E229,Sheet2!$H$2:$J$300,3,FALSE)</f>
        <v>HOU</v>
      </c>
      <c r="AI207" t="str">
        <f>VLOOKUP(Sheet1!F229,Sheet2!$H$2:$J$300,3,FALSE)</f>
        <v>PHO</v>
      </c>
      <c r="AJ207" t="str">
        <f>VLOOKUP(Sheet1!G229,Sheet2!$H$2:$J$300,3,FALSE)</f>
        <v>PHI</v>
      </c>
      <c r="AK207" t="str">
        <f>VLOOKUP(Sheet1!H229,Sheet2!$H$2:$J$300,3,FALSE)</f>
        <v>PHO</v>
      </c>
      <c r="AL207" t="str">
        <f>VLOOKUP(Sheet1!I229,Sheet2!$H$2:$J$300,3,FALSE)</f>
        <v>DEN</v>
      </c>
      <c r="AM207" t="str">
        <f>VLOOKUP(Sheet1!J229,Sheet2!$H$2:$J$300,3,FALSE)</f>
        <v>PHI</v>
      </c>
      <c r="AN207">
        <f si="31" t="shared"/>
        <v>3</v>
      </c>
      <c r="AO207">
        <f si="32" t="shared"/>
        <v>1</v>
      </c>
      <c r="AP207">
        <f si="33" t="shared"/>
        <v>3</v>
      </c>
      <c r="AQ207">
        <f si="34" t="shared"/>
        <v>1</v>
      </c>
      <c r="AR207">
        <f si="35" t="shared"/>
        <v>3</v>
      </c>
      <c r="AS207">
        <f si="36" t="shared"/>
        <v>3</v>
      </c>
      <c r="AT207">
        <f si="37" t="shared"/>
        <v>3</v>
      </c>
      <c r="AU207">
        <f si="38" t="shared"/>
        <v>1</v>
      </c>
      <c r="AV207">
        <f si="39" t="shared"/>
        <v>3</v>
      </c>
      <c r="AW207">
        <f si="40" t="shared"/>
        <v>3</v>
      </c>
    </row>
    <row r="208" spans="3:49" x14ac:dyDescent="0.25">
      <c r="C208" s="46"/>
      <c r="D208" s="47"/>
      <c r="E208" s="45"/>
      <c r="F208" s="45"/>
      <c r="G208" s="45"/>
      <c r="H208" s="45"/>
      <c r="I208" s="45"/>
      <c r="J208" s="45"/>
      <c r="K208" s="45"/>
      <c r="L208" s="5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D208">
        <v>207</v>
      </c>
      <c r="AE208" t="str">
        <f>VLOOKUP(Sheet1!B230,Sheet2!$H$2:$J$300,3,FALSE)</f>
        <v>PHI</v>
      </c>
      <c r="AF208" t="str">
        <f>VLOOKUP(Sheet1!C230,Sheet2!$H$2:$J$300,3,FALSE)</f>
        <v>SAC</v>
      </c>
      <c r="AG208" t="str">
        <f>VLOOKUP(Sheet1!D230,Sheet2!$H$2:$J$300,3,FALSE)</f>
        <v>PHI</v>
      </c>
      <c r="AH208" t="str">
        <f>VLOOKUP(Sheet1!E230,Sheet2!$H$2:$J$300,3,FALSE)</f>
        <v>DEN</v>
      </c>
      <c r="AI208" t="str">
        <f>VLOOKUP(Sheet1!F230,Sheet2!$H$2:$J$300,3,FALSE)</f>
        <v>UTA</v>
      </c>
      <c r="AJ208" t="str">
        <f>VLOOKUP(Sheet1!G230,Sheet2!$H$2:$J$300,3,FALSE)</f>
        <v>HOU</v>
      </c>
      <c r="AK208" t="str">
        <f>VLOOKUP(Sheet1!H230,Sheet2!$H$2:$J$300,3,FALSE)</f>
        <v>HOU</v>
      </c>
      <c r="AL208" t="str">
        <f>VLOOKUP(Sheet1!I230,Sheet2!$H$2:$J$300,3,FALSE)</f>
        <v>DEN</v>
      </c>
      <c r="AM208" t="str">
        <f>VLOOKUP(Sheet1!J230,Sheet2!$H$2:$J$300,3,FALSE)</f>
        <v>UTA</v>
      </c>
      <c r="AN208">
        <f si="31" t="shared"/>
        <v>2</v>
      </c>
      <c r="AO208">
        <f si="32" t="shared"/>
        <v>1</v>
      </c>
      <c r="AP208">
        <f si="33" t="shared"/>
        <v>2</v>
      </c>
      <c r="AQ208">
        <f si="34" t="shared"/>
        <v>2</v>
      </c>
      <c r="AR208">
        <f si="35" t="shared"/>
        <v>2</v>
      </c>
      <c r="AS208">
        <f si="36" t="shared"/>
        <v>2</v>
      </c>
      <c r="AT208">
        <f si="37" t="shared"/>
        <v>2</v>
      </c>
      <c r="AU208">
        <f si="38" t="shared"/>
        <v>2</v>
      </c>
      <c r="AV208">
        <f si="39" t="shared"/>
        <v>2</v>
      </c>
      <c r="AW208">
        <f si="40" t="shared"/>
        <v>2</v>
      </c>
    </row>
    <row r="209" spans="3:49" x14ac:dyDescent="0.25">
      <c r="C209" s="46"/>
      <c r="D209" s="47"/>
      <c r="E209" s="45"/>
      <c r="F209" s="45"/>
      <c r="G209" s="45"/>
      <c r="H209" s="45"/>
      <c r="I209" s="45"/>
      <c r="J209" s="45"/>
      <c r="K209" s="45"/>
      <c r="L209" s="5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D209">
        <v>208</v>
      </c>
      <c r="AE209" t="str">
        <f>VLOOKUP(Sheet1!B231,Sheet2!$H$2:$J$300,3,FALSE)</f>
        <v>PHI</v>
      </c>
      <c r="AF209" t="str">
        <f>VLOOKUP(Sheet1!C231,Sheet2!$H$2:$J$300,3,FALSE)</f>
        <v>SAC</v>
      </c>
      <c r="AG209" t="str">
        <f>VLOOKUP(Sheet1!D231,Sheet2!$H$2:$J$300,3,FALSE)</f>
        <v>PHI</v>
      </c>
      <c r="AH209" t="str">
        <f>VLOOKUP(Sheet1!E231,Sheet2!$H$2:$J$300,3,FALSE)</f>
        <v>DEN</v>
      </c>
      <c r="AI209" t="str">
        <f>VLOOKUP(Sheet1!F231,Sheet2!$H$2:$J$300,3,FALSE)</f>
        <v>PHO</v>
      </c>
      <c r="AJ209" t="str">
        <f>VLOOKUP(Sheet1!G231,Sheet2!$H$2:$J$300,3,FALSE)</f>
        <v>ATL</v>
      </c>
      <c r="AK209" t="str">
        <f>VLOOKUP(Sheet1!H231,Sheet2!$H$2:$J$300,3,FALSE)</f>
        <v>DEN</v>
      </c>
      <c r="AL209" t="str">
        <f>VLOOKUP(Sheet1!I231,Sheet2!$H$2:$J$300,3,FALSE)</f>
        <v>DEN</v>
      </c>
      <c r="AM209" t="str">
        <f>VLOOKUP(Sheet1!J231,Sheet2!$H$2:$J$300,3,FALSE)</f>
        <v>MIN</v>
      </c>
      <c r="AN209">
        <f si="31" t="shared"/>
        <v>2</v>
      </c>
      <c r="AO209">
        <f si="32" t="shared"/>
        <v>1</v>
      </c>
      <c r="AP209">
        <f si="33" t="shared"/>
        <v>2</v>
      </c>
      <c r="AQ209">
        <f si="34" t="shared"/>
        <v>3</v>
      </c>
      <c r="AR209">
        <f si="35" t="shared"/>
        <v>1</v>
      </c>
      <c r="AS209">
        <f si="36" t="shared"/>
        <v>1</v>
      </c>
      <c r="AT209">
        <f si="37" t="shared"/>
        <v>3</v>
      </c>
      <c r="AU209">
        <f si="38" t="shared"/>
        <v>3</v>
      </c>
      <c r="AV209">
        <f si="39" t="shared"/>
        <v>1</v>
      </c>
      <c r="AW209">
        <f si="40" t="shared"/>
        <v>3</v>
      </c>
    </row>
    <row r="210" spans="3:49" x14ac:dyDescent="0.25">
      <c r="C210" s="46"/>
      <c r="D210" s="47"/>
      <c r="E210" s="45"/>
      <c r="F210" s="45"/>
      <c r="G210" s="45"/>
      <c r="H210" s="45"/>
      <c r="I210" s="45"/>
      <c r="J210" s="45"/>
      <c r="K210" s="45"/>
      <c r="L210" s="5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D210">
        <v>209</v>
      </c>
      <c r="AE210" t="str">
        <f>VLOOKUP(Sheet1!B232,Sheet2!$H$2:$J$300,3,FALSE)</f>
        <v>PHI</v>
      </c>
      <c r="AF210" t="str">
        <f>VLOOKUP(Sheet1!C232,Sheet2!$H$2:$J$300,3,FALSE)</f>
        <v>MIN</v>
      </c>
      <c r="AG210" t="str">
        <f>VLOOKUP(Sheet1!D232,Sheet2!$H$2:$J$300,3,FALSE)</f>
        <v>PHO</v>
      </c>
      <c r="AH210" t="str">
        <f>VLOOKUP(Sheet1!E232,Sheet2!$H$2:$J$300,3,FALSE)</f>
        <v>PHI</v>
      </c>
      <c r="AI210" t="str">
        <f>VLOOKUP(Sheet1!F232,Sheet2!$H$2:$J$300,3,FALSE)</f>
        <v>PHO</v>
      </c>
      <c r="AJ210" t="str">
        <f>VLOOKUP(Sheet1!G232,Sheet2!$H$2:$J$300,3,FALSE)</f>
        <v>UTA</v>
      </c>
      <c r="AK210" t="str">
        <f>VLOOKUP(Sheet1!H232,Sheet2!$H$2:$J$300,3,FALSE)</f>
        <v>DEN</v>
      </c>
      <c r="AL210" t="str">
        <f>VLOOKUP(Sheet1!I232,Sheet2!$H$2:$J$300,3,FALSE)</f>
        <v>MIN</v>
      </c>
      <c r="AM210" t="str">
        <f>VLOOKUP(Sheet1!J232,Sheet2!$H$2:$J$300,3,FALSE)</f>
        <v>UTA</v>
      </c>
      <c r="AN210">
        <f si="31" t="shared"/>
        <v>2</v>
      </c>
      <c r="AO210">
        <f si="32" t="shared"/>
        <v>2</v>
      </c>
      <c r="AP210">
        <f si="33" t="shared"/>
        <v>2</v>
      </c>
      <c r="AQ210">
        <f si="34" t="shared"/>
        <v>2</v>
      </c>
      <c r="AR210">
        <f si="35" t="shared"/>
        <v>2</v>
      </c>
      <c r="AS210">
        <f si="36" t="shared"/>
        <v>2</v>
      </c>
      <c r="AT210">
        <f si="37" t="shared"/>
        <v>1</v>
      </c>
      <c r="AU210">
        <f si="38" t="shared"/>
        <v>2</v>
      </c>
      <c r="AV210">
        <f si="39" t="shared"/>
        <v>2</v>
      </c>
      <c r="AW210">
        <f si="40" t="shared"/>
        <v>2</v>
      </c>
    </row>
    <row r="211" spans="3:49" x14ac:dyDescent="0.25">
      <c r="C211" s="46"/>
      <c r="D211" s="47"/>
      <c r="E211" s="45"/>
      <c r="F211" s="45"/>
      <c r="G211" s="45"/>
      <c r="H211" s="45"/>
      <c r="I211" s="45"/>
      <c r="J211" s="45"/>
      <c r="K211" s="45"/>
      <c r="L211" s="5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D211">
        <v>210</v>
      </c>
      <c r="AE211" t="str">
        <f>VLOOKUP(Sheet1!B233,Sheet2!$H$2:$J$300,3,FALSE)</f>
        <v>PHI</v>
      </c>
      <c r="AF211" t="str">
        <f>VLOOKUP(Sheet1!C233,Sheet2!$H$2:$J$300,3,FALSE)</f>
        <v>ATL</v>
      </c>
      <c r="AG211" t="str">
        <f>VLOOKUP(Sheet1!D233,Sheet2!$H$2:$J$300,3,FALSE)</f>
        <v>DEN</v>
      </c>
      <c r="AH211" t="str">
        <f>VLOOKUP(Sheet1!E233,Sheet2!$H$2:$J$300,3,FALSE)</f>
        <v>DEN</v>
      </c>
      <c r="AI211" t="str">
        <f>VLOOKUP(Sheet1!F233,Sheet2!$H$2:$J$300,3,FALSE)</f>
        <v>UTA</v>
      </c>
      <c r="AJ211" t="str">
        <f>VLOOKUP(Sheet1!G233,Sheet2!$H$2:$J$300,3,FALSE)</f>
        <v>HOU</v>
      </c>
      <c r="AK211" t="str">
        <f>VLOOKUP(Sheet1!H233,Sheet2!$H$2:$J$300,3,FALSE)</f>
        <v>HOU</v>
      </c>
      <c r="AL211" t="str">
        <f>VLOOKUP(Sheet1!I233,Sheet2!$H$2:$J$300,3,FALSE)</f>
        <v>ATL</v>
      </c>
      <c r="AM211" t="str">
        <f>VLOOKUP(Sheet1!J233,Sheet2!$H$2:$J$300,3,FALSE)</f>
        <v>MIN</v>
      </c>
      <c r="AN211">
        <f si="31" t="shared"/>
        <v>1</v>
      </c>
      <c r="AO211">
        <f si="32" t="shared"/>
        <v>2</v>
      </c>
      <c r="AP211">
        <f si="33" t="shared"/>
        <v>2</v>
      </c>
      <c r="AQ211">
        <f si="34" t="shared"/>
        <v>2</v>
      </c>
      <c r="AR211">
        <f si="35" t="shared"/>
        <v>1</v>
      </c>
      <c r="AS211">
        <f si="36" t="shared"/>
        <v>2</v>
      </c>
      <c r="AT211">
        <f si="37" t="shared"/>
        <v>2</v>
      </c>
      <c r="AU211">
        <f si="38" t="shared"/>
        <v>2</v>
      </c>
      <c r="AV211">
        <f si="39" t="shared"/>
        <v>1</v>
      </c>
      <c r="AW211">
        <f si="40" t="shared"/>
        <v>2</v>
      </c>
    </row>
    <row r="212" spans="3:49" x14ac:dyDescent="0.25">
      <c r="C212" s="46"/>
      <c r="D212" s="47"/>
      <c r="E212" s="45"/>
      <c r="F212" s="45"/>
      <c r="G212" s="45"/>
      <c r="H212" s="45"/>
      <c r="I212" s="45"/>
      <c r="J212" s="45"/>
      <c r="K212" s="45"/>
      <c r="L212" s="5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D212">
        <v>211</v>
      </c>
      <c r="AE212" t="str">
        <f>VLOOKUP(Sheet1!B234,Sheet2!$H$2:$J$300,3,FALSE)</f>
        <v>SAC</v>
      </c>
      <c r="AF212" t="str">
        <f>VLOOKUP(Sheet1!C234,Sheet2!$H$2:$J$300,3,FALSE)</f>
        <v>MIN</v>
      </c>
      <c r="AG212" t="str">
        <f>VLOOKUP(Sheet1!D234,Sheet2!$H$2:$J$300,3,FALSE)</f>
        <v>HOU</v>
      </c>
      <c r="AH212" t="str">
        <f>VLOOKUP(Sheet1!E234,Sheet2!$H$2:$J$300,3,FALSE)</f>
        <v>DEN</v>
      </c>
      <c r="AI212" t="str">
        <f>VLOOKUP(Sheet1!F234,Sheet2!$H$2:$J$300,3,FALSE)</f>
        <v>PHO</v>
      </c>
      <c r="AJ212" t="str">
        <f>VLOOKUP(Sheet1!G234,Sheet2!$H$2:$J$300,3,FALSE)</f>
        <v>PHO</v>
      </c>
      <c r="AK212" t="str">
        <f>VLOOKUP(Sheet1!H234,Sheet2!$H$2:$J$300,3,FALSE)</f>
        <v>HOU</v>
      </c>
      <c r="AL212" t="str">
        <f>VLOOKUP(Sheet1!I234,Sheet2!$H$2:$J$300,3,FALSE)</f>
        <v>DEN</v>
      </c>
      <c r="AM212" t="str">
        <f>VLOOKUP(Sheet1!J234,Sheet2!$H$2:$J$300,3,FALSE)</f>
        <v>SAC</v>
      </c>
      <c r="AN212">
        <f si="31" t="shared"/>
        <v>2</v>
      </c>
      <c r="AO212">
        <f si="32" t="shared"/>
        <v>1</v>
      </c>
      <c r="AP212">
        <f si="33" t="shared"/>
        <v>2</v>
      </c>
      <c r="AQ212">
        <f si="34" t="shared"/>
        <v>2</v>
      </c>
      <c r="AR212">
        <f si="35" t="shared"/>
        <v>2</v>
      </c>
      <c r="AS212">
        <f si="36" t="shared"/>
        <v>2</v>
      </c>
      <c r="AT212">
        <f si="37" t="shared"/>
        <v>2</v>
      </c>
      <c r="AU212">
        <f si="38" t="shared"/>
        <v>2</v>
      </c>
      <c r="AV212">
        <f si="39" t="shared"/>
        <v>2</v>
      </c>
      <c r="AW212">
        <f si="40" t="shared"/>
        <v>2</v>
      </c>
    </row>
    <row r="213" spans="3:49" x14ac:dyDescent="0.25">
      <c r="C213" s="46"/>
      <c r="D213" s="47"/>
      <c r="E213" s="45"/>
      <c r="F213" s="45"/>
      <c r="G213" s="45"/>
      <c r="H213" s="45"/>
      <c r="I213" s="45"/>
      <c r="J213" s="45"/>
      <c r="K213" s="45"/>
      <c r="L213" s="5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D213">
        <v>212</v>
      </c>
      <c r="AE213" t="str">
        <f>VLOOKUP(Sheet1!B235,Sheet2!$H$2:$J$300,3,FALSE)</f>
        <v>PHI</v>
      </c>
      <c r="AF213" t="str">
        <f>VLOOKUP(Sheet1!C235,Sheet2!$H$2:$J$300,3,FALSE)</f>
        <v>SAC</v>
      </c>
      <c r="AG213" t="str">
        <f>VLOOKUP(Sheet1!D235,Sheet2!$H$2:$J$300,3,FALSE)</f>
        <v>PHO</v>
      </c>
      <c r="AH213" t="str">
        <f>VLOOKUP(Sheet1!E235,Sheet2!$H$2:$J$300,3,FALSE)</f>
        <v>DEN</v>
      </c>
      <c r="AI213" t="str">
        <f>VLOOKUP(Sheet1!F235,Sheet2!$H$2:$J$300,3,FALSE)</f>
        <v>PHI</v>
      </c>
      <c r="AJ213" t="str">
        <f>VLOOKUP(Sheet1!G235,Sheet2!$H$2:$J$300,3,FALSE)</f>
        <v>MIN</v>
      </c>
      <c r="AK213" t="str">
        <f>VLOOKUP(Sheet1!H235,Sheet2!$H$2:$J$300,3,FALSE)</f>
        <v>HOU</v>
      </c>
      <c r="AL213" t="str">
        <f>VLOOKUP(Sheet1!I235,Sheet2!$H$2:$J$300,3,FALSE)</f>
        <v>ATL</v>
      </c>
      <c r="AM213" t="str">
        <f>VLOOKUP(Sheet1!J235,Sheet2!$H$2:$J$300,3,FALSE)</f>
        <v>PHO</v>
      </c>
      <c r="AN213">
        <f si="31" t="shared"/>
        <v>2</v>
      </c>
      <c r="AO213">
        <f si="32" t="shared"/>
        <v>1</v>
      </c>
      <c r="AP213">
        <f si="33" t="shared"/>
        <v>2</v>
      </c>
      <c r="AQ213">
        <f si="34" t="shared"/>
        <v>1</v>
      </c>
      <c r="AR213">
        <f si="35" t="shared"/>
        <v>2</v>
      </c>
      <c r="AS213">
        <f si="36" t="shared"/>
        <v>1</v>
      </c>
      <c r="AT213">
        <f si="37" t="shared"/>
        <v>1</v>
      </c>
      <c r="AU213">
        <f si="38" t="shared"/>
        <v>1</v>
      </c>
      <c r="AV213">
        <f si="39" t="shared"/>
        <v>2</v>
      </c>
      <c r="AW213">
        <f si="40" t="shared"/>
        <v>2</v>
      </c>
    </row>
    <row r="214" spans="3:49" x14ac:dyDescent="0.25">
      <c r="C214" s="46"/>
      <c r="D214" s="47"/>
      <c r="E214" s="45"/>
      <c r="F214" s="45"/>
      <c r="G214" s="45"/>
      <c r="H214" s="45"/>
      <c r="I214" s="45"/>
      <c r="J214" s="45"/>
      <c r="K214" s="45"/>
      <c r="L214" s="5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D214">
        <v>213</v>
      </c>
      <c r="AE214" t="str">
        <f>VLOOKUP(Sheet1!B236,Sheet2!$H$2:$J$300,3,FALSE)</f>
        <v>PHI</v>
      </c>
      <c r="AF214" t="str">
        <f>VLOOKUP(Sheet1!C236,Sheet2!$H$2:$J$300,3,FALSE)</f>
        <v>PHI</v>
      </c>
      <c r="AG214" t="str">
        <f>VLOOKUP(Sheet1!D236,Sheet2!$H$2:$J$300,3,FALSE)</f>
        <v>PHO</v>
      </c>
      <c r="AH214" t="str">
        <f>VLOOKUP(Sheet1!E236,Sheet2!$H$2:$J$300,3,FALSE)</f>
        <v>DEN</v>
      </c>
      <c r="AI214" t="str">
        <f>VLOOKUP(Sheet1!F236,Sheet2!$H$2:$J$300,3,FALSE)</f>
        <v>PHO</v>
      </c>
      <c r="AJ214" t="str">
        <f>VLOOKUP(Sheet1!G236,Sheet2!$H$2:$J$300,3,FALSE)</f>
        <v>PHI</v>
      </c>
      <c r="AK214" t="str">
        <f>VLOOKUP(Sheet1!H236,Sheet2!$H$2:$J$300,3,FALSE)</f>
        <v>HOU</v>
      </c>
      <c r="AL214" t="str">
        <f>VLOOKUP(Sheet1!I236,Sheet2!$H$2:$J$300,3,FALSE)</f>
        <v>PHO</v>
      </c>
      <c r="AM214" t="str">
        <f>VLOOKUP(Sheet1!J236,Sheet2!$H$2:$J$300,3,FALSE)</f>
        <v>MIN</v>
      </c>
      <c r="AN214">
        <f si="31" t="shared"/>
        <v>3</v>
      </c>
      <c r="AO214">
        <f si="32" t="shared"/>
        <v>3</v>
      </c>
      <c r="AP214">
        <f si="33" t="shared"/>
        <v>3</v>
      </c>
      <c r="AQ214">
        <f si="34" t="shared"/>
        <v>1</v>
      </c>
      <c r="AR214">
        <f si="35" t="shared"/>
        <v>3</v>
      </c>
      <c r="AS214">
        <f si="36" t="shared"/>
        <v>3</v>
      </c>
      <c r="AT214">
        <f si="37" t="shared"/>
        <v>1</v>
      </c>
      <c r="AU214">
        <f si="38" t="shared"/>
        <v>3</v>
      </c>
      <c r="AV214">
        <f si="39" t="shared"/>
        <v>1</v>
      </c>
      <c r="AW214">
        <f si="40" t="shared"/>
        <v>3</v>
      </c>
    </row>
    <row r="215" spans="3:49" x14ac:dyDescent="0.25">
      <c r="C215" s="46"/>
      <c r="D215" s="47"/>
      <c r="E215" s="45"/>
      <c r="F215" s="45"/>
      <c r="G215" s="45"/>
      <c r="H215" s="45"/>
      <c r="I215" s="45"/>
      <c r="J215" s="45"/>
      <c r="K215" s="45"/>
      <c r="L215" s="5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D215">
        <v>214</v>
      </c>
      <c r="AE215" t="str">
        <f>VLOOKUP(Sheet1!B237,Sheet2!$H$2:$J$300,3,FALSE)</f>
        <v>PHI</v>
      </c>
      <c r="AF215" t="str">
        <f>VLOOKUP(Sheet1!C237,Sheet2!$H$2:$J$300,3,FALSE)</f>
        <v>PHI</v>
      </c>
      <c r="AG215" t="str">
        <f>VLOOKUP(Sheet1!D237,Sheet2!$H$2:$J$300,3,FALSE)</f>
        <v>PHI</v>
      </c>
      <c r="AH215" t="str">
        <f>VLOOKUP(Sheet1!E237,Sheet2!$H$2:$J$300,3,FALSE)</f>
        <v>DEN</v>
      </c>
      <c r="AI215" t="str">
        <f>VLOOKUP(Sheet1!F237,Sheet2!$H$2:$J$300,3,FALSE)</f>
        <v>PHO</v>
      </c>
      <c r="AJ215" t="str">
        <f>VLOOKUP(Sheet1!G237,Sheet2!$H$2:$J$300,3,FALSE)</f>
        <v>HOU</v>
      </c>
      <c r="AK215" t="str">
        <f>VLOOKUP(Sheet1!H237,Sheet2!$H$2:$J$300,3,FALSE)</f>
        <v>HOU</v>
      </c>
      <c r="AL215" t="str">
        <f>VLOOKUP(Sheet1!I237,Sheet2!$H$2:$J$300,3,FALSE)</f>
        <v>PHO</v>
      </c>
      <c r="AM215" t="str">
        <f>VLOOKUP(Sheet1!J237,Sheet2!$H$2:$J$300,3,FALSE)</f>
        <v>UTA</v>
      </c>
      <c r="AN215">
        <f si="31" t="shared"/>
        <v>3</v>
      </c>
      <c r="AO215">
        <f si="32" t="shared"/>
        <v>3</v>
      </c>
      <c r="AP215">
        <f si="33" t="shared"/>
        <v>3</v>
      </c>
      <c r="AQ215">
        <f si="34" t="shared"/>
        <v>1</v>
      </c>
      <c r="AR215">
        <f si="35" t="shared"/>
        <v>2</v>
      </c>
      <c r="AS215">
        <f si="36" t="shared"/>
        <v>2</v>
      </c>
      <c r="AT215">
        <f si="37" t="shared"/>
        <v>2</v>
      </c>
      <c r="AU215">
        <f si="38" t="shared"/>
        <v>2</v>
      </c>
      <c r="AV215">
        <f si="39" t="shared"/>
        <v>1</v>
      </c>
      <c r="AW215">
        <f si="40" t="shared"/>
        <v>3</v>
      </c>
    </row>
    <row r="216" spans="3:49" x14ac:dyDescent="0.25">
      <c r="C216" s="46"/>
      <c r="D216" s="47"/>
      <c r="E216" s="45"/>
      <c r="F216" s="45"/>
      <c r="G216" s="45"/>
      <c r="H216" s="45"/>
      <c r="I216" s="45"/>
      <c r="J216" s="45"/>
      <c r="K216" s="45"/>
      <c r="L216" s="5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D216">
        <v>215</v>
      </c>
      <c r="AE216" t="str">
        <f>VLOOKUP(Sheet1!B238,Sheet2!$H$2:$J$300,3,FALSE)</f>
        <v>PHI</v>
      </c>
      <c r="AF216" t="str">
        <f>VLOOKUP(Sheet1!C238,Sheet2!$H$2:$J$300,3,FALSE)</f>
        <v>ATL</v>
      </c>
      <c r="AG216" t="str">
        <f>VLOOKUP(Sheet1!D238,Sheet2!$H$2:$J$300,3,FALSE)</f>
        <v>PHI</v>
      </c>
      <c r="AH216" t="str">
        <f>VLOOKUP(Sheet1!E238,Sheet2!$H$2:$J$300,3,FALSE)</f>
        <v>DEN</v>
      </c>
      <c r="AI216" t="str">
        <f>VLOOKUP(Sheet1!F238,Sheet2!$H$2:$J$300,3,FALSE)</f>
        <v>PHO</v>
      </c>
      <c r="AJ216" t="str">
        <f>VLOOKUP(Sheet1!G238,Sheet2!$H$2:$J$300,3,FALSE)</f>
        <v>HOU</v>
      </c>
      <c r="AK216" t="str">
        <f>VLOOKUP(Sheet1!H238,Sheet2!$H$2:$J$300,3,FALSE)</f>
        <v>HOU</v>
      </c>
      <c r="AL216" t="str">
        <f>VLOOKUP(Sheet1!I238,Sheet2!$H$2:$J$300,3,FALSE)</f>
        <v>PHO</v>
      </c>
      <c r="AM216" t="str">
        <f>VLOOKUP(Sheet1!J238,Sheet2!$H$2:$J$300,3,FALSE)</f>
        <v>MIN</v>
      </c>
      <c r="AN216">
        <f si="31" t="shared"/>
        <v>2</v>
      </c>
      <c r="AO216">
        <f si="32" t="shared"/>
        <v>1</v>
      </c>
      <c r="AP216">
        <f si="33" t="shared"/>
        <v>2</v>
      </c>
      <c r="AQ216">
        <f si="34" t="shared"/>
        <v>1</v>
      </c>
      <c r="AR216">
        <f si="35" t="shared"/>
        <v>2</v>
      </c>
      <c r="AS216">
        <f si="36" t="shared"/>
        <v>2</v>
      </c>
      <c r="AT216">
        <f si="37" t="shared"/>
        <v>2</v>
      </c>
      <c r="AU216">
        <f si="38" t="shared"/>
        <v>2</v>
      </c>
      <c r="AV216">
        <f si="39" t="shared"/>
        <v>1</v>
      </c>
      <c r="AW216">
        <f si="40" t="shared"/>
        <v>2</v>
      </c>
    </row>
    <row r="217" spans="3:49" x14ac:dyDescent="0.25">
      <c r="C217" s="46"/>
      <c r="D217" s="47"/>
      <c r="E217" s="45"/>
      <c r="F217" s="45"/>
      <c r="G217" s="45"/>
      <c r="H217" s="45"/>
      <c r="I217" s="45"/>
      <c r="J217" s="45"/>
      <c r="K217" s="45"/>
      <c r="L217" s="5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D217">
        <v>216</v>
      </c>
      <c r="AE217" t="str">
        <f>VLOOKUP(Sheet1!B239,Sheet2!$H$2:$J$300,3,FALSE)</f>
        <v>PHI</v>
      </c>
      <c r="AF217" t="str">
        <f>VLOOKUP(Sheet1!C239,Sheet2!$H$2:$J$300,3,FALSE)</f>
        <v>MIN</v>
      </c>
      <c r="AG217" t="str">
        <f>VLOOKUP(Sheet1!D239,Sheet2!$H$2:$J$300,3,FALSE)</f>
        <v>SAC</v>
      </c>
      <c r="AH217" t="str">
        <f>VLOOKUP(Sheet1!E239,Sheet2!$H$2:$J$300,3,FALSE)</f>
        <v>DEN</v>
      </c>
      <c r="AI217" t="str">
        <f>VLOOKUP(Sheet1!F239,Sheet2!$H$2:$J$300,3,FALSE)</f>
        <v>DEN</v>
      </c>
      <c r="AJ217" t="str">
        <f>VLOOKUP(Sheet1!G239,Sheet2!$H$2:$J$300,3,FALSE)</f>
        <v>PHO</v>
      </c>
      <c r="AK217" t="str">
        <f>VLOOKUP(Sheet1!H239,Sheet2!$H$2:$J$300,3,FALSE)</f>
        <v>ATL</v>
      </c>
      <c r="AL217" t="str">
        <f>VLOOKUP(Sheet1!I239,Sheet2!$H$2:$J$300,3,FALSE)</f>
        <v>DEN</v>
      </c>
      <c r="AM217" t="str">
        <f>VLOOKUP(Sheet1!J239,Sheet2!$H$2:$J$300,3,FALSE)</f>
        <v>MIN</v>
      </c>
      <c r="AN217">
        <f si="31" t="shared"/>
        <v>1</v>
      </c>
      <c r="AO217">
        <f si="32" t="shared"/>
        <v>2</v>
      </c>
      <c r="AP217">
        <f si="33" t="shared"/>
        <v>1</v>
      </c>
      <c r="AQ217">
        <f si="34" t="shared"/>
        <v>3</v>
      </c>
      <c r="AR217">
        <f si="35" t="shared"/>
        <v>3</v>
      </c>
      <c r="AS217">
        <f si="36" t="shared"/>
        <v>1</v>
      </c>
      <c r="AT217">
        <f si="37" t="shared"/>
        <v>1</v>
      </c>
      <c r="AU217">
        <f si="38" t="shared"/>
        <v>3</v>
      </c>
      <c r="AV217">
        <f si="39" t="shared"/>
        <v>2</v>
      </c>
      <c r="AW217">
        <f si="40" t="shared"/>
        <v>3</v>
      </c>
    </row>
    <row r="218" spans="3:49" x14ac:dyDescent="0.25">
      <c r="C218" s="46"/>
      <c r="D218" s="47"/>
      <c r="E218" s="45"/>
      <c r="F218" s="45"/>
      <c r="G218" s="45"/>
      <c r="H218" s="45"/>
      <c r="I218" s="45"/>
      <c r="J218" s="45"/>
      <c r="K218" s="45"/>
      <c r="L218" s="5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D218">
        <v>217</v>
      </c>
      <c r="AE218" t="str">
        <f>VLOOKUP(Sheet1!B240,Sheet2!$H$2:$J$300,3,FALSE)</f>
        <v>PHI</v>
      </c>
      <c r="AF218" t="str">
        <f>VLOOKUP(Sheet1!C240,Sheet2!$H$2:$J$300,3,FALSE)</f>
        <v>MIN</v>
      </c>
      <c r="AG218" t="str">
        <f>VLOOKUP(Sheet1!D240,Sheet2!$H$2:$J$300,3,FALSE)</f>
        <v>UTA</v>
      </c>
      <c r="AH218" t="str">
        <f>VLOOKUP(Sheet1!E240,Sheet2!$H$2:$J$300,3,FALSE)</f>
        <v>DEN</v>
      </c>
      <c r="AI218" t="str">
        <f>VLOOKUP(Sheet1!F240,Sheet2!$H$2:$J$300,3,FALSE)</f>
        <v>PHO</v>
      </c>
      <c r="AJ218" t="str">
        <f>VLOOKUP(Sheet1!G240,Sheet2!$H$2:$J$300,3,FALSE)</f>
        <v>UTA</v>
      </c>
      <c r="AK218" t="str">
        <f>VLOOKUP(Sheet1!H240,Sheet2!$H$2:$J$300,3,FALSE)</f>
        <v>SAC</v>
      </c>
      <c r="AL218" t="str">
        <f>VLOOKUP(Sheet1!I240,Sheet2!$H$2:$J$300,3,FALSE)</f>
        <v>PHO</v>
      </c>
      <c r="AM218" t="str">
        <f>VLOOKUP(Sheet1!J240,Sheet2!$H$2:$J$300,3,FALSE)</f>
        <v>MIN</v>
      </c>
      <c r="AN218">
        <f si="31" t="shared"/>
        <v>1</v>
      </c>
      <c r="AO218">
        <f si="32" t="shared"/>
        <v>2</v>
      </c>
      <c r="AP218">
        <f si="33" t="shared"/>
        <v>2</v>
      </c>
      <c r="AQ218">
        <f si="34" t="shared"/>
        <v>1</v>
      </c>
      <c r="AR218">
        <f si="35" t="shared"/>
        <v>2</v>
      </c>
      <c r="AS218">
        <f si="36" t="shared"/>
        <v>2</v>
      </c>
      <c r="AT218">
        <f si="37" t="shared"/>
        <v>1</v>
      </c>
      <c r="AU218">
        <f si="38" t="shared"/>
        <v>2</v>
      </c>
      <c r="AV218">
        <f si="39" t="shared"/>
        <v>2</v>
      </c>
      <c r="AW218">
        <f si="40" t="shared"/>
        <v>2</v>
      </c>
    </row>
    <row r="219" spans="3:49" x14ac:dyDescent="0.25">
      <c r="C219" s="46"/>
      <c r="D219" s="47"/>
      <c r="E219" s="45"/>
      <c r="F219" s="45"/>
      <c r="G219" s="45"/>
      <c r="H219" s="45"/>
      <c r="I219" s="45"/>
      <c r="J219" s="45"/>
      <c r="K219" s="45"/>
      <c r="L219" s="5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D219">
        <v>218</v>
      </c>
      <c r="AE219" t="str">
        <f>VLOOKUP(Sheet1!B241,Sheet2!$H$2:$J$300,3,FALSE)</f>
        <v>SAC</v>
      </c>
      <c r="AF219" t="str">
        <f>VLOOKUP(Sheet1!C241,Sheet2!$H$2:$J$300,3,FALSE)</f>
        <v>PHI</v>
      </c>
      <c r="AG219" t="str">
        <f>VLOOKUP(Sheet1!D241,Sheet2!$H$2:$J$300,3,FALSE)</f>
        <v>HOU</v>
      </c>
      <c r="AH219" t="str">
        <f>VLOOKUP(Sheet1!E241,Sheet2!$H$2:$J$300,3,FALSE)</f>
        <v>DEN</v>
      </c>
      <c r="AI219" t="str">
        <f>VLOOKUP(Sheet1!F241,Sheet2!$H$2:$J$300,3,FALSE)</f>
        <v>PHO</v>
      </c>
      <c r="AJ219" t="str">
        <f>VLOOKUP(Sheet1!G241,Sheet2!$H$2:$J$300,3,FALSE)</f>
        <v>PHI</v>
      </c>
      <c r="AK219" t="str">
        <f>VLOOKUP(Sheet1!H241,Sheet2!$H$2:$J$300,3,FALSE)</f>
        <v>PHO</v>
      </c>
      <c r="AL219" t="str">
        <f>VLOOKUP(Sheet1!I241,Sheet2!$H$2:$J$300,3,FALSE)</f>
        <v>MIN</v>
      </c>
      <c r="AM219" t="str">
        <f>VLOOKUP(Sheet1!J241,Sheet2!$H$2:$J$300,3,FALSE)</f>
        <v>MIN</v>
      </c>
      <c r="AN219">
        <f si="31" t="shared"/>
        <v>1</v>
      </c>
      <c r="AO219">
        <f si="32" t="shared"/>
        <v>2</v>
      </c>
      <c r="AP219">
        <f si="33" t="shared"/>
        <v>1</v>
      </c>
      <c r="AQ219">
        <f si="34" t="shared"/>
        <v>1</v>
      </c>
      <c r="AR219">
        <f si="35" t="shared"/>
        <v>2</v>
      </c>
      <c r="AS219">
        <f si="36" t="shared"/>
        <v>2</v>
      </c>
      <c r="AT219">
        <f si="37" t="shared"/>
        <v>2</v>
      </c>
      <c r="AU219">
        <f si="38" t="shared"/>
        <v>2</v>
      </c>
      <c r="AV219">
        <f si="39" t="shared"/>
        <v>2</v>
      </c>
      <c r="AW219">
        <f si="40" t="shared"/>
        <v>2</v>
      </c>
    </row>
    <row r="220" spans="3:49" x14ac:dyDescent="0.25">
      <c r="C220" s="46"/>
      <c r="D220" s="47"/>
      <c r="E220" s="45"/>
      <c r="F220" s="45"/>
      <c r="G220" s="45"/>
      <c r="H220" s="45"/>
      <c r="I220" s="45"/>
      <c r="J220" s="45"/>
      <c r="K220" s="45"/>
      <c r="L220" s="5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D220">
        <v>219</v>
      </c>
      <c r="AE220" t="str">
        <f>VLOOKUP(Sheet1!B242,Sheet2!$H$2:$J$300,3,FALSE)</f>
        <v>PHI</v>
      </c>
      <c r="AF220" t="str">
        <f>VLOOKUP(Sheet1!C242,Sheet2!$H$2:$J$300,3,FALSE)</f>
        <v>PHI</v>
      </c>
      <c r="AG220" t="str">
        <f>VLOOKUP(Sheet1!D242,Sheet2!$H$2:$J$300,3,FALSE)</f>
        <v>PHO</v>
      </c>
      <c r="AH220" t="str">
        <f>VLOOKUP(Sheet1!E242,Sheet2!$H$2:$J$300,3,FALSE)</f>
        <v>DEN</v>
      </c>
      <c r="AI220" t="str">
        <f>VLOOKUP(Sheet1!F242,Sheet2!$H$2:$J$300,3,FALSE)</f>
        <v>UTA</v>
      </c>
      <c r="AJ220" t="str">
        <f>VLOOKUP(Sheet1!G242,Sheet2!$H$2:$J$300,3,FALSE)</f>
        <v>ATL</v>
      </c>
      <c r="AK220" t="str">
        <f>VLOOKUP(Sheet1!H242,Sheet2!$H$2:$J$300,3,FALSE)</f>
        <v>SAC</v>
      </c>
      <c r="AL220" t="str">
        <f>VLOOKUP(Sheet1!I242,Sheet2!$H$2:$J$300,3,FALSE)</f>
        <v>PHO</v>
      </c>
      <c r="AM220" t="str">
        <f>VLOOKUP(Sheet1!J242,Sheet2!$H$2:$J$300,3,FALSE)</f>
        <v>MIN</v>
      </c>
      <c r="AN220">
        <f si="31" t="shared"/>
        <v>2</v>
      </c>
      <c r="AO220">
        <f si="32" t="shared"/>
        <v>2</v>
      </c>
      <c r="AP220">
        <f si="33" t="shared"/>
        <v>2</v>
      </c>
      <c r="AQ220">
        <f si="34" t="shared"/>
        <v>1</v>
      </c>
      <c r="AR220">
        <f si="35" t="shared"/>
        <v>1</v>
      </c>
      <c r="AS220">
        <f si="36" t="shared"/>
        <v>1</v>
      </c>
      <c r="AT220">
        <f si="37" t="shared"/>
        <v>1</v>
      </c>
      <c r="AU220">
        <f si="38" t="shared"/>
        <v>2</v>
      </c>
      <c r="AV220">
        <f si="39" t="shared"/>
        <v>1</v>
      </c>
      <c r="AW220">
        <f si="40" t="shared"/>
        <v>2</v>
      </c>
    </row>
    <row r="221" spans="3:49" x14ac:dyDescent="0.25">
      <c r="C221" s="46"/>
      <c r="D221" s="47"/>
      <c r="E221" s="45"/>
      <c r="F221" s="45"/>
      <c r="G221" s="45"/>
      <c r="H221" s="45"/>
      <c r="I221" s="45"/>
      <c r="J221" s="45"/>
      <c r="K221" s="45"/>
      <c r="L221" s="5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D221">
        <v>220</v>
      </c>
      <c r="AE221" t="str">
        <f>VLOOKUP(Sheet1!B243,Sheet2!$H$2:$J$300,3,FALSE)</f>
        <v>ATL</v>
      </c>
      <c r="AF221" t="str">
        <f>VLOOKUP(Sheet1!C243,Sheet2!$H$2:$J$300,3,FALSE)</f>
        <v>PHI</v>
      </c>
      <c r="AG221" t="str">
        <f>VLOOKUP(Sheet1!D243,Sheet2!$H$2:$J$300,3,FALSE)</f>
        <v>PHO</v>
      </c>
      <c r="AH221" t="str">
        <f>VLOOKUP(Sheet1!E243,Sheet2!$H$2:$J$300,3,FALSE)</f>
        <v>DEN</v>
      </c>
      <c r="AI221" t="str">
        <f>VLOOKUP(Sheet1!F243,Sheet2!$H$2:$J$300,3,FALSE)</f>
        <v>PHO</v>
      </c>
      <c r="AJ221" t="str">
        <f>VLOOKUP(Sheet1!G243,Sheet2!$H$2:$J$300,3,FALSE)</f>
        <v>UTA</v>
      </c>
      <c r="AK221" t="str">
        <f>VLOOKUP(Sheet1!H243,Sheet2!$H$2:$J$300,3,FALSE)</f>
        <v>HOU</v>
      </c>
      <c r="AL221" t="str">
        <f>VLOOKUP(Sheet1!I243,Sheet2!$H$2:$J$300,3,FALSE)</f>
        <v>DEN</v>
      </c>
      <c r="AM221" t="str">
        <f>VLOOKUP(Sheet1!J243,Sheet2!$H$2:$J$300,3,FALSE)</f>
        <v>PHI</v>
      </c>
      <c r="AN221">
        <f si="31" t="shared"/>
        <v>1</v>
      </c>
      <c r="AO221">
        <f si="32" t="shared"/>
        <v>2</v>
      </c>
      <c r="AP221">
        <f si="33" t="shared"/>
        <v>2</v>
      </c>
      <c r="AQ221">
        <f si="34" t="shared"/>
        <v>2</v>
      </c>
      <c r="AR221">
        <f si="35" t="shared"/>
        <v>2</v>
      </c>
      <c r="AS221">
        <f si="36" t="shared"/>
        <v>1</v>
      </c>
      <c r="AT221">
        <f si="37" t="shared"/>
        <v>1</v>
      </c>
      <c r="AU221">
        <f si="38" t="shared"/>
        <v>2</v>
      </c>
      <c r="AV221">
        <f si="39" t="shared"/>
        <v>2</v>
      </c>
      <c r="AW221">
        <f si="40" t="shared"/>
        <v>2</v>
      </c>
    </row>
    <row r="222" spans="3:49" x14ac:dyDescent="0.25">
      <c r="C222" s="46"/>
      <c r="D222" s="47"/>
      <c r="E222" s="45"/>
      <c r="F222" s="45"/>
      <c r="G222" s="45"/>
      <c r="H222" s="45"/>
      <c r="I222" s="45"/>
      <c r="J222" s="45"/>
      <c r="K222" s="45"/>
      <c r="L222" s="5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D222">
        <v>221</v>
      </c>
      <c r="AE222" t="str">
        <f>VLOOKUP(Sheet1!B244,Sheet2!$H$2:$J$300,3,FALSE)</f>
        <v>PHI</v>
      </c>
      <c r="AF222" t="str">
        <f>VLOOKUP(Sheet1!C244,Sheet2!$H$2:$J$300,3,FALSE)</f>
        <v>MIN</v>
      </c>
      <c r="AG222" t="str">
        <f>VLOOKUP(Sheet1!D244,Sheet2!$H$2:$J$300,3,FALSE)</f>
        <v>PHO</v>
      </c>
      <c r="AH222" t="str">
        <f>VLOOKUP(Sheet1!E244,Sheet2!$H$2:$J$300,3,FALSE)</f>
        <v>DEN</v>
      </c>
      <c r="AI222" t="str">
        <f>VLOOKUP(Sheet1!F244,Sheet2!$H$2:$J$300,3,FALSE)</f>
        <v>DEN</v>
      </c>
      <c r="AJ222" t="str">
        <f>VLOOKUP(Sheet1!G244,Sheet2!$H$2:$J$300,3,FALSE)</f>
        <v>HOU</v>
      </c>
      <c r="AK222" t="str">
        <f>VLOOKUP(Sheet1!H244,Sheet2!$H$2:$J$300,3,FALSE)</f>
        <v>ATL</v>
      </c>
      <c r="AL222" t="str">
        <f>VLOOKUP(Sheet1!I244,Sheet2!$H$2:$J$300,3,FALSE)</f>
        <v>PHO</v>
      </c>
      <c r="AM222" t="str">
        <f>VLOOKUP(Sheet1!J244,Sheet2!$H$2:$J$300,3,FALSE)</f>
        <v>MIN</v>
      </c>
      <c r="AN222">
        <f si="31" t="shared"/>
        <v>1</v>
      </c>
      <c r="AO222">
        <f si="32" t="shared"/>
        <v>2</v>
      </c>
      <c r="AP222">
        <f si="33" t="shared"/>
        <v>2</v>
      </c>
      <c r="AQ222">
        <f si="34" t="shared"/>
        <v>2</v>
      </c>
      <c r="AR222">
        <f si="35" t="shared"/>
        <v>2</v>
      </c>
      <c r="AS222">
        <f si="36" t="shared"/>
        <v>1</v>
      </c>
      <c r="AT222">
        <f si="37" t="shared"/>
        <v>1</v>
      </c>
      <c r="AU222">
        <f si="38" t="shared"/>
        <v>2</v>
      </c>
      <c r="AV222">
        <f si="39" t="shared"/>
        <v>2</v>
      </c>
      <c r="AW222">
        <f si="40" t="shared"/>
        <v>2</v>
      </c>
    </row>
    <row r="223" spans="3:49" x14ac:dyDescent="0.25">
      <c r="C223" s="46"/>
      <c r="D223" s="47"/>
      <c r="E223" s="45"/>
      <c r="F223" s="45"/>
      <c r="G223" s="45"/>
      <c r="H223" s="45"/>
      <c r="I223" s="45"/>
      <c r="J223" s="45"/>
      <c r="K223" s="45"/>
      <c r="L223" s="5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D223">
        <v>222</v>
      </c>
      <c r="AE223" t="str">
        <f>VLOOKUP(Sheet1!B245,Sheet2!$H$2:$J$300,3,FALSE)</f>
        <v>PHI</v>
      </c>
      <c r="AF223" t="str">
        <f>VLOOKUP(Sheet1!C245,Sheet2!$H$2:$J$300,3,FALSE)</f>
        <v>SAC</v>
      </c>
      <c r="AG223" t="str">
        <f>VLOOKUP(Sheet1!D245,Sheet2!$H$2:$J$300,3,FALSE)</f>
        <v>DEN</v>
      </c>
      <c r="AH223" t="str">
        <f>VLOOKUP(Sheet1!E245,Sheet2!$H$2:$J$300,3,FALSE)</f>
        <v>DEN</v>
      </c>
      <c r="AI223" t="str">
        <f>VLOOKUP(Sheet1!F245,Sheet2!$H$2:$J$300,3,FALSE)</f>
        <v>UTA</v>
      </c>
      <c r="AJ223" t="str">
        <f>VLOOKUP(Sheet1!G245,Sheet2!$H$2:$J$300,3,FALSE)</f>
        <v>HOU</v>
      </c>
      <c r="AK223" t="str">
        <f>VLOOKUP(Sheet1!H245,Sheet2!$H$2:$J$300,3,FALSE)</f>
        <v>HOU</v>
      </c>
      <c r="AL223" t="str">
        <f>VLOOKUP(Sheet1!I245,Sheet2!$H$2:$J$300,3,FALSE)</f>
        <v>ATL</v>
      </c>
      <c r="AM223" t="str">
        <f>VLOOKUP(Sheet1!J245,Sheet2!$H$2:$J$300,3,FALSE)</f>
        <v>MIN</v>
      </c>
      <c r="AN223">
        <f si="31" t="shared"/>
        <v>1</v>
      </c>
      <c r="AO223">
        <f si="32" t="shared"/>
        <v>1</v>
      </c>
      <c r="AP223">
        <f si="33" t="shared"/>
        <v>2</v>
      </c>
      <c r="AQ223">
        <f si="34" t="shared"/>
        <v>2</v>
      </c>
      <c r="AR223">
        <f si="35" t="shared"/>
        <v>1</v>
      </c>
      <c r="AS223">
        <f si="36" t="shared"/>
        <v>2</v>
      </c>
      <c r="AT223">
        <f si="37" t="shared"/>
        <v>2</v>
      </c>
      <c r="AU223">
        <f si="38" t="shared"/>
        <v>1</v>
      </c>
      <c r="AV223">
        <f si="39" t="shared"/>
        <v>1</v>
      </c>
      <c r="AW223">
        <f si="40" t="shared"/>
        <v>2</v>
      </c>
    </row>
    <row r="224" spans="3:49" x14ac:dyDescent="0.25">
      <c r="C224" s="46"/>
      <c r="D224" s="47"/>
      <c r="E224" s="45"/>
      <c r="F224" s="45"/>
      <c r="G224" s="45"/>
      <c r="H224" s="45"/>
      <c r="I224" s="45"/>
      <c r="J224" s="45"/>
      <c r="K224" s="45"/>
      <c r="L224" s="5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D224">
        <v>223</v>
      </c>
      <c r="AE224" t="str">
        <f>VLOOKUP(Sheet1!B246,Sheet2!$H$2:$J$300,3,FALSE)</f>
        <v>SAC</v>
      </c>
      <c r="AF224" t="str">
        <f>VLOOKUP(Sheet1!C246,Sheet2!$H$2:$J$300,3,FALSE)</f>
        <v>MIN</v>
      </c>
      <c r="AG224" t="str">
        <f>VLOOKUP(Sheet1!D246,Sheet2!$H$2:$J$300,3,FALSE)</f>
        <v>UTA</v>
      </c>
      <c r="AH224" t="str">
        <f>VLOOKUP(Sheet1!E246,Sheet2!$H$2:$J$300,3,FALSE)</f>
        <v>DEN</v>
      </c>
      <c r="AI224" t="str">
        <f>VLOOKUP(Sheet1!F246,Sheet2!$H$2:$J$300,3,FALSE)</f>
        <v>DEN</v>
      </c>
      <c r="AJ224" t="str">
        <f>VLOOKUP(Sheet1!G246,Sheet2!$H$2:$J$300,3,FALSE)</f>
        <v>PHO</v>
      </c>
      <c r="AK224" t="str">
        <f>VLOOKUP(Sheet1!H246,Sheet2!$H$2:$J$300,3,FALSE)</f>
        <v>ATL</v>
      </c>
      <c r="AL224" t="str">
        <f>VLOOKUP(Sheet1!I246,Sheet2!$H$2:$J$300,3,FALSE)</f>
        <v>DEN</v>
      </c>
      <c r="AM224" t="str">
        <f>VLOOKUP(Sheet1!J246,Sheet2!$H$2:$J$300,3,FALSE)</f>
        <v>MIN</v>
      </c>
      <c r="AN224">
        <f si="31" t="shared"/>
        <v>1</v>
      </c>
      <c r="AO224">
        <f si="32" t="shared"/>
        <v>2</v>
      </c>
      <c r="AP224">
        <f si="33" t="shared"/>
        <v>1</v>
      </c>
      <c r="AQ224">
        <f si="34" t="shared"/>
        <v>3</v>
      </c>
      <c r="AR224">
        <f si="35" t="shared"/>
        <v>3</v>
      </c>
      <c r="AS224">
        <f si="36" t="shared"/>
        <v>1</v>
      </c>
      <c r="AT224">
        <f si="37" t="shared"/>
        <v>1</v>
      </c>
      <c r="AU224">
        <f si="38" t="shared"/>
        <v>3</v>
      </c>
      <c r="AV224">
        <f si="39" t="shared"/>
        <v>2</v>
      </c>
      <c r="AW224">
        <f si="40" t="shared"/>
        <v>3</v>
      </c>
    </row>
    <row r="225" spans="3:49" x14ac:dyDescent="0.25">
      <c r="C225" s="46"/>
      <c r="D225" s="47"/>
      <c r="E225" s="45"/>
      <c r="F225" s="45"/>
      <c r="G225" s="45"/>
      <c r="H225" s="45"/>
      <c r="I225" s="45"/>
      <c r="J225" s="45"/>
      <c r="K225" s="45"/>
      <c r="L225" s="5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D225">
        <v>224</v>
      </c>
      <c r="AE225" t="str">
        <f>VLOOKUP(Sheet1!B247,Sheet2!$H$2:$J$300,3,FALSE)</f>
        <v>ATL</v>
      </c>
      <c r="AF225" t="str">
        <f>VLOOKUP(Sheet1!C247,Sheet2!$H$2:$J$300,3,FALSE)</f>
        <v>PHI</v>
      </c>
      <c r="AG225" t="str">
        <f>VLOOKUP(Sheet1!D247,Sheet2!$H$2:$J$300,3,FALSE)</f>
        <v>PHO</v>
      </c>
      <c r="AH225" t="str">
        <f>VLOOKUP(Sheet1!E247,Sheet2!$H$2:$J$300,3,FALSE)</f>
        <v>DEN</v>
      </c>
      <c r="AI225" t="str">
        <f>VLOOKUP(Sheet1!F247,Sheet2!$H$2:$J$300,3,FALSE)</f>
        <v>PHO</v>
      </c>
      <c r="AJ225" t="str">
        <f>VLOOKUP(Sheet1!G247,Sheet2!$H$2:$J$300,3,FALSE)</f>
        <v>PHI</v>
      </c>
      <c r="AK225" t="str">
        <f>VLOOKUP(Sheet1!H247,Sheet2!$H$2:$J$300,3,FALSE)</f>
        <v>HOU</v>
      </c>
      <c r="AL225" t="str">
        <f>VLOOKUP(Sheet1!I247,Sheet2!$H$2:$J$300,3,FALSE)</f>
        <v>PHO</v>
      </c>
      <c r="AM225" t="str">
        <f>VLOOKUP(Sheet1!J247,Sheet2!$H$2:$J$300,3,FALSE)</f>
        <v>PHI</v>
      </c>
      <c r="AN225">
        <f si="31" t="shared"/>
        <v>1</v>
      </c>
      <c r="AO225">
        <f si="32" t="shared"/>
        <v>3</v>
      </c>
      <c r="AP225">
        <f si="33" t="shared"/>
        <v>3</v>
      </c>
      <c r="AQ225">
        <f si="34" t="shared"/>
        <v>1</v>
      </c>
      <c r="AR225">
        <f si="35" t="shared"/>
        <v>3</v>
      </c>
      <c r="AS225">
        <f si="36" t="shared"/>
        <v>3</v>
      </c>
      <c r="AT225">
        <f si="37" t="shared"/>
        <v>1</v>
      </c>
      <c r="AU225">
        <f si="38" t="shared"/>
        <v>3</v>
      </c>
      <c r="AV225">
        <f si="39" t="shared"/>
        <v>3</v>
      </c>
      <c r="AW225">
        <f si="40" t="shared"/>
        <v>3</v>
      </c>
    </row>
    <row r="226" spans="3:49" x14ac:dyDescent="0.25">
      <c r="C226" s="46"/>
      <c r="D226" s="47"/>
      <c r="E226" s="45"/>
      <c r="F226" s="45"/>
      <c r="G226" s="45"/>
      <c r="H226" s="45"/>
      <c r="I226" s="45"/>
      <c r="J226" s="45"/>
      <c r="K226" s="45"/>
      <c r="L226" s="5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D226">
        <v>225</v>
      </c>
      <c r="AE226" t="str">
        <f>VLOOKUP(Sheet1!B248,Sheet2!$H$2:$J$300,3,FALSE)</f>
        <v>PHI</v>
      </c>
      <c r="AF226" t="str">
        <f>VLOOKUP(Sheet1!C248,Sheet2!$H$2:$J$300,3,FALSE)</f>
        <v>MIN</v>
      </c>
      <c r="AG226" t="str">
        <f>VLOOKUP(Sheet1!D248,Sheet2!$H$2:$J$300,3,FALSE)</f>
        <v>PHI</v>
      </c>
      <c r="AH226" t="str">
        <f>VLOOKUP(Sheet1!E248,Sheet2!$H$2:$J$300,3,FALSE)</f>
        <v>HOU</v>
      </c>
      <c r="AI226" t="str">
        <f>VLOOKUP(Sheet1!F248,Sheet2!$H$2:$J$300,3,FALSE)</f>
        <v>DEN</v>
      </c>
      <c r="AJ226" t="str">
        <f>VLOOKUP(Sheet1!G248,Sheet2!$H$2:$J$300,3,FALSE)</f>
        <v>PHO</v>
      </c>
      <c r="AK226" t="str">
        <f>VLOOKUP(Sheet1!H248,Sheet2!$H$2:$J$300,3,FALSE)</f>
        <v>PHO</v>
      </c>
      <c r="AL226" t="str">
        <f>VLOOKUP(Sheet1!I248,Sheet2!$H$2:$J$300,3,FALSE)</f>
        <v>DEN</v>
      </c>
      <c r="AM226" t="str">
        <f>VLOOKUP(Sheet1!J248,Sheet2!$H$2:$J$300,3,FALSE)</f>
        <v>MIN</v>
      </c>
      <c r="AN226">
        <f si="31" t="shared"/>
        <v>2</v>
      </c>
      <c r="AO226">
        <f si="32" t="shared"/>
        <v>2</v>
      </c>
      <c r="AP226">
        <f si="33" t="shared"/>
        <v>2</v>
      </c>
      <c r="AQ226">
        <f si="34" t="shared"/>
        <v>1</v>
      </c>
      <c r="AR226">
        <f si="35" t="shared"/>
        <v>2</v>
      </c>
      <c r="AS226">
        <f si="36" t="shared"/>
        <v>2</v>
      </c>
      <c r="AT226">
        <f si="37" t="shared"/>
        <v>2</v>
      </c>
      <c r="AU226">
        <f si="38" t="shared"/>
        <v>2</v>
      </c>
      <c r="AV226">
        <f si="39" t="shared"/>
        <v>2</v>
      </c>
      <c r="AW226">
        <f si="40" t="shared"/>
        <v>2</v>
      </c>
    </row>
    <row r="227" spans="3:49" x14ac:dyDescent="0.25">
      <c r="C227" s="46"/>
      <c r="D227" s="47"/>
      <c r="E227" s="45"/>
      <c r="F227" s="45"/>
      <c r="G227" s="45"/>
      <c r="H227" s="45"/>
      <c r="I227" s="45"/>
      <c r="J227" s="45"/>
      <c r="K227" s="45"/>
      <c r="L227" s="5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D227">
        <v>226</v>
      </c>
      <c r="AE227" t="str">
        <f>VLOOKUP(Sheet1!B249,Sheet2!$H$2:$J$300,3,FALSE)</f>
        <v>SAC</v>
      </c>
      <c r="AF227" t="str">
        <f>VLOOKUP(Sheet1!C249,Sheet2!$H$2:$J$300,3,FALSE)</f>
        <v>PHI</v>
      </c>
      <c r="AG227" t="str">
        <f>VLOOKUP(Sheet1!D249,Sheet2!$H$2:$J$300,3,FALSE)</f>
        <v>PHI</v>
      </c>
      <c r="AH227" t="str">
        <f>VLOOKUP(Sheet1!E249,Sheet2!$H$2:$J$300,3,FALSE)</f>
        <v>DEN</v>
      </c>
      <c r="AI227" t="str">
        <f>VLOOKUP(Sheet1!F249,Sheet2!$H$2:$J$300,3,FALSE)</f>
        <v>PHO</v>
      </c>
      <c r="AJ227" t="str">
        <f>VLOOKUP(Sheet1!G249,Sheet2!$H$2:$J$300,3,FALSE)</f>
        <v>ATL</v>
      </c>
      <c r="AK227" t="str">
        <f>VLOOKUP(Sheet1!H249,Sheet2!$H$2:$J$300,3,FALSE)</f>
        <v>HOU</v>
      </c>
      <c r="AL227" t="str">
        <f>VLOOKUP(Sheet1!I249,Sheet2!$H$2:$J$300,3,FALSE)</f>
        <v>PHO</v>
      </c>
      <c r="AM227" t="str">
        <f>VLOOKUP(Sheet1!J249,Sheet2!$H$2:$J$300,3,FALSE)</f>
        <v>MIN</v>
      </c>
      <c r="AN227">
        <f si="31" t="shared"/>
        <v>1</v>
      </c>
      <c r="AO227">
        <f si="32" t="shared"/>
        <v>2</v>
      </c>
      <c r="AP227">
        <f si="33" t="shared"/>
        <v>2</v>
      </c>
      <c r="AQ227">
        <f si="34" t="shared"/>
        <v>1</v>
      </c>
      <c r="AR227">
        <f si="35" t="shared"/>
        <v>2</v>
      </c>
      <c r="AS227">
        <f si="36" t="shared"/>
        <v>1</v>
      </c>
      <c r="AT227">
        <f si="37" t="shared"/>
        <v>1</v>
      </c>
      <c r="AU227">
        <f si="38" t="shared"/>
        <v>2</v>
      </c>
      <c r="AV227">
        <f si="39" t="shared"/>
        <v>1</v>
      </c>
      <c r="AW227">
        <f si="40" t="shared"/>
        <v>2</v>
      </c>
    </row>
    <row r="228" spans="3:49" x14ac:dyDescent="0.25">
      <c r="C228" s="46"/>
      <c r="D228" s="47"/>
      <c r="E228" s="45"/>
      <c r="F228" s="45"/>
      <c r="G228" s="45"/>
      <c r="H228" s="45"/>
      <c r="I228" s="45"/>
      <c r="J228" s="45"/>
      <c r="K228" s="45"/>
      <c r="L228" s="5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D228">
        <v>227</v>
      </c>
      <c r="AE228" t="str">
        <f>VLOOKUP(Sheet1!B250,Sheet2!$H$2:$J$300,3,FALSE)</f>
        <v>PHI</v>
      </c>
      <c r="AF228" t="str">
        <f>VLOOKUP(Sheet1!C250,Sheet2!$H$2:$J$300,3,FALSE)</f>
        <v>MIN</v>
      </c>
      <c r="AG228" t="str">
        <f>VLOOKUP(Sheet1!D250,Sheet2!$H$2:$J$300,3,FALSE)</f>
        <v>PHO</v>
      </c>
      <c r="AH228" t="str">
        <f>VLOOKUP(Sheet1!E250,Sheet2!$H$2:$J$300,3,FALSE)</f>
        <v>DEN</v>
      </c>
      <c r="AI228" t="str">
        <f>VLOOKUP(Sheet1!F250,Sheet2!$H$2:$J$300,3,FALSE)</f>
        <v>UTA</v>
      </c>
      <c r="AJ228" t="str">
        <f>VLOOKUP(Sheet1!G250,Sheet2!$H$2:$J$300,3,FALSE)</f>
        <v>ATL</v>
      </c>
      <c r="AK228" t="str">
        <f>VLOOKUP(Sheet1!H250,Sheet2!$H$2:$J$300,3,FALSE)</f>
        <v>PHO</v>
      </c>
      <c r="AL228" t="str">
        <f>VLOOKUP(Sheet1!I250,Sheet2!$H$2:$J$300,3,FALSE)</f>
        <v>DEN</v>
      </c>
      <c r="AM228" t="str">
        <f>VLOOKUP(Sheet1!J250,Sheet2!$H$2:$J$300,3,FALSE)</f>
        <v>DEN</v>
      </c>
      <c r="AN228">
        <f si="31" t="shared"/>
        <v>1</v>
      </c>
      <c r="AO228">
        <f si="32" t="shared"/>
        <v>1</v>
      </c>
      <c r="AP228">
        <f si="33" t="shared"/>
        <v>2</v>
      </c>
      <c r="AQ228">
        <f si="34" t="shared"/>
        <v>3</v>
      </c>
      <c r="AR228">
        <f si="35" t="shared"/>
        <v>1</v>
      </c>
      <c r="AS228">
        <f si="36" t="shared"/>
        <v>1</v>
      </c>
      <c r="AT228">
        <f si="37" t="shared"/>
        <v>2</v>
      </c>
      <c r="AU228">
        <f si="38" t="shared"/>
        <v>3</v>
      </c>
      <c r="AV228">
        <f si="39" t="shared"/>
        <v>3</v>
      </c>
      <c r="AW228">
        <f si="40" t="shared"/>
        <v>3</v>
      </c>
    </row>
    <row r="229" spans="3:49" x14ac:dyDescent="0.25">
      <c r="C229" s="46"/>
      <c r="D229" s="47"/>
      <c r="E229" s="45"/>
      <c r="F229" s="45"/>
      <c r="G229" s="45"/>
      <c r="H229" s="45"/>
      <c r="I229" s="45"/>
      <c r="J229" s="45"/>
      <c r="K229" s="45"/>
      <c r="L229" s="5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D229">
        <v>228</v>
      </c>
      <c r="AE229" t="str">
        <f>VLOOKUP(Sheet1!B251,Sheet2!$H$2:$J$300,3,FALSE)</f>
        <v>PHI</v>
      </c>
      <c r="AF229" t="str">
        <f>VLOOKUP(Sheet1!C251,Sheet2!$H$2:$J$300,3,FALSE)</f>
        <v>MIN</v>
      </c>
      <c r="AG229" t="str">
        <f>VLOOKUP(Sheet1!D251,Sheet2!$H$2:$J$300,3,FALSE)</f>
        <v>PHO</v>
      </c>
      <c r="AH229" t="str">
        <f>VLOOKUP(Sheet1!E251,Sheet2!$H$2:$J$300,3,FALSE)</f>
        <v>DEN</v>
      </c>
      <c r="AI229" t="str">
        <f>VLOOKUP(Sheet1!F251,Sheet2!$H$2:$J$300,3,FALSE)</f>
        <v>UTA</v>
      </c>
      <c r="AJ229" t="str">
        <f>VLOOKUP(Sheet1!G251,Sheet2!$H$2:$J$300,3,FALSE)</f>
        <v>PHI</v>
      </c>
      <c r="AK229" t="str">
        <f>VLOOKUP(Sheet1!H251,Sheet2!$H$2:$J$300,3,FALSE)</f>
        <v>ATL</v>
      </c>
      <c r="AL229" t="str">
        <f>VLOOKUP(Sheet1!I251,Sheet2!$H$2:$J$300,3,FALSE)</f>
        <v>SAC</v>
      </c>
      <c r="AM229" t="str">
        <f>VLOOKUP(Sheet1!J251,Sheet2!$H$2:$J$300,3,FALSE)</f>
        <v>MIN</v>
      </c>
      <c r="AN229">
        <f si="31" t="shared"/>
        <v>2</v>
      </c>
      <c r="AO229">
        <f si="32" t="shared"/>
        <v>2</v>
      </c>
      <c r="AP229">
        <f si="33" t="shared"/>
        <v>1</v>
      </c>
      <c r="AQ229">
        <f si="34" t="shared"/>
        <v>1</v>
      </c>
      <c r="AR229">
        <f si="35" t="shared"/>
        <v>1</v>
      </c>
      <c r="AS229">
        <f si="36" t="shared"/>
        <v>2</v>
      </c>
      <c r="AT229">
        <f si="37" t="shared"/>
        <v>1</v>
      </c>
      <c r="AU229">
        <f si="38" t="shared"/>
        <v>1</v>
      </c>
      <c r="AV229">
        <f si="39" t="shared"/>
        <v>2</v>
      </c>
      <c r="AW229">
        <f si="40" t="shared"/>
        <v>2</v>
      </c>
    </row>
    <row r="230" spans="3:49" x14ac:dyDescent="0.25">
      <c r="C230" s="46"/>
      <c r="D230" s="47"/>
      <c r="E230" s="45"/>
      <c r="F230" s="45"/>
      <c r="G230" s="45"/>
      <c r="H230" s="45"/>
      <c r="I230" s="45"/>
      <c r="J230" s="45"/>
      <c r="K230" s="45"/>
      <c r="L230" s="5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D230">
        <v>229</v>
      </c>
      <c r="AE230" t="str">
        <f>VLOOKUP(Sheet1!B252,Sheet2!$H$2:$J$300,3,FALSE)</f>
        <v>PHI</v>
      </c>
      <c r="AF230" t="str">
        <f>VLOOKUP(Sheet1!C252,Sheet2!$H$2:$J$300,3,FALSE)</f>
        <v>ATL</v>
      </c>
      <c r="AG230" t="str">
        <f>VLOOKUP(Sheet1!D252,Sheet2!$H$2:$J$300,3,FALSE)</f>
        <v>PHO</v>
      </c>
      <c r="AH230" t="str">
        <f>VLOOKUP(Sheet1!E252,Sheet2!$H$2:$J$300,3,FALSE)</f>
        <v>DEN</v>
      </c>
      <c r="AI230" t="str">
        <f>VLOOKUP(Sheet1!F252,Sheet2!$H$2:$J$300,3,FALSE)</f>
        <v>DEN</v>
      </c>
      <c r="AJ230" t="str">
        <f>VLOOKUP(Sheet1!G252,Sheet2!$H$2:$J$300,3,FALSE)</f>
        <v>PHO</v>
      </c>
      <c r="AK230" t="str">
        <f>VLOOKUP(Sheet1!H252,Sheet2!$H$2:$J$300,3,FALSE)</f>
        <v>PHO</v>
      </c>
      <c r="AL230" t="str">
        <f>VLOOKUP(Sheet1!I252,Sheet2!$H$2:$J$300,3,FALSE)</f>
        <v>DEN</v>
      </c>
      <c r="AM230" t="str">
        <f>VLOOKUP(Sheet1!J252,Sheet2!$H$2:$J$300,3,FALSE)</f>
        <v>UTA</v>
      </c>
      <c r="AN230">
        <f si="31" t="shared"/>
        <v>1</v>
      </c>
      <c r="AO230">
        <f si="32" t="shared"/>
        <v>1</v>
      </c>
      <c r="AP230">
        <f si="33" t="shared"/>
        <v>3</v>
      </c>
      <c r="AQ230">
        <f si="34" t="shared"/>
        <v>3</v>
      </c>
      <c r="AR230">
        <f si="35" t="shared"/>
        <v>3</v>
      </c>
      <c r="AS230">
        <f si="36" t="shared"/>
        <v>3</v>
      </c>
      <c r="AT230">
        <f si="37" t="shared"/>
        <v>3</v>
      </c>
      <c r="AU230">
        <f si="38" t="shared"/>
        <v>3</v>
      </c>
      <c r="AV230">
        <f si="39" t="shared"/>
        <v>1</v>
      </c>
      <c r="AW230">
        <f si="40" t="shared"/>
        <v>3</v>
      </c>
    </row>
    <row r="231" spans="3:49" x14ac:dyDescent="0.25">
      <c r="C231" s="46"/>
      <c r="D231" s="47"/>
      <c r="E231" s="45"/>
      <c r="F231" s="45"/>
      <c r="G231" s="45"/>
      <c r="H231" s="45"/>
      <c r="I231" s="45"/>
      <c r="J231" s="45"/>
      <c r="K231" s="45"/>
      <c r="L231" s="5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D231">
        <v>230</v>
      </c>
      <c r="AE231" t="str">
        <f>VLOOKUP(Sheet1!B253,Sheet2!$H$2:$J$300,3,FALSE)</f>
        <v>SAC</v>
      </c>
      <c r="AF231" t="str">
        <f>VLOOKUP(Sheet1!C253,Sheet2!$H$2:$J$300,3,FALSE)</f>
        <v>MIN</v>
      </c>
      <c r="AG231" t="str">
        <f>VLOOKUP(Sheet1!D253,Sheet2!$H$2:$J$300,3,FALSE)</f>
        <v>HOU</v>
      </c>
      <c r="AH231" t="str">
        <f>VLOOKUP(Sheet1!E253,Sheet2!$H$2:$J$300,3,FALSE)</f>
        <v>DEN</v>
      </c>
      <c r="AI231" t="str">
        <f>VLOOKUP(Sheet1!F253,Sheet2!$H$2:$J$300,3,FALSE)</f>
        <v>PHO</v>
      </c>
      <c r="AJ231" t="str">
        <f>VLOOKUP(Sheet1!G253,Sheet2!$H$2:$J$300,3,FALSE)</f>
        <v>PHO</v>
      </c>
      <c r="AK231" t="str">
        <f>VLOOKUP(Sheet1!H253,Sheet2!$H$2:$J$300,3,FALSE)</f>
        <v>ATL</v>
      </c>
      <c r="AL231" t="str">
        <f>VLOOKUP(Sheet1!I253,Sheet2!$H$2:$J$300,3,FALSE)</f>
        <v>DEN</v>
      </c>
      <c r="AM231" t="str">
        <f>VLOOKUP(Sheet1!J253,Sheet2!$H$2:$J$300,3,FALSE)</f>
        <v>PHO</v>
      </c>
      <c r="AN231">
        <f si="31" t="shared"/>
        <v>1</v>
      </c>
      <c r="AO231">
        <f si="32" t="shared"/>
        <v>1</v>
      </c>
      <c r="AP231">
        <f si="33" t="shared"/>
        <v>1</v>
      </c>
      <c r="AQ231">
        <f si="34" t="shared"/>
        <v>2</v>
      </c>
      <c r="AR231">
        <f si="35" t="shared"/>
        <v>3</v>
      </c>
      <c r="AS231">
        <f si="36" t="shared"/>
        <v>3</v>
      </c>
      <c r="AT231">
        <f si="37" t="shared"/>
        <v>1</v>
      </c>
      <c r="AU231">
        <f si="38" t="shared"/>
        <v>2</v>
      </c>
      <c r="AV231">
        <f si="39" t="shared"/>
        <v>3</v>
      </c>
      <c r="AW231">
        <f si="40" t="shared"/>
        <v>3</v>
      </c>
    </row>
    <row r="232" spans="3:49" x14ac:dyDescent="0.25">
      <c r="C232" s="46"/>
      <c r="D232" s="47"/>
      <c r="E232" s="45"/>
      <c r="F232" s="45"/>
      <c r="G232" s="45"/>
      <c r="H232" s="45"/>
      <c r="I232" s="45"/>
      <c r="J232" s="45"/>
      <c r="K232" s="45"/>
      <c r="L232" s="5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D232">
        <v>231</v>
      </c>
      <c r="AE232" t="str">
        <f>VLOOKUP(Sheet1!B254,Sheet2!$H$2:$J$300,3,FALSE)</f>
        <v>PHI</v>
      </c>
      <c r="AF232" t="str">
        <f>VLOOKUP(Sheet1!C254,Sheet2!$H$2:$J$300,3,FALSE)</f>
        <v>SAC</v>
      </c>
      <c r="AG232" t="str">
        <f>VLOOKUP(Sheet1!D254,Sheet2!$H$2:$J$300,3,FALSE)</f>
        <v>PHO</v>
      </c>
      <c r="AH232" t="str">
        <f>VLOOKUP(Sheet1!E254,Sheet2!$H$2:$J$300,3,FALSE)</f>
        <v>DEN</v>
      </c>
      <c r="AI232" t="str">
        <f>VLOOKUP(Sheet1!F254,Sheet2!$H$2:$J$300,3,FALSE)</f>
        <v>PHI</v>
      </c>
      <c r="AJ232" t="str">
        <f>VLOOKUP(Sheet1!G254,Sheet2!$H$2:$J$300,3,FALSE)</f>
        <v>MIN</v>
      </c>
      <c r="AK232" t="str">
        <f>VLOOKUP(Sheet1!H254,Sheet2!$H$2:$J$300,3,FALSE)</f>
        <v>HOU</v>
      </c>
      <c r="AL232" t="str">
        <f>VLOOKUP(Sheet1!I254,Sheet2!$H$2:$J$300,3,FALSE)</f>
        <v>ATL</v>
      </c>
      <c r="AM232" t="str">
        <f>VLOOKUP(Sheet1!J254,Sheet2!$H$2:$J$300,3,FALSE)</f>
        <v>PHO</v>
      </c>
      <c r="AN232">
        <f si="31" t="shared"/>
        <v>2</v>
      </c>
      <c r="AO232">
        <f si="32" t="shared"/>
        <v>1</v>
      </c>
      <c r="AP232">
        <f si="33" t="shared"/>
        <v>2</v>
      </c>
      <c r="AQ232">
        <f si="34" t="shared"/>
        <v>1</v>
      </c>
      <c r="AR232">
        <f si="35" t="shared"/>
        <v>2</v>
      </c>
      <c r="AS232">
        <f si="36" t="shared"/>
        <v>1</v>
      </c>
      <c r="AT232">
        <f si="37" t="shared"/>
        <v>1</v>
      </c>
      <c r="AU232">
        <f si="38" t="shared"/>
        <v>1</v>
      </c>
      <c r="AV232">
        <f si="39" t="shared"/>
        <v>2</v>
      </c>
      <c r="AW232">
        <f si="40" t="shared"/>
        <v>2</v>
      </c>
    </row>
    <row r="233" spans="3:49" x14ac:dyDescent="0.25">
      <c r="C233" s="46"/>
      <c r="D233" s="47"/>
      <c r="E233" s="45"/>
      <c r="F233" s="45"/>
      <c r="G233" s="45"/>
      <c r="H233" s="45"/>
      <c r="I233" s="45"/>
      <c r="J233" s="45"/>
      <c r="K233" s="45"/>
      <c r="L233" s="5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D233">
        <v>232</v>
      </c>
      <c r="AE233" t="str">
        <f>VLOOKUP(Sheet1!B255,Sheet2!$H$2:$J$300,3,FALSE)</f>
        <v>SAC</v>
      </c>
      <c r="AF233" t="str">
        <f>VLOOKUP(Sheet1!C255,Sheet2!$H$2:$J$300,3,FALSE)</f>
        <v>PHI</v>
      </c>
      <c r="AG233" t="str">
        <f>VLOOKUP(Sheet1!D255,Sheet2!$H$2:$J$300,3,FALSE)</f>
        <v>PHO</v>
      </c>
      <c r="AH233" t="str">
        <f>VLOOKUP(Sheet1!E255,Sheet2!$H$2:$J$300,3,FALSE)</f>
        <v>DEN</v>
      </c>
      <c r="AI233" t="str">
        <f>VLOOKUP(Sheet1!F255,Sheet2!$H$2:$J$300,3,FALSE)</f>
        <v>DEN</v>
      </c>
      <c r="AJ233" t="str">
        <f>VLOOKUP(Sheet1!G255,Sheet2!$H$2:$J$300,3,FALSE)</f>
        <v>PHO</v>
      </c>
      <c r="AK233" t="str">
        <f>VLOOKUP(Sheet1!H255,Sheet2!$H$2:$J$300,3,FALSE)</f>
        <v>PHO</v>
      </c>
      <c r="AL233" t="str">
        <f>VLOOKUP(Sheet1!I255,Sheet2!$H$2:$J$300,3,FALSE)</f>
        <v>DEN</v>
      </c>
      <c r="AM233" t="str">
        <f>VLOOKUP(Sheet1!J255,Sheet2!$H$2:$J$300,3,FALSE)</f>
        <v>PHI</v>
      </c>
      <c r="AN233">
        <f si="31" t="shared"/>
        <v>1</v>
      </c>
      <c r="AO233">
        <f si="32" t="shared"/>
        <v>2</v>
      </c>
      <c r="AP233">
        <f si="33" t="shared"/>
        <v>3</v>
      </c>
      <c r="AQ233">
        <f si="34" t="shared"/>
        <v>3</v>
      </c>
      <c r="AR233">
        <f si="35" t="shared"/>
        <v>3</v>
      </c>
      <c r="AS233">
        <f si="36" t="shared"/>
        <v>3</v>
      </c>
      <c r="AT233">
        <f si="37" t="shared"/>
        <v>3</v>
      </c>
      <c r="AU233">
        <f si="38" t="shared"/>
        <v>3</v>
      </c>
      <c r="AV233">
        <f si="39" t="shared"/>
        <v>2</v>
      </c>
      <c r="AW233">
        <f si="40" t="shared"/>
        <v>3</v>
      </c>
    </row>
    <row r="234" spans="3:49" x14ac:dyDescent="0.25">
      <c r="C234" s="46"/>
      <c r="D234" s="47"/>
      <c r="E234" s="45"/>
      <c r="F234" s="45"/>
      <c r="G234" s="45"/>
      <c r="H234" s="45"/>
      <c r="I234" s="45"/>
      <c r="J234" s="45"/>
      <c r="K234" s="45"/>
      <c r="L234" s="5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D234">
        <v>233</v>
      </c>
      <c r="AE234" t="str">
        <f>VLOOKUP(Sheet1!B256,Sheet2!$H$2:$J$300,3,FALSE)</f>
        <v>PHI</v>
      </c>
      <c r="AF234" t="str">
        <f>VLOOKUP(Sheet1!C256,Sheet2!$H$2:$J$300,3,FALSE)</f>
        <v>MIN</v>
      </c>
      <c r="AG234" t="str">
        <f>VLOOKUP(Sheet1!D256,Sheet2!$H$2:$J$300,3,FALSE)</f>
        <v>PHI</v>
      </c>
      <c r="AH234" t="str">
        <f>VLOOKUP(Sheet1!E256,Sheet2!$H$2:$J$300,3,FALSE)</f>
        <v>DEN</v>
      </c>
      <c r="AI234" t="str">
        <f>VLOOKUP(Sheet1!F256,Sheet2!$H$2:$J$300,3,FALSE)</f>
        <v>DEN</v>
      </c>
      <c r="AJ234" t="str">
        <f>VLOOKUP(Sheet1!G256,Sheet2!$H$2:$J$300,3,FALSE)</f>
        <v>PHO</v>
      </c>
      <c r="AK234" t="str">
        <f>VLOOKUP(Sheet1!H256,Sheet2!$H$2:$J$300,3,FALSE)</f>
        <v>HOU</v>
      </c>
      <c r="AL234" t="str">
        <f>VLOOKUP(Sheet1!I256,Sheet2!$H$2:$J$300,3,FALSE)</f>
        <v>PHO</v>
      </c>
      <c r="AM234" t="str">
        <f>VLOOKUP(Sheet1!J256,Sheet2!$H$2:$J$300,3,FALSE)</f>
        <v>UTA</v>
      </c>
      <c r="AN234">
        <f si="31" t="shared"/>
        <v>2</v>
      </c>
      <c r="AO234">
        <f si="32" t="shared"/>
        <v>1</v>
      </c>
      <c r="AP234">
        <f si="33" t="shared"/>
        <v>2</v>
      </c>
      <c r="AQ234">
        <f si="34" t="shared"/>
        <v>2</v>
      </c>
      <c r="AR234">
        <f si="35" t="shared"/>
        <v>2</v>
      </c>
      <c r="AS234">
        <f si="36" t="shared"/>
        <v>2</v>
      </c>
      <c r="AT234">
        <f si="37" t="shared"/>
        <v>1</v>
      </c>
      <c r="AU234">
        <f si="38" t="shared"/>
        <v>2</v>
      </c>
      <c r="AV234">
        <f si="39" t="shared"/>
        <v>1</v>
      </c>
      <c r="AW234">
        <f si="40" t="shared"/>
        <v>2</v>
      </c>
    </row>
    <row r="235" spans="3:49" x14ac:dyDescent="0.25">
      <c r="C235" s="46"/>
      <c r="D235" s="47"/>
      <c r="E235" s="45"/>
      <c r="F235" s="45"/>
      <c r="G235" s="45"/>
      <c r="H235" s="45"/>
      <c r="I235" s="45"/>
      <c r="J235" s="45"/>
      <c r="K235" s="45"/>
      <c r="L235" s="5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D235">
        <v>234</v>
      </c>
      <c r="AE235" t="str">
        <f>VLOOKUP(Sheet1!B257,Sheet2!$H$2:$J$300,3,FALSE)</f>
        <v>SAC</v>
      </c>
      <c r="AF235" t="str">
        <f>VLOOKUP(Sheet1!C257,Sheet2!$H$2:$J$300,3,FALSE)</f>
        <v>ATL</v>
      </c>
      <c r="AG235" t="str">
        <f>VLOOKUP(Sheet1!D257,Sheet2!$H$2:$J$300,3,FALSE)</f>
        <v>PHO</v>
      </c>
      <c r="AH235" t="str">
        <f>VLOOKUP(Sheet1!E257,Sheet2!$H$2:$J$300,3,FALSE)</f>
        <v>DEN</v>
      </c>
      <c r="AI235" t="str">
        <f>VLOOKUP(Sheet1!F257,Sheet2!$H$2:$J$300,3,FALSE)</f>
        <v>PHO</v>
      </c>
      <c r="AJ235" t="str">
        <f>VLOOKUP(Sheet1!G257,Sheet2!$H$2:$J$300,3,FALSE)</f>
        <v>HOU</v>
      </c>
      <c r="AK235" t="str">
        <f>VLOOKUP(Sheet1!H257,Sheet2!$H$2:$J$300,3,FALSE)</f>
        <v>ATL</v>
      </c>
      <c r="AL235" t="str">
        <f>VLOOKUP(Sheet1!I257,Sheet2!$H$2:$J$300,3,FALSE)</f>
        <v>PHO</v>
      </c>
      <c r="AM235" t="str">
        <f>VLOOKUP(Sheet1!J257,Sheet2!$H$2:$J$300,3,FALSE)</f>
        <v>UTA</v>
      </c>
      <c r="AN235">
        <f si="31" t="shared"/>
        <v>1</v>
      </c>
      <c r="AO235">
        <f si="32" t="shared"/>
        <v>2</v>
      </c>
      <c r="AP235">
        <f si="33" t="shared"/>
        <v>3</v>
      </c>
      <c r="AQ235">
        <f si="34" t="shared"/>
        <v>1</v>
      </c>
      <c r="AR235">
        <f si="35" t="shared"/>
        <v>3</v>
      </c>
      <c r="AS235">
        <f si="36" t="shared"/>
        <v>1</v>
      </c>
      <c r="AT235">
        <f si="37" t="shared"/>
        <v>2</v>
      </c>
      <c r="AU235">
        <f si="38" t="shared"/>
        <v>3</v>
      </c>
      <c r="AV235">
        <f si="39" t="shared"/>
        <v>1</v>
      </c>
      <c r="AW235">
        <f si="40" t="shared"/>
        <v>3</v>
      </c>
    </row>
    <row r="236" spans="3:49" x14ac:dyDescent="0.25">
      <c r="C236" s="46"/>
      <c r="D236" s="47"/>
      <c r="E236" s="45"/>
      <c r="F236" s="45"/>
      <c r="G236" s="45"/>
      <c r="H236" s="45"/>
      <c r="I236" s="45"/>
      <c r="J236" s="45"/>
      <c r="K236" s="45"/>
      <c r="L236" s="5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D236">
        <v>235</v>
      </c>
      <c r="AE236" t="str">
        <f>VLOOKUP(Sheet1!B258,Sheet2!$H$2:$J$300,3,FALSE)</f>
        <v>UTA</v>
      </c>
      <c r="AF236" t="str">
        <f>VLOOKUP(Sheet1!C258,Sheet2!$H$2:$J$300,3,FALSE)</f>
        <v>MIN</v>
      </c>
      <c r="AG236" t="str">
        <f>VLOOKUP(Sheet1!D258,Sheet2!$H$2:$J$300,3,FALSE)</f>
        <v>PHO</v>
      </c>
      <c r="AH236" t="str">
        <f>VLOOKUP(Sheet1!E258,Sheet2!$H$2:$J$300,3,FALSE)</f>
        <v>PHI</v>
      </c>
      <c r="AI236" t="str">
        <f>VLOOKUP(Sheet1!F258,Sheet2!$H$2:$J$300,3,FALSE)</f>
        <v>PHO</v>
      </c>
      <c r="AJ236" t="str">
        <f>VLOOKUP(Sheet1!G258,Sheet2!$H$2:$J$300,3,FALSE)</f>
        <v>PHI</v>
      </c>
      <c r="AK236" t="str">
        <f>VLOOKUP(Sheet1!H258,Sheet2!$H$2:$J$300,3,FALSE)</f>
        <v>PHO</v>
      </c>
      <c r="AL236" t="str">
        <f>VLOOKUP(Sheet1!I258,Sheet2!$H$2:$J$300,3,FALSE)</f>
        <v>DEN</v>
      </c>
      <c r="AM236" t="str">
        <f>VLOOKUP(Sheet1!J258,Sheet2!$H$2:$J$300,3,FALSE)</f>
        <v>PHI</v>
      </c>
      <c r="AN236">
        <f si="31" t="shared"/>
        <v>1</v>
      </c>
      <c r="AO236">
        <f si="32" t="shared"/>
        <v>1</v>
      </c>
      <c r="AP236">
        <f si="33" t="shared"/>
        <v>3</v>
      </c>
      <c r="AQ236">
        <f si="34" t="shared"/>
        <v>3</v>
      </c>
      <c r="AR236">
        <f si="35" t="shared"/>
        <v>3</v>
      </c>
      <c r="AS236">
        <f si="36" t="shared"/>
        <v>3</v>
      </c>
      <c r="AT236">
        <f si="37" t="shared"/>
        <v>3</v>
      </c>
      <c r="AU236">
        <f si="38" t="shared"/>
        <v>1</v>
      </c>
      <c r="AV236">
        <f si="39" t="shared"/>
        <v>3</v>
      </c>
      <c r="AW236">
        <f si="40" t="shared"/>
        <v>3</v>
      </c>
    </row>
    <row r="237" spans="3:49" x14ac:dyDescent="0.25">
      <c r="C237" s="46"/>
      <c r="D237" s="47"/>
      <c r="E237" s="45"/>
      <c r="F237" s="45"/>
      <c r="G237" s="45"/>
      <c r="H237" s="45"/>
      <c r="I237" s="45"/>
      <c r="J237" s="45"/>
      <c r="K237" s="45"/>
      <c r="L237" s="5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D237">
        <v>236</v>
      </c>
      <c r="AE237" t="str">
        <f>VLOOKUP(Sheet1!B259,Sheet2!$H$2:$J$300,3,FALSE)</f>
        <v>PHI</v>
      </c>
      <c r="AF237" t="str">
        <f>VLOOKUP(Sheet1!C259,Sheet2!$H$2:$J$300,3,FALSE)</f>
        <v>SAC</v>
      </c>
      <c r="AG237" t="str">
        <f>VLOOKUP(Sheet1!D259,Sheet2!$H$2:$J$300,3,FALSE)</f>
        <v>PHI</v>
      </c>
      <c r="AH237" t="str">
        <f>VLOOKUP(Sheet1!E259,Sheet2!$H$2:$J$300,3,FALSE)</f>
        <v>DEN</v>
      </c>
      <c r="AI237" t="str">
        <f>VLOOKUP(Sheet1!F259,Sheet2!$H$2:$J$300,3,FALSE)</f>
        <v>PHO</v>
      </c>
      <c r="AJ237" t="str">
        <f>VLOOKUP(Sheet1!G259,Sheet2!$H$2:$J$300,3,FALSE)</f>
        <v>HOU</v>
      </c>
      <c r="AK237" t="str">
        <f>VLOOKUP(Sheet1!H259,Sheet2!$H$2:$J$300,3,FALSE)</f>
        <v>HOU</v>
      </c>
      <c r="AL237" t="str">
        <f>VLOOKUP(Sheet1!I259,Sheet2!$H$2:$J$300,3,FALSE)</f>
        <v>PHO</v>
      </c>
      <c r="AM237" t="str">
        <f>VLOOKUP(Sheet1!J259,Sheet2!$H$2:$J$300,3,FALSE)</f>
        <v>PHO</v>
      </c>
      <c r="AN237">
        <f si="31" t="shared"/>
        <v>2</v>
      </c>
      <c r="AO237">
        <f si="32" t="shared"/>
        <v>1</v>
      </c>
      <c r="AP237">
        <f si="33" t="shared"/>
        <v>2</v>
      </c>
      <c r="AQ237">
        <f si="34" t="shared"/>
        <v>1</v>
      </c>
      <c r="AR237">
        <f si="35" t="shared"/>
        <v>3</v>
      </c>
      <c r="AS237">
        <f si="36" t="shared"/>
        <v>2</v>
      </c>
      <c r="AT237">
        <f si="37" t="shared"/>
        <v>2</v>
      </c>
      <c r="AU237">
        <f si="38" t="shared"/>
        <v>3</v>
      </c>
      <c r="AV237">
        <f si="39" t="shared"/>
        <v>3</v>
      </c>
      <c r="AW237">
        <f si="40" t="shared"/>
        <v>3</v>
      </c>
    </row>
    <row r="238" spans="3:49" x14ac:dyDescent="0.25">
      <c r="C238" s="46"/>
      <c r="D238" s="47"/>
      <c r="E238" s="45"/>
      <c r="F238" s="45"/>
      <c r="G238" s="45"/>
      <c r="H238" s="45"/>
      <c r="I238" s="45"/>
      <c r="J238" s="45"/>
      <c r="K238" s="45"/>
      <c r="L238" s="5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D238">
        <v>237</v>
      </c>
      <c r="AE238" t="str">
        <f>VLOOKUP(Sheet1!B260,Sheet2!$H$2:$J$300,3,FALSE)</f>
        <v>PHI</v>
      </c>
      <c r="AF238" t="str">
        <f>VLOOKUP(Sheet1!C260,Sheet2!$H$2:$J$300,3,FALSE)</f>
        <v>SAC</v>
      </c>
      <c r="AG238" t="str">
        <f>VLOOKUP(Sheet1!D260,Sheet2!$H$2:$J$300,3,FALSE)</f>
        <v>PHI</v>
      </c>
      <c r="AH238" t="str">
        <f>VLOOKUP(Sheet1!E260,Sheet2!$H$2:$J$300,3,FALSE)</f>
        <v>MIN</v>
      </c>
      <c r="AI238" t="str">
        <f>VLOOKUP(Sheet1!F260,Sheet2!$H$2:$J$300,3,FALSE)</f>
        <v>UTA</v>
      </c>
      <c r="AJ238" t="str">
        <f>VLOOKUP(Sheet1!G260,Sheet2!$H$2:$J$300,3,FALSE)</f>
        <v>HOU</v>
      </c>
      <c r="AK238" t="str">
        <f>VLOOKUP(Sheet1!H260,Sheet2!$H$2:$J$300,3,FALSE)</f>
        <v>PHO</v>
      </c>
      <c r="AL238" t="str">
        <f>VLOOKUP(Sheet1!I260,Sheet2!$H$2:$J$300,3,FALSE)</f>
        <v>DEN</v>
      </c>
      <c r="AM238" t="str">
        <f>VLOOKUP(Sheet1!J260,Sheet2!$H$2:$J$300,3,FALSE)</f>
        <v>PHO</v>
      </c>
      <c r="AN238">
        <f si="31" t="shared"/>
        <v>2</v>
      </c>
      <c r="AO238">
        <f si="32" t="shared"/>
        <v>1</v>
      </c>
      <c r="AP238">
        <f si="33" t="shared"/>
        <v>2</v>
      </c>
      <c r="AQ238">
        <f si="34" t="shared"/>
        <v>1</v>
      </c>
      <c r="AR238">
        <f si="35" t="shared"/>
        <v>1</v>
      </c>
      <c r="AS238">
        <f si="36" t="shared"/>
        <v>1</v>
      </c>
      <c r="AT238">
        <f si="37" t="shared"/>
        <v>2</v>
      </c>
      <c r="AU238">
        <f si="38" t="shared"/>
        <v>1</v>
      </c>
      <c r="AV238">
        <f si="39" t="shared"/>
        <v>2</v>
      </c>
      <c r="AW238">
        <f si="40" t="shared"/>
        <v>2</v>
      </c>
    </row>
    <row r="239" spans="3:49" x14ac:dyDescent="0.25">
      <c r="C239" s="46"/>
      <c r="D239" s="47"/>
      <c r="E239" s="45"/>
      <c r="F239" s="45"/>
      <c r="G239" s="45"/>
      <c r="H239" s="45"/>
      <c r="I239" s="45"/>
      <c r="J239" s="45"/>
      <c r="K239" s="45"/>
      <c r="L239" s="5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D239">
        <v>238</v>
      </c>
      <c r="AE239" t="str">
        <f>VLOOKUP(Sheet1!B261,Sheet2!$H$2:$J$300,3,FALSE)</f>
        <v>PHI</v>
      </c>
      <c r="AF239" t="str">
        <f>VLOOKUP(Sheet1!C261,Sheet2!$H$2:$J$300,3,FALSE)</f>
        <v>ATL</v>
      </c>
      <c r="AG239" t="str">
        <f>VLOOKUP(Sheet1!D261,Sheet2!$H$2:$J$300,3,FALSE)</f>
        <v>PHO</v>
      </c>
      <c r="AH239" t="str">
        <f>VLOOKUP(Sheet1!E261,Sheet2!$H$2:$J$300,3,FALSE)</f>
        <v>DEN</v>
      </c>
      <c r="AI239" t="str">
        <f>VLOOKUP(Sheet1!F261,Sheet2!$H$2:$J$300,3,FALSE)</f>
        <v>PHO</v>
      </c>
      <c r="AJ239" t="str">
        <f>VLOOKUP(Sheet1!G261,Sheet2!$H$2:$J$300,3,FALSE)</f>
        <v>HOU</v>
      </c>
      <c r="AK239" t="str">
        <f>VLOOKUP(Sheet1!H261,Sheet2!$H$2:$J$300,3,FALSE)</f>
        <v>SAC</v>
      </c>
      <c r="AL239" t="str">
        <f>VLOOKUP(Sheet1!I261,Sheet2!$H$2:$J$300,3,FALSE)</f>
        <v>MIN</v>
      </c>
      <c r="AM239" t="str">
        <f>VLOOKUP(Sheet1!J261,Sheet2!$H$2:$J$300,3,FALSE)</f>
        <v>UTA</v>
      </c>
      <c r="AN239">
        <f si="31" t="shared"/>
        <v>1</v>
      </c>
      <c r="AO239">
        <f si="32" t="shared"/>
        <v>1</v>
      </c>
      <c r="AP239">
        <f si="33" t="shared"/>
        <v>2</v>
      </c>
      <c r="AQ239">
        <f si="34" t="shared"/>
        <v>1</v>
      </c>
      <c r="AR239">
        <f si="35" t="shared"/>
        <v>2</v>
      </c>
      <c r="AS239">
        <f si="36" t="shared"/>
        <v>1</v>
      </c>
      <c r="AT239">
        <f si="37" t="shared"/>
        <v>1</v>
      </c>
      <c r="AU239">
        <f si="38" t="shared"/>
        <v>1</v>
      </c>
      <c r="AV239">
        <f si="39" t="shared"/>
        <v>1</v>
      </c>
      <c r="AW239">
        <f si="40" t="shared"/>
        <v>2</v>
      </c>
    </row>
    <row r="240" spans="3:49" x14ac:dyDescent="0.25">
      <c r="C240" s="46"/>
      <c r="D240" s="47"/>
      <c r="E240" s="45"/>
      <c r="F240" s="45"/>
      <c r="G240" s="45"/>
      <c r="H240" s="45"/>
      <c r="I240" s="45"/>
      <c r="J240" s="45"/>
      <c r="K240" s="45"/>
      <c r="L240" s="5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D240">
        <v>239</v>
      </c>
      <c r="AE240" t="str">
        <f>VLOOKUP(Sheet1!B262,Sheet2!$H$2:$J$300,3,FALSE)</f>
        <v>PHI</v>
      </c>
      <c r="AF240" t="str">
        <f>VLOOKUP(Sheet1!C262,Sheet2!$H$2:$J$300,3,FALSE)</f>
        <v>MIN</v>
      </c>
      <c r="AG240" t="str">
        <f>VLOOKUP(Sheet1!D262,Sheet2!$H$2:$J$300,3,FALSE)</f>
        <v>PHI</v>
      </c>
      <c r="AH240" t="str">
        <f>VLOOKUP(Sheet1!E262,Sheet2!$H$2:$J$300,3,FALSE)</f>
        <v>DEN</v>
      </c>
      <c r="AI240" t="str">
        <f>VLOOKUP(Sheet1!F262,Sheet2!$H$2:$J$300,3,FALSE)</f>
        <v>PHO</v>
      </c>
      <c r="AJ240" t="str">
        <f>VLOOKUP(Sheet1!G262,Sheet2!$H$2:$J$300,3,FALSE)</f>
        <v>PHI</v>
      </c>
      <c r="AK240" t="str">
        <f>VLOOKUP(Sheet1!H262,Sheet2!$H$2:$J$300,3,FALSE)</f>
        <v>ATL</v>
      </c>
      <c r="AL240" t="str">
        <f>VLOOKUP(Sheet1!I262,Sheet2!$H$2:$J$300,3,FALSE)</f>
        <v>PHO</v>
      </c>
      <c r="AM240" t="str">
        <f>VLOOKUP(Sheet1!J262,Sheet2!$H$2:$J$300,3,FALSE)</f>
        <v>DEN</v>
      </c>
      <c r="AN240">
        <f si="31" t="shared"/>
        <v>3</v>
      </c>
      <c r="AO240">
        <f si="32" t="shared"/>
        <v>1</v>
      </c>
      <c r="AP240">
        <f si="33" t="shared"/>
        <v>3</v>
      </c>
      <c r="AQ240">
        <f si="34" t="shared"/>
        <v>2</v>
      </c>
      <c r="AR240">
        <f si="35" t="shared"/>
        <v>2</v>
      </c>
      <c r="AS240">
        <f si="36" t="shared"/>
        <v>3</v>
      </c>
      <c r="AT240">
        <f si="37" t="shared"/>
        <v>1</v>
      </c>
      <c r="AU240">
        <f si="38" t="shared"/>
        <v>2</v>
      </c>
      <c r="AV240">
        <f si="39" t="shared"/>
        <v>2</v>
      </c>
      <c r="AW240">
        <f si="40" t="shared"/>
        <v>3</v>
      </c>
    </row>
    <row r="241" spans="3:49" x14ac:dyDescent="0.25">
      <c r="C241" s="46"/>
      <c r="D241" s="47"/>
      <c r="E241" s="45"/>
      <c r="F241" s="45"/>
      <c r="G241" s="45"/>
      <c r="H241" s="45"/>
      <c r="I241" s="45"/>
      <c r="J241" s="45"/>
      <c r="K241" s="45"/>
      <c r="L241" s="5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D241">
        <v>240</v>
      </c>
      <c r="AE241" t="str">
        <f>VLOOKUP(Sheet1!B263,Sheet2!$H$2:$J$300,3,FALSE)</f>
        <v>PHI</v>
      </c>
      <c r="AF241" t="str">
        <f>VLOOKUP(Sheet1!C263,Sheet2!$H$2:$J$300,3,FALSE)</f>
        <v>SAC</v>
      </c>
      <c r="AG241" t="str">
        <f>VLOOKUP(Sheet1!D263,Sheet2!$H$2:$J$300,3,FALSE)</f>
        <v>PHO</v>
      </c>
      <c r="AH241" t="str">
        <f>VLOOKUP(Sheet1!E263,Sheet2!$H$2:$J$300,3,FALSE)</f>
        <v>DEN</v>
      </c>
      <c r="AI241" t="str">
        <f>VLOOKUP(Sheet1!F263,Sheet2!$H$2:$J$300,3,FALSE)</f>
        <v>PHI</v>
      </c>
      <c r="AJ241" t="str">
        <f>VLOOKUP(Sheet1!G263,Sheet2!$H$2:$J$300,3,FALSE)</f>
        <v>HOU</v>
      </c>
      <c r="AK241" t="str">
        <f>VLOOKUP(Sheet1!H263,Sheet2!$H$2:$J$300,3,FALSE)</f>
        <v>SAC</v>
      </c>
      <c r="AL241" t="str">
        <f>VLOOKUP(Sheet1!I263,Sheet2!$H$2:$J$300,3,FALSE)</f>
        <v>DEN</v>
      </c>
      <c r="AM241" t="str">
        <f>VLOOKUP(Sheet1!J263,Sheet2!$H$2:$J$300,3,FALSE)</f>
        <v>MIN</v>
      </c>
      <c r="AN241">
        <f si="31" t="shared"/>
        <v>2</v>
      </c>
      <c r="AO241">
        <f si="32" t="shared"/>
        <v>2</v>
      </c>
      <c r="AP241">
        <f si="33" t="shared"/>
        <v>1</v>
      </c>
      <c r="AQ241">
        <f si="34" t="shared"/>
        <v>2</v>
      </c>
      <c r="AR241">
        <f si="35" t="shared"/>
        <v>2</v>
      </c>
      <c r="AS241">
        <f si="36" t="shared"/>
        <v>1</v>
      </c>
      <c r="AT241">
        <f si="37" t="shared"/>
        <v>2</v>
      </c>
      <c r="AU241">
        <f si="38" t="shared"/>
        <v>2</v>
      </c>
      <c r="AV241">
        <f si="39" t="shared"/>
        <v>1</v>
      </c>
      <c r="AW241">
        <f si="40" t="shared"/>
        <v>2</v>
      </c>
    </row>
    <row r="242" spans="3:49" x14ac:dyDescent="0.25">
      <c r="C242" s="46"/>
      <c r="D242" s="47"/>
      <c r="E242" s="45"/>
      <c r="F242" s="45"/>
      <c r="G242" s="45"/>
      <c r="H242" s="45"/>
      <c r="I242" s="45"/>
      <c r="J242" s="45"/>
      <c r="K242" s="45"/>
      <c r="L242" s="5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D242">
        <v>241</v>
      </c>
      <c r="AE242" t="str">
        <f>VLOOKUP(Sheet1!B264,Sheet2!$H$2:$J$300,3,FALSE)</f>
        <v>PHI</v>
      </c>
      <c r="AF242" t="str">
        <f>VLOOKUP(Sheet1!C264,Sheet2!$H$2:$J$300,3,FALSE)</f>
        <v>MIN</v>
      </c>
      <c r="AG242" t="str">
        <f>VLOOKUP(Sheet1!D264,Sheet2!$H$2:$J$300,3,FALSE)</f>
        <v>PHO</v>
      </c>
      <c r="AH242" t="str">
        <f>VLOOKUP(Sheet1!E264,Sheet2!$H$2:$J$300,3,FALSE)</f>
        <v>DEN</v>
      </c>
      <c r="AI242" t="str">
        <f>VLOOKUP(Sheet1!F264,Sheet2!$H$2:$J$300,3,FALSE)</f>
        <v>DEN</v>
      </c>
      <c r="AJ242" t="str">
        <f>VLOOKUP(Sheet1!G264,Sheet2!$H$2:$J$300,3,FALSE)</f>
        <v>PHI</v>
      </c>
      <c r="AK242" t="str">
        <f>VLOOKUP(Sheet1!H264,Sheet2!$H$2:$J$300,3,FALSE)</f>
        <v>SAC</v>
      </c>
      <c r="AL242" t="str">
        <f>VLOOKUP(Sheet1!I264,Sheet2!$H$2:$J$300,3,FALSE)</f>
        <v>DEN</v>
      </c>
      <c r="AM242" t="str">
        <f>VLOOKUP(Sheet1!J264,Sheet2!$H$2:$J$300,3,FALSE)</f>
        <v>DEN</v>
      </c>
      <c r="AN242">
        <f si="31" t="shared"/>
        <v>2</v>
      </c>
      <c r="AO242">
        <f si="32" t="shared"/>
        <v>1</v>
      </c>
      <c r="AP242">
        <f si="33" t="shared"/>
        <v>1</v>
      </c>
      <c r="AQ242">
        <f si="34" t="shared"/>
        <v>4</v>
      </c>
      <c r="AR242">
        <f si="35" t="shared"/>
        <v>4</v>
      </c>
      <c r="AS242">
        <f si="36" t="shared"/>
        <v>2</v>
      </c>
      <c r="AT242">
        <f si="37" t="shared"/>
        <v>1</v>
      </c>
      <c r="AU242">
        <f si="38" t="shared"/>
        <v>4</v>
      </c>
      <c r="AV242">
        <f si="39" t="shared"/>
        <v>4</v>
      </c>
      <c r="AW242">
        <f si="40" t="shared"/>
        <v>4</v>
      </c>
    </row>
    <row r="243" spans="3:49" x14ac:dyDescent="0.25">
      <c r="C243" s="46"/>
      <c r="D243" s="47"/>
      <c r="E243" s="45"/>
      <c r="F243" s="45"/>
      <c r="G243" s="45"/>
      <c r="H243" s="45"/>
      <c r="I243" s="45"/>
      <c r="J243" s="45"/>
      <c r="K243" s="45"/>
      <c r="L243" s="5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D243">
        <v>242</v>
      </c>
      <c r="AE243" t="str">
        <f>VLOOKUP(Sheet1!B265,Sheet2!$H$2:$J$300,3,FALSE)</f>
        <v>PHI</v>
      </c>
      <c r="AF243" t="str">
        <f>VLOOKUP(Sheet1!C265,Sheet2!$H$2:$J$300,3,FALSE)</f>
        <v>PHI</v>
      </c>
      <c r="AG243" t="str">
        <f>VLOOKUP(Sheet1!D265,Sheet2!$H$2:$J$300,3,FALSE)</f>
        <v>PHI</v>
      </c>
      <c r="AH243" t="str">
        <f>VLOOKUP(Sheet1!E265,Sheet2!$H$2:$J$300,3,FALSE)</f>
        <v>DEN</v>
      </c>
      <c r="AI243" t="str">
        <f>VLOOKUP(Sheet1!F265,Sheet2!$H$2:$J$300,3,FALSE)</f>
        <v>ATL</v>
      </c>
      <c r="AJ243" t="str">
        <f>VLOOKUP(Sheet1!G265,Sheet2!$H$2:$J$300,3,FALSE)</f>
        <v>ATL</v>
      </c>
      <c r="AK243" t="str">
        <f>VLOOKUP(Sheet1!H265,Sheet2!$H$2:$J$300,3,FALSE)</f>
        <v>HOU</v>
      </c>
      <c r="AL243" t="str">
        <f>VLOOKUP(Sheet1!I265,Sheet2!$H$2:$J$300,3,FALSE)</f>
        <v>PHO</v>
      </c>
      <c r="AM243" t="str">
        <f>VLOOKUP(Sheet1!J265,Sheet2!$H$2:$J$300,3,FALSE)</f>
        <v>MIN</v>
      </c>
      <c r="AN243">
        <f si="31" t="shared"/>
        <v>3</v>
      </c>
      <c r="AO243">
        <f si="32" t="shared"/>
        <v>3</v>
      </c>
      <c r="AP243">
        <f si="33" t="shared"/>
        <v>3</v>
      </c>
      <c r="AQ243">
        <f si="34" t="shared"/>
        <v>1</v>
      </c>
      <c r="AR243">
        <f si="35" t="shared"/>
        <v>2</v>
      </c>
      <c r="AS243">
        <f si="36" t="shared"/>
        <v>2</v>
      </c>
      <c r="AT243">
        <f si="37" t="shared"/>
        <v>1</v>
      </c>
      <c r="AU243">
        <f si="38" t="shared"/>
        <v>1</v>
      </c>
      <c r="AV243">
        <f si="39" t="shared"/>
        <v>1</v>
      </c>
      <c r="AW243">
        <f si="40" t="shared"/>
        <v>3</v>
      </c>
    </row>
    <row r="244" spans="3:49" x14ac:dyDescent="0.25">
      <c r="C244" s="46"/>
      <c r="D244" s="47"/>
      <c r="E244" s="45"/>
      <c r="F244" s="45"/>
      <c r="G244" s="45"/>
      <c r="H244" s="45"/>
      <c r="I244" s="45"/>
      <c r="J244" s="45"/>
      <c r="K244" s="45"/>
      <c r="L244" s="5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D244">
        <v>243</v>
      </c>
      <c r="AE244" t="str">
        <f>VLOOKUP(Sheet1!B266,Sheet2!$H$2:$J$300,3,FALSE)</f>
        <v>UTA</v>
      </c>
      <c r="AF244" t="str">
        <f>VLOOKUP(Sheet1!C266,Sheet2!$H$2:$J$300,3,FALSE)</f>
        <v>PHI</v>
      </c>
      <c r="AG244" t="str">
        <f>VLOOKUP(Sheet1!D266,Sheet2!$H$2:$J$300,3,FALSE)</f>
        <v>PHO</v>
      </c>
      <c r="AH244" t="str">
        <f>VLOOKUP(Sheet1!E266,Sheet2!$H$2:$J$300,3,FALSE)</f>
        <v>PHI</v>
      </c>
      <c r="AI244" t="str">
        <f>VLOOKUP(Sheet1!F266,Sheet2!$H$2:$J$300,3,FALSE)</f>
        <v>PHO</v>
      </c>
      <c r="AJ244" t="str">
        <f>VLOOKUP(Sheet1!G266,Sheet2!$H$2:$J$300,3,FALSE)</f>
        <v>ATL</v>
      </c>
      <c r="AK244" t="str">
        <f>VLOOKUP(Sheet1!H266,Sheet2!$H$2:$J$300,3,FALSE)</f>
        <v>PHO</v>
      </c>
      <c r="AL244" t="str">
        <f>VLOOKUP(Sheet1!I266,Sheet2!$H$2:$J$300,3,FALSE)</f>
        <v>UTA</v>
      </c>
      <c r="AM244" t="str">
        <f>VLOOKUP(Sheet1!J266,Sheet2!$H$2:$J$300,3,FALSE)</f>
        <v>MIN</v>
      </c>
      <c r="AN244">
        <f si="31" t="shared"/>
        <v>2</v>
      </c>
      <c r="AO244">
        <f si="32" t="shared"/>
        <v>2</v>
      </c>
      <c r="AP244">
        <f si="33" t="shared"/>
        <v>3</v>
      </c>
      <c r="AQ244">
        <f si="34" t="shared"/>
        <v>2</v>
      </c>
      <c r="AR244">
        <f si="35" t="shared"/>
        <v>3</v>
      </c>
      <c r="AS244">
        <f si="36" t="shared"/>
        <v>1</v>
      </c>
      <c r="AT244">
        <f si="37" t="shared"/>
        <v>3</v>
      </c>
      <c r="AU244">
        <f si="38" t="shared"/>
        <v>2</v>
      </c>
      <c r="AV244">
        <f si="39" t="shared"/>
        <v>1</v>
      </c>
      <c r="AW244">
        <f si="40" t="shared"/>
        <v>3</v>
      </c>
    </row>
    <row r="245" spans="3:49" x14ac:dyDescent="0.25">
      <c r="C245" s="46"/>
      <c r="D245" s="47"/>
      <c r="E245" s="45"/>
      <c r="F245" s="45"/>
      <c r="G245" s="45"/>
      <c r="H245" s="45"/>
      <c r="I245" s="45"/>
      <c r="J245" s="45"/>
      <c r="K245" s="45"/>
      <c r="L245" s="5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D245">
        <v>244</v>
      </c>
      <c r="AE245" t="str">
        <f>VLOOKUP(Sheet1!B267,Sheet2!$H$2:$J$300,3,FALSE)</f>
        <v>PHI</v>
      </c>
      <c r="AF245" t="str">
        <f>VLOOKUP(Sheet1!C267,Sheet2!$H$2:$J$300,3,FALSE)</f>
        <v>SAC</v>
      </c>
      <c r="AG245" t="str">
        <f>VLOOKUP(Sheet1!D267,Sheet2!$H$2:$J$300,3,FALSE)</f>
        <v>PHO</v>
      </c>
      <c r="AH245" t="str">
        <f>VLOOKUP(Sheet1!E267,Sheet2!$H$2:$J$300,3,FALSE)</f>
        <v>DEN</v>
      </c>
      <c r="AI245" t="str">
        <f>VLOOKUP(Sheet1!F267,Sheet2!$H$2:$J$300,3,FALSE)</f>
        <v>DEN</v>
      </c>
      <c r="AJ245" t="str">
        <f>VLOOKUP(Sheet1!G267,Sheet2!$H$2:$J$300,3,FALSE)</f>
        <v>PHI</v>
      </c>
      <c r="AK245" t="str">
        <f>VLOOKUP(Sheet1!H267,Sheet2!$H$2:$J$300,3,FALSE)</f>
        <v>UTA</v>
      </c>
      <c r="AL245" t="str">
        <f>VLOOKUP(Sheet1!I267,Sheet2!$H$2:$J$300,3,FALSE)</f>
        <v>DEN</v>
      </c>
      <c r="AM245" t="str">
        <f>VLOOKUP(Sheet1!J267,Sheet2!$H$2:$J$300,3,FALSE)</f>
        <v>MIN</v>
      </c>
      <c r="AN245">
        <f si="31" t="shared"/>
        <v>2</v>
      </c>
      <c r="AO245">
        <f si="32" t="shared"/>
        <v>1</v>
      </c>
      <c r="AP245">
        <f si="33" t="shared"/>
        <v>1</v>
      </c>
      <c r="AQ245">
        <f si="34" t="shared"/>
        <v>3</v>
      </c>
      <c r="AR245">
        <f si="35" t="shared"/>
        <v>3</v>
      </c>
      <c r="AS245">
        <f si="36" t="shared"/>
        <v>2</v>
      </c>
      <c r="AT245">
        <f si="37" t="shared"/>
        <v>1</v>
      </c>
      <c r="AU245">
        <f si="38" t="shared"/>
        <v>3</v>
      </c>
      <c r="AV245">
        <f si="39" t="shared"/>
        <v>1</v>
      </c>
      <c r="AW245">
        <f si="40" t="shared"/>
        <v>3</v>
      </c>
    </row>
    <row r="246" spans="3:49" x14ac:dyDescent="0.25">
      <c r="C246" s="46"/>
      <c r="D246" s="47"/>
      <c r="E246" s="45"/>
      <c r="F246" s="45"/>
      <c r="G246" s="45"/>
      <c r="H246" s="45"/>
      <c r="I246" s="45"/>
      <c r="J246" s="45"/>
      <c r="K246" s="45"/>
      <c r="L246" s="5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D246">
        <v>245</v>
      </c>
      <c r="AE246" t="str">
        <f>VLOOKUP(Sheet1!B268,Sheet2!$H$2:$J$300,3,FALSE)</f>
        <v>PHI</v>
      </c>
      <c r="AF246" t="str">
        <f>VLOOKUP(Sheet1!C268,Sheet2!$H$2:$J$300,3,FALSE)</f>
        <v>UTA</v>
      </c>
      <c r="AG246" t="str">
        <f>VLOOKUP(Sheet1!D268,Sheet2!$H$2:$J$300,3,FALSE)</f>
        <v>PHO</v>
      </c>
      <c r="AH246" t="str">
        <f>VLOOKUP(Sheet1!E268,Sheet2!$H$2:$J$300,3,FALSE)</f>
        <v>DEN</v>
      </c>
      <c r="AI246" t="str">
        <f>VLOOKUP(Sheet1!F268,Sheet2!$H$2:$J$300,3,FALSE)</f>
        <v>UTA</v>
      </c>
      <c r="AJ246" t="str">
        <f>VLOOKUP(Sheet1!G268,Sheet2!$H$2:$J$300,3,FALSE)</f>
        <v>MIN</v>
      </c>
      <c r="AK246" t="str">
        <f>VLOOKUP(Sheet1!H268,Sheet2!$H$2:$J$300,3,FALSE)</f>
        <v>HOU</v>
      </c>
      <c r="AL246" t="str">
        <f>VLOOKUP(Sheet1!I268,Sheet2!$H$2:$J$300,3,FALSE)</f>
        <v>DEN</v>
      </c>
      <c r="AM246" t="str">
        <f>VLOOKUP(Sheet1!J268,Sheet2!$H$2:$J$300,3,FALSE)</f>
        <v>UTA</v>
      </c>
      <c r="AN246">
        <f si="31" t="shared"/>
        <v>1</v>
      </c>
      <c r="AO246">
        <f si="32" t="shared"/>
        <v>3</v>
      </c>
      <c r="AP246">
        <f si="33" t="shared"/>
        <v>1</v>
      </c>
      <c r="AQ246">
        <f si="34" t="shared"/>
        <v>2</v>
      </c>
      <c r="AR246">
        <f si="35" t="shared"/>
        <v>3</v>
      </c>
      <c r="AS246">
        <f si="36" t="shared"/>
        <v>1</v>
      </c>
      <c r="AT246">
        <f si="37" t="shared"/>
        <v>1</v>
      </c>
      <c r="AU246">
        <f si="38" t="shared"/>
        <v>2</v>
      </c>
      <c r="AV246">
        <f si="39" t="shared"/>
        <v>3</v>
      </c>
      <c r="AW246">
        <f si="40" t="shared"/>
        <v>3</v>
      </c>
    </row>
    <row r="247" spans="3:49" x14ac:dyDescent="0.25">
      <c r="C247" s="46"/>
      <c r="D247" s="47"/>
      <c r="E247" s="45"/>
      <c r="F247" s="45"/>
      <c r="G247" s="45"/>
      <c r="H247" s="45"/>
      <c r="I247" s="45"/>
      <c r="J247" s="45"/>
      <c r="K247" s="45"/>
      <c r="L247" s="5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D247">
        <v>246</v>
      </c>
      <c r="AE247" t="str">
        <f>VLOOKUP(Sheet1!B269,Sheet2!$H$2:$J$300,3,FALSE)</f>
        <v>PHI</v>
      </c>
      <c r="AF247" t="str">
        <f>VLOOKUP(Sheet1!C269,Sheet2!$H$2:$J$300,3,FALSE)</f>
        <v>PHI</v>
      </c>
      <c r="AG247" t="str">
        <f>VLOOKUP(Sheet1!D269,Sheet2!$H$2:$J$300,3,FALSE)</f>
        <v>HOU</v>
      </c>
      <c r="AH247" t="str">
        <f>VLOOKUP(Sheet1!E269,Sheet2!$H$2:$J$300,3,FALSE)</f>
        <v>DEN</v>
      </c>
      <c r="AI247" t="str">
        <f>VLOOKUP(Sheet1!F269,Sheet2!$H$2:$J$300,3,FALSE)</f>
        <v>UTA</v>
      </c>
      <c r="AJ247" t="str">
        <f>VLOOKUP(Sheet1!G269,Sheet2!$H$2:$J$300,3,FALSE)</f>
        <v>UTA</v>
      </c>
      <c r="AK247" t="str">
        <f>VLOOKUP(Sheet1!H269,Sheet2!$H$2:$J$300,3,FALSE)</f>
        <v>PHO</v>
      </c>
      <c r="AL247" t="str">
        <f>VLOOKUP(Sheet1!I269,Sheet2!$H$2:$J$300,3,FALSE)</f>
        <v>DEN</v>
      </c>
      <c r="AM247" t="str">
        <f>VLOOKUP(Sheet1!J269,Sheet2!$H$2:$J$300,3,FALSE)</f>
        <v>PHO</v>
      </c>
      <c r="AN247">
        <f si="31" t="shared"/>
        <v>2</v>
      </c>
      <c r="AO247">
        <f si="32" t="shared"/>
        <v>2</v>
      </c>
      <c r="AP247">
        <f si="33" t="shared"/>
        <v>1</v>
      </c>
      <c r="AQ247">
        <f si="34" t="shared"/>
        <v>2</v>
      </c>
      <c r="AR247">
        <f si="35" t="shared"/>
        <v>2</v>
      </c>
      <c r="AS247">
        <f si="36" t="shared"/>
        <v>2</v>
      </c>
      <c r="AT247">
        <f si="37" t="shared"/>
        <v>2</v>
      </c>
      <c r="AU247">
        <f si="38" t="shared"/>
        <v>2</v>
      </c>
      <c r="AV247">
        <f si="39" t="shared"/>
        <v>2</v>
      </c>
      <c r="AW247">
        <f si="40" t="shared"/>
        <v>2</v>
      </c>
    </row>
    <row r="248" spans="3:49" x14ac:dyDescent="0.25">
      <c r="C248" s="46"/>
      <c r="D248" s="47"/>
      <c r="E248" s="45"/>
      <c r="F248" s="45"/>
      <c r="G248" s="45"/>
      <c r="H248" s="45"/>
      <c r="I248" s="45"/>
      <c r="J248" s="45"/>
      <c r="K248" s="45"/>
      <c r="L248" s="5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D248">
        <v>247</v>
      </c>
      <c r="AE248" t="str">
        <f>VLOOKUP(Sheet1!B270,Sheet2!$H$2:$J$300,3,FALSE)</f>
        <v>PHI</v>
      </c>
      <c r="AF248" t="str">
        <f>VLOOKUP(Sheet1!C270,Sheet2!$H$2:$J$300,3,FALSE)</f>
        <v>SAC</v>
      </c>
      <c r="AG248" t="str">
        <f>VLOOKUP(Sheet1!D270,Sheet2!$H$2:$J$300,3,FALSE)</f>
        <v>PHI</v>
      </c>
      <c r="AH248" t="str">
        <f>VLOOKUP(Sheet1!E270,Sheet2!$H$2:$J$300,3,FALSE)</f>
        <v>DEN</v>
      </c>
      <c r="AI248" t="str">
        <f>VLOOKUP(Sheet1!F270,Sheet2!$H$2:$J$300,3,FALSE)</f>
        <v>UTA</v>
      </c>
      <c r="AJ248" t="str">
        <f>VLOOKUP(Sheet1!G270,Sheet2!$H$2:$J$300,3,FALSE)</f>
        <v>SAC</v>
      </c>
      <c r="AK248" t="str">
        <f>VLOOKUP(Sheet1!H270,Sheet2!$H$2:$J$300,3,FALSE)</f>
        <v>PHO</v>
      </c>
      <c r="AL248" t="str">
        <f>VLOOKUP(Sheet1!I270,Sheet2!$H$2:$J$300,3,FALSE)</f>
        <v>DEN</v>
      </c>
      <c r="AM248" t="str">
        <f>VLOOKUP(Sheet1!J270,Sheet2!$H$2:$J$300,3,FALSE)</f>
        <v>UTA</v>
      </c>
      <c r="AN248">
        <f si="31" t="shared"/>
        <v>2</v>
      </c>
      <c r="AO248">
        <f si="32" t="shared"/>
        <v>2</v>
      </c>
      <c r="AP248">
        <f si="33" t="shared"/>
        <v>2</v>
      </c>
      <c r="AQ248">
        <f si="34" t="shared"/>
        <v>2</v>
      </c>
      <c r="AR248">
        <f si="35" t="shared"/>
        <v>2</v>
      </c>
      <c r="AS248">
        <f si="36" t="shared"/>
        <v>2</v>
      </c>
      <c r="AT248">
        <f si="37" t="shared"/>
        <v>1</v>
      </c>
      <c r="AU248">
        <f si="38" t="shared"/>
        <v>2</v>
      </c>
      <c r="AV248">
        <f si="39" t="shared"/>
        <v>2</v>
      </c>
      <c r="AW248">
        <f si="40" t="shared"/>
        <v>2</v>
      </c>
    </row>
    <row r="249" spans="3:49" x14ac:dyDescent="0.25">
      <c r="C249" s="46"/>
      <c r="D249" s="47"/>
      <c r="E249" s="45"/>
      <c r="F249" s="45"/>
      <c r="G249" s="45"/>
      <c r="H249" s="45"/>
      <c r="I249" s="45"/>
      <c r="J249" s="45"/>
      <c r="K249" s="45"/>
      <c r="L249" s="5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D249">
        <v>248</v>
      </c>
      <c r="AE249" t="str">
        <f>VLOOKUP(Sheet1!B271,Sheet2!$H$2:$J$300,3,FALSE)</f>
        <v>SAC</v>
      </c>
      <c r="AF249" t="str">
        <f>VLOOKUP(Sheet1!C271,Sheet2!$H$2:$J$300,3,FALSE)</f>
        <v>MIN</v>
      </c>
      <c r="AG249" t="str">
        <f>VLOOKUP(Sheet1!D271,Sheet2!$H$2:$J$300,3,FALSE)</f>
        <v>HOU</v>
      </c>
      <c r="AH249" t="str">
        <f>VLOOKUP(Sheet1!E271,Sheet2!$H$2:$J$300,3,FALSE)</f>
        <v>DEN</v>
      </c>
      <c r="AI249" t="str">
        <f>VLOOKUP(Sheet1!F271,Sheet2!$H$2:$J$300,3,FALSE)</f>
        <v>PHO</v>
      </c>
      <c r="AJ249" t="str">
        <f>VLOOKUP(Sheet1!G271,Sheet2!$H$2:$J$300,3,FALSE)</f>
        <v>PHI</v>
      </c>
      <c r="AK249" t="str">
        <f>VLOOKUP(Sheet1!H271,Sheet2!$H$2:$J$300,3,FALSE)</f>
        <v>HOU</v>
      </c>
      <c r="AL249" t="str">
        <f>VLOOKUP(Sheet1!I271,Sheet2!$H$2:$J$300,3,FALSE)</f>
        <v>PHO</v>
      </c>
      <c r="AM249" t="str">
        <f>VLOOKUP(Sheet1!J271,Sheet2!$H$2:$J$300,3,FALSE)</f>
        <v>PHO</v>
      </c>
      <c r="AN249">
        <f si="31" t="shared"/>
        <v>1</v>
      </c>
      <c r="AO249">
        <f si="32" t="shared"/>
        <v>1</v>
      </c>
      <c r="AP249">
        <f si="33" t="shared"/>
        <v>2</v>
      </c>
      <c r="AQ249">
        <f si="34" t="shared"/>
        <v>1</v>
      </c>
      <c r="AR249">
        <f si="35" t="shared"/>
        <v>3</v>
      </c>
      <c r="AS249">
        <f si="36" t="shared"/>
        <v>1</v>
      </c>
      <c r="AT249">
        <f si="37" t="shared"/>
        <v>2</v>
      </c>
      <c r="AU249">
        <f si="38" t="shared"/>
        <v>3</v>
      </c>
      <c r="AV249">
        <f si="39" t="shared"/>
        <v>3</v>
      </c>
      <c r="AW249">
        <f si="40" t="shared"/>
        <v>3</v>
      </c>
    </row>
    <row r="250" spans="3:49" x14ac:dyDescent="0.25">
      <c r="C250" s="46"/>
      <c r="D250" s="47"/>
      <c r="E250" s="45"/>
      <c r="F250" s="45"/>
      <c r="G250" s="45"/>
      <c r="H250" s="45"/>
      <c r="I250" s="45"/>
      <c r="J250" s="45"/>
      <c r="K250" s="45"/>
      <c r="L250" s="5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D250">
        <v>249</v>
      </c>
      <c r="AE250" t="str">
        <f>VLOOKUP(Sheet1!B272,Sheet2!$H$2:$J$300,3,FALSE)</f>
        <v>PHI</v>
      </c>
      <c r="AF250" t="str">
        <f>VLOOKUP(Sheet1!C272,Sheet2!$H$2:$J$300,3,FALSE)</f>
        <v>SAC</v>
      </c>
      <c r="AG250" t="str">
        <f>VLOOKUP(Sheet1!D272,Sheet2!$H$2:$J$300,3,FALSE)</f>
        <v>PHI</v>
      </c>
      <c r="AH250" t="str">
        <f>VLOOKUP(Sheet1!E272,Sheet2!$H$2:$J$300,3,FALSE)</f>
        <v>DEN</v>
      </c>
      <c r="AI250" t="str">
        <f>VLOOKUP(Sheet1!F272,Sheet2!$H$2:$J$300,3,FALSE)</f>
        <v>PHO</v>
      </c>
      <c r="AJ250" t="str">
        <f>VLOOKUP(Sheet1!G272,Sheet2!$H$2:$J$300,3,FALSE)</f>
        <v>HOU</v>
      </c>
      <c r="AK250" t="str">
        <f>VLOOKUP(Sheet1!H272,Sheet2!$H$2:$J$300,3,FALSE)</f>
        <v>HOU</v>
      </c>
      <c r="AL250" t="str">
        <f>VLOOKUP(Sheet1!I272,Sheet2!$H$2:$J$300,3,FALSE)</f>
        <v>PHO</v>
      </c>
      <c r="AM250" t="str">
        <f>VLOOKUP(Sheet1!J272,Sheet2!$H$2:$J$300,3,FALSE)</f>
        <v>ATL</v>
      </c>
      <c r="AN250">
        <f si="31" t="shared"/>
        <v>2</v>
      </c>
      <c r="AO250">
        <f si="32" t="shared"/>
        <v>1</v>
      </c>
      <c r="AP250">
        <f si="33" t="shared"/>
        <v>2</v>
      </c>
      <c r="AQ250">
        <f si="34" t="shared"/>
        <v>1</v>
      </c>
      <c r="AR250">
        <f si="35" t="shared"/>
        <v>2</v>
      </c>
      <c r="AS250">
        <f si="36" t="shared"/>
        <v>2</v>
      </c>
      <c r="AT250">
        <f si="37" t="shared"/>
        <v>2</v>
      </c>
      <c r="AU250">
        <f si="38" t="shared"/>
        <v>2</v>
      </c>
      <c r="AV250">
        <f si="39" t="shared"/>
        <v>1</v>
      </c>
      <c r="AW250">
        <f si="40" t="shared"/>
        <v>2</v>
      </c>
    </row>
    <row r="251" spans="3:49" x14ac:dyDescent="0.25">
      <c r="C251" s="46"/>
      <c r="D251" s="47"/>
      <c r="E251" s="45"/>
      <c r="F251" s="45"/>
      <c r="G251" s="45"/>
      <c r="H251" s="45"/>
      <c r="I251" s="45"/>
      <c r="J251" s="45"/>
      <c r="K251" s="45"/>
      <c r="L251" s="5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D251">
        <v>250</v>
      </c>
      <c r="AE251" t="str">
        <f>VLOOKUP(Sheet1!B273,Sheet2!$H$2:$J$300,3,FALSE)</f>
        <v>PHI</v>
      </c>
      <c r="AF251" t="str">
        <f>VLOOKUP(Sheet1!C273,Sheet2!$H$2:$J$300,3,FALSE)</f>
        <v>SAC</v>
      </c>
      <c r="AG251" t="str">
        <f>VLOOKUP(Sheet1!D273,Sheet2!$H$2:$J$300,3,FALSE)</f>
        <v>PHO</v>
      </c>
      <c r="AH251" t="str">
        <f>VLOOKUP(Sheet1!E273,Sheet2!$H$2:$J$300,3,FALSE)</f>
        <v>DEN</v>
      </c>
      <c r="AI251" t="str">
        <f>VLOOKUP(Sheet1!F273,Sheet2!$H$2:$J$300,3,FALSE)</f>
        <v>DEN</v>
      </c>
      <c r="AJ251" t="str">
        <f>VLOOKUP(Sheet1!G273,Sheet2!$H$2:$J$300,3,FALSE)</f>
        <v>PHO</v>
      </c>
      <c r="AK251" t="str">
        <f>VLOOKUP(Sheet1!H273,Sheet2!$H$2:$J$300,3,FALSE)</f>
        <v>DEN</v>
      </c>
      <c r="AL251" t="str">
        <f>VLOOKUP(Sheet1!I273,Sheet2!$H$2:$J$300,3,FALSE)</f>
        <v>DEN</v>
      </c>
      <c r="AM251" t="str">
        <f>VLOOKUP(Sheet1!J273,Sheet2!$H$2:$J$300,3,FALSE)</f>
        <v>UTA</v>
      </c>
      <c r="AN251">
        <f si="31" t="shared"/>
        <v>1</v>
      </c>
      <c r="AO251">
        <f si="32" t="shared"/>
        <v>1</v>
      </c>
      <c r="AP251">
        <f si="33" t="shared"/>
        <v>2</v>
      </c>
      <c r="AQ251">
        <f si="34" t="shared"/>
        <v>4</v>
      </c>
      <c r="AR251">
        <f si="35" t="shared"/>
        <v>4</v>
      </c>
      <c r="AS251">
        <f si="36" t="shared"/>
        <v>2</v>
      </c>
      <c r="AT251">
        <f si="37" t="shared"/>
        <v>4</v>
      </c>
      <c r="AU251">
        <f si="38" t="shared"/>
        <v>4</v>
      </c>
      <c r="AV251">
        <f si="39" t="shared"/>
        <v>1</v>
      </c>
      <c r="AW251">
        <f si="40" t="shared"/>
        <v>4</v>
      </c>
    </row>
    <row r="252" spans="3:49" x14ac:dyDescent="0.25">
      <c r="C252" s="46"/>
      <c r="D252" s="47"/>
      <c r="E252" s="45"/>
      <c r="F252" s="45"/>
      <c r="G252" s="45"/>
      <c r="H252" s="45"/>
      <c r="I252" s="45"/>
      <c r="J252" s="45"/>
      <c r="K252" s="45"/>
      <c r="L252" s="5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D252">
        <v>251</v>
      </c>
      <c r="AE252" t="str">
        <f>VLOOKUP(Sheet1!B274,Sheet2!$H$2:$J$300,3,FALSE)</f>
        <v>PHI</v>
      </c>
      <c r="AF252" t="str">
        <f>VLOOKUP(Sheet1!C274,Sheet2!$H$2:$J$300,3,FALSE)</f>
        <v>MIN</v>
      </c>
      <c r="AG252" t="str">
        <f>VLOOKUP(Sheet1!D274,Sheet2!$H$2:$J$300,3,FALSE)</f>
        <v>PHO</v>
      </c>
      <c r="AH252" t="str">
        <f>VLOOKUP(Sheet1!E274,Sheet2!$H$2:$J$300,3,FALSE)</f>
        <v>MIN</v>
      </c>
      <c r="AI252" t="str">
        <f>VLOOKUP(Sheet1!F274,Sheet2!$H$2:$J$300,3,FALSE)</f>
        <v>DEN</v>
      </c>
      <c r="AJ252" t="str">
        <f>VLOOKUP(Sheet1!G274,Sheet2!$H$2:$J$300,3,FALSE)</f>
        <v>PHO</v>
      </c>
      <c r="AK252" t="str">
        <f>VLOOKUP(Sheet1!H274,Sheet2!$H$2:$J$300,3,FALSE)</f>
        <v>ATL</v>
      </c>
      <c r="AL252" t="str">
        <f>VLOOKUP(Sheet1!I274,Sheet2!$H$2:$J$300,3,FALSE)</f>
        <v>DEN</v>
      </c>
      <c r="AM252" t="str">
        <f>VLOOKUP(Sheet1!J274,Sheet2!$H$2:$J$300,3,FALSE)</f>
        <v>UTA</v>
      </c>
      <c r="AN252">
        <f si="31" t="shared"/>
        <v>1</v>
      </c>
      <c r="AO252">
        <f si="32" t="shared"/>
        <v>2</v>
      </c>
      <c r="AP252">
        <f si="33" t="shared"/>
        <v>2</v>
      </c>
      <c r="AQ252">
        <f si="34" t="shared"/>
        <v>2</v>
      </c>
      <c r="AR252">
        <f si="35" t="shared"/>
        <v>2</v>
      </c>
      <c r="AS252">
        <f si="36" t="shared"/>
        <v>2</v>
      </c>
      <c r="AT252">
        <f si="37" t="shared"/>
        <v>1</v>
      </c>
      <c r="AU252">
        <f si="38" t="shared"/>
        <v>2</v>
      </c>
      <c r="AV252">
        <f si="39" t="shared"/>
        <v>1</v>
      </c>
      <c r="AW252">
        <f si="40" t="shared"/>
        <v>2</v>
      </c>
    </row>
    <row r="253" spans="3:49" x14ac:dyDescent="0.25">
      <c r="C253" s="46"/>
      <c r="D253" s="47"/>
      <c r="E253" s="45"/>
      <c r="F253" s="45"/>
      <c r="G253" s="45"/>
      <c r="H253" s="45"/>
      <c r="I253" s="45"/>
      <c r="J253" s="45"/>
      <c r="K253" s="45"/>
      <c r="L253" s="5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D253">
        <v>252</v>
      </c>
      <c r="AE253" t="str">
        <f>VLOOKUP(Sheet1!B275,Sheet2!$H$2:$J$300,3,FALSE)</f>
        <v>PHI</v>
      </c>
      <c r="AF253" t="str">
        <f>VLOOKUP(Sheet1!C275,Sheet2!$H$2:$J$300,3,FALSE)</f>
        <v>PHI</v>
      </c>
      <c r="AG253" t="str">
        <f>VLOOKUP(Sheet1!D275,Sheet2!$H$2:$J$300,3,FALSE)</f>
        <v>UTA</v>
      </c>
      <c r="AH253" t="str">
        <f>VLOOKUP(Sheet1!E275,Sheet2!$H$2:$J$300,3,FALSE)</f>
        <v>DEN</v>
      </c>
      <c r="AI253" t="str">
        <f>VLOOKUP(Sheet1!F275,Sheet2!$H$2:$J$300,3,FALSE)</f>
        <v>PHO</v>
      </c>
      <c r="AJ253" t="str">
        <f>VLOOKUP(Sheet1!G275,Sheet2!$H$2:$J$300,3,FALSE)</f>
        <v>PHO</v>
      </c>
      <c r="AK253" t="str">
        <f>VLOOKUP(Sheet1!H275,Sheet2!$H$2:$J$300,3,FALSE)</f>
        <v>ATL</v>
      </c>
      <c r="AL253" t="str">
        <f>VLOOKUP(Sheet1!I275,Sheet2!$H$2:$J$300,3,FALSE)</f>
        <v>DEN</v>
      </c>
      <c r="AM253" t="str">
        <f>VLOOKUP(Sheet1!J275,Sheet2!$H$2:$J$300,3,FALSE)</f>
        <v>UTA</v>
      </c>
      <c r="AN253">
        <f si="31" t="shared"/>
        <v>2</v>
      </c>
      <c r="AO253">
        <f si="32" t="shared"/>
        <v>2</v>
      </c>
      <c r="AP253">
        <f si="33" t="shared"/>
        <v>2</v>
      </c>
      <c r="AQ253">
        <f si="34" t="shared"/>
        <v>2</v>
      </c>
      <c r="AR253">
        <f si="35" t="shared"/>
        <v>2</v>
      </c>
      <c r="AS253">
        <f si="36" t="shared"/>
        <v>2</v>
      </c>
      <c r="AT253">
        <f si="37" t="shared"/>
        <v>1</v>
      </c>
      <c r="AU253">
        <f si="38" t="shared"/>
        <v>2</v>
      </c>
      <c r="AV253">
        <f si="39" t="shared"/>
        <v>2</v>
      </c>
      <c r="AW253">
        <f si="40" t="shared"/>
        <v>2</v>
      </c>
    </row>
    <row r="254" spans="3:49" x14ac:dyDescent="0.25">
      <c r="C254" s="46"/>
      <c r="D254" s="47"/>
      <c r="E254" s="45"/>
      <c r="F254" s="45"/>
      <c r="G254" s="45"/>
      <c r="H254" s="45"/>
      <c r="I254" s="45"/>
      <c r="J254" s="45"/>
      <c r="K254" s="45"/>
      <c r="L254" s="5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D254">
        <v>253</v>
      </c>
      <c r="AE254" t="str">
        <f>VLOOKUP(Sheet1!B276,Sheet2!$H$2:$J$300,3,FALSE)</f>
        <v>PHI</v>
      </c>
      <c r="AF254" t="str">
        <f>VLOOKUP(Sheet1!C276,Sheet2!$H$2:$J$300,3,FALSE)</f>
        <v>SAC</v>
      </c>
      <c r="AG254" t="str">
        <f>VLOOKUP(Sheet1!D276,Sheet2!$H$2:$J$300,3,FALSE)</f>
        <v>PHO</v>
      </c>
      <c r="AH254" t="str">
        <f>VLOOKUP(Sheet1!E276,Sheet2!$H$2:$J$300,3,FALSE)</f>
        <v>DEN</v>
      </c>
      <c r="AI254" t="str">
        <f>VLOOKUP(Sheet1!F276,Sheet2!$H$2:$J$300,3,FALSE)</f>
        <v>HOU</v>
      </c>
      <c r="AJ254" t="str">
        <f>VLOOKUP(Sheet1!G276,Sheet2!$H$2:$J$300,3,FALSE)</f>
        <v>SAC</v>
      </c>
      <c r="AK254" t="str">
        <f>VLOOKUP(Sheet1!H276,Sheet2!$H$2:$J$300,3,FALSE)</f>
        <v>ATL</v>
      </c>
      <c r="AL254" t="str">
        <f>VLOOKUP(Sheet1!I276,Sheet2!$H$2:$J$300,3,FALSE)</f>
        <v>SAC</v>
      </c>
      <c r="AM254" t="str">
        <f>VLOOKUP(Sheet1!J276,Sheet2!$H$2:$J$300,3,FALSE)</f>
        <v>UTA</v>
      </c>
      <c r="AN254">
        <f si="31" t="shared"/>
        <v>1</v>
      </c>
      <c r="AO254">
        <f si="32" t="shared"/>
        <v>3</v>
      </c>
      <c r="AP254">
        <f si="33" t="shared"/>
        <v>1</v>
      </c>
      <c r="AQ254">
        <f si="34" t="shared"/>
        <v>1</v>
      </c>
      <c r="AR254">
        <f si="35" t="shared"/>
        <v>1</v>
      </c>
      <c r="AS254">
        <f si="36" t="shared"/>
        <v>3</v>
      </c>
      <c r="AT254">
        <f si="37" t="shared"/>
        <v>1</v>
      </c>
      <c r="AU254">
        <f si="38" t="shared"/>
        <v>3</v>
      </c>
      <c r="AV254">
        <f si="39" t="shared"/>
        <v>1</v>
      </c>
      <c r="AW254">
        <f si="40" t="shared"/>
        <v>3</v>
      </c>
    </row>
    <row r="255" spans="3:49" x14ac:dyDescent="0.25">
      <c r="C255" s="46"/>
      <c r="D255" s="47"/>
      <c r="E255" s="45"/>
      <c r="F255" s="45"/>
      <c r="G255" s="45"/>
      <c r="H255" s="45"/>
      <c r="I255" s="45"/>
      <c r="J255" s="45"/>
      <c r="K255" s="45"/>
      <c r="L255" s="5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D255">
        <v>254</v>
      </c>
      <c r="AE255" t="str">
        <f>VLOOKUP(Sheet1!B277,Sheet2!$H$2:$J$300,3,FALSE)</f>
        <v>PHI</v>
      </c>
      <c r="AF255" t="str">
        <f>VLOOKUP(Sheet1!C277,Sheet2!$H$2:$J$300,3,FALSE)</f>
        <v>MIN</v>
      </c>
      <c r="AG255" t="str">
        <f>VLOOKUP(Sheet1!D277,Sheet2!$H$2:$J$300,3,FALSE)</f>
        <v>PHO</v>
      </c>
      <c r="AH255" t="str">
        <f>VLOOKUP(Sheet1!E277,Sheet2!$H$2:$J$300,3,FALSE)</f>
        <v>PHI</v>
      </c>
      <c r="AI255" t="str">
        <f>VLOOKUP(Sheet1!F277,Sheet2!$H$2:$J$300,3,FALSE)</f>
        <v>PHO</v>
      </c>
      <c r="AJ255" t="str">
        <f>VLOOKUP(Sheet1!G277,Sheet2!$H$2:$J$300,3,FALSE)</f>
        <v>PHI</v>
      </c>
      <c r="AK255" t="str">
        <f>VLOOKUP(Sheet1!H277,Sheet2!$H$2:$J$300,3,FALSE)</f>
        <v>DEN</v>
      </c>
      <c r="AL255" t="str">
        <f>VLOOKUP(Sheet1!I277,Sheet2!$H$2:$J$300,3,FALSE)</f>
        <v>PHO</v>
      </c>
      <c r="AM255" t="str">
        <f>VLOOKUP(Sheet1!J277,Sheet2!$H$2:$J$300,3,FALSE)</f>
        <v>UTA</v>
      </c>
      <c r="AN255">
        <f si="31" t="shared"/>
        <v>3</v>
      </c>
      <c r="AO255">
        <f si="32" t="shared"/>
        <v>1</v>
      </c>
      <c r="AP255">
        <f si="33" t="shared"/>
        <v>3</v>
      </c>
      <c r="AQ255">
        <f si="34" t="shared"/>
        <v>3</v>
      </c>
      <c r="AR255">
        <f si="35" t="shared"/>
        <v>3</v>
      </c>
      <c r="AS255">
        <f si="36" t="shared"/>
        <v>3</v>
      </c>
      <c r="AT255">
        <f si="37" t="shared"/>
        <v>1</v>
      </c>
      <c r="AU255">
        <f si="38" t="shared"/>
        <v>3</v>
      </c>
      <c r="AV255">
        <f si="39" t="shared"/>
        <v>1</v>
      </c>
      <c r="AW255">
        <f si="40" t="shared"/>
        <v>3</v>
      </c>
    </row>
    <row r="256" spans="3:49" x14ac:dyDescent="0.25">
      <c r="C256" s="46"/>
      <c r="D256" s="47"/>
      <c r="E256" s="45"/>
      <c r="F256" s="45"/>
      <c r="G256" s="45"/>
      <c r="H256" s="45"/>
      <c r="I256" s="45"/>
      <c r="J256" s="45"/>
      <c r="K256" s="45"/>
      <c r="L256" s="5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D256">
        <v>255</v>
      </c>
      <c r="AE256" t="str">
        <f>VLOOKUP(Sheet1!B278,Sheet2!$H$2:$J$300,3,FALSE)</f>
        <v>PHI</v>
      </c>
      <c r="AF256" t="str">
        <f>VLOOKUP(Sheet1!C278,Sheet2!$H$2:$J$300,3,FALSE)</f>
        <v>MIN</v>
      </c>
      <c r="AG256" t="str">
        <f>VLOOKUP(Sheet1!D278,Sheet2!$H$2:$J$300,3,FALSE)</f>
        <v>PHI</v>
      </c>
      <c r="AH256" t="str">
        <f>VLOOKUP(Sheet1!E278,Sheet2!$H$2:$J$300,3,FALSE)</f>
        <v>DEN</v>
      </c>
      <c r="AI256" t="str">
        <f>VLOOKUP(Sheet1!F278,Sheet2!$H$2:$J$300,3,FALSE)</f>
        <v>DEN</v>
      </c>
      <c r="AJ256" t="str">
        <f>VLOOKUP(Sheet1!G278,Sheet2!$H$2:$J$300,3,FALSE)</f>
        <v>HOU</v>
      </c>
      <c r="AK256" t="str">
        <f>VLOOKUP(Sheet1!H278,Sheet2!$H$2:$J$300,3,FALSE)</f>
        <v>PHO</v>
      </c>
      <c r="AL256" t="str">
        <f>VLOOKUP(Sheet1!I278,Sheet2!$H$2:$J$300,3,FALSE)</f>
        <v>HOU</v>
      </c>
      <c r="AM256" t="str">
        <f>VLOOKUP(Sheet1!J278,Sheet2!$H$2:$J$300,3,FALSE)</f>
        <v>MIN</v>
      </c>
      <c r="AN256">
        <f si="31" t="shared"/>
        <v>2</v>
      </c>
      <c r="AO256">
        <f si="32" t="shared"/>
        <v>2</v>
      </c>
      <c r="AP256">
        <f si="33" t="shared"/>
        <v>2</v>
      </c>
      <c r="AQ256">
        <f si="34" t="shared"/>
        <v>2</v>
      </c>
      <c r="AR256">
        <f si="35" t="shared"/>
        <v>2</v>
      </c>
      <c r="AS256">
        <f si="36" t="shared"/>
        <v>2</v>
      </c>
      <c r="AT256">
        <f si="37" t="shared"/>
        <v>1</v>
      </c>
      <c r="AU256">
        <f si="38" t="shared"/>
        <v>2</v>
      </c>
      <c r="AV256">
        <f si="39" t="shared"/>
        <v>2</v>
      </c>
      <c r="AW256">
        <f si="40" t="shared"/>
        <v>2</v>
      </c>
    </row>
    <row r="257" spans="3:49" x14ac:dyDescent="0.25">
      <c r="C257" s="46"/>
      <c r="D257" s="47"/>
      <c r="E257" s="45"/>
      <c r="F257" s="45"/>
      <c r="G257" s="45"/>
      <c r="H257" s="45"/>
      <c r="I257" s="45"/>
      <c r="J257" s="45"/>
      <c r="K257" s="45"/>
      <c r="L257" s="5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D257">
        <v>256</v>
      </c>
      <c r="AE257" t="str">
        <f>VLOOKUP(Sheet1!B279,Sheet2!$H$2:$J$300,3,FALSE)</f>
        <v>PHI</v>
      </c>
      <c r="AF257" t="str">
        <f>VLOOKUP(Sheet1!C279,Sheet2!$H$2:$J$300,3,FALSE)</f>
        <v>MIN</v>
      </c>
      <c r="AG257" t="str">
        <f>VLOOKUP(Sheet1!D279,Sheet2!$H$2:$J$300,3,FALSE)</f>
        <v>PHI</v>
      </c>
      <c r="AH257" t="str">
        <f>VLOOKUP(Sheet1!E279,Sheet2!$H$2:$J$300,3,FALSE)</f>
        <v>DEN</v>
      </c>
      <c r="AI257" t="str">
        <f>VLOOKUP(Sheet1!F279,Sheet2!$H$2:$J$300,3,FALSE)</f>
        <v>PHO</v>
      </c>
      <c r="AJ257" t="str">
        <f>VLOOKUP(Sheet1!G279,Sheet2!$H$2:$J$300,3,FALSE)</f>
        <v>UTA</v>
      </c>
      <c r="AK257" t="str">
        <f>VLOOKUP(Sheet1!H279,Sheet2!$H$2:$J$300,3,FALSE)</f>
        <v>ATL</v>
      </c>
      <c r="AL257" t="str">
        <f>VLOOKUP(Sheet1!I279,Sheet2!$H$2:$J$300,3,FALSE)</f>
        <v>SAC</v>
      </c>
      <c r="AM257" t="str">
        <f>VLOOKUP(Sheet1!J279,Sheet2!$H$2:$J$300,3,FALSE)</f>
        <v>MIN</v>
      </c>
      <c r="AN257">
        <f si="31" t="shared"/>
        <v>2</v>
      </c>
      <c r="AO257">
        <f si="32" t="shared"/>
        <v>2</v>
      </c>
      <c r="AP257">
        <f si="33" t="shared"/>
        <v>2</v>
      </c>
      <c r="AQ257">
        <f si="34" t="shared"/>
        <v>1</v>
      </c>
      <c r="AR257">
        <f si="35" t="shared"/>
        <v>1</v>
      </c>
      <c r="AS257">
        <f si="36" t="shared"/>
        <v>1</v>
      </c>
      <c r="AT257">
        <f si="37" t="shared"/>
        <v>1</v>
      </c>
      <c r="AU257">
        <f si="38" t="shared"/>
        <v>1</v>
      </c>
      <c r="AV257">
        <f si="39" t="shared"/>
        <v>2</v>
      </c>
      <c r="AW257">
        <f si="40" t="shared"/>
        <v>2</v>
      </c>
    </row>
    <row r="258" spans="3:49" x14ac:dyDescent="0.25">
      <c r="C258" s="46"/>
      <c r="D258" s="47"/>
      <c r="E258" s="45"/>
      <c r="F258" s="45"/>
      <c r="G258" s="45"/>
      <c r="H258" s="45"/>
      <c r="I258" s="45"/>
      <c r="J258" s="45"/>
      <c r="K258" s="45"/>
      <c r="L258" s="5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D258">
        <v>257</v>
      </c>
      <c r="AE258" t="str">
        <f>VLOOKUP(Sheet1!B280,Sheet2!$H$2:$J$300,3,FALSE)</f>
        <v>PHI</v>
      </c>
      <c r="AF258" t="str">
        <f>VLOOKUP(Sheet1!C280,Sheet2!$H$2:$J$300,3,FALSE)</f>
        <v>PHI</v>
      </c>
      <c r="AG258" t="str">
        <f>VLOOKUP(Sheet1!D280,Sheet2!$H$2:$J$300,3,FALSE)</f>
        <v>SAC</v>
      </c>
      <c r="AH258" t="str">
        <f>VLOOKUP(Sheet1!E280,Sheet2!$H$2:$J$300,3,FALSE)</f>
        <v>DEN</v>
      </c>
      <c r="AI258" t="str">
        <f>VLOOKUP(Sheet1!F280,Sheet2!$H$2:$J$300,3,FALSE)</f>
        <v>PHO</v>
      </c>
      <c r="AJ258" t="str">
        <f>VLOOKUP(Sheet1!G280,Sheet2!$H$2:$J$300,3,FALSE)</f>
        <v>ATL</v>
      </c>
      <c r="AK258" t="str">
        <f>VLOOKUP(Sheet1!H280,Sheet2!$H$2:$J$300,3,FALSE)</f>
        <v>HOU</v>
      </c>
      <c r="AL258" t="str">
        <f>VLOOKUP(Sheet1!I280,Sheet2!$H$2:$J$300,3,FALSE)</f>
        <v>PHO</v>
      </c>
      <c r="AM258" t="str">
        <f>VLOOKUP(Sheet1!J280,Sheet2!$H$2:$J$300,3,FALSE)</f>
        <v>MIN</v>
      </c>
      <c r="AN258">
        <f si="31" t="shared"/>
        <v>2</v>
      </c>
      <c r="AO258">
        <f si="32" t="shared"/>
        <v>2</v>
      </c>
      <c r="AP258">
        <f si="33" t="shared"/>
        <v>1</v>
      </c>
      <c r="AQ258">
        <f si="34" t="shared"/>
        <v>1</v>
      </c>
      <c r="AR258">
        <f si="35" t="shared"/>
        <v>2</v>
      </c>
      <c r="AS258">
        <f si="36" t="shared"/>
        <v>1</v>
      </c>
      <c r="AT258">
        <f si="37" t="shared"/>
        <v>1</v>
      </c>
      <c r="AU258">
        <f si="38" t="shared"/>
        <v>2</v>
      </c>
      <c r="AV258">
        <f si="39" t="shared"/>
        <v>1</v>
      </c>
      <c r="AW258">
        <f si="40" t="shared"/>
        <v>2</v>
      </c>
    </row>
    <row r="259" spans="3:49" x14ac:dyDescent="0.25">
      <c r="C259" s="46"/>
      <c r="D259" s="47"/>
      <c r="E259" s="45"/>
      <c r="F259" s="45"/>
      <c r="G259" s="45"/>
      <c r="H259" s="45"/>
      <c r="I259" s="45"/>
      <c r="J259" s="45"/>
      <c r="K259" s="45"/>
      <c r="L259" s="5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D259">
        <v>258</v>
      </c>
      <c r="AE259" t="str">
        <f>VLOOKUP(Sheet1!B281,Sheet2!$H$2:$J$300,3,FALSE)</f>
        <v>PHI</v>
      </c>
      <c r="AF259" t="str">
        <f>VLOOKUP(Sheet1!C281,Sheet2!$H$2:$J$300,3,FALSE)</f>
        <v>MIN</v>
      </c>
      <c r="AG259" t="str">
        <f>VLOOKUP(Sheet1!D281,Sheet2!$H$2:$J$300,3,FALSE)</f>
        <v>PHO</v>
      </c>
      <c r="AH259" t="str">
        <f>VLOOKUP(Sheet1!E281,Sheet2!$H$2:$J$300,3,FALSE)</f>
        <v>DEN</v>
      </c>
      <c r="AI259" t="str">
        <f>VLOOKUP(Sheet1!F281,Sheet2!$H$2:$J$300,3,FALSE)</f>
        <v>DEN</v>
      </c>
      <c r="AJ259" t="str">
        <f>VLOOKUP(Sheet1!G281,Sheet2!$H$2:$J$300,3,FALSE)</f>
        <v>ATL</v>
      </c>
      <c r="AK259" t="str">
        <f>VLOOKUP(Sheet1!H281,Sheet2!$H$2:$J$300,3,FALSE)</f>
        <v>HOU</v>
      </c>
      <c r="AL259" t="str">
        <f>VLOOKUP(Sheet1!I281,Sheet2!$H$2:$J$300,3,FALSE)</f>
        <v>PHO</v>
      </c>
      <c r="AM259" t="str">
        <f>VLOOKUP(Sheet1!J281,Sheet2!$H$2:$J$300,3,FALSE)</f>
        <v>UTA</v>
      </c>
      <c r="AN259">
        <f ref="AN259:AN322" si="41" t="shared">COUNTIF($AE259:$AM259,AE259)</f>
        <v>1</v>
      </c>
      <c r="AO259">
        <f ref="AO259:AO322" si="42" t="shared">COUNTIF($AE259:$AM259,AF259)</f>
        <v>1</v>
      </c>
      <c r="AP259">
        <f ref="AP259:AP322" si="43" t="shared">COUNTIF($AE259:$AM259,AG259)</f>
        <v>2</v>
      </c>
      <c r="AQ259">
        <f ref="AQ259:AQ322" si="44" t="shared">COUNTIF($AE259:$AM259,AH259)</f>
        <v>2</v>
      </c>
      <c r="AR259">
        <f ref="AR259:AR322" si="45" t="shared">COUNTIF($AE259:$AM259,AI259)</f>
        <v>2</v>
      </c>
      <c r="AS259">
        <f ref="AS259:AS322" si="46" t="shared">COUNTIF($AE259:$AM259,AJ259)</f>
        <v>1</v>
      </c>
      <c r="AT259">
        <f ref="AT259:AT322" si="47" t="shared">COUNTIF($AE259:$AM259,AK259)</f>
        <v>1</v>
      </c>
      <c r="AU259">
        <f ref="AU259:AU322" si="48" t="shared">COUNTIF($AE259:$AM259,AL259)</f>
        <v>2</v>
      </c>
      <c r="AV259">
        <f ref="AV259:AV322" si="49" t="shared">COUNTIF($AE259:$AM259,AM259)</f>
        <v>1</v>
      </c>
      <c r="AW259">
        <f ref="AW259:AW322" si="50" t="shared">MAX(AN259:AV259)</f>
        <v>2</v>
      </c>
    </row>
    <row r="260" spans="3:49" x14ac:dyDescent="0.25">
      <c r="C260" s="46"/>
      <c r="D260" s="47"/>
      <c r="E260" s="45"/>
      <c r="F260" s="45"/>
      <c r="G260" s="45"/>
      <c r="H260" s="45"/>
      <c r="I260" s="45"/>
      <c r="J260" s="45"/>
      <c r="K260" s="45"/>
      <c r="L260" s="5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D260">
        <v>259</v>
      </c>
      <c r="AE260" t="str">
        <f>VLOOKUP(Sheet1!B282,Sheet2!$H$2:$J$300,3,FALSE)</f>
        <v>PHI</v>
      </c>
      <c r="AF260" t="str">
        <f>VLOOKUP(Sheet1!C282,Sheet2!$H$2:$J$300,3,FALSE)</f>
        <v>PHI</v>
      </c>
      <c r="AG260" t="str">
        <f>VLOOKUP(Sheet1!D282,Sheet2!$H$2:$J$300,3,FALSE)</f>
        <v>PHO</v>
      </c>
      <c r="AH260" t="str">
        <f>VLOOKUP(Sheet1!E282,Sheet2!$H$2:$J$300,3,FALSE)</f>
        <v>DEN</v>
      </c>
      <c r="AI260" t="str">
        <f>VLOOKUP(Sheet1!F282,Sheet2!$H$2:$J$300,3,FALSE)</f>
        <v>PHO</v>
      </c>
      <c r="AJ260" t="str">
        <f>VLOOKUP(Sheet1!G282,Sheet2!$H$2:$J$300,3,FALSE)</f>
        <v>PHO</v>
      </c>
      <c r="AK260" t="str">
        <f>VLOOKUP(Sheet1!H282,Sheet2!$H$2:$J$300,3,FALSE)</f>
        <v>SAC</v>
      </c>
      <c r="AL260" t="str">
        <f>VLOOKUP(Sheet1!I282,Sheet2!$H$2:$J$300,3,FALSE)</f>
        <v>PHO</v>
      </c>
      <c r="AM260" t="str">
        <f>VLOOKUP(Sheet1!J282,Sheet2!$H$2:$J$300,3,FALSE)</f>
        <v>MIN</v>
      </c>
      <c r="AN260">
        <f si="41" t="shared"/>
        <v>2</v>
      </c>
      <c r="AO260">
        <f si="42" t="shared"/>
        <v>2</v>
      </c>
      <c r="AP260">
        <f si="43" t="shared"/>
        <v>4</v>
      </c>
      <c r="AQ260">
        <f si="44" t="shared"/>
        <v>1</v>
      </c>
      <c r="AR260">
        <f si="45" t="shared"/>
        <v>4</v>
      </c>
      <c r="AS260">
        <f si="46" t="shared"/>
        <v>4</v>
      </c>
      <c r="AT260">
        <f si="47" t="shared"/>
        <v>1</v>
      </c>
      <c r="AU260">
        <f si="48" t="shared"/>
        <v>4</v>
      </c>
      <c r="AV260">
        <f si="49" t="shared"/>
        <v>1</v>
      </c>
      <c r="AW260">
        <f si="50" t="shared"/>
        <v>4</v>
      </c>
    </row>
    <row r="261" spans="3:49" x14ac:dyDescent="0.25">
      <c r="C261" s="46"/>
      <c r="D261" s="47"/>
      <c r="E261" s="45"/>
      <c r="F261" s="45"/>
      <c r="G261" s="45"/>
      <c r="H261" s="45"/>
      <c r="I261" s="45"/>
      <c r="J261" s="45"/>
      <c r="K261" s="45"/>
      <c r="L261" s="5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D261">
        <v>260</v>
      </c>
      <c r="AE261" t="str">
        <f>VLOOKUP(Sheet1!B283,Sheet2!$H$2:$J$300,3,FALSE)</f>
        <v>PHI</v>
      </c>
      <c r="AF261" t="str">
        <f>VLOOKUP(Sheet1!C283,Sheet2!$H$2:$J$300,3,FALSE)</f>
        <v>MIN</v>
      </c>
      <c r="AG261" t="str">
        <f>VLOOKUP(Sheet1!D283,Sheet2!$H$2:$J$300,3,FALSE)</f>
        <v>PHO</v>
      </c>
      <c r="AH261" t="str">
        <f>VLOOKUP(Sheet1!E283,Sheet2!$H$2:$J$300,3,FALSE)</f>
        <v>DEN</v>
      </c>
      <c r="AI261" t="str">
        <f>VLOOKUP(Sheet1!F283,Sheet2!$H$2:$J$300,3,FALSE)</f>
        <v>ATL</v>
      </c>
      <c r="AJ261" t="str">
        <f>VLOOKUP(Sheet1!G283,Sheet2!$H$2:$J$300,3,FALSE)</f>
        <v>PHI</v>
      </c>
      <c r="AK261" t="str">
        <f>VLOOKUP(Sheet1!H283,Sheet2!$H$2:$J$300,3,FALSE)</f>
        <v>HOU</v>
      </c>
      <c r="AL261" t="str">
        <f>VLOOKUP(Sheet1!I283,Sheet2!$H$2:$J$300,3,FALSE)</f>
        <v>ATL</v>
      </c>
      <c r="AM261" t="str">
        <f>VLOOKUP(Sheet1!J283,Sheet2!$H$2:$J$300,3,FALSE)</f>
        <v>MIN</v>
      </c>
      <c r="AN261">
        <f si="41" t="shared"/>
        <v>2</v>
      </c>
      <c r="AO261">
        <f si="42" t="shared"/>
        <v>2</v>
      </c>
      <c r="AP261">
        <f si="43" t="shared"/>
        <v>1</v>
      </c>
      <c r="AQ261">
        <f si="44" t="shared"/>
        <v>1</v>
      </c>
      <c r="AR261">
        <f si="45" t="shared"/>
        <v>2</v>
      </c>
      <c r="AS261">
        <f si="46" t="shared"/>
        <v>2</v>
      </c>
      <c r="AT261">
        <f si="47" t="shared"/>
        <v>1</v>
      </c>
      <c r="AU261">
        <f si="48" t="shared"/>
        <v>2</v>
      </c>
      <c r="AV261">
        <f si="49" t="shared"/>
        <v>2</v>
      </c>
      <c r="AW261">
        <f si="50" t="shared"/>
        <v>2</v>
      </c>
    </row>
    <row r="262" spans="3:49" x14ac:dyDescent="0.25">
      <c r="C262" s="46"/>
      <c r="D262" s="47"/>
      <c r="E262" s="45"/>
      <c r="F262" s="45"/>
      <c r="G262" s="45"/>
      <c r="H262" s="45"/>
      <c r="I262" s="45"/>
      <c r="J262" s="45"/>
      <c r="K262" s="45"/>
      <c r="L262" s="5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D262">
        <v>261</v>
      </c>
      <c r="AE262" t="str">
        <f>VLOOKUP(Sheet1!B284,Sheet2!$H$2:$J$300,3,FALSE)</f>
        <v>PHI</v>
      </c>
      <c r="AF262" t="str">
        <f>VLOOKUP(Sheet1!C284,Sheet2!$H$2:$J$300,3,FALSE)</f>
        <v>MIN</v>
      </c>
      <c r="AG262" t="str">
        <f>VLOOKUP(Sheet1!D284,Sheet2!$H$2:$J$300,3,FALSE)</f>
        <v>PHI</v>
      </c>
      <c r="AH262" t="str">
        <f>VLOOKUP(Sheet1!E284,Sheet2!$H$2:$J$300,3,FALSE)</f>
        <v>DEN</v>
      </c>
      <c r="AI262" t="str">
        <f>VLOOKUP(Sheet1!F284,Sheet2!$H$2:$J$300,3,FALSE)</f>
        <v>UTA</v>
      </c>
      <c r="AJ262" t="str">
        <f>VLOOKUP(Sheet1!G284,Sheet2!$H$2:$J$300,3,FALSE)</f>
        <v>UTA</v>
      </c>
      <c r="AK262" t="str">
        <f>VLOOKUP(Sheet1!H284,Sheet2!$H$2:$J$300,3,FALSE)</f>
        <v>HOU</v>
      </c>
      <c r="AL262" t="str">
        <f>VLOOKUP(Sheet1!I284,Sheet2!$H$2:$J$300,3,FALSE)</f>
        <v>SAC</v>
      </c>
      <c r="AM262" t="str">
        <f>VLOOKUP(Sheet1!J284,Sheet2!$H$2:$J$300,3,FALSE)</f>
        <v>UTA</v>
      </c>
      <c r="AN262">
        <f si="41" t="shared"/>
        <v>2</v>
      </c>
      <c r="AO262">
        <f si="42" t="shared"/>
        <v>1</v>
      </c>
      <c r="AP262">
        <f si="43" t="shared"/>
        <v>2</v>
      </c>
      <c r="AQ262">
        <f si="44" t="shared"/>
        <v>1</v>
      </c>
      <c r="AR262">
        <f si="45" t="shared"/>
        <v>3</v>
      </c>
      <c r="AS262">
        <f si="46" t="shared"/>
        <v>3</v>
      </c>
      <c r="AT262">
        <f si="47" t="shared"/>
        <v>1</v>
      </c>
      <c r="AU262">
        <f si="48" t="shared"/>
        <v>1</v>
      </c>
      <c r="AV262">
        <f si="49" t="shared"/>
        <v>3</v>
      </c>
      <c r="AW262">
        <f si="50" t="shared"/>
        <v>3</v>
      </c>
    </row>
    <row r="263" spans="3:49" x14ac:dyDescent="0.25">
      <c r="C263" s="46"/>
      <c r="D263" s="47"/>
      <c r="E263" s="45"/>
      <c r="F263" s="45"/>
      <c r="G263" s="45"/>
      <c r="H263" s="45"/>
      <c r="I263" s="45"/>
      <c r="J263" s="45"/>
      <c r="K263" s="45"/>
      <c r="L263" s="5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D263">
        <v>262</v>
      </c>
      <c r="AE263" t="str">
        <f>VLOOKUP(Sheet1!B285,Sheet2!$H$2:$J$300,3,FALSE)</f>
        <v>SAC</v>
      </c>
      <c r="AF263" t="str">
        <f>VLOOKUP(Sheet1!C285,Sheet2!$H$2:$J$300,3,FALSE)</f>
        <v>PHI</v>
      </c>
      <c r="AG263" t="str">
        <f>VLOOKUP(Sheet1!D285,Sheet2!$H$2:$J$300,3,FALSE)</f>
        <v>PHO</v>
      </c>
      <c r="AH263" t="str">
        <f>VLOOKUP(Sheet1!E285,Sheet2!$H$2:$J$300,3,FALSE)</f>
        <v>DEN</v>
      </c>
      <c r="AI263" t="str">
        <f>VLOOKUP(Sheet1!F285,Sheet2!$H$2:$J$300,3,FALSE)</f>
        <v>DEN</v>
      </c>
      <c r="AJ263" t="str">
        <f>VLOOKUP(Sheet1!G285,Sheet2!$H$2:$J$300,3,FALSE)</f>
        <v>PHO</v>
      </c>
      <c r="AK263" t="str">
        <f>VLOOKUP(Sheet1!H285,Sheet2!$H$2:$J$300,3,FALSE)</f>
        <v>ATL</v>
      </c>
      <c r="AL263" t="str">
        <f>VLOOKUP(Sheet1!I285,Sheet2!$H$2:$J$300,3,FALSE)</f>
        <v>DEN</v>
      </c>
      <c r="AM263" t="str">
        <f>VLOOKUP(Sheet1!J285,Sheet2!$H$2:$J$300,3,FALSE)</f>
        <v>MIN</v>
      </c>
      <c r="AN263">
        <f si="41" t="shared"/>
        <v>1</v>
      </c>
      <c r="AO263">
        <f si="42" t="shared"/>
        <v>1</v>
      </c>
      <c r="AP263">
        <f si="43" t="shared"/>
        <v>2</v>
      </c>
      <c r="AQ263">
        <f si="44" t="shared"/>
        <v>3</v>
      </c>
      <c r="AR263">
        <f si="45" t="shared"/>
        <v>3</v>
      </c>
      <c r="AS263">
        <f si="46" t="shared"/>
        <v>2</v>
      </c>
      <c r="AT263">
        <f si="47" t="shared"/>
        <v>1</v>
      </c>
      <c r="AU263">
        <f si="48" t="shared"/>
        <v>3</v>
      </c>
      <c r="AV263">
        <f si="49" t="shared"/>
        <v>1</v>
      </c>
      <c r="AW263">
        <f si="50" t="shared"/>
        <v>3</v>
      </c>
    </row>
    <row r="264" spans="3:49" x14ac:dyDescent="0.25">
      <c r="C264" s="46"/>
      <c r="D264" s="47"/>
      <c r="E264" s="45"/>
      <c r="F264" s="45"/>
      <c r="G264" s="45"/>
      <c r="H264" s="45"/>
      <c r="I264" s="45"/>
      <c r="J264" s="45"/>
      <c r="K264" s="45"/>
      <c r="L264" s="5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D264">
        <v>263</v>
      </c>
      <c r="AE264" t="str">
        <f>VLOOKUP(Sheet1!B286,Sheet2!$H$2:$J$300,3,FALSE)</f>
        <v>PHI</v>
      </c>
      <c r="AF264" t="str">
        <f>VLOOKUP(Sheet1!C286,Sheet2!$H$2:$J$300,3,FALSE)</f>
        <v>MIN</v>
      </c>
      <c r="AG264" t="str">
        <f>VLOOKUP(Sheet1!D286,Sheet2!$H$2:$J$300,3,FALSE)</f>
        <v>PHI</v>
      </c>
      <c r="AH264" t="str">
        <f>VLOOKUP(Sheet1!E286,Sheet2!$H$2:$J$300,3,FALSE)</f>
        <v>DEN</v>
      </c>
      <c r="AI264" t="str">
        <f>VLOOKUP(Sheet1!F286,Sheet2!$H$2:$J$300,3,FALSE)</f>
        <v>PHO</v>
      </c>
      <c r="AJ264" t="str">
        <f>VLOOKUP(Sheet1!G286,Sheet2!$H$2:$J$300,3,FALSE)</f>
        <v>PHO</v>
      </c>
      <c r="AK264" t="str">
        <f>VLOOKUP(Sheet1!H286,Sheet2!$H$2:$J$300,3,FALSE)</f>
        <v>SAC</v>
      </c>
      <c r="AL264" t="str">
        <f>VLOOKUP(Sheet1!I286,Sheet2!$H$2:$J$300,3,FALSE)</f>
        <v>UTA</v>
      </c>
      <c r="AM264" t="str">
        <f>VLOOKUP(Sheet1!J286,Sheet2!$H$2:$J$300,3,FALSE)</f>
        <v>MIN</v>
      </c>
      <c r="AN264">
        <f si="41" t="shared"/>
        <v>2</v>
      </c>
      <c r="AO264">
        <f si="42" t="shared"/>
        <v>2</v>
      </c>
      <c r="AP264">
        <f si="43" t="shared"/>
        <v>2</v>
      </c>
      <c r="AQ264">
        <f si="44" t="shared"/>
        <v>1</v>
      </c>
      <c r="AR264">
        <f si="45" t="shared"/>
        <v>2</v>
      </c>
      <c r="AS264">
        <f si="46" t="shared"/>
        <v>2</v>
      </c>
      <c r="AT264">
        <f si="47" t="shared"/>
        <v>1</v>
      </c>
      <c r="AU264">
        <f si="48" t="shared"/>
        <v>1</v>
      </c>
      <c r="AV264">
        <f si="49" t="shared"/>
        <v>2</v>
      </c>
      <c r="AW264">
        <f si="50" t="shared"/>
        <v>2</v>
      </c>
    </row>
    <row r="265" spans="3:49" x14ac:dyDescent="0.25">
      <c r="C265" s="46"/>
      <c r="D265" s="47"/>
      <c r="E265" s="45"/>
      <c r="F265" s="45"/>
      <c r="G265" s="45"/>
      <c r="H265" s="45"/>
      <c r="I265" s="45"/>
      <c r="J265" s="45"/>
      <c r="K265" s="45"/>
      <c r="L265" s="5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D265">
        <v>264</v>
      </c>
      <c r="AE265" t="str">
        <f>VLOOKUP(Sheet1!B287,Sheet2!$H$2:$J$300,3,FALSE)</f>
        <v>PHI</v>
      </c>
      <c r="AF265" t="str">
        <f>VLOOKUP(Sheet1!C287,Sheet2!$H$2:$J$300,3,FALSE)</f>
        <v>MIN</v>
      </c>
      <c r="AG265" t="str">
        <f>VLOOKUP(Sheet1!D287,Sheet2!$H$2:$J$300,3,FALSE)</f>
        <v>PHO</v>
      </c>
      <c r="AH265" t="str">
        <f>VLOOKUP(Sheet1!E287,Sheet2!$H$2:$J$300,3,FALSE)</f>
        <v>MIN</v>
      </c>
      <c r="AI265" t="str">
        <f>VLOOKUP(Sheet1!F287,Sheet2!$H$2:$J$300,3,FALSE)</f>
        <v>PHO</v>
      </c>
      <c r="AJ265" t="str">
        <f>VLOOKUP(Sheet1!G287,Sheet2!$H$2:$J$300,3,FALSE)</f>
        <v>PHI</v>
      </c>
      <c r="AK265" t="str">
        <f>VLOOKUP(Sheet1!H287,Sheet2!$H$2:$J$300,3,FALSE)</f>
        <v>HOU</v>
      </c>
      <c r="AL265" t="str">
        <f>VLOOKUP(Sheet1!I287,Sheet2!$H$2:$J$300,3,FALSE)</f>
        <v>ATL</v>
      </c>
      <c r="AM265" t="str">
        <f>VLOOKUP(Sheet1!J287,Sheet2!$H$2:$J$300,3,FALSE)</f>
        <v>UTA</v>
      </c>
      <c r="AN265">
        <f si="41" t="shared"/>
        <v>2</v>
      </c>
      <c r="AO265">
        <f si="42" t="shared"/>
        <v>2</v>
      </c>
      <c r="AP265">
        <f si="43" t="shared"/>
        <v>2</v>
      </c>
      <c r="AQ265">
        <f si="44" t="shared"/>
        <v>2</v>
      </c>
      <c r="AR265">
        <f si="45" t="shared"/>
        <v>2</v>
      </c>
      <c r="AS265">
        <f si="46" t="shared"/>
        <v>2</v>
      </c>
      <c r="AT265">
        <f si="47" t="shared"/>
        <v>1</v>
      </c>
      <c r="AU265">
        <f si="48" t="shared"/>
        <v>1</v>
      </c>
      <c r="AV265">
        <f si="49" t="shared"/>
        <v>1</v>
      </c>
      <c r="AW265">
        <f si="50" t="shared"/>
        <v>2</v>
      </c>
    </row>
    <row r="266" spans="3:49" x14ac:dyDescent="0.25">
      <c r="C266" s="46"/>
      <c r="D266" s="47"/>
      <c r="E266" s="45"/>
      <c r="F266" s="45"/>
      <c r="G266" s="45"/>
      <c r="H266" s="45"/>
      <c r="I266" s="45"/>
      <c r="J266" s="45"/>
      <c r="K266" s="45"/>
      <c r="L266" s="5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D266">
        <v>265</v>
      </c>
      <c r="AE266" t="str">
        <f>VLOOKUP(Sheet1!B288,Sheet2!$H$2:$J$300,3,FALSE)</f>
        <v>PHI</v>
      </c>
      <c r="AF266" t="str">
        <f>VLOOKUP(Sheet1!C288,Sheet2!$H$2:$J$300,3,FALSE)</f>
        <v>PHI</v>
      </c>
      <c r="AG266" t="str">
        <f>VLOOKUP(Sheet1!D288,Sheet2!$H$2:$J$300,3,FALSE)</f>
        <v>PHO</v>
      </c>
      <c r="AH266" t="str">
        <f>VLOOKUP(Sheet1!E288,Sheet2!$H$2:$J$300,3,FALSE)</f>
        <v>DEN</v>
      </c>
      <c r="AI266" t="str">
        <f>VLOOKUP(Sheet1!F288,Sheet2!$H$2:$J$300,3,FALSE)</f>
        <v>PHO</v>
      </c>
      <c r="AJ266" t="str">
        <f>VLOOKUP(Sheet1!G288,Sheet2!$H$2:$J$300,3,FALSE)</f>
        <v>PHO</v>
      </c>
      <c r="AK266" t="str">
        <f>VLOOKUP(Sheet1!H288,Sheet2!$H$2:$J$300,3,FALSE)</f>
        <v>PHO</v>
      </c>
      <c r="AL266" t="str">
        <f>VLOOKUP(Sheet1!I288,Sheet2!$H$2:$J$300,3,FALSE)</f>
        <v>DEN</v>
      </c>
      <c r="AM266" t="str">
        <f>VLOOKUP(Sheet1!J288,Sheet2!$H$2:$J$300,3,FALSE)</f>
        <v>MIN</v>
      </c>
      <c r="AN266">
        <f si="41" t="shared"/>
        <v>2</v>
      </c>
      <c r="AO266">
        <f si="42" t="shared"/>
        <v>2</v>
      </c>
      <c r="AP266">
        <f si="43" t="shared"/>
        <v>4</v>
      </c>
      <c r="AQ266">
        <f si="44" t="shared"/>
        <v>2</v>
      </c>
      <c r="AR266">
        <f si="45" t="shared"/>
        <v>4</v>
      </c>
      <c r="AS266">
        <f si="46" t="shared"/>
        <v>4</v>
      </c>
      <c r="AT266">
        <f si="47" t="shared"/>
        <v>4</v>
      </c>
      <c r="AU266">
        <f si="48" t="shared"/>
        <v>2</v>
      </c>
      <c r="AV266">
        <f si="49" t="shared"/>
        <v>1</v>
      </c>
      <c r="AW266">
        <f si="50" t="shared"/>
        <v>4</v>
      </c>
    </row>
    <row r="267" spans="3:49" x14ac:dyDescent="0.25">
      <c r="C267" s="46"/>
      <c r="D267" s="47"/>
      <c r="E267" s="45"/>
      <c r="F267" s="45"/>
      <c r="G267" s="45"/>
      <c r="H267" s="45"/>
      <c r="I267" s="45"/>
      <c r="J267" s="45"/>
      <c r="K267" s="45"/>
      <c r="L267" s="5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D267">
        <v>266</v>
      </c>
      <c r="AE267" t="str">
        <f>VLOOKUP(Sheet1!B289,Sheet2!$H$2:$J$300,3,FALSE)</f>
        <v>PHI</v>
      </c>
      <c r="AF267" t="str">
        <f>VLOOKUP(Sheet1!C289,Sheet2!$H$2:$J$300,3,FALSE)</f>
        <v>SAC</v>
      </c>
      <c r="AG267" t="str">
        <f>VLOOKUP(Sheet1!D289,Sheet2!$H$2:$J$300,3,FALSE)</f>
        <v>PHO</v>
      </c>
      <c r="AH267" t="str">
        <f>VLOOKUP(Sheet1!E289,Sheet2!$H$2:$J$300,3,FALSE)</f>
        <v>PHI</v>
      </c>
      <c r="AI267" t="str">
        <f>VLOOKUP(Sheet1!F289,Sheet2!$H$2:$J$300,3,FALSE)</f>
        <v>UTA</v>
      </c>
      <c r="AJ267" t="str">
        <f>VLOOKUP(Sheet1!G289,Sheet2!$H$2:$J$300,3,FALSE)</f>
        <v>ATL</v>
      </c>
      <c r="AK267" t="str">
        <f>VLOOKUP(Sheet1!H289,Sheet2!$H$2:$J$300,3,FALSE)</f>
        <v>DEN</v>
      </c>
      <c r="AL267" t="str">
        <f>VLOOKUP(Sheet1!I289,Sheet2!$H$2:$J$300,3,FALSE)</f>
        <v>DEN</v>
      </c>
      <c r="AM267" t="str">
        <f>VLOOKUP(Sheet1!J289,Sheet2!$H$2:$J$300,3,FALSE)</f>
        <v>PHO</v>
      </c>
      <c r="AN267">
        <f si="41" t="shared"/>
        <v>2</v>
      </c>
      <c r="AO267">
        <f si="42" t="shared"/>
        <v>1</v>
      </c>
      <c r="AP267">
        <f si="43" t="shared"/>
        <v>2</v>
      </c>
      <c r="AQ267">
        <f si="44" t="shared"/>
        <v>2</v>
      </c>
      <c r="AR267">
        <f si="45" t="shared"/>
        <v>1</v>
      </c>
      <c r="AS267">
        <f si="46" t="shared"/>
        <v>1</v>
      </c>
      <c r="AT267">
        <f si="47" t="shared"/>
        <v>2</v>
      </c>
      <c r="AU267">
        <f si="48" t="shared"/>
        <v>2</v>
      </c>
      <c r="AV267">
        <f si="49" t="shared"/>
        <v>2</v>
      </c>
      <c r="AW267">
        <f si="50" t="shared"/>
        <v>2</v>
      </c>
    </row>
    <row r="268" spans="3:49" x14ac:dyDescent="0.25">
      <c r="C268" s="46"/>
      <c r="D268" s="47"/>
      <c r="E268" s="45"/>
      <c r="F268" s="45"/>
      <c r="G268" s="45"/>
      <c r="H268" s="45"/>
      <c r="I268" s="45"/>
      <c r="J268" s="45"/>
      <c r="K268" s="45"/>
      <c r="L268" s="5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D268">
        <v>267</v>
      </c>
      <c r="AE268" t="str">
        <f>VLOOKUP(Sheet1!B290,Sheet2!$H$2:$J$300,3,FALSE)</f>
        <v>PHI</v>
      </c>
      <c r="AF268" t="str">
        <f>VLOOKUP(Sheet1!C290,Sheet2!$H$2:$J$300,3,FALSE)</f>
        <v>SAC</v>
      </c>
      <c r="AG268" t="str">
        <f>VLOOKUP(Sheet1!D290,Sheet2!$H$2:$J$300,3,FALSE)</f>
        <v>SAC</v>
      </c>
      <c r="AH268" t="str">
        <f>VLOOKUP(Sheet1!E290,Sheet2!$H$2:$J$300,3,FALSE)</f>
        <v>DEN</v>
      </c>
      <c r="AI268" t="str">
        <f>VLOOKUP(Sheet1!F290,Sheet2!$H$2:$J$300,3,FALSE)</f>
        <v>PHI</v>
      </c>
      <c r="AJ268" t="str">
        <f>VLOOKUP(Sheet1!G290,Sheet2!$H$2:$J$300,3,FALSE)</f>
        <v>SAC</v>
      </c>
      <c r="AK268" t="str">
        <f>VLOOKUP(Sheet1!H290,Sheet2!$H$2:$J$300,3,FALSE)</f>
        <v>HOU</v>
      </c>
      <c r="AL268" t="str">
        <f>VLOOKUP(Sheet1!I290,Sheet2!$H$2:$J$300,3,FALSE)</f>
        <v>PHO</v>
      </c>
      <c r="AM268" t="str">
        <f>VLOOKUP(Sheet1!J290,Sheet2!$H$2:$J$300,3,FALSE)</f>
        <v>MIN</v>
      </c>
      <c r="AN268">
        <f si="41" t="shared"/>
        <v>2</v>
      </c>
      <c r="AO268">
        <f si="42" t="shared"/>
        <v>3</v>
      </c>
      <c r="AP268">
        <f si="43" t="shared"/>
        <v>3</v>
      </c>
      <c r="AQ268">
        <f si="44" t="shared"/>
        <v>1</v>
      </c>
      <c r="AR268">
        <f si="45" t="shared"/>
        <v>2</v>
      </c>
      <c r="AS268">
        <f si="46" t="shared"/>
        <v>3</v>
      </c>
      <c r="AT268">
        <f si="47" t="shared"/>
        <v>1</v>
      </c>
      <c r="AU268">
        <f si="48" t="shared"/>
        <v>1</v>
      </c>
      <c r="AV268">
        <f si="49" t="shared"/>
        <v>1</v>
      </c>
      <c r="AW268">
        <f si="50" t="shared"/>
        <v>3</v>
      </c>
    </row>
    <row r="269" spans="3:49" x14ac:dyDescent="0.25">
      <c r="C269" s="46"/>
      <c r="D269" s="47"/>
      <c r="E269" s="45"/>
      <c r="F269" s="45"/>
      <c r="G269" s="45"/>
      <c r="H269" s="45"/>
      <c r="I269" s="45"/>
      <c r="J269" s="45"/>
      <c r="K269" s="45"/>
      <c r="L269" s="5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D269">
        <v>268</v>
      </c>
      <c r="AE269" t="str">
        <f>VLOOKUP(Sheet1!B291,Sheet2!$H$2:$J$300,3,FALSE)</f>
        <v>SAC</v>
      </c>
      <c r="AF269" t="str">
        <f>VLOOKUP(Sheet1!C291,Sheet2!$H$2:$J$300,3,FALSE)</f>
        <v>PHI</v>
      </c>
      <c r="AG269" t="str">
        <f>VLOOKUP(Sheet1!D291,Sheet2!$H$2:$J$300,3,FALSE)</f>
        <v>HOU</v>
      </c>
      <c r="AH269" t="str">
        <f>VLOOKUP(Sheet1!E291,Sheet2!$H$2:$J$300,3,FALSE)</f>
        <v>DEN</v>
      </c>
      <c r="AI269" t="str">
        <f>VLOOKUP(Sheet1!F291,Sheet2!$H$2:$J$300,3,FALSE)</f>
        <v>UTA</v>
      </c>
      <c r="AJ269" t="str">
        <f>VLOOKUP(Sheet1!G291,Sheet2!$H$2:$J$300,3,FALSE)</f>
        <v>PHI</v>
      </c>
      <c r="AK269" t="str">
        <f>VLOOKUP(Sheet1!H291,Sheet2!$H$2:$J$300,3,FALSE)</f>
        <v>HOU</v>
      </c>
      <c r="AL269" t="str">
        <f>VLOOKUP(Sheet1!I291,Sheet2!$H$2:$J$300,3,FALSE)</f>
        <v>DEN</v>
      </c>
      <c r="AM269" t="str">
        <f>VLOOKUP(Sheet1!J291,Sheet2!$H$2:$J$300,3,FALSE)</f>
        <v>UTA</v>
      </c>
      <c r="AN269">
        <f si="41" t="shared"/>
        <v>1</v>
      </c>
      <c r="AO269">
        <f si="42" t="shared"/>
        <v>2</v>
      </c>
      <c r="AP269">
        <f si="43" t="shared"/>
        <v>2</v>
      </c>
      <c r="AQ269">
        <f si="44" t="shared"/>
        <v>2</v>
      </c>
      <c r="AR269">
        <f si="45" t="shared"/>
        <v>2</v>
      </c>
      <c r="AS269">
        <f si="46" t="shared"/>
        <v>2</v>
      </c>
      <c r="AT269">
        <f si="47" t="shared"/>
        <v>2</v>
      </c>
      <c r="AU269">
        <f si="48" t="shared"/>
        <v>2</v>
      </c>
      <c r="AV269">
        <f si="49" t="shared"/>
        <v>2</v>
      </c>
      <c r="AW269">
        <f si="50" t="shared"/>
        <v>2</v>
      </c>
    </row>
    <row r="270" spans="3:49" x14ac:dyDescent="0.25">
      <c r="C270" s="46"/>
      <c r="D270" s="47"/>
      <c r="E270" s="45"/>
      <c r="F270" s="45"/>
      <c r="G270" s="45"/>
      <c r="H270" s="45"/>
      <c r="I270" s="45"/>
      <c r="J270" s="45"/>
      <c r="K270" s="45"/>
      <c r="L270" s="5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D270">
        <v>269</v>
      </c>
      <c r="AE270" t="str">
        <f>VLOOKUP(Sheet1!B292,Sheet2!$H$2:$J$300,3,FALSE)</f>
        <v>PHI</v>
      </c>
      <c r="AF270" t="str">
        <f>VLOOKUP(Sheet1!C292,Sheet2!$H$2:$J$300,3,FALSE)</f>
        <v>PHI</v>
      </c>
      <c r="AG270" t="str">
        <f>VLOOKUP(Sheet1!D292,Sheet2!$H$2:$J$300,3,FALSE)</f>
        <v>PHI</v>
      </c>
      <c r="AH270" t="str">
        <f>VLOOKUP(Sheet1!E292,Sheet2!$H$2:$J$300,3,FALSE)</f>
        <v>DEN</v>
      </c>
      <c r="AI270" t="str">
        <f>VLOOKUP(Sheet1!F292,Sheet2!$H$2:$J$300,3,FALSE)</f>
        <v>DEN</v>
      </c>
      <c r="AJ270" t="str">
        <f>VLOOKUP(Sheet1!G292,Sheet2!$H$2:$J$300,3,FALSE)</f>
        <v>PHI</v>
      </c>
      <c r="AK270" t="str">
        <f>VLOOKUP(Sheet1!H292,Sheet2!$H$2:$J$300,3,FALSE)</f>
        <v>ATL</v>
      </c>
      <c r="AL270" t="str">
        <f>VLOOKUP(Sheet1!I292,Sheet2!$H$2:$J$300,3,FALSE)</f>
        <v>MIN</v>
      </c>
      <c r="AM270" t="str">
        <f>VLOOKUP(Sheet1!J292,Sheet2!$H$2:$J$300,3,FALSE)</f>
        <v>PHI</v>
      </c>
      <c r="AN270">
        <f si="41" t="shared"/>
        <v>5</v>
      </c>
      <c r="AO270">
        <f si="42" t="shared"/>
        <v>5</v>
      </c>
      <c r="AP270">
        <f si="43" t="shared"/>
        <v>5</v>
      </c>
      <c r="AQ270">
        <f si="44" t="shared"/>
        <v>2</v>
      </c>
      <c r="AR270">
        <f si="45" t="shared"/>
        <v>2</v>
      </c>
      <c r="AS270">
        <f si="46" t="shared"/>
        <v>5</v>
      </c>
      <c r="AT270">
        <f si="47" t="shared"/>
        <v>1</v>
      </c>
      <c r="AU270">
        <f si="48" t="shared"/>
        <v>1</v>
      </c>
      <c r="AV270">
        <f si="49" t="shared"/>
        <v>5</v>
      </c>
      <c r="AW270">
        <f si="50" t="shared"/>
        <v>5</v>
      </c>
    </row>
    <row r="271" spans="3:49" x14ac:dyDescent="0.25">
      <c r="C271" s="46"/>
      <c r="D271" s="47"/>
      <c r="E271" s="45"/>
      <c r="F271" s="45"/>
      <c r="G271" s="45"/>
      <c r="H271" s="45"/>
      <c r="I271" s="45"/>
      <c r="J271" s="45"/>
      <c r="K271" s="45"/>
      <c r="L271" s="5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D271">
        <v>270</v>
      </c>
      <c r="AE271" t="str">
        <f>VLOOKUP(Sheet1!B293,Sheet2!$H$2:$J$300,3,FALSE)</f>
        <v>PHI</v>
      </c>
      <c r="AF271" t="str">
        <f>VLOOKUP(Sheet1!C293,Sheet2!$H$2:$J$300,3,FALSE)</f>
        <v>PHI</v>
      </c>
      <c r="AG271" t="str">
        <f>VLOOKUP(Sheet1!D293,Sheet2!$H$2:$J$300,3,FALSE)</f>
        <v>DEN</v>
      </c>
      <c r="AH271" t="str">
        <f>VLOOKUP(Sheet1!E293,Sheet2!$H$2:$J$300,3,FALSE)</f>
        <v>DEN</v>
      </c>
      <c r="AI271" t="str">
        <f>VLOOKUP(Sheet1!F293,Sheet2!$H$2:$J$300,3,FALSE)</f>
        <v>PHO</v>
      </c>
      <c r="AJ271" t="str">
        <f>VLOOKUP(Sheet1!G293,Sheet2!$H$2:$J$300,3,FALSE)</f>
        <v>UTA</v>
      </c>
      <c r="AK271" t="str">
        <f>VLOOKUP(Sheet1!H293,Sheet2!$H$2:$J$300,3,FALSE)</f>
        <v>HOU</v>
      </c>
      <c r="AL271" t="str">
        <f>VLOOKUP(Sheet1!I293,Sheet2!$H$2:$J$300,3,FALSE)</f>
        <v>ATL</v>
      </c>
      <c r="AM271" t="str">
        <f>VLOOKUP(Sheet1!J293,Sheet2!$H$2:$J$300,3,FALSE)</f>
        <v>PHI</v>
      </c>
      <c r="AN271">
        <f si="41" t="shared"/>
        <v>3</v>
      </c>
      <c r="AO271">
        <f si="42" t="shared"/>
        <v>3</v>
      </c>
      <c r="AP271">
        <f si="43" t="shared"/>
        <v>2</v>
      </c>
      <c r="AQ271">
        <f si="44" t="shared"/>
        <v>2</v>
      </c>
      <c r="AR271">
        <f si="45" t="shared"/>
        <v>1</v>
      </c>
      <c r="AS271">
        <f si="46" t="shared"/>
        <v>1</v>
      </c>
      <c r="AT271">
        <f si="47" t="shared"/>
        <v>1</v>
      </c>
      <c r="AU271">
        <f si="48" t="shared"/>
        <v>1</v>
      </c>
      <c r="AV271">
        <f si="49" t="shared"/>
        <v>3</v>
      </c>
      <c r="AW271">
        <f si="50" t="shared"/>
        <v>3</v>
      </c>
    </row>
    <row r="272" spans="3:49" x14ac:dyDescent="0.25">
      <c r="C272" s="46"/>
      <c r="D272" s="47"/>
      <c r="E272" s="45"/>
      <c r="F272" s="45"/>
      <c r="G272" s="45"/>
      <c r="H272" s="45"/>
      <c r="I272" s="45"/>
      <c r="J272" s="45"/>
      <c r="K272" s="45"/>
      <c r="L272" s="5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D272">
        <v>271</v>
      </c>
      <c r="AE272" t="str">
        <f>VLOOKUP(Sheet1!B294,Sheet2!$H$2:$J$300,3,FALSE)</f>
        <v>SAC</v>
      </c>
      <c r="AF272" t="str">
        <f>VLOOKUP(Sheet1!C294,Sheet2!$H$2:$J$300,3,FALSE)</f>
        <v>PHI</v>
      </c>
      <c r="AG272" t="str">
        <f>VLOOKUP(Sheet1!D294,Sheet2!$H$2:$J$300,3,FALSE)</f>
        <v>PHI</v>
      </c>
      <c r="AH272" t="str">
        <f>VLOOKUP(Sheet1!E294,Sheet2!$H$2:$J$300,3,FALSE)</f>
        <v>DEN</v>
      </c>
      <c r="AI272" t="str">
        <f>VLOOKUP(Sheet1!F294,Sheet2!$H$2:$J$300,3,FALSE)</f>
        <v>DEN</v>
      </c>
      <c r="AJ272" t="str">
        <f>VLOOKUP(Sheet1!G294,Sheet2!$H$2:$J$300,3,FALSE)</f>
        <v>PHO</v>
      </c>
      <c r="AK272" t="str">
        <f>VLOOKUP(Sheet1!H294,Sheet2!$H$2:$J$300,3,FALSE)</f>
        <v>HOU</v>
      </c>
      <c r="AL272" t="str">
        <f>VLOOKUP(Sheet1!I294,Sheet2!$H$2:$J$300,3,FALSE)</f>
        <v>PHO</v>
      </c>
      <c r="AM272" t="str">
        <f>VLOOKUP(Sheet1!J294,Sheet2!$H$2:$J$300,3,FALSE)</f>
        <v>UTA</v>
      </c>
      <c r="AN272">
        <f si="41" t="shared"/>
        <v>1</v>
      </c>
      <c r="AO272">
        <f si="42" t="shared"/>
        <v>2</v>
      </c>
      <c r="AP272">
        <f si="43" t="shared"/>
        <v>2</v>
      </c>
      <c r="AQ272">
        <f si="44" t="shared"/>
        <v>2</v>
      </c>
      <c r="AR272">
        <f si="45" t="shared"/>
        <v>2</v>
      </c>
      <c r="AS272">
        <f si="46" t="shared"/>
        <v>2</v>
      </c>
      <c r="AT272">
        <f si="47" t="shared"/>
        <v>1</v>
      </c>
      <c r="AU272">
        <f si="48" t="shared"/>
        <v>2</v>
      </c>
      <c r="AV272">
        <f si="49" t="shared"/>
        <v>1</v>
      </c>
      <c r="AW272">
        <f si="50" t="shared"/>
        <v>2</v>
      </c>
    </row>
    <row r="273" spans="3:49" x14ac:dyDescent="0.25">
      <c r="C273" s="46"/>
      <c r="D273" s="47"/>
      <c r="E273" s="45"/>
      <c r="F273" s="45"/>
      <c r="G273" s="45"/>
      <c r="H273" s="45"/>
      <c r="I273" s="45"/>
      <c r="J273" s="45"/>
      <c r="K273" s="45"/>
      <c r="L273" s="5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D273">
        <v>272</v>
      </c>
      <c r="AE273" t="str">
        <f>VLOOKUP(Sheet1!B295,Sheet2!$H$2:$J$300,3,FALSE)</f>
        <v>PHI</v>
      </c>
      <c r="AF273" t="str">
        <f>VLOOKUP(Sheet1!C295,Sheet2!$H$2:$J$300,3,FALSE)</f>
        <v>MIN</v>
      </c>
      <c r="AG273" t="str">
        <f>VLOOKUP(Sheet1!D295,Sheet2!$H$2:$J$300,3,FALSE)</f>
        <v>PHO</v>
      </c>
      <c r="AH273" t="str">
        <f>VLOOKUP(Sheet1!E295,Sheet2!$H$2:$J$300,3,FALSE)</f>
        <v>MIN</v>
      </c>
      <c r="AI273" t="str">
        <f>VLOOKUP(Sheet1!F295,Sheet2!$H$2:$J$300,3,FALSE)</f>
        <v>DEN</v>
      </c>
      <c r="AJ273" t="str">
        <f>VLOOKUP(Sheet1!G295,Sheet2!$H$2:$J$300,3,FALSE)</f>
        <v>PHO</v>
      </c>
      <c r="AK273" t="str">
        <f>VLOOKUP(Sheet1!H295,Sheet2!$H$2:$J$300,3,FALSE)</f>
        <v>SAC</v>
      </c>
      <c r="AL273" t="str">
        <f>VLOOKUP(Sheet1!I295,Sheet2!$H$2:$J$300,3,FALSE)</f>
        <v>DEN</v>
      </c>
      <c r="AM273" t="str">
        <f>VLOOKUP(Sheet1!J295,Sheet2!$H$2:$J$300,3,FALSE)</f>
        <v>PHO</v>
      </c>
      <c r="AN273">
        <f si="41" t="shared"/>
        <v>1</v>
      </c>
      <c r="AO273">
        <f si="42" t="shared"/>
        <v>2</v>
      </c>
      <c r="AP273">
        <f si="43" t="shared"/>
        <v>3</v>
      </c>
      <c r="AQ273">
        <f si="44" t="shared"/>
        <v>2</v>
      </c>
      <c r="AR273">
        <f si="45" t="shared"/>
        <v>2</v>
      </c>
      <c r="AS273">
        <f si="46" t="shared"/>
        <v>3</v>
      </c>
      <c r="AT273">
        <f si="47" t="shared"/>
        <v>1</v>
      </c>
      <c r="AU273">
        <f si="48" t="shared"/>
        <v>2</v>
      </c>
      <c r="AV273">
        <f si="49" t="shared"/>
        <v>3</v>
      </c>
      <c r="AW273">
        <f si="50" t="shared"/>
        <v>3</v>
      </c>
    </row>
    <row r="274" spans="3:49" x14ac:dyDescent="0.25">
      <c r="C274" s="46"/>
      <c r="D274" s="47"/>
      <c r="E274" s="45"/>
      <c r="F274" s="45"/>
      <c r="G274" s="45"/>
      <c r="H274" s="45"/>
      <c r="I274" s="45"/>
      <c r="J274" s="45"/>
      <c r="K274" s="45"/>
      <c r="L274" s="5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D274">
        <v>273</v>
      </c>
      <c r="AE274" t="str">
        <f>VLOOKUP(Sheet1!B296,Sheet2!$H$2:$J$300,3,FALSE)</f>
        <v>PHI</v>
      </c>
      <c r="AF274" t="str">
        <f>VLOOKUP(Sheet1!C296,Sheet2!$H$2:$J$300,3,FALSE)</f>
        <v>UTA</v>
      </c>
      <c r="AG274" t="str">
        <f>VLOOKUP(Sheet1!D296,Sheet2!$H$2:$J$300,3,FALSE)</f>
        <v>PHI</v>
      </c>
      <c r="AH274" t="str">
        <f>VLOOKUP(Sheet1!E296,Sheet2!$H$2:$J$300,3,FALSE)</f>
        <v>DEN</v>
      </c>
      <c r="AI274" t="str">
        <f>VLOOKUP(Sheet1!F296,Sheet2!$H$2:$J$300,3,FALSE)</f>
        <v>PHO</v>
      </c>
      <c r="AJ274" t="str">
        <f>VLOOKUP(Sheet1!G296,Sheet2!$H$2:$J$300,3,FALSE)</f>
        <v>MIN</v>
      </c>
      <c r="AK274" t="str">
        <f>VLOOKUP(Sheet1!H296,Sheet2!$H$2:$J$300,3,FALSE)</f>
        <v>HOU</v>
      </c>
      <c r="AL274" t="str">
        <f>VLOOKUP(Sheet1!I296,Sheet2!$H$2:$J$300,3,FALSE)</f>
        <v>PHO</v>
      </c>
      <c r="AM274" t="str">
        <f>VLOOKUP(Sheet1!J296,Sheet2!$H$2:$J$300,3,FALSE)</f>
        <v>PHO</v>
      </c>
      <c r="AN274">
        <f si="41" t="shared"/>
        <v>2</v>
      </c>
      <c r="AO274">
        <f si="42" t="shared"/>
        <v>1</v>
      </c>
      <c r="AP274">
        <f si="43" t="shared"/>
        <v>2</v>
      </c>
      <c r="AQ274">
        <f si="44" t="shared"/>
        <v>1</v>
      </c>
      <c r="AR274">
        <f si="45" t="shared"/>
        <v>3</v>
      </c>
      <c r="AS274">
        <f si="46" t="shared"/>
        <v>1</v>
      </c>
      <c r="AT274">
        <f si="47" t="shared"/>
        <v>1</v>
      </c>
      <c r="AU274">
        <f si="48" t="shared"/>
        <v>3</v>
      </c>
      <c r="AV274">
        <f si="49" t="shared"/>
        <v>3</v>
      </c>
      <c r="AW274">
        <f si="50" t="shared"/>
        <v>3</v>
      </c>
    </row>
    <row r="275" spans="3:49" x14ac:dyDescent="0.25">
      <c r="C275" s="46"/>
      <c r="D275" s="47"/>
      <c r="E275" s="45"/>
      <c r="F275" s="45"/>
      <c r="G275" s="45"/>
      <c r="H275" s="45"/>
      <c r="I275" s="45"/>
      <c r="J275" s="45"/>
      <c r="K275" s="45"/>
      <c r="L275" s="5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D275">
        <v>274</v>
      </c>
      <c r="AE275" t="str">
        <f>VLOOKUP(Sheet1!B297,Sheet2!$H$2:$J$300,3,FALSE)</f>
        <v>PHI</v>
      </c>
      <c r="AF275" t="str">
        <f>VLOOKUP(Sheet1!C297,Sheet2!$H$2:$J$300,3,FALSE)</f>
        <v>SAC</v>
      </c>
      <c r="AG275" t="str">
        <f>VLOOKUP(Sheet1!D297,Sheet2!$H$2:$J$300,3,FALSE)</f>
        <v>MIN</v>
      </c>
      <c r="AH275" t="str">
        <f>VLOOKUP(Sheet1!E297,Sheet2!$H$2:$J$300,3,FALSE)</f>
        <v>DEN</v>
      </c>
      <c r="AI275" t="str">
        <f>VLOOKUP(Sheet1!F297,Sheet2!$H$2:$J$300,3,FALSE)</f>
        <v>ATL</v>
      </c>
      <c r="AJ275" t="str">
        <f>VLOOKUP(Sheet1!G297,Sheet2!$H$2:$J$300,3,FALSE)</f>
        <v>HOU</v>
      </c>
      <c r="AK275" t="str">
        <f>VLOOKUP(Sheet1!H297,Sheet2!$H$2:$J$300,3,FALSE)</f>
        <v>HOU</v>
      </c>
      <c r="AL275" t="str">
        <f>VLOOKUP(Sheet1!I297,Sheet2!$H$2:$J$300,3,FALSE)</f>
        <v>DEN</v>
      </c>
      <c r="AM275" t="str">
        <f>VLOOKUP(Sheet1!J297,Sheet2!$H$2:$J$300,3,FALSE)</f>
        <v>MIN</v>
      </c>
      <c r="AN275">
        <f si="41" t="shared"/>
        <v>1</v>
      </c>
      <c r="AO275">
        <f si="42" t="shared"/>
        <v>1</v>
      </c>
      <c r="AP275">
        <f si="43" t="shared"/>
        <v>2</v>
      </c>
      <c r="AQ275">
        <f si="44" t="shared"/>
        <v>2</v>
      </c>
      <c r="AR275">
        <f si="45" t="shared"/>
        <v>1</v>
      </c>
      <c r="AS275">
        <f si="46" t="shared"/>
        <v>2</v>
      </c>
      <c r="AT275">
        <f si="47" t="shared"/>
        <v>2</v>
      </c>
      <c r="AU275">
        <f si="48" t="shared"/>
        <v>2</v>
      </c>
      <c r="AV275">
        <f si="49" t="shared"/>
        <v>2</v>
      </c>
      <c r="AW275">
        <f si="50" t="shared"/>
        <v>2</v>
      </c>
    </row>
    <row r="276" spans="3:49" x14ac:dyDescent="0.25">
      <c r="C276" s="46"/>
      <c r="D276" s="47"/>
      <c r="E276" s="45"/>
      <c r="F276" s="45"/>
      <c r="G276" s="45"/>
      <c r="H276" s="45"/>
      <c r="I276" s="45"/>
      <c r="J276" s="45"/>
      <c r="K276" s="45"/>
      <c r="L276" s="5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D276">
        <v>275</v>
      </c>
      <c r="AE276" t="str">
        <f>VLOOKUP(Sheet1!B298,Sheet2!$H$2:$J$300,3,FALSE)</f>
        <v>SAC</v>
      </c>
      <c r="AF276" t="str">
        <f>VLOOKUP(Sheet1!C298,Sheet2!$H$2:$J$300,3,FALSE)</f>
        <v>MIN</v>
      </c>
      <c r="AG276" t="str">
        <f>VLOOKUP(Sheet1!D298,Sheet2!$H$2:$J$300,3,FALSE)</f>
        <v>PHO</v>
      </c>
      <c r="AH276" t="str">
        <f>VLOOKUP(Sheet1!E298,Sheet2!$H$2:$J$300,3,FALSE)</f>
        <v>PHI</v>
      </c>
      <c r="AI276" t="str">
        <f>VLOOKUP(Sheet1!F298,Sheet2!$H$2:$J$300,3,FALSE)</f>
        <v>PHO</v>
      </c>
      <c r="AJ276" t="str">
        <f>VLOOKUP(Sheet1!G298,Sheet2!$H$2:$J$300,3,FALSE)</f>
        <v>UTA</v>
      </c>
      <c r="AK276" t="str">
        <f>VLOOKUP(Sheet1!H298,Sheet2!$H$2:$J$300,3,FALSE)</f>
        <v>SAC</v>
      </c>
      <c r="AL276" t="str">
        <f>VLOOKUP(Sheet1!I298,Sheet2!$H$2:$J$300,3,FALSE)</f>
        <v>DEN</v>
      </c>
      <c r="AM276" t="str">
        <f>VLOOKUP(Sheet1!J298,Sheet2!$H$2:$J$300,3,FALSE)</f>
        <v>MIN</v>
      </c>
      <c r="AN276">
        <f si="41" t="shared"/>
        <v>2</v>
      </c>
      <c r="AO276">
        <f si="42" t="shared"/>
        <v>2</v>
      </c>
      <c r="AP276">
        <f si="43" t="shared"/>
        <v>2</v>
      </c>
      <c r="AQ276">
        <f si="44" t="shared"/>
        <v>1</v>
      </c>
      <c r="AR276">
        <f si="45" t="shared"/>
        <v>2</v>
      </c>
      <c r="AS276">
        <f si="46" t="shared"/>
        <v>1</v>
      </c>
      <c r="AT276">
        <f si="47" t="shared"/>
        <v>2</v>
      </c>
      <c r="AU276">
        <f si="48" t="shared"/>
        <v>1</v>
      </c>
      <c r="AV276">
        <f si="49" t="shared"/>
        <v>2</v>
      </c>
      <c r="AW276">
        <f si="50" t="shared"/>
        <v>2</v>
      </c>
    </row>
    <row r="277" spans="3:49" x14ac:dyDescent="0.25">
      <c r="C277" s="46"/>
      <c r="D277" s="47"/>
      <c r="E277" s="45"/>
      <c r="F277" s="45"/>
      <c r="G277" s="45"/>
      <c r="H277" s="45"/>
      <c r="I277" s="45"/>
      <c r="J277" s="45"/>
      <c r="K277" s="45"/>
      <c r="L277" s="5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D277">
        <v>276</v>
      </c>
      <c r="AE277" t="str">
        <f>VLOOKUP(Sheet1!B299,Sheet2!$H$2:$J$300,3,FALSE)</f>
        <v>PHI</v>
      </c>
      <c r="AF277" t="str">
        <f>VLOOKUP(Sheet1!C299,Sheet2!$H$2:$J$300,3,FALSE)</f>
        <v>SAC</v>
      </c>
      <c r="AG277" t="str">
        <f>VLOOKUP(Sheet1!D299,Sheet2!$H$2:$J$300,3,FALSE)</f>
        <v>PHO</v>
      </c>
      <c r="AH277" t="str">
        <f>VLOOKUP(Sheet1!E299,Sheet2!$H$2:$J$300,3,FALSE)</f>
        <v>DEN</v>
      </c>
      <c r="AI277" t="str">
        <f>VLOOKUP(Sheet1!F299,Sheet2!$H$2:$J$300,3,FALSE)</f>
        <v>UTA</v>
      </c>
      <c r="AJ277" t="str">
        <f>VLOOKUP(Sheet1!G299,Sheet2!$H$2:$J$300,3,FALSE)</f>
        <v>PHI</v>
      </c>
      <c r="AK277" t="str">
        <f>VLOOKUP(Sheet1!H299,Sheet2!$H$2:$J$300,3,FALSE)</f>
        <v>SAC</v>
      </c>
      <c r="AL277" t="str">
        <f>VLOOKUP(Sheet1!I299,Sheet2!$H$2:$J$300,3,FALSE)</f>
        <v>PHO</v>
      </c>
      <c r="AM277" t="str">
        <f>VLOOKUP(Sheet1!J299,Sheet2!$H$2:$J$300,3,FALSE)</f>
        <v>UTA</v>
      </c>
      <c r="AN277">
        <f si="41" t="shared"/>
        <v>2</v>
      </c>
      <c r="AO277">
        <f si="42" t="shared"/>
        <v>2</v>
      </c>
      <c r="AP277">
        <f si="43" t="shared"/>
        <v>2</v>
      </c>
      <c r="AQ277">
        <f si="44" t="shared"/>
        <v>1</v>
      </c>
      <c r="AR277">
        <f si="45" t="shared"/>
        <v>2</v>
      </c>
      <c r="AS277">
        <f si="46" t="shared"/>
        <v>2</v>
      </c>
      <c r="AT277">
        <f si="47" t="shared"/>
        <v>2</v>
      </c>
      <c r="AU277">
        <f si="48" t="shared"/>
        <v>2</v>
      </c>
      <c r="AV277">
        <f si="49" t="shared"/>
        <v>2</v>
      </c>
      <c r="AW277">
        <f si="50" t="shared"/>
        <v>2</v>
      </c>
    </row>
    <row r="278" spans="3:49" x14ac:dyDescent="0.25">
      <c r="C278" s="46"/>
      <c r="D278" s="47"/>
      <c r="E278" s="45"/>
      <c r="F278" s="45"/>
      <c r="G278" s="45"/>
      <c r="H278" s="45"/>
      <c r="I278" s="45"/>
      <c r="J278" s="45"/>
      <c r="K278" s="45"/>
      <c r="L278" s="5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D278">
        <v>277</v>
      </c>
      <c r="AE278" t="str">
        <f>VLOOKUP(Sheet1!B300,Sheet2!$H$2:$J$300,3,FALSE)</f>
        <v>PHI</v>
      </c>
      <c r="AF278" t="str">
        <f>VLOOKUP(Sheet1!C300,Sheet2!$H$2:$J$300,3,FALSE)</f>
        <v>MIN</v>
      </c>
      <c r="AG278" t="str">
        <f>VLOOKUP(Sheet1!D300,Sheet2!$H$2:$J$300,3,FALSE)</f>
        <v>PHO</v>
      </c>
      <c r="AH278" t="str">
        <f>VLOOKUP(Sheet1!E300,Sheet2!$H$2:$J$300,3,FALSE)</f>
        <v>DEN</v>
      </c>
      <c r="AI278" t="str">
        <f>VLOOKUP(Sheet1!F300,Sheet2!$H$2:$J$300,3,FALSE)</f>
        <v>PHO</v>
      </c>
      <c r="AJ278" t="str">
        <f>VLOOKUP(Sheet1!G300,Sheet2!$H$2:$J$300,3,FALSE)</f>
        <v>UTA</v>
      </c>
      <c r="AK278" t="str">
        <f>VLOOKUP(Sheet1!H300,Sheet2!$H$2:$J$300,3,FALSE)</f>
        <v>PHO</v>
      </c>
      <c r="AL278" t="str">
        <f>VLOOKUP(Sheet1!I300,Sheet2!$H$2:$J$300,3,FALSE)</f>
        <v>DEN</v>
      </c>
      <c r="AM278" t="str">
        <f>VLOOKUP(Sheet1!J300,Sheet2!$H$2:$J$300,3,FALSE)</f>
        <v>DEN</v>
      </c>
      <c r="AN278">
        <f si="41" t="shared"/>
        <v>1</v>
      </c>
      <c r="AO278">
        <f si="42" t="shared"/>
        <v>1</v>
      </c>
      <c r="AP278">
        <f si="43" t="shared"/>
        <v>3</v>
      </c>
      <c r="AQ278">
        <f si="44" t="shared"/>
        <v>3</v>
      </c>
      <c r="AR278">
        <f si="45" t="shared"/>
        <v>3</v>
      </c>
      <c r="AS278">
        <f si="46" t="shared"/>
        <v>1</v>
      </c>
      <c r="AT278">
        <f si="47" t="shared"/>
        <v>3</v>
      </c>
      <c r="AU278">
        <f si="48" t="shared"/>
        <v>3</v>
      </c>
      <c r="AV278">
        <f si="49" t="shared"/>
        <v>3</v>
      </c>
      <c r="AW278">
        <f si="50" t="shared"/>
        <v>3</v>
      </c>
    </row>
    <row r="279" spans="3:49" x14ac:dyDescent="0.25">
      <c r="C279" s="46"/>
      <c r="D279" s="47"/>
      <c r="E279" s="45"/>
      <c r="F279" s="45"/>
      <c r="G279" s="45"/>
      <c r="H279" s="45"/>
      <c r="I279" s="45"/>
      <c r="J279" s="45"/>
      <c r="K279" s="45"/>
      <c r="L279" s="5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D279">
        <v>278</v>
      </c>
      <c r="AE279" t="str">
        <f>VLOOKUP(Sheet1!B301,Sheet2!$H$2:$J$300,3,FALSE)</f>
        <v>PHI</v>
      </c>
      <c r="AF279" t="str">
        <f>VLOOKUP(Sheet1!C301,Sheet2!$H$2:$J$300,3,FALSE)</f>
        <v>ATL</v>
      </c>
      <c r="AG279" t="str">
        <f>VLOOKUP(Sheet1!D301,Sheet2!$H$2:$J$300,3,FALSE)</f>
        <v>HOU</v>
      </c>
      <c r="AH279" t="str">
        <f>VLOOKUP(Sheet1!E301,Sheet2!$H$2:$J$300,3,FALSE)</f>
        <v>DEN</v>
      </c>
      <c r="AI279" t="str">
        <f>VLOOKUP(Sheet1!F301,Sheet2!$H$2:$J$300,3,FALSE)</f>
        <v>DEN</v>
      </c>
      <c r="AJ279" t="str">
        <f>VLOOKUP(Sheet1!G301,Sheet2!$H$2:$J$300,3,FALSE)</f>
        <v>HOU</v>
      </c>
      <c r="AK279" t="str">
        <f>VLOOKUP(Sheet1!H301,Sheet2!$H$2:$J$300,3,FALSE)</f>
        <v>PHO</v>
      </c>
      <c r="AL279" t="str">
        <f>VLOOKUP(Sheet1!I301,Sheet2!$H$2:$J$300,3,FALSE)</f>
        <v>DEN</v>
      </c>
      <c r="AM279" t="str">
        <f>VLOOKUP(Sheet1!J301,Sheet2!$H$2:$J$300,3,FALSE)</f>
        <v>PHO</v>
      </c>
      <c r="AN279">
        <f si="41" t="shared"/>
        <v>1</v>
      </c>
      <c r="AO279">
        <f si="42" t="shared"/>
        <v>1</v>
      </c>
      <c r="AP279">
        <f si="43" t="shared"/>
        <v>2</v>
      </c>
      <c r="AQ279">
        <f si="44" t="shared"/>
        <v>3</v>
      </c>
      <c r="AR279">
        <f si="45" t="shared"/>
        <v>3</v>
      </c>
      <c r="AS279">
        <f si="46" t="shared"/>
        <v>2</v>
      </c>
      <c r="AT279">
        <f si="47" t="shared"/>
        <v>2</v>
      </c>
      <c r="AU279">
        <f si="48" t="shared"/>
        <v>3</v>
      </c>
      <c r="AV279">
        <f si="49" t="shared"/>
        <v>2</v>
      </c>
      <c r="AW279">
        <f si="50" t="shared"/>
        <v>3</v>
      </c>
    </row>
    <row r="280" spans="3:49" x14ac:dyDescent="0.25">
      <c r="C280" s="46"/>
      <c r="D280" s="47"/>
      <c r="E280" s="45"/>
      <c r="F280" s="45"/>
      <c r="G280" s="45"/>
      <c r="H280" s="45"/>
      <c r="I280" s="45"/>
      <c r="J280" s="45"/>
      <c r="K280" s="45"/>
      <c r="L280" s="5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D280">
        <v>279</v>
      </c>
      <c r="AE280" t="str">
        <f>VLOOKUP(Sheet1!B302,Sheet2!$H$2:$J$300,3,FALSE)</f>
        <v>ATL</v>
      </c>
      <c r="AF280" t="str">
        <f>VLOOKUP(Sheet1!C302,Sheet2!$H$2:$J$300,3,FALSE)</f>
        <v>PHI</v>
      </c>
      <c r="AG280" t="str">
        <f>VLOOKUP(Sheet1!D302,Sheet2!$H$2:$J$300,3,FALSE)</f>
        <v>PHO</v>
      </c>
      <c r="AH280" t="str">
        <f>VLOOKUP(Sheet1!E302,Sheet2!$H$2:$J$300,3,FALSE)</f>
        <v>DEN</v>
      </c>
      <c r="AI280" t="str">
        <f>VLOOKUP(Sheet1!F302,Sheet2!$H$2:$J$300,3,FALSE)</f>
        <v>DEN</v>
      </c>
      <c r="AJ280" t="str">
        <f>VLOOKUP(Sheet1!G302,Sheet2!$H$2:$J$300,3,FALSE)</f>
        <v>PHO</v>
      </c>
      <c r="AK280" t="str">
        <f>VLOOKUP(Sheet1!H302,Sheet2!$H$2:$J$300,3,FALSE)</f>
        <v>ATL</v>
      </c>
      <c r="AL280" t="str">
        <f>VLOOKUP(Sheet1!I302,Sheet2!$H$2:$J$300,3,FALSE)</f>
        <v>DEN</v>
      </c>
      <c r="AM280" t="str">
        <f>VLOOKUP(Sheet1!J302,Sheet2!$H$2:$J$300,3,FALSE)</f>
        <v>MIN</v>
      </c>
      <c r="AN280">
        <f si="41" t="shared"/>
        <v>2</v>
      </c>
      <c r="AO280">
        <f si="42" t="shared"/>
        <v>1</v>
      </c>
      <c r="AP280">
        <f si="43" t="shared"/>
        <v>2</v>
      </c>
      <c r="AQ280">
        <f si="44" t="shared"/>
        <v>3</v>
      </c>
      <c r="AR280">
        <f si="45" t="shared"/>
        <v>3</v>
      </c>
      <c r="AS280">
        <f si="46" t="shared"/>
        <v>2</v>
      </c>
      <c r="AT280">
        <f si="47" t="shared"/>
        <v>2</v>
      </c>
      <c r="AU280">
        <f si="48" t="shared"/>
        <v>3</v>
      </c>
      <c r="AV280">
        <f si="49" t="shared"/>
        <v>1</v>
      </c>
      <c r="AW280">
        <f si="50" t="shared"/>
        <v>3</v>
      </c>
    </row>
    <row r="281" spans="3:49" x14ac:dyDescent="0.25">
      <c r="C281" s="46"/>
      <c r="D281" s="47"/>
      <c r="E281" s="45"/>
      <c r="F281" s="45"/>
      <c r="G281" s="45"/>
      <c r="H281" s="45"/>
      <c r="I281" s="45"/>
      <c r="J281" s="45"/>
      <c r="K281" s="45"/>
      <c r="L281" s="5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D281">
        <v>280</v>
      </c>
      <c r="AE281" t="str">
        <f>VLOOKUP(Sheet1!B303,Sheet2!$H$2:$J$300,3,FALSE)</f>
        <v>PHI</v>
      </c>
      <c r="AF281" t="str">
        <f>VLOOKUP(Sheet1!C303,Sheet2!$H$2:$J$300,3,FALSE)</f>
        <v>MIN</v>
      </c>
      <c r="AG281" t="str">
        <f>VLOOKUP(Sheet1!D303,Sheet2!$H$2:$J$300,3,FALSE)</f>
        <v>PHI</v>
      </c>
      <c r="AH281" t="str">
        <f>VLOOKUP(Sheet1!E303,Sheet2!$H$2:$J$300,3,FALSE)</f>
        <v>DEN</v>
      </c>
      <c r="AI281" t="str">
        <f>VLOOKUP(Sheet1!F303,Sheet2!$H$2:$J$300,3,FALSE)</f>
        <v>DEN</v>
      </c>
      <c r="AJ281" t="str">
        <f>VLOOKUP(Sheet1!G303,Sheet2!$H$2:$J$300,3,FALSE)</f>
        <v>UTA</v>
      </c>
      <c r="AK281" t="str">
        <f>VLOOKUP(Sheet1!H303,Sheet2!$H$2:$J$300,3,FALSE)</f>
        <v>HOU</v>
      </c>
      <c r="AL281" t="str">
        <f>VLOOKUP(Sheet1!I303,Sheet2!$H$2:$J$300,3,FALSE)</f>
        <v>DEN</v>
      </c>
      <c r="AM281" t="str">
        <f>VLOOKUP(Sheet1!J303,Sheet2!$H$2:$J$300,3,FALSE)</f>
        <v>UTA</v>
      </c>
      <c r="AN281">
        <f si="41" t="shared"/>
        <v>2</v>
      </c>
      <c r="AO281">
        <f si="42" t="shared"/>
        <v>1</v>
      </c>
      <c r="AP281">
        <f si="43" t="shared"/>
        <v>2</v>
      </c>
      <c r="AQ281">
        <f si="44" t="shared"/>
        <v>3</v>
      </c>
      <c r="AR281">
        <f si="45" t="shared"/>
        <v>3</v>
      </c>
      <c r="AS281">
        <f si="46" t="shared"/>
        <v>2</v>
      </c>
      <c r="AT281">
        <f si="47" t="shared"/>
        <v>1</v>
      </c>
      <c r="AU281">
        <f si="48" t="shared"/>
        <v>3</v>
      </c>
      <c r="AV281">
        <f si="49" t="shared"/>
        <v>2</v>
      </c>
      <c r="AW281">
        <f si="50" t="shared"/>
        <v>3</v>
      </c>
    </row>
    <row r="282" spans="3:49" x14ac:dyDescent="0.25">
      <c r="C282" s="46"/>
      <c r="D282" s="47"/>
      <c r="E282" s="45"/>
      <c r="F282" s="45"/>
      <c r="G282" s="45"/>
      <c r="H282" s="45"/>
      <c r="I282" s="45"/>
      <c r="J282" s="45"/>
      <c r="K282" s="45"/>
      <c r="L282" s="5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D282">
        <v>281</v>
      </c>
      <c r="AE282" t="str">
        <f>VLOOKUP(Sheet1!B304,Sheet2!$H$2:$J$300,3,FALSE)</f>
        <v>PHI</v>
      </c>
      <c r="AF282" t="str">
        <f>VLOOKUP(Sheet1!C304,Sheet2!$H$2:$J$300,3,FALSE)</f>
        <v>SAC</v>
      </c>
      <c r="AG282" t="str">
        <f>VLOOKUP(Sheet1!D304,Sheet2!$H$2:$J$300,3,FALSE)</f>
        <v>UTA</v>
      </c>
      <c r="AH282" t="str">
        <f>VLOOKUP(Sheet1!E304,Sheet2!$H$2:$J$300,3,FALSE)</f>
        <v>DEN</v>
      </c>
      <c r="AI282" t="str">
        <f>VLOOKUP(Sheet1!F304,Sheet2!$H$2:$J$300,3,FALSE)</f>
        <v>DEN</v>
      </c>
      <c r="AJ282" t="str">
        <f>VLOOKUP(Sheet1!G304,Sheet2!$H$2:$J$300,3,FALSE)</f>
        <v>HOU</v>
      </c>
      <c r="AK282" t="str">
        <f>VLOOKUP(Sheet1!H304,Sheet2!$H$2:$J$300,3,FALSE)</f>
        <v>ATL</v>
      </c>
      <c r="AL282" t="str">
        <f>VLOOKUP(Sheet1!I304,Sheet2!$H$2:$J$300,3,FALSE)</f>
        <v>DEN</v>
      </c>
      <c r="AM282" t="str">
        <f>VLOOKUP(Sheet1!J304,Sheet2!$H$2:$J$300,3,FALSE)</f>
        <v>PHO</v>
      </c>
      <c r="AN282">
        <f si="41" t="shared"/>
        <v>1</v>
      </c>
      <c r="AO282">
        <f si="42" t="shared"/>
        <v>1</v>
      </c>
      <c r="AP282">
        <f si="43" t="shared"/>
        <v>1</v>
      </c>
      <c r="AQ282">
        <f si="44" t="shared"/>
        <v>3</v>
      </c>
      <c r="AR282">
        <f si="45" t="shared"/>
        <v>3</v>
      </c>
      <c r="AS282">
        <f si="46" t="shared"/>
        <v>1</v>
      </c>
      <c r="AT282">
        <f si="47" t="shared"/>
        <v>1</v>
      </c>
      <c r="AU282">
        <f si="48" t="shared"/>
        <v>3</v>
      </c>
      <c r="AV282">
        <f si="49" t="shared"/>
        <v>1</v>
      </c>
      <c r="AW282">
        <f si="50" t="shared"/>
        <v>3</v>
      </c>
    </row>
    <row r="283" spans="3:49" x14ac:dyDescent="0.25">
      <c r="C283" s="46"/>
      <c r="D283" s="47"/>
      <c r="E283" s="45"/>
      <c r="F283" s="45"/>
      <c r="G283" s="45"/>
      <c r="H283" s="45"/>
      <c r="I283" s="45"/>
      <c r="J283" s="45"/>
      <c r="K283" s="45"/>
      <c r="L283" s="5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D283">
        <v>282</v>
      </c>
      <c r="AE283" t="str">
        <f>VLOOKUP(Sheet1!B305,Sheet2!$H$2:$J$300,3,FALSE)</f>
        <v>PHI</v>
      </c>
      <c r="AF283" t="str">
        <f>VLOOKUP(Sheet1!C305,Sheet2!$H$2:$J$300,3,FALSE)</f>
        <v>PHI</v>
      </c>
      <c r="AG283" t="str">
        <f>VLOOKUP(Sheet1!D305,Sheet2!$H$2:$J$300,3,FALSE)</f>
        <v>PHO</v>
      </c>
      <c r="AH283" t="str">
        <f>VLOOKUP(Sheet1!E305,Sheet2!$H$2:$J$300,3,FALSE)</f>
        <v>DEN</v>
      </c>
      <c r="AI283" t="str">
        <f>VLOOKUP(Sheet1!F305,Sheet2!$H$2:$J$300,3,FALSE)</f>
        <v>PHO</v>
      </c>
      <c r="AJ283" t="str">
        <f>VLOOKUP(Sheet1!G305,Sheet2!$H$2:$J$300,3,FALSE)</f>
        <v>UTA</v>
      </c>
      <c r="AK283" t="str">
        <f>VLOOKUP(Sheet1!H305,Sheet2!$H$2:$J$300,3,FALSE)</f>
        <v>DEN</v>
      </c>
      <c r="AL283" t="str">
        <f>VLOOKUP(Sheet1!I305,Sheet2!$H$2:$J$300,3,FALSE)</f>
        <v>UTA</v>
      </c>
      <c r="AM283" t="str">
        <f>VLOOKUP(Sheet1!J305,Sheet2!$H$2:$J$300,3,FALSE)</f>
        <v>MIN</v>
      </c>
      <c r="AN283">
        <f si="41" t="shared"/>
        <v>2</v>
      </c>
      <c r="AO283">
        <f si="42" t="shared"/>
        <v>2</v>
      </c>
      <c r="AP283">
        <f si="43" t="shared"/>
        <v>2</v>
      </c>
      <c r="AQ283">
        <f si="44" t="shared"/>
        <v>2</v>
      </c>
      <c r="AR283">
        <f si="45" t="shared"/>
        <v>2</v>
      </c>
      <c r="AS283">
        <f si="46" t="shared"/>
        <v>2</v>
      </c>
      <c r="AT283">
        <f si="47" t="shared"/>
        <v>2</v>
      </c>
      <c r="AU283">
        <f si="48" t="shared"/>
        <v>2</v>
      </c>
      <c r="AV283">
        <f si="49" t="shared"/>
        <v>1</v>
      </c>
      <c r="AW283">
        <f si="50" t="shared"/>
        <v>2</v>
      </c>
    </row>
    <row r="284" spans="3:49" x14ac:dyDescent="0.25">
      <c r="C284" s="46"/>
      <c r="D284" s="47"/>
      <c r="E284" s="45"/>
      <c r="F284" s="45"/>
      <c r="G284" s="45"/>
      <c r="H284" s="45"/>
      <c r="I284" s="45"/>
      <c r="J284" s="45"/>
      <c r="K284" s="45"/>
      <c r="L284" s="5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D284">
        <v>283</v>
      </c>
      <c r="AE284" t="str">
        <f>VLOOKUP(Sheet1!B306,Sheet2!$H$2:$J$300,3,FALSE)</f>
        <v>PHI</v>
      </c>
      <c r="AF284" t="str">
        <f>VLOOKUP(Sheet1!C306,Sheet2!$H$2:$J$300,3,FALSE)</f>
        <v>SAC</v>
      </c>
      <c r="AG284" t="str">
        <f>VLOOKUP(Sheet1!D306,Sheet2!$H$2:$J$300,3,FALSE)</f>
        <v>PHO</v>
      </c>
      <c r="AH284" t="str">
        <f>VLOOKUP(Sheet1!E306,Sheet2!$H$2:$J$300,3,FALSE)</f>
        <v>PHI</v>
      </c>
      <c r="AI284" t="str">
        <f>VLOOKUP(Sheet1!F306,Sheet2!$H$2:$J$300,3,FALSE)</f>
        <v>HOU</v>
      </c>
      <c r="AJ284" t="str">
        <f>VLOOKUP(Sheet1!G306,Sheet2!$H$2:$J$300,3,FALSE)</f>
        <v>HOU</v>
      </c>
      <c r="AK284" t="str">
        <f>VLOOKUP(Sheet1!H306,Sheet2!$H$2:$J$300,3,FALSE)</f>
        <v>PHO</v>
      </c>
      <c r="AL284" t="str">
        <f>VLOOKUP(Sheet1!I306,Sheet2!$H$2:$J$300,3,FALSE)</f>
        <v>DEN</v>
      </c>
      <c r="AM284" t="str">
        <f>VLOOKUP(Sheet1!J306,Sheet2!$H$2:$J$300,3,FALSE)</f>
        <v>PHO</v>
      </c>
      <c r="AN284">
        <f si="41" t="shared"/>
        <v>2</v>
      </c>
      <c r="AO284">
        <f si="42" t="shared"/>
        <v>1</v>
      </c>
      <c r="AP284">
        <f si="43" t="shared"/>
        <v>3</v>
      </c>
      <c r="AQ284">
        <f si="44" t="shared"/>
        <v>2</v>
      </c>
      <c r="AR284">
        <f si="45" t="shared"/>
        <v>2</v>
      </c>
      <c r="AS284">
        <f si="46" t="shared"/>
        <v>2</v>
      </c>
      <c r="AT284">
        <f si="47" t="shared"/>
        <v>3</v>
      </c>
      <c r="AU284">
        <f si="48" t="shared"/>
        <v>1</v>
      </c>
      <c r="AV284">
        <f si="49" t="shared"/>
        <v>3</v>
      </c>
      <c r="AW284">
        <f si="50" t="shared"/>
        <v>3</v>
      </c>
    </row>
    <row r="285" spans="3:49" x14ac:dyDescent="0.25">
      <c r="C285" s="46"/>
      <c r="D285" s="47"/>
      <c r="E285" s="45"/>
      <c r="F285" s="45"/>
      <c r="G285" s="45"/>
      <c r="H285" s="45"/>
      <c r="I285" s="45"/>
      <c r="J285" s="45"/>
      <c r="K285" s="45"/>
      <c r="L285" s="5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D285">
        <v>284</v>
      </c>
      <c r="AE285" t="str">
        <f>VLOOKUP(Sheet1!B307,Sheet2!$H$2:$J$300,3,FALSE)</f>
        <v>PHI</v>
      </c>
      <c r="AF285" t="str">
        <f>VLOOKUP(Sheet1!C307,Sheet2!$H$2:$J$300,3,FALSE)</f>
        <v>SAC</v>
      </c>
      <c r="AG285" t="str">
        <f>VLOOKUP(Sheet1!D307,Sheet2!$H$2:$J$300,3,FALSE)</f>
        <v>PHO</v>
      </c>
      <c r="AH285" t="str">
        <f>VLOOKUP(Sheet1!E307,Sheet2!$H$2:$J$300,3,FALSE)</f>
        <v>DEN</v>
      </c>
      <c r="AI285" t="str">
        <f>VLOOKUP(Sheet1!F307,Sheet2!$H$2:$J$300,3,FALSE)</f>
        <v>PHI</v>
      </c>
      <c r="AJ285" t="str">
        <f>VLOOKUP(Sheet1!G307,Sheet2!$H$2:$J$300,3,FALSE)</f>
        <v>UTA</v>
      </c>
      <c r="AK285" t="str">
        <f>VLOOKUP(Sheet1!H307,Sheet2!$H$2:$J$300,3,FALSE)</f>
        <v>ATL</v>
      </c>
      <c r="AL285" t="str">
        <f>VLOOKUP(Sheet1!I307,Sheet2!$H$2:$J$300,3,FALSE)</f>
        <v>PHO</v>
      </c>
      <c r="AM285" t="str">
        <f>VLOOKUP(Sheet1!J307,Sheet2!$H$2:$J$300,3,FALSE)</f>
        <v>UTA</v>
      </c>
      <c r="AN285">
        <f si="41" t="shared"/>
        <v>2</v>
      </c>
      <c r="AO285">
        <f si="42" t="shared"/>
        <v>1</v>
      </c>
      <c r="AP285">
        <f si="43" t="shared"/>
        <v>2</v>
      </c>
      <c r="AQ285">
        <f si="44" t="shared"/>
        <v>1</v>
      </c>
      <c r="AR285">
        <f si="45" t="shared"/>
        <v>2</v>
      </c>
      <c r="AS285">
        <f si="46" t="shared"/>
        <v>2</v>
      </c>
      <c r="AT285">
        <f si="47" t="shared"/>
        <v>1</v>
      </c>
      <c r="AU285">
        <f si="48" t="shared"/>
        <v>2</v>
      </c>
      <c r="AV285">
        <f si="49" t="shared"/>
        <v>2</v>
      </c>
      <c r="AW285">
        <f si="50" t="shared"/>
        <v>2</v>
      </c>
    </row>
    <row r="286" spans="3:49" x14ac:dyDescent="0.25">
      <c r="C286" s="46"/>
      <c r="D286" s="47"/>
      <c r="E286" s="45"/>
      <c r="F286" s="45"/>
      <c r="G286" s="45"/>
      <c r="H286" s="45"/>
      <c r="I286" s="45"/>
      <c r="J286" s="45"/>
      <c r="K286" s="45"/>
      <c r="L286" s="5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D286">
        <v>285</v>
      </c>
      <c r="AE286" t="str">
        <f>VLOOKUP(Sheet1!B308,Sheet2!$H$2:$J$300,3,FALSE)</f>
        <v>PHI</v>
      </c>
      <c r="AF286" t="str">
        <f>VLOOKUP(Sheet1!C308,Sheet2!$H$2:$J$300,3,FALSE)</f>
        <v>PHI</v>
      </c>
      <c r="AG286" t="str">
        <f>VLOOKUP(Sheet1!D308,Sheet2!$H$2:$J$300,3,FALSE)</f>
        <v>SAC</v>
      </c>
      <c r="AH286" t="str">
        <f>VLOOKUP(Sheet1!E308,Sheet2!$H$2:$J$300,3,FALSE)</f>
        <v>DEN</v>
      </c>
      <c r="AI286" t="str">
        <f>VLOOKUP(Sheet1!F308,Sheet2!$H$2:$J$300,3,FALSE)</f>
        <v>PHO</v>
      </c>
      <c r="AJ286" t="str">
        <f>VLOOKUP(Sheet1!G308,Sheet2!$H$2:$J$300,3,FALSE)</f>
        <v>PHO</v>
      </c>
      <c r="AK286" t="str">
        <f>VLOOKUP(Sheet1!H308,Sheet2!$H$2:$J$300,3,FALSE)</f>
        <v>HOU</v>
      </c>
      <c r="AL286" t="str">
        <f>VLOOKUP(Sheet1!I308,Sheet2!$H$2:$J$300,3,FALSE)</f>
        <v>DEN</v>
      </c>
      <c r="AM286" t="str">
        <f>VLOOKUP(Sheet1!J308,Sheet2!$H$2:$J$300,3,FALSE)</f>
        <v>MIN</v>
      </c>
      <c r="AN286">
        <f si="41" t="shared"/>
        <v>2</v>
      </c>
      <c r="AO286">
        <f si="42" t="shared"/>
        <v>2</v>
      </c>
      <c r="AP286">
        <f si="43" t="shared"/>
        <v>1</v>
      </c>
      <c r="AQ286">
        <f si="44" t="shared"/>
        <v>2</v>
      </c>
      <c r="AR286">
        <f si="45" t="shared"/>
        <v>2</v>
      </c>
      <c r="AS286">
        <f si="46" t="shared"/>
        <v>2</v>
      </c>
      <c r="AT286">
        <f si="47" t="shared"/>
        <v>1</v>
      </c>
      <c r="AU286">
        <f si="48" t="shared"/>
        <v>2</v>
      </c>
      <c r="AV286">
        <f si="49" t="shared"/>
        <v>1</v>
      </c>
      <c r="AW286">
        <f si="50" t="shared"/>
        <v>2</v>
      </c>
    </row>
    <row r="287" spans="3:49" x14ac:dyDescent="0.25">
      <c r="C287" s="46"/>
      <c r="D287" s="47"/>
      <c r="E287" s="45"/>
      <c r="F287" s="45"/>
      <c r="G287" s="45"/>
      <c r="H287" s="45"/>
      <c r="I287" s="45"/>
      <c r="J287" s="45"/>
      <c r="K287" s="45"/>
      <c r="L287" s="5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D287">
        <v>286</v>
      </c>
      <c r="AE287" t="str">
        <f>VLOOKUP(Sheet1!B309,Sheet2!$H$2:$J$300,3,FALSE)</f>
        <v>PHI</v>
      </c>
      <c r="AF287" t="str">
        <f>VLOOKUP(Sheet1!C309,Sheet2!$H$2:$J$300,3,FALSE)</f>
        <v>MIN</v>
      </c>
      <c r="AG287" t="str">
        <f>VLOOKUP(Sheet1!D309,Sheet2!$H$2:$J$300,3,FALSE)</f>
        <v>PHO</v>
      </c>
      <c r="AH287" t="str">
        <f>VLOOKUP(Sheet1!E309,Sheet2!$H$2:$J$300,3,FALSE)</f>
        <v>DEN</v>
      </c>
      <c r="AI287" t="str">
        <f>VLOOKUP(Sheet1!F309,Sheet2!$H$2:$J$300,3,FALSE)</f>
        <v>PHO</v>
      </c>
      <c r="AJ287" t="str">
        <f>VLOOKUP(Sheet1!G309,Sheet2!$H$2:$J$300,3,FALSE)</f>
        <v>UTA</v>
      </c>
      <c r="AK287" t="str">
        <f>VLOOKUP(Sheet1!H309,Sheet2!$H$2:$J$300,3,FALSE)</f>
        <v>HOU</v>
      </c>
      <c r="AL287" t="str">
        <f>VLOOKUP(Sheet1!I309,Sheet2!$H$2:$J$300,3,FALSE)</f>
        <v>DEN</v>
      </c>
      <c r="AM287" t="str">
        <f>VLOOKUP(Sheet1!J309,Sheet2!$H$2:$J$300,3,FALSE)</f>
        <v>MIN</v>
      </c>
      <c r="AN287">
        <f si="41" t="shared"/>
        <v>1</v>
      </c>
      <c r="AO287">
        <f si="42" t="shared"/>
        <v>2</v>
      </c>
      <c r="AP287">
        <f si="43" t="shared"/>
        <v>2</v>
      </c>
      <c r="AQ287">
        <f si="44" t="shared"/>
        <v>2</v>
      </c>
      <c r="AR287">
        <f si="45" t="shared"/>
        <v>2</v>
      </c>
      <c r="AS287">
        <f si="46" t="shared"/>
        <v>1</v>
      </c>
      <c r="AT287">
        <f si="47" t="shared"/>
        <v>1</v>
      </c>
      <c r="AU287">
        <f si="48" t="shared"/>
        <v>2</v>
      </c>
      <c r="AV287">
        <f si="49" t="shared"/>
        <v>2</v>
      </c>
      <c r="AW287">
        <f si="50" t="shared"/>
        <v>2</v>
      </c>
    </row>
    <row r="288" spans="3:49" x14ac:dyDescent="0.25">
      <c r="C288" s="46"/>
      <c r="D288" s="47"/>
      <c r="E288" s="45"/>
      <c r="F288" s="45"/>
      <c r="G288" s="45"/>
      <c r="H288" s="45"/>
      <c r="I288" s="45"/>
      <c r="J288" s="45"/>
      <c r="K288" s="45"/>
      <c r="L288" s="5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D288">
        <v>287</v>
      </c>
      <c r="AE288" t="str">
        <f>VLOOKUP(Sheet1!B310,Sheet2!$H$2:$J$300,3,FALSE)</f>
        <v>UTA</v>
      </c>
      <c r="AF288" t="str">
        <f>VLOOKUP(Sheet1!C310,Sheet2!$H$2:$J$300,3,FALSE)</f>
        <v>MIN</v>
      </c>
      <c r="AG288" t="str">
        <f>VLOOKUP(Sheet1!D310,Sheet2!$H$2:$J$300,3,FALSE)</f>
        <v>PHO</v>
      </c>
      <c r="AH288" t="str">
        <f>VLOOKUP(Sheet1!E310,Sheet2!$H$2:$J$300,3,FALSE)</f>
        <v>DEN</v>
      </c>
      <c r="AI288" t="str">
        <f>VLOOKUP(Sheet1!F310,Sheet2!$H$2:$J$300,3,FALSE)</f>
        <v>DEN</v>
      </c>
      <c r="AJ288" t="str">
        <f>VLOOKUP(Sheet1!G310,Sheet2!$H$2:$J$300,3,FALSE)</f>
        <v>PHO</v>
      </c>
      <c r="AK288" t="str">
        <f>VLOOKUP(Sheet1!H310,Sheet2!$H$2:$J$300,3,FALSE)</f>
        <v>HOU</v>
      </c>
      <c r="AL288" t="str">
        <f>VLOOKUP(Sheet1!I310,Sheet2!$H$2:$J$300,3,FALSE)</f>
        <v>ATL</v>
      </c>
      <c r="AM288" t="str">
        <f>VLOOKUP(Sheet1!J310,Sheet2!$H$2:$J$300,3,FALSE)</f>
        <v>UTA</v>
      </c>
      <c r="AN288">
        <f si="41" t="shared"/>
        <v>2</v>
      </c>
      <c r="AO288">
        <f si="42" t="shared"/>
        <v>1</v>
      </c>
      <c r="AP288">
        <f si="43" t="shared"/>
        <v>2</v>
      </c>
      <c r="AQ288">
        <f si="44" t="shared"/>
        <v>2</v>
      </c>
      <c r="AR288">
        <f si="45" t="shared"/>
        <v>2</v>
      </c>
      <c r="AS288">
        <f si="46" t="shared"/>
        <v>2</v>
      </c>
      <c r="AT288">
        <f si="47" t="shared"/>
        <v>1</v>
      </c>
      <c r="AU288">
        <f si="48" t="shared"/>
        <v>1</v>
      </c>
      <c r="AV288">
        <f si="49" t="shared"/>
        <v>2</v>
      </c>
      <c r="AW288">
        <f si="50" t="shared"/>
        <v>2</v>
      </c>
    </row>
    <row r="289" spans="3:49" x14ac:dyDescent="0.25">
      <c r="C289" s="46"/>
      <c r="D289" s="47"/>
      <c r="E289" s="45"/>
      <c r="F289" s="45"/>
      <c r="G289" s="45"/>
      <c r="H289" s="45"/>
      <c r="I289" s="45"/>
      <c r="J289" s="45"/>
      <c r="K289" s="45"/>
      <c r="L289" s="5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D289">
        <v>288</v>
      </c>
      <c r="AE289" t="str">
        <f>VLOOKUP(Sheet1!B311,Sheet2!$H$2:$J$300,3,FALSE)</f>
        <v>PHI</v>
      </c>
      <c r="AF289" t="str">
        <f>VLOOKUP(Sheet1!C311,Sheet2!$H$2:$J$300,3,FALSE)</f>
        <v>MIN</v>
      </c>
      <c r="AG289" t="str">
        <f>VLOOKUP(Sheet1!D311,Sheet2!$H$2:$J$300,3,FALSE)</f>
        <v>PHI</v>
      </c>
      <c r="AH289" t="str">
        <f>VLOOKUP(Sheet1!E311,Sheet2!$H$2:$J$300,3,FALSE)</f>
        <v>DEN</v>
      </c>
      <c r="AI289" t="str">
        <f>VLOOKUP(Sheet1!F311,Sheet2!$H$2:$J$300,3,FALSE)</f>
        <v>PHO</v>
      </c>
      <c r="AJ289" t="str">
        <f>VLOOKUP(Sheet1!G311,Sheet2!$H$2:$J$300,3,FALSE)</f>
        <v>UTA</v>
      </c>
      <c r="AK289" t="str">
        <f>VLOOKUP(Sheet1!H311,Sheet2!$H$2:$J$300,3,FALSE)</f>
        <v>ATL</v>
      </c>
      <c r="AL289" t="str">
        <f>VLOOKUP(Sheet1!I311,Sheet2!$H$2:$J$300,3,FALSE)</f>
        <v>DEN</v>
      </c>
      <c r="AM289" t="str">
        <f>VLOOKUP(Sheet1!J311,Sheet2!$H$2:$J$300,3,FALSE)</f>
        <v>UTA</v>
      </c>
      <c r="AN289">
        <f si="41" t="shared"/>
        <v>2</v>
      </c>
      <c r="AO289">
        <f si="42" t="shared"/>
        <v>1</v>
      </c>
      <c r="AP289">
        <f si="43" t="shared"/>
        <v>2</v>
      </c>
      <c r="AQ289">
        <f si="44" t="shared"/>
        <v>2</v>
      </c>
      <c r="AR289">
        <f si="45" t="shared"/>
        <v>1</v>
      </c>
      <c r="AS289">
        <f si="46" t="shared"/>
        <v>2</v>
      </c>
      <c r="AT289">
        <f si="47" t="shared"/>
        <v>1</v>
      </c>
      <c r="AU289">
        <f si="48" t="shared"/>
        <v>2</v>
      </c>
      <c r="AV289">
        <f si="49" t="shared"/>
        <v>2</v>
      </c>
      <c r="AW289">
        <f si="50" t="shared"/>
        <v>2</v>
      </c>
    </row>
    <row r="290" spans="3:49" x14ac:dyDescent="0.25">
      <c r="C290" s="46"/>
      <c r="D290" s="47"/>
      <c r="E290" s="45"/>
      <c r="F290" s="45"/>
      <c r="G290" s="45"/>
      <c r="H290" s="45"/>
      <c r="I290" s="45"/>
      <c r="J290" s="45"/>
      <c r="K290" s="45"/>
      <c r="L290" s="5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D290">
        <v>289</v>
      </c>
      <c r="AE290" t="str">
        <f>VLOOKUP(Sheet1!B312,Sheet2!$H$2:$J$300,3,FALSE)</f>
        <v>PHI</v>
      </c>
      <c r="AF290" t="str">
        <f>VLOOKUP(Sheet1!C312,Sheet2!$H$2:$J$300,3,FALSE)</f>
        <v>PHI</v>
      </c>
      <c r="AG290" t="str">
        <f>VLOOKUP(Sheet1!D312,Sheet2!$H$2:$J$300,3,FALSE)</f>
        <v>PHI</v>
      </c>
      <c r="AH290" t="str">
        <f>VLOOKUP(Sheet1!E312,Sheet2!$H$2:$J$300,3,FALSE)</f>
        <v>DEN</v>
      </c>
      <c r="AI290" t="str">
        <f>VLOOKUP(Sheet1!F312,Sheet2!$H$2:$J$300,3,FALSE)</f>
        <v>DEN</v>
      </c>
      <c r="AJ290" t="str">
        <f>VLOOKUP(Sheet1!G312,Sheet2!$H$2:$J$300,3,FALSE)</f>
        <v>PHO</v>
      </c>
      <c r="AK290" t="str">
        <f>VLOOKUP(Sheet1!H312,Sheet2!$H$2:$J$300,3,FALSE)</f>
        <v>PHO</v>
      </c>
      <c r="AL290" t="str">
        <f>VLOOKUP(Sheet1!I312,Sheet2!$H$2:$J$300,3,FALSE)</f>
        <v>DEN</v>
      </c>
      <c r="AM290" t="str">
        <f>VLOOKUP(Sheet1!J312,Sheet2!$H$2:$J$300,3,FALSE)</f>
        <v>MIN</v>
      </c>
      <c r="AN290">
        <f si="41" t="shared"/>
        <v>3</v>
      </c>
      <c r="AO290">
        <f si="42" t="shared"/>
        <v>3</v>
      </c>
      <c r="AP290">
        <f si="43" t="shared"/>
        <v>3</v>
      </c>
      <c r="AQ290">
        <f si="44" t="shared"/>
        <v>3</v>
      </c>
      <c r="AR290">
        <f si="45" t="shared"/>
        <v>3</v>
      </c>
      <c r="AS290">
        <f si="46" t="shared"/>
        <v>2</v>
      </c>
      <c r="AT290">
        <f si="47" t="shared"/>
        <v>2</v>
      </c>
      <c r="AU290">
        <f si="48" t="shared"/>
        <v>3</v>
      </c>
      <c r="AV290">
        <f si="49" t="shared"/>
        <v>1</v>
      </c>
      <c r="AW290">
        <f si="50" t="shared"/>
        <v>3</v>
      </c>
    </row>
    <row r="291" spans="3:49" x14ac:dyDescent="0.25">
      <c r="C291" s="46"/>
      <c r="D291" s="47"/>
      <c r="E291" s="45"/>
      <c r="F291" s="45"/>
      <c r="G291" s="45"/>
      <c r="H291" s="45"/>
      <c r="I291" s="45"/>
      <c r="J291" s="45"/>
      <c r="K291" s="45"/>
      <c r="L291" s="5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D291">
        <v>290</v>
      </c>
      <c r="AE291" t="str">
        <f>VLOOKUP(Sheet1!B313,Sheet2!$H$2:$J$300,3,FALSE)</f>
        <v>MIN</v>
      </c>
      <c r="AF291" t="str">
        <f>VLOOKUP(Sheet1!C313,Sheet2!$H$2:$J$300,3,FALSE)</f>
        <v>MIN</v>
      </c>
      <c r="AG291" t="str">
        <f>VLOOKUP(Sheet1!D313,Sheet2!$H$2:$J$300,3,FALSE)</f>
        <v>HOU</v>
      </c>
      <c r="AH291" t="str">
        <f>VLOOKUP(Sheet1!E313,Sheet2!$H$2:$J$300,3,FALSE)</f>
        <v>DEN</v>
      </c>
      <c r="AI291" t="str">
        <f>VLOOKUP(Sheet1!F313,Sheet2!$H$2:$J$300,3,FALSE)</f>
        <v>PHO</v>
      </c>
      <c r="AJ291" t="str">
        <f>VLOOKUP(Sheet1!G313,Sheet2!$H$2:$J$300,3,FALSE)</f>
        <v>PHI</v>
      </c>
      <c r="AK291" t="str">
        <f>VLOOKUP(Sheet1!H313,Sheet2!$H$2:$J$300,3,FALSE)</f>
        <v>HOU</v>
      </c>
      <c r="AL291" t="str">
        <f>VLOOKUP(Sheet1!I313,Sheet2!$H$2:$J$300,3,FALSE)</f>
        <v>DEN</v>
      </c>
      <c r="AM291" t="str">
        <f>VLOOKUP(Sheet1!J313,Sheet2!$H$2:$J$300,3,FALSE)</f>
        <v>UTA</v>
      </c>
      <c r="AN291">
        <f si="41" t="shared"/>
        <v>2</v>
      </c>
      <c r="AO291">
        <f si="42" t="shared"/>
        <v>2</v>
      </c>
      <c r="AP291">
        <f si="43" t="shared"/>
        <v>2</v>
      </c>
      <c r="AQ291">
        <f si="44" t="shared"/>
        <v>2</v>
      </c>
      <c r="AR291">
        <f si="45" t="shared"/>
        <v>1</v>
      </c>
      <c r="AS291">
        <f si="46" t="shared"/>
        <v>1</v>
      </c>
      <c r="AT291">
        <f si="47" t="shared"/>
        <v>2</v>
      </c>
      <c r="AU291">
        <f si="48" t="shared"/>
        <v>2</v>
      </c>
      <c r="AV291">
        <f si="49" t="shared"/>
        <v>1</v>
      </c>
      <c r="AW291">
        <f si="50" t="shared"/>
        <v>2</v>
      </c>
    </row>
    <row r="292" spans="3:49" x14ac:dyDescent="0.25">
      <c r="C292" s="46"/>
      <c r="D292" s="47"/>
      <c r="E292" s="45"/>
      <c r="F292" s="45"/>
      <c r="G292" s="45"/>
      <c r="H292" s="45"/>
      <c r="I292" s="45"/>
      <c r="J292" s="45"/>
      <c r="K292" s="45"/>
      <c r="L292" s="5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D292">
        <v>291</v>
      </c>
      <c r="AE292" t="str">
        <f>VLOOKUP(Sheet1!B314,Sheet2!$H$2:$J$300,3,FALSE)</f>
        <v>PHI</v>
      </c>
      <c r="AF292" t="str">
        <f>VLOOKUP(Sheet1!C314,Sheet2!$H$2:$J$300,3,FALSE)</f>
        <v>UTA</v>
      </c>
      <c r="AG292" t="str">
        <f>VLOOKUP(Sheet1!D314,Sheet2!$H$2:$J$300,3,FALSE)</f>
        <v>PHO</v>
      </c>
      <c r="AH292" t="str">
        <f>VLOOKUP(Sheet1!E314,Sheet2!$H$2:$J$300,3,FALSE)</f>
        <v>DEN</v>
      </c>
      <c r="AI292" t="str">
        <f>VLOOKUP(Sheet1!F314,Sheet2!$H$2:$J$300,3,FALSE)</f>
        <v>MIN</v>
      </c>
      <c r="AJ292" t="str">
        <f>VLOOKUP(Sheet1!G314,Sheet2!$H$2:$J$300,3,FALSE)</f>
        <v>HOU</v>
      </c>
      <c r="AK292" t="str">
        <f>VLOOKUP(Sheet1!H314,Sheet2!$H$2:$J$300,3,FALSE)</f>
        <v>ATL</v>
      </c>
      <c r="AL292" t="str">
        <f>VLOOKUP(Sheet1!I314,Sheet2!$H$2:$J$300,3,FALSE)</f>
        <v>PHO</v>
      </c>
      <c r="AM292" t="str">
        <f>VLOOKUP(Sheet1!J314,Sheet2!$H$2:$J$300,3,FALSE)</f>
        <v>MIN</v>
      </c>
      <c r="AN292">
        <f si="41" t="shared"/>
        <v>1</v>
      </c>
      <c r="AO292">
        <f si="42" t="shared"/>
        <v>1</v>
      </c>
      <c r="AP292">
        <f si="43" t="shared"/>
        <v>2</v>
      </c>
      <c r="AQ292">
        <f si="44" t="shared"/>
        <v>1</v>
      </c>
      <c r="AR292">
        <f si="45" t="shared"/>
        <v>2</v>
      </c>
      <c r="AS292">
        <f si="46" t="shared"/>
        <v>1</v>
      </c>
      <c r="AT292">
        <f si="47" t="shared"/>
        <v>1</v>
      </c>
      <c r="AU292">
        <f si="48" t="shared"/>
        <v>2</v>
      </c>
      <c r="AV292">
        <f si="49" t="shared"/>
        <v>2</v>
      </c>
      <c r="AW292">
        <f si="50" t="shared"/>
        <v>2</v>
      </c>
    </row>
    <row r="293" spans="3:49" x14ac:dyDescent="0.25">
      <c r="C293" s="46"/>
      <c r="D293" s="47"/>
      <c r="E293" s="45"/>
      <c r="F293" s="45"/>
      <c r="G293" s="45"/>
      <c r="H293" s="45"/>
      <c r="I293" s="45"/>
      <c r="J293" s="45"/>
      <c r="K293" s="45"/>
      <c r="L293" s="5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D293">
        <v>292</v>
      </c>
      <c r="AE293" t="str">
        <f>VLOOKUP(Sheet1!B315,Sheet2!$H$2:$J$300,3,FALSE)</f>
        <v>ATL</v>
      </c>
      <c r="AF293" t="str">
        <f>VLOOKUP(Sheet1!C315,Sheet2!$H$2:$J$300,3,FALSE)</f>
        <v>MIN</v>
      </c>
      <c r="AG293" t="str">
        <f>VLOOKUP(Sheet1!D315,Sheet2!$H$2:$J$300,3,FALSE)</f>
        <v>HOU</v>
      </c>
      <c r="AH293" t="str">
        <f>VLOOKUP(Sheet1!E315,Sheet2!$H$2:$J$300,3,FALSE)</f>
        <v>DEN</v>
      </c>
      <c r="AI293" t="str">
        <f>VLOOKUP(Sheet1!F315,Sheet2!$H$2:$J$300,3,FALSE)</f>
        <v>PHO</v>
      </c>
      <c r="AJ293" t="str">
        <f>VLOOKUP(Sheet1!G315,Sheet2!$H$2:$J$300,3,FALSE)</f>
        <v>PHI</v>
      </c>
      <c r="AK293" t="str">
        <f>VLOOKUP(Sheet1!H315,Sheet2!$H$2:$J$300,3,FALSE)</f>
        <v>HOU</v>
      </c>
      <c r="AL293" t="str">
        <f>VLOOKUP(Sheet1!I315,Sheet2!$H$2:$J$300,3,FALSE)</f>
        <v>PHO</v>
      </c>
      <c r="AM293" t="str">
        <f>VLOOKUP(Sheet1!J315,Sheet2!$H$2:$J$300,3,FALSE)</f>
        <v>MIN</v>
      </c>
      <c r="AN293">
        <f si="41" t="shared"/>
        <v>1</v>
      </c>
      <c r="AO293">
        <f si="42" t="shared"/>
        <v>2</v>
      </c>
      <c r="AP293">
        <f si="43" t="shared"/>
        <v>2</v>
      </c>
      <c r="AQ293">
        <f si="44" t="shared"/>
        <v>1</v>
      </c>
      <c r="AR293">
        <f si="45" t="shared"/>
        <v>2</v>
      </c>
      <c r="AS293">
        <f si="46" t="shared"/>
        <v>1</v>
      </c>
      <c r="AT293">
        <f si="47" t="shared"/>
        <v>2</v>
      </c>
      <c r="AU293">
        <f si="48" t="shared"/>
        <v>2</v>
      </c>
      <c r="AV293">
        <f si="49" t="shared"/>
        <v>2</v>
      </c>
      <c r="AW293">
        <f si="50" t="shared"/>
        <v>2</v>
      </c>
    </row>
    <row r="294" spans="3:49" x14ac:dyDescent="0.25">
      <c r="C294" s="46"/>
      <c r="D294" s="47"/>
      <c r="E294" s="45"/>
      <c r="F294" s="45"/>
      <c r="G294" s="45"/>
      <c r="H294" s="45"/>
      <c r="I294" s="45"/>
      <c r="J294" s="45"/>
      <c r="K294" s="45"/>
      <c r="L294" s="5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D294">
        <v>293</v>
      </c>
      <c r="AE294" t="str">
        <f>VLOOKUP(Sheet1!B316,Sheet2!$H$2:$J$300,3,FALSE)</f>
        <v>PHI</v>
      </c>
      <c r="AF294" t="str">
        <f>VLOOKUP(Sheet1!C316,Sheet2!$H$2:$J$300,3,FALSE)</f>
        <v>PHI</v>
      </c>
      <c r="AG294" t="str">
        <f>VLOOKUP(Sheet1!D316,Sheet2!$H$2:$J$300,3,FALSE)</f>
        <v>PHO</v>
      </c>
      <c r="AH294" t="str">
        <f>VLOOKUP(Sheet1!E316,Sheet2!$H$2:$J$300,3,FALSE)</f>
        <v>DEN</v>
      </c>
      <c r="AI294" t="str">
        <f>VLOOKUP(Sheet1!F316,Sheet2!$H$2:$J$300,3,FALSE)</f>
        <v>DEN</v>
      </c>
      <c r="AJ294" t="str">
        <f>VLOOKUP(Sheet1!G316,Sheet2!$H$2:$J$300,3,FALSE)</f>
        <v>UTA</v>
      </c>
      <c r="AK294" t="str">
        <f>VLOOKUP(Sheet1!H316,Sheet2!$H$2:$J$300,3,FALSE)</f>
        <v>HOU</v>
      </c>
      <c r="AL294" t="str">
        <f>VLOOKUP(Sheet1!I316,Sheet2!$H$2:$J$300,3,FALSE)</f>
        <v>DEN</v>
      </c>
      <c r="AM294" t="str">
        <f>VLOOKUP(Sheet1!J316,Sheet2!$H$2:$J$300,3,FALSE)</f>
        <v>UTA</v>
      </c>
      <c r="AN294">
        <f si="41" t="shared"/>
        <v>2</v>
      </c>
      <c r="AO294">
        <f si="42" t="shared"/>
        <v>2</v>
      </c>
      <c r="AP294">
        <f si="43" t="shared"/>
        <v>1</v>
      </c>
      <c r="AQ294">
        <f si="44" t="shared"/>
        <v>3</v>
      </c>
      <c r="AR294">
        <f si="45" t="shared"/>
        <v>3</v>
      </c>
      <c r="AS294">
        <f si="46" t="shared"/>
        <v>2</v>
      </c>
      <c r="AT294">
        <f si="47" t="shared"/>
        <v>1</v>
      </c>
      <c r="AU294">
        <f si="48" t="shared"/>
        <v>3</v>
      </c>
      <c r="AV294">
        <f si="49" t="shared"/>
        <v>2</v>
      </c>
      <c r="AW294">
        <f si="50" t="shared"/>
        <v>3</v>
      </c>
    </row>
    <row r="295" spans="3:49" x14ac:dyDescent="0.25">
      <c r="C295" s="46"/>
      <c r="D295" s="47"/>
      <c r="E295" s="45"/>
      <c r="F295" s="45"/>
      <c r="G295" s="45"/>
      <c r="H295" s="45"/>
      <c r="I295" s="45"/>
      <c r="J295" s="45"/>
      <c r="K295" s="45"/>
      <c r="L295" s="5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D295">
        <v>294</v>
      </c>
      <c r="AE295" t="str">
        <f>VLOOKUP(Sheet1!B317,Sheet2!$H$2:$J$300,3,FALSE)</f>
        <v>ATL</v>
      </c>
      <c r="AF295" t="str">
        <f>VLOOKUP(Sheet1!C317,Sheet2!$H$2:$J$300,3,FALSE)</f>
        <v>MIN</v>
      </c>
      <c r="AG295" t="str">
        <f>VLOOKUP(Sheet1!D317,Sheet2!$H$2:$J$300,3,FALSE)</f>
        <v>PHO</v>
      </c>
      <c r="AH295" t="str">
        <f>VLOOKUP(Sheet1!E317,Sheet2!$H$2:$J$300,3,FALSE)</f>
        <v>DEN</v>
      </c>
      <c r="AI295" t="str">
        <f>VLOOKUP(Sheet1!F317,Sheet2!$H$2:$J$300,3,FALSE)</f>
        <v>PHO</v>
      </c>
      <c r="AJ295" t="str">
        <f>VLOOKUP(Sheet1!G317,Sheet2!$H$2:$J$300,3,FALSE)</f>
        <v>ATL</v>
      </c>
      <c r="AK295" t="str">
        <f>VLOOKUP(Sheet1!H317,Sheet2!$H$2:$J$300,3,FALSE)</f>
        <v>HOU</v>
      </c>
      <c r="AL295" t="str">
        <f>VLOOKUP(Sheet1!I317,Sheet2!$H$2:$J$300,3,FALSE)</f>
        <v>PHO</v>
      </c>
      <c r="AM295" t="str">
        <f>VLOOKUP(Sheet1!J317,Sheet2!$H$2:$J$300,3,FALSE)</f>
        <v>PHI</v>
      </c>
      <c r="AN295">
        <f si="41" t="shared"/>
        <v>2</v>
      </c>
      <c r="AO295">
        <f si="42" t="shared"/>
        <v>1</v>
      </c>
      <c r="AP295">
        <f si="43" t="shared"/>
        <v>3</v>
      </c>
      <c r="AQ295">
        <f si="44" t="shared"/>
        <v>1</v>
      </c>
      <c r="AR295">
        <f si="45" t="shared"/>
        <v>3</v>
      </c>
      <c r="AS295">
        <f si="46" t="shared"/>
        <v>2</v>
      </c>
      <c r="AT295">
        <f si="47" t="shared"/>
        <v>1</v>
      </c>
      <c r="AU295">
        <f si="48" t="shared"/>
        <v>3</v>
      </c>
      <c r="AV295">
        <f si="49" t="shared"/>
        <v>1</v>
      </c>
      <c r="AW295">
        <f si="50" t="shared"/>
        <v>3</v>
      </c>
    </row>
    <row r="296" spans="3:49" x14ac:dyDescent="0.25">
      <c r="C296" s="46"/>
      <c r="D296" s="47"/>
      <c r="E296" s="45"/>
      <c r="F296" s="45"/>
      <c r="G296" s="45"/>
      <c r="H296" s="45"/>
      <c r="I296" s="45"/>
      <c r="J296" s="45"/>
      <c r="K296" s="45"/>
      <c r="L296" s="5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D296">
        <v>295</v>
      </c>
      <c r="AE296" t="str">
        <f>VLOOKUP(Sheet1!B318,Sheet2!$H$2:$J$300,3,FALSE)</f>
        <v>PHI</v>
      </c>
      <c r="AF296" t="str">
        <f>VLOOKUP(Sheet1!C318,Sheet2!$H$2:$J$300,3,FALSE)</f>
        <v>MIN</v>
      </c>
      <c r="AG296" t="str">
        <f>VLOOKUP(Sheet1!D318,Sheet2!$H$2:$J$300,3,FALSE)</f>
        <v>PHI</v>
      </c>
      <c r="AH296" t="str">
        <f>VLOOKUP(Sheet1!E318,Sheet2!$H$2:$J$300,3,FALSE)</f>
        <v>DEN</v>
      </c>
      <c r="AI296" t="str">
        <f>VLOOKUP(Sheet1!F318,Sheet2!$H$2:$J$300,3,FALSE)</f>
        <v>PHO</v>
      </c>
      <c r="AJ296" t="str">
        <f>VLOOKUP(Sheet1!G318,Sheet2!$H$2:$J$300,3,FALSE)</f>
        <v>UTA</v>
      </c>
      <c r="AK296" t="str">
        <f>VLOOKUP(Sheet1!H318,Sheet2!$H$2:$J$300,3,FALSE)</f>
        <v>ATL</v>
      </c>
      <c r="AL296" t="str">
        <f>VLOOKUP(Sheet1!I318,Sheet2!$H$2:$J$300,3,FALSE)</f>
        <v>UTA</v>
      </c>
      <c r="AM296" t="str">
        <f>VLOOKUP(Sheet1!J318,Sheet2!$H$2:$J$300,3,FALSE)</f>
        <v>MIN</v>
      </c>
      <c r="AN296">
        <f si="41" t="shared"/>
        <v>2</v>
      </c>
      <c r="AO296">
        <f si="42" t="shared"/>
        <v>2</v>
      </c>
      <c r="AP296">
        <f si="43" t="shared"/>
        <v>2</v>
      </c>
      <c r="AQ296">
        <f si="44" t="shared"/>
        <v>1</v>
      </c>
      <c r="AR296">
        <f si="45" t="shared"/>
        <v>1</v>
      </c>
      <c r="AS296">
        <f si="46" t="shared"/>
        <v>2</v>
      </c>
      <c r="AT296">
        <f si="47" t="shared"/>
        <v>1</v>
      </c>
      <c r="AU296">
        <f si="48" t="shared"/>
        <v>2</v>
      </c>
      <c r="AV296">
        <f si="49" t="shared"/>
        <v>2</v>
      </c>
      <c r="AW296">
        <f si="50" t="shared"/>
        <v>2</v>
      </c>
    </row>
    <row r="297" spans="3:49" x14ac:dyDescent="0.25">
      <c r="C297" s="46"/>
      <c r="D297" s="47"/>
      <c r="E297" s="45"/>
      <c r="F297" s="45"/>
      <c r="G297" s="45"/>
      <c r="H297" s="45"/>
      <c r="I297" s="45"/>
      <c r="J297" s="45"/>
      <c r="K297" s="45"/>
      <c r="L297" s="5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D297">
        <v>296</v>
      </c>
      <c r="AE297" t="str">
        <f>VLOOKUP(Sheet1!B319,Sheet2!$H$2:$J$300,3,FALSE)</f>
        <v>PHI</v>
      </c>
      <c r="AF297" t="str">
        <f>VLOOKUP(Sheet1!C319,Sheet2!$H$2:$J$300,3,FALSE)</f>
        <v>ATL</v>
      </c>
      <c r="AG297" t="str">
        <f>VLOOKUP(Sheet1!D319,Sheet2!$H$2:$J$300,3,FALSE)</f>
        <v>PHO</v>
      </c>
      <c r="AH297" t="str">
        <f>VLOOKUP(Sheet1!E319,Sheet2!$H$2:$J$300,3,FALSE)</f>
        <v>PHI</v>
      </c>
      <c r="AI297" t="str">
        <f>VLOOKUP(Sheet1!F319,Sheet2!$H$2:$J$300,3,FALSE)</f>
        <v>PHI</v>
      </c>
      <c r="AJ297" t="str">
        <f>VLOOKUP(Sheet1!G319,Sheet2!$H$2:$J$300,3,FALSE)</f>
        <v>HOU</v>
      </c>
      <c r="AK297" t="str">
        <f>VLOOKUP(Sheet1!H319,Sheet2!$H$2:$J$300,3,FALSE)</f>
        <v>PHO</v>
      </c>
      <c r="AL297" t="str">
        <f>VLOOKUP(Sheet1!I319,Sheet2!$H$2:$J$300,3,FALSE)</f>
        <v>DEN</v>
      </c>
      <c r="AM297" t="str">
        <f>VLOOKUP(Sheet1!J319,Sheet2!$H$2:$J$300,3,FALSE)</f>
        <v>PHO</v>
      </c>
      <c r="AN297">
        <f si="41" t="shared"/>
        <v>3</v>
      </c>
      <c r="AO297">
        <f si="42" t="shared"/>
        <v>1</v>
      </c>
      <c r="AP297">
        <f si="43" t="shared"/>
        <v>3</v>
      </c>
      <c r="AQ297">
        <f si="44" t="shared"/>
        <v>3</v>
      </c>
      <c r="AR297">
        <f si="45" t="shared"/>
        <v>3</v>
      </c>
      <c r="AS297">
        <f si="46" t="shared"/>
        <v>1</v>
      </c>
      <c r="AT297">
        <f si="47" t="shared"/>
        <v>3</v>
      </c>
      <c r="AU297">
        <f si="48" t="shared"/>
        <v>1</v>
      </c>
      <c r="AV297">
        <f si="49" t="shared"/>
        <v>3</v>
      </c>
      <c r="AW297">
        <f si="50" t="shared"/>
        <v>3</v>
      </c>
    </row>
    <row r="298" spans="3:49" x14ac:dyDescent="0.25">
      <c r="C298" s="46"/>
      <c r="D298" s="47"/>
      <c r="E298" s="45"/>
      <c r="F298" s="45"/>
      <c r="G298" s="45"/>
      <c r="H298" s="45"/>
      <c r="I298" s="45"/>
      <c r="J298" s="45"/>
      <c r="K298" s="45"/>
      <c r="L298" s="5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D298">
        <v>297</v>
      </c>
      <c r="AE298" t="str">
        <f>VLOOKUP(Sheet1!B320,Sheet2!$H$2:$J$300,3,FALSE)</f>
        <v>PHI</v>
      </c>
      <c r="AF298" t="str">
        <f>VLOOKUP(Sheet1!C320,Sheet2!$H$2:$J$300,3,FALSE)</f>
        <v>ATL</v>
      </c>
      <c r="AG298" t="str">
        <f>VLOOKUP(Sheet1!D320,Sheet2!$H$2:$J$300,3,FALSE)</f>
        <v>PHO</v>
      </c>
      <c r="AH298" t="str">
        <f>VLOOKUP(Sheet1!E320,Sheet2!$H$2:$J$300,3,FALSE)</f>
        <v>DEN</v>
      </c>
      <c r="AI298" t="str">
        <f>VLOOKUP(Sheet1!F320,Sheet2!$H$2:$J$300,3,FALSE)</f>
        <v>PHO</v>
      </c>
      <c r="AJ298" t="str">
        <f>VLOOKUP(Sheet1!G320,Sheet2!$H$2:$J$300,3,FALSE)</f>
        <v>PHI</v>
      </c>
      <c r="AK298" t="str">
        <f>VLOOKUP(Sheet1!H320,Sheet2!$H$2:$J$300,3,FALSE)</f>
        <v>ATL</v>
      </c>
      <c r="AL298" t="str">
        <f>VLOOKUP(Sheet1!I320,Sheet2!$H$2:$J$300,3,FALSE)</f>
        <v>DEN</v>
      </c>
      <c r="AM298" t="str">
        <f>VLOOKUP(Sheet1!J320,Sheet2!$H$2:$J$300,3,FALSE)</f>
        <v>MIN</v>
      </c>
      <c r="AN298">
        <f si="41" t="shared"/>
        <v>2</v>
      </c>
      <c r="AO298">
        <f si="42" t="shared"/>
        <v>2</v>
      </c>
      <c r="AP298">
        <f si="43" t="shared"/>
        <v>2</v>
      </c>
      <c r="AQ298">
        <f si="44" t="shared"/>
        <v>2</v>
      </c>
      <c r="AR298">
        <f si="45" t="shared"/>
        <v>2</v>
      </c>
      <c r="AS298">
        <f si="46" t="shared"/>
        <v>2</v>
      </c>
      <c r="AT298">
        <f si="47" t="shared"/>
        <v>2</v>
      </c>
      <c r="AU298">
        <f si="48" t="shared"/>
        <v>2</v>
      </c>
      <c r="AV298">
        <f si="49" t="shared"/>
        <v>1</v>
      </c>
      <c r="AW298">
        <f si="50" t="shared"/>
        <v>2</v>
      </c>
    </row>
    <row r="299" spans="3:49" x14ac:dyDescent="0.25">
      <c r="C299" s="46"/>
      <c r="D299" s="47"/>
      <c r="E299" s="45"/>
      <c r="F299" s="45"/>
      <c r="G299" s="45"/>
      <c r="H299" s="45"/>
      <c r="I299" s="45"/>
      <c r="J299" s="45"/>
      <c r="K299" s="45"/>
      <c r="L299" s="5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D299">
        <v>298</v>
      </c>
      <c r="AE299" t="str">
        <f>VLOOKUP(Sheet1!B321,Sheet2!$H$2:$J$300,3,FALSE)</f>
        <v>PHI</v>
      </c>
      <c r="AF299" t="str">
        <f>VLOOKUP(Sheet1!C321,Sheet2!$H$2:$J$300,3,FALSE)</f>
        <v>ATL</v>
      </c>
      <c r="AG299" t="str">
        <f>VLOOKUP(Sheet1!D321,Sheet2!$H$2:$J$300,3,FALSE)</f>
        <v>PHI</v>
      </c>
      <c r="AH299" t="str">
        <f>VLOOKUP(Sheet1!E321,Sheet2!$H$2:$J$300,3,FALSE)</f>
        <v>DEN</v>
      </c>
      <c r="AI299" t="str">
        <f>VLOOKUP(Sheet1!F321,Sheet2!$H$2:$J$300,3,FALSE)</f>
        <v>PHO</v>
      </c>
      <c r="AJ299" t="str">
        <f>VLOOKUP(Sheet1!G321,Sheet2!$H$2:$J$300,3,FALSE)</f>
        <v>ATL</v>
      </c>
      <c r="AK299" t="str">
        <f>VLOOKUP(Sheet1!H321,Sheet2!$H$2:$J$300,3,FALSE)</f>
        <v>PHO</v>
      </c>
      <c r="AL299" t="str">
        <f>VLOOKUP(Sheet1!I321,Sheet2!$H$2:$J$300,3,FALSE)</f>
        <v>DEN</v>
      </c>
      <c r="AM299" t="str">
        <f>VLOOKUP(Sheet1!J321,Sheet2!$H$2:$J$300,3,FALSE)</f>
        <v>DEN</v>
      </c>
      <c r="AN299">
        <f si="41" t="shared"/>
        <v>2</v>
      </c>
      <c r="AO299">
        <f si="42" t="shared"/>
        <v>2</v>
      </c>
      <c r="AP299">
        <f si="43" t="shared"/>
        <v>2</v>
      </c>
      <c r="AQ299">
        <f si="44" t="shared"/>
        <v>3</v>
      </c>
      <c r="AR299">
        <f si="45" t="shared"/>
        <v>2</v>
      </c>
      <c r="AS299">
        <f si="46" t="shared"/>
        <v>2</v>
      </c>
      <c r="AT299">
        <f si="47" t="shared"/>
        <v>2</v>
      </c>
      <c r="AU299">
        <f si="48" t="shared"/>
        <v>3</v>
      </c>
      <c r="AV299">
        <f si="49" t="shared"/>
        <v>3</v>
      </c>
      <c r="AW299">
        <f si="50" t="shared"/>
        <v>3</v>
      </c>
    </row>
    <row r="300" spans="3:49" x14ac:dyDescent="0.25">
      <c r="C300" s="46"/>
      <c r="D300" s="47"/>
      <c r="E300" s="45"/>
      <c r="F300" s="45"/>
      <c r="G300" s="45"/>
      <c r="H300" s="45"/>
      <c r="I300" s="45"/>
      <c r="J300" s="45"/>
      <c r="K300" s="45"/>
      <c r="L300" s="5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D300">
        <v>299</v>
      </c>
      <c r="AE300" t="str">
        <f>VLOOKUP(Sheet1!B322,Sheet2!$H$2:$J$300,3,FALSE)</f>
        <v>PHI</v>
      </c>
      <c r="AF300" t="str">
        <f>VLOOKUP(Sheet1!C322,Sheet2!$H$2:$J$300,3,FALSE)</f>
        <v>ATL</v>
      </c>
      <c r="AG300" t="str">
        <f>VLOOKUP(Sheet1!D322,Sheet2!$H$2:$J$300,3,FALSE)</f>
        <v>PHI</v>
      </c>
      <c r="AH300" t="str">
        <f>VLOOKUP(Sheet1!E322,Sheet2!$H$2:$J$300,3,FALSE)</f>
        <v>DEN</v>
      </c>
      <c r="AI300" t="str">
        <f>VLOOKUP(Sheet1!F322,Sheet2!$H$2:$J$300,3,FALSE)</f>
        <v>DEN</v>
      </c>
      <c r="AJ300" t="str">
        <f>VLOOKUP(Sheet1!G322,Sheet2!$H$2:$J$300,3,FALSE)</f>
        <v>PHO</v>
      </c>
      <c r="AK300" t="str">
        <f>VLOOKUP(Sheet1!H322,Sheet2!$H$2:$J$300,3,FALSE)</f>
        <v>DEN</v>
      </c>
      <c r="AL300" t="str">
        <f>VLOOKUP(Sheet1!I322,Sheet2!$H$2:$J$300,3,FALSE)</f>
        <v>DEN</v>
      </c>
      <c r="AM300" t="str">
        <f>VLOOKUP(Sheet1!J322,Sheet2!$H$2:$J$300,3,FALSE)</f>
        <v>PHI</v>
      </c>
      <c r="AN300">
        <f si="41" t="shared"/>
        <v>3</v>
      </c>
      <c r="AO300">
        <f si="42" t="shared"/>
        <v>1</v>
      </c>
      <c r="AP300">
        <f si="43" t="shared"/>
        <v>3</v>
      </c>
      <c r="AQ300">
        <f si="44" t="shared"/>
        <v>4</v>
      </c>
      <c r="AR300">
        <f si="45" t="shared"/>
        <v>4</v>
      </c>
      <c r="AS300">
        <f si="46" t="shared"/>
        <v>1</v>
      </c>
      <c r="AT300">
        <f si="47" t="shared"/>
        <v>4</v>
      </c>
      <c r="AU300">
        <f si="48" t="shared"/>
        <v>4</v>
      </c>
      <c r="AV300">
        <f si="49" t="shared"/>
        <v>3</v>
      </c>
      <c r="AW300">
        <f si="50" t="shared"/>
        <v>4</v>
      </c>
    </row>
    <row r="301" spans="3:49" x14ac:dyDescent="0.25">
      <c r="C301" s="46"/>
      <c r="D301" s="47"/>
      <c r="E301" s="45"/>
      <c r="F301" s="45"/>
      <c r="G301" s="45"/>
      <c r="H301" s="45"/>
      <c r="I301" s="45"/>
      <c r="J301" s="45"/>
      <c r="K301" s="45"/>
      <c r="L301" s="5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D301">
        <v>300</v>
      </c>
      <c r="AE301" t="str">
        <f>VLOOKUP(Sheet1!B323,Sheet2!$H$2:$J$300,3,FALSE)</f>
        <v>PHI</v>
      </c>
      <c r="AF301" t="str">
        <f>VLOOKUP(Sheet1!C323,Sheet2!$H$2:$J$300,3,FALSE)</f>
        <v>SAC</v>
      </c>
      <c r="AG301" t="str">
        <f>VLOOKUP(Sheet1!D323,Sheet2!$H$2:$J$300,3,FALSE)</f>
        <v>PHO</v>
      </c>
      <c r="AH301" t="str">
        <f>VLOOKUP(Sheet1!E323,Sheet2!$H$2:$J$300,3,FALSE)</f>
        <v>DEN</v>
      </c>
      <c r="AI301" t="str">
        <f>VLOOKUP(Sheet1!F323,Sheet2!$H$2:$J$300,3,FALSE)</f>
        <v>PHO</v>
      </c>
      <c r="AJ301" t="str">
        <f>VLOOKUP(Sheet1!G323,Sheet2!$H$2:$J$300,3,FALSE)</f>
        <v>PHO</v>
      </c>
      <c r="AK301" t="str">
        <f>VLOOKUP(Sheet1!H323,Sheet2!$H$2:$J$300,3,FALSE)</f>
        <v>DEN</v>
      </c>
      <c r="AL301" t="str">
        <f>VLOOKUP(Sheet1!I323,Sheet2!$H$2:$J$300,3,FALSE)</f>
        <v>PHI</v>
      </c>
      <c r="AM301" t="str">
        <f>VLOOKUP(Sheet1!J323,Sheet2!$H$2:$J$300,3,FALSE)</f>
        <v>UTA</v>
      </c>
      <c r="AN301">
        <f si="41" t="shared"/>
        <v>2</v>
      </c>
      <c r="AO301">
        <f si="42" t="shared"/>
        <v>1</v>
      </c>
      <c r="AP301">
        <f si="43" t="shared"/>
        <v>3</v>
      </c>
      <c r="AQ301">
        <f si="44" t="shared"/>
        <v>2</v>
      </c>
      <c r="AR301">
        <f si="45" t="shared"/>
        <v>3</v>
      </c>
      <c r="AS301">
        <f si="46" t="shared"/>
        <v>3</v>
      </c>
      <c r="AT301">
        <f si="47" t="shared"/>
        <v>2</v>
      </c>
      <c r="AU301">
        <f si="48" t="shared"/>
        <v>2</v>
      </c>
      <c r="AV301">
        <f si="49" t="shared"/>
        <v>1</v>
      </c>
      <c r="AW301">
        <f si="50" t="shared"/>
        <v>3</v>
      </c>
    </row>
    <row r="302" spans="3:49" x14ac:dyDescent="0.25">
      <c r="C302" s="46"/>
      <c r="D302" s="47"/>
      <c r="E302" s="45"/>
      <c r="F302" s="45"/>
      <c r="G302" s="45"/>
      <c r="H302" s="45"/>
      <c r="I302" s="45"/>
      <c r="J302" s="45"/>
      <c r="K302" s="45"/>
      <c r="L302" s="5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D302">
        <v>301</v>
      </c>
      <c r="AE302" t="str">
        <f>VLOOKUP(Sheet1!B324,Sheet2!$H$2:$J$300,3,FALSE)</f>
        <v>UTA</v>
      </c>
      <c r="AF302" t="str">
        <f>VLOOKUP(Sheet1!C324,Sheet2!$H$2:$J$300,3,FALSE)</f>
        <v>MIN</v>
      </c>
      <c r="AG302" t="str">
        <f>VLOOKUP(Sheet1!D324,Sheet2!$H$2:$J$300,3,FALSE)</f>
        <v>PHO</v>
      </c>
      <c r="AH302" t="str">
        <f>VLOOKUP(Sheet1!E324,Sheet2!$H$2:$J$300,3,FALSE)</f>
        <v>DEN</v>
      </c>
      <c r="AI302" t="str">
        <f>VLOOKUP(Sheet1!F324,Sheet2!$H$2:$J$300,3,FALSE)</f>
        <v>PHO</v>
      </c>
      <c r="AJ302" t="str">
        <f>VLOOKUP(Sheet1!G324,Sheet2!$H$2:$J$300,3,FALSE)</f>
        <v>UTA</v>
      </c>
      <c r="AK302" t="str">
        <f>VLOOKUP(Sheet1!H324,Sheet2!$H$2:$J$300,3,FALSE)</f>
        <v>HOU</v>
      </c>
      <c r="AL302" t="str">
        <f>VLOOKUP(Sheet1!I324,Sheet2!$H$2:$J$300,3,FALSE)</f>
        <v>DEN</v>
      </c>
      <c r="AM302" t="str">
        <f>VLOOKUP(Sheet1!J324,Sheet2!$H$2:$J$300,3,FALSE)</f>
        <v>DEN</v>
      </c>
      <c r="AN302">
        <f si="41" t="shared"/>
        <v>2</v>
      </c>
      <c r="AO302">
        <f si="42" t="shared"/>
        <v>1</v>
      </c>
      <c r="AP302">
        <f si="43" t="shared"/>
        <v>2</v>
      </c>
      <c r="AQ302">
        <f si="44" t="shared"/>
        <v>3</v>
      </c>
      <c r="AR302">
        <f si="45" t="shared"/>
        <v>2</v>
      </c>
      <c r="AS302">
        <f si="46" t="shared"/>
        <v>2</v>
      </c>
      <c r="AT302">
        <f si="47" t="shared"/>
        <v>1</v>
      </c>
      <c r="AU302">
        <f si="48" t="shared"/>
        <v>3</v>
      </c>
      <c r="AV302">
        <f si="49" t="shared"/>
        <v>3</v>
      </c>
      <c r="AW302">
        <f si="50" t="shared"/>
        <v>3</v>
      </c>
    </row>
    <row r="303" spans="3:49" x14ac:dyDescent="0.25">
      <c r="C303" s="46"/>
      <c r="D303" s="47"/>
      <c r="E303" s="45"/>
      <c r="F303" s="45"/>
      <c r="G303" s="45"/>
      <c r="H303" s="45"/>
      <c r="I303" s="45"/>
      <c r="J303" s="45"/>
      <c r="K303" s="45"/>
      <c r="L303" s="5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D303">
        <v>302</v>
      </c>
      <c r="AE303" t="str">
        <f>VLOOKUP(Sheet1!B325,Sheet2!$H$2:$J$300,3,FALSE)</f>
        <v>PHI</v>
      </c>
      <c r="AF303" t="str">
        <f>VLOOKUP(Sheet1!C325,Sheet2!$H$2:$J$300,3,FALSE)</f>
        <v>ATL</v>
      </c>
      <c r="AG303" t="str">
        <f>VLOOKUP(Sheet1!D325,Sheet2!$H$2:$J$300,3,FALSE)</f>
        <v>PHI</v>
      </c>
      <c r="AH303" t="str">
        <f>VLOOKUP(Sheet1!E325,Sheet2!$H$2:$J$300,3,FALSE)</f>
        <v>DEN</v>
      </c>
      <c r="AI303" t="str">
        <f>VLOOKUP(Sheet1!F325,Sheet2!$H$2:$J$300,3,FALSE)</f>
        <v>PHO</v>
      </c>
      <c r="AJ303" t="str">
        <f>VLOOKUP(Sheet1!G325,Sheet2!$H$2:$J$300,3,FALSE)</f>
        <v>PHI</v>
      </c>
      <c r="AK303" t="str">
        <f>VLOOKUP(Sheet1!H325,Sheet2!$H$2:$J$300,3,FALSE)</f>
        <v>ATL</v>
      </c>
      <c r="AL303" t="str">
        <f>VLOOKUP(Sheet1!I325,Sheet2!$H$2:$J$300,3,FALSE)</f>
        <v>DEN</v>
      </c>
      <c r="AM303" t="str">
        <f>VLOOKUP(Sheet1!J325,Sheet2!$H$2:$J$300,3,FALSE)</f>
        <v>MIN</v>
      </c>
      <c r="AN303">
        <f si="41" t="shared"/>
        <v>3</v>
      </c>
      <c r="AO303">
        <f si="42" t="shared"/>
        <v>2</v>
      </c>
      <c r="AP303">
        <f si="43" t="shared"/>
        <v>3</v>
      </c>
      <c r="AQ303">
        <f si="44" t="shared"/>
        <v>2</v>
      </c>
      <c r="AR303">
        <f si="45" t="shared"/>
        <v>1</v>
      </c>
      <c r="AS303">
        <f si="46" t="shared"/>
        <v>3</v>
      </c>
      <c r="AT303">
        <f si="47" t="shared"/>
        <v>2</v>
      </c>
      <c r="AU303">
        <f si="48" t="shared"/>
        <v>2</v>
      </c>
      <c r="AV303">
        <f si="49" t="shared"/>
        <v>1</v>
      </c>
      <c r="AW303">
        <f si="50" t="shared"/>
        <v>3</v>
      </c>
    </row>
    <row r="304" spans="3:49" x14ac:dyDescent="0.25">
      <c r="C304" s="46"/>
      <c r="D304" s="47"/>
      <c r="E304" s="45"/>
      <c r="F304" s="45"/>
      <c r="G304" s="45"/>
      <c r="H304" s="45"/>
      <c r="I304" s="45"/>
      <c r="J304" s="45"/>
      <c r="K304" s="45"/>
      <c r="L304" s="5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D304">
        <v>303</v>
      </c>
      <c r="AE304" t="str">
        <f>VLOOKUP(Sheet1!B326,Sheet2!$H$2:$J$300,3,FALSE)</f>
        <v>PHI</v>
      </c>
      <c r="AF304" t="str">
        <f>VLOOKUP(Sheet1!C326,Sheet2!$H$2:$J$300,3,FALSE)</f>
        <v>SAC</v>
      </c>
      <c r="AG304" t="str">
        <f>VLOOKUP(Sheet1!D326,Sheet2!$H$2:$J$300,3,FALSE)</f>
        <v>UTA</v>
      </c>
      <c r="AH304" t="str">
        <f>VLOOKUP(Sheet1!E326,Sheet2!$H$2:$J$300,3,FALSE)</f>
        <v>DEN</v>
      </c>
      <c r="AI304" t="str">
        <f>VLOOKUP(Sheet1!F326,Sheet2!$H$2:$J$300,3,FALSE)</f>
        <v>PHI</v>
      </c>
      <c r="AJ304" t="str">
        <f>VLOOKUP(Sheet1!G326,Sheet2!$H$2:$J$300,3,FALSE)</f>
        <v>HOU</v>
      </c>
      <c r="AK304" t="str">
        <f>VLOOKUP(Sheet1!H326,Sheet2!$H$2:$J$300,3,FALSE)</f>
        <v>HOU</v>
      </c>
      <c r="AL304" t="str">
        <f>VLOOKUP(Sheet1!I326,Sheet2!$H$2:$J$300,3,FALSE)</f>
        <v>ATL</v>
      </c>
      <c r="AM304" t="str">
        <f>VLOOKUP(Sheet1!J326,Sheet2!$H$2:$J$300,3,FALSE)</f>
        <v>PHO</v>
      </c>
      <c r="AN304">
        <f si="41" t="shared"/>
        <v>2</v>
      </c>
      <c r="AO304">
        <f si="42" t="shared"/>
        <v>1</v>
      </c>
      <c r="AP304">
        <f si="43" t="shared"/>
        <v>1</v>
      </c>
      <c r="AQ304">
        <f si="44" t="shared"/>
        <v>1</v>
      </c>
      <c r="AR304">
        <f si="45" t="shared"/>
        <v>2</v>
      </c>
      <c r="AS304">
        <f si="46" t="shared"/>
        <v>2</v>
      </c>
      <c r="AT304">
        <f si="47" t="shared"/>
        <v>2</v>
      </c>
      <c r="AU304">
        <f si="48" t="shared"/>
        <v>1</v>
      </c>
      <c r="AV304">
        <f si="49" t="shared"/>
        <v>1</v>
      </c>
      <c r="AW304">
        <f si="50" t="shared"/>
        <v>2</v>
      </c>
    </row>
    <row r="305" spans="3:49" x14ac:dyDescent="0.25">
      <c r="C305" s="46"/>
      <c r="D305" s="47"/>
      <c r="E305" s="45"/>
      <c r="F305" s="45"/>
      <c r="G305" s="45"/>
      <c r="H305" s="45"/>
      <c r="I305" s="45"/>
      <c r="J305" s="45"/>
      <c r="K305" s="45"/>
      <c r="L305" s="5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D305">
        <v>304</v>
      </c>
      <c r="AE305" t="str">
        <f>VLOOKUP(Sheet1!B327,Sheet2!$H$2:$J$300,3,FALSE)</f>
        <v>PHI</v>
      </c>
      <c r="AF305" t="str">
        <f>VLOOKUP(Sheet1!C327,Sheet2!$H$2:$J$300,3,FALSE)</f>
        <v>MIN</v>
      </c>
      <c r="AG305" t="str">
        <f>VLOOKUP(Sheet1!D327,Sheet2!$H$2:$J$300,3,FALSE)</f>
        <v>HOU</v>
      </c>
      <c r="AH305" t="str">
        <f>VLOOKUP(Sheet1!E327,Sheet2!$H$2:$J$300,3,FALSE)</f>
        <v>DEN</v>
      </c>
      <c r="AI305" t="str">
        <f>VLOOKUP(Sheet1!F327,Sheet2!$H$2:$J$300,3,FALSE)</f>
        <v>ATL</v>
      </c>
      <c r="AJ305" t="str">
        <f>VLOOKUP(Sheet1!G327,Sheet2!$H$2:$J$300,3,FALSE)</f>
        <v>PHI</v>
      </c>
      <c r="AK305" t="str">
        <f>VLOOKUP(Sheet1!H327,Sheet2!$H$2:$J$300,3,FALSE)</f>
        <v>SAC</v>
      </c>
      <c r="AL305" t="str">
        <f>VLOOKUP(Sheet1!I327,Sheet2!$H$2:$J$300,3,FALSE)</f>
        <v>DEN</v>
      </c>
      <c r="AM305" t="str">
        <f>VLOOKUP(Sheet1!J327,Sheet2!$H$2:$J$300,3,FALSE)</f>
        <v>UTA</v>
      </c>
      <c r="AN305">
        <f si="41" t="shared"/>
        <v>2</v>
      </c>
      <c r="AO305">
        <f si="42" t="shared"/>
        <v>1</v>
      </c>
      <c r="AP305">
        <f si="43" t="shared"/>
        <v>1</v>
      </c>
      <c r="AQ305">
        <f si="44" t="shared"/>
        <v>2</v>
      </c>
      <c r="AR305">
        <f si="45" t="shared"/>
        <v>1</v>
      </c>
      <c r="AS305">
        <f si="46" t="shared"/>
        <v>2</v>
      </c>
      <c r="AT305">
        <f si="47" t="shared"/>
        <v>1</v>
      </c>
      <c r="AU305">
        <f si="48" t="shared"/>
        <v>2</v>
      </c>
      <c r="AV305">
        <f si="49" t="shared"/>
        <v>1</v>
      </c>
      <c r="AW305">
        <f si="50" t="shared"/>
        <v>2</v>
      </c>
    </row>
    <row r="306" spans="3:49" x14ac:dyDescent="0.25">
      <c r="C306" s="46"/>
      <c r="D306" s="47"/>
      <c r="E306" s="45"/>
      <c r="F306" s="45"/>
      <c r="G306" s="45"/>
      <c r="H306" s="45"/>
      <c r="I306" s="45"/>
      <c r="J306" s="45"/>
      <c r="K306" s="45"/>
      <c r="L306" s="5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D306">
        <v>305</v>
      </c>
      <c r="AE306" t="str">
        <f>VLOOKUP(Sheet1!B328,Sheet2!$H$2:$J$300,3,FALSE)</f>
        <v>PHI</v>
      </c>
      <c r="AF306" t="str">
        <f>VLOOKUP(Sheet1!C328,Sheet2!$H$2:$J$300,3,FALSE)</f>
        <v>MIN</v>
      </c>
      <c r="AG306" t="str">
        <f>VLOOKUP(Sheet1!D328,Sheet2!$H$2:$J$300,3,FALSE)</f>
        <v>PHO</v>
      </c>
      <c r="AH306" t="str">
        <f>VLOOKUP(Sheet1!E328,Sheet2!$H$2:$J$300,3,FALSE)</f>
        <v>DEN</v>
      </c>
      <c r="AI306" t="str">
        <f>VLOOKUP(Sheet1!F328,Sheet2!$H$2:$J$300,3,FALSE)</f>
        <v>PHO</v>
      </c>
      <c r="AJ306" t="str">
        <f>VLOOKUP(Sheet1!G328,Sheet2!$H$2:$J$300,3,FALSE)</f>
        <v>PHO</v>
      </c>
      <c r="AK306" t="str">
        <f>VLOOKUP(Sheet1!H328,Sheet2!$H$2:$J$300,3,FALSE)</f>
        <v>ATL</v>
      </c>
      <c r="AL306" t="str">
        <f>VLOOKUP(Sheet1!I328,Sheet2!$H$2:$J$300,3,FALSE)</f>
        <v>MIN</v>
      </c>
      <c r="AM306" t="str">
        <f>VLOOKUP(Sheet1!J328,Sheet2!$H$2:$J$300,3,FALSE)</f>
        <v>MIN</v>
      </c>
      <c r="AN306">
        <f si="41" t="shared"/>
        <v>1</v>
      </c>
      <c r="AO306">
        <f si="42" t="shared"/>
        <v>3</v>
      </c>
      <c r="AP306">
        <f si="43" t="shared"/>
        <v>3</v>
      </c>
      <c r="AQ306">
        <f si="44" t="shared"/>
        <v>1</v>
      </c>
      <c r="AR306">
        <f si="45" t="shared"/>
        <v>3</v>
      </c>
      <c r="AS306">
        <f si="46" t="shared"/>
        <v>3</v>
      </c>
      <c r="AT306">
        <f si="47" t="shared"/>
        <v>1</v>
      </c>
      <c r="AU306">
        <f si="48" t="shared"/>
        <v>3</v>
      </c>
      <c r="AV306">
        <f si="49" t="shared"/>
        <v>3</v>
      </c>
      <c r="AW306">
        <f si="50" t="shared"/>
        <v>3</v>
      </c>
    </row>
    <row r="307" spans="3:49" x14ac:dyDescent="0.25">
      <c r="C307" s="46"/>
      <c r="D307" s="47"/>
      <c r="E307" s="45"/>
      <c r="F307" s="45"/>
      <c r="G307" s="45"/>
      <c r="H307" s="45"/>
      <c r="I307" s="45"/>
      <c r="J307" s="45"/>
      <c r="K307" s="45"/>
      <c r="L307" s="5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D307">
        <v>306</v>
      </c>
      <c r="AE307" t="str">
        <f>VLOOKUP(Sheet1!B329,Sheet2!$H$2:$J$300,3,FALSE)</f>
        <v>PHI</v>
      </c>
      <c r="AF307" t="str">
        <f>VLOOKUP(Sheet1!C329,Sheet2!$H$2:$J$300,3,FALSE)</f>
        <v>MIN</v>
      </c>
      <c r="AG307" t="str">
        <f>VLOOKUP(Sheet1!D329,Sheet2!$H$2:$J$300,3,FALSE)</f>
        <v>PHI</v>
      </c>
      <c r="AH307" t="str">
        <f>VLOOKUP(Sheet1!E329,Sheet2!$H$2:$J$300,3,FALSE)</f>
        <v>HOU</v>
      </c>
      <c r="AI307" t="str">
        <f>VLOOKUP(Sheet1!F329,Sheet2!$H$2:$J$300,3,FALSE)</f>
        <v>DEN</v>
      </c>
      <c r="AJ307" t="str">
        <f>VLOOKUP(Sheet1!G329,Sheet2!$H$2:$J$300,3,FALSE)</f>
        <v>PHO</v>
      </c>
      <c r="AK307" t="str">
        <f>VLOOKUP(Sheet1!H329,Sheet2!$H$2:$J$300,3,FALSE)</f>
        <v>HOU</v>
      </c>
      <c r="AL307" t="str">
        <f>VLOOKUP(Sheet1!I329,Sheet2!$H$2:$J$300,3,FALSE)</f>
        <v>DEN</v>
      </c>
      <c r="AM307" t="str">
        <f>VLOOKUP(Sheet1!J329,Sheet2!$H$2:$J$300,3,FALSE)</f>
        <v>PHO</v>
      </c>
      <c r="AN307">
        <f si="41" t="shared"/>
        <v>2</v>
      </c>
      <c r="AO307">
        <f si="42" t="shared"/>
        <v>1</v>
      </c>
      <c r="AP307">
        <f si="43" t="shared"/>
        <v>2</v>
      </c>
      <c r="AQ307">
        <f si="44" t="shared"/>
        <v>2</v>
      </c>
      <c r="AR307">
        <f si="45" t="shared"/>
        <v>2</v>
      </c>
      <c r="AS307">
        <f si="46" t="shared"/>
        <v>2</v>
      </c>
      <c r="AT307">
        <f si="47" t="shared"/>
        <v>2</v>
      </c>
      <c r="AU307">
        <f si="48" t="shared"/>
        <v>2</v>
      </c>
      <c r="AV307">
        <f si="49" t="shared"/>
        <v>2</v>
      </c>
      <c r="AW307">
        <f si="50" t="shared"/>
        <v>2</v>
      </c>
    </row>
    <row r="308" spans="3:49" x14ac:dyDescent="0.25">
      <c r="C308" s="46"/>
      <c r="D308" s="47"/>
      <c r="E308" s="45"/>
      <c r="F308" s="45"/>
      <c r="G308" s="45"/>
      <c r="H308" s="45"/>
      <c r="I308" s="45"/>
      <c r="J308" s="45"/>
      <c r="K308" s="45"/>
      <c r="L308" s="5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D308">
        <v>307</v>
      </c>
      <c r="AE308" t="str">
        <f>VLOOKUP(Sheet1!B330,Sheet2!$H$2:$J$300,3,FALSE)</f>
        <v>PHI</v>
      </c>
      <c r="AF308" t="str">
        <f>VLOOKUP(Sheet1!C330,Sheet2!$H$2:$J$300,3,FALSE)</f>
        <v>ATL</v>
      </c>
      <c r="AG308" t="str">
        <f>VLOOKUP(Sheet1!D330,Sheet2!$H$2:$J$300,3,FALSE)</f>
        <v>PHO</v>
      </c>
      <c r="AH308" t="str">
        <f>VLOOKUP(Sheet1!E330,Sheet2!$H$2:$J$300,3,FALSE)</f>
        <v>DEN</v>
      </c>
      <c r="AI308" t="str">
        <f>VLOOKUP(Sheet1!F330,Sheet2!$H$2:$J$300,3,FALSE)</f>
        <v>DEN</v>
      </c>
      <c r="AJ308" t="str">
        <f>VLOOKUP(Sheet1!G330,Sheet2!$H$2:$J$300,3,FALSE)</f>
        <v>PHO</v>
      </c>
      <c r="AK308" t="str">
        <f>VLOOKUP(Sheet1!H330,Sheet2!$H$2:$J$300,3,FALSE)</f>
        <v>ATL</v>
      </c>
      <c r="AL308" t="str">
        <f>VLOOKUP(Sheet1!I330,Sheet2!$H$2:$J$300,3,FALSE)</f>
        <v>SAC</v>
      </c>
      <c r="AM308" t="str">
        <f>VLOOKUP(Sheet1!J330,Sheet2!$H$2:$J$300,3,FALSE)</f>
        <v>PHO</v>
      </c>
      <c r="AN308">
        <f si="41" t="shared"/>
        <v>1</v>
      </c>
      <c r="AO308">
        <f si="42" t="shared"/>
        <v>2</v>
      </c>
      <c r="AP308">
        <f si="43" t="shared"/>
        <v>3</v>
      </c>
      <c r="AQ308">
        <f si="44" t="shared"/>
        <v>2</v>
      </c>
      <c r="AR308">
        <f si="45" t="shared"/>
        <v>2</v>
      </c>
      <c r="AS308">
        <f si="46" t="shared"/>
        <v>3</v>
      </c>
      <c r="AT308">
        <f si="47" t="shared"/>
        <v>2</v>
      </c>
      <c r="AU308">
        <f si="48" t="shared"/>
        <v>1</v>
      </c>
      <c r="AV308">
        <f si="49" t="shared"/>
        <v>3</v>
      </c>
      <c r="AW308">
        <f si="50" t="shared"/>
        <v>3</v>
      </c>
    </row>
    <row r="309" spans="3:49" x14ac:dyDescent="0.25">
      <c r="C309" s="46"/>
      <c r="D309" s="47"/>
      <c r="E309" s="45"/>
      <c r="F309" s="45"/>
      <c r="G309" s="45"/>
      <c r="H309" s="45"/>
      <c r="I309" s="45"/>
      <c r="J309" s="45"/>
      <c r="K309" s="45"/>
      <c r="L309" s="5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D309">
        <v>308</v>
      </c>
      <c r="AE309" t="str">
        <f>VLOOKUP(Sheet1!B331,Sheet2!$H$2:$J$300,3,FALSE)</f>
        <v>PHI</v>
      </c>
      <c r="AF309" t="str">
        <f>VLOOKUP(Sheet1!C331,Sheet2!$H$2:$J$300,3,FALSE)</f>
        <v>ATL</v>
      </c>
      <c r="AG309" t="str">
        <f>VLOOKUP(Sheet1!D331,Sheet2!$H$2:$J$300,3,FALSE)</f>
        <v>PHI</v>
      </c>
      <c r="AH309" t="str">
        <f>VLOOKUP(Sheet1!E331,Sheet2!$H$2:$J$300,3,FALSE)</f>
        <v>DEN</v>
      </c>
      <c r="AI309" t="str">
        <f>VLOOKUP(Sheet1!F331,Sheet2!$H$2:$J$300,3,FALSE)</f>
        <v>PHO</v>
      </c>
      <c r="AJ309" t="str">
        <f>VLOOKUP(Sheet1!G331,Sheet2!$H$2:$J$300,3,FALSE)</f>
        <v>HOU</v>
      </c>
      <c r="AK309" t="str">
        <f>VLOOKUP(Sheet1!H331,Sheet2!$H$2:$J$300,3,FALSE)</f>
        <v>PHO</v>
      </c>
      <c r="AL309" t="str">
        <f>VLOOKUP(Sheet1!I331,Sheet2!$H$2:$J$300,3,FALSE)</f>
        <v>DEN</v>
      </c>
      <c r="AM309" t="str">
        <f>VLOOKUP(Sheet1!J331,Sheet2!$H$2:$J$300,3,FALSE)</f>
        <v>MIN</v>
      </c>
      <c r="AN309">
        <f si="41" t="shared"/>
        <v>2</v>
      </c>
      <c r="AO309">
        <f si="42" t="shared"/>
        <v>1</v>
      </c>
      <c r="AP309">
        <f si="43" t="shared"/>
        <v>2</v>
      </c>
      <c r="AQ309">
        <f si="44" t="shared"/>
        <v>2</v>
      </c>
      <c r="AR309">
        <f si="45" t="shared"/>
        <v>2</v>
      </c>
      <c r="AS309">
        <f si="46" t="shared"/>
        <v>1</v>
      </c>
      <c r="AT309">
        <f si="47" t="shared"/>
        <v>2</v>
      </c>
      <c r="AU309">
        <f si="48" t="shared"/>
        <v>2</v>
      </c>
      <c r="AV309">
        <f si="49" t="shared"/>
        <v>1</v>
      </c>
      <c r="AW309">
        <f si="50" t="shared"/>
        <v>2</v>
      </c>
    </row>
    <row r="310" spans="3:49" x14ac:dyDescent="0.25">
      <c r="C310" s="46"/>
      <c r="D310" s="47"/>
      <c r="E310" s="45"/>
      <c r="F310" s="45"/>
      <c r="G310" s="45"/>
      <c r="H310" s="45"/>
      <c r="I310" s="45"/>
      <c r="J310" s="45"/>
      <c r="K310" s="45"/>
      <c r="L310" s="5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D310">
        <v>309</v>
      </c>
      <c r="AE310" t="str">
        <f>VLOOKUP(Sheet1!B332,Sheet2!$H$2:$J$300,3,FALSE)</f>
        <v>PHI</v>
      </c>
      <c r="AF310" t="str">
        <f>VLOOKUP(Sheet1!C332,Sheet2!$H$2:$J$300,3,FALSE)</f>
        <v>MIN</v>
      </c>
      <c r="AG310" t="str">
        <f>VLOOKUP(Sheet1!D332,Sheet2!$H$2:$J$300,3,FALSE)</f>
        <v>SAC</v>
      </c>
      <c r="AH310" t="str">
        <f>VLOOKUP(Sheet1!E332,Sheet2!$H$2:$J$300,3,FALSE)</f>
        <v>DEN</v>
      </c>
      <c r="AI310" t="str">
        <f>VLOOKUP(Sheet1!F332,Sheet2!$H$2:$J$300,3,FALSE)</f>
        <v>DEN</v>
      </c>
      <c r="AJ310" t="str">
        <f>VLOOKUP(Sheet1!G332,Sheet2!$H$2:$J$300,3,FALSE)</f>
        <v>PHO</v>
      </c>
      <c r="AK310" t="str">
        <f>VLOOKUP(Sheet1!H332,Sheet2!$H$2:$J$300,3,FALSE)</f>
        <v>ATL</v>
      </c>
      <c r="AL310" t="str">
        <f>VLOOKUP(Sheet1!I332,Sheet2!$H$2:$J$300,3,FALSE)</f>
        <v>MIN</v>
      </c>
      <c r="AM310" t="str">
        <f>VLOOKUP(Sheet1!J332,Sheet2!$H$2:$J$300,3,FALSE)</f>
        <v>DEN</v>
      </c>
      <c r="AN310">
        <f si="41" t="shared"/>
        <v>1</v>
      </c>
      <c r="AO310">
        <f si="42" t="shared"/>
        <v>2</v>
      </c>
      <c r="AP310">
        <f si="43" t="shared"/>
        <v>1</v>
      </c>
      <c r="AQ310">
        <f si="44" t="shared"/>
        <v>3</v>
      </c>
      <c r="AR310">
        <f si="45" t="shared"/>
        <v>3</v>
      </c>
      <c r="AS310">
        <f si="46" t="shared"/>
        <v>1</v>
      </c>
      <c r="AT310">
        <f si="47" t="shared"/>
        <v>1</v>
      </c>
      <c r="AU310">
        <f si="48" t="shared"/>
        <v>2</v>
      </c>
      <c r="AV310">
        <f si="49" t="shared"/>
        <v>3</v>
      </c>
      <c r="AW310">
        <f si="50" t="shared"/>
        <v>3</v>
      </c>
    </row>
    <row r="311" spans="3:49" x14ac:dyDescent="0.25">
      <c r="C311" s="46"/>
      <c r="D311" s="47"/>
      <c r="E311" s="45"/>
      <c r="F311" s="45"/>
      <c r="G311" s="45"/>
      <c r="H311" s="45"/>
      <c r="I311" s="45"/>
      <c r="J311" s="45"/>
      <c r="K311" s="45"/>
      <c r="L311" s="5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D311">
        <v>310</v>
      </c>
      <c r="AE311" t="str">
        <f>VLOOKUP(Sheet1!B333,Sheet2!$H$2:$J$300,3,FALSE)</f>
        <v>PHI</v>
      </c>
      <c r="AF311" t="str">
        <f>VLOOKUP(Sheet1!C333,Sheet2!$H$2:$J$300,3,FALSE)</f>
        <v>MIN</v>
      </c>
      <c r="AG311" t="str">
        <f>VLOOKUP(Sheet1!D333,Sheet2!$H$2:$J$300,3,FALSE)</f>
        <v>DEN</v>
      </c>
      <c r="AH311" t="str">
        <f>VLOOKUP(Sheet1!E333,Sheet2!$H$2:$J$300,3,FALSE)</f>
        <v>DEN</v>
      </c>
      <c r="AI311" t="str">
        <f>VLOOKUP(Sheet1!F333,Sheet2!$H$2:$J$300,3,FALSE)</f>
        <v>DEN</v>
      </c>
      <c r="AJ311" t="str">
        <f>VLOOKUP(Sheet1!G333,Sheet2!$H$2:$J$300,3,FALSE)</f>
        <v>PHO</v>
      </c>
      <c r="AK311" t="str">
        <f>VLOOKUP(Sheet1!H333,Sheet2!$H$2:$J$300,3,FALSE)</f>
        <v>HOU</v>
      </c>
      <c r="AL311" t="str">
        <f>VLOOKUP(Sheet1!I333,Sheet2!$H$2:$J$300,3,FALSE)</f>
        <v>SAC</v>
      </c>
      <c r="AM311" t="str">
        <f>VLOOKUP(Sheet1!J333,Sheet2!$H$2:$J$300,3,FALSE)</f>
        <v>PHI</v>
      </c>
      <c r="AN311">
        <f si="41" t="shared"/>
        <v>2</v>
      </c>
      <c r="AO311">
        <f si="42" t="shared"/>
        <v>1</v>
      </c>
      <c r="AP311">
        <f si="43" t="shared"/>
        <v>3</v>
      </c>
      <c r="AQ311">
        <f si="44" t="shared"/>
        <v>3</v>
      </c>
      <c r="AR311">
        <f si="45" t="shared"/>
        <v>3</v>
      </c>
      <c r="AS311">
        <f si="46" t="shared"/>
        <v>1</v>
      </c>
      <c r="AT311">
        <f si="47" t="shared"/>
        <v>1</v>
      </c>
      <c r="AU311">
        <f si="48" t="shared"/>
        <v>1</v>
      </c>
      <c r="AV311">
        <f si="49" t="shared"/>
        <v>2</v>
      </c>
      <c r="AW311">
        <f si="50" t="shared"/>
        <v>3</v>
      </c>
    </row>
    <row r="312" spans="3:49" x14ac:dyDescent="0.25">
      <c r="C312" s="46"/>
      <c r="D312" s="47"/>
      <c r="E312" s="45"/>
      <c r="F312" s="45"/>
      <c r="G312" s="45"/>
      <c r="H312" s="45"/>
      <c r="I312" s="45"/>
      <c r="J312" s="45"/>
      <c r="K312" s="45"/>
      <c r="L312" s="5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D312">
        <v>311</v>
      </c>
      <c r="AE312" t="str">
        <f>VLOOKUP(Sheet1!B334,Sheet2!$H$2:$J$300,3,FALSE)</f>
        <v>PHI</v>
      </c>
      <c r="AF312" t="str">
        <f>VLOOKUP(Sheet1!C334,Sheet2!$H$2:$J$300,3,FALSE)</f>
        <v>MIN</v>
      </c>
      <c r="AG312" t="str">
        <f>VLOOKUP(Sheet1!D334,Sheet2!$H$2:$J$300,3,FALSE)</f>
        <v>PHO</v>
      </c>
      <c r="AH312" t="str">
        <f>VLOOKUP(Sheet1!E334,Sheet2!$H$2:$J$300,3,FALSE)</f>
        <v>DEN</v>
      </c>
      <c r="AI312" t="str">
        <f>VLOOKUP(Sheet1!F334,Sheet2!$H$2:$J$300,3,FALSE)</f>
        <v>PHO</v>
      </c>
      <c r="AJ312" t="str">
        <f>VLOOKUP(Sheet1!G334,Sheet2!$H$2:$J$300,3,FALSE)</f>
        <v>PHI</v>
      </c>
      <c r="AK312" t="str">
        <f>VLOOKUP(Sheet1!H334,Sheet2!$H$2:$J$300,3,FALSE)</f>
        <v>HOU</v>
      </c>
      <c r="AL312" t="str">
        <f>VLOOKUP(Sheet1!I334,Sheet2!$H$2:$J$300,3,FALSE)</f>
        <v>SAC</v>
      </c>
      <c r="AM312" t="str">
        <f>VLOOKUP(Sheet1!J334,Sheet2!$H$2:$J$300,3,FALSE)</f>
        <v>UTA</v>
      </c>
      <c r="AN312">
        <f si="41" t="shared"/>
        <v>2</v>
      </c>
      <c r="AO312">
        <f si="42" t="shared"/>
        <v>1</v>
      </c>
      <c r="AP312">
        <f si="43" t="shared"/>
        <v>2</v>
      </c>
      <c r="AQ312">
        <f si="44" t="shared"/>
        <v>1</v>
      </c>
      <c r="AR312">
        <f si="45" t="shared"/>
        <v>2</v>
      </c>
      <c r="AS312">
        <f si="46" t="shared"/>
        <v>2</v>
      </c>
      <c r="AT312">
        <f si="47" t="shared"/>
        <v>1</v>
      </c>
      <c r="AU312">
        <f si="48" t="shared"/>
        <v>1</v>
      </c>
      <c r="AV312">
        <f si="49" t="shared"/>
        <v>1</v>
      </c>
      <c r="AW312">
        <f si="50" t="shared"/>
        <v>2</v>
      </c>
    </row>
    <row r="313" spans="3:49" x14ac:dyDescent="0.25">
      <c r="C313" s="46"/>
      <c r="D313" s="47"/>
      <c r="E313" s="45"/>
      <c r="F313" s="45"/>
      <c r="G313" s="45"/>
      <c r="H313" s="45"/>
      <c r="I313" s="45"/>
      <c r="J313" s="45"/>
      <c r="K313" s="45"/>
      <c r="L313" s="5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D313">
        <v>312</v>
      </c>
      <c r="AE313" t="str">
        <f>VLOOKUP(Sheet1!B335,Sheet2!$H$2:$J$300,3,FALSE)</f>
        <v>PHI</v>
      </c>
      <c r="AF313" t="str">
        <f>VLOOKUP(Sheet1!C335,Sheet2!$H$2:$J$300,3,FALSE)</f>
        <v>MIN</v>
      </c>
      <c r="AG313" t="str">
        <f>VLOOKUP(Sheet1!D335,Sheet2!$H$2:$J$300,3,FALSE)</f>
        <v>PHI</v>
      </c>
      <c r="AH313" t="str">
        <f>VLOOKUP(Sheet1!E335,Sheet2!$H$2:$J$300,3,FALSE)</f>
        <v>DEN</v>
      </c>
      <c r="AI313" t="str">
        <f>VLOOKUP(Sheet1!F335,Sheet2!$H$2:$J$300,3,FALSE)</f>
        <v>ATL</v>
      </c>
      <c r="AJ313" t="str">
        <f>VLOOKUP(Sheet1!G335,Sheet2!$H$2:$J$300,3,FALSE)</f>
        <v>PHI</v>
      </c>
      <c r="AK313" t="str">
        <f>VLOOKUP(Sheet1!H335,Sheet2!$H$2:$J$300,3,FALSE)</f>
        <v>HOU</v>
      </c>
      <c r="AL313" t="str">
        <f>VLOOKUP(Sheet1!I335,Sheet2!$H$2:$J$300,3,FALSE)</f>
        <v>SAC</v>
      </c>
      <c r="AM313" t="str">
        <f>VLOOKUP(Sheet1!J335,Sheet2!$H$2:$J$300,3,FALSE)</f>
        <v>MIN</v>
      </c>
      <c r="AN313">
        <f si="41" t="shared"/>
        <v>3</v>
      </c>
      <c r="AO313">
        <f si="42" t="shared"/>
        <v>2</v>
      </c>
      <c r="AP313">
        <f si="43" t="shared"/>
        <v>3</v>
      </c>
      <c r="AQ313">
        <f si="44" t="shared"/>
        <v>1</v>
      </c>
      <c r="AR313">
        <f si="45" t="shared"/>
        <v>1</v>
      </c>
      <c r="AS313">
        <f si="46" t="shared"/>
        <v>3</v>
      </c>
      <c r="AT313">
        <f si="47" t="shared"/>
        <v>1</v>
      </c>
      <c r="AU313">
        <f si="48" t="shared"/>
        <v>1</v>
      </c>
      <c r="AV313">
        <f si="49" t="shared"/>
        <v>2</v>
      </c>
      <c r="AW313">
        <f si="50" t="shared"/>
        <v>3</v>
      </c>
    </row>
    <row r="314" spans="3:49" x14ac:dyDescent="0.25">
      <c r="C314" s="46"/>
      <c r="D314" s="47"/>
      <c r="E314" s="45"/>
      <c r="F314" s="45"/>
      <c r="G314" s="45"/>
      <c r="H314" s="45"/>
      <c r="I314" s="45"/>
      <c r="J314" s="45"/>
      <c r="K314" s="45"/>
      <c r="L314" s="5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D314">
        <v>313</v>
      </c>
      <c r="AE314" t="str">
        <f>VLOOKUP(Sheet1!B336,Sheet2!$H$2:$J$300,3,FALSE)</f>
        <v>PHI</v>
      </c>
      <c r="AF314" t="str">
        <f>VLOOKUP(Sheet1!C336,Sheet2!$H$2:$J$300,3,FALSE)</f>
        <v>UTA</v>
      </c>
      <c r="AG314" t="str">
        <f>VLOOKUP(Sheet1!D336,Sheet2!$H$2:$J$300,3,FALSE)</f>
        <v>PHI</v>
      </c>
      <c r="AH314" t="str">
        <f>VLOOKUP(Sheet1!E336,Sheet2!$H$2:$J$300,3,FALSE)</f>
        <v>DEN</v>
      </c>
      <c r="AI314" t="str">
        <f>VLOOKUP(Sheet1!F336,Sheet2!$H$2:$J$300,3,FALSE)</f>
        <v>DEN</v>
      </c>
      <c r="AJ314" t="str">
        <f>VLOOKUP(Sheet1!G336,Sheet2!$H$2:$J$300,3,FALSE)</f>
        <v>HOU</v>
      </c>
      <c r="AK314" t="str">
        <f>VLOOKUP(Sheet1!H336,Sheet2!$H$2:$J$300,3,FALSE)</f>
        <v>SAC</v>
      </c>
      <c r="AL314" t="str">
        <f>VLOOKUP(Sheet1!I336,Sheet2!$H$2:$J$300,3,FALSE)</f>
        <v>DEN</v>
      </c>
      <c r="AM314" t="str">
        <f>VLOOKUP(Sheet1!J336,Sheet2!$H$2:$J$300,3,FALSE)</f>
        <v>UTA</v>
      </c>
      <c r="AN314">
        <f si="41" t="shared"/>
        <v>2</v>
      </c>
      <c r="AO314">
        <f si="42" t="shared"/>
        <v>2</v>
      </c>
      <c r="AP314">
        <f si="43" t="shared"/>
        <v>2</v>
      </c>
      <c r="AQ314">
        <f si="44" t="shared"/>
        <v>3</v>
      </c>
      <c r="AR314">
        <f si="45" t="shared"/>
        <v>3</v>
      </c>
      <c r="AS314">
        <f si="46" t="shared"/>
        <v>1</v>
      </c>
      <c r="AT314">
        <f si="47" t="shared"/>
        <v>1</v>
      </c>
      <c r="AU314">
        <f si="48" t="shared"/>
        <v>3</v>
      </c>
      <c r="AV314">
        <f si="49" t="shared"/>
        <v>2</v>
      </c>
      <c r="AW314">
        <f si="50" t="shared"/>
        <v>3</v>
      </c>
    </row>
    <row r="315" spans="3:49" x14ac:dyDescent="0.25">
      <c r="C315" s="46"/>
      <c r="D315" s="47"/>
      <c r="E315" s="45"/>
      <c r="F315" s="45"/>
      <c r="G315" s="45"/>
      <c r="H315" s="45"/>
      <c r="I315" s="45"/>
      <c r="J315" s="45"/>
      <c r="K315" s="45"/>
      <c r="L315" s="5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D315">
        <v>314</v>
      </c>
      <c r="AE315" t="str">
        <f>VLOOKUP(Sheet1!B337,Sheet2!$H$2:$J$300,3,FALSE)</f>
        <v>PHI</v>
      </c>
      <c r="AF315" t="str">
        <f>VLOOKUP(Sheet1!C337,Sheet2!$H$2:$J$300,3,FALSE)</f>
        <v>MIN</v>
      </c>
      <c r="AG315" t="str">
        <f>VLOOKUP(Sheet1!D337,Sheet2!$H$2:$J$300,3,FALSE)</f>
        <v>PHO</v>
      </c>
      <c r="AH315" t="str">
        <f>VLOOKUP(Sheet1!E337,Sheet2!$H$2:$J$300,3,FALSE)</f>
        <v>DEN</v>
      </c>
      <c r="AI315" t="str">
        <f>VLOOKUP(Sheet1!F337,Sheet2!$H$2:$J$300,3,FALSE)</f>
        <v>PHO</v>
      </c>
      <c r="AJ315" t="str">
        <f>VLOOKUP(Sheet1!G337,Sheet2!$H$2:$J$300,3,FALSE)</f>
        <v>UTA</v>
      </c>
      <c r="AK315" t="str">
        <f>VLOOKUP(Sheet1!H337,Sheet2!$H$2:$J$300,3,FALSE)</f>
        <v>ATL</v>
      </c>
      <c r="AL315" t="str">
        <f>VLOOKUP(Sheet1!I337,Sheet2!$H$2:$J$300,3,FALSE)</f>
        <v>SAC</v>
      </c>
      <c r="AM315" t="str">
        <f>VLOOKUP(Sheet1!J337,Sheet2!$H$2:$J$300,3,FALSE)</f>
        <v>MIN</v>
      </c>
      <c r="AN315">
        <f si="41" t="shared"/>
        <v>1</v>
      </c>
      <c r="AO315">
        <f si="42" t="shared"/>
        <v>2</v>
      </c>
      <c r="AP315">
        <f si="43" t="shared"/>
        <v>2</v>
      </c>
      <c r="AQ315">
        <f si="44" t="shared"/>
        <v>1</v>
      </c>
      <c r="AR315">
        <f si="45" t="shared"/>
        <v>2</v>
      </c>
      <c r="AS315">
        <f si="46" t="shared"/>
        <v>1</v>
      </c>
      <c r="AT315">
        <f si="47" t="shared"/>
        <v>1</v>
      </c>
      <c r="AU315">
        <f si="48" t="shared"/>
        <v>1</v>
      </c>
      <c r="AV315">
        <f si="49" t="shared"/>
        <v>2</v>
      </c>
      <c r="AW315">
        <f si="50" t="shared"/>
        <v>2</v>
      </c>
    </row>
    <row r="316" spans="3:49" x14ac:dyDescent="0.25">
      <c r="C316" s="46"/>
      <c r="D316" s="47"/>
      <c r="E316" s="45"/>
      <c r="F316" s="45"/>
      <c r="G316" s="45"/>
      <c r="H316" s="45"/>
      <c r="I316" s="45"/>
      <c r="J316" s="45"/>
      <c r="K316" s="45"/>
      <c r="L316" s="5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D316">
        <v>315</v>
      </c>
      <c r="AE316" t="str">
        <f>VLOOKUP(Sheet1!B338,Sheet2!$H$2:$J$300,3,FALSE)</f>
        <v>SAC</v>
      </c>
      <c r="AF316" t="str">
        <f>VLOOKUP(Sheet1!C338,Sheet2!$H$2:$J$300,3,FALSE)</f>
        <v>PHI</v>
      </c>
      <c r="AG316" t="str">
        <f>VLOOKUP(Sheet1!D338,Sheet2!$H$2:$J$300,3,FALSE)</f>
        <v>PHI</v>
      </c>
      <c r="AH316" t="str">
        <f>VLOOKUP(Sheet1!E338,Sheet2!$H$2:$J$300,3,FALSE)</f>
        <v>DEN</v>
      </c>
      <c r="AI316" t="str">
        <f>VLOOKUP(Sheet1!F338,Sheet2!$H$2:$J$300,3,FALSE)</f>
        <v>PHO</v>
      </c>
      <c r="AJ316" t="str">
        <f>VLOOKUP(Sheet1!G338,Sheet2!$H$2:$J$300,3,FALSE)</f>
        <v>ATL</v>
      </c>
      <c r="AK316" t="str">
        <f>VLOOKUP(Sheet1!H338,Sheet2!$H$2:$J$300,3,FALSE)</f>
        <v>HOU</v>
      </c>
      <c r="AL316" t="str">
        <f>VLOOKUP(Sheet1!I338,Sheet2!$H$2:$J$300,3,FALSE)</f>
        <v>PHO</v>
      </c>
      <c r="AM316" t="str">
        <f>VLOOKUP(Sheet1!J338,Sheet2!$H$2:$J$300,3,FALSE)</f>
        <v>DEN</v>
      </c>
      <c r="AN316">
        <f si="41" t="shared"/>
        <v>1</v>
      </c>
      <c r="AO316">
        <f si="42" t="shared"/>
        <v>2</v>
      </c>
      <c r="AP316">
        <f si="43" t="shared"/>
        <v>2</v>
      </c>
      <c r="AQ316">
        <f si="44" t="shared"/>
        <v>2</v>
      </c>
      <c r="AR316">
        <f si="45" t="shared"/>
        <v>2</v>
      </c>
      <c r="AS316">
        <f si="46" t="shared"/>
        <v>1</v>
      </c>
      <c r="AT316">
        <f si="47" t="shared"/>
        <v>1</v>
      </c>
      <c r="AU316">
        <f si="48" t="shared"/>
        <v>2</v>
      </c>
      <c r="AV316">
        <f si="49" t="shared"/>
        <v>2</v>
      </c>
      <c r="AW316">
        <f si="50" t="shared"/>
        <v>2</v>
      </c>
    </row>
    <row r="317" spans="3:49" x14ac:dyDescent="0.25">
      <c r="C317" s="46"/>
      <c r="D317" s="47"/>
      <c r="E317" s="45"/>
      <c r="F317" s="45"/>
      <c r="G317" s="45"/>
      <c r="H317" s="45"/>
      <c r="I317" s="45"/>
      <c r="J317" s="45"/>
      <c r="K317" s="45"/>
      <c r="L317" s="5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D317">
        <v>316</v>
      </c>
      <c r="AE317" t="str">
        <f>VLOOKUP(Sheet1!B339,Sheet2!$H$2:$J$300,3,FALSE)</f>
        <v>PHI</v>
      </c>
      <c r="AF317" t="str">
        <f>VLOOKUP(Sheet1!C339,Sheet2!$H$2:$J$300,3,FALSE)</f>
        <v>MIN</v>
      </c>
      <c r="AG317" t="str">
        <f>VLOOKUP(Sheet1!D339,Sheet2!$H$2:$J$300,3,FALSE)</f>
        <v>SAC</v>
      </c>
      <c r="AH317" t="str">
        <f>VLOOKUP(Sheet1!E339,Sheet2!$H$2:$J$300,3,FALSE)</f>
        <v>DEN</v>
      </c>
      <c r="AI317" t="str">
        <f>VLOOKUP(Sheet1!F339,Sheet2!$H$2:$J$300,3,FALSE)</f>
        <v>PHO</v>
      </c>
      <c r="AJ317" t="str">
        <f>VLOOKUP(Sheet1!G339,Sheet2!$H$2:$J$300,3,FALSE)</f>
        <v>ATL</v>
      </c>
      <c r="AK317" t="str">
        <f>VLOOKUP(Sheet1!H339,Sheet2!$H$2:$J$300,3,FALSE)</f>
        <v>HOU</v>
      </c>
      <c r="AL317" t="str">
        <f>VLOOKUP(Sheet1!I339,Sheet2!$H$2:$J$300,3,FALSE)</f>
        <v>PHO</v>
      </c>
      <c r="AM317" t="str">
        <f>VLOOKUP(Sheet1!J339,Sheet2!$H$2:$J$300,3,FALSE)</f>
        <v>DEN</v>
      </c>
      <c r="AN317">
        <f si="41" t="shared"/>
        <v>1</v>
      </c>
      <c r="AO317">
        <f si="42" t="shared"/>
        <v>1</v>
      </c>
      <c r="AP317">
        <f si="43" t="shared"/>
        <v>1</v>
      </c>
      <c r="AQ317">
        <f si="44" t="shared"/>
        <v>2</v>
      </c>
      <c r="AR317">
        <f si="45" t="shared"/>
        <v>2</v>
      </c>
      <c r="AS317">
        <f si="46" t="shared"/>
        <v>1</v>
      </c>
      <c r="AT317">
        <f si="47" t="shared"/>
        <v>1</v>
      </c>
      <c r="AU317">
        <f si="48" t="shared"/>
        <v>2</v>
      </c>
      <c r="AV317">
        <f si="49" t="shared"/>
        <v>2</v>
      </c>
      <c r="AW317">
        <f si="50" t="shared"/>
        <v>2</v>
      </c>
    </row>
    <row r="318" spans="3:49" x14ac:dyDescent="0.25">
      <c r="C318" s="46"/>
      <c r="D318" s="47"/>
      <c r="E318" s="45"/>
      <c r="F318" s="45"/>
      <c r="G318" s="45"/>
      <c r="H318" s="45"/>
      <c r="I318" s="45"/>
      <c r="J318" s="45"/>
      <c r="K318" s="45"/>
      <c r="L318" s="5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D318">
        <v>317</v>
      </c>
      <c r="AE318" t="str">
        <f>VLOOKUP(Sheet1!B340,Sheet2!$H$2:$J$300,3,FALSE)</f>
        <v>PHI</v>
      </c>
      <c r="AF318" t="str">
        <f>VLOOKUP(Sheet1!C340,Sheet2!$H$2:$J$300,3,FALSE)</f>
        <v>ATL</v>
      </c>
      <c r="AG318" t="str">
        <f>VLOOKUP(Sheet1!D340,Sheet2!$H$2:$J$300,3,FALSE)</f>
        <v>PHI</v>
      </c>
      <c r="AH318" t="str">
        <f>VLOOKUP(Sheet1!E340,Sheet2!$H$2:$J$300,3,FALSE)</f>
        <v>DEN</v>
      </c>
      <c r="AI318" t="str">
        <f>VLOOKUP(Sheet1!F340,Sheet2!$H$2:$J$300,3,FALSE)</f>
        <v>PHO</v>
      </c>
      <c r="AJ318" t="str">
        <f>VLOOKUP(Sheet1!G340,Sheet2!$H$2:$J$300,3,FALSE)</f>
        <v>UTA</v>
      </c>
      <c r="AK318" t="str">
        <f>VLOOKUP(Sheet1!H340,Sheet2!$H$2:$J$300,3,FALSE)</f>
        <v>HOU</v>
      </c>
      <c r="AL318" t="str">
        <f>VLOOKUP(Sheet1!I340,Sheet2!$H$2:$J$300,3,FALSE)</f>
        <v>DEN</v>
      </c>
      <c r="AM318" t="str">
        <f>VLOOKUP(Sheet1!J340,Sheet2!$H$2:$J$300,3,FALSE)</f>
        <v>UTA</v>
      </c>
      <c r="AN318">
        <f si="41" t="shared"/>
        <v>2</v>
      </c>
      <c r="AO318">
        <f si="42" t="shared"/>
        <v>1</v>
      </c>
      <c r="AP318">
        <f si="43" t="shared"/>
        <v>2</v>
      </c>
      <c r="AQ318">
        <f si="44" t="shared"/>
        <v>2</v>
      </c>
      <c r="AR318">
        <f si="45" t="shared"/>
        <v>1</v>
      </c>
      <c r="AS318">
        <f si="46" t="shared"/>
        <v>2</v>
      </c>
      <c r="AT318">
        <f si="47" t="shared"/>
        <v>1</v>
      </c>
      <c r="AU318">
        <f si="48" t="shared"/>
        <v>2</v>
      </c>
      <c r="AV318">
        <f si="49" t="shared"/>
        <v>2</v>
      </c>
      <c r="AW318">
        <f si="50" t="shared"/>
        <v>2</v>
      </c>
    </row>
    <row r="319" spans="3:49" x14ac:dyDescent="0.25">
      <c r="C319" s="46"/>
      <c r="D319" s="47"/>
      <c r="E319" s="45"/>
      <c r="F319" s="45"/>
      <c r="G319" s="45"/>
      <c r="H319" s="45"/>
      <c r="I319" s="45"/>
      <c r="J319" s="45"/>
      <c r="K319" s="45"/>
      <c r="L319" s="5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D319">
        <v>318</v>
      </c>
      <c r="AE319" t="str">
        <f>VLOOKUP(Sheet1!B341,Sheet2!$H$2:$J$300,3,FALSE)</f>
        <v>PHI</v>
      </c>
      <c r="AF319" t="str">
        <f>VLOOKUP(Sheet1!C341,Sheet2!$H$2:$J$300,3,FALSE)</f>
        <v>ATL</v>
      </c>
      <c r="AG319" t="str">
        <f>VLOOKUP(Sheet1!D341,Sheet2!$H$2:$J$300,3,FALSE)</f>
        <v>PHO</v>
      </c>
      <c r="AH319" t="str">
        <f>VLOOKUP(Sheet1!E341,Sheet2!$H$2:$J$300,3,FALSE)</f>
        <v>DEN</v>
      </c>
      <c r="AI319" t="str">
        <f>VLOOKUP(Sheet1!F341,Sheet2!$H$2:$J$300,3,FALSE)</f>
        <v>PHO</v>
      </c>
      <c r="AJ319" t="str">
        <f>VLOOKUP(Sheet1!G341,Sheet2!$H$2:$J$300,3,FALSE)</f>
        <v>PHI</v>
      </c>
      <c r="AK319" t="str">
        <f>VLOOKUP(Sheet1!H341,Sheet2!$H$2:$J$300,3,FALSE)</f>
        <v>PHO</v>
      </c>
      <c r="AL319" t="str">
        <f>VLOOKUP(Sheet1!I341,Sheet2!$H$2:$J$300,3,FALSE)</f>
        <v>DEN</v>
      </c>
      <c r="AM319" t="str">
        <f>VLOOKUP(Sheet1!J341,Sheet2!$H$2:$J$300,3,FALSE)</f>
        <v>PHI</v>
      </c>
      <c r="AN319">
        <f si="41" t="shared"/>
        <v>3</v>
      </c>
      <c r="AO319">
        <f si="42" t="shared"/>
        <v>1</v>
      </c>
      <c r="AP319">
        <f si="43" t="shared"/>
        <v>3</v>
      </c>
      <c r="AQ319">
        <f si="44" t="shared"/>
        <v>2</v>
      </c>
      <c r="AR319">
        <f si="45" t="shared"/>
        <v>3</v>
      </c>
      <c r="AS319">
        <f si="46" t="shared"/>
        <v>3</v>
      </c>
      <c r="AT319">
        <f si="47" t="shared"/>
        <v>3</v>
      </c>
      <c r="AU319">
        <f si="48" t="shared"/>
        <v>2</v>
      </c>
      <c r="AV319">
        <f si="49" t="shared"/>
        <v>3</v>
      </c>
      <c r="AW319">
        <f si="50" t="shared"/>
        <v>3</v>
      </c>
    </row>
    <row r="320" spans="3:49" x14ac:dyDescent="0.25">
      <c r="C320" s="46"/>
      <c r="D320" s="47"/>
      <c r="E320" s="45"/>
      <c r="F320" s="45"/>
      <c r="G320" s="45"/>
      <c r="H320" s="45"/>
      <c r="I320" s="45"/>
      <c r="J320" s="45"/>
      <c r="K320" s="45"/>
      <c r="L320" s="5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D320">
        <v>319</v>
      </c>
      <c r="AE320" t="str">
        <f>VLOOKUP(Sheet1!B342,Sheet2!$H$2:$J$300,3,FALSE)</f>
        <v>SAC</v>
      </c>
      <c r="AF320" t="str">
        <f>VLOOKUP(Sheet1!C342,Sheet2!$H$2:$J$300,3,FALSE)</f>
        <v>UTA</v>
      </c>
      <c r="AG320" t="str">
        <f>VLOOKUP(Sheet1!D342,Sheet2!$H$2:$J$300,3,FALSE)</f>
        <v>PHO</v>
      </c>
      <c r="AH320" t="str">
        <f>VLOOKUP(Sheet1!E342,Sheet2!$H$2:$J$300,3,FALSE)</f>
        <v>DEN</v>
      </c>
      <c r="AI320" t="str">
        <f>VLOOKUP(Sheet1!F342,Sheet2!$H$2:$J$300,3,FALSE)</f>
        <v>PHO</v>
      </c>
      <c r="AJ320" t="str">
        <f>VLOOKUP(Sheet1!G342,Sheet2!$H$2:$J$300,3,FALSE)</f>
        <v>HOU</v>
      </c>
      <c r="AK320" t="str">
        <f>VLOOKUP(Sheet1!H342,Sheet2!$H$2:$J$300,3,FALSE)</f>
        <v>SAC</v>
      </c>
      <c r="AL320" t="str">
        <f>VLOOKUP(Sheet1!I342,Sheet2!$H$2:$J$300,3,FALSE)</f>
        <v>DEN</v>
      </c>
      <c r="AM320" t="str">
        <f>VLOOKUP(Sheet1!J342,Sheet2!$H$2:$J$300,3,FALSE)</f>
        <v>DEN</v>
      </c>
      <c r="AN320">
        <f si="41" t="shared"/>
        <v>2</v>
      </c>
      <c r="AO320">
        <f si="42" t="shared"/>
        <v>1</v>
      </c>
      <c r="AP320">
        <f si="43" t="shared"/>
        <v>2</v>
      </c>
      <c r="AQ320">
        <f si="44" t="shared"/>
        <v>3</v>
      </c>
      <c r="AR320">
        <f si="45" t="shared"/>
        <v>2</v>
      </c>
      <c r="AS320">
        <f si="46" t="shared"/>
        <v>1</v>
      </c>
      <c r="AT320">
        <f si="47" t="shared"/>
        <v>2</v>
      </c>
      <c r="AU320">
        <f si="48" t="shared"/>
        <v>3</v>
      </c>
      <c r="AV320">
        <f si="49" t="shared"/>
        <v>3</v>
      </c>
      <c r="AW320">
        <f si="50" t="shared"/>
        <v>3</v>
      </c>
    </row>
    <row r="321" spans="3:49" x14ac:dyDescent="0.25">
      <c r="C321" s="46"/>
      <c r="D321" s="47"/>
      <c r="E321" s="45"/>
      <c r="F321" s="45"/>
      <c r="G321" s="45"/>
      <c r="H321" s="45"/>
      <c r="I321" s="45"/>
      <c r="J321" s="45"/>
      <c r="K321" s="45"/>
      <c r="L321" s="5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D321">
        <v>320</v>
      </c>
      <c r="AE321" t="str">
        <f>VLOOKUP(Sheet1!B343,Sheet2!$H$2:$J$300,3,FALSE)</f>
        <v>PHI</v>
      </c>
      <c r="AF321" t="str">
        <f>VLOOKUP(Sheet1!C343,Sheet2!$H$2:$J$300,3,FALSE)</f>
        <v>ATL</v>
      </c>
      <c r="AG321" t="str">
        <f>VLOOKUP(Sheet1!D343,Sheet2!$H$2:$J$300,3,FALSE)</f>
        <v>SAC</v>
      </c>
      <c r="AH321" t="str">
        <f>VLOOKUP(Sheet1!E343,Sheet2!$H$2:$J$300,3,FALSE)</f>
        <v>DEN</v>
      </c>
      <c r="AI321" t="str">
        <f>VLOOKUP(Sheet1!F343,Sheet2!$H$2:$J$300,3,FALSE)</f>
        <v>DEN</v>
      </c>
      <c r="AJ321" t="str">
        <f>VLOOKUP(Sheet1!G343,Sheet2!$H$2:$J$300,3,FALSE)</f>
        <v>HOU</v>
      </c>
      <c r="AK321" t="str">
        <f>VLOOKUP(Sheet1!H343,Sheet2!$H$2:$J$300,3,FALSE)</f>
        <v>PHO</v>
      </c>
      <c r="AL321" t="str">
        <f>VLOOKUP(Sheet1!I343,Sheet2!$H$2:$J$300,3,FALSE)</f>
        <v>DEN</v>
      </c>
      <c r="AM321" t="str">
        <f>VLOOKUP(Sheet1!J343,Sheet2!$H$2:$J$300,3,FALSE)</f>
        <v>MIN</v>
      </c>
      <c r="AN321">
        <f si="41" t="shared"/>
        <v>1</v>
      </c>
      <c r="AO321">
        <f si="42" t="shared"/>
        <v>1</v>
      </c>
      <c r="AP321">
        <f si="43" t="shared"/>
        <v>1</v>
      </c>
      <c r="AQ321">
        <f si="44" t="shared"/>
        <v>3</v>
      </c>
      <c r="AR321">
        <f si="45" t="shared"/>
        <v>3</v>
      </c>
      <c r="AS321">
        <f si="46" t="shared"/>
        <v>1</v>
      </c>
      <c r="AT321">
        <f si="47" t="shared"/>
        <v>1</v>
      </c>
      <c r="AU321">
        <f si="48" t="shared"/>
        <v>3</v>
      </c>
      <c r="AV321">
        <f si="49" t="shared"/>
        <v>1</v>
      </c>
      <c r="AW321">
        <f si="50" t="shared"/>
        <v>3</v>
      </c>
    </row>
    <row r="322" spans="3:49" x14ac:dyDescent="0.25">
      <c r="C322" s="46"/>
      <c r="D322" s="47"/>
      <c r="E322" s="45"/>
      <c r="F322" s="45"/>
      <c r="G322" s="45"/>
      <c r="H322" s="45"/>
      <c r="I322" s="45"/>
      <c r="J322" s="45"/>
      <c r="K322" s="45"/>
      <c r="L322" s="5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D322">
        <v>321</v>
      </c>
      <c r="AE322" t="str">
        <f>VLOOKUP(Sheet1!B344,Sheet2!$H$2:$J$300,3,FALSE)</f>
        <v>PHI</v>
      </c>
      <c r="AF322" t="str">
        <f>VLOOKUP(Sheet1!C344,Sheet2!$H$2:$J$300,3,FALSE)</f>
        <v>ATL</v>
      </c>
      <c r="AG322" t="str">
        <f>VLOOKUP(Sheet1!D344,Sheet2!$H$2:$J$300,3,FALSE)</f>
        <v>PHI</v>
      </c>
      <c r="AH322" t="str">
        <f>VLOOKUP(Sheet1!E344,Sheet2!$H$2:$J$300,3,FALSE)</f>
        <v>DEN</v>
      </c>
      <c r="AI322" t="str">
        <f>VLOOKUP(Sheet1!F344,Sheet2!$H$2:$J$300,3,FALSE)</f>
        <v>DEN</v>
      </c>
      <c r="AJ322" t="str">
        <f>VLOOKUP(Sheet1!G344,Sheet2!$H$2:$J$300,3,FALSE)</f>
        <v>PHI</v>
      </c>
      <c r="AK322" t="str">
        <f>VLOOKUP(Sheet1!H344,Sheet2!$H$2:$J$300,3,FALSE)</f>
        <v>PHO</v>
      </c>
      <c r="AL322" t="str">
        <f>VLOOKUP(Sheet1!I344,Sheet2!$H$2:$J$300,3,FALSE)</f>
        <v>DEN</v>
      </c>
      <c r="AM322" t="str">
        <f>VLOOKUP(Sheet1!J344,Sheet2!$H$2:$J$300,3,FALSE)</f>
        <v>PHI</v>
      </c>
      <c r="AN322">
        <f si="41" t="shared"/>
        <v>4</v>
      </c>
      <c r="AO322">
        <f si="42" t="shared"/>
        <v>1</v>
      </c>
      <c r="AP322">
        <f si="43" t="shared"/>
        <v>4</v>
      </c>
      <c r="AQ322">
        <f si="44" t="shared"/>
        <v>3</v>
      </c>
      <c r="AR322">
        <f si="45" t="shared"/>
        <v>3</v>
      </c>
      <c r="AS322">
        <f si="46" t="shared"/>
        <v>4</v>
      </c>
      <c r="AT322">
        <f si="47" t="shared"/>
        <v>1</v>
      </c>
      <c r="AU322">
        <f si="48" t="shared"/>
        <v>3</v>
      </c>
      <c r="AV322">
        <f si="49" t="shared"/>
        <v>4</v>
      </c>
      <c r="AW322">
        <f si="50" t="shared"/>
        <v>4</v>
      </c>
    </row>
    <row r="323" spans="3:49" x14ac:dyDescent="0.25">
      <c r="C323" s="46"/>
      <c r="D323" s="47"/>
      <c r="E323" s="45"/>
      <c r="F323" s="45"/>
      <c r="G323" s="45"/>
      <c r="H323" s="45"/>
      <c r="I323" s="45"/>
      <c r="J323" s="45"/>
      <c r="K323" s="45"/>
      <c r="L323" s="5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D323">
        <v>322</v>
      </c>
      <c r="AE323" t="str">
        <f>VLOOKUP(Sheet1!B345,Sheet2!$H$2:$J$300,3,FALSE)</f>
        <v>PHI</v>
      </c>
      <c r="AF323" t="str">
        <f>VLOOKUP(Sheet1!C345,Sheet2!$H$2:$J$300,3,FALSE)</f>
        <v>SAC</v>
      </c>
      <c r="AG323" t="str">
        <f>VLOOKUP(Sheet1!D345,Sheet2!$H$2:$J$300,3,FALSE)</f>
        <v>MIN</v>
      </c>
      <c r="AH323" t="str">
        <f>VLOOKUP(Sheet1!E345,Sheet2!$H$2:$J$300,3,FALSE)</f>
        <v>DEN</v>
      </c>
      <c r="AI323" t="str">
        <f>VLOOKUP(Sheet1!F345,Sheet2!$H$2:$J$300,3,FALSE)</f>
        <v>PHO</v>
      </c>
      <c r="AJ323" t="str">
        <f>VLOOKUP(Sheet1!G345,Sheet2!$H$2:$J$300,3,FALSE)</f>
        <v>UTA</v>
      </c>
      <c r="AK323" t="str">
        <f>VLOOKUP(Sheet1!H345,Sheet2!$H$2:$J$300,3,FALSE)</f>
        <v>ATL</v>
      </c>
      <c r="AL323" t="str">
        <f>VLOOKUP(Sheet1!I345,Sheet2!$H$2:$J$300,3,FALSE)</f>
        <v>DEN</v>
      </c>
      <c r="AM323" t="str">
        <f>VLOOKUP(Sheet1!J345,Sheet2!$H$2:$J$300,3,FALSE)</f>
        <v>UTA</v>
      </c>
      <c r="AN323">
        <f ref="AN323:AN386" si="51" t="shared">COUNTIF($AE323:$AM323,AE323)</f>
        <v>1</v>
      </c>
      <c r="AO323">
        <f ref="AO323:AO386" si="52" t="shared">COUNTIF($AE323:$AM323,AF323)</f>
        <v>1</v>
      </c>
      <c r="AP323">
        <f ref="AP323:AP386" si="53" t="shared">COUNTIF($AE323:$AM323,AG323)</f>
        <v>1</v>
      </c>
      <c r="AQ323">
        <f ref="AQ323:AQ386" si="54" t="shared">COUNTIF($AE323:$AM323,AH323)</f>
        <v>2</v>
      </c>
      <c r="AR323">
        <f ref="AR323:AR386" si="55" t="shared">COUNTIF($AE323:$AM323,AI323)</f>
        <v>1</v>
      </c>
      <c r="AS323">
        <f ref="AS323:AS386" si="56" t="shared">COUNTIF($AE323:$AM323,AJ323)</f>
        <v>2</v>
      </c>
      <c r="AT323">
        <f ref="AT323:AT386" si="57" t="shared">COUNTIF($AE323:$AM323,AK323)</f>
        <v>1</v>
      </c>
      <c r="AU323">
        <f ref="AU323:AU386" si="58" t="shared">COUNTIF($AE323:$AM323,AL323)</f>
        <v>2</v>
      </c>
      <c r="AV323">
        <f ref="AV323:AV386" si="59" t="shared">COUNTIF($AE323:$AM323,AM323)</f>
        <v>2</v>
      </c>
      <c r="AW323">
        <f ref="AW323:AW386" si="60" t="shared">MAX(AN323:AV323)</f>
        <v>2</v>
      </c>
    </row>
    <row r="324" spans="3:49" x14ac:dyDescent="0.25">
      <c r="C324" s="46"/>
      <c r="D324" s="47"/>
      <c r="E324" s="45"/>
      <c r="F324" s="45"/>
      <c r="G324" s="45"/>
      <c r="H324" s="45"/>
      <c r="I324" s="45"/>
      <c r="J324" s="45"/>
      <c r="K324" s="45"/>
      <c r="L324" s="5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D324">
        <v>323</v>
      </c>
      <c r="AE324" t="str">
        <f>VLOOKUP(Sheet1!B346,Sheet2!$H$2:$J$300,3,FALSE)</f>
        <v>PHI</v>
      </c>
      <c r="AF324" t="str">
        <f>VLOOKUP(Sheet1!C346,Sheet2!$H$2:$J$300,3,FALSE)</f>
        <v>SAC</v>
      </c>
      <c r="AG324" t="str">
        <f>VLOOKUP(Sheet1!D346,Sheet2!$H$2:$J$300,3,FALSE)</f>
        <v>PHO</v>
      </c>
      <c r="AH324" t="str">
        <f>VLOOKUP(Sheet1!E346,Sheet2!$H$2:$J$300,3,FALSE)</f>
        <v>DEN</v>
      </c>
      <c r="AI324" t="str">
        <f>VLOOKUP(Sheet1!F346,Sheet2!$H$2:$J$300,3,FALSE)</f>
        <v>PHO</v>
      </c>
      <c r="AJ324" t="str">
        <f>VLOOKUP(Sheet1!G346,Sheet2!$H$2:$J$300,3,FALSE)</f>
        <v>ATL</v>
      </c>
      <c r="AK324" t="str">
        <f>VLOOKUP(Sheet1!H346,Sheet2!$H$2:$J$300,3,FALSE)</f>
        <v>SAC</v>
      </c>
      <c r="AL324" t="str">
        <f>VLOOKUP(Sheet1!I346,Sheet2!$H$2:$J$300,3,FALSE)</f>
        <v>DEN</v>
      </c>
      <c r="AM324" t="str">
        <f>VLOOKUP(Sheet1!J346,Sheet2!$H$2:$J$300,3,FALSE)</f>
        <v>MIN</v>
      </c>
      <c r="AN324">
        <f si="51" t="shared"/>
        <v>1</v>
      </c>
      <c r="AO324">
        <f si="52" t="shared"/>
        <v>2</v>
      </c>
      <c r="AP324">
        <f si="53" t="shared"/>
        <v>2</v>
      </c>
      <c r="AQ324">
        <f si="54" t="shared"/>
        <v>2</v>
      </c>
      <c r="AR324">
        <f si="55" t="shared"/>
        <v>2</v>
      </c>
      <c r="AS324">
        <f si="56" t="shared"/>
        <v>1</v>
      </c>
      <c r="AT324">
        <f si="57" t="shared"/>
        <v>2</v>
      </c>
      <c r="AU324">
        <f si="58" t="shared"/>
        <v>2</v>
      </c>
      <c r="AV324">
        <f si="59" t="shared"/>
        <v>1</v>
      </c>
      <c r="AW324">
        <f si="60" t="shared"/>
        <v>2</v>
      </c>
    </row>
    <row r="325" spans="3:49" x14ac:dyDescent="0.25">
      <c r="C325" s="46"/>
      <c r="D325" s="47"/>
      <c r="E325" s="45"/>
      <c r="F325" s="45"/>
      <c r="G325" s="45"/>
      <c r="H325" s="45"/>
      <c r="I325" s="45"/>
      <c r="J325" s="45"/>
      <c r="K325" s="45"/>
      <c r="L325" s="5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D325">
        <v>324</v>
      </c>
      <c r="AE325" t="str">
        <f>VLOOKUP(Sheet1!B347,Sheet2!$H$2:$J$300,3,FALSE)</f>
        <v>PHI</v>
      </c>
      <c r="AF325" t="str">
        <f>VLOOKUP(Sheet1!C347,Sheet2!$H$2:$J$300,3,FALSE)</f>
        <v>MIN</v>
      </c>
      <c r="AG325" t="str">
        <f>VLOOKUP(Sheet1!D347,Sheet2!$H$2:$J$300,3,FALSE)</f>
        <v>HOU</v>
      </c>
      <c r="AH325" t="str">
        <f>VLOOKUP(Sheet1!E347,Sheet2!$H$2:$J$300,3,FALSE)</f>
        <v>DEN</v>
      </c>
      <c r="AI325" t="str">
        <f>VLOOKUP(Sheet1!F347,Sheet2!$H$2:$J$300,3,FALSE)</f>
        <v>UTA</v>
      </c>
      <c r="AJ325" t="str">
        <f>VLOOKUP(Sheet1!G347,Sheet2!$H$2:$J$300,3,FALSE)</f>
        <v>PHI</v>
      </c>
      <c r="AK325" t="str">
        <f>VLOOKUP(Sheet1!H347,Sheet2!$H$2:$J$300,3,FALSE)</f>
        <v>PHO</v>
      </c>
      <c r="AL325" t="str">
        <f>VLOOKUP(Sheet1!I347,Sheet2!$H$2:$J$300,3,FALSE)</f>
        <v>DEN</v>
      </c>
      <c r="AM325" t="str">
        <f>VLOOKUP(Sheet1!J347,Sheet2!$H$2:$J$300,3,FALSE)</f>
        <v>UTA</v>
      </c>
      <c r="AN325">
        <f si="51" t="shared"/>
        <v>2</v>
      </c>
      <c r="AO325">
        <f si="52" t="shared"/>
        <v>1</v>
      </c>
      <c r="AP325">
        <f si="53" t="shared"/>
        <v>1</v>
      </c>
      <c r="AQ325">
        <f si="54" t="shared"/>
        <v>2</v>
      </c>
      <c r="AR325">
        <f si="55" t="shared"/>
        <v>2</v>
      </c>
      <c r="AS325">
        <f si="56" t="shared"/>
        <v>2</v>
      </c>
      <c r="AT325">
        <f si="57" t="shared"/>
        <v>1</v>
      </c>
      <c r="AU325">
        <f si="58" t="shared"/>
        <v>2</v>
      </c>
      <c r="AV325">
        <f si="59" t="shared"/>
        <v>2</v>
      </c>
      <c r="AW325">
        <f si="60" t="shared"/>
        <v>2</v>
      </c>
    </row>
    <row r="326" spans="3:49" x14ac:dyDescent="0.25">
      <c r="C326" s="46"/>
      <c r="D326" s="47"/>
      <c r="E326" s="45"/>
      <c r="F326" s="45"/>
      <c r="G326" s="45"/>
      <c r="H326" s="45"/>
      <c r="I326" s="45"/>
      <c r="J326" s="45"/>
      <c r="K326" s="45"/>
      <c r="L326" s="5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D326">
        <v>325</v>
      </c>
      <c r="AE326" t="str">
        <f>VLOOKUP(Sheet1!B348,Sheet2!$H$2:$J$300,3,FALSE)</f>
        <v>PHI</v>
      </c>
      <c r="AF326" t="str">
        <f>VLOOKUP(Sheet1!C348,Sheet2!$H$2:$J$300,3,FALSE)</f>
        <v>MIN</v>
      </c>
      <c r="AG326" t="str">
        <f>VLOOKUP(Sheet1!D348,Sheet2!$H$2:$J$300,3,FALSE)</f>
        <v>PHO</v>
      </c>
      <c r="AH326" t="str">
        <f>VLOOKUP(Sheet1!E348,Sheet2!$H$2:$J$300,3,FALSE)</f>
        <v>DEN</v>
      </c>
      <c r="AI326" t="str">
        <f>VLOOKUP(Sheet1!F348,Sheet2!$H$2:$J$300,3,FALSE)</f>
        <v>PHO</v>
      </c>
      <c r="AJ326" t="str">
        <f>VLOOKUP(Sheet1!G348,Sheet2!$H$2:$J$300,3,FALSE)</f>
        <v>HOU</v>
      </c>
      <c r="AK326" t="str">
        <f>VLOOKUP(Sheet1!H348,Sheet2!$H$2:$J$300,3,FALSE)</f>
        <v>SAC</v>
      </c>
      <c r="AL326" t="str">
        <f>VLOOKUP(Sheet1!I348,Sheet2!$H$2:$J$300,3,FALSE)</f>
        <v>PHO</v>
      </c>
      <c r="AM326" t="str">
        <f>VLOOKUP(Sheet1!J348,Sheet2!$H$2:$J$300,3,FALSE)</f>
        <v>UTA</v>
      </c>
      <c r="AN326">
        <f si="51" t="shared"/>
        <v>1</v>
      </c>
      <c r="AO326">
        <f si="52" t="shared"/>
        <v>1</v>
      </c>
      <c r="AP326">
        <f si="53" t="shared"/>
        <v>3</v>
      </c>
      <c r="AQ326">
        <f si="54" t="shared"/>
        <v>1</v>
      </c>
      <c r="AR326">
        <f si="55" t="shared"/>
        <v>3</v>
      </c>
      <c r="AS326">
        <f si="56" t="shared"/>
        <v>1</v>
      </c>
      <c r="AT326">
        <f si="57" t="shared"/>
        <v>1</v>
      </c>
      <c r="AU326">
        <f si="58" t="shared"/>
        <v>3</v>
      </c>
      <c r="AV326">
        <f si="59" t="shared"/>
        <v>1</v>
      </c>
      <c r="AW326">
        <f si="60" t="shared"/>
        <v>3</v>
      </c>
    </row>
    <row r="327" spans="3:49" x14ac:dyDescent="0.25">
      <c r="C327" s="46"/>
      <c r="D327" s="47"/>
      <c r="E327" s="45"/>
      <c r="F327" s="45"/>
      <c r="G327" s="45"/>
      <c r="H327" s="45"/>
      <c r="I327" s="45"/>
      <c r="J327" s="45"/>
      <c r="K327" s="45"/>
      <c r="L327" s="5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D327">
        <v>326</v>
      </c>
      <c r="AE327" t="str">
        <f>VLOOKUP(Sheet1!B349,Sheet2!$H$2:$J$300,3,FALSE)</f>
        <v>PHI</v>
      </c>
      <c r="AF327" t="str">
        <f>VLOOKUP(Sheet1!C349,Sheet2!$H$2:$J$300,3,FALSE)</f>
        <v>SAC</v>
      </c>
      <c r="AG327" t="str">
        <f>VLOOKUP(Sheet1!D349,Sheet2!$H$2:$J$300,3,FALSE)</f>
        <v>PHO</v>
      </c>
      <c r="AH327" t="str">
        <f>VLOOKUP(Sheet1!E349,Sheet2!$H$2:$J$300,3,FALSE)</f>
        <v>DEN</v>
      </c>
      <c r="AI327" t="str">
        <f>VLOOKUP(Sheet1!F349,Sheet2!$H$2:$J$300,3,FALSE)</f>
        <v>HOU</v>
      </c>
      <c r="AJ327" t="str">
        <f>VLOOKUP(Sheet1!G349,Sheet2!$H$2:$J$300,3,FALSE)</f>
        <v>SAC</v>
      </c>
      <c r="AK327" t="str">
        <f>VLOOKUP(Sheet1!H349,Sheet2!$H$2:$J$300,3,FALSE)</f>
        <v>HOU</v>
      </c>
      <c r="AL327" t="str">
        <f>VLOOKUP(Sheet1!I349,Sheet2!$H$2:$J$300,3,FALSE)</f>
        <v>DEN</v>
      </c>
      <c r="AM327" t="str">
        <f>VLOOKUP(Sheet1!J349,Sheet2!$H$2:$J$300,3,FALSE)</f>
        <v>UTA</v>
      </c>
      <c r="AN327">
        <f si="51" t="shared"/>
        <v>1</v>
      </c>
      <c r="AO327">
        <f si="52" t="shared"/>
        <v>2</v>
      </c>
      <c r="AP327">
        <f si="53" t="shared"/>
        <v>1</v>
      </c>
      <c r="AQ327">
        <f si="54" t="shared"/>
        <v>2</v>
      </c>
      <c r="AR327">
        <f si="55" t="shared"/>
        <v>2</v>
      </c>
      <c r="AS327">
        <f si="56" t="shared"/>
        <v>2</v>
      </c>
      <c r="AT327">
        <f si="57" t="shared"/>
        <v>2</v>
      </c>
      <c r="AU327">
        <f si="58" t="shared"/>
        <v>2</v>
      </c>
      <c r="AV327">
        <f si="59" t="shared"/>
        <v>1</v>
      </c>
      <c r="AW327">
        <f si="60" t="shared"/>
        <v>2</v>
      </c>
    </row>
    <row r="328" spans="3:49" x14ac:dyDescent="0.25">
      <c r="C328" s="46"/>
      <c r="D328" s="47"/>
      <c r="E328" s="45"/>
      <c r="F328" s="45"/>
      <c r="G328" s="45"/>
      <c r="H328" s="45"/>
      <c r="I328" s="45"/>
      <c r="J328" s="45"/>
      <c r="K328" s="45"/>
      <c r="L328" s="5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D328">
        <v>327</v>
      </c>
      <c r="AE328" t="str">
        <f>VLOOKUP(Sheet1!B350,Sheet2!$H$2:$J$300,3,FALSE)</f>
        <v>PHI</v>
      </c>
      <c r="AF328" t="str">
        <f>VLOOKUP(Sheet1!C350,Sheet2!$H$2:$J$300,3,FALSE)</f>
        <v>UTA</v>
      </c>
      <c r="AG328" t="str">
        <f>VLOOKUP(Sheet1!D350,Sheet2!$H$2:$J$300,3,FALSE)</f>
        <v>MIN</v>
      </c>
      <c r="AH328" t="str">
        <f>VLOOKUP(Sheet1!E350,Sheet2!$H$2:$J$300,3,FALSE)</f>
        <v>DEN</v>
      </c>
      <c r="AI328" t="str">
        <f>VLOOKUP(Sheet1!F350,Sheet2!$H$2:$J$300,3,FALSE)</f>
        <v>DEN</v>
      </c>
      <c r="AJ328" t="str">
        <f>VLOOKUP(Sheet1!G350,Sheet2!$H$2:$J$300,3,FALSE)</f>
        <v>PHO</v>
      </c>
      <c r="AK328" t="str">
        <f>VLOOKUP(Sheet1!H350,Sheet2!$H$2:$J$300,3,FALSE)</f>
        <v>PHO</v>
      </c>
      <c r="AL328" t="str">
        <f>VLOOKUP(Sheet1!I350,Sheet2!$H$2:$J$300,3,FALSE)</f>
        <v>DEN</v>
      </c>
      <c r="AM328" t="str">
        <f>VLOOKUP(Sheet1!J350,Sheet2!$H$2:$J$300,3,FALSE)</f>
        <v>MIN</v>
      </c>
      <c r="AN328">
        <f si="51" t="shared"/>
        <v>1</v>
      </c>
      <c r="AO328">
        <f si="52" t="shared"/>
        <v>1</v>
      </c>
      <c r="AP328">
        <f si="53" t="shared"/>
        <v>2</v>
      </c>
      <c r="AQ328">
        <f si="54" t="shared"/>
        <v>3</v>
      </c>
      <c r="AR328">
        <f si="55" t="shared"/>
        <v>3</v>
      </c>
      <c r="AS328">
        <f si="56" t="shared"/>
        <v>2</v>
      </c>
      <c r="AT328">
        <f si="57" t="shared"/>
        <v>2</v>
      </c>
      <c r="AU328">
        <f si="58" t="shared"/>
        <v>3</v>
      </c>
      <c r="AV328">
        <f si="59" t="shared"/>
        <v>2</v>
      </c>
      <c r="AW328">
        <f si="60" t="shared"/>
        <v>3</v>
      </c>
    </row>
    <row r="329" spans="3:49" x14ac:dyDescent="0.25">
      <c r="C329" s="46"/>
      <c r="D329" s="47"/>
      <c r="E329" s="45"/>
      <c r="F329" s="45"/>
      <c r="G329" s="45"/>
      <c r="H329" s="45"/>
      <c r="I329" s="45"/>
      <c r="J329" s="45"/>
      <c r="K329" s="45"/>
      <c r="L329" s="5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D329">
        <v>328</v>
      </c>
      <c r="AE329" t="str">
        <f>VLOOKUP(Sheet1!B351,Sheet2!$H$2:$J$300,3,FALSE)</f>
        <v>PHI</v>
      </c>
      <c r="AF329" t="str">
        <f>VLOOKUP(Sheet1!C351,Sheet2!$H$2:$J$300,3,FALSE)</f>
        <v>PHI</v>
      </c>
      <c r="AG329" t="str">
        <f>VLOOKUP(Sheet1!D351,Sheet2!$H$2:$J$300,3,FALSE)</f>
        <v>PHI</v>
      </c>
      <c r="AH329" t="str">
        <f>VLOOKUP(Sheet1!E351,Sheet2!$H$2:$J$300,3,FALSE)</f>
        <v>SAC</v>
      </c>
      <c r="AI329" t="str">
        <f>VLOOKUP(Sheet1!F351,Sheet2!$H$2:$J$300,3,FALSE)</f>
        <v>PHO</v>
      </c>
      <c r="AJ329" t="str">
        <f>VLOOKUP(Sheet1!G351,Sheet2!$H$2:$J$300,3,FALSE)</f>
        <v>PHI</v>
      </c>
      <c r="AK329" t="str">
        <f>VLOOKUP(Sheet1!H351,Sheet2!$H$2:$J$300,3,FALSE)</f>
        <v>ATL</v>
      </c>
      <c r="AL329" t="str">
        <f>VLOOKUP(Sheet1!I351,Sheet2!$H$2:$J$300,3,FALSE)</f>
        <v>DEN</v>
      </c>
      <c r="AM329" t="str">
        <f>VLOOKUP(Sheet1!J351,Sheet2!$H$2:$J$300,3,FALSE)</f>
        <v>UTA</v>
      </c>
      <c r="AN329">
        <f si="51" t="shared"/>
        <v>4</v>
      </c>
      <c r="AO329">
        <f si="52" t="shared"/>
        <v>4</v>
      </c>
      <c r="AP329">
        <f si="53" t="shared"/>
        <v>4</v>
      </c>
      <c r="AQ329">
        <f si="54" t="shared"/>
        <v>1</v>
      </c>
      <c r="AR329">
        <f si="55" t="shared"/>
        <v>1</v>
      </c>
      <c r="AS329">
        <f si="56" t="shared"/>
        <v>4</v>
      </c>
      <c r="AT329">
        <f si="57" t="shared"/>
        <v>1</v>
      </c>
      <c r="AU329">
        <f si="58" t="shared"/>
        <v>1</v>
      </c>
      <c r="AV329">
        <f si="59" t="shared"/>
        <v>1</v>
      </c>
      <c r="AW329">
        <f si="60" t="shared"/>
        <v>4</v>
      </c>
    </row>
    <row r="330" spans="3:49" x14ac:dyDescent="0.25">
      <c r="C330" s="46"/>
      <c r="D330" s="47"/>
      <c r="E330" s="45"/>
      <c r="F330" s="45"/>
      <c r="G330" s="45"/>
      <c r="H330" s="45"/>
      <c r="I330" s="45"/>
      <c r="J330" s="45"/>
      <c r="K330" s="45"/>
      <c r="L330" s="5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D330">
        <v>329</v>
      </c>
      <c r="AE330" t="str">
        <f>VLOOKUP(Sheet1!B352,Sheet2!$H$2:$J$300,3,FALSE)</f>
        <v>PHI</v>
      </c>
      <c r="AF330" t="str">
        <f>VLOOKUP(Sheet1!C352,Sheet2!$H$2:$J$300,3,FALSE)</f>
        <v>ATL</v>
      </c>
      <c r="AG330" t="str">
        <f>VLOOKUP(Sheet1!D352,Sheet2!$H$2:$J$300,3,FALSE)</f>
        <v>PHI</v>
      </c>
      <c r="AH330" t="str">
        <f>VLOOKUP(Sheet1!E352,Sheet2!$H$2:$J$300,3,FALSE)</f>
        <v>DEN</v>
      </c>
      <c r="AI330" t="str">
        <f>VLOOKUP(Sheet1!F352,Sheet2!$H$2:$J$300,3,FALSE)</f>
        <v>ATL</v>
      </c>
      <c r="AJ330" t="str">
        <f>VLOOKUP(Sheet1!G352,Sheet2!$H$2:$J$300,3,FALSE)</f>
        <v>HOU</v>
      </c>
      <c r="AK330" t="str">
        <f>VLOOKUP(Sheet1!H352,Sheet2!$H$2:$J$300,3,FALSE)</f>
        <v>DEN</v>
      </c>
      <c r="AL330" t="str">
        <f>VLOOKUP(Sheet1!I352,Sheet2!$H$2:$J$300,3,FALSE)</f>
        <v>UTA</v>
      </c>
      <c r="AM330" t="str">
        <f>VLOOKUP(Sheet1!J352,Sheet2!$H$2:$J$300,3,FALSE)</f>
        <v>MIN</v>
      </c>
      <c r="AN330">
        <f si="51" t="shared"/>
        <v>2</v>
      </c>
      <c r="AO330">
        <f si="52" t="shared"/>
        <v>2</v>
      </c>
      <c r="AP330">
        <f si="53" t="shared"/>
        <v>2</v>
      </c>
      <c r="AQ330">
        <f si="54" t="shared"/>
        <v>2</v>
      </c>
      <c r="AR330">
        <f si="55" t="shared"/>
        <v>2</v>
      </c>
      <c r="AS330">
        <f si="56" t="shared"/>
        <v>1</v>
      </c>
      <c r="AT330">
        <f si="57" t="shared"/>
        <v>2</v>
      </c>
      <c r="AU330">
        <f si="58" t="shared"/>
        <v>1</v>
      </c>
      <c r="AV330">
        <f si="59" t="shared"/>
        <v>1</v>
      </c>
      <c r="AW330">
        <f si="60" t="shared"/>
        <v>2</v>
      </c>
    </row>
    <row r="331" spans="3:49" x14ac:dyDescent="0.25">
      <c r="C331" s="46"/>
      <c r="D331" s="47"/>
      <c r="E331" s="45"/>
      <c r="F331" s="45"/>
      <c r="G331" s="45"/>
      <c r="H331" s="45"/>
      <c r="I331" s="45"/>
      <c r="J331" s="45"/>
      <c r="K331" s="45"/>
      <c r="L331" s="5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D331">
        <v>330</v>
      </c>
      <c r="AE331" t="str">
        <f>VLOOKUP(Sheet1!B353,Sheet2!$H$2:$J$300,3,FALSE)</f>
        <v>PHI</v>
      </c>
      <c r="AF331" t="str">
        <f>VLOOKUP(Sheet1!C353,Sheet2!$H$2:$J$300,3,FALSE)</f>
        <v>MIN</v>
      </c>
      <c r="AG331" t="str">
        <f>VLOOKUP(Sheet1!D353,Sheet2!$H$2:$J$300,3,FALSE)</f>
        <v>SAC</v>
      </c>
      <c r="AH331" t="str">
        <f>VLOOKUP(Sheet1!E353,Sheet2!$H$2:$J$300,3,FALSE)</f>
        <v>DEN</v>
      </c>
      <c r="AI331" t="str">
        <f>VLOOKUP(Sheet1!F353,Sheet2!$H$2:$J$300,3,FALSE)</f>
        <v>DEN</v>
      </c>
      <c r="AJ331" t="str">
        <f>VLOOKUP(Sheet1!G353,Sheet2!$H$2:$J$300,3,FALSE)</f>
        <v>UTA</v>
      </c>
      <c r="AK331" t="str">
        <f>VLOOKUP(Sheet1!H353,Sheet2!$H$2:$J$300,3,FALSE)</f>
        <v>ATL</v>
      </c>
      <c r="AL331" t="str">
        <f>VLOOKUP(Sheet1!I353,Sheet2!$H$2:$J$300,3,FALSE)</f>
        <v>PHO</v>
      </c>
      <c r="AM331" t="str">
        <f>VLOOKUP(Sheet1!J353,Sheet2!$H$2:$J$300,3,FALSE)</f>
        <v>MIN</v>
      </c>
      <c r="AN331">
        <f si="51" t="shared"/>
        <v>1</v>
      </c>
      <c r="AO331">
        <f si="52" t="shared"/>
        <v>2</v>
      </c>
      <c r="AP331">
        <f si="53" t="shared"/>
        <v>1</v>
      </c>
      <c r="AQ331">
        <f si="54" t="shared"/>
        <v>2</v>
      </c>
      <c r="AR331">
        <f si="55" t="shared"/>
        <v>2</v>
      </c>
      <c r="AS331">
        <f si="56" t="shared"/>
        <v>1</v>
      </c>
      <c r="AT331">
        <f si="57" t="shared"/>
        <v>1</v>
      </c>
      <c r="AU331">
        <f si="58" t="shared"/>
        <v>1</v>
      </c>
      <c r="AV331">
        <f si="59" t="shared"/>
        <v>2</v>
      </c>
      <c r="AW331">
        <f si="60" t="shared"/>
        <v>2</v>
      </c>
    </row>
    <row r="332" spans="3:49" x14ac:dyDescent="0.25">
      <c r="C332" s="46"/>
      <c r="D332" s="47"/>
      <c r="E332" s="45"/>
      <c r="F332" s="45"/>
      <c r="G332" s="45"/>
      <c r="H332" s="45"/>
      <c r="I332" s="45"/>
      <c r="J332" s="45"/>
      <c r="K332" s="45"/>
      <c r="L332" s="5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D332">
        <v>331</v>
      </c>
      <c r="AE332" t="str">
        <f>VLOOKUP(Sheet1!B354,Sheet2!$H$2:$J$300,3,FALSE)</f>
        <v>PHI</v>
      </c>
      <c r="AF332" t="str">
        <f>VLOOKUP(Sheet1!C354,Sheet2!$H$2:$J$300,3,FALSE)</f>
        <v>ATL</v>
      </c>
      <c r="AG332" t="str">
        <f>VLOOKUP(Sheet1!D354,Sheet2!$H$2:$J$300,3,FALSE)</f>
        <v>PHI</v>
      </c>
      <c r="AH332" t="str">
        <f>VLOOKUP(Sheet1!E354,Sheet2!$H$2:$J$300,3,FALSE)</f>
        <v>DEN</v>
      </c>
      <c r="AI332" t="str">
        <f>VLOOKUP(Sheet1!F354,Sheet2!$H$2:$J$300,3,FALSE)</f>
        <v>ATL</v>
      </c>
      <c r="AJ332" t="str">
        <f>VLOOKUP(Sheet1!G354,Sheet2!$H$2:$J$300,3,FALSE)</f>
        <v>HOU</v>
      </c>
      <c r="AK332" t="str">
        <f>VLOOKUP(Sheet1!H354,Sheet2!$H$2:$J$300,3,FALSE)</f>
        <v>ATL</v>
      </c>
      <c r="AL332" t="str">
        <f>VLOOKUP(Sheet1!I354,Sheet2!$H$2:$J$300,3,FALSE)</f>
        <v>PHO</v>
      </c>
      <c r="AM332" t="str">
        <f>VLOOKUP(Sheet1!J354,Sheet2!$H$2:$J$300,3,FALSE)</f>
        <v>UTA</v>
      </c>
      <c r="AN332">
        <f si="51" t="shared"/>
        <v>2</v>
      </c>
      <c r="AO332">
        <f si="52" t="shared"/>
        <v>3</v>
      </c>
      <c r="AP332">
        <f si="53" t="shared"/>
        <v>2</v>
      </c>
      <c r="AQ332">
        <f si="54" t="shared"/>
        <v>1</v>
      </c>
      <c r="AR332">
        <f si="55" t="shared"/>
        <v>3</v>
      </c>
      <c r="AS332">
        <f si="56" t="shared"/>
        <v>1</v>
      </c>
      <c r="AT332">
        <f si="57" t="shared"/>
        <v>3</v>
      </c>
      <c r="AU332">
        <f si="58" t="shared"/>
        <v>1</v>
      </c>
      <c r="AV332">
        <f si="59" t="shared"/>
        <v>1</v>
      </c>
      <c r="AW332">
        <f si="60" t="shared"/>
        <v>3</v>
      </c>
    </row>
    <row r="333" spans="3:49" x14ac:dyDescent="0.25">
      <c r="C333" s="46"/>
      <c r="D333" s="47"/>
      <c r="E333" s="45"/>
      <c r="F333" s="45"/>
      <c r="G333" s="45"/>
      <c r="H333" s="45"/>
      <c r="I333" s="45"/>
      <c r="J333" s="45"/>
      <c r="K333" s="45"/>
      <c r="L333" s="5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D333">
        <v>332</v>
      </c>
      <c r="AE333" t="str">
        <f>VLOOKUP(Sheet1!B355,Sheet2!$H$2:$J$300,3,FALSE)</f>
        <v>PHI</v>
      </c>
      <c r="AF333" t="str">
        <f>VLOOKUP(Sheet1!C355,Sheet2!$H$2:$J$300,3,FALSE)</f>
        <v>MIN</v>
      </c>
      <c r="AG333" t="str">
        <f>VLOOKUP(Sheet1!D355,Sheet2!$H$2:$J$300,3,FALSE)</f>
        <v>PHO</v>
      </c>
      <c r="AH333" t="str">
        <f>VLOOKUP(Sheet1!E355,Sheet2!$H$2:$J$300,3,FALSE)</f>
        <v>HOU</v>
      </c>
      <c r="AI333" t="str">
        <f>VLOOKUP(Sheet1!F355,Sheet2!$H$2:$J$300,3,FALSE)</f>
        <v>PHO</v>
      </c>
      <c r="AJ333" t="str">
        <f>VLOOKUP(Sheet1!G355,Sheet2!$H$2:$J$300,3,FALSE)</f>
        <v>ATL</v>
      </c>
      <c r="AK333" t="str">
        <f>VLOOKUP(Sheet1!H355,Sheet2!$H$2:$J$300,3,FALSE)</f>
        <v>PHO</v>
      </c>
      <c r="AL333" t="str">
        <f>VLOOKUP(Sheet1!I355,Sheet2!$H$2:$J$300,3,FALSE)</f>
        <v>DEN</v>
      </c>
      <c r="AM333" t="str">
        <f>VLOOKUP(Sheet1!J355,Sheet2!$H$2:$J$300,3,FALSE)</f>
        <v>MIN</v>
      </c>
      <c r="AN333">
        <f si="51" t="shared"/>
        <v>1</v>
      </c>
      <c r="AO333">
        <f si="52" t="shared"/>
        <v>2</v>
      </c>
      <c r="AP333">
        <f si="53" t="shared"/>
        <v>3</v>
      </c>
      <c r="AQ333">
        <f si="54" t="shared"/>
        <v>1</v>
      </c>
      <c r="AR333">
        <f si="55" t="shared"/>
        <v>3</v>
      </c>
      <c r="AS333">
        <f si="56" t="shared"/>
        <v>1</v>
      </c>
      <c r="AT333">
        <f si="57" t="shared"/>
        <v>3</v>
      </c>
      <c r="AU333">
        <f si="58" t="shared"/>
        <v>1</v>
      </c>
      <c r="AV333">
        <f si="59" t="shared"/>
        <v>2</v>
      </c>
      <c r="AW333">
        <f si="60" t="shared"/>
        <v>3</v>
      </c>
    </row>
    <row r="334" spans="3:49" x14ac:dyDescent="0.25">
      <c r="C334" s="46"/>
      <c r="D334" s="47"/>
      <c r="E334" s="45"/>
      <c r="F334" s="45"/>
      <c r="G334" s="45"/>
      <c r="H334" s="45"/>
      <c r="I334" s="45"/>
      <c r="J334" s="45"/>
      <c r="K334" s="45"/>
      <c r="L334" s="5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D334">
        <v>333</v>
      </c>
      <c r="AE334" t="str">
        <f>VLOOKUP(Sheet1!B356,Sheet2!$H$2:$J$300,3,FALSE)</f>
        <v>PHI</v>
      </c>
      <c r="AF334" t="str">
        <f>VLOOKUP(Sheet1!C356,Sheet2!$H$2:$J$300,3,FALSE)</f>
        <v>SAC</v>
      </c>
      <c r="AG334" t="str">
        <f>VLOOKUP(Sheet1!D356,Sheet2!$H$2:$J$300,3,FALSE)</f>
        <v>SAC</v>
      </c>
      <c r="AH334" t="str">
        <f>VLOOKUP(Sheet1!E356,Sheet2!$H$2:$J$300,3,FALSE)</f>
        <v>DEN</v>
      </c>
      <c r="AI334" t="str">
        <f>VLOOKUP(Sheet1!F356,Sheet2!$H$2:$J$300,3,FALSE)</f>
        <v>DEN</v>
      </c>
      <c r="AJ334" t="str">
        <f>VLOOKUP(Sheet1!G356,Sheet2!$H$2:$J$300,3,FALSE)</f>
        <v>HOU</v>
      </c>
      <c r="AK334" t="str">
        <f>VLOOKUP(Sheet1!H356,Sheet2!$H$2:$J$300,3,FALSE)</f>
        <v>PHO</v>
      </c>
      <c r="AL334" t="str">
        <f>VLOOKUP(Sheet1!I356,Sheet2!$H$2:$J$300,3,FALSE)</f>
        <v>DEN</v>
      </c>
      <c r="AM334" t="str">
        <f>VLOOKUP(Sheet1!J356,Sheet2!$H$2:$J$300,3,FALSE)</f>
        <v>MIN</v>
      </c>
      <c r="AN334">
        <f si="51" t="shared"/>
        <v>1</v>
      </c>
      <c r="AO334">
        <f si="52" t="shared"/>
        <v>2</v>
      </c>
      <c r="AP334">
        <f si="53" t="shared"/>
        <v>2</v>
      </c>
      <c r="AQ334">
        <f si="54" t="shared"/>
        <v>3</v>
      </c>
      <c r="AR334">
        <f si="55" t="shared"/>
        <v>3</v>
      </c>
      <c r="AS334">
        <f si="56" t="shared"/>
        <v>1</v>
      </c>
      <c r="AT334">
        <f si="57" t="shared"/>
        <v>1</v>
      </c>
      <c r="AU334">
        <f si="58" t="shared"/>
        <v>3</v>
      </c>
      <c r="AV334">
        <f si="59" t="shared"/>
        <v>1</v>
      </c>
      <c r="AW334">
        <f si="60" t="shared"/>
        <v>3</v>
      </c>
    </row>
    <row r="335" spans="3:49" x14ac:dyDescent="0.25">
      <c r="C335" s="46"/>
      <c r="D335" s="47"/>
      <c r="E335" s="45"/>
      <c r="F335" s="45"/>
      <c r="G335" s="45"/>
      <c r="H335" s="45"/>
      <c r="I335" s="45"/>
      <c r="J335" s="45"/>
      <c r="K335" s="45"/>
      <c r="L335" s="5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D335">
        <v>334</v>
      </c>
      <c r="AE335" t="str">
        <f>VLOOKUP(Sheet1!B357,Sheet2!$H$2:$J$300,3,FALSE)</f>
        <v>PHI</v>
      </c>
      <c r="AF335" t="str">
        <f>VLOOKUP(Sheet1!C357,Sheet2!$H$2:$J$300,3,FALSE)</f>
        <v>MIN</v>
      </c>
      <c r="AG335" t="str">
        <f>VLOOKUP(Sheet1!D357,Sheet2!$H$2:$J$300,3,FALSE)</f>
        <v>PHI</v>
      </c>
      <c r="AH335" t="str">
        <f>VLOOKUP(Sheet1!E357,Sheet2!$H$2:$J$300,3,FALSE)</f>
        <v>DEN</v>
      </c>
      <c r="AI335" t="str">
        <f>VLOOKUP(Sheet1!F357,Sheet2!$H$2:$J$300,3,FALSE)</f>
        <v>PHO</v>
      </c>
      <c r="AJ335" t="str">
        <f>VLOOKUP(Sheet1!G357,Sheet2!$H$2:$J$300,3,FALSE)</f>
        <v>UTA</v>
      </c>
      <c r="AK335" t="str">
        <f>VLOOKUP(Sheet1!H357,Sheet2!$H$2:$J$300,3,FALSE)</f>
        <v>HOU</v>
      </c>
      <c r="AL335" t="str">
        <f>VLOOKUP(Sheet1!I357,Sheet2!$H$2:$J$300,3,FALSE)</f>
        <v>DEN</v>
      </c>
      <c r="AM335" t="str">
        <f>VLOOKUP(Sheet1!J357,Sheet2!$H$2:$J$300,3,FALSE)</f>
        <v>MIN</v>
      </c>
      <c r="AN335">
        <f si="51" t="shared"/>
        <v>2</v>
      </c>
      <c r="AO335">
        <f si="52" t="shared"/>
        <v>2</v>
      </c>
      <c r="AP335">
        <f si="53" t="shared"/>
        <v>2</v>
      </c>
      <c r="AQ335">
        <f si="54" t="shared"/>
        <v>2</v>
      </c>
      <c r="AR335">
        <f si="55" t="shared"/>
        <v>1</v>
      </c>
      <c r="AS335">
        <f si="56" t="shared"/>
        <v>1</v>
      </c>
      <c r="AT335">
        <f si="57" t="shared"/>
        <v>1</v>
      </c>
      <c r="AU335">
        <f si="58" t="shared"/>
        <v>2</v>
      </c>
      <c r="AV335">
        <f si="59" t="shared"/>
        <v>2</v>
      </c>
      <c r="AW335">
        <f si="60" t="shared"/>
        <v>2</v>
      </c>
    </row>
    <row r="336" spans="3:49" x14ac:dyDescent="0.25">
      <c r="C336" s="46"/>
      <c r="D336" s="47"/>
      <c r="E336" s="45"/>
      <c r="F336" s="45"/>
      <c r="G336" s="45"/>
      <c r="H336" s="45"/>
      <c r="I336" s="45"/>
      <c r="J336" s="45"/>
      <c r="K336" s="45"/>
      <c r="L336" s="5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D336">
        <v>335</v>
      </c>
      <c r="AE336" t="str">
        <f>VLOOKUP(Sheet1!B358,Sheet2!$H$2:$J$300,3,FALSE)</f>
        <v>PHI</v>
      </c>
      <c r="AF336" t="str">
        <f>VLOOKUP(Sheet1!C358,Sheet2!$H$2:$J$300,3,FALSE)</f>
        <v>MIN</v>
      </c>
      <c r="AG336" t="str">
        <f>VLOOKUP(Sheet1!D358,Sheet2!$H$2:$J$300,3,FALSE)</f>
        <v>HOU</v>
      </c>
      <c r="AH336" t="str">
        <f>VLOOKUP(Sheet1!E358,Sheet2!$H$2:$J$300,3,FALSE)</f>
        <v>DEN</v>
      </c>
      <c r="AI336" t="str">
        <f>VLOOKUP(Sheet1!F358,Sheet2!$H$2:$J$300,3,FALSE)</f>
        <v>DEN</v>
      </c>
      <c r="AJ336" t="str">
        <f>VLOOKUP(Sheet1!G358,Sheet2!$H$2:$J$300,3,FALSE)</f>
        <v>ATL</v>
      </c>
      <c r="AK336" t="str">
        <f>VLOOKUP(Sheet1!H358,Sheet2!$H$2:$J$300,3,FALSE)</f>
        <v>PHO</v>
      </c>
      <c r="AL336" t="str">
        <f>VLOOKUP(Sheet1!I358,Sheet2!$H$2:$J$300,3,FALSE)</f>
        <v>DEN</v>
      </c>
      <c r="AM336" t="str">
        <f>VLOOKUP(Sheet1!J358,Sheet2!$H$2:$J$300,3,FALSE)</f>
        <v>ATL</v>
      </c>
      <c r="AN336">
        <f si="51" t="shared"/>
        <v>1</v>
      </c>
      <c r="AO336">
        <f si="52" t="shared"/>
        <v>1</v>
      </c>
      <c r="AP336">
        <f si="53" t="shared"/>
        <v>1</v>
      </c>
      <c r="AQ336">
        <f si="54" t="shared"/>
        <v>3</v>
      </c>
      <c r="AR336">
        <f si="55" t="shared"/>
        <v>3</v>
      </c>
      <c r="AS336">
        <f si="56" t="shared"/>
        <v>2</v>
      </c>
      <c r="AT336">
        <f si="57" t="shared"/>
        <v>1</v>
      </c>
      <c r="AU336">
        <f si="58" t="shared"/>
        <v>3</v>
      </c>
      <c r="AV336">
        <f si="59" t="shared"/>
        <v>2</v>
      </c>
      <c r="AW336">
        <f si="60" t="shared"/>
        <v>3</v>
      </c>
    </row>
    <row r="337" spans="3:49" x14ac:dyDescent="0.25">
      <c r="C337" s="46"/>
      <c r="D337" s="47"/>
      <c r="E337" s="45"/>
      <c r="F337" s="45"/>
      <c r="G337" s="45"/>
      <c r="H337" s="45"/>
      <c r="I337" s="45"/>
      <c r="J337" s="45"/>
      <c r="K337" s="45"/>
      <c r="L337" s="5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D337">
        <v>336</v>
      </c>
      <c r="AE337" t="str">
        <f>VLOOKUP(Sheet1!B359,Sheet2!$H$2:$J$300,3,FALSE)</f>
        <v>PHI</v>
      </c>
      <c r="AF337" t="str">
        <f>VLOOKUP(Sheet1!C359,Sheet2!$H$2:$J$300,3,FALSE)</f>
        <v>MIN</v>
      </c>
      <c r="AG337" t="str">
        <f>VLOOKUP(Sheet1!D359,Sheet2!$H$2:$J$300,3,FALSE)</f>
        <v>PHI</v>
      </c>
      <c r="AH337" t="str">
        <f>VLOOKUP(Sheet1!E359,Sheet2!$H$2:$J$300,3,FALSE)</f>
        <v>HOU</v>
      </c>
      <c r="AI337" t="str">
        <f>VLOOKUP(Sheet1!F359,Sheet2!$H$2:$J$300,3,FALSE)</f>
        <v>PHO</v>
      </c>
      <c r="AJ337" t="str">
        <f>VLOOKUP(Sheet1!G359,Sheet2!$H$2:$J$300,3,FALSE)</f>
        <v>PHI</v>
      </c>
      <c r="AK337" t="str">
        <f>VLOOKUP(Sheet1!H359,Sheet2!$H$2:$J$300,3,FALSE)</f>
        <v>HOU</v>
      </c>
      <c r="AL337" t="str">
        <f>VLOOKUP(Sheet1!I359,Sheet2!$H$2:$J$300,3,FALSE)</f>
        <v>PHO</v>
      </c>
      <c r="AM337" t="str">
        <f>VLOOKUP(Sheet1!J359,Sheet2!$H$2:$J$300,3,FALSE)</f>
        <v>UTA</v>
      </c>
      <c r="AN337">
        <f si="51" t="shared"/>
        <v>3</v>
      </c>
      <c r="AO337">
        <f si="52" t="shared"/>
        <v>1</v>
      </c>
      <c r="AP337">
        <f si="53" t="shared"/>
        <v>3</v>
      </c>
      <c r="AQ337">
        <f si="54" t="shared"/>
        <v>2</v>
      </c>
      <c r="AR337">
        <f si="55" t="shared"/>
        <v>2</v>
      </c>
      <c r="AS337">
        <f si="56" t="shared"/>
        <v>3</v>
      </c>
      <c r="AT337">
        <f si="57" t="shared"/>
        <v>2</v>
      </c>
      <c r="AU337">
        <f si="58" t="shared"/>
        <v>2</v>
      </c>
      <c r="AV337">
        <f si="59" t="shared"/>
        <v>1</v>
      </c>
      <c r="AW337">
        <f si="60" t="shared"/>
        <v>3</v>
      </c>
    </row>
    <row r="338" spans="3:49" x14ac:dyDescent="0.25">
      <c r="C338" s="46"/>
      <c r="D338" s="47"/>
      <c r="E338" s="45"/>
      <c r="F338" s="45"/>
      <c r="G338" s="45"/>
      <c r="H338" s="45"/>
      <c r="I338" s="45"/>
      <c r="J338" s="45"/>
      <c r="K338" s="45"/>
      <c r="L338" s="5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D338">
        <v>337</v>
      </c>
      <c r="AE338" t="str">
        <f>VLOOKUP(Sheet1!B360,Sheet2!$H$2:$J$300,3,FALSE)</f>
        <v>UTA</v>
      </c>
      <c r="AF338" t="str">
        <f>VLOOKUP(Sheet1!C360,Sheet2!$H$2:$J$300,3,FALSE)</f>
        <v>PHI</v>
      </c>
      <c r="AG338" t="str">
        <f>VLOOKUP(Sheet1!D360,Sheet2!$H$2:$J$300,3,FALSE)</f>
        <v>HOU</v>
      </c>
      <c r="AH338" t="str">
        <f>VLOOKUP(Sheet1!E360,Sheet2!$H$2:$J$300,3,FALSE)</f>
        <v>DEN</v>
      </c>
      <c r="AI338" t="str">
        <f>VLOOKUP(Sheet1!F360,Sheet2!$H$2:$J$300,3,FALSE)</f>
        <v>PHO</v>
      </c>
      <c r="AJ338" t="str">
        <f>VLOOKUP(Sheet1!G360,Sheet2!$H$2:$J$300,3,FALSE)</f>
        <v>PHI</v>
      </c>
      <c r="AK338" t="str">
        <f>VLOOKUP(Sheet1!H360,Sheet2!$H$2:$J$300,3,FALSE)</f>
        <v>PHO</v>
      </c>
      <c r="AL338" t="str">
        <f>VLOOKUP(Sheet1!I360,Sheet2!$H$2:$J$300,3,FALSE)</f>
        <v>DEN</v>
      </c>
      <c r="AM338" t="str">
        <f>VLOOKUP(Sheet1!J360,Sheet2!$H$2:$J$300,3,FALSE)</f>
        <v>MIN</v>
      </c>
      <c r="AN338">
        <f si="51" t="shared"/>
        <v>1</v>
      </c>
      <c r="AO338">
        <f si="52" t="shared"/>
        <v>2</v>
      </c>
      <c r="AP338">
        <f si="53" t="shared"/>
        <v>1</v>
      </c>
      <c r="AQ338">
        <f si="54" t="shared"/>
        <v>2</v>
      </c>
      <c r="AR338">
        <f si="55" t="shared"/>
        <v>2</v>
      </c>
      <c r="AS338">
        <f si="56" t="shared"/>
        <v>2</v>
      </c>
      <c r="AT338">
        <f si="57" t="shared"/>
        <v>2</v>
      </c>
      <c r="AU338">
        <f si="58" t="shared"/>
        <v>2</v>
      </c>
      <c r="AV338">
        <f si="59" t="shared"/>
        <v>1</v>
      </c>
      <c r="AW338">
        <f si="60" t="shared"/>
        <v>2</v>
      </c>
    </row>
    <row r="339" spans="3:49" x14ac:dyDescent="0.25">
      <c r="C339" s="46"/>
      <c r="D339" s="47"/>
      <c r="E339" s="45"/>
      <c r="F339" s="45"/>
      <c r="G339" s="45"/>
      <c r="H339" s="45"/>
      <c r="I339" s="45"/>
      <c r="J339" s="45"/>
      <c r="K339" s="45"/>
      <c r="L339" s="5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D339">
        <v>338</v>
      </c>
      <c r="AE339" t="str">
        <f>VLOOKUP(Sheet1!B361,Sheet2!$H$2:$J$300,3,FALSE)</f>
        <v>PHI</v>
      </c>
      <c r="AF339" t="str">
        <f>VLOOKUP(Sheet1!C361,Sheet2!$H$2:$J$300,3,FALSE)</f>
        <v>MIN</v>
      </c>
      <c r="AG339" t="str">
        <f>VLOOKUP(Sheet1!D361,Sheet2!$H$2:$J$300,3,FALSE)</f>
        <v>PHI</v>
      </c>
      <c r="AH339" t="str">
        <f>VLOOKUP(Sheet1!E361,Sheet2!$H$2:$J$300,3,FALSE)</f>
        <v>DEN</v>
      </c>
      <c r="AI339" t="str">
        <f>VLOOKUP(Sheet1!F361,Sheet2!$H$2:$J$300,3,FALSE)</f>
        <v>PHO</v>
      </c>
      <c r="AJ339" t="str">
        <f>VLOOKUP(Sheet1!G361,Sheet2!$H$2:$J$300,3,FALSE)</f>
        <v>HOU</v>
      </c>
      <c r="AK339" t="str">
        <f>VLOOKUP(Sheet1!H361,Sheet2!$H$2:$J$300,3,FALSE)</f>
        <v>HOU</v>
      </c>
      <c r="AL339" t="str">
        <f>VLOOKUP(Sheet1!I361,Sheet2!$H$2:$J$300,3,FALSE)</f>
        <v>DEN</v>
      </c>
      <c r="AM339" t="str">
        <f>VLOOKUP(Sheet1!J361,Sheet2!$H$2:$J$300,3,FALSE)</f>
        <v>UTA</v>
      </c>
      <c r="AN339">
        <f si="51" t="shared"/>
        <v>2</v>
      </c>
      <c r="AO339">
        <f si="52" t="shared"/>
        <v>1</v>
      </c>
      <c r="AP339">
        <f si="53" t="shared"/>
        <v>2</v>
      </c>
      <c r="AQ339">
        <f si="54" t="shared"/>
        <v>2</v>
      </c>
      <c r="AR339">
        <f si="55" t="shared"/>
        <v>1</v>
      </c>
      <c r="AS339">
        <f si="56" t="shared"/>
        <v>2</v>
      </c>
      <c r="AT339">
        <f si="57" t="shared"/>
        <v>2</v>
      </c>
      <c r="AU339">
        <f si="58" t="shared"/>
        <v>2</v>
      </c>
      <c r="AV339">
        <f si="59" t="shared"/>
        <v>1</v>
      </c>
      <c r="AW339">
        <f si="60" t="shared"/>
        <v>2</v>
      </c>
    </row>
    <row r="340" spans="3:49" x14ac:dyDescent="0.25">
      <c r="C340" s="46"/>
      <c r="D340" s="47"/>
      <c r="E340" s="45"/>
      <c r="F340" s="45"/>
      <c r="G340" s="45"/>
      <c r="H340" s="45"/>
      <c r="I340" s="45"/>
      <c r="J340" s="45"/>
      <c r="K340" s="45"/>
      <c r="L340" s="5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D340">
        <v>339</v>
      </c>
      <c r="AE340" t="str">
        <f>VLOOKUP(Sheet1!B362,Sheet2!$H$2:$J$300,3,FALSE)</f>
        <v>PHI</v>
      </c>
      <c r="AF340" t="str">
        <f>VLOOKUP(Sheet1!C362,Sheet2!$H$2:$J$300,3,FALSE)</f>
        <v>MIN</v>
      </c>
      <c r="AG340" t="str">
        <f>VLOOKUP(Sheet1!D362,Sheet2!$H$2:$J$300,3,FALSE)</f>
        <v>PHO</v>
      </c>
      <c r="AH340" t="str">
        <f>VLOOKUP(Sheet1!E362,Sheet2!$H$2:$J$300,3,FALSE)</f>
        <v>DEN</v>
      </c>
      <c r="AI340" t="str">
        <f>VLOOKUP(Sheet1!F362,Sheet2!$H$2:$J$300,3,FALSE)</f>
        <v>PHO</v>
      </c>
      <c r="AJ340" t="str">
        <f>VLOOKUP(Sheet1!G362,Sheet2!$H$2:$J$300,3,FALSE)</f>
        <v>ATL</v>
      </c>
      <c r="AK340" t="str">
        <f>VLOOKUP(Sheet1!H362,Sheet2!$H$2:$J$300,3,FALSE)</f>
        <v>SAC</v>
      </c>
      <c r="AL340" t="str">
        <f>VLOOKUP(Sheet1!I362,Sheet2!$H$2:$J$300,3,FALSE)</f>
        <v>DEN</v>
      </c>
      <c r="AM340" t="str">
        <f>VLOOKUP(Sheet1!J362,Sheet2!$H$2:$J$300,3,FALSE)</f>
        <v>PHI</v>
      </c>
      <c r="AN340">
        <f si="51" t="shared"/>
        <v>2</v>
      </c>
      <c r="AO340">
        <f si="52" t="shared"/>
        <v>1</v>
      </c>
      <c r="AP340">
        <f si="53" t="shared"/>
        <v>2</v>
      </c>
      <c r="AQ340">
        <f si="54" t="shared"/>
        <v>2</v>
      </c>
      <c r="AR340">
        <f si="55" t="shared"/>
        <v>2</v>
      </c>
      <c r="AS340">
        <f si="56" t="shared"/>
        <v>1</v>
      </c>
      <c r="AT340">
        <f si="57" t="shared"/>
        <v>1</v>
      </c>
      <c r="AU340">
        <f si="58" t="shared"/>
        <v>2</v>
      </c>
      <c r="AV340">
        <f si="59" t="shared"/>
        <v>2</v>
      </c>
      <c r="AW340">
        <f si="60" t="shared"/>
        <v>2</v>
      </c>
    </row>
    <row r="341" spans="3:49" x14ac:dyDescent="0.25">
      <c r="C341" s="46"/>
      <c r="D341" s="47"/>
      <c r="E341" s="45"/>
      <c r="F341" s="45"/>
      <c r="G341" s="45"/>
      <c r="H341" s="45"/>
      <c r="I341" s="45"/>
      <c r="J341" s="45"/>
      <c r="K341" s="45"/>
      <c r="L341" s="5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D341">
        <v>340</v>
      </c>
      <c r="AE341" t="str">
        <f>VLOOKUP(Sheet1!B363,Sheet2!$H$2:$J$300,3,FALSE)</f>
        <v>PHI</v>
      </c>
      <c r="AF341" t="str">
        <f>VLOOKUP(Sheet1!C363,Sheet2!$H$2:$J$300,3,FALSE)</f>
        <v>ATL</v>
      </c>
      <c r="AG341" t="str">
        <f>VLOOKUP(Sheet1!D363,Sheet2!$H$2:$J$300,3,FALSE)</f>
        <v>PHO</v>
      </c>
      <c r="AH341" t="str">
        <f>VLOOKUP(Sheet1!E363,Sheet2!$H$2:$J$300,3,FALSE)</f>
        <v>DEN</v>
      </c>
      <c r="AI341" t="str">
        <f>VLOOKUP(Sheet1!F363,Sheet2!$H$2:$J$300,3,FALSE)</f>
        <v>PHO</v>
      </c>
      <c r="AJ341" t="str">
        <f>VLOOKUP(Sheet1!G363,Sheet2!$H$2:$J$300,3,FALSE)</f>
        <v>PHI</v>
      </c>
      <c r="AK341" t="str">
        <f>VLOOKUP(Sheet1!H363,Sheet2!$H$2:$J$300,3,FALSE)</f>
        <v>ATL</v>
      </c>
      <c r="AL341" t="str">
        <f>VLOOKUP(Sheet1!I363,Sheet2!$H$2:$J$300,3,FALSE)</f>
        <v>DEN</v>
      </c>
      <c r="AM341" t="str">
        <f>VLOOKUP(Sheet1!J363,Sheet2!$H$2:$J$300,3,FALSE)</f>
        <v>PHO</v>
      </c>
      <c r="AN341">
        <f si="51" t="shared"/>
        <v>2</v>
      </c>
      <c r="AO341">
        <f si="52" t="shared"/>
        <v>2</v>
      </c>
      <c r="AP341">
        <f si="53" t="shared"/>
        <v>3</v>
      </c>
      <c r="AQ341">
        <f si="54" t="shared"/>
        <v>2</v>
      </c>
      <c r="AR341">
        <f si="55" t="shared"/>
        <v>3</v>
      </c>
      <c r="AS341">
        <f si="56" t="shared"/>
        <v>2</v>
      </c>
      <c r="AT341">
        <f si="57" t="shared"/>
        <v>2</v>
      </c>
      <c r="AU341">
        <f si="58" t="shared"/>
        <v>2</v>
      </c>
      <c r="AV341">
        <f si="59" t="shared"/>
        <v>3</v>
      </c>
      <c r="AW341">
        <f si="60" t="shared"/>
        <v>3</v>
      </c>
    </row>
    <row r="342" spans="3:49" x14ac:dyDescent="0.25">
      <c r="C342" s="46"/>
      <c r="D342" s="47"/>
      <c r="E342" s="45"/>
      <c r="F342" s="45"/>
      <c r="G342" s="45"/>
      <c r="H342" s="45"/>
      <c r="I342" s="45"/>
      <c r="J342" s="45"/>
      <c r="K342" s="45"/>
      <c r="L342" s="5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D342">
        <v>341</v>
      </c>
      <c r="AE342" t="str">
        <f>VLOOKUP(Sheet1!B364,Sheet2!$H$2:$J$300,3,FALSE)</f>
        <v>PHI</v>
      </c>
      <c r="AF342" t="str">
        <f>VLOOKUP(Sheet1!C364,Sheet2!$H$2:$J$300,3,FALSE)</f>
        <v>PHI</v>
      </c>
      <c r="AG342" t="str">
        <f>VLOOKUP(Sheet1!D364,Sheet2!$H$2:$J$300,3,FALSE)</f>
        <v>MIN</v>
      </c>
      <c r="AH342" t="str">
        <f>VLOOKUP(Sheet1!E364,Sheet2!$H$2:$J$300,3,FALSE)</f>
        <v>DEN</v>
      </c>
      <c r="AI342" t="str">
        <f>VLOOKUP(Sheet1!F364,Sheet2!$H$2:$J$300,3,FALSE)</f>
        <v>PHO</v>
      </c>
      <c r="AJ342" t="str">
        <f>VLOOKUP(Sheet1!G364,Sheet2!$H$2:$J$300,3,FALSE)</f>
        <v>UTA</v>
      </c>
      <c r="AK342" t="str">
        <f>VLOOKUP(Sheet1!H364,Sheet2!$H$2:$J$300,3,FALSE)</f>
        <v>HOU</v>
      </c>
      <c r="AL342" t="str">
        <f>VLOOKUP(Sheet1!I364,Sheet2!$H$2:$J$300,3,FALSE)</f>
        <v>PHO</v>
      </c>
      <c r="AM342" t="str">
        <f>VLOOKUP(Sheet1!J364,Sheet2!$H$2:$J$300,3,FALSE)</f>
        <v>MIN</v>
      </c>
      <c r="AN342">
        <f si="51" t="shared"/>
        <v>2</v>
      </c>
      <c r="AO342">
        <f si="52" t="shared"/>
        <v>2</v>
      </c>
      <c r="AP342">
        <f si="53" t="shared"/>
        <v>2</v>
      </c>
      <c r="AQ342">
        <f si="54" t="shared"/>
        <v>1</v>
      </c>
      <c r="AR342">
        <f si="55" t="shared"/>
        <v>2</v>
      </c>
      <c r="AS342">
        <f si="56" t="shared"/>
        <v>1</v>
      </c>
      <c r="AT342">
        <f si="57" t="shared"/>
        <v>1</v>
      </c>
      <c r="AU342">
        <f si="58" t="shared"/>
        <v>2</v>
      </c>
      <c r="AV342">
        <f si="59" t="shared"/>
        <v>2</v>
      </c>
      <c r="AW342">
        <f si="60" t="shared"/>
        <v>2</v>
      </c>
    </row>
    <row r="343" spans="3:49" x14ac:dyDescent="0.25">
      <c r="C343" s="46"/>
      <c r="D343" s="47"/>
      <c r="E343" s="45"/>
      <c r="F343" s="45"/>
      <c r="G343" s="45"/>
      <c r="H343" s="45"/>
      <c r="I343" s="45"/>
      <c r="J343" s="45"/>
      <c r="K343" s="45"/>
      <c r="L343" s="5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D343">
        <v>342</v>
      </c>
      <c r="AE343" t="str">
        <f>VLOOKUP(Sheet1!B365,Sheet2!$H$2:$J$300,3,FALSE)</f>
        <v>SAC</v>
      </c>
      <c r="AF343" t="str">
        <f>VLOOKUP(Sheet1!C365,Sheet2!$H$2:$J$300,3,FALSE)</f>
        <v>ATL</v>
      </c>
      <c r="AG343" t="str">
        <f>VLOOKUP(Sheet1!D365,Sheet2!$H$2:$J$300,3,FALSE)</f>
        <v>PHI</v>
      </c>
      <c r="AH343" t="str">
        <f>VLOOKUP(Sheet1!E365,Sheet2!$H$2:$J$300,3,FALSE)</f>
        <v>SAC</v>
      </c>
      <c r="AI343" t="str">
        <f>VLOOKUP(Sheet1!F365,Sheet2!$H$2:$J$300,3,FALSE)</f>
        <v>PHO</v>
      </c>
      <c r="AJ343" t="str">
        <f>VLOOKUP(Sheet1!G365,Sheet2!$H$2:$J$300,3,FALSE)</f>
        <v>HOU</v>
      </c>
      <c r="AK343" t="str">
        <f>VLOOKUP(Sheet1!H365,Sheet2!$H$2:$J$300,3,FALSE)</f>
        <v>PHO</v>
      </c>
      <c r="AL343" t="str">
        <f>VLOOKUP(Sheet1!I365,Sheet2!$H$2:$J$300,3,FALSE)</f>
        <v>DEN</v>
      </c>
      <c r="AM343" t="str">
        <f>VLOOKUP(Sheet1!J365,Sheet2!$H$2:$J$300,3,FALSE)</f>
        <v>UTA</v>
      </c>
      <c r="AN343">
        <f si="51" t="shared"/>
        <v>2</v>
      </c>
      <c r="AO343">
        <f si="52" t="shared"/>
        <v>1</v>
      </c>
      <c r="AP343">
        <f si="53" t="shared"/>
        <v>1</v>
      </c>
      <c r="AQ343">
        <f si="54" t="shared"/>
        <v>2</v>
      </c>
      <c r="AR343">
        <f si="55" t="shared"/>
        <v>2</v>
      </c>
      <c r="AS343">
        <f si="56" t="shared"/>
        <v>1</v>
      </c>
      <c r="AT343">
        <f si="57" t="shared"/>
        <v>2</v>
      </c>
      <c r="AU343">
        <f si="58" t="shared"/>
        <v>1</v>
      </c>
      <c r="AV343">
        <f si="59" t="shared"/>
        <v>1</v>
      </c>
      <c r="AW343">
        <f si="60" t="shared"/>
        <v>2</v>
      </c>
    </row>
    <row r="344" spans="3:49" x14ac:dyDescent="0.25">
      <c r="C344" s="46"/>
      <c r="D344" s="47"/>
      <c r="E344" s="45"/>
      <c r="F344" s="45"/>
      <c r="G344" s="45"/>
      <c r="H344" s="45"/>
      <c r="I344" s="45"/>
      <c r="J344" s="45"/>
      <c r="K344" s="45"/>
      <c r="L344" s="5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D344">
        <v>343</v>
      </c>
      <c r="AE344" t="str">
        <f>VLOOKUP(Sheet1!B366,Sheet2!$H$2:$J$300,3,FALSE)</f>
        <v>PHI</v>
      </c>
      <c r="AF344" t="str">
        <f>VLOOKUP(Sheet1!C366,Sheet2!$H$2:$J$300,3,FALSE)</f>
        <v>ATL</v>
      </c>
      <c r="AG344" t="str">
        <f>VLOOKUP(Sheet1!D366,Sheet2!$H$2:$J$300,3,FALSE)</f>
        <v>PHO</v>
      </c>
      <c r="AH344" t="str">
        <f>VLOOKUP(Sheet1!E366,Sheet2!$H$2:$J$300,3,FALSE)</f>
        <v>DEN</v>
      </c>
      <c r="AI344" t="str">
        <f>VLOOKUP(Sheet1!F366,Sheet2!$H$2:$J$300,3,FALSE)</f>
        <v>PHO</v>
      </c>
      <c r="AJ344" t="str">
        <f>VLOOKUP(Sheet1!G366,Sheet2!$H$2:$J$300,3,FALSE)</f>
        <v>ATL</v>
      </c>
      <c r="AK344" t="str">
        <f>VLOOKUP(Sheet1!H366,Sheet2!$H$2:$J$300,3,FALSE)</f>
        <v>PHO</v>
      </c>
      <c r="AL344" t="str">
        <f>VLOOKUP(Sheet1!I366,Sheet2!$H$2:$J$300,3,FALSE)</f>
        <v>DEN</v>
      </c>
      <c r="AM344" t="str">
        <f>VLOOKUP(Sheet1!J366,Sheet2!$H$2:$J$300,3,FALSE)</f>
        <v>DEN</v>
      </c>
      <c r="AN344">
        <f si="51" t="shared"/>
        <v>1</v>
      </c>
      <c r="AO344">
        <f si="52" t="shared"/>
        <v>2</v>
      </c>
      <c r="AP344">
        <f si="53" t="shared"/>
        <v>3</v>
      </c>
      <c r="AQ344">
        <f si="54" t="shared"/>
        <v>3</v>
      </c>
      <c r="AR344">
        <f si="55" t="shared"/>
        <v>3</v>
      </c>
      <c r="AS344">
        <f si="56" t="shared"/>
        <v>2</v>
      </c>
      <c r="AT344">
        <f si="57" t="shared"/>
        <v>3</v>
      </c>
      <c r="AU344">
        <f si="58" t="shared"/>
        <v>3</v>
      </c>
      <c r="AV344">
        <f si="59" t="shared"/>
        <v>3</v>
      </c>
      <c r="AW344">
        <f si="60" t="shared"/>
        <v>3</v>
      </c>
    </row>
    <row r="345" spans="3:49" x14ac:dyDescent="0.25">
      <c r="C345" s="46"/>
      <c r="D345" s="47"/>
      <c r="E345" s="45"/>
      <c r="F345" s="45"/>
      <c r="G345" s="45"/>
      <c r="H345" s="45"/>
      <c r="I345" s="45"/>
      <c r="J345" s="45"/>
      <c r="K345" s="45"/>
      <c r="L345" s="5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D345">
        <v>344</v>
      </c>
      <c r="AE345" t="str">
        <f>VLOOKUP(Sheet1!B367,Sheet2!$H$2:$J$300,3,FALSE)</f>
        <v>PHI</v>
      </c>
      <c r="AF345" t="str">
        <f>VLOOKUP(Sheet1!C367,Sheet2!$H$2:$J$300,3,FALSE)</f>
        <v>SAC</v>
      </c>
      <c r="AG345" t="str">
        <f>VLOOKUP(Sheet1!D367,Sheet2!$H$2:$J$300,3,FALSE)</f>
        <v>PHO</v>
      </c>
      <c r="AH345" t="str">
        <f>VLOOKUP(Sheet1!E367,Sheet2!$H$2:$J$300,3,FALSE)</f>
        <v>DEN</v>
      </c>
      <c r="AI345" t="str">
        <f>VLOOKUP(Sheet1!F367,Sheet2!$H$2:$J$300,3,FALSE)</f>
        <v>PHI</v>
      </c>
      <c r="AJ345" t="str">
        <f>VLOOKUP(Sheet1!G367,Sheet2!$H$2:$J$300,3,FALSE)</f>
        <v>SAC</v>
      </c>
      <c r="AK345" t="str">
        <f>VLOOKUP(Sheet1!H367,Sheet2!$H$2:$J$300,3,FALSE)</f>
        <v>SAC</v>
      </c>
      <c r="AL345" t="str">
        <f>VLOOKUP(Sheet1!I367,Sheet2!$H$2:$J$300,3,FALSE)</f>
        <v>DEN</v>
      </c>
      <c r="AM345" t="str">
        <f>VLOOKUP(Sheet1!J367,Sheet2!$H$2:$J$300,3,FALSE)</f>
        <v>MIN</v>
      </c>
      <c r="AN345">
        <f si="51" t="shared"/>
        <v>2</v>
      </c>
      <c r="AO345">
        <f si="52" t="shared"/>
        <v>3</v>
      </c>
      <c r="AP345">
        <f si="53" t="shared"/>
        <v>1</v>
      </c>
      <c r="AQ345">
        <f si="54" t="shared"/>
        <v>2</v>
      </c>
      <c r="AR345">
        <f si="55" t="shared"/>
        <v>2</v>
      </c>
      <c r="AS345">
        <f si="56" t="shared"/>
        <v>3</v>
      </c>
      <c r="AT345">
        <f si="57" t="shared"/>
        <v>3</v>
      </c>
      <c r="AU345">
        <f si="58" t="shared"/>
        <v>2</v>
      </c>
      <c r="AV345">
        <f si="59" t="shared"/>
        <v>1</v>
      </c>
      <c r="AW345">
        <f si="60" t="shared"/>
        <v>3</v>
      </c>
    </row>
    <row r="346" spans="3:49" x14ac:dyDescent="0.25">
      <c r="C346" s="46"/>
      <c r="D346" s="47"/>
      <c r="E346" s="45"/>
      <c r="F346" s="45"/>
      <c r="G346" s="45"/>
      <c r="H346" s="45"/>
      <c r="I346" s="45"/>
      <c r="J346" s="45"/>
      <c r="K346" s="45"/>
      <c r="L346" s="5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D346">
        <v>345</v>
      </c>
      <c r="AE346" t="str">
        <f>VLOOKUP(Sheet1!B368,Sheet2!$H$2:$J$300,3,FALSE)</f>
        <v>PHI</v>
      </c>
      <c r="AF346" t="str">
        <f>VLOOKUP(Sheet1!C368,Sheet2!$H$2:$J$300,3,FALSE)</f>
        <v>MIN</v>
      </c>
      <c r="AG346" t="str">
        <f>VLOOKUP(Sheet1!D368,Sheet2!$H$2:$J$300,3,FALSE)</f>
        <v>PHO</v>
      </c>
      <c r="AH346" t="str">
        <f>VLOOKUP(Sheet1!E368,Sheet2!$H$2:$J$300,3,FALSE)</f>
        <v>DEN</v>
      </c>
      <c r="AI346" t="str">
        <f>VLOOKUP(Sheet1!F368,Sheet2!$H$2:$J$300,3,FALSE)</f>
        <v>DEN</v>
      </c>
      <c r="AJ346" t="str">
        <f>VLOOKUP(Sheet1!G368,Sheet2!$H$2:$J$300,3,FALSE)</f>
        <v>PHO</v>
      </c>
      <c r="AK346" t="str">
        <f>VLOOKUP(Sheet1!H368,Sheet2!$H$2:$J$300,3,FALSE)</f>
        <v>PHO</v>
      </c>
      <c r="AL346" t="str">
        <f>VLOOKUP(Sheet1!I368,Sheet2!$H$2:$J$300,3,FALSE)</f>
        <v>MIN</v>
      </c>
      <c r="AM346" t="str">
        <f>VLOOKUP(Sheet1!J368,Sheet2!$H$2:$J$300,3,FALSE)</f>
        <v>MIN</v>
      </c>
      <c r="AN346">
        <f si="51" t="shared"/>
        <v>1</v>
      </c>
      <c r="AO346">
        <f si="52" t="shared"/>
        <v>3</v>
      </c>
      <c r="AP346">
        <f si="53" t="shared"/>
        <v>3</v>
      </c>
      <c r="AQ346">
        <f si="54" t="shared"/>
        <v>2</v>
      </c>
      <c r="AR346">
        <f si="55" t="shared"/>
        <v>2</v>
      </c>
      <c r="AS346">
        <f si="56" t="shared"/>
        <v>3</v>
      </c>
      <c r="AT346">
        <f si="57" t="shared"/>
        <v>3</v>
      </c>
      <c r="AU346">
        <f si="58" t="shared"/>
        <v>3</v>
      </c>
      <c r="AV346">
        <f si="59" t="shared"/>
        <v>3</v>
      </c>
      <c r="AW346">
        <f si="60" t="shared"/>
        <v>3</v>
      </c>
    </row>
    <row r="347" spans="3:49" x14ac:dyDescent="0.25">
      <c r="C347" s="46"/>
      <c r="D347" s="47"/>
      <c r="E347" s="45"/>
      <c r="F347" s="45"/>
      <c r="G347" s="45"/>
      <c r="H347" s="45"/>
      <c r="I347" s="45"/>
      <c r="J347" s="45"/>
      <c r="K347" s="45"/>
      <c r="L347" s="5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D347">
        <v>346</v>
      </c>
      <c r="AE347" t="str">
        <f>VLOOKUP(Sheet1!B369,Sheet2!$H$2:$J$300,3,FALSE)</f>
        <v>UTA</v>
      </c>
      <c r="AF347" t="str">
        <f>VLOOKUP(Sheet1!C369,Sheet2!$H$2:$J$300,3,FALSE)</f>
        <v>PHO</v>
      </c>
      <c r="AG347" t="str">
        <f>VLOOKUP(Sheet1!D369,Sheet2!$H$2:$J$300,3,FALSE)</f>
        <v>HOU</v>
      </c>
      <c r="AH347" t="str">
        <f>VLOOKUP(Sheet1!E369,Sheet2!$H$2:$J$300,3,FALSE)</f>
        <v>DEN</v>
      </c>
      <c r="AI347" t="str">
        <f>VLOOKUP(Sheet1!F369,Sheet2!$H$2:$J$300,3,FALSE)</f>
        <v>PHO</v>
      </c>
      <c r="AJ347" t="str">
        <f>VLOOKUP(Sheet1!G369,Sheet2!$H$2:$J$300,3,FALSE)</f>
        <v>HOU</v>
      </c>
      <c r="AK347" t="str">
        <f>VLOOKUP(Sheet1!H369,Sheet2!$H$2:$J$300,3,FALSE)</f>
        <v>PHO</v>
      </c>
      <c r="AL347" t="str">
        <f>VLOOKUP(Sheet1!I369,Sheet2!$H$2:$J$300,3,FALSE)</f>
        <v>DEN</v>
      </c>
      <c r="AM347" t="str">
        <f>VLOOKUP(Sheet1!J369,Sheet2!$H$2:$J$300,3,FALSE)</f>
        <v>MIN</v>
      </c>
      <c r="AN347">
        <f si="51" t="shared"/>
        <v>1</v>
      </c>
      <c r="AO347">
        <f si="52" t="shared"/>
        <v>3</v>
      </c>
      <c r="AP347">
        <f si="53" t="shared"/>
        <v>2</v>
      </c>
      <c r="AQ347">
        <f si="54" t="shared"/>
        <v>2</v>
      </c>
      <c r="AR347">
        <f si="55" t="shared"/>
        <v>3</v>
      </c>
      <c r="AS347">
        <f si="56" t="shared"/>
        <v>2</v>
      </c>
      <c r="AT347">
        <f si="57" t="shared"/>
        <v>3</v>
      </c>
      <c r="AU347">
        <f si="58" t="shared"/>
        <v>2</v>
      </c>
      <c r="AV347">
        <f si="59" t="shared"/>
        <v>1</v>
      </c>
      <c r="AW347">
        <f si="60" t="shared"/>
        <v>3</v>
      </c>
    </row>
    <row r="348" spans="3:49" x14ac:dyDescent="0.25">
      <c r="C348" s="46"/>
      <c r="D348" s="47"/>
      <c r="E348" s="45"/>
      <c r="F348" s="45"/>
      <c r="G348" s="45"/>
      <c r="H348" s="45"/>
      <c r="I348" s="45"/>
      <c r="J348" s="45"/>
      <c r="K348" s="45"/>
      <c r="L348" s="5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D348">
        <v>347</v>
      </c>
      <c r="AE348" t="str">
        <f>VLOOKUP(Sheet1!B370,Sheet2!$H$2:$J$300,3,FALSE)</f>
        <v>PHI</v>
      </c>
      <c r="AF348" t="str">
        <f>VLOOKUP(Sheet1!C370,Sheet2!$H$2:$J$300,3,FALSE)</f>
        <v>PHI</v>
      </c>
      <c r="AG348" t="str">
        <f>VLOOKUP(Sheet1!D370,Sheet2!$H$2:$J$300,3,FALSE)</f>
        <v>HOU</v>
      </c>
      <c r="AH348" t="str">
        <f>VLOOKUP(Sheet1!E370,Sheet2!$H$2:$J$300,3,FALSE)</f>
        <v>DEN</v>
      </c>
      <c r="AI348" t="str">
        <f>VLOOKUP(Sheet1!F370,Sheet2!$H$2:$J$300,3,FALSE)</f>
        <v>UTA</v>
      </c>
      <c r="AJ348" t="str">
        <f>VLOOKUP(Sheet1!G370,Sheet2!$H$2:$J$300,3,FALSE)</f>
        <v>UTA</v>
      </c>
      <c r="AK348" t="str">
        <f>VLOOKUP(Sheet1!H370,Sheet2!$H$2:$J$300,3,FALSE)</f>
        <v>PHO</v>
      </c>
      <c r="AL348" t="str">
        <f>VLOOKUP(Sheet1!I370,Sheet2!$H$2:$J$300,3,FALSE)</f>
        <v>DEN</v>
      </c>
      <c r="AM348" t="str">
        <f>VLOOKUP(Sheet1!J370,Sheet2!$H$2:$J$300,3,FALSE)</f>
        <v>UTA</v>
      </c>
      <c r="AN348">
        <f si="51" t="shared"/>
        <v>2</v>
      </c>
      <c r="AO348">
        <f si="52" t="shared"/>
        <v>2</v>
      </c>
      <c r="AP348">
        <f si="53" t="shared"/>
        <v>1</v>
      </c>
      <c r="AQ348">
        <f si="54" t="shared"/>
        <v>2</v>
      </c>
      <c r="AR348">
        <f si="55" t="shared"/>
        <v>3</v>
      </c>
      <c r="AS348">
        <f si="56" t="shared"/>
        <v>3</v>
      </c>
      <c r="AT348">
        <f si="57" t="shared"/>
        <v>1</v>
      </c>
      <c r="AU348">
        <f si="58" t="shared"/>
        <v>2</v>
      </c>
      <c r="AV348">
        <f si="59" t="shared"/>
        <v>3</v>
      </c>
      <c r="AW348">
        <f si="60" t="shared"/>
        <v>3</v>
      </c>
    </row>
    <row r="349" spans="3:49" x14ac:dyDescent="0.25">
      <c r="C349" s="46"/>
      <c r="D349" s="47"/>
      <c r="E349" s="45"/>
      <c r="F349" s="45"/>
      <c r="G349" s="45"/>
      <c r="H349" s="45"/>
      <c r="I349" s="45"/>
      <c r="J349" s="45"/>
      <c r="K349" s="45"/>
      <c r="L349" s="5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D349">
        <v>348</v>
      </c>
      <c r="AE349" t="str">
        <f>VLOOKUP(Sheet1!B371,Sheet2!$H$2:$J$300,3,FALSE)</f>
        <v>PHI</v>
      </c>
      <c r="AF349" t="str">
        <f>VLOOKUP(Sheet1!C371,Sheet2!$H$2:$J$300,3,FALSE)</f>
        <v>PHI</v>
      </c>
      <c r="AG349" t="str">
        <f>VLOOKUP(Sheet1!D371,Sheet2!$H$2:$J$300,3,FALSE)</f>
        <v>PHI</v>
      </c>
      <c r="AH349" t="str">
        <f>VLOOKUP(Sheet1!E371,Sheet2!$H$2:$J$300,3,FALSE)</f>
        <v>DEN</v>
      </c>
      <c r="AI349" t="str">
        <f>VLOOKUP(Sheet1!F371,Sheet2!$H$2:$J$300,3,FALSE)</f>
        <v>DEN</v>
      </c>
      <c r="AJ349" t="str">
        <f>VLOOKUP(Sheet1!G371,Sheet2!$H$2:$J$300,3,FALSE)</f>
        <v>PHI</v>
      </c>
      <c r="AK349" t="str">
        <f>VLOOKUP(Sheet1!H371,Sheet2!$H$2:$J$300,3,FALSE)</f>
        <v>ATL</v>
      </c>
      <c r="AL349" t="str">
        <f>VLOOKUP(Sheet1!I371,Sheet2!$H$2:$J$300,3,FALSE)</f>
        <v>DEN</v>
      </c>
      <c r="AM349" t="str">
        <f>VLOOKUP(Sheet1!J371,Sheet2!$H$2:$J$300,3,FALSE)</f>
        <v>MIN</v>
      </c>
      <c r="AN349">
        <f si="51" t="shared"/>
        <v>4</v>
      </c>
      <c r="AO349">
        <f si="52" t="shared"/>
        <v>4</v>
      </c>
      <c r="AP349">
        <f si="53" t="shared"/>
        <v>4</v>
      </c>
      <c r="AQ349">
        <f si="54" t="shared"/>
        <v>3</v>
      </c>
      <c r="AR349">
        <f si="55" t="shared"/>
        <v>3</v>
      </c>
      <c r="AS349">
        <f si="56" t="shared"/>
        <v>4</v>
      </c>
      <c r="AT349">
        <f si="57" t="shared"/>
        <v>1</v>
      </c>
      <c r="AU349">
        <f si="58" t="shared"/>
        <v>3</v>
      </c>
      <c r="AV349">
        <f si="59" t="shared"/>
        <v>1</v>
      </c>
      <c r="AW349">
        <f si="60" t="shared"/>
        <v>4</v>
      </c>
    </row>
    <row r="350" spans="3:49" x14ac:dyDescent="0.25">
      <c r="C350" s="46"/>
      <c r="D350" s="47"/>
      <c r="E350" s="45"/>
      <c r="F350" s="45"/>
      <c r="G350" s="45"/>
      <c r="H350" s="45"/>
      <c r="I350" s="45"/>
      <c r="J350" s="45"/>
      <c r="K350" s="45"/>
      <c r="L350" s="5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D350">
        <v>349</v>
      </c>
      <c r="AE350" t="str">
        <f>VLOOKUP(Sheet1!B372,Sheet2!$H$2:$J$300,3,FALSE)</f>
        <v>PHI</v>
      </c>
      <c r="AF350" t="str">
        <f>VLOOKUP(Sheet1!C372,Sheet2!$H$2:$J$300,3,FALSE)</f>
        <v>ATL</v>
      </c>
      <c r="AG350" t="str">
        <f>VLOOKUP(Sheet1!D372,Sheet2!$H$2:$J$300,3,FALSE)</f>
        <v>PHO</v>
      </c>
      <c r="AH350" t="str">
        <f>VLOOKUP(Sheet1!E372,Sheet2!$H$2:$J$300,3,FALSE)</f>
        <v>DEN</v>
      </c>
      <c r="AI350" t="str">
        <f>VLOOKUP(Sheet1!F372,Sheet2!$H$2:$J$300,3,FALSE)</f>
        <v>DEN</v>
      </c>
      <c r="AJ350" t="str">
        <f>VLOOKUP(Sheet1!G372,Sheet2!$H$2:$J$300,3,FALSE)</f>
        <v>PHI</v>
      </c>
      <c r="AK350" t="str">
        <f>VLOOKUP(Sheet1!H372,Sheet2!$H$2:$J$300,3,FALSE)</f>
        <v>PHO</v>
      </c>
      <c r="AL350" t="str">
        <f>VLOOKUP(Sheet1!I372,Sheet2!$H$2:$J$300,3,FALSE)</f>
        <v>DEN</v>
      </c>
      <c r="AM350" t="str">
        <f>VLOOKUP(Sheet1!J372,Sheet2!$H$2:$J$300,3,FALSE)</f>
        <v>DEN</v>
      </c>
      <c r="AN350">
        <f si="51" t="shared"/>
        <v>2</v>
      </c>
      <c r="AO350">
        <f si="52" t="shared"/>
        <v>1</v>
      </c>
      <c r="AP350">
        <f si="53" t="shared"/>
        <v>2</v>
      </c>
      <c r="AQ350">
        <f si="54" t="shared"/>
        <v>4</v>
      </c>
      <c r="AR350">
        <f si="55" t="shared"/>
        <v>4</v>
      </c>
      <c r="AS350">
        <f si="56" t="shared"/>
        <v>2</v>
      </c>
      <c r="AT350">
        <f si="57" t="shared"/>
        <v>2</v>
      </c>
      <c r="AU350">
        <f si="58" t="shared"/>
        <v>4</v>
      </c>
      <c r="AV350">
        <f si="59" t="shared"/>
        <v>4</v>
      </c>
      <c r="AW350">
        <f si="60" t="shared"/>
        <v>4</v>
      </c>
    </row>
    <row r="351" spans="3:49" x14ac:dyDescent="0.25">
      <c r="C351" s="46"/>
      <c r="D351" s="47"/>
      <c r="E351" s="45"/>
      <c r="F351" s="45"/>
      <c r="G351" s="45"/>
      <c r="H351" s="45"/>
      <c r="I351" s="45"/>
      <c r="J351" s="45"/>
      <c r="K351" s="45"/>
      <c r="L351" s="5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D351">
        <v>350</v>
      </c>
      <c r="AE351" t="str">
        <f>VLOOKUP(Sheet1!B373,Sheet2!$H$2:$J$300,3,FALSE)</f>
        <v>ATL</v>
      </c>
      <c r="AF351" t="str">
        <f>VLOOKUP(Sheet1!C373,Sheet2!$H$2:$J$300,3,FALSE)</f>
        <v>MIN</v>
      </c>
      <c r="AG351" t="str">
        <f>VLOOKUP(Sheet1!D373,Sheet2!$H$2:$J$300,3,FALSE)</f>
        <v>UTA</v>
      </c>
      <c r="AH351" t="str">
        <f>VLOOKUP(Sheet1!E373,Sheet2!$H$2:$J$300,3,FALSE)</f>
        <v>DEN</v>
      </c>
      <c r="AI351" t="str">
        <f>VLOOKUP(Sheet1!F373,Sheet2!$H$2:$J$300,3,FALSE)</f>
        <v>DEN</v>
      </c>
      <c r="AJ351" t="str">
        <f>VLOOKUP(Sheet1!G373,Sheet2!$H$2:$J$300,3,FALSE)</f>
        <v>PHO</v>
      </c>
      <c r="AK351" t="str">
        <f>VLOOKUP(Sheet1!H373,Sheet2!$H$2:$J$300,3,FALSE)</f>
        <v>HOU</v>
      </c>
      <c r="AL351" t="str">
        <f>VLOOKUP(Sheet1!I373,Sheet2!$H$2:$J$300,3,FALSE)</f>
        <v>PHO</v>
      </c>
      <c r="AM351" t="str">
        <f>VLOOKUP(Sheet1!J373,Sheet2!$H$2:$J$300,3,FALSE)</f>
        <v>UTA</v>
      </c>
      <c r="AN351">
        <f si="51" t="shared"/>
        <v>1</v>
      </c>
      <c r="AO351">
        <f si="52" t="shared"/>
        <v>1</v>
      </c>
      <c r="AP351">
        <f si="53" t="shared"/>
        <v>2</v>
      </c>
      <c r="AQ351">
        <f si="54" t="shared"/>
        <v>2</v>
      </c>
      <c r="AR351">
        <f si="55" t="shared"/>
        <v>2</v>
      </c>
      <c r="AS351">
        <f si="56" t="shared"/>
        <v>2</v>
      </c>
      <c r="AT351">
        <f si="57" t="shared"/>
        <v>1</v>
      </c>
      <c r="AU351">
        <f si="58" t="shared"/>
        <v>2</v>
      </c>
      <c r="AV351">
        <f si="59" t="shared"/>
        <v>2</v>
      </c>
      <c r="AW351">
        <f si="60" t="shared"/>
        <v>2</v>
      </c>
    </row>
    <row r="352" spans="3:49" x14ac:dyDescent="0.25">
      <c r="C352" s="46"/>
      <c r="D352" s="47"/>
      <c r="E352" s="45"/>
      <c r="F352" s="45"/>
      <c r="G352" s="45"/>
      <c r="H352" s="45"/>
      <c r="I352" s="45"/>
      <c r="J352" s="45"/>
      <c r="K352" s="45"/>
      <c r="L352" s="5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D352">
        <v>351</v>
      </c>
      <c r="AE352" t="str">
        <f>VLOOKUP(Sheet1!B374,Sheet2!$H$2:$J$300,3,FALSE)</f>
        <v>PHI</v>
      </c>
      <c r="AF352" t="str">
        <f>VLOOKUP(Sheet1!C374,Sheet2!$H$2:$J$300,3,FALSE)</f>
        <v>UTA</v>
      </c>
      <c r="AG352" t="str">
        <f>VLOOKUP(Sheet1!D374,Sheet2!$H$2:$J$300,3,FALSE)</f>
        <v>PHO</v>
      </c>
      <c r="AH352" t="str">
        <f>VLOOKUP(Sheet1!E374,Sheet2!$H$2:$J$300,3,FALSE)</f>
        <v>DEN</v>
      </c>
      <c r="AI352" t="str">
        <f>VLOOKUP(Sheet1!F374,Sheet2!$H$2:$J$300,3,FALSE)</f>
        <v>UTA</v>
      </c>
      <c r="AJ352" t="str">
        <f>VLOOKUP(Sheet1!G374,Sheet2!$H$2:$J$300,3,FALSE)</f>
        <v>HOU</v>
      </c>
      <c r="AK352" t="str">
        <f>VLOOKUP(Sheet1!H374,Sheet2!$H$2:$J$300,3,FALSE)</f>
        <v>SAC</v>
      </c>
      <c r="AL352" t="str">
        <f>VLOOKUP(Sheet1!I374,Sheet2!$H$2:$J$300,3,FALSE)</f>
        <v>PHO</v>
      </c>
      <c r="AM352" t="str">
        <f>VLOOKUP(Sheet1!J374,Sheet2!$H$2:$J$300,3,FALSE)</f>
        <v>MIN</v>
      </c>
      <c r="AN352">
        <f si="51" t="shared"/>
        <v>1</v>
      </c>
      <c r="AO352">
        <f si="52" t="shared"/>
        <v>2</v>
      </c>
      <c r="AP352">
        <f si="53" t="shared"/>
        <v>2</v>
      </c>
      <c r="AQ352">
        <f si="54" t="shared"/>
        <v>1</v>
      </c>
      <c r="AR352">
        <f si="55" t="shared"/>
        <v>2</v>
      </c>
      <c r="AS352">
        <f si="56" t="shared"/>
        <v>1</v>
      </c>
      <c r="AT352">
        <f si="57" t="shared"/>
        <v>1</v>
      </c>
      <c r="AU352">
        <f si="58" t="shared"/>
        <v>2</v>
      </c>
      <c r="AV352">
        <f si="59" t="shared"/>
        <v>1</v>
      </c>
      <c r="AW352">
        <f si="60" t="shared"/>
        <v>2</v>
      </c>
    </row>
    <row r="353" spans="3:49" x14ac:dyDescent="0.25">
      <c r="C353" s="46"/>
      <c r="D353" s="47"/>
      <c r="E353" s="45"/>
      <c r="F353" s="45"/>
      <c r="G353" s="45"/>
      <c r="H353" s="45"/>
      <c r="I353" s="45"/>
      <c r="J353" s="45"/>
      <c r="K353" s="45"/>
      <c r="L353" s="5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D353">
        <v>352</v>
      </c>
      <c r="AE353" t="str">
        <f>VLOOKUP(Sheet1!B375,Sheet2!$H$2:$J$300,3,FALSE)</f>
        <v>SAC</v>
      </c>
      <c r="AF353" t="str">
        <f>VLOOKUP(Sheet1!C375,Sheet2!$H$2:$J$300,3,FALSE)</f>
        <v>UTA</v>
      </c>
      <c r="AG353" t="str">
        <f>VLOOKUP(Sheet1!D375,Sheet2!$H$2:$J$300,3,FALSE)</f>
        <v>PHO</v>
      </c>
      <c r="AH353" t="str">
        <f>VLOOKUP(Sheet1!E375,Sheet2!$H$2:$J$300,3,FALSE)</f>
        <v>PHI</v>
      </c>
      <c r="AI353" t="str">
        <f>VLOOKUP(Sheet1!F375,Sheet2!$H$2:$J$300,3,FALSE)</f>
        <v>DEN</v>
      </c>
      <c r="AJ353" t="str">
        <f>VLOOKUP(Sheet1!G375,Sheet2!$H$2:$J$300,3,FALSE)</f>
        <v>PHO</v>
      </c>
      <c r="AK353" t="str">
        <f>VLOOKUP(Sheet1!H375,Sheet2!$H$2:$J$300,3,FALSE)</f>
        <v>PHO</v>
      </c>
      <c r="AL353" t="str">
        <f>VLOOKUP(Sheet1!I375,Sheet2!$H$2:$J$300,3,FALSE)</f>
        <v>DEN</v>
      </c>
      <c r="AM353" t="str">
        <f>VLOOKUP(Sheet1!J375,Sheet2!$H$2:$J$300,3,FALSE)</f>
        <v>PHO</v>
      </c>
      <c r="AN353">
        <f si="51" t="shared"/>
        <v>1</v>
      </c>
      <c r="AO353">
        <f si="52" t="shared"/>
        <v>1</v>
      </c>
      <c r="AP353">
        <f si="53" t="shared"/>
        <v>4</v>
      </c>
      <c r="AQ353">
        <f si="54" t="shared"/>
        <v>1</v>
      </c>
      <c r="AR353">
        <f si="55" t="shared"/>
        <v>2</v>
      </c>
      <c r="AS353">
        <f si="56" t="shared"/>
        <v>4</v>
      </c>
      <c r="AT353">
        <f si="57" t="shared"/>
        <v>4</v>
      </c>
      <c r="AU353">
        <f si="58" t="shared"/>
        <v>2</v>
      </c>
      <c r="AV353">
        <f si="59" t="shared"/>
        <v>4</v>
      </c>
      <c r="AW353">
        <f si="60" t="shared"/>
        <v>4</v>
      </c>
    </row>
    <row r="354" spans="3:49" x14ac:dyDescent="0.25">
      <c r="C354" s="46"/>
      <c r="D354" s="47"/>
      <c r="E354" s="45"/>
      <c r="F354" s="45"/>
      <c r="G354" s="45"/>
      <c r="H354" s="45"/>
      <c r="I354" s="45"/>
      <c r="J354" s="45"/>
      <c r="K354" s="45"/>
      <c r="L354" s="5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D354">
        <v>353</v>
      </c>
      <c r="AE354" t="str">
        <f>VLOOKUP(Sheet1!B376,Sheet2!$H$2:$J$300,3,FALSE)</f>
        <v>PHI</v>
      </c>
      <c r="AF354" t="str">
        <f>VLOOKUP(Sheet1!C376,Sheet2!$H$2:$J$300,3,FALSE)</f>
        <v>SAC</v>
      </c>
      <c r="AG354" t="str">
        <f>VLOOKUP(Sheet1!D376,Sheet2!$H$2:$J$300,3,FALSE)</f>
        <v>DEN</v>
      </c>
      <c r="AH354" t="str">
        <f>VLOOKUP(Sheet1!E376,Sheet2!$H$2:$J$300,3,FALSE)</f>
        <v>DEN</v>
      </c>
      <c r="AI354" t="str">
        <f>VLOOKUP(Sheet1!F376,Sheet2!$H$2:$J$300,3,FALSE)</f>
        <v>PHO</v>
      </c>
      <c r="AJ354" t="str">
        <f>VLOOKUP(Sheet1!G376,Sheet2!$H$2:$J$300,3,FALSE)</f>
        <v>HOU</v>
      </c>
      <c r="AK354" t="str">
        <f>VLOOKUP(Sheet1!H376,Sheet2!$H$2:$J$300,3,FALSE)</f>
        <v>HOU</v>
      </c>
      <c r="AL354" t="str">
        <f>VLOOKUP(Sheet1!I376,Sheet2!$H$2:$J$300,3,FALSE)</f>
        <v>DEN</v>
      </c>
      <c r="AM354" t="str">
        <f>VLOOKUP(Sheet1!J376,Sheet2!$H$2:$J$300,3,FALSE)</f>
        <v>DEN</v>
      </c>
      <c r="AN354">
        <f si="51" t="shared"/>
        <v>1</v>
      </c>
      <c r="AO354">
        <f si="52" t="shared"/>
        <v>1</v>
      </c>
      <c r="AP354">
        <f si="53" t="shared"/>
        <v>4</v>
      </c>
      <c r="AQ354">
        <f si="54" t="shared"/>
        <v>4</v>
      </c>
      <c r="AR354">
        <f si="55" t="shared"/>
        <v>1</v>
      </c>
      <c r="AS354">
        <f si="56" t="shared"/>
        <v>2</v>
      </c>
      <c r="AT354">
        <f si="57" t="shared"/>
        <v>2</v>
      </c>
      <c r="AU354">
        <f si="58" t="shared"/>
        <v>4</v>
      </c>
      <c r="AV354">
        <f si="59" t="shared"/>
        <v>4</v>
      </c>
      <c r="AW354">
        <f si="60" t="shared"/>
        <v>4</v>
      </c>
    </row>
    <row r="355" spans="3:49" x14ac:dyDescent="0.25">
      <c r="C355" s="46"/>
      <c r="D355" s="47"/>
      <c r="E355" s="45"/>
      <c r="F355" s="45"/>
      <c r="G355" s="45"/>
      <c r="H355" s="45"/>
      <c r="I355" s="45"/>
      <c r="J355" s="45"/>
      <c r="K355" s="45"/>
      <c r="L355" s="5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D355">
        <v>354</v>
      </c>
      <c r="AE355" t="str">
        <f>VLOOKUP(Sheet1!B377,Sheet2!$H$2:$J$300,3,FALSE)</f>
        <v>PHI</v>
      </c>
      <c r="AF355" t="str">
        <f>VLOOKUP(Sheet1!C377,Sheet2!$H$2:$J$300,3,FALSE)</f>
        <v>UTA</v>
      </c>
      <c r="AG355" t="str">
        <f>VLOOKUP(Sheet1!D377,Sheet2!$H$2:$J$300,3,FALSE)</f>
        <v>PHI</v>
      </c>
      <c r="AH355" t="str">
        <f>VLOOKUP(Sheet1!E377,Sheet2!$H$2:$J$300,3,FALSE)</f>
        <v>DEN</v>
      </c>
      <c r="AI355" t="str">
        <f>VLOOKUP(Sheet1!F377,Sheet2!$H$2:$J$300,3,FALSE)</f>
        <v>PHO</v>
      </c>
      <c r="AJ355" t="str">
        <f>VLOOKUP(Sheet1!G377,Sheet2!$H$2:$J$300,3,FALSE)</f>
        <v>MIN</v>
      </c>
      <c r="AK355" t="str">
        <f>VLOOKUP(Sheet1!H377,Sheet2!$H$2:$J$300,3,FALSE)</f>
        <v>HOU</v>
      </c>
      <c r="AL355" t="str">
        <f>VLOOKUP(Sheet1!I377,Sheet2!$H$2:$J$300,3,FALSE)</f>
        <v>PHO</v>
      </c>
      <c r="AM355" t="str">
        <f>VLOOKUP(Sheet1!J377,Sheet2!$H$2:$J$300,3,FALSE)</f>
        <v>PHO</v>
      </c>
      <c r="AN355">
        <f si="51" t="shared"/>
        <v>2</v>
      </c>
      <c r="AO355">
        <f si="52" t="shared"/>
        <v>1</v>
      </c>
      <c r="AP355">
        <f si="53" t="shared"/>
        <v>2</v>
      </c>
      <c r="AQ355">
        <f si="54" t="shared"/>
        <v>1</v>
      </c>
      <c r="AR355">
        <f si="55" t="shared"/>
        <v>3</v>
      </c>
      <c r="AS355">
        <f si="56" t="shared"/>
        <v>1</v>
      </c>
      <c r="AT355">
        <f si="57" t="shared"/>
        <v>1</v>
      </c>
      <c r="AU355">
        <f si="58" t="shared"/>
        <v>3</v>
      </c>
      <c r="AV355">
        <f si="59" t="shared"/>
        <v>3</v>
      </c>
      <c r="AW355">
        <f si="60" t="shared"/>
        <v>3</v>
      </c>
    </row>
    <row r="356" spans="3:49" x14ac:dyDescent="0.25">
      <c r="C356" s="46"/>
      <c r="D356" s="47"/>
      <c r="E356" s="45"/>
      <c r="F356" s="45"/>
      <c r="G356" s="45"/>
      <c r="H356" s="45"/>
      <c r="I356" s="45"/>
      <c r="J356" s="45"/>
      <c r="K356" s="45"/>
      <c r="L356" s="5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D356">
        <v>355</v>
      </c>
      <c r="AE356" t="str">
        <f>VLOOKUP(Sheet1!B378,Sheet2!$H$2:$J$300,3,FALSE)</f>
        <v>PHI</v>
      </c>
      <c r="AF356" t="str">
        <f>VLOOKUP(Sheet1!C378,Sheet2!$H$2:$J$300,3,FALSE)</f>
        <v>PHI</v>
      </c>
      <c r="AG356" t="str">
        <f>VLOOKUP(Sheet1!D378,Sheet2!$H$2:$J$300,3,FALSE)</f>
        <v>PHO</v>
      </c>
      <c r="AH356" t="str">
        <f>VLOOKUP(Sheet1!E378,Sheet2!$H$2:$J$300,3,FALSE)</f>
        <v>DEN</v>
      </c>
      <c r="AI356" t="str">
        <f>VLOOKUP(Sheet1!F378,Sheet2!$H$2:$J$300,3,FALSE)</f>
        <v>PHO</v>
      </c>
      <c r="AJ356" t="str">
        <f>VLOOKUP(Sheet1!G378,Sheet2!$H$2:$J$300,3,FALSE)</f>
        <v>UTA</v>
      </c>
      <c r="AK356" t="str">
        <f>VLOOKUP(Sheet1!H378,Sheet2!$H$2:$J$300,3,FALSE)</f>
        <v>SAC</v>
      </c>
      <c r="AL356" t="str">
        <f>VLOOKUP(Sheet1!I378,Sheet2!$H$2:$J$300,3,FALSE)</f>
        <v>PHO</v>
      </c>
      <c r="AM356" t="str">
        <f>VLOOKUP(Sheet1!J378,Sheet2!$H$2:$J$300,3,FALSE)</f>
        <v>MIN</v>
      </c>
      <c r="AN356">
        <f si="51" t="shared"/>
        <v>2</v>
      </c>
      <c r="AO356">
        <f si="52" t="shared"/>
        <v>2</v>
      </c>
      <c r="AP356">
        <f si="53" t="shared"/>
        <v>3</v>
      </c>
      <c r="AQ356">
        <f si="54" t="shared"/>
        <v>1</v>
      </c>
      <c r="AR356">
        <f si="55" t="shared"/>
        <v>3</v>
      </c>
      <c r="AS356">
        <f si="56" t="shared"/>
        <v>1</v>
      </c>
      <c r="AT356">
        <f si="57" t="shared"/>
        <v>1</v>
      </c>
      <c r="AU356">
        <f si="58" t="shared"/>
        <v>3</v>
      </c>
      <c r="AV356">
        <f si="59" t="shared"/>
        <v>1</v>
      </c>
      <c r="AW356">
        <f si="60" t="shared"/>
        <v>3</v>
      </c>
    </row>
    <row r="357" spans="3:49" x14ac:dyDescent="0.25">
      <c r="C357" s="46"/>
      <c r="D357" s="47"/>
      <c r="E357" s="45"/>
      <c r="F357" s="45"/>
      <c r="G357" s="45"/>
      <c r="H357" s="45"/>
      <c r="I357" s="45"/>
      <c r="J357" s="45"/>
      <c r="K357" s="45"/>
      <c r="L357" s="5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D357">
        <v>356</v>
      </c>
      <c r="AE357" t="str">
        <f>VLOOKUP(Sheet1!B379,Sheet2!$H$2:$J$300,3,FALSE)</f>
        <v>PHI</v>
      </c>
      <c r="AF357" t="str">
        <f>VLOOKUP(Sheet1!C379,Sheet2!$H$2:$J$300,3,FALSE)</f>
        <v>PHI</v>
      </c>
      <c r="AG357" t="str">
        <f>VLOOKUP(Sheet1!D379,Sheet2!$H$2:$J$300,3,FALSE)</f>
        <v>PHO</v>
      </c>
      <c r="AH357" t="str">
        <f>VLOOKUP(Sheet1!E379,Sheet2!$H$2:$J$300,3,FALSE)</f>
        <v>DEN</v>
      </c>
      <c r="AI357" t="str">
        <f>VLOOKUP(Sheet1!F379,Sheet2!$H$2:$J$300,3,FALSE)</f>
        <v>PHO</v>
      </c>
      <c r="AJ357" t="str">
        <f>VLOOKUP(Sheet1!G379,Sheet2!$H$2:$J$300,3,FALSE)</f>
        <v>PHO</v>
      </c>
      <c r="AK357" t="str">
        <f>VLOOKUP(Sheet1!H379,Sheet2!$H$2:$J$300,3,FALSE)</f>
        <v>HOU</v>
      </c>
      <c r="AL357" t="str">
        <f>VLOOKUP(Sheet1!I379,Sheet2!$H$2:$J$300,3,FALSE)</f>
        <v>PHO</v>
      </c>
      <c r="AM357" t="str">
        <f>VLOOKUP(Sheet1!J379,Sheet2!$H$2:$J$300,3,FALSE)</f>
        <v>UTA</v>
      </c>
      <c r="AN357">
        <f si="51" t="shared"/>
        <v>2</v>
      </c>
      <c r="AO357">
        <f si="52" t="shared"/>
        <v>2</v>
      </c>
      <c r="AP357">
        <f si="53" t="shared"/>
        <v>4</v>
      </c>
      <c r="AQ357">
        <f si="54" t="shared"/>
        <v>1</v>
      </c>
      <c r="AR357">
        <f si="55" t="shared"/>
        <v>4</v>
      </c>
      <c r="AS357">
        <f si="56" t="shared"/>
        <v>4</v>
      </c>
      <c r="AT357">
        <f si="57" t="shared"/>
        <v>1</v>
      </c>
      <c r="AU357">
        <f si="58" t="shared"/>
        <v>4</v>
      </c>
      <c r="AV357">
        <f si="59" t="shared"/>
        <v>1</v>
      </c>
      <c r="AW357">
        <f si="60" t="shared"/>
        <v>4</v>
      </c>
    </row>
    <row r="358" spans="3:49" x14ac:dyDescent="0.25">
      <c r="C358" s="46"/>
      <c r="D358" s="47"/>
      <c r="E358" s="45"/>
      <c r="F358" s="45"/>
      <c r="G358" s="45"/>
      <c r="H358" s="45"/>
      <c r="I358" s="45"/>
      <c r="J358" s="45"/>
      <c r="K358" s="45"/>
      <c r="L358" s="5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D358">
        <v>357</v>
      </c>
      <c r="AE358" t="str">
        <f>VLOOKUP(Sheet1!B380,Sheet2!$H$2:$J$300,3,FALSE)</f>
        <v>PHI</v>
      </c>
      <c r="AF358" t="str">
        <f>VLOOKUP(Sheet1!C380,Sheet2!$H$2:$J$300,3,FALSE)</f>
        <v>SAC</v>
      </c>
      <c r="AG358" t="str">
        <f>VLOOKUP(Sheet1!D380,Sheet2!$H$2:$J$300,3,FALSE)</f>
        <v>PHO</v>
      </c>
      <c r="AH358" t="str">
        <f>VLOOKUP(Sheet1!E380,Sheet2!$H$2:$J$300,3,FALSE)</f>
        <v>DEN</v>
      </c>
      <c r="AI358" t="str">
        <f>VLOOKUP(Sheet1!F380,Sheet2!$H$2:$J$300,3,FALSE)</f>
        <v>PHO</v>
      </c>
      <c r="AJ358" t="str">
        <f>VLOOKUP(Sheet1!G380,Sheet2!$H$2:$J$300,3,FALSE)</f>
        <v>UTA</v>
      </c>
      <c r="AK358" t="str">
        <f>VLOOKUP(Sheet1!H380,Sheet2!$H$2:$J$300,3,FALSE)</f>
        <v>ATL</v>
      </c>
      <c r="AL358" t="str">
        <f>VLOOKUP(Sheet1!I380,Sheet2!$H$2:$J$300,3,FALSE)</f>
        <v>DEN</v>
      </c>
      <c r="AM358" t="str">
        <f>VLOOKUP(Sheet1!J380,Sheet2!$H$2:$J$300,3,FALSE)</f>
        <v>UTA</v>
      </c>
      <c r="AN358">
        <f si="51" t="shared"/>
        <v>1</v>
      </c>
      <c r="AO358">
        <f si="52" t="shared"/>
        <v>1</v>
      </c>
      <c r="AP358">
        <f si="53" t="shared"/>
        <v>2</v>
      </c>
      <c r="AQ358">
        <f si="54" t="shared"/>
        <v>2</v>
      </c>
      <c r="AR358">
        <f si="55" t="shared"/>
        <v>2</v>
      </c>
      <c r="AS358">
        <f si="56" t="shared"/>
        <v>2</v>
      </c>
      <c r="AT358">
        <f si="57" t="shared"/>
        <v>1</v>
      </c>
      <c r="AU358">
        <f si="58" t="shared"/>
        <v>2</v>
      </c>
      <c r="AV358">
        <f si="59" t="shared"/>
        <v>2</v>
      </c>
      <c r="AW358">
        <f si="60" t="shared"/>
        <v>2</v>
      </c>
    </row>
    <row r="359" spans="3:49" x14ac:dyDescent="0.25">
      <c r="C359" s="46"/>
      <c r="D359" s="47"/>
      <c r="E359" s="45"/>
      <c r="F359" s="45"/>
      <c r="G359" s="45"/>
      <c r="H359" s="45"/>
      <c r="I359" s="45"/>
      <c r="J359" s="45"/>
      <c r="K359" s="45"/>
      <c r="L359" s="5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D359">
        <v>358</v>
      </c>
      <c r="AE359" t="str">
        <f>VLOOKUP(Sheet1!B381,Sheet2!$H$2:$J$300,3,FALSE)</f>
        <v>PHI</v>
      </c>
      <c r="AF359" t="str">
        <f>VLOOKUP(Sheet1!C381,Sheet2!$H$2:$J$300,3,FALSE)</f>
        <v>SAC</v>
      </c>
      <c r="AG359" t="str">
        <f>VLOOKUP(Sheet1!D381,Sheet2!$H$2:$J$300,3,FALSE)</f>
        <v>HOU</v>
      </c>
      <c r="AH359" t="str">
        <f>VLOOKUP(Sheet1!E381,Sheet2!$H$2:$J$300,3,FALSE)</f>
        <v>DEN</v>
      </c>
      <c r="AI359" t="str">
        <f>VLOOKUP(Sheet1!F381,Sheet2!$H$2:$J$300,3,FALSE)</f>
        <v>PHI</v>
      </c>
      <c r="AJ359" t="str">
        <f>VLOOKUP(Sheet1!G381,Sheet2!$H$2:$J$300,3,FALSE)</f>
        <v>HOU</v>
      </c>
      <c r="AK359" t="str">
        <f>VLOOKUP(Sheet1!H381,Sheet2!$H$2:$J$300,3,FALSE)</f>
        <v>PHO</v>
      </c>
      <c r="AL359" t="str">
        <f>VLOOKUP(Sheet1!I381,Sheet2!$H$2:$J$300,3,FALSE)</f>
        <v>DEN</v>
      </c>
      <c r="AM359" t="str">
        <f>VLOOKUP(Sheet1!J381,Sheet2!$H$2:$J$300,3,FALSE)</f>
        <v>SAC</v>
      </c>
      <c r="AN359">
        <f si="51" t="shared"/>
        <v>2</v>
      </c>
      <c r="AO359">
        <f si="52" t="shared"/>
        <v>2</v>
      </c>
      <c r="AP359">
        <f si="53" t="shared"/>
        <v>2</v>
      </c>
      <c r="AQ359">
        <f si="54" t="shared"/>
        <v>2</v>
      </c>
      <c r="AR359">
        <f si="55" t="shared"/>
        <v>2</v>
      </c>
      <c r="AS359">
        <f si="56" t="shared"/>
        <v>2</v>
      </c>
      <c r="AT359">
        <f si="57" t="shared"/>
        <v>1</v>
      </c>
      <c r="AU359">
        <f si="58" t="shared"/>
        <v>2</v>
      </c>
      <c r="AV359">
        <f si="59" t="shared"/>
        <v>2</v>
      </c>
      <c r="AW359">
        <f si="60" t="shared"/>
        <v>2</v>
      </c>
    </row>
    <row r="360" spans="3:49" x14ac:dyDescent="0.25">
      <c r="C360" s="46"/>
      <c r="D360" s="47"/>
      <c r="E360" s="45"/>
      <c r="F360" s="45"/>
      <c r="G360" s="45"/>
      <c r="H360" s="45"/>
      <c r="I360" s="45"/>
      <c r="J360" s="45"/>
      <c r="K360" s="45"/>
      <c r="L360" s="5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D360">
        <v>359</v>
      </c>
      <c r="AE360" t="str">
        <f>VLOOKUP(Sheet1!B382,Sheet2!$H$2:$J$300,3,FALSE)</f>
        <v>SAC</v>
      </c>
      <c r="AF360" t="str">
        <f>VLOOKUP(Sheet1!C382,Sheet2!$H$2:$J$300,3,FALSE)</f>
        <v>MIN</v>
      </c>
      <c r="AG360" t="str">
        <f>VLOOKUP(Sheet1!D382,Sheet2!$H$2:$J$300,3,FALSE)</f>
        <v>PHI</v>
      </c>
      <c r="AH360" t="str">
        <f>VLOOKUP(Sheet1!E382,Sheet2!$H$2:$J$300,3,FALSE)</f>
        <v>DEN</v>
      </c>
      <c r="AI360" t="str">
        <f>VLOOKUP(Sheet1!F382,Sheet2!$H$2:$J$300,3,FALSE)</f>
        <v>PHO</v>
      </c>
      <c r="AJ360" t="str">
        <f>VLOOKUP(Sheet1!G382,Sheet2!$H$2:$J$300,3,FALSE)</f>
        <v>PHI</v>
      </c>
      <c r="AK360" t="str">
        <f>VLOOKUP(Sheet1!H382,Sheet2!$H$2:$J$300,3,FALSE)</f>
        <v>HOU</v>
      </c>
      <c r="AL360" t="str">
        <f>VLOOKUP(Sheet1!I382,Sheet2!$H$2:$J$300,3,FALSE)</f>
        <v>SAC</v>
      </c>
      <c r="AM360" t="str">
        <f>VLOOKUP(Sheet1!J382,Sheet2!$H$2:$J$300,3,FALSE)</f>
        <v>DEN</v>
      </c>
      <c r="AN360">
        <f si="51" t="shared"/>
        <v>2</v>
      </c>
      <c r="AO360">
        <f si="52" t="shared"/>
        <v>1</v>
      </c>
      <c r="AP360">
        <f si="53" t="shared"/>
        <v>2</v>
      </c>
      <c r="AQ360">
        <f si="54" t="shared"/>
        <v>2</v>
      </c>
      <c r="AR360">
        <f si="55" t="shared"/>
        <v>1</v>
      </c>
      <c r="AS360">
        <f si="56" t="shared"/>
        <v>2</v>
      </c>
      <c r="AT360">
        <f si="57" t="shared"/>
        <v>1</v>
      </c>
      <c r="AU360">
        <f si="58" t="shared"/>
        <v>2</v>
      </c>
      <c r="AV360">
        <f si="59" t="shared"/>
        <v>2</v>
      </c>
      <c r="AW360">
        <f si="60" t="shared"/>
        <v>2</v>
      </c>
    </row>
    <row r="361" spans="3:49" x14ac:dyDescent="0.25">
      <c r="C361" s="46"/>
      <c r="D361" s="47"/>
      <c r="E361" s="45"/>
      <c r="F361" s="45"/>
      <c r="G361" s="45"/>
      <c r="H361" s="45"/>
      <c r="I361" s="45"/>
      <c r="J361" s="45"/>
      <c r="K361" s="45"/>
      <c r="L361" s="5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D361">
        <v>360</v>
      </c>
      <c r="AE361" t="str">
        <f>VLOOKUP(Sheet1!B383,Sheet2!$H$2:$J$300,3,FALSE)</f>
        <v>PHI</v>
      </c>
      <c r="AF361" t="str">
        <f>VLOOKUP(Sheet1!C383,Sheet2!$H$2:$J$300,3,FALSE)</f>
        <v>MIN</v>
      </c>
      <c r="AG361" t="str">
        <f>VLOOKUP(Sheet1!D383,Sheet2!$H$2:$J$300,3,FALSE)</f>
        <v>PHI</v>
      </c>
      <c r="AH361" t="str">
        <f>VLOOKUP(Sheet1!E383,Sheet2!$H$2:$J$300,3,FALSE)</f>
        <v>DEN</v>
      </c>
      <c r="AI361" t="str">
        <f>VLOOKUP(Sheet1!F383,Sheet2!$H$2:$J$300,3,FALSE)</f>
        <v>PHO</v>
      </c>
      <c r="AJ361" t="str">
        <f>VLOOKUP(Sheet1!G383,Sheet2!$H$2:$J$300,3,FALSE)</f>
        <v>ATL</v>
      </c>
      <c r="AK361" t="str">
        <f>VLOOKUP(Sheet1!H383,Sheet2!$H$2:$J$300,3,FALSE)</f>
        <v>HOU</v>
      </c>
      <c r="AL361" t="str">
        <f>VLOOKUP(Sheet1!I383,Sheet2!$H$2:$J$300,3,FALSE)</f>
        <v>UTA</v>
      </c>
      <c r="AM361" t="str">
        <f>VLOOKUP(Sheet1!J383,Sheet2!$H$2:$J$300,3,FALSE)</f>
        <v>UTA</v>
      </c>
      <c r="AN361">
        <f si="51" t="shared"/>
        <v>2</v>
      </c>
      <c r="AO361">
        <f si="52" t="shared"/>
        <v>1</v>
      </c>
      <c r="AP361">
        <f si="53" t="shared"/>
        <v>2</v>
      </c>
      <c r="AQ361">
        <f si="54" t="shared"/>
        <v>1</v>
      </c>
      <c r="AR361">
        <f si="55" t="shared"/>
        <v>1</v>
      </c>
      <c r="AS361">
        <f si="56" t="shared"/>
        <v>1</v>
      </c>
      <c r="AT361">
        <f si="57" t="shared"/>
        <v>1</v>
      </c>
      <c r="AU361">
        <f si="58" t="shared"/>
        <v>2</v>
      </c>
      <c r="AV361">
        <f si="59" t="shared"/>
        <v>2</v>
      </c>
      <c r="AW361">
        <f si="60" t="shared"/>
        <v>2</v>
      </c>
    </row>
    <row r="362" spans="3:49" x14ac:dyDescent="0.25">
      <c r="C362" s="46"/>
      <c r="D362" s="47"/>
      <c r="E362" s="45"/>
      <c r="F362" s="45"/>
      <c r="G362" s="45"/>
      <c r="H362" s="45"/>
      <c r="I362" s="45"/>
      <c r="J362" s="45"/>
      <c r="K362" s="45"/>
      <c r="L362" s="5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D362">
        <v>361</v>
      </c>
      <c r="AE362" t="str">
        <f>VLOOKUP(Sheet1!B384,Sheet2!$H$2:$J$300,3,FALSE)</f>
        <v>SAC</v>
      </c>
      <c r="AF362" t="str">
        <f>VLOOKUP(Sheet1!C384,Sheet2!$H$2:$J$300,3,FALSE)</f>
        <v>MIN</v>
      </c>
      <c r="AG362" t="str">
        <f>VLOOKUP(Sheet1!D384,Sheet2!$H$2:$J$300,3,FALSE)</f>
        <v>PHO</v>
      </c>
      <c r="AH362" t="str">
        <f>VLOOKUP(Sheet1!E384,Sheet2!$H$2:$J$300,3,FALSE)</f>
        <v>DEN</v>
      </c>
      <c r="AI362" t="str">
        <f>VLOOKUP(Sheet1!F384,Sheet2!$H$2:$J$300,3,FALSE)</f>
        <v>PHO</v>
      </c>
      <c r="AJ362" t="str">
        <f>VLOOKUP(Sheet1!G384,Sheet2!$H$2:$J$300,3,FALSE)</f>
        <v>UTA</v>
      </c>
      <c r="AK362" t="str">
        <f>VLOOKUP(Sheet1!H384,Sheet2!$H$2:$J$300,3,FALSE)</f>
        <v>HOU</v>
      </c>
      <c r="AL362" t="str">
        <f>VLOOKUP(Sheet1!I384,Sheet2!$H$2:$J$300,3,FALSE)</f>
        <v>UTA</v>
      </c>
      <c r="AM362" t="str">
        <f>VLOOKUP(Sheet1!J384,Sheet2!$H$2:$J$300,3,FALSE)</f>
        <v>MIN</v>
      </c>
      <c r="AN362">
        <f si="51" t="shared"/>
        <v>1</v>
      </c>
      <c r="AO362">
        <f si="52" t="shared"/>
        <v>2</v>
      </c>
      <c r="AP362">
        <f si="53" t="shared"/>
        <v>2</v>
      </c>
      <c r="AQ362">
        <f si="54" t="shared"/>
        <v>1</v>
      </c>
      <c r="AR362">
        <f si="55" t="shared"/>
        <v>2</v>
      </c>
      <c r="AS362">
        <f si="56" t="shared"/>
        <v>2</v>
      </c>
      <c r="AT362">
        <f si="57" t="shared"/>
        <v>1</v>
      </c>
      <c r="AU362">
        <f si="58" t="shared"/>
        <v>2</v>
      </c>
      <c r="AV362">
        <f si="59" t="shared"/>
        <v>2</v>
      </c>
      <c r="AW362">
        <f si="60" t="shared"/>
        <v>2</v>
      </c>
    </row>
    <row r="363" spans="3:49" x14ac:dyDescent="0.25">
      <c r="C363" s="46"/>
      <c r="D363" s="47"/>
      <c r="E363" s="45"/>
      <c r="F363" s="45"/>
      <c r="G363" s="45"/>
      <c r="H363" s="45"/>
      <c r="I363" s="45"/>
      <c r="J363" s="45"/>
      <c r="K363" s="45"/>
      <c r="L363" s="5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D363">
        <v>362</v>
      </c>
      <c r="AE363" t="str">
        <f>VLOOKUP(Sheet1!B385,Sheet2!$H$2:$J$300,3,FALSE)</f>
        <v>PHI</v>
      </c>
      <c r="AF363" t="str">
        <f>VLOOKUP(Sheet1!C385,Sheet2!$H$2:$J$300,3,FALSE)</f>
        <v>SAC</v>
      </c>
      <c r="AG363" t="str">
        <f>VLOOKUP(Sheet1!D385,Sheet2!$H$2:$J$300,3,FALSE)</f>
        <v>SAC</v>
      </c>
      <c r="AH363" t="str">
        <f>VLOOKUP(Sheet1!E385,Sheet2!$H$2:$J$300,3,FALSE)</f>
        <v>DEN</v>
      </c>
      <c r="AI363" t="str">
        <f>VLOOKUP(Sheet1!F385,Sheet2!$H$2:$J$300,3,FALSE)</f>
        <v>PHO</v>
      </c>
      <c r="AJ363" t="str">
        <f>VLOOKUP(Sheet1!G385,Sheet2!$H$2:$J$300,3,FALSE)</f>
        <v>HOU</v>
      </c>
      <c r="AK363" t="str">
        <f>VLOOKUP(Sheet1!H385,Sheet2!$H$2:$J$300,3,FALSE)</f>
        <v>ATL</v>
      </c>
      <c r="AL363" t="str">
        <f>VLOOKUP(Sheet1!I385,Sheet2!$H$2:$J$300,3,FALSE)</f>
        <v>DEN</v>
      </c>
      <c r="AM363" t="str">
        <f>VLOOKUP(Sheet1!J385,Sheet2!$H$2:$J$300,3,FALSE)</f>
        <v>MIN</v>
      </c>
      <c r="AN363">
        <f si="51" t="shared"/>
        <v>1</v>
      </c>
      <c r="AO363">
        <f si="52" t="shared"/>
        <v>2</v>
      </c>
      <c r="AP363">
        <f si="53" t="shared"/>
        <v>2</v>
      </c>
      <c r="AQ363">
        <f si="54" t="shared"/>
        <v>2</v>
      </c>
      <c r="AR363">
        <f si="55" t="shared"/>
        <v>1</v>
      </c>
      <c r="AS363">
        <f si="56" t="shared"/>
        <v>1</v>
      </c>
      <c r="AT363">
        <f si="57" t="shared"/>
        <v>1</v>
      </c>
      <c r="AU363">
        <f si="58" t="shared"/>
        <v>2</v>
      </c>
      <c r="AV363">
        <f si="59" t="shared"/>
        <v>1</v>
      </c>
      <c r="AW363">
        <f si="60" t="shared"/>
        <v>2</v>
      </c>
    </row>
    <row r="364" spans="3:49" x14ac:dyDescent="0.25">
      <c r="C364" s="46"/>
      <c r="D364" s="47"/>
      <c r="E364" s="45"/>
      <c r="F364" s="45"/>
      <c r="G364" s="45"/>
      <c r="H364" s="45"/>
      <c r="I364" s="45"/>
      <c r="J364" s="45"/>
      <c r="K364" s="45"/>
      <c r="L364" s="5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D364">
        <v>363</v>
      </c>
      <c r="AE364" t="str">
        <f>VLOOKUP(Sheet1!B386,Sheet2!$H$2:$J$300,3,FALSE)</f>
        <v>PHI</v>
      </c>
      <c r="AF364" t="str">
        <f>VLOOKUP(Sheet1!C386,Sheet2!$H$2:$J$300,3,FALSE)</f>
        <v>PHI</v>
      </c>
      <c r="AG364" t="str">
        <f>VLOOKUP(Sheet1!D386,Sheet2!$H$2:$J$300,3,FALSE)</f>
        <v>PHI</v>
      </c>
      <c r="AH364" t="str">
        <f>VLOOKUP(Sheet1!E386,Sheet2!$H$2:$J$300,3,FALSE)</f>
        <v>DEN</v>
      </c>
      <c r="AI364" t="str">
        <f>VLOOKUP(Sheet1!F386,Sheet2!$H$2:$J$300,3,FALSE)</f>
        <v>DEN</v>
      </c>
      <c r="AJ364" t="str">
        <f>VLOOKUP(Sheet1!G386,Sheet2!$H$2:$J$300,3,FALSE)</f>
        <v>UTA</v>
      </c>
      <c r="AK364" t="str">
        <f>VLOOKUP(Sheet1!H386,Sheet2!$H$2:$J$300,3,FALSE)</f>
        <v>HOU</v>
      </c>
      <c r="AL364" t="str">
        <f>VLOOKUP(Sheet1!I386,Sheet2!$H$2:$J$300,3,FALSE)</f>
        <v>DEN</v>
      </c>
      <c r="AM364" t="str">
        <f>VLOOKUP(Sheet1!J386,Sheet2!$H$2:$J$300,3,FALSE)</f>
        <v>UTA</v>
      </c>
      <c r="AN364">
        <f si="51" t="shared"/>
        <v>3</v>
      </c>
      <c r="AO364">
        <f si="52" t="shared"/>
        <v>3</v>
      </c>
      <c r="AP364">
        <f si="53" t="shared"/>
        <v>3</v>
      </c>
      <c r="AQ364">
        <f si="54" t="shared"/>
        <v>3</v>
      </c>
      <c r="AR364">
        <f si="55" t="shared"/>
        <v>3</v>
      </c>
      <c r="AS364">
        <f si="56" t="shared"/>
        <v>2</v>
      </c>
      <c r="AT364">
        <f si="57" t="shared"/>
        <v>1</v>
      </c>
      <c r="AU364">
        <f si="58" t="shared"/>
        <v>3</v>
      </c>
      <c r="AV364">
        <f si="59" t="shared"/>
        <v>2</v>
      </c>
      <c r="AW364">
        <f si="60" t="shared"/>
        <v>3</v>
      </c>
    </row>
    <row r="365" spans="3:49" x14ac:dyDescent="0.25">
      <c r="C365" s="46"/>
      <c r="D365" s="47"/>
      <c r="E365" s="45"/>
      <c r="F365" s="45"/>
      <c r="G365" s="45"/>
      <c r="H365" s="45"/>
      <c r="I365" s="45"/>
      <c r="J365" s="45"/>
      <c r="K365" s="45"/>
      <c r="L365" s="5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D365">
        <v>364</v>
      </c>
      <c r="AE365" t="str">
        <f>VLOOKUP(Sheet1!B387,Sheet2!$H$2:$J$300,3,FALSE)</f>
        <v>PHI</v>
      </c>
      <c r="AF365" t="str">
        <f>VLOOKUP(Sheet1!C387,Sheet2!$H$2:$J$300,3,FALSE)</f>
        <v>SAC</v>
      </c>
      <c r="AG365" t="str">
        <f>VLOOKUP(Sheet1!D387,Sheet2!$H$2:$J$300,3,FALSE)</f>
        <v>PHO</v>
      </c>
      <c r="AH365" t="str">
        <f>VLOOKUP(Sheet1!E387,Sheet2!$H$2:$J$300,3,FALSE)</f>
        <v>MIN</v>
      </c>
      <c r="AI365" t="str">
        <f>VLOOKUP(Sheet1!F387,Sheet2!$H$2:$J$300,3,FALSE)</f>
        <v>PHO</v>
      </c>
      <c r="AJ365" t="str">
        <f>VLOOKUP(Sheet1!G387,Sheet2!$H$2:$J$300,3,FALSE)</f>
        <v>HOU</v>
      </c>
      <c r="AK365" t="str">
        <f>VLOOKUP(Sheet1!H387,Sheet2!$H$2:$J$300,3,FALSE)</f>
        <v>SAC</v>
      </c>
      <c r="AL365" t="str">
        <f>VLOOKUP(Sheet1!I387,Sheet2!$H$2:$J$300,3,FALSE)</f>
        <v>DEN</v>
      </c>
      <c r="AM365" t="str">
        <f>VLOOKUP(Sheet1!J387,Sheet2!$H$2:$J$300,3,FALSE)</f>
        <v>PHO</v>
      </c>
      <c r="AN365">
        <f si="51" t="shared"/>
        <v>1</v>
      </c>
      <c r="AO365">
        <f si="52" t="shared"/>
        <v>2</v>
      </c>
      <c r="AP365">
        <f si="53" t="shared"/>
        <v>3</v>
      </c>
      <c r="AQ365">
        <f si="54" t="shared"/>
        <v>1</v>
      </c>
      <c r="AR365">
        <f si="55" t="shared"/>
        <v>3</v>
      </c>
      <c r="AS365">
        <f si="56" t="shared"/>
        <v>1</v>
      </c>
      <c r="AT365">
        <f si="57" t="shared"/>
        <v>2</v>
      </c>
      <c r="AU365">
        <f si="58" t="shared"/>
        <v>1</v>
      </c>
      <c r="AV365">
        <f si="59" t="shared"/>
        <v>3</v>
      </c>
      <c r="AW365">
        <f si="60" t="shared"/>
        <v>3</v>
      </c>
    </row>
    <row r="366" spans="3:49" x14ac:dyDescent="0.25">
      <c r="C366" s="46"/>
      <c r="D366" s="47"/>
      <c r="E366" s="45"/>
      <c r="F366" s="45"/>
      <c r="G366" s="45"/>
      <c r="H366" s="45"/>
      <c r="I366" s="45"/>
      <c r="J366" s="45"/>
      <c r="K366" s="45"/>
      <c r="L366" s="5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D366">
        <v>365</v>
      </c>
      <c r="AE366" t="str">
        <f>VLOOKUP(Sheet1!B388,Sheet2!$H$2:$J$300,3,FALSE)</f>
        <v>SAC</v>
      </c>
      <c r="AF366" t="str">
        <f>VLOOKUP(Sheet1!C388,Sheet2!$H$2:$J$300,3,FALSE)</f>
        <v>MIN</v>
      </c>
      <c r="AG366" t="str">
        <f>VLOOKUP(Sheet1!D388,Sheet2!$H$2:$J$300,3,FALSE)</f>
        <v>PHO</v>
      </c>
      <c r="AH366" t="str">
        <f>VLOOKUP(Sheet1!E388,Sheet2!$H$2:$J$300,3,FALSE)</f>
        <v>DEN</v>
      </c>
      <c r="AI366" t="str">
        <f>VLOOKUP(Sheet1!F388,Sheet2!$H$2:$J$300,3,FALSE)</f>
        <v>PHO</v>
      </c>
      <c r="AJ366" t="str">
        <f>VLOOKUP(Sheet1!G388,Sheet2!$H$2:$J$300,3,FALSE)</f>
        <v>ATL</v>
      </c>
      <c r="AK366" t="str">
        <f>VLOOKUP(Sheet1!H388,Sheet2!$H$2:$J$300,3,FALSE)</f>
        <v>ATL</v>
      </c>
      <c r="AL366" t="str">
        <f>VLOOKUP(Sheet1!I388,Sheet2!$H$2:$J$300,3,FALSE)</f>
        <v>PHO</v>
      </c>
      <c r="AM366" t="str">
        <f>VLOOKUP(Sheet1!J388,Sheet2!$H$2:$J$300,3,FALSE)</f>
        <v>PHI</v>
      </c>
      <c r="AN366">
        <f si="51" t="shared"/>
        <v>1</v>
      </c>
      <c r="AO366">
        <f si="52" t="shared"/>
        <v>1</v>
      </c>
      <c r="AP366">
        <f si="53" t="shared"/>
        <v>3</v>
      </c>
      <c r="AQ366">
        <f si="54" t="shared"/>
        <v>1</v>
      </c>
      <c r="AR366">
        <f si="55" t="shared"/>
        <v>3</v>
      </c>
      <c r="AS366">
        <f si="56" t="shared"/>
        <v>2</v>
      </c>
      <c r="AT366">
        <f si="57" t="shared"/>
        <v>2</v>
      </c>
      <c r="AU366">
        <f si="58" t="shared"/>
        <v>3</v>
      </c>
      <c r="AV366">
        <f si="59" t="shared"/>
        <v>1</v>
      </c>
      <c r="AW366">
        <f si="60" t="shared"/>
        <v>3</v>
      </c>
    </row>
    <row r="367" spans="3:49" x14ac:dyDescent="0.25">
      <c r="C367" s="46"/>
      <c r="D367" s="47"/>
      <c r="E367" s="45"/>
      <c r="F367" s="45"/>
      <c r="G367" s="45"/>
      <c r="H367" s="45"/>
      <c r="I367" s="45"/>
      <c r="J367" s="45"/>
      <c r="K367" s="45"/>
      <c r="L367" s="5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D367">
        <v>366</v>
      </c>
      <c r="AE367" t="str">
        <f>VLOOKUP(Sheet1!B389,Sheet2!$H$2:$J$300,3,FALSE)</f>
        <v>PHI</v>
      </c>
      <c r="AF367" t="str">
        <f>VLOOKUP(Sheet1!C389,Sheet2!$H$2:$J$300,3,FALSE)</f>
        <v>MIN</v>
      </c>
      <c r="AG367" t="str">
        <f>VLOOKUP(Sheet1!D389,Sheet2!$H$2:$J$300,3,FALSE)</f>
        <v>SAC</v>
      </c>
      <c r="AH367" t="str">
        <f>VLOOKUP(Sheet1!E389,Sheet2!$H$2:$J$300,3,FALSE)</f>
        <v>DEN</v>
      </c>
      <c r="AI367" t="str">
        <f>VLOOKUP(Sheet1!F389,Sheet2!$H$2:$J$300,3,FALSE)</f>
        <v>PHO</v>
      </c>
      <c r="AJ367" t="str">
        <f>VLOOKUP(Sheet1!G389,Sheet2!$H$2:$J$300,3,FALSE)</f>
        <v>ATL</v>
      </c>
      <c r="AK367" t="str">
        <f>VLOOKUP(Sheet1!H389,Sheet2!$H$2:$J$300,3,FALSE)</f>
        <v>ATL</v>
      </c>
      <c r="AL367" t="str">
        <f>VLOOKUP(Sheet1!I389,Sheet2!$H$2:$J$300,3,FALSE)</f>
        <v>PHO</v>
      </c>
      <c r="AM367" t="str">
        <f>VLOOKUP(Sheet1!J389,Sheet2!$H$2:$J$300,3,FALSE)</f>
        <v>DEN</v>
      </c>
      <c r="AN367">
        <f si="51" t="shared"/>
        <v>1</v>
      </c>
      <c r="AO367">
        <f si="52" t="shared"/>
        <v>1</v>
      </c>
      <c r="AP367">
        <f si="53" t="shared"/>
        <v>1</v>
      </c>
      <c r="AQ367">
        <f si="54" t="shared"/>
        <v>2</v>
      </c>
      <c r="AR367">
        <f si="55" t="shared"/>
        <v>2</v>
      </c>
      <c r="AS367">
        <f si="56" t="shared"/>
        <v>2</v>
      </c>
      <c r="AT367">
        <f si="57" t="shared"/>
        <v>2</v>
      </c>
      <c r="AU367">
        <f si="58" t="shared"/>
        <v>2</v>
      </c>
      <c r="AV367">
        <f si="59" t="shared"/>
        <v>2</v>
      </c>
      <c r="AW367">
        <f si="60" t="shared"/>
        <v>2</v>
      </c>
    </row>
    <row r="368" spans="3:49" x14ac:dyDescent="0.25">
      <c r="C368" s="46"/>
      <c r="D368" s="47"/>
      <c r="E368" s="45"/>
      <c r="F368" s="45"/>
      <c r="G368" s="45"/>
      <c r="H368" s="45"/>
      <c r="I368" s="45"/>
      <c r="J368" s="45"/>
      <c r="K368" s="45"/>
      <c r="L368" s="5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D368">
        <v>367</v>
      </c>
      <c r="AE368" t="str">
        <f>VLOOKUP(Sheet1!B390,Sheet2!$H$2:$J$300,3,FALSE)</f>
        <v>SAC</v>
      </c>
      <c r="AF368" t="str">
        <f>VLOOKUP(Sheet1!C390,Sheet2!$H$2:$J$300,3,FALSE)</f>
        <v>UTA</v>
      </c>
      <c r="AG368" t="str">
        <f>VLOOKUP(Sheet1!D390,Sheet2!$H$2:$J$300,3,FALSE)</f>
        <v>PHO</v>
      </c>
      <c r="AH368" t="str">
        <f>VLOOKUP(Sheet1!E390,Sheet2!$H$2:$J$300,3,FALSE)</f>
        <v>DEN</v>
      </c>
      <c r="AI368" t="str">
        <f>VLOOKUP(Sheet1!F390,Sheet2!$H$2:$J$300,3,FALSE)</f>
        <v>UTA</v>
      </c>
      <c r="AJ368" t="str">
        <f>VLOOKUP(Sheet1!G390,Sheet2!$H$2:$J$300,3,FALSE)</f>
        <v>HOU</v>
      </c>
      <c r="AK368" t="str">
        <f>VLOOKUP(Sheet1!H390,Sheet2!$H$2:$J$300,3,FALSE)</f>
        <v>HOU</v>
      </c>
      <c r="AL368" t="str">
        <f>VLOOKUP(Sheet1!I390,Sheet2!$H$2:$J$300,3,FALSE)</f>
        <v>DEN</v>
      </c>
      <c r="AM368" t="str">
        <f>VLOOKUP(Sheet1!J390,Sheet2!$H$2:$J$300,3,FALSE)</f>
        <v>PHI</v>
      </c>
      <c r="AN368">
        <f si="51" t="shared"/>
        <v>1</v>
      </c>
      <c r="AO368">
        <f si="52" t="shared"/>
        <v>2</v>
      </c>
      <c r="AP368">
        <f si="53" t="shared"/>
        <v>1</v>
      </c>
      <c r="AQ368">
        <f si="54" t="shared"/>
        <v>2</v>
      </c>
      <c r="AR368">
        <f si="55" t="shared"/>
        <v>2</v>
      </c>
      <c r="AS368">
        <f si="56" t="shared"/>
        <v>2</v>
      </c>
      <c r="AT368">
        <f si="57" t="shared"/>
        <v>2</v>
      </c>
      <c r="AU368">
        <f si="58" t="shared"/>
        <v>2</v>
      </c>
      <c r="AV368">
        <f si="59" t="shared"/>
        <v>1</v>
      </c>
      <c r="AW368">
        <f si="60" t="shared"/>
        <v>2</v>
      </c>
    </row>
    <row r="369" spans="3:49" x14ac:dyDescent="0.25">
      <c r="C369" s="46"/>
      <c r="D369" s="47"/>
      <c r="E369" s="45"/>
      <c r="F369" s="45"/>
      <c r="G369" s="45"/>
      <c r="H369" s="45"/>
      <c r="I369" s="45"/>
      <c r="J369" s="45"/>
      <c r="K369" s="45"/>
      <c r="L369" s="5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D369">
        <v>368</v>
      </c>
      <c r="AE369" t="str">
        <f>VLOOKUP(Sheet1!B391,Sheet2!$H$2:$J$300,3,FALSE)</f>
        <v>PHI</v>
      </c>
      <c r="AF369" t="str">
        <f>VLOOKUP(Sheet1!C391,Sheet2!$H$2:$J$300,3,FALSE)</f>
        <v>PHI</v>
      </c>
      <c r="AG369" t="str">
        <f>VLOOKUP(Sheet1!D391,Sheet2!$H$2:$J$300,3,FALSE)</f>
        <v>PHI</v>
      </c>
      <c r="AH369" t="str">
        <f>VLOOKUP(Sheet1!E391,Sheet2!$H$2:$J$300,3,FALSE)</f>
        <v>DEN</v>
      </c>
      <c r="AI369" t="str">
        <f>VLOOKUP(Sheet1!F391,Sheet2!$H$2:$J$300,3,FALSE)</f>
        <v>UTA</v>
      </c>
      <c r="AJ369" t="str">
        <f>VLOOKUP(Sheet1!G391,Sheet2!$H$2:$J$300,3,FALSE)</f>
        <v>PHI</v>
      </c>
      <c r="AK369" t="str">
        <f>VLOOKUP(Sheet1!H391,Sheet2!$H$2:$J$300,3,FALSE)</f>
        <v>HOU</v>
      </c>
      <c r="AL369" t="str">
        <f>VLOOKUP(Sheet1!I391,Sheet2!$H$2:$J$300,3,FALSE)</f>
        <v>DEN</v>
      </c>
      <c r="AM369" t="str">
        <f>VLOOKUP(Sheet1!J391,Sheet2!$H$2:$J$300,3,FALSE)</f>
        <v>MIN</v>
      </c>
      <c r="AN369">
        <f si="51" t="shared"/>
        <v>4</v>
      </c>
      <c r="AO369">
        <f si="52" t="shared"/>
        <v>4</v>
      </c>
      <c r="AP369">
        <f si="53" t="shared"/>
        <v>4</v>
      </c>
      <c r="AQ369">
        <f si="54" t="shared"/>
        <v>2</v>
      </c>
      <c r="AR369">
        <f si="55" t="shared"/>
        <v>1</v>
      </c>
      <c r="AS369">
        <f si="56" t="shared"/>
        <v>4</v>
      </c>
      <c r="AT369">
        <f si="57" t="shared"/>
        <v>1</v>
      </c>
      <c r="AU369">
        <f si="58" t="shared"/>
        <v>2</v>
      </c>
      <c r="AV369">
        <f si="59" t="shared"/>
        <v>1</v>
      </c>
      <c r="AW369">
        <f si="60" t="shared"/>
        <v>4</v>
      </c>
    </row>
    <row r="370" spans="3:49" x14ac:dyDescent="0.25">
      <c r="C370" s="46"/>
      <c r="D370" s="47"/>
      <c r="E370" s="45"/>
      <c r="F370" s="45"/>
      <c r="G370" s="45"/>
      <c r="H370" s="45"/>
      <c r="I370" s="45"/>
      <c r="J370" s="45"/>
      <c r="K370" s="45"/>
      <c r="L370" s="5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D370">
        <v>369</v>
      </c>
      <c r="AE370" t="str">
        <f>VLOOKUP(Sheet1!B392,Sheet2!$H$2:$J$300,3,FALSE)</f>
        <v>PHI</v>
      </c>
      <c r="AF370" t="str">
        <f>VLOOKUP(Sheet1!C392,Sheet2!$H$2:$J$300,3,FALSE)</f>
        <v>PHI</v>
      </c>
      <c r="AG370" t="str">
        <f>VLOOKUP(Sheet1!D392,Sheet2!$H$2:$J$300,3,FALSE)</f>
        <v>HOU</v>
      </c>
      <c r="AH370" t="str">
        <f>VLOOKUP(Sheet1!E392,Sheet2!$H$2:$J$300,3,FALSE)</f>
        <v>DEN</v>
      </c>
      <c r="AI370" t="str">
        <f>VLOOKUP(Sheet1!F392,Sheet2!$H$2:$J$300,3,FALSE)</f>
        <v>PHO</v>
      </c>
      <c r="AJ370" t="str">
        <f>VLOOKUP(Sheet1!G392,Sheet2!$H$2:$J$300,3,FALSE)</f>
        <v>ATL</v>
      </c>
      <c r="AK370" t="str">
        <f>VLOOKUP(Sheet1!H392,Sheet2!$H$2:$J$300,3,FALSE)</f>
        <v>PHO</v>
      </c>
      <c r="AL370" t="str">
        <f>VLOOKUP(Sheet1!I392,Sheet2!$H$2:$J$300,3,FALSE)</f>
        <v>MIN</v>
      </c>
      <c r="AM370" t="str">
        <f>VLOOKUP(Sheet1!J392,Sheet2!$H$2:$J$300,3,FALSE)</f>
        <v>PHO</v>
      </c>
      <c r="AN370">
        <f si="51" t="shared"/>
        <v>2</v>
      </c>
      <c r="AO370">
        <f si="52" t="shared"/>
        <v>2</v>
      </c>
      <c r="AP370">
        <f si="53" t="shared"/>
        <v>1</v>
      </c>
      <c r="AQ370">
        <f si="54" t="shared"/>
        <v>1</v>
      </c>
      <c r="AR370">
        <f si="55" t="shared"/>
        <v>3</v>
      </c>
      <c r="AS370">
        <f si="56" t="shared"/>
        <v>1</v>
      </c>
      <c r="AT370">
        <f si="57" t="shared"/>
        <v>3</v>
      </c>
      <c r="AU370">
        <f si="58" t="shared"/>
        <v>1</v>
      </c>
      <c r="AV370">
        <f si="59" t="shared"/>
        <v>3</v>
      </c>
      <c r="AW370">
        <f si="60" t="shared"/>
        <v>3</v>
      </c>
    </row>
    <row r="371" spans="3:49" x14ac:dyDescent="0.25">
      <c r="C371" s="46"/>
      <c r="D371" s="47"/>
      <c r="E371" s="45"/>
      <c r="F371" s="45"/>
      <c r="G371" s="45"/>
      <c r="H371" s="45"/>
      <c r="I371" s="45"/>
      <c r="J371" s="45"/>
      <c r="K371" s="45"/>
      <c r="L371" s="5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D371">
        <v>370</v>
      </c>
      <c r="AE371" t="str">
        <f>VLOOKUP(Sheet1!B393,Sheet2!$H$2:$J$300,3,FALSE)</f>
        <v>PHI</v>
      </c>
      <c r="AF371" t="str">
        <f>VLOOKUP(Sheet1!C393,Sheet2!$H$2:$J$300,3,FALSE)</f>
        <v>UTA</v>
      </c>
      <c r="AG371" t="str">
        <f>VLOOKUP(Sheet1!D393,Sheet2!$H$2:$J$300,3,FALSE)</f>
        <v>UTA</v>
      </c>
      <c r="AH371" t="str">
        <f>VLOOKUP(Sheet1!E393,Sheet2!$H$2:$J$300,3,FALSE)</f>
        <v>DEN</v>
      </c>
      <c r="AI371" t="str">
        <f>VLOOKUP(Sheet1!F393,Sheet2!$H$2:$J$300,3,FALSE)</f>
        <v>PHO</v>
      </c>
      <c r="AJ371" t="str">
        <f>VLOOKUP(Sheet1!G393,Sheet2!$H$2:$J$300,3,FALSE)</f>
        <v>HOU</v>
      </c>
      <c r="AK371" t="str">
        <f>VLOOKUP(Sheet1!H393,Sheet2!$H$2:$J$300,3,FALSE)</f>
        <v>PHO</v>
      </c>
      <c r="AL371" t="str">
        <f>VLOOKUP(Sheet1!I393,Sheet2!$H$2:$J$300,3,FALSE)</f>
        <v>DEN</v>
      </c>
      <c r="AM371" t="str">
        <f>VLOOKUP(Sheet1!J393,Sheet2!$H$2:$J$300,3,FALSE)</f>
        <v>MIN</v>
      </c>
      <c r="AN371">
        <f si="51" t="shared"/>
        <v>1</v>
      </c>
      <c r="AO371">
        <f si="52" t="shared"/>
        <v>2</v>
      </c>
      <c r="AP371">
        <f si="53" t="shared"/>
        <v>2</v>
      </c>
      <c r="AQ371">
        <f si="54" t="shared"/>
        <v>2</v>
      </c>
      <c r="AR371">
        <f si="55" t="shared"/>
        <v>2</v>
      </c>
      <c r="AS371">
        <f si="56" t="shared"/>
        <v>1</v>
      </c>
      <c r="AT371">
        <f si="57" t="shared"/>
        <v>2</v>
      </c>
      <c r="AU371">
        <f si="58" t="shared"/>
        <v>2</v>
      </c>
      <c r="AV371">
        <f si="59" t="shared"/>
        <v>1</v>
      </c>
      <c r="AW371">
        <f si="60" t="shared"/>
        <v>2</v>
      </c>
    </row>
    <row r="372" spans="3:49" x14ac:dyDescent="0.25">
      <c r="C372" s="46"/>
      <c r="D372" s="47"/>
      <c r="E372" s="45"/>
      <c r="F372" s="45"/>
      <c r="G372" s="45"/>
      <c r="H372" s="45"/>
      <c r="I372" s="45"/>
      <c r="J372" s="45"/>
      <c r="K372" s="45"/>
      <c r="L372" s="5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D372">
        <v>371</v>
      </c>
      <c r="AE372" t="str">
        <f>VLOOKUP(Sheet1!B394,Sheet2!$H$2:$J$300,3,FALSE)</f>
        <v>SAC</v>
      </c>
      <c r="AF372" t="str">
        <f>VLOOKUP(Sheet1!C394,Sheet2!$H$2:$J$300,3,FALSE)</f>
        <v>MIN</v>
      </c>
      <c r="AG372" t="str">
        <f>VLOOKUP(Sheet1!D394,Sheet2!$H$2:$J$300,3,FALSE)</f>
        <v>PHO</v>
      </c>
      <c r="AH372" t="str">
        <f>VLOOKUP(Sheet1!E394,Sheet2!$H$2:$J$300,3,FALSE)</f>
        <v>DEN</v>
      </c>
      <c r="AI372" t="str">
        <f>VLOOKUP(Sheet1!F394,Sheet2!$H$2:$J$300,3,FALSE)</f>
        <v>DEN</v>
      </c>
      <c r="AJ372" t="str">
        <f>VLOOKUP(Sheet1!G394,Sheet2!$H$2:$J$300,3,FALSE)</f>
        <v>HOU</v>
      </c>
      <c r="AK372" t="str">
        <f>VLOOKUP(Sheet1!H394,Sheet2!$H$2:$J$300,3,FALSE)</f>
        <v>ATL</v>
      </c>
      <c r="AL372" t="str">
        <f>VLOOKUP(Sheet1!I394,Sheet2!$H$2:$J$300,3,FALSE)</f>
        <v>PHO</v>
      </c>
      <c r="AM372" t="str">
        <f>VLOOKUP(Sheet1!J394,Sheet2!$H$2:$J$300,3,FALSE)</f>
        <v>MIN</v>
      </c>
      <c r="AN372">
        <f si="51" t="shared"/>
        <v>1</v>
      </c>
      <c r="AO372">
        <f si="52" t="shared"/>
        <v>2</v>
      </c>
      <c r="AP372">
        <f si="53" t="shared"/>
        <v>2</v>
      </c>
      <c r="AQ372">
        <f si="54" t="shared"/>
        <v>2</v>
      </c>
      <c r="AR372">
        <f si="55" t="shared"/>
        <v>2</v>
      </c>
      <c r="AS372">
        <f si="56" t="shared"/>
        <v>1</v>
      </c>
      <c r="AT372">
        <f si="57" t="shared"/>
        <v>1</v>
      </c>
      <c r="AU372">
        <f si="58" t="shared"/>
        <v>2</v>
      </c>
      <c r="AV372">
        <f si="59" t="shared"/>
        <v>2</v>
      </c>
      <c r="AW372">
        <f si="60" t="shared"/>
        <v>2</v>
      </c>
    </row>
    <row r="373" spans="3:49" x14ac:dyDescent="0.25">
      <c r="C373" s="46"/>
      <c r="D373" s="47"/>
      <c r="E373" s="45"/>
      <c r="F373" s="45"/>
      <c r="G373" s="45"/>
      <c r="H373" s="45"/>
      <c r="I373" s="45"/>
      <c r="J373" s="45"/>
      <c r="K373" s="45"/>
      <c r="L373" s="5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D373">
        <v>372</v>
      </c>
      <c r="AE373" t="str">
        <f>VLOOKUP(Sheet1!B395,Sheet2!$H$2:$J$300,3,FALSE)</f>
        <v>ATL</v>
      </c>
      <c r="AF373" t="str">
        <f>VLOOKUP(Sheet1!C395,Sheet2!$H$2:$J$300,3,FALSE)</f>
        <v>MIN</v>
      </c>
      <c r="AG373" t="str">
        <f>VLOOKUP(Sheet1!D395,Sheet2!$H$2:$J$300,3,FALSE)</f>
        <v>PHO</v>
      </c>
      <c r="AH373" t="str">
        <f>VLOOKUP(Sheet1!E395,Sheet2!$H$2:$J$300,3,FALSE)</f>
        <v>PHI</v>
      </c>
      <c r="AI373" t="str">
        <f>VLOOKUP(Sheet1!F395,Sheet2!$H$2:$J$300,3,FALSE)</f>
        <v>PHO</v>
      </c>
      <c r="AJ373" t="str">
        <f>VLOOKUP(Sheet1!G395,Sheet2!$H$2:$J$300,3,FALSE)</f>
        <v>PHO</v>
      </c>
      <c r="AK373" t="str">
        <f>VLOOKUP(Sheet1!H395,Sheet2!$H$2:$J$300,3,FALSE)</f>
        <v>HOU</v>
      </c>
      <c r="AL373" t="str">
        <f>VLOOKUP(Sheet1!I395,Sheet2!$H$2:$J$300,3,FALSE)</f>
        <v>DEN</v>
      </c>
      <c r="AM373" t="str">
        <f>VLOOKUP(Sheet1!J395,Sheet2!$H$2:$J$300,3,FALSE)</f>
        <v>PHO</v>
      </c>
      <c r="AN373">
        <f si="51" t="shared"/>
        <v>1</v>
      </c>
      <c r="AO373">
        <f si="52" t="shared"/>
        <v>1</v>
      </c>
      <c r="AP373">
        <f si="53" t="shared"/>
        <v>4</v>
      </c>
      <c r="AQ373">
        <f si="54" t="shared"/>
        <v>1</v>
      </c>
      <c r="AR373">
        <f si="55" t="shared"/>
        <v>4</v>
      </c>
      <c r="AS373">
        <f si="56" t="shared"/>
        <v>4</v>
      </c>
      <c r="AT373">
        <f si="57" t="shared"/>
        <v>1</v>
      </c>
      <c r="AU373">
        <f si="58" t="shared"/>
        <v>1</v>
      </c>
      <c r="AV373">
        <f si="59" t="shared"/>
        <v>4</v>
      </c>
      <c r="AW373">
        <f si="60" t="shared"/>
        <v>4</v>
      </c>
    </row>
    <row r="374" spans="3:49" x14ac:dyDescent="0.25">
      <c r="C374" s="46"/>
      <c r="D374" s="47"/>
      <c r="E374" s="45"/>
      <c r="F374" s="45"/>
      <c r="G374" s="45"/>
      <c r="H374" s="45"/>
      <c r="I374" s="45"/>
      <c r="J374" s="45"/>
      <c r="K374" s="45"/>
      <c r="L374" s="5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D374">
        <v>373</v>
      </c>
      <c r="AE374" t="str">
        <f>VLOOKUP(Sheet1!B396,Sheet2!$H$2:$J$300,3,FALSE)</f>
        <v>PHI</v>
      </c>
      <c r="AF374" t="str">
        <f>VLOOKUP(Sheet1!C396,Sheet2!$H$2:$J$300,3,FALSE)</f>
        <v>ATL</v>
      </c>
      <c r="AG374" t="str">
        <f>VLOOKUP(Sheet1!D396,Sheet2!$H$2:$J$300,3,FALSE)</f>
        <v>PHO</v>
      </c>
      <c r="AH374" t="str">
        <f>VLOOKUP(Sheet1!E396,Sheet2!$H$2:$J$300,3,FALSE)</f>
        <v>DEN</v>
      </c>
      <c r="AI374" t="str">
        <f>VLOOKUP(Sheet1!F396,Sheet2!$H$2:$J$300,3,FALSE)</f>
        <v>UTA</v>
      </c>
      <c r="AJ374" t="str">
        <f>VLOOKUP(Sheet1!G396,Sheet2!$H$2:$J$300,3,FALSE)</f>
        <v>PHI</v>
      </c>
      <c r="AK374" t="str">
        <f>VLOOKUP(Sheet1!H396,Sheet2!$H$2:$J$300,3,FALSE)</f>
        <v>HOU</v>
      </c>
      <c r="AL374" t="str">
        <f>VLOOKUP(Sheet1!I396,Sheet2!$H$2:$J$300,3,FALSE)</f>
        <v>SAC</v>
      </c>
      <c r="AM374" t="str">
        <f>VLOOKUP(Sheet1!J396,Sheet2!$H$2:$J$300,3,FALSE)</f>
        <v>MIN</v>
      </c>
      <c r="AN374">
        <f si="51" t="shared"/>
        <v>2</v>
      </c>
      <c r="AO374">
        <f si="52" t="shared"/>
        <v>1</v>
      </c>
      <c r="AP374">
        <f si="53" t="shared"/>
        <v>1</v>
      </c>
      <c r="AQ374">
        <f si="54" t="shared"/>
        <v>1</v>
      </c>
      <c r="AR374">
        <f si="55" t="shared"/>
        <v>1</v>
      </c>
      <c r="AS374">
        <f si="56" t="shared"/>
        <v>2</v>
      </c>
      <c r="AT374">
        <f si="57" t="shared"/>
        <v>1</v>
      </c>
      <c r="AU374">
        <f si="58" t="shared"/>
        <v>1</v>
      </c>
      <c r="AV374">
        <f si="59" t="shared"/>
        <v>1</v>
      </c>
      <c r="AW374">
        <f si="60" t="shared"/>
        <v>2</v>
      </c>
    </row>
    <row r="375" spans="3:49" x14ac:dyDescent="0.25">
      <c r="C375" s="46"/>
      <c r="D375" s="47"/>
      <c r="E375" s="45"/>
      <c r="F375" s="45"/>
      <c r="G375" s="45"/>
      <c r="H375" s="45"/>
      <c r="I375" s="45"/>
      <c r="J375" s="45"/>
      <c r="K375" s="45"/>
      <c r="L375" s="5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D375">
        <v>374</v>
      </c>
      <c r="AE375" t="str">
        <f>VLOOKUP(Sheet1!B397,Sheet2!$H$2:$J$300,3,FALSE)</f>
        <v>PHI</v>
      </c>
      <c r="AF375" t="str">
        <f>VLOOKUP(Sheet1!C397,Sheet2!$H$2:$J$300,3,FALSE)</f>
        <v>MIN</v>
      </c>
      <c r="AG375" t="str">
        <f>VLOOKUP(Sheet1!D397,Sheet2!$H$2:$J$300,3,FALSE)</f>
        <v>HOU</v>
      </c>
      <c r="AH375" t="str">
        <f>VLOOKUP(Sheet1!E397,Sheet2!$H$2:$J$300,3,FALSE)</f>
        <v>DEN</v>
      </c>
      <c r="AI375" t="str">
        <f>VLOOKUP(Sheet1!F397,Sheet2!$H$2:$J$300,3,FALSE)</f>
        <v>PHI</v>
      </c>
      <c r="AJ375" t="str">
        <f>VLOOKUP(Sheet1!G397,Sheet2!$H$2:$J$300,3,FALSE)</f>
        <v>HOU</v>
      </c>
      <c r="AK375" t="str">
        <f>VLOOKUP(Sheet1!H397,Sheet2!$H$2:$J$300,3,FALSE)</f>
        <v>SAC</v>
      </c>
      <c r="AL375" t="str">
        <f>VLOOKUP(Sheet1!I397,Sheet2!$H$2:$J$300,3,FALSE)</f>
        <v>PHO</v>
      </c>
      <c r="AM375" t="str">
        <f>VLOOKUP(Sheet1!J397,Sheet2!$H$2:$J$300,3,FALSE)</f>
        <v>UTA</v>
      </c>
      <c r="AN375">
        <f si="51" t="shared"/>
        <v>2</v>
      </c>
      <c r="AO375">
        <f si="52" t="shared"/>
        <v>1</v>
      </c>
      <c r="AP375">
        <f si="53" t="shared"/>
        <v>2</v>
      </c>
      <c r="AQ375">
        <f si="54" t="shared"/>
        <v>1</v>
      </c>
      <c r="AR375">
        <f si="55" t="shared"/>
        <v>2</v>
      </c>
      <c r="AS375">
        <f si="56" t="shared"/>
        <v>2</v>
      </c>
      <c r="AT375">
        <f si="57" t="shared"/>
        <v>1</v>
      </c>
      <c r="AU375">
        <f si="58" t="shared"/>
        <v>1</v>
      </c>
      <c r="AV375">
        <f si="59" t="shared"/>
        <v>1</v>
      </c>
      <c r="AW375">
        <f si="60" t="shared"/>
        <v>2</v>
      </c>
    </row>
    <row r="376" spans="3:49" x14ac:dyDescent="0.25">
      <c r="C376" s="46"/>
      <c r="D376" s="47"/>
      <c r="E376" s="45"/>
      <c r="F376" s="45"/>
      <c r="G376" s="45"/>
      <c r="H376" s="45"/>
      <c r="I376" s="45"/>
      <c r="J376" s="45"/>
      <c r="K376" s="45"/>
      <c r="L376" s="5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D376">
        <v>375</v>
      </c>
      <c r="AE376" t="str">
        <f>VLOOKUP(Sheet1!B398,Sheet2!$H$2:$J$300,3,FALSE)</f>
        <v>PHI</v>
      </c>
      <c r="AF376" t="str">
        <f>VLOOKUP(Sheet1!C398,Sheet2!$H$2:$J$300,3,FALSE)</f>
        <v>SAC</v>
      </c>
      <c r="AG376" t="str">
        <f>VLOOKUP(Sheet1!D398,Sheet2!$H$2:$J$300,3,FALSE)</f>
        <v>PHO</v>
      </c>
      <c r="AH376" t="str">
        <f>VLOOKUP(Sheet1!E398,Sheet2!$H$2:$J$300,3,FALSE)</f>
        <v>DEN</v>
      </c>
      <c r="AI376" t="str">
        <f>VLOOKUP(Sheet1!F398,Sheet2!$H$2:$J$300,3,FALSE)</f>
        <v>PHI</v>
      </c>
      <c r="AJ376" t="str">
        <f>VLOOKUP(Sheet1!G398,Sheet2!$H$2:$J$300,3,FALSE)</f>
        <v>UTA</v>
      </c>
      <c r="AK376" t="str">
        <f>VLOOKUP(Sheet1!H398,Sheet2!$H$2:$J$300,3,FALSE)</f>
        <v>HOU</v>
      </c>
      <c r="AL376" t="str">
        <f>VLOOKUP(Sheet1!I398,Sheet2!$H$2:$J$300,3,FALSE)</f>
        <v>ATL</v>
      </c>
      <c r="AM376" t="str">
        <f>VLOOKUP(Sheet1!J398,Sheet2!$H$2:$J$300,3,FALSE)</f>
        <v>PHO</v>
      </c>
      <c r="AN376">
        <f si="51" t="shared"/>
        <v>2</v>
      </c>
      <c r="AO376">
        <f si="52" t="shared"/>
        <v>1</v>
      </c>
      <c r="AP376">
        <f si="53" t="shared"/>
        <v>2</v>
      </c>
      <c r="AQ376">
        <f si="54" t="shared"/>
        <v>1</v>
      </c>
      <c r="AR376">
        <f si="55" t="shared"/>
        <v>2</v>
      </c>
      <c r="AS376">
        <f si="56" t="shared"/>
        <v>1</v>
      </c>
      <c r="AT376">
        <f si="57" t="shared"/>
        <v>1</v>
      </c>
      <c r="AU376">
        <f si="58" t="shared"/>
        <v>1</v>
      </c>
      <c r="AV376">
        <f si="59" t="shared"/>
        <v>2</v>
      </c>
      <c r="AW376">
        <f si="60" t="shared"/>
        <v>2</v>
      </c>
    </row>
    <row r="377" spans="3:49" x14ac:dyDescent="0.25">
      <c r="C377" s="46"/>
      <c r="D377" s="47"/>
      <c r="E377" s="45"/>
      <c r="F377" s="45"/>
      <c r="G377" s="45"/>
      <c r="H377" s="45"/>
      <c r="I377" s="45"/>
      <c r="J377" s="45"/>
      <c r="K377" s="45"/>
      <c r="L377" s="5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D377">
        <v>376</v>
      </c>
      <c r="AE377" t="str">
        <f>VLOOKUP(Sheet1!B399,Sheet2!$H$2:$J$300,3,FALSE)</f>
        <v>PHI</v>
      </c>
      <c r="AF377" t="str">
        <f>VLOOKUP(Sheet1!C399,Sheet2!$H$2:$J$300,3,FALSE)</f>
        <v>ATL</v>
      </c>
      <c r="AG377" t="str">
        <f>VLOOKUP(Sheet1!D399,Sheet2!$H$2:$J$300,3,FALSE)</f>
        <v>SAC</v>
      </c>
      <c r="AH377" t="str">
        <f>VLOOKUP(Sheet1!E399,Sheet2!$H$2:$J$300,3,FALSE)</f>
        <v>DEN</v>
      </c>
      <c r="AI377" t="str">
        <f>VLOOKUP(Sheet1!F399,Sheet2!$H$2:$J$300,3,FALSE)</f>
        <v>PHI</v>
      </c>
      <c r="AJ377" t="str">
        <f>VLOOKUP(Sheet1!G399,Sheet2!$H$2:$J$300,3,FALSE)</f>
        <v>HOU</v>
      </c>
      <c r="AK377" t="str">
        <f>VLOOKUP(Sheet1!H399,Sheet2!$H$2:$J$300,3,FALSE)</f>
        <v>HOU</v>
      </c>
      <c r="AL377" t="str">
        <f>VLOOKUP(Sheet1!I399,Sheet2!$H$2:$J$300,3,FALSE)</f>
        <v>PHO</v>
      </c>
      <c r="AM377" t="str">
        <f>VLOOKUP(Sheet1!J399,Sheet2!$H$2:$J$300,3,FALSE)</f>
        <v>MIN</v>
      </c>
      <c r="AN377">
        <f si="51" t="shared"/>
        <v>2</v>
      </c>
      <c r="AO377">
        <f si="52" t="shared"/>
        <v>1</v>
      </c>
      <c r="AP377">
        <f si="53" t="shared"/>
        <v>1</v>
      </c>
      <c r="AQ377">
        <f si="54" t="shared"/>
        <v>1</v>
      </c>
      <c r="AR377">
        <f si="55" t="shared"/>
        <v>2</v>
      </c>
      <c r="AS377">
        <f si="56" t="shared"/>
        <v>2</v>
      </c>
      <c r="AT377">
        <f si="57" t="shared"/>
        <v>2</v>
      </c>
      <c r="AU377">
        <f si="58" t="shared"/>
        <v>1</v>
      </c>
      <c r="AV377">
        <f si="59" t="shared"/>
        <v>1</v>
      </c>
      <c r="AW377">
        <f si="60" t="shared"/>
        <v>2</v>
      </c>
    </row>
    <row r="378" spans="3:49" x14ac:dyDescent="0.25">
      <c r="C378" s="46"/>
      <c r="D378" s="47"/>
      <c r="E378" s="45"/>
      <c r="F378" s="45"/>
      <c r="G378" s="45"/>
      <c r="H378" s="45"/>
      <c r="I378" s="45"/>
      <c r="J378" s="45"/>
      <c r="K378" s="45"/>
      <c r="L378" s="5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D378">
        <v>377</v>
      </c>
      <c r="AE378" t="str">
        <f>VLOOKUP(Sheet1!B400,Sheet2!$H$2:$J$300,3,FALSE)</f>
        <v>PHI</v>
      </c>
      <c r="AF378" t="str">
        <f>VLOOKUP(Sheet1!C400,Sheet2!$H$2:$J$300,3,FALSE)</f>
        <v>MIN</v>
      </c>
      <c r="AG378" t="str">
        <f>VLOOKUP(Sheet1!D400,Sheet2!$H$2:$J$300,3,FALSE)</f>
        <v>PHO</v>
      </c>
      <c r="AH378" t="str">
        <f>VLOOKUP(Sheet1!E400,Sheet2!$H$2:$J$300,3,FALSE)</f>
        <v>PHI</v>
      </c>
      <c r="AI378" t="str">
        <f>VLOOKUP(Sheet1!F400,Sheet2!$H$2:$J$300,3,FALSE)</f>
        <v>DEN</v>
      </c>
      <c r="AJ378" t="str">
        <f>VLOOKUP(Sheet1!G400,Sheet2!$H$2:$J$300,3,FALSE)</f>
        <v>PHO</v>
      </c>
      <c r="AK378" t="str">
        <f>VLOOKUP(Sheet1!H400,Sheet2!$H$2:$J$300,3,FALSE)</f>
        <v>PHO</v>
      </c>
      <c r="AL378" t="str">
        <f>VLOOKUP(Sheet1!I400,Sheet2!$H$2:$J$300,3,FALSE)</f>
        <v>PHO</v>
      </c>
      <c r="AM378" t="str">
        <f>VLOOKUP(Sheet1!J400,Sheet2!$H$2:$J$300,3,FALSE)</f>
        <v>ATL</v>
      </c>
      <c r="AN378">
        <f si="51" t="shared"/>
        <v>2</v>
      </c>
      <c r="AO378">
        <f si="52" t="shared"/>
        <v>1</v>
      </c>
      <c r="AP378">
        <f si="53" t="shared"/>
        <v>4</v>
      </c>
      <c r="AQ378">
        <f si="54" t="shared"/>
        <v>2</v>
      </c>
      <c r="AR378">
        <f si="55" t="shared"/>
        <v>1</v>
      </c>
      <c r="AS378">
        <f si="56" t="shared"/>
        <v>4</v>
      </c>
      <c r="AT378">
        <f si="57" t="shared"/>
        <v>4</v>
      </c>
      <c r="AU378">
        <f si="58" t="shared"/>
        <v>4</v>
      </c>
      <c r="AV378">
        <f si="59" t="shared"/>
        <v>1</v>
      </c>
      <c r="AW378">
        <f si="60" t="shared"/>
        <v>4</v>
      </c>
    </row>
    <row r="379" spans="3:49" x14ac:dyDescent="0.25">
      <c r="C379" s="46"/>
      <c r="D379" s="47"/>
      <c r="E379" s="45"/>
      <c r="F379" s="45"/>
      <c r="G379" s="45"/>
      <c r="H379" s="45"/>
      <c r="I379" s="45"/>
      <c r="J379" s="45"/>
      <c r="K379" s="45"/>
      <c r="L379" s="5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D379">
        <v>378</v>
      </c>
      <c r="AE379" t="str">
        <f>VLOOKUP(Sheet1!B401,Sheet2!$H$2:$J$300,3,FALSE)</f>
        <v>PHI</v>
      </c>
      <c r="AF379" t="str">
        <f>VLOOKUP(Sheet1!C401,Sheet2!$H$2:$J$300,3,FALSE)</f>
        <v>SAC</v>
      </c>
      <c r="AG379" t="str">
        <f>VLOOKUP(Sheet1!D401,Sheet2!$H$2:$J$300,3,FALSE)</f>
        <v>PHO</v>
      </c>
      <c r="AH379" t="str">
        <f>VLOOKUP(Sheet1!E401,Sheet2!$H$2:$J$300,3,FALSE)</f>
        <v>DEN</v>
      </c>
      <c r="AI379" t="str">
        <f>VLOOKUP(Sheet1!F401,Sheet2!$H$2:$J$300,3,FALSE)</f>
        <v>PHO</v>
      </c>
      <c r="AJ379" t="str">
        <f>VLOOKUP(Sheet1!G401,Sheet2!$H$2:$J$300,3,FALSE)</f>
        <v>HOU</v>
      </c>
      <c r="AK379" t="str">
        <f>VLOOKUP(Sheet1!H401,Sheet2!$H$2:$J$300,3,FALSE)</f>
        <v>PHO</v>
      </c>
      <c r="AL379" t="str">
        <f>VLOOKUP(Sheet1!I401,Sheet2!$H$2:$J$300,3,FALSE)</f>
        <v>MIN</v>
      </c>
      <c r="AM379" t="str">
        <f>VLOOKUP(Sheet1!J401,Sheet2!$H$2:$J$300,3,FALSE)</f>
        <v>MIN</v>
      </c>
      <c r="AN379">
        <f si="51" t="shared"/>
        <v>1</v>
      </c>
      <c r="AO379">
        <f si="52" t="shared"/>
        <v>1</v>
      </c>
      <c r="AP379">
        <f si="53" t="shared"/>
        <v>3</v>
      </c>
      <c r="AQ379">
        <f si="54" t="shared"/>
        <v>1</v>
      </c>
      <c r="AR379">
        <f si="55" t="shared"/>
        <v>3</v>
      </c>
      <c r="AS379">
        <f si="56" t="shared"/>
        <v>1</v>
      </c>
      <c r="AT379">
        <f si="57" t="shared"/>
        <v>3</v>
      </c>
      <c r="AU379">
        <f si="58" t="shared"/>
        <v>2</v>
      </c>
      <c r="AV379">
        <f si="59" t="shared"/>
        <v>2</v>
      </c>
      <c r="AW379">
        <f si="60" t="shared"/>
        <v>3</v>
      </c>
    </row>
    <row r="380" spans="3:49" x14ac:dyDescent="0.25">
      <c r="C380" s="46"/>
      <c r="D380" s="47"/>
      <c r="E380" s="45"/>
      <c r="F380" s="45"/>
      <c r="G380" s="45"/>
      <c r="H380" s="45"/>
      <c r="I380" s="45"/>
      <c r="J380" s="45"/>
      <c r="K380" s="45"/>
      <c r="L380" s="5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D380">
        <v>379</v>
      </c>
      <c r="AE380" t="str">
        <f>VLOOKUP(Sheet1!B402,Sheet2!$H$2:$J$300,3,FALSE)</f>
        <v>PHI</v>
      </c>
      <c r="AF380" t="str">
        <f>VLOOKUP(Sheet1!C402,Sheet2!$H$2:$J$300,3,FALSE)</f>
        <v>PHI</v>
      </c>
      <c r="AG380" t="str">
        <f>VLOOKUP(Sheet1!D402,Sheet2!$H$2:$J$300,3,FALSE)</f>
        <v>PHO</v>
      </c>
      <c r="AH380" t="str">
        <f>VLOOKUP(Sheet1!E402,Sheet2!$H$2:$J$300,3,FALSE)</f>
        <v>DEN</v>
      </c>
      <c r="AI380" t="str">
        <f>VLOOKUP(Sheet1!F402,Sheet2!$H$2:$J$300,3,FALSE)</f>
        <v>PHO</v>
      </c>
      <c r="AJ380" t="str">
        <f>VLOOKUP(Sheet1!G402,Sheet2!$H$2:$J$300,3,FALSE)</f>
        <v>ATL</v>
      </c>
      <c r="AK380" t="str">
        <f>VLOOKUP(Sheet1!H402,Sheet2!$H$2:$J$300,3,FALSE)</f>
        <v>PHO</v>
      </c>
      <c r="AL380" t="str">
        <f>VLOOKUP(Sheet1!I402,Sheet2!$H$2:$J$300,3,FALSE)</f>
        <v>DEN</v>
      </c>
      <c r="AM380" t="str">
        <f>VLOOKUP(Sheet1!J402,Sheet2!$H$2:$J$300,3,FALSE)</f>
        <v>PHI</v>
      </c>
      <c r="AN380">
        <f si="51" t="shared"/>
        <v>3</v>
      </c>
      <c r="AO380">
        <f si="52" t="shared"/>
        <v>3</v>
      </c>
      <c r="AP380">
        <f si="53" t="shared"/>
        <v>3</v>
      </c>
      <c r="AQ380">
        <f si="54" t="shared"/>
        <v>2</v>
      </c>
      <c r="AR380">
        <f si="55" t="shared"/>
        <v>3</v>
      </c>
      <c r="AS380">
        <f si="56" t="shared"/>
        <v>1</v>
      </c>
      <c r="AT380">
        <f si="57" t="shared"/>
        <v>3</v>
      </c>
      <c r="AU380">
        <f si="58" t="shared"/>
        <v>2</v>
      </c>
      <c r="AV380">
        <f si="59" t="shared"/>
        <v>3</v>
      </c>
      <c r="AW380">
        <f si="60" t="shared"/>
        <v>3</v>
      </c>
    </row>
    <row r="381" spans="3:49" x14ac:dyDescent="0.25">
      <c r="C381" s="46"/>
      <c r="D381" s="47"/>
      <c r="E381" s="45"/>
      <c r="F381" s="45"/>
      <c r="G381" s="45"/>
      <c r="H381" s="45"/>
      <c r="I381" s="45"/>
      <c r="J381" s="45"/>
      <c r="K381" s="45"/>
      <c r="L381" s="5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D381">
        <v>380</v>
      </c>
      <c r="AE381" t="str">
        <f>VLOOKUP(Sheet1!B403,Sheet2!$H$2:$J$300,3,FALSE)</f>
        <v>SAC</v>
      </c>
      <c r="AF381" t="str">
        <f>VLOOKUP(Sheet1!C403,Sheet2!$H$2:$J$300,3,FALSE)</f>
        <v>ATL</v>
      </c>
      <c r="AG381" t="str">
        <f>VLOOKUP(Sheet1!D403,Sheet2!$H$2:$J$300,3,FALSE)</f>
        <v>PHO</v>
      </c>
      <c r="AH381" t="str">
        <f>VLOOKUP(Sheet1!E403,Sheet2!$H$2:$J$300,3,FALSE)</f>
        <v>DEN</v>
      </c>
      <c r="AI381" t="str">
        <f>VLOOKUP(Sheet1!F403,Sheet2!$H$2:$J$300,3,FALSE)</f>
        <v>DEN</v>
      </c>
      <c r="AJ381" t="str">
        <f>VLOOKUP(Sheet1!G403,Sheet2!$H$2:$J$300,3,FALSE)</f>
        <v>PHO</v>
      </c>
      <c r="AK381" t="str">
        <f>VLOOKUP(Sheet1!H403,Sheet2!$H$2:$J$300,3,FALSE)</f>
        <v>SAC</v>
      </c>
      <c r="AL381" t="str">
        <f>VLOOKUP(Sheet1!I403,Sheet2!$H$2:$J$300,3,FALSE)</f>
        <v>PHO</v>
      </c>
      <c r="AM381" t="str">
        <f>VLOOKUP(Sheet1!J403,Sheet2!$H$2:$J$300,3,FALSE)</f>
        <v>MIN</v>
      </c>
      <c r="AN381">
        <f si="51" t="shared"/>
        <v>2</v>
      </c>
      <c r="AO381">
        <f si="52" t="shared"/>
        <v>1</v>
      </c>
      <c r="AP381">
        <f si="53" t="shared"/>
        <v>3</v>
      </c>
      <c r="AQ381">
        <f si="54" t="shared"/>
        <v>2</v>
      </c>
      <c r="AR381">
        <f si="55" t="shared"/>
        <v>2</v>
      </c>
      <c r="AS381">
        <f si="56" t="shared"/>
        <v>3</v>
      </c>
      <c r="AT381">
        <f si="57" t="shared"/>
        <v>2</v>
      </c>
      <c r="AU381">
        <f si="58" t="shared"/>
        <v>3</v>
      </c>
      <c r="AV381">
        <f si="59" t="shared"/>
        <v>1</v>
      </c>
      <c r="AW381">
        <f si="60" t="shared"/>
        <v>3</v>
      </c>
    </row>
    <row r="382" spans="3:49" x14ac:dyDescent="0.25">
      <c r="C382" s="46"/>
      <c r="D382" s="47"/>
      <c r="E382" s="45"/>
      <c r="F382" s="45"/>
      <c r="G382" s="45"/>
      <c r="H382" s="45"/>
      <c r="I382" s="45"/>
      <c r="J382" s="45"/>
      <c r="K382" s="45"/>
      <c r="L382" s="5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D382">
        <v>381</v>
      </c>
      <c r="AE382" t="str">
        <f>VLOOKUP(Sheet1!B404,Sheet2!$H$2:$J$300,3,FALSE)</f>
        <v>PHI</v>
      </c>
      <c r="AF382" t="str">
        <f>VLOOKUP(Sheet1!C404,Sheet2!$H$2:$J$300,3,FALSE)</f>
        <v>MIN</v>
      </c>
      <c r="AG382" t="str">
        <f>VLOOKUP(Sheet1!D404,Sheet2!$H$2:$J$300,3,FALSE)</f>
        <v>PHI</v>
      </c>
      <c r="AH382" t="str">
        <f>VLOOKUP(Sheet1!E404,Sheet2!$H$2:$J$300,3,FALSE)</f>
        <v>DEN</v>
      </c>
      <c r="AI382" t="str">
        <f>VLOOKUP(Sheet1!F404,Sheet2!$H$2:$J$300,3,FALSE)</f>
        <v>DEN</v>
      </c>
      <c r="AJ382" t="str">
        <f>VLOOKUP(Sheet1!G404,Sheet2!$H$2:$J$300,3,FALSE)</f>
        <v>HOU</v>
      </c>
      <c r="AK382" t="str">
        <f>VLOOKUP(Sheet1!H404,Sheet2!$H$2:$J$300,3,FALSE)</f>
        <v>SAC</v>
      </c>
      <c r="AL382" t="str">
        <f>VLOOKUP(Sheet1!I404,Sheet2!$H$2:$J$300,3,FALSE)</f>
        <v>PHO</v>
      </c>
      <c r="AM382" t="str">
        <f>VLOOKUP(Sheet1!J404,Sheet2!$H$2:$J$300,3,FALSE)</f>
        <v>UTA</v>
      </c>
      <c r="AN382">
        <f si="51" t="shared"/>
        <v>2</v>
      </c>
      <c r="AO382">
        <f si="52" t="shared"/>
        <v>1</v>
      </c>
      <c r="AP382">
        <f si="53" t="shared"/>
        <v>2</v>
      </c>
      <c r="AQ382">
        <f si="54" t="shared"/>
        <v>2</v>
      </c>
      <c r="AR382">
        <f si="55" t="shared"/>
        <v>2</v>
      </c>
      <c r="AS382">
        <f si="56" t="shared"/>
        <v>1</v>
      </c>
      <c r="AT382">
        <f si="57" t="shared"/>
        <v>1</v>
      </c>
      <c r="AU382">
        <f si="58" t="shared"/>
        <v>1</v>
      </c>
      <c r="AV382">
        <f si="59" t="shared"/>
        <v>1</v>
      </c>
      <c r="AW382">
        <f si="60" t="shared"/>
        <v>2</v>
      </c>
    </row>
    <row r="383" spans="3:49" x14ac:dyDescent="0.25">
      <c r="C383" s="46"/>
      <c r="D383" s="47"/>
      <c r="E383" s="45"/>
      <c r="F383" s="45"/>
      <c r="G383" s="45"/>
      <c r="H383" s="45"/>
      <c r="I383" s="45"/>
      <c r="J383" s="45"/>
      <c r="K383" s="45"/>
      <c r="L383" s="5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D383">
        <v>382</v>
      </c>
      <c r="AE383" t="str">
        <f>VLOOKUP(Sheet1!B405,Sheet2!$H$2:$J$300,3,FALSE)</f>
        <v>SAC</v>
      </c>
      <c r="AF383" t="str">
        <f>VLOOKUP(Sheet1!C405,Sheet2!$H$2:$J$300,3,FALSE)</f>
        <v>UTA</v>
      </c>
      <c r="AG383" t="str">
        <f>VLOOKUP(Sheet1!D405,Sheet2!$H$2:$J$300,3,FALSE)</f>
        <v>PHO</v>
      </c>
      <c r="AH383" t="str">
        <f>VLOOKUP(Sheet1!E405,Sheet2!$H$2:$J$300,3,FALSE)</f>
        <v>DEN</v>
      </c>
      <c r="AI383" t="str">
        <f>VLOOKUP(Sheet1!F405,Sheet2!$H$2:$J$300,3,FALSE)</f>
        <v>PHI</v>
      </c>
      <c r="AJ383" t="str">
        <f>VLOOKUP(Sheet1!G405,Sheet2!$H$2:$J$300,3,FALSE)</f>
        <v>HOU</v>
      </c>
      <c r="AK383" t="str">
        <f>VLOOKUP(Sheet1!H405,Sheet2!$H$2:$J$300,3,FALSE)</f>
        <v>HOU</v>
      </c>
      <c r="AL383" t="str">
        <f>VLOOKUP(Sheet1!I405,Sheet2!$H$2:$J$300,3,FALSE)</f>
        <v>ATL</v>
      </c>
      <c r="AM383" t="str">
        <f>VLOOKUP(Sheet1!J405,Sheet2!$H$2:$J$300,3,FALSE)</f>
        <v>MIN</v>
      </c>
      <c r="AN383">
        <f si="51" t="shared"/>
        <v>1</v>
      </c>
      <c r="AO383">
        <f si="52" t="shared"/>
        <v>1</v>
      </c>
      <c r="AP383">
        <f si="53" t="shared"/>
        <v>1</v>
      </c>
      <c r="AQ383">
        <f si="54" t="shared"/>
        <v>1</v>
      </c>
      <c r="AR383">
        <f si="55" t="shared"/>
        <v>1</v>
      </c>
      <c r="AS383">
        <f si="56" t="shared"/>
        <v>2</v>
      </c>
      <c r="AT383">
        <f si="57" t="shared"/>
        <v>2</v>
      </c>
      <c r="AU383">
        <f si="58" t="shared"/>
        <v>1</v>
      </c>
      <c r="AV383">
        <f si="59" t="shared"/>
        <v>1</v>
      </c>
      <c r="AW383">
        <f si="60" t="shared"/>
        <v>2</v>
      </c>
    </row>
    <row r="384" spans="3:49" x14ac:dyDescent="0.25">
      <c r="C384" s="46"/>
      <c r="D384" s="47"/>
      <c r="E384" s="45"/>
      <c r="F384" s="45"/>
      <c r="G384" s="45"/>
      <c r="H384" s="45"/>
      <c r="I384" s="45"/>
      <c r="J384" s="45"/>
      <c r="K384" s="45"/>
      <c r="L384" s="5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D384">
        <v>383</v>
      </c>
      <c r="AE384" t="str">
        <f>VLOOKUP(Sheet1!B406,Sheet2!$H$2:$J$300,3,FALSE)</f>
        <v>PHI</v>
      </c>
      <c r="AF384" t="str">
        <f>VLOOKUP(Sheet1!C406,Sheet2!$H$2:$J$300,3,FALSE)</f>
        <v>PHI</v>
      </c>
      <c r="AG384" t="str">
        <f>VLOOKUP(Sheet1!D406,Sheet2!$H$2:$J$300,3,FALSE)</f>
        <v>HOU</v>
      </c>
      <c r="AH384" t="str">
        <f>VLOOKUP(Sheet1!E406,Sheet2!$H$2:$J$300,3,FALSE)</f>
        <v>DEN</v>
      </c>
      <c r="AI384" t="str">
        <f>VLOOKUP(Sheet1!F406,Sheet2!$H$2:$J$300,3,FALSE)</f>
        <v>PHO</v>
      </c>
      <c r="AJ384" t="str">
        <f>VLOOKUP(Sheet1!G406,Sheet2!$H$2:$J$300,3,FALSE)</f>
        <v>UTA</v>
      </c>
      <c r="AK384" t="str">
        <f>VLOOKUP(Sheet1!H406,Sheet2!$H$2:$J$300,3,FALSE)</f>
        <v>SAC</v>
      </c>
      <c r="AL384" t="str">
        <f>VLOOKUP(Sheet1!I406,Sheet2!$H$2:$J$300,3,FALSE)</f>
        <v>DEN</v>
      </c>
      <c r="AM384" t="str">
        <f>VLOOKUP(Sheet1!J406,Sheet2!$H$2:$J$300,3,FALSE)</f>
        <v>PHO</v>
      </c>
      <c r="AN384">
        <f si="51" t="shared"/>
        <v>2</v>
      </c>
      <c r="AO384">
        <f si="52" t="shared"/>
        <v>2</v>
      </c>
      <c r="AP384">
        <f si="53" t="shared"/>
        <v>1</v>
      </c>
      <c r="AQ384">
        <f si="54" t="shared"/>
        <v>2</v>
      </c>
      <c r="AR384">
        <f si="55" t="shared"/>
        <v>2</v>
      </c>
      <c r="AS384">
        <f si="56" t="shared"/>
        <v>1</v>
      </c>
      <c r="AT384">
        <f si="57" t="shared"/>
        <v>1</v>
      </c>
      <c r="AU384">
        <f si="58" t="shared"/>
        <v>2</v>
      </c>
      <c r="AV384">
        <f si="59" t="shared"/>
        <v>2</v>
      </c>
      <c r="AW384">
        <f si="60" t="shared"/>
        <v>2</v>
      </c>
    </row>
    <row r="385" spans="3:49" x14ac:dyDescent="0.25">
      <c r="C385" s="46"/>
      <c r="D385" s="47"/>
      <c r="E385" s="45"/>
      <c r="F385" s="45"/>
      <c r="G385" s="45"/>
      <c r="H385" s="45"/>
      <c r="I385" s="45"/>
      <c r="J385" s="45"/>
      <c r="K385" s="45"/>
      <c r="L385" s="5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D385">
        <v>384</v>
      </c>
      <c r="AE385" t="str">
        <f>VLOOKUP(Sheet1!B407,Sheet2!$H$2:$J$300,3,FALSE)</f>
        <v>PHI</v>
      </c>
      <c r="AF385" t="str">
        <f>VLOOKUP(Sheet1!C407,Sheet2!$H$2:$J$300,3,FALSE)</f>
        <v>PHI</v>
      </c>
      <c r="AG385" t="str">
        <f>VLOOKUP(Sheet1!D407,Sheet2!$H$2:$J$300,3,FALSE)</f>
        <v>PHO</v>
      </c>
      <c r="AH385" t="str">
        <f>VLOOKUP(Sheet1!E407,Sheet2!$H$2:$J$300,3,FALSE)</f>
        <v>DEN</v>
      </c>
      <c r="AI385" t="str">
        <f>VLOOKUP(Sheet1!F407,Sheet2!$H$2:$J$300,3,FALSE)</f>
        <v>PHO</v>
      </c>
      <c r="AJ385" t="str">
        <f>VLOOKUP(Sheet1!G407,Sheet2!$H$2:$J$300,3,FALSE)</f>
        <v>UTA</v>
      </c>
      <c r="AK385" t="str">
        <f>VLOOKUP(Sheet1!H407,Sheet2!$H$2:$J$300,3,FALSE)</f>
        <v>HOU</v>
      </c>
      <c r="AL385" t="str">
        <f>VLOOKUP(Sheet1!I407,Sheet2!$H$2:$J$300,3,FALSE)</f>
        <v>DEN</v>
      </c>
      <c r="AM385" t="str">
        <f>VLOOKUP(Sheet1!J407,Sheet2!$H$2:$J$300,3,FALSE)</f>
        <v>UTA</v>
      </c>
      <c r="AN385">
        <f si="51" t="shared"/>
        <v>2</v>
      </c>
      <c r="AO385">
        <f si="52" t="shared"/>
        <v>2</v>
      </c>
      <c r="AP385">
        <f si="53" t="shared"/>
        <v>2</v>
      </c>
      <c r="AQ385">
        <f si="54" t="shared"/>
        <v>2</v>
      </c>
      <c r="AR385">
        <f si="55" t="shared"/>
        <v>2</v>
      </c>
      <c r="AS385">
        <f si="56" t="shared"/>
        <v>2</v>
      </c>
      <c r="AT385">
        <f si="57" t="shared"/>
        <v>1</v>
      </c>
      <c r="AU385">
        <f si="58" t="shared"/>
        <v>2</v>
      </c>
      <c r="AV385">
        <f si="59" t="shared"/>
        <v>2</v>
      </c>
      <c r="AW385">
        <f si="60" t="shared"/>
        <v>2</v>
      </c>
    </row>
    <row r="386" spans="3:49" x14ac:dyDescent="0.25">
      <c r="C386" s="46"/>
      <c r="D386" s="47"/>
      <c r="E386" s="45"/>
      <c r="F386" s="45"/>
      <c r="G386" s="45"/>
      <c r="H386" s="45"/>
      <c r="I386" s="45"/>
      <c r="J386" s="45"/>
      <c r="K386" s="45"/>
      <c r="L386" s="5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D386">
        <v>385</v>
      </c>
      <c r="AE386" t="str">
        <f>VLOOKUP(Sheet1!B408,Sheet2!$H$2:$J$300,3,FALSE)</f>
        <v>PHI</v>
      </c>
      <c r="AF386" t="str">
        <f>VLOOKUP(Sheet1!C408,Sheet2!$H$2:$J$300,3,FALSE)</f>
        <v>MIN</v>
      </c>
      <c r="AG386" t="str">
        <f>VLOOKUP(Sheet1!D408,Sheet2!$H$2:$J$300,3,FALSE)</f>
        <v>PHO</v>
      </c>
      <c r="AH386" t="str">
        <f>VLOOKUP(Sheet1!E408,Sheet2!$H$2:$J$300,3,FALSE)</f>
        <v>DEN</v>
      </c>
      <c r="AI386" t="str">
        <f>VLOOKUP(Sheet1!F408,Sheet2!$H$2:$J$300,3,FALSE)</f>
        <v>UTA</v>
      </c>
      <c r="AJ386" t="str">
        <f>VLOOKUP(Sheet1!G408,Sheet2!$H$2:$J$300,3,FALSE)</f>
        <v>HOU</v>
      </c>
      <c r="AK386" t="str">
        <f>VLOOKUP(Sheet1!H408,Sheet2!$H$2:$J$300,3,FALSE)</f>
        <v>PHO</v>
      </c>
      <c r="AL386" t="str">
        <f>VLOOKUP(Sheet1!I408,Sheet2!$H$2:$J$300,3,FALSE)</f>
        <v>MIN</v>
      </c>
      <c r="AM386" t="str">
        <f>VLOOKUP(Sheet1!J408,Sheet2!$H$2:$J$300,3,FALSE)</f>
        <v>PHI</v>
      </c>
      <c r="AN386">
        <f si="51" t="shared"/>
        <v>2</v>
      </c>
      <c r="AO386">
        <f si="52" t="shared"/>
        <v>2</v>
      </c>
      <c r="AP386">
        <f si="53" t="shared"/>
        <v>2</v>
      </c>
      <c r="AQ386">
        <f si="54" t="shared"/>
        <v>1</v>
      </c>
      <c r="AR386">
        <f si="55" t="shared"/>
        <v>1</v>
      </c>
      <c r="AS386">
        <f si="56" t="shared"/>
        <v>1</v>
      </c>
      <c r="AT386">
        <f si="57" t="shared"/>
        <v>2</v>
      </c>
      <c r="AU386">
        <f si="58" t="shared"/>
        <v>2</v>
      </c>
      <c r="AV386">
        <f si="59" t="shared"/>
        <v>2</v>
      </c>
      <c r="AW386">
        <f si="60" t="shared"/>
        <v>2</v>
      </c>
    </row>
    <row r="387" spans="3:49" x14ac:dyDescent="0.25">
      <c r="C387" s="46"/>
      <c r="D387" s="47"/>
      <c r="E387" s="45"/>
      <c r="F387" s="45"/>
      <c r="G387" s="45"/>
      <c r="H387" s="45"/>
      <c r="I387" s="45"/>
      <c r="J387" s="45"/>
      <c r="K387" s="45"/>
      <c r="L387" s="5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D387">
        <v>386</v>
      </c>
      <c r="AE387" t="str">
        <f>VLOOKUP(Sheet1!B409,Sheet2!$H$2:$J$300,3,FALSE)</f>
        <v>PHI</v>
      </c>
      <c r="AF387" t="str">
        <f>VLOOKUP(Sheet1!C409,Sheet2!$H$2:$J$300,3,FALSE)</f>
        <v>UTA</v>
      </c>
      <c r="AG387" t="str">
        <f>VLOOKUP(Sheet1!D409,Sheet2!$H$2:$J$300,3,FALSE)</f>
        <v>PHO</v>
      </c>
      <c r="AH387" t="str">
        <f>VLOOKUP(Sheet1!E409,Sheet2!$H$2:$J$300,3,FALSE)</f>
        <v>PHI</v>
      </c>
      <c r="AI387" t="str">
        <f>VLOOKUP(Sheet1!F409,Sheet2!$H$2:$J$300,3,FALSE)</f>
        <v>UTA</v>
      </c>
      <c r="AJ387" t="str">
        <f>VLOOKUP(Sheet1!G409,Sheet2!$H$2:$J$300,3,FALSE)</f>
        <v>PHI</v>
      </c>
      <c r="AK387" t="str">
        <f>VLOOKUP(Sheet1!H409,Sheet2!$H$2:$J$300,3,FALSE)</f>
        <v>PHO</v>
      </c>
      <c r="AL387" t="str">
        <f>VLOOKUP(Sheet1!I409,Sheet2!$H$2:$J$300,3,FALSE)</f>
        <v>DEN</v>
      </c>
      <c r="AM387" t="str">
        <f>VLOOKUP(Sheet1!J409,Sheet2!$H$2:$J$300,3,FALSE)</f>
        <v>UTA</v>
      </c>
      <c r="AN387">
        <f ref="AN387:AN450" si="61" t="shared">COUNTIF($AE387:$AM387,AE387)</f>
        <v>3</v>
      </c>
      <c r="AO387">
        <f ref="AO387:AO450" si="62" t="shared">COUNTIF($AE387:$AM387,AF387)</f>
        <v>3</v>
      </c>
      <c r="AP387">
        <f ref="AP387:AP450" si="63" t="shared">COUNTIF($AE387:$AM387,AG387)</f>
        <v>2</v>
      </c>
      <c r="AQ387">
        <f ref="AQ387:AQ450" si="64" t="shared">COUNTIF($AE387:$AM387,AH387)</f>
        <v>3</v>
      </c>
      <c r="AR387">
        <f ref="AR387:AR450" si="65" t="shared">COUNTIF($AE387:$AM387,AI387)</f>
        <v>3</v>
      </c>
      <c r="AS387">
        <f ref="AS387:AS450" si="66" t="shared">COUNTIF($AE387:$AM387,AJ387)</f>
        <v>3</v>
      </c>
      <c r="AT387">
        <f ref="AT387:AT450" si="67" t="shared">COUNTIF($AE387:$AM387,AK387)</f>
        <v>2</v>
      </c>
      <c r="AU387">
        <f ref="AU387:AU450" si="68" t="shared">COUNTIF($AE387:$AM387,AL387)</f>
        <v>1</v>
      </c>
      <c r="AV387">
        <f ref="AV387:AV450" si="69" t="shared">COUNTIF($AE387:$AM387,AM387)</f>
        <v>3</v>
      </c>
      <c r="AW387">
        <f ref="AW387:AW450" si="70" t="shared">MAX(AN387:AV387)</f>
        <v>3</v>
      </c>
    </row>
    <row r="388" spans="3:49" x14ac:dyDescent="0.25">
      <c r="C388" s="46"/>
      <c r="D388" s="47"/>
      <c r="E388" s="45"/>
      <c r="F388" s="45"/>
      <c r="G388" s="45"/>
      <c r="H388" s="45"/>
      <c r="I388" s="45"/>
      <c r="J388" s="45"/>
      <c r="K388" s="45"/>
      <c r="L388" s="5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D388">
        <v>387</v>
      </c>
      <c r="AE388" t="str">
        <f>VLOOKUP(Sheet1!B410,Sheet2!$H$2:$J$300,3,FALSE)</f>
        <v>PHI</v>
      </c>
      <c r="AF388" t="str">
        <f>VLOOKUP(Sheet1!C410,Sheet2!$H$2:$J$300,3,FALSE)</f>
        <v>SAC</v>
      </c>
      <c r="AG388" t="str">
        <f>VLOOKUP(Sheet1!D410,Sheet2!$H$2:$J$300,3,FALSE)</f>
        <v>PHI</v>
      </c>
      <c r="AH388" t="str">
        <f>VLOOKUP(Sheet1!E410,Sheet2!$H$2:$J$300,3,FALSE)</f>
        <v>DEN</v>
      </c>
      <c r="AI388" t="str">
        <f>VLOOKUP(Sheet1!F410,Sheet2!$H$2:$J$300,3,FALSE)</f>
        <v>PHO</v>
      </c>
      <c r="AJ388" t="str">
        <f>VLOOKUP(Sheet1!G410,Sheet2!$H$2:$J$300,3,FALSE)</f>
        <v>HOU</v>
      </c>
      <c r="AK388" t="str">
        <f>VLOOKUP(Sheet1!H410,Sheet2!$H$2:$J$300,3,FALSE)</f>
        <v>HOU</v>
      </c>
      <c r="AL388" t="str">
        <f>VLOOKUP(Sheet1!I410,Sheet2!$H$2:$J$300,3,FALSE)</f>
        <v>HOU</v>
      </c>
      <c r="AM388" t="str">
        <f>VLOOKUP(Sheet1!J410,Sheet2!$H$2:$J$300,3,FALSE)</f>
        <v>PHO</v>
      </c>
      <c r="AN388">
        <f si="61" t="shared"/>
        <v>2</v>
      </c>
      <c r="AO388">
        <f si="62" t="shared"/>
        <v>1</v>
      </c>
      <c r="AP388">
        <f si="63" t="shared"/>
        <v>2</v>
      </c>
      <c r="AQ388">
        <f si="64" t="shared"/>
        <v>1</v>
      </c>
      <c r="AR388">
        <f si="65" t="shared"/>
        <v>2</v>
      </c>
      <c r="AS388">
        <f si="66" t="shared"/>
        <v>3</v>
      </c>
      <c r="AT388">
        <f si="67" t="shared"/>
        <v>3</v>
      </c>
      <c r="AU388">
        <f si="68" t="shared"/>
        <v>3</v>
      </c>
      <c r="AV388">
        <f si="69" t="shared"/>
        <v>2</v>
      </c>
      <c r="AW388">
        <f si="70" t="shared"/>
        <v>3</v>
      </c>
    </row>
    <row r="389" spans="3:49" x14ac:dyDescent="0.25">
      <c r="C389" s="46"/>
      <c r="D389" s="47"/>
      <c r="E389" s="45"/>
      <c r="F389" s="45"/>
      <c r="G389" s="45"/>
      <c r="H389" s="45"/>
      <c r="I389" s="45"/>
      <c r="J389" s="45"/>
      <c r="K389" s="45"/>
      <c r="L389" s="5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D389">
        <v>388</v>
      </c>
      <c r="AE389" t="str">
        <f>VLOOKUP(Sheet1!B411,Sheet2!$H$2:$J$300,3,FALSE)</f>
        <v>PHI</v>
      </c>
      <c r="AF389" t="str">
        <f>VLOOKUP(Sheet1!C411,Sheet2!$H$2:$J$300,3,FALSE)</f>
        <v>PHI</v>
      </c>
      <c r="AG389" t="str">
        <f>VLOOKUP(Sheet1!D411,Sheet2!$H$2:$J$300,3,FALSE)</f>
        <v>HOU</v>
      </c>
      <c r="AH389" t="str">
        <f>VLOOKUP(Sheet1!E411,Sheet2!$H$2:$J$300,3,FALSE)</f>
        <v>DEN</v>
      </c>
      <c r="AI389" t="str">
        <f>VLOOKUP(Sheet1!F411,Sheet2!$H$2:$J$300,3,FALSE)</f>
        <v>DEN</v>
      </c>
      <c r="AJ389" t="str">
        <f>VLOOKUP(Sheet1!G411,Sheet2!$H$2:$J$300,3,FALSE)</f>
        <v>PHO</v>
      </c>
      <c r="AK389" t="str">
        <f>VLOOKUP(Sheet1!H411,Sheet2!$H$2:$J$300,3,FALSE)</f>
        <v>HOU</v>
      </c>
      <c r="AL389" t="str">
        <f>VLOOKUP(Sheet1!I411,Sheet2!$H$2:$J$300,3,FALSE)</f>
        <v>ATL</v>
      </c>
      <c r="AM389" t="str">
        <f>VLOOKUP(Sheet1!J411,Sheet2!$H$2:$J$300,3,FALSE)</f>
        <v>UTA</v>
      </c>
      <c r="AN389">
        <f si="61" t="shared"/>
        <v>2</v>
      </c>
      <c r="AO389">
        <f si="62" t="shared"/>
        <v>2</v>
      </c>
      <c r="AP389">
        <f si="63" t="shared"/>
        <v>2</v>
      </c>
      <c r="AQ389">
        <f si="64" t="shared"/>
        <v>2</v>
      </c>
      <c r="AR389">
        <f si="65" t="shared"/>
        <v>2</v>
      </c>
      <c r="AS389">
        <f si="66" t="shared"/>
        <v>1</v>
      </c>
      <c r="AT389">
        <f si="67" t="shared"/>
        <v>2</v>
      </c>
      <c r="AU389">
        <f si="68" t="shared"/>
        <v>1</v>
      </c>
      <c r="AV389">
        <f si="69" t="shared"/>
        <v>1</v>
      </c>
      <c r="AW389">
        <f si="70" t="shared"/>
        <v>2</v>
      </c>
    </row>
    <row r="390" spans="3:49" x14ac:dyDescent="0.25">
      <c r="C390" s="46"/>
      <c r="D390" s="47"/>
      <c r="E390" s="45"/>
      <c r="F390" s="45"/>
      <c r="G390" s="45"/>
      <c r="H390" s="45"/>
      <c r="I390" s="45"/>
      <c r="J390" s="45"/>
      <c r="K390" s="45"/>
      <c r="L390" s="5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D390">
        <v>389</v>
      </c>
      <c r="AE390" t="str">
        <f>VLOOKUP(Sheet1!B412,Sheet2!$H$2:$J$300,3,FALSE)</f>
        <v>SAC</v>
      </c>
      <c r="AF390" t="str">
        <f>VLOOKUP(Sheet1!C412,Sheet2!$H$2:$J$300,3,FALSE)</f>
        <v>MIN</v>
      </c>
      <c r="AG390" t="str">
        <f>VLOOKUP(Sheet1!D412,Sheet2!$H$2:$J$300,3,FALSE)</f>
        <v>HOU</v>
      </c>
      <c r="AH390" t="str">
        <f>VLOOKUP(Sheet1!E412,Sheet2!$H$2:$J$300,3,FALSE)</f>
        <v>DEN</v>
      </c>
      <c r="AI390" t="str">
        <f>VLOOKUP(Sheet1!F412,Sheet2!$H$2:$J$300,3,FALSE)</f>
        <v>PHO</v>
      </c>
      <c r="AJ390" t="str">
        <f>VLOOKUP(Sheet1!G412,Sheet2!$H$2:$J$300,3,FALSE)</f>
        <v>PHO</v>
      </c>
      <c r="AK390" t="str">
        <f>VLOOKUP(Sheet1!H412,Sheet2!$H$2:$J$300,3,FALSE)</f>
        <v>ATL</v>
      </c>
      <c r="AL390" t="str">
        <f>VLOOKUP(Sheet1!I412,Sheet2!$H$2:$J$300,3,FALSE)</f>
        <v>DEN</v>
      </c>
      <c r="AM390" t="str">
        <f>VLOOKUP(Sheet1!J412,Sheet2!$H$2:$J$300,3,FALSE)</f>
        <v>PHO</v>
      </c>
      <c r="AN390">
        <f si="61" t="shared"/>
        <v>1</v>
      </c>
      <c r="AO390">
        <f si="62" t="shared"/>
        <v>1</v>
      </c>
      <c r="AP390">
        <f si="63" t="shared"/>
        <v>1</v>
      </c>
      <c r="AQ390">
        <f si="64" t="shared"/>
        <v>2</v>
      </c>
      <c r="AR390">
        <f si="65" t="shared"/>
        <v>3</v>
      </c>
      <c r="AS390">
        <f si="66" t="shared"/>
        <v>3</v>
      </c>
      <c r="AT390">
        <f si="67" t="shared"/>
        <v>1</v>
      </c>
      <c r="AU390">
        <f si="68" t="shared"/>
        <v>2</v>
      </c>
      <c r="AV390">
        <f si="69" t="shared"/>
        <v>3</v>
      </c>
      <c r="AW390">
        <f si="70" t="shared"/>
        <v>3</v>
      </c>
    </row>
    <row r="391" spans="3:49" x14ac:dyDescent="0.25">
      <c r="C391" s="46"/>
      <c r="D391" s="47"/>
      <c r="E391" s="45"/>
      <c r="F391" s="45"/>
      <c r="G391" s="45"/>
      <c r="H391" s="45"/>
      <c r="I391" s="45"/>
      <c r="J391" s="45"/>
      <c r="K391" s="45"/>
      <c r="L391" s="5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D391">
        <v>390</v>
      </c>
      <c r="AE391" t="str">
        <f>VLOOKUP(Sheet1!B413,Sheet2!$H$2:$J$300,3,FALSE)</f>
        <v>SAC</v>
      </c>
      <c r="AF391" t="str">
        <f>VLOOKUP(Sheet1!C413,Sheet2!$H$2:$J$300,3,FALSE)</f>
        <v>PHI</v>
      </c>
      <c r="AG391" t="str">
        <f>VLOOKUP(Sheet1!D413,Sheet2!$H$2:$J$300,3,FALSE)</f>
        <v>HOU</v>
      </c>
      <c r="AH391" t="str">
        <f>VLOOKUP(Sheet1!E413,Sheet2!$H$2:$J$300,3,FALSE)</f>
        <v>DEN</v>
      </c>
      <c r="AI391" t="str">
        <f>VLOOKUP(Sheet1!F413,Sheet2!$H$2:$J$300,3,FALSE)</f>
        <v>ATL</v>
      </c>
      <c r="AJ391" t="str">
        <f>VLOOKUP(Sheet1!G413,Sheet2!$H$2:$J$300,3,FALSE)</f>
        <v>UTA</v>
      </c>
      <c r="AK391" t="str">
        <f>VLOOKUP(Sheet1!H413,Sheet2!$H$2:$J$300,3,FALSE)</f>
        <v>SAC</v>
      </c>
      <c r="AL391" t="str">
        <f>VLOOKUP(Sheet1!I413,Sheet2!$H$2:$J$300,3,FALSE)</f>
        <v>PHO</v>
      </c>
      <c r="AM391" t="str">
        <f>VLOOKUP(Sheet1!J413,Sheet2!$H$2:$J$300,3,FALSE)</f>
        <v>UTA</v>
      </c>
      <c r="AN391">
        <f si="61" t="shared"/>
        <v>2</v>
      </c>
      <c r="AO391">
        <f si="62" t="shared"/>
        <v>1</v>
      </c>
      <c r="AP391">
        <f si="63" t="shared"/>
        <v>1</v>
      </c>
      <c r="AQ391">
        <f si="64" t="shared"/>
        <v>1</v>
      </c>
      <c r="AR391">
        <f si="65" t="shared"/>
        <v>1</v>
      </c>
      <c r="AS391">
        <f si="66" t="shared"/>
        <v>2</v>
      </c>
      <c r="AT391">
        <f si="67" t="shared"/>
        <v>2</v>
      </c>
      <c r="AU391">
        <f si="68" t="shared"/>
        <v>1</v>
      </c>
      <c r="AV391">
        <f si="69" t="shared"/>
        <v>2</v>
      </c>
      <c r="AW391">
        <f si="70" t="shared"/>
        <v>2</v>
      </c>
    </row>
    <row r="392" spans="3:49" x14ac:dyDescent="0.25">
      <c r="C392" s="46"/>
      <c r="D392" s="47"/>
      <c r="E392" s="45"/>
      <c r="F392" s="45"/>
      <c r="G392" s="45"/>
      <c r="H392" s="45"/>
      <c r="I392" s="45"/>
      <c r="J392" s="45"/>
      <c r="K392" s="45"/>
      <c r="L392" s="5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D392">
        <v>391</v>
      </c>
      <c r="AE392" t="str">
        <f>VLOOKUP(Sheet1!B414,Sheet2!$H$2:$J$300,3,FALSE)</f>
        <v>SAC</v>
      </c>
      <c r="AF392" t="str">
        <f>VLOOKUP(Sheet1!C414,Sheet2!$H$2:$J$300,3,FALSE)</f>
        <v>MIN</v>
      </c>
      <c r="AG392" t="str">
        <f>VLOOKUP(Sheet1!D414,Sheet2!$H$2:$J$300,3,FALSE)</f>
        <v>PHO</v>
      </c>
      <c r="AH392" t="str">
        <f>VLOOKUP(Sheet1!E414,Sheet2!$H$2:$J$300,3,FALSE)</f>
        <v>DEN</v>
      </c>
      <c r="AI392" t="str">
        <f>VLOOKUP(Sheet1!F414,Sheet2!$H$2:$J$300,3,FALSE)</f>
        <v>DEN</v>
      </c>
      <c r="AJ392" t="str">
        <f>VLOOKUP(Sheet1!G414,Sheet2!$H$2:$J$300,3,FALSE)</f>
        <v>PHI</v>
      </c>
      <c r="AK392" t="str">
        <f>VLOOKUP(Sheet1!H414,Sheet2!$H$2:$J$300,3,FALSE)</f>
        <v>HOU</v>
      </c>
      <c r="AL392" t="str">
        <f>VLOOKUP(Sheet1!I414,Sheet2!$H$2:$J$300,3,FALSE)</f>
        <v>PHO</v>
      </c>
      <c r="AM392" t="str">
        <f>VLOOKUP(Sheet1!J414,Sheet2!$H$2:$J$300,3,FALSE)</f>
        <v>PHI</v>
      </c>
      <c r="AN392">
        <f si="61" t="shared"/>
        <v>1</v>
      </c>
      <c r="AO392">
        <f si="62" t="shared"/>
        <v>1</v>
      </c>
      <c r="AP392">
        <f si="63" t="shared"/>
        <v>2</v>
      </c>
      <c r="AQ392">
        <f si="64" t="shared"/>
        <v>2</v>
      </c>
      <c r="AR392">
        <f si="65" t="shared"/>
        <v>2</v>
      </c>
      <c r="AS392">
        <f si="66" t="shared"/>
        <v>2</v>
      </c>
      <c r="AT392">
        <f si="67" t="shared"/>
        <v>1</v>
      </c>
      <c r="AU392">
        <f si="68" t="shared"/>
        <v>2</v>
      </c>
      <c r="AV392">
        <f si="69" t="shared"/>
        <v>2</v>
      </c>
      <c r="AW392">
        <f si="70" t="shared"/>
        <v>2</v>
      </c>
    </row>
    <row r="393" spans="3:49" x14ac:dyDescent="0.25">
      <c r="C393" s="46"/>
      <c r="D393" s="47"/>
      <c r="E393" s="45"/>
      <c r="F393" s="45"/>
      <c r="G393" s="45"/>
      <c r="H393" s="45"/>
      <c r="I393" s="45"/>
      <c r="J393" s="45"/>
      <c r="K393" s="45"/>
      <c r="L393" s="5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D393">
        <v>392</v>
      </c>
      <c r="AE393" t="str">
        <f>VLOOKUP(Sheet1!B415,Sheet2!$H$2:$J$300,3,FALSE)</f>
        <v>SAC</v>
      </c>
      <c r="AF393" t="str">
        <f>VLOOKUP(Sheet1!C415,Sheet2!$H$2:$J$300,3,FALSE)</f>
        <v>UTA</v>
      </c>
      <c r="AG393" t="str">
        <f>VLOOKUP(Sheet1!D415,Sheet2!$H$2:$J$300,3,FALSE)</f>
        <v>HOU</v>
      </c>
      <c r="AH393" t="str">
        <f>VLOOKUP(Sheet1!E415,Sheet2!$H$2:$J$300,3,FALSE)</f>
        <v>DEN</v>
      </c>
      <c r="AI393" t="str">
        <f>VLOOKUP(Sheet1!F415,Sheet2!$H$2:$J$300,3,FALSE)</f>
        <v>DEN</v>
      </c>
      <c r="AJ393" t="str">
        <f>VLOOKUP(Sheet1!G415,Sheet2!$H$2:$J$300,3,FALSE)</f>
        <v>HOU</v>
      </c>
      <c r="AK393" t="str">
        <f>VLOOKUP(Sheet1!H415,Sheet2!$H$2:$J$300,3,FALSE)</f>
        <v>PHO</v>
      </c>
      <c r="AL393" t="str">
        <f>VLOOKUP(Sheet1!I415,Sheet2!$H$2:$J$300,3,FALSE)</f>
        <v>UTA</v>
      </c>
      <c r="AM393" t="str">
        <f>VLOOKUP(Sheet1!J415,Sheet2!$H$2:$J$300,3,FALSE)</f>
        <v>PHO</v>
      </c>
      <c r="AN393">
        <f si="61" t="shared"/>
        <v>1</v>
      </c>
      <c r="AO393">
        <f si="62" t="shared"/>
        <v>2</v>
      </c>
      <c r="AP393">
        <f si="63" t="shared"/>
        <v>2</v>
      </c>
      <c r="AQ393">
        <f si="64" t="shared"/>
        <v>2</v>
      </c>
      <c r="AR393">
        <f si="65" t="shared"/>
        <v>2</v>
      </c>
      <c r="AS393">
        <f si="66" t="shared"/>
        <v>2</v>
      </c>
      <c r="AT393">
        <f si="67" t="shared"/>
        <v>2</v>
      </c>
      <c r="AU393">
        <f si="68" t="shared"/>
        <v>2</v>
      </c>
      <c r="AV393">
        <f si="69" t="shared"/>
        <v>2</v>
      </c>
      <c r="AW393">
        <f si="70" t="shared"/>
        <v>2</v>
      </c>
    </row>
    <row r="394" spans="3:49" x14ac:dyDescent="0.25">
      <c r="C394" s="46"/>
      <c r="D394" s="47"/>
      <c r="E394" s="45"/>
      <c r="F394" s="45"/>
      <c r="G394" s="45"/>
      <c r="H394" s="45"/>
      <c r="I394" s="45"/>
      <c r="J394" s="45"/>
      <c r="K394" s="45"/>
      <c r="L394" s="5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D394">
        <v>393</v>
      </c>
      <c r="AE394" t="str">
        <f>VLOOKUP(Sheet1!B416,Sheet2!$H$2:$J$300,3,FALSE)</f>
        <v>PHI</v>
      </c>
      <c r="AF394" t="str">
        <f>VLOOKUP(Sheet1!C416,Sheet2!$H$2:$J$300,3,FALSE)</f>
        <v>MIN</v>
      </c>
      <c r="AG394" t="str">
        <f>VLOOKUP(Sheet1!D416,Sheet2!$H$2:$J$300,3,FALSE)</f>
        <v>PHO</v>
      </c>
      <c r="AH394" t="str">
        <f>VLOOKUP(Sheet1!E416,Sheet2!$H$2:$J$300,3,FALSE)</f>
        <v>DEN</v>
      </c>
      <c r="AI394" t="str">
        <f>VLOOKUP(Sheet1!F416,Sheet2!$H$2:$J$300,3,FALSE)</f>
        <v>PHO</v>
      </c>
      <c r="AJ394" t="str">
        <f>VLOOKUP(Sheet1!G416,Sheet2!$H$2:$J$300,3,FALSE)</f>
        <v>UTA</v>
      </c>
      <c r="AK394" t="str">
        <f>VLOOKUP(Sheet1!H416,Sheet2!$H$2:$J$300,3,FALSE)</f>
        <v>HOU</v>
      </c>
      <c r="AL394" t="str">
        <f>VLOOKUP(Sheet1!I416,Sheet2!$H$2:$J$300,3,FALSE)</f>
        <v>MIN</v>
      </c>
      <c r="AM394" t="str">
        <f>VLOOKUP(Sheet1!J416,Sheet2!$H$2:$J$300,3,FALSE)</f>
        <v>UTA</v>
      </c>
      <c r="AN394">
        <f si="61" t="shared"/>
        <v>1</v>
      </c>
      <c r="AO394">
        <f si="62" t="shared"/>
        <v>2</v>
      </c>
      <c r="AP394">
        <f si="63" t="shared"/>
        <v>2</v>
      </c>
      <c r="AQ394">
        <f si="64" t="shared"/>
        <v>1</v>
      </c>
      <c r="AR394">
        <f si="65" t="shared"/>
        <v>2</v>
      </c>
      <c r="AS394">
        <f si="66" t="shared"/>
        <v>2</v>
      </c>
      <c r="AT394">
        <f si="67" t="shared"/>
        <v>1</v>
      </c>
      <c r="AU394">
        <f si="68" t="shared"/>
        <v>2</v>
      </c>
      <c r="AV394">
        <f si="69" t="shared"/>
        <v>2</v>
      </c>
      <c r="AW394">
        <f si="70" t="shared"/>
        <v>2</v>
      </c>
    </row>
    <row r="395" spans="3:49" x14ac:dyDescent="0.25">
      <c r="C395" s="46"/>
      <c r="D395" s="47"/>
      <c r="E395" s="45"/>
      <c r="F395" s="45"/>
      <c r="G395" s="45"/>
      <c r="H395" s="45"/>
      <c r="I395" s="45"/>
      <c r="J395" s="45"/>
      <c r="K395" s="45"/>
      <c r="L395" s="5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D395">
        <v>394</v>
      </c>
      <c r="AE395" t="str">
        <f>VLOOKUP(Sheet1!B417,Sheet2!$H$2:$J$300,3,FALSE)</f>
        <v>UTA</v>
      </c>
      <c r="AF395" t="str">
        <f>VLOOKUP(Sheet1!C417,Sheet2!$H$2:$J$300,3,FALSE)</f>
        <v>PHI</v>
      </c>
      <c r="AG395" t="str">
        <f>VLOOKUP(Sheet1!D417,Sheet2!$H$2:$J$300,3,FALSE)</f>
        <v>PHO</v>
      </c>
      <c r="AH395" t="str">
        <f>VLOOKUP(Sheet1!E417,Sheet2!$H$2:$J$300,3,FALSE)</f>
        <v>PHI</v>
      </c>
      <c r="AI395" t="str">
        <f>VLOOKUP(Sheet1!F417,Sheet2!$H$2:$J$300,3,FALSE)</f>
        <v>PHO</v>
      </c>
      <c r="AJ395" t="str">
        <f>VLOOKUP(Sheet1!G417,Sheet2!$H$2:$J$300,3,FALSE)</f>
        <v>UTA</v>
      </c>
      <c r="AK395" t="str">
        <f>VLOOKUP(Sheet1!H417,Sheet2!$H$2:$J$300,3,FALSE)</f>
        <v>ATL</v>
      </c>
      <c r="AL395" t="str">
        <f>VLOOKUP(Sheet1!I417,Sheet2!$H$2:$J$300,3,FALSE)</f>
        <v>PHO</v>
      </c>
      <c r="AM395" t="str">
        <f>VLOOKUP(Sheet1!J417,Sheet2!$H$2:$J$300,3,FALSE)</f>
        <v>UTA</v>
      </c>
      <c r="AN395">
        <f si="61" t="shared"/>
        <v>3</v>
      </c>
      <c r="AO395">
        <f si="62" t="shared"/>
        <v>2</v>
      </c>
      <c r="AP395">
        <f si="63" t="shared"/>
        <v>3</v>
      </c>
      <c r="AQ395">
        <f si="64" t="shared"/>
        <v>2</v>
      </c>
      <c r="AR395">
        <f si="65" t="shared"/>
        <v>3</v>
      </c>
      <c r="AS395">
        <f si="66" t="shared"/>
        <v>3</v>
      </c>
      <c r="AT395">
        <f si="67" t="shared"/>
        <v>1</v>
      </c>
      <c r="AU395">
        <f si="68" t="shared"/>
        <v>3</v>
      </c>
      <c r="AV395">
        <f si="69" t="shared"/>
        <v>3</v>
      </c>
      <c r="AW395">
        <f si="70" t="shared"/>
        <v>3</v>
      </c>
    </row>
    <row r="396" spans="3:49" x14ac:dyDescent="0.25">
      <c r="C396" s="46"/>
      <c r="D396" s="47"/>
      <c r="E396" s="45"/>
      <c r="F396" s="45"/>
      <c r="G396" s="45"/>
      <c r="H396" s="45"/>
      <c r="I396" s="45"/>
      <c r="J396" s="45"/>
      <c r="K396" s="45"/>
      <c r="L396" s="5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D396">
        <v>395</v>
      </c>
      <c r="AE396" t="str">
        <f>VLOOKUP(Sheet1!B418,Sheet2!$H$2:$J$300,3,FALSE)</f>
        <v>PHI</v>
      </c>
      <c r="AF396" t="str">
        <f>VLOOKUP(Sheet1!C418,Sheet2!$H$2:$J$300,3,FALSE)</f>
        <v>PHI</v>
      </c>
      <c r="AG396" t="str">
        <f>VLOOKUP(Sheet1!D418,Sheet2!$H$2:$J$300,3,FALSE)</f>
        <v>PHO</v>
      </c>
      <c r="AH396" t="str">
        <f>VLOOKUP(Sheet1!E418,Sheet2!$H$2:$J$300,3,FALSE)</f>
        <v>PHI</v>
      </c>
      <c r="AI396" t="str">
        <f>VLOOKUP(Sheet1!F418,Sheet2!$H$2:$J$300,3,FALSE)</f>
        <v>PHO</v>
      </c>
      <c r="AJ396" t="str">
        <f>VLOOKUP(Sheet1!G418,Sheet2!$H$2:$J$300,3,FALSE)</f>
        <v>ATL</v>
      </c>
      <c r="AK396" t="str">
        <f>VLOOKUP(Sheet1!H418,Sheet2!$H$2:$J$300,3,FALSE)</f>
        <v>SAC</v>
      </c>
      <c r="AL396" t="str">
        <f>VLOOKUP(Sheet1!I418,Sheet2!$H$2:$J$300,3,FALSE)</f>
        <v>PHO</v>
      </c>
      <c r="AM396" t="str">
        <f>VLOOKUP(Sheet1!J418,Sheet2!$H$2:$J$300,3,FALSE)</f>
        <v>PHO</v>
      </c>
      <c r="AN396">
        <f si="61" t="shared"/>
        <v>3</v>
      </c>
      <c r="AO396">
        <f si="62" t="shared"/>
        <v>3</v>
      </c>
      <c r="AP396">
        <f si="63" t="shared"/>
        <v>4</v>
      </c>
      <c r="AQ396">
        <f si="64" t="shared"/>
        <v>3</v>
      </c>
      <c r="AR396">
        <f si="65" t="shared"/>
        <v>4</v>
      </c>
      <c r="AS396">
        <f si="66" t="shared"/>
        <v>1</v>
      </c>
      <c r="AT396">
        <f si="67" t="shared"/>
        <v>1</v>
      </c>
      <c r="AU396">
        <f si="68" t="shared"/>
        <v>4</v>
      </c>
      <c r="AV396">
        <f si="69" t="shared"/>
        <v>4</v>
      </c>
      <c r="AW396">
        <f si="70" t="shared"/>
        <v>4</v>
      </c>
    </row>
    <row r="397" spans="3:49" x14ac:dyDescent="0.25">
      <c r="C397" s="46"/>
      <c r="D397" s="47"/>
      <c r="E397" s="45"/>
      <c r="F397" s="45"/>
      <c r="G397" s="45"/>
      <c r="H397" s="45"/>
      <c r="I397" s="45"/>
      <c r="J397" s="45"/>
      <c r="K397" s="45"/>
      <c r="L397" s="5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D397">
        <v>396</v>
      </c>
      <c r="AE397" t="str">
        <f>VLOOKUP(Sheet1!B419,Sheet2!$H$2:$J$300,3,FALSE)</f>
        <v>PHI</v>
      </c>
      <c r="AF397" t="str">
        <f>VLOOKUP(Sheet1!C419,Sheet2!$H$2:$J$300,3,FALSE)</f>
        <v>SAC</v>
      </c>
      <c r="AG397" t="str">
        <f>VLOOKUP(Sheet1!D419,Sheet2!$H$2:$J$300,3,FALSE)</f>
        <v>PHO</v>
      </c>
      <c r="AH397" t="str">
        <f>VLOOKUP(Sheet1!E419,Sheet2!$H$2:$J$300,3,FALSE)</f>
        <v>DEN</v>
      </c>
      <c r="AI397" t="str">
        <f>VLOOKUP(Sheet1!F419,Sheet2!$H$2:$J$300,3,FALSE)</f>
        <v>ATL</v>
      </c>
      <c r="AJ397" t="str">
        <f>VLOOKUP(Sheet1!G419,Sheet2!$H$2:$J$300,3,FALSE)</f>
        <v>PHI</v>
      </c>
      <c r="AK397" t="str">
        <f>VLOOKUP(Sheet1!H419,Sheet2!$H$2:$J$300,3,FALSE)</f>
        <v>ATL</v>
      </c>
      <c r="AL397" t="str">
        <f>VLOOKUP(Sheet1!I419,Sheet2!$H$2:$J$300,3,FALSE)</f>
        <v>DEN</v>
      </c>
      <c r="AM397" t="str">
        <f>VLOOKUP(Sheet1!J419,Sheet2!$H$2:$J$300,3,FALSE)</f>
        <v>UTA</v>
      </c>
      <c r="AN397">
        <f si="61" t="shared"/>
        <v>2</v>
      </c>
      <c r="AO397">
        <f si="62" t="shared"/>
        <v>1</v>
      </c>
      <c r="AP397">
        <f si="63" t="shared"/>
        <v>1</v>
      </c>
      <c r="AQ397">
        <f si="64" t="shared"/>
        <v>2</v>
      </c>
      <c r="AR397">
        <f si="65" t="shared"/>
        <v>2</v>
      </c>
      <c r="AS397">
        <f si="66" t="shared"/>
        <v>2</v>
      </c>
      <c r="AT397">
        <f si="67" t="shared"/>
        <v>2</v>
      </c>
      <c r="AU397">
        <f si="68" t="shared"/>
        <v>2</v>
      </c>
      <c r="AV397">
        <f si="69" t="shared"/>
        <v>1</v>
      </c>
      <c r="AW397">
        <f si="70" t="shared"/>
        <v>2</v>
      </c>
    </row>
    <row r="398" spans="3:49" x14ac:dyDescent="0.25">
      <c r="C398" s="46"/>
      <c r="D398" s="47"/>
      <c r="E398" s="45"/>
      <c r="F398" s="45"/>
      <c r="G398" s="45"/>
      <c r="H398" s="45"/>
      <c r="I398" s="45"/>
      <c r="J398" s="45"/>
      <c r="K398" s="45"/>
      <c r="L398" s="5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D398">
        <v>397</v>
      </c>
      <c r="AE398" t="str">
        <f>VLOOKUP(Sheet1!B420,Sheet2!$H$2:$J$300,3,FALSE)</f>
        <v>UTA</v>
      </c>
      <c r="AF398" t="str">
        <f>VLOOKUP(Sheet1!C420,Sheet2!$H$2:$J$300,3,FALSE)</f>
        <v>MIN</v>
      </c>
      <c r="AG398" t="str">
        <f>VLOOKUP(Sheet1!D420,Sheet2!$H$2:$J$300,3,FALSE)</f>
        <v>HOU</v>
      </c>
      <c r="AH398" t="str">
        <f>VLOOKUP(Sheet1!E420,Sheet2!$H$2:$J$300,3,FALSE)</f>
        <v>DEN</v>
      </c>
      <c r="AI398" t="str">
        <f>VLOOKUP(Sheet1!F420,Sheet2!$H$2:$J$300,3,FALSE)</f>
        <v>DEN</v>
      </c>
      <c r="AJ398" t="str">
        <f>VLOOKUP(Sheet1!G420,Sheet2!$H$2:$J$300,3,FALSE)</f>
        <v>PHO</v>
      </c>
      <c r="AK398" t="str">
        <f>VLOOKUP(Sheet1!H420,Sheet2!$H$2:$J$300,3,FALSE)</f>
        <v>PHO</v>
      </c>
      <c r="AL398" t="str">
        <f>VLOOKUP(Sheet1!I420,Sheet2!$H$2:$J$300,3,FALSE)</f>
        <v>MIN</v>
      </c>
      <c r="AM398" t="str">
        <f>VLOOKUP(Sheet1!J420,Sheet2!$H$2:$J$300,3,FALSE)</f>
        <v>UTA</v>
      </c>
      <c r="AN398">
        <f si="61" t="shared"/>
        <v>2</v>
      </c>
      <c r="AO398">
        <f si="62" t="shared"/>
        <v>2</v>
      </c>
      <c r="AP398">
        <f si="63" t="shared"/>
        <v>1</v>
      </c>
      <c r="AQ398">
        <f si="64" t="shared"/>
        <v>2</v>
      </c>
      <c r="AR398">
        <f si="65" t="shared"/>
        <v>2</v>
      </c>
      <c r="AS398">
        <f si="66" t="shared"/>
        <v>2</v>
      </c>
      <c r="AT398">
        <f si="67" t="shared"/>
        <v>2</v>
      </c>
      <c r="AU398">
        <f si="68" t="shared"/>
        <v>2</v>
      </c>
      <c r="AV398">
        <f si="69" t="shared"/>
        <v>2</v>
      </c>
      <c r="AW398">
        <f si="70" t="shared"/>
        <v>2</v>
      </c>
    </row>
    <row r="399" spans="3:49" x14ac:dyDescent="0.25">
      <c r="C399" s="46"/>
      <c r="D399" s="47"/>
      <c r="E399" s="45"/>
      <c r="F399" s="45"/>
      <c r="G399" s="45"/>
      <c r="H399" s="45"/>
      <c r="I399" s="45"/>
      <c r="J399" s="45"/>
      <c r="K399" s="45"/>
      <c r="L399" s="5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D399">
        <v>398</v>
      </c>
      <c r="AE399" t="str">
        <f>VLOOKUP(Sheet1!B421,Sheet2!$H$2:$J$300,3,FALSE)</f>
        <v>PHI</v>
      </c>
      <c r="AF399" t="str">
        <f>VLOOKUP(Sheet1!C421,Sheet2!$H$2:$J$300,3,FALSE)</f>
        <v>MIN</v>
      </c>
      <c r="AG399" t="str">
        <f>VLOOKUP(Sheet1!D421,Sheet2!$H$2:$J$300,3,FALSE)</f>
        <v>SAC</v>
      </c>
      <c r="AH399" t="str">
        <f>VLOOKUP(Sheet1!E421,Sheet2!$H$2:$J$300,3,FALSE)</f>
        <v>DEN</v>
      </c>
      <c r="AI399" t="str">
        <f>VLOOKUP(Sheet1!F421,Sheet2!$H$2:$J$300,3,FALSE)</f>
        <v>PHO</v>
      </c>
      <c r="AJ399" t="str">
        <f>VLOOKUP(Sheet1!G421,Sheet2!$H$2:$J$300,3,FALSE)</f>
        <v>PHO</v>
      </c>
      <c r="AK399" t="str">
        <f>VLOOKUP(Sheet1!H421,Sheet2!$H$2:$J$300,3,FALSE)</f>
        <v>HOU</v>
      </c>
      <c r="AL399" t="str">
        <f>VLOOKUP(Sheet1!I421,Sheet2!$H$2:$J$300,3,FALSE)</f>
        <v>ATL</v>
      </c>
      <c r="AM399" t="str">
        <f>VLOOKUP(Sheet1!J421,Sheet2!$H$2:$J$300,3,FALSE)</f>
        <v>UTA</v>
      </c>
      <c r="AN399">
        <f si="61" t="shared"/>
        <v>1</v>
      </c>
      <c r="AO399">
        <f si="62" t="shared"/>
        <v>1</v>
      </c>
      <c r="AP399">
        <f si="63" t="shared"/>
        <v>1</v>
      </c>
      <c r="AQ399">
        <f si="64" t="shared"/>
        <v>1</v>
      </c>
      <c r="AR399">
        <f si="65" t="shared"/>
        <v>2</v>
      </c>
      <c r="AS399">
        <f si="66" t="shared"/>
        <v>2</v>
      </c>
      <c r="AT399">
        <f si="67" t="shared"/>
        <v>1</v>
      </c>
      <c r="AU399">
        <f si="68" t="shared"/>
        <v>1</v>
      </c>
      <c r="AV399">
        <f si="69" t="shared"/>
        <v>1</v>
      </c>
      <c r="AW399">
        <f si="70" t="shared"/>
        <v>2</v>
      </c>
    </row>
    <row r="400" spans="3:49" x14ac:dyDescent="0.25">
      <c r="C400" s="46"/>
      <c r="D400" s="47"/>
      <c r="E400" s="45"/>
      <c r="F400" s="45"/>
      <c r="G400" s="45"/>
      <c r="H400" s="45"/>
      <c r="I400" s="45"/>
      <c r="J400" s="45"/>
      <c r="K400" s="45"/>
      <c r="L400" s="5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D400">
        <v>399</v>
      </c>
      <c r="AE400" t="str">
        <f>VLOOKUP(Sheet1!B422,Sheet2!$H$2:$J$300,3,FALSE)</f>
        <v>ATL</v>
      </c>
      <c r="AF400" t="str">
        <f>VLOOKUP(Sheet1!C422,Sheet2!$H$2:$J$300,3,FALSE)</f>
        <v>MIN</v>
      </c>
      <c r="AG400" t="str">
        <f>VLOOKUP(Sheet1!D422,Sheet2!$H$2:$J$300,3,FALSE)</f>
        <v>HOU</v>
      </c>
      <c r="AH400" t="str">
        <f>VLOOKUP(Sheet1!E422,Sheet2!$H$2:$J$300,3,FALSE)</f>
        <v>DEN</v>
      </c>
      <c r="AI400" t="str">
        <f>VLOOKUP(Sheet1!F422,Sheet2!$H$2:$J$300,3,FALSE)</f>
        <v>PHO</v>
      </c>
      <c r="AJ400" t="str">
        <f>VLOOKUP(Sheet1!G422,Sheet2!$H$2:$J$300,3,FALSE)</f>
        <v>PHO</v>
      </c>
      <c r="AK400" t="str">
        <f>VLOOKUP(Sheet1!H422,Sheet2!$H$2:$J$300,3,FALSE)</f>
        <v>ATL</v>
      </c>
      <c r="AL400" t="str">
        <f>VLOOKUP(Sheet1!I422,Sheet2!$H$2:$J$300,3,FALSE)</f>
        <v>DEN</v>
      </c>
      <c r="AM400" t="str">
        <f>VLOOKUP(Sheet1!J422,Sheet2!$H$2:$J$300,3,FALSE)</f>
        <v>PHO</v>
      </c>
      <c r="AN400">
        <f si="61" t="shared"/>
        <v>2</v>
      </c>
      <c r="AO400">
        <f si="62" t="shared"/>
        <v>1</v>
      </c>
      <c r="AP400">
        <f si="63" t="shared"/>
        <v>1</v>
      </c>
      <c r="AQ400">
        <f si="64" t="shared"/>
        <v>2</v>
      </c>
      <c r="AR400">
        <f si="65" t="shared"/>
        <v>3</v>
      </c>
      <c r="AS400">
        <f si="66" t="shared"/>
        <v>3</v>
      </c>
      <c r="AT400">
        <f si="67" t="shared"/>
        <v>2</v>
      </c>
      <c r="AU400">
        <f si="68" t="shared"/>
        <v>2</v>
      </c>
      <c r="AV400">
        <f si="69" t="shared"/>
        <v>3</v>
      </c>
      <c r="AW400">
        <f si="70" t="shared"/>
        <v>3</v>
      </c>
    </row>
    <row r="401" spans="3:49" x14ac:dyDescent="0.25">
      <c r="C401" s="46"/>
      <c r="D401" s="47"/>
      <c r="E401" s="45"/>
      <c r="F401" s="45"/>
      <c r="G401" s="45"/>
      <c r="H401" s="45"/>
      <c r="I401" s="45"/>
      <c r="J401" s="45"/>
      <c r="K401" s="45"/>
      <c r="L401" s="5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D401">
        <v>400</v>
      </c>
      <c r="AE401" t="str">
        <f>VLOOKUP(Sheet1!B423,Sheet2!$H$2:$J$300,3,FALSE)</f>
        <v>PHI</v>
      </c>
      <c r="AF401" t="str">
        <f>VLOOKUP(Sheet1!C423,Sheet2!$H$2:$J$300,3,FALSE)</f>
        <v>MIN</v>
      </c>
      <c r="AG401" t="str">
        <f>VLOOKUP(Sheet1!D423,Sheet2!$H$2:$J$300,3,FALSE)</f>
        <v>PHI</v>
      </c>
      <c r="AH401" t="str">
        <f>VLOOKUP(Sheet1!E423,Sheet2!$H$2:$J$300,3,FALSE)</f>
        <v>DEN</v>
      </c>
      <c r="AI401" t="str">
        <f>VLOOKUP(Sheet1!F423,Sheet2!$H$2:$J$300,3,FALSE)</f>
        <v>PHO</v>
      </c>
      <c r="AJ401" t="str">
        <f>VLOOKUP(Sheet1!G423,Sheet2!$H$2:$J$300,3,FALSE)</f>
        <v>HOU</v>
      </c>
      <c r="AK401" t="str">
        <f>VLOOKUP(Sheet1!H423,Sheet2!$H$2:$J$300,3,FALSE)</f>
        <v>ATL</v>
      </c>
      <c r="AL401" t="str">
        <f>VLOOKUP(Sheet1!I423,Sheet2!$H$2:$J$300,3,FALSE)</f>
        <v>PHO</v>
      </c>
      <c r="AM401" t="str">
        <f>VLOOKUP(Sheet1!J423,Sheet2!$H$2:$J$300,3,FALSE)</f>
        <v>MIN</v>
      </c>
      <c r="AN401">
        <f si="61" t="shared"/>
        <v>2</v>
      </c>
      <c r="AO401">
        <f si="62" t="shared"/>
        <v>2</v>
      </c>
      <c r="AP401">
        <f si="63" t="shared"/>
        <v>2</v>
      </c>
      <c r="AQ401">
        <f si="64" t="shared"/>
        <v>1</v>
      </c>
      <c r="AR401">
        <f si="65" t="shared"/>
        <v>2</v>
      </c>
      <c r="AS401">
        <f si="66" t="shared"/>
        <v>1</v>
      </c>
      <c r="AT401">
        <f si="67" t="shared"/>
        <v>1</v>
      </c>
      <c r="AU401">
        <f si="68" t="shared"/>
        <v>2</v>
      </c>
      <c r="AV401">
        <f si="69" t="shared"/>
        <v>2</v>
      </c>
      <c r="AW401">
        <f si="70" t="shared"/>
        <v>2</v>
      </c>
    </row>
    <row r="402" spans="3:49" x14ac:dyDescent="0.25">
      <c r="C402" s="46"/>
      <c r="D402" s="47"/>
      <c r="E402" s="45"/>
      <c r="F402" s="45"/>
      <c r="G402" s="45"/>
      <c r="H402" s="45"/>
      <c r="I402" s="45"/>
      <c r="J402" s="45"/>
      <c r="K402" s="45"/>
      <c r="L402" s="5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D402">
        <v>401</v>
      </c>
      <c r="AE402" t="str">
        <f>VLOOKUP(Sheet1!B424,Sheet2!$H$2:$J$300,3,FALSE)</f>
        <v>PHI</v>
      </c>
      <c r="AF402" t="str">
        <f>VLOOKUP(Sheet1!C424,Sheet2!$H$2:$J$300,3,FALSE)</f>
        <v>ATL</v>
      </c>
      <c r="AG402" t="str">
        <f>VLOOKUP(Sheet1!D424,Sheet2!$H$2:$J$300,3,FALSE)</f>
        <v>PHO</v>
      </c>
      <c r="AH402" t="str">
        <f>VLOOKUP(Sheet1!E424,Sheet2!$H$2:$J$300,3,FALSE)</f>
        <v>DEN</v>
      </c>
      <c r="AI402" t="str">
        <f>VLOOKUP(Sheet1!F424,Sheet2!$H$2:$J$300,3,FALSE)</f>
        <v>PHO</v>
      </c>
      <c r="AJ402" t="str">
        <f>VLOOKUP(Sheet1!G424,Sheet2!$H$2:$J$300,3,FALSE)</f>
        <v>PHI</v>
      </c>
      <c r="AK402" t="str">
        <f>VLOOKUP(Sheet1!H424,Sheet2!$H$2:$J$300,3,FALSE)</f>
        <v>MIN</v>
      </c>
      <c r="AL402" t="str">
        <f>VLOOKUP(Sheet1!I424,Sheet2!$H$2:$J$300,3,FALSE)</f>
        <v>DEN</v>
      </c>
      <c r="AM402" t="str">
        <f>VLOOKUP(Sheet1!J424,Sheet2!$H$2:$J$300,3,FALSE)</f>
        <v>PHI</v>
      </c>
      <c r="AN402">
        <f si="61" t="shared"/>
        <v>3</v>
      </c>
      <c r="AO402">
        <f si="62" t="shared"/>
        <v>1</v>
      </c>
      <c r="AP402">
        <f si="63" t="shared"/>
        <v>2</v>
      </c>
      <c r="AQ402">
        <f si="64" t="shared"/>
        <v>2</v>
      </c>
      <c r="AR402">
        <f si="65" t="shared"/>
        <v>2</v>
      </c>
      <c r="AS402">
        <f si="66" t="shared"/>
        <v>3</v>
      </c>
      <c r="AT402">
        <f si="67" t="shared"/>
        <v>1</v>
      </c>
      <c r="AU402">
        <f si="68" t="shared"/>
        <v>2</v>
      </c>
      <c r="AV402">
        <f si="69" t="shared"/>
        <v>3</v>
      </c>
      <c r="AW402">
        <f si="70" t="shared"/>
        <v>3</v>
      </c>
    </row>
    <row r="403" spans="3:49" x14ac:dyDescent="0.25">
      <c r="C403" s="46"/>
      <c r="D403" s="47"/>
      <c r="E403" s="45"/>
      <c r="F403" s="45"/>
      <c r="G403" s="45"/>
      <c r="H403" s="45"/>
      <c r="I403" s="45"/>
      <c r="J403" s="45"/>
      <c r="K403" s="45"/>
      <c r="L403" s="5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D403">
        <v>402</v>
      </c>
      <c r="AE403" t="str">
        <f>VLOOKUP(Sheet1!B425,Sheet2!$H$2:$J$300,3,FALSE)</f>
        <v>PHI</v>
      </c>
      <c r="AF403" t="str">
        <f>VLOOKUP(Sheet1!C425,Sheet2!$H$2:$J$300,3,FALSE)</f>
        <v>MIN</v>
      </c>
      <c r="AG403" t="str">
        <f>VLOOKUP(Sheet1!D425,Sheet2!$H$2:$J$300,3,FALSE)</f>
        <v>HOU</v>
      </c>
      <c r="AH403" t="str">
        <f>VLOOKUP(Sheet1!E425,Sheet2!$H$2:$J$300,3,FALSE)</f>
        <v>DEN</v>
      </c>
      <c r="AI403" t="str">
        <f>VLOOKUP(Sheet1!F425,Sheet2!$H$2:$J$300,3,FALSE)</f>
        <v>PHO</v>
      </c>
      <c r="AJ403" t="str">
        <f>VLOOKUP(Sheet1!G425,Sheet2!$H$2:$J$300,3,FALSE)</f>
        <v>PHI</v>
      </c>
      <c r="AK403" t="str">
        <f>VLOOKUP(Sheet1!H425,Sheet2!$H$2:$J$300,3,FALSE)</f>
        <v>SAC</v>
      </c>
      <c r="AL403" t="str">
        <f>VLOOKUP(Sheet1!I425,Sheet2!$H$2:$J$300,3,FALSE)</f>
        <v>UTA</v>
      </c>
      <c r="AM403" t="str">
        <f>VLOOKUP(Sheet1!J425,Sheet2!$H$2:$J$300,3,FALSE)</f>
        <v>PHO</v>
      </c>
      <c r="AN403">
        <f si="61" t="shared"/>
        <v>2</v>
      </c>
      <c r="AO403">
        <f si="62" t="shared"/>
        <v>1</v>
      </c>
      <c r="AP403">
        <f si="63" t="shared"/>
        <v>1</v>
      </c>
      <c r="AQ403">
        <f si="64" t="shared"/>
        <v>1</v>
      </c>
      <c r="AR403">
        <f si="65" t="shared"/>
        <v>2</v>
      </c>
      <c r="AS403">
        <f si="66" t="shared"/>
        <v>2</v>
      </c>
      <c r="AT403">
        <f si="67" t="shared"/>
        <v>1</v>
      </c>
      <c r="AU403">
        <f si="68" t="shared"/>
        <v>1</v>
      </c>
      <c r="AV403">
        <f si="69" t="shared"/>
        <v>2</v>
      </c>
      <c r="AW403">
        <f si="70" t="shared"/>
        <v>2</v>
      </c>
    </row>
    <row r="404" spans="3:49" x14ac:dyDescent="0.25">
      <c r="C404" s="46"/>
      <c r="D404" s="47"/>
      <c r="E404" s="45"/>
      <c r="F404" s="45"/>
      <c r="G404" s="45"/>
      <c r="H404" s="45"/>
      <c r="I404" s="45"/>
      <c r="J404" s="45"/>
      <c r="K404" s="45"/>
      <c r="L404" s="5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D404">
        <v>403</v>
      </c>
      <c r="AE404" t="str">
        <f>VLOOKUP(Sheet1!B426,Sheet2!$H$2:$J$300,3,FALSE)</f>
        <v>PHI</v>
      </c>
      <c r="AF404" t="str">
        <f>VLOOKUP(Sheet1!C426,Sheet2!$H$2:$J$300,3,FALSE)</f>
        <v>PHI</v>
      </c>
      <c r="AG404" t="str">
        <f>VLOOKUP(Sheet1!D426,Sheet2!$H$2:$J$300,3,FALSE)</f>
        <v>HOU</v>
      </c>
      <c r="AH404" t="str">
        <f>VLOOKUP(Sheet1!E426,Sheet2!$H$2:$J$300,3,FALSE)</f>
        <v>DEN</v>
      </c>
      <c r="AI404" t="str">
        <f>VLOOKUP(Sheet1!F426,Sheet2!$H$2:$J$300,3,FALSE)</f>
        <v>PHO</v>
      </c>
      <c r="AJ404" t="str">
        <f>VLOOKUP(Sheet1!G426,Sheet2!$H$2:$J$300,3,FALSE)</f>
        <v>ATL</v>
      </c>
      <c r="AK404" t="str">
        <f>VLOOKUP(Sheet1!H426,Sheet2!$H$2:$J$300,3,FALSE)</f>
        <v>DEN</v>
      </c>
      <c r="AL404" t="str">
        <f>VLOOKUP(Sheet1!I426,Sheet2!$H$2:$J$300,3,FALSE)</f>
        <v>HOU</v>
      </c>
      <c r="AM404" t="str">
        <f>VLOOKUP(Sheet1!J426,Sheet2!$H$2:$J$300,3,FALSE)</f>
        <v>PHO</v>
      </c>
      <c r="AN404">
        <f si="61" t="shared"/>
        <v>2</v>
      </c>
      <c r="AO404">
        <f si="62" t="shared"/>
        <v>2</v>
      </c>
      <c r="AP404">
        <f si="63" t="shared"/>
        <v>2</v>
      </c>
      <c r="AQ404">
        <f si="64" t="shared"/>
        <v>2</v>
      </c>
      <c r="AR404">
        <f si="65" t="shared"/>
        <v>2</v>
      </c>
      <c r="AS404">
        <f si="66" t="shared"/>
        <v>1</v>
      </c>
      <c r="AT404">
        <f si="67" t="shared"/>
        <v>2</v>
      </c>
      <c r="AU404">
        <f si="68" t="shared"/>
        <v>2</v>
      </c>
      <c r="AV404">
        <f si="69" t="shared"/>
        <v>2</v>
      </c>
      <c r="AW404">
        <f si="70" t="shared"/>
        <v>2</v>
      </c>
    </row>
    <row r="405" spans="3:49" x14ac:dyDescent="0.25">
      <c r="C405" s="46"/>
      <c r="D405" s="47"/>
      <c r="E405" s="45"/>
      <c r="F405" s="45"/>
      <c r="G405" s="45"/>
      <c r="H405" s="45"/>
      <c r="I405" s="45"/>
      <c r="J405" s="45"/>
      <c r="K405" s="45"/>
      <c r="L405" s="5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D405">
        <v>404</v>
      </c>
      <c r="AE405" t="str">
        <f>VLOOKUP(Sheet1!B427,Sheet2!$H$2:$J$300,3,FALSE)</f>
        <v>PHI</v>
      </c>
      <c r="AF405" t="str">
        <f>VLOOKUP(Sheet1!C427,Sheet2!$H$2:$J$300,3,FALSE)</f>
        <v>MIN</v>
      </c>
      <c r="AG405" t="str">
        <f>VLOOKUP(Sheet1!D427,Sheet2!$H$2:$J$300,3,FALSE)</f>
        <v>PHO</v>
      </c>
      <c r="AH405" t="str">
        <f>VLOOKUP(Sheet1!E427,Sheet2!$H$2:$J$300,3,FALSE)</f>
        <v>DEN</v>
      </c>
      <c r="AI405" t="str">
        <f>VLOOKUP(Sheet1!F427,Sheet2!$H$2:$J$300,3,FALSE)</f>
        <v>DEN</v>
      </c>
      <c r="AJ405" t="str">
        <f>VLOOKUP(Sheet1!G427,Sheet2!$H$2:$J$300,3,FALSE)</f>
        <v>UTA</v>
      </c>
      <c r="AK405" t="str">
        <f>VLOOKUP(Sheet1!H427,Sheet2!$H$2:$J$300,3,FALSE)</f>
        <v>PHO</v>
      </c>
      <c r="AL405" t="str">
        <f>VLOOKUP(Sheet1!I427,Sheet2!$H$2:$J$300,3,FALSE)</f>
        <v>HOU</v>
      </c>
      <c r="AM405" t="str">
        <f>VLOOKUP(Sheet1!J427,Sheet2!$H$2:$J$300,3,FALSE)</f>
        <v>MIN</v>
      </c>
      <c r="AN405">
        <f si="61" t="shared"/>
        <v>1</v>
      </c>
      <c r="AO405">
        <f si="62" t="shared"/>
        <v>2</v>
      </c>
      <c r="AP405">
        <f si="63" t="shared"/>
        <v>2</v>
      </c>
      <c r="AQ405">
        <f si="64" t="shared"/>
        <v>2</v>
      </c>
      <c r="AR405">
        <f si="65" t="shared"/>
        <v>2</v>
      </c>
      <c r="AS405">
        <f si="66" t="shared"/>
        <v>1</v>
      </c>
      <c r="AT405">
        <f si="67" t="shared"/>
        <v>2</v>
      </c>
      <c r="AU405">
        <f si="68" t="shared"/>
        <v>1</v>
      </c>
      <c r="AV405">
        <f si="69" t="shared"/>
        <v>2</v>
      </c>
      <c r="AW405">
        <f si="70" t="shared"/>
        <v>2</v>
      </c>
    </row>
    <row r="406" spans="3:49" x14ac:dyDescent="0.25">
      <c r="C406" s="46"/>
      <c r="D406" s="47"/>
      <c r="E406" s="45"/>
      <c r="F406" s="45"/>
      <c r="G406" s="45"/>
      <c r="H406" s="45"/>
      <c r="I406" s="45"/>
      <c r="J406" s="45"/>
      <c r="K406" s="45"/>
      <c r="L406" s="5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D406">
        <v>405</v>
      </c>
      <c r="AE406" t="str">
        <f>VLOOKUP(Sheet1!B428,Sheet2!$H$2:$J$300,3,FALSE)</f>
        <v>PHI</v>
      </c>
      <c r="AF406" t="str">
        <f>VLOOKUP(Sheet1!C428,Sheet2!$H$2:$J$300,3,FALSE)</f>
        <v>PHI</v>
      </c>
      <c r="AG406" t="str">
        <f>VLOOKUP(Sheet1!D428,Sheet2!$H$2:$J$300,3,FALSE)</f>
        <v>UTA</v>
      </c>
      <c r="AH406" t="str">
        <f>VLOOKUP(Sheet1!E428,Sheet2!$H$2:$J$300,3,FALSE)</f>
        <v>DEN</v>
      </c>
      <c r="AI406" t="str">
        <f>VLOOKUP(Sheet1!F428,Sheet2!$H$2:$J$300,3,FALSE)</f>
        <v>DEN</v>
      </c>
      <c r="AJ406" t="str">
        <f>VLOOKUP(Sheet1!G428,Sheet2!$H$2:$J$300,3,FALSE)</f>
        <v>PHO</v>
      </c>
      <c r="AK406" t="str">
        <f>VLOOKUP(Sheet1!H428,Sheet2!$H$2:$J$300,3,FALSE)</f>
        <v>HOU</v>
      </c>
      <c r="AL406" t="str">
        <f>VLOOKUP(Sheet1!I428,Sheet2!$H$2:$J$300,3,FALSE)</f>
        <v>DEN</v>
      </c>
      <c r="AM406" t="str">
        <f>VLOOKUP(Sheet1!J428,Sheet2!$H$2:$J$300,3,FALSE)</f>
        <v>PHO</v>
      </c>
      <c r="AN406">
        <f si="61" t="shared"/>
        <v>2</v>
      </c>
      <c r="AO406">
        <f si="62" t="shared"/>
        <v>2</v>
      </c>
      <c r="AP406">
        <f si="63" t="shared"/>
        <v>1</v>
      </c>
      <c r="AQ406">
        <f si="64" t="shared"/>
        <v>3</v>
      </c>
      <c r="AR406">
        <f si="65" t="shared"/>
        <v>3</v>
      </c>
      <c r="AS406">
        <f si="66" t="shared"/>
        <v>2</v>
      </c>
      <c r="AT406">
        <f si="67" t="shared"/>
        <v>1</v>
      </c>
      <c r="AU406">
        <f si="68" t="shared"/>
        <v>3</v>
      </c>
      <c r="AV406">
        <f si="69" t="shared"/>
        <v>2</v>
      </c>
      <c r="AW406">
        <f si="70" t="shared"/>
        <v>3</v>
      </c>
    </row>
    <row r="407" spans="3:49" x14ac:dyDescent="0.25">
      <c r="C407" s="46"/>
      <c r="D407" s="47"/>
      <c r="E407" s="45"/>
      <c r="F407" s="45"/>
      <c r="G407" s="45"/>
      <c r="H407" s="45"/>
      <c r="I407" s="45"/>
      <c r="J407" s="45"/>
      <c r="K407" s="45"/>
      <c r="L407" s="5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D407">
        <v>406</v>
      </c>
      <c r="AE407" t="str">
        <f>VLOOKUP(Sheet1!B429,Sheet2!$H$2:$J$300,3,FALSE)</f>
        <v>SAC</v>
      </c>
      <c r="AF407" t="str">
        <f>VLOOKUP(Sheet1!C429,Sheet2!$H$2:$J$300,3,FALSE)</f>
        <v>ATL</v>
      </c>
      <c r="AG407" t="str">
        <f>VLOOKUP(Sheet1!D429,Sheet2!$H$2:$J$300,3,FALSE)</f>
        <v>HOU</v>
      </c>
      <c r="AH407" t="str">
        <f>VLOOKUP(Sheet1!E429,Sheet2!$H$2:$J$300,3,FALSE)</f>
        <v>DEN</v>
      </c>
      <c r="AI407" t="str">
        <f>VLOOKUP(Sheet1!F429,Sheet2!$H$2:$J$300,3,FALSE)</f>
        <v>PHO</v>
      </c>
      <c r="AJ407" t="str">
        <f>VLOOKUP(Sheet1!G429,Sheet2!$H$2:$J$300,3,FALSE)</f>
        <v>HOU</v>
      </c>
      <c r="AK407" t="str">
        <f>VLOOKUP(Sheet1!H429,Sheet2!$H$2:$J$300,3,FALSE)</f>
        <v>PHO</v>
      </c>
      <c r="AL407" t="str">
        <f>VLOOKUP(Sheet1!I429,Sheet2!$H$2:$J$300,3,FALSE)</f>
        <v>DEN</v>
      </c>
      <c r="AM407" t="str">
        <f>VLOOKUP(Sheet1!J429,Sheet2!$H$2:$J$300,3,FALSE)</f>
        <v>MIN</v>
      </c>
      <c r="AN407">
        <f si="61" t="shared"/>
        <v>1</v>
      </c>
      <c r="AO407">
        <f si="62" t="shared"/>
        <v>1</v>
      </c>
      <c r="AP407">
        <f si="63" t="shared"/>
        <v>2</v>
      </c>
      <c r="AQ407">
        <f si="64" t="shared"/>
        <v>2</v>
      </c>
      <c r="AR407">
        <f si="65" t="shared"/>
        <v>2</v>
      </c>
      <c r="AS407">
        <f si="66" t="shared"/>
        <v>2</v>
      </c>
      <c r="AT407">
        <f si="67" t="shared"/>
        <v>2</v>
      </c>
      <c r="AU407">
        <f si="68" t="shared"/>
        <v>2</v>
      </c>
      <c r="AV407">
        <f si="69" t="shared"/>
        <v>1</v>
      </c>
      <c r="AW407">
        <f si="70" t="shared"/>
        <v>2</v>
      </c>
    </row>
    <row r="408" spans="3:49" x14ac:dyDescent="0.25">
      <c r="C408" s="46"/>
      <c r="D408" s="47"/>
      <c r="E408" s="45"/>
      <c r="F408" s="45"/>
      <c r="G408" s="45"/>
      <c r="H408" s="45"/>
      <c r="I408" s="45"/>
      <c r="J408" s="45"/>
      <c r="K408" s="45"/>
      <c r="L408" s="5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D408">
        <v>407</v>
      </c>
      <c r="AE408" t="str">
        <f>VLOOKUP(Sheet1!B430,Sheet2!$H$2:$J$300,3,FALSE)</f>
        <v>PHI</v>
      </c>
      <c r="AF408" t="str">
        <f>VLOOKUP(Sheet1!C430,Sheet2!$H$2:$J$300,3,FALSE)</f>
        <v>MIN</v>
      </c>
      <c r="AG408" t="str">
        <f>VLOOKUP(Sheet1!D430,Sheet2!$H$2:$J$300,3,FALSE)</f>
        <v>PHO</v>
      </c>
      <c r="AH408" t="str">
        <f>VLOOKUP(Sheet1!E430,Sheet2!$H$2:$J$300,3,FALSE)</f>
        <v>DEN</v>
      </c>
      <c r="AI408" t="str">
        <f>VLOOKUP(Sheet1!F430,Sheet2!$H$2:$J$300,3,FALSE)</f>
        <v>DEN</v>
      </c>
      <c r="AJ408" t="str">
        <f>VLOOKUP(Sheet1!G430,Sheet2!$H$2:$J$300,3,FALSE)</f>
        <v>PHO</v>
      </c>
      <c r="AK408" t="str">
        <f>VLOOKUP(Sheet1!H430,Sheet2!$H$2:$J$300,3,FALSE)</f>
        <v>UTA</v>
      </c>
      <c r="AL408" t="str">
        <f>VLOOKUP(Sheet1!I430,Sheet2!$H$2:$J$300,3,FALSE)</f>
        <v>PHO</v>
      </c>
      <c r="AM408" t="str">
        <f>VLOOKUP(Sheet1!J430,Sheet2!$H$2:$J$300,3,FALSE)</f>
        <v>MIN</v>
      </c>
      <c r="AN408">
        <f si="61" t="shared"/>
        <v>1</v>
      </c>
      <c r="AO408">
        <f si="62" t="shared"/>
        <v>2</v>
      </c>
      <c r="AP408">
        <f si="63" t="shared"/>
        <v>3</v>
      </c>
      <c r="AQ408">
        <f si="64" t="shared"/>
        <v>2</v>
      </c>
      <c r="AR408">
        <f si="65" t="shared"/>
        <v>2</v>
      </c>
      <c r="AS408">
        <f si="66" t="shared"/>
        <v>3</v>
      </c>
      <c r="AT408">
        <f si="67" t="shared"/>
        <v>1</v>
      </c>
      <c r="AU408">
        <f si="68" t="shared"/>
        <v>3</v>
      </c>
      <c r="AV408">
        <f si="69" t="shared"/>
        <v>2</v>
      </c>
      <c r="AW408">
        <f si="70" t="shared"/>
        <v>3</v>
      </c>
    </row>
    <row r="409" spans="3:49" x14ac:dyDescent="0.25">
      <c r="C409" s="46"/>
      <c r="D409" s="47"/>
      <c r="E409" s="45"/>
      <c r="F409" s="45"/>
      <c r="G409" s="45"/>
      <c r="H409" s="45"/>
      <c r="I409" s="45"/>
      <c r="J409" s="45"/>
      <c r="K409" s="45"/>
      <c r="L409" s="5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D409">
        <v>408</v>
      </c>
      <c r="AE409" t="str">
        <f>VLOOKUP(Sheet1!B431,Sheet2!$H$2:$J$300,3,FALSE)</f>
        <v>PHI</v>
      </c>
      <c r="AF409" t="str">
        <f>VLOOKUP(Sheet1!C431,Sheet2!$H$2:$J$300,3,FALSE)</f>
        <v>PHI</v>
      </c>
      <c r="AG409" t="str">
        <f>VLOOKUP(Sheet1!D431,Sheet2!$H$2:$J$300,3,FALSE)</f>
        <v>HOU</v>
      </c>
      <c r="AH409" t="str">
        <f>VLOOKUP(Sheet1!E431,Sheet2!$H$2:$J$300,3,FALSE)</f>
        <v>DEN</v>
      </c>
      <c r="AI409" t="str">
        <f>VLOOKUP(Sheet1!F431,Sheet2!$H$2:$J$300,3,FALSE)</f>
        <v>UTA</v>
      </c>
      <c r="AJ409" t="str">
        <f>VLOOKUP(Sheet1!G431,Sheet2!$H$2:$J$300,3,FALSE)</f>
        <v>PHI</v>
      </c>
      <c r="AK409" t="str">
        <f>VLOOKUP(Sheet1!H431,Sheet2!$H$2:$J$300,3,FALSE)</f>
        <v>PHO</v>
      </c>
      <c r="AL409" t="str">
        <f>VLOOKUP(Sheet1!I431,Sheet2!$H$2:$J$300,3,FALSE)</f>
        <v>UTA</v>
      </c>
      <c r="AM409" t="str">
        <f>VLOOKUP(Sheet1!J431,Sheet2!$H$2:$J$300,3,FALSE)</f>
        <v>UTA</v>
      </c>
      <c r="AN409">
        <f si="61" t="shared"/>
        <v>3</v>
      </c>
      <c r="AO409">
        <f si="62" t="shared"/>
        <v>3</v>
      </c>
      <c r="AP409">
        <f si="63" t="shared"/>
        <v>1</v>
      </c>
      <c r="AQ409">
        <f si="64" t="shared"/>
        <v>1</v>
      </c>
      <c r="AR409">
        <f si="65" t="shared"/>
        <v>3</v>
      </c>
      <c r="AS409">
        <f si="66" t="shared"/>
        <v>3</v>
      </c>
      <c r="AT409">
        <f si="67" t="shared"/>
        <v>1</v>
      </c>
      <c r="AU409">
        <f si="68" t="shared"/>
        <v>3</v>
      </c>
      <c r="AV409">
        <f si="69" t="shared"/>
        <v>3</v>
      </c>
      <c r="AW409">
        <f si="70" t="shared"/>
        <v>3</v>
      </c>
    </row>
    <row r="410" spans="3:49" x14ac:dyDescent="0.25">
      <c r="C410" s="46"/>
      <c r="D410" s="47"/>
      <c r="E410" s="45"/>
      <c r="F410" s="45"/>
      <c r="G410" s="45"/>
      <c r="H410" s="45"/>
      <c r="I410" s="45"/>
      <c r="J410" s="45"/>
      <c r="K410" s="45"/>
      <c r="L410" s="5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D410">
        <v>409</v>
      </c>
      <c r="AE410" t="str">
        <f>VLOOKUP(Sheet1!B432,Sheet2!$H$2:$J$300,3,FALSE)</f>
        <v>PHI</v>
      </c>
      <c r="AF410" t="str">
        <f>VLOOKUP(Sheet1!C432,Sheet2!$H$2:$J$300,3,FALSE)</f>
        <v>SAC</v>
      </c>
      <c r="AG410" t="str">
        <f>VLOOKUP(Sheet1!D432,Sheet2!$H$2:$J$300,3,FALSE)</f>
        <v>PHO</v>
      </c>
      <c r="AH410" t="str">
        <f>VLOOKUP(Sheet1!E432,Sheet2!$H$2:$J$300,3,FALSE)</f>
        <v>DEN</v>
      </c>
      <c r="AI410" t="str">
        <f>VLOOKUP(Sheet1!F432,Sheet2!$H$2:$J$300,3,FALSE)</f>
        <v>PHO</v>
      </c>
      <c r="AJ410" t="str">
        <f>VLOOKUP(Sheet1!G432,Sheet2!$H$2:$J$300,3,FALSE)</f>
        <v>HOU</v>
      </c>
      <c r="AK410" t="str">
        <f>VLOOKUP(Sheet1!H432,Sheet2!$H$2:$J$300,3,FALSE)</f>
        <v>SAC</v>
      </c>
      <c r="AL410" t="str">
        <f>VLOOKUP(Sheet1!I432,Sheet2!$H$2:$J$300,3,FALSE)</f>
        <v>DEN</v>
      </c>
      <c r="AM410" t="str">
        <f>VLOOKUP(Sheet1!J432,Sheet2!$H$2:$J$300,3,FALSE)</f>
        <v>UTA</v>
      </c>
      <c r="AN410">
        <f si="61" t="shared"/>
        <v>1</v>
      </c>
      <c r="AO410">
        <f si="62" t="shared"/>
        <v>2</v>
      </c>
      <c r="AP410">
        <f si="63" t="shared"/>
        <v>2</v>
      </c>
      <c r="AQ410">
        <f si="64" t="shared"/>
        <v>2</v>
      </c>
      <c r="AR410">
        <f si="65" t="shared"/>
        <v>2</v>
      </c>
      <c r="AS410">
        <f si="66" t="shared"/>
        <v>1</v>
      </c>
      <c r="AT410">
        <f si="67" t="shared"/>
        <v>2</v>
      </c>
      <c r="AU410">
        <f si="68" t="shared"/>
        <v>2</v>
      </c>
      <c r="AV410">
        <f si="69" t="shared"/>
        <v>1</v>
      </c>
      <c r="AW410">
        <f si="70" t="shared"/>
        <v>2</v>
      </c>
    </row>
    <row r="411" spans="3:49" x14ac:dyDescent="0.25">
      <c r="C411" s="46"/>
      <c r="D411" s="47"/>
      <c r="E411" s="45"/>
      <c r="F411" s="45"/>
      <c r="G411" s="45"/>
      <c r="H411" s="45"/>
      <c r="I411" s="45"/>
      <c r="J411" s="45"/>
      <c r="K411" s="45"/>
      <c r="L411" s="5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D411">
        <v>410</v>
      </c>
      <c r="AE411" t="str">
        <f>VLOOKUP(Sheet1!B433,Sheet2!$H$2:$J$300,3,FALSE)</f>
        <v>PHI</v>
      </c>
      <c r="AF411" t="str">
        <f>VLOOKUP(Sheet1!C433,Sheet2!$H$2:$J$300,3,FALSE)</f>
        <v>PHO</v>
      </c>
      <c r="AG411" t="str">
        <f>VLOOKUP(Sheet1!D433,Sheet2!$H$2:$J$300,3,FALSE)</f>
        <v>PHO</v>
      </c>
      <c r="AH411" t="str">
        <f>VLOOKUP(Sheet1!E433,Sheet2!$H$2:$J$300,3,FALSE)</f>
        <v>DEN</v>
      </c>
      <c r="AI411" t="str">
        <f>VLOOKUP(Sheet1!F433,Sheet2!$H$2:$J$300,3,FALSE)</f>
        <v>PHO</v>
      </c>
      <c r="AJ411" t="str">
        <f>VLOOKUP(Sheet1!G433,Sheet2!$H$2:$J$300,3,FALSE)</f>
        <v>PHI</v>
      </c>
      <c r="AK411" t="str">
        <f>VLOOKUP(Sheet1!H433,Sheet2!$H$2:$J$300,3,FALSE)</f>
        <v>ATL</v>
      </c>
      <c r="AL411" t="str">
        <f>VLOOKUP(Sheet1!I433,Sheet2!$H$2:$J$300,3,FALSE)</f>
        <v>UTA</v>
      </c>
      <c r="AM411" t="str">
        <f>VLOOKUP(Sheet1!J433,Sheet2!$H$2:$J$300,3,FALSE)</f>
        <v>MIN</v>
      </c>
      <c r="AN411">
        <f si="61" t="shared"/>
        <v>2</v>
      </c>
      <c r="AO411">
        <f si="62" t="shared"/>
        <v>3</v>
      </c>
      <c r="AP411">
        <f si="63" t="shared"/>
        <v>3</v>
      </c>
      <c r="AQ411">
        <f si="64" t="shared"/>
        <v>1</v>
      </c>
      <c r="AR411">
        <f si="65" t="shared"/>
        <v>3</v>
      </c>
      <c r="AS411">
        <f si="66" t="shared"/>
        <v>2</v>
      </c>
      <c r="AT411">
        <f si="67" t="shared"/>
        <v>1</v>
      </c>
      <c r="AU411">
        <f si="68" t="shared"/>
        <v>1</v>
      </c>
      <c r="AV411">
        <f si="69" t="shared"/>
        <v>1</v>
      </c>
      <c r="AW411">
        <f si="70" t="shared"/>
        <v>3</v>
      </c>
    </row>
    <row r="412" spans="3:49" x14ac:dyDescent="0.25">
      <c r="C412" s="46"/>
      <c r="D412" s="47"/>
      <c r="E412" s="45"/>
      <c r="F412" s="45"/>
      <c r="G412" s="45"/>
      <c r="H412" s="45"/>
      <c r="I412" s="45"/>
      <c r="J412" s="45"/>
      <c r="K412" s="45"/>
      <c r="L412" s="5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D412">
        <v>411</v>
      </c>
      <c r="AE412" t="str">
        <f>VLOOKUP(Sheet1!B434,Sheet2!$H$2:$J$300,3,FALSE)</f>
        <v>SAC</v>
      </c>
      <c r="AF412" t="str">
        <f>VLOOKUP(Sheet1!C434,Sheet2!$H$2:$J$300,3,FALSE)</f>
        <v>MIN</v>
      </c>
      <c r="AG412" t="str">
        <f>VLOOKUP(Sheet1!D434,Sheet2!$H$2:$J$300,3,FALSE)</f>
        <v>UTA</v>
      </c>
      <c r="AH412" t="str">
        <f>VLOOKUP(Sheet1!E434,Sheet2!$H$2:$J$300,3,FALSE)</f>
        <v>DEN</v>
      </c>
      <c r="AI412" t="str">
        <f>VLOOKUP(Sheet1!F434,Sheet2!$H$2:$J$300,3,FALSE)</f>
        <v>PHO</v>
      </c>
      <c r="AJ412" t="str">
        <f>VLOOKUP(Sheet1!G434,Sheet2!$H$2:$J$300,3,FALSE)</f>
        <v>PHO</v>
      </c>
      <c r="AK412" t="str">
        <f>VLOOKUP(Sheet1!H434,Sheet2!$H$2:$J$300,3,FALSE)</f>
        <v>HOU</v>
      </c>
      <c r="AL412" t="str">
        <f>VLOOKUP(Sheet1!I434,Sheet2!$H$2:$J$300,3,FALSE)</f>
        <v>ATL</v>
      </c>
      <c r="AM412" t="str">
        <f>VLOOKUP(Sheet1!J434,Sheet2!$H$2:$J$300,3,FALSE)</f>
        <v>UTA</v>
      </c>
      <c r="AN412">
        <f si="61" t="shared"/>
        <v>1</v>
      </c>
      <c r="AO412">
        <f si="62" t="shared"/>
        <v>1</v>
      </c>
      <c r="AP412">
        <f si="63" t="shared"/>
        <v>2</v>
      </c>
      <c r="AQ412">
        <f si="64" t="shared"/>
        <v>1</v>
      </c>
      <c r="AR412">
        <f si="65" t="shared"/>
        <v>2</v>
      </c>
      <c r="AS412">
        <f si="66" t="shared"/>
        <v>2</v>
      </c>
      <c r="AT412">
        <f si="67" t="shared"/>
        <v>1</v>
      </c>
      <c r="AU412">
        <f si="68" t="shared"/>
        <v>1</v>
      </c>
      <c r="AV412">
        <f si="69" t="shared"/>
        <v>2</v>
      </c>
      <c r="AW412">
        <f si="70" t="shared"/>
        <v>2</v>
      </c>
    </row>
    <row r="413" spans="3:49" x14ac:dyDescent="0.25">
      <c r="C413" s="46"/>
      <c r="D413" s="47"/>
      <c r="E413" s="45"/>
      <c r="F413" s="45"/>
      <c r="G413" s="45"/>
      <c r="H413" s="45"/>
      <c r="I413" s="45"/>
      <c r="J413" s="45"/>
      <c r="K413" s="45"/>
      <c r="L413" s="5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D413">
        <v>412</v>
      </c>
      <c r="AE413" t="str">
        <f>VLOOKUP(Sheet1!B435,Sheet2!$H$2:$J$300,3,FALSE)</f>
        <v>PHI</v>
      </c>
      <c r="AF413" t="str">
        <f>VLOOKUP(Sheet1!C435,Sheet2!$H$2:$J$300,3,FALSE)</f>
        <v>PHI</v>
      </c>
      <c r="AG413" t="str">
        <f>VLOOKUP(Sheet1!D435,Sheet2!$H$2:$J$300,3,FALSE)</f>
        <v>PHO</v>
      </c>
      <c r="AH413" t="str">
        <f>VLOOKUP(Sheet1!E435,Sheet2!$H$2:$J$300,3,FALSE)</f>
        <v>DEN</v>
      </c>
      <c r="AI413" t="str">
        <f>VLOOKUP(Sheet1!F435,Sheet2!$H$2:$J$300,3,FALSE)</f>
        <v>PHO</v>
      </c>
      <c r="AJ413" t="str">
        <f>VLOOKUP(Sheet1!G435,Sheet2!$H$2:$J$300,3,FALSE)</f>
        <v>ATL</v>
      </c>
      <c r="AK413" t="str">
        <f>VLOOKUP(Sheet1!H435,Sheet2!$H$2:$J$300,3,FALSE)</f>
        <v>ATL</v>
      </c>
      <c r="AL413" t="str">
        <f>VLOOKUP(Sheet1!I435,Sheet2!$H$2:$J$300,3,FALSE)</f>
        <v>DEN</v>
      </c>
      <c r="AM413" t="str">
        <f>VLOOKUP(Sheet1!J435,Sheet2!$H$2:$J$300,3,FALSE)</f>
        <v>MIN</v>
      </c>
      <c r="AN413">
        <f si="61" t="shared"/>
        <v>2</v>
      </c>
      <c r="AO413">
        <f si="62" t="shared"/>
        <v>2</v>
      </c>
      <c r="AP413">
        <f si="63" t="shared"/>
        <v>2</v>
      </c>
      <c r="AQ413">
        <f si="64" t="shared"/>
        <v>2</v>
      </c>
      <c r="AR413">
        <f si="65" t="shared"/>
        <v>2</v>
      </c>
      <c r="AS413">
        <f si="66" t="shared"/>
        <v>2</v>
      </c>
      <c r="AT413">
        <f si="67" t="shared"/>
        <v>2</v>
      </c>
      <c r="AU413">
        <f si="68" t="shared"/>
        <v>2</v>
      </c>
      <c r="AV413">
        <f si="69" t="shared"/>
        <v>1</v>
      </c>
      <c r="AW413">
        <f si="70" t="shared"/>
        <v>2</v>
      </c>
    </row>
    <row r="414" spans="3:49" x14ac:dyDescent="0.25">
      <c r="C414" s="46"/>
      <c r="D414" s="47"/>
      <c r="E414" s="45"/>
      <c r="F414" s="45"/>
      <c r="G414" s="45"/>
      <c r="H414" s="45"/>
      <c r="I414" s="45"/>
      <c r="J414" s="45"/>
      <c r="K414" s="45"/>
      <c r="L414" s="5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D414">
        <v>413</v>
      </c>
      <c r="AE414" t="str">
        <f>VLOOKUP(Sheet1!B436,Sheet2!$H$2:$J$300,3,FALSE)</f>
        <v>PHI</v>
      </c>
      <c r="AF414" t="str">
        <f>VLOOKUP(Sheet1!C436,Sheet2!$H$2:$J$300,3,FALSE)</f>
        <v>SAC</v>
      </c>
      <c r="AG414" t="str">
        <f>VLOOKUP(Sheet1!D436,Sheet2!$H$2:$J$300,3,FALSE)</f>
        <v>PHO</v>
      </c>
      <c r="AH414" t="str">
        <f>VLOOKUP(Sheet1!E436,Sheet2!$H$2:$J$300,3,FALSE)</f>
        <v>DEN</v>
      </c>
      <c r="AI414" t="str">
        <f>VLOOKUP(Sheet1!F436,Sheet2!$H$2:$J$300,3,FALSE)</f>
        <v>PHO</v>
      </c>
      <c r="AJ414" t="str">
        <f>VLOOKUP(Sheet1!G436,Sheet2!$H$2:$J$300,3,FALSE)</f>
        <v>HOU</v>
      </c>
      <c r="AK414" t="str">
        <f>VLOOKUP(Sheet1!H436,Sheet2!$H$2:$J$300,3,FALSE)</f>
        <v>DEN</v>
      </c>
      <c r="AL414" t="str">
        <f>VLOOKUP(Sheet1!I436,Sheet2!$H$2:$J$300,3,FALSE)</f>
        <v>HOU</v>
      </c>
      <c r="AM414" t="str">
        <f>VLOOKUP(Sheet1!J436,Sheet2!$H$2:$J$300,3,FALSE)</f>
        <v>MIN</v>
      </c>
      <c r="AN414">
        <f si="61" t="shared"/>
        <v>1</v>
      </c>
      <c r="AO414">
        <f si="62" t="shared"/>
        <v>1</v>
      </c>
      <c r="AP414">
        <f si="63" t="shared"/>
        <v>2</v>
      </c>
      <c r="AQ414">
        <f si="64" t="shared"/>
        <v>2</v>
      </c>
      <c r="AR414">
        <f si="65" t="shared"/>
        <v>2</v>
      </c>
      <c r="AS414">
        <f si="66" t="shared"/>
        <v>2</v>
      </c>
      <c r="AT414">
        <f si="67" t="shared"/>
        <v>2</v>
      </c>
      <c r="AU414">
        <f si="68" t="shared"/>
        <v>2</v>
      </c>
      <c r="AV414">
        <f si="69" t="shared"/>
        <v>1</v>
      </c>
      <c r="AW414">
        <f si="70" t="shared"/>
        <v>2</v>
      </c>
    </row>
    <row r="415" spans="3:49" x14ac:dyDescent="0.25">
      <c r="C415" s="46"/>
      <c r="D415" s="47"/>
      <c r="E415" s="45"/>
      <c r="F415" s="45"/>
      <c r="G415" s="45"/>
      <c r="H415" s="45"/>
      <c r="I415" s="45"/>
      <c r="J415" s="45"/>
      <c r="K415" s="45"/>
      <c r="L415" s="5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D415">
        <v>414</v>
      </c>
      <c r="AE415" t="str">
        <f>VLOOKUP(Sheet1!B437,Sheet2!$H$2:$J$300,3,FALSE)</f>
        <v>PHI</v>
      </c>
      <c r="AF415" t="str">
        <f>VLOOKUP(Sheet1!C437,Sheet2!$H$2:$J$300,3,FALSE)</f>
        <v>ATL</v>
      </c>
      <c r="AG415" t="str">
        <f>VLOOKUP(Sheet1!D437,Sheet2!$H$2:$J$300,3,FALSE)</f>
        <v>PHO</v>
      </c>
      <c r="AH415" t="str">
        <f>VLOOKUP(Sheet1!E437,Sheet2!$H$2:$J$300,3,FALSE)</f>
        <v>DEN</v>
      </c>
      <c r="AI415" t="str">
        <f>VLOOKUP(Sheet1!F437,Sheet2!$H$2:$J$300,3,FALSE)</f>
        <v>DEN</v>
      </c>
      <c r="AJ415" t="str">
        <f>VLOOKUP(Sheet1!G437,Sheet2!$H$2:$J$300,3,FALSE)</f>
        <v>UTA</v>
      </c>
      <c r="AK415" t="str">
        <f>VLOOKUP(Sheet1!H437,Sheet2!$H$2:$J$300,3,FALSE)</f>
        <v>HOU</v>
      </c>
      <c r="AL415" t="str">
        <f>VLOOKUP(Sheet1!I437,Sheet2!$H$2:$J$300,3,FALSE)</f>
        <v>PHO</v>
      </c>
      <c r="AM415" t="str">
        <f>VLOOKUP(Sheet1!J437,Sheet2!$H$2:$J$300,3,FALSE)</f>
        <v>UTA</v>
      </c>
      <c r="AN415">
        <f si="61" t="shared"/>
        <v>1</v>
      </c>
      <c r="AO415">
        <f si="62" t="shared"/>
        <v>1</v>
      </c>
      <c r="AP415">
        <f si="63" t="shared"/>
        <v>2</v>
      </c>
      <c r="AQ415">
        <f si="64" t="shared"/>
        <v>2</v>
      </c>
      <c r="AR415">
        <f si="65" t="shared"/>
        <v>2</v>
      </c>
      <c r="AS415">
        <f si="66" t="shared"/>
        <v>2</v>
      </c>
      <c r="AT415">
        <f si="67" t="shared"/>
        <v>1</v>
      </c>
      <c r="AU415">
        <f si="68" t="shared"/>
        <v>2</v>
      </c>
      <c r="AV415">
        <f si="69" t="shared"/>
        <v>2</v>
      </c>
      <c r="AW415">
        <f si="70" t="shared"/>
        <v>2</v>
      </c>
    </row>
    <row r="416" spans="3:49" x14ac:dyDescent="0.25">
      <c r="C416" s="46"/>
      <c r="D416" s="47"/>
      <c r="E416" s="45"/>
      <c r="F416" s="45"/>
      <c r="G416" s="45"/>
      <c r="H416" s="45"/>
      <c r="I416" s="45"/>
      <c r="J416" s="45"/>
      <c r="K416" s="45"/>
      <c r="L416" s="5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D416">
        <v>415</v>
      </c>
      <c r="AE416" t="str">
        <f>VLOOKUP(Sheet1!B438,Sheet2!$H$2:$J$300,3,FALSE)</f>
        <v>PHI</v>
      </c>
      <c r="AF416" t="str">
        <f>VLOOKUP(Sheet1!C438,Sheet2!$H$2:$J$300,3,FALSE)</f>
        <v>PHO</v>
      </c>
      <c r="AG416" t="str">
        <f>VLOOKUP(Sheet1!D438,Sheet2!$H$2:$J$300,3,FALSE)</f>
        <v>PHI</v>
      </c>
      <c r="AH416" t="str">
        <f>VLOOKUP(Sheet1!E438,Sheet2!$H$2:$J$300,3,FALSE)</f>
        <v>DEN</v>
      </c>
      <c r="AI416" t="str">
        <f>VLOOKUP(Sheet1!F438,Sheet2!$H$2:$J$300,3,FALSE)</f>
        <v>PHO</v>
      </c>
      <c r="AJ416" t="str">
        <f>VLOOKUP(Sheet1!G438,Sheet2!$H$2:$J$300,3,FALSE)</f>
        <v>PHI</v>
      </c>
      <c r="AK416" t="str">
        <f>VLOOKUP(Sheet1!H438,Sheet2!$H$2:$J$300,3,FALSE)</f>
        <v>HOU</v>
      </c>
      <c r="AL416" t="str">
        <f>VLOOKUP(Sheet1!I438,Sheet2!$H$2:$J$300,3,FALSE)</f>
        <v>PHO</v>
      </c>
      <c r="AM416" t="str">
        <f>VLOOKUP(Sheet1!J438,Sheet2!$H$2:$J$300,3,FALSE)</f>
        <v>UTA</v>
      </c>
      <c r="AN416">
        <f si="61" t="shared"/>
        <v>3</v>
      </c>
      <c r="AO416">
        <f si="62" t="shared"/>
        <v>3</v>
      </c>
      <c r="AP416">
        <f si="63" t="shared"/>
        <v>3</v>
      </c>
      <c r="AQ416">
        <f si="64" t="shared"/>
        <v>1</v>
      </c>
      <c r="AR416">
        <f si="65" t="shared"/>
        <v>3</v>
      </c>
      <c r="AS416">
        <f si="66" t="shared"/>
        <v>3</v>
      </c>
      <c r="AT416">
        <f si="67" t="shared"/>
        <v>1</v>
      </c>
      <c r="AU416">
        <f si="68" t="shared"/>
        <v>3</v>
      </c>
      <c r="AV416">
        <f si="69" t="shared"/>
        <v>1</v>
      </c>
      <c r="AW416">
        <f si="70" t="shared"/>
        <v>3</v>
      </c>
    </row>
    <row r="417" spans="3:49" x14ac:dyDescent="0.25">
      <c r="C417" s="46"/>
      <c r="D417" s="47"/>
      <c r="E417" s="45"/>
      <c r="F417" s="45"/>
      <c r="G417" s="45"/>
      <c r="H417" s="45"/>
      <c r="I417" s="45"/>
      <c r="J417" s="45"/>
      <c r="K417" s="45"/>
      <c r="L417" s="5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D417">
        <v>416</v>
      </c>
      <c r="AE417" t="str">
        <f>VLOOKUP(Sheet1!B439,Sheet2!$H$2:$J$300,3,FALSE)</f>
        <v>PHI</v>
      </c>
      <c r="AF417" t="str">
        <f>VLOOKUP(Sheet1!C439,Sheet2!$H$2:$J$300,3,FALSE)</f>
        <v>PHO</v>
      </c>
      <c r="AG417" t="str">
        <f>VLOOKUP(Sheet1!D439,Sheet2!$H$2:$J$300,3,FALSE)</f>
        <v>HOU</v>
      </c>
      <c r="AH417" t="str">
        <f>VLOOKUP(Sheet1!E439,Sheet2!$H$2:$J$300,3,FALSE)</f>
        <v>DEN</v>
      </c>
      <c r="AI417" t="str">
        <f>VLOOKUP(Sheet1!F439,Sheet2!$H$2:$J$300,3,FALSE)</f>
        <v>PHO</v>
      </c>
      <c r="AJ417" t="str">
        <f>VLOOKUP(Sheet1!G439,Sheet2!$H$2:$J$300,3,FALSE)</f>
        <v>UTA</v>
      </c>
      <c r="AK417" t="str">
        <f>VLOOKUP(Sheet1!H439,Sheet2!$H$2:$J$300,3,FALSE)</f>
        <v>PHO</v>
      </c>
      <c r="AL417" t="str">
        <f>VLOOKUP(Sheet1!I439,Sheet2!$H$2:$J$300,3,FALSE)</f>
        <v>DEN</v>
      </c>
      <c r="AM417" t="str">
        <f>VLOOKUP(Sheet1!J439,Sheet2!$H$2:$J$300,3,FALSE)</f>
        <v>PHO</v>
      </c>
      <c r="AN417">
        <f si="61" t="shared"/>
        <v>1</v>
      </c>
      <c r="AO417">
        <f si="62" t="shared"/>
        <v>4</v>
      </c>
      <c r="AP417">
        <f si="63" t="shared"/>
        <v>1</v>
      </c>
      <c r="AQ417">
        <f si="64" t="shared"/>
        <v>2</v>
      </c>
      <c r="AR417">
        <f si="65" t="shared"/>
        <v>4</v>
      </c>
      <c r="AS417">
        <f si="66" t="shared"/>
        <v>1</v>
      </c>
      <c r="AT417">
        <f si="67" t="shared"/>
        <v>4</v>
      </c>
      <c r="AU417">
        <f si="68" t="shared"/>
        <v>2</v>
      </c>
      <c r="AV417">
        <f si="69" t="shared"/>
        <v>4</v>
      </c>
      <c r="AW417">
        <f si="70" t="shared"/>
        <v>4</v>
      </c>
    </row>
    <row r="418" spans="3:49" x14ac:dyDescent="0.25">
      <c r="C418" s="46"/>
      <c r="D418" s="47"/>
      <c r="E418" s="45"/>
      <c r="F418" s="45"/>
      <c r="G418" s="45"/>
      <c r="H418" s="45"/>
      <c r="I418" s="45"/>
      <c r="J418" s="45"/>
      <c r="K418" s="45"/>
      <c r="L418" s="5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D418">
        <v>417</v>
      </c>
      <c r="AE418" t="str">
        <f>VLOOKUP(Sheet1!B440,Sheet2!$H$2:$J$300,3,FALSE)</f>
        <v>PHI</v>
      </c>
      <c r="AF418" t="str">
        <f>VLOOKUP(Sheet1!C440,Sheet2!$H$2:$J$300,3,FALSE)</f>
        <v>SAC</v>
      </c>
      <c r="AG418" t="str">
        <f>VLOOKUP(Sheet1!D440,Sheet2!$H$2:$J$300,3,FALSE)</f>
        <v>PHO</v>
      </c>
      <c r="AH418" t="str">
        <f>VLOOKUP(Sheet1!E440,Sheet2!$H$2:$J$300,3,FALSE)</f>
        <v>DEN</v>
      </c>
      <c r="AI418" t="str">
        <f>VLOOKUP(Sheet1!F440,Sheet2!$H$2:$J$300,3,FALSE)</f>
        <v>ATL</v>
      </c>
      <c r="AJ418" t="str">
        <f>VLOOKUP(Sheet1!G440,Sheet2!$H$2:$J$300,3,FALSE)</f>
        <v>HOU</v>
      </c>
      <c r="AK418" t="str">
        <f>VLOOKUP(Sheet1!H440,Sheet2!$H$2:$J$300,3,FALSE)</f>
        <v>HOU</v>
      </c>
      <c r="AL418" t="str">
        <f>VLOOKUP(Sheet1!I440,Sheet2!$H$2:$J$300,3,FALSE)</f>
        <v>PHO</v>
      </c>
      <c r="AM418" t="str">
        <f>VLOOKUP(Sheet1!J440,Sheet2!$H$2:$J$300,3,FALSE)</f>
        <v>PHO</v>
      </c>
      <c r="AN418">
        <f si="61" t="shared"/>
        <v>1</v>
      </c>
      <c r="AO418">
        <f si="62" t="shared"/>
        <v>1</v>
      </c>
      <c r="AP418">
        <f si="63" t="shared"/>
        <v>3</v>
      </c>
      <c r="AQ418">
        <f si="64" t="shared"/>
        <v>1</v>
      </c>
      <c r="AR418">
        <f si="65" t="shared"/>
        <v>1</v>
      </c>
      <c r="AS418">
        <f si="66" t="shared"/>
        <v>2</v>
      </c>
      <c r="AT418">
        <f si="67" t="shared"/>
        <v>2</v>
      </c>
      <c r="AU418">
        <f si="68" t="shared"/>
        <v>3</v>
      </c>
      <c r="AV418">
        <f si="69" t="shared"/>
        <v>3</v>
      </c>
      <c r="AW418">
        <f si="70" t="shared"/>
        <v>3</v>
      </c>
    </row>
    <row r="419" spans="3:49" x14ac:dyDescent="0.25">
      <c r="C419" s="46"/>
      <c r="D419" s="47"/>
      <c r="E419" s="45"/>
      <c r="F419" s="45"/>
      <c r="G419" s="45"/>
      <c r="H419" s="45"/>
      <c r="I419" s="45"/>
      <c r="J419" s="45"/>
      <c r="K419" s="45"/>
      <c r="L419" s="5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D419">
        <v>418</v>
      </c>
      <c r="AE419" t="str">
        <f>VLOOKUP(Sheet1!B441,Sheet2!$H$2:$J$300,3,FALSE)</f>
        <v>PHI</v>
      </c>
      <c r="AF419" t="str">
        <f>VLOOKUP(Sheet1!C441,Sheet2!$H$2:$J$300,3,FALSE)</f>
        <v>SAC</v>
      </c>
      <c r="AG419" t="str">
        <f>VLOOKUP(Sheet1!D441,Sheet2!$H$2:$J$300,3,FALSE)</f>
        <v>PHO</v>
      </c>
      <c r="AH419" t="str">
        <f>VLOOKUP(Sheet1!E441,Sheet2!$H$2:$J$300,3,FALSE)</f>
        <v>DEN</v>
      </c>
      <c r="AI419" t="str">
        <f>VLOOKUP(Sheet1!F441,Sheet2!$H$2:$J$300,3,FALSE)</f>
        <v>PHI</v>
      </c>
      <c r="AJ419" t="str">
        <f>VLOOKUP(Sheet1!G441,Sheet2!$H$2:$J$300,3,FALSE)</f>
        <v>UTA</v>
      </c>
      <c r="AK419" t="str">
        <f>VLOOKUP(Sheet1!H441,Sheet2!$H$2:$J$300,3,FALSE)</f>
        <v>ATL</v>
      </c>
      <c r="AL419" t="str">
        <f>VLOOKUP(Sheet1!I441,Sheet2!$H$2:$J$300,3,FALSE)</f>
        <v>PHO</v>
      </c>
      <c r="AM419" t="str">
        <f>VLOOKUP(Sheet1!J441,Sheet2!$H$2:$J$300,3,FALSE)</f>
        <v>UTA</v>
      </c>
      <c r="AN419">
        <f si="61" t="shared"/>
        <v>2</v>
      </c>
      <c r="AO419">
        <f si="62" t="shared"/>
        <v>1</v>
      </c>
      <c r="AP419">
        <f si="63" t="shared"/>
        <v>2</v>
      </c>
      <c r="AQ419">
        <f si="64" t="shared"/>
        <v>1</v>
      </c>
      <c r="AR419">
        <f si="65" t="shared"/>
        <v>2</v>
      </c>
      <c r="AS419">
        <f si="66" t="shared"/>
        <v>2</v>
      </c>
      <c r="AT419">
        <f si="67" t="shared"/>
        <v>1</v>
      </c>
      <c r="AU419">
        <f si="68" t="shared"/>
        <v>2</v>
      </c>
      <c r="AV419">
        <f si="69" t="shared"/>
        <v>2</v>
      </c>
      <c r="AW419">
        <f si="70" t="shared"/>
        <v>2</v>
      </c>
    </row>
    <row r="420" spans="3:49" x14ac:dyDescent="0.25">
      <c r="C420" s="46"/>
      <c r="D420" s="47"/>
      <c r="E420" s="45"/>
      <c r="F420" s="45"/>
      <c r="G420" s="45"/>
      <c r="H420" s="45"/>
      <c r="I420" s="45"/>
      <c r="J420" s="45"/>
      <c r="K420" s="45"/>
      <c r="L420" s="5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D420">
        <v>419</v>
      </c>
      <c r="AE420" t="str">
        <f>VLOOKUP(Sheet1!B442,Sheet2!$H$2:$J$300,3,FALSE)</f>
        <v>PHI</v>
      </c>
      <c r="AF420" t="str">
        <f>VLOOKUP(Sheet1!C442,Sheet2!$H$2:$J$300,3,FALSE)</f>
        <v>SAC</v>
      </c>
      <c r="AG420" t="str">
        <f>VLOOKUP(Sheet1!D442,Sheet2!$H$2:$J$300,3,FALSE)</f>
        <v>PHO</v>
      </c>
      <c r="AH420" t="str">
        <f>VLOOKUP(Sheet1!E442,Sheet2!$H$2:$J$300,3,FALSE)</f>
        <v>DEN</v>
      </c>
      <c r="AI420" t="str">
        <f>VLOOKUP(Sheet1!F442,Sheet2!$H$2:$J$300,3,FALSE)</f>
        <v>PHO</v>
      </c>
      <c r="AJ420" t="str">
        <f>VLOOKUP(Sheet1!G442,Sheet2!$H$2:$J$300,3,FALSE)</f>
        <v>PHI</v>
      </c>
      <c r="AK420" t="str">
        <f>VLOOKUP(Sheet1!H442,Sheet2!$H$2:$J$300,3,FALSE)</f>
        <v>DEN</v>
      </c>
      <c r="AL420" t="str">
        <f>VLOOKUP(Sheet1!I442,Sheet2!$H$2:$J$300,3,FALSE)</f>
        <v>DEN</v>
      </c>
      <c r="AM420" t="str">
        <f>VLOOKUP(Sheet1!J442,Sheet2!$H$2:$J$300,3,FALSE)</f>
        <v>MIN</v>
      </c>
      <c r="AN420">
        <f si="61" t="shared"/>
        <v>2</v>
      </c>
      <c r="AO420">
        <f si="62" t="shared"/>
        <v>1</v>
      </c>
      <c r="AP420">
        <f si="63" t="shared"/>
        <v>2</v>
      </c>
      <c r="AQ420">
        <f si="64" t="shared"/>
        <v>3</v>
      </c>
      <c r="AR420">
        <f si="65" t="shared"/>
        <v>2</v>
      </c>
      <c r="AS420">
        <f si="66" t="shared"/>
        <v>2</v>
      </c>
      <c r="AT420">
        <f si="67" t="shared"/>
        <v>3</v>
      </c>
      <c r="AU420">
        <f si="68" t="shared"/>
        <v>3</v>
      </c>
      <c r="AV420">
        <f si="69" t="shared"/>
        <v>1</v>
      </c>
      <c r="AW420">
        <f si="70" t="shared"/>
        <v>3</v>
      </c>
    </row>
    <row r="421" spans="3:49" x14ac:dyDescent="0.25">
      <c r="C421" s="46"/>
      <c r="D421" s="47"/>
      <c r="E421" s="45"/>
      <c r="F421" s="45"/>
      <c r="G421" s="45"/>
      <c r="H421" s="45"/>
      <c r="I421" s="45"/>
      <c r="J421" s="45"/>
      <c r="K421" s="45"/>
      <c r="L421" s="5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D421">
        <v>420</v>
      </c>
      <c r="AE421" t="str">
        <f>VLOOKUP(Sheet1!B443,Sheet2!$H$2:$J$300,3,FALSE)</f>
        <v>PHI</v>
      </c>
      <c r="AF421" t="str">
        <f>VLOOKUP(Sheet1!C443,Sheet2!$H$2:$J$300,3,FALSE)</f>
        <v>MIN</v>
      </c>
      <c r="AG421" t="str">
        <f>VLOOKUP(Sheet1!D443,Sheet2!$H$2:$J$300,3,FALSE)</f>
        <v>PHO</v>
      </c>
      <c r="AH421" t="str">
        <f>VLOOKUP(Sheet1!E443,Sheet2!$H$2:$J$300,3,FALSE)</f>
        <v>DEN</v>
      </c>
      <c r="AI421" t="str">
        <f>VLOOKUP(Sheet1!F443,Sheet2!$H$2:$J$300,3,FALSE)</f>
        <v>PHO</v>
      </c>
      <c r="AJ421" t="str">
        <f>VLOOKUP(Sheet1!G443,Sheet2!$H$2:$J$300,3,FALSE)</f>
        <v>ATL</v>
      </c>
      <c r="AK421" t="str">
        <f>VLOOKUP(Sheet1!H443,Sheet2!$H$2:$J$300,3,FALSE)</f>
        <v>PHO</v>
      </c>
      <c r="AL421" t="str">
        <f>VLOOKUP(Sheet1!I443,Sheet2!$H$2:$J$300,3,FALSE)</f>
        <v>HOU</v>
      </c>
      <c r="AM421" t="str">
        <f>VLOOKUP(Sheet1!J443,Sheet2!$H$2:$J$300,3,FALSE)</f>
        <v>DEN</v>
      </c>
      <c r="AN421">
        <f si="61" t="shared"/>
        <v>1</v>
      </c>
      <c r="AO421">
        <f si="62" t="shared"/>
        <v>1</v>
      </c>
      <c r="AP421">
        <f si="63" t="shared"/>
        <v>3</v>
      </c>
      <c r="AQ421">
        <f si="64" t="shared"/>
        <v>2</v>
      </c>
      <c r="AR421">
        <f si="65" t="shared"/>
        <v>3</v>
      </c>
      <c r="AS421">
        <f si="66" t="shared"/>
        <v>1</v>
      </c>
      <c r="AT421">
        <f si="67" t="shared"/>
        <v>3</v>
      </c>
      <c r="AU421">
        <f si="68" t="shared"/>
        <v>1</v>
      </c>
      <c r="AV421">
        <f si="69" t="shared"/>
        <v>2</v>
      </c>
      <c r="AW421">
        <f si="70" t="shared"/>
        <v>3</v>
      </c>
    </row>
    <row r="422" spans="3:49" x14ac:dyDescent="0.25">
      <c r="C422" s="46"/>
      <c r="D422" s="47"/>
      <c r="E422" s="45"/>
      <c r="F422" s="45"/>
      <c r="G422" s="45"/>
      <c r="H422" s="45"/>
      <c r="I422" s="45"/>
      <c r="J422" s="45"/>
      <c r="K422" s="45"/>
      <c r="L422" s="5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D422">
        <v>421</v>
      </c>
      <c r="AE422" t="str">
        <f>VLOOKUP(Sheet1!B444,Sheet2!$H$2:$J$300,3,FALSE)</f>
        <v>UTA</v>
      </c>
      <c r="AF422" t="str">
        <f>VLOOKUP(Sheet1!C444,Sheet2!$H$2:$J$300,3,FALSE)</f>
        <v>MIN</v>
      </c>
      <c r="AG422" t="str">
        <f>VLOOKUP(Sheet1!D444,Sheet2!$H$2:$J$300,3,FALSE)</f>
        <v>PHO</v>
      </c>
      <c r="AH422" t="str">
        <f>VLOOKUP(Sheet1!E444,Sheet2!$H$2:$J$300,3,FALSE)</f>
        <v>DEN</v>
      </c>
      <c r="AI422" t="str">
        <f>VLOOKUP(Sheet1!F444,Sheet2!$H$2:$J$300,3,FALSE)</f>
        <v>PHO</v>
      </c>
      <c r="AJ422" t="str">
        <f>VLOOKUP(Sheet1!G444,Sheet2!$H$2:$J$300,3,FALSE)</f>
        <v>HOU</v>
      </c>
      <c r="AK422" t="str">
        <f>VLOOKUP(Sheet1!H444,Sheet2!$H$2:$J$300,3,FALSE)</f>
        <v>HOU</v>
      </c>
      <c r="AL422" t="str">
        <f>VLOOKUP(Sheet1!I444,Sheet2!$H$2:$J$300,3,FALSE)</f>
        <v>SAC</v>
      </c>
      <c r="AM422" t="str">
        <f>VLOOKUP(Sheet1!J444,Sheet2!$H$2:$J$300,3,FALSE)</f>
        <v>MIN</v>
      </c>
      <c r="AN422">
        <f si="61" t="shared"/>
        <v>1</v>
      </c>
      <c r="AO422">
        <f si="62" t="shared"/>
        <v>2</v>
      </c>
      <c r="AP422">
        <f si="63" t="shared"/>
        <v>2</v>
      </c>
      <c r="AQ422">
        <f si="64" t="shared"/>
        <v>1</v>
      </c>
      <c r="AR422">
        <f si="65" t="shared"/>
        <v>2</v>
      </c>
      <c r="AS422">
        <f si="66" t="shared"/>
        <v>2</v>
      </c>
      <c r="AT422">
        <f si="67" t="shared"/>
        <v>2</v>
      </c>
      <c r="AU422">
        <f si="68" t="shared"/>
        <v>1</v>
      </c>
      <c r="AV422">
        <f si="69" t="shared"/>
        <v>2</v>
      </c>
      <c r="AW422">
        <f si="70" t="shared"/>
        <v>2</v>
      </c>
    </row>
    <row r="423" spans="3:49" x14ac:dyDescent="0.25">
      <c r="C423" s="46"/>
      <c r="D423" s="47"/>
      <c r="E423" s="45"/>
      <c r="F423" s="45"/>
      <c r="G423" s="45"/>
      <c r="H423" s="45"/>
      <c r="I423" s="45"/>
      <c r="J423" s="45"/>
      <c r="K423" s="45"/>
      <c r="L423" s="5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D423">
        <v>422</v>
      </c>
      <c r="AE423" t="str">
        <f>VLOOKUP(Sheet1!B445,Sheet2!$H$2:$J$300,3,FALSE)</f>
        <v>SAC</v>
      </c>
      <c r="AF423" t="str">
        <f>VLOOKUP(Sheet1!C445,Sheet2!$H$2:$J$300,3,FALSE)</f>
        <v>PHI</v>
      </c>
      <c r="AG423" t="str">
        <f>VLOOKUP(Sheet1!D445,Sheet2!$H$2:$J$300,3,FALSE)</f>
        <v>PHI</v>
      </c>
      <c r="AH423" t="str">
        <f>VLOOKUP(Sheet1!E445,Sheet2!$H$2:$J$300,3,FALSE)</f>
        <v>DEN</v>
      </c>
      <c r="AI423" t="str">
        <f>VLOOKUP(Sheet1!F445,Sheet2!$H$2:$J$300,3,FALSE)</f>
        <v>DEN</v>
      </c>
      <c r="AJ423" t="str">
        <f>VLOOKUP(Sheet1!G445,Sheet2!$H$2:$J$300,3,FALSE)</f>
        <v>ATL</v>
      </c>
      <c r="AK423" t="str">
        <f>VLOOKUP(Sheet1!H445,Sheet2!$H$2:$J$300,3,FALSE)</f>
        <v>HOU</v>
      </c>
      <c r="AL423" t="str">
        <f>VLOOKUP(Sheet1!I445,Sheet2!$H$2:$J$300,3,FALSE)</f>
        <v>PHO</v>
      </c>
      <c r="AM423" t="str">
        <f>VLOOKUP(Sheet1!J445,Sheet2!$H$2:$J$300,3,FALSE)</f>
        <v>MIN</v>
      </c>
      <c r="AN423">
        <f si="61" t="shared"/>
        <v>1</v>
      </c>
      <c r="AO423">
        <f si="62" t="shared"/>
        <v>2</v>
      </c>
      <c r="AP423">
        <f si="63" t="shared"/>
        <v>2</v>
      </c>
      <c r="AQ423">
        <f si="64" t="shared"/>
        <v>2</v>
      </c>
      <c r="AR423">
        <f si="65" t="shared"/>
        <v>2</v>
      </c>
      <c r="AS423">
        <f si="66" t="shared"/>
        <v>1</v>
      </c>
      <c r="AT423">
        <f si="67" t="shared"/>
        <v>1</v>
      </c>
      <c r="AU423">
        <f si="68" t="shared"/>
        <v>1</v>
      </c>
      <c r="AV423">
        <f si="69" t="shared"/>
        <v>1</v>
      </c>
      <c r="AW423">
        <f si="70" t="shared"/>
        <v>2</v>
      </c>
    </row>
    <row r="424" spans="3:49" x14ac:dyDescent="0.25">
      <c r="C424" s="46"/>
      <c r="D424" s="47"/>
      <c r="E424" s="45"/>
      <c r="F424" s="45"/>
      <c r="G424" s="45"/>
      <c r="H424" s="45"/>
      <c r="I424" s="45"/>
      <c r="J424" s="45"/>
      <c r="K424" s="45"/>
      <c r="L424" s="5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D424">
        <v>423</v>
      </c>
      <c r="AE424" t="str">
        <f>VLOOKUP(Sheet1!B446,Sheet2!$H$2:$J$300,3,FALSE)</f>
        <v>PHI</v>
      </c>
      <c r="AF424" t="str">
        <f>VLOOKUP(Sheet1!C446,Sheet2!$H$2:$J$300,3,FALSE)</f>
        <v>PHI</v>
      </c>
      <c r="AG424" t="str">
        <f>VLOOKUP(Sheet1!D446,Sheet2!$H$2:$J$300,3,FALSE)</f>
        <v>PHO</v>
      </c>
      <c r="AH424" t="str">
        <f>VLOOKUP(Sheet1!E446,Sheet2!$H$2:$J$300,3,FALSE)</f>
        <v>PHI</v>
      </c>
      <c r="AI424" t="str">
        <f>VLOOKUP(Sheet1!F446,Sheet2!$H$2:$J$300,3,FALSE)</f>
        <v>PHO</v>
      </c>
      <c r="AJ424" t="str">
        <f>VLOOKUP(Sheet1!G446,Sheet2!$H$2:$J$300,3,FALSE)</f>
        <v>ATL</v>
      </c>
      <c r="AK424" t="str">
        <f>VLOOKUP(Sheet1!H446,Sheet2!$H$2:$J$300,3,FALSE)</f>
        <v>SAC</v>
      </c>
      <c r="AL424" t="str">
        <f>VLOOKUP(Sheet1!I446,Sheet2!$H$2:$J$300,3,FALSE)</f>
        <v>PHO</v>
      </c>
      <c r="AM424" t="str">
        <f>VLOOKUP(Sheet1!J446,Sheet2!$H$2:$J$300,3,FALSE)</f>
        <v>SAC</v>
      </c>
      <c r="AN424">
        <f si="61" t="shared"/>
        <v>3</v>
      </c>
      <c r="AO424">
        <f si="62" t="shared"/>
        <v>3</v>
      </c>
      <c r="AP424">
        <f si="63" t="shared"/>
        <v>3</v>
      </c>
      <c r="AQ424">
        <f si="64" t="shared"/>
        <v>3</v>
      </c>
      <c r="AR424">
        <f si="65" t="shared"/>
        <v>3</v>
      </c>
      <c r="AS424">
        <f si="66" t="shared"/>
        <v>1</v>
      </c>
      <c r="AT424">
        <f si="67" t="shared"/>
        <v>2</v>
      </c>
      <c r="AU424">
        <f si="68" t="shared"/>
        <v>3</v>
      </c>
      <c r="AV424">
        <f si="69" t="shared"/>
        <v>2</v>
      </c>
      <c r="AW424">
        <f si="70" t="shared"/>
        <v>3</v>
      </c>
    </row>
    <row r="425" spans="3:49" x14ac:dyDescent="0.25">
      <c r="C425" s="46"/>
      <c r="D425" s="47"/>
      <c r="E425" s="45"/>
      <c r="F425" s="45"/>
      <c r="G425" s="45"/>
      <c r="H425" s="45"/>
      <c r="I425" s="45"/>
      <c r="J425" s="45"/>
      <c r="K425" s="45"/>
      <c r="L425" s="5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D425">
        <v>424</v>
      </c>
      <c r="AE425" t="str">
        <f>VLOOKUP(Sheet1!B447,Sheet2!$H$2:$J$300,3,FALSE)</f>
        <v>PHI</v>
      </c>
      <c r="AF425" t="str">
        <f>VLOOKUP(Sheet1!C447,Sheet2!$H$2:$J$300,3,FALSE)</f>
        <v>PHI</v>
      </c>
      <c r="AG425" t="str">
        <f>VLOOKUP(Sheet1!D447,Sheet2!$H$2:$J$300,3,FALSE)</f>
        <v>PHO</v>
      </c>
      <c r="AH425" t="str">
        <f>VLOOKUP(Sheet1!E447,Sheet2!$H$2:$J$300,3,FALSE)</f>
        <v>DEN</v>
      </c>
      <c r="AI425" t="str">
        <f>VLOOKUP(Sheet1!F447,Sheet2!$H$2:$J$300,3,FALSE)</f>
        <v>DEN</v>
      </c>
      <c r="AJ425" t="str">
        <f>VLOOKUP(Sheet1!G447,Sheet2!$H$2:$J$300,3,FALSE)</f>
        <v>ATL</v>
      </c>
      <c r="AK425" t="str">
        <f>VLOOKUP(Sheet1!H447,Sheet2!$H$2:$J$300,3,FALSE)</f>
        <v>PHO</v>
      </c>
      <c r="AL425" t="str">
        <f>VLOOKUP(Sheet1!I447,Sheet2!$H$2:$J$300,3,FALSE)</f>
        <v>DEN</v>
      </c>
      <c r="AM425" t="str">
        <f>VLOOKUP(Sheet1!J447,Sheet2!$H$2:$J$300,3,FALSE)</f>
        <v>PHI</v>
      </c>
      <c r="AN425">
        <f si="61" t="shared"/>
        <v>3</v>
      </c>
      <c r="AO425">
        <f si="62" t="shared"/>
        <v>3</v>
      </c>
      <c r="AP425">
        <f si="63" t="shared"/>
        <v>2</v>
      </c>
      <c r="AQ425">
        <f si="64" t="shared"/>
        <v>3</v>
      </c>
      <c r="AR425">
        <f si="65" t="shared"/>
        <v>3</v>
      </c>
      <c r="AS425">
        <f si="66" t="shared"/>
        <v>1</v>
      </c>
      <c r="AT425">
        <f si="67" t="shared"/>
        <v>2</v>
      </c>
      <c r="AU425">
        <f si="68" t="shared"/>
        <v>3</v>
      </c>
      <c r="AV425">
        <f si="69" t="shared"/>
        <v>3</v>
      </c>
      <c r="AW425">
        <f si="70" t="shared"/>
        <v>3</v>
      </c>
    </row>
    <row r="426" spans="3:49" x14ac:dyDescent="0.25">
      <c r="C426" s="46"/>
      <c r="D426" s="47"/>
      <c r="E426" s="45"/>
      <c r="F426" s="45"/>
      <c r="G426" s="45"/>
      <c r="H426" s="45"/>
      <c r="I426" s="45"/>
      <c r="J426" s="45"/>
      <c r="K426" s="45"/>
      <c r="L426" s="5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D426">
        <v>425</v>
      </c>
      <c r="AE426" t="str">
        <f>VLOOKUP(Sheet1!B448,Sheet2!$H$2:$J$300,3,FALSE)</f>
        <v>PHI</v>
      </c>
      <c r="AF426" t="str">
        <f>VLOOKUP(Sheet1!C448,Sheet2!$H$2:$J$300,3,FALSE)</f>
        <v>UTA</v>
      </c>
      <c r="AG426" t="str">
        <f>VLOOKUP(Sheet1!D448,Sheet2!$H$2:$J$300,3,FALSE)</f>
        <v>PHO</v>
      </c>
      <c r="AH426" t="str">
        <f>VLOOKUP(Sheet1!E448,Sheet2!$H$2:$J$300,3,FALSE)</f>
        <v>HOU</v>
      </c>
      <c r="AI426" t="str">
        <f>VLOOKUP(Sheet1!F448,Sheet2!$H$2:$J$300,3,FALSE)</f>
        <v>PHO</v>
      </c>
      <c r="AJ426" t="str">
        <f>VLOOKUP(Sheet1!G448,Sheet2!$H$2:$J$300,3,FALSE)</f>
        <v>HOU</v>
      </c>
      <c r="AK426" t="str">
        <f>VLOOKUP(Sheet1!H448,Sheet2!$H$2:$J$300,3,FALSE)</f>
        <v>PHO</v>
      </c>
      <c r="AL426" t="str">
        <f>VLOOKUP(Sheet1!I448,Sheet2!$H$2:$J$300,3,FALSE)</f>
        <v>DEN</v>
      </c>
      <c r="AM426" t="str">
        <f>VLOOKUP(Sheet1!J448,Sheet2!$H$2:$J$300,3,FALSE)</f>
        <v>UTA</v>
      </c>
      <c r="AN426">
        <f si="61" t="shared"/>
        <v>1</v>
      </c>
      <c r="AO426">
        <f si="62" t="shared"/>
        <v>2</v>
      </c>
      <c r="AP426">
        <f si="63" t="shared"/>
        <v>3</v>
      </c>
      <c r="AQ426">
        <f si="64" t="shared"/>
        <v>2</v>
      </c>
      <c r="AR426">
        <f si="65" t="shared"/>
        <v>3</v>
      </c>
      <c r="AS426">
        <f si="66" t="shared"/>
        <v>2</v>
      </c>
      <c r="AT426">
        <f si="67" t="shared"/>
        <v>3</v>
      </c>
      <c r="AU426">
        <f si="68" t="shared"/>
        <v>1</v>
      </c>
      <c r="AV426">
        <f si="69" t="shared"/>
        <v>2</v>
      </c>
      <c r="AW426">
        <f si="70" t="shared"/>
        <v>3</v>
      </c>
    </row>
    <row r="427" spans="3:49" x14ac:dyDescent="0.25">
      <c r="C427" s="46"/>
      <c r="D427" s="47"/>
      <c r="E427" s="45"/>
      <c r="F427" s="45"/>
      <c r="G427" s="45"/>
      <c r="H427" s="45"/>
      <c r="I427" s="45"/>
      <c r="J427" s="45"/>
      <c r="K427" s="45"/>
      <c r="L427" s="5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D427">
        <v>426</v>
      </c>
      <c r="AE427" t="str">
        <f>VLOOKUP(Sheet1!B449,Sheet2!$H$2:$J$300,3,FALSE)</f>
        <v>PHI</v>
      </c>
      <c r="AF427" t="str">
        <f>VLOOKUP(Sheet1!C449,Sheet2!$H$2:$J$300,3,FALSE)</f>
        <v>ATL</v>
      </c>
      <c r="AG427" t="str">
        <f>VLOOKUP(Sheet1!D449,Sheet2!$H$2:$J$300,3,FALSE)</f>
        <v>PHO</v>
      </c>
      <c r="AH427" t="str">
        <f>VLOOKUP(Sheet1!E449,Sheet2!$H$2:$J$300,3,FALSE)</f>
        <v>DEN</v>
      </c>
      <c r="AI427" t="str">
        <f>VLOOKUP(Sheet1!F449,Sheet2!$H$2:$J$300,3,FALSE)</f>
        <v>PHO</v>
      </c>
      <c r="AJ427" t="str">
        <f>VLOOKUP(Sheet1!G449,Sheet2!$H$2:$J$300,3,FALSE)</f>
        <v>UTA</v>
      </c>
      <c r="AK427" t="str">
        <f>VLOOKUP(Sheet1!H449,Sheet2!$H$2:$J$300,3,FALSE)</f>
        <v>PHO</v>
      </c>
      <c r="AL427" t="str">
        <f>VLOOKUP(Sheet1!I449,Sheet2!$H$2:$J$300,3,FALSE)</f>
        <v>DEN</v>
      </c>
      <c r="AM427" t="str">
        <f>VLOOKUP(Sheet1!J449,Sheet2!$H$2:$J$300,3,FALSE)</f>
        <v>UTA</v>
      </c>
      <c r="AN427">
        <f si="61" t="shared"/>
        <v>1</v>
      </c>
      <c r="AO427">
        <f si="62" t="shared"/>
        <v>1</v>
      </c>
      <c r="AP427">
        <f si="63" t="shared"/>
        <v>3</v>
      </c>
      <c r="AQ427">
        <f si="64" t="shared"/>
        <v>2</v>
      </c>
      <c r="AR427">
        <f si="65" t="shared"/>
        <v>3</v>
      </c>
      <c r="AS427">
        <f si="66" t="shared"/>
        <v>2</v>
      </c>
      <c r="AT427">
        <f si="67" t="shared"/>
        <v>3</v>
      </c>
      <c r="AU427">
        <f si="68" t="shared"/>
        <v>2</v>
      </c>
      <c r="AV427">
        <f si="69" t="shared"/>
        <v>2</v>
      </c>
      <c r="AW427">
        <f si="70" t="shared"/>
        <v>3</v>
      </c>
    </row>
    <row r="428" spans="3:49" x14ac:dyDescent="0.25">
      <c r="C428" s="46"/>
      <c r="D428" s="47"/>
      <c r="E428" s="45"/>
      <c r="F428" s="45"/>
      <c r="G428" s="45"/>
      <c r="H428" s="45"/>
      <c r="I428" s="45"/>
      <c r="J428" s="45"/>
      <c r="K428" s="45"/>
      <c r="L428" s="5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D428">
        <v>427</v>
      </c>
      <c r="AE428" t="str">
        <f>VLOOKUP(Sheet1!B450,Sheet2!$H$2:$J$300,3,FALSE)</f>
        <v>PHI</v>
      </c>
      <c r="AF428" t="str">
        <f>VLOOKUP(Sheet1!C450,Sheet2!$H$2:$J$300,3,FALSE)</f>
        <v>UTA</v>
      </c>
      <c r="AG428" t="str">
        <f>VLOOKUP(Sheet1!D450,Sheet2!$H$2:$J$300,3,FALSE)</f>
        <v>PHI</v>
      </c>
      <c r="AH428" t="str">
        <f>VLOOKUP(Sheet1!E450,Sheet2!$H$2:$J$300,3,FALSE)</f>
        <v>DEN</v>
      </c>
      <c r="AI428" t="str">
        <f>VLOOKUP(Sheet1!F450,Sheet2!$H$2:$J$300,3,FALSE)</f>
        <v>PHO</v>
      </c>
      <c r="AJ428" t="str">
        <f>VLOOKUP(Sheet1!G450,Sheet2!$H$2:$J$300,3,FALSE)</f>
        <v>PHI</v>
      </c>
      <c r="AK428" t="str">
        <f>VLOOKUP(Sheet1!H450,Sheet2!$H$2:$J$300,3,FALSE)</f>
        <v>HOU</v>
      </c>
      <c r="AL428" t="str">
        <f>VLOOKUP(Sheet1!I450,Sheet2!$H$2:$J$300,3,FALSE)</f>
        <v>PHI</v>
      </c>
      <c r="AM428" t="str">
        <f>VLOOKUP(Sheet1!J450,Sheet2!$H$2:$J$300,3,FALSE)</f>
        <v>UTA</v>
      </c>
      <c r="AN428">
        <f si="61" t="shared"/>
        <v>4</v>
      </c>
      <c r="AO428">
        <f si="62" t="shared"/>
        <v>2</v>
      </c>
      <c r="AP428">
        <f si="63" t="shared"/>
        <v>4</v>
      </c>
      <c r="AQ428">
        <f si="64" t="shared"/>
        <v>1</v>
      </c>
      <c r="AR428">
        <f si="65" t="shared"/>
        <v>1</v>
      </c>
      <c r="AS428">
        <f si="66" t="shared"/>
        <v>4</v>
      </c>
      <c r="AT428">
        <f si="67" t="shared"/>
        <v>1</v>
      </c>
      <c r="AU428">
        <f si="68" t="shared"/>
        <v>4</v>
      </c>
      <c r="AV428">
        <f si="69" t="shared"/>
        <v>2</v>
      </c>
      <c r="AW428">
        <f si="70" t="shared"/>
        <v>4</v>
      </c>
    </row>
    <row r="429" spans="3:49" x14ac:dyDescent="0.25">
      <c r="C429" s="46"/>
      <c r="D429" s="47"/>
      <c r="E429" s="45"/>
      <c r="F429" s="45"/>
      <c r="G429" s="45"/>
      <c r="H429" s="45"/>
      <c r="I429" s="45"/>
      <c r="J429" s="45"/>
      <c r="K429" s="45"/>
      <c r="L429" s="5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D429">
        <v>428</v>
      </c>
      <c r="AE429" t="str">
        <f>VLOOKUP(Sheet1!B451,Sheet2!$H$2:$J$300,3,FALSE)</f>
        <v>UTA</v>
      </c>
      <c r="AF429" t="str">
        <f>VLOOKUP(Sheet1!C451,Sheet2!$H$2:$J$300,3,FALSE)</f>
        <v>PHI</v>
      </c>
      <c r="AG429" t="str">
        <f>VLOOKUP(Sheet1!D451,Sheet2!$H$2:$J$300,3,FALSE)</f>
        <v>HOU</v>
      </c>
      <c r="AH429" t="str">
        <f>VLOOKUP(Sheet1!E451,Sheet2!$H$2:$J$300,3,FALSE)</f>
        <v>DEN</v>
      </c>
      <c r="AI429" t="str">
        <f>VLOOKUP(Sheet1!F451,Sheet2!$H$2:$J$300,3,FALSE)</f>
        <v>PHO</v>
      </c>
      <c r="AJ429" t="str">
        <f>VLOOKUP(Sheet1!G451,Sheet2!$H$2:$J$300,3,FALSE)</f>
        <v>UTA</v>
      </c>
      <c r="AK429" t="str">
        <f>VLOOKUP(Sheet1!H451,Sheet2!$H$2:$J$300,3,FALSE)</f>
        <v>SAC</v>
      </c>
      <c r="AL429" t="str">
        <f>VLOOKUP(Sheet1!I451,Sheet2!$H$2:$J$300,3,FALSE)</f>
        <v>PHO</v>
      </c>
      <c r="AM429" t="str">
        <f>VLOOKUP(Sheet1!J451,Sheet2!$H$2:$J$300,3,FALSE)</f>
        <v>UTA</v>
      </c>
      <c r="AN429">
        <f si="61" t="shared"/>
        <v>3</v>
      </c>
      <c r="AO429">
        <f si="62" t="shared"/>
        <v>1</v>
      </c>
      <c r="AP429">
        <f si="63" t="shared"/>
        <v>1</v>
      </c>
      <c r="AQ429">
        <f si="64" t="shared"/>
        <v>1</v>
      </c>
      <c r="AR429">
        <f si="65" t="shared"/>
        <v>2</v>
      </c>
      <c r="AS429">
        <f si="66" t="shared"/>
        <v>3</v>
      </c>
      <c r="AT429">
        <f si="67" t="shared"/>
        <v>1</v>
      </c>
      <c r="AU429">
        <f si="68" t="shared"/>
        <v>2</v>
      </c>
      <c r="AV429">
        <f si="69" t="shared"/>
        <v>3</v>
      </c>
      <c r="AW429">
        <f si="70" t="shared"/>
        <v>3</v>
      </c>
    </row>
    <row r="430" spans="3:49" x14ac:dyDescent="0.25">
      <c r="C430" s="46"/>
      <c r="D430" s="47"/>
      <c r="E430" s="45"/>
      <c r="F430" s="45"/>
      <c r="G430" s="45"/>
      <c r="H430" s="45"/>
      <c r="I430" s="45"/>
      <c r="J430" s="45"/>
      <c r="K430" s="45"/>
      <c r="L430" s="5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D430">
        <v>429</v>
      </c>
      <c r="AE430" t="str">
        <f>VLOOKUP(Sheet1!B452,Sheet2!$H$2:$J$300,3,FALSE)</f>
        <v>PHI</v>
      </c>
      <c r="AF430" t="str">
        <f>VLOOKUP(Sheet1!C452,Sheet2!$H$2:$J$300,3,FALSE)</f>
        <v>ATL</v>
      </c>
      <c r="AG430" t="str">
        <f>VLOOKUP(Sheet1!D452,Sheet2!$H$2:$J$300,3,FALSE)</f>
        <v>PHO</v>
      </c>
      <c r="AH430" t="str">
        <f>VLOOKUP(Sheet1!E452,Sheet2!$H$2:$J$300,3,FALSE)</f>
        <v>DEN</v>
      </c>
      <c r="AI430" t="str">
        <f>VLOOKUP(Sheet1!F452,Sheet2!$H$2:$J$300,3,FALSE)</f>
        <v>UTA</v>
      </c>
      <c r="AJ430" t="str">
        <f>VLOOKUP(Sheet1!G452,Sheet2!$H$2:$J$300,3,FALSE)</f>
        <v>HOU</v>
      </c>
      <c r="AK430" t="str">
        <f>VLOOKUP(Sheet1!H452,Sheet2!$H$2:$J$300,3,FALSE)</f>
        <v>DEN</v>
      </c>
      <c r="AL430" t="str">
        <f>VLOOKUP(Sheet1!I452,Sheet2!$H$2:$J$300,3,FALSE)</f>
        <v>MIN</v>
      </c>
      <c r="AM430" t="str">
        <f>VLOOKUP(Sheet1!J452,Sheet2!$H$2:$J$300,3,FALSE)</f>
        <v>MIN</v>
      </c>
      <c r="AN430">
        <f si="61" t="shared"/>
        <v>1</v>
      </c>
      <c r="AO430">
        <f si="62" t="shared"/>
        <v>1</v>
      </c>
      <c r="AP430">
        <f si="63" t="shared"/>
        <v>1</v>
      </c>
      <c r="AQ430">
        <f si="64" t="shared"/>
        <v>2</v>
      </c>
      <c r="AR430">
        <f si="65" t="shared"/>
        <v>1</v>
      </c>
      <c r="AS430">
        <f si="66" t="shared"/>
        <v>1</v>
      </c>
      <c r="AT430">
        <f si="67" t="shared"/>
        <v>2</v>
      </c>
      <c r="AU430">
        <f si="68" t="shared"/>
        <v>2</v>
      </c>
      <c r="AV430">
        <f si="69" t="shared"/>
        <v>2</v>
      </c>
      <c r="AW430">
        <f si="70" t="shared"/>
        <v>2</v>
      </c>
    </row>
    <row r="431" spans="3:49" x14ac:dyDescent="0.25">
      <c r="C431" s="46"/>
      <c r="D431" s="47"/>
      <c r="E431" s="45"/>
      <c r="F431" s="45"/>
      <c r="G431" s="45"/>
      <c r="H431" s="45"/>
      <c r="I431" s="45"/>
      <c r="J431" s="45"/>
      <c r="K431" s="45"/>
      <c r="L431" s="5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D431">
        <v>430</v>
      </c>
      <c r="AE431" t="str">
        <f>VLOOKUP(Sheet1!B453,Sheet2!$H$2:$J$300,3,FALSE)</f>
        <v>PHI</v>
      </c>
      <c r="AF431" t="str">
        <f>VLOOKUP(Sheet1!C453,Sheet2!$H$2:$J$300,3,FALSE)</f>
        <v>SAC</v>
      </c>
      <c r="AG431" t="str">
        <f>VLOOKUP(Sheet1!D453,Sheet2!$H$2:$J$300,3,FALSE)</f>
        <v>DEN</v>
      </c>
      <c r="AH431" t="str">
        <f>VLOOKUP(Sheet1!E453,Sheet2!$H$2:$J$300,3,FALSE)</f>
        <v>DEN</v>
      </c>
      <c r="AI431" t="str">
        <f>VLOOKUP(Sheet1!F453,Sheet2!$H$2:$J$300,3,FALSE)</f>
        <v>DEN</v>
      </c>
      <c r="AJ431" t="str">
        <f>VLOOKUP(Sheet1!G453,Sheet2!$H$2:$J$300,3,FALSE)</f>
        <v>PHO</v>
      </c>
      <c r="AK431" t="str">
        <f>VLOOKUP(Sheet1!H453,Sheet2!$H$2:$J$300,3,FALSE)</f>
        <v>PHO</v>
      </c>
      <c r="AL431" t="str">
        <f>VLOOKUP(Sheet1!I453,Sheet2!$H$2:$J$300,3,FALSE)</f>
        <v>DEN</v>
      </c>
      <c r="AM431" t="str">
        <f>VLOOKUP(Sheet1!J453,Sheet2!$H$2:$J$300,3,FALSE)</f>
        <v>DEN</v>
      </c>
      <c r="AN431">
        <f si="61" t="shared"/>
        <v>1</v>
      </c>
      <c r="AO431">
        <f si="62" t="shared"/>
        <v>1</v>
      </c>
      <c r="AP431">
        <f si="63" t="shared"/>
        <v>5</v>
      </c>
      <c r="AQ431">
        <f si="64" t="shared"/>
        <v>5</v>
      </c>
      <c r="AR431">
        <f si="65" t="shared"/>
        <v>5</v>
      </c>
      <c r="AS431">
        <f si="66" t="shared"/>
        <v>2</v>
      </c>
      <c r="AT431">
        <f si="67" t="shared"/>
        <v>2</v>
      </c>
      <c r="AU431">
        <f si="68" t="shared"/>
        <v>5</v>
      </c>
      <c r="AV431">
        <f si="69" t="shared"/>
        <v>5</v>
      </c>
      <c r="AW431">
        <f si="70" t="shared"/>
        <v>5</v>
      </c>
    </row>
    <row r="432" spans="3:49" x14ac:dyDescent="0.25">
      <c r="C432" s="46"/>
      <c r="D432" s="47"/>
      <c r="E432" s="45"/>
      <c r="F432" s="45"/>
      <c r="G432" s="45"/>
      <c r="H432" s="45"/>
      <c r="I432" s="45"/>
      <c r="J432" s="45"/>
      <c r="K432" s="45"/>
      <c r="L432" s="5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D432">
        <v>431</v>
      </c>
      <c r="AE432" t="str">
        <f>VLOOKUP(Sheet1!B454,Sheet2!$H$2:$J$300,3,FALSE)</f>
        <v>SAC</v>
      </c>
      <c r="AF432" t="str">
        <f>VLOOKUP(Sheet1!C454,Sheet2!$H$2:$J$300,3,FALSE)</f>
        <v>PHI</v>
      </c>
      <c r="AG432" t="str">
        <f>VLOOKUP(Sheet1!D454,Sheet2!$H$2:$J$300,3,FALSE)</f>
        <v>PHO</v>
      </c>
      <c r="AH432" t="str">
        <f>VLOOKUP(Sheet1!E454,Sheet2!$H$2:$J$300,3,FALSE)</f>
        <v>DEN</v>
      </c>
      <c r="AI432" t="str">
        <f>VLOOKUP(Sheet1!F454,Sheet2!$H$2:$J$300,3,FALSE)</f>
        <v>DEN</v>
      </c>
      <c r="AJ432" t="str">
        <f>VLOOKUP(Sheet1!G454,Sheet2!$H$2:$J$300,3,FALSE)</f>
        <v>PHO</v>
      </c>
      <c r="AK432" t="str">
        <f>VLOOKUP(Sheet1!H454,Sheet2!$H$2:$J$300,3,FALSE)</f>
        <v>HOU</v>
      </c>
      <c r="AL432" t="str">
        <f>VLOOKUP(Sheet1!I454,Sheet2!$H$2:$J$300,3,FALSE)</f>
        <v>UTA</v>
      </c>
      <c r="AM432" t="str">
        <f>VLOOKUP(Sheet1!J454,Sheet2!$H$2:$J$300,3,FALSE)</f>
        <v>MIN</v>
      </c>
      <c r="AN432">
        <f si="61" t="shared"/>
        <v>1</v>
      </c>
      <c r="AO432">
        <f si="62" t="shared"/>
        <v>1</v>
      </c>
      <c r="AP432">
        <f si="63" t="shared"/>
        <v>2</v>
      </c>
      <c r="AQ432">
        <f si="64" t="shared"/>
        <v>2</v>
      </c>
      <c r="AR432">
        <f si="65" t="shared"/>
        <v>2</v>
      </c>
      <c r="AS432">
        <f si="66" t="shared"/>
        <v>2</v>
      </c>
      <c r="AT432">
        <f si="67" t="shared"/>
        <v>1</v>
      </c>
      <c r="AU432">
        <f si="68" t="shared"/>
        <v>1</v>
      </c>
      <c r="AV432">
        <f si="69" t="shared"/>
        <v>1</v>
      </c>
      <c r="AW432">
        <f si="70" t="shared"/>
        <v>2</v>
      </c>
    </row>
    <row r="433" spans="3:49" x14ac:dyDescent="0.25">
      <c r="C433" s="46"/>
      <c r="D433" s="47"/>
      <c r="E433" s="45"/>
      <c r="F433" s="45"/>
      <c r="G433" s="45"/>
      <c r="H433" s="45"/>
      <c r="I433" s="45"/>
      <c r="J433" s="45"/>
      <c r="K433" s="45"/>
      <c r="L433" s="5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D433">
        <v>432</v>
      </c>
      <c r="AE433" t="str">
        <f>VLOOKUP(Sheet1!B455,Sheet2!$H$2:$J$300,3,FALSE)</f>
        <v>UTA</v>
      </c>
      <c r="AF433" t="str">
        <f>VLOOKUP(Sheet1!C455,Sheet2!$H$2:$J$300,3,FALSE)</f>
        <v>MIN</v>
      </c>
      <c r="AG433" t="str">
        <f>VLOOKUP(Sheet1!D455,Sheet2!$H$2:$J$300,3,FALSE)</f>
        <v>PHO</v>
      </c>
      <c r="AH433" t="str">
        <f>VLOOKUP(Sheet1!E455,Sheet2!$H$2:$J$300,3,FALSE)</f>
        <v>DEN</v>
      </c>
      <c r="AI433" t="str">
        <f>VLOOKUP(Sheet1!F455,Sheet2!$H$2:$J$300,3,FALSE)</f>
        <v>PHO</v>
      </c>
      <c r="AJ433" t="str">
        <f>VLOOKUP(Sheet1!G455,Sheet2!$H$2:$J$300,3,FALSE)</f>
        <v>UTA</v>
      </c>
      <c r="AK433" t="str">
        <f>VLOOKUP(Sheet1!H455,Sheet2!$H$2:$J$300,3,FALSE)</f>
        <v>ATL</v>
      </c>
      <c r="AL433" t="str">
        <f>VLOOKUP(Sheet1!I455,Sheet2!$H$2:$J$300,3,FALSE)</f>
        <v>SAC</v>
      </c>
      <c r="AM433" t="str">
        <f>VLOOKUP(Sheet1!J455,Sheet2!$H$2:$J$300,3,FALSE)</f>
        <v>DEN</v>
      </c>
      <c r="AN433">
        <f si="61" t="shared"/>
        <v>2</v>
      </c>
      <c r="AO433">
        <f si="62" t="shared"/>
        <v>1</v>
      </c>
      <c r="AP433">
        <f si="63" t="shared"/>
        <v>2</v>
      </c>
      <c r="AQ433">
        <f si="64" t="shared"/>
        <v>2</v>
      </c>
      <c r="AR433">
        <f si="65" t="shared"/>
        <v>2</v>
      </c>
      <c r="AS433">
        <f si="66" t="shared"/>
        <v>2</v>
      </c>
      <c r="AT433">
        <f si="67" t="shared"/>
        <v>1</v>
      </c>
      <c r="AU433">
        <f si="68" t="shared"/>
        <v>1</v>
      </c>
      <c r="AV433">
        <f si="69" t="shared"/>
        <v>2</v>
      </c>
      <c r="AW433">
        <f si="70" t="shared"/>
        <v>2</v>
      </c>
    </row>
    <row r="434" spans="3:49" x14ac:dyDescent="0.25">
      <c r="C434" s="46"/>
      <c r="D434" s="47"/>
      <c r="E434" s="45"/>
      <c r="F434" s="45"/>
      <c r="G434" s="45"/>
      <c r="H434" s="45"/>
      <c r="I434" s="45"/>
      <c r="J434" s="45"/>
      <c r="K434" s="45"/>
      <c r="L434" s="5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D434">
        <v>433</v>
      </c>
      <c r="AE434" t="str">
        <f>VLOOKUP(Sheet1!B456,Sheet2!$H$2:$J$300,3,FALSE)</f>
        <v>PHI</v>
      </c>
      <c r="AF434" t="str">
        <f>VLOOKUP(Sheet1!C456,Sheet2!$H$2:$J$300,3,FALSE)</f>
        <v>UTA</v>
      </c>
      <c r="AG434" t="str">
        <f>VLOOKUP(Sheet1!D456,Sheet2!$H$2:$J$300,3,FALSE)</f>
        <v>PHO</v>
      </c>
      <c r="AH434" t="str">
        <f>VLOOKUP(Sheet1!E456,Sheet2!$H$2:$J$300,3,FALSE)</f>
        <v>DEN</v>
      </c>
      <c r="AI434" t="str">
        <f>VLOOKUP(Sheet1!F456,Sheet2!$H$2:$J$300,3,FALSE)</f>
        <v>PHO</v>
      </c>
      <c r="AJ434" t="str">
        <f>VLOOKUP(Sheet1!G456,Sheet2!$H$2:$J$300,3,FALSE)</f>
        <v>UTA</v>
      </c>
      <c r="AK434" t="str">
        <f>VLOOKUP(Sheet1!H456,Sheet2!$H$2:$J$300,3,FALSE)</f>
        <v>SAC</v>
      </c>
      <c r="AL434" t="str">
        <f>VLOOKUP(Sheet1!I456,Sheet2!$H$2:$J$300,3,FALSE)</f>
        <v>DEN</v>
      </c>
      <c r="AM434" t="str">
        <f>VLOOKUP(Sheet1!J456,Sheet2!$H$2:$J$300,3,FALSE)</f>
        <v>UTA</v>
      </c>
      <c r="AN434">
        <f si="61" t="shared"/>
        <v>1</v>
      </c>
      <c r="AO434">
        <f si="62" t="shared"/>
        <v>3</v>
      </c>
      <c r="AP434">
        <f si="63" t="shared"/>
        <v>2</v>
      </c>
      <c r="AQ434">
        <f si="64" t="shared"/>
        <v>2</v>
      </c>
      <c r="AR434">
        <f si="65" t="shared"/>
        <v>2</v>
      </c>
      <c r="AS434">
        <f si="66" t="shared"/>
        <v>3</v>
      </c>
      <c r="AT434">
        <f si="67" t="shared"/>
        <v>1</v>
      </c>
      <c r="AU434">
        <f si="68" t="shared"/>
        <v>2</v>
      </c>
      <c r="AV434">
        <f si="69" t="shared"/>
        <v>3</v>
      </c>
      <c r="AW434">
        <f si="70" t="shared"/>
        <v>3</v>
      </c>
    </row>
    <row r="435" spans="3:49" x14ac:dyDescent="0.25">
      <c r="C435" s="46"/>
      <c r="D435" s="47"/>
      <c r="E435" s="45"/>
      <c r="F435" s="45"/>
      <c r="G435" s="45"/>
      <c r="H435" s="45"/>
      <c r="I435" s="45"/>
      <c r="J435" s="45"/>
      <c r="K435" s="45"/>
      <c r="L435" s="5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D435">
        <v>434</v>
      </c>
      <c r="AE435" t="str">
        <f>VLOOKUP(Sheet1!B457,Sheet2!$H$2:$J$300,3,FALSE)</f>
        <v>PHI</v>
      </c>
      <c r="AF435" t="str">
        <f>VLOOKUP(Sheet1!C457,Sheet2!$H$2:$J$300,3,FALSE)</f>
        <v>PHI</v>
      </c>
      <c r="AG435" t="str">
        <f>VLOOKUP(Sheet1!D457,Sheet2!$H$2:$J$300,3,FALSE)</f>
        <v>PHO</v>
      </c>
      <c r="AH435" t="str">
        <f>VLOOKUP(Sheet1!E457,Sheet2!$H$2:$J$300,3,FALSE)</f>
        <v>PHI</v>
      </c>
      <c r="AI435" t="str">
        <f>VLOOKUP(Sheet1!F457,Sheet2!$H$2:$J$300,3,FALSE)</f>
        <v>UTA</v>
      </c>
      <c r="AJ435" t="str">
        <f>VLOOKUP(Sheet1!G457,Sheet2!$H$2:$J$300,3,FALSE)</f>
        <v>PHI</v>
      </c>
      <c r="AK435" t="str">
        <f>VLOOKUP(Sheet1!H457,Sheet2!$H$2:$J$300,3,FALSE)</f>
        <v>DEN</v>
      </c>
      <c r="AL435" t="str">
        <f>VLOOKUP(Sheet1!I457,Sheet2!$H$2:$J$300,3,FALSE)</f>
        <v>UTA</v>
      </c>
      <c r="AM435" t="str">
        <f>VLOOKUP(Sheet1!J457,Sheet2!$H$2:$J$300,3,FALSE)</f>
        <v>UTA</v>
      </c>
      <c r="AN435">
        <f si="61" t="shared"/>
        <v>4</v>
      </c>
      <c r="AO435">
        <f si="62" t="shared"/>
        <v>4</v>
      </c>
      <c r="AP435">
        <f si="63" t="shared"/>
        <v>1</v>
      </c>
      <c r="AQ435">
        <f si="64" t="shared"/>
        <v>4</v>
      </c>
      <c r="AR435">
        <f si="65" t="shared"/>
        <v>3</v>
      </c>
      <c r="AS435">
        <f si="66" t="shared"/>
        <v>4</v>
      </c>
      <c r="AT435">
        <f si="67" t="shared"/>
        <v>1</v>
      </c>
      <c r="AU435">
        <f si="68" t="shared"/>
        <v>3</v>
      </c>
      <c r="AV435">
        <f si="69" t="shared"/>
        <v>3</v>
      </c>
      <c r="AW435">
        <f si="70" t="shared"/>
        <v>4</v>
      </c>
    </row>
    <row r="436" spans="3:49" x14ac:dyDescent="0.25">
      <c r="C436" s="46"/>
      <c r="D436" s="47"/>
      <c r="E436" s="45"/>
      <c r="F436" s="45"/>
      <c r="G436" s="45"/>
      <c r="H436" s="45"/>
      <c r="I436" s="45"/>
      <c r="J436" s="45"/>
      <c r="K436" s="45"/>
      <c r="L436" s="5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D436">
        <v>435</v>
      </c>
      <c r="AE436" t="str">
        <f>VLOOKUP(Sheet1!B458,Sheet2!$H$2:$J$300,3,FALSE)</f>
        <v>PHI</v>
      </c>
      <c r="AF436" t="str">
        <f>VLOOKUP(Sheet1!C458,Sheet2!$H$2:$J$300,3,FALSE)</f>
        <v>MIN</v>
      </c>
      <c r="AG436" t="str">
        <f>VLOOKUP(Sheet1!D458,Sheet2!$H$2:$J$300,3,FALSE)</f>
        <v>DEN</v>
      </c>
      <c r="AH436" t="str">
        <f>VLOOKUP(Sheet1!E458,Sheet2!$H$2:$J$300,3,FALSE)</f>
        <v>DEN</v>
      </c>
      <c r="AI436" t="str">
        <f>VLOOKUP(Sheet1!F458,Sheet2!$H$2:$J$300,3,FALSE)</f>
        <v>PHO</v>
      </c>
      <c r="AJ436" t="str">
        <f>VLOOKUP(Sheet1!G458,Sheet2!$H$2:$J$300,3,FALSE)</f>
        <v>HOU</v>
      </c>
      <c r="AK436" t="str">
        <f>VLOOKUP(Sheet1!H458,Sheet2!$H$2:$J$300,3,FALSE)</f>
        <v>HOU</v>
      </c>
      <c r="AL436" t="str">
        <f>VLOOKUP(Sheet1!I458,Sheet2!$H$2:$J$300,3,FALSE)</f>
        <v>PHO</v>
      </c>
      <c r="AM436" t="str">
        <f>VLOOKUP(Sheet1!J458,Sheet2!$H$2:$J$300,3,FALSE)</f>
        <v>DEN</v>
      </c>
      <c r="AN436">
        <f si="61" t="shared"/>
        <v>1</v>
      </c>
      <c r="AO436">
        <f si="62" t="shared"/>
        <v>1</v>
      </c>
      <c r="AP436">
        <f si="63" t="shared"/>
        <v>3</v>
      </c>
      <c r="AQ436">
        <f si="64" t="shared"/>
        <v>3</v>
      </c>
      <c r="AR436">
        <f si="65" t="shared"/>
        <v>2</v>
      </c>
      <c r="AS436">
        <f si="66" t="shared"/>
        <v>2</v>
      </c>
      <c r="AT436">
        <f si="67" t="shared"/>
        <v>2</v>
      </c>
      <c r="AU436">
        <f si="68" t="shared"/>
        <v>2</v>
      </c>
      <c r="AV436">
        <f si="69" t="shared"/>
        <v>3</v>
      </c>
      <c r="AW436">
        <f si="70" t="shared"/>
        <v>3</v>
      </c>
    </row>
    <row r="437" spans="3:49" x14ac:dyDescent="0.25">
      <c r="C437" s="46"/>
      <c r="D437" s="47"/>
      <c r="E437" s="45"/>
      <c r="F437" s="45"/>
      <c r="G437" s="45"/>
      <c r="H437" s="45"/>
      <c r="I437" s="45"/>
      <c r="J437" s="45"/>
      <c r="K437" s="45"/>
      <c r="L437" s="5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D437">
        <v>436</v>
      </c>
      <c r="AE437" t="str">
        <f>VLOOKUP(Sheet1!B459,Sheet2!$H$2:$J$300,3,FALSE)</f>
        <v>PHI</v>
      </c>
      <c r="AF437" t="str">
        <f>VLOOKUP(Sheet1!C459,Sheet2!$H$2:$J$300,3,FALSE)</f>
        <v>PHI</v>
      </c>
      <c r="AG437" t="str">
        <f>VLOOKUP(Sheet1!D459,Sheet2!$H$2:$J$300,3,FALSE)</f>
        <v>PHO</v>
      </c>
      <c r="AH437" t="str">
        <f>VLOOKUP(Sheet1!E459,Sheet2!$H$2:$J$300,3,FALSE)</f>
        <v>PHI</v>
      </c>
      <c r="AI437" t="str">
        <f>VLOOKUP(Sheet1!F459,Sheet2!$H$2:$J$300,3,FALSE)</f>
        <v>PHO</v>
      </c>
      <c r="AJ437" t="str">
        <f>VLOOKUP(Sheet1!G459,Sheet2!$H$2:$J$300,3,FALSE)</f>
        <v>PHI</v>
      </c>
      <c r="AK437" t="str">
        <f>VLOOKUP(Sheet1!H459,Sheet2!$H$2:$J$300,3,FALSE)</f>
        <v>DEN</v>
      </c>
      <c r="AL437" t="str">
        <f>VLOOKUP(Sheet1!I459,Sheet2!$H$2:$J$300,3,FALSE)</f>
        <v>HOU</v>
      </c>
      <c r="AM437" t="str">
        <f>VLOOKUP(Sheet1!J459,Sheet2!$H$2:$J$300,3,FALSE)</f>
        <v>UTA</v>
      </c>
      <c r="AN437">
        <f si="61" t="shared"/>
        <v>4</v>
      </c>
      <c r="AO437">
        <f si="62" t="shared"/>
        <v>4</v>
      </c>
      <c r="AP437">
        <f si="63" t="shared"/>
        <v>2</v>
      </c>
      <c r="AQ437">
        <f si="64" t="shared"/>
        <v>4</v>
      </c>
      <c r="AR437">
        <f si="65" t="shared"/>
        <v>2</v>
      </c>
      <c r="AS437">
        <f si="66" t="shared"/>
        <v>4</v>
      </c>
      <c r="AT437">
        <f si="67" t="shared"/>
        <v>1</v>
      </c>
      <c r="AU437">
        <f si="68" t="shared"/>
        <v>1</v>
      </c>
      <c r="AV437">
        <f si="69" t="shared"/>
        <v>1</v>
      </c>
      <c r="AW437">
        <f si="70" t="shared"/>
        <v>4</v>
      </c>
    </row>
    <row r="438" spans="3:49" x14ac:dyDescent="0.25">
      <c r="C438" s="46"/>
      <c r="D438" s="47"/>
      <c r="E438" s="45"/>
      <c r="F438" s="45"/>
      <c r="G438" s="45"/>
      <c r="H438" s="45"/>
      <c r="I438" s="45"/>
      <c r="J438" s="45"/>
      <c r="K438" s="45"/>
      <c r="L438" s="5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D438">
        <v>437</v>
      </c>
      <c r="AE438" t="str">
        <f>VLOOKUP(Sheet1!B460,Sheet2!$H$2:$J$300,3,FALSE)</f>
        <v>SAC</v>
      </c>
      <c r="AF438" t="str">
        <f>VLOOKUP(Sheet1!C460,Sheet2!$H$2:$J$300,3,FALSE)</f>
        <v>PHI</v>
      </c>
      <c r="AG438" t="str">
        <f>VLOOKUP(Sheet1!D460,Sheet2!$H$2:$J$300,3,FALSE)</f>
        <v>PHI</v>
      </c>
      <c r="AH438" t="str">
        <f>VLOOKUP(Sheet1!E460,Sheet2!$H$2:$J$300,3,FALSE)</f>
        <v>DEN</v>
      </c>
      <c r="AI438" t="str">
        <f>VLOOKUP(Sheet1!F460,Sheet2!$H$2:$J$300,3,FALSE)</f>
        <v>DEN</v>
      </c>
      <c r="AJ438" t="str">
        <f>VLOOKUP(Sheet1!G460,Sheet2!$H$2:$J$300,3,FALSE)</f>
        <v>PHO</v>
      </c>
      <c r="AK438" t="str">
        <f>VLOOKUP(Sheet1!H460,Sheet2!$H$2:$J$300,3,FALSE)</f>
        <v>HOU</v>
      </c>
      <c r="AL438" t="str">
        <f>VLOOKUP(Sheet1!I460,Sheet2!$H$2:$J$300,3,FALSE)</f>
        <v>ATL</v>
      </c>
      <c r="AM438" t="str">
        <f>VLOOKUP(Sheet1!J460,Sheet2!$H$2:$J$300,3,FALSE)</f>
        <v>UTA</v>
      </c>
      <c r="AN438">
        <f si="61" t="shared"/>
        <v>1</v>
      </c>
      <c r="AO438">
        <f si="62" t="shared"/>
        <v>2</v>
      </c>
      <c r="AP438">
        <f si="63" t="shared"/>
        <v>2</v>
      </c>
      <c r="AQ438">
        <f si="64" t="shared"/>
        <v>2</v>
      </c>
      <c r="AR438">
        <f si="65" t="shared"/>
        <v>2</v>
      </c>
      <c r="AS438">
        <f si="66" t="shared"/>
        <v>1</v>
      </c>
      <c r="AT438">
        <f si="67" t="shared"/>
        <v>1</v>
      </c>
      <c r="AU438">
        <f si="68" t="shared"/>
        <v>1</v>
      </c>
      <c r="AV438">
        <f si="69" t="shared"/>
        <v>1</v>
      </c>
      <c r="AW438">
        <f si="70" t="shared"/>
        <v>2</v>
      </c>
    </row>
    <row r="439" spans="3:49" x14ac:dyDescent="0.25">
      <c r="C439" s="46"/>
      <c r="D439" s="47"/>
      <c r="E439" s="45"/>
      <c r="F439" s="45"/>
      <c r="G439" s="45"/>
      <c r="H439" s="45"/>
      <c r="I439" s="45"/>
      <c r="J439" s="45"/>
      <c r="K439" s="45"/>
      <c r="L439" s="5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D439">
        <v>438</v>
      </c>
      <c r="AE439" t="str">
        <f>VLOOKUP(Sheet1!B461,Sheet2!$H$2:$J$300,3,FALSE)</f>
        <v>PHI</v>
      </c>
      <c r="AF439" t="str">
        <f>VLOOKUP(Sheet1!C461,Sheet2!$H$2:$J$300,3,FALSE)</f>
        <v>PHI</v>
      </c>
      <c r="AG439" t="str">
        <f>VLOOKUP(Sheet1!D461,Sheet2!$H$2:$J$300,3,FALSE)</f>
        <v>HOU</v>
      </c>
      <c r="AH439" t="str">
        <f>VLOOKUP(Sheet1!E461,Sheet2!$H$2:$J$300,3,FALSE)</f>
        <v>DEN</v>
      </c>
      <c r="AI439" t="str">
        <f>VLOOKUP(Sheet1!F461,Sheet2!$H$2:$J$300,3,FALSE)</f>
        <v>PHO</v>
      </c>
      <c r="AJ439" t="str">
        <f>VLOOKUP(Sheet1!G461,Sheet2!$H$2:$J$300,3,FALSE)</f>
        <v>ATL</v>
      </c>
      <c r="AK439" t="str">
        <f>VLOOKUP(Sheet1!H461,Sheet2!$H$2:$J$300,3,FALSE)</f>
        <v>PHO</v>
      </c>
      <c r="AL439" t="str">
        <f>VLOOKUP(Sheet1!I461,Sheet2!$H$2:$J$300,3,FALSE)</f>
        <v>DEN</v>
      </c>
      <c r="AM439" t="str">
        <f>VLOOKUP(Sheet1!J461,Sheet2!$H$2:$J$300,3,FALSE)</f>
        <v>PHO</v>
      </c>
      <c r="AN439">
        <f si="61" t="shared"/>
        <v>2</v>
      </c>
      <c r="AO439">
        <f si="62" t="shared"/>
        <v>2</v>
      </c>
      <c r="AP439">
        <f si="63" t="shared"/>
        <v>1</v>
      </c>
      <c r="AQ439">
        <f si="64" t="shared"/>
        <v>2</v>
      </c>
      <c r="AR439">
        <f si="65" t="shared"/>
        <v>3</v>
      </c>
      <c r="AS439">
        <f si="66" t="shared"/>
        <v>1</v>
      </c>
      <c r="AT439">
        <f si="67" t="shared"/>
        <v>3</v>
      </c>
      <c r="AU439">
        <f si="68" t="shared"/>
        <v>2</v>
      </c>
      <c r="AV439">
        <f si="69" t="shared"/>
        <v>3</v>
      </c>
      <c r="AW439">
        <f si="70" t="shared"/>
        <v>3</v>
      </c>
    </row>
    <row r="440" spans="3:49" x14ac:dyDescent="0.25">
      <c r="C440" s="46"/>
      <c r="D440" s="47"/>
      <c r="E440" s="45"/>
      <c r="F440" s="45"/>
      <c r="G440" s="45"/>
      <c r="H440" s="45"/>
      <c r="I440" s="45"/>
      <c r="J440" s="45"/>
      <c r="K440" s="45"/>
      <c r="L440" s="5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D440">
        <v>439</v>
      </c>
      <c r="AE440" t="str">
        <f>VLOOKUP(Sheet1!B462,Sheet2!$H$2:$J$300,3,FALSE)</f>
        <v>PHI</v>
      </c>
      <c r="AF440" t="str">
        <f>VLOOKUP(Sheet1!C462,Sheet2!$H$2:$J$300,3,FALSE)</f>
        <v>ATL</v>
      </c>
      <c r="AG440" t="str">
        <f>VLOOKUP(Sheet1!D462,Sheet2!$H$2:$J$300,3,FALSE)</f>
        <v>DEN</v>
      </c>
      <c r="AH440" t="str">
        <f>VLOOKUP(Sheet1!E462,Sheet2!$H$2:$J$300,3,FALSE)</f>
        <v>ATL</v>
      </c>
      <c r="AI440" t="str">
        <f>VLOOKUP(Sheet1!F462,Sheet2!$H$2:$J$300,3,FALSE)</f>
        <v>PHO</v>
      </c>
      <c r="AJ440" t="str">
        <f>VLOOKUP(Sheet1!G462,Sheet2!$H$2:$J$300,3,FALSE)</f>
        <v>HOU</v>
      </c>
      <c r="AK440" t="str">
        <f>VLOOKUP(Sheet1!H462,Sheet2!$H$2:$J$300,3,FALSE)</f>
        <v>SAC</v>
      </c>
      <c r="AL440" t="str">
        <f>VLOOKUP(Sheet1!I462,Sheet2!$H$2:$J$300,3,FALSE)</f>
        <v>PHO</v>
      </c>
      <c r="AM440" t="str">
        <f>VLOOKUP(Sheet1!J462,Sheet2!$H$2:$J$300,3,FALSE)</f>
        <v>PHI</v>
      </c>
      <c r="AN440">
        <f si="61" t="shared"/>
        <v>2</v>
      </c>
      <c r="AO440">
        <f si="62" t="shared"/>
        <v>2</v>
      </c>
      <c r="AP440">
        <f si="63" t="shared"/>
        <v>1</v>
      </c>
      <c r="AQ440">
        <f si="64" t="shared"/>
        <v>2</v>
      </c>
      <c r="AR440">
        <f si="65" t="shared"/>
        <v>2</v>
      </c>
      <c r="AS440">
        <f si="66" t="shared"/>
        <v>1</v>
      </c>
      <c r="AT440">
        <f si="67" t="shared"/>
        <v>1</v>
      </c>
      <c r="AU440">
        <f si="68" t="shared"/>
        <v>2</v>
      </c>
      <c r="AV440">
        <f si="69" t="shared"/>
        <v>2</v>
      </c>
      <c r="AW440">
        <f si="70" t="shared"/>
        <v>2</v>
      </c>
    </row>
    <row r="441" spans="3:49" x14ac:dyDescent="0.25">
      <c r="C441" s="46"/>
      <c r="D441" s="47"/>
      <c r="E441" s="45"/>
      <c r="F441" s="45"/>
      <c r="G441" s="45"/>
      <c r="H441" s="45"/>
      <c r="I441" s="45"/>
      <c r="J441" s="45"/>
      <c r="K441" s="45"/>
      <c r="L441" s="5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D441">
        <v>440</v>
      </c>
      <c r="AE441" t="str">
        <f>VLOOKUP(Sheet1!B463,Sheet2!$H$2:$J$300,3,FALSE)</f>
        <v>PHI</v>
      </c>
      <c r="AF441" t="str">
        <f>VLOOKUP(Sheet1!C463,Sheet2!$H$2:$J$300,3,FALSE)</f>
        <v>MIN</v>
      </c>
      <c r="AG441" t="str">
        <f>VLOOKUP(Sheet1!D463,Sheet2!$H$2:$J$300,3,FALSE)</f>
        <v>PHI</v>
      </c>
      <c r="AH441" t="str">
        <f>VLOOKUP(Sheet1!E463,Sheet2!$H$2:$J$300,3,FALSE)</f>
        <v>SAC</v>
      </c>
      <c r="AI441" t="str">
        <f>VLOOKUP(Sheet1!F463,Sheet2!$H$2:$J$300,3,FALSE)</f>
        <v>PHO</v>
      </c>
      <c r="AJ441" t="str">
        <f>VLOOKUP(Sheet1!G463,Sheet2!$H$2:$J$300,3,FALSE)</f>
        <v>PHO</v>
      </c>
      <c r="AK441" t="str">
        <f>VLOOKUP(Sheet1!H463,Sheet2!$H$2:$J$300,3,FALSE)</f>
        <v>DEN</v>
      </c>
      <c r="AL441" t="str">
        <f>VLOOKUP(Sheet1!I463,Sheet2!$H$2:$J$300,3,FALSE)</f>
        <v>MIN</v>
      </c>
      <c r="AM441" t="str">
        <f>VLOOKUP(Sheet1!J463,Sheet2!$H$2:$J$300,3,FALSE)</f>
        <v>MIN</v>
      </c>
      <c r="AN441">
        <f si="61" t="shared"/>
        <v>2</v>
      </c>
      <c r="AO441">
        <f si="62" t="shared"/>
        <v>3</v>
      </c>
      <c r="AP441">
        <f si="63" t="shared"/>
        <v>2</v>
      </c>
      <c r="AQ441">
        <f si="64" t="shared"/>
        <v>1</v>
      </c>
      <c r="AR441">
        <f si="65" t="shared"/>
        <v>2</v>
      </c>
      <c r="AS441">
        <f si="66" t="shared"/>
        <v>2</v>
      </c>
      <c r="AT441">
        <f si="67" t="shared"/>
        <v>1</v>
      </c>
      <c r="AU441">
        <f si="68" t="shared"/>
        <v>3</v>
      </c>
      <c r="AV441">
        <f si="69" t="shared"/>
        <v>3</v>
      </c>
      <c r="AW441">
        <f si="70" t="shared"/>
        <v>3</v>
      </c>
    </row>
    <row r="442" spans="3:49" x14ac:dyDescent="0.25">
      <c r="C442" s="46"/>
      <c r="D442" s="47"/>
      <c r="E442" s="45"/>
      <c r="F442" s="45"/>
      <c r="G442" s="45"/>
      <c r="H442" s="45"/>
      <c r="I442" s="45"/>
      <c r="J442" s="45"/>
      <c r="K442" s="45"/>
      <c r="L442" s="5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D442">
        <v>441</v>
      </c>
      <c r="AE442" t="str">
        <f>VLOOKUP(Sheet1!B464,Sheet2!$H$2:$J$300,3,FALSE)</f>
        <v>SAC</v>
      </c>
      <c r="AF442" t="str">
        <f>VLOOKUP(Sheet1!C464,Sheet2!$H$2:$J$300,3,FALSE)</f>
        <v>ATL</v>
      </c>
      <c r="AG442" t="str">
        <f>VLOOKUP(Sheet1!D464,Sheet2!$H$2:$J$300,3,FALSE)</f>
        <v>PHO</v>
      </c>
      <c r="AH442" t="str">
        <f>VLOOKUP(Sheet1!E464,Sheet2!$H$2:$J$300,3,FALSE)</f>
        <v>DEN</v>
      </c>
      <c r="AI442" t="str">
        <f>VLOOKUP(Sheet1!F464,Sheet2!$H$2:$J$300,3,FALSE)</f>
        <v>PHO</v>
      </c>
      <c r="AJ442" t="str">
        <f>VLOOKUP(Sheet1!G464,Sheet2!$H$2:$J$300,3,FALSE)</f>
        <v>PHO</v>
      </c>
      <c r="AK442" t="str">
        <f>VLOOKUP(Sheet1!H464,Sheet2!$H$2:$J$300,3,FALSE)</f>
        <v>ATL</v>
      </c>
      <c r="AL442" t="str">
        <f>VLOOKUP(Sheet1!I464,Sheet2!$H$2:$J$300,3,FALSE)</f>
        <v>SAC</v>
      </c>
      <c r="AM442" t="str">
        <f>VLOOKUP(Sheet1!J464,Sheet2!$H$2:$J$300,3,FALSE)</f>
        <v>MIN</v>
      </c>
      <c r="AN442">
        <f si="61" t="shared"/>
        <v>2</v>
      </c>
      <c r="AO442">
        <f si="62" t="shared"/>
        <v>2</v>
      </c>
      <c r="AP442">
        <f si="63" t="shared"/>
        <v>3</v>
      </c>
      <c r="AQ442">
        <f si="64" t="shared"/>
        <v>1</v>
      </c>
      <c r="AR442">
        <f si="65" t="shared"/>
        <v>3</v>
      </c>
      <c r="AS442">
        <f si="66" t="shared"/>
        <v>3</v>
      </c>
      <c r="AT442">
        <f si="67" t="shared"/>
        <v>2</v>
      </c>
      <c r="AU442">
        <f si="68" t="shared"/>
        <v>2</v>
      </c>
      <c r="AV442">
        <f si="69" t="shared"/>
        <v>1</v>
      </c>
      <c r="AW442">
        <f si="70" t="shared"/>
        <v>3</v>
      </c>
    </row>
    <row r="443" spans="3:49" x14ac:dyDescent="0.25">
      <c r="C443" s="46"/>
      <c r="D443" s="47"/>
      <c r="E443" s="45"/>
      <c r="F443" s="45"/>
      <c r="G443" s="45"/>
      <c r="H443" s="45"/>
      <c r="I443" s="45"/>
      <c r="J443" s="45"/>
      <c r="K443" s="45"/>
      <c r="L443" s="5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D443">
        <v>442</v>
      </c>
      <c r="AE443" t="str">
        <f>VLOOKUP(Sheet1!B465,Sheet2!$H$2:$J$300,3,FALSE)</f>
        <v>PHI</v>
      </c>
      <c r="AF443" t="str">
        <f>VLOOKUP(Sheet1!C465,Sheet2!$H$2:$J$300,3,FALSE)</f>
        <v>MIN</v>
      </c>
      <c r="AG443" t="str">
        <f>VLOOKUP(Sheet1!D465,Sheet2!$H$2:$J$300,3,FALSE)</f>
        <v>PHI</v>
      </c>
      <c r="AH443" t="str">
        <f>VLOOKUP(Sheet1!E465,Sheet2!$H$2:$J$300,3,FALSE)</f>
        <v>DEN</v>
      </c>
      <c r="AI443" t="str">
        <f>VLOOKUP(Sheet1!F465,Sheet2!$H$2:$J$300,3,FALSE)</f>
        <v>PHO</v>
      </c>
      <c r="AJ443" t="str">
        <f>VLOOKUP(Sheet1!G465,Sheet2!$H$2:$J$300,3,FALSE)</f>
        <v>PHI</v>
      </c>
      <c r="AK443" t="str">
        <f>VLOOKUP(Sheet1!H465,Sheet2!$H$2:$J$300,3,FALSE)</f>
        <v>ATL</v>
      </c>
      <c r="AL443" t="str">
        <f>VLOOKUP(Sheet1!I465,Sheet2!$H$2:$J$300,3,FALSE)</f>
        <v>PHO</v>
      </c>
      <c r="AM443" t="str">
        <f>VLOOKUP(Sheet1!J465,Sheet2!$H$2:$J$300,3,FALSE)</f>
        <v>PHI</v>
      </c>
      <c r="AN443">
        <f si="61" t="shared"/>
        <v>4</v>
      </c>
      <c r="AO443">
        <f si="62" t="shared"/>
        <v>1</v>
      </c>
      <c r="AP443">
        <f si="63" t="shared"/>
        <v>4</v>
      </c>
      <c r="AQ443">
        <f si="64" t="shared"/>
        <v>1</v>
      </c>
      <c r="AR443">
        <f si="65" t="shared"/>
        <v>2</v>
      </c>
      <c r="AS443">
        <f si="66" t="shared"/>
        <v>4</v>
      </c>
      <c r="AT443">
        <f si="67" t="shared"/>
        <v>1</v>
      </c>
      <c r="AU443">
        <f si="68" t="shared"/>
        <v>2</v>
      </c>
      <c r="AV443">
        <f si="69" t="shared"/>
        <v>4</v>
      </c>
      <c r="AW443">
        <f si="70" t="shared"/>
        <v>4</v>
      </c>
    </row>
    <row r="444" spans="3:49" x14ac:dyDescent="0.25">
      <c r="C444" s="46"/>
      <c r="D444" s="47"/>
      <c r="E444" s="45"/>
      <c r="F444" s="45"/>
      <c r="G444" s="45"/>
      <c r="H444" s="45"/>
      <c r="I444" s="45"/>
      <c r="J444" s="45"/>
      <c r="K444" s="45"/>
      <c r="L444" s="5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D444">
        <v>443</v>
      </c>
      <c r="AE444" t="str">
        <f>VLOOKUP(Sheet1!B466,Sheet2!$H$2:$J$300,3,FALSE)</f>
        <v>SAC</v>
      </c>
      <c r="AF444" t="str">
        <f>VLOOKUP(Sheet1!C466,Sheet2!$H$2:$J$300,3,FALSE)</f>
        <v>ATL</v>
      </c>
      <c r="AG444" t="str">
        <f>VLOOKUP(Sheet1!D466,Sheet2!$H$2:$J$300,3,FALSE)</f>
        <v>HOU</v>
      </c>
      <c r="AH444" t="str">
        <f>VLOOKUP(Sheet1!E466,Sheet2!$H$2:$J$300,3,FALSE)</f>
        <v>DEN</v>
      </c>
      <c r="AI444" t="str">
        <f>VLOOKUP(Sheet1!F466,Sheet2!$H$2:$J$300,3,FALSE)</f>
        <v>PHO</v>
      </c>
      <c r="AJ444" t="str">
        <f>VLOOKUP(Sheet1!G466,Sheet2!$H$2:$J$300,3,FALSE)</f>
        <v>HOU</v>
      </c>
      <c r="AK444" t="str">
        <f>VLOOKUP(Sheet1!H466,Sheet2!$H$2:$J$300,3,FALSE)</f>
        <v>DEN</v>
      </c>
      <c r="AL444" t="str">
        <f>VLOOKUP(Sheet1!I466,Sheet2!$H$2:$J$300,3,FALSE)</f>
        <v>HOU</v>
      </c>
      <c r="AM444" t="str">
        <f>VLOOKUP(Sheet1!J466,Sheet2!$H$2:$J$300,3,FALSE)</f>
        <v>MIN</v>
      </c>
      <c r="AN444">
        <f si="61" t="shared"/>
        <v>1</v>
      </c>
      <c r="AO444">
        <f si="62" t="shared"/>
        <v>1</v>
      </c>
      <c r="AP444">
        <f si="63" t="shared"/>
        <v>3</v>
      </c>
      <c r="AQ444">
        <f si="64" t="shared"/>
        <v>2</v>
      </c>
      <c r="AR444">
        <f si="65" t="shared"/>
        <v>1</v>
      </c>
      <c r="AS444">
        <f si="66" t="shared"/>
        <v>3</v>
      </c>
      <c r="AT444">
        <f si="67" t="shared"/>
        <v>2</v>
      </c>
      <c r="AU444">
        <f si="68" t="shared"/>
        <v>3</v>
      </c>
      <c r="AV444">
        <f si="69" t="shared"/>
        <v>1</v>
      </c>
      <c r="AW444">
        <f si="70" t="shared"/>
        <v>3</v>
      </c>
    </row>
    <row r="445" spans="3:49" x14ac:dyDescent="0.25">
      <c r="C445" s="46"/>
      <c r="D445" s="47"/>
      <c r="E445" s="45"/>
      <c r="F445" s="45"/>
      <c r="G445" s="45"/>
      <c r="H445" s="45"/>
      <c r="I445" s="45"/>
      <c r="J445" s="45"/>
      <c r="K445" s="45"/>
      <c r="L445" s="5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D445">
        <v>444</v>
      </c>
      <c r="AE445" t="str">
        <f>VLOOKUP(Sheet1!B467,Sheet2!$H$2:$J$300,3,FALSE)</f>
        <v>SAC</v>
      </c>
      <c r="AF445" t="str">
        <f>VLOOKUP(Sheet1!C467,Sheet2!$H$2:$J$300,3,FALSE)</f>
        <v>PHI</v>
      </c>
      <c r="AG445" t="str">
        <f>VLOOKUP(Sheet1!D467,Sheet2!$H$2:$J$300,3,FALSE)</f>
        <v>HOU</v>
      </c>
      <c r="AH445" t="str">
        <f>VLOOKUP(Sheet1!E467,Sheet2!$H$2:$J$300,3,FALSE)</f>
        <v>DEN</v>
      </c>
      <c r="AI445" t="str">
        <f>VLOOKUP(Sheet1!F467,Sheet2!$H$2:$J$300,3,FALSE)</f>
        <v>UTA</v>
      </c>
      <c r="AJ445" t="str">
        <f>VLOOKUP(Sheet1!G467,Sheet2!$H$2:$J$300,3,FALSE)</f>
        <v>PHI</v>
      </c>
      <c r="AK445" t="str">
        <f>VLOOKUP(Sheet1!H467,Sheet2!$H$2:$J$300,3,FALSE)</f>
        <v>SAC</v>
      </c>
      <c r="AL445" t="str">
        <f>VLOOKUP(Sheet1!I467,Sheet2!$H$2:$J$300,3,FALSE)</f>
        <v>PHO</v>
      </c>
      <c r="AM445" t="str">
        <f>VLOOKUP(Sheet1!J467,Sheet2!$H$2:$J$300,3,FALSE)</f>
        <v>UTA</v>
      </c>
      <c r="AN445">
        <f si="61" t="shared"/>
        <v>2</v>
      </c>
      <c r="AO445">
        <f si="62" t="shared"/>
        <v>2</v>
      </c>
      <c r="AP445">
        <f si="63" t="shared"/>
        <v>1</v>
      </c>
      <c r="AQ445">
        <f si="64" t="shared"/>
        <v>1</v>
      </c>
      <c r="AR445">
        <f si="65" t="shared"/>
        <v>2</v>
      </c>
      <c r="AS445">
        <f si="66" t="shared"/>
        <v>2</v>
      </c>
      <c r="AT445">
        <f si="67" t="shared"/>
        <v>2</v>
      </c>
      <c r="AU445">
        <f si="68" t="shared"/>
        <v>1</v>
      </c>
      <c r="AV445">
        <f si="69" t="shared"/>
        <v>2</v>
      </c>
      <c r="AW445">
        <f si="70" t="shared"/>
        <v>2</v>
      </c>
    </row>
    <row r="446" spans="3:49" x14ac:dyDescent="0.25">
      <c r="C446" s="46"/>
      <c r="D446" s="47"/>
      <c r="E446" s="45"/>
      <c r="F446" s="45"/>
      <c r="G446" s="45"/>
      <c r="H446" s="45"/>
      <c r="I446" s="45"/>
      <c r="J446" s="45"/>
      <c r="K446" s="45"/>
      <c r="L446" s="5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D446">
        <v>445</v>
      </c>
      <c r="AE446" t="str">
        <f>VLOOKUP(Sheet1!B468,Sheet2!$H$2:$J$300,3,FALSE)</f>
        <v>PHI</v>
      </c>
      <c r="AF446" t="str">
        <f>VLOOKUP(Sheet1!C468,Sheet2!$H$2:$J$300,3,FALSE)</f>
        <v>SAC</v>
      </c>
      <c r="AG446" t="str">
        <f>VLOOKUP(Sheet1!D468,Sheet2!$H$2:$J$300,3,FALSE)</f>
        <v>MIN</v>
      </c>
      <c r="AH446" t="str">
        <f>VLOOKUP(Sheet1!E468,Sheet2!$H$2:$J$300,3,FALSE)</f>
        <v>DEN</v>
      </c>
      <c r="AI446" t="str">
        <f>VLOOKUP(Sheet1!F468,Sheet2!$H$2:$J$300,3,FALSE)</f>
        <v>PHO</v>
      </c>
      <c r="AJ446" t="str">
        <f>VLOOKUP(Sheet1!G468,Sheet2!$H$2:$J$300,3,FALSE)</f>
        <v>HOU</v>
      </c>
      <c r="AK446" t="str">
        <f>VLOOKUP(Sheet1!H468,Sheet2!$H$2:$J$300,3,FALSE)</f>
        <v>SAC</v>
      </c>
      <c r="AL446" t="str">
        <f>VLOOKUP(Sheet1!I468,Sheet2!$H$2:$J$300,3,FALSE)</f>
        <v>HOU</v>
      </c>
      <c r="AM446" t="str">
        <f>VLOOKUP(Sheet1!J468,Sheet2!$H$2:$J$300,3,FALSE)</f>
        <v>MIN</v>
      </c>
      <c r="AN446">
        <f si="61" t="shared"/>
        <v>1</v>
      </c>
      <c r="AO446">
        <f si="62" t="shared"/>
        <v>2</v>
      </c>
      <c r="AP446">
        <f si="63" t="shared"/>
        <v>2</v>
      </c>
      <c r="AQ446">
        <f si="64" t="shared"/>
        <v>1</v>
      </c>
      <c r="AR446">
        <f si="65" t="shared"/>
        <v>1</v>
      </c>
      <c r="AS446">
        <f si="66" t="shared"/>
        <v>2</v>
      </c>
      <c r="AT446">
        <f si="67" t="shared"/>
        <v>2</v>
      </c>
      <c r="AU446">
        <f si="68" t="shared"/>
        <v>2</v>
      </c>
      <c r="AV446">
        <f si="69" t="shared"/>
        <v>2</v>
      </c>
      <c r="AW446">
        <f si="70" t="shared"/>
        <v>2</v>
      </c>
    </row>
    <row r="447" spans="3:49" x14ac:dyDescent="0.25">
      <c r="C447" s="46"/>
      <c r="D447" s="47"/>
      <c r="E447" s="45"/>
      <c r="F447" s="45"/>
      <c r="G447" s="45"/>
      <c r="H447" s="45"/>
      <c r="I447" s="45"/>
      <c r="J447" s="45"/>
      <c r="K447" s="45"/>
      <c r="L447" s="5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D447">
        <v>446</v>
      </c>
      <c r="AE447" t="str">
        <f>VLOOKUP(Sheet1!B469,Sheet2!$H$2:$J$300,3,FALSE)</f>
        <v>PHI</v>
      </c>
      <c r="AF447" t="str">
        <f>VLOOKUP(Sheet1!C469,Sheet2!$H$2:$J$300,3,FALSE)</f>
        <v>MIN</v>
      </c>
      <c r="AG447" t="str">
        <f>VLOOKUP(Sheet1!D469,Sheet2!$H$2:$J$300,3,FALSE)</f>
        <v>PHI</v>
      </c>
      <c r="AH447" t="str">
        <f>VLOOKUP(Sheet1!E469,Sheet2!$H$2:$J$300,3,FALSE)</f>
        <v>DEN</v>
      </c>
      <c r="AI447" t="str">
        <f>VLOOKUP(Sheet1!F469,Sheet2!$H$2:$J$300,3,FALSE)</f>
        <v>DEN</v>
      </c>
      <c r="AJ447" t="str">
        <f>VLOOKUP(Sheet1!G469,Sheet2!$H$2:$J$300,3,FALSE)</f>
        <v>ATL</v>
      </c>
      <c r="AK447" t="str">
        <f>VLOOKUP(Sheet1!H469,Sheet2!$H$2:$J$300,3,FALSE)</f>
        <v>SAC</v>
      </c>
      <c r="AL447" t="str">
        <f>VLOOKUP(Sheet1!I469,Sheet2!$H$2:$J$300,3,FALSE)</f>
        <v>DEN</v>
      </c>
      <c r="AM447" t="str">
        <f>VLOOKUP(Sheet1!J469,Sheet2!$H$2:$J$300,3,FALSE)</f>
        <v>MIN</v>
      </c>
      <c r="AN447">
        <f si="61" t="shared"/>
        <v>2</v>
      </c>
      <c r="AO447">
        <f si="62" t="shared"/>
        <v>2</v>
      </c>
      <c r="AP447">
        <f si="63" t="shared"/>
        <v>2</v>
      </c>
      <c r="AQ447">
        <f si="64" t="shared"/>
        <v>3</v>
      </c>
      <c r="AR447">
        <f si="65" t="shared"/>
        <v>3</v>
      </c>
      <c r="AS447">
        <f si="66" t="shared"/>
        <v>1</v>
      </c>
      <c r="AT447">
        <f si="67" t="shared"/>
        <v>1</v>
      </c>
      <c r="AU447">
        <f si="68" t="shared"/>
        <v>3</v>
      </c>
      <c r="AV447">
        <f si="69" t="shared"/>
        <v>2</v>
      </c>
      <c r="AW447">
        <f si="70" t="shared"/>
        <v>3</v>
      </c>
    </row>
    <row r="448" spans="3:49" x14ac:dyDescent="0.25">
      <c r="C448" s="46"/>
      <c r="D448" s="47"/>
      <c r="E448" s="45"/>
      <c r="F448" s="45"/>
      <c r="G448" s="45"/>
      <c r="H448" s="45"/>
      <c r="I448" s="45"/>
      <c r="J448" s="45"/>
      <c r="K448" s="45"/>
      <c r="L448" s="5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D448">
        <v>447</v>
      </c>
      <c r="AE448" t="str">
        <f>VLOOKUP(Sheet1!B470,Sheet2!$H$2:$J$300,3,FALSE)</f>
        <v>PHI</v>
      </c>
      <c r="AF448" t="str">
        <f>VLOOKUP(Sheet1!C470,Sheet2!$H$2:$J$300,3,FALSE)</f>
        <v>ATL</v>
      </c>
      <c r="AG448" t="str">
        <f>VLOOKUP(Sheet1!D470,Sheet2!$H$2:$J$300,3,FALSE)</f>
        <v>DEN</v>
      </c>
      <c r="AH448" t="str">
        <f>VLOOKUP(Sheet1!E470,Sheet2!$H$2:$J$300,3,FALSE)</f>
        <v>HOU</v>
      </c>
      <c r="AI448" t="str">
        <f>VLOOKUP(Sheet1!F470,Sheet2!$H$2:$J$300,3,FALSE)</f>
        <v>PHO</v>
      </c>
      <c r="AJ448" t="str">
        <f>VLOOKUP(Sheet1!G470,Sheet2!$H$2:$J$300,3,FALSE)</f>
        <v>PHI</v>
      </c>
      <c r="AK448" t="str">
        <f>VLOOKUP(Sheet1!H470,Sheet2!$H$2:$J$300,3,FALSE)</f>
        <v>HOU</v>
      </c>
      <c r="AL448" t="str">
        <f>VLOOKUP(Sheet1!I470,Sheet2!$H$2:$J$300,3,FALSE)</f>
        <v>PHO</v>
      </c>
      <c r="AM448" t="str">
        <f>VLOOKUP(Sheet1!J470,Sheet2!$H$2:$J$300,3,FALSE)</f>
        <v>MIN</v>
      </c>
      <c r="AN448">
        <f si="61" t="shared"/>
        <v>2</v>
      </c>
      <c r="AO448">
        <f si="62" t="shared"/>
        <v>1</v>
      </c>
      <c r="AP448">
        <f si="63" t="shared"/>
        <v>1</v>
      </c>
      <c r="AQ448">
        <f si="64" t="shared"/>
        <v>2</v>
      </c>
      <c r="AR448">
        <f si="65" t="shared"/>
        <v>2</v>
      </c>
      <c r="AS448">
        <f si="66" t="shared"/>
        <v>2</v>
      </c>
      <c r="AT448">
        <f si="67" t="shared"/>
        <v>2</v>
      </c>
      <c r="AU448">
        <f si="68" t="shared"/>
        <v>2</v>
      </c>
      <c r="AV448">
        <f si="69" t="shared"/>
        <v>1</v>
      </c>
      <c r="AW448">
        <f si="70" t="shared"/>
        <v>2</v>
      </c>
    </row>
    <row r="449" spans="3:49" x14ac:dyDescent="0.25">
      <c r="C449" s="46"/>
      <c r="D449" s="47"/>
      <c r="E449" s="45"/>
      <c r="F449" s="45"/>
      <c r="G449" s="45"/>
      <c r="H449" s="45"/>
      <c r="I449" s="45"/>
      <c r="J449" s="45"/>
      <c r="K449" s="45"/>
      <c r="L449" s="5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D449">
        <v>448</v>
      </c>
      <c r="AE449" t="str">
        <f>VLOOKUP(Sheet1!B471,Sheet2!$H$2:$J$300,3,FALSE)</f>
        <v>PHI</v>
      </c>
      <c r="AF449" t="str">
        <f>VLOOKUP(Sheet1!C471,Sheet2!$H$2:$J$300,3,FALSE)</f>
        <v>UTA</v>
      </c>
      <c r="AG449" t="str">
        <f>VLOOKUP(Sheet1!D471,Sheet2!$H$2:$J$300,3,FALSE)</f>
        <v>DEN</v>
      </c>
      <c r="AH449" t="str">
        <f>VLOOKUP(Sheet1!E471,Sheet2!$H$2:$J$300,3,FALSE)</f>
        <v>DEN</v>
      </c>
      <c r="AI449" t="str">
        <f>VLOOKUP(Sheet1!F471,Sheet2!$H$2:$J$300,3,FALSE)</f>
        <v>PHO</v>
      </c>
      <c r="AJ449" t="str">
        <f>VLOOKUP(Sheet1!G471,Sheet2!$H$2:$J$300,3,FALSE)</f>
        <v>HOU</v>
      </c>
      <c r="AK449" t="str">
        <f>VLOOKUP(Sheet1!H471,Sheet2!$H$2:$J$300,3,FALSE)</f>
        <v>HOU</v>
      </c>
      <c r="AL449" t="str">
        <f>VLOOKUP(Sheet1!I471,Sheet2!$H$2:$J$300,3,FALSE)</f>
        <v>DEN</v>
      </c>
      <c r="AM449" t="str">
        <f>VLOOKUP(Sheet1!J471,Sheet2!$H$2:$J$300,3,FALSE)</f>
        <v>DEN</v>
      </c>
      <c r="AN449">
        <f si="61" t="shared"/>
        <v>1</v>
      </c>
      <c r="AO449">
        <f si="62" t="shared"/>
        <v>1</v>
      </c>
      <c r="AP449">
        <f si="63" t="shared"/>
        <v>4</v>
      </c>
      <c r="AQ449">
        <f si="64" t="shared"/>
        <v>4</v>
      </c>
      <c r="AR449">
        <f si="65" t="shared"/>
        <v>1</v>
      </c>
      <c r="AS449">
        <f si="66" t="shared"/>
        <v>2</v>
      </c>
      <c r="AT449">
        <f si="67" t="shared"/>
        <v>2</v>
      </c>
      <c r="AU449">
        <f si="68" t="shared"/>
        <v>4</v>
      </c>
      <c r="AV449">
        <f si="69" t="shared"/>
        <v>4</v>
      </c>
      <c r="AW449">
        <f si="70" t="shared"/>
        <v>4</v>
      </c>
    </row>
    <row r="450" spans="3:49" x14ac:dyDescent="0.25">
      <c r="C450" s="46"/>
      <c r="D450" s="47"/>
      <c r="E450" s="45"/>
      <c r="F450" s="45"/>
      <c r="G450" s="45"/>
      <c r="H450" s="45"/>
      <c r="I450" s="45"/>
      <c r="J450" s="45"/>
      <c r="K450" s="45"/>
      <c r="L450" s="5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D450">
        <v>449</v>
      </c>
      <c r="AE450" t="str">
        <f>VLOOKUP(Sheet1!B472,Sheet2!$H$2:$J$300,3,FALSE)</f>
        <v>PHI</v>
      </c>
      <c r="AF450" t="str">
        <f>VLOOKUP(Sheet1!C472,Sheet2!$H$2:$J$300,3,FALSE)</f>
        <v>MIN</v>
      </c>
      <c r="AG450" t="str">
        <f>VLOOKUP(Sheet1!D472,Sheet2!$H$2:$J$300,3,FALSE)</f>
        <v>PHO</v>
      </c>
      <c r="AH450" t="str">
        <f>VLOOKUP(Sheet1!E472,Sheet2!$H$2:$J$300,3,FALSE)</f>
        <v>DEN</v>
      </c>
      <c r="AI450" t="str">
        <f>VLOOKUP(Sheet1!F472,Sheet2!$H$2:$J$300,3,FALSE)</f>
        <v>DEN</v>
      </c>
      <c r="AJ450" t="str">
        <f>VLOOKUP(Sheet1!G472,Sheet2!$H$2:$J$300,3,FALSE)</f>
        <v>PHO</v>
      </c>
      <c r="AK450" t="str">
        <f>VLOOKUP(Sheet1!H472,Sheet2!$H$2:$J$300,3,FALSE)</f>
        <v>DEN</v>
      </c>
      <c r="AL450" t="str">
        <f>VLOOKUP(Sheet1!I472,Sheet2!$H$2:$J$300,3,FALSE)</f>
        <v>HOU</v>
      </c>
      <c r="AM450" t="str">
        <f>VLOOKUP(Sheet1!J472,Sheet2!$H$2:$J$300,3,FALSE)</f>
        <v>DEN</v>
      </c>
      <c r="AN450">
        <f si="61" t="shared"/>
        <v>1</v>
      </c>
      <c r="AO450">
        <f si="62" t="shared"/>
        <v>1</v>
      </c>
      <c r="AP450">
        <f si="63" t="shared"/>
        <v>2</v>
      </c>
      <c r="AQ450">
        <f si="64" t="shared"/>
        <v>4</v>
      </c>
      <c r="AR450">
        <f si="65" t="shared"/>
        <v>4</v>
      </c>
      <c r="AS450">
        <f si="66" t="shared"/>
        <v>2</v>
      </c>
      <c r="AT450">
        <f si="67" t="shared"/>
        <v>4</v>
      </c>
      <c r="AU450">
        <f si="68" t="shared"/>
        <v>1</v>
      </c>
      <c r="AV450">
        <f si="69" t="shared"/>
        <v>4</v>
      </c>
      <c r="AW450">
        <f si="70" t="shared"/>
        <v>4</v>
      </c>
    </row>
    <row r="451" spans="3:49" x14ac:dyDescent="0.25">
      <c r="C451" s="46"/>
      <c r="D451" s="47"/>
      <c r="E451" s="45"/>
      <c r="F451" s="45"/>
      <c r="G451" s="45"/>
      <c r="H451" s="45"/>
      <c r="I451" s="45"/>
      <c r="J451" s="45"/>
      <c r="K451" s="45"/>
      <c r="L451" s="5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D451">
        <v>450</v>
      </c>
      <c r="AE451" t="str">
        <f>VLOOKUP(Sheet1!B473,Sheet2!$H$2:$J$300,3,FALSE)</f>
        <v>ATL</v>
      </c>
      <c r="AF451" t="str">
        <f>VLOOKUP(Sheet1!C473,Sheet2!$H$2:$J$300,3,FALSE)</f>
        <v>MIN</v>
      </c>
      <c r="AG451" t="str">
        <f>VLOOKUP(Sheet1!D473,Sheet2!$H$2:$J$300,3,FALSE)</f>
        <v>HOU</v>
      </c>
      <c r="AH451" t="str">
        <f>VLOOKUP(Sheet1!E473,Sheet2!$H$2:$J$300,3,FALSE)</f>
        <v>DEN</v>
      </c>
      <c r="AI451" t="str">
        <f>VLOOKUP(Sheet1!F473,Sheet2!$H$2:$J$300,3,FALSE)</f>
        <v>DEN</v>
      </c>
      <c r="AJ451" t="str">
        <f>VLOOKUP(Sheet1!G473,Sheet2!$H$2:$J$300,3,FALSE)</f>
        <v>PHO</v>
      </c>
      <c r="AK451" t="str">
        <f>VLOOKUP(Sheet1!H473,Sheet2!$H$2:$J$300,3,FALSE)</f>
        <v>PHO</v>
      </c>
      <c r="AL451" t="str">
        <f>VLOOKUP(Sheet1!I473,Sheet2!$H$2:$J$300,3,FALSE)</f>
        <v>DEN</v>
      </c>
      <c r="AM451" t="str">
        <f>VLOOKUP(Sheet1!J473,Sheet2!$H$2:$J$300,3,FALSE)</f>
        <v>PHO</v>
      </c>
      <c r="AN451">
        <f ref="AN451:AN501" si="71" t="shared">COUNTIF($AE451:$AM451,AE451)</f>
        <v>1</v>
      </c>
      <c r="AO451">
        <f ref="AO451:AO501" si="72" t="shared">COUNTIF($AE451:$AM451,AF451)</f>
        <v>1</v>
      </c>
      <c r="AP451">
        <f ref="AP451:AP501" si="73" t="shared">COUNTIF($AE451:$AM451,AG451)</f>
        <v>1</v>
      </c>
      <c r="AQ451">
        <f ref="AQ451:AQ501" si="74" t="shared">COUNTIF($AE451:$AM451,AH451)</f>
        <v>3</v>
      </c>
      <c r="AR451">
        <f ref="AR451:AR501" si="75" t="shared">COUNTIF($AE451:$AM451,AI451)</f>
        <v>3</v>
      </c>
      <c r="AS451">
        <f ref="AS451:AS501" si="76" t="shared">COUNTIF($AE451:$AM451,AJ451)</f>
        <v>3</v>
      </c>
      <c r="AT451">
        <f ref="AT451:AT501" si="77" t="shared">COUNTIF($AE451:$AM451,AK451)</f>
        <v>3</v>
      </c>
      <c r="AU451">
        <f ref="AU451:AU501" si="78" t="shared">COUNTIF($AE451:$AM451,AL451)</f>
        <v>3</v>
      </c>
      <c r="AV451">
        <f ref="AV451:AV501" si="79" t="shared">COUNTIF($AE451:$AM451,AM451)</f>
        <v>3</v>
      </c>
      <c r="AW451">
        <f ref="AW451:AW501" si="80" t="shared">MAX(AN451:AV451)</f>
        <v>3</v>
      </c>
    </row>
    <row r="452" spans="3:49" x14ac:dyDescent="0.25">
      <c r="C452" s="46"/>
      <c r="D452" s="47"/>
      <c r="E452" s="45"/>
      <c r="F452" s="45"/>
      <c r="G452" s="45"/>
      <c r="H452" s="45"/>
      <c r="I452" s="45"/>
      <c r="J452" s="45"/>
      <c r="K452" s="45"/>
      <c r="L452" s="5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D452">
        <v>451</v>
      </c>
      <c r="AE452" t="str">
        <f>VLOOKUP(Sheet1!B474,Sheet2!$H$2:$J$300,3,FALSE)</f>
        <v>PHI</v>
      </c>
      <c r="AF452" t="str">
        <f>VLOOKUP(Sheet1!C474,Sheet2!$H$2:$J$300,3,FALSE)</f>
        <v>MIN</v>
      </c>
      <c r="AG452" t="str">
        <f>VLOOKUP(Sheet1!D474,Sheet2!$H$2:$J$300,3,FALSE)</f>
        <v>PHI</v>
      </c>
      <c r="AH452" t="str">
        <f>VLOOKUP(Sheet1!E474,Sheet2!$H$2:$J$300,3,FALSE)</f>
        <v>SAC</v>
      </c>
      <c r="AI452" t="str">
        <f>VLOOKUP(Sheet1!F474,Sheet2!$H$2:$J$300,3,FALSE)</f>
        <v>ATL</v>
      </c>
      <c r="AJ452" t="str">
        <f>VLOOKUP(Sheet1!G474,Sheet2!$H$2:$J$300,3,FALSE)</f>
        <v>PHI</v>
      </c>
      <c r="AK452" t="str">
        <f>VLOOKUP(Sheet1!H474,Sheet2!$H$2:$J$300,3,FALSE)</f>
        <v>HOU</v>
      </c>
      <c r="AL452" t="str">
        <f>VLOOKUP(Sheet1!I474,Sheet2!$H$2:$J$300,3,FALSE)</f>
        <v>PHO</v>
      </c>
      <c r="AM452" t="str">
        <f>VLOOKUP(Sheet1!J474,Sheet2!$H$2:$J$300,3,FALSE)</f>
        <v>UTA</v>
      </c>
      <c r="AN452">
        <f si="71" t="shared"/>
        <v>3</v>
      </c>
      <c r="AO452">
        <f si="72" t="shared"/>
        <v>1</v>
      </c>
      <c r="AP452">
        <f si="73" t="shared"/>
        <v>3</v>
      </c>
      <c r="AQ452">
        <f si="74" t="shared"/>
        <v>1</v>
      </c>
      <c r="AR452">
        <f si="75" t="shared"/>
        <v>1</v>
      </c>
      <c r="AS452">
        <f si="76" t="shared"/>
        <v>3</v>
      </c>
      <c r="AT452">
        <f si="77" t="shared"/>
        <v>1</v>
      </c>
      <c r="AU452">
        <f si="78" t="shared"/>
        <v>1</v>
      </c>
      <c r="AV452">
        <f si="79" t="shared"/>
        <v>1</v>
      </c>
      <c r="AW452">
        <f si="80" t="shared"/>
        <v>3</v>
      </c>
    </row>
    <row r="453" spans="3:49" x14ac:dyDescent="0.25">
      <c r="C453" s="46"/>
      <c r="D453" s="47"/>
      <c r="E453" s="45"/>
      <c r="F453" s="45"/>
      <c r="G453" s="45"/>
      <c r="H453" s="45"/>
      <c r="I453" s="45"/>
      <c r="J453" s="45"/>
      <c r="K453" s="45"/>
      <c r="L453" s="5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D453">
        <v>452</v>
      </c>
      <c r="AE453" t="str">
        <f>VLOOKUP(Sheet1!B475,Sheet2!$H$2:$J$300,3,FALSE)</f>
        <v>PHI</v>
      </c>
      <c r="AF453" t="str">
        <f>VLOOKUP(Sheet1!C475,Sheet2!$H$2:$J$300,3,FALSE)</f>
        <v>SAC</v>
      </c>
      <c r="AG453" t="str">
        <f>VLOOKUP(Sheet1!D475,Sheet2!$H$2:$J$300,3,FALSE)</f>
        <v>PHO</v>
      </c>
      <c r="AH453" t="str">
        <f>VLOOKUP(Sheet1!E475,Sheet2!$H$2:$J$300,3,FALSE)</f>
        <v>DEN</v>
      </c>
      <c r="AI453" t="str">
        <f>VLOOKUP(Sheet1!F475,Sheet2!$H$2:$J$300,3,FALSE)</f>
        <v>PHO</v>
      </c>
      <c r="AJ453" t="str">
        <f>VLOOKUP(Sheet1!G475,Sheet2!$H$2:$J$300,3,FALSE)</f>
        <v>PHI</v>
      </c>
      <c r="AK453" t="str">
        <f>VLOOKUP(Sheet1!H475,Sheet2!$H$2:$J$300,3,FALSE)</f>
        <v>DEN</v>
      </c>
      <c r="AL453" t="str">
        <f>VLOOKUP(Sheet1!I475,Sheet2!$H$2:$J$300,3,FALSE)</f>
        <v>DEN</v>
      </c>
      <c r="AM453" t="str">
        <f>VLOOKUP(Sheet1!J475,Sheet2!$H$2:$J$300,3,FALSE)</f>
        <v>PHI</v>
      </c>
      <c r="AN453">
        <f si="71" t="shared"/>
        <v>3</v>
      </c>
      <c r="AO453">
        <f si="72" t="shared"/>
        <v>1</v>
      </c>
      <c r="AP453">
        <f si="73" t="shared"/>
        <v>2</v>
      </c>
      <c r="AQ453">
        <f si="74" t="shared"/>
        <v>3</v>
      </c>
      <c r="AR453">
        <f si="75" t="shared"/>
        <v>2</v>
      </c>
      <c r="AS453">
        <f si="76" t="shared"/>
        <v>3</v>
      </c>
      <c r="AT453">
        <f si="77" t="shared"/>
        <v>3</v>
      </c>
      <c r="AU453">
        <f si="78" t="shared"/>
        <v>3</v>
      </c>
      <c r="AV453">
        <f si="79" t="shared"/>
        <v>3</v>
      </c>
      <c r="AW453">
        <f si="80" t="shared"/>
        <v>3</v>
      </c>
    </row>
    <row r="454" spans="3:49" x14ac:dyDescent="0.25">
      <c r="C454" s="46"/>
      <c r="D454" s="47"/>
      <c r="E454" s="45"/>
      <c r="F454" s="45"/>
      <c r="G454" s="45"/>
      <c r="H454" s="45"/>
      <c r="I454" s="45"/>
      <c r="J454" s="45"/>
      <c r="K454" s="45"/>
      <c r="L454" s="5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D454">
        <v>453</v>
      </c>
      <c r="AE454" t="str">
        <f>VLOOKUP(Sheet1!B476,Sheet2!$H$2:$J$300,3,FALSE)</f>
        <v>PHI</v>
      </c>
      <c r="AF454" t="str">
        <f>VLOOKUP(Sheet1!C476,Sheet2!$H$2:$J$300,3,FALSE)</f>
        <v>MIN</v>
      </c>
      <c r="AG454" t="str">
        <f>VLOOKUP(Sheet1!D476,Sheet2!$H$2:$J$300,3,FALSE)</f>
        <v>PHO</v>
      </c>
      <c r="AH454" t="str">
        <f>VLOOKUP(Sheet1!E476,Sheet2!$H$2:$J$300,3,FALSE)</f>
        <v>HOU</v>
      </c>
      <c r="AI454" t="str">
        <f>VLOOKUP(Sheet1!F476,Sheet2!$H$2:$J$300,3,FALSE)</f>
        <v>DEN</v>
      </c>
      <c r="AJ454" t="str">
        <f>VLOOKUP(Sheet1!G476,Sheet2!$H$2:$J$300,3,FALSE)</f>
        <v>PHO</v>
      </c>
      <c r="AK454" t="str">
        <f>VLOOKUP(Sheet1!H476,Sheet2!$H$2:$J$300,3,FALSE)</f>
        <v>PHO</v>
      </c>
      <c r="AL454" t="str">
        <f>VLOOKUP(Sheet1!I476,Sheet2!$H$2:$J$300,3,FALSE)</f>
        <v>UTA</v>
      </c>
      <c r="AM454" t="str">
        <f>VLOOKUP(Sheet1!J476,Sheet2!$H$2:$J$300,3,FALSE)</f>
        <v>MIN</v>
      </c>
      <c r="AN454">
        <f si="71" t="shared"/>
        <v>1</v>
      </c>
      <c r="AO454">
        <f si="72" t="shared"/>
        <v>2</v>
      </c>
      <c r="AP454">
        <f si="73" t="shared"/>
        <v>3</v>
      </c>
      <c r="AQ454">
        <f si="74" t="shared"/>
        <v>1</v>
      </c>
      <c r="AR454">
        <f si="75" t="shared"/>
        <v>1</v>
      </c>
      <c r="AS454">
        <f si="76" t="shared"/>
        <v>3</v>
      </c>
      <c r="AT454">
        <f si="77" t="shared"/>
        <v>3</v>
      </c>
      <c r="AU454">
        <f si="78" t="shared"/>
        <v>1</v>
      </c>
      <c r="AV454">
        <f si="79" t="shared"/>
        <v>2</v>
      </c>
      <c r="AW454">
        <f si="80" t="shared"/>
        <v>3</v>
      </c>
    </row>
    <row r="455" spans="3:49" x14ac:dyDescent="0.25">
      <c r="C455" s="46"/>
      <c r="D455" s="47"/>
      <c r="E455" s="45"/>
      <c r="F455" s="45"/>
      <c r="G455" s="45"/>
      <c r="H455" s="45"/>
      <c r="I455" s="45"/>
      <c r="J455" s="45"/>
      <c r="K455" s="45"/>
      <c r="L455" s="5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D455">
        <v>454</v>
      </c>
      <c r="AE455" t="str">
        <f>VLOOKUP(Sheet1!B477,Sheet2!$H$2:$J$300,3,FALSE)</f>
        <v>PHI</v>
      </c>
      <c r="AF455" t="str">
        <f>VLOOKUP(Sheet1!C477,Sheet2!$H$2:$J$300,3,FALSE)</f>
        <v>SAC</v>
      </c>
      <c r="AG455" t="str">
        <f>VLOOKUP(Sheet1!D477,Sheet2!$H$2:$J$300,3,FALSE)</f>
        <v>PHO</v>
      </c>
      <c r="AH455" t="str">
        <f>VLOOKUP(Sheet1!E477,Sheet2!$H$2:$J$300,3,FALSE)</f>
        <v>PHI</v>
      </c>
      <c r="AI455" t="str">
        <f>VLOOKUP(Sheet1!F477,Sheet2!$H$2:$J$300,3,FALSE)</f>
        <v>DEN</v>
      </c>
      <c r="AJ455" t="str">
        <f>VLOOKUP(Sheet1!G477,Sheet2!$H$2:$J$300,3,FALSE)</f>
        <v>PHI</v>
      </c>
      <c r="AK455" t="str">
        <f>VLOOKUP(Sheet1!H477,Sheet2!$H$2:$J$300,3,FALSE)</f>
        <v>HOU</v>
      </c>
      <c r="AL455" t="str">
        <f>VLOOKUP(Sheet1!I477,Sheet2!$H$2:$J$300,3,FALSE)</f>
        <v>DEN</v>
      </c>
      <c r="AM455" t="str">
        <f>VLOOKUP(Sheet1!J477,Sheet2!$H$2:$J$300,3,FALSE)</f>
        <v>PHO</v>
      </c>
      <c r="AN455">
        <f si="71" t="shared"/>
        <v>3</v>
      </c>
      <c r="AO455">
        <f si="72" t="shared"/>
        <v>1</v>
      </c>
      <c r="AP455">
        <f si="73" t="shared"/>
        <v>2</v>
      </c>
      <c r="AQ455">
        <f si="74" t="shared"/>
        <v>3</v>
      </c>
      <c r="AR455">
        <f si="75" t="shared"/>
        <v>2</v>
      </c>
      <c r="AS455">
        <f si="76" t="shared"/>
        <v>3</v>
      </c>
      <c r="AT455">
        <f si="77" t="shared"/>
        <v>1</v>
      </c>
      <c r="AU455">
        <f si="78" t="shared"/>
        <v>2</v>
      </c>
      <c r="AV455">
        <f si="79" t="shared"/>
        <v>2</v>
      </c>
      <c r="AW455">
        <f si="80" t="shared"/>
        <v>3</v>
      </c>
    </row>
    <row r="456" spans="3:49" x14ac:dyDescent="0.25">
      <c r="C456" s="46"/>
      <c r="D456" s="47"/>
      <c r="E456" s="45"/>
      <c r="F456" s="45"/>
      <c r="G456" s="45"/>
      <c r="H456" s="45"/>
      <c r="I456" s="45"/>
      <c r="J456" s="45"/>
      <c r="K456" s="45"/>
      <c r="L456" s="5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D456">
        <v>455</v>
      </c>
      <c r="AE456" t="str">
        <f>VLOOKUP(Sheet1!B478,Sheet2!$H$2:$J$300,3,FALSE)</f>
        <v>PHI</v>
      </c>
      <c r="AF456" t="str">
        <f>VLOOKUP(Sheet1!C478,Sheet2!$H$2:$J$300,3,FALSE)</f>
        <v>ATL</v>
      </c>
      <c r="AG456" t="str">
        <f>VLOOKUP(Sheet1!D478,Sheet2!$H$2:$J$300,3,FALSE)</f>
        <v>PHI</v>
      </c>
      <c r="AH456" t="str">
        <f>VLOOKUP(Sheet1!E478,Sheet2!$H$2:$J$300,3,FALSE)</f>
        <v>DEN</v>
      </c>
      <c r="AI456" t="str">
        <f>VLOOKUP(Sheet1!F478,Sheet2!$H$2:$J$300,3,FALSE)</f>
        <v>PHO</v>
      </c>
      <c r="AJ456" t="str">
        <f>VLOOKUP(Sheet1!G478,Sheet2!$H$2:$J$300,3,FALSE)</f>
        <v>ATL</v>
      </c>
      <c r="AK456" t="str">
        <f>VLOOKUP(Sheet1!H478,Sheet2!$H$2:$J$300,3,FALSE)</f>
        <v>HOU</v>
      </c>
      <c r="AL456" t="str">
        <f>VLOOKUP(Sheet1!I478,Sheet2!$H$2:$J$300,3,FALSE)</f>
        <v>DEN</v>
      </c>
      <c r="AM456" t="str">
        <f>VLOOKUP(Sheet1!J478,Sheet2!$H$2:$J$300,3,FALSE)</f>
        <v>MIN</v>
      </c>
      <c r="AN456">
        <f si="71" t="shared"/>
        <v>2</v>
      </c>
      <c r="AO456">
        <f si="72" t="shared"/>
        <v>2</v>
      </c>
      <c r="AP456">
        <f si="73" t="shared"/>
        <v>2</v>
      </c>
      <c r="AQ456">
        <f si="74" t="shared"/>
        <v>2</v>
      </c>
      <c r="AR456">
        <f si="75" t="shared"/>
        <v>1</v>
      </c>
      <c r="AS456">
        <f si="76" t="shared"/>
        <v>2</v>
      </c>
      <c r="AT456">
        <f si="77" t="shared"/>
        <v>1</v>
      </c>
      <c r="AU456">
        <f si="78" t="shared"/>
        <v>2</v>
      </c>
      <c r="AV456">
        <f si="79" t="shared"/>
        <v>1</v>
      </c>
      <c r="AW456">
        <f si="80" t="shared"/>
        <v>2</v>
      </c>
    </row>
    <row r="457" spans="3:49" x14ac:dyDescent="0.25">
      <c r="C457" s="46"/>
      <c r="D457" s="47"/>
      <c r="E457" s="45"/>
      <c r="F457" s="45"/>
      <c r="G457" s="45"/>
      <c r="H457" s="45"/>
      <c r="I457" s="45"/>
      <c r="J457" s="45"/>
      <c r="K457" s="45"/>
      <c r="L457" s="5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D457">
        <v>456</v>
      </c>
      <c r="AE457" t="str">
        <f>VLOOKUP(Sheet1!B479,Sheet2!$H$2:$J$300,3,FALSE)</f>
        <v>PHI</v>
      </c>
      <c r="AF457" t="str">
        <f>VLOOKUP(Sheet1!C479,Sheet2!$H$2:$J$300,3,FALSE)</f>
        <v>PHO</v>
      </c>
      <c r="AG457" t="str">
        <f>VLOOKUP(Sheet1!D479,Sheet2!$H$2:$J$300,3,FALSE)</f>
        <v>PHI</v>
      </c>
      <c r="AH457" t="str">
        <f>VLOOKUP(Sheet1!E479,Sheet2!$H$2:$J$300,3,FALSE)</f>
        <v>DEN</v>
      </c>
      <c r="AI457" t="str">
        <f>VLOOKUP(Sheet1!F479,Sheet2!$H$2:$J$300,3,FALSE)</f>
        <v>PHO</v>
      </c>
      <c r="AJ457" t="str">
        <f>VLOOKUP(Sheet1!G479,Sheet2!$H$2:$J$300,3,FALSE)</f>
        <v>HOU</v>
      </c>
      <c r="AK457" t="str">
        <f>VLOOKUP(Sheet1!H479,Sheet2!$H$2:$J$300,3,FALSE)</f>
        <v>HOU</v>
      </c>
      <c r="AL457" t="str">
        <f>VLOOKUP(Sheet1!I479,Sheet2!$H$2:$J$300,3,FALSE)</f>
        <v>PHO</v>
      </c>
      <c r="AM457" t="str">
        <f>VLOOKUP(Sheet1!J479,Sheet2!$H$2:$J$300,3,FALSE)</f>
        <v>MIN</v>
      </c>
      <c r="AN457">
        <f si="71" t="shared"/>
        <v>2</v>
      </c>
      <c r="AO457">
        <f si="72" t="shared"/>
        <v>3</v>
      </c>
      <c r="AP457">
        <f si="73" t="shared"/>
        <v>2</v>
      </c>
      <c r="AQ457">
        <f si="74" t="shared"/>
        <v>1</v>
      </c>
      <c r="AR457">
        <f si="75" t="shared"/>
        <v>3</v>
      </c>
      <c r="AS457">
        <f si="76" t="shared"/>
        <v>2</v>
      </c>
      <c r="AT457">
        <f si="77" t="shared"/>
        <v>2</v>
      </c>
      <c r="AU457">
        <f si="78" t="shared"/>
        <v>3</v>
      </c>
      <c r="AV457">
        <f si="79" t="shared"/>
        <v>1</v>
      </c>
      <c r="AW457">
        <f si="80" t="shared"/>
        <v>3</v>
      </c>
    </row>
    <row r="458" spans="3:49" x14ac:dyDescent="0.25">
      <c r="C458" s="46"/>
      <c r="D458" s="47"/>
      <c r="E458" s="45"/>
      <c r="F458" s="45"/>
      <c r="G458" s="45"/>
      <c r="H458" s="45"/>
      <c r="I458" s="45"/>
      <c r="J458" s="45"/>
      <c r="K458" s="45"/>
      <c r="L458" s="5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D458">
        <v>457</v>
      </c>
      <c r="AE458" t="str">
        <f>VLOOKUP(Sheet1!B480,Sheet2!$H$2:$J$300,3,FALSE)</f>
        <v>PHI</v>
      </c>
      <c r="AF458" t="str">
        <f>VLOOKUP(Sheet1!C480,Sheet2!$H$2:$J$300,3,FALSE)</f>
        <v>ATL</v>
      </c>
      <c r="AG458" t="str">
        <f>VLOOKUP(Sheet1!D480,Sheet2!$H$2:$J$300,3,FALSE)</f>
        <v>PHO</v>
      </c>
      <c r="AH458" t="str">
        <f>VLOOKUP(Sheet1!E480,Sheet2!$H$2:$J$300,3,FALSE)</f>
        <v>DEN</v>
      </c>
      <c r="AI458" t="str">
        <f>VLOOKUP(Sheet1!F480,Sheet2!$H$2:$J$300,3,FALSE)</f>
        <v>PHO</v>
      </c>
      <c r="AJ458" t="str">
        <f>VLOOKUP(Sheet1!G480,Sheet2!$H$2:$J$300,3,FALSE)</f>
        <v>HOU</v>
      </c>
      <c r="AK458" t="str">
        <f>VLOOKUP(Sheet1!H480,Sheet2!$H$2:$J$300,3,FALSE)</f>
        <v>HOU</v>
      </c>
      <c r="AL458" t="str">
        <f>VLOOKUP(Sheet1!I480,Sheet2!$H$2:$J$300,3,FALSE)</f>
        <v>PHO</v>
      </c>
      <c r="AM458" t="str">
        <f>VLOOKUP(Sheet1!J480,Sheet2!$H$2:$J$300,3,FALSE)</f>
        <v>MIN</v>
      </c>
      <c r="AN458">
        <f si="71" t="shared"/>
        <v>1</v>
      </c>
      <c r="AO458">
        <f si="72" t="shared"/>
        <v>1</v>
      </c>
      <c r="AP458">
        <f si="73" t="shared"/>
        <v>3</v>
      </c>
      <c r="AQ458">
        <f si="74" t="shared"/>
        <v>1</v>
      </c>
      <c r="AR458">
        <f si="75" t="shared"/>
        <v>3</v>
      </c>
      <c r="AS458">
        <f si="76" t="shared"/>
        <v>2</v>
      </c>
      <c r="AT458">
        <f si="77" t="shared"/>
        <v>2</v>
      </c>
      <c r="AU458">
        <f si="78" t="shared"/>
        <v>3</v>
      </c>
      <c r="AV458">
        <f si="79" t="shared"/>
        <v>1</v>
      </c>
      <c r="AW458">
        <f si="80" t="shared"/>
        <v>3</v>
      </c>
    </row>
    <row r="459" spans="3:49" x14ac:dyDescent="0.25">
      <c r="C459" s="46"/>
      <c r="D459" s="47"/>
      <c r="E459" s="45"/>
      <c r="F459" s="45"/>
      <c r="G459" s="45"/>
      <c r="H459" s="45"/>
      <c r="I459" s="45"/>
      <c r="J459" s="45"/>
      <c r="K459" s="45"/>
      <c r="L459" s="5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D459">
        <v>458</v>
      </c>
      <c r="AE459" t="str">
        <f>VLOOKUP(Sheet1!B481,Sheet2!$H$2:$J$300,3,FALSE)</f>
        <v>PHI</v>
      </c>
      <c r="AF459" t="str">
        <f>VLOOKUP(Sheet1!C481,Sheet2!$H$2:$J$300,3,FALSE)</f>
        <v>PHI</v>
      </c>
      <c r="AG459" t="str">
        <f>VLOOKUP(Sheet1!D481,Sheet2!$H$2:$J$300,3,FALSE)</f>
        <v>DEN</v>
      </c>
      <c r="AH459" t="str">
        <f>VLOOKUP(Sheet1!E481,Sheet2!$H$2:$J$300,3,FALSE)</f>
        <v>DEN</v>
      </c>
      <c r="AI459" t="str">
        <f>VLOOKUP(Sheet1!F481,Sheet2!$H$2:$J$300,3,FALSE)</f>
        <v>PHO</v>
      </c>
      <c r="AJ459" t="str">
        <f>VLOOKUP(Sheet1!G481,Sheet2!$H$2:$J$300,3,FALSE)</f>
        <v>UTA</v>
      </c>
      <c r="AK459" t="str">
        <f>VLOOKUP(Sheet1!H481,Sheet2!$H$2:$J$300,3,FALSE)</f>
        <v>HOU</v>
      </c>
      <c r="AL459" t="str">
        <f>VLOOKUP(Sheet1!I481,Sheet2!$H$2:$J$300,3,FALSE)</f>
        <v>PHO</v>
      </c>
      <c r="AM459" t="str">
        <f>VLOOKUP(Sheet1!J481,Sheet2!$H$2:$J$300,3,FALSE)</f>
        <v>DEN</v>
      </c>
      <c r="AN459">
        <f si="71" t="shared"/>
        <v>2</v>
      </c>
      <c r="AO459">
        <f si="72" t="shared"/>
        <v>2</v>
      </c>
      <c r="AP459">
        <f si="73" t="shared"/>
        <v>3</v>
      </c>
      <c r="AQ459">
        <f si="74" t="shared"/>
        <v>3</v>
      </c>
      <c r="AR459">
        <f si="75" t="shared"/>
        <v>2</v>
      </c>
      <c r="AS459">
        <f si="76" t="shared"/>
        <v>1</v>
      </c>
      <c r="AT459">
        <f si="77" t="shared"/>
        <v>1</v>
      </c>
      <c r="AU459">
        <f si="78" t="shared"/>
        <v>2</v>
      </c>
      <c r="AV459">
        <f si="79" t="shared"/>
        <v>3</v>
      </c>
      <c r="AW459">
        <f si="80" t="shared"/>
        <v>3</v>
      </c>
    </row>
    <row r="460" spans="3:49" x14ac:dyDescent="0.25">
      <c r="C460" s="46"/>
      <c r="D460" s="47"/>
      <c r="E460" s="45"/>
      <c r="F460" s="45"/>
      <c r="G460" s="45"/>
      <c r="H460" s="45"/>
      <c r="I460" s="45"/>
      <c r="J460" s="45"/>
      <c r="K460" s="45"/>
      <c r="L460" s="5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D460">
        <v>459</v>
      </c>
      <c r="AE460" t="str">
        <f>VLOOKUP(Sheet1!B482,Sheet2!$H$2:$J$300,3,FALSE)</f>
        <v>PHI</v>
      </c>
      <c r="AF460" t="str">
        <f>VLOOKUP(Sheet1!C482,Sheet2!$H$2:$J$300,3,FALSE)</f>
        <v>MIN</v>
      </c>
      <c r="AG460" t="str">
        <f>VLOOKUP(Sheet1!D482,Sheet2!$H$2:$J$300,3,FALSE)</f>
        <v>PHI</v>
      </c>
      <c r="AH460" t="str">
        <f>VLOOKUP(Sheet1!E482,Sheet2!$H$2:$J$300,3,FALSE)</f>
        <v>HOU</v>
      </c>
      <c r="AI460" t="str">
        <f>VLOOKUP(Sheet1!F482,Sheet2!$H$2:$J$300,3,FALSE)</f>
        <v>PHO</v>
      </c>
      <c r="AJ460" t="str">
        <f>VLOOKUP(Sheet1!G482,Sheet2!$H$2:$J$300,3,FALSE)</f>
        <v>UTA</v>
      </c>
      <c r="AK460" t="str">
        <f>VLOOKUP(Sheet1!H482,Sheet2!$H$2:$J$300,3,FALSE)</f>
        <v>HOU</v>
      </c>
      <c r="AL460" t="str">
        <f>VLOOKUP(Sheet1!I482,Sheet2!$H$2:$J$300,3,FALSE)</f>
        <v>DEN</v>
      </c>
      <c r="AM460" t="str">
        <f>VLOOKUP(Sheet1!J482,Sheet2!$H$2:$J$300,3,FALSE)</f>
        <v>UTA</v>
      </c>
      <c r="AN460">
        <f si="71" t="shared"/>
        <v>2</v>
      </c>
      <c r="AO460">
        <f si="72" t="shared"/>
        <v>1</v>
      </c>
      <c r="AP460">
        <f si="73" t="shared"/>
        <v>2</v>
      </c>
      <c r="AQ460">
        <f si="74" t="shared"/>
        <v>2</v>
      </c>
      <c r="AR460">
        <f si="75" t="shared"/>
        <v>1</v>
      </c>
      <c r="AS460">
        <f si="76" t="shared"/>
        <v>2</v>
      </c>
      <c r="AT460">
        <f si="77" t="shared"/>
        <v>2</v>
      </c>
      <c r="AU460">
        <f si="78" t="shared"/>
        <v>1</v>
      </c>
      <c r="AV460">
        <f si="79" t="shared"/>
        <v>2</v>
      </c>
      <c r="AW460">
        <f si="80" t="shared"/>
        <v>2</v>
      </c>
    </row>
    <row r="461" spans="3:49" x14ac:dyDescent="0.25">
      <c r="C461" s="46"/>
      <c r="D461" s="47"/>
      <c r="E461" s="45"/>
      <c r="F461" s="45"/>
      <c r="G461" s="45"/>
      <c r="H461" s="45"/>
      <c r="I461" s="45"/>
      <c r="J461" s="45"/>
      <c r="K461" s="45"/>
      <c r="L461" s="5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D461">
        <v>460</v>
      </c>
      <c r="AE461" t="str">
        <f>VLOOKUP(Sheet1!B483,Sheet2!$H$2:$J$300,3,FALSE)</f>
        <v>PHI</v>
      </c>
      <c r="AF461" t="str">
        <f>VLOOKUP(Sheet1!C483,Sheet2!$H$2:$J$300,3,FALSE)</f>
        <v>PHI</v>
      </c>
      <c r="AG461" t="str">
        <f>VLOOKUP(Sheet1!D483,Sheet2!$H$2:$J$300,3,FALSE)</f>
        <v>PHI</v>
      </c>
      <c r="AH461" t="str">
        <f>VLOOKUP(Sheet1!E483,Sheet2!$H$2:$J$300,3,FALSE)</f>
        <v>DEN</v>
      </c>
      <c r="AI461" t="str">
        <f>VLOOKUP(Sheet1!F483,Sheet2!$H$2:$J$300,3,FALSE)</f>
        <v>PHO</v>
      </c>
      <c r="AJ461" t="str">
        <f>VLOOKUP(Sheet1!G483,Sheet2!$H$2:$J$300,3,FALSE)</f>
        <v>ATL</v>
      </c>
      <c r="AK461" t="str">
        <f>VLOOKUP(Sheet1!H483,Sheet2!$H$2:$J$300,3,FALSE)</f>
        <v>HOU</v>
      </c>
      <c r="AL461" t="str">
        <f>VLOOKUP(Sheet1!I483,Sheet2!$H$2:$J$300,3,FALSE)</f>
        <v>PHO</v>
      </c>
      <c r="AM461" t="str">
        <f>VLOOKUP(Sheet1!J483,Sheet2!$H$2:$J$300,3,FALSE)</f>
        <v>UTA</v>
      </c>
      <c r="AN461">
        <f si="71" t="shared"/>
        <v>3</v>
      </c>
      <c r="AO461">
        <f si="72" t="shared"/>
        <v>3</v>
      </c>
      <c r="AP461">
        <f si="73" t="shared"/>
        <v>3</v>
      </c>
      <c r="AQ461">
        <f si="74" t="shared"/>
        <v>1</v>
      </c>
      <c r="AR461">
        <f si="75" t="shared"/>
        <v>2</v>
      </c>
      <c r="AS461">
        <f si="76" t="shared"/>
        <v>1</v>
      </c>
      <c r="AT461">
        <f si="77" t="shared"/>
        <v>1</v>
      </c>
      <c r="AU461">
        <f si="78" t="shared"/>
        <v>2</v>
      </c>
      <c r="AV461">
        <f si="79" t="shared"/>
        <v>1</v>
      </c>
      <c r="AW461">
        <f si="80" t="shared"/>
        <v>3</v>
      </c>
    </row>
    <row r="462" spans="3:49" x14ac:dyDescent="0.25">
      <c r="C462" s="46"/>
      <c r="D462" s="47"/>
      <c r="E462" s="45"/>
      <c r="F462" s="45"/>
      <c r="G462" s="45"/>
      <c r="H462" s="45"/>
      <c r="I462" s="45"/>
      <c r="J462" s="45"/>
      <c r="K462" s="45"/>
      <c r="L462" s="5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D462">
        <v>461</v>
      </c>
      <c r="AE462" t="str">
        <f>VLOOKUP(Sheet1!B484,Sheet2!$H$2:$J$300,3,FALSE)</f>
        <v>PHI</v>
      </c>
      <c r="AF462" t="str">
        <f>VLOOKUP(Sheet1!C484,Sheet2!$H$2:$J$300,3,FALSE)</f>
        <v>PHI</v>
      </c>
      <c r="AG462" t="str">
        <f>VLOOKUP(Sheet1!D484,Sheet2!$H$2:$J$300,3,FALSE)</f>
        <v>PHI</v>
      </c>
      <c r="AH462" t="str">
        <f>VLOOKUP(Sheet1!E484,Sheet2!$H$2:$J$300,3,FALSE)</f>
        <v>HOU</v>
      </c>
      <c r="AI462" t="str">
        <f>VLOOKUP(Sheet1!F484,Sheet2!$H$2:$J$300,3,FALSE)</f>
        <v>PHO</v>
      </c>
      <c r="AJ462" t="str">
        <f>VLOOKUP(Sheet1!G484,Sheet2!$H$2:$J$300,3,FALSE)</f>
        <v>PHO</v>
      </c>
      <c r="AK462" t="str">
        <f>VLOOKUP(Sheet1!H484,Sheet2!$H$2:$J$300,3,FALSE)</f>
        <v>PHO</v>
      </c>
      <c r="AL462" t="str">
        <f>VLOOKUP(Sheet1!I484,Sheet2!$H$2:$J$300,3,FALSE)</f>
        <v>DEN</v>
      </c>
      <c r="AM462" t="str">
        <f>VLOOKUP(Sheet1!J484,Sheet2!$H$2:$J$300,3,FALSE)</f>
        <v>PHI</v>
      </c>
      <c r="AN462">
        <f si="71" t="shared"/>
        <v>4</v>
      </c>
      <c r="AO462">
        <f si="72" t="shared"/>
        <v>4</v>
      </c>
      <c r="AP462">
        <f si="73" t="shared"/>
        <v>4</v>
      </c>
      <c r="AQ462">
        <f si="74" t="shared"/>
        <v>1</v>
      </c>
      <c r="AR462">
        <f si="75" t="shared"/>
        <v>3</v>
      </c>
      <c r="AS462">
        <f si="76" t="shared"/>
        <v>3</v>
      </c>
      <c r="AT462">
        <f si="77" t="shared"/>
        <v>3</v>
      </c>
      <c r="AU462">
        <f si="78" t="shared"/>
        <v>1</v>
      </c>
      <c r="AV462">
        <f si="79" t="shared"/>
        <v>4</v>
      </c>
      <c r="AW462">
        <f si="80" t="shared"/>
        <v>4</v>
      </c>
    </row>
    <row r="463" spans="3:49" x14ac:dyDescent="0.25">
      <c r="C463" s="46"/>
      <c r="D463" s="47"/>
      <c r="E463" s="45"/>
      <c r="F463" s="45"/>
      <c r="G463" s="45"/>
      <c r="H463" s="45"/>
      <c r="I463" s="45"/>
      <c r="J463" s="45"/>
      <c r="K463" s="45"/>
      <c r="L463" s="5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D463">
        <v>462</v>
      </c>
      <c r="AE463" t="str">
        <f>VLOOKUP(Sheet1!B485,Sheet2!$H$2:$J$300,3,FALSE)</f>
        <v>UTA</v>
      </c>
      <c r="AF463" t="str">
        <f>VLOOKUP(Sheet1!C485,Sheet2!$H$2:$J$300,3,FALSE)</f>
        <v>ATL</v>
      </c>
      <c r="AG463" t="str">
        <f>VLOOKUP(Sheet1!D485,Sheet2!$H$2:$J$300,3,FALSE)</f>
        <v>HOU</v>
      </c>
      <c r="AH463" t="str">
        <f>VLOOKUP(Sheet1!E485,Sheet2!$H$2:$J$300,3,FALSE)</f>
        <v>DEN</v>
      </c>
      <c r="AI463" t="str">
        <f>VLOOKUP(Sheet1!F485,Sheet2!$H$2:$J$300,3,FALSE)</f>
        <v>PHO</v>
      </c>
      <c r="AJ463" t="str">
        <f>VLOOKUP(Sheet1!G485,Sheet2!$H$2:$J$300,3,FALSE)</f>
        <v>PHI</v>
      </c>
      <c r="AK463" t="str">
        <f>VLOOKUP(Sheet1!H485,Sheet2!$H$2:$J$300,3,FALSE)</f>
        <v>ATL</v>
      </c>
      <c r="AL463" t="str">
        <f>VLOOKUP(Sheet1!I485,Sheet2!$H$2:$J$300,3,FALSE)</f>
        <v>DEN</v>
      </c>
      <c r="AM463" t="str">
        <f>VLOOKUP(Sheet1!J485,Sheet2!$H$2:$J$300,3,FALSE)</f>
        <v>UTA</v>
      </c>
      <c r="AN463">
        <f si="71" t="shared"/>
        <v>2</v>
      </c>
      <c r="AO463">
        <f si="72" t="shared"/>
        <v>2</v>
      </c>
      <c r="AP463">
        <f si="73" t="shared"/>
        <v>1</v>
      </c>
      <c r="AQ463">
        <f si="74" t="shared"/>
        <v>2</v>
      </c>
      <c r="AR463">
        <f si="75" t="shared"/>
        <v>1</v>
      </c>
      <c r="AS463">
        <f si="76" t="shared"/>
        <v>1</v>
      </c>
      <c r="AT463">
        <f si="77" t="shared"/>
        <v>2</v>
      </c>
      <c r="AU463">
        <f si="78" t="shared"/>
        <v>2</v>
      </c>
      <c r="AV463">
        <f si="79" t="shared"/>
        <v>2</v>
      </c>
      <c r="AW463">
        <f si="80" t="shared"/>
        <v>2</v>
      </c>
    </row>
    <row r="464" spans="3:49" x14ac:dyDescent="0.25">
      <c r="C464" s="46"/>
      <c r="D464" s="47"/>
      <c r="E464" s="45"/>
      <c r="F464" s="45"/>
      <c r="G464" s="45"/>
      <c r="H464" s="45"/>
      <c r="I464" s="45"/>
      <c r="J464" s="45"/>
      <c r="K464" s="45"/>
      <c r="L464" s="5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D464">
        <v>463</v>
      </c>
      <c r="AE464" t="str">
        <f>VLOOKUP(Sheet1!B486,Sheet2!$H$2:$J$300,3,FALSE)</f>
        <v>PHI</v>
      </c>
      <c r="AF464" t="str">
        <f>VLOOKUP(Sheet1!C486,Sheet2!$H$2:$J$300,3,FALSE)</f>
        <v>UTA</v>
      </c>
      <c r="AG464" t="str">
        <f>VLOOKUP(Sheet1!D486,Sheet2!$H$2:$J$300,3,FALSE)</f>
        <v>PHI</v>
      </c>
      <c r="AH464" t="str">
        <f>VLOOKUP(Sheet1!E486,Sheet2!$H$2:$J$300,3,FALSE)</f>
        <v>DEN</v>
      </c>
      <c r="AI464" t="str">
        <f>VLOOKUP(Sheet1!F486,Sheet2!$H$2:$J$300,3,FALSE)</f>
        <v>PHO</v>
      </c>
      <c r="AJ464" t="str">
        <f>VLOOKUP(Sheet1!G486,Sheet2!$H$2:$J$300,3,FALSE)</f>
        <v>PHO</v>
      </c>
      <c r="AK464" t="str">
        <f>VLOOKUP(Sheet1!H486,Sheet2!$H$2:$J$300,3,FALSE)</f>
        <v>UTA</v>
      </c>
      <c r="AL464" t="str">
        <f>VLOOKUP(Sheet1!I486,Sheet2!$H$2:$J$300,3,FALSE)</f>
        <v>DEN</v>
      </c>
      <c r="AM464" t="str">
        <f>VLOOKUP(Sheet1!J486,Sheet2!$H$2:$J$300,3,FALSE)</f>
        <v>MIN</v>
      </c>
      <c r="AN464">
        <f si="71" t="shared"/>
        <v>2</v>
      </c>
      <c r="AO464">
        <f si="72" t="shared"/>
        <v>2</v>
      </c>
      <c r="AP464">
        <f si="73" t="shared"/>
        <v>2</v>
      </c>
      <c r="AQ464">
        <f si="74" t="shared"/>
        <v>2</v>
      </c>
      <c r="AR464">
        <f si="75" t="shared"/>
        <v>2</v>
      </c>
      <c r="AS464">
        <f si="76" t="shared"/>
        <v>2</v>
      </c>
      <c r="AT464">
        <f si="77" t="shared"/>
        <v>2</v>
      </c>
      <c r="AU464">
        <f si="78" t="shared"/>
        <v>2</v>
      </c>
      <c r="AV464">
        <f si="79" t="shared"/>
        <v>1</v>
      </c>
      <c r="AW464">
        <f si="80" t="shared"/>
        <v>2</v>
      </c>
    </row>
    <row r="465" spans="3:49" x14ac:dyDescent="0.25">
      <c r="C465" s="46"/>
      <c r="D465" s="47"/>
      <c r="E465" s="45"/>
      <c r="F465" s="45"/>
      <c r="G465" s="45"/>
      <c r="H465" s="45"/>
      <c r="I465" s="45"/>
      <c r="J465" s="45"/>
      <c r="K465" s="45"/>
      <c r="L465" s="5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D465">
        <v>464</v>
      </c>
      <c r="AE465" t="str">
        <f>VLOOKUP(Sheet1!B487,Sheet2!$H$2:$J$300,3,FALSE)</f>
        <v>PHI</v>
      </c>
      <c r="AF465" t="str">
        <f>VLOOKUP(Sheet1!C487,Sheet2!$H$2:$J$300,3,FALSE)</f>
        <v>ATL</v>
      </c>
      <c r="AG465" t="str">
        <f>VLOOKUP(Sheet1!D487,Sheet2!$H$2:$J$300,3,FALSE)</f>
        <v>PHO</v>
      </c>
      <c r="AH465" t="str">
        <f>VLOOKUP(Sheet1!E487,Sheet2!$H$2:$J$300,3,FALSE)</f>
        <v>DEN</v>
      </c>
      <c r="AI465" t="str">
        <f>VLOOKUP(Sheet1!F487,Sheet2!$H$2:$J$300,3,FALSE)</f>
        <v>UTA</v>
      </c>
      <c r="AJ465" t="str">
        <f>VLOOKUP(Sheet1!G487,Sheet2!$H$2:$J$300,3,FALSE)</f>
        <v>HOU</v>
      </c>
      <c r="AK465" t="str">
        <f>VLOOKUP(Sheet1!H487,Sheet2!$H$2:$J$300,3,FALSE)</f>
        <v>PHO</v>
      </c>
      <c r="AL465" t="str">
        <f>VLOOKUP(Sheet1!I487,Sheet2!$H$2:$J$300,3,FALSE)</f>
        <v>UTA</v>
      </c>
      <c r="AM465" t="str">
        <f>VLOOKUP(Sheet1!J487,Sheet2!$H$2:$J$300,3,FALSE)</f>
        <v>UTA</v>
      </c>
      <c r="AN465">
        <f si="71" t="shared"/>
        <v>1</v>
      </c>
      <c r="AO465">
        <f si="72" t="shared"/>
        <v>1</v>
      </c>
      <c r="AP465">
        <f si="73" t="shared"/>
        <v>2</v>
      </c>
      <c r="AQ465">
        <f si="74" t="shared"/>
        <v>1</v>
      </c>
      <c r="AR465">
        <f si="75" t="shared"/>
        <v>3</v>
      </c>
      <c r="AS465">
        <f si="76" t="shared"/>
        <v>1</v>
      </c>
      <c r="AT465">
        <f si="77" t="shared"/>
        <v>2</v>
      </c>
      <c r="AU465">
        <f si="78" t="shared"/>
        <v>3</v>
      </c>
      <c r="AV465">
        <f si="79" t="shared"/>
        <v>3</v>
      </c>
      <c r="AW465">
        <f si="80" t="shared"/>
        <v>3</v>
      </c>
    </row>
    <row r="466" spans="3:49" x14ac:dyDescent="0.25">
      <c r="C466" s="46"/>
      <c r="D466" s="47"/>
      <c r="E466" s="45"/>
      <c r="F466" s="45"/>
      <c r="G466" s="45"/>
      <c r="H466" s="45"/>
      <c r="I466" s="45"/>
      <c r="J466" s="45"/>
      <c r="K466" s="45"/>
      <c r="L466" s="5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D466">
        <v>465</v>
      </c>
      <c r="AE466" t="str">
        <f>VLOOKUP(Sheet1!B488,Sheet2!$H$2:$J$300,3,FALSE)</f>
        <v>PHI</v>
      </c>
      <c r="AF466" t="str">
        <f>VLOOKUP(Sheet1!C488,Sheet2!$H$2:$J$300,3,FALSE)</f>
        <v>PHI</v>
      </c>
      <c r="AG466" t="str">
        <f>VLOOKUP(Sheet1!D488,Sheet2!$H$2:$J$300,3,FALSE)</f>
        <v>PHO</v>
      </c>
      <c r="AH466" t="str">
        <f>VLOOKUP(Sheet1!E488,Sheet2!$H$2:$J$300,3,FALSE)</f>
        <v>DEN</v>
      </c>
      <c r="AI466" t="str">
        <f>VLOOKUP(Sheet1!F488,Sheet2!$H$2:$J$300,3,FALSE)</f>
        <v>DEN</v>
      </c>
      <c r="AJ466" t="str">
        <f>VLOOKUP(Sheet1!G488,Sheet2!$H$2:$J$300,3,FALSE)</f>
        <v>PHO</v>
      </c>
      <c r="AK466" t="str">
        <f>VLOOKUP(Sheet1!H488,Sheet2!$H$2:$J$300,3,FALSE)</f>
        <v>PHO</v>
      </c>
      <c r="AL466" t="str">
        <f>VLOOKUP(Sheet1!I488,Sheet2!$H$2:$J$300,3,FALSE)</f>
        <v>DEN</v>
      </c>
      <c r="AM466" t="str">
        <f>VLOOKUP(Sheet1!J488,Sheet2!$H$2:$J$300,3,FALSE)</f>
        <v>UTA</v>
      </c>
      <c r="AN466">
        <f si="71" t="shared"/>
        <v>2</v>
      </c>
      <c r="AO466">
        <f si="72" t="shared"/>
        <v>2</v>
      </c>
      <c r="AP466">
        <f si="73" t="shared"/>
        <v>3</v>
      </c>
      <c r="AQ466">
        <f si="74" t="shared"/>
        <v>3</v>
      </c>
      <c r="AR466">
        <f si="75" t="shared"/>
        <v>3</v>
      </c>
      <c r="AS466">
        <f si="76" t="shared"/>
        <v>3</v>
      </c>
      <c r="AT466">
        <f si="77" t="shared"/>
        <v>3</v>
      </c>
      <c r="AU466">
        <f si="78" t="shared"/>
        <v>3</v>
      </c>
      <c r="AV466">
        <f si="79" t="shared"/>
        <v>1</v>
      </c>
      <c r="AW466">
        <f si="80" t="shared"/>
        <v>3</v>
      </c>
    </row>
    <row r="467" spans="3:49" x14ac:dyDescent="0.25">
      <c r="C467" s="46"/>
      <c r="D467" s="47"/>
      <c r="E467" s="45"/>
      <c r="F467" s="45"/>
      <c r="G467" s="45"/>
      <c r="H467" s="45"/>
      <c r="I467" s="45"/>
      <c r="J467" s="45"/>
      <c r="K467" s="45"/>
      <c r="L467" s="5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D467">
        <v>466</v>
      </c>
      <c r="AE467" t="str">
        <f>VLOOKUP(Sheet1!B489,Sheet2!$H$2:$J$300,3,FALSE)</f>
        <v>PHI</v>
      </c>
      <c r="AF467" t="str">
        <f>VLOOKUP(Sheet1!C489,Sheet2!$H$2:$J$300,3,FALSE)</f>
        <v>PHI</v>
      </c>
      <c r="AG467" t="str">
        <f>VLOOKUP(Sheet1!D489,Sheet2!$H$2:$J$300,3,FALSE)</f>
        <v>PHO</v>
      </c>
      <c r="AH467" t="str">
        <f>VLOOKUP(Sheet1!E489,Sheet2!$H$2:$J$300,3,FALSE)</f>
        <v>DEN</v>
      </c>
      <c r="AI467" t="str">
        <f>VLOOKUP(Sheet1!F489,Sheet2!$H$2:$J$300,3,FALSE)</f>
        <v>DEN</v>
      </c>
      <c r="AJ467" t="str">
        <f>VLOOKUP(Sheet1!G489,Sheet2!$H$2:$J$300,3,FALSE)</f>
        <v>PHI</v>
      </c>
      <c r="AK467" t="str">
        <f>VLOOKUP(Sheet1!H489,Sheet2!$H$2:$J$300,3,FALSE)</f>
        <v>ATL</v>
      </c>
      <c r="AL467" t="str">
        <f>VLOOKUP(Sheet1!I489,Sheet2!$H$2:$J$300,3,FALSE)</f>
        <v>DEN</v>
      </c>
      <c r="AM467" t="str">
        <f>VLOOKUP(Sheet1!J489,Sheet2!$H$2:$J$300,3,FALSE)</f>
        <v>MIN</v>
      </c>
      <c r="AN467">
        <f si="71" t="shared"/>
        <v>3</v>
      </c>
      <c r="AO467">
        <f si="72" t="shared"/>
        <v>3</v>
      </c>
      <c r="AP467">
        <f si="73" t="shared"/>
        <v>1</v>
      </c>
      <c r="AQ467">
        <f si="74" t="shared"/>
        <v>3</v>
      </c>
      <c r="AR467">
        <f si="75" t="shared"/>
        <v>3</v>
      </c>
      <c r="AS467">
        <f si="76" t="shared"/>
        <v>3</v>
      </c>
      <c r="AT467">
        <f si="77" t="shared"/>
        <v>1</v>
      </c>
      <c r="AU467">
        <f si="78" t="shared"/>
        <v>3</v>
      </c>
      <c r="AV467">
        <f si="79" t="shared"/>
        <v>1</v>
      </c>
      <c r="AW467">
        <f si="80" t="shared"/>
        <v>3</v>
      </c>
    </row>
    <row r="468" spans="3:49" x14ac:dyDescent="0.25">
      <c r="C468" s="46"/>
      <c r="D468" s="47"/>
      <c r="E468" s="45"/>
      <c r="F468" s="45"/>
      <c r="G468" s="45"/>
      <c r="H468" s="45"/>
      <c r="I468" s="45"/>
      <c r="J468" s="45"/>
      <c r="K468" s="45"/>
      <c r="L468" s="5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D468">
        <v>467</v>
      </c>
      <c r="AE468" t="str">
        <f>VLOOKUP(Sheet1!B490,Sheet2!$H$2:$J$300,3,FALSE)</f>
        <v>PHI</v>
      </c>
      <c r="AF468" t="str">
        <f>VLOOKUP(Sheet1!C490,Sheet2!$H$2:$J$300,3,FALSE)</f>
        <v>MIN</v>
      </c>
      <c r="AG468" t="str">
        <f>VLOOKUP(Sheet1!D490,Sheet2!$H$2:$J$300,3,FALSE)</f>
        <v>PHO</v>
      </c>
      <c r="AH468" t="str">
        <f>VLOOKUP(Sheet1!E490,Sheet2!$H$2:$J$300,3,FALSE)</f>
        <v>DEN</v>
      </c>
      <c r="AI468" t="str">
        <f>VLOOKUP(Sheet1!F490,Sheet2!$H$2:$J$300,3,FALSE)</f>
        <v>ATL</v>
      </c>
      <c r="AJ468" t="str">
        <f>VLOOKUP(Sheet1!G490,Sheet2!$H$2:$J$300,3,FALSE)</f>
        <v>UTA</v>
      </c>
      <c r="AK468" t="str">
        <f>VLOOKUP(Sheet1!H490,Sheet2!$H$2:$J$300,3,FALSE)</f>
        <v>ATL</v>
      </c>
      <c r="AL468" t="str">
        <f>VLOOKUP(Sheet1!I490,Sheet2!$H$2:$J$300,3,FALSE)</f>
        <v>DEN</v>
      </c>
      <c r="AM468" t="str">
        <f>VLOOKUP(Sheet1!J490,Sheet2!$H$2:$J$300,3,FALSE)</f>
        <v>PHI</v>
      </c>
      <c r="AN468">
        <f si="71" t="shared"/>
        <v>2</v>
      </c>
      <c r="AO468">
        <f si="72" t="shared"/>
        <v>1</v>
      </c>
      <c r="AP468">
        <f si="73" t="shared"/>
        <v>1</v>
      </c>
      <c r="AQ468">
        <f si="74" t="shared"/>
        <v>2</v>
      </c>
      <c r="AR468">
        <f si="75" t="shared"/>
        <v>2</v>
      </c>
      <c r="AS468">
        <f si="76" t="shared"/>
        <v>1</v>
      </c>
      <c r="AT468">
        <f si="77" t="shared"/>
        <v>2</v>
      </c>
      <c r="AU468">
        <f si="78" t="shared"/>
        <v>2</v>
      </c>
      <c r="AV468">
        <f si="79" t="shared"/>
        <v>2</v>
      </c>
      <c r="AW468">
        <f si="80" t="shared"/>
        <v>2</v>
      </c>
    </row>
    <row r="469" spans="3:49" x14ac:dyDescent="0.25">
      <c r="C469" s="46"/>
      <c r="D469" s="47"/>
      <c r="E469" s="45"/>
      <c r="F469" s="45"/>
      <c r="G469" s="45"/>
      <c r="H469" s="45"/>
      <c r="I469" s="45"/>
      <c r="J469" s="45"/>
      <c r="K469" s="45"/>
      <c r="L469" s="5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D469">
        <v>468</v>
      </c>
      <c r="AE469" t="str">
        <f>VLOOKUP(Sheet1!B491,Sheet2!$H$2:$J$300,3,FALSE)</f>
        <v>PHI</v>
      </c>
      <c r="AF469" t="str">
        <f>VLOOKUP(Sheet1!C491,Sheet2!$H$2:$J$300,3,FALSE)</f>
        <v>UTA</v>
      </c>
      <c r="AG469" t="str">
        <f>VLOOKUP(Sheet1!D491,Sheet2!$H$2:$J$300,3,FALSE)</f>
        <v>PHO</v>
      </c>
      <c r="AH469" t="str">
        <f>VLOOKUP(Sheet1!E491,Sheet2!$H$2:$J$300,3,FALSE)</f>
        <v>DEN</v>
      </c>
      <c r="AI469" t="str">
        <f>VLOOKUP(Sheet1!F491,Sheet2!$H$2:$J$300,3,FALSE)</f>
        <v>PHO</v>
      </c>
      <c r="AJ469" t="str">
        <f>VLOOKUP(Sheet1!G491,Sheet2!$H$2:$J$300,3,FALSE)</f>
        <v>UTA</v>
      </c>
      <c r="AK469" t="str">
        <f>VLOOKUP(Sheet1!H491,Sheet2!$H$2:$J$300,3,FALSE)</f>
        <v>PHO</v>
      </c>
      <c r="AL469" t="str">
        <f>VLOOKUP(Sheet1!I491,Sheet2!$H$2:$J$300,3,FALSE)</f>
        <v>DEN</v>
      </c>
      <c r="AM469" t="str">
        <f>VLOOKUP(Sheet1!J491,Sheet2!$H$2:$J$300,3,FALSE)</f>
        <v>MIN</v>
      </c>
      <c r="AN469">
        <f si="71" t="shared"/>
        <v>1</v>
      </c>
      <c r="AO469">
        <f si="72" t="shared"/>
        <v>2</v>
      </c>
      <c r="AP469">
        <f si="73" t="shared"/>
        <v>3</v>
      </c>
      <c r="AQ469">
        <f si="74" t="shared"/>
        <v>2</v>
      </c>
      <c r="AR469">
        <f si="75" t="shared"/>
        <v>3</v>
      </c>
      <c r="AS469">
        <f si="76" t="shared"/>
        <v>2</v>
      </c>
      <c r="AT469">
        <f si="77" t="shared"/>
        <v>3</v>
      </c>
      <c r="AU469">
        <f si="78" t="shared"/>
        <v>2</v>
      </c>
      <c r="AV469">
        <f si="79" t="shared"/>
        <v>1</v>
      </c>
      <c r="AW469">
        <f si="80" t="shared"/>
        <v>3</v>
      </c>
    </row>
    <row r="470" spans="3:49" x14ac:dyDescent="0.25">
      <c r="C470" s="46"/>
      <c r="D470" s="47"/>
      <c r="E470" s="45"/>
      <c r="F470" s="45"/>
      <c r="G470" s="45"/>
      <c r="H470" s="45"/>
      <c r="I470" s="45"/>
      <c r="J470" s="45"/>
      <c r="K470" s="45"/>
      <c r="L470" s="5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D470">
        <v>469</v>
      </c>
      <c r="AE470" t="str">
        <f>VLOOKUP(Sheet1!B492,Sheet2!$H$2:$J$300,3,FALSE)</f>
        <v>PHI</v>
      </c>
      <c r="AF470" t="str">
        <f>VLOOKUP(Sheet1!C492,Sheet2!$H$2:$J$300,3,FALSE)</f>
        <v>ATL</v>
      </c>
      <c r="AG470" t="str">
        <f>VLOOKUP(Sheet1!D492,Sheet2!$H$2:$J$300,3,FALSE)</f>
        <v>PHO</v>
      </c>
      <c r="AH470" t="str">
        <f>VLOOKUP(Sheet1!E492,Sheet2!$H$2:$J$300,3,FALSE)</f>
        <v>DEN</v>
      </c>
      <c r="AI470" t="str">
        <f>VLOOKUP(Sheet1!F492,Sheet2!$H$2:$J$300,3,FALSE)</f>
        <v>UTA</v>
      </c>
      <c r="AJ470" t="str">
        <f>VLOOKUP(Sheet1!G492,Sheet2!$H$2:$J$300,3,FALSE)</f>
        <v>HOU</v>
      </c>
      <c r="AK470" t="str">
        <f>VLOOKUP(Sheet1!H492,Sheet2!$H$2:$J$300,3,FALSE)</f>
        <v>ATL</v>
      </c>
      <c r="AL470" t="str">
        <f>VLOOKUP(Sheet1!I492,Sheet2!$H$2:$J$300,3,FALSE)</f>
        <v>DEN</v>
      </c>
      <c r="AM470" t="str">
        <f>VLOOKUP(Sheet1!J492,Sheet2!$H$2:$J$300,3,FALSE)</f>
        <v>UTA</v>
      </c>
      <c r="AN470">
        <f si="71" t="shared"/>
        <v>1</v>
      </c>
      <c r="AO470">
        <f si="72" t="shared"/>
        <v>2</v>
      </c>
      <c r="AP470">
        <f si="73" t="shared"/>
        <v>1</v>
      </c>
      <c r="AQ470">
        <f si="74" t="shared"/>
        <v>2</v>
      </c>
      <c r="AR470">
        <f si="75" t="shared"/>
        <v>2</v>
      </c>
      <c r="AS470">
        <f si="76" t="shared"/>
        <v>1</v>
      </c>
      <c r="AT470">
        <f si="77" t="shared"/>
        <v>2</v>
      </c>
      <c r="AU470">
        <f si="78" t="shared"/>
        <v>2</v>
      </c>
      <c r="AV470">
        <f si="79" t="shared"/>
        <v>2</v>
      </c>
      <c r="AW470">
        <f si="80" t="shared"/>
        <v>2</v>
      </c>
    </row>
    <row r="471" spans="3:49" x14ac:dyDescent="0.25">
      <c r="C471" s="46"/>
      <c r="D471" s="47"/>
      <c r="E471" s="45"/>
      <c r="F471" s="45"/>
      <c r="G471" s="45"/>
      <c r="H471" s="45"/>
      <c r="I471" s="45"/>
      <c r="J471" s="45"/>
      <c r="K471" s="45"/>
      <c r="L471" s="5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D471">
        <v>470</v>
      </c>
      <c r="AE471" t="str">
        <f>VLOOKUP(Sheet1!B493,Sheet2!$H$2:$J$300,3,FALSE)</f>
        <v>PHI</v>
      </c>
      <c r="AF471" t="str">
        <f>VLOOKUP(Sheet1!C493,Sheet2!$H$2:$J$300,3,FALSE)</f>
        <v>SAC</v>
      </c>
      <c r="AG471" t="str">
        <f>VLOOKUP(Sheet1!D493,Sheet2!$H$2:$J$300,3,FALSE)</f>
        <v>PHI</v>
      </c>
      <c r="AH471" t="str">
        <f>VLOOKUP(Sheet1!E493,Sheet2!$H$2:$J$300,3,FALSE)</f>
        <v>DEN</v>
      </c>
      <c r="AI471" t="str">
        <f>VLOOKUP(Sheet1!F493,Sheet2!$H$2:$J$300,3,FALSE)</f>
        <v>PHO</v>
      </c>
      <c r="AJ471" t="str">
        <f>VLOOKUP(Sheet1!G493,Sheet2!$H$2:$J$300,3,FALSE)</f>
        <v>ATL</v>
      </c>
      <c r="AK471" t="str">
        <f>VLOOKUP(Sheet1!H493,Sheet2!$H$2:$J$300,3,FALSE)</f>
        <v>DEN</v>
      </c>
      <c r="AL471" t="str">
        <f>VLOOKUP(Sheet1!I493,Sheet2!$H$2:$J$300,3,FALSE)</f>
        <v>ATL</v>
      </c>
      <c r="AM471" t="str">
        <f>VLOOKUP(Sheet1!J493,Sheet2!$H$2:$J$300,3,FALSE)</f>
        <v>MIN</v>
      </c>
      <c r="AN471">
        <f si="71" t="shared"/>
        <v>2</v>
      </c>
      <c r="AO471">
        <f si="72" t="shared"/>
        <v>1</v>
      </c>
      <c r="AP471">
        <f si="73" t="shared"/>
        <v>2</v>
      </c>
      <c r="AQ471">
        <f si="74" t="shared"/>
        <v>2</v>
      </c>
      <c r="AR471">
        <f si="75" t="shared"/>
        <v>1</v>
      </c>
      <c r="AS471">
        <f si="76" t="shared"/>
        <v>2</v>
      </c>
      <c r="AT471">
        <f si="77" t="shared"/>
        <v>2</v>
      </c>
      <c r="AU471">
        <f si="78" t="shared"/>
        <v>2</v>
      </c>
      <c r="AV471">
        <f si="79" t="shared"/>
        <v>1</v>
      </c>
      <c r="AW471">
        <f si="80" t="shared"/>
        <v>2</v>
      </c>
    </row>
    <row r="472" spans="3:49" x14ac:dyDescent="0.25">
      <c r="C472" s="46"/>
      <c r="D472" s="47"/>
      <c r="E472" s="45"/>
      <c r="F472" s="45"/>
      <c r="G472" s="45"/>
      <c r="H472" s="45"/>
      <c r="I472" s="45"/>
      <c r="J472" s="45"/>
      <c r="K472" s="45"/>
      <c r="L472" s="5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D472">
        <v>471</v>
      </c>
      <c r="AE472" t="str">
        <f>VLOOKUP(Sheet1!B494,Sheet2!$H$2:$J$300,3,FALSE)</f>
        <v>PHI</v>
      </c>
      <c r="AF472" t="str">
        <f>VLOOKUP(Sheet1!C494,Sheet2!$H$2:$J$300,3,FALSE)</f>
        <v>PHI</v>
      </c>
      <c r="AG472" t="str">
        <f>VLOOKUP(Sheet1!D494,Sheet2!$H$2:$J$300,3,FALSE)</f>
        <v>HOU</v>
      </c>
      <c r="AH472" t="str">
        <f>VLOOKUP(Sheet1!E494,Sheet2!$H$2:$J$300,3,FALSE)</f>
        <v>DEN</v>
      </c>
      <c r="AI472" t="str">
        <f>VLOOKUP(Sheet1!F494,Sheet2!$H$2:$J$300,3,FALSE)</f>
        <v>PHO</v>
      </c>
      <c r="AJ472" t="str">
        <f>VLOOKUP(Sheet1!G494,Sheet2!$H$2:$J$300,3,FALSE)</f>
        <v>ATL</v>
      </c>
      <c r="AK472" t="str">
        <f>VLOOKUP(Sheet1!H494,Sheet2!$H$2:$J$300,3,FALSE)</f>
        <v>ATL</v>
      </c>
      <c r="AL472" t="str">
        <f>VLOOKUP(Sheet1!I494,Sheet2!$H$2:$J$300,3,FALSE)</f>
        <v>DEN</v>
      </c>
      <c r="AM472" t="str">
        <f>VLOOKUP(Sheet1!J494,Sheet2!$H$2:$J$300,3,FALSE)</f>
        <v>PHO</v>
      </c>
      <c r="AN472">
        <f si="71" t="shared"/>
        <v>2</v>
      </c>
      <c r="AO472">
        <f si="72" t="shared"/>
        <v>2</v>
      </c>
      <c r="AP472">
        <f si="73" t="shared"/>
        <v>1</v>
      </c>
      <c r="AQ472">
        <f si="74" t="shared"/>
        <v>2</v>
      </c>
      <c r="AR472">
        <f si="75" t="shared"/>
        <v>2</v>
      </c>
      <c r="AS472">
        <f si="76" t="shared"/>
        <v>2</v>
      </c>
      <c r="AT472">
        <f si="77" t="shared"/>
        <v>2</v>
      </c>
      <c r="AU472">
        <f si="78" t="shared"/>
        <v>2</v>
      </c>
      <c r="AV472">
        <f si="79" t="shared"/>
        <v>2</v>
      </c>
      <c r="AW472">
        <f si="80" t="shared"/>
        <v>2</v>
      </c>
    </row>
    <row r="473" spans="3:49" x14ac:dyDescent="0.25">
      <c r="C473" s="46"/>
      <c r="D473" s="47"/>
      <c r="E473" s="45"/>
      <c r="F473" s="45"/>
      <c r="G473" s="45"/>
      <c r="H473" s="45"/>
      <c r="I473" s="45"/>
      <c r="J473" s="45"/>
      <c r="K473" s="45"/>
      <c r="L473" s="5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D473">
        <v>472</v>
      </c>
      <c r="AE473" t="str">
        <f>VLOOKUP(Sheet1!B495,Sheet2!$H$2:$J$300,3,FALSE)</f>
        <v>PHI</v>
      </c>
      <c r="AF473" t="str">
        <f>VLOOKUP(Sheet1!C495,Sheet2!$H$2:$J$300,3,FALSE)</f>
        <v>PHI</v>
      </c>
      <c r="AG473" t="str">
        <f>VLOOKUP(Sheet1!D495,Sheet2!$H$2:$J$300,3,FALSE)</f>
        <v>PHI</v>
      </c>
      <c r="AH473" t="str">
        <f>VLOOKUP(Sheet1!E495,Sheet2!$H$2:$J$300,3,FALSE)</f>
        <v>DEN</v>
      </c>
      <c r="AI473" t="str">
        <f>VLOOKUP(Sheet1!F495,Sheet2!$H$2:$J$300,3,FALSE)</f>
        <v>PHO</v>
      </c>
      <c r="AJ473" t="str">
        <f>VLOOKUP(Sheet1!G495,Sheet2!$H$2:$J$300,3,FALSE)</f>
        <v>PHO</v>
      </c>
      <c r="AK473" t="str">
        <f>VLOOKUP(Sheet1!H495,Sheet2!$H$2:$J$300,3,FALSE)</f>
        <v>ATL</v>
      </c>
      <c r="AL473" t="str">
        <f>VLOOKUP(Sheet1!I495,Sheet2!$H$2:$J$300,3,FALSE)</f>
        <v>MIN</v>
      </c>
      <c r="AM473" t="str">
        <f>VLOOKUP(Sheet1!J495,Sheet2!$H$2:$J$300,3,FALSE)</f>
        <v>MIN</v>
      </c>
      <c r="AN473">
        <f si="71" t="shared"/>
        <v>3</v>
      </c>
      <c r="AO473">
        <f si="72" t="shared"/>
        <v>3</v>
      </c>
      <c r="AP473">
        <f si="73" t="shared"/>
        <v>3</v>
      </c>
      <c r="AQ473">
        <f si="74" t="shared"/>
        <v>1</v>
      </c>
      <c r="AR473">
        <f si="75" t="shared"/>
        <v>2</v>
      </c>
      <c r="AS473">
        <f si="76" t="shared"/>
        <v>2</v>
      </c>
      <c r="AT473">
        <f si="77" t="shared"/>
        <v>1</v>
      </c>
      <c r="AU473">
        <f si="78" t="shared"/>
        <v>2</v>
      </c>
      <c r="AV473">
        <f si="79" t="shared"/>
        <v>2</v>
      </c>
      <c r="AW473">
        <f si="80" t="shared"/>
        <v>3</v>
      </c>
    </row>
    <row r="474" spans="3:49" x14ac:dyDescent="0.25">
      <c r="C474" s="46"/>
      <c r="D474" s="47"/>
      <c r="E474" s="45"/>
      <c r="F474" s="45"/>
      <c r="G474" s="45"/>
      <c r="H474" s="45"/>
      <c r="I474" s="45"/>
      <c r="J474" s="45"/>
      <c r="K474" s="45"/>
      <c r="L474" s="5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D474">
        <v>473</v>
      </c>
      <c r="AE474" t="str">
        <f>VLOOKUP(Sheet1!B496,Sheet2!$H$2:$J$300,3,FALSE)</f>
        <v>UTA</v>
      </c>
      <c r="AF474" t="str">
        <f>VLOOKUP(Sheet1!C496,Sheet2!$H$2:$J$300,3,FALSE)</f>
        <v>PHI</v>
      </c>
      <c r="AG474" t="str">
        <f>VLOOKUP(Sheet1!D496,Sheet2!$H$2:$J$300,3,FALSE)</f>
        <v>HOU</v>
      </c>
      <c r="AH474" t="str">
        <f>VLOOKUP(Sheet1!E496,Sheet2!$H$2:$J$300,3,FALSE)</f>
        <v>DEN</v>
      </c>
      <c r="AI474" t="str">
        <f>VLOOKUP(Sheet1!F496,Sheet2!$H$2:$J$300,3,FALSE)</f>
        <v>PHO</v>
      </c>
      <c r="AJ474" t="str">
        <f>VLOOKUP(Sheet1!G496,Sheet2!$H$2:$J$300,3,FALSE)</f>
        <v>UTA</v>
      </c>
      <c r="AK474" t="str">
        <f>VLOOKUP(Sheet1!H496,Sheet2!$H$2:$J$300,3,FALSE)</f>
        <v>ATL</v>
      </c>
      <c r="AL474" t="str">
        <f>VLOOKUP(Sheet1!I496,Sheet2!$H$2:$J$300,3,FALSE)</f>
        <v>PHO</v>
      </c>
      <c r="AM474" t="str">
        <f>VLOOKUP(Sheet1!J496,Sheet2!$H$2:$J$300,3,FALSE)</f>
        <v>PHO</v>
      </c>
      <c r="AN474">
        <f si="71" t="shared"/>
        <v>2</v>
      </c>
      <c r="AO474">
        <f si="72" t="shared"/>
        <v>1</v>
      </c>
      <c r="AP474">
        <f si="73" t="shared"/>
        <v>1</v>
      </c>
      <c r="AQ474">
        <f si="74" t="shared"/>
        <v>1</v>
      </c>
      <c r="AR474">
        <f si="75" t="shared"/>
        <v>3</v>
      </c>
      <c r="AS474">
        <f si="76" t="shared"/>
        <v>2</v>
      </c>
      <c r="AT474">
        <f si="77" t="shared"/>
        <v>1</v>
      </c>
      <c r="AU474">
        <f si="78" t="shared"/>
        <v>3</v>
      </c>
      <c r="AV474">
        <f si="79" t="shared"/>
        <v>3</v>
      </c>
      <c r="AW474">
        <f si="80" t="shared"/>
        <v>3</v>
      </c>
    </row>
    <row r="475" spans="3:49" x14ac:dyDescent="0.25">
      <c r="C475" s="46"/>
      <c r="D475" s="47"/>
      <c r="E475" s="45"/>
      <c r="F475" s="45"/>
      <c r="G475" s="45"/>
      <c r="H475" s="45"/>
      <c r="I475" s="45"/>
      <c r="J475" s="45"/>
      <c r="K475" s="45"/>
      <c r="L475" s="5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D475">
        <v>474</v>
      </c>
      <c r="AE475" t="str">
        <f>VLOOKUP(Sheet1!B497,Sheet2!$H$2:$J$300,3,FALSE)</f>
        <v>PHI</v>
      </c>
      <c r="AF475" t="str">
        <f>VLOOKUP(Sheet1!C497,Sheet2!$H$2:$J$300,3,FALSE)</f>
        <v>SAC</v>
      </c>
      <c r="AG475" t="str">
        <f>VLOOKUP(Sheet1!D497,Sheet2!$H$2:$J$300,3,FALSE)</f>
        <v>PHI</v>
      </c>
      <c r="AH475" t="str">
        <f>VLOOKUP(Sheet1!E497,Sheet2!$H$2:$J$300,3,FALSE)</f>
        <v>DEN</v>
      </c>
      <c r="AI475" t="str">
        <f>VLOOKUP(Sheet1!F497,Sheet2!$H$2:$J$300,3,FALSE)</f>
        <v>PHO</v>
      </c>
      <c r="AJ475" t="str">
        <f>VLOOKUP(Sheet1!G497,Sheet2!$H$2:$J$300,3,FALSE)</f>
        <v>HOU</v>
      </c>
      <c r="AK475" t="str">
        <f>VLOOKUP(Sheet1!H497,Sheet2!$H$2:$J$300,3,FALSE)</f>
        <v>DEN</v>
      </c>
      <c r="AL475" t="str">
        <f>VLOOKUP(Sheet1!I497,Sheet2!$H$2:$J$300,3,FALSE)</f>
        <v>UTA</v>
      </c>
      <c r="AM475" t="str">
        <f>VLOOKUP(Sheet1!J497,Sheet2!$H$2:$J$300,3,FALSE)</f>
        <v>UTA</v>
      </c>
      <c r="AN475">
        <f si="71" t="shared"/>
        <v>2</v>
      </c>
      <c r="AO475">
        <f si="72" t="shared"/>
        <v>1</v>
      </c>
      <c r="AP475">
        <f si="73" t="shared"/>
        <v>2</v>
      </c>
      <c r="AQ475">
        <f si="74" t="shared"/>
        <v>2</v>
      </c>
      <c r="AR475">
        <f si="75" t="shared"/>
        <v>1</v>
      </c>
      <c r="AS475">
        <f si="76" t="shared"/>
        <v>1</v>
      </c>
      <c r="AT475">
        <f si="77" t="shared"/>
        <v>2</v>
      </c>
      <c r="AU475">
        <f si="78" t="shared"/>
        <v>2</v>
      </c>
      <c r="AV475">
        <f si="79" t="shared"/>
        <v>2</v>
      </c>
      <c r="AW475">
        <f si="80" t="shared"/>
        <v>2</v>
      </c>
    </row>
    <row r="476" spans="3:49" x14ac:dyDescent="0.25">
      <c r="C476" s="46"/>
      <c r="D476" s="47"/>
      <c r="E476" s="45"/>
      <c r="F476" s="45"/>
      <c r="G476" s="45"/>
      <c r="H476" s="45"/>
      <c r="I476" s="45"/>
      <c r="J476" s="45"/>
      <c r="K476" s="45"/>
      <c r="L476" s="5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D476">
        <v>475</v>
      </c>
      <c r="AE476" t="str">
        <f>VLOOKUP(Sheet1!B498,Sheet2!$H$2:$J$300,3,FALSE)</f>
        <v>PHI</v>
      </c>
      <c r="AF476" t="str">
        <f>VLOOKUP(Sheet1!C498,Sheet2!$H$2:$J$300,3,FALSE)</f>
        <v>PHI</v>
      </c>
      <c r="AG476" t="str">
        <f>VLOOKUP(Sheet1!D498,Sheet2!$H$2:$J$300,3,FALSE)</f>
        <v>PHI</v>
      </c>
      <c r="AH476" t="str">
        <f>VLOOKUP(Sheet1!E498,Sheet2!$H$2:$J$300,3,FALSE)</f>
        <v>DEN</v>
      </c>
      <c r="AI476" t="str">
        <f>VLOOKUP(Sheet1!F498,Sheet2!$H$2:$J$300,3,FALSE)</f>
        <v>PHO</v>
      </c>
      <c r="AJ476" t="str">
        <f>VLOOKUP(Sheet1!G498,Sheet2!$H$2:$J$300,3,FALSE)</f>
        <v>PHO</v>
      </c>
      <c r="AK476" t="str">
        <f>VLOOKUP(Sheet1!H498,Sheet2!$H$2:$J$300,3,FALSE)</f>
        <v>DEN</v>
      </c>
      <c r="AL476" t="str">
        <f>VLOOKUP(Sheet1!I498,Sheet2!$H$2:$J$300,3,FALSE)</f>
        <v>PHO</v>
      </c>
      <c r="AM476" t="str">
        <f>VLOOKUP(Sheet1!J498,Sheet2!$H$2:$J$300,3,FALSE)</f>
        <v>PHI</v>
      </c>
      <c r="AN476">
        <f si="71" t="shared"/>
        <v>4</v>
      </c>
      <c r="AO476">
        <f si="72" t="shared"/>
        <v>4</v>
      </c>
      <c r="AP476">
        <f si="73" t="shared"/>
        <v>4</v>
      </c>
      <c r="AQ476">
        <f si="74" t="shared"/>
        <v>2</v>
      </c>
      <c r="AR476">
        <f si="75" t="shared"/>
        <v>3</v>
      </c>
      <c r="AS476">
        <f si="76" t="shared"/>
        <v>3</v>
      </c>
      <c r="AT476">
        <f si="77" t="shared"/>
        <v>2</v>
      </c>
      <c r="AU476">
        <f si="78" t="shared"/>
        <v>3</v>
      </c>
      <c r="AV476">
        <f si="79" t="shared"/>
        <v>4</v>
      </c>
      <c r="AW476">
        <f si="80" t="shared"/>
        <v>4</v>
      </c>
    </row>
    <row r="477" spans="3:49" x14ac:dyDescent="0.25">
      <c r="C477" s="46"/>
      <c r="D477" s="47"/>
      <c r="E477" s="45"/>
      <c r="F477" s="45"/>
      <c r="G477" s="45"/>
      <c r="H477" s="45"/>
      <c r="I477" s="45"/>
      <c r="J477" s="45"/>
      <c r="K477" s="45"/>
      <c r="L477" s="5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D477">
        <v>476</v>
      </c>
      <c r="AE477" t="str">
        <f>VLOOKUP(Sheet1!B499,Sheet2!$H$2:$J$300,3,FALSE)</f>
        <v>PHI</v>
      </c>
      <c r="AF477" t="str">
        <f>VLOOKUP(Sheet1!C499,Sheet2!$H$2:$J$300,3,FALSE)</f>
        <v>MIN</v>
      </c>
      <c r="AG477" t="str">
        <f>VLOOKUP(Sheet1!D499,Sheet2!$H$2:$J$300,3,FALSE)</f>
        <v>PHI</v>
      </c>
      <c r="AH477" t="str">
        <f>VLOOKUP(Sheet1!E499,Sheet2!$H$2:$J$300,3,FALSE)</f>
        <v>DEN</v>
      </c>
      <c r="AI477" t="str">
        <f>VLOOKUP(Sheet1!F499,Sheet2!$H$2:$J$300,3,FALSE)</f>
        <v>UTA</v>
      </c>
      <c r="AJ477" t="str">
        <f>VLOOKUP(Sheet1!G499,Sheet2!$H$2:$J$300,3,FALSE)</f>
        <v>PHI</v>
      </c>
      <c r="AK477" t="str">
        <f>VLOOKUP(Sheet1!H499,Sheet2!$H$2:$J$300,3,FALSE)</f>
        <v>ATL</v>
      </c>
      <c r="AL477" t="str">
        <f>VLOOKUP(Sheet1!I499,Sheet2!$H$2:$J$300,3,FALSE)</f>
        <v>DEN</v>
      </c>
      <c r="AM477" t="str">
        <f>VLOOKUP(Sheet1!J499,Sheet2!$H$2:$J$300,3,FALSE)</f>
        <v>DEN</v>
      </c>
      <c r="AN477">
        <f si="71" t="shared"/>
        <v>3</v>
      </c>
      <c r="AO477">
        <f si="72" t="shared"/>
        <v>1</v>
      </c>
      <c r="AP477">
        <f si="73" t="shared"/>
        <v>3</v>
      </c>
      <c r="AQ477">
        <f si="74" t="shared"/>
        <v>3</v>
      </c>
      <c r="AR477">
        <f si="75" t="shared"/>
        <v>1</v>
      </c>
      <c r="AS477">
        <f si="76" t="shared"/>
        <v>3</v>
      </c>
      <c r="AT477">
        <f si="77" t="shared"/>
        <v>1</v>
      </c>
      <c r="AU477">
        <f si="78" t="shared"/>
        <v>3</v>
      </c>
      <c r="AV477">
        <f si="79" t="shared"/>
        <v>3</v>
      </c>
      <c r="AW477">
        <f si="80" t="shared"/>
        <v>3</v>
      </c>
    </row>
    <row r="478" spans="3:49" x14ac:dyDescent="0.25">
      <c r="C478" s="46"/>
      <c r="D478" s="47"/>
      <c r="E478" s="45"/>
      <c r="F478" s="45"/>
      <c r="G478" s="45"/>
      <c r="H478" s="45"/>
      <c r="I478" s="45"/>
      <c r="J478" s="45"/>
      <c r="K478" s="45"/>
      <c r="L478" s="5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D478">
        <v>477</v>
      </c>
      <c r="AE478" t="str">
        <f>VLOOKUP(Sheet1!B500,Sheet2!$H$2:$J$300,3,FALSE)</f>
        <v>SAC</v>
      </c>
      <c r="AF478" t="str">
        <f>VLOOKUP(Sheet1!C500,Sheet2!$H$2:$J$300,3,FALSE)</f>
        <v>MIN</v>
      </c>
      <c r="AG478" t="str">
        <f>VLOOKUP(Sheet1!D500,Sheet2!$H$2:$J$300,3,FALSE)</f>
        <v>PHO</v>
      </c>
      <c r="AH478" t="str">
        <f>VLOOKUP(Sheet1!E500,Sheet2!$H$2:$J$300,3,FALSE)</f>
        <v>PHI</v>
      </c>
      <c r="AI478" t="str">
        <f>VLOOKUP(Sheet1!F500,Sheet2!$H$2:$J$300,3,FALSE)</f>
        <v>PHO</v>
      </c>
      <c r="AJ478" t="str">
        <f>VLOOKUP(Sheet1!G500,Sheet2!$H$2:$J$300,3,FALSE)</f>
        <v>PHO</v>
      </c>
      <c r="AK478" t="str">
        <f>VLOOKUP(Sheet1!H500,Sheet2!$H$2:$J$300,3,FALSE)</f>
        <v>ATL</v>
      </c>
      <c r="AL478" t="str">
        <f>VLOOKUP(Sheet1!I500,Sheet2!$H$2:$J$300,3,FALSE)</f>
        <v>SAC</v>
      </c>
      <c r="AM478" t="str">
        <f>VLOOKUP(Sheet1!J500,Sheet2!$H$2:$J$300,3,FALSE)</f>
        <v>PHO</v>
      </c>
      <c r="AN478">
        <f si="71" t="shared"/>
        <v>2</v>
      </c>
      <c r="AO478">
        <f si="72" t="shared"/>
        <v>1</v>
      </c>
      <c r="AP478">
        <f si="73" t="shared"/>
        <v>4</v>
      </c>
      <c r="AQ478">
        <f si="74" t="shared"/>
        <v>1</v>
      </c>
      <c r="AR478">
        <f si="75" t="shared"/>
        <v>4</v>
      </c>
      <c r="AS478">
        <f si="76" t="shared"/>
        <v>4</v>
      </c>
      <c r="AT478">
        <f si="77" t="shared"/>
        <v>1</v>
      </c>
      <c r="AU478">
        <f si="78" t="shared"/>
        <v>2</v>
      </c>
      <c r="AV478">
        <f si="79" t="shared"/>
        <v>4</v>
      </c>
      <c r="AW478">
        <f si="80" t="shared"/>
        <v>4</v>
      </c>
    </row>
    <row r="479" spans="3:49" x14ac:dyDescent="0.25">
      <c r="C479" s="46"/>
      <c r="D479" s="47"/>
      <c r="E479" s="45"/>
      <c r="F479" s="45"/>
      <c r="G479" s="45"/>
      <c r="H479" s="45"/>
      <c r="I479" s="45"/>
      <c r="J479" s="45"/>
      <c r="K479" s="45"/>
      <c r="L479" s="5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D479">
        <v>478</v>
      </c>
      <c r="AE479" t="str">
        <f>VLOOKUP(Sheet1!B501,Sheet2!$H$2:$J$300,3,FALSE)</f>
        <v>SAC</v>
      </c>
      <c r="AF479" t="str">
        <f>VLOOKUP(Sheet1!C501,Sheet2!$H$2:$J$300,3,FALSE)</f>
        <v>MIN</v>
      </c>
      <c r="AG479" t="str">
        <f>VLOOKUP(Sheet1!D501,Sheet2!$H$2:$J$300,3,FALSE)</f>
        <v>PHO</v>
      </c>
      <c r="AH479" t="str">
        <f>VLOOKUP(Sheet1!E501,Sheet2!$H$2:$J$300,3,FALSE)</f>
        <v>DEN</v>
      </c>
      <c r="AI479" t="str">
        <f>VLOOKUP(Sheet1!F501,Sheet2!$H$2:$J$300,3,FALSE)</f>
        <v>DEN</v>
      </c>
      <c r="AJ479" t="str">
        <f>VLOOKUP(Sheet1!G501,Sheet2!$H$2:$J$300,3,FALSE)</f>
        <v>PHO</v>
      </c>
      <c r="AK479" t="str">
        <f>VLOOKUP(Sheet1!H501,Sheet2!$H$2:$J$300,3,FALSE)</f>
        <v>SAC</v>
      </c>
      <c r="AL479" t="str">
        <f>VLOOKUP(Sheet1!I501,Sheet2!$H$2:$J$300,3,FALSE)</f>
        <v>UTA</v>
      </c>
      <c r="AM479" t="str">
        <f>VLOOKUP(Sheet1!J501,Sheet2!$H$2:$J$300,3,FALSE)</f>
        <v>DEN</v>
      </c>
      <c r="AN479">
        <f si="71" t="shared"/>
        <v>2</v>
      </c>
      <c r="AO479">
        <f si="72" t="shared"/>
        <v>1</v>
      </c>
      <c r="AP479">
        <f si="73" t="shared"/>
        <v>2</v>
      </c>
      <c r="AQ479">
        <f si="74" t="shared"/>
        <v>3</v>
      </c>
      <c r="AR479">
        <f si="75" t="shared"/>
        <v>3</v>
      </c>
      <c r="AS479">
        <f si="76" t="shared"/>
        <v>2</v>
      </c>
      <c r="AT479">
        <f si="77" t="shared"/>
        <v>2</v>
      </c>
      <c r="AU479">
        <f si="78" t="shared"/>
        <v>1</v>
      </c>
      <c r="AV479">
        <f si="79" t="shared"/>
        <v>3</v>
      </c>
      <c r="AW479">
        <f si="80" t="shared"/>
        <v>3</v>
      </c>
    </row>
    <row r="480" spans="3:49" x14ac:dyDescent="0.25">
      <c r="C480" s="46"/>
      <c r="D480" s="47"/>
      <c r="E480" s="45"/>
      <c r="F480" s="45"/>
      <c r="G480" s="45"/>
      <c r="H480" s="45"/>
      <c r="I480" s="45"/>
      <c r="J480" s="45"/>
      <c r="K480" s="45"/>
      <c r="L480" s="5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D480">
        <v>479</v>
      </c>
      <c r="AE480" t="str">
        <f>VLOOKUP(Sheet1!B502,Sheet2!$H$2:$J$300,3,FALSE)</f>
        <v>PHI</v>
      </c>
      <c r="AF480" t="str">
        <f>VLOOKUP(Sheet1!C502,Sheet2!$H$2:$J$300,3,FALSE)</f>
        <v>PHI</v>
      </c>
      <c r="AG480" t="str">
        <f>VLOOKUP(Sheet1!D502,Sheet2!$H$2:$J$300,3,FALSE)</f>
        <v>SAC</v>
      </c>
      <c r="AH480" t="str">
        <f>VLOOKUP(Sheet1!E502,Sheet2!$H$2:$J$300,3,FALSE)</f>
        <v>DEN</v>
      </c>
      <c r="AI480" t="str">
        <f>VLOOKUP(Sheet1!F502,Sheet2!$H$2:$J$300,3,FALSE)</f>
        <v>PHO</v>
      </c>
      <c r="AJ480" t="str">
        <f>VLOOKUP(Sheet1!G502,Sheet2!$H$2:$J$300,3,FALSE)</f>
        <v>PHO</v>
      </c>
      <c r="AK480" t="str">
        <f>VLOOKUP(Sheet1!H502,Sheet2!$H$2:$J$300,3,FALSE)</f>
        <v>ATL</v>
      </c>
      <c r="AL480" t="str">
        <f>VLOOKUP(Sheet1!I502,Sheet2!$H$2:$J$300,3,FALSE)</f>
        <v>DEN</v>
      </c>
      <c r="AM480" t="str">
        <f>VLOOKUP(Sheet1!J502,Sheet2!$H$2:$J$300,3,FALSE)</f>
        <v>PHI</v>
      </c>
      <c r="AN480">
        <f si="71" t="shared"/>
        <v>3</v>
      </c>
      <c r="AO480">
        <f si="72" t="shared"/>
        <v>3</v>
      </c>
      <c r="AP480">
        <f si="73" t="shared"/>
        <v>1</v>
      </c>
      <c r="AQ480">
        <f si="74" t="shared"/>
        <v>2</v>
      </c>
      <c r="AR480">
        <f si="75" t="shared"/>
        <v>2</v>
      </c>
      <c r="AS480">
        <f si="76" t="shared"/>
        <v>2</v>
      </c>
      <c r="AT480">
        <f si="77" t="shared"/>
        <v>1</v>
      </c>
      <c r="AU480">
        <f si="78" t="shared"/>
        <v>2</v>
      </c>
      <c r="AV480">
        <f si="79" t="shared"/>
        <v>3</v>
      </c>
      <c r="AW480">
        <f si="80" t="shared"/>
        <v>3</v>
      </c>
    </row>
    <row r="481" spans="3:49" x14ac:dyDescent="0.25">
      <c r="C481" s="46"/>
      <c r="D481" s="47"/>
      <c r="E481" s="45"/>
      <c r="F481" s="45"/>
      <c r="G481" s="45"/>
      <c r="H481" s="45"/>
      <c r="I481" s="45"/>
      <c r="J481" s="45"/>
      <c r="K481" s="45"/>
      <c r="L481" s="5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D481">
        <v>480</v>
      </c>
      <c r="AE481" t="str">
        <f>VLOOKUP(Sheet1!B503,Sheet2!$H$2:$J$300,3,FALSE)</f>
        <v>PHI</v>
      </c>
      <c r="AF481" t="str">
        <f>VLOOKUP(Sheet1!C503,Sheet2!$H$2:$J$300,3,FALSE)</f>
        <v>MIN</v>
      </c>
      <c r="AG481" t="str">
        <f>VLOOKUP(Sheet1!D503,Sheet2!$H$2:$J$300,3,FALSE)</f>
        <v>DEN</v>
      </c>
      <c r="AH481" t="str">
        <f>VLOOKUP(Sheet1!E503,Sheet2!$H$2:$J$300,3,FALSE)</f>
        <v>DEN</v>
      </c>
      <c r="AI481" t="str">
        <f>VLOOKUP(Sheet1!F503,Sheet2!$H$2:$J$300,3,FALSE)</f>
        <v>DEN</v>
      </c>
      <c r="AJ481" t="str">
        <f>VLOOKUP(Sheet1!G503,Sheet2!$H$2:$J$300,3,FALSE)</f>
        <v>PHO</v>
      </c>
      <c r="AK481" t="str">
        <f>VLOOKUP(Sheet1!H503,Sheet2!$H$2:$J$300,3,FALSE)</f>
        <v>HOU</v>
      </c>
      <c r="AL481" t="str">
        <f>VLOOKUP(Sheet1!I503,Sheet2!$H$2:$J$300,3,FALSE)</f>
        <v>UTA</v>
      </c>
      <c r="AM481" t="str">
        <f>VLOOKUP(Sheet1!J503,Sheet2!$H$2:$J$300,3,FALSE)</f>
        <v>DEN</v>
      </c>
      <c r="AN481">
        <f si="71" t="shared"/>
        <v>1</v>
      </c>
      <c r="AO481">
        <f si="72" t="shared"/>
        <v>1</v>
      </c>
      <c r="AP481">
        <f si="73" t="shared"/>
        <v>4</v>
      </c>
      <c r="AQ481">
        <f si="74" t="shared"/>
        <v>4</v>
      </c>
      <c r="AR481">
        <f si="75" t="shared"/>
        <v>4</v>
      </c>
      <c r="AS481">
        <f si="76" t="shared"/>
        <v>1</v>
      </c>
      <c r="AT481">
        <f si="77" t="shared"/>
        <v>1</v>
      </c>
      <c r="AU481">
        <f si="78" t="shared"/>
        <v>1</v>
      </c>
      <c r="AV481">
        <f si="79" t="shared"/>
        <v>4</v>
      </c>
      <c r="AW481">
        <f si="80" t="shared"/>
        <v>4</v>
      </c>
    </row>
    <row r="482" spans="3:49" x14ac:dyDescent="0.25">
      <c r="C482" s="46"/>
      <c r="D482" s="47"/>
      <c r="E482" s="45"/>
      <c r="F482" s="45"/>
      <c r="G482" s="45"/>
      <c r="H482" s="45"/>
      <c r="I482" s="45"/>
      <c r="J482" s="45"/>
      <c r="K482" s="45"/>
      <c r="L482" s="5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D482">
        <v>481</v>
      </c>
      <c r="AE482" t="str">
        <f>VLOOKUP(Sheet1!B504,Sheet2!$H$2:$J$300,3,FALSE)</f>
        <v>SAC</v>
      </c>
      <c r="AF482" t="str">
        <f>VLOOKUP(Sheet1!C504,Sheet2!$H$2:$J$300,3,FALSE)</f>
        <v>PHI</v>
      </c>
      <c r="AG482" t="str">
        <f>VLOOKUP(Sheet1!D504,Sheet2!$H$2:$J$300,3,FALSE)</f>
        <v>PHO</v>
      </c>
      <c r="AH482" t="str">
        <f>VLOOKUP(Sheet1!E504,Sheet2!$H$2:$J$300,3,FALSE)</f>
        <v>DEN</v>
      </c>
      <c r="AI482" t="str">
        <f>VLOOKUP(Sheet1!F504,Sheet2!$H$2:$J$300,3,FALSE)</f>
        <v>PHO</v>
      </c>
      <c r="AJ482" t="str">
        <f>VLOOKUP(Sheet1!G504,Sheet2!$H$2:$J$300,3,FALSE)</f>
        <v>PHO</v>
      </c>
      <c r="AK482" t="str">
        <f>VLOOKUP(Sheet1!H504,Sheet2!$H$2:$J$300,3,FALSE)</f>
        <v>ATL</v>
      </c>
      <c r="AL482" t="str">
        <f>VLOOKUP(Sheet1!I504,Sheet2!$H$2:$J$300,3,FALSE)</f>
        <v>DEN</v>
      </c>
      <c r="AM482" t="str">
        <f>VLOOKUP(Sheet1!J504,Sheet2!$H$2:$J$300,3,FALSE)</f>
        <v>PHI</v>
      </c>
      <c r="AN482">
        <f si="71" t="shared"/>
        <v>1</v>
      </c>
      <c r="AO482">
        <f si="72" t="shared"/>
        <v>2</v>
      </c>
      <c r="AP482">
        <f si="73" t="shared"/>
        <v>3</v>
      </c>
      <c r="AQ482">
        <f si="74" t="shared"/>
        <v>2</v>
      </c>
      <c r="AR482">
        <f si="75" t="shared"/>
        <v>3</v>
      </c>
      <c r="AS482">
        <f si="76" t="shared"/>
        <v>3</v>
      </c>
      <c r="AT482">
        <f si="77" t="shared"/>
        <v>1</v>
      </c>
      <c r="AU482">
        <f si="78" t="shared"/>
        <v>2</v>
      </c>
      <c r="AV482">
        <f si="79" t="shared"/>
        <v>2</v>
      </c>
      <c r="AW482">
        <f si="80" t="shared"/>
        <v>3</v>
      </c>
    </row>
    <row r="483" spans="3:49" x14ac:dyDescent="0.25">
      <c r="C483" s="46"/>
      <c r="D483" s="47"/>
      <c r="E483" s="45"/>
      <c r="F483" s="45"/>
      <c r="G483" s="45"/>
      <c r="H483" s="45"/>
      <c r="I483" s="45"/>
      <c r="J483" s="45"/>
      <c r="K483" s="45"/>
      <c r="L483" s="5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D483">
        <v>482</v>
      </c>
      <c r="AE483" t="str">
        <f>VLOOKUP(Sheet1!B505,Sheet2!$H$2:$J$300,3,FALSE)</f>
        <v>PHI</v>
      </c>
      <c r="AF483" t="str">
        <f>VLOOKUP(Sheet1!C505,Sheet2!$H$2:$J$300,3,FALSE)</f>
        <v>PHI</v>
      </c>
      <c r="AG483" t="str">
        <f>VLOOKUP(Sheet1!D505,Sheet2!$H$2:$J$300,3,FALSE)</f>
        <v>PHI</v>
      </c>
      <c r="AH483" t="str">
        <f>VLOOKUP(Sheet1!E505,Sheet2!$H$2:$J$300,3,FALSE)</f>
        <v>DEN</v>
      </c>
      <c r="AI483" t="str">
        <f>VLOOKUP(Sheet1!F505,Sheet2!$H$2:$J$300,3,FALSE)</f>
        <v>DEN</v>
      </c>
      <c r="AJ483" t="str">
        <f>VLOOKUP(Sheet1!G505,Sheet2!$H$2:$J$300,3,FALSE)</f>
        <v>ATL</v>
      </c>
      <c r="AK483" t="str">
        <f>VLOOKUP(Sheet1!H505,Sheet2!$H$2:$J$300,3,FALSE)</f>
        <v>ATL</v>
      </c>
      <c r="AL483" t="str">
        <f>VLOOKUP(Sheet1!I505,Sheet2!$H$2:$J$300,3,FALSE)</f>
        <v>PHO</v>
      </c>
      <c r="AM483" t="str">
        <f>VLOOKUP(Sheet1!J505,Sheet2!$H$2:$J$300,3,FALSE)</f>
        <v>UTA</v>
      </c>
      <c r="AN483">
        <f si="71" t="shared"/>
        <v>3</v>
      </c>
      <c r="AO483">
        <f si="72" t="shared"/>
        <v>3</v>
      </c>
      <c r="AP483">
        <f si="73" t="shared"/>
        <v>3</v>
      </c>
      <c r="AQ483">
        <f si="74" t="shared"/>
        <v>2</v>
      </c>
      <c r="AR483">
        <f si="75" t="shared"/>
        <v>2</v>
      </c>
      <c r="AS483">
        <f si="76" t="shared"/>
        <v>2</v>
      </c>
      <c r="AT483">
        <f si="77" t="shared"/>
        <v>2</v>
      </c>
      <c r="AU483">
        <f si="78" t="shared"/>
        <v>1</v>
      </c>
      <c r="AV483">
        <f si="79" t="shared"/>
        <v>1</v>
      </c>
      <c r="AW483">
        <f si="80" t="shared"/>
        <v>3</v>
      </c>
    </row>
    <row r="484" spans="3:49" x14ac:dyDescent="0.25">
      <c r="C484" s="46"/>
      <c r="D484" s="47"/>
      <c r="E484" s="45"/>
      <c r="F484" s="45"/>
      <c r="G484" s="45"/>
      <c r="H484" s="45"/>
      <c r="I484" s="45"/>
      <c r="J484" s="45"/>
      <c r="K484" s="45"/>
      <c r="L484" s="5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D484">
        <v>483</v>
      </c>
      <c r="AE484" t="str">
        <f>VLOOKUP(Sheet1!B506,Sheet2!$H$2:$J$300,3,FALSE)</f>
        <v>PHI</v>
      </c>
      <c r="AF484" t="str">
        <f>VLOOKUP(Sheet1!C506,Sheet2!$H$2:$J$300,3,FALSE)</f>
        <v>ATL</v>
      </c>
      <c r="AG484" t="str">
        <f>VLOOKUP(Sheet1!D506,Sheet2!$H$2:$J$300,3,FALSE)</f>
        <v>PHO</v>
      </c>
      <c r="AH484" t="str">
        <f>VLOOKUP(Sheet1!E506,Sheet2!$H$2:$J$300,3,FALSE)</f>
        <v>DEN</v>
      </c>
      <c r="AI484" t="str">
        <f>VLOOKUP(Sheet1!F506,Sheet2!$H$2:$J$300,3,FALSE)</f>
        <v>DEN</v>
      </c>
      <c r="AJ484" t="str">
        <f>VLOOKUP(Sheet1!G506,Sheet2!$H$2:$J$300,3,FALSE)</f>
        <v>MIN</v>
      </c>
      <c r="AK484" t="str">
        <f>VLOOKUP(Sheet1!H506,Sheet2!$H$2:$J$300,3,FALSE)</f>
        <v>ATL</v>
      </c>
      <c r="AL484" t="str">
        <f>VLOOKUP(Sheet1!I506,Sheet2!$H$2:$J$300,3,FALSE)</f>
        <v>DEN</v>
      </c>
      <c r="AM484" t="str">
        <f>VLOOKUP(Sheet1!J506,Sheet2!$H$2:$J$300,3,FALSE)</f>
        <v>PHO</v>
      </c>
      <c r="AN484">
        <f si="71" t="shared"/>
        <v>1</v>
      </c>
      <c r="AO484">
        <f si="72" t="shared"/>
        <v>2</v>
      </c>
      <c r="AP484">
        <f si="73" t="shared"/>
        <v>2</v>
      </c>
      <c r="AQ484">
        <f si="74" t="shared"/>
        <v>3</v>
      </c>
      <c r="AR484">
        <f si="75" t="shared"/>
        <v>3</v>
      </c>
      <c r="AS484">
        <f si="76" t="shared"/>
        <v>1</v>
      </c>
      <c r="AT484">
        <f si="77" t="shared"/>
        <v>2</v>
      </c>
      <c r="AU484">
        <f si="78" t="shared"/>
        <v>3</v>
      </c>
      <c r="AV484">
        <f si="79" t="shared"/>
        <v>2</v>
      </c>
      <c r="AW484">
        <f si="80" t="shared"/>
        <v>3</v>
      </c>
    </row>
    <row r="485" spans="3:49" x14ac:dyDescent="0.25">
      <c r="C485" s="46"/>
      <c r="D485" s="47"/>
      <c r="E485" s="45"/>
      <c r="F485" s="45"/>
      <c r="G485" s="45"/>
      <c r="H485" s="45"/>
      <c r="I485" s="45"/>
      <c r="J485" s="45"/>
      <c r="K485" s="45"/>
      <c r="L485" s="5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D485">
        <v>484</v>
      </c>
      <c r="AE485" t="str">
        <f>VLOOKUP(Sheet1!B507,Sheet2!$H$2:$J$300,3,FALSE)</f>
        <v>PHI</v>
      </c>
      <c r="AF485" t="str">
        <f>VLOOKUP(Sheet1!C507,Sheet2!$H$2:$J$300,3,FALSE)</f>
        <v>SAC</v>
      </c>
      <c r="AG485" t="str">
        <f>VLOOKUP(Sheet1!D507,Sheet2!$H$2:$J$300,3,FALSE)</f>
        <v>PHI</v>
      </c>
      <c r="AH485" t="str">
        <f>VLOOKUP(Sheet1!E507,Sheet2!$H$2:$J$300,3,FALSE)</f>
        <v>DEN</v>
      </c>
      <c r="AI485" t="str">
        <f>VLOOKUP(Sheet1!F507,Sheet2!$H$2:$J$300,3,FALSE)</f>
        <v>PHO</v>
      </c>
      <c r="AJ485" t="str">
        <f>VLOOKUP(Sheet1!G507,Sheet2!$H$2:$J$300,3,FALSE)</f>
        <v>MIN</v>
      </c>
      <c r="AK485" t="str">
        <f>VLOOKUP(Sheet1!H507,Sheet2!$H$2:$J$300,3,FALSE)</f>
        <v>DEN</v>
      </c>
      <c r="AL485" t="str">
        <f>VLOOKUP(Sheet1!I507,Sheet2!$H$2:$J$300,3,FALSE)</f>
        <v>UTA</v>
      </c>
      <c r="AM485" t="str">
        <f>VLOOKUP(Sheet1!J507,Sheet2!$H$2:$J$300,3,FALSE)</f>
        <v>UTA</v>
      </c>
      <c r="AN485">
        <f si="71" t="shared"/>
        <v>2</v>
      </c>
      <c r="AO485">
        <f si="72" t="shared"/>
        <v>1</v>
      </c>
      <c r="AP485">
        <f si="73" t="shared"/>
        <v>2</v>
      </c>
      <c r="AQ485">
        <f si="74" t="shared"/>
        <v>2</v>
      </c>
      <c r="AR485">
        <f si="75" t="shared"/>
        <v>1</v>
      </c>
      <c r="AS485">
        <f si="76" t="shared"/>
        <v>1</v>
      </c>
      <c r="AT485">
        <f si="77" t="shared"/>
        <v>2</v>
      </c>
      <c r="AU485">
        <f si="78" t="shared"/>
        <v>2</v>
      </c>
      <c r="AV485">
        <f si="79" t="shared"/>
        <v>2</v>
      </c>
      <c r="AW485">
        <f si="80" t="shared"/>
        <v>2</v>
      </c>
    </row>
    <row r="486" spans="3:49" x14ac:dyDescent="0.25">
      <c r="C486" s="46"/>
      <c r="D486" s="47"/>
      <c r="E486" s="45"/>
      <c r="F486" s="45"/>
      <c r="G486" s="45"/>
      <c r="H486" s="45"/>
      <c r="I486" s="45"/>
      <c r="J486" s="45"/>
      <c r="K486" s="45"/>
      <c r="L486" s="5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D486">
        <v>485</v>
      </c>
      <c r="AE486" t="str">
        <f>VLOOKUP(Sheet1!B508,Sheet2!$H$2:$J$300,3,FALSE)</f>
        <v>UTA</v>
      </c>
      <c r="AF486" t="str">
        <f>VLOOKUP(Sheet1!C508,Sheet2!$H$2:$J$300,3,FALSE)</f>
        <v>MIN</v>
      </c>
      <c r="AG486" t="str">
        <f>VLOOKUP(Sheet1!D508,Sheet2!$H$2:$J$300,3,FALSE)</f>
        <v>PHI</v>
      </c>
      <c r="AH486" t="str">
        <f>VLOOKUP(Sheet1!E508,Sheet2!$H$2:$J$300,3,FALSE)</f>
        <v>DEN</v>
      </c>
      <c r="AI486" t="str">
        <f>VLOOKUP(Sheet1!F508,Sheet2!$H$2:$J$300,3,FALSE)</f>
        <v>PHO</v>
      </c>
      <c r="AJ486" t="str">
        <f>VLOOKUP(Sheet1!G508,Sheet2!$H$2:$J$300,3,FALSE)</f>
        <v>UTA</v>
      </c>
      <c r="AK486" t="str">
        <f>VLOOKUP(Sheet1!H508,Sheet2!$H$2:$J$300,3,FALSE)</f>
        <v>ATL</v>
      </c>
      <c r="AL486" t="str">
        <f>VLOOKUP(Sheet1!I508,Sheet2!$H$2:$J$300,3,FALSE)</f>
        <v>SAC</v>
      </c>
      <c r="AM486" t="str">
        <f>VLOOKUP(Sheet1!J508,Sheet2!$H$2:$J$300,3,FALSE)</f>
        <v>PHI</v>
      </c>
      <c r="AN486">
        <f si="71" t="shared"/>
        <v>2</v>
      </c>
      <c r="AO486">
        <f si="72" t="shared"/>
        <v>1</v>
      </c>
      <c r="AP486">
        <f si="73" t="shared"/>
        <v>2</v>
      </c>
      <c r="AQ486">
        <f si="74" t="shared"/>
        <v>1</v>
      </c>
      <c r="AR486">
        <f si="75" t="shared"/>
        <v>1</v>
      </c>
      <c r="AS486">
        <f si="76" t="shared"/>
        <v>2</v>
      </c>
      <c r="AT486">
        <f si="77" t="shared"/>
        <v>1</v>
      </c>
      <c r="AU486">
        <f si="78" t="shared"/>
        <v>1</v>
      </c>
      <c r="AV486">
        <f si="79" t="shared"/>
        <v>2</v>
      </c>
      <c r="AW486">
        <f si="80" t="shared"/>
        <v>2</v>
      </c>
    </row>
    <row r="487" spans="3:49" x14ac:dyDescent="0.25">
      <c r="C487" s="46"/>
      <c r="D487" s="47"/>
      <c r="E487" s="45"/>
      <c r="F487" s="45"/>
      <c r="G487" s="45"/>
      <c r="H487" s="45"/>
      <c r="I487" s="45"/>
      <c r="J487" s="45"/>
      <c r="K487" s="45"/>
      <c r="L487" s="5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D487">
        <v>486</v>
      </c>
      <c r="AE487" t="str">
        <f>VLOOKUP(Sheet1!B509,Sheet2!$H$2:$J$300,3,FALSE)</f>
        <v>SAC</v>
      </c>
      <c r="AF487" t="str">
        <f>VLOOKUP(Sheet1!C509,Sheet2!$H$2:$J$300,3,FALSE)</f>
        <v>ATL</v>
      </c>
      <c r="AG487" t="str">
        <f>VLOOKUP(Sheet1!D509,Sheet2!$H$2:$J$300,3,FALSE)</f>
        <v>PHI</v>
      </c>
      <c r="AH487" t="str">
        <f>VLOOKUP(Sheet1!E509,Sheet2!$H$2:$J$300,3,FALSE)</f>
        <v>DEN</v>
      </c>
      <c r="AI487" t="str">
        <f>VLOOKUP(Sheet1!F509,Sheet2!$H$2:$J$300,3,FALSE)</f>
        <v>ATL</v>
      </c>
      <c r="AJ487" t="str">
        <f>VLOOKUP(Sheet1!G509,Sheet2!$H$2:$J$300,3,FALSE)</f>
        <v>HOU</v>
      </c>
      <c r="AK487" t="str">
        <f>VLOOKUP(Sheet1!H509,Sheet2!$H$2:$J$300,3,FALSE)</f>
        <v>HOU</v>
      </c>
      <c r="AL487" t="str">
        <f>VLOOKUP(Sheet1!I509,Sheet2!$H$2:$J$300,3,FALSE)</f>
        <v>PHO</v>
      </c>
      <c r="AM487" t="str">
        <f>VLOOKUP(Sheet1!J509,Sheet2!$H$2:$J$300,3,FALSE)</f>
        <v>MIN</v>
      </c>
      <c r="AN487">
        <f si="71" t="shared"/>
        <v>1</v>
      </c>
      <c r="AO487">
        <f si="72" t="shared"/>
        <v>2</v>
      </c>
      <c r="AP487">
        <f si="73" t="shared"/>
        <v>1</v>
      </c>
      <c r="AQ487">
        <f si="74" t="shared"/>
        <v>1</v>
      </c>
      <c r="AR487">
        <f si="75" t="shared"/>
        <v>2</v>
      </c>
      <c r="AS487">
        <f si="76" t="shared"/>
        <v>2</v>
      </c>
      <c r="AT487">
        <f si="77" t="shared"/>
        <v>2</v>
      </c>
      <c r="AU487">
        <f si="78" t="shared"/>
        <v>1</v>
      </c>
      <c r="AV487">
        <f si="79" t="shared"/>
        <v>1</v>
      </c>
      <c r="AW487">
        <f si="80" t="shared"/>
        <v>2</v>
      </c>
    </row>
    <row r="488" spans="3:49" x14ac:dyDescent="0.25">
      <c r="C488" s="46"/>
      <c r="D488" s="47"/>
      <c r="E488" s="45"/>
      <c r="F488" s="45"/>
      <c r="G488" s="45"/>
      <c r="H488" s="45"/>
      <c r="I488" s="45"/>
      <c r="J488" s="45"/>
      <c r="K488" s="45"/>
      <c r="L488" s="5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D488">
        <v>487</v>
      </c>
      <c r="AE488" t="str">
        <f>VLOOKUP(Sheet1!B510,Sheet2!$H$2:$J$300,3,FALSE)</f>
        <v>SAC</v>
      </c>
      <c r="AF488" t="str">
        <f>VLOOKUP(Sheet1!C510,Sheet2!$H$2:$J$300,3,FALSE)</f>
        <v>ATL</v>
      </c>
      <c r="AG488" t="str">
        <f>VLOOKUP(Sheet1!D510,Sheet2!$H$2:$J$300,3,FALSE)</f>
        <v>PHI</v>
      </c>
      <c r="AH488" t="str">
        <f>VLOOKUP(Sheet1!E510,Sheet2!$H$2:$J$300,3,FALSE)</f>
        <v>DEN</v>
      </c>
      <c r="AI488" t="str">
        <f>VLOOKUP(Sheet1!F510,Sheet2!$H$2:$J$300,3,FALSE)</f>
        <v>PHI</v>
      </c>
      <c r="AJ488" t="str">
        <f>VLOOKUP(Sheet1!G510,Sheet2!$H$2:$J$300,3,FALSE)</f>
        <v>HOU</v>
      </c>
      <c r="AK488" t="str">
        <f>VLOOKUP(Sheet1!H510,Sheet2!$H$2:$J$300,3,FALSE)</f>
        <v>ATL</v>
      </c>
      <c r="AL488" t="str">
        <f>VLOOKUP(Sheet1!I510,Sheet2!$H$2:$J$300,3,FALSE)</f>
        <v>PHO</v>
      </c>
      <c r="AM488" t="str">
        <f>VLOOKUP(Sheet1!J510,Sheet2!$H$2:$J$300,3,FALSE)</f>
        <v>PHI</v>
      </c>
      <c r="AN488">
        <f si="71" t="shared"/>
        <v>1</v>
      </c>
      <c r="AO488">
        <f si="72" t="shared"/>
        <v>2</v>
      </c>
      <c r="AP488">
        <f si="73" t="shared"/>
        <v>3</v>
      </c>
      <c r="AQ488">
        <f si="74" t="shared"/>
        <v>1</v>
      </c>
      <c r="AR488">
        <f si="75" t="shared"/>
        <v>3</v>
      </c>
      <c r="AS488">
        <f si="76" t="shared"/>
        <v>1</v>
      </c>
      <c r="AT488">
        <f si="77" t="shared"/>
        <v>2</v>
      </c>
      <c r="AU488">
        <f si="78" t="shared"/>
        <v>1</v>
      </c>
      <c r="AV488">
        <f si="79" t="shared"/>
        <v>3</v>
      </c>
      <c r="AW488">
        <f si="80" t="shared"/>
        <v>3</v>
      </c>
    </row>
    <row r="489" spans="3:49" x14ac:dyDescent="0.25">
      <c r="C489" s="46"/>
      <c r="D489" s="47"/>
      <c r="E489" s="45"/>
      <c r="F489" s="45"/>
      <c r="G489" s="45"/>
      <c r="H489" s="45"/>
      <c r="I489" s="45"/>
      <c r="J489" s="45"/>
      <c r="K489" s="45"/>
      <c r="L489" s="5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D489">
        <v>488</v>
      </c>
      <c r="AE489" t="str">
        <f>VLOOKUP(Sheet1!B511,Sheet2!$H$2:$J$300,3,FALSE)</f>
        <v>PHI</v>
      </c>
      <c r="AF489" t="str">
        <f>VLOOKUP(Sheet1!C511,Sheet2!$H$2:$J$300,3,FALSE)</f>
        <v>ATL</v>
      </c>
      <c r="AG489" t="str">
        <f>VLOOKUP(Sheet1!D511,Sheet2!$H$2:$J$300,3,FALSE)</f>
        <v>PHI</v>
      </c>
      <c r="AH489" t="str">
        <f>VLOOKUP(Sheet1!E511,Sheet2!$H$2:$J$300,3,FALSE)</f>
        <v>DEN</v>
      </c>
      <c r="AI489" t="str">
        <f>VLOOKUP(Sheet1!F511,Sheet2!$H$2:$J$300,3,FALSE)</f>
        <v>PHO</v>
      </c>
      <c r="AJ489" t="str">
        <f>VLOOKUP(Sheet1!G511,Sheet2!$H$2:$J$300,3,FALSE)</f>
        <v>HOU</v>
      </c>
      <c r="AK489" t="str">
        <f>VLOOKUP(Sheet1!H511,Sheet2!$H$2:$J$300,3,FALSE)</f>
        <v>HOU</v>
      </c>
      <c r="AL489" t="str">
        <f>VLOOKUP(Sheet1!I511,Sheet2!$H$2:$J$300,3,FALSE)</f>
        <v>SAC</v>
      </c>
      <c r="AM489" t="str">
        <f>VLOOKUP(Sheet1!J511,Sheet2!$H$2:$J$300,3,FALSE)</f>
        <v>UTA</v>
      </c>
      <c r="AN489">
        <f si="71" t="shared"/>
        <v>2</v>
      </c>
      <c r="AO489">
        <f si="72" t="shared"/>
        <v>1</v>
      </c>
      <c r="AP489">
        <f si="73" t="shared"/>
        <v>2</v>
      </c>
      <c r="AQ489">
        <f si="74" t="shared"/>
        <v>1</v>
      </c>
      <c r="AR489">
        <f si="75" t="shared"/>
        <v>1</v>
      </c>
      <c r="AS489">
        <f si="76" t="shared"/>
        <v>2</v>
      </c>
      <c r="AT489">
        <f si="77" t="shared"/>
        <v>2</v>
      </c>
      <c r="AU489">
        <f si="78" t="shared"/>
        <v>1</v>
      </c>
      <c r="AV489">
        <f si="79" t="shared"/>
        <v>1</v>
      </c>
      <c r="AW489">
        <f si="80" t="shared"/>
        <v>2</v>
      </c>
    </row>
    <row r="490" spans="3:49" x14ac:dyDescent="0.25">
      <c r="C490" s="46"/>
      <c r="D490" s="47"/>
      <c r="E490" s="45"/>
      <c r="F490" s="45"/>
      <c r="G490" s="45"/>
      <c r="H490" s="45"/>
      <c r="I490" s="45"/>
      <c r="J490" s="45"/>
      <c r="K490" s="45"/>
      <c r="L490" s="5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D490">
        <v>489</v>
      </c>
      <c r="AE490" t="str">
        <f>VLOOKUP(Sheet1!B512,Sheet2!$H$2:$J$300,3,FALSE)</f>
        <v>UTA</v>
      </c>
      <c r="AF490" t="str">
        <f>VLOOKUP(Sheet1!C512,Sheet2!$H$2:$J$300,3,FALSE)</f>
        <v>MIN</v>
      </c>
      <c r="AG490" t="str">
        <f>VLOOKUP(Sheet1!D512,Sheet2!$H$2:$J$300,3,FALSE)</f>
        <v>HOU</v>
      </c>
      <c r="AH490" t="str">
        <f>VLOOKUP(Sheet1!E512,Sheet2!$H$2:$J$300,3,FALSE)</f>
        <v>DEN</v>
      </c>
      <c r="AI490" t="str">
        <f>VLOOKUP(Sheet1!F512,Sheet2!$H$2:$J$300,3,FALSE)</f>
        <v>DEN</v>
      </c>
      <c r="AJ490" t="str">
        <f>VLOOKUP(Sheet1!G512,Sheet2!$H$2:$J$300,3,FALSE)</f>
        <v>PHO</v>
      </c>
      <c r="AK490" t="str">
        <f>VLOOKUP(Sheet1!H512,Sheet2!$H$2:$J$300,3,FALSE)</f>
        <v>ATL</v>
      </c>
      <c r="AL490" t="str">
        <f>VLOOKUP(Sheet1!I512,Sheet2!$H$2:$J$300,3,FALSE)</f>
        <v>UTA</v>
      </c>
      <c r="AM490" t="str">
        <f>VLOOKUP(Sheet1!J512,Sheet2!$H$2:$J$300,3,FALSE)</f>
        <v>PHO</v>
      </c>
      <c r="AN490">
        <f si="71" t="shared"/>
        <v>2</v>
      </c>
      <c r="AO490">
        <f si="72" t="shared"/>
        <v>1</v>
      </c>
      <c r="AP490">
        <f si="73" t="shared"/>
        <v>1</v>
      </c>
      <c r="AQ490">
        <f si="74" t="shared"/>
        <v>2</v>
      </c>
      <c r="AR490">
        <f si="75" t="shared"/>
        <v>2</v>
      </c>
      <c r="AS490">
        <f si="76" t="shared"/>
        <v>2</v>
      </c>
      <c r="AT490">
        <f si="77" t="shared"/>
        <v>1</v>
      </c>
      <c r="AU490">
        <f si="78" t="shared"/>
        <v>2</v>
      </c>
      <c r="AV490">
        <f si="79" t="shared"/>
        <v>2</v>
      </c>
      <c r="AW490">
        <f si="80" t="shared"/>
        <v>2</v>
      </c>
    </row>
    <row r="491" spans="3:49" x14ac:dyDescent="0.25">
      <c r="C491" s="46"/>
      <c r="D491" s="47"/>
      <c r="E491" s="45"/>
      <c r="F491" s="45"/>
      <c r="G491" s="45"/>
      <c r="H491" s="45"/>
      <c r="I491" s="45"/>
      <c r="J491" s="45"/>
      <c r="K491" s="45"/>
      <c r="L491" s="5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D491">
        <v>490</v>
      </c>
      <c r="AE491" t="str">
        <f>VLOOKUP(Sheet1!B513,Sheet2!$H$2:$J$300,3,FALSE)</f>
        <v>PHI</v>
      </c>
      <c r="AF491" t="str">
        <f>VLOOKUP(Sheet1!C513,Sheet2!$H$2:$J$300,3,FALSE)</f>
        <v>SAC</v>
      </c>
      <c r="AG491" t="str">
        <f>VLOOKUP(Sheet1!D513,Sheet2!$H$2:$J$300,3,FALSE)</f>
        <v>PHI</v>
      </c>
      <c r="AH491" t="str">
        <f>VLOOKUP(Sheet1!E513,Sheet2!$H$2:$J$300,3,FALSE)</f>
        <v>DEN</v>
      </c>
      <c r="AI491" t="str">
        <f>VLOOKUP(Sheet1!F513,Sheet2!$H$2:$J$300,3,FALSE)</f>
        <v>ATL</v>
      </c>
      <c r="AJ491" t="str">
        <f>VLOOKUP(Sheet1!G513,Sheet2!$H$2:$J$300,3,FALSE)</f>
        <v>HOU</v>
      </c>
      <c r="AK491" t="str">
        <f>VLOOKUP(Sheet1!H513,Sheet2!$H$2:$J$300,3,FALSE)</f>
        <v>ATL</v>
      </c>
      <c r="AL491" t="str">
        <f>VLOOKUP(Sheet1!I513,Sheet2!$H$2:$J$300,3,FALSE)</f>
        <v>PHO</v>
      </c>
      <c r="AM491" t="str">
        <f>VLOOKUP(Sheet1!J513,Sheet2!$H$2:$J$300,3,FALSE)</f>
        <v>UTA</v>
      </c>
      <c r="AN491">
        <f si="71" t="shared"/>
        <v>2</v>
      </c>
      <c r="AO491">
        <f si="72" t="shared"/>
        <v>1</v>
      </c>
      <c r="AP491">
        <f si="73" t="shared"/>
        <v>2</v>
      </c>
      <c r="AQ491">
        <f si="74" t="shared"/>
        <v>1</v>
      </c>
      <c r="AR491">
        <f si="75" t="shared"/>
        <v>2</v>
      </c>
      <c r="AS491">
        <f si="76" t="shared"/>
        <v>1</v>
      </c>
      <c r="AT491">
        <f si="77" t="shared"/>
        <v>2</v>
      </c>
      <c r="AU491">
        <f si="78" t="shared"/>
        <v>1</v>
      </c>
      <c r="AV491">
        <f si="79" t="shared"/>
        <v>1</v>
      </c>
      <c r="AW491">
        <f si="80" t="shared"/>
        <v>2</v>
      </c>
    </row>
    <row r="492" spans="3:49" x14ac:dyDescent="0.25">
      <c r="C492" s="46"/>
      <c r="D492" s="47"/>
      <c r="E492" s="45"/>
      <c r="F492" s="45"/>
      <c r="G492" s="45"/>
      <c r="H492" s="45"/>
      <c r="I492" s="45"/>
      <c r="J492" s="45"/>
      <c r="K492" s="45"/>
      <c r="L492" s="5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D492">
        <v>491</v>
      </c>
      <c r="AE492" t="str">
        <f>VLOOKUP(Sheet1!B514,Sheet2!$H$2:$J$300,3,FALSE)</f>
        <v>PHI</v>
      </c>
      <c r="AF492" t="str">
        <f>VLOOKUP(Sheet1!C514,Sheet2!$H$2:$J$300,3,FALSE)</f>
        <v>UTA</v>
      </c>
      <c r="AG492" t="str">
        <f>VLOOKUP(Sheet1!D514,Sheet2!$H$2:$J$300,3,FALSE)</f>
        <v>PHI</v>
      </c>
      <c r="AH492" t="str">
        <f>VLOOKUP(Sheet1!E514,Sheet2!$H$2:$J$300,3,FALSE)</f>
        <v>DEN</v>
      </c>
      <c r="AI492" t="str">
        <f>VLOOKUP(Sheet1!F514,Sheet2!$H$2:$J$300,3,FALSE)</f>
        <v>UTA</v>
      </c>
      <c r="AJ492" t="str">
        <f>VLOOKUP(Sheet1!G514,Sheet2!$H$2:$J$300,3,FALSE)</f>
        <v>HOU</v>
      </c>
      <c r="AK492" t="str">
        <f>VLOOKUP(Sheet1!H514,Sheet2!$H$2:$J$300,3,FALSE)</f>
        <v>HOU</v>
      </c>
      <c r="AL492" t="str">
        <f>VLOOKUP(Sheet1!I514,Sheet2!$H$2:$J$300,3,FALSE)</f>
        <v>DEN</v>
      </c>
      <c r="AM492" t="str">
        <f>VLOOKUP(Sheet1!J514,Sheet2!$H$2:$J$300,3,FALSE)</f>
        <v>MIN</v>
      </c>
      <c r="AN492">
        <f si="71" t="shared"/>
        <v>2</v>
      </c>
      <c r="AO492">
        <f si="72" t="shared"/>
        <v>2</v>
      </c>
      <c r="AP492">
        <f si="73" t="shared"/>
        <v>2</v>
      </c>
      <c r="AQ492">
        <f si="74" t="shared"/>
        <v>2</v>
      </c>
      <c r="AR492">
        <f si="75" t="shared"/>
        <v>2</v>
      </c>
      <c r="AS492">
        <f si="76" t="shared"/>
        <v>2</v>
      </c>
      <c r="AT492">
        <f si="77" t="shared"/>
        <v>2</v>
      </c>
      <c r="AU492">
        <f si="78" t="shared"/>
        <v>2</v>
      </c>
      <c r="AV492">
        <f si="79" t="shared"/>
        <v>1</v>
      </c>
      <c r="AW492">
        <f si="80" t="shared"/>
        <v>2</v>
      </c>
    </row>
    <row r="493" spans="3:49" x14ac:dyDescent="0.25">
      <c r="C493" s="46"/>
      <c r="D493" s="47"/>
      <c r="E493" s="45"/>
      <c r="F493" s="45"/>
      <c r="G493" s="45"/>
      <c r="H493" s="45"/>
      <c r="I493" s="45"/>
      <c r="J493" s="45"/>
      <c r="K493" s="45"/>
      <c r="L493" s="5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D493">
        <v>492</v>
      </c>
      <c r="AE493" t="str">
        <f>VLOOKUP(Sheet1!B515,Sheet2!$H$2:$J$300,3,FALSE)</f>
        <v>ATL</v>
      </c>
      <c r="AF493" t="str">
        <f>VLOOKUP(Sheet1!C515,Sheet2!$H$2:$J$300,3,FALSE)</f>
        <v>PHI</v>
      </c>
      <c r="AG493" t="str">
        <f>VLOOKUP(Sheet1!D515,Sheet2!$H$2:$J$300,3,FALSE)</f>
        <v>PHO</v>
      </c>
      <c r="AH493" t="str">
        <f>VLOOKUP(Sheet1!E515,Sheet2!$H$2:$J$300,3,FALSE)</f>
        <v>DEN</v>
      </c>
      <c r="AI493" t="str">
        <f>VLOOKUP(Sheet1!F515,Sheet2!$H$2:$J$300,3,FALSE)</f>
        <v>DEN</v>
      </c>
      <c r="AJ493" t="str">
        <f>VLOOKUP(Sheet1!G515,Sheet2!$H$2:$J$300,3,FALSE)</f>
        <v>PHO</v>
      </c>
      <c r="AK493" t="str">
        <f>VLOOKUP(Sheet1!H515,Sheet2!$H$2:$J$300,3,FALSE)</f>
        <v>PHO</v>
      </c>
      <c r="AL493" t="str">
        <f>VLOOKUP(Sheet1!I515,Sheet2!$H$2:$J$300,3,FALSE)</f>
        <v>DEN</v>
      </c>
      <c r="AM493" t="str">
        <f>VLOOKUP(Sheet1!J515,Sheet2!$H$2:$J$300,3,FALSE)</f>
        <v>PHI</v>
      </c>
      <c r="AN493">
        <f si="71" t="shared"/>
        <v>1</v>
      </c>
      <c r="AO493">
        <f si="72" t="shared"/>
        <v>2</v>
      </c>
      <c r="AP493">
        <f si="73" t="shared"/>
        <v>3</v>
      </c>
      <c r="AQ493">
        <f si="74" t="shared"/>
        <v>3</v>
      </c>
      <c r="AR493">
        <f si="75" t="shared"/>
        <v>3</v>
      </c>
      <c r="AS493">
        <f si="76" t="shared"/>
        <v>3</v>
      </c>
      <c r="AT493">
        <f si="77" t="shared"/>
        <v>3</v>
      </c>
      <c r="AU493">
        <f si="78" t="shared"/>
        <v>3</v>
      </c>
      <c r="AV493">
        <f si="79" t="shared"/>
        <v>2</v>
      </c>
      <c r="AW493">
        <f si="80" t="shared"/>
        <v>3</v>
      </c>
    </row>
    <row r="494" spans="3:49" x14ac:dyDescent="0.25">
      <c r="C494" s="46"/>
      <c r="D494" s="47"/>
      <c r="E494" s="45"/>
      <c r="F494" s="45"/>
      <c r="G494" s="45"/>
      <c r="H494" s="45"/>
      <c r="I494" s="45"/>
      <c r="J494" s="45"/>
      <c r="K494" s="45"/>
      <c r="L494" s="5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D494">
        <v>493</v>
      </c>
      <c r="AE494" t="str">
        <f>VLOOKUP(Sheet1!B516,Sheet2!$H$2:$J$300,3,FALSE)</f>
        <v>PHI</v>
      </c>
      <c r="AF494" t="str">
        <f>VLOOKUP(Sheet1!C516,Sheet2!$H$2:$J$300,3,FALSE)</f>
        <v>PHO</v>
      </c>
      <c r="AG494" t="str">
        <f>VLOOKUP(Sheet1!D516,Sheet2!$H$2:$J$300,3,FALSE)</f>
        <v>PHI</v>
      </c>
      <c r="AH494" t="str">
        <f>VLOOKUP(Sheet1!E516,Sheet2!$H$2:$J$300,3,FALSE)</f>
        <v>DEN</v>
      </c>
      <c r="AI494" t="str">
        <f>VLOOKUP(Sheet1!F516,Sheet2!$H$2:$J$300,3,FALSE)</f>
        <v>PHO</v>
      </c>
      <c r="AJ494" t="str">
        <f>VLOOKUP(Sheet1!G516,Sheet2!$H$2:$J$300,3,FALSE)</f>
        <v>PHI</v>
      </c>
      <c r="AK494" t="str">
        <f>VLOOKUP(Sheet1!H516,Sheet2!$H$2:$J$300,3,FALSE)</f>
        <v>PHO</v>
      </c>
      <c r="AL494" t="str">
        <f>VLOOKUP(Sheet1!I516,Sheet2!$H$2:$J$300,3,FALSE)</f>
        <v>DEN</v>
      </c>
      <c r="AM494" t="str">
        <f>VLOOKUP(Sheet1!J516,Sheet2!$H$2:$J$300,3,FALSE)</f>
        <v>PHI</v>
      </c>
      <c r="AN494">
        <f si="71" t="shared"/>
        <v>4</v>
      </c>
      <c r="AO494">
        <f si="72" t="shared"/>
        <v>3</v>
      </c>
      <c r="AP494">
        <f si="73" t="shared"/>
        <v>4</v>
      </c>
      <c r="AQ494">
        <f si="74" t="shared"/>
        <v>2</v>
      </c>
      <c r="AR494">
        <f si="75" t="shared"/>
        <v>3</v>
      </c>
      <c r="AS494">
        <f si="76" t="shared"/>
        <v>4</v>
      </c>
      <c r="AT494">
        <f si="77" t="shared"/>
        <v>3</v>
      </c>
      <c r="AU494">
        <f si="78" t="shared"/>
        <v>2</v>
      </c>
      <c r="AV494">
        <f si="79" t="shared"/>
        <v>4</v>
      </c>
      <c r="AW494">
        <f si="80" t="shared"/>
        <v>4</v>
      </c>
    </row>
    <row r="495" spans="3:49" x14ac:dyDescent="0.25">
      <c r="C495" s="46"/>
      <c r="D495" s="47"/>
      <c r="E495" s="45"/>
      <c r="F495" s="45"/>
      <c r="G495" s="45"/>
      <c r="H495" s="45"/>
      <c r="I495" s="45"/>
      <c r="J495" s="45"/>
      <c r="K495" s="45"/>
      <c r="L495" s="5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D495">
        <v>494</v>
      </c>
      <c r="AE495" t="str">
        <f>VLOOKUP(Sheet1!B517,Sheet2!$H$2:$J$300,3,FALSE)</f>
        <v>PHI</v>
      </c>
      <c r="AF495" t="str">
        <f>VLOOKUP(Sheet1!C517,Sheet2!$H$2:$J$300,3,FALSE)</f>
        <v>PHO</v>
      </c>
      <c r="AG495" t="str">
        <f>VLOOKUP(Sheet1!D517,Sheet2!$H$2:$J$300,3,FALSE)</f>
        <v>PHO</v>
      </c>
      <c r="AH495" t="str">
        <f>VLOOKUP(Sheet1!E517,Sheet2!$H$2:$J$300,3,FALSE)</f>
        <v>DEN</v>
      </c>
      <c r="AI495" t="str">
        <f>VLOOKUP(Sheet1!F517,Sheet2!$H$2:$J$300,3,FALSE)</f>
        <v>PHO</v>
      </c>
      <c r="AJ495" t="str">
        <f>VLOOKUP(Sheet1!G517,Sheet2!$H$2:$J$300,3,FALSE)</f>
        <v>HOU</v>
      </c>
      <c r="AK495" t="str">
        <f>VLOOKUP(Sheet1!H517,Sheet2!$H$2:$J$300,3,FALSE)</f>
        <v>SAC</v>
      </c>
      <c r="AL495" t="str">
        <f>VLOOKUP(Sheet1!I517,Sheet2!$H$2:$J$300,3,FALSE)</f>
        <v>DEN</v>
      </c>
      <c r="AM495" t="str">
        <f>VLOOKUP(Sheet1!J517,Sheet2!$H$2:$J$300,3,FALSE)</f>
        <v>DEN</v>
      </c>
      <c r="AN495">
        <f si="71" t="shared"/>
        <v>1</v>
      </c>
      <c r="AO495">
        <f si="72" t="shared"/>
        <v>3</v>
      </c>
      <c r="AP495">
        <f si="73" t="shared"/>
        <v>3</v>
      </c>
      <c r="AQ495">
        <f si="74" t="shared"/>
        <v>3</v>
      </c>
      <c r="AR495">
        <f si="75" t="shared"/>
        <v>3</v>
      </c>
      <c r="AS495">
        <f si="76" t="shared"/>
        <v>1</v>
      </c>
      <c r="AT495">
        <f si="77" t="shared"/>
        <v>1</v>
      </c>
      <c r="AU495">
        <f si="78" t="shared"/>
        <v>3</v>
      </c>
      <c r="AV495">
        <f si="79" t="shared"/>
        <v>3</v>
      </c>
      <c r="AW495">
        <f si="80" t="shared"/>
        <v>3</v>
      </c>
    </row>
    <row r="496" spans="3:49" x14ac:dyDescent="0.25">
      <c r="C496" s="46"/>
      <c r="D496" s="47"/>
      <c r="E496" s="45"/>
      <c r="F496" s="45"/>
      <c r="G496" s="45"/>
      <c r="H496" s="45"/>
      <c r="I496" s="45"/>
      <c r="J496" s="45"/>
      <c r="K496" s="45"/>
      <c r="L496" s="5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D496">
        <v>495</v>
      </c>
      <c r="AE496" t="str">
        <f>VLOOKUP(Sheet1!B518,Sheet2!$H$2:$J$300,3,FALSE)</f>
        <v>SAC</v>
      </c>
      <c r="AF496" t="str">
        <f>VLOOKUP(Sheet1!C518,Sheet2!$H$2:$J$300,3,FALSE)</f>
        <v>PHI</v>
      </c>
      <c r="AG496" t="str">
        <f>VLOOKUP(Sheet1!D518,Sheet2!$H$2:$J$300,3,FALSE)</f>
        <v>PHI</v>
      </c>
      <c r="AH496" t="str">
        <f>VLOOKUP(Sheet1!E518,Sheet2!$H$2:$J$300,3,FALSE)</f>
        <v>DEN</v>
      </c>
      <c r="AI496" t="str">
        <f>VLOOKUP(Sheet1!F518,Sheet2!$H$2:$J$300,3,FALSE)</f>
        <v>PHO</v>
      </c>
      <c r="AJ496" t="str">
        <f>VLOOKUP(Sheet1!G518,Sheet2!$H$2:$J$300,3,FALSE)</f>
        <v>ATL</v>
      </c>
      <c r="AK496" t="str">
        <f>VLOOKUP(Sheet1!H518,Sheet2!$H$2:$J$300,3,FALSE)</f>
        <v>ATL</v>
      </c>
      <c r="AL496" t="str">
        <f>VLOOKUP(Sheet1!I518,Sheet2!$H$2:$J$300,3,FALSE)</f>
        <v>PHO</v>
      </c>
      <c r="AM496" t="str">
        <f>VLOOKUP(Sheet1!J518,Sheet2!$H$2:$J$300,3,FALSE)</f>
        <v>PHI</v>
      </c>
      <c r="AN496">
        <f si="71" t="shared"/>
        <v>1</v>
      </c>
      <c r="AO496">
        <f si="72" t="shared"/>
        <v>3</v>
      </c>
      <c r="AP496">
        <f si="73" t="shared"/>
        <v>3</v>
      </c>
      <c r="AQ496">
        <f si="74" t="shared"/>
        <v>1</v>
      </c>
      <c r="AR496">
        <f si="75" t="shared"/>
        <v>2</v>
      </c>
      <c r="AS496">
        <f si="76" t="shared"/>
        <v>2</v>
      </c>
      <c r="AT496">
        <f si="77" t="shared"/>
        <v>2</v>
      </c>
      <c r="AU496">
        <f si="78" t="shared"/>
        <v>2</v>
      </c>
      <c r="AV496">
        <f si="79" t="shared"/>
        <v>3</v>
      </c>
      <c r="AW496">
        <f si="80" t="shared"/>
        <v>3</v>
      </c>
    </row>
    <row r="497" spans="3:49" x14ac:dyDescent="0.25">
      <c r="C497" s="46"/>
      <c r="D497" s="47"/>
      <c r="E497" s="45"/>
      <c r="F497" s="45"/>
      <c r="G497" s="45"/>
      <c r="H497" s="45"/>
      <c r="I497" s="45"/>
      <c r="J497" s="45"/>
      <c r="K497" s="45"/>
      <c r="L497" s="5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D497">
        <v>496</v>
      </c>
      <c r="AE497" t="str">
        <f>VLOOKUP(Sheet1!B519,Sheet2!$H$2:$J$300,3,FALSE)</f>
        <v>PHI</v>
      </c>
      <c r="AF497" t="str">
        <f>VLOOKUP(Sheet1!C519,Sheet2!$H$2:$J$300,3,FALSE)</f>
        <v>ATL</v>
      </c>
      <c r="AG497" t="str">
        <f>VLOOKUP(Sheet1!D519,Sheet2!$H$2:$J$300,3,FALSE)</f>
        <v>SAC</v>
      </c>
      <c r="AH497" t="str">
        <f>VLOOKUP(Sheet1!E519,Sheet2!$H$2:$J$300,3,FALSE)</f>
        <v>DEN</v>
      </c>
      <c r="AI497" t="str">
        <f>VLOOKUP(Sheet1!F519,Sheet2!$H$2:$J$300,3,FALSE)</f>
        <v>DEN</v>
      </c>
      <c r="AJ497" t="str">
        <f>VLOOKUP(Sheet1!G519,Sheet2!$H$2:$J$300,3,FALSE)</f>
        <v>SAC</v>
      </c>
      <c r="AK497" t="str">
        <f>VLOOKUP(Sheet1!H519,Sheet2!$H$2:$J$300,3,FALSE)</f>
        <v>PHO</v>
      </c>
      <c r="AL497" t="str">
        <f>VLOOKUP(Sheet1!I519,Sheet2!$H$2:$J$300,3,FALSE)</f>
        <v>DEN</v>
      </c>
      <c r="AM497" t="str">
        <f>VLOOKUP(Sheet1!J519,Sheet2!$H$2:$J$300,3,FALSE)</f>
        <v>MIN</v>
      </c>
      <c r="AN497">
        <f si="71" t="shared"/>
        <v>1</v>
      </c>
      <c r="AO497">
        <f si="72" t="shared"/>
        <v>1</v>
      </c>
      <c r="AP497">
        <f si="73" t="shared"/>
        <v>2</v>
      </c>
      <c r="AQ497">
        <f si="74" t="shared"/>
        <v>3</v>
      </c>
      <c r="AR497">
        <f si="75" t="shared"/>
        <v>3</v>
      </c>
      <c r="AS497">
        <f si="76" t="shared"/>
        <v>2</v>
      </c>
      <c r="AT497">
        <f si="77" t="shared"/>
        <v>1</v>
      </c>
      <c r="AU497">
        <f si="78" t="shared"/>
        <v>3</v>
      </c>
      <c r="AV497">
        <f si="79" t="shared"/>
        <v>1</v>
      </c>
      <c r="AW497">
        <f si="80" t="shared"/>
        <v>3</v>
      </c>
    </row>
    <row r="498" spans="3:49" x14ac:dyDescent="0.25">
      <c r="C498" s="46"/>
      <c r="D498" s="47"/>
      <c r="E498" s="45"/>
      <c r="F498" s="45"/>
      <c r="G498" s="45"/>
      <c r="H498" s="45"/>
      <c r="I498" s="45"/>
      <c r="J498" s="45"/>
      <c r="K498" s="45"/>
      <c r="L498" s="5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D498">
        <v>497</v>
      </c>
      <c r="AE498" t="str">
        <f>VLOOKUP(Sheet1!B520,Sheet2!$H$2:$J$300,3,FALSE)</f>
        <v>PHI</v>
      </c>
      <c r="AF498" t="str">
        <f>VLOOKUP(Sheet1!C520,Sheet2!$H$2:$J$300,3,FALSE)</f>
        <v>MIN</v>
      </c>
      <c r="AG498" t="str">
        <f>VLOOKUP(Sheet1!D520,Sheet2!$H$2:$J$300,3,FALSE)</f>
        <v>PHI</v>
      </c>
      <c r="AH498" t="str">
        <f>VLOOKUP(Sheet1!E520,Sheet2!$H$2:$J$300,3,FALSE)</f>
        <v>DEN</v>
      </c>
      <c r="AI498" t="str">
        <f>VLOOKUP(Sheet1!F520,Sheet2!$H$2:$J$300,3,FALSE)</f>
        <v>PHO</v>
      </c>
      <c r="AJ498" t="str">
        <f>VLOOKUP(Sheet1!G520,Sheet2!$H$2:$J$300,3,FALSE)</f>
        <v>HOU</v>
      </c>
      <c r="AK498" t="str">
        <f>VLOOKUP(Sheet1!H520,Sheet2!$H$2:$J$300,3,FALSE)</f>
        <v>ATL</v>
      </c>
      <c r="AL498" t="str">
        <f>VLOOKUP(Sheet1!I520,Sheet2!$H$2:$J$300,3,FALSE)</f>
        <v>SAC</v>
      </c>
      <c r="AM498" t="str">
        <f>VLOOKUP(Sheet1!J520,Sheet2!$H$2:$J$300,3,FALSE)</f>
        <v>UTA</v>
      </c>
      <c r="AN498">
        <f si="71" t="shared"/>
        <v>2</v>
      </c>
      <c r="AO498">
        <f si="72" t="shared"/>
        <v>1</v>
      </c>
      <c r="AP498">
        <f si="73" t="shared"/>
        <v>2</v>
      </c>
      <c r="AQ498">
        <f si="74" t="shared"/>
        <v>1</v>
      </c>
      <c r="AR498">
        <f si="75" t="shared"/>
        <v>1</v>
      </c>
      <c r="AS498">
        <f si="76" t="shared"/>
        <v>1</v>
      </c>
      <c r="AT498">
        <f si="77" t="shared"/>
        <v>1</v>
      </c>
      <c r="AU498">
        <f si="78" t="shared"/>
        <v>1</v>
      </c>
      <c r="AV498">
        <f si="79" t="shared"/>
        <v>1</v>
      </c>
      <c r="AW498">
        <f si="80" t="shared"/>
        <v>2</v>
      </c>
    </row>
    <row r="499" spans="3:49" x14ac:dyDescent="0.25">
      <c r="C499" s="46"/>
      <c r="D499" s="47"/>
      <c r="E499" s="45"/>
      <c r="F499" s="45"/>
      <c r="G499" s="45"/>
      <c r="H499" s="45"/>
      <c r="I499" s="45"/>
      <c r="J499" s="45"/>
      <c r="K499" s="45"/>
      <c r="L499" s="5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D499">
        <v>498</v>
      </c>
      <c r="AE499" t="str">
        <f>VLOOKUP(Sheet1!B521,Sheet2!$H$2:$J$300,3,FALSE)</f>
        <v>PHI</v>
      </c>
      <c r="AF499" t="str">
        <f>VLOOKUP(Sheet1!C521,Sheet2!$H$2:$J$300,3,FALSE)</f>
        <v>UTA</v>
      </c>
      <c r="AG499" t="str">
        <f>VLOOKUP(Sheet1!D521,Sheet2!$H$2:$J$300,3,FALSE)</f>
        <v>DEN</v>
      </c>
      <c r="AH499" t="str">
        <f>VLOOKUP(Sheet1!E521,Sheet2!$H$2:$J$300,3,FALSE)</f>
        <v>DEN</v>
      </c>
      <c r="AI499" t="str">
        <f>VLOOKUP(Sheet1!F521,Sheet2!$H$2:$J$300,3,FALSE)</f>
        <v>PHO</v>
      </c>
      <c r="AJ499" t="str">
        <f>VLOOKUP(Sheet1!G521,Sheet2!$H$2:$J$300,3,FALSE)</f>
        <v>HOU</v>
      </c>
      <c r="AK499" t="str">
        <f>VLOOKUP(Sheet1!H521,Sheet2!$H$2:$J$300,3,FALSE)</f>
        <v>HOU</v>
      </c>
      <c r="AL499" t="str">
        <f>VLOOKUP(Sheet1!I521,Sheet2!$H$2:$J$300,3,FALSE)</f>
        <v>SAC</v>
      </c>
      <c r="AM499" t="str">
        <f>VLOOKUP(Sheet1!J521,Sheet2!$H$2:$J$300,3,FALSE)</f>
        <v>PHI</v>
      </c>
      <c r="AN499">
        <f si="71" t="shared"/>
        <v>2</v>
      </c>
      <c r="AO499">
        <f si="72" t="shared"/>
        <v>1</v>
      </c>
      <c r="AP499">
        <f si="73" t="shared"/>
        <v>2</v>
      </c>
      <c r="AQ499">
        <f si="74" t="shared"/>
        <v>2</v>
      </c>
      <c r="AR499">
        <f si="75" t="shared"/>
        <v>1</v>
      </c>
      <c r="AS499">
        <f si="76" t="shared"/>
        <v>2</v>
      </c>
      <c r="AT499">
        <f si="77" t="shared"/>
        <v>2</v>
      </c>
      <c r="AU499">
        <f si="78" t="shared"/>
        <v>1</v>
      </c>
      <c r="AV499">
        <f si="79" t="shared"/>
        <v>2</v>
      </c>
      <c r="AW499">
        <f si="80" t="shared"/>
        <v>2</v>
      </c>
    </row>
    <row r="500" spans="3:49" x14ac:dyDescent="0.25">
      <c r="C500" s="46"/>
      <c r="D500" s="47"/>
      <c r="E500" s="45"/>
      <c r="F500" s="45"/>
      <c r="G500" s="45"/>
      <c r="H500" s="45"/>
      <c r="I500" s="45"/>
      <c r="J500" s="45"/>
      <c r="K500" s="45"/>
      <c r="L500" s="5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D500">
        <v>499</v>
      </c>
      <c r="AE500" t="str">
        <f>VLOOKUP(Sheet1!B522,Sheet2!$H$2:$J$300,3,FALSE)</f>
        <v>PHI</v>
      </c>
      <c r="AF500" t="str">
        <f>VLOOKUP(Sheet1!C522,Sheet2!$H$2:$J$300,3,FALSE)</f>
        <v>PHI</v>
      </c>
      <c r="AG500" t="str">
        <f>VLOOKUP(Sheet1!D522,Sheet2!$H$2:$J$300,3,FALSE)</f>
        <v>PHO</v>
      </c>
      <c r="AH500" t="str">
        <f>VLOOKUP(Sheet1!E522,Sheet2!$H$2:$J$300,3,FALSE)</f>
        <v>DEN</v>
      </c>
      <c r="AI500" t="str">
        <f>VLOOKUP(Sheet1!F522,Sheet2!$H$2:$J$300,3,FALSE)</f>
        <v>UTA</v>
      </c>
      <c r="AJ500" t="str">
        <f>VLOOKUP(Sheet1!G522,Sheet2!$H$2:$J$300,3,FALSE)</f>
        <v>ATL</v>
      </c>
      <c r="AK500" t="str">
        <f>VLOOKUP(Sheet1!H522,Sheet2!$H$2:$J$300,3,FALSE)</f>
        <v>ATL</v>
      </c>
      <c r="AL500" t="str">
        <f>VLOOKUP(Sheet1!I522,Sheet2!$H$2:$J$300,3,FALSE)</f>
        <v>PHO</v>
      </c>
      <c r="AM500" t="str">
        <f>VLOOKUP(Sheet1!J522,Sheet2!$H$2:$J$300,3,FALSE)</f>
        <v>MIN</v>
      </c>
      <c r="AN500">
        <f si="71" t="shared"/>
        <v>2</v>
      </c>
      <c r="AO500">
        <f si="72" t="shared"/>
        <v>2</v>
      </c>
      <c r="AP500">
        <f si="73" t="shared"/>
        <v>2</v>
      </c>
      <c r="AQ500">
        <f si="74" t="shared"/>
        <v>1</v>
      </c>
      <c r="AR500">
        <f si="75" t="shared"/>
        <v>1</v>
      </c>
      <c r="AS500">
        <f si="76" t="shared"/>
        <v>2</v>
      </c>
      <c r="AT500">
        <f si="77" t="shared"/>
        <v>2</v>
      </c>
      <c r="AU500">
        <f si="78" t="shared"/>
        <v>2</v>
      </c>
      <c r="AV500">
        <f si="79" t="shared"/>
        <v>1</v>
      </c>
      <c r="AW500">
        <f si="80" t="shared"/>
        <v>2</v>
      </c>
    </row>
    <row r="501" spans="3:49" x14ac:dyDescent="0.25">
      <c r="C501" s="46"/>
      <c r="D501" s="47"/>
      <c r="E501" s="45"/>
      <c r="F501" s="45"/>
      <c r="G501" s="45"/>
      <c r="H501" s="45"/>
      <c r="I501" s="45"/>
      <c r="J501" s="45"/>
      <c r="K501" s="45"/>
      <c r="L501" s="5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D501">
        <v>500</v>
      </c>
      <c r="AE501" t="str">
        <f>VLOOKUP(Sheet1!B523,Sheet2!$H$2:$J$300,3,FALSE)</f>
        <v>MIN</v>
      </c>
      <c r="AF501" t="str">
        <f>VLOOKUP(Sheet1!C523,Sheet2!$H$2:$J$300,3,FALSE)</f>
        <v>MIN</v>
      </c>
      <c r="AG501" t="str">
        <f>VLOOKUP(Sheet1!D523,Sheet2!$H$2:$J$300,3,FALSE)</f>
        <v>HOU</v>
      </c>
      <c r="AH501" t="str">
        <f>VLOOKUP(Sheet1!E523,Sheet2!$H$2:$J$300,3,FALSE)</f>
        <v>DEN</v>
      </c>
      <c r="AI501" t="str">
        <f>VLOOKUP(Sheet1!F523,Sheet2!$H$2:$J$300,3,FALSE)</f>
        <v>PHO</v>
      </c>
      <c r="AJ501" t="str">
        <f>VLOOKUP(Sheet1!G523,Sheet2!$H$2:$J$300,3,FALSE)</f>
        <v>UTA</v>
      </c>
      <c r="AK501" t="str">
        <f>VLOOKUP(Sheet1!H523,Sheet2!$H$2:$J$300,3,FALSE)</f>
        <v>ATL</v>
      </c>
      <c r="AL501" t="str">
        <f>VLOOKUP(Sheet1!I523,Sheet2!$H$2:$J$300,3,FALSE)</f>
        <v>MIN</v>
      </c>
      <c r="AM501" t="str">
        <f>VLOOKUP(Sheet1!J523,Sheet2!$H$2:$J$300,3,FALSE)</f>
        <v>UTA</v>
      </c>
      <c r="AN501">
        <f si="71" t="shared"/>
        <v>3</v>
      </c>
      <c r="AO501">
        <f si="72" t="shared"/>
        <v>3</v>
      </c>
      <c r="AP501">
        <f si="73" t="shared"/>
        <v>1</v>
      </c>
      <c r="AQ501">
        <f si="74" t="shared"/>
        <v>1</v>
      </c>
      <c r="AR501">
        <f si="75" t="shared"/>
        <v>1</v>
      </c>
      <c r="AS501">
        <f si="76" t="shared"/>
        <v>2</v>
      </c>
      <c r="AT501">
        <f si="77" t="shared"/>
        <v>1</v>
      </c>
      <c r="AU501">
        <f si="78" t="shared"/>
        <v>3</v>
      </c>
      <c r="AV501">
        <f si="79" t="shared"/>
        <v>2</v>
      </c>
      <c r="AW501">
        <f si="80" t="shared"/>
        <v>3</v>
      </c>
    </row>
    <row r="502" spans="3:49" x14ac:dyDescent="0.25">
      <c r="C502" s="46"/>
      <c r="D502" s="47"/>
      <c r="E502" s="45"/>
      <c r="F502" s="45"/>
      <c r="G502" s="45"/>
      <c r="H502" s="45"/>
      <c r="I502" s="45"/>
      <c r="J502" s="45"/>
      <c r="K502" s="45"/>
      <c r="L502" s="5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D502">
        <v>501</v>
      </c>
      <c r="AE502" t="str">
        <f>VLOOKUP(Sheet1!B524,Sheet2!$H$2:$J$300,3,FALSE)</f>
        <v>SAC</v>
      </c>
      <c r="AF502" t="str">
        <f>VLOOKUP(Sheet1!C524,Sheet2!$H$2:$J$300,3,FALSE)</f>
        <v>UTA</v>
      </c>
      <c r="AG502" t="str">
        <f>VLOOKUP(Sheet1!D524,Sheet2!$H$2:$J$300,3,FALSE)</f>
        <v>PHI</v>
      </c>
      <c r="AH502" t="str">
        <f>VLOOKUP(Sheet1!E524,Sheet2!$H$2:$J$300,3,FALSE)</f>
        <v>DEN</v>
      </c>
      <c r="AI502" t="str">
        <f>VLOOKUP(Sheet1!F524,Sheet2!$H$2:$J$300,3,FALSE)</f>
        <v>PHO</v>
      </c>
      <c r="AJ502" t="str">
        <f>VLOOKUP(Sheet1!G524,Sheet2!$H$2:$J$300,3,FALSE)</f>
        <v>PHI</v>
      </c>
      <c r="AK502" t="str">
        <f>VLOOKUP(Sheet1!H524,Sheet2!$H$2:$J$300,3,FALSE)</f>
        <v>HOU</v>
      </c>
      <c r="AL502" t="str">
        <f>VLOOKUP(Sheet1!I524,Sheet2!$H$2:$J$300,3,FALSE)</f>
        <v>PHO</v>
      </c>
      <c r="AM502" t="str">
        <f>VLOOKUP(Sheet1!J524,Sheet2!$H$2:$J$300,3,FALSE)</f>
        <v>UTA</v>
      </c>
      <c r="AN502">
        <f ref="AN502:AN565" si="81" t="shared">COUNTIF($AE502:$AM502,AE502)</f>
        <v>1</v>
      </c>
      <c r="AO502">
        <f ref="AO502:AO565" si="82" t="shared">COUNTIF($AE502:$AM502,AF502)</f>
        <v>2</v>
      </c>
      <c r="AP502">
        <f ref="AP502:AP565" si="83" t="shared">COUNTIF($AE502:$AM502,AG502)</f>
        <v>2</v>
      </c>
      <c r="AQ502">
        <f ref="AQ502:AQ565" si="84" t="shared">COUNTIF($AE502:$AM502,AH502)</f>
        <v>1</v>
      </c>
      <c r="AR502">
        <f ref="AR502:AR565" si="85" t="shared">COUNTIF($AE502:$AM502,AI502)</f>
        <v>2</v>
      </c>
      <c r="AS502">
        <f ref="AS502:AS565" si="86" t="shared">COUNTIF($AE502:$AM502,AJ502)</f>
        <v>2</v>
      </c>
      <c r="AT502">
        <f ref="AT502:AT565" si="87" t="shared">COUNTIF($AE502:$AM502,AK502)</f>
        <v>1</v>
      </c>
      <c r="AU502">
        <f ref="AU502:AU565" si="88" t="shared">COUNTIF($AE502:$AM502,AL502)</f>
        <v>2</v>
      </c>
      <c r="AV502">
        <f ref="AV502:AV565" si="89" t="shared">COUNTIF($AE502:$AM502,AM502)</f>
        <v>2</v>
      </c>
      <c r="AW502">
        <f ref="AW502:AW565" si="90" t="shared">MAX(AN502:AV502)</f>
        <v>2</v>
      </c>
    </row>
    <row r="503" spans="3:49" x14ac:dyDescent="0.25">
      <c r="C503" s="46"/>
      <c r="D503" s="47"/>
      <c r="E503" s="45"/>
      <c r="F503" s="45"/>
      <c r="G503" s="45"/>
      <c r="H503" s="45"/>
      <c r="I503" s="45"/>
      <c r="J503" s="45"/>
      <c r="K503" s="45"/>
      <c r="L503" s="5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D503">
        <v>502</v>
      </c>
      <c r="AE503" t="str">
        <f>VLOOKUP(Sheet1!B525,Sheet2!$H$2:$J$300,3,FALSE)</f>
        <v>PHI</v>
      </c>
      <c r="AF503" t="str">
        <f>VLOOKUP(Sheet1!C525,Sheet2!$H$2:$J$300,3,FALSE)</f>
        <v>SAC</v>
      </c>
      <c r="AG503" t="str">
        <f>VLOOKUP(Sheet1!D525,Sheet2!$H$2:$J$300,3,FALSE)</f>
        <v>PHI</v>
      </c>
      <c r="AH503" t="str">
        <f>VLOOKUP(Sheet1!E525,Sheet2!$H$2:$J$300,3,FALSE)</f>
        <v>DEN</v>
      </c>
      <c r="AI503" t="str">
        <f>VLOOKUP(Sheet1!F525,Sheet2!$H$2:$J$300,3,FALSE)</f>
        <v>UTA</v>
      </c>
      <c r="AJ503" t="str">
        <f>VLOOKUP(Sheet1!G525,Sheet2!$H$2:$J$300,3,FALSE)</f>
        <v>PHI</v>
      </c>
      <c r="AK503" t="str">
        <f>VLOOKUP(Sheet1!H525,Sheet2!$H$2:$J$300,3,FALSE)</f>
        <v>SAC</v>
      </c>
      <c r="AL503" t="str">
        <f>VLOOKUP(Sheet1!I525,Sheet2!$H$2:$J$300,3,FALSE)</f>
        <v>PHO</v>
      </c>
      <c r="AM503" t="str">
        <f>VLOOKUP(Sheet1!J525,Sheet2!$H$2:$J$300,3,FALSE)</f>
        <v>UTA</v>
      </c>
      <c r="AN503">
        <f si="81" t="shared"/>
        <v>3</v>
      </c>
      <c r="AO503">
        <f si="82" t="shared"/>
        <v>2</v>
      </c>
      <c r="AP503">
        <f si="83" t="shared"/>
        <v>3</v>
      </c>
      <c r="AQ503">
        <f si="84" t="shared"/>
        <v>1</v>
      </c>
      <c r="AR503">
        <f si="85" t="shared"/>
        <v>2</v>
      </c>
      <c r="AS503">
        <f si="86" t="shared"/>
        <v>3</v>
      </c>
      <c r="AT503">
        <f si="87" t="shared"/>
        <v>2</v>
      </c>
      <c r="AU503">
        <f si="88" t="shared"/>
        <v>1</v>
      </c>
      <c r="AV503">
        <f si="89" t="shared"/>
        <v>2</v>
      </c>
      <c r="AW503">
        <f si="90" t="shared"/>
        <v>3</v>
      </c>
    </row>
    <row r="504" spans="3:49" x14ac:dyDescent="0.25">
      <c r="C504" s="46"/>
      <c r="D504" s="47"/>
      <c r="E504" s="45"/>
      <c r="F504" s="45"/>
      <c r="G504" s="45"/>
      <c r="H504" s="45"/>
      <c r="I504" s="45"/>
      <c r="J504" s="45"/>
      <c r="K504" s="45"/>
      <c r="L504" s="5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D504">
        <v>503</v>
      </c>
      <c r="AE504" t="str">
        <f>VLOOKUP(Sheet1!B526,Sheet2!$H$2:$J$300,3,FALSE)</f>
        <v>PHI</v>
      </c>
      <c r="AF504" t="str">
        <f>VLOOKUP(Sheet1!C526,Sheet2!$H$2:$J$300,3,FALSE)</f>
        <v>UTA</v>
      </c>
      <c r="AG504" t="str">
        <f>VLOOKUP(Sheet1!D526,Sheet2!$H$2:$J$300,3,FALSE)</f>
        <v>PHI</v>
      </c>
      <c r="AH504" t="str">
        <f>VLOOKUP(Sheet1!E526,Sheet2!$H$2:$J$300,3,FALSE)</f>
        <v>DEN</v>
      </c>
      <c r="AI504" t="str">
        <f>VLOOKUP(Sheet1!F526,Sheet2!$H$2:$J$300,3,FALSE)</f>
        <v>PHI</v>
      </c>
      <c r="AJ504" t="str">
        <f>VLOOKUP(Sheet1!G526,Sheet2!$H$2:$J$300,3,FALSE)</f>
        <v>HOU</v>
      </c>
      <c r="AK504" t="str">
        <f>VLOOKUP(Sheet1!H526,Sheet2!$H$2:$J$300,3,FALSE)</f>
        <v>HOU</v>
      </c>
      <c r="AL504" t="str">
        <f>VLOOKUP(Sheet1!I526,Sheet2!$H$2:$J$300,3,FALSE)</f>
        <v>SAC</v>
      </c>
      <c r="AM504" t="str">
        <f>VLOOKUP(Sheet1!J526,Sheet2!$H$2:$J$300,3,FALSE)</f>
        <v>UTA</v>
      </c>
      <c r="AN504">
        <f si="81" t="shared"/>
        <v>3</v>
      </c>
      <c r="AO504">
        <f si="82" t="shared"/>
        <v>2</v>
      </c>
      <c r="AP504">
        <f si="83" t="shared"/>
        <v>3</v>
      </c>
      <c r="AQ504">
        <f si="84" t="shared"/>
        <v>1</v>
      </c>
      <c r="AR504">
        <f si="85" t="shared"/>
        <v>3</v>
      </c>
      <c r="AS504">
        <f si="86" t="shared"/>
        <v>2</v>
      </c>
      <c r="AT504">
        <f si="87" t="shared"/>
        <v>2</v>
      </c>
      <c r="AU504">
        <f si="88" t="shared"/>
        <v>1</v>
      </c>
      <c r="AV504">
        <f si="89" t="shared"/>
        <v>2</v>
      </c>
      <c r="AW504">
        <f si="90" t="shared"/>
        <v>3</v>
      </c>
    </row>
    <row r="505" spans="3:49" x14ac:dyDescent="0.25">
      <c r="C505" s="46"/>
      <c r="D505" s="47"/>
      <c r="E505" s="45"/>
      <c r="F505" s="45"/>
      <c r="G505" s="45"/>
      <c r="H505" s="45"/>
      <c r="I505" s="45"/>
      <c r="J505" s="45"/>
      <c r="K505" s="45"/>
      <c r="L505" s="5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D505">
        <v>504</v>
      </c>
      <c r="AE505" t="str">
        <f>VLOOKUP(Sheet1!B527,Sheet2!$H$2:$J$300,3,FALSE)</f>
        <v>PHI</v>
      </c>
      <c r="AF505" t="str">
        <f>VLOOKUP(Sheet1!C527,Sheet2!$H$2:$J$300,3,FALSE)</f>
        <v>UTA</v>
      </c>
      <c r="AG505" t="str">
        <f>VLOOKUP(Sheet1!D527,Sheet2!$H$2:$J$300,3,FALSE)</f>
        <v>PHO</v>
      </c>
      <c r="AH505" t="str">
        <f>VLOOKUP(Sheet1!E527,Sheet2!$H$2:$J$300,3,FALSE)</f>
        <v>DEN</v>
      </c>
      <c r="AI505" t="str">
        <f>VLOOKUP(Sheet1!F527,Sheet2!$H$2:$J$300,3,FALSE)</f>
        <v>DEN</v>
      </c>
      <c r="AJ505" t="str">
        <f>VLOOKUP(Sheet1!G527,Sheet2!$H$2:$J$300,3,FALSE)</f>
        <v>PHO</v>
      </c>
      <c r="AK505" t="str">
        <f>VLOOKUP(Sheet1!H527,Sheet2!$H$2:$J$300,3,FALSE)</f>
        <v>DEN</v>
      </c>
      <c r="AL505" t="str">
        <f>VLOOKUP(Sheet1!I527,Sheet2!$H$2:$J$300,3,FALSE)</f>
        <v>ATL</v>
      </c>
      <c r="AM505" t="str">
        <f>VLOOKUP(Sheet1!J527,Sheet2!$H$2:$J$300,3,FALSE)</f>
        <v>UTA</v>
      </c>
      <c r="AN505">
        <f si="81" t="shared"/>
        <v>1</v>
      </c>
      <c r="AO505">
        <f si="82" t="shared"/>
        <v>2</v>
      </c>
      <c r="AP505">
        <f si="83" t="shared"/>
        <v>2</v>
      </c>
      <c r="AQ505">
        <f si="84" t="shared"/>
        <v>3</v>
      </c>
      <c r="AR505">
        <f si="85" t="shared"/>
        <v>3</v>
      </c>
      <c r="AS505">
        <f si="86" t="shared"/>
        <v>2</v>
      </c>
      <c r="AT505">
        <f si="87" t="shared"/>
        <v>3</v>
      </c>
      <c r="AU505">
        <f si="88" t="shared"/>
        <v>1</v>
      </c>
      <c r="AV505">
        <f si="89" t="shared"/>
        <v>2</v>
      </c>
      <c r="AW505">
        <f si="90" t="shared"/>
        <v>3</v>
      </c>
    </row>
    <row r="506" spans="3:49" x14ac:dyDescent="0.25">
      <c r="C506" s="46"/>
      <c r="D506" s="47"/>
      <c r="E506" s="45"/>
      <c r="F506" s="45"/>
      <c r="G506" s="45"/>
      <c r="H506" s="45"/>
      <c r="I506" s="45"/>
      <c r="J506" s="45"/>
      <c r="K506" s="45"/>
      <c r="L506" s="5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D506">
        <v>505</v>
      </c>
      <c r="AE506" t="str">
        <f>VLOOKUP(Sheet1!B528,Sheet2!$H$2:$J$300,3,FALSE)</f>
        <v>SAC</v>
      </c>
      <c r="AF506" t="str">
        <f>VLOOKUP(Sheet1!C528,Sheet2!$H$2:$J$300,3,FALSE)</f>
        <v>MIN</v>
      </c>
      <c r="AG506" t="str">
        <f>VLOOKUP(Sheet1!D528,Sheet2!$H$2:$J$300,3,FALSE)</f>
        <v>PHI</v>
      </c>
      <c r="AH506" t="str">
        <f>VLOOKUP(Sheet1!E528,Sheet2!$H$2:$J$300,3,FALSE)</f>
        <v>DEN</v>
      </c>
      <c r="AI506" t="str">
        <f>VLOOKUP(Sheet1!F528,Sheet2!$H$2:$J$300,3,FALSE)</f>
        <v>DEN</v>
      </c>
      <c r="AJ506" t="str">
        <f>VLOOKUP(Sheet1!G528,Sheet2!$H$2:$J$300,3,FALSE)</f>
        <v>ATL</v>
      </c>
      <c r="AK506" t="str">
        <f>VLOOKUP(Sheet1!H528,Sheet2!$H$2:$J$300,3,FALSE)</f>
        <v>ATL</v>
      </c>
      <c r="AL506" t="str">
        <f>VLOOKUP(Sheet1!I528,Sheet2!$H$2:$J$300,3,FALSE)</f>
        <v>PHO</v>
      </c>
      <c r="AM506" t="str">
        <f>VLOOKUP(Sheet1!J528,Sheet2!$H$2:$J$300,3,FALSE)</f>
        <v>DEN</v>
      </c>
      <c r="AN506">
        <f si="81" t="shared"/>
        <v>1</v>
      </c>
      <c r="AO506">
        <f si="82" t="shared"/>
        <v>1</v>
      </c>
      <c r="AP506">
        <f si="83" t="shared"/>
        <v>1</v>
      </c>
      <c r="AQ506">
        <f si="84" t="shared"/>
        <v>3</v>
      </c>
      <c r="AR506">
        <f si="85" t="shared"/>
        <v>3</v>
      </c>
      <c r="AS506">
        <f si="86" t="shared"/>
        <v>2</v>
      </c>
      <c r="AT506">
        <f si="87" t="shared"/>
        <v>2</v>
      </c>
      <c r="AU506">
        <f si="88" t="shared"/>
        <v>1</v>
      </c>
      <c r="AV506">
        <f si="89" t="shared"/>
        <v>3</v>
      </c>
      <c r="AW506">
        <f si="90" t="shared"/>
        <v>3</v>
      </c>
    </row>
    <row r="507" spans="3:49" x14ac:dyDescent="0.25">
      <c r="C507" s="46"/>
      <c r="D507" s="47"/>
      <c r="E507" s="45"/>
      <c r="F507" s="45"/>
      <c r="G507" s="45"/>
      <c r="H507" s="45"/>
      <c r="I507" s="45"/>
      <c r="J507" s="45"/>
      <c r="K507" s="45"/>
      <c r="L507" s="5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D507">
        <v>506</v>
      </c>
      <c r="AE507" t="str">
        <f>VLOOKUP(Sheet1!B529,Sheet2!$H$2:$J$300,3,FALSE)</f>
        <v>UTA</v>
      </c>
      <c r="AF507" t="str">
        <f>VLOOKUP(Sheet1!C529,Sheet2!$H$2:$J$300,3,FALSE)</f>
        <v>MIN</v>
      </c>
      <c r="AG507" t="str">
        <f>VLOOKUP(Sheet1!D529,Sheet2!$H$2:$J$300,3,FALSE)</f>
        <v>HOU</v>
      </c>
      <c r="AH507" t="str">
        <f>VLOOKUP(Sheet1!E529,Sheet2!$H$2:$J$300,3,FALSE)</f>
        <v>DEN</v>
      </c>
      <c r="AI507" t="str">
        <f>VLOOKUP(Sheet1!F529,Sheet2!$H$2:$J$300,3,FALSE)</f>
        <v>DEN</v>
      </c>
      <c r="AJ507" t="str">
        <f>VLOOKUP(Sheet1!G529,Sheet2!$H$2:$J$300,3,FALSE)</f>
        <v>PHO</v>
      </c>
      <c r="AK507" t="str">
        <f>VLOOKUP(Sheet1!H529,Sheet2!$H$2:$J$300,3,FALSE)</f>
        <v>HOU</v>
      </c>
      <c r="AL507" t="str">
        <f>VLOOKUP(Sheet1!I529,Sheet2!$H$2:$J$300,3,FALSE)</f>
        <v>MIN</v>
      </c>
      <c r="AM507" t="str">
        <f>VLOOKUP(Sheet1!J529,Sheet2!$H$2:$J$300,3,FALSE)</f>
        <v>PHO</v>
      </c>
      <c r="AN507">
        <f si="81" t="shared"/>
        <v>1</v>
      </c>
      <c r="AO507">
        <f si="82" t="shared"/>
        <v>2</v>
      </c>
      <c r="AP507">
        <f si="83" t="shared"/>
        <v>2</v>
      </c>
      <c r="AQ507">
        <f si="84" t="shared"/>
        <v>2</v>
      </c>
      <c r="AR507">
        <f si="85" t="shared"/>
        <v>2</v>
      </c>
      <c r="AS507">
        <f si="86" t="shared"/>
        <v>2</v>
      </c>
      <c r="AT507">
        <f si="87" t="shared"/>
        <v>2</v>
      </c>
      <c r="AU507">
        <f si="88" t="shared"/>
        <v>2</v>
      </c>
      <c r="AV507">
        <f si="89" t="shared"/>
        <v>2</v>
      </c>
      <c r="AW507">
        <f si="90" t="shared"/>
        <v>2</v>
      </c>
    </row>
    <row r="508" spans="3:49" x14ac:dyDescent="0.25">
      <c r="C508" s="46"/>
      <c r="D508" s="47"/>
      <c r="E508" s="45"/>
      <c r="F508" s="45"/>
      <c r="G508" s="45"/>
      <c r="H508" s="45"/>
      <c r="I508" s="45"/>
      <c r="J508" s="45"/>
      <c r="K508" s="45"/>
      <c r="L508" s="5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D508">
        <v>507</v>
      </c>
      <c r="AE508" t="str">
        <f>VLOOKUP(Sheet1!B530,Sheet2!$H$2:$J$300,3,FALSE)</f>
        <v>PHI</v>
      </c>
      <c r="AF508" t="str">
        <f>VLOOKUP(Sheet1!C530,Sheet2!$H$2:$J$300,3,FALSE)</f>
        <v>MIN</v>
      </c>
      <c r="AG508" t="str">
        <f>VLOOKUP(Sheet1!D530,Sheet2!$H$2:$J$300,3,FALSE)</f>
        <v>PHI</v>
      </c>
      <c r="AH508" t="str">
        <f>VLOOKUP(Sheet1!E530,Sheet2!$H$2:$J$300,3,FALSE)</f>
        <v>DEN</v>
      </c>
      <c r="AI508" t="str">
        <f>VLOOKUP(Sheet1!F530,Sheet2!$H$2:$J$300,3,FALSE)</f>
        <v>PHO</v>
      </c>
      <c r="AJ508" t="str">
        <f>VLOOKUP(Sheet1!G530,Sheet2!$H$2:$J$300,3,FALSE)</f>
        <v>ATL</v>
      </c>
      <c r="AK508" t="str">
        <f>VLOOKUP(Sheet1!H530,Sheet2!$H$2:$J$300,3,FALSE)</f>
        <v>SAC</v>
      </c>
      <c r="AL508" t="str">
        <f>VLOOKUP(Sheet1!I530,Sheet2!$H$2:$J$300,3,FALSE)</f>
        <v>DEN</v>
      </c>
      <c r="AM508" t="str">
        <f>VLOOKUP(Sheet1!J530,Sheet2!$H$2:$J$300,3,FALSE)</f>
        <v>PHI</v>
      </c>
      <c r="AN508">
        <f si="81" t="shared"/>
        <v>3</v>
      </c>
      <c r="AO508">
        <f si="82" t="shared"/>
        <v>1</v>
      </c>
      <c r="AP508">
        <f si="83" t="shared"/>
        <v>3</v>
      </c>
      <c r="AQ508">
        <f si="84" t="shared"/>
        <v>2</v>
      </c>
      <c r="AR508">
        <f si="85" t="shared"/>
        <v>1</v>
      </c>
      <c r="AS508">
        <f si="86" t="shared"/>
        <v>1</v>
      </c>
      <c r="AT508">
        <f si="87" t="shared"/>
        <v>1</v>
      </c>
      <c r="AU508">
        <f si="88" t="shared"/>
        <v>2</v>
      </c>
      <c r="AV508">
        <f si="89" t="shared"/>
        <v>3</v>
      </c>
      <c r="AW508">
        <f si="90" t="shared"/>
        <v>3</v>
      </c>
    </row>
    <row r="509" spans="3:49" x14ac:dyDescent="0.25">
      <c r="C509" s="46"/>
      <c r="D509" s="47"/>
      <c r="E509" s="45"/>
      <c r="F509" s="45"/>
      <c r="G509" s="45"/>
      <c r="H509" s="45"/>
      <c r="I509" s="45"/>
      <c r="J509" s="45"/>
      <c r="K509" s="45"/>
      <c r="L509" s="5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D509">
        <v>508</v>
      </c>
      <c r="AE509" t="str">
        <f>VLOOKUP(Sheet1!B531,Sheet2!$H$2:$J$300,3,FALSE)</f>
        <v>SAC</v>
      </c>
      <c r="AF509" t="str">
        <f>VLOOKUP(Sheet1!C531,Sheet2!$H$2:$J$300,3,FALSE)</f>
        <v>UTA</v>
      </c>
      <c r="AG509" t="str">
        <f>VLOOKUP(Sheet1!D531,Sheet2!$H$2:$J$300,3,FALSE)</f>
        <v>PHO</v>
      </c>
      <c r="AH509" t="str">
        <f>VLOOKUP(Sheet1!E531,Sheet2!$H$2:$J$300,3,FALSE)</f>
        <v>DEN</v>
      </c>
      <c r="AI509" t="str">
        <f>VLOOKUP(Sheet1!F531,Sheet2!$H$2:$J$300,3,FALSE)</f>
        <v>DEN</v>
      </c>
      <c r="AJ509" t="str">
        <f>VLOOKUP(Sheet1!G531,Sheet2!$H$2:$J$300,3,FALSE)</f>
        <v>HOU</v>
      </c>
      <c r="AK509" t="str">
        <f>VLOOKUP(Sheet1!H531,Sheet2!$H$2:$J$300,3,FALSE)</f>
        <v>ATL</v>
      </c>
      <c r="AL509" t="str">
        <f>VLOOKUP(Sheet1!I531,Sheet2!$H$2:$J$300,3,FALSE)</f>
        <v>DEN</v>
      </c>
      <c r="AM509" t="str">
        <f>VLOOKUP(Sheet1!J531,Sheet2!$H$2:$J$300,3,FALSE)</f>
        <v>MIN</v>
      </c>
      <c r="AN509">
        <f si="81" t="shared"/>
        <v>1</v>
      </c>
      <c r="AO509">
        <f si="82" t="shared"/>
        <v>1</v>
      </c>
      <c r="AP509">
        <f si="83" t="shared"/>
        <v>1</v>
      </c>
      <c r="AQ509">
        <f si="84" t="shared"/>
        <v>3</v>
      </c>
      <c r="AR509">
        <f si="85" t="shared"/>
        <v>3</v>
      </c>
      <c r="AS509">
        <f si="86" t="shared"/>
        <v>1</v>
      </c>
      <c r="AT509">
        <f si="87" t="shared"/>
        <v>1</v>
      </c>
      <c r="AU509">
        <f si="88" t="shared"/>
        <v>3</v>
      </c>
      <c r="AV509">
        <f si="89" t="shared"/>
        <v>1</v>
      </c>
      <c r="AW509">
        <f si="90" t="shared"/>
        <v>3</v>
      </c>
    </row>
    <row r="510" spans="3:49" x14ac:dyDescent="0.25">
      <c r="C510" s="46"/>
      <c r="D510" s="47"/>
      <c r="E510" s="45"/>
      <c r="F510" s="45"/>
      <c r="G510" s="45"/>
      <c r="H510" s="45"/>
      <c r="I510" s="45"/>
      <c r="J510" s="45"/>
      <c r="K510" s="45"/>
      <c r="L510" s="5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D510">
        <v>509</v>
      </c>
      <c r="AE510" t="str">
        <f>VLOOKUP(Sheet1!B532,Sheet2!$H$2:$J$300,3,FALSE)</f>
        <v>PHI</v>
      </c>
      <c r="AF510" t="str">
        <f>VLOOKUP(Sheet1!C532,Sheet2!$H$2:$J$300,3,FALSE)</f>
        <v>MIN</v>
      </c>
      <c r="AG510" t="str">
        <f>VLOOKUP(Sheet1!D532,Sheet2!$H$2:$J$300,3,FALSE)</f>
        <v>MIN</v>
      </c>
      <c r="AH510" t="str">
        <f>VLOOKUP(Sheet1!E532,Sheet2!$H$2:$J$300,3,FALSE)</f>
        <v>DEN</v>
      </c>
      <c r="AI510" t="str">
        <f>VLOOKUP(Sheet1!F532,Sheet2!$H$2:$J$300,3,FALSE)</f>
        <v>UTA</v>
      </c>
      <c r="AJ510" t="str">
        <f>VLOOKUP(Sheet1!G532,Sheet2!$H$2:$J$300,3,FALSE)</f>
        <v>PHO</v>
      </c>
      <c r="AK510" t="str">
        <f>VLOOKUP(Sheet1!H532,Sheet2!$H$2:$J$300,3,FALSE)</f>
        <v>HOU</v>
      </c>
      <c r="AL510" t="str">
        <f>VLOOKUP(Sheet1!I532,Sheet2!$H$2:$J$300,3,FALSE)</f>
        <v>PHO</v>
      </c>
      <c r="AM510" t="str">
        <f>VLOOKUP(Sheet1!J532,Sheet2!$H$2:$J$300,3,FALSE)</f>
        <v>MIN</v>
      </c>
      <c r="AN510">
        <f si="81" t="shared"/>
        <v>1</v>
      </c>
      <c r="AO510">
        <f si="82" t="shared"/>
        <v>3</v>
      </c>
      <c r="AP510">
        <f si="83" t="shared"/>
        <v>3</v>
      </c>
      <c r="AQ510">
        <f si="84" t="shared"/>
        <v>1</v>
      </c>
      <c r="AR510">
        <f si="85" t="shared"/>
        <v>1</v>
      </c>
      <c r="AS510">
        <f si="86" t="shared"/>
        <v>2</v>
      </c>
      <c r="AT510">
        <f si="87" t="shared"/>
        <v>1</v>
      </c>
      <c r="AU510">
        <f si="88" t="shared"/>
        <v>2</v>
      </c>
      <c r="AV510">
        <f si="89" t="shared"/>
        <v>3</v>
      </c>
      <c r="AW510">
        <f si="90" t="shared"/>
        <v>3</v>
      </c>
    </row>
    <row r="511" spans="3:49" x14ac:dyDescent="0.25">
      <c r="C511" s="46"/>
      <c r="D511" s="47"/>
      <c r="E511" s="45"/>
      <c r="F511" s="45"/>
      <c r="G511" s="45"/>
      <c r="H511" s="45"/>
      <c r="I511" s="45"/>
      <c r="J511" s="45"/>
      <c r="K511" s="45"/>
      <c r="L511" s="5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D511">
        <v>510</v>
      </c>
      <c r="AE511" t="str">
        <f>VLOOKUP(Sheet1!B533,Sheet2!$H$2:$J$300,3,FALSE)</f>
        <v>PHI</v>
      </c>
      <c r="AF511" t="str">
        <f>VLOOKUP(Sheet1!C533,Sheet2!$H$2:$J$300,3,FALSE)</f>
        <v>MIN</v>
      </c>
      <c r="AG511" t="str">
        <f>VLOOKUP(Sheet1!D533,Sheet2!$H$2:$J$300,3,FALSE)</f>
        <v>PHO</v>
      </c>
      <c r="AH511" t="str">
        <f>VLOOKUP(Sheet1!E533,Sheet2!$H$2:$J$300,3,FALSE)</f>
        <v>DEN</v>
      </c>
      <c r="AI511" t="str">
        <f>VLOOKUP(Sheet1!F533,Sheet2!$H$2:$J$300,3,FALSE)</f>
        <v>PHO</v>
      </c>
      <c r="AJ511" t="str">
        <f>VLOOKUP(Sheet1!G533,Sheet2!$H$2:$J$300,3,FALSE)</f>
        <v>ATL</v>
      </c>
      <c r="AK511" t="str">
        <f>VLOOKUP(Sheet1!H533,Sheet2!$H$2:$J$300,3,FALSE)</f>
        <v>SAC</v>
      </c>
      <c r="AL511" t="str">
        <f>VLOOKUP(Sheet1!I533,Sheet2!$H$2:$J$300,3,FALSE)</f>
        <v>DEN</v>
      </c>
      <c r="AM511" t="str">
        <f>VLOOKUP(Sheet1!J533,Sheet2!$H$2:$J$300,3,FALSE)</f>
        <v>PHI</v>
      </c>
      <c r="AN511">
        <f si="81" t="shared"/>
        <v>2</v>
      </c>
      <c r="AO511">
        <f si="82" t="shared"/>
        <v>1</v>
      </c>
      <c r="AP511">
        <f si="83" t="shared"/>
        <v>2</v>
      </c>
      <c r="AQ511">
        <f si="84" t="shared"/>
        <v>2</v>
      </c>
      <c r="AR511">
        <f si="85" t="shared"/>
        <v>2</v>
      </c>
      <c r="AS511">
        <f si="86" t="shared"/>
        <v>1</v>
      </c>
      <c r="AT511">
        <f si="87" t="shared"/>
        <v>1</v>
      </c>
      <c r="AU511">
        <f si="88" t="shared"/>
        <v>2</v>
      </c>
      <c r="AV511">
        <f si="89" t="shared"/>
        <v>2</v>
      </c>
      <c r="AW511">
        <f si="90" t="shared"/>
        <v>2</v>
      </c>
    </row>
    <row r="512" spans="3:49" x14ac:dyDescent="0.25">
      <c r="C512" s="46"/>
      <c r="D512" s="47"/>
      <c r="E512" s="45"/>
      <c r="F512" s="45"/>
      <c r="G512" s="45"/>
      <c r="H512" s="45"/>
      <c r="I512" s="45"/>
      <c r="J512" s="45"/>
      <c r="K512" s="45"/>
      <c r="L512" s="5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D512">
        <v>511</v>
      </c>
      <c r="AE512" t="str">
        <f>VLOOKUP(Sheet1!B534,Sheet2!$H$2:$J$300,3,FALSE)</f>
        <v>SAC</v>
      </c>
      <c r="AF512" t="str">
        <f>VLOOKUP(Sheet1!C534,Sheet2!$H$2:$J$300,3,FALSE)</f>
        <v>MIN</v>
      </c>
      <c r="AG512" t="str">
        <f>VLOOKUP(Sheet1!D534,Sheet2!$H$2:$J$300,3,FALSE)</f>
        <v>PHO</v>
      </c>
      <c r="AH512" t="str">
        <f>VLOOKUP(Sheet1!E534,Sheet2!$H$2:$J$300,3,FALSE)</f>
        <v>MIN</v>
      </c>
      <c r="AI512" t="str">
        <f>VLOOKUP(Sheet1!F534,Sheet2!$H$2:$J$300,3,FALSE)</f>
        <v>PHO</v>
      </c>
      <c r="AJ512" t="str">
        <f>VLOOKUP(Sheet1!G534,Sheet2!$H$2:$J$300,3,FALSE)</f>
        <v>PHO</v>
      </c>
      <c r="AK512" t="str">
        <f>VLOOKUP(Sheet1!H534,Sheet2!$H$2:$J$300,3,FALSE)</f>
        <v>SAC</v>
      </c>
      <c r="AL512" t="str">
        <f>VLOOKUP(Sheet1!I534,Sheet2!$H$2:$J$300,3,FALSE)</f>
        <v>DEN</v>
      </c>
      <c r="AM512" t="str">
        <f>VLOOKUP(Sheet1!J534,Sheet2!$H$2:$J$300,3,FALSE)</f>
        <v>MIN</v>
      </c>
      <c r="AN512">
        <f si="81" t="shared"/>
        <v>2</v>
      </c>
      <c r="AO512">
        <f si="82" t="shared"/>
        <v>3</v>
      </c>
      <c r="AP512">
        <f si="83" t="shared"/>
        <v>3</v>
      </c>
      <c r="AQ512">
        <f si="84" t="shared"/>
        <v>3</v>
      </c>
      <c r="AR512">
        <f si="85" t="shared"/>
        <v>3</v>
      </c>
      <c r="AS512">
        <f si="86" t="shared"/>
        <v>3</v>
      </c>
      <c r="AT512">
        <f si="87" t="shared"/>
        <v>2</v>
      </c>
      <c r="AU512">
        <f si="88" t="shared"/>
        <v>1</v>
      </c>
      <c r="AV512">
        <f si="89" t="shared"/>
        <v>3</v>
      </c>
      <c r="AW512">
        <f si="90" t="shared"/>
        <v>3</v>
      </c>
    </row>
    <row r="513" spans="3:49" x14ac:dyDescent="0.25">
      <c r="C513" s="46"/>
      <c r="D513" s="47"/>
      <c r="E513" s="45"/>
      <c r="F513" s="45"/>
      <c r="G513" s="45"/>
      <c r="H513" s="45"/>
      <c r="I513" s="45"/>
      <c r="J513" s="45"/>
      <c r="K513" s="45"/>
      <c r="L513" s="5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D513">
        <v>512</v>
      </c>
      <c r="AE513" t="str">
        <f>VLOOKUP(Sheet1!B535,Sheet2!$H$2:$J$300,3,FALSE)</f>
        <v>PHI</v>
      </c>
      <c r="AF513" t="str">
        <f>VLOOKUP(Sheet1!C535,Sheet2!$H$2:$J$300,3,FALSE)</f>
        <v>ATL</v>
      </c>
      <c r="AG513" t="str">
        <f>VLOOKUP(Sheet1!D535,Sheet2!$H$2:$J$300,3,FALSE)</f>
        <v>PHO</v>
      </c>
      <c r="AH513" t="str">
        <f>VLOOKUP(Sheet1!E535,Sheet2!$H$2:$J$300,3,FALSE)</f>
        <v>DEN</v>
      </c>
      <c r="AI513" t="str">
        <f>VLOOKUP(Sheet1!F535,Sheet2!$H$2:$J$300,3,FALSE)</f>
        <v>PHO</v>
      </c>
      <c r="AJ513" t="str">
        <f>VLOOKUP(Sheet1!G535,Sheet2!$H$2:$J$300,3,FALSE)</f>
        <v>PHO</v>
      </c>
      <c r="AK513" t="str">
        <f>VLOOKUP(Sheet1!H535,Sheet2!$H$2:$J$300,3,FALSE)</f>
        <v>SAC</v>
      </c>
      <c r="AL513" t="str">
        <f>VLOOKUP(Sheet1!I535,Sheet2!$H$2:$J$300,3,FALSE)</f>
        <v>PHO</v>
      </c>
      <c r="AM513" t="str">
        <f>VLOOKUP(Sheet1!J535,Sheet2!$H$2:$J$300,3,FALSE)</f>
        <v>UTA</v>
      </c>
      <c r="AN513">
        <f si="81" t="shared"/>
        <v>1</v>
      </c>
      <c r="AO513">
        <f si="82" t="shared"/>
        <v>1</v>
      </c>
      <c r="AP513">
        <f si="83" t="shared"/>
        <v>4</v>
      </c>
      <c r="AQ513">
        <f si="84" t="shared"/>
        <v>1</v>
      </c>
      <c r="AR513">
        <f si="85" t="shared"/>
        <v>4</v>
      </c>
      <c r="AS513">
        <f si="86" t="shared"/>
        <v>4</v>
      </c>
      <c r="AT513">
        <f si="87" t="shared"/>
        <v>1</v>
      </c>
      <c r="AU513">
        <f si="88" t="shared"/>
        <v>4</v>
      </c>
      <c r="AV513">
        <f si="89" t="shared"/>
        <v>1</v>
      </c>
      <c r="AW513">
        <f si="90" t="shared"/>
        <v>4</v>
      </c>
    </row>
    <row r="514" spans="3:49" x14ac:dyDescent="0.25">
      <c r="C514" s="46"/>
      <c r="D514" s="47"/>
      <c r="E514" s="45"/>
      <c r="F514" s="45"/>
      <c r="G514" s="45"/>
      <c r="H514" s="45"/>
      <c r="I514" s="45"/>
      <c r="J514" s="45"/>
      <c r="K514" s="45"/>
      <c r="L514" s="5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D514">
        <v>513</v>
      </c>
      <c r="AE514" t="str">
        <f>VLOOKUP(Sheet1!B536,Sheet2!$H$2:$J$300,3,FALSE)</f>
        <v>PHI</v>
      </c>
      <c r="AF514" t="str">
        <f>VLOOKUP(Sheet1!C536,Sheet2!$H$2:$J$300,3,FALSE)</f>
        <v>PHI</v>
      </c>
      <c r="AG514" t="str">
        <f>VLOOKUP(Sheet1!D536,Sheet2!$H$2:$J$300,3,FALSE)</f>
        <v>PHO</v>
      </c>
      <c r="AH514" t="str">
        <f>VLOOKUP(Sheet1!E536,Sheet2!$H$2:$J$300,3,FALSE)</f>
        <v>DEN</v>
      </c>
      <c r="AI514" t="str">
        <f>VLOOKUP(Sheet1!F536,Sheet2!$H$2:$J$300,3,FALSE)</f>
        <v>DEN</v>
      </c>
      <c r="AJ514" t="str">
        <f>VLOOKUP(Sheet1!G536,Sheet2!$H$2:$J$300,3,FALSE)</f>
        <v>PHO</v>
      </c>
      <c r="AK514" t="str">
        <f>VLOOKUP(Sheet1!H536,Sheet2!$H$2:$J$300,3,FALSE)</f>
        <v>ATL</v>
      </c>
      <c r="AL514" t="str">
        <f>VLOOKUP(Sheet1!I536,Sheet2!$H$2:$J$300,3,FALSE)</f>
        <v>PHO</v>
      </c>
      <c r="AM514" t="str">
        <f>VLOOKUP(Sheet1!J536,Sheet2!$H$2:$J$300,3,FALSE)</f>
        <v>PHO</v>
      </c>
      <c r="AN514">
        <f si="81" t="shared"/>
        <v>2</v>
      </c>
      <c r="AO514">
        <f si="82" t="shared"/>
        <v>2</v>
      </c>
      <c r="AP514">
        <f si="83" t="shared"/>
        <v>4</v>
      </c>
      <c r="AQ514">
        <f si="84" t="shared"/>
        <v>2</v>
      </c>
      <c r="AR514">
        <f si="85" t="shared"/>
        <v>2</v>
      </c>
      <c r="AS514">
        <f si="86" t="shared"/>
        <v>4</v>
      </c>
      <c r="AT514">
        <f si="87" t="shared"/>
        <v>1</v>
      </c>
      <c r="AU514">
        <f si="88" t="shared"/>
        <v>4</v>
      </c>
      <c r="AV514">
        <f si="89" t="shared"/>
        <v>4</v>
      </c>
      <c r="AW514">
        <f si="90" t="shared"/>
        <v>4</v>
      </c>
    </row>
    <row r="515" spans="3:49" x14ac:dyDescent="0.25">
      <c r="C515" s="46"/>
      <c r="D515" s="47"/>
      <c r="E515" s="45"/>
      <c r="F515" s="45"/>
      <c r="G515" s="45"/>
      <c r="H515" s="45"/>
      <c r="I515" s="45"/>
      <c r="J515" s="45"/>
      <c r="K515" s="45"/>
      <c r="L515" s="5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D515">
        <v>514</v>
      </c>
      <c r="AE515" t="str">
        <f>VLOOKUP(Sheet1!B537,Sheet2!$H$2:$J$300,3,FALSE)</f>
        <v>PHI</v>
      </c>
      <c r="AF515" t="str">
        <f>VLOOKUP(Sheet1!C537,Sheet2!$H$2:$J$300,3,FALSE)</f>
        <v>SAC</v>
      </c>
      <c r="AG515" t="str">
        <f>VLOOKUP(Sheet1!D537,Sheet2!$H$2:$J$300,3,FALSE)</f>
        <v>PHO</v>
      </c>
      <c r="AH515" t="str">
        <f>VLOOKUP(Sheet1!E537,Sheet2!$H$2:$J$300,3,FALSE)</f>
        <v>DEN</v>
      </c>
      <c r="AI515" t="str">
        <f>VLOOKUP(Sheet1!F537,Sheet2!$H$2:$J$300,3,FALSE)</f>
        <v>UTA</v>
      </c>
      <c r="AJ515" t="str">
        <f>VLOOKUP(Sheet1!G537,Sheet2!$H$2:$J$300,3,FALSE)</f>
        <v>UTA</v>
      </c>
      <c r="AK515" t="str">
        <f>VLOOKUP(Sheet1!H537,Sheet2!$H$2:$J$300,3,FALSE)</f>
        <v>DEN</v>
      </c>
      <c r="AL515" t="str">
        <f>VLOOKUP(Sheet1!I537,Sheet2!$H$2:$J$300,3,FALSE)</f>
        <v>DEN</v>
      </c>
      <c r="AM515" t="str">
        <f>VLOOKUP(Sheet1!J537,Sheet2!$H$2:$J$300,3,FALSE)</f>
        <v>MIN</v>
      </c>
      <c r="AN515">
        <f si="81" t="shared"/>
        <v>1</v>
      </c>
      <c r="AO515">
        <f si="82" t="shared"/>
        <v>1</v>
      </c>
      <c r="AP515">
        <f si="83" t="shared"/>
        <v>1</v>
      </c>
      <c r="AQ515">
        <f si="84" t="shared"/>
        <v>3</v>
      </c>
      <c r="AR515">
        <f si="85" t="shared"/>
        <v>2</v>
      </c>
      <c r="AS515">
        <f si="86" t="shared"/>
        <v>2</v>
      </c>
      <c r="AT515">
        <f si="87" t="shared"/>
        <v>3</v>
      </c>
      <c r="AU515">
        <f si="88" t="shared"/>
        <v>3</v>
      </c>
      <c r="AV515">
        <f si="89" t="shared"/>
        <v>1</v>
      </c>
      <c r="AW515">
        <f si="90" t="shared"/>
        <v>3</v>
      </c>
    </row>
    <row r="516" spans="3:49" x14ac:dyDescent="0.25">
      <c r="C516" s="46"/>
      <c r="D516" s="47"/>
      <c r="E516" s="45"/>
      <c r="F516" s="45"/>
      <c r="G516" s="45"/>
      <c r="H516" s="45"/>
      <c r="I516" s="45"/>
      <c r="J516" s="45"/>
      <c r="K516" s="45"/>
      <c r="L516" s="5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D516">
        <v>515</v>
      </c>
      <c r="AE516" t="str">
        <f>VLOOKUP(Sheet1!B538,Sheet2!$H$2:$J$300,3,FALSE)</f>
        <v>PHI</v>
      </c>
      <c r="AF516" t="str">
        <f>VLOOKUP(Sheet1!C538,Sheet2!$H$2:$J$300,3,FALSE)</f>
        <v>UTA</v>
      </c>
      <c r="AG516" t="str">
        <f>VLOOKUP(Sheet1!D538,Sheet2!$H$2:$J$300,3,FALSE)</f>
        <v>PHO</v>
      </c>
      <c r="AH516" t="str">
        <f>VLOOKUP(Sheet1!E538,Sheet2!$H$2:$J$300,3,FALSE)</f>
        <v>DEN</v>
      </c>
      <c r="AI516" t="str">
        <f>VLOOKUP(Sheet1!F538,Sheet2!$H$2:$J$300,3,FALSE)</f>
        <v>PHO</v>
      </c>
      <c r="AJ516" t="str">
        <f>VLOOKUP(Sheet1!G538,Sheet2!$H$2:$J$300,3,FALSE)</f>
        <v>PHI</v>
      </c>
      <c r="AK516" t="str">
        <f>VLOOKUP(Sheet1!H538,Sheet2!$H$2:$J$300,3,FALSE)</f>
        <v>DEN</v>
      </c>
      <c r="AL516" t="str">
        <f>VLOOKUP(Sheet1!I538,Sheet2!$H$2:$J$300,3,FALSE)</f>
        <v>PHI</v>
      </c>
      <c r="AM516" t="str">
        <f>VLOOKUP(Sheet1!J538,Sheet2!$H$2:$J$300,3,FALSE)</f>
        <v>PHI</v>
      </c>
      <c r="AN516">
        <f si="81" t="shared"/>
        <v>4</v>
      </c>
      <c r="AO516">
        <f si="82" t="shared"/>
        <v>1</v>
      </c>
      <c r="AP516">
        <f si="83" t="shared"/>
        <v>2</v>
      </c>
      <c r="AQ516">
        <f si="84" t="shared"/>
        <v>2</v>
      </c>
      <c r="AR516">
        <f si="85" t="shared"/>
        <v>2</v>
      </c>
      <c r="AS516">
        <f si="86" t="shared"/>
        <v>4</v>
      </c>
      <c r="AT516">
        <f si="87" t="shared"/>
        <v>2</v>
      </c>
      <c r="AU516">
        <f si="88" t="shared"/>
        <v>4</v>
      </c>
      <c r="AV516">
        <f si="89" t="shared"/>
        <v>4</v>
      </c>
      <c r="AW516">
        <f si="90" t="shared"/>
        <v>4</v>
      </c>
    </row>
    <row r="517" spans="3:49" x14ac:dyDescent="0.25">
      <c r="C517" s="46"/>
      <c r="D517" s="47"/>
      <c r="E517" s="45"/>
      <c r="F517" s="45"/>
      <c r="G517" s="45"/>
      <c r="H517" s="45"/>
      <c r="I517" s="45"/>
      <c r="J517" s="45"/>
      <c r="K517" s="45"/>
      <c r="L517" s="5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D517">
        <v>516</v>
      </c>
      <c r="AE517" t="str">
        <f>VLOOKUP(Sheet1!B539,Sheet2!$H$2:$J$300,3,FALSE)</f>
        <v>PHI</v>
      </c>
      <c r="AF517" t="str">
        <f>VLOOKUP(Sheet1!C539,Sheet2!$H$2:$J$300,3,FALSE)</f>
        <v>UTA</v>
      </c>
      <c r="AG517" t="str">
        <f>VLOOKUP(Sheet1!D539,Sheet2!$H$2:$J$300,3,FALSE)</f>
        <v>UTA</v>
      </c>
      <c r="AH517" t="str">
        <f>VLOOKUP(Sheet1!E539,Sheet2!$H$2:$J$300,3,FALSE)</f>
        <v>DEN</v>
      </c>
      <c r="AI517" t="str">
        <f>VLOOKUP(Sheet1!F539,Sheet2!$H$2:$J$300,3,FALSE)</f>
        <v>PHO</v>
      </c>
      <c r="AJ517" t="str">
        <f>VLOOKUP(Sheet1!G539,Sheet2!$H$2:$J$300,3,FALSE)</f>
        <v>HOU</v>
      </c>
      <c r="AK517" t="str">
        <f>VLOOKUP(Sheet1!H539,Sheet2!$H$2:$J$300,3,FALSE)</f>
        <v>SAC</v>
      </c>
      <c r="AL517" t="str">
        <f>VLOOKUP(Sheet1!I539,Sheet2!$H$2:$J$300,3,FALSE)</f>
        <v>DEN</v>
      </c>
      <c r="AM517" t="str">
        <f>VLOOKUP(Sheet1!J539,Sheet2!$H$2:$J$300,3,FALSE)</f>
        <v>UTA</v>
      </c>
      <c r="AN517">
        <f si="81" t="shared"/>
        <v>1</v>
      </c>
      <c r="AO517">
        <f si="82" t="shared"/>
        <v>3</v>
      </c>
      <c r="AP517">
        <f si="83" t="shared"/>
        <v>3</v>
      </c>
      <c r="AQ517">
        <f si="84" t="shared"/>
        <v>2</v>
      </c>
      <c r="AR517">
        <f si="85" t="shared"/>
        <v>1</v>
      </c>
      <c r="AS517">
        <f si="86" t="shared"/>
        <v>1</v>
      </c>
      <c r="AT517">
        <f si="87" t="shared"/>
        <v>1</v>
      </c>
      <c r="AU517">
        <f si="88" t="shared"/>
        <v>2</v>
      </c>
      <c r="AV517">
        <f si="89" t="shared"/>
        <v>3</v>
      </c>
      <c r="AW517">
        <f si="90" t="shared"/>
        <v>3</v>
      </c>
    </row>
    <row r="518" spans="3:49" x14ac:dyDescent="0.25">
      <c r="C518" s="46"/>
      <c r="D518" s="47"/>
      <c r="E518" s="45"/>
      <c r="F518" s="45"/>
      <c r="G518" s="45"/>
      <c r="H518" s="45"/>
      <c r="I518" s="45"/>
      <c r="J518" s="45"/>
      <c r="K518" s="45"/>
      <c r="L518" s="5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D518">
        <v>517</v>
      </c>
      <c r="AE518" t="str">
        <f>VLOOKUP(Sheet1!B540,Sheet2!$H$2:$J$300,3,FALSE)</f>
        <v>PHI</v>
      </c>
      <c r="AF518" t="str">
        <f>VLOOKUP(Sheet1!C540,Sheet2!$H$2:$J$300,3,FALSE)</f>
        <v>SAC</v>
      </c>
      <c r="AG518" t="str">
        <f>VLOOKUP(Sheet1!D540,Sheet2!$H$2:$J$300,3,FALSE)</f>
        <v>PHO</v>
      </c>
      <c r="AH518" t="str">
        <f>VLOOKUP(Sheet1!E540,Sheet2!$H$2:$J$300,3,FALSE)</f>
        <v>PHI</v>
      </c>
      <c r="AI518" t="str">
        <f>VLOOKUP(Sheet1!F540,Sheet2!$H$2:$J$300,3,FALSE)</f>
        <v>PHO</v>
      </c>
      <c r="AJ518" t="str">
        <f>VLOOKUP(Sheet1!G540,Sheet2!$H$2:$J$300,3,FALSE)</f>
        <v>ATL</v>
      </c>
      <c r="AK518" t="str">
        <f>VLOOKUP(Sheet1!H540,Sheet2!$H$2:$J$300,3,FALSE)</f>
        <v>PHO</v>
      </c>
      <c r="AL518" t="str">
        <f>VLOOKUP(Sheet1!I540,Sheet2!$H$2:$J$300,3,FALSE)</f>
        <v>DEN</v>
      </c>
      <c r="AM518" t="str">
        <f>VLOOKUP(Sheet1!J540,Sheet2!$H$2:$J$300,3,FALSE)</f>
        <v>PHO</v>
      </c>
      <c r="AN518">
        <f si="81" t="shared"/>
        <v>2</v>
      </c>
      <c r="AO518">
        <f si="82" t="shared"/>
        <v>1</v>
      </c>
      <c r="AP518">
        <f si="83" t="shared"/>
        <v>4</v>
      </c>
      <c r="AQ518">
        <f si="84" t="shared"/>
        <v>2</v>
      </c>
      <c r="AR518">
        <f si="85" t="shared"/>
        <v>4</v>
      </c>
      <c r="AS518">
        <f si="86" t="shared"/>
        <v>1</v>
      </c>
      <c r="AT518">
        <f si="87" t="shared"/>
        <v>4</v>
      </c>
      <c r="AU518">
        <f si="88" t="shared"/>
        <v>1</v>
      </c>
      <c r="AV518">
        <f si="89" t="shared"/>
        <v>4</v>
      </c>
      <c r="AW518">
        <f si="90" t="shared"/>
        <v>4</v>
      </c>
    </row>
    <row r="519" spans="3:49" x14ac:dyDescent="0.25">
      <c r="C519" s="46"/>
      <c r="D519" s="47"/>
      <c r="E519" s="45"/>
      <c r="F519" s="45"/>
      <c r="G519" s="45"/>
      <c r="H519" s="45"/>
      <c r="I519" s="45"/>
      <c r="J519" s="45"/>
      <c r="K519" s="45"/>
      <c r="L519" s="5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D519">
        <v>518</v>
      </c>
      <c r="AE519" t="str">
        <f>VLOOKUP(Sheet1!B541,Sheet2!$H$2:$J$300,3,FALSE)</f>
        <v>UTA</v>
      </c>
      <c r="AF519" t="str">
        <f>VLOOKUP(Sheet1!C541,Sheet2!$H$2:$J$300,3,FALSE)</f>
        <v>MIN</v>
      </c>
      <c r="AG519" t="str">
        <f>VLOOKUP(Sheet1!D541,Sheet2!$H$2:$J$300,3,FALSE)</f>
        <v>PHO</v>
      </c>
      <c r="AH519" t="str">
        <f>VLOOKUP(Sheet1!E541,Sheet2!$H$2:$J$300,3,FALSE)</f>
        <v>SAC</v>
      </c>
      <c r="AI519" t="str">
        <f>VLOOKUP(Sheet1!F541,Sheet2!$H$2:$J$300,3,FALSE)</f>
        <v>PHO</v>
      </c>
      <c r="AJ519" t="str">
        <f>VLOOKUP(Sheet1!G541,Sheet2!$H$2:$J$300,3,FALSE)</f>
        <v>UTA</v>
      </c>
      <c r="AK519" t="str">
        <f>VLOOKUP(Sheet1!H541,Sheet2!$H$2:$J$300,3,FALSE)</f>
        <v>HOU</v>
      </c>
      <c r="AL519" t="str">
        <f>VLOOKUP(Sheet1!I541,Sheet2!$H$2:$J$300,3,FALSE)</f>
        <v>PHO</v>
      </c>
      <c r="AM519" t="str">
        <f>VLOOKUP(Sheet1!J541,Sheet2!$H$2:$J$300,3,FALSE)</f>
        <v>MIN</v>
      </c>
      <c r="AN519">
        <f si="81" t="shared"/>
        <v>2</v>
      </c>
      <c r="AO519">
        <f si="82" t="shared"/>
        <v>2</v>
      </c>
      <c r="AP519">
        <f si="83" t="shared"/>
        <v>3</v>
      </c>
      <c r="AQ519">
        <f si="84" t="shared"/>
        <v>1</v>
      </c>
      <c r="AR519">
        <f si="85" t="shared"/>
        <v>3</v>
      </c>
      <c r="AS519">
        <f si="86" t="shared"/>
        <v>2</v>
      </c>
      <c r="AT519">
        <f si="87" t="shared"/>
        <v>1</v>
      </c>
      <c r="AU519">
        <f si="88" t="shared"/>
        <v>3</v>
      </c>
      <c r="AV519">
        <f si="89" t="shared"/>
        <v>2</v>
      </c>
      <c r="AW519">
        <f si="90" t="shared"/>
        <v>3</v>
      </c>
    </row>
    <row r="520" spans="3:49" x14ac:dyDescent="0.25">
      <c r="C520" s="46"/>
      <c r="D520" s="47"/>
      <c r="E520" s="45"/>
      <c r="F520" s="45"/>
      <c r="G520" s="45"/>
      <c r="H520" s="45"/>
      <c r="I520" s="45"/>
      <c r="J520" s="45"/>
      <c r="K520" s="45"/>
      <c r="L520" s="5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D520">
        <v>519</v>
      </c>
      <c r="AE520" t="str">
        <f>VLOOKUP(Sheet1!B542,Sheet2!$H$2:$J$300,3,FALSE)</f>
        <v>PHI</v>
      </c>
      <c r="AF520" t="str">
        <f>VLOOKUP(Sheet1!C542,Sheet2!$H$2:$J$300,3,FALSE)</f>
        <v>ATL</v>
      </c>
      <c r="AG520" t="str">
        <f>VLOOKUP(Sheet1!D542,Sheet2!$H$2:$J$300,3,FALSE)</f>
        <v>PHO</v>
      </c>
      <c r="AH520" t="str">
        <f>VLOOKUP(Sheet1!E542,Sheet2!$H$2:$J$300,3,FALSE)</f>
        <v>DEN</v>
      </c>
      <c r="AI520" t="str">
        <f>VLOOKUP(Sheet1!F542,Sheet2!$H$2:$J$300,3,FALSE)</f>
        <v>PHO</v>
      </c>
      <c r="AJ520" t="str">
        <f>VLOOKUP(Sheet1!G542,Sheet2!$H$2:$J$300,3,FALSE)</f>
        <v>UTA</v>
      </c>
      <c r="AK520" t="str">
        <f>VLOOKUP(Sheet1!H542,Sheet2!$H$2:$J$300,3,FALSE)</f>
        <v>PHO</v>
      </c>
      <c r="AL520" t="str">
        <f>VLOOKUP(Sheet1!I542,Sheet2!$H$2:$J$300,3,FALSE)</f>
        <v>DEN</v>
      </c>
      <c r="AM520" t="str">
        <f>VLOOKUP(Sheet1!J542,Sheet2!$H$2:$J$300,3,FALSE)</f>
        <v>MIN</v>
      </c>
      <c r="AN520">
        <f si="81" t="shared"/>
        <v>1</v>
      </c>
      <c r="AO520">
        <f si="82" t="shared"/>
        <v>1</v>
      </c>
      <c r="AP520">
        <f si="83" t="shared"/>
        <v>3</v>
      </c>
      <c r="AQ520">
        <f si="84" t="shared"/>
        <v>2</v>
      </c>
      <c r="AR520">
        <f si="85" t="shared"/>
        <v>3</v>
      </c>
      <c r="AS520">
        <f si="86" t="shared"/>
        <v>1</v>
      </c>
      <c r="AT520">
        <f si="87" t="shared"/>
        <v>3</v>
      </c>
      <c r="AU520">
        <f si="88" t="shared"/>
        <v>2</v>
      </c>
      <c r="AV520">
        <f si="89" t="shared"/>
        <v>1</v>
      </c>
      <c r="AW520">
        <f si="90" t="shared"/>
        <v>3</v>
      </c>
    </row>
    <row r="521" spans="3:49" x14ac:dyDescent="0.25">
      <c r="C521" s="46"/>
      <c r="D521" s="47"/>
      <c r="E521" s="45"/>
      <c r="F521" s="45"/>
      <c r="G521" s="45"/>
      <c r="H521" s="45"/>
      <c r="I521" s="45"/>
      <c r="J521" s="45"/>
      <c r="K521" s="45"/>
      <c r="L521" s="5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D521">
        <v>520</v>
      </c>
      <c r="AE521" t="str">
        <f>VLOOKUP(Sheet1!B543,Sheet2!$H$2:$J$300,3,FALSE)</f>
        <v>PHI</v>
      </c>
      <c r="AF521" t="str">
        <f>VLOOKUP(Sheet1!C543,Sheet2!$H$2:$J$300,3,FALSE)</f>
        <v>SAC</v>
      </c>
      <c r="AG521" t="str">
        <f>VLOOKUP(Sheet1!D543,Sheet2!$H$2:$J$300,3,FALSE)</f>
        <v>PHO</v>
      </c>
      <c r="AH521" t="str">
        <f>VLOOKUP(Sheet1!E543,Sheet2!$H$2:$J$300,3,FALSE)</f>
        <v>DEN</v>
      </c>
      <c r="AI521" t="str">
        <f>VLOOKUP(Sheet1!F543,Sheet2!$H$2:$J$300,3,FALSE)</f>
        <v>PHO</v>
      </c>
      <c r="AJ521" t="str">
        <f>VLOOKUP(Sheet1!G543,Sheet2!$H$2:$J$300,3,FALSE)</f>
        <v>PHI</v>
      </c>
      <c r="AK521" t="str">
        <f>VLOOKUP(Sheet1!H543,Sheet2!$H$2:$J$300,3,FALSE)</f>
        <v>ATL</v>
      </c>
      <c r="AL521" t="str">
        <f>VLOOKUP(Sheet1!I543,Sheet2!$H$2:$J$300,3,FALSE)</f>
        <v>SAC</v>
      </c>
      <c r="AM521" t="str">
        <f>VLOOKUP(Sheet1!J543,Sheet2!$H$2:$J$300,3,FALSE)</f>
        <v>SAC</v>
      </c>
      <c r="AN521">
        <f si="81" t="shared"/>
        <v>2</v>
      </c>
      <c r="AO521">
        <f si="82" t="shared"/>
        <v>3</v>
      </c>
      <c r="AP521">
        <f si="83" t="shared"/>
        <v>2</v>
      </c>
      <c r="AQ521">
        <f si="84" t="shared"/>
        <v>1</v>
      </c>
      <c r="AR521">
        <f si="85" t="shared"/>
        <v>2</v>
      </c>
      <c r="AS521">
        <f si="86" t="shared"/>
        <v>2</v>
      </c>
      <c r="AT521">
        <f si="87" t="shared"/>
        <v>1</v>
      </c>
      <c r="AU521">
        <f si="88" t="shared"/>
        <v>3</v>
      </c>
      <c r="AV521">
        <f si="89" t="shared"/>
        <v>3</v>
      </c>
      <c r="AW521">
        <f si="90" t="shared"/>
        <v>3</v>
      </c>
    </row>
    <row r="522" spans="3:49" x14ac:dyDescent="0.25">
      <c r="C522" s="46"/>
      <c r="D522" s="47"/>
      <c r="E522" s="45"/>
      <c r="F522" s="45"/>
      <c r="G522" s="45"/>
      <c r="H522" s="45"/>
      <c r="I522" s="45"/>
      <c r="J522" s="45"/>
      <c r="K522" s="45"/>
      <c r="L522" s="5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D522">
        <v>521</v>
      </c>
      <c r="AE522" t="str">
        <f>VLOOKUP(Sheet1!B544,Sheet2!$H$2:$J$300,3,FALSE)</f>
        <v>SAC</v>
      </c>
      <c r="AF522" t="str">
        <f>VLOOKUP(Sheet1!C544,Sheet2!$H$2:$J$300,3,FALSE)</f>
        <v>MIN</v>
      </c>
      <c r="AG522" t="str">
        <f>VLOOKUP(Sheet1!D544,Sheet2!$H$2:$J$300,3,FALSE)</f>
        <v>PHO</v>
      </c>
      <c r="AH522" t="str">
        <f>VLOOKUP(Sheet1!E544,Sheet2!$H$2:$J$300,3,FALSE)</f>
        <v>DEN</v>
      </c>
      <c r="AI522" t="str">
        <f>VLOOKUP(Sheet1!F544,Sheet2!$H$2:$J$300,3,FALSE)</f>
        <v>PHO</v>
      </c>
      <c r="AJ522" t="str">
        <f>VLOOKUP(Sheet1!G544,Sheet2!$H$2:$J$300,3,FALSE)</f>
        <v>ATL</v>
      </c>
      <c r="AK522" t="str">
        <f>VLOOKUP(Sheet1!H544,Sheet2!$H$2:$J$300,3,FALSE)</f>
        <v>HOU</v>
      </c>
      <c r="AL522" t="str">
        <f>VLOOKUP(Sheet1!I544,Sheet2!$H$2:$J$300,3,FALSE)</f>
        <v>PHO</v>
      </c>
      <c r="AM522" t="str">
        <f>VLOOKUP(Sheet1!J544,Sheet2!$H$2:$J$300,3,FALSE)</f>
        <v>PHI</v>
      </c>
      <c r="AN522">
        <f si="81" t="shared"/>
        <v>1</v>
      </c>
      <c r="AO522">
        <f si="82" t="shared"/>
        <v>1</v>
      </c>
      <c r="AP522">
        <f si="83" t="shared"/>
        <v>3</v>
      </c>
      <c r="AQ522">
        <f si="84" t="shared"/>
        <v>1</v>
      </c>
      <c r="AR522">
        <f si="85" t="shared"/>
        <v>3</v>
      </c>
      <c r="AS522">
        <f si="86" t="shared"/>
        <v>1</v>
      </c>
      <c r="AT522">
        <f si="87" t="shared"/>
        <v>1</v>
      </c>
      <c r="AU522">
        <f si="88" t="shared"/>
        <v>3</v>
      </c>
      <c r="AV522">
        <f si="89" t="shared"/>
        <v>1</v>
      </c>
      <c r="AW522">
        <f si="90" t="shared"/>
        <v>3</v>
      </c>
    </row>
    <row r="523" spans="3:49" x14ac:dyDescent="0.25">
      <c r="C523" s="46"/>
      <c r="D523" s="47"/>
      <c r="E523" s="45"/>
      <c r="F523" s="45"/>
      <c r="G523" s="45"/>
      <c r="H523" s="45"/>
      <c r="I523" s="45"/>
      <c r="J523" s="45"/>
      <c r="K523" s="45"/>
      <c r="L523" s="5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D523">
        <v>522</v>
      </c>
      <c r="AE523" t="str">
        <f>VLOOKUP(Sheet1!B545,Sheet2!$H$2:$J$300,3,FALSE)</f>
        <v>PHI</v>
      </c>
      <c r="AF523" t="str">
        <f>VLOOKUP(Sheet1!C545,Sheet2!$H$2:$J$300,3,FALSE)</f>
        <v>MIN</v>
      </c>
      <c r="AG523" t="str">
        <f>VLOOKUP(Sheet1!D545,Sheet2!$H$2:$J$300,3,FALSE)</f>
        <v>HOU</v>
      </c>
      <c r="AH523" t="str">
        <f>VLOOKUP(Sheet1!E545,Sheet2!$H$2:$J$300,3,FALSE)</f>
        <v>DEN</v>
      </c>
      <c r="AI523" t="str">
        <f>VLOOKUP(Sheet1!F545,Sheet2!$H$2:$J$300,3,FALSE)</f>
        <v>PHO</v>
      </c>
      <c r="AJ523" t="str">
        <f>VLOOKUP(Sheet1!G545,Sheet2!$H$2:$J$300,3,FALSE)</f>
        <v>PHO</v>
      </c>
      <c r="AK523" t="str">
        <f>VLOOKUP(Sheet1!H545,Sheet2!$H$2:$J$300,3,FALSE)</f>
        <v>PHO</v>
      </c>
      <c r="AL523" t="str">
        <f>VLOOKUP(Sheet1!I545,Sheet2!$H$2:$J$300,3,FALSE)</f>
        <v>UTA</v>
      </c>
      <c r="AM523" t="str">
        <f>VLOOKUP(Sheet1!J545,Sheet2!$H$2:$J$300,3,FALSE)</f>
        <v>ATL</v>
      </c>
      <c r="AN523">
        <f si="81" t="shared"/>
        <v>1</v>
      </c>
      <c r="AO523">
        <f si="82" t="shared"/>
        <v>1</v>
      </c>
      <c r="AP523">
        <f si="83" t="shared"/>
        <v>1</v>
      </c>
      <c r="AQ523">
        <f si="84" t="shared"/>
        <v>1</v>
      </c>
      <c r="AR523">
        <f si="85" t="shared"/>
        <v>3</v>
      </c>
      <c r="AS523">
        <f si="86" t="shared"/>
        <v>3</v>
      </c>
      <c r="AT523">
        <f si="87" t="shared"/>
        <v>3</v>
      </c>
      <c r="AU523">
        <f si="88" t="shared"/>
        <v>1</v>
      </c>
      <c r="AV523">
        <f si="89" t="shared"/>
        <v>1</v>
      </c>
      <c r="AW523">
        <f si="90" t="shared"/>
        <v>3</v>
      </c>
    </row>
    <row r="524" spans="3:49" x14ac:dyDescent="0.25">
      <c r="C524" s="46"/>
      <c r="D524" s="47"/>
      <c r="E524" s="45"/>
      <c r="F524" s="45"/>
      <c r="G524" s="45"/>
      <c r="H524" s="45"/>
      <c r="I524" s="45"/>
      <c r="J524" s="45"/>
      <c r="K524" s="45"/>
      <c r="L524" s="5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D524">
        <v>523</v>
      </c>
      <c r="AE524" t="str">
        <f>VLOOKUP(Sheet1!B546,Sheet2!$H$2:$J$300,3,FALSE)</f>
        <v>PHI</v>
      </c>
      <c r="AF524" t="str">
        <f>VLOOKUP(Sheet1!C546,Sheet2!$H$2:$J$300,3,FALSE)</f>
        <v>ATL</v>
      </c>
      <c r="AG524" t="str">
        <f>VLOOKUP(Sheet1!D546,Sheet2!$H$2:$J$300,3,FALSE)</f>
        <v>DEN</v>
      </c>
      <c r="AH524" t="str">
        <f>VLOOKUP(Sheet1!E546,Sheet2!$H$2:$J$300,3,FALSE)</f>
        <v>DEN</v>
      </c>
      <c r="AI524" t="str">
        <f>VLOOKUP(Sheet1!F546,Sheet2!$H$2:$J$300,3,FALSE)</f>
        <v>DEN</v>
      </c>
      <c r="AJ524" t="str">
        <f>VLOOKUP(Sheet1!G546,Sheet2!$H$2:$J$300,3,FALSE)</f>
        <v>PHO</v>
      </c>
      <c r="AK524" t="str">
        <f>VLOOKUP(Sheet1!H546,Sheet2!$H$2:$J$300,3,FALSE)</f>
        <v>PHO</v>
      </c>
      <c r="AL524" t="str">
        <f>VLOOKUP(Sheet1!I546,Sheet2!$H$2:$J$300,3,FALSE)</f>
        <v>DEN</v>
      </c>
      <c r="AM524" t="str">
        <f>VLOOKUP(Sheet1!J546,Sheet2!$H$2:$J$300,3,FALSE)</f>
        <v>DEN</v>
      </c>
      <c r="AN524">
        <f si="81" t="shared"/>
        <v>1</v>
      </c>
      <c r="AO524">
        <f si="82" t="shared"/>
        <v>1</v>
      </c>
      <c r="AP524">
        <f si="83" t="shared"/>
        <v>5</v>
      </c>
      <c r="AQ524">
        <f si="84" t="shared"/>
        <v>5</v>
      </c>
      <c r="AR524">
        <f si="85" t="shared"/>
        <v>5</v>
      </c>
      <c r="AS524">
        <f si="86" t="shared"/>
        <v>2</v>
      </c>
      <c r="AT524">
        <f si="87" t="shared"/>
        <v>2</v>
      </c>
      <c r="AU524">
        <f si="88" t="shared"/>
        <v>5</v>
      </c>
      <c r="AV524">
        <f si="89" t="shared"/>
        <v>5</v>
      </c>
      <c r="AW524">
        <f si="90" t="shared"/>
        <v>5</v>
      </c>
    </row>
    <row r="525" spans="3:49" x14ac:dyDescent="0.25">
      <c r="C525" s="46"/>
      <c r="D525" s="47"/>
      <c r="E525" s="45"/>
      <c r="F525" s="45"/>
      <c r="G525" s="45"/>
      <c r="H525" s="45"/>
      <c r="I525" s="45"/>
      <c r="J525" s="45"/>
      <c r="K525" s="45"/>
      <c r="L525" s="5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D525">
        <v>524</v>
      </c>
      <c r="AE525" t="str">
        <f>VLOOKUP(Sheet1!B547,Sheet2!$H$2:$J$300,3,FALSE)</f>
        <v>UTA</v>
      </c>
      <c r="AF525" t="str">
        <f>VLOOKUP(Sheet1!C547,Sheet2!$H$2:$J$300,3,FALSE)</f>
        <v>PHI</v>
      </c>
      <c r="AG525" t="str">
        <f>VLOOKUP(Sheet1!D547,Sheet2!$H$2:$J$300,3,FALSE)</f>
        <v>PHO</v>
      </c>
      <c r="AH525" t="str">
        <f>VLOOKUP(Sheet1!E547,Sheet2!$H$2:$J$300,3,FALSE)</f>
        <v>DEN</v>
      </c>
      <c r="AI525" t="str">
        <f>VLOOKUP(Sheet1!F547,Sheet2!$H$2:$J$300,3,FALSE)</f>
        <v>DEN</v>
      </c>
      <c r="AJ525" t="str">
        <f>VLOOKUP(Sheet1!G547,Sheet2!$H$2:$J$300,3,FALSE)</f>
        <v>PHO</v>
      </c>
      <c r="AK525" t="str">
        <f>VLOOKUP(Sheet1!H547,Sheet2!$H$2:$J$300,3,FALSE)</f>
        <v>ATL</v>
      </c>
      <c r="AL525" t="str">
        <f>VLOOKUP(Sheet1!I547,Sheet2!$H$2:$J$300,3,FALSE)</f>
        <v>DEN</v>
      </c>
      <c r="AM525" t="str">
        <f>VLOOKUP(Sheet1!J547,Sheet2!$H$2:$J$300,3,FALSE)</f>
        <v>PHI</v>
      </c>
      <c r="AN525">
        <f si="81" t="shared"/>
        <v>1</v>
      </c>
      <c r="AO525">
        <f si="82" t="shared"/>
        <v>2</v>
      </c>
      <c r="AP525">
        <f si="83" t="shared"/>
        <v>2</v>
      </c>
      <c r="AQ525">
        <f si="84" t="shared"/>
        <v>3</v>
      </c>
      <c r="AR525">
        <f si="85" t="shared"/>
        <v>3</v>
      </c>
      <c r="AS525">
        <f si="86" t="shared"/>
        <v>2</v>
      </c>
      <c r="AT525">
        <f si="87" t="shared"/>
        <v>1</v>
      </c>
      <c r="AU525">
        <f si="88" t="shared"/>
        <v>3</v>
      </c>
      <c r="AV525">
        <f si="89" t="shared"/>
        <v>2</v>
      </c>
      <c r="AW525">
        <f si="90" t="shared"/>
        <v>3</v>
      </c>
    </row>
    <row r="526" spans="3:49" x14ac:dyDescent="0.25">
      <c r="C526" s="46"/>
      <c r="D526" s="47"/>
      <c r="E526" s="45"/>
      <c r="F526" s="45"/>
      <c r="G526" s="45"/>
      <c r="H526" s="45"/>
      <c r="I526" s="45"/>
      <c r="J526" s="45"/>
      <c r="K526" s="45"/>
      <c r="L526" s="5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D526">
        <v>525</v>
      </c>
      <c r="AE526" t="str">
        <f>VLOOKUP(Sheet1!B548,Sheet2!$H$2:$J$300,3,FALSE)</f>
        <v>PHI</v>
      </c>
      <c r="AF526" t="str">
        <f>VLOOKUP(Sheet1!C548,Sheet2!$H$2:$J$300,3,FALSE)</f>
        <v>UTA</v>
      </c>
      <c r="AG526" t="str">
        <f>VLOOKUP(Sheet1!D548,Sheet2!$H$2:$J$300,3,FALSE)</f>
        <v>PHO</v>
      </c>
      <c r="AH526" t="str">
        <f>VLOOKUP(Sheet1!E548,Sheet2!$H$2:$J$300,3,FALSE)</f>
        <v>DEN</v>
      </c>
      <c r="AI526" t="str">
        <f>VLOOKUP(Sheet1!F548,Sheet2!$H$2:$J$300,3,FALSE)</f>
        <v>PHO</v>
      </c>
      <c r="AJ526" t="str">
        <f>VLOOKUP(Sheet1!G548,Sheet2!$H$2:$J$300,3,FALSE)</f>
        <v>HOU</v>
      </c>
      <c r="AK526" t="str">
        <f>VLOOKUP(Sheet1!H548,Sheet2!$H$2:$J$300,3,FALSE)</f>
        <v>HOU</v>
      </c>
      <c r="AL526" t="str">
        <f>VLOOKUP(Sheet1!I548,Sheet2!$H$2:$J$300,3,FALSE)</f>
        <v>PHO</v>
      </c>
      <c r="AM526" t="str">
        <f>VLOOKUP(Sheet1!J548,Sheet2!$H$2:$J$300,3,FALSE)</f>
        <v>UTA</v>
      </c>
      <c r="AN526">
        <f si="81" t="shared"/>
        <v>1</v>
      </c>
      <c r="AO526">
        <f si="82" t="shared"/>
        <v>2</v>
      </c>
      <c r="AP526">
        <f si="83" t="shared"/>
        <v>3</v>
      </c>
      <c r="AQ526">
        <f si="84" t="shared"/>
        <v>1</v>
      </c>
      <c r="AR526">
        <f si="85" t="shared"/>
        <v>3</v>
      </c>
      <c r="AS526">
        <f si="86" t="shared"/>
        <v>2</v>
      </c>
      <c r="AT526">
        <f si="87" t="shared"/>
        <v>2</v>
      </c>
      <c r="AU526">
        <f si="88" t="shared"/>
        <v>3</v>
      </c>
      <c r="AV526">
        <f si="89" t="shared"/>
        <v>2</v>
      </c>
      <c r="AW526">
        <f si="90" t="shared"/>
        <v>3</v>
      </c>
    </row>
    <row r="527" spans="3:49" x14ac:dyDescent="0.25">
      <c r="C527" s="46"/>
      <c r="D527" s="47"/>
      <c r="E527" s="45"/>
      <c r="F527" s="45"/>
      <c r="G527" s="45"/>
      <c r="H527" s="45"/>
      <c r="I527" s="45"/>
      <c r="J527" s="45"/>
      <c r="K527" s="45"/>
      <c r="L527" s="5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D527">
        <v>526</v>
      </c>
      <c r="AE527" t="str">
        <f>VLOOKUP(Sheet1!B549,Sheet2!$H$2:$J$300,3,FALSE)</f>
        <v>SAC</v>
      </c>
      <c r="AF527" t="str">
        <f>VLOOKUP(Sheet1!C549,Sheet2!$H$2:$J$300,3,FALSE)</f>
        <v>MIN</v>
      </c>
      <c r="AG527" t="str">
        <f>VLOOKUP(Sheet1!D549,Sheet2!$H$2:$J$300,3,FALSE)</f>
        <v>PHO</v>
      </c>
      <c r="AH527" t="str">
        <f>VLOOKUP(Sheet1!E549,Sheet2!$H$2:$J$300,3,FALSE)</f>
        <v>DEN</v>
      </c>
      <c r="AI527" t="str">
        <f>VLOOKUP(Sheet1!F549,Sheet2!$H$2:$J$300,3,FALSE)</f>
        <v>PHO</v>
      </c>
      <c r="AJ527" t="str">
        <f>VLOOKUP(Sheet1!G549,Sheet2!$H$2:$J$300,3,FALSE)</f>
        <v>ATL</v>
      </c>
      <c r="AK527" t="str">
        <f>VLOOKUP(Sheet1!H549,Sheet2!$H$2:$J$300,3,FALSE)</f>
        <v>HOU</v>
      </c>
      <c r="AL527" t="str">
        <f>VLOOKUP(Sheet1!I549,Sheet2!$H$2:$J$300,3,FALSE)</f>
        <v>PHO</v>
      </c>
      <c r="AM527" t="str">
        <f>VLOOKUP(Sheet1!J549,Sheet2!$H$2:$J$300,3,FALSE)</f>
        <v>PHI</v>
      </c>
      <c r="AN527">
        <f si="81" t="shared"/>
        <v>1</v>
      </c>
      <c r="AO527">
        <f si="82" t="shared"/>
        <v>1</v>
      </c>
      <c r="AP527">
        <f si="83" t="shared"/>
        <v>3</v>
      </c>
      <c r="AQ527">
        <f si="84" t="shared"/>
        <v>1</v>
      </c>
      <c r="AR527">
        <f si="85" t="shared"/>
        <v>3</v>
      </c>
      <c r="AS527">
        <f si="86" t="shared"/>
        <v>1</v>
      </c>
      <c r="AT527">
        <f si="87" t="shared"/>
        <v>1</v>
      </c>
      <c r="AU527">
        <f si="88" t="shared"/>
        <v>3</v>
      </c>
      <c r="AV527">
        <f si="89" t="shared"/>
        <v>1</v>
      </c>
      <c r="AW527">
        <f si="90" t="shared"/>
        <v>3</v>
      </c>
    </row>
    <row r="528" spans="3:49" x14ac:dyDescent="0.25">
      <c r="C528" s="46"/>
      <c r="D528" s="47"/>
      <c r="E528" s="45"/>
      <c r="F528" s="45"/>
      <c r="G528" s="45"/>
      <c r="H528" s="45"/>
      <c r="I528" s="45"/>
      <c r="J528" s="45"/>
      <c r="K528" s="45"/>
      <c r="L528" s="5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D528">
        <v>527</v>
      </c>
      <c r="AE528" t="str">
        <f>VLOOKUP(Sheet1!B550,Sheet2!$H$2:$J$300,3,FALSE)</f>
        <v>PHI</v>
      </c>
      <c r="AF528" t="str">
        <f>VLOOKUP(Sheet1!C550,Sheet2!$H$2:$J$300,3,FALSE)</f>
        <v>SAC</v>
      </c>
      <c r="AG528" t="str">
        <f>VLOOKUP(Sheet1!D550,Sheet2!$H$2:$J$300,3,FALSE)</f>
        <v>PHI</v>
      </c>
      <c r="AH528" t="str">
        <f>VLOOKUP(Sheet1!E550,Sheet2!$H$2:$J$300,3,FALSE)</f>
        <v>DEN</v>
      </c>
      <c r="AI528" t="str">
        <f>VLOOKUP(Sheet1!F550,Sheet2!$H$2:$J$300,3,FALSE)</f>
        <v>UTA</v>
      </c>
      <c r="AJ528" t="str">
        <f>VLOOKUP(Sheet1!G550,Sheet2!$H$2:$J$300,3,FALSE)</f>
        <v>HOU</v>
      </c>
      <c r="AK528" t="str">
        <f>VLOOKUP(Sheet1!H550,Sheet2!$H$2:$J$300,3,FALSE)</f>
        <v>PHO</v>
      </c>
      <c r="AL528" t="str">
        <f>VLOOKUP(Sheet1!I550,Sheet2!$H$2:$J$300,3,FALSE)</f>
        <v>UTA</v>
      </c>
      <c r="AM528" t="str">
        <f>VLOOKUP(Sheet1!J550,Sheet2!$H$2:$J$300,3,FALSE)</f>
        <v>MIN</v>
      </c>
      <c r="AN528">
        <f si="81" t="shared"/>
        <v>2</v>
      </c>
      <c r="AO528">
        <f si="82" t="shared"/>
        <v>1</v>
      </c>
      <c r="AP528">
        <f si="83" t="shared"/>
        <v>2</v>
      </c>
      <c r="AQ528">
        <f si="84" t="shared"/>
        <v>1</v>
      </c>
      <c r="AR528">
        <f si="85" t="shared"/>
        <v>2</v>
      </c>
      <c r="AS528">
        <f si="86" t="shared"/>
        <v>1</v>
      </c>
      <c r="AT528">
        <f si="87" t="shared"/>
        <v>1</v>
      </c>
      <c r="AU528">
        <f si="88" t="shared"/>
        <v>2</v>
      </c>
      <c r="AV528">
        <f si="89" t="shared"/>
        <v>1</v>
      </c>
      <c r="AW528">
        <f si="90" t="shared"/>
        <v>2</v>
      </c>
    </row>
    <row r="529" spans="3:49" x14ac:dyDescent="0.25">
      <c r="C529" s="46"/>
      <c r="D529" s="47"/>
      <c r="E529" s="45"/>
      <c r="F529" s="45"/>
      <c r="G529" s="45"/>
      <c r="H529" s="45"/>
      <c r="I529" s="45"/>
      <c r="J529" s="45"/>
      <c r="K529" s="45"/>
      <c r="L529" s="5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D529">
        <v>528</v>
      </c>
      <c r="AE529" t="str">
        <f>VLOOKUP(Sheet1!B551,Sheet2!$H$2:$J$300,3,FALSE)</f>
        <v>PHI</v>
      </c>
      <c r="AF529" t="str">
        <f>VLOOKUP(Sheet1!C551,Sheet2!$H$2:$J$300,3,FALSE)</f>
        <v>ATL</v>
      </c>
      <c r="AG529" t="str">
        <f>VLOOKUP(Sheet1!D551,Sheet2!$H$2:$J$300,3,FALSE)</f>
        <v>PHO</v>
      </c>
      <c r="AH529" t="str">
        <f>VLOOKUP(Sheet1!E551,Sheet2!$H$2:$J$300,3,FALSE)</f>
        <v>DEN</v>
      </c>
      <c r="AI529" t="str">
        <f>VLOOKUP(Sheet1!F551,Sheet2!$H$2:$J$300,3,FALSE)</f>
        <v>PHO</v>
      </c>
      <c r="AJ529" t="str">
        <f>VLOOKUP(Sheet1!G551,Sheet2!$H$2:$J$300,3,FALSE)</f>
        <v>ATL</v>
      </c>
      <c r="AK529" t="str">
        <f>VLOOKUP(Sheet1!H551,Sheet2!$H$2:$J$300,3,FALSE)</f>
        <v>DEN</v>
      </c>
      <c r="AL529" t="str">
        <f>VLOOKUP(Sheet1!I551,Sheet2!$H$2:$J$300,3,FALSE)</f>
        <v>DEN</v>
      </c>
      <c r="AM529" t="str">
        <f>VLOOKUP(Sheet1!J551,Sheet2!$H$2:$J$300,3,FALSE)</f>
        <v>MIN</v>
      </c>
      <c r="AN529">
        <f si="81" t="shared"/>
        <v>1</v>
      </c>
      <c r="AO529">
        <f si="82" t="shared"/>
        <v>2</v>
      </c>
      <c r="AP529">
        <f si="83" t="shared"/>
        <v>2</v>
      </c>
      <c r="AQ529">
        <f si="84" t="shared"/>
        <v>3</v>
      </c>
      <c r="AR529">
        <f si="85" t="shared"/>
        <v>2</v>
      </c>
      <c r="AS529">
        <f si="86" t="shared"/>
        <v>2</v>
      </c>
      <c r="AT529">
        <f si="87" t="shared"/>
        <v>3</v>
      </c>
      <c r="AU529">
        <f si="88" t="shared"/>
        <v>3</v>
      </c>
      <c r="AV529">
        <f si="89" t="shared"/>
        <v>1</v>
      </c>
      <c r="AW529">
        <f si="90" t="shared"/>
        <v>3</v>
      </c>
    </row>
    <row r="530" spans="3:49" x14ac:dyDescent="0.25">
      <c r="C530" s="46"/>
      <c r="D530" s="47"/>
      <c r="E530" s="45"/>
      <c r="F530" s="45"/>
      <c r="G530" s="45"/>
      <c r="H530" s="45"/>
      <c r="I530" s="45"/>
      <c r="J530" s="45"/>
      <c r="K530" s="45"/>
      <c r="L530" s="5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D530">
        <v>529</v>
      </c>
      <c r="AE530" t="str">
        <f>VLOOKUP(Sheet1!B552,Sheet2!$H$2:$J$300,3,FALSE)</f>
        <v>PHI</v>
      </c>
      <c r="AF530" t="str">
        <f>VLOOKUP(Sheet1!C552,Sheet2!$H$2:$J$300,3,FALSE)</f>
        <v>SAC</v>
      </c>
      <c r="AG530" t="str">
        <f>VLOOKUP(Sheet1!D552,Sheet2!$H$2:$J$300,3,FALSE)</f>
        <v>PHO</v>
      </c>
      <c r="AH530" t="str">
        <f>VLOOKUP(Sheet1!E552,Sheet2!$H$2:$J$300,3,FALSE)</f>
        <v>DEN</v>
      </c>
      <c r="AI530" t="str">
        <f>VLOOKUP(Sheet1!F552,Sheet2!$H$2:$J$300,3,FALSE)</f>
        <v>PHO</v>
      </c>
      <c r="AJ530" t="str">
        <f>VLOOKUP(Sheet1!G552,Sheet2!$H$2:$J$300,3,FALSE)</f>
        <v>PHI</v>
      </c>
      <c r="AK530" t="str">
        <f>VLOOKUP(Sheet1!H552,Sheet2!$H$2:$J$300,3,FALSE)</f>
        <v>PHO</v>
      </c>
      <c r="AL530" t="str">
        <f>VLOOKUP(Sheet1!I552,Sheet2!$H$2:$J$300,3,FALSE)</f>
        <v>DEN</v>
      </c>
      <c r="AM530" t="str">
        <f>VLOOKUP(Sheet1!J552,Sheet2!$H$2:$J$300,3,FALSE)</f>
        <v>UTA</v>
      </c>
      <c r="AN530">
        <f si="81" t="shared"/>
        <v>2</v>
      </c>
      <c r="AO530">
        <f si="82" t="shared"/>
        <v>1</v>
      </c>
      <c r="AP530">
        <f si="83" t="shared"/>
        <v>3</v>
      </c>
      <c r="AQ530">
        <f si="84" t="shared"/>
        <v>2</v>
      </c>
      <c r="AR530">
        <f si="85" t="shared"/>
        <v>3</v>
      </c>
      <c r="AS530">
        <f si="86" t="shared"/>
        <v>2</v>
      </c>
      <c r="AT530">
        <f si="87" t="shared"/>
        <v>3</v>
      </c>
      <c r="AU530">
        <f si="88" t="shared"/>
        <v>2</v>
      </c>
      <c r="AV530">
        <f si="89" t="shared"/>
        <v>1</v>
      </c>
      <c r="AW530">
        <f si="90" t="shared"/>
        <v>3</v>
      </c>
    </row>
    <row r="531" spans="3:49" x14ac:dyDescent="0.25">
      <c r="C531" s="46"/>
      <c r="D531" s="47"/>
      <c r="E531" s="45"/>
      <c r="F531" s="45"/>
      <c r="G531" s="45"/>
      <c r="H531" s="45"/>
      <c r="I531" s="45"/>
      <c r="J531" s="45"/>
      <c r="K531" s="45"/>
      <c r="L531" s="5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D531">
        <v>530</v>
      </c>
      <c r="AE531" t="str">
        <f>VLOOKUP(Sheet1!B553,Sheet2!$H$2:$J$300,3,FALSE)</f>
        <v>SAC</v>
      </c>
      <c r="AF531" t="str">
        <f>VLOOKUP(Sheet1!C553,Sheet2!$H$2:$J$300,3,FALSE)</f>
        <v>ATL</v>
      </c>
      <c r="AG531" t="str">
        <f>VLOOKUP(Sheet1!D553,Sheet2!$H$2:$J$300,3,FALSE)</f>
        <v>PHO</v>
      </c>
      <c r="AH531" t="str">
        <f>VLOOKUP(Sheet1!E553,Sheet2!$H$2:$J$300,3,FALSE)</f>
        <v>DEN</v>
      </c>
      <c r="AI531" t="str">
        <f>VLOOKUP(Sheet1!F553,Sheet2!$H$2:$J$300,3,FALSE)</f>
        <v>PHO</v>
      </c>
      <c r="AJ531" t="str">
        <f>VLOOKUP(Sheet1!G553,Sheet2!$H$2:$J$300,3,FALSE)</f>
        <v>HOU</v>
      </c>
      <c r="AK531" t="str">
        <f>VLOOKUP(Sheet1!H553,Sheet2!$H$2:$J$300,3,FALSE)</f>
        <v>HOU</v>
      </c>
      <c r="AL531" t="str">
        <f>VLOOKUP(Sheet1!I553,Sheet2!$H$2:$J$300,3,FALSE)</f>
        <v>ATL</v>
      </c>
      <c r="AM531" t="str">
        <f>VLOOKUP(Sheet1!J553,Sheet2!$H$2:$J$300,3,FALSE)</f>
        <v>PHO</v>
      </c>
      <c r="AN531">
        <f si="81" t="shared"/>
        <v>1</v>
      </c>
      <c r="AO531">
        <f si="82" t="shared"/>
        <v>2</v>
      </c>
      <c r="AP531">
        <f si="83" t="shared"/>
        <v>3</v>
      </c>
      <c r="AQ531">
        <f si="84" t="shared"/>
        <v>1</v>
      </c>
      <c r="AR531">
        <f si="85" t="shared"/>
        <v>3</v>
      </c>
      <c r="AS531">
        <f si="86" t="shared"/>
        <v>2</v>
      </c>
      <c r="AT531">
        <f si="87" t="shared"/>
        <v>2</v>
      </c>
      <c r="AU531">
        <f si="88" t="shared"/>
        <v>2</v>
      </c>
      <c r="AV531">
        <f si="89" t="shared"/>
        <v>3</v>
      </c>
      <c r="AW531">
        <f si="90" t="shared"/>
        <v>3</v>
      </c>
    </row>
    <row r="532" spans="3:49" x14ac:dyDescent="0.25">
      <c r="C532" s="46"/>
      <c r="D532" s="47"/>
      <c r="E532" s="45"/>
      <c r="F532" s="45"/>
      <c r="G532" s="45"/>
      <c r="H532" s="45"/>
      <c r="I532" s="45"/>
      <c r="J532" s="45"/>
      <c r="K532" s="45"/>
      <c r="L532" s="5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D532">
        <v>531</v>
      </c>
      <c r="AE532" t="str">
        <f>VLOOKUP(Sheet1!B554,Sheet2!$H$2:$J$300,3,FALSE)</f>
        <v>PHI</v>
      </c>
      <c r="AF532" t="str">
        <f>VLOOKUP(Sheet1!C554,Sheet2!$H$2:$J$300,3,FALSE)</f>
        <v>MIN</v>
      </c>
      <c r="AG532" t="str">
        <f>VLOOKUP(Sheet1!D554,Sheet2!$H$2:$J$300,3,FALSE)</f>
        <v>PHI</v>
      </c>
      <c r="AH532" t="str">
        <f>VLOOKUP(Sheet1!E554,Sheet2!$H$2:$J$300,3,FALSE)</f>
        <v>DEN</v>
      </c>
      <c r="AI532" t="str">
        <f>VLOOKUP(Sheet1!F554,Sheet2!$H$2:$J$300,3,FALSE)</f>
        <v>PHO</v>
      </c>
      <c r="AJ532" t="str">
        <f>VLOOKUP(Sheet1!G554,Sheet2!$H$2:$J$300,3,FALSE)</f>
        <v>PHI</v>
      </c>
      <c r="AK532" t="str">
        <f>VLOOKUP(Sheet1!H554,Sheet2!$H$2:$J$300,3,FALSE)</f>
        <v>ATL</v>
      </c>
      <c r="AL532" t="str">
        <f>VLOOKUP(Sheet1!I554,Sheet2!$H$2:$J$300,3,FALSE)</f>
        <v>PHO</v>
      </c>
      <c r="AM532" t="str">
        <f>VLOOKUP(Sheet1!J554,Sheet2!$H$2:$J$300,3,FALSE)</f>
        <v>MIN</v>
      </c>
      <c r="AN532">
        <f si="81" t="shared"/>
        <v>3</v>
      </c>
      <c r="AO532">
        <f si="82" t="shared"/>
        <v>2</v>
      </c>
      <c r="AP532">
        <f si="83" t="shared"/>
        <v>3</v>
      </c>
      <c r="AQ532">
        <f si="84" t="shared"/>
        <v>1</v>
      </c>
      <c r="AR532">
        <f si="85" t="shared"/>
        <v>2</v>
      </c>
      <c r="AS532">
        <f si="86" t="shared"/>
        <v>3</v>
      </c>
      <c r="AT532">
        <f si="87" t="shared"/>
        <v>1</v>
      </c>
      <c r="AU532">
        <f si="88" t="shared"/>
        <v>2</v>
      </c>
      <c r="AV532">
        <f si="89" t="shared"/>
        <v>2</v>
      </c>
      <c r="AW532">
        <f si="90" t="shared"/>
        <v>3</v>
      </c>
    </row>
    <row r="533" spans="3:49" x14ac:dyDescent="0.25">
      <c r="C533" s="46"/>
      <c r="D533" s="47"/>
      <c r="E533" s="45"/>
      <c r="F533" s="45"/>
      <c r="G533" s="45"/>
      <c r="H533" s="45"/>
      <c r="I533" s="45"/>
      <c r="J533" s="45"/>
      <c r="K533" s="45"/>
      <c r="L533" s="5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D533">
        <v>532</v>
      </c>
      <c r="AE533" t="str">
        <f>VLOOKUP(Sheet1!B555,Sheet2!$H$2:$J$300,3,FALSE)</f>
        <v>PHI</v>
      </c>
      <c r="AF533" t="str">
        <f>VLOOKUP(Sheet1!C555,Sheet2!$H$2:$J$300,3,FALSE)</f>
        <v>PHO</v>
      </c>
      <c r="AG533" t="str">
        <f>VLOOKUP(Sheet1!D555,Sheet2!$H$2:$J$300,3,FALSE)</f>
        <v>PHO</v>
      </c>
      <c r="AH533" t="str">
        <f>VLOOKUP(Sheet1!E555,Sheet2!$H$2:$J$300,3,FALSE)</f>
        <v>DEN</v>
      </c>
      <c r="AI533" t="str">
        <f>VLOOKUP(Sheet1!F555,Sheet2!$H$2:$J$300,3,FALSE)</f>
        <v>PHO</v>
      </c>
      <c r="AJ533" t="str">
        <f>VLOOKUP(Sheet1!G555,Sheet2!$H$2:$J$300,3,FALSE)</f>
        <v>UTA</v>
      </c>
      <c r="AK533" t="str">
        <f>VLOOKUP(Sheet1!H555,Sheet2!$H$2:$J$300,3,FALSE)</f>
        <v>ATL</v>
      </c>
      <c r="AL533" t="str">
        <f>VLOOKUP(Sheet1!I555,Sheet2!$H$2:$J$300,3,FALSE)</f>
        <v>DEN</v>
      </c>
      <c r="AM533" t="str">
        <f>VLOOKUP(Sheet1!J555,Sheet2!$H$2:$J$300,3,FALSE)</f>
        <v>MIN</v>
      </c>
      <c r="AN533">
        <f si="81" t="shared"/>
        <v>1</v>
      </c>
      <c r="AO533">
        <f si="82" t="shared"/>
        <v>3</v>
      </c>
      <c r="AP533">
        <f si="83" t="shared"/>
        <v>3</v>
      </c>
      <c r="AQ533">
        <f si="84" t="shared"/>
        <v>2</v>
      </c>
      <c r="AR533">
        <f si="85" t="shared"/>
        <v>3</v>
      </c>
      <c r="AS533">
        <f si="86" t="shared"/>
        <v>1</v>
      </c>
      <c r="AT533">
        <f si="87" t="shared"/>
        <v>1</v>
      </c>
      <c r="AU533">
        <f si="88" t="shared"/>
        <v>2</v>
      </c>
      <c r="AV533">
        <f si="89" t="shared"/>
        <v>1</v>
      </c>
      <c r="AW533">
        <f si="90" t="shared"/>
        <v>3</v>
      </c>
    </row>
    <row r="534" spans="3:49" x14ac:dyDescent="0.25">
      <c r="C534" s="46"/>
      <c r="D534" s="47"/>
      <c r="E534" s="45"/>
      <c r="F534" s="45"/>
      <c r="G534" s="45"/>
      <c r="H534" s="45"/>
      <c r="I534" s="45"/>
      <c r="J534" s="45"/>
      <c r="K534" s="45"/>
      <c r="L534" s="5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D534">
        <v>533</v>
      </c>
      <c r="AE534" t="str">
        <f>VLOOKUP(Sheet1!B556,Sheet2!$H$2:$J$300,3,FALSE)</f>
        <v>PHI</v>
      </c>
      <c r="AF534" t="str">
        <f>VLOOKUP(Sheet1!C556,Sheet2!$H$2:$J$300,3,FALSE)</f>
        <v>PHO</v>
      </c>
      <c r="AG534" t="str">
        <f>VLOOKUP(Sheet1!D556,Sheet2!$H$2:$J$300,3,FALSE)</f>
        <v>PHO</v>
      </c>
      <c r="AH534" t="str">
        <f>VLOOKUP(Sheet1!E556,Sheet2!$H$2:$J$300,3,FALSE)</f>
        <v>DEN</v>
      </c>
      <c r="AI534" t="str">
        <f>VLOOKUP(Sheet1!F556,Sheet2!$H$2:$J$300,3,FALSE)</f>
        <v>PHO</v>
      </c>
      <c r="AJ534" t="str">
        <f>VLOOKUP(Sheet1!G556,Sheet2!$H$2:$J$300,3,FALSE)</f>
        <v>UTA</v>
      </c>
      <c r="AK534" t="str">
        <f>VLOOKUP(Sheet1!H556,Sheet2!$H$2:$J$300,3,FALSE)</f>
        <v>ATL</v>
      </c>
      <c r="AL534" t="str">
        <f>VLOOKUP(Sheet1!I556,Sheet2!$H$2:$J$300,3,FALSE)</f>
        <v>PHO</v>
      </c>
      <c r="AM534" t="str">
        <f>VLOOKUP(Sheet1!J556,Sheet2!$H$2:$J$300,3,FALSE)</f>
        <v>UTA</v>
      </c>
      <c r="AN534">
        <f si="81" t="shared"/>
        <v>1</v>
      </c>
      <c r="AO534">
        <f si="82" t="shared"/>
        <v>4</v>
      </c>
      <c r="AP534">
        <f si="83" t="shared"/>
        <v>4</v>
      </c>
      <c r="AQ534">
        <f si="84" t="shared"/>
        <v>1</v>
      </c>
      <c r="AR534">
        <f si="85" t="shared"/>
        <v>4</v>
      </c>
      <c r="AS534">
        <f si="86" t="shared"/>
        <v>2</v>
      </c>
      <c r="AT534">
        <f si="87" t="shared"/>
        <v>1</v>
      </c>
      <c r="AU534">
        <f si="88" t="shared"/>
        <v>4</v>
      </c>
      <c r="AV534">
        <f si="89" t="shared"/>
        <v>2</v>
      </c>
      <c r="AW534">
        <f si="90" t="shared"/>
        <v>4</v>
      </c>
    </row>
    <row r="535" spans="3:49" x14ac:dyDescent="0.25">
      <c r="C535" s="46"/>
      <c r="D535" s="47"/>
      <c r="E535" s="45"/>
      <c r="F535" s="45"/>
      <c r="G535" s="45"/>
      <c r="H535" s="45"/>
      <c r="I535" s="45"/>
      <c r="J535" s="45"/>
      <c r="K535" s="45"/>
      <c r="L535" s="5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D535">
        <v>534</v>
      </c>
      <c r="AE535" t="str">
        <f>VLOOKUP(Sheet1!B557,Sheet2!$H$2:$J$300,3,FALSE)</f>
        <v>PHI</v>
      </c>
      <c r="AF535" t="str">
        <f>VLOOKUP(Sheet1!C557,Sheet2!$H$2:$J$300,3,FALSE)</f>
        <v>SAC</v>
      </c>
      <c r="AG535" t="str">
        <f>VLOOKUP(Sheet1!D557,Sheet2!$H$2:$J$300,3,FALSE)</f>
        <v>DEN</v>
      </c>
      <c r="AH535" t="str">
        <f>VLOOKUP(Sheet1!E557,Sheet2!$H$2:$J$300,3,FALSE)</f>
        <v>DEN</v>
      </c>
      <c r="AI535" t="str">
        <f>VLOOKUP(Sheet1!F557,Sheet2!$H$2:$J$300,3,FALSE)</f>
        <v>DEN</v>
      </c>
      <c r="AJ535" t="str">
        <f>VLOOKUP(Sheet1!G557,Sheet2!$H$2:$J$300,3,FALSE)</f>
        <v>HOU</v>
      </c>
      <c r="AK535" t="str">
        <f>VLOOKUP(Sheet1!H557,Sheet2!$H$2:$J$300,3,FALSE)</f>
        <v>ATL</v>
      </c>
      <c r="AL535" t="str">
        <f>VLOOKUP(Sheet1!I557,Sheet2!$H$2:$J$300,3,FALSE)</f>
        <v>PHO</v>
      </c>
      <c r="AM535" t="str">
        <f>VLOOKUP(Sheet1!J557,Sheet2!$H$2:$J$300,3,FALSE)</f>
        <v>MIN</v>
      </c>
      <c r="AN535">
        <f si="81" t="shared"/>
        <v>1</v>
      </c>
      <c r="AO535">
        <f si="82" t="shared"/>
        <v>1</v>
      </c>
      <c r="AP535">
        <f si="83" t="shared"/>
        <v>3</v>
      </c>
      <c r="AQ535">
        <f si="84" t="shared"/>
        <v>3</v>
      </c>
      <c r="AR535">
        <f si="85" t="shared"/>
        <v>3</v>
      </c>
      <c r="AS535">
        <f si="86" t="shared"/>
        <v>1</v>
      </c>
      <c r="AT535">
        <f si="87" t="shared"/>
        <v>1</v>
      </c>
      <c r="AU535">
        <f si="88" t="shared"/>
        <v>1</v>
      </c>
      <c r="AV535">
        <f si="89" t="shared"/>
        <v>1</v>
      </c>
      <c r="AW535">
        <f si="90" t="shared"/>
        <v>3</v>
      </c>
    </row>
    <row r="536" spans="3:49" x14ac:dyDescent="0.25">
      <c r="C536" s="46"/>
      <c r="D536" s="47"/>
      <c r="E536" s="45"/>
      <c r="F536" s="45"/>
      <c r="G536" s="45"/>
      <c r="H536" s="45"/>
      <c r="I536" s="45"/>
      <c r="J536" s="45"/>
      <c r="K536" s="45"/>
      <c r="L536" s="5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D536">
        <v>535</v>
      </c>
      <c r="AE536" t="str">
        <f>VLOOKUP(Sheet1!B558,Sheet2!$H$2:$J$300,3,FALSE)</f>
        <v>PHI</v>
      </c>
      <c r="AF536" t="str">
        <f>VLOOKUP(Sheet1!C558,Sheet2!$H$2:$J$300,3,FALSE)</f>
        <v>ATL</v>
      </c>
      <c r="AG536" t="str">
        <f>VLOOKUP(Sheet1!D558,Sheet2!$H$2:$J$300,3,FALSE)</f>
        <v>HOU</v>
      </c>
      <c r="AH536" t="str">
        <f>VLOOKUP(Sheet1!E558,Sheet2!$H$2:$J$300,3,FALSE)</f>
        <v>DEN</v>
      </c>
      <c r="AI536" t="str">
        <f>VLOOKUP(Sheet1!F558,Sheet2!$H$2:$J$300,3,FALSE)</f>
        <v>ATL</v>
      </c>
      <c r="AJ536" t="str">
        <f>VLOOKUP(Sheet1!G558,Sheet2!$H$2:$J$300,3,FALSE)</f>
        <v>HOU</v>
      </c>
      <c r="AK536" t="str">
        <f>VLOOKUP(Sheet1!H558,Sheet2!$H$2:$J$300,3,FALSE)</f>
        <v>DEN</v>
      </c>
      <c r="AL536" t="str">
        <f>VLOOKUP(Sheet1!I558,Sheet2!$H$2:$J$300,3,FALSE)</f>
        <v>UTA</v>
      </c>
      <c r="AM536" t="str">
        <f>VLOOKUP(Sheet1!J558,Sheet2!$H$2:$J$300,3,FALSE)</f>
        <v>UTA</v>
      </c>
      <c r="AN536">
        <f si="81" t="shared"/>
        <v>1</v>
      </c>
      <c r="AO536">
        <f si="82" t="shared"/>
        <v>2</v>
      </c>
      <c r="AP536">
        <f si="83" t="shared"/>
        <v>2</v>
      </c>
      <c r="AQ536">
        <f si="84" t="shared"/>
        <v>2</v>
      </c>
      <c r="AR536">
        <f si="85" t="shared"/>
        <v>2</v>
      </c>
      <c r="AS536">
        <f si="86" t="shared"/>
        <v>2</v>
      </c>
      <c r="AT536">
        <f si="87" t="shared"/>
        <v>2</v>
      </c>
      <c r="AU536">
        <f si="88" t="shared"/>
        <v>2</v>
      </c>
      <c r="AV536">
        <f si="89" t="shared"/>
        <v>2</v>
      </c>
      <c r="AW536">
        <f si="90" t="shared"/>
        <v>2</v>
      </c>
    </row>
    <row r="537" spans="3:49" x14ac:dyDescent="0.25">
      <c r="C537" s="46"/>
      <c r="D537" s="47"/>
      <c r="E537" s="45"/>
      <c r="F537" s="45"/>
      <c r="G537" s="45"/>
      <c r="H537" s="45"/>
      <c r="I537" s="45"/>
      <c r="J537" s="45"/>
      <c r="K537" s="45"/>
      <c r="L537" s="5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D537">
        <v>536</v>
      </c>
      <c r="AE537" t="str">
        <f>VLOOKUP(Sheet1!B559,Sheet2!$H$2:$J$300,3,FALSE)</f>
        <v>PHI</v>
      </c>
      <c r="AF537" t="str">
        <f>VLOOKUP(Sheet1!C559,Sheet2!$H$2:$J$300,3,FALSE)</f>
        <v>ATL</v>
      </c>
      <c r="AG537" t="str">
        <f>VLOOKUP(Sheet1!D559,Sheet2!$H$2:$J$300,3,FALSE)</f>
        <v>HOU</v>
      </c>
      <c r="AH537" t="str">
        <f>VLOOKUP(Sheet1!E559,Sheet2!$H$2:$J$300,3,FALSE)</f>
        <v>DEN</v>
      </c>
      <c r="AI537" t="str">
        <f>VLOOKUP(Sheet1!F559,Sheet2!$H$2:$J$300,3,FALSE)</f>
        <v>DEN</v>
      </c>
      <c r="AJ537" t="str">
        <f>VLOOKUP(Sheet1!G559,Sheet2!$H$2:$J$300,3,FALSE)</f>
        <v>PHI</v>
      </c>
      <c r="AK537" t="str">
        <f>VLOOKUP(Sheet1!H559,Sheet2!$H$2:$J$300,3,FALSE)</f>
        <v>DEN</v>
      </c>
      <c r="AL537" t="str">
        <f>VLOOKUP(Sheet1!I559,Sheet2!$H$2:$J$300,3,FALSE)</f>
        <v>DEN</v>
      </c>
      <c r="AM537" t="str">
        <f>VLOOKUP(Sheet1!J559,Sheet2!$H$2:$J$300,3,FALSE)</f>
        <v>UTA</v>
      </c>
      <c r="AN537">
        <f si="81" t="shared"/>
        <v>2</v>
      </c>
      <c r="AO537">
        <f si="82" t="shared"/>
        <v>1</v>
      </c>
      <c r="AP537">
        <f si="83" t="shared"/>
        <v>1</v>
      </c>
      <c r="AQ537">
        <f si="84" t="shared"/>
        <v>4</v>
      </c>
      <c r="AR537">
        <f si="85" t="shared"/>
        <v>4</v>
      </c>
      <c r="AS537">
        <f si="86" t="shared"/>
        <v>2</v>
      </c>
      <c r="AT537">
        <f si="87" t="shared"/>
        <v>4</v>
      </c>
      <c r="AU537">
        <f si="88" t="shared"/>
        <v>4</v>
      </c>
      <c r="AV537">
        <f si="89" t="shared"/>
        <v>1</v>
      </c>
      <c r="AW537">
        <f si="90" t="shared"/>
        <v>4</v>
      </c>
    </row>
    <row r="538" spans="3:49" x14ac:dyDescent="0.25">
      <c r="C538" s="46"/>
      <c r="D538" s="47"/>
      <c r="E538" s="45"/>
      <c r="F538" s="45"/>
      <c r="G538" s="45"/>
      <c r="H538" s="45"/>
      <c r="I538" s="45"/>
      <c r="J538" s="45"/>
      <c r="K538" s="45"/>
      <c r="L538" s="5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D538">
        <v>537</v>
      </c>
      <c r="AE538" t="str">
        <f>VLOOKUP(Sheet1!B560,Sheet2!$H$2:$J$300,3,FALSE)</f>
        <v>PHI</v>
      </c>
      <c r="AF538" t="str">
        <f>VLOOKUP(Sheet1!C560,Sheet2!$H$2:$J$300,3,FALSE)</f>
        <v>ATL</v>
      </c>
      <c r="AG538" t="str">
        <f>VLOOKUP(Sheet1!D560,Sheet2!$H$2:$J$300,3,FALSE)</f>
        <v>DEN</v>
      </c>
      <c r="AH538" t="str">
        <f>VLOOKUP(Sheet1!E560,Sheet2!$H$2:$J$300,3,FALSE)</f>
        <v>DEN</v>
      </c>
      <c r="AI538" t="str">
        <f>VLOOKUP(Sheet1!F560,Sheet2!$H$2:$J$300,3,FALSE)</f>
        <v>PHO</v>
      </c>
      <c r="AJ538" t="str">
        <f>VLOOKUP(Sheet1!G560,Sheet2!$H$2:$J$300,3,FALSE)</f>
        <v>HOU</v>
      </c>
      <c r="AK538" t="str">
        <f>VLOOKUP(Sheet1!H560,Sheet2!$H$2:$J$300,3,FALSE)</f>
        <v>SAC</v>
      </c>
      <c r="AL538" t="str">
        <f>VLOOKUP(Sheet1!I560,Sheet2!$H$2:$J$300,3,FALSE)</f>
        <v>PHO</v>
      </c>
      <c r="AM538" t="str">
        <f>VLOOKUP(Sheet1!J560,Sheet2!$H$2:$J$300,3,FALSE)</f>
        <v>PHI</v>
      </c>
      <c r="AN538">
        <f si="81" t="shared"/>
        <v>2</v>
      </c>
      <c r="AO538">
        <f si="82" t="shared"/>
        <v>1</v>
      </c>
      <c r="AP538">
        <f si="83" t="shared"/>
        <v>2</v>
      </c>
      <c r="AQ538">
        <f si="84" t="shared"/>
        <v>2</v>
      </c>
      <c r="AR538">
        <f si="85" t="shared"/>
        <v>2</v>
      </c>
      <c r="AS538">
        <f si="86" t="shared"/>
        <v>1</v>
      </c>
      <c r="AT538">
        <f si="87" t="shared"/>
        <v>1</v>
      </c>
      <c r="AU538">
        <f si="88" t="shared"/>
        <v>2</v>
      </c>
      <c r="AV538">
        <f si="89" t="shared"/>
        <v>2</v>
      </c>
      <c r="AW538">
        <f si="90" t="shared"/>
        <v>2</v>
      </c>
    </row>
    <row r="539" spans="3:49" x14ac:dyDescent="0.25">
      <c r="C539" s="46"/>
      <c r="D539" s="47"/>
      <c r="E539" s="45"/>
      <c r="F539" s="45"/>
      <c r="G539" s="45"/>
      <c r="H539" s="45"/>
      <c r="I539" s="45"/>
      <c r="J539" s="45"/>
      <c r="K539" s="45"/>
      <c r="L539" s="5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D539">
        <v>538</v>
      </c>
      <c r="AE539" t="str">
        <f>VLOOKUP(Sheet1!B561,Sheet2!$H$2:$J$300,3,FALSE)</f>
        <v>PHI</v>
      </c>
      <c r="AF539" t="str">
        <f>VLOOKUP(Sheet1!C561,Sheet2!$H$2:$J$300,3,FALSE)</f>
        <v>MIN</v>
      </c>
      <c r="AG539" t="str">
        <f>VLOOKUP(Sheet1!D561,Sheet2!$H$2:$J$300,3,FALSE)</f>
        <v>DEN</v>
      </c>
      <c r="AH539" t="str">
        <f>VLOOKUP(Sheet1!E561,Sheet2!$H$2:$J$300,3,FALSE)</f>
        <v>ATL</v>
      </c>
      <c r="AI539" t="str">
        <f>VLOOKUP(Sheet1!F561,Sheet2!$H$2:$J$300,3,FALSE)</f>
        <v>DEN</v>
      </c>
      <c r="AJ539" t="str">
        <f>VLOOKUP(Sheet1!G561,Sheet2!$H$2:$J$300,3,FALSE)</f>
        <v>PHO</v>
      </c>
      <c r="AK539" t="str">
        <f>VLOOKUP(Sheet1!H561,Sheet2!$H$2:$J$300,3,FALSE)</f>
        <v>HOU</v>
      </c>
      <c r="AL539" t="str">
        <f>VLOOKUP(Sheet1!I561,Sheet2!$H$2:$J$300,3,FALSE)</f>
        <v>SAC</v>
      </c>
      <c r="AM539" t="str">
        <f>VLOOKUP(Sheet1!J561,Sheet2!$H$2:$J$300,3,FALSE)</f>
        <v>MIN</v>
      </c>
      <c r="AN539">
        <f si="81" t="shared"/>
        <v>1</v>
      </c>
      <c r="AO539">
        <f si="82" t="shared"/>
        <v>2</v>
      </c>
      <c r="AP539">
        <f si="83" t="shared"/>
        <v>2</v>
      </c>
      <c r="AQ539">
        <f si="84" t="shared"/>
        <v>1</v>
      </c>
      <c r="AR539">
        <f si="85" t="shared"/>
        <v>2</v>
      </c>
      <c r="AS539">
        <f si="86" t="shared"/>
        <v>1</v>
      </c>
      <c r="AT539">
        <f si="87" t="shared"/>
        <v>1</v>
      </c>
      <c r="AU539">
        <f si="88" t="shared"/>
        <v>1</v>
      </c>
      <c r="AV539">
        <f si="89" t="shared"/>
        <v>2</v>
      </c>
      <c r="AW539">
        <f si="90" t="shared"/>
        <v>2</v>
      </c>
    </row>
    <row r="540" spans="3:49" x14ac:dyDescent="0.25">
      <c r="C540" s="46"/>
      <c r="D540" s="47"/>
      <c r="E540" s="45"/>
      <c r="F540" s="45"/>
      <c r="G540" s="45"/>
      <c r="H540" s="45"/>
      <c r="I540" s="45"/>
      <c r="J540" s="45"/>
      <c r="K540" s="45"/>
      <c r="L540" s="5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D540">
        <v>539</v>
      </c>
      <c r="AE540" t="str">
        <f>VLOOKUP(Sheet1!B562,Sheet2!$H$2:$J$300,3,FALSE)</f>
        <v>PHI</v>
      </c>
      <c r="AF540" t="str">
        <f>VLOOKUP(Sheet1!C562,Sheet2!$H$2:$J$300,3,FALSE)</f>
        <v>PHI</v>
      </c>
      <c r="AG540" t="str">
        <f>VLOOKUP(Sheet1!D562,Sheet2!$H$2:$J$300,3,FALSE)</f>
        <v>PHI</v>
      </c>
      <c r="AH540" t="str">
        <f>VLOOKUP(Sheet1!E562,Sheet2!$H$2:$J$300,3,FALSE)</f>
        <v>DEN</v>
      </c>
      <c r="AI540" t="str">
        <f>VLOOKUP(Sheet1!F562,Sheet2!$H$2:$J$300,3,FALSE)</f>
        <v>DEN</v>
      </c>
      <c r="AJ540" t="str">
        <f>VLOOKUP(Sheet1!G562,Sheet2!$H$2:$J$300,3,FALSE)</f>
        <v>UTA</v>
      </c>
      <c r="AK540" t="str">
        <f>VLOOKUP(Sheet1!H562,Sheet2!$H$2:$J$300,3,FALSE)</f>
        <v>HOU</v>
      </c>
      <c r="AL540" t="str">
        <f>VLOOKUP(Sheet1!I562,Sheet2!$H$2:$J$300,3,FALSE)</f>
        <v>SAC</v>
      </c>
      <c r="AM540" t="str">
        <f>VLOOKUP(Sheet1!J562,Sheet2!$H$2:$J$300,3,FALSE)</f>
        <v>UTA</v>
      </c>
      <c r="AN540">
        <f si="81" t="shared"/>
        <v>3</v>
      </c>
      <c r="AO540">
        <f si="82" t="shared"/>
        <v>3</v>
      </c>
      <c r="AP540">
        <f si="83" t="shared"/>
        <v>3</v>
      </c>
      <c r="AQ540">
        <f si="84" t="shared"/>
        <v>2</v>
      </c>
      <c r="AR540">
        <f si="85" t="shared"/>
        <v>2</v>
      </c>
      <c r="AS540">
        <f si="86" t="shared"/>
        <v>2</v>
      </c>
      <c r="AT540">
        <f si="87" t="shared"/>
        <v>1</v>
      </c>
      <c r="AU540">
        <f si="88" t="shared"/>
        <v>1</v>
      </c>
      <c r="AV540">
        <f si="89" t="shared"/>
        <v>2</v>
      </c>
      <c r="AW540">
        <f si="90" t="shared"/>
        <v>3</v>
      </c>
    </row>
    <row r="541" spans="3:49" x14ac:dyDescent="0.25">
      <c r="C541" s="46"/>
      <c r="D541" s="47"/>
      <c r="E541" s="45"/>
      <c r="F541" s="45"/>
      <c r="G541" s="45"/>
      <c r="H541" s="45"/>
      <c r="I541" s="45"/>
      <c r="J541" s="45"/>
      <c r="K541" s="45"/>
      <c r="L541" s="5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D541">
        <v>540</v>
      </c>
      <c r="AE541" t="str">
        <f>VLOOKUP(Sheet1!B563,Sheet2!$H$2:$J$300,3,FALSE)</f>
        <v>PHI</v>
      </c>
      <c r="AF541" t="str">
        <f>VLOOKUP(Sheet1!C563,Sheet2!$H$2:$J$300,3,FALSE)</f>
        <v>MIN</v>
      </c>
      <c r="AG541" t="str">
        <f>VLOOKUP(Sheet1!D563,Sheet2!$H$2:$J$300,3,FALSE)</f>
        <v>PHO</v>
      </c>
      <c r="AH541" t="str">
        <f>VLOOKUP(Sheet1!E563,Sheet2!$H$2:$J$300,3,FALSE)</f>
        <v>PHI</v>
      </c>
      <c r="AI541" t="str">
        <f>VLOOKUP(Sheet1!F563,Sheet2!$H$2:$J$300,3,FALSE)</f>
        <v>DEN</v>
      </c>
      <c r="AJ541" t="str">
        <f>VLOOKUP(Sheet1!G563,Sheet2!$H$2:$J$300,3,FALSE)</f>
        <v>UTA</v>
      </c>
      <c r="AK541" t="str">
        <f>VLOOKUP(Sheet1!H563,Sheet2!$H$2:$J$300,3,FALSE)</f>
        <v>SAC</v>
      </c>
      <c r="AL541" t="str">
        <f>VLOOKUP(Sheet1!I563,Sheet2!$H$2:$J$300,3,FALSE)</f>
        <v>DEN</v>
      </c>
      <c r="AM541" t="str">
        <f>VLOOKUP(Sheet1!J563,Sheet2!$H$2:$J$300,3,FALSE)</f>
        <v>PHO</v>
      </c>
      <c r="AN541">
        <f si="81" t="shared"/>
        <v>2</v>
      </c>
      <c r="AO541">
        <f si="82" t="shared"/>
        <v>1</v>
      </c>
      <c r="AP541">
        <f si="83" t="shared"/>
        <v>2</v>
      </c>
      <c r="AQ541">
        <f si="84" t="shared"/>
        <v>2</v>
      </c>
      <c r="AR541">
        <f si="85" t="shared"/>
        <v>2</v>
      </c>
      <c r="AS541">
        <f si="86" t="shared"/>
        <v>1</v>
      </c>
      <c r="AT541">
        <f si="87" t="shared"/>
        <v>1</v>
      </c>
      <c r="AU541">
        <f si="88" t="shared"/>
        <v>2</v>
      </c>
      <c r="AV541">
        <f si="89" t="shared"/>
        <v>2</v>
      </c>
      <c r="AW541">
        <f si="90" t="shared"/>
        <v>2</v>
      </c>
    </row>
    <row r="542" spans="3:49" x14ac:dyDescent="0.25">
      <c r="C542" s="46"/>
      <c r="D542" s="47"/>
      <c r="E542" s="45"/>
      <c r="F542" s="45"/>
      <c r="G542" s="45"/>
      <c r="H542" s="45"/>
      <c r="I542" s="45"/>
      <c r="J542" s="45"/>
      <c r="K542" s="45"/>
      <c r="L542" s="5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D542">
        <v>541</v>
      </c>
      <c r="AE542" t="str">
        <f>VLOOKUP(Sheet1!B564,Sheet2!$H$2:$J$300,3,FALSE)</f>
        <v>ATL</v>
      </c>
      <c r="AF542" t="str">
        <f>VLOOKUP(Sheet1!C564,Sheet2!$H$2:$J$300,3,FALSE)</f>
        <v>MIN</v>
      </c>
      <c r="AG542" t="str">
        <f>VLOOKUP(Sheet1!D564,Sheet2!$H$2:$J$300,3,FALSE)</f>
        <v>PHO</v>
      </c>
      <c r="AH542" t="str">
        <f>VLOOKUP(Sheet1!E564,Sheet2!$H$2:$J$300,3,FALSE)</f>
        <v>DEN</v>
      </c>
      <c r="AI542" t="str">
        <f>VLOOKUP(Sheet1!F564,Sheet2!$H$2:$J$300,3,FALSE)</f>
        <v>DEN</v>
      </c>
      <c r="AJ542" t="str">
        <f>VLOOKUP(Sheet1!G564,Sheet2!$H$2:$J$300,3,FALSE)</f>
        <v>ATL</v>
      </c>
      <c r="AK542" t="str">
        <f>VLOOKUP(Sheet1!H564,Sheet2!$H$2:$J$300,3,FALSE)</f>
        <v>HOU</v>
      </c>
      <c r="AL542" t="str">
        <f>VLOOKUP(Sheet1!I564,Sheet2!$H$2:$J$300,3,FALSE)</f>
        <v>PHO</v>
      </c>
      <c r="AM542" t="str">
        <f>VLOOKUP(Sheet1!J564,Sheet2!$H$2:$J$300,3,FALSE)</f>
        <v>MIN</v>
      </c>
      <c r="AN542">
        <f si="81" t="shared"/>
        <v>2</v>
      </c>
      <c r="AO542">
        <f si="82" t="shared"/>
        <v>2</v>
      </c>
      <c r="AP542">
        <f si="83" t="shared"/>
        <v>2</v>
      </c>
      <c r="AQ542">
        <f si="84" t="shared"/>
        <v>2</v>
      </c>
      <c r="AR542">
        <f si="85" t="shared"/>
        <v>2</v>
      </c>
      <c r="AS542">
        <f si="86" t="shared"/>
        <v>2</v>
      </c>
      <c r="AT542">
        <f si="87" t="shared"/>
        <v>1</v>
      </c>
      <c r="AU542">
        <f si="88" t="shared"/>
        <v>2</v>
      </c>
      <c r="AV542">
        <f si="89" t="shared"/>
        <v>2</v>
      </c>
      <c r="AW542">
        <f si="90" t="shared"/>
        <v>2</v>
      </c>
    </row>
    <row r="543" spans="3:49" x14ac:dyDescent="0.25">
      <c r="C543" s="46"/>
      <c r="D543" s="47"/>
      <c r="E543" s="45"/>
      <c r="F543" s="45"/>
      <c r="G543" s="45"/>
      <c r="H543" s="45"/>
      <c r="I543" s="45"/>
      <c r="J543" s="45"/>
      <c r="K543" s="45"/>
      <c r="L543" s="5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D543">
        <v>542</v>
      </c>
      <c r="AE543" t="str">
        <f>VLOOKUP(Sheet1!B565,Sheet2!$H$2:$J$300,3,FALSE)</f>
        <v>PHI</v>
      </c>
      <c r="AF543" t="str">
        <f>VLOOKUP(Sheet1!C565,Sheet2!$H$2:$J$300,3,FALSE)</f>
        <v>SAC</v>
      </c>
      <c r="AG543" t="str">
        <f>VLOOKUP(Sheet1!D565,Sheet2!$H$2:$J$300,3,FALSE)</f>
        <v>PHO</v>
      </c>
      <c r="AH543" t="str">
        <f>VLOOKUP(Sheet1!E565,Sheet2!$H$2:$J$300,3,FALSE)</f>
        <v>SAC</v>
      </c>
      <c r="AI543" t="str">
        <f>VLOOKUP(Sheet1!F565,Sheet2!$H$2:$J$300,3,FALSE)</f>
        <v>PHI</v>
      </c>
      <c r="AJ543" t="str">
        <f>VLOOKUP(Sheet1!G565,Sheet2!$H$2:$J$300,3,FALSE)</f>
        <v>HOU</v>
      </c>
      <c r="AK543" t="str">
        <f>VLOOKUP(Sheet1!H565,Sheet2!$H$2:$J$300,3,FALSE)</f>
        <v>PHO</v>
      </c>
      <c r="AL543" t="str">
        <f>VLOOKUP(Sheet1!I565,Sheet2!$H$2:$J$300,3,FALSE)</f>
        <v>DEN</v>
      </c>
      <c r="AM543" t="str">
        <f>VLOOKUP(Sheet1!J565,Sheet2!$H$2:$J$300,3,FALSE)</f>
        <v>UTA</v>
      </c>
      <c r="AN543">
        <f si="81" t="shared"/>
        <v>2</v>
      </c>
      <c r="AO543">
        <f si="82" t="shared"/>
        <v>2</v>
      </c>
      <c r="AP543">
        <f si="83" t="shared"/>
        <v>2</v>
      </c>
      <c r="AQ543">
        <f si="84" t="shared"/>
        <v>2</v>
      </c>
      <c r="AR543">
        <f si="85" t="shared"/>
        <v>2</v>
      </c>
      <c r="AS543">
        <f si="86" t="shared"/>
        <v>1</v>
      </c>
      <c r="AT543">
        <f si="87" t="shared"/>
        <v>2</v>
      </c>
      <c r="AU543">
        <f si="88" t="shared"/>
        <v>1</v>
      </c>
      <c r="AV543">
        <f si="89" t="shared"/>
        <v>1</v>
      </c>
      <c r="AW543">
        <f si="90" t="shared"/>
        <v>2</v>
      </c>
    </row>
    <row r="544" spans="3:49" x14ac:dyDescent="0.25">
      <c r="C544" s="46"/>
      <c r="D544" s="47"/>
      <c r="E544" s="45"/>
      <c r="F544" s="45"/>
      <c r="G544" s="45"/>
      <c r="H544" s="45"/>
      <c r="I544" s="45"/>
      <c r="J544" s="45"/>
      <c r="K544" s="45"/>
      <c r="L544" s="5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D544">
        <v>543</v>
      </c>
      <c r="AE544" t="str">
        <f>VLOOKUP(Sheet1!B566,Sheet2!$H$2:$J$300,3,FALSE)</f>
        <v>PHI</v>
      </c>
      <c r="AF544" t="str">
        <f>VLOOKUP(Sheet1!C566,Sheet2!$H$2:$J$300,3,FALSE)</f>
        <v>PHI</v>
      </c>
      <c r="AG544" t="str">
        <f>VLOOKUP(Sheet1!D566,Sheet2!$H$2:$J$300,3,FALSE)</f>
        <v>PHO</v>
      </c>
      <c r="AH544" t="str">
        <f>VLOOKUP(Sheet1!E566,Sheet2!$H$2:$J$300,3,FALSE)</f>
        <v>DEN</v>
      </c>
      <c r="AI544" t="str">
        <f>VLOOKUP(Sheet1!F566,Sheet2!$H$2:$J$300,3,FALSE)</f>
        <v>DEN</v>
      </c>
      <c r="AJ544" t="str">
        <f>VLOOKUP(Sheet1!G566,Sheet2!$H$2:$J$300,3,FALSE)</f>
        <v>PHI</v>
      </c>
      <c r="AK544" t="str">
        <f>VLOOKUP(Sheet1!H566,Sheet2!$H$2:$J$300,3,FALSE)</f>
        <v>HOU</v>
      </c>
      <c r="AL544" t="str">
        <f>VLOOKUP(Sheet1!I566,Sheet2!$H$2:$J$300,3,FALSE)</f>
        <v>PHO</v>
      </c>
      <c r="AM544" t="str">
        <f>VLOOKUP(Sheet1!J566,Sheet2!$H$2:$J$300,3,FALSE)</f>
        <v>UTA</v>
      </c>
      <c r="AN544">
        <f si="81" t="shared"/>
        <v>3</v>
      </c>
      <c r="AO544">
        <f si="82" t="shared"/>
        <v>3</v>
      </c>
      <c r="AP544">
        <f si="83" t="shared"/>
        <v>2</v>
      </c>
      <c r="AQ544">
        <f si="84" t="shared"/>
        <v>2</v>
      </c>
      <c r="AR544">
        <f si="85" t="shared"/>
        <v>2</v>
      </c>
      <c r="AS544">
        <f si="86" t="shared"/>
        <v>3</v>
      </c>
      <c r="AT544">
        <f si="87" t="shared"/>
        <v>1</v>
      </c>
      <c r="AU544">
        <f si="88" t="shared"/>
        <v>2</v>
      </c>
      <c r="AV544">
        <f si="89" t="shared"/>
        <v>1</v>
      </c>
      <c r="AW544">
        <f si="90" t="shared"/>
        <v>3</v>
      </c>
    </row>
    <row r="545" spans="3:49" x14ac:dyDescent="0.25">
      <c r="C545" s="46"/>
      <c r="D545" s="47"/>
      <c r="E545" s="45"/>
      <c r="F545" s="45"/>
      <c r="G545" s="45"/>
      <c r="H545" s="45"/>
      <c r="I545" s="45"/>
      <c r="J545" s="45"/>
      <c r="K545" s="45"/>
      <c r="L545" s="5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D545">
        <v>544</v>
      </c>
      <c r="AE545" t="str">
        <f>VLOOKUP(Sheet1!B567,Sheet2!$H$2:$J$300,3,FALSE)</f>
        <v>PHI</v>
      </c>
      <c r="AF545" t="str">
        <f>VLOOKUP(Sheet1!C567,Sheet2!$H$2:$J$300,3,FALSE)</f>
        <v>UTA</v>
      </c>
      <c r="AG545" t="str">
        <f>VLOOKUP(Sheet1!D567,Sheet2!$H$2:$J$300,3,FALSE)</f>
        <v>PHI</v>
      </c>
      <c r="AH545" t="str">
        <f>VLOOKUP(Sheet1!E567,Sheet2!$H$2:$J$300,3,FALSE)</f>
        <v>MIN</v>
      </c>
      <c r="AI545" t="str">
        <f>VLOOKUP(Sheet1!F567,Sheet2!$H$2:$J$300,3,FALSE)</f>
        <v>PHO</v>
      </c>
      <c r="AJ545" t="str">
        <f>VLOOKUP(Sheet1!G567,Sheet2!$H$2:$J$300,3,FALSE)</f>
        <v>HOU</v>
      </c>
      <c r="AK545" t="str">
        <f>VLOOKUP(Sheet1!H567,Sheet2!$H$2:$J$300,3,FALSE)</f>
        <v>PHO</v>
      </c>
      <c r="AL545" t="str">
        <f>VLOOKUP(Sheet1!I567,Sheet2!$H$2:$J$300,3,FALSE)</f>
        <v>DEN</v>
      </c>
      <c r="AM545" t="str">
        <f>VLOOKUP(Sheet1!J567,Sheet2!$H$2:$J$300,3,FALSE)</f>
        <v>MIN</v>
      </c>
      <c r="AN545">
        <f si="81" t="shared"/>
        <v>2</v>
      </c>
      <c r="AO545">
        <f si="82" t="shared"/>
        <v>1</v>
      </c>
      <c r="AP545">
        <f si="83" t="shared"/>
        <v>2</v>
      </c>
      <c r="AQ545">
        <f si="84" t="shared"/>
        <v>2</v>
      </c>
      <c r="AR545">
        <f si="85" t="shared"/>
        <v>2</v>
      </c>
      <c r="AS545">
        <f si="86" t="shared"/>
        <v>1</v>
      </c>
      <c r="AT545">
        <f si="87" t="shared"/>
        <v>2</v>
      </c>
      <c r="AU545">
        <f si="88" t="shared"/>
        <v>1</v>
      </c>
      <c r="AV545">
        <f si="89" t="shared"/>
        <v>2</v>
      </c>
      <c r="AW545">
        <f si="90" t="shared"/>
        <v>2</v>
      </c>
    </row>
    <row r="546" spans="3:49" x14ac:dyDescent="0.25">
      <c r="C546" s="46"/>
      <c r="D546" s="47"/>
      <c r="E546" s="45"/>
      <c r="F546" s="45"/>
      <c r="G546" s="45"/>
      <c r="H546" s="45"/>
      <c r="I546" s="45"/>
      <c r="J546" s="45"/>
      <c r="K546" s="45"/>
      <c r="L546" s="5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D546">
        <v>545</v>
      </c>
      <c r="AE546" t="str">
        <f>VLOOKUP(Sheet1!B568,Sheet2!$H$2:$J$300,3,FALSE)</f>
        <v>UTA</v>
      </c>
      <c r="AF546" t="str">
        <f>VLOOKUP(Sheet1!C568,Sheet2!$H$2:$J$300,3,FALSE)</f>
        <v>PHI</v>
      </c>
      <c r="AG546" t="str">
        <f>VLOOKUP(Sheet1!D568,Sheet2!$H$2:$J$300,3,FALSE)</f>
        <v>PHO</v>
      </c>
      <c r="AH546" t="str">
        <f>VLOOKUP(Sheet1!E568,Sheet2!$H$2:$J$300,3,FALSE)</f>
        <v>PHI</v>
      </c>
      <c r="AI546" t="str">
        <f>VLOOKUP(Sheet1!F568,Sheet2!$H$2:$J$300,3,FALSE)</f>
        <v>PHO</v>
      </c>
      <c r="AJ546" t="str">
        <f>VLOOKUP(Sheet1!G568,Sheet2!$H$2:$J$300,3,FALSE)</f>
        <v>UTA</v>
      </c>
      <c r="AK546" t="str">
        <f>VLOOKUP(Sheet1!H568,Sheet2!$H$2:$J$300,3,FALSE)</f>
        <v>HOU</v>
      </c>
      <c r="AL546" t="str">
        <f>VLOOKUP(Sheet1!I568,Sheet2!$H$2:$J$300,3,FALSE)</f>
        <v>PHO</v>
      </c>
      <c r="AM546" t="str">
        <f>VLOOKUP(Sheet1!J568,Sheet2!$H$2:$J$300,3,FALSE)</f>
        <v>PHO</v>
      </c>
      <c r="AN546">
        <f si="81" t="shared"/>
        <v>2</v>
      </c>
      <c r="AO546">
        <f si="82" t="shared"/>
        <v>2</v>
      </c>
      <c r="AP546">
        <f si="83" t="shared"/>
        <v>4</v>
      </c>
      <c r="AQ546">
        <f si="84" t="shared"/>
        <v>2</v>
      </c>
      <c r="AR546">
        <f si="85" t="shared"/>
        <v>4</v>
      </c>
      <c r="AS546">
        <f si="86" t="shared"/>
        <v>2</v>
      </c>
      <c r="AT546">
        <f si="87" t="shared"/>
        <v>1</v>
      </c>
      <c r="AU546">
        <f si="88" t="shared"/>
        <v>4</v>
      </c>
      <c r="AV546">
        <f si="89" t="shared"/>
        <v>4</v>
      </c>
      <c r="AW546">
        <f si="90" t="shared"/>
        <v>4</v>
      </c>
    </row>
    <row r="547" spans="3:49" x14ac:dyDescent="0.25">
      <c r="C547" s="46"/>
      <c r="D547" s="47"/>
      <c r="E547" s="45"/>
      <c r="F547" s="45"/>
      <c r="G547" s="45"/>
      <c r="H547" s="45"/>
      <c r="I547" s="45"/>
      <c r="J547" s="45"/>
      <c r="K547" s="45"/>
      <c r="L547" s="5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D547">
        <v>546</v>
      </c>
      <c r="AE547" t="str">
        <f>VLOOKUP(Sheet1!B569,Sheet2!$H$2:$J$300,3,FALSE)</f>
        <v>ATL</v>
      </c>
      <c r="AF547" t="str">
        <f>VLOOKUP(Sheet1!C569,Sheet2!$H$2:$J$300,3,FALSE)</f>
        <v>MIN</v>
      </c>
      <c r="AG547" t="str">
        <f>VLOOKUP(Sheet1!D569,Sheet2!$H$2:$J$300,3,FALSE)</f>
        <v>HOU</v>
      </c>
      <c r="AH547" t="str">
        <f>VLOOKUP(Sheet1!E569,Sheet2!$H$2:$J$300,3,FALSE)</f>
        <v>DEN</v>
      </c>
      <c r="AI547" t="str">
        <f>VLOOKUP(Sheet1!F569,Sheet2!$H$2:$J$300,3,FALSE)</f>
        <v>PHO</v>
      </c>
      <c r="AJ547" t="str">
        <f>VLOOKUP(Sheet1!G569,Sheet2!$H$2:$J$300,3,FALSE)</f>
        <v>PHO</v>
      </c>
      <c r="AK547" t="str">
        <f>VLOOKUP(Sheet1!H569,Sheet2!$H$2:$J$300,3,FALSE)</f>
        <v>HOU</v>
      </c>
      <c r="AL547" t="str">
        <f>VLOOKUP(Sheet1!I569,Sheet2!$H$2:$J$300,3,FALSE)</f>
        <v>PHO</v>
      </c>
      <c r="AM547" t="str">
        <f>VLOOKUP(Sheet1!J569,Sheet2!$H$2:$J$300,3,FALSE)</f>
        <v>UTA</v>
      </c>
      <c r="AN547">
        <f si="81" t="shared"/>
        <v>1</v>
      </c>
      <c r="AO547">
        <f si="82" t="shared"/>
        <v>1</v>
      </c>
      <c r="AP547">
        <f si="83" t="shared"/>
        <v>2</v>
      </c>
      <c r="AQ547">
        <f si="84" t="shared"/>
        <v>1</v>
      </c>
      <c r="AR547">
        <f si="85" t="shared"/>
        <v>3</v>
      </c>
      <c r="AS547">
        <f si="86" t="shared"/>
        <v>3</v>
      </c>
      <c r="AT547">
        <f si="87" t="shared"/>
        <v>2</v>
      </c>
      <c r="AU547">
        <f si="88" t="shared"/>
        <v>3</v>
      </c>
      <c r="AV547">
        <f si="89" t="shared"/>
        <v>1</v>
      </c>
      <c r="AW547">
        <f si="90" t="shared"/>
        <v>3</v>
      </c>
    </row>
    <row r="548" spans="3:49" x14ac:dyDescent="0.25">
      <c r="C548" s="46"/>
      <c r="D548" s="47"/>
      <c r="E548" s="45"/>
      <c r="F548" s="45"/>
      <c r="G548" s="45"/>
      <c r="H548" s="45"/>
      <c r="I548" s="45"/>
      <c r="J548" s="45"/>
      <c r="K548" s="45"/>
      <c r="L548" s="5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D548">
        <v>547</v>
      </c>
      <c r="AE548" t="str">
        <f>VLOOKUP(Sheet1!B570,Sheet2!$H$2:$J$300,3,FALSE)</f>
        <v>PHI</v>
      </c>
      <c r="AF548" t="str">
        <f>VLOOKUP(Sheet1!C570,Sheet2!$H$2:$J$300,3,FALSE)</f>
        <v>SAC</v>
      </c>
      <c r="AG548" t="str">
        <f>VLOOKUP(Sheet1!D570,Sheet2!$H$2:$J$300,3,FALSE)</f>
        <v>DEN</v>
      </c>
      <c r="AH548" t="str">
        <f>VLOOKUP(Sheet1!E570,Sheet2!$H$2:$J$300,3,FALSE)</f>
        <v>DEN</v>
      </c>
      <c r="AI548" t="str">
        <f>VLOOKUP(Sheet1!F570,Sheet2!$H$2:$J$300,3,FALSE)</f>
        <v>PHO</v>
      </c>
      <c r="AJ548" t="str">
        <f>VLOOKUP(Sheet1!G570,Sheet2!$H$2:$J$300,3,FALSE)</f>
        <v>PHI</v>
      </c>
      <c r="AK548" t="str">
        <f>VLOOKUP(Sheet1!H570,Sheet2!$H$2:$J$300,3,FALSE)</f>
        <v>ATL</v>
      </c>
      <c r="AL548" t="str">
        <f>VLOOKUP(Sheet1!I570,Sheet2!$H$2:$J$300,3,FALSE)</f>
        <v>PHO</v>
      </c>
      <c r="AM548" t="str">
        <f>VLOOKUP(Sheet1!J570,Sheet2!$H$2:$J$300,3,FALSE)</f>
        <v>MIN</v>
      </c>
      <c r="AN548">
        <f si="81" t="shared"/>
        <v>2</v>
      </c>
      <c r="AO548">
        <f si="82" t="shared"/>
        <v>1</v>
      </c>
      <c r="AP548">
        <f si="83" t="shared"/>
        <v>2</v>
      </c>
      <c r="AQ548">
        <f si="84" t="shared"/>
        <v>2</v>
      </c>
      <c r="AR548">
        <f si="85" t="shared"/>
        <v>2</v>
      </c>
      <c r="AS548">
        <f si="86" t="shared"/>
        <v>2</v>
      </c>
      <c r="AT548">
        <f si="87" t="shared"/>
        <v>1</v>
      </c>
      <c r="AU548">
        <f si="88" t="shared"/>
        <v>2</v>
      </c>
      <c r="AV548">
        <f si="89" t="shared"/>
        <v>1</v>
      </c>
      <c r="AW548">
        <f si="90" t="shared"/>
        <v>2</v>
      </c>
    </row>
    <row r="549" spans="3:49" x14ac:dyDescent="0.25">
      <c r="C549" s="46"/>
      <c r="D549" s="47"/>
      <c r="E549" s="45"/>
      <c r="F549" s="45"/>
      <c r="G549" s="45"/>
      <c r="H549" s="45"/>
      <c r="I549" s="45"/>
      <c r="J549" s="45"/>
      <c r="K549" s="45"/>
      <c r="L549" s="5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D549">
        <v>548</v>
      </c>
      <c r="AE549" t="str">
        <f>VLOOKUP(Sheet1!B571,Sheet2!$H$2:$J$300,3,FALSE)</f>
        <v>PHI</v>
      </c>
      <c r="AF549" t="str">
        <f>VLOOKUP(Sheet1!C571,Sheet2!$H$2:$J$300,3,FALSE)</f>
        <v>PHI</v>
      </c>
      <c r="AG549" t="str">
        <f>VLOOKUP(Sheet1!D571,Sheet2!$H$2:$J$300,3,FALSE)</f>
        <v>HOU</v>
      </c>
      <c r="AH549" t="str">
        <f>VLOOKUP(Sheet1!E571,Sheet2!$H$2:$J$300,3,FALSE)</f>
        <v>DEN</v>
      </c>
      <c r="AI549" t="str">
        <f>VLOOKUP(Sheet1!F571,Sheet2!$H$2:$J$300,3,FALSE)</f>
        <v>PHO</v>
      </c>
      <c r="AJ549" t="str">
        <f>VLOOKUP(Sheet1!G571,Sheet2!$H$2:$J$300,3,FALSE)</f>
        <v>PHI</v>
      </c>
      <c r="AK549" t="str">
        <f>VLOOKUP(Sheet1!H571,Sheet2!$H$2:$J$300,3,FALSE)</f>
        <v>ATL</v>
      </c>
      <c r="AL549" t="str">
        <f>VLOOKUP(Sheet1!I571,Sheet2!$H$2:$J$300,3,FALSE)</f>
        <v>DEN</v>
      </c>
      <c r="AM549" t="str">
        <f>VLOOKUP(Sheet1!J571,Sheet2!$H$2:$J$300,3,FALSE)</f>
        <v>ATL</v>
      </c>
      <c r="AN549">
        <f si="81" t="shared"/>
        <v>3</v>
      </c>
      <c r="AO549">
        <f si="82" t="shared"/>
        <v>3</v>
      </c>
      <c r="AP549">
        <f si="83" t="shared"/>
        <v>1</v>
      </c>
      <c r="AQ549">
        <f si="84" t="shared"/>
        <v>2</v>
      </c>
      <c r="AR549">
        <f si="85" t="shared"/>
        <v>1</v>
      </c>
      <c r="AS549">
        <f si="86" t="shared"/>
        <v>3</v>
      </c>
      <c r="AT549">
        <f si="87" t="shared"/>
        <v>2</v>
      </c>
      <c r="AU549">
        <f si="88" t="shared"/>
        <v>2</v>
      </c>
      <c r="AV549">
        <f si="89" t="shared"/>
        <v>2</v>
      </c>
      <c r="AW549">
        <f si="90" t="shared"/>
        <v>3</v>
      </c>
    </row>
    <row r="550" spans="3:49" x14ac:dyDescent="0.25">
      <c r="C550" s="46"/>
      <c r="D550" s="47"/>
      <c r="E550" s="45"/>
      <c r="F550" s="45"/>
      <c r="G550" s="45"/>
      <c r="H550" s="45"/>
      <c r="I550" s="45"/>
      <c r="J550" s="45"/>
      <c r="K550" s="45"/>
      <c r="L550" s="5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D550">
        <v>549</v>
      </c>
      <c r="AE550" t="str">
        <f>VLOOKUP(Sheet1!B572,Sheet2!$H$2:$J$300,3,FALSE)</f>
        <v>PHI</v>
      </c>
      <c r="AF550" t="str">
        <f>VLOOKUP(Sheet1!C572,Sheet2!$H$2:$J$300,3,FALSE)</f>
        <v>SAC</v>
      </c>
      <c r="AG550" t="str">
        <f>VLOOKUP(Sheet1!D572,Sheet2!$H$2:$J$300,3,FALSE)</f>
        <v>HOU</v>
      </c>
      <c r="AH550" t="str">
        <f>VLOOKUP(Sheet1!E572,Sheet2!$H$2:$J$300,3,FALSE)</f>
        <v>DEN</v>
      </c>
      <c r="AI550" t="str">
        <f>VLOOKUP(Sheet1!F572,Sheet2!$H$2:$J$300,3,FALSE)</f>
        <v>PHI</v>
      </c>
      <c r="AJ550" t="str">
        <f>VLOOKUP(Sheet1!G572,Sheet2!$H$2:$J$300,3,FALSE)</f>
        <v>SAC</v>
      </c>
      <c r="AK550" t="str">
        <f>VLOOKUP(Sheet1!H572,Sheet2!$H$2:$J$300,3,FALSE)</f>
        <v>PHO</v>
      </c>
      <c r="AL550" t="str">
        <f>VLOOKUP(Sheet1!I572,Sheet2!$H$2:$J$300,3,FALSE)</f>
        <v>DEN</v>
      </c>
      <c r="AM550" t="str">
        <f>VLOOKUP(Sheet1!J572,Sheet2!$H$2:$J$300,3,FALSE)</f>
        <v>SAC</v>
      </c>
      <c r="AN550">
        <f si="81" t="shared"/>
        <v>2</v>
      </c>
      <c r="AO550">
        <f si="82" t="shared"/>
        <v>3</v>
      </c>
      <c r="AP550">
        <f si="83" t="shared"/>
        <v>1</v>
      </c>
      <c r="AQ550">
        <f si="84" t="shared"/>
        <v>2</v>
      </c>
      <c r="AR550">
        <f si="85" t="shared"/>
        <v>2</v>
      </c>
      <c r="AS550">
        <f si="86" t="shared"/>
        <v>3</v>
      </c>
      <c r="AT550">
        <f si="87" t="shared"/>
        <v>1</v>
      </c>
      <c r="AU550">
        <f si="88" t="shared"/>
        <v>2</v>
      </c>
      <c r="AV550">
        <f si="89" t="shared"/>
        <v>3</v>
      </c>
      <c r="AW550">
        <f si="90" t="shared"/>
        <v>3</v>
      </c>
    </row>
    <row r="551" spans="3:49" x14ac:dyDescent="0.25">
      <c r="C551" s="46"/>
      <c r="D551" s="47"/>
      <c r="E551" s="45"/>
      <c r="F551" s="45"/>
      <c r="G551" s="45"/>
      <c r="H551" s="45"/>
      <c r="I551" s="45"/>
      <c r="J551" s="45"/>
      <c r="K551" s="45"/>
      <c r="L551" s="5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D551">
        <v>550</v>
      </c>
      <c r="AE551" t="str">
        <f>VLOOKUP(Sheet1!B573,Sheet2!$H$2:$J$300,3,FALSE)</f>
        <v>PHI</v>
      </c>
      <c r="AF551" t="str">
        <f>VLOOKUP(Sheet1!C573,Sheet2!$H$2:$J$300,3,FALSE)</f>
        <v>PHI</v>
      </c>
      <c r="AG551" t="str">
        <f>VLOOKUP(Sheet1!D573,Sheet2!$H$2:$J$300,3,FALSE)</f>
        <v>SAC</v>
      </c>
      <c r="AH551" t="str">
        <f>VLOOKUP(Sheet1!E573,Sheet2!$H$2:$J$300,3,FALSE)</f>
        <v>DEN</v>
      </c>
      <c r="AI551" t="str">
        <f>VLOOKUP(Sheet1!F573,Sheet2!$H$2:$J$300,3,FALSE)</f>
        <v>DEN</v>
      </c>
      <c r="AJ551" t="str">
        <f>VLOOKUP(Sheet1!G573,Sheet2!$H$2:$J$300,3,FALSE)</f>
        <v>PHO</v>
      </c>
      <c r="AK551" t="str">
        <f>VLOOKUP(Sheet1!H573,Sheet2!$H$2:$J$300,3,FALSE)</f>
        <v>ATL</v>
      </c>
      <c r="AL551" t="str">
        <f>VLOOKUP(Sheet1!I573,Sheet2!$H$2:$J$300,3,FALSE)</f>
        <v>UTA</v>
      </c>
      <c r="AM551" t="str">
        <f>VLOOKUP(Sheet1!J573,Sheet2!$H$2:$J$300,3,FALSE)</f>
        <v>MIN</v>
      </c>
      <c r="AN551">
        <f si="81" t="shared"/>
        <v>2</v>
      </c>
      <c r="AO551">
        <f si="82" t="shared"/>
        <v>2</v>
      </c>
      <c r="AP551">
        <f si="83" t="shared"/>
        <v>1</v>
      </c>
      <c r="AQ551">
        <f si="84" t="shared"/>
        <v>2</v>
      </c>
      <c r="AR551">
        <f si="85" t="shared"/>
        <v>2</v>
      </c>
      <c r="AS551">
        <f si="86" t="shared"/>
        <v>1</v>
      </c>
      <c r="AT551">
        <f si="87" t="shared"/>
        <v>1</v>
      </c>
      <c r="AU551">
        <f si="88" t="shared"/>
        <v>1</v>
      </c>
      <c r="AV551">
        <f si="89" t="shared"/>
        <v>1</v>
      </c>
      <c r="AW551">
        <f si="90" t="shared"/>
        <v>2</v>
      </c>
    </row>
    <row r="552" spans="3:49" x14ac:dyDescent="0.25">
      <c r="C552" s="46"/>
      <c r="D552" s="47"/>
      <c r="E552" s="45"/>
      <c r="F552" s="45"/>
      <c r="G552" s="45"/>
      <c r="H552" s="45"/>
      <c r="I552" s="45"/>
      <c r="J552" s="45"/>
      <c r="K552" s="45"/>
      <c r="L552" s="5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D552">
        <v>551</v>
      </c>
      <c r="AE552" t="str">
        <f>VLOOKUP(Sheet1!B574,Sheet2!$H$2:$J$300,3,FALSE)</f>
        <v>PHI</v>
      </c>
      <c r="AF552" t="str">
        <f>VLOOKUP(Sheet1!C574,Sheet2!$H$2:$J$300,3,FALSE)</f>
        <v>ATL</v>
      </c>
      <c r="AG552" t="str">
        <f>VLOOKUP(Sheet1!D574,Sheet2!$H$2:$J$300,3,FALSE)</f>
        <v>HOU</v>
      </c>
      <c r="AH552" t="str">
        <f>VLOOKUP(Sheet1!E574,Sheet2!$H$2:$J$300,3,FALSE)</f>
        <v>DEN</v>
      </c>
      <c r="AI552" t="str">
        <f>VLOOKUP(Sheet1!F574,Sheet2!$H$2:$J$300,3,FALSE)</f>
        <v>UTA</v>
      </c>
      <c r="AJ552" t="str">
        <f>VLOOKUP(Sheet1!G574,Sheet2!$H$2:$J$300,3,FALSE)</f>
        <v>HOU</v>
      </c>
      <c r="AK552" t="str">
        <f>VLOOKUP(Sheet1!H574,Sheet2!$H$2:$J$300,3,FALSE)</f>
        <v>DEN</v>
      </c>
      <c r="AL552" t="str">
        <f>VLOOKUP(Sheet1!I574,Sheet2!$H$2:$J$300,3,FALSE)</f>
        <v>MIN</v>
      </c>
      <c r="AM552" t="str">
        <f>VLOOKUP(Sheet1!J574,Sheet2!$H$2:$J$300,3,FALSE)</f>
        <v>MIN</v>
      </c>
      <c r="AN552">
        <f si="81" t="shared"/>
        <v>1</v>
      </c>
      <c r="AO552">
        <f si="82" t="shared"/>
        <v>1</v>
      </c>
      <c r="AP552">
        <f si="83" t="shared"/>
        <v>2</v>
      </c>
      <c r="AQ552">
        <f si="84" t="shared"/>
        <v>2</v>
      </c>
      <c r="AR552">
        <f si="85" t="shared"/>
        <v>1</v>
      </c>
      <c r="AS552">
        <f si="86" t="shared"/>
        <v>2</v>
      </c>
      <c r="AT552">
        <f si="87" t="shared"/>
        <v>2</v>
      </c>
      <c r="AU552">
        <f si="88" t="shared"/>
        <v>2</v>
      </c>
      <c r="AV552">
        <f si="89" t="shared"/>
        <v>2</v>
      </c>
      <c r="AW552">
        <f si="90" t="shared"/>
        <v>2</v>
      </c>
    </row>
    <row r="553" spans="3:49" x14ac:dyDescent="0.25">
      <c r="C553" s="46"/>
      <c r="D553" s="47"/>
      <c r="E553" s="45"/>
      <c r="F553" s="45"/>
      <c r="G553" s="45"/>
      <c r="H553" s="45"/>
      <c r="I553" s="45"/>
      <c r="J553" s="45"/>
      <c r="K553" s="45"/>
      <c r="L553" s="5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D553">
        <v>552</v>
      </c>
      <c r="AE553" t="str">
        <f>VLOOKUP(Sheet1!B575,Sheet2!$H$2:$J$300,3,FALSE)</f>
        <v>MIN</v>
      </c>
      <c r="AF553" t="str">
        <f>VLOOKUP(Sheet1!C575,Sheet2!$H$2:$J$300,3,FALSE)</f>
        <v>ATL</v>
      </c>
      <c r="AG553" t="str">
        <f>VLOOKUP(Sheet1!D575,Sheet2!$H$2:$J$300,3,FALSE)</f>
        <v>PHI</v>
      </c>
      <c r="AH553" t="str">
        <f>VLOOKUP(Sheet1!E575,Sheet2!$H$2:$J$300,3,FALSE)</f>
        <v>DEN</v>
      </c>
      <c r="AI553" t="str">
        <f>VLOOKUP(Sheet1!F575,Sheet2!$H$2:$J$300,3,FALSE)</f>
        <v>DEN</v>
      </c>
      <c r="AJ553" t="str">
        <f>VLOOKUP(Sheet1!G575,Sheet2!$H$2:$J$300,3,FALSE)</f>
        <v>PHO</v>
      </c>
      <c r="AK553" t="str">
        <f>VLOOKUP(Sheet1!H575,Sheet2!$H$2:$J$300,3,FALSE)</f>
        <v>HOU</v>
      </c>
      <c r="AL553" t="str">
        <f>VLOOKUP(Sheet1!I575,Sheet2!$H$2:$J$300,3,FALSE)</f>
        <v>PHO</v>
      </c>
      <c r="AM553" t="str">
        <f>VLOOKUP(Sheet1!J575,Sheet2!$H$2:$J$300,3,FALSE)</f>
        <v>MIN</v>
      </c>
      <c r="AN553">
        <f si="81" t="shared"/>
        <v>2</v>
      </c>
      <c r="AO553">
        <f si="82" t="shared"/>
        <v>1</v>
      </c>
      <c r="AP553">
        <f si="83" t="shared"/>
        <v>1</v>
      </c>
      <c r="AQ553">
        <f si="84" t="shared"/>
        <v>2</v>
      </c>
      <c r="AR553">
        <f si="85" t="shared"/>
        <v>2</v>
      </c>
      <c r="AS553">
        <f si="86" t="shared"/>
        <v>2</v>
      </c>
      <c r="AT553">
        <f si="87" t="shared"/>
        <v>1</v>
      </c>
      <c r="AU553">
        <f si="88" t="shared"/>
        <v>2</v>
      </c>
      <c r="AV553">
        <f si="89" t="shared"/>
        <v>2</v>
      </c>
      <c r="AW553">
        <f si="90" t="shared"/>
        <v>2</v>
      </c>
    </row>
    <row r="554" spans="3:49" x14ac:dyDescent="0.25">
      <c r="C554" s="46"/>
      <c r="D554" s="47"/>
      <c r="E554" s="45"/>
      <c r="F554" s="45"/>
      <c r="G554" s="45"/>
      <c r="H554" s="45"/>
      <c r="I554" s="45"/>
      <c r="J554" s="45"/>
      <c r="K554" s="45"/>
      <c r="L554" s="5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D554">
        <v>553</v>
      </c>
      <c r="AE554" t="str">
        <f>VLOOKUP(Sheet1!B576,Sheet2!$H$2:$J$300,3,FALSE)</f>
        <v>PHI</v>
      </c>
      <c r="AF554" t="str">
        <f>VLOOKUP(Sheet1!C576,Sheet2!$H$2:$J$300,3,FALSE)</f>
        <v>MIN</v>
      </c>
      <c r="AG554" t="str">
        <f>VLOOKUP(Sheet1!D576,Sheet2!$H$2:$J$300,3,FALSE)</f>
        <v>PHO</v>
      </c>
      <c r="AH554" t="str">
        <f>VLOOKUP(Sheet1!E576,Sheet2!$H$2:$J$300,3,FALSE)</f>
        <v>DEN</v>
      </c>
      <c r="AI554" t="str">
        <f>VLOOKUP(Sheet1!F576,Sheet2!$H$2:$J$300,3,FALSE)</f>
        <v>DEN</v>
      </c>
      <c r="AJ554" t="str">
        <f>VLOOKUP(Sheet1!G576,Sheet2!$H$2:$J$300,3,FALSE)</f>
        <v>PHO</v>
      </c>
      <c r="AK554" t="str">
        <f>VLOOKUP(Sheet1!H576,Sheet2!$H$2:$J$300,3,FALSE)</f>
        <v>PHO</v>
      </c>
      <c r="AL554" t="str">
        <f>VLOOKUP(Sheet1!I576,Sheet2!$H$2:$J$300,3,FALSE)</f>
        <v>MIN</v>
      </c>
      <c r="AM554" t="str">
        <f>VLOOKUP(Sheet1!J576,Sheet2!$H$2:$J$300,3,FALSE)</f>
        <v>DEN</v>
      </c>
      <c r="AN554">
        <f si="81" t="shared"/>
        <v>1</v>
      </c>
      <c r="AO554">
        <f si="82" t="shared"/>
        <v>2</v>
      </c>
      <c r="AP554">
        <f si="83" t="shared"/>
        <v>3</v>
      </c>
      <c r="AQ554">
        <f si="84" t="shared"/>
        <v>3</v>
      </c>
      <c r="AR554">
        <f si="85" t="shared"/>
        <v>3</v>
      </c>
      <c r="AS554">
        <f si="86" t="shared"/>
        <v>3</v>
      </c>
      <c r="AT554">
        <f si="87" t="shared"/>
        <v>3</v>
      </c>
      <c r="AU554">
        <f si="88" t="shared"/>
        <v>2</v>
      </c>
      <c r="AV554">
        <f si="89" t="shared"/>
        <v>3</v>
      </c>
      <c r="AW554">
        <f si="90" t="shared"/>
        <v>3</v>
      </c>
    </row>
    <row r="555" spans="3:49" x14ac:dyDescent="0.25">
      <c r="C555" s="46"/>
      <c r="D555" s="47"/>
      <c r="E555" s="45"/>
      <c r="F555" s="45"/>
      <c r="G555" s="45"/>
      <c r="H555" s="45"/>
      <c r="I555" s="45"/>
      <c r="J555" s="45"/>
      <c r="K555" s="45"/>
      <c r="L555" s="5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D555">
        <v>554</v>
      </c>
      <c r="AE555" t="str">
        <f>VLOOKUP(Sheet1!B577,Sheet2!$H$2:$J$300,3,FALSE)</f>
        <v>PHI</v>
      </c>
      <c r="AF555" t="str">
        <f>VLOOKUP(Sheet1!C577,Sheet2!$H$2:$J$300,3,FALSE)</f>
        <v>MIN</v>
      </c>
      <c r="AG555" t="str">
        <f>VLOOKUP(Sheet1!D577,Sheet2!$H$2:$J$300,3,FALSE)</f>
        <v>PHI</v>
      </c>
      <c r="AH555" t="str">
        <f>VLOOKUP(Sheet1!E577,Sheet2!$H$2:$J$300,3,FALSE)</f>
        <v>DEN</v>
      </c>
      <c r="AI555" t="str">
        <f>VLOOKUP(Sheet1!F577,Sheet2!$H$2:$J$300,3,FALSE)</f>
        <v>PHO</v>
      </c>
      <c r="AJ555" t="str">
        <f>VLOOKUP(Sheet1!G577,Sheet2!$H$2:$J$300,3,FALSE)</f>
        <v>UTA</v>
      </c>
      <c r="AK555" t="str">
        <f>VLOOKUP(Sheet1!H577,Sheet2!$H$2:$J$300,3,FALSE)</f>
        <v>ATL</v>
      </c>
      <c r="AL555" t="str">
        <f>VLOOKUP(Sheet1!I577,Sheet2!$H$2:$J$300,3,FALSE)</f>
        <v>SAC</v>
      </c>
      <c r="AM555" t="str">
        <f>VLOOKUP(Sheet1!J577,Sheet2!$H$2:$J$300,3,FALSE)</f>
        <v>MIN</v>
      </c>
      <c r="AN555">
        <f si="81" t="shared"/>
        <v>2</v>
      </c>
      <c r="AO555">
        <f si="82" t="shared"/>
        <v>2</v>
      </c>
      <c r="AP555">
        <f si="83" t="shared"/>
        <v>2</v>
      </c>
      <c r="AQ555">
        <f si="84" t="shared"/>
        <v>1</v>
      </c>
      <c r="AR555">
        <f si="85" t="shared"/>
        <v>1</v>
      </c>
      <c r="AS555">
        <f si="86" t="shared"/>
        <v>1</v>
      </c>
      <c r="AT555">
        <f si="87" t="shared"/>
        <v>1</v>
      </c>
      <c r="AU555">
        <f si="88" t="shared"/>
        <v>1</v>
      </c>
      <c r="AV555">
        <f si="89" t="shared"/>
        <v>2</v>
      </c>
      <c r="AW555">
        <f si="90" t="shared"/>
        <v>2</v>
      </c>
    </row>
    <row r="556" spans="3:49" x14ac:dyDescent="0.25">
      <c r="C556" s="46"/>
      <c r="D556" s="47"/>
      <c r="E556" s="45"/>
      <c r="F556" s="45"/>
      <c r="G556" s="45"/>
      <c r="H556" s="45"/>
      <c r="I556" s="45"/>
      <c r="J556" s="45"/>
      <c r="K556" s="45"/>
      <c r="L556" s="5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D556">
        <v>555</v>
      </c>
      <c r="AE556" t="str">
        <f>VLOOKUP(Sheet1!B578,Sheet2!$H$2:$J$300,3,FALSE)</f>
        <v>PHI</v>
      </c>
      <c r="AF556" t="str">
        <f>VLOOKUP(Sheet1!C578,Sheet2!$H$2:$J$300,3,FALSE)</f>
        <v>PHI</v>
      </c>
      <c r="AG556" t="str">
        <f>VLOOKUP(Sheet1!D578,Sheet2!$H$2:$J$300,3,FALSE)</f>
        <v>HOU</v>
      </c>
      <c r="AH556" t="str">
        <f>VLOOKUP(Sheet1!E578,Sheet2!$H$2:$J$300,3,FALSE)</f>
        <v>HOU</v>
      </c>
      <c r="AI556" t="str">
        <f>VLOOKUP(Sheet1!F578,Sheet2!$H$2:$J$300,3,FALSE)</f>
        <v>PHO</v>
      </c>
      <c r="AJ556" t="str">
        <f>VLOOKUP(Sheet1!G578,Sheet2!$H$2:$J$300,3,FALSE)</f>
        <v>PHO</v>
      </c>
      <c r="AK556" t="str">
        <f>VLOOKUP(Sheet1!H578,Sheet2!$H$2:$J$300,3,FALSE)</f>
        <v>PHO</v>
      </c>
      <c r="AL556" t="str">
        <f>VLOOKUP(Sheet1!I578,Sheet2!$H$2:$J$300,3,FALSE)</f>
        <v>PHO</v>
      </c>
      <c r="AM556" t="str">
        <f>VLOOKUP(Sheet1!J578,Sheet2!$H$2:$J$300,3,FALSE)</f>
        <v>PHO</v>
      </c>
      <c r="AN556">
        <f si="81" t="shared"/>
        <v>2</v>
      </c>
      <c r="AO556">
        <f si="82" t="shared"/>
        <v>2</v>
      </c>
      <c r="AP556">
        <f si="83" t="shared"/>
        <v>2</v>
      </c>
      <c r="AQ556">
        <f si="84" t="shared"/>
        <v>2</v>
      </c>
      <c r="AR556">
        <f si="85" t="shared"/>
        <v>5</v>
      </c>
      <c r="AS556">
        <f si="86" t="shared"/>
        <v>5</v>
      </c>
      <c r="AT556">
        <f si="87" t="shared"/>
        <v>5</v>
      </c>
      <c r="AU556">
        <f si="88" t="shared"/>
        <v>5</v>
      </c>
      <c r="AV556">
        <f si="89" t="shared"/>
        <v>5</v>
      </c>
      <c r="AW556">
        <f si="90" t="shared"/>
        <v>5</v>
      </c>
    </row>
    <row r="557" spans="3:49" x14ac:dyDescent="0.25">
      <c r="C557" s="46"/>
      <c r="D557" s="47"/>
      <c r="E557" s="45"/>
      <c r="F557" s="45"/>
      <c r="G557" s="45"/>
      <c r="H557" s="45"/>
      <c r="I557" s="45"/>
      <c r="J557" s="45"/>
      <c r="K557" s="45"/>
      <c r="L557" s="5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D557">
        <v>556</v>
      </c>
      <c r="AE557" t="str">
        <f>VLOOKUP(Sheet1!B579,Sheet2!$H$2:$J$300,3,FALSE)</f>
        <v>PHI</v>
      </c>
      <c r="AF557" t="str">
        <f>VLOOKUP(Sheet1!C579,Sheet2!$H$2:$J$300,3,FALSE)</f>
        <v>PHO</v>
      </c>
      <c r="AG557" t="str">
        <f>VLOOKUP(Sheet1!D579,Sheet2!$H$2:$J$300,3,FALSE)</f>
        <v>PHI</v>
      </c>
      <c r="AH557" t="str">
        <f>VLOOKUP(Sheet1!E579,Sheet2!$H$2:$J$300,3,FALSE)</f>
        <v>DEN</v>
      </c>
      <c r="AI557" t="str">
        <f>VLOOKUP(Sheet1!F579,Sheet2!$H$2:$J$300,3,FALSE)</f>
        <v>UTA</v>
      </c>
      <c r="AJ557" t="str">
        <f>VLOOKUP(Sheet1!G579,Sheet2!$H$2:$J$300,3,FALSE)</f>
        <v>HOU</v>
      </c>
      <c r="AK557" t="str">
        <f>VLOOKUP(Sheet1!H579,Sheet2!$H$2:$J$300,3,FALSE)</f>
        <v>SAC</v>
      </c>
      <c r="AL557" t="str">
        <f>VLOOKUP(Sheet1!I579,Sheet2!$H$2:$J$300,3,FALSE)</f>
        <v>PHO</v>
      </c>
      <c r="AM557" t="str">
        <f>VLOOKUP(Sheet1!J579,Sheet2!$H$2:$J$300,3,FALSE)</f>
        <v>PHI</v>
      </c>
      <c r="AN557">
        <f si="81" t="shared"/>
        <v>3</v>
      </c>
      <c r="AO557">
        <f si="82" t="shared"/>
        <v>2</v>
      </c>
      <c r="AP557">
        <f si="83" t="shared"/>
        <v>3</v>
      </c>
      <c r="AQ557">
        <f si="84" t="shared"/>
        <v>1</v>
      </c>
      <c r="AR557">
        <f si="85" t="shared"/>
        <v>1</v>
      </c>
      <c r="AS557">
        <f si="86" t="shared"/>
        <v>1</v>
      </c>
      <c r="AT557">
        <f si="87" t="shared"/>
        <v>1</v>
      </c>
      <c r="AU557">
        <f si="88" t="shared"/>
        <v>2</v>
      </c>
      <c r="AV557">
        <f si="89" t="shared"/>
        <v>3</v>
      </c>
      <c r="AW557">
        <f si="90" t="shared"/>
        <v>3</v>
      </c>
    </row>
    <row r="558" spans="3:49" x14ac:dyDescent="0.25">
      <c r="C558" s="46"/>
      <c r="D558" s="47"/>
      <c r="E558" s="45"/>
      <c r="F558" s="45"/>
      <c r="G558" s="45"/>
      <c r="H558" s="45"/>
      <c r="I558" s="45"/>
      <c r="J558" s="45"/>
      <c r="K558" s="45"/>
      <c r="L558" s="5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D558">
        <v>557</v>
      </c>
      <c r="AE558" t="str">
        <f>VLOOKUP(Sheet1!B580,Sheet2!$H$2:$J$300,3,FALSE)</f>
        <v>SAC</v>
      </c>
      <c r="AF558" t="str">
        <f>VLOOKUP(Sheet1!C580,Sheet2!$H$2:$J$300,3,FALSE)</f>
        <v>MIN</v>
      </c>
      <c r="AG558" t="str">
        <f>VLOOKUP(Sheet1!D580,Sheet2!$H$2:$J$300,3,FALSE)</f>
        <v>PHO</v>
      </c>
      <c r="AH558" t="str">
        <f>VLOOKUP(Sheet1!E580,Sheet2!$H$2:$J$300,3,FALSE)</f>
        <v>SAC</v>
      </c>
      <c r="AI558" t="str">
        <f>VLOOKUP(Sheet1!F580,Sheet2!$H$2:$J$300,3,FALSE)</f>
        <v>DEN</v>
      </c>
      <c r="AJ558" t="str">
        <f>VLOOKUP(Sheet1!G580,Sheet2!$H$2:$J$300,3,FALSE)</f>
        <v>PHO</v>
      </c>
      <c r="AK558" t="str">
        <f>VLOOKUP(Sheet1!H580,Sheet2!$H$2:$J$300,3,FALSE)</f>
        <v>SAC</v>
      </c>
      <c r="AL558" t="str">
        <f>VLOOKUP(Sheet1!I580,Sheet2!$H$2:$J$300,3,FALSE)</f>
        <v>PHO</v>
      </c>
      <c r="AM558" t="str">
        <f>VLOOKUP(Sheet1!J580,Sheet2!$H$2:$J$300,3,FALSE)</f>
        <v>UTA</v>
      </c>
      <c r="AN558">
        <f si="81" t="shared"/>
        <v>3</v>
      </c>
      <c r="AO558">
        <f si="82" t="shared"/>
        <v>1</v>
      </c>
      <c r="AP558">
        <f si="83" t="shared"/>
        <v>3</v>
      </c>
      <c r="AQ558">
        <f si="84" t="shared"/>
        <v>3</v>
      </c>
      <c r="AR558">
        <f si="85" t="shared"/>
        <v>1</v>
      </c>
      <c r="AS558">
        <f si="86" t="shared"/>
        <v>3</v>
      </c>
      <c r="AT558">
        <f si="87" t="shared"/>
        <v>3</v>
      </c>
      <c r="AU558">
        <f si="88" t="shared"/>
        <v>3</v>
      </c>
      <c r="AV558">
        <f si="89" t="shared"/>
        <v>1</v>
      </c>
      <c r="AW558">
        <f si="90" t="shared"/>
        <v>3</v>
      </c>
    </row>
    <row r="559" spans="3:49" x14ac:dyDescent="0.25">
      <c r="C559" s="46"/>
      <c r="D559" s="47"/>
      <c r="E559" s="45"/>
      <c r="F559" s="45"/>
      <c r="G559" s="45"/>
      <c r="H559" s="45"/>
      <c r="I559" s="45"/>
      <c r="J559" s="45"/>
      <c r="K559" s="45"/>
      <c r="L559" s="5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D559">
        <v>558</v>
      </c>
      <c r="AE559" t="str">
        <f>VLOOKUP(Sheet1!B581,Sheet2!$H$2:$J$300,3,FALSE)</f>
        <v>SAC</v>
      </c>
      <c r="AF559" t="str">
        <f>VLOOKUP(Sheet1!C581,Sheet2!$H$2:$J$300,3,FALSE)</f>
        <v>MIN</v>
      </c>
      <c r="AG559" t="str">
        <f>VLOOKUP(Sheet1!D581,Sheet2!$H$2:$J$300,3,FALSE)</f>
        <v>PHO</v>
      </c>
      <c r="AH559" t="str">
        <f>VLOOKUP(Sheet1!E581,Sheet2!$H$2:$J$300,3,FALSE)</f>
        <v>DEN</v>
      </c>
      <c r="AI559" t="str">
        <f>VLOOKUP(Sheet1!F581,Sheet2!$H$2:$J$300,3,FALSE)</f>
        <v>DEN</v>
      </c>
      <c r="AJ559" t="str">
        <f>VLOOKUP(Sheet1!G581,Sheet2!$H$2:$J$300,3,FALSE)</f>
        <v>PHO</v>
      </c>
      <c r="AK559" t="str">
        <f>VLOOKUP(Sheet1!H581,Sheet2!$H$2:$J$300,3,FALSE)</f>
        <v>ATL</v>
      </c>
      <c r="AL559" t="str">
        <f>VLOOKUP(Sheet1!I581,Sheet2!$H$2:$J$300,3,FALSE)</f>
        <v>DEN</v>
      </c>
      <c r="AM559" t="str">
        <f>VLOOKUP(Sheet1!J581,Sheet2!$H$2:$J$300,3,FALSE)</f>
        <v>PHI</v>
      </c>
      <c r="AN559">
        <f si="81" t="shared"/>
        <v>1</v>
      </c>
      <c r="AO559">
        <f si="82" t="shared"/>
        <v>1</v>
      </c>
      <c r="AP559">
        <f si="83" t="shared"/>
        <v>2</v>
      </c>
      <c r="AQ559">
        <f si="84" t="shared"/>
        <v>3</v>
      </c>
      <c r="AR559">
        <f si="85" t="shared"/>
        <v>3</v>
      </c>
      <c r="AS559">
        <f si="86" t="shared"/>
        <v>2</v>
      </c>
      <c r="AT559">
        <f si="87" t="shared"/>
        <v>1</v>
      </c>
      <c r="AU559">
        <f si="88" t="shared"/>
        <v>3</v>
      </c>
      <c r="AV559">
        <f si="89" t="shared"/>
        <v>1</v>
      </c>
      <c r="AW559">
        <f si="90" t="shared"/>
        <v>3</v>
      </c>
    </row>
    <row r="560" spans="3:49" x14ac:dyDescent="0.25">
      <c r="C560" s="46"/>
      <c r="D560" s="47"/>
      <c r="E560" s="45"/>
      <c r="F560" s="45"/>
      <c r="G560" s="45"/>
      <c r="H560" s="45"/>
      <c r="I560" s="45"/>
      <c r="J560" s="45"/>
      <c r="K560" s="45"/>
      <c r="L560" s="5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D560">
        <v>559</v>
      </c>
      <c r="AE560" t="str">
        <f>VLOOKUP(Sheet1!B582,Sheet2!$H$2:$J$300,3,FALSE)</f>
        <v>PHI</v>
      </c>
      <c r="AF560" t="str">
        <f>VLOOKUP(Sheet1!C582,Sheet2!$H$2:$J$300,3,FALSE)</f>
        <v>SAC</v>
      </c>
      <c r="AG560" t="str">
        <f>VLOOKUP(Sheet1!D582,Sheet2!$H$2:$J$300,3,FALSE)</f>
        <v>HOU</v>
      </c>
      <c r="AH560" t="str">
        <f>VLOOKUP(Sheet1!E582,Sheet2!$H$2:$J$300,3,FALSE)</f>
        <v>DEN</v>
      </c>
      <c r="AI560" t="str">
        <f>VLOOKUP(Sheet1!F582,Sheet2!$H$2:$J$300,3,FALSE)</f>
        <v>PHI</v>
      </c>
      <c r="AJ560" t="str">
        <f>VLOOKUP(Sheet1!G582,Sheet2!$H$2:$J$300,3,FALSE)</f>
        <v>HOU</v>
      </c>
      <c r="AK560" t="str">
        <f>VLOOKUP(Sheet1!H582,Sheet2!$H$2:$J$300,3,FALSE)</f>
        <v>PHO</v>
      </c>
      <c r="AL560" t="str">
        <f>VLOOKUP(Sheet1!I582,Sheet2!$H$2:$J$300,3,FALSE)</f>
        <v>DEN</v>
      </c>
      <c r="AM560" t="str">
        <f>VLOOKUP(Sheet1!J582,Sheet2!$H$2:$J$300,3,FALSE)</f>
        <v>SAC</v>
      </c>
      <c r="AN560">
        <f si="81" t="shared"/>
        <v>2</v>
      </c>
      <c r="AO560">
        <f si="82" t="shared"/>
        <v>2</v>
      </c>
      <c r="AP560">
        <f si="83" t="shared"/>
        <v>2</v>
      </c>
      <c r="AQ560">
        <f si="84" t="shared"/>
        <v>2</v>
      </c>
      <c r="AR560">
        <f si="85" t="shared"/>
        <v>2</v>
      </c>
      <c r="AS560">
        <f si="86" t="shared"/>
        <v>2</v>
      </c>
      <c r="AT560">
        <f si="87" t="shared"/>
        <v>1</v>
      </c>
      <c r="AU560">
        <f si="88" t="shared"/>
        <v>2</v>
      </c>
      <c r="AV560">
        <f si="89" t="shared"/>
        <v>2</v>
      </c>
      <c r="AW560">
        <f si="90" t="shared"/>
        <v>2</v>
      </c>
    </row>
    <row r="561" spans="3:49" x14ac:dyDescent="0.25">
      <c r="C561" s="46"/>
      <c r="D561" s="47"/>
      <c r="E561" s="45"/>
      <c r="F561" s="45"/>
      <c r="G561" s="45"/>
      <c r="H561" s="45"/>
      <c r="I561" s="45"/>
      <c r="J561" s="45"/>
      <c r="K561" s="45"/>
      <c r="L561" s="5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D561">
        <v>560</v>
      </c>
      <c r="AE561" t="str">
        <f>VLOOKUP(Sheet1!B583,Sheet2!$H$2:$J$300,3,FALSE)</f>
        <v>PHI</v>
      </c>
      <c r="AF561" t="str">
        <f>VLOOKUP(Sheet1!C583,Sheet2!$H$2:$J$300,3,FALSE)</f>
        <v>MIN</v>
      </c>
      <c r="AG561" t="str">
        <f>VLOOKUP(Sheet1!D583,Sheet2!$H$2:$J$300,3,FALSE)</f>
        <v>UTA</v>
      </c>
      <c r="AH561" t="str">
        <f>VLOOKUP(Sheet1!E583,Sheet2!$H$2:$J$300,3,FALSE)</f>
        <v>DEN</v>
      </c>
      <c r="AI561" t="str">
        <f>VLOOKUP(Sheet1!F583,Sheet2!$H$2:$J$300,3,FALSE)</f>
        <v>UTA</v>
      </c>
      <c r="AJ561" t="str">
        <f>VLOOKUP(Sheet1!G583,Sheet2!$H$2:$J$300,3,FALSE)</f>
        <v>PHI</v>
      </c>
      <c r="AK561" t="str">
        <f>VLOOKUP(Sheet1!H583,Sheet2!$H$2:$J$300,3,FALSE)</f>
        <v>SAC</v>
      </c>
      <c r="AL561" t="str">
        <f>VLOOKUP(Sheet1!I583,Sheet2!$H$2:$J$300,3,FALSE)</f>
        <v>PHO</v>
      </c>
      <c r="AM561" t="str">
        <f>VLOOKUP(Sheet1!J583,Sheet2!$H$2:$J$300,3,FALSE)</f>
        <v>PHI</v>
      </c>
      <c r="AN561">
        <f si="81" t="shared"/>
        <v>3</v>
      </c>
      <c r="AO561">
        <f si="82" t="shared"/>
        <v>1</v>
      </c>
      <c r="AP561">
        <f si="83" t="shared"/>
        <v>2</v>
      </c>
      <c r="AQ561">
        <f si="84" t="shared"/>
        <v>1</v>
      </c>
      <c r="AR561">
        <f si="85" t="shared"/>
        <v>2</v>
      </c>
      <c r="AS561">
        <f si="86" t="shared"/>
        <v>3</v>
      </c>
      <c r="AT561">
        <f si="87" t="shared"/>
        <v>1</v>
      </c>
      <c r="AU561">
        <f si="88" t="shared"/>
        <v>1</v>
      </c>
      <c r="AV561">
        <f si="89" t="shared"/>
        <v>3</v>
      </c>
      <c r="AW561">
        <f si="90" t="shared"/>
        <v>3</v>
      </c>
    </row>
    <row r="562" spans="3:49" x14ac:dyDescent="0.25">
      <c r="C562" s="46"/>
      <c r="D562" s="47"/>
      <c r="E562" s="45"/>
      <c r="F562" s="45"/>
      <c r="G562" s="45"/>
      <c r="H562" s="45"/>
      <c r="I562" s="45"/>
      <c r="J562" s="45"/>
      <c r="K562" s="45"/>
      <c r="L562" s="5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D562">
        <v>561</v>
      </c>
      <c r="AE562" t="str">
        <f>VLOOKUP(Sheet1!B584,Sheet2!$H$2:$J$300,3,FALSE)</f>
        <v>UTA</v>
      </c>
      <c r="AF562" t="str">
        <f>VLOOKUP(Sheet1!C584,Sheet2!$H$2:$J$300,3,FALSE)</f>
        <v>MIN</v>
      </c>
      <c r="AG562" t="str">
        <f>VLOOKUP(Sheet1!D584,Sheet2!$H$2:$J$300,3,FALSE)</f>
        <v>HOU</v>
      </c>
      <c r="AH562" t="str">
        <f>VLOOKUP(Sheet1!E584,Sheet2!$H$2:$J$300,3,FALSE)</f>
        <v>DEN</v>
      </c>
      <c r="AI562" t="str">
        <f>VLOOKUP(Sheet1!F584,Sheet2!$H$2:$J$300,3,FALSE)</f>
        <v>DEN</v>
      </c>
      <c r="AJ562" t="str">
        <f>VLOOKUP(Sheet1!G584,Sheet2!$H$2:$J$300,3,FALSE)</f>
        <v>PHI</v>
      </c>
      <c r="AK562" t="str">
        <f>VLOOKUP(Sheet1!H584,Sheet2!$H$2:$J$300,3,FALSE)</f>
        <v>PHO</v>
      </c>
      <c r="AL562" t="str">
        <f>VLOOKUP(Sheet1!I584,Sheet2!$H$2:$J$300,3,FALSE)</f>
        <v>DEN</v>
      </c>
      <c r="AM562" t="str">
        <f>VLOOKUP(Sheet1!J584,Sheet2!$H$2:$J$300,3,FALSE)</f>
        <v>MIN</v>
      </c>
      <c r="AN562">
        <f si="81" t="shared"/>
        <v>1</v>
      </c>
      <c r="AO562">
        <f si="82" t="shared"/>
        <v>2</v>
      </c>
      <c r="AP562">
        <f si="83" t="shared"/>
        <v>1</v>
      </c>
      <c r="AQ562">
        <f si="84" t="shared"/>
        <v>3</v>
      </c>
      <c r="AR562">
        <f si="85" t="shared"/>
        <v>3</v>
      </c>
      <c r="AS562">
        <f si="86" t="shared"/>
        <v>1</v>
      </c>
      <c r="AT562">
        <f si="87" t="shared"/>
        <v>1</v>
      </c>
      <c r="AU562">
        <f si="88" t="shared"/>
        <v>3</v>
      </c>
      <c r="AV562">
        <f si="89" t="shared"/>
        <v>2</v>
      </c>
      <c r="AW562">
        <f si="90" t="shared"/>
        <v>3</v>
      </c>
    </row>
    <row r="563" spans="3:49" x14ac:dyDescent="0.25">
      <c r="C563" s="46"/>
      <c r="D563" s="47"/>
      <c r="E563" s="45"/>
      <c r="F563" s="45"/>
      <c r="G563" s="45"/>
      <c r="H563" s="45"/>
      <c r="I563" s="45"/>
      <c r="J563" s="45"/>
      <c r="K563" s="45"/>
      <c r="L563" s="5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D563">
        <v>562</v>
      </c>
      <c r="AE563" t="str">
        <f>VLOOKUP(Sheet1!B585,Sheet2!$H$2:$J$300,3,FALSE)</f>
        <v>SAC</v>
      </c>
      <c r="AF563" t="str">
        <f>VLOOKUP(Sheet1!C585,Sheet2!$H$2:$J$300,3,FALSE)</f>
        <v>UTA</v>
      </c>
      <c r="AG563" t="str">
        <f>VLOOKUP(Sheet1!D585,Sheet2!$H$2:$J$300,3,FALSE)</f>
        <v>PHI</v>
      </c>
      <c r="AH563" t="str">
        <f>VLOOKUP(Sheet1!E585,Sheet2!$H$2:$J$300,3,FALSE)</f>
        <v>DEN</v>
      </c>
      <c r="AI563" t="str">
        <f>VLOOKUP(Sheet1!F585,Sheet2!$H$2:$J$300,3,FALSE)</f>
        <v>PHO</v>
      </c>
      <c r="AJ563" t="str">
        <f>VLOOKUP(Sheet1!G585,Sheet2!$H$2:$J$300,3,FALSE)</f>
        <v>UTA</v>
      </c>
      <c r="AK563" t="str">
        <f>VLOOKUP(Sheet1!H585,Sheet2!$H$2:$J$300,3,FALSE)</f>
        <v>ATL</v>
      </c>
      <c r="AL563" t="str">
        <f>VLOOKUP(Sheet1!I585,Sheet2!$H$2:$J$300,3,FALSE)</f>
        <v>DEN</v>
      </c>
      <c r="AM563" t="str">
        <f>VLOOKUP(Sheet1!J585,Sheet2!$H$2:$J$300,3,FALSE)</f>
        <v>MIN</v>
      </c>
      <c r="AN563">
        <f si="81" t="shared"/>
        <v>1</v>
      </c>
      <c r="AO563">
        <f si="82" t="shared"/>
        <v>2</v>
      </c>
      <c r="AP563">
        <f si="83" t="shared"/>
        <v>1</v>
      </c>
      <c r="AQ563">
        <f si="84" t="shared"/>
        <v>2</v>
      </c>
      <c r="AR563">
        <f si="85" t="shared"/>
        <v>1</v>
      </c>
      <c r="AS563">
        <f si="86" t="shared"/>
        <v>2</v>
      </c>
      <c r="AT563">
        <f si="87" t="shared"/>
        <v>1</v>
      </c>
      <c r="AU563">
        <f si="88" t="shared"/>
        <v>2</v>
      </c>
      <c r="AV563">
        <f si="89" t="shared"/>
        <v>1</v>
      </c>
      <c r="AW563">
        <f si="90" t="shared"/>
        <v>2</v>
      </c>
    </row>
    <row r="564" spans="3:49" x14ac:dyDescent="0.25">
      <c r="C564" s="46"/>
      <c r="D564" s="47"/>
      <c r="E564" s="45"/>
      <c r="F564" s="45"/>
      <c r="G564" s="45"/>
      <c r="H564" s="45"/>
      <c r="I564" s="45"/>
      <c r="J564" s="45"/>
      <c r="K564" s="45"/>
      <c r="L564" s="5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D564">
        <v>563</v>
      </c>
      <c r="AE564" t="str">
        <f>VLOOKUP(Sheet1!B586,Sheet2!$H$2:$J$300,3,FALSE)</f>
        <v>PHI</v>
      </c>
      <c r="AF564" t="str">
        <f>VLOOKUP(Sheet1!C586,Sheet2!$H$2:$J$300,3,FALSE)</f>
        <v>ATL</v>
      </c>
      <c r="AG564" t="str">
        <f>VLOOKUP(Sheet1!D586,Sheet2!$H$2:$J$300,3,FALSE)</f>
        <v>PHO</v>
      </c>
      <c r="AH564" t="str">
        <f>VLOOKUP(Sheet1!E586,Sheet2!$H$2:$J$300,3,FALSE)</f>
        <v>DEN</v>
      </c>
      <c r="AI564" t="str">
        <f>VLOOKUP(Sheet1!F586,Sheet2!$H$2:$J$300,3,FALSE)</f>
        <v>PHO</v>
      </c>
      <c r="AJ564" t="str">
        <f>VLOOKUP(Sheet1!G586,Sheet2!$H$2:$J$300,3,FALSE)</f>
        <v>HOU</v>
      </c>
      <c r="AK564" t="str">
        <f>VLOOKUP(Sheet1!H586,Sheet2!$H$2:$J$300,3,FALSE)</f>
        <v>HOU</v>
      </c>
      <c r="AL564" t="str">
        <f>VLOOKUP(Sheet1!I586,Sheet2!$H$2:$J$300,3,FALSE)</f>
        <v>PHO</v>
      </c>
      <c r="AM564" t="str">
        <f>VLOOKUP(Sheet1!J586,Sheet2!$H$2:$J$300,3,FALSE)</f>
        <v>PHO</v>
      </c>
      <c r="AN564">
        <f si="81" t="shared"/>
        <v>1</v>
      </c>
      <c r="AO564">
        <f si="82" t="shared"/>
        <v>1</v>
      </c>
      <c r="AP564">
        <f si="83" t="shared"/>
        <v>4</v>
      </c>
      <c r="AQ564">
        <f si="84" t="shared"/>
        <v>1</v>
      </c>
      <c r="AR564">
        <f si="85" t="shared"/>
        <v>4</v>
      </c>
      <c r="AS564">
        <f si="86" t="shared"/>
        <v>2</v>
      </c>
      <c r="AT564">
        <f si="87" t="shared"/>
        <v>2</v>
      </c>
      <c r="AU564">
        <f si="88" t="shared"/>
        <v>4</v>
      </c>
      <c r="AV564">
        <f si="89" t="shared"/>
        <v>4</v>
      </c>
      <c r="AW564">
        <f si="90" t="shared"/>
        <v>4</v>
      </c>
    </row>
    <row r="565" spans="3:49" x14ac:dyDescent="0.25">
      <c r="C565" s="46"/>
      <c r="D565" s="47"/>
      <c r="E565" s="45"/>
      <c r="F565" s="45"/>
      <c r="G565" s="45"/>
      <c r="H565" s="45"/>
      <c r="I565" s="45"/>
      <c r="J565" s="45"/>
      <c r="K565" s="45"/>
      <c r="L565" s="5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D565">
        <v>564</v>
      </c>
      <c r="AE565" t="str">
        <f>VLOOKUP(Sheet1!B587,Sheet2!$H$2:$J$300,3,FALSE)</f>
        <v>SAC</v>
      </c>
      <c r="AF565" t="str">
        <f>VLOOKUP(Sheet1!C587,Sheet2!$H$2:$J$300,3,FALSE)</f>
        <v>MIN</v>
      </c>
      <c r="AG565" t="str">
        <f>VLOOKUP(Sheet1!D587,Sheet2!$H$2:$J$300,3,FALSE)</f>
        <v>UTA</v>
      </c>
      <c r="AH565" t="str">
        <f>VLOOKUP(Sheet1!E587,Sheet2!$H$2:$J$300,3,FALSE)</f>
        <v>DEN</v>
      </c>
      <c r="AI565" t="str">
        <f>VLOOKUP(Sheet1!F587,Sheet2!$H$2:$J$300,3,FALSE)</f>
        <v>DEN</v>
      </c>
      <c r="AJ565" t="str">
        <f>VLOOKUP(Sheet1!G587,Sheet2!$H$2:$J$300,3,FALSE)</f>
        <v>PHO</v>
      </c>
      <c r="AK565" t="str">
        <f>VLOOKUP(Sheet1!H587,Sheet2!$H$2:$J$300,3,FALSE)</f>
        <v>HOU</v>
      </c>
      <c r="AL565" t="str">
        <f>VLOOKUP(Sheet1!I587,Sheet2!$H$2:$J$300,3,FALSE)</f>
        <v>PHO</v>
      </c>
      <c r="AM565" t="str">
        <f>VLOOKUP(Sheet1!J587,Sheet2!$H$2:$J$300,3,FALSE)</f>
        <v>UTA</v>
      </c>
      <c r="AN565">
        <f si="81" t="shared"/>
        <v>1</v>
      </c>
      <c r="AO565">
        <f si="82" t="shared"/>
        <v>1</v>
      </c>
      <c r="AP565">
        <f si="83" t="shared"/>
        <v>2</v>
      </c>
      <c r="AQ565">
        <f si="84" t="shared"/>
        <v>2</v>
      </c>
      <c r="AR565">
        <f si="85" t="shared"/>
        <v>2</v>
      </c>
      <c r="AS565">
        <f si="86" t="shared"/>
        <v>2</v>
      </c>
      <c r="AT565">
        <f si="87" t="shared"/>
        <v>1</v>
      </c>
      <c r="AU565">
        <f si="88" t="shared"/>
        <v>2</v>
      </c>
      <c r="AV565">
        <f si="89" t="shared"/>
        <v>2</v>
      </c>
      <c r="AW565">
        <f si="90" t="shared"/>
        <v>2</v>
      </c>
    </row>
    <row r="566" spans="3:49" x14ac:dyDescent="0.25">
      <c r="C566" s="46"/>
      <c r="D566" s="47"/>
      <c r="E566" s="45"/>
      <c r="F566" s="45"/>
      <c r="G566" s="45"/>
      <c r="H566" s="45"/>
      <c r="I566" s="45"/>
      <c r="J566" s="45"/>
      <c r="K566" s="45"/>
      <c r="L566" s="5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D566">
        <v>565</v>
      </c>
      <c r="AE566" t="str">
        <f>VLOOKUP(Sheet1!B588,Sheet2!$H$2:$J$300,3,FALSE)</f>
        <v>PHI</v>
      </c>
      <c r="AF566" t="str">
        <f>VLOOKUP(Sheet1!C588,Sheet2!$H$2:$J$300,3,FALSE)</f>
        <v>ATL</v>
      </c>
      <c r="AG566" t="str">
        <f>VLOOKUP(Sheet1!D588,Sheet2!$H$2:$J$300,3,FALSE)</f>
        <v>PHO</v>
      </c>
      <c r="AH566" t="str">
        <f>VLOOKUP(Sheet1!E588,Sheet2!$H$2:$J$300,3,FALSE)</f>
        <v>DEN</v>
      </c>
      <c r="AI566" t="str">
        <f>VLOOKUP(Sheet1!F588,Sheet2!$H$2:$J$300,3,FALSE)</f>
        <v>ATL</v>
      </c>
      <c r="AJ566" t="str">
        <f>VLOOKUP(Sheet1!G588,Sheet2!$H$2:$J$300,3,FALSE)</f>
        <v>MIN</v>
      </c>
      <c r="AK566" t="str">
        <f>VLOOKUP(Sheet1!H588,Sheet2!$H$2:$J$300,3,FALSE)</f>
        <v>HOU</v>
      </c>
      <c r="AL566" t="str">
        <f>VLOOKUP(Sheet1!I588,Sheet2!$H$2:$J$300,3,FALSE)</f>
        <v>PHO</v>
      </c>
      <c r="AM566" t="str">
        <f>VLOOKUP(Sheet1!J588,Sheet2!$H$2:$J$300,3,FALSE)</f>
        <v>MIN</v>
      </c>
      <c r="AN566">
        <f ref="AN566:AN629" si="91" t="shared">COUNTIF($AE566:$AM566,AE566)</f>
        <v>1</v>
      </c>
      <c r="AO566">
        <f ref="AO566:AO629" si="92" t="shared">COUNTIF($AE566:$AM566,AF566)</f>
        <v>2</v>
      </c>
      <c r="AP566">
        <f ref="AP566:AP629" si="93" t="shared">COUNTIF($AE566:$AM566,AG566)</f>
        <v>2</v>
      </c>
      <c r="AQ566">
        <f ref="AQ566:AQ629" si="94" t="shared">COUNTIF($AE566:$AM566,AH566)</f>
        <v>1</v>
      </c>
      <c r="AR566">
        <f ref="AR566:AR629" si="95" t="shared">COUNTIF($AE566:$AM566,AI566)</f>
        <v>2</v>
      </c>
      <c r="AS566">
        <f ref="AS566:AS629" si="96" t="shared">COUNTIF($AE566:$AM566,AJ566)</f>
        <v>2</v>
      </c>
      <c r="AT566">
        <f ref="AT566:AT629" si="97" t="shared">COUNTIF($AE566:$AM566,AK566)</f>
        <v>1</v>
      </c>
      <c r="AU566">
        <f ref="AU566:AU629" si="98" t="shared">COUNTIF($AE566:$AM566,AL566)</f>
        <v>2</v>
      </c>
      <c r="AV566">
        <f ref="AV566:AV629" si="99" t="shared">COUNTIF($AE566:$AM566,AM566)</f>
        <v>2</v>
      </c>
      <c r="AW566">
        <f ref="AW566:AW629" si="100" t="shared">MAX(AN566:AV566)</f>
        <v>2</v>
      </c>
    </row>
    <row r="567" spans="3:49" x14ac:dyDescent="0.25">
      <c r="C567" s="46"/>
      <c r="D567" s="47"/>
      <c r="E567" s="45"/>
      <c r="F567" s="45"/>
      <c r="G567" s="45"/>
      <c r="H567" s="45"/>
      <c r="I567" s="45"/>
      <c r="J567" s="45"/>
      <c r="K567" s="45"/>
      <c r="L567" s="5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D567">
        <v>566</v>
      </c>
      <c r="AE567" t="str">
        <f>VLOOKUP(Sheet1!B589,Sheet2!$H$2:$J$300,3,FALSE)</f>
        <v>PHI</v>
      </c>
      <c r="AF567" t="str">
        <f>VLOOKUP(Sheet1!C589,Sheet2!$H$2:$J$300,3,FALSE)</f>
        <v>MIN</v>
      </c>
      <c r="AG567" t="str">
        <f>VLOOKUP(Sheet1!D589,Sheet2!$H$2:$J$300,3,FALSE)</f>
        <v>PHI</v>
      </c>
      <c r="AH567" t="str">
        <f>VLOOKUP(Sheet1!E589,Sheet2!$H$2:$J$300,3,FALSE)</f>
        <v>ATL</v>
      </c>
      <c r="AI567" t="str">
        <f>VLOOKUP(Sheet1!F589,Sheet2!$H$2:$J$300,3,FALSE)</f>
        <v>PHO</v>
      </c>
      <c r="AJ567" t="str">
        <f>VLOOKUP(Sheet1!G589,Sheet2!$H$2:$J$300,3,FALSE)</f>
        <v>UTA</v>
      </c>
      <c r="AK567" t="str">
        <f>VLOOKUP(Sheet1!H589,Sheet2!$H$2:$J$300,3,FALSE)</f>
        <v>ATL</v>
      </c>
      <c r="AL567" t="str">
        <f>VLOOKUP(Sheet1!I589,Sheet2!$H$2:$J$300,3,FALSE)</f>
        <v>DEN</v>
      </c>
      <c r="AM567" t="str">
        <f>VLOOKUP(Sheet1!J589,Sheet2!$H$2:$J$300,3,FALSE)</f>
        <v>UTA</v>
      </c>
      <c r="AN567">
        <f si="91" t="shared"/>
        <v>2</v>
      </c>
      <c r="AO567">
        <f si="92" t="shared"/>
        <v>1</v>
      </c>
      <c r="AP567">
        <f si="93" t="shared"/>
        <v>2</v>
      </c>
      <c r="AQ567">
        <f si="94" t="shared"/>
        <v>2</v>
      </c>
      <c r="AR567">
        <f si="95" t="shared"/>
        <v>1</v>
      </c>
      <c r="AS567">
        <f si="96" t="shared"/>
        <v>2</v>
      </c>
      <c r="AT567">
        <f si="97" t="shared"/>
        <v>2</v>
      </c>
      <c r="AU567">
        <f si="98" t="shared"/>
        <v>1</v>
      </c>
      <c r="AV567">
        <f si="99" t="shared"/>
        <v>2</v>
      </c>
      <c r="AW567">
        <f si="100" t="shared"/>
        <v>2</v>
      </c>
    </row>
    <row r="568" spans="3:49" x14ac:dyDescent="0.25">
      <c r="C568" s="46"/>
      <c r="D568" s="47"/>
      <c r="E568" s="45"/>
      <c r="F568" s="45"/>
      <c r="G568" s="45"/>
      <c r="H568" s="45"/>
      <c r="I568" s="45"/>
      <c r="J568" s="45"/>
      <c r="K568" s="45"/>
      <c r="L568" s="5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D568">
        <v>567</v>
      </c>
      <c r="AE568" t="str">
        <f>VLOOKUP(Sheet1!B590,Sheet2!$H$2:$J$300,3,FALSE)</f>
        <v>PHI</v>
      </c>
      <c r="AF568" t="str">
        <f>VLOOKUP(Sheet1!C590,Sheet2!$H$2:$J$300,3,FALSE)</f>
        <v>UTA</v>
      </c>
      <c r="AG568" t="str">
        <f>VLOOKUP(Sheet1!D590,Sheet2!$H$2:$J$300,3,FALSE)</f>
        <v>PHI</v>
      </c>
      <c r="AH568" t="str">
        <f>VLOOKUP(Sheet1!E590,Sheet2!$H$2:$J$300,3,FALSE)</f>
        <v>DEN</v>
      </c>
      <c r="AI568" t="str">
        <f>VLOOKUP(Sheet1!F590,Sheet2!$H$2:$J$300,3,FALSE)</f>
        <v>PHO</v>
      </c>
      <c r="AJ568" t="str">
        <f>VLOOKUP(Sheet1!G590,Sheet2!$H$2:$J$300,3,FALSE)</f>
        <v>PHI</v>
      </c>
      <c r="AK568" t="str">
        <f>VLOOKUP(Sheet1!H590,Sheet2!$H$2:$J$300,3,FALSE)</f>
        <v>PHO</v>
      </c>
      <c r="AL568" t="str">
        <f>VLOOKUP(Sheet1!I590,Sheet2!$H$2:$J$300,3,FALSE)</f>
        <v>DEN</v>
      </c>
      <c r="AM568" t="str">
        <f>VLOOKUP(Sheet1!J590,Sheet2!$H$2:$J$300,3,FALSE)</f>
        <v>UTA</v>
      </c>
      <c r="AN568">
        <f si="91" t="shared"/>
        <v>3</v>
      </c>
      <c r="AO568">
        <f si="92" t="shared"/>
        <v>2</v>
      </c>
      <c r="AP568">
        <f si="93" t="shared"/>
        <v>3</v>
      </c>
      <c r="AQ568">
        <f si="94" t="shared"/>
        <v>2</v>
      </c>
      <c r="AR568">
        <f si="95" t="shared"/>
        <v>2</v>
      </c>
      <c r="AS568">
        <f si="96" t="shared"/>
        <v>3</v>
      </c>
      <c r="AT568">
        <f si="97" t="shared"/>
        <v>2</v>
      </c>
      <c r="AU568">
        <f si="98" t="shared"/>
        <v>2</v>
      </c>
      <c r="AV568">
        <f si="99" t="shared"/>
        <v>2</v>
      </c>
      <c r="AW568">
        <f si="100" t="shared"/>
        <v>3</v>
      </c>
    </row>
    <row r="569" spans="3:49" x14ac:dyDescent="0.25">
      <c r="C569" s="46"/>
      <c r="D569" s="47"/>
      <c r="E569" s="45"/>
      <c r="F569" s="45"/>
      <c r="G569" s="45"/>
      <c r="H569" s="45"/>
      <c r="I569" s="45"/>
      <c r="J569" s="45"/>
      <c r="K569" s="45"/>
      <c r="L569" s="5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D569">
        <v>568</v>
      </c>
      <c r="AE569" t="str">
        <f>VLOOKUP(Sheet1!B591,Sheet2!$H$2:$J$300,3,FALSE)</f>
        <v>PHI</v>
      </c>
      <c r="AF569" t="str">
        <f>VLOOKUP(Sheet1!C591,Sheet2!$H$2:$J$300,3,FALSE)</f>
        <v>SAC</v>
      </c>
      <c r="AG569" t="str">
        <f>VLOOKUP(Sheet1!D591,Sheet2!$H$2:$J$300,3,FALSE)</f>
        <v>DEN</v>
      </c>
      <c r="AH569" t="str">
        <f>VLOOKUP(Sheet1!E591,Sheet2!$H$2:$J$300,3,FALSE)</f>
        <v>DEN</v>
      </c>
      <c r="AI569" t="str">
        <f>VLOOKUP(Sheet1!F591,Sheet2!$H$2:$J$300,3,FALSE)</f>
        <v>PHO</v>
      </c>
      <c r="AJ569" t="str">
        <f>VLOOKUP(Sheet1!G591,Sheet2!$H$2:$J$300,3,FALSE)</f>
        <v>SAC</v>
      </c>
      <c r="AK569" t="str">
        <f>VLOOKUP(Sheet1!H591,Sheet2!$H$2:$J$300,3,FALSE)</f>
        <v>SAC</v>
      </c>
      <c r="AL569" t="str">
        <f>VLOOKUP(Sheet1!I591,Sheet2!$H$2:$J$300,3,FALSE)</f>
        <v>PHO</v>
      </c>
      <c r="AM569" t="str">
        <f>VLOOKUP(Sheet1!J591,Sheet2!$H$2:$J$300,3,FALSE)</f>
        <v>PHI</v>
      </c>
      <c r="AN569">
        <f si="91" t="shared"/>
        <v>2</v>
      </c>
      <c r="AO569">
        <f si="92" t="shared"/>
        <v>3</v>
      </c>
      <c r="AP569">
        <f si="93" t="shared"/>
        <v>2</v>
      </c>
      <c r="AQ569">
        <f si="94" t="shared"/>
        <v>2</v>
      </c>
      <c r="AR569">
        <f si="95" t="shared"/>
        <v>2</v>
      </c>
      <c r="AS569">
        <f si="96" t="shared"/>
        <v>3</v>
      </c>
      <c r="AT569">
        <f si="97" t="shared"/>
        <v>3</v>
      </c>
      <c r="AU569">
        <f si="98" t="shared"/>
        <v>2</v>
      </c>
      <c r="AV569">
        <f si="99" t="shared"/>
        <v>2</v>
      </c>
      <c r="AW569">
        <f si="100" t="shared"/>
        <v>3</v>
      </c>
    </row>
    <row r="570" spans="3:49" x14ac:dyDescent="0.25">
      <c r="C570" s="46"/>
      <c r="D570" s="47"/>
      <c r="E570" s="45"/>
      <c r="F570" s="45"/>
      <c r="G570" s="45"/>
      <c r="H570" s="45"/>
      <c r="I570" s="45"/>
      <c r="J570" s="45"/>
      <c r="K570" s="45"/>
      <c r="L570" s="5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D570">
        <v>569</v>
      </c>
      <c r="AE570" t="str">
        <f>VLOOKUP(Sheet1!B592,Sheet2!$H$2:$J$300,3,FALSE)</f>
        <v>PHI</v>
      </c>
      <c r="AF570" t="str">
        <f>VLOOKUP(Sheet1!C592,Sheet2!$H$2:$J$300,3,FALSE)</f>
        <v>MIN</v>
      </c>
      <c r="AG570" t="str">
        <f>VLOOKUP(Sheet1!D592,Sheet2!$H$2:$J$300,3,FALSE)</f>
        <v>PHO</v>
      </c>
      <c r="AH570" t="str">
        <f>VLOOKUP(Sheet1!E592,Sheet2!$H$2:$J$300,3,FALSE)</f>
        <v>HOU</v>
      </c>
      <c r="AI570" t="str">
        <f>VLOOKUP(Sheet1!F592,Sheet2!$H$2:$J$300,3,FALSE)</f>
        <v>DEN</v>
      </c>
      <c r="AJ570" t="str">
        <f>VLOOKUP(Sheet1!G592,Sheet2!$H$2:$J$300,3,FALSE)</f>
        <v>ATL</v>
      </c>
      <c r="AK570" t="str">
        <f>VLOOKUP(Sheet1!H592,Sheet2!$H$2:$J$300,3,FALSE)</f>
        <v>ATL</v>
      </c>
      <c r="AL570" t="str">
        <f>VLOOKUP(Sheet1!I592,Sheet2!$H$2:$J$300,3,FALSE)</f>
        <v>DEN</v>
      </c>
      <c r="AM570" t="str">
        <f>VLOOKUP(Sheet1!J592,Sheet2!$H$2:$J$300,3,FALSE)</f>
        <v>MIN</v>
      </c>
      <c r="AN570">
        <f si="91" t="shared"/>
        <v>1</v>
      </c>
      <c r="AO570">
        <f si="92" t="shared"/>
        <v>2</v>
      </c>
      <c r="AP570">
        <f si="93" t="shared"/>
        <v>1</v>
      </c>
      <c r="AQ570">
        <f si="94" t="shared"/>
        <v>1</v>
      </c>
      <c r="AR570">
        <f si="95" t="shared"/>
        <v>2</v>
      </c>
      <c r="AS570">
        <f si="96" t="shared"/>
        <v>2</v>
      </c>
      <c r="AT570">
        <f si="97" t="shared"/>
        <v>2</v>
      </c>
      <c r="AU570">
        <f si="98" t="shared"/>
        <v>2</v>
      </c>
      <c r="AV570">
        <f si="99" t="shared"/>
        <v>2</v>
      </c>
      <c r="AW570">
        <f si="100" t="shared"/>
        <v>2</v>
      </c>
    </row>
    <row r="571" spans="3:49" x14ac:dyDescent="0.25">
      <c r="C571" s="46"/>
      <c r="D571" s="47"/>
      <c r="E571" s="45"/>
      <c r="F571" s="45"/>
      <c r="G571" s="45"/>
      <c r="H571" s="45"/>
      <c r="I571" s="45"/>
      <c r="J571" s="45"/>
      <c r="K571" s="45"/>
      <c r="L571" s="5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D571">
        <v>570</v>
      </c>
      <c r="AE571" t="str">
        <f>VLOOKUP(Sheet1!B593,Sheet2!$H$2:$J$300,3,FALSE)</f>
        <v>MIN</v>
      </c>
      <c r="AF571" t="str">
        <f>VLOOKUP(Sheet1!C593,Sheet2!$H$2:$J$300,3,FALSE)</f>
        <v>PHI</v>
      </c>
      <c r="AG571" t="str">
        <f>VLOOKUP(Sheet1!D593,Sheet2!$H$2:$J$300,3,FALSE)</f>
        <v>HOU</v>
      </c>
      <c r="AH571" t="str">
        <f>VLOOKUP(Sheet1!E593,Sheet2!$H$2:$J$300,3,FALSE)</f>
        <v>DEN</v>
      </c>
      <c r="AI571" t="str">
        <f>VLOOKUP(Sheet1!F593,Sheet2!$H$2:$J$300,3,FALSE)</f>
        <v>PHO</v>
      </c>
      <c r="AJ571" t="str">
        <f>VLOOKUP(Sheet1!G593,Sheet2!$H$2:$J$300,3,FALSE)</f>
        <v>UTA</v>
      </c>
      <c r="AK571" t="str">
        <f>VLOOKUP(Sheet1!H593,Sheet2!$H$2:$J$300,3,FALSE)</f>
        <v>PHO</v>
      </c>
      <c r="AL571" t="str">
        <f>VLOOKUP(Sheet1!I593,Sheet2!$H$2:$J$300,3,FALSE)</f>
        <v>DEN</v>
      </c>
      <c r="AM571" t="str">
        <f>VLOOKUP(Sheet1!J593,Sheet2!$H$2:$J$300,3,FALSE)</f>
        <v>MIN</v>
      </c>
      <c r="AN571">
        <f si="91" t="shared"/>
        <v>2</v>
      </c>
      <c r="AO571">
        <f si="92" t="shared"/>
        <v>1</v>
      </c>
      <c r="AP571">
        <f si="93" t="shared"/>
        <v>1</v>
      </c>
      <c r="AQ571">
        <f si="94" t="shared"/>
        <v>2</v>
      </c>
      <c r="AR571">
        <f si="95" t="shared"/>
        <v>2</v>
      </c>
      <c r="AS571">
        <f si="96" t="shared"/>
        <v>1</v>
      </c>
      <c r="AT571">
        <f si="97" t="shared"/>
        <v>2</v>
      </c>
      <c r="AU571">
        <f si="98" t="shared"/>
        <v>2</v>
      </c>
      <c r="AV571">
        <f si="99" t="shared"/>
        <v>2</v>
      </c>
      <c r="AW571">
        <f si="100" t="shared"/>
        <v>2</v>
      </c>
    </row>
    <row r="572" spans="3:49" x14ac:dyDescent="0.25">
      <c r="C572" s="46"/>
      <c r="D572" s="47"/>
      <c r="E572" s="45"/>
      <c r="F572" s="45"/>
      <c r="G572" s="45"/>
      <c r="H572" s="45"/>
      <c r="I572" s="45"/>
      <c r="J572" s="45"/>
      <c r="K572" s="45"/>
      <c r="L572" s="5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D572">
        <v>571</v>
      </c>
      <c r="AE572" t="str">
        <f>VLOOKUP(Sheet1!B594,Sheet2!$H$2:$J$300,3,FALSE)</f>
        <v>PHI</v>
      </c>
      <c r="AF572" t="str">
        <f>VLOOKUP(Sheet1!C594,Sheet2!$H$2:$J$300,3,FALSE)</f>
        <v>SAC</v>
      </c>
      <c r="AG572" t="str">
        <f>VLOOKUP(Sheet1!D594,Sheet2!$H$2:$J$300,3,FALSE)</f>
        <v>MIN</v>
      </c>
      <c r="AH572" t="str">
        <f>VLOOKUP(Sheet1!E594,Sheet2!$H$2:$J$300,3,FALSE)</f>
        <v>DEN</v>
      </c>
      <c r="AI572" t="str">
        <f>VLOOKUP(Sheet1!F594,Sheet2!$H$2:$J$300,3,FALSE)</f>
        <v>PHI</v>
      </c>
      <c r="AJ572" t="str">
        <f>VLOOKUP(Sheet1!G594,Sheet2!$H$2:$J$300,3,FALSE)</f>
        <v>HOU</v>
      </c>
      <c r="AK572" t="str">
        <f>VLOOKUP(Sheet1!H594,Sheet2!$H$2:$J$300,3,FALSE)</f>
        <v>ATL</v>
      </c>
      <c r="AL572" t="str">
        <f>VLOOKUP(Sheet1!I594,Sheet2!$H$2:$J$300,3,FALSE)</f>
        <v>DEN</v>
      </c>
      <c r="AM572" t="str">
        <f>VLOOKUP(Sheet1!J594,Sheet2!$H$2:$J$300,3,FALSE)</f>
        <v>PHI</v>
      </c>
      <c r="AN572">
        <f si="91" t="shared"/>
        <v>3</v>
      </c>
      <c r="AO572">
        <f si="92" t="shared"/>
        <v>1</v>
      </c>
      <c r="AP572">
        <f si="93" t="shared"/>
        <v>1</v>
      </c>
      <c r="AQ572">
        <f si="94" t="shared"/>
        <v>2</v>
      </c>
      <c r="AR572">
        <f si="95" t="shared"/>
        <v>3</v>
      </c>
      <c r="AS572">
        <f si="96" t="shared"/>
        <v>1</v>
      </c>
      <c r="AT572">
        <f si="97" t="shared"/>
        <v>1</v>
      </c>
      <c r="AU572">
        <f si="98" t="shared"/>
        <v>2</v>
      </c>
      <c r="AV572">
        <f si="99" t="shared"/>
        <v>3</v>
      </c>
      <c r="AW572">
        <f si="100" t="shared"/>
        <v>3</v>
      </c>
    </row>
    <row r="573" spans="3:49" x14ac:dyDescent="0.25">
      <c r="C573" s="46"/>
      <c r="D573" s="47"/>
      <c r="E573" s="45"/>
      <c r="F573" s="45"/>
      <c r="G573" s="45"/>
      <c r="H573" s="45"/>
      <c r="I573" s="45"/>
      <c r="J573" s="45"/>
      <c r="K573" s="45"/>
      <c r="L573" s="5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D573">
        <v>572</v>
      </c>
      <c r="AE573" t="str">
        <f>VLOOKUP(Sheet1!B595,Sheet2!$H$2:$J$300,3,FALSE)</f>
        <v>PHI</v>
      </c>
      <c r="AF573" t="str">
        <f>VLOOKUP(Sheet1!C595,Sheet2!$H$2:$J$300,3,FALSE)</f>
        <v>MIN</v>
      </c>
      <c r="AG573" t="str">
        <f>VLOOKUP(Sheet1!D595,Sheet2!$H$2:$J$300,3,FALSE)</f>
        <v>DEN</v>
      </c>
      <c r="AH573" t="str">
        <f>VLOOKUP(Sheet1!E595,Sheet2!$H$2:$J$300,3,FALSE)</f>
        <v>MIN</v>
      </c>
      <c r="AI573" t="str">
        <f>VLOOKUP(Sheet1!F595,Sheet2!$H$2:$J$300,3,FALSE)</f>
        <v>DEN</v>
      </c>
      <c r="AJ573" t="str">
        <f>VLOOKUP(Sheet1!G595,Sheet2!$H$2:$J$300,3,FALSE)</f>
        <v>PHO</v>
      </c>
      <c r="AK573" t="str">
        <f>VLOOKUP(Sheet1!H595,Sheet2!$H$2:$J$300,3,FALSE)</f>
        <v>HOU</v>
      </c>
      <c r="AL573" t="str">
        <f>VLOOKUP(Sheet1!I595,Sheet2!$H$2:$J$300,3,FALSE)</f>
        <v>ATL</v>
      </c>
      <c r="AM573" t="str">
        <f>VLOOKUP(Sheet1!J595,Sheet2!$H$2:$J$300,3,FALSE)</f>
        <v>MIN</v>
      </c>
      <c r="AN573">
        <f si="91" t="shared"/>
        <v>1</v>
      </c>
      <c r="AO573">
        <f si="92" t="shared"/>
        <v>3</v>
      </c>
      <c r="AP573">
        <f si="93" t="shared"/>
        <v>2</v>
      </c>
      <c r="AQ573">
        <f si="94" t="shared"/>
        <v>3</v>
      </c>
      <c r="AR573">
        <f si="95" t="shared"/>
        <v>2</v>
      </c>
      <c r="AS573">
        <f si="96" t="shared"/>
        <v>1</v>
      </c>
      <c r="AT573">
        <f si="97" t="shared"/>
        <v>1</v>
      </c>
      <c r="AU573">
        <f si="98" t="shared"/>
        <v>1</v>
      </c>
      <c r="AV573">
        <f si="99" t="shared"/>
        <v>3</v>
      </c>
      <c r="AW573">
        <f si="100" t="shared"/>
        <v>3</v>
      </c>
    </row>
    <row r="574" spans="3:49" x14ac:dyDescent="0.25">
      <c r="C574" s="46"/>
      <c r="D574" s="47"/>
      <c r="E574" s="45"/>
      <c r="F574" s="45"/>
      <c r="G574" s="45"/>
      <c r="H574" s="45"/>
      <c r="I574" s="45"/>
      <c r="J574" s="45"/>
      <c r="K574" s="45"/>
      <c r="L574" s="5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D574">
        <v>573</v>
      </c>
      <c r="AE574" t="str">
        <f>VLOOKUP(Sheet1!B596,Sheet2!$H$2:$J$300,3,FALSE)</f>
        <v>PHI</v>
      </c>
      <c r="AF574" t="str">
        <f>VLOOKUP(Sheet1!C596,Sheet2!$H$2:$J$300,3,FALSE)</f>
        <v>PHO</v>
      </c>
      <c r="AG574" t="str">
        <f>VLOOKUP(Sheet1!D596,Sheet2!$H$2:$J$300,3,FALSE)</f>
        <v>PHO</v>
      </c>
      <c r="AH574" t="str">
        <f>VLOOKUP(Sheet1!E596,Sheet2!$H$2:$J$300,3,FALSE)</f>
        <v>DEN</v>
      </c>
      <c r="AI574" t="str">
        <f>VLOOKUP(Sheet1!F596,Sheet2!$H$2:$J$300,3,FALSE)</f>
        <v>UTA</v>
      </c>
      <c r="AJ574" t="str">
        <f>VLOOKUP(Sheet1!G596,Sheet2!$H$2:$J$300,3,FALSE)</f>
        <v>UTA</v>
      </c>
      <c r="AK574" t="str">
        <f>VLOOKUP(Sheet1!H596,Sheet2!$H$2:$J$300,3,FALSE)</f>
        <v>HOU</v>
      </c>
      <c r="AL574" t="str">
        <f>VLOOKUP(Sheet1!I596,Sheet2!$H$2:$J$300,3,FALSE)</f>
        <v>DEN</v>
      </c>
      <c r="AM574" t="str">
        <f>VLOOKUP(Sheet1!J596,Sheet2!$H$2:$J$300,3,FALSE)</f>
        <v>DEN</v>
      </c>
      <c r="AN574">
        <f si="91" t="shared"/>
        <v>1</v>
      </c>
      <c r="AO574">
        <f si="92" t="shared"/>
        <v>2</v>
      </c>
      <c r="AP574">
        <f si="93" t="shared"/>
        <v>2</v>
      </c>
      <c r="AQ574">
        <f si="94" t="shared"/>
        <v>3</v>
      </c>
      <c r="AR574">
        <f si="95" t="shared"/>
        <v>2</v>
      </c>
      <c r="AS574">
        <f si="96" t="shared"/>
        <v>2</v>
      </c>
      <c r="AT574">
        <f si="97" t="shared"/>
        <v>1</v>
      </c>
      <c r="AU574">
        <f si="98" t="shared"/>
        <v>3</v>
      </c>
      <c r="AV574">
        <f si="99" t="shared"/>
        <v>3</v>
      </c>
      <c r="AW574">
        <f si="100" t="shared"/>
        <v>3</v>
      </c>
    </row>
    <row r="575" spans="3:49" x14ac:dyDescent="0.25">
      <c r="C575" s="46"/>
      <c r="D575" s="47"/>
      <c r="E575" s="45"/>
      <c r="F575" s="45"/>
      <c r="G575" s="45"/>
      <c r="H575" s="45"/>
      <c r="I575" s="45"/>
      <c r="J575" s="45"/>
      <c r="K575" s="45"/>
      <c r="L575" s="5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D575">
        <v>574</v>
      </c>
      <c r="AE575" t="str">
        <f>VLOOKUP(Sheet1!B597,Sheet2!$H$2:$J$300,3,FALSE)</f>
        <v>SAC</v>
      </c>
      <c r="AF575" t="str">
        <f>VLOOKUP(Sheet1!C597,Sheet2!$H$2:$J$300,3,FALSE)</f>
        <v>PHI</v>
      </c>
      <c r="AG575" t="str">
        <f>VLOOKUP(Sheet1!D597,Sheet2!$H$2:$J$300,3,FALSE)</f>
        <v>PHO</v>
      </c>
      <c r="AH575" t="str">
        <f>VLOOKUP(Sheet1!E597,Sheet2!$H$2:$J$300,3,FALSE)</f>
        <v>DEN</v>
      </c>
      <c r="AI575" t="str">
        <f>VLOOKUP(Sheet1!F597,Sheet2!$H$2:$J$300,3,FALSE)</f>
        <v>DEN</v>
      </c>
      <c r="AJ575" t="str">
        <f>VLOOKUP(Sheet1!G597,Sheet2!$H$2:$J$300,3,FALSE)</f>
        <v>PHI</v>
      </c>
      <c r="AK575" t="str">
        <f>VLOOKUP(Sheet1!H597,Sheet2!$H$2:$J$300,3,FALSE)</f>
        <v>HOU</v>
      </c>
      <c r="AL575" t="str">
        <f>VLOOKUP(Sheet1!I597,Sheet2!$H$2:$J$300,3,FALSE)</f>
        <v>PHO</v>
      </c>
      <c r="AM575" t="str">
        <f>VLOOKUP(Sheet1!J597,Sheet2!$H$2:$J$300,3,FALSE)</f>
        <v>DEN</v>
      </c>
      <c r="AN575">
        <f si="91" t="shared"/>
        <v>1</v>
      </c>
      <c r="AO575">
        <f si="92" t="shared"/>
        <v>2</v>
      </c>
      <c r="AP575">
        <f si="93" t="shared"/>
        <v>2</v>
      </c>
      <c r="AQ575">
        <f si="94" t="shared"/>
        <v>3</v>
      </c>
      <c r="AR575">
        <f si="95" t="shared"/>
        <v>3</v>
      </c>
      <c r="AS575">
        <f si="96" t="shared"/>
        <v>2</v>
      </c>
      <c r="AT575">
        <f si="97" t="shared"/>
        <v>1</v>
      </c>
      <c r="AU575">
        <f si="98" t="shared"/>
        <v>2</v>
      </c>
      <c r="AV575">
        <f si="99" t="shared"/>
        <v>3</v>
      </c>
      <c r="AW575">
        <f si="100" t="shared"/>
        <v>3</v>
      </c>
    </row>
    <row r="576" spans="3:49" x14ac:dyDescent="0.25">
      <c r="C576" s="46"/>
      <c r="D576" s="47"/>
      <c r="E576" s="45"/>
      <c r="F576" s="45"/>
      <c r="G576" s="45"/>
      <c r="H576" s="45"/>
      <c r="I576" s="45"/>
      <c r="J576" s="45"/>
      <c r="K576" s="45"/>
      <c r="L576" s="5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D576">
        <v>575</v>
      </c>
      <c r="AE576" t="str">
        <f>VLOOKUP(Sheet1!B598,Sheet2!$H$2:$J$300,3,FALSE)</f>
        <v>PHI</v>
      </c>
      <c r="AF576" t="str">
        <f>VLOOKUP(Sheet1!C598,Sheet2!$H$2:$J$300,3,FALSE)</f>
        <v>PHI</v>
      </c>
      <c r="AG576" t="str">
        <f>VLOOKUP(Sheet1!D598,Sheet2!$H$2:$J$300,3,FALSE)</f>
        <v>HOU</v>
      </c>
      <c r="AH576" t="str">
        <f>VLOOKUP(Sheet1!E598,Sheet2!$H$2:$J$300,3,FALSE)</f>
        <v>DEN</v>
      </c>
      <c r="AI576" t="str">
        <f>VLOOKUP(Sheet1!F598,Sheet2!$H$2:$J$300,3,FALSE)</f>
        <v>ATL</v>
      </c>
      <c r="AJ576" t="str">
        <f>VLOOKUP(Sheet1!G598,Sheet2!$H$2:$J$300,3,FALSE)</f>
        <v>MIN</v>
      </c>
      <c r="AK576" t="str">
        <f>VLOOKUP(Sheet1!H598,Sheet2!$H$2:$J$300,3,FALSE)</f>
        <v>ATL</v>
      </c>
      <c r="AL576" t="str">
        <f>VLOOKUP(Sheet1!I598,Sheet2!$H$2:$J$300,3,FALSE)</f>
        <v>PHO</v>
      </c>
      <c r="AM576" t="str">
        <f>VLOOKUP(Sheet1!J598,Sheet2!$H$2:$J$300,3,FALSE)</f>
        <v>PHO</v>
      </c>
      <c r="AN576">
        <f si="91" t="shared"/>
        <v>2</v>
      </c>
      <c r="AO576">
        <f si="92" t="shared"/>
        <v>2</v>
      </c>
      <c r="AP576">
        <f si="93" t="shared"/>
        <v>1</v>
      </c>
      <c r="AQ576">
        <f si="94" t="shared"/>
        <v>1</v>
      </c>
      <c r="AR576">
        <f si="95" t="shared"/>
        <v>2</v>
      </c>
      <c r="AS576">
        <f si="96" t="shared"/>
        <v>1</v>
      </c>
      <c r="AT576">
        <f si="97" t="shared"/>
        <v>2</v>
      </c>
      <c r="AU576">
        <f si="98" t="shared"/>
        <v>2</v>
      </c>
      <c r="AV576">
        <f si="99" t="shared"/>
        <v>2</v>
      </c>
      <c r="AW576">
        <f si="100" t="shared"/>
        <v>2</v>
      </c>
    </row>
    <row r="577" spans="3:49" x14ac:dyDescent="0.25">
      <c r="C577" s="46"/>
      <c r="D577" s="47"/>
      <c r="E577" s="45"/>
      <c r="F577" s="45"/>
      <c r="G577" s="45"/>
      <c r="H577" s="45"/>
      <c r="I577" s="45"/>
      <c r="J577" s="45"/>
      <c r="K577" s="45"/>
      <c r="L577" s="5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D577">
        <v>576</v>
      </c>
      <c r="AE577" t="str">
        <f>VLOOKUP(Sheet1!B599,Sheet2!$H$2:$J$300,3,FALSE)</f>
        <v>PHI</v>
      </c>
      <c r="AF577" t="str">
        <f>VLOOKUP(Sheet1!C599,Sheet2!$H$2:$J$300,3,FALSE)</f>
        <v>MIN</v>
      </c>
      <c r="AG577" t="str">
        <f>VLOOKUP(Sheet1!D599,Sheet2!$H$2:$J$300,3,FALSE)</f>
        <v>PHO</v>
      </c>
      <c r="AH577" t="str">
        <f>VLOOKUP(Sheet1!E599,Sheet2!$H$2:$J$300,3,FALSE)</f>
        <v>HOU</v>
      </c>
      <c r="AI577" t="str">
        <f>VLOOKUP(Sheet1!F599,Sheet2!$H$2:$J$300,3,FALSE)</f>
        <v>DEN</v>
      </c>
      <c r="AJ577" t="str">
        <f>VLOOKUP(Sheet1!G599,Sheet2!$H$2:$J$300,3,FALSE)</f>
        <v>UTA</v>
      </c>
      <c r="AK577" t="str">
        <f>VLOOKUP(Sheet1!H599,Sheet2!$H$2:$J$300,3,FALSE)</f>
        <v>DEN</v>
      </c>
      <c r="AL577" t="str">
        <f>VLOOKUP(Sheet1!I599,Sheet2!$H$2:$J$300,3,FALSE)</f>
        <v>UTA</v>
      </c>
      <c r="AM577" t="str">
        <f>VLOOKUP(Sheet1!J599,Sheet2!$H$2:$J$300,3,FALSE)</f>
        <v>DEN</v>
      </c>
      <c r="AN577">
        <f si="91" t="shared"/>
        <v>1</v>
      </c>
      <c r="AO577">
        <f si="92" t="shared"/>
        <v>1</v>
      </c>
      <c r="AP577">
        <f si="93" t="shared"/>
        <v>1</v>
      </c>
      <c r="AQ577">
        <f si="94" t="shared"/>
        <v>1</v>
      </c>
      <c r="AR577">
        <f si="95" t="shared"/>
        <v>3</v>
      </c>
      <c r="AS577">
        <f si="96" t="shared"/>
        <v>2</v>
      </c>
      <c r="AT577">
        <f si="97" t="shared"/>
        <v>3</v>
      </c>
      <c r="AU577">
        <f si="98" t="shared"/>
        <v>2</v>
      </c>
      <c r="AV577">
        <f si="99" t="shared"/>
        <v>3</v>
      </c>
      <c r="AW577">
        <f si="100" t="shared"/>
        <v>3</v>
      </c>
    </row>
    <row r="578" spans="3:49" x14ac:dyDescent="0.25">
      <c r="C578" s="46"/>
      <c r="D578" s="47"/>
      <c r="E578" s="45"/>
      <c r="F578" s="45"/>
      <c r="G578" s="45"/>
      <c r="H578" s="45"/>
      <c r="I578" s="45"/>
      <c r="J578" s="45"/>
      <c r="K578" s="45"/>
      <c r="L578" s="5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D578">
        <v>577</v>
      </c>
      <c r="AE578" t="str">
        <f>VLOOKUP(Sheet1!B600,Sheet2!$H$2:$J$300,3,FALSE)</f>
        <v>PHI</v>
      </c>
      <c r="AF578" t="str">
        <f>VLOOKUP(Sheet1!C600,Sheet2!$H$2:$J$300,3,FALSE)</f>
        <v>SAC</v>
      </c>
      <c r="AG578" t="str">
        <f>VLOOKUP(Sheet1!D600,Sheet2!$H$2:$J$300,3,FALSE)</f>
        <v>PHI</v>
      </c>
      <c r="AH578" t="str">
        <f>VLOOKUP(Sheet1!E600,Sheet2!$H$2:$J$300,3,FALSE)</f>
        <v>HOU</v>
      </c>
      <c r="AI578" t="str">
        <f>VLOOKUP(Sheet1!F600,Sheet2!$H$2:$J$300,3,FALSE)</f>
        <v>PHO</v>
      </c>
      <c r="AJ578" t="str">
        <f>VLOOKUP(Sheet1!G600,Sheet2!$H$2:$J$300,3,FALSE)</f>
        <v>ATL</v>
      </c>
      <c r="AK578" t="str">
        <f>VLOOKUP(Sheet1!H600,Sheet2!$H$2:$J$300,3,FALSE)</f>
        <v>DEN</v>
      </c>
      <c r="AL578" t="str">
        <f>VLOOKUP(Sheet1!I600,Sheet2!$H$2:$J$300,3,FALSE)</f>
        <v>DEN</v>
      </c>
      <c r="AM578" t="str">
        <f>VLOOKUP(Sheet1!J600,Sheet2!$H$2:$J$300,3,FALSE)</f>
        <v>MIN</v>
      </c>
      <c r="AN578">
        <f si="91" t="shared"/>
        <v>2</v>
      </c>
      <c r="AO578">
        <f si="92" t="shared"/>
        <v>1</v>
      </c>
      <c r="AP578">
        <f si="93" t="shared"/>
        <v>2</v>
      </c>
      <c r="AQ578">
        <f si="94" t="shared"/>
        <v>1</v>
      </c>
      <c r="AR578">
        <f si="95" t="shared"/>
        <v>1</v>
      </c>
      <c r="AS578">
        <f si="96" t="shared"/>
        <v>1</v>
      </c>
      <c r="AT578">
        <f si="97" t="shared"/>
        <v>2</v>
      </c>
      <c r="AU578">
        <f si="98" t="shared"/>
        <v>2</v>
      </c>
      <c r="AV578">
        <f si="99" t="shared"/>
        <v>1</v>
      </c>
      <c r="AW578">
        <f si="100" t="shared"/>
        <v>2</v>
      </c>
    </row>
    <row r="579" spans="3:49" x14ac:dyDescent="0.25">
      <c r="C579" s="46"/>
      <c r="D579" s="47"/>
      <c r="E579" s="45"/>
      <c r="F579" s="45"/>
      <c r="G579" s="45"/>
      <c r="H579" s="45"/>
      <c r="I579" s="45"/>
      <c r="J579" s="45"/>
      <c r="K579" s="45"/>
      <c r="L579" s="5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D579">
        <v>578</v>
      </c>
      <c r="AE579" t="str">
        <f>VLOOKUP(Sheet1!B601,Sheet2!$H$2:$J$300,3,FALSE)</f>
        <v>PHI</v>
      </c>
      <c r="AF579" t="str">
        <f>VLOOKUP(Sheet1!C601,Sheet2!$H$2:$J$300,3,FALSE)</f>
        <v>PHI</v>
      </c>
      <c r="AG579" t="str">
        <f>VLOOKUP(Sheet1!D601,Sheet2!$H$2:$J$300,3,FALSE)</f>
        <v>PHO</v>
      </c>
      <c r="AH579" t="str">
        <f>VLOOKUP(Sheet1!E601,Sheet2!$H$2:$J$300,3,FALSE)</f>
        <v>DEN</v>
      </c>
      <c r="AI579" t="str">
        <f>VLOOKUP(Sheet1!F601,Sheet2!$H$2:$J$300,3,FALSE)</f>
        <v>PHO</v>
      </c>
      <c r="AJ579" t="str">
        <f>VLOOKUP(Sheet1!G601,Sheet2!$H$2:$J$300,3,FALSE)</f>
        <v>UTA</v>
      </c>
      <c r="AK579" t="str">
        <f>VLOOKUP(Sheet1!H601,Sheet2!$H$2:$J$300,3,FALSE)</f>
        <v>HOU</v>
      </c>
      <c r="AL579" t="str">
        <f>VLOOKUP(Sheet1!I601,Sheet2!$H$2:$J$300,3,FALSE)</f>
        <v>PHO</v>
      </c>
      <c r="AM579" t="str">
        <f>VLOOKUP(Sheet1!J601,Sheet2!$H$2:$J$300,3,FALSE)</f>
        <v>MIN</v>
      </c>
      <c r="AN579">
        <f si="91" t="shared"/>
        <v>2</v>
      </c>
      <c r="AO579">
        <f si="92" t="shared"/>
        <v>2</v>
      </c>
      <c r="AP579">
        <f si="93" t="shared"/>
        <v>3</v>
      </c>
      <c r="AQ579">
        <f si="94" t="shared"/>
        <v>1</v>
      </c>
      <c r="AR579">
        <f si="95" t="shared"/>
        <v>3</v>
      </c>
      <c r="AS579">
        <f si="96" t="shared"/>
        <v>1</v>
      </c>
      <c r="AT579">
        <f si="97" t="shared"/>
        <v>1</v>
      </c>
      <c r="AU579">
        <f si="98" t="shared"/>
        <v>3</v>
      </c>
      <c r="AV579">
        <f si="99" t="shared"/>
        <v>1</v>
      </c>
      <c r="AW579">
        <f si="100" t="shared"/>
        <v>3</v>
      </c>
    </row>
    <row r="580" spans="3:49" x14ac:dyDescent="0.25">
      <c r="C580" s="46"/>
      <c r="D580" s="47"/>
      <c r="E580" s="45"/>
      <c r="F580" s="45"/>
      <c r="G580" s="45"/>
      <c r="H580" s="45"/>
      <c r="I580" s="45"/>
      <c r="J580" s="45"/>
      <c r="K580" s="45"/>
      <c r="L580" s="5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D580">
        <v>579</v>
      </c>
      <c r="AE580" t="str">
        <f>VLOOKUP(Sheet1!B602,Sheet2!$H$2:$J$300,3,FALSE)</f>
        <v>PHI</v>
      </c>
      <c r="AF580" t="str">
        <f>VLOOKUP(Sheet1!C602,Sheet2!$H$2:$J$300,3,FALSE)</f>
        <v>ATL</v>
      </c>
      <c r="AG580" t="str">
        <f>VLOOKUP(Sheet1!D602,Sheet2!$H$2:$J$300,3,FALSE)</f>
        <v>PHI</v>
      </c>
      <c r="AH580" t="str">
        <f>VLOOKUP(Sheet1!E602,Sheet2!$H$2:$J$300,3,FALSE)</f>
        <v>DEN</v>
      </c>
      <c r="AI580" t="str">
        <f>VLOOKUP(Sheet1!F602,Sheet2!$H$2:$J$300,3,FALSE)</f>
        <v>DEN</v>
      </c>
      <c r="AJ580" t="str">
        <f>VLOOKUP(Sheet1!G602,Sheet2!$H$2:$J$300,3,FALSE)</f>
        <v>ATL</v>
      </c>
      <c r="AK580" t="str">
        <f>VLOOKUP(Sheet1!H602,Sheet2!$H$2:$J$300,3,FALSE)</f>
        <v>PHO</v>
      </c>
      <c r="AL580" t="str">
        <f>VLOOKUP(Sheet1!I602,Sheet2!$H$2:$J$300,3,FALSE)</f>
        <v>DEN</v>
      </c>
      <c r="AM580" t="str">
        <f>VLOOKUP(Sheet1!J602,Sheet2!$H$2:$J$300,3,FALSE)</f>
        <v>MIN</v>
      </c>
      <c r="AN580">
        <f si="91" t="shared"/>
        <v>2</v>
      </c>
      <c r="AO580">
        <f si="92" t="shared"/>
        <v>2</v>
      </c>
      <c r="AP580">
        <f si="93" t="shared"/>
        <v>2</v>
      </c>
      <c r="AQ580">
        <f si="94" t="shared"/>
        <v>3</v>
      </c>
      <c r="AR580">
        <f si="95" t="shared"/>
        <v>3</v>
      </c>
      <c r="AS580">
        <f si="96" t="shared"/>
        <v>2</v>
      </c>
      <c r="AT580">
        <f si="97" t="shared"/>
        <v>1</v>
      </c>
      <c r="AU580">
        <f si="98" t="shared"/>
        <v>3</v>
      </c>
      <c r="AV580">
        <f si="99" t="shared"/>
        <v>1</v>
      </c>
      <c r="AW580">
        <f si="100" t="shared"/>
        <v>3</v>
      </c>
    </row>
    <row r="581" spans="3:49" x14ac:dyDescent="0.25">
      <c r="C581" s="46"/>
      <c r="D581" s="47"/>
      <c r="E581" s="45"/>
      <c r="F581" s="45"/>
      <c r="G581" s="45"/>
      <c r="H581" s="45"/>
      <c r="I581" s="45"/>
      <c r="J581" s="45"/>
      <c r="K581" s="45"/>
      <c r="L581" s="5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D581">
        <v>580</v>
      </c>
      <c r="AE581" t="str">
        <f>VLOOKUP(Sheet1!B603,Sheet2!$H$2:$J$300,3,FALSE)</f>
        <v>SAC</v>
      </c>
      <c r="AF581" t="str">
        <f>VLOOKUP(Sheet1!C603,Sheet2!$H$2:$J$300,3,FALSE)</f>
        <v>PHO</v>
      </c>
      <c r="AG581" t="str">
        <f>VLOOKUP(Sheet1!D603,Sheet2!$H$2:$J$300,3,FALSE)</f>
        <v>HOU</v>
      </c>
      <c r="AH581" t="str">
        <f>VLOOKUP(Sheet1!E603,Sheet2!$H$2:$J$300,3,FALSE)</f>
        <v>DEN</v>
      </c>
      <c r="AI581" t="str">
        <f>VLOOKUP(Sheet1!F603,Sheet2!$H$2:$J$300,3,FALSE)</f>
        <v>PHO</v>
      </c>
      <c r="AJ581" t="str">
        <f>VLOOKUP(Sheet1!G603,Sheet2!$H$2:$J$300,3,FALSE)</f>
        <v>PHI</v>
      </c>
      <c r="AK581" t="str">
        <f>VLOOKUP(Sheet1!H603,Sheet2!$H$2:$J$300,3,FALSE)</f>
        <v>PHO</v>
      </c>
      <c r="AL581" t="str">
        <f>VLOOKUP(Sheet1!I603,Sheet2!$H$2:$J$300,3,FALSE)</f>
        <v>DEN</v>
      </c>
      <c r="AM581" t="str">
        <f>VLOOKUP(Sheet1!J603,Sheet2!$H$2:$J$300,3,FALSE)</f>
        <v>UTA</v>
      </c>
      <c r="AN581">
        <f si="91" t="shared"/>
        <v>1</v>
      </c>
      <c r="AO581">
        <f si="92" t="shared"/>
        <v>3</v>
      </c>
      <c r="AP581">
        <f si="93" t="shared"/>
        <v>1</v>
      </c>
      <c r="AQ581">
        <f si="94" t="shared"/>
        <v>2</v>
      </c>
      <c r="AR581">
        <f si="95" t="shared"/>
        <v>3</v>
      </c>
      <c r="AS581">
        <f si="96" t="shared"/>
        <v>1</v>
      </c>
      <c r="AT581">
        <f si="97" t="shared"/>
        <v>3</v>
      </c>
      <c r="AU581">
        <f si="98" t="shared"/>
        <v>2</v>
      </c>
      <c r="AV581">
        <f si="99" t="shared"/>
        <v>1</v>
      </c>
      <c r="AW581">
        <f si="100" t="shared"/>
        <v>3</v>
      </c>
    </row>
    <row r="582" spans="3:49" x14ac:dyDescent="0.25">
      <c r="C582" s="46"/>
      <c r="D582" s="47"/>
      <c r="E582" s="45"/>
      <c r="F582" s="45"/>
      <c r="G582" s="45"/>
      <c r="H582" s="45"/>
      <c r="I582" s="45"/>
      <c r="J582" s="45"/>
      <c r="K582" s="45"/>
      <c r="L582" s="5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D582">
        <v>581</v>
      </c>
      <c r="AE582" t="str">
        <f>VLOOKUP(Sheet1!B604,Sheet2!$H$2:$J$300,3,FALSE)</f>
        <v>PHI</v>
      </c>
      <c r="AF582" t="str">
        <f>VLOOKUP(Sheet1!C604,Sheet2!$H$2:$J$300,3,FALSE)</f>
        <v>PHI</v>
      </c>
      <c r="AG582" t="str">
        <f>VLOOKUP(Sheet1!D604,Sheet2!$H$2:$J$300,3,FALSE)</f>
        <v>PHO</v>
      </c>
      <c r="AH582" t="str">
        <f>VLOOKUP(Sheet1!E604,Sheet2!$H$2:$J$300,3,FALSE)</f>
        <v>DEN</v>
      </c>
      <c r="AI582" t="str">
        <f>VLOOKUP(Sheet1!F604,Sheet2!$H$2:$J$300,3,FALSE)</f>
        <v>ATL</v>
      </c>
      <c r="AJ582" t="str">
        <f>VLOOKUP(Sheet1!G604,Sheet2!$H$2:$J$300,3,FALSE)</f>
        <v>PHI</v>
      </c>
      <c r="AK582" t="str">
        <f>VLOOKUP(Sheet1!H604,Sheet2!$H$2:$J$300,3,FALSE)</f>
        <v>HOU</v>
      </c>
      <c r="AL582" t="str">
        <f>VLOOKUP(Sheet1!I604,Sheet2!$H$2:$J$300,3,FALSE)</f>
        <v>PHO</v>
      </c>
      <c r="AM582" t="str">
        <f>VLOOKUP(Sheet1!J604,Sheet2!$H$2:$J$300,3,FALSE)</f>
        <v>MIN</v>
      </c>
      <c r="AN582">
        <f si="91" t="shared"/>
        <v>3</v>
      </c>
      <c r="AO582">
        <f si="92" t="shared"/>
        <v>3</v>
      </c>
      <c r="AP582">
        <f si="93" t="shared"/>
        <v>2</v>
      </c>
      <c r="AQ582">
        <f si="94" t="shared"/>
        <v>1</v>
      </c>
      <c r="AR582">
        <f si="95" t="shared"/>
        <v>1</v>
      </c>
      <c r="AS582">
        <f si="96" t="shared"/>
        <v>3</v>
      </c>
      <c r="AT582">
        <f si="97" t="shared"/>
        <v>1</v>
      </c>
      <c r="AU582">
        <f si="98" t="shared"/>
        <v>2</v>
      </c>
      <c r="AV582">
        <f si="99" t="shared"/>
        <v>1</v>
      </c>
      <c r="AW582">
        <f si="100" t="shared"/>
        <v>3</v>
      </c>
    </row>
    <row r="583" spans="3:49" x14ac:dyDescent="0.25">
      <c r="C583" s="46"/>
      <c r="D583" s="47"/>
      <c r="E583" s="45"/>
      <c r="F583" s="45"/>
      <c r="G583" s="45"/>
      <c r="H583" s="45"/>
      <c r="I583" s="45"/>
      <c r="J583" s="45"/>
      <c r="K583" s="45"/>
      <c r="L583" s="5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D583">
        <v>582</v>
      </c>
      <c r="AE583" t="str">
        <f>VLOOKUP(Sheet1!B605,Sheet2!$H$2:$J$300,3,FALSE)</f>
        <v>PHI</v>
      </c>
      <c r="AF583" t="str">
        <f>VLOOKUP(Sheet1!C605,Sheet2!$H$2:$J$300,3,FALSE)</f>
        <v>ATL</v>
      </c>
      <c r="AG583" t="str">
        <f>VLOOKUP(Sheet1!D605,Sheet2!$H$2:$J$300,3,FALSE)</f>
        <v>PHI</v>
      </c>
      <c r="AH583" t="str">
        <f>VLOOKUP(Sheet1!E605,Sheet2!$H$2:$J$300,3,FALSE)</f>
        <v>DEN</v>
      </c>
      <c r="AI583" t="str">
        <f>VLOOKUP(Sheet1!F605,Sheet2!$H$2:$J$300,3,FALSE)</f>
        <v>DEN</v>
      </c>
      <c r="AJ583" t="str">
        <f>VLOOKUP(Sheet1!G605,Sheet2!$H$2:$J$300,3,FALSE)</f>
        <v>PHO</v>
      </c>
      <c r="AK583" t="str">
        <f>VLOOKUP(Sheet1!H605,Sheet2!$H$2:$J$300,3,FALSE)</f>
        <v>PHO</v>
      </c>
      <c r="AL583" t="str">
        <f>VLOOKUP(Sheet1!I605,Sheet2!$H$2:$J$300,3,FALSE)</f>
        <v>DEN</v>
      </c>
      <c r="AM583" t="str">
        <f>VLOOKUP(Sheet1!J605,Sheet2!$H$2:$J$300,3,FALSE)</f>
        <v>UTA</v>
      </c>
      <c r="AN583">
        <f si="91" t="shared"/>
        <v>2</v>
      </c>
      <c r="AO583">
        <f si="92" t="shared"/>
        <v>1</v>
      </c>
      <c r="AP583">
        <f si="93" t="shared"/>
        <v>2</v>
      </c>
      <c r="AQ583">
        <f si="94" t="shared"/>
        <v>3</v>
      </c>
      <c r="AR583">
        <f si="95" t="shared"/>
        <v>3</v>
      </c>
      <c r="AS583">
        <f si="96" t="shared"/>
        <v>2</v>
      </c>
      <c r="AT583">
        <f si="97" t="shared"/>
        <v>2</v>
      </c>
      <c r="AU583">
        <f si="98" t="shared"/>
        <v>3</v>
      </c>
      <c r="AV583">
        <f si="99" t="shared"/>
        <v>1</v>
      </c>
      <c r="AW583">
        <f si="100" t="shared"/>
        <v>3</v>
      </c>
    </row>
    <row r="584" spans="3:49" x14ac:dyDescent="0.25">
      <c r="C584" s="46"/>
      <c r="D584" s="47"/>
      <c r="E584" s="45"/>
      <c r="F584" s="45"/>
      <c r="G584" s="45"/>
      <c r="H584" s="45"/>
      <c r="I584" s="45"/>
      <c r="J584" s="45"/>
      <c r="K584" s="45"/>
      <c r="L584" s="5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D584">
        <v>583</v>
      </c>
      <c r="AE584" t="str">
        <f>VLOOKUP(Sheet1!B606,Sheet2!$H$2:$J$300,3,FALSE)</f>
        <v>SAC</v>
      </c>
      <c r="AF584" t="str">
        <f>VLOOKUP(Sheet1!C606,Sheet2!$H$2:$J$300,3,FALSE)</f>
        <v>MIN</v>
      </c>
      <c r="AG584" t="str">
        <f>VLOOKUP(Sheet1!D606,Sheet2!$H$2:$J$300,3,FALSE)</f>
        <v>PHI</v>
      </c>
      <c r="AH584" t="str">
        <f>VLOOKUP(Sheet1!E606,Sheet2!$H$2:$J$300,3,FALSE)</f>
        <v>DEN</v>
      </c>
      <c r="AI584" t="str">
        <f>VLOOKUP(Sheet1!F606,Sheet2!$H$2:$J$300,3,FALSE)</f>
        <v>DEN</v>
      </c>
      <c r="AJ584" t="str">
        <f>VLOOKUP(Sheet1!G606,Sheet2!$H$2:$J$300,3,FALSE)</f>
        <v>PHO</v>
      </c>
      <c r="AK584" t="str">
        <f>VLOOKUP(Sheet1!H606,Sheet2!$H$2:$J$300,3,FALSE)</f>
        <v>SAC</v>
      </c>
      <c r="AL584" t="str">
        <f>VLOOKUP(Sheet1!I606,Sheet2!$H$2:$J$300,3,FALSE)</f>
        <v>DEN</v>
      </c>
      <c r="AM584" t="str">
        <f>VLOOKUP(Sheet1!J606,Sheet2!$H$2:$J$300,3,FALSE)</f>
        <v>DEN</v>
      </c>
      <c r="AN584">
        <f si="91" t="shared"/>
        <v>2</v>
      </c>
      <c r="AO584">
        <f si="92" t="shared"/>
        <v>1</v>
      </c>
      <c r="AP584">
        <f si="93" t="shared"/>
        <v>1</v>
      </c>
      <c r="AQ584">
        <f si="94" t="shared"/>
        <v>4</v>
      </c>
      <c r="AR584">
        <f si="95" t="shared"/>
        <v>4</v>
      </c>
      <c r="AS584">
        <f si="96" t="shared"/>
        <v>1</v>
      </c>
      <c r="AT584">
        <f si="97" t="shared"/>
        <v>2</v>
      </c>
      <c r="AU584">
        <f si="98" t="shared"/>
        <v>4</v>
      </c>
      <c r="AV584">
        <f si="99" t="shared"/>
        <v>4</v>
      </c>
      <c r="AW584">
        <f si="100" t="shared"/>
        <v>4</v>
      </c>
    </row>
    <row r="585" spans="3:49" x14ac:dyDescent="0.25">
      <c r="C585" s="46"/>
      <c r="D585" s="47"/>
      <c r="E585" s="45"/>
      <c r="F585" s="45"/>
      <c r="G585" s="45"/>
      <c r="H585" s="45"/>
      <c r="I585" s="45"/>
      <c r="J585" s="45"/>
      <c r="K585" s="45"/>
      <c r="L585" s="5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D585">
        <v>584</v>
      </c>
      <c r="AE585" t="str">
        <f>VLOOKUP(Sheet1!B607,Sheet2!$H$2:$J$300,3,FALSE)</f>
        <v>PHI</v>
      </c>
      <c r="AF585" t="str">
        <f>VLOOKUP(Sheet1!C607,Sheet2!$H$2:$J$300,3,FALSE)</f>
        <v>MIN</v>
      </c>
      <c r="AG585" t="str">
        <f>VLOOKUP(Sheet1!D607,Sheet2!$H$2:$J$300,3,FALSE)</f>
        <v>MIN</v>
      </c>
      <c r="AH585" t="str">
        <f>VLOOKUP(Sheet1!E607,Sheet2!$H$2:$J$300,3,FALSE)</f>
        <v>DEN</v>
      </c>
      <c r="AI585" t="str">
        <f>VLOOKUP(Sheet1!F607,Sheet2!$H$2:$J$300,3,FALSE)</f>
        <v>DEN</v>
      </c>
      <c r="AJ585" t="str">
        <f>VLOOKUP(Sheet1!G607,Sheet2!$H$2:$J$300,3,FALSE)</f>
        <v>PHO</v>
      </c>
      <c r="AK585" t="str">
        <f>VLOOKUP(Sheet1!H607,Sheet2!$H$2:$J$300,3,FALSE)</f>
        <v>PHO</v>
      </c>
      <c r="AL585" t="str">
        <f>VLOOKUP(Sheet1!I607,Sheet2!$H$2:$J$300,3,FALSE)</f>
        <v>UTA</v>
      </c>
      <c r="AM585" t="str">
        <f>VLOOKUP(Sheet1!J607,Sheet2!$H$2:$J$300,3,FALSE)</f>
        <v>DEN</v>
      </c>
      <c r="AN585">
        <f si="91" t="shared"/>
        <v>1</v>
      </c>
      <c r="AO585">
        <f si="92" t="shared"/>
        <v>2</v>
      </c>
      <c r="AP585">
        <f si="93" t="shared"/>
        <v>2</v>
      </c>
      <c r="AQ585">
        <f si="94" t="shared"/>
        <v>3</v>
      </c>
      <c r="AR585">
        <f si="95" t="shared"/>
        <v>3</v>
      </c>
      <c r="AS585">
        <f si="96" t="shared"/>
        <v>2</v>
      </c>
      <c r="AT585">
        <f si="97" t="shared"/>
        <v>2</v>
      </c>
      <c r="AU585">
        <f si="98" t="shared"/>
        <v>1</v>
      </c>
      <c r="AV585">
        <f si="99" t="shared"/>
        <v>3</v>
      </c>
      <c r="AW585">
        <f si="100" t="shared"/>
        <v>3</v>
      </c>
    </row>
    <row r="586" spans="3:49" x14ac:dyDescent="0.25">
      <c r="C586" s="46"/>
      <c r="D586" s="47"/>
      <c r="E586" s="45"/>
      <c r="F586" s="45"/>
      <c r="G586" s="45"/>
      <c r="H586" s="45"/>
      <c r="I586" s="45"/>
      <c r="J586" s="45"/>
      <c r="K586" s="45"/>
      <c r="L586" s="5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D586">
        <v>585</v>
      </c>
      <c r="AE586" t="str">
        <f>VLOOKUP(Sheet1!B608,Sheet2!$H$2:$J$300,3,FALSE)</f>
        <v>PHI</v>
      </c>
      <c r="AF586" t="str">
        <f>VLOOKUP(Sheet1!C608,Sheet2!$H$2:$J$300,3,FALSE)</f>
        <v>SAC</v>
      </c>
      <c r="AG586" t="str">
        <f>VLOOKUP(Sheet1!D608,Sheet2!$H$2:$J$300,3,FALSE)</f>
        <v>PHI</v>
      </c>
      <c r="AH586" t="str">
        <f>VLOOKUP(Sheet1!E608,Sheet2!$H$2:$J$300,3,FALSE)</f>
        <v>DEN</v>
      </c>
      <c r="AI586" t="str">
        <f>VLOOKUP(Sheet1!F608,Sheet2!$H$2:$J$300,3,FALSE)</f>
        <v>PHO</v>
      </c>
      <c r="AJ586" t="str">
        <f>VLOOKUP(Sheet1!G608,Sheet2!$H$2:$J$300,3,FALSE)</f>
        <v>HOU</v>
      </c>
      <c r="AK586" t="str">
        <f>VLOOKUP(Sheet1!H608,Sheet2!$H$2:$J$300,3,FALSE)</f>
        <v>DEN</v>
      </c>
      <c r="AL586" t="str">
        <f>VLOOKUP(Sheet1!I608,Sheet2!$H$2:$J$300,3,FALSE)</f>
        <v>PHO</v>
      </c>
      <c r="AM586" t="str">
        <f>VLOOKUP(Sheet1!J608,Sheet2!$H$2:$J$300,3,FALSE)</f>
        <v>MIN</v>
      </c>
      <c r="AN586">
        <f si="91" t="shared"/>
        <v>2</v>
      </c>
      <c r="AO586">
        <f si="92" t="shared"/>
        <v>1</v>
      </c>
      <c r="AP586">
        <f si="93" t="shared"/>
        <v>2</v>
      </c>
      <c r="AQ586">
        <f si="94" t="shared"/>
        <v>2</v>
      </c>
      <c r="AR586">
        <f si="95" t="shared"/>
        <v>2</v>
      </c>
      <c r="AS586">
        <f si="96" t="shared"/>
        <v>1</v>
      </c>
      <c r="AT586">
        <f si="97" t="shared"/>
        <v>2</v>
      </c>
      <c r="AU586">
        <f si="98" t="shared"/>
        <v>2</v>
      </c>
      <c r="AV586">
        <f si="99" t="shared"/>
        <v>1</v>
      </c>
      <c r="AW586">
        <f si="100" t="shared"/>
        <v>2</v>
      </c>
    </row>
    <row r="587" spans="3:49" x14ac:dyDescent="0.25">
      <c r="C587" s="46"/>
      <c r="D587" s="47"/>
      <c r="E587" s="45"/>
      <c r="F587" s="45"/>
      <c r="G587" s="45"/>
      <c r="H587" s="45"/>
      <c r="I587" s="45"/>
      <c r="J587" s="45"/>
      <c r="K587" s="45"/>
      <c r="L587" s="5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D587">
        <v>586</v>
      </c>
      <c r="AE587" t="str">
        <f>VLOOKUP(Sheet1!B609,Sheet2!$H$2:$J$300,3,FALSE)</f>
        <v>PHI</v>
      </c>
      <c r="AF587" t="str">
        <f>VLOOKUP(Sheet1!C609,Sheet2!$H$2:$J$300,3,FALSE)</f>
        <v>MIN</v>
      </c>
      <c r="AG587" t="str">
        <f>VLOOKUP(Sheet1!D609,Sheet2!$H$2:$J$300,3,FALSE)</f>
        <v>PHO</v>
      </c>
      <c r="AH587" t="str">
        <f>VLOOKUP(Sheet1!E609,Sheet2!$H$2:$J$300,3,FALSE)</f>
        <v>PHI</v>
      </c>
      <c r="AI587" t="str">
        <f>VLOOKUP(Sheet1!F609,Sheet2!$H$2:$J$300,3,FALSE)</f>
        <v>PHO</v>
      </c>
      <c r="AJ587" t="str">
        <f>VLOOKUP(Sheet1!G609,Sheet2!$H$2:$J$300,3,FALSE)</f>
        <v>UTA</v>
      </c>
      <c r="AK587" t="str">
        <f>VLOOKUP(Sheet1!H609,Sheet2!$H$2:$J$300,3,FALSE)</f>
        <v>HOU</v>
      </c>
      <c r="AL587" t="str">
        <f>VLOOKUP(Sheet1!I609,Sheet2!$H$2:$J$300,3,FALSE)</f>
        <v>PHO</v>
      </c>
      <c r="AM587" t="str">
        <f>VLOOKUP(Sheet1!J609,Sheet2!$H$2:$J$300,3,FALSE)</f>
        <v>UTA</v>
      </c>
      <c r="AN587">
        <f si="91" t="shared"/>
        <v>2</v>
      </c>
      <c r="AO587">
        <f si="92" t="shared"/>
        <v>1</v>
      </c>
      <c r="AP587">
        <f si="93" t="shared"/>
        <v>3</v>
      </c>
      <c r="AQ587">
        <f si="94" t="shared"/>
        <v>2</v>
      </c>
      <c r="AR587">
        <f si="95" t="shared"/>
        <v>3</v>
      </c>
      <c r="AS587">
        <f si="96" t="shared"/>
        <v>2</v>
      </c>
      <c r="AT587">
        <f si="97" t="shared"/>
        <v>1</v>
      </c>
      <c r="AU587">
        <f si="98" t="shared"/>
        <v>3</v>
      </c>
      <c r="AV587">
        <f si="99" t="shared"/>
        <v>2</v>
      </c>
      <c r="AW587">
        <f si="100" t="shared"/>
        <v>3</v>
      </c>
    </row>
    <row r="588" spans="3:49" x14ac:dyDescent="0.25">
      <c r="C588" s="46"/>
      <c r="D588" s="47"/>
      <c r="E588" s="45"/>
      <c r="F588" s="45"/>
      <c r="G588" s="45"/>
      <c r="H588" s="45"/>
      <c r="I588" s="45"/>
      <c r="J588" s="45"/>
      <c r="K588" s="45"/>
      <c r="L588" s="5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D588">
        <v>587</v>
      </c>
      <c r="AE588" t="str">
        <f>VLOOKUP(Sheet1!B610,Sheet2!$H$2:$J$300,3,FALSE)</f>
        <v>PHI</v>
      </c>
      <c r="AF588" t="str">
        <f>VLOOKUP(Sheet1!C610,Sheet2!$H$2:$J$300,3,FALSE)</f>
        <v>SAC</v>
      </c>
      <c r="AG588" t="str">
        <f>VLOOKUP(Sheet1!D610,Sheet2!$H$2:$J$300,3,FALSE)</f>
        <v>SAC</v>
      </c>
      <c r="AH588" t="str">
        <f>VLOOKUP(Sheet1!E610,Sheet2!$H$2:$J$300,3,FALSE)</f>
        <v>DEN</v>
      </c>
      <c r="AI588" t="str">
        <f>VLOOKUP(Sheet1!F610,Sheet2!$H$2:$J$300,3,FALSE)</f>
        <v>UTA</v>
      </c>
      <c r="AJ588" t="str">
        <f>VLOOKUP(Sheet1!G610,Sheet2!$H$2:$J$300,3,FALSE)</f>
        <v>HOU</v>
      </c>
      <c r="AK588" t="str">
        <f>VLOOKUP(Sheet1!H610,Sheet2!$H$2:$J$300,3,FALSE)</f>
        <v>HOU</v>
      </c>
      <c r="AL588" t="str">
        <f>VLOOKUP(Sheet1!I610,Sheet2!$H$2:$J$300,3,FALSE)</f>
        <v>DEN</v>
      </c>
      <c r="AM588" t="str">
        <f>VLOOKUP(Sheet1!J610,Sheet2!$H$2:$J$300,3,FALSE)</f>
        <v>UTA</v>
      </c>
      <c r="AN588">
        <f si="91" t="shared"/>
        <v>1</v>
      </c>
      <c r="AO588">
        <f si="92" t="shared"/>
        <v>2</v>
      </c>
      <c r="AP588">
        <f si="93" t="shared"/>
        <v>2</v>
      </c>
      <c r="AQ588">
        <f si="94" t="shared"/>
        <v>2</v>
      </c>
      <c r="AR588">
        <f si="95" t="shared"/>
        <v>2</v>
      </c>
      <c r="AS588">
        <f si="96" t="shared"/>
        <v>2</v>
      </c>
      <c r="AT588">
        <f si="97" t="shared"/>
        <v>2</v>
      </c>
      <c r="AU588">
        <f si="98" t="shared"/>
        <v>2</v>
      </c>
      <c r="AV588">
        <f si="99" t="shared"/>
        <v>2</v>
      </c>
      <c r="AW588">
        <f si="100" t="shared"/>
        <v>2</v>
      </c>
    </row>
    <row r="589" spans="3:49" x14ac:dyDescent="0.25">
      <c r="C589" s="46"/>
      <c r="D589" s="47"/>
      <c r="E589" s="45"/>
      <c r="F589" s="45"/>
      <c r="G589" s="45"/>
      <c r="H589" s="45"/>
      <c r="I589" s="45"/>
      <c r="J589" s="45"/>
      <c r="K589" s="45"/>
      <c r="L589" s="5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D589">
        <v>588</v>
      </c>
      <c r="AE589" t="str">
        <f>VLOOKUP(Sheet1!B611,Sheet2!$H$2:$J$300,3,FALSE)</f>
        <v>UTA</v>
      </c>
      <c r="AF589" t="str">
        <f>VLOOKUP(Sheet1!C611,Sheet2!$H$2:$J$300,3,FALSE)</f>
        <v>MIN</v>
      </c>
      <c r="AG589" t="str">
        <f>VLOOKUP(Sheet1!D611,Sheet2!$H$2:$J$300,3,FALSE)</f>
        <v>UTA</v>
      </c>
      <c r="AH589" t="str">
        <f>VLOOKUP(Sheet1!E611,Sheet2!$H$2:$J$300,3,FALSE)</f>
        <v>DEN</v>
      </c>
      <c r="AI589" t="str">
        <f>VLOOKUP(Sheet1!F611,Sheet2!$H$2:$J$300,3,FALSE)</f>
        <v>DEN</v>
      </c>
      <c r="AJ589" t="str">
        <f>VLOOKUP(Sheet1!G611,Sheet2!$H$2:$J$300,3,FALSE)</f>
        <v>PHO</v>
      </c>
      <c r="AK589" t="str">
        <f>VLOOKUP(Sheet1!H611,Sheet2!$H$2:$J$300,3,FALSE)</f>
        <v>ATL</v>
      </c>
      <c r="AL589" t="str">
        <f>VLOOKUP(Sheet1!I611,Sheet2!$H$2:$J$300,3,FALSE)</f>
        <v>DEN</v>
      </c>
      <c r="AM589" t="str">
        <f>VLOOKUP(Sheet1!J611,Sheet2!$H$2:$J$300,3,FALSE)</f>
        <v>PHI</v>
      </c>
      <c r="AN589">
        <f si="91" t="shared"/>
        <v>2</v>
      </c>
      <c r="AO589">
        <f si="92" t="shared"/>
        <v>1</v>
      </c>
      <c r="AP589">
        <f si="93" t="shared"/>
        <v>2</v>
      </c>
      <c r="AQ589">
        <f si="94" t="shared"/>
        <v>3</v>
      </c>
      <c r="AR589">
        <f si="95" t="shared"/>
        <v>3</v>
      </c>
      <c r="AS589">
        <f si="96" t="shared"/>
        <v>1</v>
      </c>
      <c r="AT589">
        <f si="97" t="shared"/>
        <v>1</v>
      </c>
      <c r="AU589">
        <f si="98" t="shared"/>
        <v>3</v>
      </c>
      <c r="AV589">
        <f si="99" t="shared"/>
        <v>1</v>
      </c>
      <c r="AW589">
        <f si="100" t="shared"/>
        <v>3</v>
      </c>
    </row>
    <row r="590" spans="3:49" x14ac:dyDescent="0.25">
      <c r="C590" s="46"/>
      <c r="D590" s="47"/>
      <c r="E590" s="45"/>
      <c r="F590" s="45"/>
      <c r="G590" s="45"/>
      <c r="H590" s="45"/>
      <c r="I590" s="45"/>
      <c r="J590" s="45"/>
      <c r="K590" s="45"/>
      <c r="L590" s="5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D590">
        <v>589</v>
      </c>
      <c r="AE590" t="str">
        <f>VLOOKUP(Sheet1!B612,Sheet2!$H$2:$J$300,3,FALSE)</f>
        <v>PHI</v>
      </c>
      <c r="AF590" t="str">
        <f>VLOOKUP(Sheet1!C612,Sheet2!$H$2:$J$300,3,FALSE)</f>
        <v>MIN</v>
      </c>
      <c r="AG590" t="str">
        <f>VLOOKUP(Sheet1!D612,Sheet2!$H$2:$J$300,3,FALSE)</f>
        <v>PHO</v>
      </c>
      <c r="AH590" t="str">
        <f>VLOOKUP(Sheet1!E612,Sheet2!$H$2:$J$300,3,FALSE)</f>
        <v>DEN</v>
      </c>
      <c r="AI590" t="str">
        <f>VLOOKUP(Sheet1!F612,Sheet2!$H$2:$J$300,3,FALSE)</f>
        <v>UTA</v>
      </c>
      <c r="AJ590" t="str">
        <f>VLOOKUP(Sheet1!G612,Sheet2!$H$2:$J$300,3,FALSE)</f>
        <v>PHO</v>
      </c>
      <c r="AK590" t="str">
        <f>VLOOKUP(Sheet1!H612,Sheet2!$H$2:$J$300,3,FALSE)</f>
        <v>PHO</v>
      </c>
      <c r="AL590" t="str">
        <f>VLOOKUP(Sheet1!I612,Sheet2!$H$2:$J$300,3,FALSE)</f>
        <v>PHO</v>
      </c>
      <c r="AM590" t="str">
        <f>VLOOKUP(Sheet1!J612,Sheet2!$H$2:$J$300,3,FALSE)</f>
        <v>PHI</v>
      </c>
      <c r="AN590">
        <f si="91" t="shared"/>
        <v>2</v>
      </c>
      <c r="AO590">
        <f si="92" t="shared"/>
        <v>1</v>
      </c>
      <c r="AP590">
        <f si="93" t="shared"/>
        <v>4</v>
      </c>
      <c r="AQ590">
        <f si="94" t="shared"/>
        <v>1</v>
      </c>
      <c r="AR590">
        <f si="95" t="shared"/>
        <v>1</v>
      </c>
      <c r="AS590">
        <f si="96" t="shared"/>
        <v>4</v>
      </c>
      <c r="AT590">
        <f si="97" t="shared"/>
        <v>4</v>
      </c>
      <c r="AU590">
        <f si="98" t="shared"/>
        <v>4</v>
      </c>
      <c r="AV590">
        <f si="99" t="shared"/>
        <v>2</v>
      </c>
      <c r="AW590">
        <f si="100" t="shared"/>
        <v>4</v>
      </c>
    </row>
    <row r="591" spans="3:49" x14ac:dyDescent="0.25">
      <c r="C591" s="46"/>
      <c r="D591" s="47"/>
      <c r="E591" s="45"/>
      <c r="F591" s="45"/>
      <c r="G591" s="45"/>
      <c r="H591" s="45"/>
      <c r="I591" s="45"/>
      <c r="J591" s="45"/>
      <c r="K591" s="45"/>
      <c r="L591" s="5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D591">
        <v>590</v>
      </c>
      <c r="AE591" t="str">
        <f>VLOOKUP(Sheet1!B613,Sheet2!$H$2:$J$300,3,FALSE)</f>
        <v>PHI</v>
      </c>
      <c r="AF591" t="str">
        <f>VLOOKUP(Sheet1!C613,Sheet2!$H$2:$J$300,3,FALSE)</f>
        <v>UTA</v>
      </c>
      <c r="AG591" t="str">
        <f>VLOOKUP(Sheet1!D613,Sheet2!$H$2:$J$300,3,FALSE)</f>
        <v>DEN</v>
      </c>
      <c r="AH591" t="str">
        <f>VLOOKUP(Sheet1!E613,Sheet2!$H$2:$J$300,3,FALSE)</f>
        <v>HOU</v>
      </c>
      <c r="AI591" t="str">
        <f>VLOOKUP(Sheet1!F613,Sheet2!$H$2:$J$300,3,FALSE)</f>
        <v>DEN</v>
      </c>
      <c r="AJ591" t="str">
        <f>VLOOKUP(Sheet1!G613,Sheet2!$H$2:$J$300,3,FALSE)</f>
        <v>SAC</v>
      </c>
      <c r="AK591" t="str">
        <f>VLOOKUP(Sheet1!H613,Sheet2!$H$2:$J$300,3,FALSE)</f>
        <v>HOU</v>
      </c>
      <c r="AL591" t="str">
        <f>VLOOKUP(Sheet1!I613,Sheet2!$H$2:$J$300,3,FALSE)</f>
        <v>ATL</v>
      </c>
      <c r="AM591" t="str">
        <f>VLOOKUP(Sheet1!J613,Sheet2!$H$2:$J$300,3,FALSE)</f>
        <v>MIN</v>
      </c>
      <c r="AN591">
        <f si="91" t="shared"/>
        <v>1</v>
      </c>
      <c r="AO591">
        <f si="92" t="shared"/>
        <v>1</v>
      </c>
      <c r="AP591">
        <f si="93" t="shared"/>
        <v>2</v>
      </c>
      <c r="AQ591">
        <f si="94" t="shared"/>
        <v>2</v>
      </c>
      <c r="AR591">
        <f si="95" t="shared"/>
        <v>2</v>
      </c>
      <c r="AS591">
        <f si="96" t="shared"/>
        <v>1</v>
      </c>
      <c r="AT591">
        <f si="97" t="shared"/>
        <v>2</v>
      </c>
      <c r="AU591">
        <f si="98" t="shared"/>
        <v>1</v>
      </c>
      <c r="AV591">
        <f si="99" t="shared"/>
        <v>1</v>
      </c>
      <c r="AW591">
        <f si="100" t="shared"/>
        <v>2</v>
      </c>
    </row>
    <row r="592" spans="3:49" x14ac:dyDescent="0.25">
      <c r="C592" s="46"/>
      <c r="D592" s="47"/>
      <c r="E592" s="45"/>
      <c r="F592" s="45"/>
      <c r="G592" s="45"/>
      <c r="H592" s="45"/>
      <c r="I592" s="45"/>
      <c r="J592" s="45"/>
      <c r="K592" s="45"/>
      <c r="L592" s="5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D592">
        <v>591</v>
      </c>
      <c r="AE592" t="str">
        <f>VLOOKUP(Sheet1!B614,Sheet2!$H$2:$J$300,3,FALSE)</f>
        <v>PHI</v>
      </c>
      <c r="AF592" t="str">
        <f>VLOOKUP(Sheet1!C614,Sheet2!$H$2:$J$300,3,FALSE)</f>
        <v>SAC</v>
      </c>
      <c r="AG592" t="str">
        <f>VLOOKUP(Sheet1!D614,Sheet2!$H$2:$J$300,3,FALSE)</f>
        <v>PHO</v>
      </c>
      <c r="AH592" t="str">
        <f>VLOOKUP(Sheet1!E614,Sheet2!$H$2:$J$300,3,FALSE)</f>
        <v>DEN</v>
      </c>
      <c r="AI592" t="str">
        <f>VLOOKUP(Sheet1!F614,Sheet2!$H$2:$J$300,3,FALSE)</f>
        <v>PHO</v>
      </c>
      <c r="AJ592" t="str">
        <f>VLOOKUP(Sheet1!G614,Sheet2!$H$2:$J$300,3,FALSE)</f>
        <v>PHO</v>
      </c>
      <c r="AK592" t="str">
        <f>VLOOKUP(Sheet1!H614,Sheet2!$H$2:$J$300,3,FALSE)</f>
        <v>DEN</v>
      </c>
      <c r="AL592" t="str">
        <f>VLOOKUP(Sheet1!I614,Sheet2!$H$2:$J$300,3,FALSE)</f>
        <v>DEN</v>
      </c>
      <c r="AM592" t="str">
        <f>VLOOKUP(Sheet1!J614,Sheet2!$H$2:$J$300,3,FALSE)</f>
        <v>UTA</v>
      </c>
      <c r="AN592">
        <f si="91" t="shared"/>
        <v>1</v>
      </c>
      <c r="AO592">
        <f si="92" t="shared"/>
        <v>1</v>
      </c>
      <c r="AP592">
        <f si="93" t="shared"/>
        <v>3</v>
      </c>
      <c r="AQ592">
        <f si="94" t="shared"/>
        <v>3</v>
      </c>
      <c r="AR592">
        <f si="95" t="shared"/>
        <v>3</v>
      </c>
      <c r="AS592">
        <f si="96" t="shared"/>
        <v>3</v>
      </c>
      <c r="AT592">
        <f si="97" t="shared"/>
        <v>3</v>
      </c>
      <c r="AU592">
        <f si="98" t="shared"/>
        <v>3</v>
      </c>
      <c r="AV592">
        <f si="99" t="shared"/>
        <v>1</v>
      </c>
      <c r="AW592">
        <f si="100" t="shared"/>
        <v>3</v>
      </c>
    </row>
    <row r="593" spans="3:49" x14ac:dyDescent="0.25">
      <c r="C593" s="46"/>
      <c r="D593" s="47"/>
      <c r="E593" s="45"/>
      <c r="F593" s="45"/>
      <c r="G593" s="45"/>
      <c r="H593" s="45"/>
      <c r="I593" s="45"/>
      <c r="J593" s="45"/>
      <c r="K593" s="45"/>
      <c r="L593" s="5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D593">
        <v>592</v>
      </c>
      <c r="AE593" t="str">
        <f>VLOOKUP(Sheet1!B615,Sheet2!$H$2:$J$300,3,FALSE)</f>
        <v>MIN</v>
      </c>
      <c r="AF593" t="str">
        <f>VLOOKUP(Sheet1!C615,Sheet2!$H$2:$J$300,3,FALSE)</f>
        <v>MIN</v>
      </c>
      <c r="AG593" t="str">
        <f>VLOOKUP(Sheet1!D615,Sheet2!$H$2:$J$300,3,FALSE)</f>
        <v>PHI</v>
      </c>
      <c r="AH593" t="str">
        <f>VLOOKUP(Sheet1!E615,Sheet2!$H$2:$J$300,3,FALSE)</f>
        <v>DEN</v>
      </c>
      <c r="AI593" t="str">
        <f>VLOOKUP(Sheet1!F615,Sheet2!$H$2:$J$300,3,FALSE)</f>
        <v>PHO</v>
      </c>
      <c r="AJ593" t="str">
        <f>VLOOKUP(Sheet1!G615,Sheet2!$H$2:$J$300,3,FALSE)</f>
        <v>UTA</v>
      </c>
      <c r="AK593" t="str">
        <f>VLOOKUP(Sheet1!H615,Sheet2!$H$2:$J$300,3,FALSE)</f>
        <v>HOU</v>
      </c>
      <c r="AL593" t="str">
        <f>VLOOKUP(Sheet1!I615,Sheet2!$H$2:$J$300,3,FALSE)</f>
        <v>PHO</v>
      </c>
      <c r="AM593" t="str">
        <f>VLOOKUP(Sheet1!J615,Sheet2!$H$2:$J$300,3,FALSE)</f>
        <v>PHI</v>
      </c>
      <c r="AN593">
        <f si="91" t="shared"/>
        <v>2</v>
      </c>
      <c r="AO593">
        <f si="92" t="shared"/>
        <v>2</v>
      </c>
      <c r="AP593">
        <f si="93" t="shared"/>
        <v>2</v>
      </c>
      <c r="AQ593">
        <f si="94" t="shared"/>
        <v>1</v>
      </c>
      <c r="AR593">
        <f si="95" t="shared"/>
        <v>2</v>
      </c>
      <c r="AS593">
        <f si="96" t="shared"/>
        <v>1</v>
      </c>
      <c r="AT593">
        <f si="97" t="shared"/>
        <v>1</v>
      </c>
      <c r="AU593">
        <f si="98" t="shared"/>
        <v>2</v>
      </c>
      <c r="AV593">
        <f si="99" t="shared"/>
        <v>2</v>
      </c>
      <c r="AW593">
        <f si="100" t="shared"/>
        <v>2</v>
      </c>
    </row>
    <row r="594" spans="3:49" x14ac:dyDescent="0.25">
      <c r="C594" s="46"/>
      <c r="D594" s="47"/>
      <c r="E594" s="45"/>
      <c r="F594" s="45"/>
      <c r="G594" s="45"/>
      <c r="H594" s="45"/>
      <c r="I594" s="45"/>
      <c r="J594" s="45"/>
      <c r="K594" s="45"/>
      <c r="L594" s="5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D594">
        <v>593</v>
      </c>
      <c r="AE594" t="str">
        <f>VLOOKUP(Sheet1!B616,Sheet2!$H$2:$J$300,3,FALSE)</f>
        <v>PHI</v>
      </c>
      <c r="AF594" t="str">
        <f>VLOOKUP(Sheet1!C616,Sheet2!$H$2:$J$300,3,FALSE)</f>
        <v>ATL</v>
      </c>
      <c r="AG594" t="str">
        <f>VLOOKUP(Sheet1!D616,Sheet2!$H$2:$J$300,3,FALSE)</f>
        <v>PHO</v>
      </c>
      <c r="AH594" t="str">
        <f>VLOOKUP(Sheet1!E616,Sheet2!$H$2:$J$300,3,FALSE)</f>
        <v>DEN</v>
      </c>
      <c r="AI594" t="str">
        <f>VLOOKUP(Sheet1!F616,Sheet2!$H$2:$J$300,3,FALSE)</f>
        <v>DEN</v>
      </c>
      <c r="AJ594" t="str">
        <f>VLOOKUP(Sheet1!G616,Sheet2!$H$2:$J$300,3,FALSE)</f>
        <v>UTA</v>
      </c>
      <c r="AK594" t="str">
        <f>VLOOKUP(Sheet1!H616,Sheet2!$H$2:$J$300,3,FALSE)</f>
        <v>ATL</v>
      </c>
      <c r="AL594" t="str">
        <f>VLOOKUP(Sheet1!I616,Sheet2!$H$2:$J$300,3,FALSE)</f>
        <v>DEN</v>
      </c>
      <c r="AM594" t="str">
        <f>VLOOKUP(Sheet1!J616,Sheet2!$H$2:$J$300,3,FALSE)</f>
        <v>MIN</v>
      </c>
      <c r="AN594">
        <f si="91" t="shared"/>
        <v>1</v>
      </c>
      <c r="AO594">
        <f si="92" t="shared"/>
        <v>2</v>
      </c>
      <c r="AP594">
        <f si="93" t="shared"/>
        <v>1</v>
      </c>
      <c r="AQ594">
        <f si="94" t="shared"/>
        <v>3</v>
      </c>
      <c r="AR594">
        <f si="95" t="shared"/>
        <v>3</v>
      </c>
      <c r="AS594">
        <f si="96" t="shared"/>
        <v>1</v>
      </c>
      <c r="AT594">
        <f si="97" t="shared"/>
        <v>2</v>
      </c>
      <c r="AU594">
        <f si="98" t="shared"/>
        <v>3</v>
      </c>
      <c r="AV594">
        <f si="99" t="shared"/>
        <v>1</v>
      </c>
      <c r="AW594">
        <f si="100" t="shared"/>
        <v>3</v>
      </c>
    </row>
    <row r="595" spans="3:49" x14ac:dyDescent="0.25">
      <c r="C595" s="46"/>
      <c r="D595" s="47"/>
      <c r="E595" s="45"/>
      <c r="F595" s="45"/>
      <c r="G595" s="45"/>
      <c r="H595" s="45"/>
      <c r="I595" s="45"/>
      <c r="J595" s="45"/>
      <c r="K595" s="45"/>
      <c r="L595" s="5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D595">
        <v>594</v>
      </c>
      <c r="AE595" t="str">
        <f>VLOOKUP(Sheet1!B617,Sheet2!$H$2:$J$300,3,FALSE)</f>
        <v>PHI</v>
      </c>
      <c r="AF595" t="str">
        <f>VLOOKUP(Sheet1!C617,Sheet2!$H$2:$J$300,3,FALSE)</f>
        <v>SAC</v>
      </c>
      <c r="AG595" t="str">
        <f>VLOOKUP(Sheet1!D617,Sheet2!$H$2:$J$300,3,FALSE)</f>
        <v>PHO</v>
      </c>
      <c r="AH595" t="str">
        <f>VLOOKUP(Sheet1!E617,Sheet2!$H$2:$J$300,3,FALSE)</f>
        <v>DEN</v>
      </c>
      <c r="AI595" t="str">
        <f>VLOOKUP(Sheet1!F617,Sheet2!$H$2:$J$300,3,FALSE)</f>
        <v>PHO</v>
      </c>
      <c r="AJ595" t="str">
        <f>VLOOKUP(Sheet1!G617,Sheet2!$H$2:$J$300,3,FALSE)</f>
        <v>ATL</v>
      </c>
      <c r="AK595" t="str">
        <f>VLOOKUP(Sheet1!H617,Sheet2!$H$2:$J$300,3,FALSE)</f>
        <v>UTA</v>
      </c>
      <c r="AL595" t="str">
        <f>VLOOKUP(Sheet1!I617,Sheet2!$H$2:$J$300,3,FALSE)</f>
        <v>DEN</v>
      </c>
      <c r="AM595" t="str">
        <f>VLOOKUP(Sheet1!J617,Sheet2!$H$2:$J$300,3,FALSE)</f>
        <v>MIN</v>
      </c>
      <c r="AN595">
        <f si="91" t="shared"/>
        <v>1</v>
      </c>
      <c r="AO595">
        <f si="92" t="shared"/>
        <v>1</v>
      </c>
      <c r="AP595">
        <f si="93" t="shared"/>
        <v>2</v>
      </c>
      <c r="AQ595">
        <f si="94" t="shared"/>
        <v>2</v>
      </c>
      <c r="AR595">
        <f si="95" t="shared"/>
        <v>2</v>
      </c>
      <c r="AS595">
        <f si="96" t="shared"/>
        <v>1</v>
      </c>
      <c r="AT595">
        <f si="97" t="shared"/>
        <v>1</v>
      </c>
      <c r="AU595">
        <f si="98" t="shared"/>
        <v>2</v>
      </c>
      <c r="AV595">
        <f si="99" t="shared"/>
        <v>1</v>
      </c>
      <c r="AW595">
        <f si="100" t="shared"/>
        <v>2</v>
      </c>
    </row>
    <row r="596" spans="3:49" x14ac:dyDescent="0.25">
      <c r="C596" s="46"/>
      <c r="D596" s="47"/>
      <c r="E596" s="45"/>
      <c r="F596" s="45"/>
      <c r="G596" s="45"/>
      <c r="H596" s="45"/>
      <c r="I596" s="45"/>
      <c r="J596" s="45"/>
      <c r="K596" s="45"/>
      <c r="L596" s="5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D596">
        <v>595</v>
      </c>
      <c r="AE596" t="str">
        <f>VLOOKUP(Sheet1!B618,Sheet2!$H$2:$J$300,3,FALSE)</f>
        <v>PHI</v>
      </c>
      <c r="AF596" t="str">
        <f>VLOOKUP(Sheet1!C618,Sheet2!$H$2:$J$300,3,FALSE)</f>
        <v>ATL</v>
      </c>
      <c r="AG596" t="str">
        <f>VLOOKUP(Sheet1!D618,Sheet2!$H$2:$J$300,3,FALSE)</f>
        <v>PHO</v>
      </c>
      <c r="AH596" t="str">
        <f>VLOOKUP(Sheet1!E618,Sheet2!$H$2:$J$300,3,FALSE)</f>
        <v>DEN</v>
      </c>
      <c r="AI596" t="str">
        <f>VLOOKUP(Sheet1!F618,Sheet2!$H$2:$J$300,3,FALSE)</f>
        <v>PHO</v>
      </c>
      <c r="AJ596" t="str">
        <f>VLOOKUP(Sheet1!G618,Sheet2!$H$2:$J$300,3,FALSE)</f>
        <v>HOU</v>
      </c>
      <c r="AK596" t="str">
        <f>VLOOKUP(Sheet1!H618,Sheet2!$H$2:$J$300,3,FALSE)</f>
        <v>SAC</v>
      </c>
      <c r="AL596" t="str">
        <f>VLOOKUP(Sheet1!I618,Sheet2!$H$2:$J$300,3,FALSE)</f>
        <v>DEN</v>
      </c>
      <c r="AM596" t="str">
        <f>VLOOKUP(Sheet1!J618,Sheet2!$H$2:$J$300,3,FALSE)</f>
        <v>PHI</v>
      </c>
      <c r="AN596">
        <f si="91" t="shared"/>
        <v>2</v>
      </c>
      <c r="AO596">
        <f si="92" t="shared"/>
        <v>1</v>
      </c>
      <c r="AP596">
        <f si="93" t="shared"/>
        <v>2</v>
      </c>
      <c r="AQ596">
        <f si="94" t="shared"/>
        <v>2</v>
      </c>
      <c r="AR596">
        <f si="95" t="shared"/>
        <v>2</v>
      </c>
      <c r="AS596">
        <f si="96" t="shared"/>
        <v>1</v>
      </c>
      <c r="AT596">
        <f si="97" t="shared"/>
        <v>1</v>
      </c>
      <c r="AU596">
        <f si="98" t="shared"/>
        <v>2</v>
      </c>
      <c r="AV596">
        <f si="99" t="shared"/>
        <v>2</v>
      </c>
      <c r="AW596">
        <f si="100" t="shared"/>
        <v>2</v>
      </c>
    </row>
    <row r="597" spans="3:49" x14ac:dyDescent="0.25">
      <c r="C597" s="46"/>
      <c r="D597" s="47"/>
      <c r="E597" s="45"/>
      <c r="F597" s="45"/>
      <c r="G597" s="45"/>
      <c r="H597" s="45"/>
      <c r="I597" s="45"/>
      <c r="J597" s="45"/>
      <c r="K597" s="45"/>
      <c r="L597" s="5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D597">
        <v>596</v>
      </c>
      <c r="AE597" t="str">
        <f>VLOOKUP(Sheet1!B619,Sheet2!$H$2:$J$300,3,FALSE)</f>
        <v>SAC</v>
      </c>
      <c r="AF597" t="str">
        <f>VLOOKUP(Sheet1!C619,Sheet2!$H$2:$J$300,3,FALSE)</f>
        <v>MIN</v>
      </c>
      <c r="AG597" t="str">
        <f>VLOOKUP(Sheet1!D619,Sheet2!$H$2:$J$300,3,FALSE)</f>
        <v>PHI</v>
      </c>
      <c r="AH597" t="str">
        <f>VLOOKUP(Sheet1!E619,Sheet2!$H$2:$J$300,3,FALSE)</f>
        <v>DEN</v>
      </c>
      <c r="AI597" t="str">
        <f>VLOOKUP(Sheet1!F619,Sheet2!$H$2:$J$300,3,FALSE)</f>
        <v>PHO</v>
      </c>
      <c r="AJ597" t="str">
        <f>VLOOKUP(Sheet1!G619,Sheet2!$H$2:$J$300,3,FALSE)</f>
        <v>HOU</v>
      </c>
      <c r="AK597" t="str">
        <f>VLOOKUP(Sheet1!H619,Sheet2!$H$2:$J$300,3,FALSE)</f>
        <v>SAC</v>
      </c>
      <c r="AL597" t="str">
        <f>VLOOKUP(Sheet1!I619,Sheet2!$H$2:$J$300,3,FALSE)</f>
        <v>PHO</v>
      </c>
      <c r="AM597" t="str">
        <f>VLOOKUP(Sheet1!J619,Sheet2!$H$2:$J$300,3,FALSE)</f>
        <v>PHI</v>
      </c>
      <c r="AN597">
        <f si="91" t="shared"/>
        <v>2</v>
      </c>
      <c r="AO597">
        <f si="92" t="shared"/>
        <v>1</v>
      </c>
      <c r="AP597">
        <f si="93" t="shared"/>
        <v>2</v>
      </c>
      <c r="AQ597">
        <f si="94" t="shared"/>
        <v>1</v>
      </c>
      <c r="AR597">
        <f si="95" t="shared"/>
        <v>2</v>
      </c>
      <c r="AS597">
        <f si="96" t="shared"/>
        <v>1</v>
      </c>
      <c r="AT597">
        <f si="97" t="shared"/>
        <v>2</v>
      </c>
      <c r="AU597">
        <f si="98" t="shared"/>
        <v>2</v>
      </c>
      <c r="AV597">
        <f si="99" t="shared"/>
        <v>2</v>
      </c>
      <c r="AW597">
        <f si="100" t="shared"/>
        <v>2</v>
      </c>
    </row>
    <row r="598" spans="3:49" x14ac:dyDescent="0.25">
      <c r="C598" s="46"/>
      <c r="D598" s="47"/>
      <c r="E598" s="45"/>
      <c r="F598" s="45"/>
      <c r="G598" s="45"/>
      <c r="H598" s="45"/>
      <c r="I598" s="45"/>
      <c r="J598" s="45"/>
      <c r="K598" s="45"/>
      <c r="L598" s="5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D598">
        <v>597</v>
      </c>
      <c r="AE598" t="str">
        <f>VLOOKUP(Sheet1!B620,Sheet2!$H$2:$J$300,3,FALSE)</f>
        <v>PHI</v>
      </c>
      <c r="AF598" t="str">
        <f>VLOOKUP(Sheet1!C620,Sheet2!$H$2:$J$300,3,FALSE)</f>
        <v>PHI</v>
      </c>
      <c r="AG598" t="str">
        <f>VLOOKUP(Sheet1!D620,Sheet2!$H$2:$J$300,3,FALSE)</f>
        <v>PHO</v>
      </c>
      <c r="AH598" t="str">
        <f>VLOOKUP(Sheet1!E620,Sheet2!$H$2:$J$300,3,FALSE)</f>
        <v>DEN</v>
      </c>
      <c r="AI598" t="str">
        <f>VLOOKUP(Sheet1!F620,Sheet2!$H$2:$J$300,3,FALSE)</f>
        <v>UTA</v>
      </c>
      <c r="AJ598" t="str">
        <f>VLOOKUP(Sheet1!G620,Sheet2!$H$2:$J$300,3,FALSE)</f>
        <v>ATL</v>
      </c>
      <c r="AK598" t="str">
        <f>VLOOKUP(Sheet1!H620,Sheet2!$H$2:$J$300,3,FALSE)</f>
        <v>HOU</v>
      </c>
      <c r="AL598" t="str">
        <f>VLOOKUP(Sheet1!I620,Sheet2!$H$2:$J$300,3,FALSE)</f>
        <v>DEN</v>
      </c>
      <c r="AM598" t="str">
        <f>VLOOKUP(Sheet1!J620,Sheet2!$H$2:$J$300,3,FALSE)</f>
        <v>DEN</v>
      </c>
      <c r="AN598">
        <f si="91" t="shared"/>
        <v>2</v>
      </c>
      <c r="AO598">
        <f si="92" t="shared"/>
        <v>2</v>
      </c>
      <c r="AP598">
        <f si="93" t="shared"/>
        <v>1</v>
      </c>
      <c r="AQ598">
        <f si="94" t="shared"/>
        <v>3</v>
      </c>
      <c r="AR598">
        <f si="95" t="shared"/>
        <v>1</v>
      </c>
      <c r="AS598">
        <f si="96" t="shared"/>
        <v>1</v>
      </c>
      <c r="AT598">
        <f si="97" t="shared"/>
        <v>1</v>
      </c>
      <c r="AU598">
        <f si="98" t="shared"/>
        <v>3</v>
      </c>
      <c r="AV598">
        <f si="99" t="shared"/>
        <v>3</v>
      </c>
      <c r="AW598">
        <f si="100" t="shared"/>
        <v>3</v>
      </c>
    </row>
    <row r="599" spans="3:49" x14ac:dyDescent="0.25">
      <c r="C599" s="46"/>
      <c r="D599" s="47"/>
      <c r="E599" s="45"/>
      <c r="F599" s="45"/>
      <c r="G599" s="45"/>
      <c r="H599" s="45"/>
      <c r="I599" s="45"/>
      <c r="J599" s="45"/>
      <c r="K599" s="45"/>
      <c r="L599" s="5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D599">
        <v>598</v>
      </c>
      <c r="AE599" t="str">
        <f>VLOOKUP(Sheet1!B621,Sheet2!$H$2:$J$300,3,FALSE)</f>
        <v>SAC</v>
      </c>
      <c r="AF599" t="str">
        <f>VLOOKUP(Sheet1!C621,Sheet2!$H$2:$J$300,3,FALSE)</f>
        <v>UTA</v>
      </c>
      <c r="AG599" t="str">
        <f>VLOOKUP(Sheet1!D621,Sheet2!$H$2:$J$300,3,FALSE)</f>
        <v>PHI</v>
      </c>
      <c r="AH599" t="str">
        <f>VLOOKUP(Sheet1!E621,Sheet2!$H$2:$J$300,3,FALSE)</f>
        <v>DEN</v>
      </c>
      <c r="AI599" t="str">
        <f>VLOOKUP(Sheet1!F621,Sheet2!$H$2:$J$300,3,FALSE)</f>
        <v>ATL</v>
      </c>
      <c r="AJ599" t="str">
        <f>VLOOKUP(Sheet1!G621,Sheet2!$H$2:$J$300,3,FALSE)</f>
        <v>HOU</v>
      </c>
      <c r="AK599" t="str">
        <f>VLOOKUP(Sheet1!H621,Sheet2!$H$2:$J$300,3,FALSE)</f>
        <v>ATL</v>
      </c>
      <c r="AL599" t="str">
        <f>VLOOKUP(Sheet1!I621,Sheet2!$H$2:$J$300,3,FALSE)</f>
        <v>PHO</v>
      </c>
      <c r="AM599" t="str">
        <f>VLOOKUP(Sheet1!J621,Sheet2!$H$2:$J$300,3,FALSE)</f>
        <v>PHI</v>
      </c>
      <c r="AN599">
        <f si="91" t="shared"/>
        <v>1</v>
      </c>
      <c r="AO599">
        <f si="92" t="shared"/>
        <v>1</v>
      </c>
      <c r="AP599">
        <f si="93" t="shared"/>
        <v>2</v>
      </c>
      <c r="AQ599">
        <f si="94" t="shared"/>
        <v>1</v>
      </c>
      <c r="AR599">
        <f si="95" t="shared"/>
        <v>2</v>
      </c>
      <c r="AS599">
        <f si="96" t="shared"/>
        <v>1</v>
      </c>
      <c r="AT599">
        <f si="97" t="shared"/>
        <v>2</v>
      </c>
      <c r="AU599">
        <f si="98" t="shared"/>
        <v>1</v>
      </c>
      <c r="AV599">
        <f si="99" t="shared"/>
        <v>2</v>
      </c>
      <c r="AW599">
        <f si="100" t="shared"/>
        <v>2</v>
      </c>
    </row>
    <row r="600" spans="3:49" x14ac:dyDescent="0.25">
      <c r="C600" s="46"/>
      <c r="D600" s="47"/>
      <c r="E600" s="45"/>
      <c r="F600" s="45"/>
      <c r="G600" s="45"/>
      <c r="H600" s="45"/>
      <c r="I600" s="45"/>
      <c r="J600" s="45"/>
      <c r="K600" s="45"/>
      <c r="L600" s="5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D600">
        <v>599</v>
      </c>
      <c r="AE600" t="str">
        <f>VLOOKUP(Sheet1!B622,Sheet2!$H$2:$J$300,3,FALSE)</f>
        <v>PHI</v>
      </c>
      <c r="AF600" t="str">
        <f>VLOOKUP(Sheet1!C622,Sheet2!$H$2:$J$300,3,FALSE)</f>
        <v>PHI</v>
      </c>
      <c r="AG600" t="str">
        <f>VLOOKUP(Sheet1!D622,Sheet2!$H$2:$J$300,3,FALSE)</f>
        <v>PHO</v>
      </c>
      <c r="AH600" t="str">
        <f>VLOOKUP(Sheet1!E622,Sheet2!$H$2:$J$300,3,FALSE)</f>
        <v>DEN</v>
      </c>
      <c r="AI600" t="str">
        <f>VLOOKUP(Sheet1!F622,Sheet2!$H$2:$J$300,3,FALSE)</f>
        <v>DEN</v>
      </c>
      <c r="AJ600" t="str">
        <f>VLOOKUP(Sheet1!G622,Sheet2!$H$2:$J$300,3,FALSE)</f>
        <v>ATL</v>
      </c>
      <c r="AK600" t="str">
        <f>VLOOKUP(Sheet1!H622,Sheet2!$H$2:$J$300,3,FALSE)</f>
        <v>PHO</v>
      </c>
      <c r="AL600" t="str">
        <f>VLOOKUP(Sheet1!I622,Sheet2!$H$2:$J$300,3,FALSE)</f>
        <v>DEN</v>
      </c>
      <c r="AM600" t="str">
        <f>VLOOKUP(Sheet1!J622,Sheet2!$H$2:$J$300,3,FALSE)</f>
        <v>MIN</v>
      </c>
      <c r="AN600">
        <f si="91" t="shared"/>
        <v>2</v>
      </c>
      <c r="AO600">
        <f si="92" t="shared"/>
        <v>2</v>
      </c>
      <c r="AP600">
        <f si="93" t="shared"/>
        <v>2</v>
      </c>
      <c r="AQ600">
        <f si="94" t="shared"/>
        <v>3</v>
      </c>
      <c r="AR600">
        <f si="95" t="shared"/>
        <v>3</v>
      </c>
      <c r="AS600">
        <f si="96" t="shared"/>
        <v>1</v>
      </c>
      <c r="AT600">
        <f si="97" t="shared"/>
        <v>2</v>
      </c>
      <c r="AU600">
        <f si="98" t="shared"/>
        <v>3</v>
      </c>
      <c r="AV600">
        <f si="99" t="shared"/>
        <v>1</v>
      </c>
      <c r="AW600">
        <f si="100" t="shared"/>
        <v>3</v>
      </c>
    </row>
    <row r="601" spans="3:49" x14ac:dyDescent="0.25">
      <c r="C601" s="46"/>
      <c r="D601" s="47"/>
      <c r="E601" s="45"/>
      <c r="F601" s="45"/>
      <c r="G601" s="45"/>
      <c r="H601" s="45"/>
      <c r="I601" s="45"/>
      <c r="J601" s="45"/>
      <c r="K601" s="45"/>
      <c r="L601" s="5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D601">
        <v>600</v>
      </c>
      <c r="AE601" t="str">
        <f>VLOOKUP(Sheet1!B623,Sheet2!$H$2:$J$300,3,FALSE)</f>
        <v>PHI</v>
      </c>
      <c r="AF601" t="str">
        <f>VLOOKUP(Sheet1!C623,Sheet2!$H$2:$J$300,3,FALSE)</f>
        <v>ATL</v>
      </c>
      <c r="AG601" t="str">
        <f>VLOOKUP(Sheet1!D623,Sheet2!$H$2:$J$300,3,FALSE)</f>
        <v>PHO</v>
      </c>
      <c r="AH601" t="str">
        <f>VLOOKUP(Sheet1!E623,Sheet2!$H$2:$J$300,3,FALSE)</f>
        <v>DEN</v>
      </c>
      <c r="AI601" t="str">
        <f>VLOOKUP(Sheet1!F623,Sheet2!$H$2:$J$300,3,FALSE)</f>
        <v>UTA</v>
      </c>
      <c r="AJ601" t="str">
        <f>VLOOKUP(Sheet1!G623,Sheet2!$H$2:$J$300,3,FALSE)</f>
        <v>PHI</v>
      </c>
      <c r="AK601" t="str">
        <f>VLOOKUP(Sheet1!H623,Sheet2!$H$2:$J$300,3,FALSE)</f>
        <v>ATL</v>
      </c>
      <c r="AL601" t="str">
        <f>VLOOKUP(Sheet1!I623,Sheet2!$H$2:$J$300,3,FALSE)</f>
        <v>PHO</v>
      </c>
      <c r="AM601" t="str">
        <f>VLOOKUP(Sheet1!J623,Sheet2!$H$2:$J$300,3,FALSE)</f>
        <v>MIN</v>
      </c>
      <c r="AN601">
        <f si="91" t="shared"/>
        <v>2</v>
      </c>
      <c r="AO601">
        <f si="92" t="shared"/>
        <v>2</v>
      </c>
      <c r="AP601">
        <f si="93" t="shared"/>
        <v>2</v>
      </c>
      <c r="AQ601">
        <f si="94" t="shared"/>
        <v>1</v>
      </c>
      <c r="AR601">
        <f si="95" t="shared"/>
        <v>1</v>
      </c>
      <c r="AS601">
        <f si="96" t="shared"/>
        <v>2</v>
      </c>
      <c r="AT601">
        <f si="97" t="shared"/>
        <v>2</v>
      </c>
      <c r="AU601">
        <f si="98" t="shared"/>
        <v>2</v>
      </c>
      <c r="AV601">
        <f si="99" t="shared"/>
        <v>1</v>
      </c>
      <c r="AW601">
        <f si="100" t="shared"/>
        <v>2</v>
      </c>
    </row>
    <row r="602" spans="3:49" x14ac:dyDescent="0.25">
      <c r="C602" s="46"/>
      <c r="D602" s="47"/>
      <c r="E602" s="45"/>
      <c r="F602" s="45"/>
      <c r="G602" s="45"/>
      <c r="H602" s="45"/>
      <c r="I602" s="45"/>
      <c r="J602" s="45"/>
      <c r="K602" s="45"/>
      <c r="L602" s="5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D602">
        <v>601</v>
      </c>
      <c r="AE602" t="str">
        <f>VLOOKUP(Sheet1!B624,Sheet2!$H$2:$J$300,3,FALSE)</f>
        <v>PHI</v>
      </c>
      <c r="AF602" t="str">
        <f>VLOOKUP(Sheet1!C624,Sheet2!$H$2:$J$300,3,FALSE)</f>
        <v>PHI</v>
      </c>
      <c r="AG602" t="str">
        <f>VLOOKUP(Sheet1!D624,Sheet2!$H$2:$J$300,3,FALSE)</f>
        <v>HOU</v>
      </c>
      <c r="AH602" t="str">
        <f>VLOOKUP(Sheet1!E624,Sheet2!$H$2:$J$300,3,FALSE)</f>
        <v>DEN</v>
      </c>
      <c r="AI602" t="str">
        <f>VLOOKUP(Sheet1!F624,Sheet2!$H$2:$J$300,3,FALSE)</f>
        <v>PHO</v>
      </c>
      <c r="AJ602" t="str">
        <f>VLOOKUP(Sheet1!G624,Sheet2!$H$2:$J$300,3,FALSE)</f>
        <v>PHO</v>
      </c>
      <c r="AK602" t="str">
        <f>VLOOKUP(Sheet1!H624,Sheet2!$H$2:$J$300,3,FALSE)</f>
        <v>PHO</v>
      </c>
      <c r="AL602" t="str">
        <f>VLOOKUP(Sheet1!I624,Sheet2!$H$2:$J$300,3,FALSE)</f>
        <v>DEN</v>
      </c>
      <c r="AM602" t="str">
        <f>VLOOKUP(Sheet1!J624,Sheet2!$H$2:$J$300,3,FALSE)</f>
        <v>PHO</v>
      </c>
      <c r="AN602">
        <f si="91" t="shared"/>
        <v>2</v>
      </c>
      <c r="AO602">
        <f si="92" t="shared"/>
        <v>2</v>
      </c>
      <c r="AP602">
        <f si="93" t="shared"/>
        <v>1</v>
      </c>
      <c r="AQ602">
        <f si="94" t="shared"/>
        <v>2</v>
      </c>
      <c r="AR602">
        <f si="95" t="shared"/>
        <v>4</v>
      </c>
      <c r="AS602">
        <f si="96" t="shared"/>
        <v>4</v>
      </c>
      <c r="AT602">
        <f si="97" t="shared"/>
        <v>4</v>
      </c>
      <c r="AU602">
        <f si="98" t="shared"/>
        <v>2</v>
      </c>
      <c r="AV602">
        <f si="99" t="shared"/>
        <v>4</v>
      </c>
      <c r="AW602">
        <f si="100" t="shared"/>
        <v>4</v>
      </c>
    </row>
    <row r="603" spans="3:49" x14ac:dyDescent="0.25">
      <c r="C603" s="46"/>
      <c r="D603" s="47"/>
      <c r="E603" s="45"/>
      <c r="F603" s="45"/>
      <c r="G603" s="45"/>
      <c r="H603" s="45"/>
      <c r="I603" s="45"/>
      <c r="J603" s="45"/>
      <c r="K603" s="45"/>
      <c r="L603" s="5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D603">
        <v>602</v>
      </c>
      <c r="AE603" t="str">
        <f>VLOOKUP(Sheet1!B625,Sheet2!$H$2:$J$300,3,FALSE)</f>
        <v>ATL</v>
      </c>
      <c r="AF603" t="str">
        <f>VLOOKUP(Sheet1!C625,Sheet2!$H$2:$J$300,3,FALSE)</f>
        <v>MIN</v>
      </c>
      <c r="AG603" t="str">
        <f>VLOOKUP(Sheet1!D625,Sheet2!$H$2:$J$300,3,FALSE)</f>
        <v>PHO</v>
      </c>
      <c r="AH603" t="str">
        <f>VLOOKUP(Sheet1!E625,Sheet2!$H$2:$J$300,3,FALSE)</f>
        <v>DEN</v>
      </c>
      <c r="AI603" t="str">
        <f>VLOOKUP(Sheet1!F625,Sheet2!$H$2:$J$300,3,FALSE)</f>
        <v>PHO</v>
      </c>
      <c r="AJ603" t="str">
        <f>VLOOKUP(Sheet1!G625,Sheet2!$H$2:$J$300,3,FALSE)</f>
        <v>ATL</v>
      </c>
      <c r="AK603" t="str">
        <f>VLOOKUP(Sheet1!H625,Sheet2!$H$2:$J$300,3,FALSE)</f>
        <v>ATL</v>
      </c>
      <c r="AL603" t="str">
        <f>VLOOKUP(Sheet1!I625,Sheet2!$H$2:$J$300,3,FALSE)</f>
        <v>PHO</v>
      </c>
      <c r="AM603" t="str">
        <f>VLOOKUP(Sheet1!J625,Sheet2!$H$2:$J$300,3,FALSE)</f>
        <v>PHI</v>
      </c>
      <c r="AN603">
        <f si="91" t="shared"/>
        <v>3</v>
      </c>
      <c r="AO603">
        <f si="92" t="shared"/>
        <v>1</v>
      </c>
      <c r="AP603">
        <f si="93" t="shared"/>
        <v>3</v>
      </c>
      <c r="AQ603">
        <f si="94" t="shared"/>
        <v>1</v>
      </c>
      <c r="AR603">
        <f si="95" t="shared"/>
        <v>3</v>
      </c>
      <c r="AS603">
        <f si="96" t="shared"/>
        <v>3</v>
      </c>
      <c r="AT603">
        <f si="97" t="shared"/>
        <v>3</v>
      </c>
      <c r="AU603">
        <f si="98" t="shared"/>
        <v>3</v>
      </c>
      <c r="AV603">
        <f si="99" t="shared"/>
        <v>1</v>
      </c>
      <c r="AW603">
        <f si="100" t="shared"/>
        <v>3</v>
      </c>
    </row>
    <row r="604" spans="3:49" x14ac:dyDescent="0.25">
      <c r="C604" s="46"/>
      <c r="D604" s="47"/>
      <c r="E604" s="45"/>
      <c r="F604" s="45"/>
      <c r="G604" s="45"/>
      <c r="H604" s="45"/>
      <c r="I604" s="45"/>
      <c r="J604" s="45"/>
      <c r="K604" s="45"/>
      <c r="L604" s="5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D604">
        <v>603</v>
      </c>
      <c r="AE604" t="str">
        <f>VLOOKUP(Sheet1!B626,Sheet2!$H$2:$J$300,3,FALSE)</f>
        <v>SAC</v>
      </c>
      <c r="AF604" t="str">
        <f>VLOOKUP(Sheet1!C626,Sheet2!$H$2:$J$300,3,FALSE)</f>
        <v>PHI</v>
      </c>
      <c r="AG604" t="str">
        <f>VLOOKUP(Sheet1!D626,Sheet2!$H$2:$J$300,3,FALSE)</f>
        <v>PHI</v>
      </c>
      <c r="AH604" t="str">
        <f>VLOOKUP(Sheet1!E626,Sheet2!$H$2:$J$300,3,FALSE)</f>
        <v>DEN</v>
      </c>
      <c r="AI604" t="str">
        <f>VLOOKUP(Sheet1!F626,Sheet2!$H$2:$J$300,3,FALSE)</f>
        <v>PHO</v>
      </c>
      <c r="AJ604" t="str">
        <f>VLOOKUP(Sheet1!G626,Sheet2!$H$2:$J$300,3,FALSE)</f>
        <v>ATL</v>
      </c>
      <c r="AK604" t="str">
        <f>VLOOKUP(Sheet1!H626,Sheet2!$H$2:$J$300,3,FALSE)</f>
        <v>ATL</v>
      </c>
      <c r="AL604" t="str">
        <f>VLOOKUP(Sheet1!I626,Sheet2!$H$2:$J$300,3,FALSE)</f>
        <v>PHO</v>
      </c>
      <c r="AM604" t="str">
        <f>VLOOKUP(Sheet1!J626,Sheet2!$H$2:$J$300,3,FALSE)</f>
        <v>DEN</v>
      </c>
      <c r="AN604">
        <f si="91" t="shared"/>
        <v>1</v>
      </c>
      <c r="AO604">
        <f si="92" t="shared"/>
        <v>2</v>
      </c>
      <c r="AP604">
        <f si="93" t="shared"/>
        <v>2</v>
      </c>
      <c r="AQ604">
        <f si="94" t="shared"/>
        <v>2</v>
      </c>
      <c r="AR604">
        <f si="95" t="shared"/>
        <v>2</v>
      </c>
      <c r="AS604">
        <f si="96" t="shared"/>
        <v>2</v>
      </c>
      <c r="AT604">
        <f si="97" t="shared"/>
        <v>2</v>
      </c>
      <c r="AU604">
        <f si="98" t="shared"/>
        <v>2</v>
      </c>
      <c r="AV604">
        <f si="99" t="shared"/>
        <v>2</v>
      </c>
      <c r="AW604">
        <f si="100" t="shared"/>
        <v>2</v>
      </c>
    </row>
    <row r="605" spans="3:49" x14ac:dyDescent="0.25">
      <c r="C605" s="46"/>
      <c r="D605" s="47"/>
      <c r="E605" s="45"/>
      <c r="F605" s="45"/>
      <c r="G605" s="45"/>
      <c r="H605" s="45"/>
      <c r="I605" s="45"/>
      <c r="J605" s="45"/>
      <c r="K605" s="45"/>
      <c r="L605" s="5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D605">
        <v>604</v>
      </c>
      <c r="AE605" t="str">
        <f>VLOOKUP(Sheet1!B627,Sheet2!$H$2:$J$300,3,FALSE)</f>
        <v>PHI</v>
      </c>
      <c r="AF605" t="str">
        <f>VLOOKUP(Sheet1!C627,Sheet2!$H$2:$J$300,3,FALSE)</f>
        <v>UTA</v>
      </c>
      <c r="AG605" t="str">
        <f>VLOOKUP(Sheet1!D627,Sheet2!$H$2:$J$300,3,FALSE)</f>
        <v>PHI</v>
      </c>
      <c r="AH605" t="str">
        <f>VLOOKUP(Sheet1!E627,Sheet2!$H$2:$J$300,3,FALSE)</f>
        <v>DEN</v>
      </c>
      <c r="AI605" t="str">
        <f>VLOOKUP(Sheet1!F627,Sheet2!$H$2:$J$300,3,FALSE)</f>
        <v>UTA</v>
      </c>
      <c r="AJ605" t="str">
        <f>VLOOKUP(Sheet1!G627,Sheet2!$H$2:$J$300,3,FALSE)</f>
        <v>HOU</v>
      </c>
      <c r="AK605" t="str">
        <f>VLOOKUP(Sheet1!H627,Sheet2!$H$2:$J$300,3,FALSE)</f>
        <v>HOU</v>
      </c>
      <c r="AL605" t="str">
        <f>VLOOKUP(Sheet1!I627,Sheet2!$H$2:$J$300,3,FALSE)</f>
        <v>MIN</v>
      </c>
      <c r="AM605" t="str">
        <f>VLOOKUP(Sheet1!J627,Sheet2!$H$2:$J$300,3,FALSE)</f>
        <v>UTA</v>
      </c>
      <c r="AN605">
        <f si="91" t="shared"/>
        <v>2</v>
      </c>
      <c r="AO605">
        <f si="92" t="shared"/>
        <v>3</v>
      </c>
      <c r="AP605">
        <f si="93" t="shared"/>
        <v>2</v>
      </c>
      <c r="AQ605">
        <f si="94" t="shared"/>
        <v>1</v>
      </c>
      <c r="AR605">
        <f si="95" t="shared"/>
        <v>3</v>
      </c>
      <c r="AS605">
        <f si="96" t="shared"/>
        <v>2</v>
      </c>
      <c r="AT605">
        <f si="97" t="shared"/>
        <v>2</v>
      </c>
      <c r="AU605">
        <f si="98" t="shared"/>
        <v>1</v>
      </c>
      <c r="AV605">
        <f si="99" t="shared"/>
        <v>3</v>
      </c>
      <c r="AW605">
        <f si="100" t="shared"/>
        <v>3</v>
      </c>
    </row>
    <row r="606" spans="3:49" x14ac:dyDescent="0.25">
      <c r="C606" s="46"/>
      <c r="D606" s="47"/>
      <c r="E606" s="45"/>
      <c r="F606" s="45"/>
      <c r="G606" s="45"/>
      <c r="H606" s="45"/>
      <c r="I606" s="45"/>
      <c r="J606" s="45"/>
      <c r="K606" s="45"/>
      <c r="L606" s="5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D606">
        <v>605</v>
      </c>
      <c r="AE606" t="str">
        <f>VLOOKUP(Sheet1!B628,Sheet2!$H$2:$J$300,3,FALSE)</f>
        <v>PHI</v>
      </c>
      <c r="AF606" t="str">
        <f>VLOOKUP(Sheet1!C628,Sheet2!$H$2:$J$300,3,FALSE)</f>
        <v>SAC</v>
      </c>
      <c r="AG606" t="str">
        <f>VLOOKUP(Sheet1!D628,Sheet2!$H$2:$J$300,3,FALSE)</f>
        <v>PHI</v>
      </c>
      <c r="AH606" t="str">
        <f>VLOOKUP(Sheet1!E628,Sheet2!$H$2:$J$300,3,FALSE)</f>
        <v>DEN</v>
      </c>
      <c r="AI606" t="str">
        <f>VLOOKUP(Sheet1!F628,Sheet2!$H$2:$J$300,3,FALSE)</f>
        <v>PHO</v>
      </c>
      <c r="AJ606" t="str">
        <f>VLOOKUP(Sheet1!G628,Sheet2!$H$2:$J$300,3,FALSE)</f>
        <v>ATL</v>
      </c>
      <c r="AK606" t="str">
        <f>VLOOKUP(Sheet1!H628,Sheet2!$H$2:$J$300,3,FALSE)</f>
        <v>PHO</v>
      </c>
      <c r="AL606" t="str">
        <f>VLOOKUP(Sheet1!I628,Sheet2!$H$2:$J$300,3,FALSE)</f>
        <v>MIN</v>
      </c>
      <c r="AM606" t="str">
        <f>VLOOKUP(Sheet1!J628,Sheet2!$H$2:$J$300,3,FALSE)</f>
        <v>UTA</v>
      </c>
      <c r="AN606">
        <f si="91" t="shared"/>
        <v>2</v>
      </c>
      <c r="AO606">
        <f si="92" t="shared"/>
        <v>1</v>
      </c>
      <c r="AP606">
        <f si="93" t="shared"/>
        <v>2</v>
      </c>
      <c r="AQ606">
        <f si="94" t="shared"/>
        <v>1</v>
      </c>
      <c r="AR606">
        <f si="95" t="shared"/>
        <v>2</v>
      </c>
      <c r="AS606">
        <f si="96" t="shared"/>
        <v>1</v>
      </c>
      <c r="AT606">
        <f si="97" t="shared"/>
        <v>2</v>
      </c>
      <c r="AU606">
        <f si="98" t="shared"/>
        <v>1</v>
      </c>
      <c r="AV606">
        <f si="99" t="shared"/>
        <v>1</v>
      </c>
      <c r="AW606">
        <f si="100" t="shared"/>
        <v>2</v>
      </c>
    </row>
    <row r="607" spans="3:49" x14ac:dyDescent="0.25">
      <c r="C607" s="46"/>
      <c r="D607" s="47"/>
      <c r="E607" s="45"/>
      <c r="F607" s="45"/>
      <c r="G607" s="45"/>
      <c r="H607" s="45"/>
      <c r="I607" s="45"/>
      <c r="J607" s="45"/>
      <c r="K607" s="45"/>
      <c r="L607" s="5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D607">
        <v>606</v>
      </c>
      <c r="AE607" t="str">
        <f>VLOOKUP(Sheet1!B629,Sheet2!$H$2:$J$300,3,FALSE)</f>
        <v>PHI</v>
      </c>
      <c r="AF607" t="str">
        <f>VLOOKUP(Sheet1!C629,Sheet2!$H$2:$J$300,3,FALSE)</f>
        <v>PHI</v>
      </c>
      <c r="AG607" t="str">
        <f>VLOOKUP(Sheet1!D629,Sheet2!$H$2:$J$300,3,FALSE)</f>
        <v>UTA</v>
      </c>
      <c r="AH607" t="str">
        <f>VLOOKUP(Sheet1!E629,Sheet2!$H$2:$J$300,3,FALSE)</f>
        <v>DEN</v>
      </c>
      <c r="AI607" t="str">
        <f>VLOOKUP(Sheet1!F629,Sheet2!$H$2:$J$300,3,FALSE)</f>
        <v>PHO</v>
      </c>
      <c r="AJ607" t="str">
        <f>VLOOKUP(Sheet1!G629,Sheet2!$H$2:$J$300,3,FALSE)</f>
        <v>HOU</v>
      </c>
      <c r="AK607" t="str">
        <f>VLOOKUP(Sheet1!H629,Sheet2!$H$2:$J$300,3,FALSE)</f>
        <v>ATL</v>
      </c>
      <c r="AL607" t="str">
        <f>VLOOKUP(Sheet1!I629,Sheet2!$H$2:$J$300,3,FALSE)</f>
        <v>PHO</v>
      </c>
      <c r="AM607" t="str">
        <f>VLOOKUP(Sheet1!J629,Sheet2!$H$2:$J$300,3,FALSE)</f>
        <v>MIN</v>
      </c>
      <c r="AN607">
        <f si="91" t="shared"/>
        <v>2</v>
      </c>
      <c r="AO607">
        <f si="92" t="shared"/>
        <v>2</v>
      </c>
      <c r="AP607">
        <f si="93" t="shared"/>
        <v>1</v>
      </c>
      <c r="AQ607">
        <f si="94" t="shared"/>
        <v>1</v>
      </c>
      <c r="AR607">
        <f si="95" t="shared"/>
        <v>2</v>
      </c>
      <c r="AS607">
        <f si="96" t="shared"/>
        <v>1</v>
      </c>
      <c r="AT607">
        <f si="97" t="shared"/>
        <v>1</v>
      </c>
      <c r="AU607">
        <f si="98" t="shared"/>
        <v>2</v>
      </c>
      <c r="AV607">
        <f si="99" t="shared"/>
        <v>1</v>
      </c>
      <c r="AW607">
        <f si="100" t="shared"/>
        <v>2</v>
      </c>
    </row>
    <row r="608" spans="3:49" x14ac:dyDescent="0.25">
      <c r="C608" s="46"/>
      <c r="D608" s="47"/>
      <c r="E608" s="45"/>
      <c r="F608" s="45"/>
      <c r="G608" s="45"/>
      <c r="H608" s="45"/>
      <c r="I608" s="45"/>
      <c r="J608" s="45"/>
      <c r="K608" s="45"/>
      <c r="L608" s="5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D608">
        <v>607</v>
      </c>
      <c r="AE608" t="str">
        <f>VLOOKUP(Sheet1!B630,Sheet2!$H$2:$J$300,3,FALSE)</f>
        <v>PHI</v>
      </c>
      <c r="AF608" t="str">
        <f>VLOOKUP(Sheet1!C630,Sheet2!$H$2:$J$300,3,FALSE)</f>
        <v>PHI</v>
      </c>
      <c r="AG608" t="str">
        <f>VLOOKUP(Sheet1!D630,Sheet2!$H$2:$J$300,3,FALSE)</f>
        <v>HOU</v>
      </c>
      <c r="AH608" t="str">
        <f>VLOOKUP(Sheet1!E630,Sheet2!$H$2:$J$300,3,FALSE)</f>
        <v>DEN</v>
      </c>
      <c r="AI608" t="str">
        <f>VLOOKUP(Sheet1!F630,Sheet2!$H$2:$J$300,3,FALSE)</f>
        <v>PHO</v>
      </c>
      <c r="AJ608" t="str">
        <f>VLOOKUP(Sheet1!G630,Sheet2!$H$2:$J$300,3,FALSE)</f>
        <v>ATL</v>
      </c>
      <c r="AK608" t="str">
        <f>VLOOKUP(Sheet1!H630,Sheet2!$H$2:$J$300,3,FALSE)</f>
        <v>SAC</v>
      </c>
      <c r="AL608" t="str">
        <f>VLOOKUP(Sheet1!I630,Sheet2!$H$2:$J$300,3,FALSE)</f>
        <v>PHO</v>
      </c>
      <c r="AM608" t="str">
        <f>VLOOKUP(Sheet1!J630,Sheet2!$H$2:$J$300,3,FALSE)</f>
        <v>SAC</v>
      </c>
      <c r="AN608">
        <f si="91" t="shared"/>
        <v>2</v>
      </c>
      <c r="AO608">
        <f si="92" t="shared"/>
        <v>2</v>
      </c>
      <c r="AP608">
        <f si="93" t="shared"/>
        <v>1</v>
      </c>
      <c r="AQ608">
        <f si="94" t="shared"/>
        <v>1</v>
      </c>
      <c r="AR608">
        <f si="95" t="shared"/>
        <v>2</v>
      </c>
      <c r="AS608">
        <f si="96" t="shared"/>
        <v>1</v>
      </c>
      <c r="AT608">
        <f si="97" t="shared"/>
        <v>2</v>
      </c>
      <c r="AU608">
        <f si="98" t="shared"/>
        <v>2</v>
      </c>
      <c r="AV608">
        <f si="99" t="shared"/>
        <v>2</v>
      </c>
      <c r="AW608">
        <f si="100" t="shared"/>
        <v>2</v>
      </c>
    </row>
    <row r="609" spans="3:49" x14ac:dyDescent="0.25">
      <c r="C609" s="46"/>
      <c r="D609" s="47"/>
      <c r="E609" s="45"/>
      <c r="F609" s="45"/>
      <c r="G609" s="45"/>
      <c r="H609" s="45"/>
      <c r="I609" s="45"/>
      <c r="J609" s="45"/>
      <c r="K609" s="45"/>
      <c r="L609" s="5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D609">
        <v>608</v>
      </c>
      <c r="AE609" t="str">
        <f>VLOOKUP(Sheet1!B631,Sheet2!$H$2:$J$300,3,FALSE)</f>
        <v>PHI</v>
      </c>
      <c r="AF609" t="str">
        <f>VLOOKUP(Sheet1!C631,Sheet2!$H$2:$J$300,3,FALSE)</f>
        <v>SAC</v>
      </c>
      <c r="AG609" t="str">
        <f>VLOOKUP(Sheet1!D631,Sheet2!$H$2:$J$300,3,FALSE)</f>
        <v>PHO</v>
      </c>
      <c r="AH609" t="str">
        <f>VLOOKUP(Sheet1!E631,Sheet2!$H$2:$J$300,3,FALSE)</f>
        <v>DEN</v>
      </c>
      <c r="AI609" t="str">
        <f>VLOOKUP(Sheet1!F631,Sheet2!$H$2:$J$300,3,FALSE)</f>
        <v>DEN</v>
      </c>
      <c r="AJ609" t="str">
        <f>VLOOKUP(Sheet1!G631,Sheet2!$H$2:$J$300,3,FALSE)</f>
        <v>HOU</v>
      </c>
      <c r="AK609" t="str">
        <f>VLOOKUP(Sheet1!H631,Sheet2!$H$2:$J$300,3,FALSE)</f>
        <v>ATL</v>
      </c>
      <c r="AL609" t="str">
        <f>VLOOKUP(Sheet1!I631,Sheet2!$H$2:$J$300,3,FALSE)</f>
        <v>DEN</v>
      </c>
      <c r="AM609" t="str">
        <f>VLOOKUP(Sheet1!J631,Sheet2!$H$2:$J$300,3,FALSE)</f>
        <v>PHO</v>
      </c>
      <c r="AN609">
        <f si="91" t="shared"/>
        <v>1</v>
      </c>
      <c r="AO609">
        <f si="92" t="shared"/>
        <v>1</v>
      </c>
      <c r="AP609">
        <f si="93" t="shared"/>
        <v>2</v>
      </c>
      <c r="AQ609">
        <f si="94" t="shared"/>
        <v>3</v>
      </c>
      <c r="AR609">
        <f si="95" t="shared"/>
        <v>3</v>
      </c>
      <c r="AS609">
        <f si="96" t="shared"/>
        <v>1</v>
      </c>
      <c r="AT609">
        <f si="97" t="shared"/>
        <v>1</v>
      </c>
      <c r="AU609">
        <f si="98" t="shared"/>
        <v>3</v>
      </c>
      <c r="AV609">
        <f si="99" t="shared"/>
        <v>2</v>
      </c>
      <c r="AW609">
        <f si="100" t="shared"/>
        <v>3</v>
      </c>
    </row>
    <row r="610" spans="3:49" x14ac:dyDescent="0.25">
      <c r="C610" s="46"/>
      <c r="D610" s="47"/>
      <c r="E610" s="45"/>
      <c r="F610" s="45"/>
      <c r="G610" s="45"/>
      <c r="H610" s="45"/>
      <c r="I610" s="45"/>
      <c r="J610" s="45"/>
      <c r="K610" s="45"/>
      <c r="L610" s="5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D610">
        <v>609</v>
      </c>
      <c r="AE610" t="str">
        <f>VLOOKUP(Sheet1!B632,Sheet2!$H$2:$J$300,3,FALSE)</f>
        <v>ATL</v>
      </c>
      <c r="AF610" t="str">
        <f>VLOOKUP(Sheet1!C632,Sheet2!$H$2:$J$300,3,FALSE)</f>
        <v>MIN</v>
      </c>
      <c r="AG610" t="str">
        <f>VLOOKUP(Sheet1!D632,Sheet2!$H$2:$J$300,3,FALSE)</f>
        <v>HOU</v>
      </c>
      <c r="AH610" t="str">
        <f>VLOOKUP(Sheet1!E632,Sheet2!$H$2:$J$300,3,FALSE)</f>
        <v>DEN</v>
      </c>
      <c r="AI610" t="str">
        <f>VLOOKUP(Sheet1!F632,Sheet2!$H$2:$J$300,3,FALSE)</f>
        <v>UTA</v>
      </c>
      <c r="AJ610" t="str">
        <f>VLOOKUP(Sheet1!G632,Sheet2!$H$2:$J$300,3,FALSE)</f>
        <v>PHO</v>
      </c>
      <c r="AK610" t="str">
        <f>VLOOKUP(Sheet1!H632,Sheet2!$H$2:$J$300,3,FALSE)</f>
        <v>ATL</v>
      </c>
      <c r="AL610" t="str">
        <f>VLOOKUP(Sheet1!I632,Sheet2!$H$2:$J$300,3,FALSE)</f>
        <v>PHO</v>
      </c>
      <c r="AM610" t="str">
        <f>VLOOKUP(Sheet1!J632,Sheet2!$H$2:$J$300,3,FALSE)</f>
        <v>MIN</v>
      </c>
      <c r="AN610">
        <f si="91" t="shared"/>
        <v>2</v>
      </c>
      <c r="AO610">
        <f si="92" t="shared"/>
        <v>2</v>
      </c>
      <c r="AP610">
        <f si="93" t="shared"/>
        <v>1</v>
      </c>
      <c r="AQ610">
        <f si="94" t="shared"/>
        <v>1</v>
      </c>
      <c r="AR610">
        <f si="95" t="shared"/>
        <v>1</v>
      </c>
      <c r="AS610">
        <f si="96" t="shared"/>
        <v>2</v>
      </c>
      <c r="AT610">
        <f si="97" t="shared"/>
        <v>2</v>
      </c>
      <c r="AU610">
        <f si="98" t="shared"/>
        <v>2</v>
      </c>
      <c r="AV610">
        <f si="99" t="shared"/>
        <v>2</v>
      </c>
      <c r="AW610">
        <f si="100" t="shared"/>
        <v>2</v>
      </c>
    </row>
    <row r="611" spans="3:49" x14ac:dyDescent="0.25">
      <c r="C611" s="46"/>
      <c r="D611" s="47"/>
      <c r="E611" s="45"/>
      <c r="F611" s="45"/>
      <c r="G611" s="45"/>
      <c r="H611" s="45"/>
      <c r="I611" s="45"/>
      <c r="J611" s="45"/>
      <c r="K611" s="45"/>
      <c r="L611" s="5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D611">
        <v>610</v>
      </c>
      <c r="AE611" t="str">
        <f>VLOOKUP(Sheet1!B633,Sheet2!$H$2:$J$300,3,FALSE)</f>
        <v>UTA</v>
      </c>
      <c r="AF611" t="str">
        <f>VLOOKUP(Sheet1!C633,Sheet2!$H$2:$J$300,3,FALSE)</f>
        <v>MIN</v>
      </c>
      <c r="AG611" t="str">
        <f>VLOOKUP(Sheet1!D633,Sheet2!$H$2:$J$300,3,FALSE)</f>
        <v>PHO</v>
      </c>
      <c r="AH611" t="str">
        <f>VLOOKUP(Sheet1!E633,Sheet2!$H$2:$J$300,3,FALSE)</f>
        <v>PHI</v>
      </c>
      <c r="AI611" t="str">
        <f>VLOOKUP(Sheet1!F633,Sheet2!$H$2:$J$300,3,FALSE)</f>
        <v>DEN</v>
      </c>
      <c r="AJ611" t="str">
        <f>VLOOKUP(Sheet1!G633,Sheet2!$H$2:$J$300,3,FALSE)</f>
        <v>PHO</v>
      </c>
      <c r="AK611" t="str">
        <f>VLOOKUP(Sheet1!H633,Sheet2!$H$2:$J$300,3,FALSE)</f>
        <v>SAC</v>
      </c>
      <c r="AL611" t="str">
        <f>VLOOKUP(Sheet1!I633,Sheet2!$H$2:$J$300,3,FALSE)</f>
        <v>PHO</v>
      </c>
      <c r="AM611" t="str">
        <f>VLOOKUP(Sheet1!J633,Sheet2!$H$2:$J$300,3,FALSE)</f>
        <v>UTA</v>
      </c>
      <c r="AN611">
        <f si="91" t="shared"/>
        <v>2</v>
      </c>
      <c r="AO611">
        <f si="92" t="shared"/>
        <v>1</v>
      </c>
      <c r="AP611">
        <f si="93" t="shared"/>
        <v>3</v>
      </c>
      <c r="AQ611">
        <f si="94" t="shared"/>
        <v>1</v>
      </c>
      <c r="AR611">
        <f si="95" t="shared"/>
        <v>1</v>
      </c>
      <c r="AS611">
        <f si="96" t="shared"/>
        <v>3</v>
      </c>
      <c r="AT611">
        <f si="97" t="shared"/>
        <v>1</v>
      </c>
      <c r="AU611">
        <f si="98" t="shared"/>
        <v>3</v>
      </c>
      <c r="AV611">
        <f si="99" t="shared"/>
        <v>2</v>
      </c>
      <c r="AW611">
        <f si="100" t="shared"/>
        <v>3</v>
      </c>
    </row>
    <row r="612" spans="3:49" x14ac:dyDescent="0.25">
      <c r="C612" s="46"/>
      <c r="D612" s="47"/>
      <c r="E612" s="45"/>
      <c r="F612" s="45"/>
      <c r="G612" s="45"/>
      <c r="H612" s="45"/>
      <c r="I612" s="45"/>
      <c r="J612" s="45"/>
      <c r="K612" s="45"/>
      <c r="L612" s="5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D612">
        <v>611</v>
      </c>
      <c r="AE612" t="str">
        <f>VLOOKUP(Sheet1!B634,Sheet2!$H$2:$J$300,3,FALSE)</f>
        <v>SAC</v>
      </c>
      <c r="AF612" t="str">
        <f>VLOOKUP(Sheet1!C634,Sheet2!$H$2:$J$300,3,FALSE)</f>
        <v>MIN</v>
      </c>
      <c r="AG612" t="str">
        <f>VLOOKUP(Sheet1!D634,Sheet2!$H$2:$J$300,3,FALSE)</f>
        <v>HOU</v>
      </c>
      <c r="AH612" t="str">
        <f>VLOOKUP(Sheet1!E634,Sheet2!$H$2:$J$300,3,FALSE)</f>
        <v>DEN</v>
      </c>
      <c r="AI612" t="str">
        <f>VLOOKUP(Sheet1!F634,Sheet2!$H$2:$J$300,3,FALSE)</f>
        <v>PHO</v>
      </c>
      <c r="AJ612" t="str">
        <f>VLOOKUP(Sheet1!G634,Sheet2!$H$2:$J$300,3,FALSE)</f>
        <v>UTA</v>
      </c>
      <c r="AK612" t="str">
        <f>VLOOKUP(Sheet1!H634,Sheet2!$H$2:$J$300,3,FALSE)</f>
        <v>HOU</v>
      </c>
      <c r="AL612" t="str">
        <f>VLOOKUP(Sheet1!I634,Sheet2!$H$2:$J$300,3,FALSE)</f>
        <v>UTA</v>
      </c>
      <c r="AM612" t="str">
        <f>VLOOKUP(Sheet1!J634,Sheet2!$H$2:$J$300,3,FALSE)</f>
        <v>PHO</v>
      </c>
      <c r="AN612">
        <f si="91" t="shared"/>
        <v>1</v>
      </c>
      <c r="AO612">
        <f si="92" t="shared"/>
        <v>1</v>
      </c>
      <c r="AP612">
        <f si="93" t="shared"/>
        <v>2</v>
      </c>
      <c r="AQ612">
        <f si="94" t="shared"/>
        <v>1</v>
      </c>
      <c r="AR612">
        <f si="95" t="shared"/>
        <v>2</v>
      </c>
      <c r="AS612">
        <f si="96" t="shared"/>
        <v>2</v>
      </c>
      <c r="AT612">
        <f si="97" t="shared"/>
        <v>2</v>
      </c>
      <c r="AU612">
        <f si="98" t="shared"/>
        <v>2</v>
      </c>
      <c r="AV612">
        <f si="99" t="shared"/>
        <v>2</v>
      </c>
      <c r="AW612">
        <f si="100" t="shared"/>
        <v>2</v>
      </c>
    </row>
    <row r="613" spans="3:49" x14ac:dyDescent="0.25">
      <c r="C613" s="46"/>
      <c r="D613" s="47"/>
      <c r="E613" s="45"/>
      <c r="F613" s="45"/>
      <c r="G613" s="45"/>
      <c r="H613" s="45"/>
      <c r="I613" s="45"/>
      <c r="J613" s="45"/>
      <c r="K613" s="45"/>
      <c r="L613" s="5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D613">
        <v>612</v>
      </c>
      <c r="AE613" t="str">
        <f>VLOOKUP(Sheet1!B635,Sheet2!$H$2:$J$300,3,FALSE)</f>
        <v>PHI</v>
      </c>
      <c r="AF613" t="str">
        <f>VLOOKUP(Sheet1!C635,Sheet2!$H$2:$J$300,3,FALSE)</f>
        <v>MIN</v>
      </c>
      <c r="AG613" t="str">
        <f>VLOOKUP(Sheet1!D635,Sheet2!$H$2:$J$300,3,FALSE)</f>
        <v>PHO</v>
      </c>
      <c r="AH613" t="str">
        <f>VLOOKUP(Sheet1!E635,Sheet2!$H$2:$J$300,3,FALSE)</f>
        <v>DEN</v>
      </c>
      <c r="AI613" t="str">
        <f>VLOOKUP(Sheet1!F635,Sheet2!$H$2:$J$300,3,FALSE)</f>
        <v>PHO</v>
      </c>
      <c r="AJ613" t="str">
        <f>VLOOKUP(Sheet1!G635,Sheet2!$H$2:$J$300,3,FALSE)</f>
        <v>PHI</v>
      </c>
      <c r="AK613" t="str">
        <f>VLOOKUP(Sheet1!H635,Sheet2!$H$2:$J$300,3,FALSE)</f>
        <v>HOU</v>
      </c>
      <c r="AL613" t="str">
        <f>VLOOKUP(Sheet1!I635,Sheet2!$H$2:$J$300,3,FALSE)</f>
        <v>PHO</v>
      </c>
      <c r="AM613" t="str">
        <f>VLOOKUP(Sheet1!J635,Sheet2!$H$2:$J$300,3,FALSE)</f>
        <v>MIN</v>
      </c>
      <c r="AN613">
        <f si="91" t="shared"/>
        <v>2</v>
      </c>
      <c r="AO613">
        <f si="92" t="shared"/>
        <v>2</v>
      </c>
      <c r="AP613">
        <f si="93" t="shared"/>
        <v>3</v>
      </c>
      <c r="AQ613">
        <f si="94" t="shared"/>
        <v>1</v>
      </c>
      <c r="AR613">
        <f si="95" t="shared"/>
        <v>3</v>
      </c>
      <c r="AS613">
        <f si="96" t="shared"/>
        <v>2</v>
      </c>
      <c r="AT613">
        <f si="97" t="shared"/>
        <v>1</v>
      </c>
      <c r="AU613">
        <f si="98" t="shared"/>
        <v>3</v>
      </c>
      <c r="AV613">
        <f si="99" t="shared"/>
        <v>2</v>
      </c>
      <c r="AW613">
        <f si="100" t="shared"/>
        <v>3</v>
      </c>
    </row>
    <row r="614" spans="3:49" x14ac:dyDescent="0.25">
      <c r="C614" s="46"/>
      <c r="D614" s="47"/>
      <c r="E614" s="45"/>
      <c r="F614" s="45"/>
      <c r="G614" s="45"/>
      <c r="H614" s="45"/>
      <c r="I614" s="45"/>
      <c r="J614" s="45"/>
      <c r="K614" s="45"/>
      <c r="L614" s="5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D614">
        <v>613</v>
      </c>
      <c r="AE614" t="str">
        <f>VLOOKUP(Sheet1!B636,Sheet2!$H$2:$J$300,3,FALSE)</f>
        <v>PHI</v>
      </c>
      <c r="AF614" t="str">
        <f>VLOOKUP(Sheet1!C636,Sheet2!$H$2:$J$300,3,FALSE)</f>
        <v>SAC</v>
      </c>
      <c r="AG614" t="str">
        <f>VLOOKUP(Sheet1!D636,Sheet2!$H$2:$J$300,3,FALSE)</f>
        <v>SAC</v>
      </c>
      <c r="AH614" t="str">
        <f>VLOOKUP(Sheet1!E636,Sheet2!$H$2:$J$300,3,FALSE)</f>
        <v>DEN</v>
      </c>
      <c r="AI614" t="str">
        <f>VLOOKUP(Sheet1!F636,Sheet2!$H$2:$J$300,3,FALSE)</f>
        <v>PHO</v>
      </c>
      <c r="AJ614" t="str">
        <f>VLOOKUP(Sheet1!G636,Sheet2!$H$2:$J$300,3,FALSE)</f>
        <v>ATL</v>
      </c>
      <c r="AK614" t="str">
        <f>VLOOKUP(Sheet1!H636,Sheet2!$H$2:$J$300,3,FALSE)</f>
        <v>DEN</v>
      </c>
      <c r="AL614" t="str">
        <f>VLOOKUP(Sheet1!I636,Sheet2!$H$2:$J$300,3,FALSE)</f>
        <v>DEN</v>
      </c>
      <c r="AM614" t="str">
        <f>VLOOKUP(Sheet1!J636,Sheet2!$H$2:$J$300,3,FALSE)</f>
        <v>PHI</v>
      </c>
      <c r="AN614">
        <f si="91" t="shared"/>
        <v>2</v>
      </c>
      <c r="AO614">
        <f si="92" t="shared"/>
        <v>2</v>
      </c>
      <c r="AP614">
        <f si="93" t="shared"/>
        <v>2</v>
      </c>
      <c r="AQ614">
        <f si="94" t="shared"/>
        <v>3</v>
      </c>
      <c r="AR614">
        <f si="95" t="shared"/>
        <v>1</v>
      </c>
      <c r="AS614">
        <f si="96" t="shared"/>
        <v>1</v>
      </c>
      <c r="AT614">
        <f si="97" t="shared"/>
        <v>3</v>
      </c>
      <c r="AU614">
        <f si="98" t="shared"/>
        <v>3</v>
      </c>
      <c r="AV614">
        <f si="99" t="shared"/>
        <v>2</v>
      </c>
      <c r="AW614">
        <f si="100" t="shared"/>
        <v>3</v>
      </c>
    </row>
    <row r="615" spans="3:49" x14ac:dyDescent="0.25">
      <c r="C615" s="46"/>
      <c r="D615" s="47"/>
      <c r="E615" s="45"/>
      <c r="F615" s="45"/>
      <c r="G615" s="45"/>
      <c r="H615" s="45"/>
      <c r="I615" s="45"/>
      <c r="J615" s="45"/>
      <c r="K615" s="45"/>
      <c r="L615" s="5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D615">
        <v>614</v>
      </c>
      <c r="AE615" t="str">
        <f>VLOOKUP(Sheet1!B637,Sheet2!$H$2:$J$300,3,FALSE)</f>
        <v>PHI</v>
      </c>
      <c r="AF615" t="str">
        <f>VLOOKUP(Sheet1!C637,Sheet2!$H$2:$J$300,3,FALSE)</f>
        <v>PHI</v>
      </c>
      <c r="AG615" t="str">
        <f>VLOOKUP(Sheet1!D637,Sheet2!$H$2:$J$300,3,FALSE)</f>
        <v>PHI</v>
      </c>
      <c r="AH615" t="str">
        <f>VLOOKUP(Sheet1!E637,Sheet2!$H$2:$J$300,3,FALSE)</f>
        <v>DEN</v>
      </c>
      <c r="AI615" t="str">
        <f>VLOOKUP(Sheet1!F637,Sheet2!$H$2:$J$300,3,FALSE)</f>
        <v>DEN</v>
      </c>
      <c r="AJ615" t="str">
        <f>VLOOKUP(Sheet1!G637,Sheet2!$H$2:$J$300,3,FALSE)</f>
        <v>PHO</v>
      </c>
      <c r="AK615" t="str">
        <f>VLOOKUP(Sheet1!H637,Sheet2!$H$2:$J$300,3,FALSE)</f>
        <v>PHO</v>
      </c>
      <c r="AL615" t="str">
        <f>VLOOKUP(Sheet1!I637,Sheet2!$H$2:$J$300,3,FALSE)</f>
        <v>UTA</v>
      </c>
      <c r="AM615" t="str">
        <f>VLOOKUP(Sheet1!J637,Sheet2!$H$2:$J$300,3,FALSE)</f>
        <v>MIN</v>
      </c>
      <c r="AN615">
        <f si="91" t="shared"/>
        <v>3</v>
      </c>
      <c r="AO615">
        <f si="92" t="shared"/>
        <v>3</v>
      </c>
      <c r="AP615">
        <f si="93" t="shared"/>
        <v>3</v>
      </c>
      <c r="AQ615">
        <f si="94" t="shared"/>
        <v>2</v>
      </c>
      <c r="AR615">
        <f si="95" t="shared"/>
        <v>2</v>
      </c>
      <c r="AS615">
        <f si="96" t="shared"/>
        <v>2</v>
      </c>
      <c r="AT615">
        <f si="97" t="shared"/>
        <v>2</v>
      </c>
      <c r="AU615">
        <f si="98" t="shared"/>
        <v>1</v>
      </c>
      <c r="AV615">
        <f si="99" t="shared"/>
        <v>1</v>
      </c>
      <c r="AW615">
        <f si="100" t="shared"/>
        <v>3</v>
      </c>
    </row>
    <row r="616" spans="3:49" x14ac:dyDescent="0.25">
      <c r="C616" s="46"/>
      <c r="D616" s="47"/>
      <c r="E616" s="45"/>
      <c r="F616" s="45"/>
      <c r="G616" s="45"/>
      <c r="H616" s="45"/>
      <c r="I616" s="45"/>
      <c r="J616" s="45"/>
      <c r="K616" s="45"/>
      <c r="L616" s="5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D616">
        <v>615</v>
      </c>
      <c r="AE616" t="str">
        <f>VLOOKUP(Sheet1!B638,Sheet2!$H$2:$J$300,3,FALSE)</f>
        <v>PHI</v>
      </c>
      <c r="AF616" t="str">
        <f>VLOOKUP(Sheet1!C638,Sheet2!$H$2:$J$300,3,FALSE)</f>
        <v>SAC</v>
      </c>
      <c r="AG616" t="str">
        <f>VLOOKUP(Sheet1!D638,Sheet2!$H$2:$J$300,3,FALSE)</f>
        <v>SAC</v>
      </c>
      <c r="AH616" t="str">
        <f>VLOOKUP(Sheet1!E638,Sheet2!$H$2:$J$300,3,FALSE)</f>
        <v>DEN</v>
      </c>
      <c r="AI616" t="str">
        <f>VLOOKUP(Sheet1!F638,Sheet2!$H$2:$J$300,3,FALSE)</f>
        <v>PHO</v>
      </c>
      <c r="AJ616" t="str">
        <f>VLOOKUP(Sheet1!G638,Sheet2!$H$2:$J$300,3,FALSE)</f>
        <v>HOU</v>
      </c>
      <c r="AK616" t="str">
        <f>VLOOKUP(Sheet1!H638,Sheet2!$H$2:$J$300,3,FALSE)</f>
        <v>HOU</v>
      </c>
      <c r="AL616" t="str">
        <f>VLOOKUP(Sheet1!I638,Sheet2!$H$2:$J$300,3,FALSE)</f>
        <v>PHO</v>
      </c>
      <c r="AM616" t="str">
        <f>VLOOKUP(Sheet1!J638,Sheet2!$H$2:$J$300,3,FALSE)</f>
        <v>UTA</v>
      </c>
      <c r="AN616">
        <f si="91" t="shared"/>
        <v>1</v>
      </c>
      <c r="AO616">
        <f si="92" t="shared"/>
        <v>2</v>
      </c>
      <c r="AP616">
        <f si="93" t="shared"/>
        <v>2</v>
      </c>
      <c r="AQ616">
        <f si="94" t="shared"/>
        <v>1</v>
      </c>
      <c r="AR616">
        <f si="95" t="shared"/>
        <v>2</v>
      </c>
      <c r="AS616">
        <f si="96" t="shared"/>
        <v>2</v>
      </c>
      <c r="AT616">
        <f si="97" t="shared"/>
        <v>2</v>
      </c>
      <c r="AU616">
        <f si="98" t="shared"/>
        <v>2</v>
      </c>
      <c r="AV616">
        <f si="99" t="shared"/>
        <v>1</v>
      </c>
      <c r="AW616">
        <f si="100" t="shared"/>
        <v>2</v>
      </c>
    </row>
    <row r="617" spans="3:49" x14ac:dyDescent="0.25">
      <c r="C617" s="46"/>
      <c r="D617" s="47"/>
      <c r="E617" s="45"/>
      <c r="F617" s="45"/>
      <c r="G617" s="45"/>
      <c r="H617" s="45"/>
      <c r="I617" s="45"/>
      <c r="J617" s="45"/>
      <c r="K617" s="45"/>
      <c r="L617" s="5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D617">
        <v>616</v>
      </c>
      <c r="AE617" t="str">
        <f>VLOOKUP(Sheet1!B639,Sheet2!$H$2:$J$300,3,FALSE)</f>
        <v>PHI</v>
      </c>
      <c r="AF617" t="str">
        <f>VLOOKUP(Sheet1!C639,Sheet2!$H$2:$J$300,3,FALSE)</f>
        <v>UTA</v>
      </c>
      <c r="AG617" t="str">
        <f>VLOOKUP(Sheet1!D639,Sheet2!$H$2:$J$300,3,FALSE)</f>
        <v>PHI</v>
      </c>
      <c r="AH617" t="str">
        <f>VLOOKUP(Sheet1!E639,Sheet2!$H$2:$J$300,3,FALSE)</f>
        <v>DEN</v>
      </c>
      <c r="AI617" t="str">
        <f>VLOOKUP(Sheet1!F639,Sheet2!$H$2:$J$300,3,FALSE)</f>
        <v>PHO</v>
      </c>
      <c r="AJ617" t="str">
        <f>VLOOKUP(Sheet1!G639,Sheet2!$H$2:$J$300,3,FALSE)</f>
        <v>HOU</v>
      </c>
      <c r="AK617" t="str">
        <f>VLOOKUP(Sheet1!H639,Sheet2!$H$2:$J$300,3,FALSE)</f>
        <v>ATL</v>
      </c>
      <c r="AL617" t="str">
        <f>VLOOKUP(Sheet1!I639,Sheet2!$H$2:$J$300,3,FALSE)</f>
        <v>MIN</v>
      </c>
      <c r="AM617" t="str">
        <f>VLOOKUP(Sheet1!J639,Sheet2!$H$2:$J$300,3,FALSE)</f>
        <v>MIN</v>
      </c>
      <c r="AN617">
        <f si="91" t="shared"/>
        <v>2</v>
      </c>
      <c r="AO617">
        <f si="92" t="shared"/>
        <v>1</v>
      </c>
      <c r="AP617">
        <f si="93" t="shared"/>
        <v>2</v>
      </c>
      <c r="AQ617">
        <f si="94" t="shared"/>
        <v>1</v>
      </c>
      <c r="AR617">
        <f si="95" t="shared"/>
        <v>1</v>
      </c>
      <c r="AS617">
        <f si="96" t="shared"/>
        <v>1</v>
      </c>
      <c r="AT617">
        <f si="97" t="shared"/>
        <v>1</v>
      </c>
      <c r="AU617">
        <f si="98" t="shared"/>
        <v>2</v>
      </c>
      <c r="AV617">
        <f si="99" t="shared"/>
        <v>2</v>
      </c>
      <c r="AW617">
        <f si="100" t="shared"/>
        <v>2</v>
      </c>
    </row>
    <row r="618" spans="3:49" x14ac:dyDescent="0.25">
      <c r="C618" s="46"/>
      <c r="D618" s="47"/>
      <c r="E618" s="45"/>
      <c r="F618" s="45"/>
      <c r="G618" s="45"/>
      <c r="H618" s="45"/>
      <c r="I618" s="45"/>
      <c r="J618" s="45"/>
      <c r="K618" s="45"/>
      <c r="L618" s="5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D618">
        <v>617</v>
      </c>
      <c r="AE618" t="str">
        <f>VLOOKUP(Sheet1!B640,Sheet2!$H$2:$J$300,3,FALSE)</f>
        <v>ATL</v>
      </c>
      <c r="AF618" t="str">
        <f>VLOOKUP(Sheet1!C640,Sheet2!$H$2:$J$300,3,FALSE)</f>
        <v>PHI</v>
      </c>
      <c r="AG618" t="str">
        <f>VLOOKUP(Sheet1!D640,Sheet2!$H$2:$J$300,3,FALSE)</f>
        <v>PHI</v>
      </c>
      <c r="AH618" t="str">
        <f>VLOOKUP(Sheet1!E640,Sheet2!$H$2:$J$300,3,FALSE)</f>
        <v>DEN</v>
      </c>
      <c r="AI618" t="str">
        <f>VLOOKUP(Sheet1!F640,Sheet2!$H$2:$J$300,3,FALSE)</f>
        <v>PHO</v>
      </c>
      <c r="AJ618" t="str">
        <f>VLOOKUP(Sheet1!G640,Sheet2!$H$2:$J$300,3,FALSE)</f>
        <v>PHO</v>
      </c>
      <c r="AK618" t="str">
        <f>VLOOKUP(Sheet1!H640,Sheet2!$H$2:$J$300,3,FALSE)</f>
        <v>HOU</v>
      </c>
      <c r="AL618" t="str">
        <f>VLOOKUP(Sheet1!I640,Sheet2!$H$2:$J$300,3,FALSE)</f>
        <v>ATL</v>
      </c>
      <c r="AM618" t="str">
        <f>VLOOKUP(Sheet1!J640,Sheet2!$H$2:$J$300,3,FALSE)</f>
        <v>UTA</v>
      </c>
      <c r="AN618">
        <f si="91" t="shared"/>
        <v>2</v>
      </c>
      <c r="AO618">
        <f si="92" t="shared"/>
        <v>2</v>
      </c>
      <c r="AP618">
        <f si="93" t="shared"/>
        <v>2</v>
      </c>
      <c r="AQ618">
        <f si="94" t="shared"/>
        <v>1</v>
      </c>
      <c r="AR618">
        <f si="95" t="shared"/>
        <v>2</v>
      </c>
      <c r="AS618">
        <f si="96" t="shared"/>
        <v>2</v>
      </c>
      <c r="AT618">
        <f si="97" t="shared"/>
        <v>1</v>
      </c>
      <c r="AU618">
        <f si="98" t="shared"/>
        <v>2</v>
      </c>
      <c r="AV618">
        <f si="99" t="shared"/>
        <v>1</v>
      </c>
      <c r="AW618">
        <f si="100" t="shared"/>
        <v>2</v>
      </c>
    </row>
    <row r="619" spans="3:49" x14ac:dyDescent="0.25">
      <c r="C619" s="46"/>
      <c r="D619" s="47"/>
      <c r="E619" s="45"/>
      <c r="F619" s="45"/>
      <c r="G619" s="45"/>
      <c r="H619" s="45"/>
      <c r="I619" s="45"/>
      <c r="J619" s="45"/>
      <c r="K619" s="45"/>
      <c r="L619" s="5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D619">
        <v>618</v>
      </c>
      <c r="AE619" t="str">
        <f>VLOOKUP(Sheet1!B641,Sheet2!$H$2:$J$300,3,FALSE)</f>
        <v>PHI</v>
      </c>
      <c r="AF619" t="str">
        <f>VLOOKUP(Sheet1!C641,Sheet2!$H$2:$J$300,3,FALSE)</f>
        <v>SAC</v>
      </c>
      <c r="AG619" t="str">
        <f>VLOOKUP(Sheet1!D641,Sheet2!$H$2:$J$300,3,FALSE)</f>
        <v>PHO</v>
      </c>
      <c r="AH619" t="str">
        <f>VLOOKUP(Sheet1!E641,Sheet2!$H$2:$J$300,3,FALSE)</f>
        <v>DEN</v>
      </c>
      <c r="AI619" t="str">
        <f>VLOOKUP(Sheet1!F641,Sheet2!$H$2:$J$300,3,FALSE)</f>
        <v>UTA</v>
      </c>
      <c r="AJ619" t="str">
        <f>VLOOKUP(Sheet1!G641,Sheet2!$H$2:$J$300,3,FALSE)</f>
        <v>MIN</v>
      </c>
      <c r="AK619" t="str">
        <f>VLOOKUP(Sheet1!H641,Sheet2!$H$2:$J$300,3,FALSE)</f>
        <v>PHO</v>
      </c>
      <c r="AL619" t="str">
        <f>VLOOKUP(Sheet1!I641,Sheet2!$H$2:$J$300,3,FALSE)</f>
        <v>PHO</v>
      </c>
      <c r="AM619" t="str">
        <f>VLOOKUP(Sheet1!J641,Sheet2!$H$2:$J$300,3,FALSE)</f>
        <v>MIN</v>
      </c>
      <c r="AN619">
        <f si="91" t="shared"/>
        <v>1</v>
      </c>
      <c r="AO619">
        <f si="92" t="shared"/>
        <v>1</v>
      </c>
      <c r="AP619">
        <f si="93" t="shared"/>
        <v>3</v>
      </c>
      <c r="AQ619">
        <f si="94" t="shared"/>
        <v>1</v>
      </c>
      <c r="AR619">
        <f si="95" t="shared"/>
        <v>1</v>
      </c>
      <c r="AS619">
        <f si="96" t="shared"/>
        <v>2</v>
      </c>
      <c r="AT619">
        <f si="97" t="shared"/>
        <v>3</v>
      </c>
      <c r="AU619">
        <f si="98" t="shared"/>
        <v>3</v>
      </c>
      <c r="AV619">
        <f si="99" t="shared"/>
        <v>2</v>
      </c>
      <c r="AW619">
        <f si="100" t="shared"/>
        <v>3</v>
      </c>
    </row>
    <row r="620" spans="3:49" x14ac:dyDescent="0.25">
      <c r="C620" s="46"/>
      <c r="D620" s="47"/>
      <c r="E620" s="45"/>
      <c r="F620" s="45"/>
      <c r="G620" s="45"/>
      <c r="H620" s="45"/>
      <c r="I620" s="45"/>
      <c r="J620" s="45"/>
      <c r="K620" s="45"/>
      <c r="L620" s="5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D620">
        <v>619</v>
      </c>
      <c r="AE620" t="str">
        <f>VLOOKUP(Sheet1!B642,Sheet2!$H$2:$J$300,3,FALSE)</f>
        <v>PHI</v>
      </c>
      <c r="AF620" t="str">
        <f>VLOOKUP(Sheet1!C642,Sheet2!$H$2:$J$300,3,FALSE)</f>
        <v>PHI</v>
      </c>
      <c r="AG620" t="str">
        <f>VLOOKUP(Sheet1!D642,Sheet2!$H$2:$J$300,3,FALSE)</f>
        <v>PHO</v>
      </c>
      <c r="AH620" t="str">
        <f>VLOOKUP(Sheet1!E642,Sheet2!$H$2:$J$300,3,FALSE)</f>
        <v>HOU</v>
      </c>
      <c r="AI620" t="str">
        <f>VLOOKUP(Sheet1!F642,Sheet2!$H$2:$J$300,3,FALSE)</f>
        <v>DEN</v>
      </c>
      <c r="AJ620" t="str">
        <f>VLOOKUP(Sheet1!G642,Sheet2!$H$2:$J$300,3,FALSE)</f>
        <v>UTA</v>
      </c>
      <c r="AK620" t="str">
        <f>VLOOKUP(Sheet1!H642,Sheet2!$H$2:$J$300,3,FALSE)</f>
        <v>ATL</v>
      </c>
      <c r="AL620" t="str">
        <f>VLOOKUP(Sheet1!I642,Sheet2!$H$2:$J$300,3,FALSE)</f>
        <v>PHO</v>
      </c>
      <c r="AM620" t="str">
        <f>VLOOKUP(Sheet1!J642,Sheet2!$H$2:$J$300,3,FALSE)</f>
        <v>UTA</v>
      </c>
      <c r="AN620">
        <f si="91" t="shared"/>
        <v>2</v>
      </c>
      <c r="AO620">
        <f si="92" t="shared"/>
        <v>2</v>
      </c>
      <c r="AP620">
        <f si="93" t="shared"/>
        <v>2</v>
      </c>
      <c r="AQ620">
        <f si="94" t="shared"/>
        <v>1</v>
      </c>
      <c r="AR620">
        <f si="95" t="shared"/>
        <v>1</v>
      </c>
      <c r="AS620">
        <f si="96" t="shared"/>
        <v>2</v>
      </c>
      <c r="AT620">
        <f si="97" t="shared"/>
        <v>1</v>
      </c>
      <c r="AU620">
        <f si="98" t="shared"/>
        <v>2</v>
      </c>
      <c r="AV620">
        <f si="99" t="shared"/>
        <v>2</v>
      </c>
      <c r="AW620">
        <f si="100" t="shared"/>
        <v>2</v>
      </c>
    </row>
    <row r="621" spans="3:49" x14ac:dyDescent="0.25">
      <c r="C621" s="46"/>
      <c r="D621" s="47"/>
      <c r="E621" s="45"/>
      <c r="F621" s="45"/>
      <c r="G621" s="45"/>
      <c r="H621" s="45"/>
      <c r="I621" s="45"/>
      <c r="J621" s="45"/>
      <c r="K621" s="45"/>
      <c r="L621" s="5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D621">
        <v>620</v>
      </c>
      <c r="AE621" t="str">
        <f>VLOOKUP(Sheet1!B643,Sheet2!$H$2:$J$300,3,FALSE)</f>
        <v>PHI</v>
      </c>
      <c r="AF621" t="str">
        <f>VLOOKUP(Sheet1!C643,Sheet2!$H$2:$J$300,3,FALSE)</f>
        <v>PHI</v>
      </c>
      <c r="AG621" t="str">
        <f>VLOOKUP(Sheet1!D643,Sheet2!$H$2:$J$300,3,FALSE)</f>
        <v>PHO</v>
      </c>
      <c r="AH621" t="str">
        <f>VLOOKUP(Sheet1!E643,Sheet2!$H$2:$J$300,3,FALSE)</f>
        <v>DEN</v>
      </c>
      <c r="AI621" t="str">
        <f>VLOOKUP(Sheet1!F643,Sheet2!$H$2:$J$300,3,FALSE)</f>
        <v>DEN</v>
      </c>
      <c r="AJ621" t="str">
        <f>VLOOKUP(Sheet1!G643,Sheet2!$H$2:$J$300,3,FALSE)</f>
        <v>UTA</v>
      </c>
      <c r="AK621" t="str">
        <f>VLOOKUP(Sheet1!H643,Sheet2!$H$2:$J$300,3,FALSE)</f>
        <v>DEN</v>
      </c>
      <c r="AL621" t="str">
        <f>VLOOKUP(Sheet1!I643,Sheet2!$H$2:$J$300,3,FALSE)</f>
        <v>UTA</v>
      </c>
      <c r="AM621" t="str">
        <f>VLOOKUP(Sheet1!J643,Sheet2!$H$2:$J$300,3,FALSE)</f>
        <v>MIN</v>
      </c>
      <c r="AN621">
        <f si="91" t="shared"/>
        <v>2</v>
      </c>
      <c r="AO621">
        <f si="92" t="shared"/>
        <v>2</v>
      </c>
      <c r="AP621">
        <f si="93" t="shared"/>
        <v>1</v>
      </c>
      <c r="AQ621">
        <f si="94" t="shared"/>
        <v>3</v>
      </c>
      <c r="AR621">
        <f si="95" t="shared"/>
        <v>3</v>
      </c>
      <c r="AS621">
        <f si="96" t="shared"/>
        <v>2</v>
      </c>
      <c r="AT621">
        <f si="97" t="shared"/>
        <v>3</v>
      </c>
      <c r="AU621">
        <f si="98" t="shared"/>
        <v>2</v>
      </c>
      <c r="AV621">
        <f si="99" t="shared"/>
        <v>1</v>
      </c>
      <c r="AW621">
        <f si="100" t="shared"/>
        <v>3</v>
      </c>
    </row>
    <row r="622" spans="3:49" x14ac:dyDescent="0.25">
      <c r="C622" s="46"/>
      <c r="D622" s="47"/>
      <c r="E622" s="45"/>
      <c r="F622" s="45"/>
      <c r="G622" s="45"/>
      <c r="H622" s="45"/>
      <c r="I622" s="45"/>
      <c r="J622" s="45"/>
      <c r="K622" s="45"/>
      <c r="L622" s="5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D622">
        <v>621</v>
      </c>
      <c r="AE622" t="str">
        <f>VLOOKUP(Sheet1!B644,Sheet2!$H$2:$J$300,3,FALSE)</f>
        <v>PHI</v>
      </c>
      <c r="AF622" t="str">
        <f>VLOOKUP(Sheet1!C644,Sheet2!$H$2:$J$300,3,FALSE)</f>
        <v>UTA</v>
      </c>
      <c r="AG622" t="str">
        <f>VLOOKUP(Sheet1!D644,Sheet2!$H$2:$J$300,3,FALSE)</f>
        <v>PHI</v>
      </c>
      <c r="AH622" t="str">
        <f>VLOOKUP(Sheet1!E644,Sheet2!$H$2:$J$300,3,FALSE)</f>
        <v>DEN</v>
      </c>
      <c r="AI622" t="str">
        <f>VLOOKUP(Sheet1!F644,Sheet2!$H$2:$J$300,3,FALSE)</f>
        <v>ATL</v>
      </c>
      <c r="AJ622" t="str">
        <f>VLOOKUP(Sheet1!G644,Sheet2!$H$2:$J$300,3,FALSE)</f>
        <v>HOU</v>
      </c>
      <c r="AK622" t="str">
        <f>VLOOKUP(Sheet1!H644,Sheet2!$H$2:$J$300,3,FALSE)</f>
        <v>DEN</v>
      </c>
      <c r="AL622" t="str">
        <f>VLOOKUP(Sheet1!I644,Sheet2!$H$2:$J$300,3,FALSE)</f>
        <v>UTA</v>
      </c>
      <c r="AM622" t="str">
        <f>VLOOKUP(Sheet1!J644,Sheet2!$H$2:$J$300,3,FALSE)</f>
        <v>PHI</v>
      </c>
      <c r="AN622">
        <f si="91" t="shared"/>
        <v>3</v>
      </c>
      <c r="AO622">
        <f si="92" t="shared"/>
        <v>2</v>
      </c>
      <c r="AP622">
        <f si="93" t="shared"/>
        <v>3</v>
      </c>
      <c r="AQ622">
        <f si="94" t="shared"/>
        <v>2</v>
      </c>
      <c r="AR622">
        <f si="95" t="shared"/>
        <v>1</v>
      </c>
      <c r="AS622">
        <f si="96" t="shared"/>
        <v>1</v>
      </c>
      <c r="AT622">
        <f si="97" t="shared"/>
        <v>2</v>
      </c>
      <c r="AU622">
        <f si="98" t="shared"/>
        <v>2</v>
      </c>
      <c r="AV622">
        <f si="99" t="shared"/>
        <v>3</v>
      </c>
      <c r="AW622">
        <f si="100" t="shared"/>
        <v>3</v>
      </c>
    </row>
    <row r="623" spans="3:49" x14ac:dyDescent="0.25">
      <c r="C623" s="46"/>
      <c r="D623" s="47"/>
      <c r="E623" s="45"/>
      <c r="F623" s="45"/>
      <c r="G623" s="45"/>
      <c r="H623" s="45"/>
      <c r="I623" s="45"/>
      <c r="J623" s="45"/>
      <c r="K623" s="45"/>
      <c r="L623" s="5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D623">
        <v>622</v>
      </c>
      <c r="AE623" t="str">
        <f>VLOOKUP(Sheet1!B645,Sheet2!$H$2:$J$300,3,FALSE)</f>
        <v>PHI</v>
      </c>
      <c r="AF623" t="str">
        <f>VLOOKUP(Sheet1!C645,Sheet2!$H$2:$J$300,3,FALSE)</f>
        <v>UTA</v>
      </c>
      <c r="AG623" t="str">
        <f>VLOOKUP(Sheet1!D645,Sheet2!$H$2:$J$300,3,FALSE)</f>
        <v>PHO</v>
      </c>
      <c r="AH623" t="str">
        <f>VLOOKUP(Sheet1!E645,Sheet2!$H$2:$J$300,3,FALSE)</f>
        <v>MIN</v>
      </c>
      <c r="AI623" t="str">
        <f>VLOOKUP(Sheet1!F645,Sheet2!$H$2:$J$300,3,FALSE)</f>
        <v>DEN</v>
      </c>
      <c r="AJ623" t="str">
        <f>VLOOKUP(Sheet1!G645,Sheet2!$H$2:$J$300,3,FALSE)</f>
        <v>PHO</v>
      </c>
      <c r="AK623" t="str">
        <f>VLOOKUP(Sheet1!H645,Sheet2!$H$2:$J$300,3,FALSE)</f>
        <v>DEN</v>
      </c>
      <c r="AL623" t="str">
        <f>VLOOKUP(Sheet1!I645,Sheet2!$H$2:$J$300,3,FALSE)</f>
        <v>DEN</v>
      </c>
      <c r="AM623" t="str">
        <f>VLOOKUP(Sheet1!J645,Sheet2!$H$2:$J$300,3,FALSE)</f>
        <v>PHO</v>
      </c>
      <c r="AN623">
        <f si="91" t="shared"/>
        <v>1</v>
      </c>
      <c r="AO623">
        <f si="92" t="shared"/>
        <v>1</v>
      </c>
      <c r="AP623">
        <f si="93" t="shared"/>
        <v>3</v>
      </c>
      <c r="AQ623">
        <f si="94" t="shared"/>
        <v>1</v>
      </c>
      <c r="AR623">
        <f si="95" t="shared"/>
        <v>3</v>
      </c>
      <c r="AS623">
        <f si="96" t="shared"/>
        <v>3</v>
      </c>
      <c r="AT623">
        <f si="97" t="shared"/>
        <v>3</v>
      </c>
      <c r="AU623">
        <f si="98" t="shared"/>
        <v>3</v>
      </c>
      <c r="AV623">
        <f si="99" t="shared"/>
        <v>3</v>
      </c>
      <c r="AW623">
        <f si="100" t="shared"/>
        <v>3</v>
      </c>
    </row>
    <row r="624" spans="3:49" x14ac:dyDescent="0.25">
      <c r="C624" s="46"/>
      <c r="D624" s="47"/>
      <c r="E624" s="45"/>
      <c r="F624" s="45"/>
      <c r="G624" s="45"/>
      <c r="H624" s="45"/>
      <c r="I624" s="45"/>
      <c r="J624" s="45"/>
      <c r="K624" s="45"/>
      <c r="L624" s="5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D624">
        <v>623</v>
      </c>
      <c r="AE624" t="str">
        <f>VLOOKUP(Sheet1!B646,Sheet2!$H$2:$J$300,3,FALSE)</f>
        <v>PHI</v>
      </c>
      <c r="AF624" t="str">
        <f>VLOOKUP(Sheet1!C646,Sheet2!$H$2:$J$300,3,FALSE)</f>
        <v>SAC</v>
      </c>
      <c r="AG624" t="str">
        <f>VLOOKUP(Sheet1!D646,Sheet2!$H$2:$J$300,3,FALSE)</f>
        <v>PHO</v>
      </c>
      <c r="AH624" t="str">
        <f>VLOOKUP(Sheet1!E646,Sheet2!$H$2:$J$300,3,FALSE)</f>
        <v>DEN</v>
      </c>
      <c r="AI624" t="str">
        <f>VLOOKUP(Sheet1!F646,Sheet2!$H$2:$J$300,3,FALSE)</f>
        <v>PHI</v>
      </c>
      <c r="AJ624" t="str">
        <f>VLOOKUP(Sheet1!G646,Sheet2!$H$2:$J$300,3,FALSE)</f>
        <v>HOU</v>
      </c>
      <c r="AK624" t="str">
        <f>VLOOKUP(Sheet1!H646,Sheet2!$H$2:$J$300,3,FALSE)</f>
        <v>PHO</v>
      </c>
      <c r="AL624" t="str">
        <f>VLOOKUP(Sheet1!I646,Sheet2!$H$2:$J$300,3,FALSE)</f>
        <v>DEN</v>
      </c>
      <c r="AM624" t="str">
        <f>VLOOKUP(Sheet1!J646,Sheet2!$H$2:$J$300,3,FALSE)</f>
        <v>MIN</v>
      </c>
      <c r="AN624">
        <f si="91" t="shared"/>
        <v>2</v>
      </c>
      <c r="AO624">
        <f si="92" t="shared"/>
        <v>1</v>
      </c>
      <c r="AP624">
        <f si="93" t="shared"/>
        <v>2</v>
      </c>
      <c r="AQ624">
        <f si="94" t="shared"/>
        <v>2</v>
      </c>
      <c r="AR624">
        <f si="95" t="shared"/>
        <v>2</v>
      </c>
      <c r="AS624">
        <f si="96" t="shared"/>
        <v>1</v>
      </c>
      <c r="AT624">
        <f si="97" t="shared"/>
        <v>2</v>
      </c>
      <c r="AU624">
        <f si="98" t="shared"/>
        <v>2</v>
      </c>
      <c r="AV624">
        <f si="99" t="shared"/>
        <v>1</v>
      </c>
      <c r="AW624">
        <f si="100" t="shared"/>
        <v>2</v>
      </c>
    </row>
    <row r="625" spans="3:49" x14ac:dyDescent="0.25">
      <c r="C625" s="46"/>
      <c r="D625" s="47"/>
      <c r="E625" s="45"/>
      <c r="F625" s="45"/>
      <c r="G625" s="45"/>
      <c r="H625" s="45"/>
      <c r="I625" s="45"/>
      <c r="J625" s="45"/>
      <c r="K625" s="45"/>
      <c r="L625" s="5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D625">
        <v>624</v>
      </c>
      <c r="AE625" t="str">
        <f>VLOOKUP(Sheet1!B647,Sheet2!$H$2:$J$300,3,FALSE)</f>
        <v>PHI</v>
      </c>
      <c r="AF625" t="str">
        <f>VLOOKUP(Sheet1!C647,Sheet2!$H$2:$J$300,3,FALSE)</f>
        <v>UTA</v>
      </c>
      <c r="AG625" t="str">
        <f>VLOOKUP(Sheet1!D647,Sheet2!$H$2:$J$300,3,FALSE)</f>
        <v>PHI</v>
      </c>
      <c r="AH625" t="str">
        <f>VLOOKUP(Sheet1!E647,Sheet2!$H$2:$J$300,3,FALSE)</f>
        <v>DEN</v>
      </c>
      <c r="AI625" t="str">
        <f>VLOOKUP(Sheet1!F647,Sheet2!$H$2:$J$300,3,FALSE)</f>
        <v>DEN</v>
      </c>
      <c r="AJ625" t="str">
        <f>VLOOKUP(Sheet1!G647,Sheet2!$H$2:$J$300,3,FALSE)</f>
        <v>PHO</v>
      </c>
      <c r="AK625" t="str">
        <f>VLOOKUP(Sheet1!H647,Sheet2!$H$2:$J$300,3,FALSE)</f>
        <v>DEN</v>
      </c>
      <c r="AL625" t="str">
        <f>VLOOKUP(Sheet1!I647,Sheet2!$H$2:$J$300,3,FALSE)</f>
        <v>PHI</v>
      </c>
      <c r="AM625" t="str">
        <f>VLOOKUP(Sheet1!J647,Sheet2!$H$2:$J$300,3,FALSE)</f>
        <v>UTA</v>
      </c>
      <c r="AN625">
        <f si="91" t="shared"/>
        <v>3</v>
      </c>
      <c r="AO625">
        <f si="92" t="shared"/>
        <v>2</v>
      </c>
      <c r="AP625">
        <f si="93" t="shared"/>
        <v>3</v>
      </c>
      <c r="AQ625">
        <f si="94" t="shared"/>
        <v>3</v>
      </c>
      <c r="AR625">
        <f si="95" t="shared"/>
        <v>3</v>
      </c>
      <c r="AS625">
        <f si="96" t="shared"/>
        <v>1</v>
      </c>
      <c r="AT625">
        <f si="97" t="shared"/>
        <v>3</v>
      </c>
      <c r="AU625">
        <f si="98" t="shared"/>
        <v>3</v>
      </c>
      <c r="AV625">
        <f si="99" t="shared"/>
        <v>2</v>
      </c>
      <c r="AW625">
        <f si="100" t="shared"/>
        <v>3</v>
      </c>
    </row>
    <row r="626" spans="3:49" x14ac:dyDescent="0.25">
      <c r="C626" s="46"/>
      <c r="D626" s="47"/>
      <c r="E626" s="45"/>
      <c r="F626" s="45"/>
      <c r="G626" s="45"/>
      <c r="H626" s="45"/>
      <c r="I626" s="45"/>
      <c r="J626" s="45"/>
      <c r="K626" s="45"/>
      <c r="L626" s="5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D626">
        <v>625</v>
      </c>
      <c r="AE626" t="str">
        <f>VLOOKUP(Sheet1!B648,Sheet2!$H$2:$J$300,3,FALSE)</f>
        <v>PHI</v>
      </c>
      <c r="AF626" t="str">
        <f>VLOOKUP(Sheet1!C648,Sheet2!$H$2:$J$300,3,FALSE)</f>
        <v>MIN</v>
      </c>
      <c r="AG626" t="str">
        <f>VLOOKUP(Sheet1!D648,Sheet2!$H$2:$J$300,3,FALSE)</f>
        <v>PHO</v>
      </c>
      <c r="AH626" t="str">
        <f>VLOOKUP(Sheet1!E648,Sheet2!$H$2:$J$300,3,FALSE)</f>
        <v>DEN</v>
      </c>
      <c r="AI626" t="str">
        <f>VLOOKUP(Sheet1!F648,Sheet2!$H$2:$J$300,3,FALSE)</f>
        <v>PHO</v>
      </c>
      <c r="AJ626" t="str">
        <f>VLOOKUP(Sheet1!G648,Sheet2!$H$2:$J$300,3,FALSE)</f>
        <v>HOU</v>
      </c>
      <c r="AK626" t="str">
        <f>VLOOKUP(Sheet1!H648,Sheet2!$H$2:$J$300,3,FALSE)</f>
        <v>SAC</v>
      </c>
      <c r="AL626" t="str">
        <f>VLOOKUP(Sheet1!I648,Sheet2!$H$2:$J$300,3,FALSE)</f>
        <v>PHO</v>
      </c>
      <c r="AM626" t="str">
        <f>VLOOKUP(Sheet1!J648,Sheet2!$H$2:$J$300,3,FALSE)</f>
        <v>DEN</v>
      </c>
      <c r="AN626">
        <f si="91" t="shared"/>
        <v>1</v>
      </c>
      <c r="AO626">
        <f si="92" t="shared"/>
        <v>1</v>
      </c>
      <c r="AP626">
        <f si="93" t="shared"/>
        <v>3</v>
      </c>
      <c r="AQ626">
        <f si="94" t="shared"/>
        <v>2</v>
      </c>
      <c r="AR626">
        <f si="95" t="shared"/>
        <v>3</v>
      </c>
      <c r="AS626">
        <f si="96" t="shared"/>
        <v>1</v>
      </c>
      <c r="AT626">
        <f si="97" t="shared"/>
        <v>1</v>
      </c>
      <c r="AU626">
        <f si="98" t="shared"/>
        <v>3</v>
      </c>
      <c r="AV626">
        <f si="99" t="shared"/>
        <v>2</v>
      </c>
      <c r="AW626">
        <f si="100" t="shared"/>
        <v>3</v>
      </c>
    </row>
    <row r="627" spans="3:49" x14ac:dyDescent="0.25">
      <c r="C627" s="46"/>
      <c r="D627" s="47"/>
      <c r="E627" s="45"/>
      <c r="F627" s="45"/>
      <c r="G627" s="45"/>
      <c r="H627" s="45"/>
      <c r="I627" s="45"/>
      <c r="J627" s="45"/>
      <c r="K627" s="45"/>
      <c r="L627" s="5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D627">
        <v>626</v>
      </c>
      <c r="AE627" t="str">
        <f>VLOOKUP(Sheet1!B649,Sheet2!$H$2:$J$300,3,FALSE)</f>
        <v>UTA</v>
      </c>
      <c r="AF627" t="str">
        <f>VLOOKUP(Sheet1!C649,Sheet2!$H$2:$J$300,3,FALSE)</f>
        <v>PHI</v>
      </c>
      <c r="AG627" t="str">
        <f>VLOOKUP(Sheet1!D649,Sheet2!$H$2:$J$300,3,FALSE)</f>
        <v>PHI</v>
      </c>
      <c r="AH627" t="str">
        <f>VLOOKUP(Sheet1!E649,Sheet2!$H$2:$J$300,3,FALSE)</f>
        <v>DEN</v>
      </c>
      <c r="AI627" t="str">
        <f>VLOOKUP(Sheet1!F649,Sheet2!$H$2:$J$300,3,FALSE)</f>
        <v>DEN</v>
      </c>
      <c r="AJ627" t="str">
        <f>VLOOKUP(Sheet1!G649,Sheet2!$H$2:$J$300,3,FALSE)</f>
        <v>PHI</v>
      </c>
      <c r="AK627" t="str">
        <f>VLOOKUP(Sheet1!H649,Sheet2!$H$2:$J$300,3,FALSE)</f>
        <v>HOU</v>
      </c>
      <c r="AL627" t="str">
        <f>VLOOKUP(Sheet1!I649,Sheet2!$H$2:$J$300,3,FALSE)</f>
        <v>ATL</v>
      </c>
      <c r="AM627" t="str">
        <f>VLOOKUP(Sheet1!J649,Sheet2!$H$2:$J$300,3,FALSE)</f>
        <v>DEN</v>
      </c>
      <c r="AN627">
        <f si="91" t="shared"/>
        <v>1</v>
      </c>
      <c r="AO627">
        <f si="92" t="shared"/>
        <v>3</v>
      </c>
      <c r="AP627">
        <f si="93" t="shared"/>
        <v>3</v>
      </c>
      <c r="AQ627">
        <f si="94" t="shared"/>
        <v>3</v>
      </c>
      <c r="AR627">
        <f si="95" t="shared"/>
        <v>3</v>
      </c>
      <c r="AS627">
        <f si="96" t="shared"/>
        <v>3</v>
      </c>
      <c r="AT627">
        <f si="97" t="shared"/>
        <v>1</v>
      </c>
      <c r="AU627">
        <f si="98" t="shared"/>
        <v>1</v>
      </c>
      <c r="AV627">
        <f si="99" t="shared"/>
        <v>3</v>
      </c>
      <c r="AW627">
        <f si="100" t="shared"/>
        <v>3</v>
      </c>
    </row>
    <row r="628" spans="3:49" x14ac:dyDescent="0.25">
      <c r="C628" s="46"/>
      <c r="D628" s="47"/>
      <c r="E628" s="45"/>
      <c r="F628" s="45"/>
      <c r="G628" s="45"/>
      <c r="H628" s="45"/>
      <c r="I628" s="45"/>
      <c r="J628" s="45"/>
      <c r="K628" s="45"/>
      <c r="L628" s="5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D628">
        <v>627</v>
      </c>
      <c r="AE628" t="str">
        <f>VLOOKUP(Sheet1!B650,Sheet2!$H$2:$J$300,3,FALSE)</f>
        <v>SAC</v>
      </c>
      <c r="AF628" t="str">
        <f>VLOOKUP(Sheet1!C650,Sheet2!$H$2:$J$300,3,FALSE)</f>
        <v>ATL</v>
      </c>
      <c r="AG628" t="str">
        <f>VLOOKUP(Sheet1!D650,Sheet2!$H$2:$J$300,3,FALSE)</f>
        <v>PHO</v>
      </c>
      <c r="AH628" t="str">
        <f>VLOOKUP(Sheet1!E650,Sheet2!$H$2:$J$300,3,FALSE)</f>
        <v>DEN</v>
      </c>
      <c r="AI628" t="str">
        <f>VLOOKUP(Sheet1!F650,Sheet2!$H$2:$J$300,3,FALSE)</f>
        <v>PHO</v>
      </c>
      <c r="AJ628" t="str">
        <f>VLOOKUP(Sheet1!G650,Sheet2!$H$2:$J$300,3,FALSE)</f>
        <v>HOU</v>
      </c>
      <c r="AK628" t="str">
        <f>VLOOKUP(Sheet1!H650,Sheet2!$H$2:$J$300,3,FALSE)</f>
        <v>HOU</v>
      </c>
      <c r="AL628" t="str">
        <f>VLOOKUP(Sheet1!I650,Sheet2!$H$2:$J$300,3,FALSE)</f>
        <v>ATL</v>
      </c>
      <c r="AM628" t="str">
        <f>VLOOKUP(Sheet1!J650,Sheet2!$H$2:$J$300,3,FALSE)</f>
        <v>MIN</v>
      </c>
      <c r="AN628">
        <f si="91" t="shared"/>
        <v>1</v>
      </c>
      <c r="AO628">
        <f si="92" t="shared"/>
        <v>2</v>
      </c>
      <c r="AP628">
        <f si="93" t="shared"/>
        <v>2</v>
      </c>
      <c r="AQ628">
        <f si="94" t="shared"/>
        <v>1</v>
      </c>
      <c r="AR628">
        <f si="95" t="shared"/>
        <v>2</v>
      </c>
      <c r="AS628">
        <f si="96" t="shared"/>
        <v>2</v>
      </c>
      <c r="AT628">
        <f si="97" t="shared"/>
        <v>2</v>
      </c>
      <c r="AU628">
        <f si="98" t="shared"/>
        <v>2</v>
      </c>
      <c r="AV628">
        <f si="99" t="shared"/>
        <v>1</v>
      </c>
      <c r="AW628">
        <f si="100" t="shared"/>
        <v>2</v>
      </c>
    </row>
    <row r="629" spans="3:49" x14ac:dyDescent="0.25">
      <c r="C629" s="46"/>
      <c r="D629" s="47"/>
      <c r="E629" s="45"/>
      <c r="F629" s="45"/>
      <c r="G629" s="45"/>
      <c r="H629" s="45"/>
      <c r="I629" s="45"/>
      <c r="J629" s="45"/>
      <c r="K629" s="45"/>
      <c r="L629" s="5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D629">
        <v>628</v>
      </c>
      <c r="AE629" t="str">
        <f>VLOOKUP(Sheet1!B651,Sheet2!$H$2:$J$300,3,FALSE)</f>
        <v>PHI</v>
      </c>
      <c r="AF629" t="str">
        <f>VLOOKUP(Sheet1!C651,Sheet2!$H$2:$J$300,3,FALSE)</f>
        <v>UTA</v>
      </c>
      <c r="AG629" t="str">
        <f>VLOOKUP(Sheet1!D651,Sheet2!$H$2:$J$300,3,FALSE)</f>
        <v>PHO</v>
      </c>
      <c r="AH629" t="str">
        <f>VLOOKUP(Sheet1!E651,Sheet2!$H$2:$J$300,3,FALSE)</f>
        <v>PHI</v>
      </c>
      <c r="AI629" t="str">
        <f>VLOOKUP(Sheet1!F651,Sheet2!$H$2:$J$300,3,FALSE)</f>
        <v>DEN</v>
      </c>
      <c r="AJ629" t="str">
        <f>VLOOKUP(Sheet1!G651,Sheet2!$H$2:$J$300,3,FALSE)</f>
        <v>PHI</v>
      </c>
      <c r="AK629" t="str">
        <f>VLOOKUP(Sheet1!H651,Sheet2!$H$2:$J$300,3,FALSE)</f>
        <v>PHO</v>
      </c>
      <c r="AL629" t="str">
        <f>VLOOKUP(Sheet1!I651,Sheet2!$H$2:$J$300,3,FALSE)</f>
        <v>PHI</v>
      </c>
      <c r="AM629" t="str">
        <f>VLOOKUP(Sheet1!J651,Sheet2!$H$2:$J$300,3,FALSE)</f>
        <v>PHO</v>
      </c>
      <c r="AN629">
        <f si="91" t="shared"/>
        <v>4</v>
      </c>
      <c r="AO629">
        <f si="92" t="shared"/>
        <v>1</v>
      </c>
      <c r="AP629">
        <f si="93" t="shared"/>
        <v>3</v>
      </c>
      <c r="AQ629">
        <f si="94" t="shared"/>
        <v>4</v>
      </c>
      <c r="AR629">
        <f si="95" t="shared"/>
        <v>1</v>
      </c>
      <c r="AS629">
        <f si="96" t="shared"/>
        <v>4</v>
      </c>
      <c r="AT629">
        <f si="97" t="shared"/>
        <v>3</v>
      </c>
      <c r="AU629">
        <f si="98" t="shared"/>
        <v>4</v>
      </c>
      <c r="AV629">
        <f si="99" t="shared"/>
        <v>3</v>
      </c>
      <c r="AW629">
        <f si="100" t="shared"/>
        <v>4</v>
      </c>
    </row>
    <row r="630" spans="3:49" x14ac:dyDescent="0.25">
      <c r="C630" s="46"/>
      <c r="D630" s="47"/>
      <c r="E630" s="45"/>
      <c r="F630" s="45"/>
      <c r="G630" s="45"/>
      <c r="H630" s="45"/>
      <c r="I630" s="45"/>
      <c r="J630" s="45"/>
      <c r="K630" s="45"/>
      <c r="L630" s="5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D630">
        <v>629</v>
      </c>
      <c r="AE630" t="str">
        <f>VLOOKUP(Sheet1!B652,Sheet2!$H$2:$J$300,3,FALSE)</f>
        <v>PHI</v>
      </c>
      <c r="AF630" t="str">
        <f>VLOOKUP(Sheet1!C652,Sheet2!$H$2:$J$300,3,FALSE)</f>
        <v>PHI</v>
      </c>
      <c r="AG630" t="str">
        <f>VLOOKUP(Sheet1!D652,Sheet2!$H$2:$J$300,3,FALSE)</f>
        <v>PHO</v>
      </c>
      <c r="AH630" t="str">
        <f>VLOOKUP(Sheet1!E652,Sheet2!$H$2:$J$300,3,FALSE)</f>
        <v>PHI</v>
      </c>
      <c r="AI630" t="str">
        <f>VLOOKUP(Sheet1!F652,Sheet2!$H$2:$J$300,3,FALSE)</f>
        <v>DEN</v>
      </c>
      <c r="AJ630" t="str">
        <f>VLOOKUP(Sheet1!G652,Sheet2!$H$2:$J$300,3,FALSE)</f>
        <v>PHI</v>
      </c>
      <c r="AK630" t="str">
        <f>VLOOKUP(Sheet1!H652,Sheet2!$H$2:$J$300,3,FALSE)</f>
        <v>SAC</v>
      </c>
      <c r="AL630" t="str">
        <f>VLOOKUP(Sheet1!I652,Sheet2!$H$2:$J$300,3,FALSE)</f>
        <v>PHO</v>
      </c>
      <c r="AM630" t="str">
        <f>VLOOKUP(Sheet1!J652,Sheet2!$H$2:$J$300,3,FALSE)</f>
        <v>PHO</v>
      </c>
      <c r="AN630">
        <f ref="AN630:AN693" si="101" t="shared">COUNTIF($AE630:$AM630,AE630)</f>
        <v>4</v>
      </c>
      <c r="AO630">
        <f ref="AO630:AO693" si="102" t="shared">COUNTIF($AE630:$AM630,AF630)</f>
        <v>4</v>
      </c>
      <c r="AP630">
        <f ref="AP630:AP693" si="103" t="shared">COUNTIF($AE630:$AM630,AG630)</f>
        <v>3</v>
      </c>
      <c r="AQ630">
        <f ref="AQ630:AQ693" si="104" t="shared">COUNTIF($AE630:$AM630,AH630)</f>
        <v>4</v>
      </c>
      <c r="AR630">
        <f ref="AR630:AR693" si="105" t="shared">COUNTIF($AE630:$AM630,AI630)</f>
        <v>1</v>
      </c>
      <c r="AS630">
        <f ref="AS630:AS693" si="106" t="shared">COUNTIF($AE630:$AM630,AJ630)</f>
        <v>4</v>
      </c>
      <c r="AT630">
        <f ref="AT630:AT693" si="107" t="shared">COUNTIF($AE630:$AM630,AK630)</f>
        <v>1</v>
      </c>
      <c r="AU630">
        <f ref="AU630:AU693" si="108" t="shared">COUNTIF($AE630:$AM630,AL630)</f>
        <v>3</v>
      </c>
      <c r="AV630">
        <f ref="AV630:AV693" si="109" t="shared">COUNTIF($AE630:$AM630,AM630)</f>
        <v>3</v>
      </c>
      <c r="AW630">
        <f ref="AW630:AW693" si="110" t="shared">MAX(AN630:AV630)</f>
        <v>4</v>
      </c>
    </row>
    <row r="631" spans="3:49" x14ac:dyDescent="0.25">
      <c r="C631" s="46"/>
      <c r="D631" s="47"/>
      <c r="E631" s="45"/>
      <c r="F631" s="45"/>
      <c r="G631" s="45"/>
      <c r="H631" s="45"/>
      <c r="I631" s="45"/>
      <c r="J631" s="45"/>
      <c r="K631" s="45"/>
      <c r="L631" s="5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D631">
        <v>630</v>
      </c>
      <c r="AE631" t="str">
        <f>VLOOKUP(Sheet1!B653,Sheet2!$H$2:$J$300,3,FALSE)</f>
        <v>SAC</v>
      </c>
      <c r="AF631" t="str">
        <f>VLOOKUP(Sheet1!C653,Sheet2!$H$2:$J$300,3,FALSE)</f>
        <v>PHI</v>
      </c>
      <c r="AG631" t="str">
        <f>VLOOKUP(Sheet1!D653,Sheet2!$H$2:$J$300,3,FALSE)</f>
        <v>HOU</v>
      </c>
      <c r="AH631" t="str">
        <f>VLOOKUP(Sheet1!E653,Sheet2!$H$2:$J$300,3,FALSE)</f>
        <v>DEN</v>
      </c>
      <c r="AI631" t="str">
        <f>VLOOKUP(Sheet1!F653,Sheet2!$H$2:$J$300,3,FALSE)</f>
        <v>PHO</v>
      </c>
      <c r="AJ631" t="str">
        <f>VLOOKUP(Sheet1!G653,Sheet2!$H$2:$J$300,3,FALSE)</f>
        <v>PHI</v>
      </c>
      <c r="AK631" t="str">
        <f>VLOOKUP(Sheet1!H653,Sheet2!$H$2:$J$300,3,FALSE)</f>
        <v>PHO</v>
      </c>
      <c r="AL631" t="str">
        <f>VLOOKUP(Sheet1!I653,Sheet2!$H$2:$J$300,3,FALSE)</f>
        <v>DEN</v>
      </c>
      <c r="AM631" t="str">
        <f>VLOOKUP(Sheet1!J653,Sheet2!$H$2:$J$300,3,FALSE)</f>
        <v>MIN</v>
      </c>
      <c r="AN631">
        <f si="101" t="shared"/>
        <v>1</v>
      </c>
      <c r="AO631">
        <f si="102" t="shared"/>
        <v>2</v>
      </c>
      <c r="AP631">
        <f si="103" t="shared"/>
        <v>1</v>
      </c>
      <c r="AQ631">
        <f si="104" t="shared"/>
        <v>2</v>
      </c>
      <c r="AR631">
        <f si="105" t="shared"/>
        <v>2</v>
      </c>
      <c r="AS631">
        <f si="106" t="shared"/>
        <v>2</v>
      </c>
      <c r="AT631">
        <f si="107" t="shared"/>
        <v>2</v>
      </c>
      <c r="AU631">
        <f si="108" t="shared"/>
        <v>2</v>
      </c>
      <c r="AV631">
        <f si="109" t="shared"/>
        <v>1</v>
      </c>
      <c r="AW631">
        <f si="110" t="shared"/>
        <v>2</v>
      </c>
    </row>
    <row r="632" spans="3:49" x14ac:dyDescent="0.25">
      <c r="C632" s="46"/>
      <c r="D632" s="47"/>
      <c r="E632" s="45"/>
      <c r="F632" s="45"/>
      <c r="G632" s="45"/>
      <c r="H632" s="45"/>
      <c r="I632" s="45"/>
      <c r="J632" s="45"/>
      <c r="K632" s="45"/>
      <c r="L632" s="5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D632">
        <v>631</v>
      </c>
      <c r="AE632" t="str">
        <f>VLOOKUP(Sheet1!B654,Sheet2!$H$2:$J$300,3,FALSE)</f>
        <v>PHI</v>
      </c>
      <c r="AF632" t="str">
        <f>VLOOKUP(Sheet1!C654,Sheet2!$H$2:$J$300,3,FALSE)</f>
        <v>ATL</v>
      </c>
      <c r="AG632" t="str">
        <f>VLOOKUP(Sheet1!D654,Sheet2!$H$2:$J$300,3,FALSE)</f>
        <v>HOU</v>
      </c>
      <c r="AH632" t="str">
        <f>VLOOKUP(Sheet1!E654,Sheet2!$H$2:$J$300,3,FALSE)</f>
        <v>DEN</v>
      </c>
      <c r="AI632" t="str">
        <f>VLOOKUP(Sheet1!F654,Sheet2!$H$2:$J$300,3,FALSE)</f>
        <v>PHO</v>
      </c>
      <c r="AJ632" t="str">
        <f>VLOOKUP(Sheet1!G654,Sheet2!$H$2:$J$300,3,FALSE)</f>
        <v>UTA</v>
      </c>
      <c r="AK632" t="str">
        <f>VLOOKUP(Sheet1!H654,Sheet2!$H$2:$J$300,3,FALSE)</f>
        <v>ATL</v>
      </c>
      <c r="AL632" t="str">
        <f>VLOOKUP(Sheet1!I654,Sheet2!$H$2:$J$300,3,FALSE)</f>
        <v>DEN</v>
      </c>
      <c r="AM632" t="str">
        <f>VLOOKUP(Sheet1!J654,Sheet2!$H$2:$J$300,3,FALSE)</f>
        <v>PHO</v>
      </c>
      <c r="AN632">
        <f si="101" t="shared"/>
        <v>1</v>
      </c>
      <c r="AO632">
        <f si="102" t="shared"/>
        <v>2</v>
      </c>
      <c r="AP632">
        <f si="103" t="shared"/>
        <v>1</v>
      </c>
      <c r="AQ632">
        <f si="104" t="shared"/>
        <v>2</v>
      </c>
      <c r="AR632">
        <f si="105" t="shared"/>
        <v>2</v>
      </c>
      <c r="AS632">
        <f si="106" t="shared"/>
        <v>1</v>
      </c>
      <c r="AT632">
        <f si="107" t="shared"/>
        <v>2</v>
      </c>
      <c r="AU632">
        <f si="108" t="shared"/>
        <v>2</v>
      </c>
      <c r="AV632">
        <f si="109" t="shared"/>
        <v>2</v>
      </c>
      <c r="AW632">
        <f si="110" t="shared"/>
        <v>2</v>
      </c>
    </row>
    <row r="633" spans="3:49" x14ac:dyDescent="0.25">
      <c r="C633" s="46"/>
      <c r="D633" s="47"/>
      <c r="E633" s="45"/>
      <c r="F633" s="45"/>
      <c r="G633" s="45"/>
      <c r="H633" s="45"/>
      <c r="I633" s="45"/>
      <c r="J633" s="45"/>
      <c r="K633" s="45"/>
      <c r="L633" s="5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D633">
        <v>632</v>
      </c>
      <c r="AE633" t="str">
        <f>VLOOKUP(Sheet1!B655,Sheet2!$H$2:$J$300,3,FALSE)</f>
        <v>PHI</v>
      </c>
      <c r="AF633" t="str">
        <f>VLOOKUP(Sheet1!C655,Sheet2!$H$2:$J$300,3,FALSE)</f>
        <v>SAC</v>
      </c>
      <c r="AG633" t="str">
        <f>VLOOKUP(Sheet1!D655,Sheet2!$H$2:$J$300,3,FALSE)</f>
        <v>PHI</v>
      </c>
      <c r="AH633" t="str">
        <f>VLOOKUP(Sheet1!E655,Sheet2!$H$2:$J$300,3,FALSE)</f>
        <v>DEN</v>
      </c>
      <c r="AI633" t="str">
        <f>VLOOKUP(Sheet1!F655,Sheet2!$H$2:$J$300,3,FALSE)</f>
        <v>PHO</v>
      </c>
      <c r="AJ633" t="str">
        <f>VLOOKUP(Sheet1!G655,Sheet2!$H$2:$J$300,3,FALSE)</f>
        <v>PHI</v>
      </c>
      <c r="AK633" t="str">
        <f>VLOOKUP(Sheet1!H655,Sheet2!$H$2:$J$300,3,FALSE)</f>
        <v>ATL</v>
      </c>
      <c r="AL633" t="str">
        <f>VLOOKUP(Sheet1!I655,Sheet2!$H$2:$J$300,3,FALSE)</f>
        <v>DEN</v>
      </c>
      <c r="AM633" t="str">
        <f>VLOOKUP(Sheet1!J655,Sheet2!$H$2:$J$300,3,FALSE)</f>
        <v>PHO</v>
      </c>
      <c r="AN633">
        <f si="101" t="shared"/>
        <v>3</v>
      </c>
      <c r="AO633">
        <f si="102" t="shared"/>
        <v>1</v>
      </c>
      <c r="AP633">
        <f si="103" t="shared"/>
        <v>3</v>
      </c>
      <c r="AQ633">
        <f si="104" t="shared"/>
        <v>2</v>
      </c>
      <c r="AR633">
        <f si="105" t="shared"/>
        <v>2</v>
      </c>
      <c r="AS633">
        <f si="106" t="shared"/>
        <v>3</v>
      </c>
      <c r="AT633">
        <f si="107" t="shared"/>
        <v>1</v>
      </c>
      <c r="AU633">
        <f si="108" t="shared"/>
        <v>2</v>
      </c>
      <c r="AV633">
        <f si="109" t="shared"/>
        <v>2</v>
      </c>
      <c r="AW633">
        <f si="110" t="shared"/>
        <v>3</v>
      </c>
    </row>
    <row r="634" spans="3:49" x14ac:dyDescent="0.25">
      <c r="C634" s="46"/>
      <c r="D634" s="47"/>
      <c r="E634" s="45"/>
      <c r="F634" s="45"/>
      <c r="G634" s="45"/>
      <c r="H634" s="45"/>
      <c r="I634" s="45"/>
      <c r="J634" s="45"/>
      <c r="K634" s="45"/>
      <c r="L634" s="5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D634">
        <v>633</v>
      </c>
      <c r="AE634" t="str">
        <f>VLOOKUP(Sheet1!B656,Sheet2!$H$2:$J$300,3,FALSE)</f>
        <v>UTA</v>
      </c>
      <c r="AF634" t="str">
        <f>VLOOKUP(Sheet1!C656,Sheet2!$H$2:$J$300,3,FALSE)</f>
        <v>MIN</v>
      </c>
      <c r="AG634" t="str">
        <f>VLOOKUP(Sheet1!D656,Sheet2!$H$2:$J$300,3,FALSE)</f>
        <v>HOU</v>
      </c>
      <c r="AH634" t="str">
        <f>VLOOKUP(Sheet1!E656,Sheet2!$H$2:$J$300,3,FALSE)</f>
        <v>DEN</v>
      </c>
      <c r="AI634" t="str">
        <f>VLOOKUP(Sheet1!F656,Sheet2!$H$2:$J$300,3,FALSE)</f>
        <v>DEN</v>
      </c>
      <c r="AJ634" t="str">
        <f>VLOOKUP(Sheet1!G656,Sheet2!$H$2:$J$300,3,FALSE)</f>
        <v>PHI</v>
      </c>
      <c r="AK634" t="str">
        <f>VLOOKUP(Sheet1!H656,Sheet2!$H$2:$J$300,3,FALSE)</f>
        <v>PHO</v>
      </c>
      <c r="AL634" t="str">
        <f>VLOOKUP(Sheet1!I656,Sheet2!$H$2:$J$300,3,FALSE)</f>
        <v>DEN</v>
      </c>
      <c r="AM634" t="str">
        <f>VLOOKUP(Sheet1!J656,Sheet2!$H$2:$J$300,3,FALSE)</f>
        <v>MIN</v>
      </c>
      <c r="AN634">
        <f si="101" t="shared"/>
        <v>1</v>
      </c>
      <c r="AO634">
        <f si="102" t="shared"/>
        <v>2</v>
      </c>
      <c r="AP634">
        <f si="103" t="shared"/>
        <v>1</v>
      </c>
      <c r="AQ634">
        <f si="104" t="shared"/>
        <v>3</v>
      </c>
      <c r="AR634">
        <f si="105" t="shared"/>
        <v>3</v>
      </c>
      <c r="AS634">
        <f si="106" t="shared"/>
        <v>1</v>
      </c>
      <c r="AT634">
        <f si="107" t="shared"/>
        <v>1</v>
      </c>
      <c r="AU634">
        <f si="108" t="shared"/>
        <v>3</v>
      </c>
      <c r="AV634">
        <f si="109" t="shared"/>
        <v>2</v>
      </c>
      <c r="AW634">
        <f si="110" t="shared"/>
        <v>3</v>
      </c>
    </row>
    <row r="635" spans="3:49" x14ac:dyDescent="0.25">
      <c r="C635" s="46"/>
      <c r="D635" s="47"/>
      <c r="E635" s="45"/>
      <c r="F635" s="45"/>
      <c r="G635" s="45"/>
      <c r="H635" s="45"/>
      <c r="I635" s="45"/>
      <c r="J635" s="45"/>
      <c r="K635" s="45"/>
      <c r="L635" s="5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D635">
        <v>634</v>
      </c>
      <c r="AE635" t="str">
        <f>VLOOKUP(Sheet1!B657,Sheet2!$H$2:$J$300,3,FALSE)</f>
        <v>PHI</v>
      </c>
      <c r="AF635" t="str">
        <f>VLOOKUP(Sheet1!C657,Sheet2!$H$2:$J$300,3,FALSE)</f>
        <v>UTA</v>
      </c>
      <c r="AG635" t="str">
        <f>VLOOKUP(Sheet1!D657,Sheet2!$H$2:$J$300,3,FALSE)</f>
        <v>PHO</v>
      </c>
      <c r="AH635" t="str">
        <f>VLOOKUP(Sheet1!E657,Sheet2!$H$2:$J$300,3,FALSE)</f>
        <v>DEN</v>
      </c>
      <c r="AI635" t="str">
        <f>VLOOKUP(Sheet1!F657,Sheet2!$H$2:$J$300,3,FALSE)</f>
        <v>DEN</v>
      </c>
      <c r="AJ635" t="str">
        <f>VLOOKUP(Sheet1!G657,Sheet2!$H$2:$J$300,3,FALSE)</f>
        <v>PHI</v>
      </c>
      <c r="AK635" t="str">
        <f>VLOOKUP(Sheet1!H657,Sheet2!$H$2:$J$300,3,FALSE)</f>
        <v>DEN</v>
      </c>
      <c r="AL635" t="str">
        <f>VLOOKUP(Sheet1!I657,Sheet2!$H$2:$J$300,3,FALSE)</f>
        <v>DEN</v>
      </c>
      <c r="AM635" t="str">
        <f>VLOOKUP(Sheet1!J657,Sheet2!$H$2:$J$300,3,FALSE)</f>
        <v>DEN</v>
      </c>
      <c r="AN635">
        <f si="101" t="shared"/>
        <v>2</v>
      </c>
      <c r="AO635">
        <f si="102" t="shared"/>
        <v>1</v>
      </c>
      <c r="AP635">
        <f si="103" t="shared"/>
        <v>1</v>
      </c>
      <c r="AQ635">
        <f si="104" t="shared"/>
        <v>5</v>
      </c>
      <c r="AR635">
        <f si="105" t="shared"/>
        <v>5</v>
      </c>
      <c r="AS635">
        <f si="106" t="shared"/>
        <v>2</v>
      </c>
      <c r="AT635">
        <f si="107" t="shared"/>
        <v>5</v>
      </c>
      <c r="AU635">
        <f si="108" t="shared"/>
        <v>5</v>
      </c>
      <c r="AV635">
        <f si="109" t="shared"/>
        <v>5</v>
      </c>
      <c r="AW635">
        <f si="110" t="shared"/>
        <v>5</v>
      </c>
    </row>
    <row r="636" spans="3:49" x14ac:dyDescent="0.25">
      <c r="C636" s="46"/>
      <c r="D636" s="47"/>
      <c r="E636" s="45"/>
      <c r="F636" s="45"/>
      <c r="G636" s="45"/>
      <c r="H636" s="45"/>
      <c r="I636" s="45"/>
      <c r="J636" s="45"/>
      <c r="K636" s="45"/>
      <c r="L636" s="5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D636">
        <v>635</v>
      </c>
      <c r="AE636" t="str">
        <f>VLOOKUP(Sheet1!B658,Sheet2!$H$2:$J$300,3,FALSE)</f>
        <v>PHI</v>
      </c>
      <c r="AF636" t="str">
        <f>VLOOKUP(Sheet1!C658,Sheet2!$H$2:$J$300,3,FALSE)</f>
        <v>MIN</v>
      </c>
      <c r="AG636" t="str">
        <f>VLOOKUP(Sheet1!D658,Sheet2!$H$2:$J$300,3,FALSE)</f>
        <v>PHO</v>
      </c>
      <c r="AH636" t="str">
        <f>VLOOKUP(Sheet1!E658,Sheet2!$H$2:$J$300,3,FALSE)</f>
        <v>DEN</v>
      </c>
      <c r="AI636" t="str">
        <f>VLOOKUP(Sheet1!F658,Sheet2!$H$2:$J$300,3,FALSE)</f>
        <v>DEN</v>
      </c>
      <c r="AJ636" t="str">
        <f>VLOOKUP(Sheet1!G658,Sheet2!$H$2:$J$300,3,FALSE)</f>
        <v>UTA</v>
      </c>
      <c r="AK636" t="str">
        <f>VLOOKUP(Sheet1!H658,Sheet2!$H$2:$J$300,3,FALSE)</f>
        <v>SAC</v>
      </c>
      <c r="AL636" t="str">
        <f>VLOOKUP(Sheet1!I658,Sheet2!$H$2:$J$300,3,FALSE)</f>
        <v>PHO</v>
      </c>
      <c r="AM636" t="str">
        <f>VLOOKUP(Sheet1!J658,Sheet2!$H$2:$J$300,3,FALSE)</f>
        <v>UTA</v>
      </c>
      <c r="AN636">
        <f si="101" t="shared"/>
        <v>1</v>
      </c>
      <c r="AO636">
        <f si="102" t="shared"/>
        <v>1</v>
      </c>
      <c r="AP636">
        <f si="103" t="shared"/>
        <v>2</v>
      </c>
      <c r="AQ636">
        <f si="104" t="shared"/>
        <v>2</v>
      </c>
      <c r="AR636">
        <f si="105" t="shared"/>
        <v>2</v>
      </c>
      <c r="AS636">
        <f si="106" t="shared"/>
        <v>2</v>
      </c>
      <c r="AT636">
        <f si="107" t="shared"/>
        <v>1</v>
      </c>
      <c r="AU636">
        <f si="108" t="shared"/>
        <v>2</v>
      </c>
      <c r="AV636">
        <f si="109" t="shared"/>
        <v>2</v>
      </c>
      <c r="AW636">
        <f si="110" t="shared"/>
        <v>2</v>
      </c>
    </row>
    <row r="637" spans="3:49" x14ac:dyDescent="0.25">
      <c r="C637" s="46"/>
      <c r="D637" s="47"/>
      <c r="E637" s="45"/>
      <c r="F637" s="45"/>
      <c r="G637" s="45"/>
      <c r="H637" s="45"/>
      <c r="I637" s="45"/>
      <c r="J637" s="45"/>
      <c r="K637" s="45"/>
      <c r="L637" s="5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D637">
        <v>636</v>
      </c>
      <c r="AE637" t="str">
        <f>VLOOKUP(Sheet1!B659,Sheet2!$H$2:$J$300,3,FALSE)</f>
        <v>PHI</v>
      </c>
      <c r="AF637" t="str">
        <f>VLOOKUP(Sheet1!C659,Sheet2!$H$2:$J$300,3,FALSE)</f>
        <v>SAC</v>
      </c>
      <c r="AG637" t="str">
        <f>VLOOKUP(Sheet1!D659,Sheet2!$H$2:$J$300,3,FALSE)</f>
        <v>DEN</v>
      </c>
      <c r="AH637" t="str">
        <f>VLOOKUP(Sheet1!E659,Sheet2!$H$2:$J$300,3,FALSE)</f>
        <v>DEN</v>
      </c>
      <c r="AI637" t="str">
        <f>VLOOKUP(Sheet1!F659,Sheet2!$H$2:$J$300,3,FALSE)</f>
        <v>PHO</v>
      </c>
      <c r="AJ637" t="str">
        <f>VLOOKUP(Sheet1!G659,Sheet2!$H$2:$J$300,3,FALSE)</f>
        <v>HOU</v>
      </c>
      <c r="AK637" t="str">
        <f>VLOOKUP(Sheet1!H659,Sheet2!$H$2:$J$300,3,FALSE)</f>
        <v>ATL</v>
      </c>
      <c r="AL637" t="str">
        <f>VLOOKUP(Sheet1!I659,Sheet2!$H$2:$J$300,3,FALSE)</f>
        <v>SAC</v>
      </c>
      <c r="AM637" t="str">
        <f>VLOOKUP(Sheet1!J659,Sheet2!$H$2:$J$300,3,FALSE)</f>
        <v>DEN</v>
      </c>
      <c r="AN637">
        <f si="101" t="shared"/>
        <v>1</v>
      </c>
      <c r="AO637">
        <f si="102" t="shared"/>
        <v>2</v>
      </c>
      <c r="AP637">
        <f si="103" t="shared"/>
        <v>3</v>
      </c>
      <c r="AQ637">
        <f si="104" t="shared"/>
        <v>3</v>
      </c>
      <c r="AR637">
        <f si="105" t="shared"/>
        <v>1</v>
      </c>
      <c r="AS637">
        <f si="106" t="shared"/>
        <v>1</v>
      </c>
      <c r="AT637">
        <f si="107" t="shared"/>
        <v>1</v>
      </c>
      <c r="AU637">
        <f si="108" t="shared"/>
        <v>2</v>
      </c>
      <c r="AV637">
        <f si="109" t="shared"/>
        <v>3</v>
      </c>
      <c r="AW637">
        <f si="110" t="shared"/>
        <v>3</v>
      </c>
    </row>
    <row r="638" spans="3:49" x14ac:dyDescent="0.25">
      <c r="C638" s="46"/>
      <c r="D638" s="47"/>
      <c r="E638" s="45"/>
      <c r="F638" s="45"/>
      <c r="G638" s="45"/>
      <c r="H638" s="45"/>
      <c r="I638" s="45"/>
      <c r="J638" s="45"/>
      <c r="K638" s="45"/>
      <c r="L638" s="5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D638">
        <v>637</v>
      </c>
      <c r="AE638" t="str">
        <f>VLOOKUP(Sheet1!B660,Sheet2!$H$2:$J$300,3,FALSE)</f>
        <v>PHI</v>
      </c>
      <c r="AF638" t="str">
        <f>VLOOKUP(Sheet1!C660,Sheet2!$H$2:$J$300,3,FALSE)</f>
        <v>SAC</v>
      </c>
      <c r="AG638" t="str">
        <f>VLOOKUP(Sheet1!D660,Sheet2!$H$2:$J$300,3,FALSE)</f>
        <v>PHO</v>
      </c>
      <c r="AH638" t="str">
        <f>VLOOKUP(Sheet1!E660,Sheet2!$H$2:$J$300,3,FALSE)</f>
        <v>DEN</v>
      </c>
      <c r="AI638" t="str">
        <f>VLOOKUP(Sheet1!F660,Sheet2!$H$2:$J$300,3,FALSE)</f>
        <v>ATL</v>
      </c>
      <c r="AJ638" t="str">
        <f>VLOOKUP(Sheet1!G660,Sheet2!$H$2:$J$300,3,FALSE)</f>
        <v>MIN</v>
      </c>
      <c r="AK638" t="str">
        <f>VLOOKUP(Sheet1!H660,Sheet2!$H$2:$J$300,3,FALSE)</f>
        <v>PHO</v>
      </c>
      <c r="AL638" t="str">
        <f>VLOOKUP(Sheet1!I660,Sheet2!$H$2:$J$300,3,FALSE)</f>
        <v>DEN</v>
      </c>
      <c r="AM638" t="str">
        <f>VLOOKUP(Sheet1!J660,Sheet2!$H$2:$J$300,3,FALSE)</f>
        <v>MIN</v>
      </c>
      <c r="AN638">
        <f si="101" t="shared"/>
        <v>1</v>
      </c>
      <c r="AO638">
        <f si="102" t="shared"/>
        <v>1</v>
      </c>
      <c r="AP638">
        <f si="103" t="shared"/>
        <v>2</v>
      </c>
      <c r="AQ638">
        <f si="104" t="shared"/>
        <v>2</v>
      </c>
      <c r="AR638">
        <f si="105" t="shared"/>
        <v>1</v>
      </c>
      <c r="AS638">
        <f si="106" t="shared"/>
        <v>2</v>
      </c>
      <c r="AT638">
        <f si="107" t="shared"/>
        <v>2</v>
      </c>
      <c r="AU638">
        <f si="108" t="shared"/>
        <v>2</v>
      </c>
      <c r="AV638">
        <f si="109" t="shared"/>
        <v>2</v>
      </c>
      <c r="AW638">
        <f si="110" t="shared"/>
        <v>2</v>
      </c>
    </row>
    <row r="639" spans="3:49" x14ac:dyDescent="0.25">
      <c r="C639" s="46"/>
      <c r="D639" s="47"/>
      <c r="E639" s="45"/>
      <c r="F639" s="45"/>
      <c r="G639" s="45"/>
      <c r="H639" s="45"/>
      <c r="I639" s="45"/>
      <c r="J639" s="45"/>
      <c r="K639" s="45"/>
      <c r="L639" s="5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D639">
        <v>638</v>
      </c>
      <c r="AE639" t="str">
        <f>VLOOKUP(Sheet1!B661,Sheet2!$H$2:$J$300,3,FALSE)</f>
        <v>PHI</v>
      </c>
      <c r="AF639" t="str">
        <f>VLOOKUP(Sheet1!C661,Sheet2!$H$2:$J$300,3,FALSE)</f>
        <v>PHI</v>
      </c>
      <c r="AG639" t="str">
        <f>VLOOKUP(Sheet1!D661,Sheet2!$H$2:$J$300,3,FALSE)</f>
        <v>MIN</v>
      </c>
      <c r="AH639" t="str">
        <f>VLOOKUP(Sheet1!E661,Sheet2!$H$2:$J$300,3,FALSE)</f>
        <v>DEN</v>
      </c>
      <c r="AI639" t="str">
        <f>VLOOKUP(Sheet1!F661,Sheet2!$H$2:$J$300,3,FALSE)</f>
        <v>PHO</v>
      </c>
      <c r="AJ639" t="str">
        <f>VLOOKUP(Sheet1!G661,Sheet2!$H$2:$J$300,3,FALSE)</f>
        <v>ATL</v>
      </c>
      <c r="AK639" t="str">
        <f>VLOOKUP(Sheet1!H661,Sheet2!$H$2:$J$300,3,FALSE)</f>
        <v>ATL</v>
      </c>
      <c r="AL639" t="str">
        <f>VLOOKUP(Sheet1!I661,Sheet2!$H$2:$J$300,3,FALSE)</f>
        <v>DEN</v>
      </c>
      <c r="AM639" t="str">
        <f>VLOOKUP(Sheet1!J661,Sheet2!$H$2:$J$300,3,FALSE)</f>
        <v>PHI</v>
      </c>
      <c r="AN639">
        <f si="101" t="shared"/>
        <v>3</v>
      </c>
      <c r="AO639">
        <f si="102" t="shared"/>
        <v>3</v>
      </c>
      <c r="AP639">
        <f si="103" t="shared"/>
        <v>1</v>
      </c>
      <c r="AQ639">
        <f si="104" t="shared"/>
        <v>2</v>
      </c>
      <c r="AR639">
        <f si="105" t="shared"/>
        <v>1</v>
      </c>
      <c r="AS639">
        <f si="106" t="shared"/>
        <v>2</v>
      </c>
      <c r="AT639">
        <f si="107" t="shared"/>
        <v>2</v>
      </c>
      <c r="AU639">
        <f si="108" t="shared"/>
        <v>2</v>
      </c>
      <c r="AV639">
        <f si="109" t="shared"/>
        <v>3</v>
      </c>
      <c r="AW639">
        <f si="110" t="shared"/>
        <v>3</v>
      </c>
    </row>
    <row r="640" spans="3:49" x14ac:dyDescent="0.25">
      <c r="C640" s="46"/>
      <c r="D640" s="47"/>
      <c r="E640" s="45"/>
      <c r="F640" s="45"/>
      <c r="G640" s="45"/>
      <c r="H640" s="45"/>
      <c r="I640" s="45"/>
      <c r="J640" s="45"/>
      <c r="K640" s="45"/>
      <c r="L640" s="5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D640">
        <v>639</v>
      </c>
      <c r="AE640" t="str">
        <f>VLOOKUP(Sheet1!B662,Sheet2!$H$2:$J$300,3,FALSE)</f>
        <v>SAC</v>
      </c>
      <c r="AF640" t="str">
        <f>VLOOKUP(Sheet1!C662,Sheet2!$H$2:$J$300,3,FALSE)</f>
        <v>MIN</v>
      </c>
      <c r="AG640" t="str">
        <f>VLOOKUP(Sheet1!D662,Sheet2!$H$2:$J$300,3,FALSE)</f>
        <v>HOU</v>
      </c>
      <c r="AH640" t="str">
        <f>VLOOKUP(Sheet1!E662,Sheet2!$H$2:$J$300,3,FALSE)</f>
        <v>DEN</v>
      </c>
      <c r="AI640" t="str">
        <f>VLOOKUP(Sheet1!F662,Sheet2!$H$2:$J$300,3,FALSE)</f>
        <v>PHO</v>
      </c>
      <c r="AJ640" t="str">
        <f>VLOOKUP(Sheet1!G662,Sheet2!$H$2:$J$300,3,FALSE)</f>
        <v>ATL</v>
      </c>
      <c r="AK640" t="str">
        <f>VLOOKUP(Sheet1!H662,Sheet2!$H$2:$J$300,3,FALSE)</f>
        <v>DEN</v>
      </c>
      <c r="AL640" t="str">
        <f>VLOOKUP(Sheet1!I662,Sheet2!$H$2:$J$300,3,FALSE)</f>
        <v>UTA</v>
      </c>
      <c r="AM640" t="str">
        <f>VLOOKUP(Sheet1!J662,Sheet2!$H$2:$J$300,3,FALSE)</f>
        <v>UTA</v>
      </c>
      <c r="AN640">
        <f si="101" t="shared"/>
        <v>1</v>
      </c>
      <c r="AO640">
        <f si="102" t="shared"/>
        <v>1</v>
      </c>
      <c r="AP640">
        <f si="103" t="shared"/>
        <v>1</v>
      </c>
      <c r="AQ640">
        <f si="104" t="shared"/>
        <v>2</v>
      </c>
      <c r="AR640">
        <f si="105" t="shared"/>
        <v>1</v>
      </c>
      <c r="AS640">
        <f si="106" t="shared"/>
        <v>1</v>
      </c>
      <c r="AT640">
        <f si="107" t="shared"/>
        <v>2</v>
      </c>
      <c r="AU640">
        <f si="108" t="shared"/>
        <v>2</v>
      </c>
      <c r="AV640">
        <f si="109" t="shared"/>
        <v>2</v>
      </c>
      <c r="AW640">
        <f si="110" t="shared"/>
        <v>2</v>
      </c>
    </row>
    <row r="641" spans="3:49" x14ac:dyDescent="0.25">
      <c r="C641" s="46"/>
      <c r="D641" s="47"/>
      <c r="E641" s="45"/>
      <c r="F641" s="45"/>
      <c r="G641" s="45"/>
      <c r="H641" s="45"/>
      <c r="I641" s="45"/>
      <c r="J641" s="45"/>
      <c r="K641" s="45"/>
      <c r="L641" s="5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D641">
        <v>640</v>
      </c>
      <c r="AE641" t="str">
        <f>VLOOKUP(Sheet1!B663,Sheet2!$H$2:$J$300,3,FALSE)</f>
        <v>PHI</v>
      </c>
      <c r="AF641" t="str">
        <f>VLOOKUP(Sheet1!C663,Sheet2!$H$2:$J$300,3,FALSE)</f>
        <v>SAC</v>
      </c>
      <c r="AG641" t="str">
        <f>VLOOKUP(Sheet1!D663,Sheet2!$H$2:$J$300,3,FALSE)</f>
        <v>PHI</v>
      </c>
      <c r="AH641" t="str">
        <f>VLOOKUP(Sheet1!E663,Sheet2!$H$2:$J$300,3,FALSE)</f>
        <v>DEN</v>
      </c>
      <c r="AI641" t="str">
        <f>VLOOKUP(Sheet1!F663,Sheet2!$H$2:$J$300,3,FALSE)</f>
        <v>ATL</v>
      </c>
      <c r="AJ641" t="str">
        <f>VLOOKUP(Sheet1!G663,Sheet2!$H$2:$J$300,3,FALSE)</f>
        <v>HOU</v>
      </c>
      <c r="AK641" t="str">
        <f>VLOOKUP(Sheet1!H663,Sheet2!$H$2:$J$300,3,FALSE)</f>
        <v>DEN</v>
      </c>
      <c r="AL641" t="str">
        <f>VLOOKUP(Sheet1!I663,Sheet2!$H$2:$J$300,3,FALSE)</f>
        <v>UTA</v>
      </c>
      <c r="AM641" t="str">
        <f>VLOOKUP(Sheet1!J663,Sheet2!$H$2:$J$300,3,FALSE)</f>
        <v>MIN</v>
      </c>
      <c r="AN641">
        <f si="101" t="shared"/>
        <v>2</v>
      </c>
      <c r="AO641">
        <f si="102" t="shared"/>
        <v>1</v>
      </c>
      <c r="AP641">
        <f si="103" t="shared"/>
        <v>2</v>
      </c>
      <c r="AQ641">
        <f si="104" t="shared"/>
        <v>2</v>
      </c>
      <c r="AR641">
        <f si="105" t="shared"/>
        <v>1</v>
      </c>
      <c r="AS641">
        <f si="106" t="shared"/>
        <v>1</v>
      </c>
      <c r="AT641">
        <f si="107" t="shared"/>
        <v>2</v>
      </c>
      <c r="AU641">
        <f si="108" t="shared"/>
        <v>1</v>
      </c>
      <c r="AV641">
        <f si="109" t="shared"/>
        <v>1</v>
      </c>
      <c r="AW641">
        <f si="110" t="shared"/>
        <v>2</v>
      </c>
    </row>
    <row r="642" spans="3:49" x14ac:dyDescent="0.25">
      <c r="AD642">
        <v>641</v>
      </c>
      <c r="AE642" t="str">
        <f>VLOOKUP(Sheet1!B664,Sheet2!$H$2:$J$300,3,FALSE)</f>
        <v>ATL</v>
      </c>
      <c r="AF642" t="str">
        <f>VLOOKUP(Sheet1!C664,Sheet2!$H$2:$J$300,3,FALSE)</f>
        <v>MIN</v>
      </c>
      <c r="AG642" t="str">
        <f>VLOOKUP(Sheet1!D664,Sheet2!$H$2:$J$300,3,FALSE)</f>
        <v>PHI</v>
      </c>
      <c r="AH642" t="str">
        <f>VLOOKUP(Sheet1!E664,Sheet2!$H$2:$J$300,3,FALSE)</f>
        <v>SAC</v>
      </c>
      <c r="AI642" t="str">
        <f>VLOOKUP(Sheet1!F664,Sheet2!$H$2:$J$300,3,FALSE)</f>
        <v>DEN</v>
      </c>
      <c r="AJ642" t="str">
        <f>VLOOKUP(Sheet1!G664,Sheet2!$H$2:$J$300,3,FALSE)</f>
        <v>PHI</v>
      </c>
      <c r="AK642" t="str">
        <f>VLOOKUP(Sheet1!H664,Sheet2!$H$2:$J$300,3,FALSE)</f>
        <v>SAC</v>
      </c>
      <c r="AL642" t="str">
        <f>VLOOKUP(Sheet1!I664,Sheet2!$H$2:$J$300,3,FALSE)</f>
        <v>PHO</v>
      </c>
      <c r="AM642" t="str">
        <f>VLOOKUP(Sheet1!J664,Sheet2!$H$2:$J$300,3,FALSE)</f>
        <v>PHI</v>
      </c>
      <c r="AN642">
        <f si="101" t="shared"/>
        <v>1</v>
      </c>
      <c r="AO642">
        <f si="102" t="shared"/>
        <v>1</v>
      </c>
      <c r="AP642">
        <f si="103" t="shared"/>
        <v>3</v>
      </c>
      <c r="AQ642">
        <f si="104" t="shared"/>
        <v>2</v>
      </c>
      <c r="AR642">
        <f si="105" t="shared"/>
        <v>1</v>
      </c>
      <c r="AS642">
        <f si="106" t="shared"/>
        <v>3</v>
      </c>
      <c r="AT642">
        <f si="107" t="shared"/>
        <v>2</v>
      </c>
      <c r="AU642">
        <f si="108" t="shared"/>
        <v>1</v>
      </c>
      <c r="AV642">
        <f si="109" t="shared"/>
        <v>3</v>
      </c>
      <c r="AW642">
        <f si="110" t="shared"/>
        <v>3</v>
      </c>
    </row>
    <row r="643" spans="3:49" x14ac:dyDescent="0.25">
      <c r="AD643">
        <v>642</v>
      </c>
      <c r="AE643" t="str">
        <f>VLOOKUP(Sheet1!B665,Sheet2!$H$2:$J$300,3,FALSE)</f>
        <v>SAC</v>
      </c>
      <c r="AF643" t="str">
        <f>VLOOKUP(Sheet1!C665,Sheet2!$H$2:$J$300,3,FALSE)</f>
        <v>MIN</v>
      </c>
      <c r="AG643" t="str">
        <f>VLOOKUP(Sheet1!D665,Sheet2!$H$2:$J$300,3,FALSE)</f>
        <v>PHO</v>
      </c>
      <c r="AH643" t="str">
        <f>VLOOKUP(Sheet1!E665,Sheet2!$H$2:$J$300,3,FALSE)</f>
        <v>PHI</v>
      </c>
      <c r="AI643" t="str">
        <f>VLOOKUP(Sheet1!F665,Sheet2!$H$2:$J$300,3,FALSE)</f>
        <v>PHO</v>
      </c>
      <c r="AJ643" t="str">
        <f>VLOOKUP(Sheet1!G665,Sheet2!$H$2:$J$300,3,FALSE)</f>
        <v>PHO</v>
      </c>
      <c r="AK643" t="str">
        <f>VLOOKUP(Sheet1!H665,Sheet2!$H$2:$J$300,3,FALSE)</f>
        <v>HOU</v>
      </c>
      <c r="AL643" t="str">
        <f>VLOOKUP(Sheet1!I665,Sheet2!$H$2:$J$300,3,FALSE)</f>
        <v>DEN</v>
      </c>
      <c r="AM643" t="str">
        <f>VLOOKUP(Sheet1!J665,Sheet2!$H$2:$J$300,3,FALSE)</f>
        <v>PHO</v>
      </c>
      <c r="AN643">
        <f si="101" t="shared"/>
        <v>1</v>
      </c>
      <c r="AO643">
        <f si="102" t="shared"/>
        <v>1</v>
      </c>
      <c r="AP643">
        <f si="103" t="shared"/>
        <v>4</v>
      </c>
      <c r="AQ643">
        <f si="104" t="shared"/>
        <v>1</v>
      </c>
      <c r="AR643">
        <f si="105" t="shared"/>
        <v>4</v>
      </c>
      <c r="AS643">
        <f si="106" t="shared"/>
        <v>4</v>
      </c>
      <c r="AT643">
        <f si="107" t="shared"/>
        <v>1</v>
      </c>
      <c r="AU643">
        <f si="108" t="shared"/>
        <v>1</v>
      </c>
      <c r="AV643">
        <f si="109" t="shared"/>
        <v>4</v>
      </c>
      <c r="AW643">
        <f si="110" t="shared"/>
        <v>4</v>
      </c>
    </row>
    <row r="644" spans="3:49" x14ac:dyDescent="0.25">
      <c r="AD644">
        <v>643</v>
      </c>
      <c r="AE644" t="str">
        <f>VLOOKUP(Sheet1!B666,Sheet2!$H$2:$J$300,3,FALSE)</f>
        <v>PHI</v>
      </c>
      <c r="AF644" t="str">
        <f>VLOOKUP(Sheet1!C666,Sheet2!$H$2:$J$300,3,FALSE)</f>
        <v>ATL</v>
      </c>
      <c r="AG644" t="str">
        <f>VLOOKUP(Sheet1!D666,Sheet2!$H$2:$J$300,3,FALSE)</f>
        <v>PHI</v>
      </c>
      <c r="AH644" t="str">
        <f>VLOOKUP(Sheet1!E666,Sheet2!$H$2:$J$300,3,FALSE)</f>
        <v>DEN</v>
      </c>
      <c r="AI644" t="str">
        <f>VLOOKUP(Sheet1!F666,Sheet2!$H$2:$J$300,3,FALSE)</f>
        <v>DEN</v>
      </c>
      <c r="AJ644" t="str">
        <f>VLOOKUP(Sheet1!G666,Sheet2!$H$2:$J$300,3,FALSE)</f>
        <v>PHO</v>
      </c>
      <c r="AK644" t="str">
        <f>VLOOKUP(Sheet1!H666,Sheet2!$H$2:$J$300,3,FALSE)</f>
        <v>ATL</v>
      </c>
      <c r="AL644" t="str">
        <f>VLOOKUP(Sheet1!I666,Sheet2!$H$2:$J$300,3,FALSE)</f>
        <v>DEN</v>
      </c>
      <c r="AM644" t="str">
        <f>VLOOKUP(Sheet1!J666,Sheet2!$H$2:$J$300,3,FALSE)</f>
        <v>UTA</v>
      </c>
      <c r="AN644">
        <f si="101" t="shared"/>
        <v>2</v>
      </c>
      <c r="AO644">
        <f si="102" t="shared"/>
        <v>2</v>
      </c>
      <c r="AP644">
        <f si="103" t="shared"/>
        <v>2</v>
      </c>
      <c r="AQ644">
        <f si="104" t="shared"/>
        <v>3</v>
      </c>
      <c r="AR644">
        <f si="105" t="shared"/>
        <v>3</v>
      </c>
      <c r="AS644">
        <f si="106" t="shared"/>
        <v>1</v>
      </c>
      <c r="AT644">
        <f si="107" t="shared"/>
        <v>2</v>
      </c>
      <c r="AU644">
        <f si="108" t="shared"/>
        <v>3</v>
      </c>
      <c r="AV644">
        <f si="109" t="shared"/>
        <v>1</v>
      </c>
      <c r="AW644">
        <f si="110" t="shared"/>
        <v>3</v>
      </c>
    </row>
    <row r="645" spans="3:49" x14ac:dyDescent="0.25">
      <c r="AD645">
        <v>644</v>
      </c>
      <c r="AE645" t="str">
        <f>VLOOKUP(Sheet1!B667,Sheet2!$H$2:$J$300,3,FALSE)</f>
        <v>SAC</v>
      </c>
      <c r="AF645" t="str">
        <f>VLOOKUP(Sheet1!C667,Sheet2!$H$2:$J$300,3,FALSE)</f>
        <v>UTA</v>
      </c>
      <c r="AG645" t="str">
        <f>VLOOKUP(Sheet1!D667,Sheet2!$H$2:$J$300,3,FALSE)</f>
        <v>PHO</v>
      </c>
      <c r="AH645" t="str">
        <f>VLOOKUP(Sheet1!E667,Sheet2!$H$2:$J$300,3,FALSE)</f>
        <v>DEN</v>
      </c>
      <c r="AI645" t="str">
        <f>VLOOKUP(Sheet1!F667,Sheet2!$H$2:$J$300,3,FALSE)</f>
        <v>PHO</v>
      </c>
      <c r="AJ645" t="str">
        <f>VLOOKUP(Sheet1!G667,Sheet2!$H$2:$J$300,3,FALSE)</f>
        <v>UTA</v>
      </c>
      <c r="AK645" t="str">
        <f>VLOOKUP(Sheet1!H667,Sheet2!$H$2:$J$300,3,FALSE)</f>
        <v>HOU</v>
      </c>
      <c r="AL645" t="str">
        <f>VLOOKUP(Sheet1!I667,Sheet2!$H$2:$J$300,3,FALSE)</f>
        <v>PHO</v>
      </c>
      <c r="AM645" t="str">
        <f>VLOOKUP(Sheet1!J667,Sheet2!$H$2:$J$300,3,FALSE)</f>
        <v>UTA</v>
      </c>
      <c r="AN645">
        <f si="101" t="shared"/>
        <v>1</v>
      </c>
      <c r="AO645">
        <f si="102" t="shared"/>
        <v>3</v>
      </c>
      <c r="AP645">
        <f si="103" t="shared"/>
        <v>3</v>
      </c>
      <c r="AQ645">
        <f si="104" t="shared"/>
        <v>1</v>
      </c>
      <c r="AR645">
        <f si="105" t="shared"/>
        <v>3</v>
      </c>
      <c r="AS645">
        <f si="106" t="shared"/>
        <v>3</v>
      </c>
      <c r="AT645">
        <f si="107" t="shared"/>
        <v>1</v>
      </c>
      <c r="AU645">
        <f si="108" t="shared"/>
        <v>3</v>
      </c>
      <c r="AV645">
        <f si="109" t="shared"/>
        <v>3</v>
      </c>
      <c r="AW645">
        <f si="110" t="shared"/>
        <v>3</v>
      </c>
    </row>
    <row r="646" spans="3:49" x14ac:dyDescent="0.25">
      <c r="AD646">
        <v>645</v>
      </c>
      <c r="AE646" t="str">
        <f>VLOOKUP(Sheet1!B668,Sheet2!$H$2:$J$300,3,FALSE)</f>
        <v>PHI</v>
      </c>
      <c r="AF646" t="str">
        <f>VLOOKUP(Sheet1!C668,Sheet2!$H$2:$J$300,3,FALSE)</f>
        <v>ATL</v>
      </c>
      <c r="AG646" t="str">
        <f>VLOOKUP(Sheet1!D668,Sheet2!$H$2:$J$300,3,FALSE)</f>
        <v>PHI</v>
      </c>
      <c r="AH646" t="str">
        <f>VLOOKUP(Sheet1!E668,Sheet2!$H$2:$J$300,3,FALSE)</f>
        <v>DEN</v>
      </c>
      <c r="AI646" t="str">
        <f>VLOOKUP(Sheet1!F668,Sheet2!$H$2:$J$300,3,FALSE)</f>
        <v>PHO</v>
      </c>
      <c r="AJ646" t="str">
        <f>VLOOKUP(Sheet1!G668,Sheet2!$H$2:$J$300,3,FALSE)</f>
        <v>UTA</v>
      </c>
      <c r="AK646" t="str">
        <f>VLOOKUP(Sheet1!H668,Sheet2!$H$2:$J$300,3,FALSE)</f>
        <v>SAC</v>
      </c>
      <c r="AL646" t="str">
        <f>VLOOKUP(Sheet1!I668,Sheet2!$H$2:$J$300,3,FALSE)</f>
        <v>MIN</v>
      </c>
      <c r="AM646" t="str">
        <f>VLOOKUP(Sheet1!J668,Sheet2!$H$2:$J$300,3,FALSE)</f>
        <v>MIN</v>
      </c>
      <c r="AN646">
        <f si="101" t="shared"/>
        <v>2</v>
      </c>
      <c r="AO646">
        <f si="102" t="shared"/>
        <v>1</v>
      </c>
      <c r="AP646">
        <f si="103" t="shared"/>
        <v>2</v>
      </c>
      <c r="AQ646">
        <f si="104" t="shared"/>
        <v>1</v>
      </c>
      <c r="AR646">
        <f si="105" t="shared"/>
        <v>1</v>
      </c>
      <c r="AS646">
        <f si="106" t="shared"/>
        <v>1</v>
      </c>
      <c r="AT646">
        <f si="107" t="shared"/>
        <v>1</v>
      </c>
      <c r="AU646">
        <f si="108" t="shared"/>
        <v>2</v>
      </c>
      <c r="AV646">
        <f si="109" t="shared"/>
        <v>2</v>
      </c>
      <c r="AW646">
        <f si="110" t="shared"/>
        <v>2</v>
      </c>
    </row>
    <row r="647" spans="3:49" x14ac:dyDescent="0.25">
      <c r="AD647">
        <v>646</v>
      </c>
      <c r="AE647" t="str">
        <f>VLOOKUP(Sheet1!B669,Sheet2!$H$2:$J$300,3,FALSE)</f>
        <v>PHI</v>
      </c>
      <c r="AF647" t="str">
        <f>VLOOKUP(Sheet1!C669,Sheet2!$H$2:$J$300,3,FALSE)</f>
        <v>PHI</v>
      </c>
      <c r="AG647" t="str">
        <f>VLOOKUP(Sheet1!D669,Sheet2!$H$2:$J$300,3,FALSE)</f>
        <v>PHI</v>
      </c>
      <c r="AH647" t="str">
        <f>VLOOKUP(Sheet1!E669,Sheet2!$H$2:$J$300,3,FALSE)</f>
        <v>DEN</v>
      </c>
      <c r="AI647" t="str">
        <f>VLOOKUP(Sheet1!F669,Sheet2!$H$2:$J$300,3,FALSE)</f>
        <v>DEN</v>
      </c>
      <c r="AJ647" t="str">
        <f>VLOOKUP(Sheet1!G669,Sheet2!$H$2:$J$300,3,FALSE)</f>
        <v>PHO</v>
      </c>
      <c r="AK647" t="str">
        <f>VLOOKUP(Sheet1!H669,Sheet2!$H$2:$J$300,3,FALSE)</f>
        <v>DEN</v>
      </c>
      <c r="AL647" t="str">
        <f>VLOOKUP(Sheet1!I669,Sheet2!$H$2:$J$300,3,FALSE)</f>
        <v>HOU</v>
      </c>
      <c r="AM647" t="str">
        <f>VLOOKUP(Sheet1!J669,Sheet2!$H$2:$J$300,3,FALSE)</f>
        <v>MIN</v>
      </c>
      <c r="AN647">
        <f si="101" t="shared"/>
        <v>3</v>
      </c>
      <c r="AO647">
        <f si="102" t="shared"/>
        <v>3</v>
      </c>
      <c r="AP647">
        <f si="103" t="shared"/>
        <v>3</v>
      </c>
      <c r="AQ647">
        <f si="104" t="shared"/>
        <v>3</v>
      </c>
      <c r="AR647">
        <f si="105" t="shared"/>
        <v>3</v>
      </c>
      <c r="AS647">
        <f si="106" t="shared"/>
        <v>1</v>
      </c>
      <c r="AT647">
        <f si="107" t="shared"/>
        <v>3</v>
      </c>
      <c r="AU647">
        <f si="108" t="shared"/>
        <v>1</v>
      </c>
      <c r="AV647">
        <f si="109" t="shared"/>
        <v>1</v>
      </c>
      <c r="AW647">
        <f si="110" t="shared"/>
        <v>3</v>
      </c>
    </row>
    <row r="648" spans="3:49" x14ac:dyDescent="0.25">
      <c r="AD648">
        <v>647</v>
      </c>
      <c r="AE648" t="str">
        <f>VLOOKUP(Sheet1!B670,Sheet2!$H$2:$J$300,3,FALSE)</f>
        <v>PHI</v>
      </c>
      <c r="AF648" t="str">
        <f>VLOOKUP(Sheet1!C670,Sheet2!$H$2:$J$300,3,FALSE)</f>
        <v>SAC</v>
      </c>
      <c r="AG648" t="str">
        <f>VLOOKUP(Sheet1!D670,Sheet2!$H$2:$J$300,3,FALSE)</f>
        <v>PHO</v>
      </c>
      <c r="AH648" t="str">
        <f>VLOOKUP(Sheet1!E670,Sheet2!$H$2:$J$300,3,FALSE)</f>
        <v>DEN</v>
      </c>
      <c r="AI648" t="str">
        <f>VLOOKUP(Sheet1!F670,Sheet2!$H$2:$J$300,3,FALSE)</f>
        <v>UTA</v>
      </c>
      <c r="AJ648" t="str">
        <f>VLOOKUP(Sheet1!G670,Sheet2!$H$2:$J$300,3,FALSE)</f>
        <v>HOU</v>
      </c>
      <c r="AK648" t="str">
        <f>VLOOKUP(Sheet1!H670,Sheet2!$H$2:$J$300,3,FALSE)</f>
        <v>HOU</v>
      </c>
      <c r="AL648" t="str">
        <f>VLOOKUP(Sheet1!I670,Sheet2!$H$2:$J$300,3,FALSE)</f>
        <v>UTA</v>
      </c>
      <c r="AM648" t="str">
        <f>VLOOKUP(Sheet1!J670,Sheet2!$H$2:$J$300,3,FALSE)</f>
        <v>UTA</v>
      </c>
      <c r="AN648">
        <f si="101" t="shared"/>
        <v>1</v>
      </c>
      <c r="AO648">
        <f si="102" t="shared"/>
        <v>1</v>
      </c>
      <c r="AP648">
        <f si="103" t="shared"/>
        <v>1</v>
      </c>
      <c r="AQ648">
        <f si="104" t="shared"/>
        <v>1</v>
      </c>
      <c r="AR648">
        <f si="105" t="shared"/>
        <v>3</v>
      </c>
      <c r="AS648">
        <f si="106" t="shared"/>
        <v>2</v>
      </c>
      <c r="AT648">
        <f si="107" t="shared"/>
        <v>2</v>
      </c>
      <c r="AU648">
        <f si="108" t="shared"/>
        <v>3</v>
      </c>
      <c r="AV648">
        <f si="109" t="shared"/>
        <v>3</v>
      </c>
      <c r="AW648">
        <f si="110" t="shared"/>
        <v>3</v>
      </c>
    </row>
    <row r="649" spans="3:49" x14ac:dyDescent="0.25">
      <c r="AD649">
        <v>648</v>
      </c>
      <c r="AE649" t="str">
        <f>VLOOKUP(Sheet1!B671,Sheet2!$H$2:$J$300,3,FALSE)</f>
        <v>PHI</v>
      </c>
      <c r="AF649" t="str">
        <f>VLOOKUP(Sheet1!C671,Sheet2!$H$2:$J$300,3,FALSE)</f>
        <v>SAC</v>
      </c>
      <c r="AG649" t="str">
        <f>VLOOKUP(Sheet1!D671,Sheet2!$H$2:$J$300,3,FALSE)</f>
        <v>PHO</v>
      </c>
      <c r="AH649" t="str">
        <f>VLOOKUP(Sheet1!E671,Sheet2!$H$2:$J$300,3,FALSE)</f>
        <v>DEN</v>
      </c>
      <c r="AI649" t="str">
        <f>VLOOKUP(Sheet1!F671,Sheet2!$H$2:$J$300,3,FALSE)</f>
        <v>PHI</v>
      </c>
      <c r="AJ649" t="str">
        <f>VLOOKUP(Sheet1!G671,Sheet2!$H$2:$J$300,3,FALSE)</f>
        <v>HOU</v>
      </c>
      <c r="AK649" t="str">
        <f>VLOOKUP(Sheet1!H671,Sheet2!$H$2:$J$300,3,FALSE)</f>
        <v>DEN</v>
      </c>
      <c r="AL649" t="str">
        <f>VLOOKUP(Sheet1!I671,Sheet2!$H$2:$J$300,3,FALSE)</f>
        <v>UTA</v>
      </c>
      <c r="AM649" t="str">
        <f>VLOOKUP(Sheet1!J671,Sheet2!$H$2:$J$300,3,FALSE)</f>
        <v>DEN</v>
      </c>
      <c r="AN649">
        <f si="101" t="shared"/>
        <v>2</v>
      </c>
      <c r="AO649">
        <f si="102" t="shared"/>
        <v>1</v>
      </c>
      <c r="AP649">
        <f si="103" t="shared"/>
        <v>1</v>
      </c>
      <c r="AQ649">
        <f si="104" t="shared"/>
        <v>3</v>
      </c>
      <c r="AR649">
        <f si="105" t="shared"/>
        <v>2</v>
      </c>
      <c r="AS649">
        <f si="106" t="shared"/>
        <v>1</v>
      </c>
      <c r="AT649">
        <f si="107" t="shared"/>
        <v>3</v>
      </c>
      <c r="AU649">
        <f si="108" t="shared"/>
        <v>1</v>
      </c>
      <c r="AV649">
        <f si="109" t="shared"/>
        <v>3</v>
      </c>
      <c r="AW649">
        <f si="110" t="shared"/>
        <v>3</v>
      </c>
    </row>
    <row r="650" spans="3:49" x14ac:dyDescent="0.25">
      <c r="AD650">
        <v>649</v>
      </c>
      <c r="AE650" t="str">
        <f>VLOOKUP(Sheet1!B672,Sheet2!$H$2:$J$300,3,FALSE)</f>
        <v>PHI</v>
      </c>
      <c r="AF650" t="str">
        <f>VLOOKUP(Sheet1!C672,Sheet2!$H$2:$J$300,3,FALSE)</f>
        <v>PHO</v>
      </c>
      <c r="AG650" t="str">
        <f>VLOOKUP(Sheet1!D672,Sheet2!$H$2:$J$300,3,FALSE)</f>
        <v>PHO</v>
      </c>
      <c r="AH650" t="str">
        <f>VLOOKUP(Sheet1!E672,Sheet2!$H$2:$J$300,3,FALSE)</f>
        <v>DEN</v>
      </c>
      <c r="AI650" t="str">
        <f>VLOOKUP(Sheet1!F672,Sheet2!$H$2:$J$300,3,FALSE)</f>
        <v>PHO</v>
      </c>
      <c r="AJ650" t="str">
        <f>VLOOKUP(Sheet1!G672,Sheet2!$H$2:$J$300,3,FALSE)</f>
        <v>PHI</v>
      </c>
      <c r="AK650" t="str">
        <f>VLOOKUP(Sheet1!H672,Sheet2!$H$2:$J$300,3,FALSE)</f>
        <v>PHO</v>
      </c>
      <c r="AL650" t="str">
        <f>VLOOKUP(Sheet1!I672,Sheet2!$H$2:$J$300,3,FALSE)</f>
        <v>DEN</v>
      </c>
      <c r="AM650" t="str">
        <f>VLOOKUP(Sheet1!J672,Sheet2!$H$2:$J$300,3,FALSE)</f>
        <v>PHI</v>
      </c>
      <c r="AN650">
        <f si="101" t="shared"/>
        <v>3</v>
      </c>
      <c r="AO650">
        <f si="102" t="shared"/>
        <v>4</v>
      </c>
      <c r="AP650">
        <f si="103" t="shared"/>
        <v>4</v>
      </c>
      <c r="AQ650">
        <f si="104" t="shared"/>
        <v>2</v>
      </c>
      <c r="AR650">
        <f si="105" t="shared"/>
        <v>4</v>
      </c>
      <c r="AS650">
        <f si="106" t="shared"/>
        <v>3</v>
      </c>
      <c r="AT650">
        <f si="107" t="shared"/>
        <v>4</v>
      </c>
      <c r="AU650">
        <f si="108" t="shared"/>
        <v>2</v>
      </c>
      <c r="AV650">
        <f si="109" t="shared"/>
        <v>3</v>
      </c>
      <c r="AW650">
        <f si="110" t="shared"/>
        <v>4</v>
      </c>
    </row>
    <row r="651" spans="3:49" x14ac:dyDescent="0.25">
      <c r="AD651">
        <v>650</v>
      </c>
      <c r="AE651" t="str">
        <f>VLOOKUP(Sheet1!B673,Sheet2!$H$2:$J$300,3,FALSE)</f>
        <v>PHI</v>
      </c>
      <c r="AF651" t="str">
        <f>VLOOKUP(Sheet1!C673,Sheet2!$H$2:$J$300,3,FALSE)</f>
        <v>SAC</v>
      </c>
      <c r="AG651" t="str">
        <f>VLOOKUP(Sheet1!D673,Sheet2!$H$2:$J$300,3,FALSE)</f>
        <v>PHI</v>
      </c>
      <c r="AH651" t="str">
        <f>VLOOKUP(Sheet1!E673,Sheet2!$H$2:$J$300,3,FALSE)</f>
        <v>DEN</v>
      </c>
      <c r="AI651" t="str">
        <f>VLOOKUP(Sheet1!F673,Sheet2!$H$2:$J$300,3,FALSE)</f>
        <v>PHI</v>
      </c>
      <c r="AJ651" t="str">
        <f>VLOOKUP(Sheet1!G673,Sheet2!$H$2:$J$300,3,FALSE)</f>
        <v>UTA</v>
      </c>
      <c r="AK651" t="str">
        <f>VLOOKUP(Sheet1!H673,Sheet2!$H$2:$J$300,3,FALSE)</f>
        <v>ATL</v>
      </c>
      <c r="AL651" t="str">
        <f>VLOOKUP(Sheet1!I673,Sheet2!$H$2:$J$300,3,FALSE)</f>
        <v>PHO</v>
      </c>
      <c r="AM651" t="str">
        <f>VLOOKUP(Sheet1!J673,Sheet2!$H$2:$J$300,3,FALSE)</f>
        <v>UTA</v>
      </c>
      <c r="AN651">
        <f si="101" t="shared"/>
        <v>3</v>
      </c>
      <c r="AO651">
        <f si="102" t="shared"/>
        <v>1</v>
      </c>
      <c r="AP651">
        <f si="103" t="shared"/>
        <v>3</v>
      </c>
      <c r="AQ651">
        <f si="104" t="shared"/>
        <v>1</v>
      </c>
      <c r="AR651">
        <f si="105" t="shared"/>
        <v>3</v>
      </c>
      <c r="AS651">
        <f si="106" t="shared"/>
        <v>2</v>
      </c>
      <c r="AT651">
        <f si="107" t="shared"/>
        <v>1</v>
      </c>
      <c r="AU651">
        <f si="108" t="shared"/>
        <v>1</v>
      </c>
      <c r="AV651">
        <f si="109" t="shared"/>
        <v>2</v>
      </c>
      <c r="AW651">
        <f si="110" t="shared"/>
        <v>3</v>
      </c>
    </row>
    <row r="652" spans="3:49" x14ac:dyDescent="0.25">
      <c r="AD652">
        <v>651</v>
      </c>
      <c r="AE652" t="str">
        <f>VLOOKUP(Sheet1!B674,Sheet2!$H$2:$J$300,3,FALSE)</f>
        <v>PHI</v>
      </c>
      <c r="AF652" t="str">
        <f>VLOOKUP(Sheet1!C674,Sheet2!$H$2:$J$300,3,FALSE)</f>
        <v>PHI</v>
      </c>
      <c r="AG652" t="str">
        <f>VLOOKUP(Sheet1!D674,Sheet2!$H$2:$J$300,3,FALSE)</f>
        <v>SAC</v>
      </c>
      <c r="AH652" t="str">
        <f>VLOOKUP(Sheet1!E674,Sheet2!$H$2:$J$300,3,FALSE)</f>
        <v>DEN</v>
      </c>
      <c r="AI652" t="str">
        <f>VLOOKUP(Sheet1!F674,Sheet2!$H$2:$J$300,3,FALSE)</f>
        <v>DEN</v>
      </c>
      <c r="AJ652" t="str">
        <f>VLOOKUP(Sheet1!G674,Sheet2!$H$2:$J$300,3,FALSE)</f>
        <v>PHO</v>
      </c>
      <c r="AK652" t="str">
        <f>VLOOKUP(Sheet1!H674,Sheet2!$H$2:$J$300,3,FALSE)</f>
        <v>PHO</v>
      </c>
      <c r="AL652" t="str">
        <f>VLOOKUP(Sheet1!I674,Sheet2!$H$2:$J$300,3,FALSE)</f>
        <v>DEN</v>
      </c>
      <c r="AM652" t="str">
        <f>VLOOKUP(Sheet1!J674,Sheet2!$H$2:$J$300,3,FALSE)</f>
        <v>PHI</v>
      </c>
      <c r="AN652">
        <f si="101" t="shared"/>
        <v>3</v>
      </c>
      <c r="AO652">
        <f si="102" t="shared"/>
        <v>3</v>
      </c>
      <c r="AP652">
        <f si="103" t="shared"/>
        <v>1</v>
      </c>
      <c r="AQ652">
        <f si="104" t="shared"/>
        <v>3</v>
      </c>
      <c r="AR652">
        <f si="105" t="shared"/>
        <v>3</v>
      </c>
      <c r="AS652">
        <f si="106" t="shared"/>
        <v>2</v>
      </c>
      <c r="AT652">
        <f si="107" t="shared"/>
        <v>2</v>
      </c>
      <c r="AU652">
        <f si="108" t="shared"/>
        <v>3</v>
      </c>
      <c r="AV652">
        <f si="109" t="shared"/>
        <v>3</v>
      </c>
      <c r="AW652">
        <f si="110" t="shared"/>
        <v>3</v>
      </c>
    </row>
    <row r="653" spans="3:49" x14ac:dyDescent="0.25">
      <c r="AD653">
        <v>652</v>
      </c>
      <c r="AE653" t="str">
        <f>VLOOKUP(Sheet1!B675,Sheet2!$H$2:$J$300,3,FALSE)</f>
        <v>PHI</v>
      </c>
      <c r="AF653" t="str">
        <f>VLOOKUP(Sheet1!C675,Sheet2!$H$2:$J$300,3,FALSE)</f>
        <v>PHI</v>
      </c>
      <c r="AG653" t="str">
        <f>VLOOKUP(Sheet1!D675,Sheet2!$H$2:$J$300,3,FALSE)</f>
        <v>PHO</v>
      </c>
      <c r="AH653" t="str">
        <f>VLOOKUP(Sheet1!E675,Sheet2!$H$2:$J$300,3,FALSE)</f>
        <v>DEN</v>
      </c>
      <c r="AI653" t="str">
        <f>VLOOKUP(Sheet1!F675,Sheet2!$H$2:$J$300,3,FALSE)</f>
        <v>DEN</v>
      </c>
      <c r="AJ653" t="str">
        <f>VLOOKUP(Sheet1!G675,Sheet2!$H$2:$J$300,3,FALSE)</f>
        <v>UTA</v>
      </c>
      <c r="AK653" t="str">
        <f>VLOOKUP(Sheet1!H675,Sheet2!$H$2:$J$300,3,FALSE)</f>
        <v>ATL</v>
      </c>
      <c r="AL653" t="str">
        <f>VLOOKUP(Sheet1!I675,Sheet2!$H$2:$J$300,3,FALSE)</f>
        <v>SAC</v>
      </c>
      <c r="AM653" t="str">
        <f>VLOOKUP(Sheet1!J675,Sheet2!$H$2:$J$300,3,FALSE)</f>
        <v>UTA</v>
      </c>
      <c r="AN653">
        <f si="101" t="shared"/>
        <v>2</v>
      </c>
      <c r="AO653">
        <f si="102" t="shared"/>
        <v>2</v>
      </c>
      <c r="AP653">
        <f si="103" t="shared"/>
        <v>1</v>
      </c>
      <c r="AQ653">
        <f si="104" t="shared"/>
        <v>2</v>
      </c>
      <c r="AR653">
        <f si="105" t="shared"/>
        <v>2</v>
      </c>
      <c r="AS653">
        <f si="106" t="shared"/>
        <v>2</v>
      </c>
      <c r="AT653">
        <f si="107" t="shared"/>
        <v>1</v>
      </c>
      <c r="AU653">
        <f si="108" t="shared"/>
        <v>1</v>
      </c>
      <c r="AV653">
        <f si="109" t="shared"/>
        <v>2</v>
      </c>
      <c r="AW653">
        <f si="110" t="shared"/>
        <v>2</v>
      </c>
    </row>
    <row r="654" spans="3:49" x14ac:dyDescent="0.25">
      <c r="AD654">
        <v>653</v>
      </c>
      <c r="AE654" t="str">
        <f>VLOOKUP(Sheet1!B676,Sheet2!$H$2:$J$300,3,FALSE)</f>
        <v>PHI</v>
      </c>
      <c r="AF654" t="str">
        <f>VLOOKUP(Sheet1!C676,Sheet2!$H$2:$J$300,3,FALSE)</f>
        <v>UTA</v>
      </c>
      <c r="AG654" t="str">
        <f>VLOOKUP(Sheet1!D676,Sheet2!$H$2:$J$300,3,FALSE)</f>
        <v>DEN</v>
      </c>
      <c r="AH654" t="str">
        <f>VLOOKUP(Sheet1!E676,Sheet2!$H$2:$J$300,3,FALSE)</f>
        <v>DEN</v>
      </c>
      <c r="AI654" t="str">
        <f>VLOOKUP(Sheet1!F676,Sheet2!$H$2:$J$300,3,FALSE)</f>
        <v>PHO</v>
      </c>
      <c r="AJ654" t="str">
        <f>VLOOKUP(Sheet1!G676,Sheet2!$H$2:$J$300,3,FALSE)</f>
        <v>HOU</v>
      </c>
      <c r="AK654" t="str">
        <f>VLOOKUP(Sheet1!H676,Sheet2!$H$2:$J$300,3,FALSE)</f>
        <v>ATL</v>
      </c>
      <c r="AL654" t="str">
        <f>VLOOKUP(Sheet1!I676,Sheet2!$H$2:$J$300,3,FALSE)</f>
        <v>SAC</v>
      </c>
      <c r="AM654" t="str">
        <f>VLOOKUP(Sheet1!J676,Sheet2!$H$2:$J$300,3,FALSE)</f>
        <v>DEN</v>
      </c>
      <c r="AN654">
        <f si="101" t="shared"/>
        <v>1</v>
      </c>
      <c r="AO654">
        <f si="102" t="shared"/>
        <v>1</v>
      </c>
      <c r="AP654">
        <f si="103" t="shared"/>
        <v>3</v>
      </c>
      <c r="AQ654">
        <f si="104" t="shared"/>
        <v>3</v>
      </c>
      <c r="AR654">
        <f si="105" t="shared"/>
        <v>1</v>
      </c>
      <c r="AS654">
        <f si="106" t="shared"/>
        <v>1</v>
      </c>
      <c r="AT654">
        <f si="107" t="shared"/>
        <v>1</v>
      </c>
      <c r="AU654">
        <f si="108" t="shared"/>
        <v>1</v>
      </c>
      <c r="AV654">
        <f si="109" t="shared"/>
        <v>3</v>
      </c>
      <c r="AW654">
        <f si="110" t="shared"/>
        <v>3</v>
      </c>
    </row>
    <row r="655" spans="3:49" x14ac:dyDescent="0.25">
      <c r="AD655">
        <v>654</v>
      </c>
      <c r="AE655" t="str">
        <f>VLOOKUP(Sheet1!B677,Sheet2!$H$2:$J$300,3,FALSE)</f>
        <v>ATL</v>
      </c>
      <c r="AF655" t="str">
        <f>VLOOKUP(Sheet1!C677,Sheet2!$H$2:$J$300,3,FALSE)</f>
        <v>UTA</v>
      </c>
      <c r="AG655" t="str">
        <f>VLOOKUP(Sheet1!D677,Sheet2!$H$2:$J$300,3,FALSE)</f>
        <v>HOU</v>
      </c>
      <c r="AH655" t="str">
        <f>VLOOKUP(Sheet1!E677,Sheet2!$H$2:$J$300,3,FALSE)</f>
        <v>DEN</v>
      </c>
      <c r="AI655" t="str">
        <f>VLOOKUP(Sheet1!F677,Sheet2!$H$2:$J$300,3,FALSE)</f>
        <v>PHI</v>
      </c>
      <c r="AJ655" t="str">
        <f>VLOOKUP(Sheet1!G677,Sheet2!$H$2:$J$300,3,FALSE)</f>
        <v>HOU</v>
      </c>
      <c r="AK655" t="str">
        <f>VLOOKUP(Sheet1!H677,Sheet2!$H$2:$J$300,3,FALSE)</f>
        <v>SAC</v>
      </c>
      <c r="AL655" t="str">
        <f>VLOOKUP(Sheet1!I677,Sheet2!$H$2:$J$300,3,FALSE)</f>
        <v>DEN</v>
      </c>
      <c r="AM655" t="str">
        <f>VLOOKUP(Sheet1!J677,Sheet2!$H$2:$J$300,3,FALSE)</f>
        <v>UTA</v>
      </c>
      <c r="AN655">
        <f si="101" t="shared"/>
        <v>1</v>
      </c>
      <c r="AO655">
        <f si="102" t="shared"/>
        <v>2</v>
      </c>
      <c r="AP655">
        <f si="103" t="shared"/>
        <v>2</v>
      </c>
      <c r="AQ655">
        <f si="104" t="shared"/>
        <v>2</v>
      </c>
      <c r="AR655">
        <f si="105" t="shared"/>
        <v>1</v>
      </c>
      <c r="AS655">
        <f si="106" t="shared"/>
        <v>2</v>
      </c>
      <c r="AT655">
        <f si="107" t="shared"/>
        <v>1</v>
      </c>
      <c r="AU655">
        <f si="108" t="shared"/>
        <v>2</v>
      </c>
      <c r="AV655">
        <f si="109" t="shared"/>
        <v>2</v>
      </c>
      <c r="AW655">
        <f si="110" t="shared"/>
        <v>2</v>
      </c>
    </row>
    <row r="656" spans="3:49" x14ac:dyDescent="0.25">
      <c r="AD656">
        <v>655</v>
      </c>
      <c r="AE656" t="str">
        <f>VLOOKUP(Sheet1!B678,Sheet2!$H$2:$J$300,3,FALSE)</f>
        <v>PHI</v>
      </c>
      <c r="AF656" t="str">
        <f>VLOOKUP(Sheet1!C678,Sheet2!$H$2:$J$300,3,FALSE)</f>
        <v>MIN</v>
      </c>
      <c r="AG656" t="str">
        <f>VLOOKUP(Sheet1!D678,Sheet2!$H$2:$J$300,3,FALSE)</f>
        <v>PHO</v>
      </c>
      <c r="AH656" t="str">
        <f>VLOOKUP(Sheet1!E678,Sheet2!$H$2:$J$300,3,FALSE)</f>
        <v>DEN</v>
      </c>
      <c r="AI656" t="str">
        <f>VLOOKUP(Sheet1!F678,Sheet2!$H$2:$J$300,3,FALSE)</f>
        <v>DEN</v>
      </c>
      <c r="AJ656" t="str">
        <f>VLOOKUP(Sheet1!G678,Sheet2!$H$2:$J$300,3,FALSE)</f>
        <v>ATL</v>
      </c>
      <c r="AK656" t="str">
        <f>VLOOKUP(Sheet1!H678,Sheet2!$H$2:$J$300,3,FALSE)</f>
        <v>HOU</v>
      </c>
      <c r="AL656" t="str">
        <f>VLOOKUP(Sheet1!I678,Sheet2!$H$2:$J$300,3,FALSE)</f>
        <v>PHO</v>
      </c>
      <c r="AM656" t="str">
        <f>VLOOKUP(Sheet1!J678,Sheet2!$H$2:$J$300,3,FALSE)</f>
        <v>UTA</v>
      </c>
      <c r="AN656">
        <f si="101" t="shared"/>
        <v>1</v>
      </c>
      <c r="AO656">
        <f si="102" t="shared"/>
        <v>1</v>
      </c>
      <c r="AP656">
        <f si="103" t="shared"/>
        <v>2</v>
      </c>
      <c r="AQ656">
        <f si="104" t="shared"/>
        <v>2</v>
      </c>
      <c r="AR656">
        <f si="105" t="shared"/>
        <v>2</v>
      </c>
      <c r="AS656">
        <f si="106" t="shared"/>
        <v>1</v>
      </c>
      <c r="AT656">
        <f si="107" t="shared"/>
        <v>1</v>
      </c>
      <c r="AU656">
        <f si="108" t="shared"/>
        <v>2</v>
      </c>
      <c r="AV656">
        <f si="109" t="shared"/>
        <v>1</v>
      </c>
      <c r="AW656">
        <f si="110" t="shared"/>
        <v>2</v>
      </c>
    </row>
    <row r="657" spans="30:49" x14ac:dyDescent="0.25">
      <c r="AD657">
        <v>656</v>
      </c>
      <c r="AE657" t="str">
        <f>VLOOKUP(Sheet1!B679,Sheet2!$H$2:$J$300,3,FALSE)</f>
        <v>PHI</v>
      </c>
      <c r="AF657" t="str">
        <f>VLOOKUP(Sheet1!C679,Sheet2!$H$2:$J$300,3,FALSE)</f>
        <v>PHI</v>
      </c>
      <c r="AG657" t="str">
        <f>VLOOKUP(Sheet1!D679,Sheet2!$H$2:$J$300,3,FALSE)</f>
        <v>SAC</v>
      </c>
      <c r="AH657" t="str">
        <f>VLOOKUP(Sheet1!E679,Sheet2!$H$2:$J$300,3,FALSE)</f>
        <v>DEN</v>
      </c>
      <c r="AI657" t="str">
        <f>VLOOKUP(Sheet1!F679,Sheet2!$H$2:$J$300,3,FALSE)</f>
        <v>DEN</v>
      </c>
      <c r="AJ657" t="str">
        <f>VLOOKUP(Sheet1!G679,Sheet2!$H$2:$J$300,3,FALSE)</f>
        <v>PHO</v>
      </c>
      <c r="AK657" t="str">
        <f>VLOOKUP(Sheet1!H679,Sheet2!$H$2:$J$300,3,FALSE)</f>
        <v>PHO</v>
      </c>
      <c r="AL657" t="str">
        <f>VLOOKUP(Sheet1!I679,Sheet2!$H$2:$J$300,3,FALSE)</f>
        <v>DEN</v>
      </c>
      <c r="AM657" t="str">
        <f>VLOOKUP(Sheet1!J679,Sheet2!$H$2:$J$300,3,FALSE)</f>
        <v>DEN</v>
      </c>
      <c r="AN657">
        <f si="101" t="shared"/>
        <v>2</v>
      </c>
      <c r="AO657">
        <f si="102" t="shared"/>
        <v>2</v>
      </c>
      <c r="AP657">
        <f si="103" t="shared"/>
        <v>1</v>
      </c>
      <c r="AQ657">
        <f si="104" t="shared"/>
        <v>4</v>
      </c>
      <c r="AR657">
        <f si="105" t="shared"/>
        <v>4</v>
      </c>
      <c r="AS657">
        <f si="106" t="shared"/>
        <v>2</v>
      </c>
      <c r="AT657">
        <f si="107" t="shared"/>
        <v>2</v>
      </c>
      <c r="AU657">
        <f si="108" t="shared"/>
        <v>4</v>
      </c>
      <c r="AV657">
        <f si="109" t="shared"/>
        <v>4</v>
      </c>
      <c r="AW657">
        <f si="110" t="shared"/>
        <v>4</v>
      </c>
    </row>
    <row r="658" spans="30:49" x14ac:dyDescent="0.25">
      <c r="AD658">
        <v>657</v>
      </c>
      <c r="AE658" t="str">
        <f>VLOOKUP(Sheet1!B680,Sheet2!$H$2:$J$300,3,FALSE)</f>
        <v>PHI</v>
      </c>
      <c r="AF658" t="str">
        <f>VLOOKUP(Sheet1!C680,Sheet2!$H$2:$J$300,3,FALSE)</f>
        <v>ATL</v>
      </c>
      <c r="AG658" t="str">
        <f>VLOOKUP(Sheet1!D680,Sheet2!$H$2:$J$300,3,FALSE)</f>
        <v>DEN</v>
      </c>
      <c r="AH658" t="str">
        <f>VLOOKUP(Sheet1!E680,Sheet2!$H$2:$J$300,3,FALSE)</f>
        <v>DEN</v>
      </c>
      <c r="AI658" t="str">
        <f>VLOOKUP(Sheet1!F680,Sheet2!$H$2:$J$300,3,FALSE)</f>
        <v>PHO</v>
      </c>
      <c r="AJ658" t="str">
        <f>VLOOKUP(Sheet1!G680,Sheet2!$H$2:$J$300,3,FALSE)</f>
        <v>HOU</v>
      </c>
      <c r="AK658" t="str">
        <f>VLOOKUP(Sheet1!H680,Sheet2!$H$2:$J$300,3,FALSE)</f>
        <v>HOU</v>
      </c>
      <c r="AL658" t="str">
        <f>VLOOKUP(Sheet1!I680,Sheet2!$H$2:$J$300,3,FALSE)</f>
        <v>UTA</v>
      </c>
      <c r="AM658" t="str">
        <f>VLOOKUP(Sheet1!J680,Sheet2!$H$2:$J$300,3,FALSE)</f>
        <v>MIN</v>
      </c>
      <c r="AN658">
        <f si="101" t="shared"/>
        <v>1</v>
      </c>
      <c r="AO658">
        <f si="102" t="shared"/>
        <v>1</v>
      </c>
      <c r="AP658">
        <f si="103" t="shared"/>
        <v>2</v>
      </c>
      <c r="AQ658">
        <f si="104" t="shared"/>
        <v>2</v>
      </c>
      <c r="AR658">
        <f si="105" t="shared"/>
        <v>1</v>
      </c>
      <c r="AS658">
        <f si="106" t="shared"/>
        <v>2</v>
      </c>
      <c r="AT658">
        <f si="107" t="shared"/>
        <v>2</v>
      </c>
      <c r="AU658">
        <f si="108" t="shared"/>
        <v>1</v>
      </c>
      <c r="AV658">
        <f si="109" t="shared"/>
        <v>1</v>
      </c>
      <c r="AW658">
        <f si="110" t="shared"/>
        <v>2</v>
      </c>
    </row>
    <row r="659" spans="30:49" x14ac:dyDescent="0.25">
      <c r="AD659">
        <v>658</v>
      </c>
      <c r="AE659" t="str">
        <f>VLOOKUP(Sheet1!B681,Sheet2!$H$2:$J$300,3,FALSE)</f>
        <v>PHI</v>
      </c>
      <c r="AF659" t="str">
        <f>VLOOKUP(Sheet1!C681,Sheet2!$H$2:$J$300,3,FALSE)</f>
        <v>MIN</v>
      </c>
      <c r="AG659" t="str">
        <f>VLOOKUP(Sheet1!D681,Sheet2!$H$2:$J$300,3,FALSE)</f>
        <v>HOU</v>
      </c>
      <c r="AH659" t="str">
        <f>VLOOKUP(Sheet1!E681,Sheet2!$H$2:$J$300,3,FALSE)</f>
        <v>DEN</v>
      </c>
      <c r="AI659" t="str">
        <f>VLOOKUP(Sheet1!F681,Sheet2!$H$2:$J$300,3,FALSE)</f>
        <v>MIN</v>
      </c>
      <c r="AJ659" t="str">
        <f>VLOOKUP(Sheet1!G681,Sheet2!$H$2:$J$300,3,FALSE)</f>
        <v>HOU</v>
      </c>
      <c r="AK659" t="str">
        <f>VLOOKUP(Sheet1!H681,Sheet2!$H$2:$J$300,3,FALSE)</f>
        <v>SAC</v>
      </c>
      <c r="AL659" t="str">
        <f>VLOOKUP(Sheet1!I681,Sheet2!$H$2:$J$300,3,FALSE)</f>
        <v>PHO</v>
      </c>
      <c r="AM659" t="str">
        <f>VLOOKUP(Sheet1!J681,Sheet2!$H$2:$J$300,3,FALSE)</f>
        <v>PHO</v>
      </c>
      <c r="AN659">
        <f si="101" t="shared"/>
        <v>1</v>
      </c>
      <c r="AO659">
        <f si="102" t="shared"/>
        <v>2</v>
      </c>
      <c r="AP659">
        <f si="103" t="shared"/>
        <v>2</v>
      </c>
      <c r="AQ659">
        <f si="104" t="shared"/>
        <v>1</v>
      </c>
      <c r="AR659">
        <f si="105" t="shared"/>
        <v>2</v>
      </c>
      <c r="AS659">
        <f si="106" t="shared"/>
        <v>2</v>
      </c>
      <c r="AT659">
        <f si="107" t="shared"/>
        <v>1</v>
      </c>
      <c r="AU659">
        <f si="108" t="shared"/>
        <v>2</v>
      </c>
      <c r="AV659">
        <f si="109" t="shared"/>
        <v>2</v>
      </c>
      <c r="AW659">
        <f si="110" t="shared"/>
        <v>2</v>
      </c>
    </row>
    <row r="660" spans="30:49" x14ac:dyDescent="0.25">
      <c r="AD660">
        <v>659</v>
      </c>
      <c r="AE660" t="str">
        <f>VLOOKUP(Sheet1!B682,Sheet2!$H$2:$J$300,3,FALSE)</f>
        <v>PHI</v>
      </c>
      <c r="AF660" t="str">
        <f>VLOOKUP(Sheet1!C682,Sheet2!$H$2:$J$300,3,FALSE)</f>
        <v>SAC</v>
      </c>
      <c r="AG660" t="str">
        <f>VLOOKUP(Sheet1!D682,Sheet2!$H$2:$J$300,3,FALSE)</f>
        <v>PHI</v>
      </c>
      <c r="AH660" t="str">
        <f>VLOOKUP(Sheet1!E682,Sheet2!$H$2:$J$300,3,FALSE)</f>
        <v>DEN</v>
      </c>
      <c r="AI660" t="str">
        <f>VLOOKUP(Sheet1!F682,Sheet2!$H$2:$J$300,3,FALSE)</f>
        <v>PHO</v>
      </c>
      <c r="AJ660" t="str">
        <f>VLOOKUP(Sheet1!G682,Sheet2!$H$2:$J$300,3,FALSE)</f>
        <v>HOU</v>
      </c>
      <c r="AK660" t="str">
        <f>VLOOKUP(Sheet1!H682,Sheet2!$H$2:$J$300,3,FALSE)</f>
        <v>HOU</v>
      </c>
      <c r="AL660" t="str">
        <f>VLOOKUP(Sheet1!I682,Sheet2!$H$2:$J$300,3,FALSE)</f>
        <v>PHO</v>
      </c>
      <c r="AM660" t="str">
        <f>VLOOKUP(Sheet1!J682,Sheet2!$H$2:$J$300,3,FALSE)</f>
        <v>PHO</v>
      </c>
      <c r="AN660">
        <f si="101" t="shared"/>
        <v>2</v>
      </c>
      <c r="AO660">
        <f si="102" t="shared"/>
        <v>1</v>
      </c>
      <c r="AP660">
        <f si="103" t="shared"/>
        <v>2</v>
      </c>
      <c r="AQ660">
        <f si="104" t="shared"/>
        <v>1</v>
      </c>
      <c r="AR660">
        <f si="105" t="shared"/>
        <v>3</v>
      </c>
      <c r="AS660">
        <f si="106" t="shared"/>
        <v>2</v>
      </c>
      <c r="AT660">
        <f si="107" t="shared"/>
        <v>2</v>
      </c>
      <c r="AU660">
        <f si="108" t="shared"/>
        <v>3</v>
      </c>
      <c r="AV660">
        <f si="109" t="shared"/>
        <v>3</v>
      </c>
      <c r="AW660">
        <f si="110" t="shared"/>
        <v>3</v>
      </c>
    </row>
    <row r="661" spans="30:49" x14ac:dyDescent="0.25">
      <c r="AD661">
        <v>660</v>
      </c>
      <c r="AE661" t="str">
        <f>VLOOKUP(Sheet1!B683,Sheet2!$H$2:$J$300,3,FALSE)</f>
        <v>PHI</v>
      </c>
      <c r="AF661" t="str">
        <f>VLOOKUP(Sheet1!C683,Sheet2!$H$2:$J$300,3,FALSE)</f>
        <v>SAC</v>
      </c>
      <c r="AG661" t="str">
        <f>VLOOKUP(Sheet1!D683,Sheet2!$H$2:$J$300,3,FALSE)</f>
        <v>PHI</v>
      </c>
      <c r="AH661" t="str">
        <f>VLOOKUP(Sheet1!E683,Sheet2!$H$2:$J$300,3,FALSE)</f>
        <v>DEN</v>
      </c>
      <c r="AI661" t="str">
        <f>VLOOKUP(Sheet1!F683,Sheet2!$H$2:$J$300,3,FALSE)</f>
        <v>PHI</v>
      </c>
      <c r="AJ661" t="str">
        <f>VLOOKUP(Sheet1!G683,Sheet2!$H$2:$J$300,3,FALSE)</f>
        <v>MIN</v>
      </c>
      <c r="AK661" t="str">
        <f>VLOOKUP(Sheet1!H683,Sheet2!$H$2:$J$300,3,FALSE)</f>
        <v>SAC</v>
      </c>
      <c r="AL661" t="str">
        <f>VLOOKUP(Sheet1!I683,Sheet2!$H$2:$J$300,3,FALSE)</f>
        <v>DEN</v>
      </c>
      <c r="AM661" t="str">
        <f>VLOOKUP(Sheet1!J683,Sheet2!$H$2:$J$300,3,FALSE)</f>
        <v>MIN</v>
      </c>
      <c r="AN661">
        <f si="101" t="shared"/>
        <v>3</v>
      </c>
      <c r="AO661">
        <f si="102" t="shared"/>
        <v>2</v>
      </c>
      <c r="AP661">
        <f si="103" t="shared"/>
        <v>3</v>
      </c>
      <c r="AQ661">
        <f si="104" t="shared"/>
        <v>2</v>
      </c>
      <c r="AR661">
        <f si="105" t="shared"/>
        <v>3</v>
      </c>
      <c r="AS661">
        <f si="106" t="shared"/>
        <v>2</v>
      </c>
      <c r="AT661">
        <f si="107" t="shared"/>
        <v>2</v>
      </c>
      <c r="AU661">
        <f si="108" t="shared"/>
        <v>2</v>
      </c>
      <c r="AV661">
        <f si="109" t="shared"/>
        <v>2</v>
      </c>
      <c r="AW661">
        <f si="110" t="shared"/>
        <v>3</v>
      </c>
    </row>
    <row r="662" spans="30:49" x14ac:dyDescent="0.25">
      <c r="AD662">
        <v>661</v>
      </c>
      <c r="AE662" t="str">
        <f>VLOOKUP(Sheet1!B684,Sheet2!$H$2:$J$300,3,FALSE)</f>
        <v>UTA</v>
      </c>
      <c r="AF662" t="str">
        <f>VLOOKUP(Sheet1!C684,Sheet2!$H$2:$J$300,3,FALSE)</f>
        <v>PHI</v>
      </c>
      <c r="AG662" t="str">
        <f>VLOOKUP(Sheet1!D684,Sheet2!$H$2:$J$300,3,FALSE)</f>
        <v>PHO</v>
      </c>
      <c r="AH662" t="str">
        <f>VLOOKUP(Sheet1!E684,Sheet2!$H$2:$J$300,3,FALSE)</f>
        <v>DEN</v>
      </c>
      <c r="AI662" t="str">
        <f>VLOOKUP(Sheet1!F684,Sheet2!$H$2:$J$300,3,FALSE)</f>
        <v>DEN</v>
      </c>
      <c r="AJ662" t="str">
        <f>VLOOKUP(Sheet1!G684,Sheet2!$H$2:$J$300,3,FALSE)</f>
        <v>PHO</v>
      </c>
      <c r="AK662" t="str">
        <f>VLOOKUP(Sheet1!H684,Sheet2!$H$2:$J$300,3,FALSE)</f>
        <v>ATL</v>
      </c>
      <c r="AL662" t="str">
        <f>VLOOKUP(Sheet1!I684,Sheet2!$H$2:$J$300,3,FALSE)</f>
        <v>DEN</v>
      </c>
      <c r="AM662" t="str">
        <f>VLOOKUP(Sheet1!J684,Sheet2!$H$2:$J$300,3,FALSE)</f>
        <v>DEN</v>
      </c>
      <c r="AN662">
        <f si="101" t="shared"/>
        <v>1</v>
      </c>
      <c r="AO662">
        <f si="102" t="shared"/>
        <v>1</v>
      </c>
      <c r="AP662">
        <f si="103" t="shared"/>
        <v>2</v>
      </c>
      <c r="AQ662">
        <f si="104" t="shared"/>
        <v>4</v>
      </c>
      <c r="AR662">
        <f si="105" t="shared"/>
        <v>4</v>
      </c>
      <c r="AS662">
        <f si="106" t="shared"/>
        <v>2</v>
      </c>
      <c r="AT662">
        <f si="107" t="shared"/>
        <v>1</v>
      </c>
      <c r="AU662">
        <f si="108" t="shared"/>
        <v>4</v>
      </c>
      <c r="AV662">
        <f si="109" t="shared"/>
        <v>4</v>
      </c>
      <c r="AW662">
        <f si="110" t="shared"/>
        <v>4</v>
      </c>
    </row>
    <row r="663" spans="30:49" x14ac:dyDescent="0.25">
      <c r="AD663">
        <v>662</v>
      </c>
      <c r="AE663" t="str">
        <f>VLOOKUP(Sheet1!B685,Sheet2!$H$2:$J$300,3,FALSE)</f>
        <v>PHI</v>
      </c>
      <c r="AF663" t="str">
        <f>VLOOKUP(Sheet1!C685,Sheet2!$H$2:$J$300,3,FALSE)</f>
        <v>MIN</v>
      </c>
      <c r="AG663" t="str">
        <f>VLOOKUP(Sheet1!D685,Sheet2!$H$2:$J$300,3,FALSE)</f>
        <v>PHO</v>
      </c>
      <c r="AH663" t="str">
        <f>VLOOKUP(Sheet1!E685,Sheet2!$H$2:$J$300,3,FALSE)</f>
        <v>DEN</v>
      </c>
      <c r="AI663" t="str">
        <f>VLOOKUP(Sheet1!F685,Sheet2!$H$2:$J$300,3,FALSE)</f>
        <v>PHO</v>
      </c>
      <c r="AJ663" t="str">
        <f>VLOOKUP(Sheet1!G685,Sheet2!$H$2:$J$300,3,FALSE)</f>
        <v>ATL</v>
      </c>
      <c r="AK663" t="str">
        <f>VLOOKUP(Sheet1!H685,Sheet2!$H$2:$J$300,3,FALSE)</f>
        <v>SAC</v>
      </c>
      <c r="AL663" t="str">
        <f>VLOOKUP(Sheet1!I685,Sheet2!$H$2:$J$300,3,FALSE)</f>
        <v>MIN</v>
      </c>
      <c r="AM663" t="str">
        <f>VLOOKUP(Sheet1!J685,Sheet2!$H$2:$J$300,3,FALSE)</f>
        <v>PHI</v>
      </c>
      <c r="AN663">
        <f si="101" t="shared"/>
        <v>2</v>
      </c>
      <c r="AO663">
        <f si="102" t="shared"/>
        <v>2</v>
      </c>
      <c r="AP663">
        <f si="103" t="shared"/>
        <v>2</v>
      </c>
      <c r="AQ663">
        <f si="104" t="shared"/>
        <v>1</v>
      </c>
      <c r="AR663">
        <f si="105" t="shared"/>
        <v>2</v>
      </c>
      <c r="AS663">
        <f si="106" t="shared"/>
        <v>1</v>
      </c>
      <c r="AT663">
        <f si="107" t="shared"/>
        <v>1</v>
      </c>
      <c r="AU663">
        <f si="108" t="shared"/>
        <v>2</v>
      </c>
      <c r="AV663">
        <f si="109" t="shared"/>
        <v>2</v>
      </c>
      <c r="AW663">
        <f si="110" t="shared"/>
        <v>2</v>
      </c>
    </row>
    <row r="664" spans="30:49" x14ac:dyDescent="0.25">
      <c r="AD664">
        <v>663</v>
      </c>
      <c r="AE664" t="str">
        <f>VLOOKUP(Sheet1!B686,Sheet2!$H$2:$J$300,3,FALSE)</f>
        <v>PHI</v>
      </c>
      <c r="AF664" t="str">
        <f>VLOOKUP(Sheet1!C686,Sheet2!$H$2:$J$300,3,FALSE)</f>
        <v>ATL</v>
      </c>
      <c r="AG664" t="str">
        <f>VLOOKUP(Sheet1!D686,Sheet2!$H$2:$J$300,3,FALSE)</f>
        <v>PHI</v>
      </c>
      <c r="AH664" t="str">
        <f>VLOOKUP(Sheet1!E686,Sheet2!$H$2:$J$300,3,FALSE)</f>
        <v>DEN</v>
      </c>
      <c r="AI664" t="str">
        <f>VLOOKUP(Sheet1!F686,Sheet2!$H$2:$J$300,3,FALSE)</f>
        <v>PHO</v>
      </c>
      <c r="AJ664" t="str">
        <f>VLOOKUP(Sheet1!G686,Sheet2!$H$2:$J$300,3,FALSE)</f>
        <v>ATL</v>
      </c>
      <c r="AK664" t="str">
        <f>VLOOKUP(Sheet1!H686,Sheet2!$H$2:$J$300,3,FALSE)</f>
        <v>PHO</v>
      </c>
      <c r="AL664" t="str">
        <f>VLOOKUP(Sheet1!I686,Sheet2!$H$2:$J$300,3,FALSE)</f>
        <v>DEN</v>
      </c>
      <c r="AM664" t="str">
        <f>VLOOKUP(Sheet1!J686,Sheet2!$H$2:$J$300,3,FALSE)</f>
        <v>UTA</v>
      </c>
      <c r="AN664">
        <f si="101" t="shared"/>
        <v>2</v>
      </c>
      <c r="AO664">
        <f si="102" t="shared"/>
        <v>2</v>
      </c>
      <c r="AP664">
        <f si="103" t="shared"/>
        <v>2</v>
      </c>
      <c r="AQ664">
        <f si="104" t="shared"/>
        <v>2</v>
      </c>
      <c r="AR664">
        <f si="105" t="shared"/>
        <v>2</v>
      </c>
      <c r="AS664">
        <f si="106" t="shared"/>
        <v>2</v>
      </c>
      <c r="AT664">
        <f si="107" t="shared"/>
        <v>2</v>
      </c>
      <c r="AU664">
        <f si="108" t="shared"/>
        <v>2</v>
      </c>
      <c r="AV664">
        <f si="109" t="shared"/>
        <v>1</v>
      </c>
      <c r="AW664">
        <f si="110" t="shared"/>
        <v>2</v>
      </c>
    </row>
    <row r="665" spans="30:49" x14ac:dyDescent="0.25">
      <c r="AD665">
        <v>664</v>
      </c>
      <c r="AE665" t="str">
        <f>VLOOKUP(Sheet1!B687,Sheet2!$H$2:$J$300,3,FALSE)</f>
        <v>PHI</v>
      </c>
      <c r="AF665" t="str">
        <f>VLOOKUP(Sheet1!C687,Sheet2!$H$2:$J$300,3,FALSE)</f>
        <v>SAC</v>
      </c>
      <c r="AG665" t="str">
        <f>VLOOKUP(Sheet1!D687,Sheet2!$H$2:$J$300,3,FALSE)</f>
        <v>PHO</v>
      </c>
      <c r="AH665" t="str">
        <f>VLOOKUP(Sheet1!E687,Sheet2!$H$2:$J$300,3,FALSE)</f>
        <v>DEN</v>
      </c>
      <c r="AI665" t="str">
        <f>VLOOKUP(Sheet1!F687,Sheet2!$H$2:$J$300,3,FALSE)</f>
        <v>ATL</v>
      </c>
      <c r="AJ665" t="str">
        <f>VLOOKUP(Sheet1!G687,Sheet2!$H$2:$J$300,3,FALSE)</f>
        <v>ATL</v>
      </c>
      <c r="AK665" t="str">
        <f>VLOOKUP(Sheet1!H687,Sheet2!$H$2:$J$300,3,FALSE)</f>
        <v>HOU</v>
      </c>
      <c r="AL665" t="str">
        <f>VLOOKUP(Sheet1!I687,Sheet2!$H$2:$J$300,3,FALSE)</f>
        <v>DEN</v>
      </c>
      <c r="AM665" t="str">
        <f>VLOOKUP(Sheet1!J687,Sheet2!$H$2:$J$300,3,FALSE)</f>
        <v>UTA</v>
      </c>
      <c r="AN665">
        <f si="101" t="shared"/>
        <v>1</v>
      </c>
      <c r="AO665">
        <f si="102" t="shared"/>
        <v>1</v>
      </c>
      <c r="AP665">
        <f si="103" t="shared"/>
        <v>1</v>
      </c>
      <c r="AQ665">
        <f si="104" t="shared"/>
        <v>2</v>
      </c>
      <c r="AR665">
        <f si="105" t="shared"/>
        <v>2</v>
      </c>
      <c r="AS665">
        <f si="106" t="shared"/>
        <v>2</v>
      </c>
      <c r="AT665">
        <f si="107" t="shared"/>
        <v>1</v>
      </c>
      <c r="AU665">
        <f si="108" t="shared"/>
        <v>2</v>
      </c>
      <c r="AV665">
        <f si="109" t="shared"/>
        <v>1</v>
      </c>
      <c r="AW665">
        <f si="110" t="shared"/>
        <v>2</v>
      </c>
    </row>
    <row r="666" spans="30:49" x14ac:dyDescent="0.25">
      <c r="AD666">
        <v>665</v>
      </c>
      <c r="AE666" t="str">
        <f>VLOOKUP(Sheet1!B688,Sheet2!$H$2:$J$300,3,FALSE)</f>
        <v>SAC</v>
      </c>
      <c r="AF666" t="str">
        <f>VLOOKUP(Sheet1!C688,Sheet2!$H$2:$J$300,3,FALSE)</f>
        <v>PHI</v>
      </c>
      <c r="AG666" t="str">
        <f>VLOOKUP(Sheet1!D688,Sheet2!$H$2:$J$300,3,FALSE)</f>
        <v>HOU</v>
      </c>
      <c r="AH666" t="str">
        <f>VLOOKUP(Sheet1!E688,Sheet2!$H$2:$J$300,3,FALSE)</f>
        <v>DEN</v>
      </c>
      <c r="AI666" t="str">
        <f>VLOOKUP(Sheet1!F688,Sheet2!$H$2:$J$300,3,FALSE)</f>
        <v>PHO</v>
      </c>
      <c r="AJ666" t="str">
        <f>VLOOKUP(Sheet1!G688,Sheet2!$H$2:$J$300,3,FALSE)</f>
        <v>PHI</v>
      </c>
      <c r="AK666" t="str">
        <f>VLOOKUP(Sheet1!H688,Sheet2!$H$2:$J$300,3,FALSE)</f>
        <v>SAC</v>
      </c>
      <c r="AL666" t="str">
        <f>VLOOKUP(Sheet1!I688,Sheet2!$H$2:$J$300,3,FALSE)</f>
        <v>DEN</v>
      </c>
      <c r="AM666" t="str">
        <f>VLOOKUP(Sheet1!J688,Sheet2!$H$2:$J$300,3,FALSE)</f>
        <v>UTA</v>
      </c>
      <c r="AN666">
        <f si="101" t="shared"/>
        <v>2</v>
      </c>
      <c r="AO666">
        <f si="102" t="shared"/>
        <v>2</v>
      </c>
      <c r="AP666">
        <f si="103" t="shared"/>
        <v>1</v>
      </c>
      <c r="AQ666">
        <f si="104" t="shared"/>
        <v>2</v>
      </c>
      <c r="AR666">
        <f si="105" t="shared"/>
        <v>1</v>
      </c>
      <c r="AS666">
        <f si="106" t="shared"/>
        <v>2</v>
      </c>
      <c r="AT666">
        <f si="107" t="shared"/>
        <v>2</v>
      </c>
      <c r="AU666">
        <f si="108" t="shared"/>
        <v>2</v>
      </c>
      <c r="AV666">
        <f si="109" t="shared"/>
        <v>1</v>
      </c>
      <c r="AW666">
        <f si="110" t="shared"/>
        <v>2</v>
      </c>
    </row>
    <row r="667" spans="30:49" x14ac:dyDescent="0.25">
      <c r="AD667">
        <v>666</v>
      </c>
      <c r="AE667" t="str">
        <f>VLOOKUP(Sheet1!B689,Sheet2!$H$2:$J$300,3,FALSE)</f>
        <v>PHI</v>
      </c>
      <c r="AF667" t="str">
        <f>VLOOKUP(Sheet1!C689,Sheet2!$H$2:$J$300,3,FALSE)</f>
        <v>PHI</v>
      </c>
      <c r="AG667" t="str">
        <f>VLOOKUP(Sheet1!D689,Sheet2!$H$2:$J$300,3,FALSE)</f>
        <v>DEN</v>
      </c>
      <c r="AH667" t="str">
        <f>VLOOKUP(Sheet1!E689,Sheet2!$H$2:$J$300,3,FALSE)</f>
        <v>DEN</v>
      </c>
      <c r="AI667" t="str">
        <f>VLOOKUP(Sheet1!F689,Sheet2!$H$2:$J$300,3,FALSE)</f>
        <v>DEN</v>
      </c>
      <c r="AJ667" t="str">
        <f>VLOOKUP(Sheet1!G689,Sheet2!$H$2:$J$300,3,FALSE)</f>
        <v>PHO</v>
      </c>
      <c r="AK667" t="str">
        <f>VLOOKUP(Sheet1!H689,Sheet2!$H$2:$J$300,3,FALSE)</f>
        <v>HOU</v>
      </c>
      <c r="AL667" t="str">
        <f>VLOOKUP(Sheet1!I689,Sheet2!$H$2:$J$300,3,FALSE)</f>
        <v>ATL</v>
      </c>
      <c r="AM667" t="str">
        <f>VLOOKUP(Sheet1!J689,Sheet2!$H$2:$J$300,3,FALSE)</f>
        <v>MIN</v>
      </c>
      <c r="AN667">
        <f si="101" t="shared"/>
        <v>2</v>
      </c>
      <c r="AO667">
        <f si="102" t="shared"/>
        <v>2</v>
      </c>
      <c r="AP667">
        <f si="103" t="shared"/>
        <v>3</v>
      </c>
      <c r="AQ667">
        <f si="104" t="shared"/>
        <v>3</v>
      </c>
      <c r="AR667">
        <f si="105" t="shared"/>
        <v>3</v>
      </c>
      <c r="AS667">
        <f si="106" t="shared"/>
        <v>1</v>
      </c>
      <c r="AT667">
        <f si="107" t="shared"/>
        <v>1</v>
      </c>
      <c r="AU667">
        <f si="108" t="shared"/>
        <v>1</v>
      </c>
      <c r="AV667">
        <f si="109" t="shared"/>
        <v>1</v>
      </c>
      <c r="AW667">
        <f si="110" t="shared"/>
        <v>3</v>
      </c>
    </row>
    <row r="668" spans="30:49" x14ac:dyDescent="0.25">
      <c r="AD668">
        <v>667</v>
      </c>
      <c r="AE668" t="str">
        <f>VLOOKUP(Sheet1!B690,Sheet2!$H$2:$J$300,3,FALSE)</f>
        <v>PHI</v>
      </c>
      <c r="AF668" t="str">
        <f>VLOOKUP(Sheet1!C690,Sheet2!$H$2:$J$300,3,FALSE)</f>
        <v>SAC</v>
      </c>
      <c r="AG668" t="str">
        <f>VLOOKUP(Sheet1!D690,Sheet2!$H$2:$J$300,3,FALSE)</f>
        <v>DEN</v>
      </c>
      <c r="AH668" t="str">
        <f>VLOOKUP(Sheet1!E690,Sheet2!$H$2:$J$300,3,FALSE)</f>
        <v>DEN</v>
      </c>
      <c r="AI668" t="str">
        <f>VLOOKUP(Sheet1!F690,Sheet2!$H$2:$J$300,3,FALSE)</f>
        <v>UTA</v>
      </c>
      <c r="AJ668" t="str">
        <f>VLOOKUP(Sheet1!G690,Sheet2!$H$2:$J$300,3,FALSE)</f>
        <v>HOU</v>
      </c>
      <c r="AK668" t="str">
        <f>VLOOKUP(Sheet1!H690,Sheet2!$H$2:$J$300,3,FALSE)</f>
        <v>HOU</v>
      </c>
      <c r="AL668" t="str">
        <f>VLOOKUP(Sheet1!I690,Sheet2!$H$2:$J$300,3,FALSE)</f>
        <v>ATL</v>
      </c>
      <c r="AM668" t="str">
        <f>VLOOKUP(Sheet1!J690,Sheet2!$H$2:$J$300,3,FALSE)</f>
        <v>PHI</v>
      </c>
      <c r="AN668">
        <f si="101" t="shared"/>
        <v>2</v>
      </c>
      <c r="AO668">
        <f si="102" t="shared"/>
        <v>1</v>
      </c>
      <c r="AP668">
        <f si="103" t="shared"/>
        <v>2</v>
      </c>
      <c r="AQ668">
        <f si="104" t="shared"/>
        <v>2</v>
      </c>
      <c r="AR668">
        <f si="105" t="shared"/>
        <v>1</v>
      </c>
      <c r="AS668">
        <f si="106" t="shared"/>
        <v>2</v>
      </c>
      <c r="AT668">
        <f si="107" t="shared"/>
        <v>2</v>
      </c>
      <c r="AU668">
        <f si="108" t="shared"/>
        <v>1</v>
      </c>
      <c r="AV668">
        <f si="109" t="shared"/>
        <v>2</v>
      </c>
      <c r="AW668">
        <f si="110" t="shared"/>
        <v>2</v>
      </c>
    </row>
    <row r="669" spans="30:49" x14ac:dyDescent="0.25">
      <c r="AD669">
        <v>668</v>
      </c>
      <c r="AE669" t="str">
        <f>VLOOKUP(Sheet1!B691,Sheet2!$H$2:$J$300,3,FALSE)</f>
        <v>PHI</v>
      </c>
      <c r="AF669" t="str">
        <f>VLOOKUP(Sheet1!C691,Sheet2!$H$2:$J$300,3,FALSE)</f>
        <v>UTA</v>
      </c>
      <c r="AG669" t="str">
        <f>VLOOKUP(Sheet1!D691,Sheet2!$H$2:$J$300,3,FALSE)</f>
        <v>DEN</v>
      </c>
      <c r="AH669" t="str">
        <f>VLOOKUP(Sheet1!E691,Sheet2!$H$2:$J$300,3,FALSE)</f>
        <v>DEN</v>
      </c>
      <c r="AI669" t="str">
        <f>VLOOKUP(Sheet1!F691,Sheet2!$H$2:$J$300,3,FALSE)</f>
        <v>DEN</v>
      </c>
      <c r="AJ669" t="str">
        <f>VLOOKUP(Sheet1!G691,Sheet2!$H$2:$J$300,3,FALSE)</f>
        <v>HOU</v>
      </c>
      <c r="AK669" t="str">
        <f>VLOOKUP(Sheet1!H691,Sheet2!$H$2:$J$300,3,FALSE)</f>
        <v>HOU</v>
      </c>
      <c r="AL669" t="str">
        <f>VLOOKUP(Sheet1!I691,Sheet2!$H$2:$J$300,3,FALSE)</f>
        <v>SAC</v>
      </c>
      <c r="AM669" t="str">
        <f>VLOOKUP(Sheet1!J691,Sheet2!$H$2:$J$300,3,FALSE)</f>
        <v>DEN</v>
      </c>
      <c r="AN669">
        <f si="101" t="shared"/>
        <v>1</v>
      </c>
      <c r="AO669">
        <f si="102" t="shared"/>
        <v>1</v>
      </c>
      <c r="AP669">
        <f si="103" t="shared"/>
        <v>4</v>
      </c>
      <c r="AQ669">
        <f si="104" t="shared"/>
        <v>4</v>
      </c>
      <c r="AR669">
        <f si="105" t="shared"/>
        <v>4</v>
      </c>
      <c r="AS669">
        <f si="106" t="shared"/>
        <v>2</v>
      </c>
      <c r="AT669">
        <f si="107" t="shared"/>
        <v>2</v>
      </c>
      <c r="AU669">
        <f si="108" t="shared"/>
        <v>1</v>
      </c>
      <c r="AV669">
        <f si="109" t="shared"/>
        <v>4</v>
      </c>
      <c r="AW669">
        <f si="110" t="shared"/>
        <v>4</v>
      </c>
    </row>
    <row r="670" spans="30:49" x14ac:dyDescent="0.25">
      <c r="AD670">
        <v>669</v>
      </c>
      <c r="AE670" t="str">
        <f>VLOOKUP(Sheet1!B692,Sheet2!$H$2:$J$300,3,FALSE)</f>
        <v>UTA</v>
      </c>
      <c r="AF670" t="str">
        <f>VLOOKUP(Sheet1!C692,Sheet2!$H$2:$J$300,3,FALSE)</f>
        <v>MIN</v>
      </c>
      <c r="AG670" t="str">
        <f>VLOOKUP(Sheet1!D692,Sheet2!$H$2:$J$300,3,FALSE)</f>
        <v>HOU</v>
      </c>
      <c r="AH670" t="str">
        <f>VLOOKUP(Sheet1!E692,Sheet2!$H$2:$J$300,3,FALSE)</f>
        <v>DEN</v>
      </c>
      <c r="AI670" t="str">
        <f>VLOOKUP(Sheet1!F692,Sheet2!$H$2:$J$300,3,FALSE)</f>
        <v>UTA</v>
      </c>
      <c r="AJ670" t="str">
        <f>VLOOKUP(Sheet1!G692,Sheet2!$H$2:$J$300,3,FALSE)</f>
        <v>PHI</v>
      </c>
      <c r="AK670" t="str">
        <f>VLOOKUP(Sheet1!H692,Sheet2!$H$2:$J$300,3,FALSE)</f>
        <v>HOU</v>
      </c>
      <c r="AL670" t="str">
        <f>VLOOKUP(Sheet1!I692,Sheet2!$H$2:$J$300,3,FALSE)</f>
        <v>DEN</v>
      </c>
      <c r="AM670" t="str">
        <f>VLOOKUP(Sheet1!J692,Sheet2!$H$2:$J$300,3,FALSE)</f>
        <v>UTA</v>
      </c>
      <c r="AN670">
        <f si="101" t="shared"/>
        <v>3</v>
      </c>
      <c r="AO670">
        <f si="102" t="shared"/>
        <v>1</v>
      </c>
      <c r="AP670">
        <f si="103" t="shared"/>
        <v>2</v>
      </c>
      <c r="AQ670">
        <f si="104" t="shared"/>
        <v>2</v>
      </c>
      <c r="AR670">
        <f si="105" t="shared"/>
        <v>3</v>
      </c>
      <c r="AS670">
        <f si="106" t="shared"/>
        <v>1</v>
      </c>
      <c r="AT670">
        <f si="107" t="shared"/>
        <v>2</v>
      </c>
      <c r="AU670">
        <f si="108" t="shared"/>
        <v>2</v>
      </c>
      <c r="AV670">
        <f si="109" t="shared"/>
        <v>3</v>
      </c>
      <c r="AW670">
        <f si="110" t="shared"/>
        <v>3</v>
      </c>
    </row>
    <row r="671" spans="30:49" x14ac:dyDescent="0.25">
      <c r="AD671">
        <v>670</v>
      </c>
      <c r="AE671" t="str">
        <f>VLOOKUP(Sheet1!B693,Sheet2!$H$2:$J$300,3,FALSE)</f>
        <v>PHI</v>
      </c>
      <c r="AF671" t="str">
        <f>VLOOKUP(Sheet1!C693,Sheet2!$H$2:$J$300,3,FALSE)</f>
        <v>PHI</v>
      </c>
      <c r="AG671" t="str">
        <f>VLOOKUP(Sheet1!D693,Sheet2!$H$2:$J$300,3,FALSE)</f>
        <v>PHI</v>
      </c>
      <c r="AH671" t="str">
        <f>VLOOKUP(Sheet1!E693,Sheet2!$H$2:$J$300,3,FALSE)</f>
        <v>DEN</v>
      </c>
      <c r="AI671" t="str">
        <f>VLOOKUP(Sheet1!F693,Sheet2!$H$2:$J$300,3,FALSE)</f>
        <v>DEN</v>
      </c>
      <c r="AJ671" t="str">
        <f>VLOOKUP(Sheet1!G693,Sheet2!$H$2:$J$300,3,FALSE)</f>
        <v>UTA</v>
      </c>
      <c r="AK671" t="str">
        <f>VLOOKUP(Sheet1!H693,Sheet2!$H$2:$J$300,3,FALSE)</f>
        <v>HOU</v>
      </c>
      <c r="AL671" t="str">
        <f>VLOOKUP(Sheet1!I693,Sheet2!$H$2:$J$300,3,FALSE)</f>
        <v>SAC</v>
      </c>
      <c r="AM671" t="str">
        <f>VLOOKUP(Sheet1!J693,Sheet2!$H$2:$J$300,3,FALSE)</f>
        <v>PHO</v>
      </c>
      <c r="AN671">
        <f si="101" t="shared"/>
        <v>3</v>
      </c>
      <c r="AO671">
        <f si="102" t="shared"/>
        <v>3</v>
      </c>
      <c r="AP671">
        <f si="103" t="shared"/>
        <v>3</v>
      </c>
      <c r="AQ671">
        <f si="104" t="shared"/>
        <v>2</v>
      </c>
      <c r="AR671">
        <f si="105" t="shared"/>
        <v>2</v>
      </c>
      <c r="AS671">
        <f si="106" t="shared"/>
        <v>1</v>
      </c>
      <c r="AT671">
        <f si="107" t="shared"/>
        <v>1</v>
      </c>
      <c r="AU671">
        <f si="108" t="shared"/>
        <v>1</v>
      </c>
      <c r="AV671">
        <f si="109" t="shared"/>
        <v>1</v>
      </c>
      <c r="AW671">
        <f si="110" t="shared"/>
        <v>3</v>
      </c>
    </row>
    <row r="672" spans="30:49" x14ac:dyDescent="0.25">
      <c r="AD672">
        <v>671</v>
      </c>
      <c r="AE672" t="str">
        <f>VLOOKUP(Sheet1!B694,Sheet2!$H$2:$J$300,3,FALSE)</f>
        <v>PHI</v>
      </c>
      <c r="AF672" t="str">
        <f>VLOOKUP(Sheet1!C694,Sheet2!$H$2:$J$300,3,FALSE)</f>
        <v>SAC</v>
      </c>
      <c r="AG672" t="str">
        <f>VLOOKUP(Sheet1!D694,Sheet2!$H$2:$J$300,3,FALSE)</f>
        <v>HOU</v>
      </c>
      <c r="AH672" t="str">
        <f>VLOOKUP(Sheet1!E694,Sheet2!$H$2:$J$300,3,FALSE)</f>
        <v>DEN</v>
      </c>
      <c r="AI672" t="str">
        <f>VLOOKUP(Sheet1!F694,Sheet2!$H$2:$J$300,3,FALSE)</f>
        <v>PHO</v>
      </c>
      <c r="AJ672" t="str">
        <f>VLOOKUP(Sheet1!G694,Sheet2!$H$2:$J$300,3,FALSE)</f>
        <v>PHI</v>
      </c>
      <c r="AK672" t="str">
        <f>VLOOKUP(Sheet1!H694,Sheet2!$H$2:$J$300,3,FALSE)</f>
        <v>ATL</v>
      </c>
      <c r="AL672" t="str">
        <f>VLOOKUP(Sheet1!I694,Sheet2!$H$2:$J$300,3,FALSE)</f>
        <v>DEN</v>
      </c>
      <c r="AM672" t="str">
        <f>VLOOKUP(Sheet1!J694,Sheet2!$H$2:$J$300,3,FALSE)</f>
        <v>MIN</v>
      </c>
      <c r="AN672">
        <f si="101" t="shared"/>
        <v>2</v>
      </c>
      <c r="AO672">
        <f si="102" t="shared"/>
        <v>1</v>
      </c>
      <c r="AP672">
        <f si="103" t="shared"/>
        <v>1</v>
      </c>
      <c r="AQ672">
        <f si="104" t="shared"/>
        <v>2</v>
      </c>
      <c r="AR672">
        <f si="105" t="shared"/>
        <v>1</v>
      </c>
      <c r="AS672">
        <f si="106" t="shared"/>
        <v>2</v>
      </c>
      <c r="AT672">
        <f si="107" t="shared"/>
        <v>1</v>
      </c>
      <c r="AU672">
        <f si="108" t="shared"/>
        <v>2</v>
      </c>
      <c r="AV672">
        <f si="109" t="shared"/>
        <v>1</v>
      </c>
      <c r="AW672">
        <f si="110" t="shared"/>
        <v>2</v>
      </c>
    </row>
    <row r="673" spans="30:49" x14ac:dyDescent="0.25">
      <c r="AD673">
        <v>672</v>
      </c>
      <c r="AE673" t="str">
        <f>VLOOKUP(Sheet1!B695,Sheet2!$H$2:$J$300,3,FALSE)</f>
        <v>PHI</v>
      </c>
      <c r="AF673" t="str">
        <f>VLOOKUP(Sheet1!C695,Sheet2!$H$2:$J$300,3,FALSE)</f>
        <v>MIN</v>
      </c>
      <c r="AG673" t="str">
        <f>VLOOKUP(Sheet1!D695,Sheet2!$H$2:$J$300,3,FALSE)</f>
        <v>PHI</v>
      </c>
      <c r="AH673" t="str">
        <f>VLOOKUP(Sheet1!E695,Sheet2!$H$2:$J$300,3,FALSE)</f>
        <v>DEN</v>
      </c>
      <c r="AI673" t="str">
        <f>VLOOKUP(Sheet1!F695,Sheet2!$H$2:$J$300,3,FALSE)</f>
        <v>PHI</v>
      </c>
      <c r="AJ673" t="str">
        <f>VLOOKUP(Sheet1!G695,Sheet2!$H$2:$J$300,3,FALSE)</f>
        <v>HOU</v>
      </c>
      <c r="AK673" t="str">
        <f>VLOOKUP(Sheet1!H695,Sheet2!$H$2:$J$300,3,FALSE)</f>
        <v>HOU</v>
      </c>
      <c r="AL673" t="str">
        <f>VLOOKUP(Sheet1!I695,Sheet2!$H$2:$J$300,3,FALSE)</f>
        <v>DEN</v>
      </c>
      <c r="AM673" t="str">
        <f>VLOOKUP(Sheet1!J695,Sheet2!$H$2:$J$300,3,FALSE)</f>
        <v>MIN</v>
      </c>
      <c r="AN673">
        <f si="101" t="shared"/>
        <v>3</v>
      </c>
      <c r="AO673">
        <f si="102" t="shared"/>
        <v>2</v>
      </c>
      <c r="AP673">
        <f si="103" t="shared"/>
        <v>3</v>
      </c>
      <c r="AQ673">
        <f si="104" t="shared"/>
        <v>2</v>
      </c>
      <c r="AR673">
        <f si="105" t="shared"/>
        <v>3</v>
      </c>
      <c r="AS673">
        <f si="106" t="shared"/>
        <v>2</v>
      </c>
      <c r="AT673">
        <f si="107" t="shared"/>
        <v>2</v>
      </c>
      <c r="AU673">
        <f si="108" t="shared"/>
        <v>2</v>
      </c>
      <c r="AV673">
        <f si="109" t="shared"/>
        <v>2</v>
      </c>
      <c r="AW673">
        <f si="110" t="shared"/>
        <v>3</v>
      </c>
    </row>
    <row r="674" spans="30:49" x14ac:dyDescent="0.25">
      <c r="AD674">
        <v>673</v>
      </c>
      <c r="AE674" t="str">
        <f>VLOOKUP(Sheet1!B696,Sheet2!$H$2:$J$300,3,FALSE)</f>
        <v>PHI</v>
      </c>
      <c r="AF674" t="str">
        <f>VLOOKUP(Sheet1!C696,Sheet2!$H$2:$J$300,3,FALSE)</f>
        <v>MIN</v>
      </c>
      <c r="AG674" t="str">
        <f>VLOOKUP(Sheet1!D696,Sheet2!$H$2:$J$300,3,FALSE)</f>
        <v>PHI</v>
      </c>
      <c r="AH674" t="str">
        <f>VLOOKUP(Sheet1!E696,Sheet2!$H$2:$J$300,3,FALSE)</f>
        <v>MIN</v>
      </c>
      <c r="AI674" t="str">
        <f>VLOOKUP(Sheet1!F696,Sheet2!$H$2:$J$300,3,FALSE)</f>
        <v>PHO</v>
      </c>
      <c r="AJ674" t="str">
        <f>VLOOKUP(Sheet1!G696,Sheet2!$H$2:$J$300,3,FALSE)</f>
        <v>PHI</v>
      </c>
      <c r="AK674" t="str">
        <f>VLOOKUP(Sheet1!H696,Sheet2!$H$2:$J$300,3,FALSE)</f>
        <v>HOU</v>
      </c>
      <c r="AL674" t="str">
        <f>VLOOKUP(Sheet1!I696,Sheet2!$H$2:$J$300,3,FALSE)</f>
        <v>UTA</v>
      </c>
      <c r="AM674" t="str">
        <f>VLOOKUP(Sheet1!J696,Sheet2!$H$2:$J$300,3,FALSE)</f>
        <v>UTA</v>
      </c>
      <c r="AN674">
        <f si="101" t="shared"/>
        <v>3</v>
      </c>
      <c r="AO674">
        <f si="102" t="shared"/>
        <v>2</v>
      </c>
      <c r="AP674">
        <f si="103" t="shared"/>
        <v>3</v>
      </c>
      <c r="AQ674">
        <f si="104" t="shared"/>
        <v>2</v>
      </c>
      <c r="AR674">
        <f si="105" t="shared"/>
        <v>1</v>
      </c>
      <c r="AS674">
        <f si="106" t="shared"/>
        <v>3</v>
      </c>
      <c r="AT674">
        <f si="107" t="shared"/>
        <v>1</v>
      </c>
      <c r="AU674">
        <f si="108" t="shared"/>
        <v>2</v>
      </c>
      <c r="AV674">
        <f si="109" t="shared"/>
        <v>2</v>
      </c>
      <c r="AW674">
        <f si="110" t="shared"/>
        <v>3</v>
      </c>
    </row>
    <row r="675" spans="30:49" x14ac:dyDescent="0.25">
      <c r="AD675">
        <v>674</v>
      </c>
      <c r="AE675" t="str">
        <f>VLOOKUP(Sheet1!B697,Sheet2!$H$2:$J$300,3,FALSE)</f>
        <v>PHI</v>
      </c>
      <c r="AF675" t="str">
        <f>VLOOKUP(Sheet1!C697,Sheet2!$H$2:$J$300,3,FALSE)</f>
        <v>PHI</v>
      </c>
      <c r="AG675" t="str">
        <f>VLOOKUP(Sheet1!D697,Sheet2!$H$2:$J$300,3,FALSE)</f>
        <v>HOU</v>
      </c>
      <c r="AH675" t="str">
        <f>VLOOKUP(Sheet1!E697,Sheet2!$H$2:$J$300,3,FALSE)</f>
        <v>DEN</v>
      </c>
      <c r="AI675" t="str">
        <f>VLOOKUP(Sheet1!F697,Sheet2!$H$2:$J$300,3,FALSE)</f>
        <v>UTA</v>
      </c>
      <c r="AJ675" t="str">
        <f>VLOOKUP(Sheet1!G697,Sheet2!$H$2:$J$300,3,FALSE)</f>
        <v>PHI</v>
      </c>
      <c r="AK675" t="str">
        <f>VLOOKUP(Sheet1!H697,Sheet2!$H$2:$J$300,3,FALSE)</f>
        <v>DEN</v>
      </c>
      <c r="AL675" t="str">
        <f>VLOOKUP(Sheet1!I697,Sheet2!$H$2:$J$300,3,FALSE)</f>
        <v>MIN</v>
      </c>
      <c r="AM675" t="str">
        <f>VLOOKUP(Sheet1!J697,Sheet2!$H$2:$J$300,3,FALSE)</f>
        <v>UTA</v>
      </c>
      <c r="AN675">
        <f si="101" t="shared"/>
        <v>3</v>
      </c>
      <c r="AO675">
        <f si="102" t="shared"/>
        <v>3</v>
      </c>
      <c r="AP675">
        <f si="103" t="shared"/>
        <v>1</v>
      </c>
      <c r="AQ675">
        <f si="104" t="shared"/>
        <v>2</v>
      </c>
      <c r="AR675">
        <f si="105" t="shared"/>
        <v>2</v>
      </c>
      <c r="AS675">
        <f si="106" t="shared"/>
        <v>3</v>
      </c>
      <c r="AT675">
        <f si="107" t="shared"/>
        <v>2</v>
      </c>
      <c r="AU675">
        <f si="108" t="shared"/>
        <v>1</v>
      </c>
      <c r="AV675">
        <f si="109" t="shared"/>
        <v>2</v>
      </c>
      <c r="AW675">
        <f si="110" t="shared"/>
        <v>3</v>
      </c>
    </row>
    <row r="676" spans="30:49" x14ac:dyDescent="0.25">
      <c r="AD676">
        <v>675</v>
      </c>
      <c r="AE676" t="str">
        <f>VLOOKUP(Sheet1!B698,Sheet2!$H$2:$J$300,3,FALSE)</f>
        <v>PHI</v>
      </c>
      <c r="AF676" t="str">
        <f>VLOOKUP(Sheet1!C698,Sheet2!$H$2:$J$300,3,FALSE)</f>
        <v>ATL</v>
      </c>
      <c r="AG676" t="str">
        <f>VLOOKUP(Sheet1!D698,Sheet2!$H$2:$J$300,3,FALSE)</f>
        <v>HOU</v>
      </c>
      <c r="AH676" t="str">
        <f>VLOOKUP(Sheet1!E698,Sheet2!$H$2:$J$300,3,FALSE)</f>
        <v>DEN</v>
      </c>
      <c r="AI676" t="str">
        <f>VLOOKUP(Sheet1!F698,Sheet2!$H$2:$J$300,3,FALSE)</f>
        <v>ATL</v>
      </c>
      <c r="AJ676" t="str">
        <f>VLOOKUP(Sheet1!G698,Sheet2!$H$2:$J$300,3,FALSE)</f>
        <v>PHI</v>
      </c>
      <c r="AK676" t="str">
        <f>VLOOKUP(Sheet1!H698,Sheet2!$H$2:$J$300,3,FALSE)</f>
        <v>HOU</v>
      </c>
      <c r="AL676" t="str">
        <f>VLOOKUP(Sheet1!I698,Sheet2!$H$2:$J$300,3,FALSE)</f>
        <v>DEN</v>
      </c>
      <c r="AM676" t="str">
        <f>VLOOKUP(Sheet1!J698,Sheet2!$H$2:$J$300,3,FALSE)</f>
        <v>PHO</v>
      </c>
      <c r="AN676">
        <f si="101" t="shared"/>
        <v>2</v>
      </c>
      <c r="AO676">
        <f si="102" t="shared"/>
        <v>2</v>
      </c>
      <c r="AP676">
        <f si="103" t="shared"/>
        <v>2</v>
      </c>
      <c r="AQ676">
        <f si="104" t="shared"/>
        <v>2</v>
      </c>
      <c r="AR676">
        <f si="105" t="shared"/>
        <v>2</v>
      </c>
      <c r="AS676">
        <f si="106" t="shared"/>
        <v>2</v>
      </c>
      <c r="AT676">
        <f si="107" t="shared"/>
        <v>2</v>
      </c>
      <c r="AU676">
        <f si="108" t="shared"/>
        <v>2</v>
      </c>
      <c r="AV676">
        <f si="109" t="shared"/>
        <v>1</v>
      </c>
      <c r="AW676">
        <f si="110" t="shared"/>
        <v>2</v>
      </c>
    </row>
    <row r="677" spans="30:49" x14ac:dyDescent="0.25">
      <c r="AD677">
        <v>676</v>
      </c>
      <c r="AE677" t="str">
        <f>VLOOKUP(Sheet1!B699,Sheet2!$H$2:$J$300,3,FALSE)</f>
        <v>SAC</v>
      </c>
      <c r="AF677" t="str">
        <f>VLOOKUP(Sheet1!C699,Sheet2!$H$2:$J$300,3,FALSE)</f>
        <v>PHI</v>
      </c>
      <c r="AG677" t="str">
        <f>VLOOKUP(Sheet1!D699,Sheet2!$H$2:$J$300,3,FALSE)</f>
        <v>PHO</v>
      </c>
      <c r="AH677" t="str">
        <f>VLOOKUP(Sheet1!E699,Sheet2!$H$2:$J$300,3,FALSE)</f>
        <v>DEN</v>
      </c>
      <c r="AI677" t="str">
        <f>VLOOKUP(Sheet1!F699,Sheet2!$H$2:$J$300,3,FALSE)</f>
        <v>PHO</v>
      </c>
      <c r="AJ677" t="str">
        <f>VLOOKUP(Sheet1!G699,Sheet2!$H$2:$J$300,3,FALSE)</f>
        <v>ATL</v>
      </c>
      <c r="AK677" t="str">
        <f>VLOOKUP(Sheet1!H699,Sheet2!$H$2:$J$300,3,FALSE)</f>
        <v>HOU</v>
      </c>
      <c r="AL677" t="str">
        <f>VLOOKUP(Sheet1!I699,Sheet2!$H$2:$J$300,3,FALSE)</f>
        <v>PHO</v>
      </c>
      <c r="AM677" t="str">
        <f>VLOOKUP(Sheet1!J699,Sheet2!$H$2:$J$300,3,FALSE)</f>
        <v>PHI</v>
      </c>
      <c r="AN677">
        <f si="101" t="shared"/>
        <v>1</v>
      </c>
      <c r="AO677">
        <f si="102" t="shared"/>
        <v>2</v>
      </c>
      <c r="AP677">
        <f si="103" t="shared"/>
        <v>3</v>
      </c>
      <c r="AQ677">
        <f si="104" t="shared"/>
        <v>1</v>
      </c>
      <c r="AR677">
        <f si="105" t="shared"/>
        <v>3</v>
      </c>
      <c r="AS677">
        <f si="106" t="shared"/>
        <v>1</v>
      </c>
      <c r="AT677">
        <f si="107" t="shared"/>
        <v>1</v>
      </c>
      <c r="AU677">
        <f si="108" t="shared"/>
        <v>3</v>
      </c>
      <c r="AV677">
        <f si="109" t="shared"/>
        <v>2</v>
      </c>
      <c r="AW677">
        <f si="110" t="shared"/>
        <v>3</v>
      </c>
    </row>
    <row r="678" spans="30:49" x14ac:dyDescent="0.25">
      <c r="AD678">
        <v>677</v>
      </c>
      <c r="AE678" t="str">
        <f>VLOOKUP(Sheet1!B700,Sheet2!$H$2:$J$300,3,FALSE)</f>
        <v>PHI</v>
      </c>
      <c r="AF678" t="str">
        <f>VLOOKUP(Sheet1!C700,Sheet2!$H$2:$J$300,3,FALSE)</f>
        <v>ATL</v>
      </c>
      <c r="AG678" t="str">
        <f>VLOOKUP(Sheet1!D700,Sheet2!$H$2:$J$300,3,FALSE)</f>
        <v>PHO</v>
      </c>
      <c r="AH678" t="str">
        <f>VLOOKUP(Sheet1!E700,Sheet2!$H$2:$J$300,3,FALSE)</f>
        <v>PHI</v>
      </c>
      <c r="AI678" t="str">
        <f>VLOOKUP(Sheet1!F700,Sheet2!$H$2:$J$300,3,FALSE)</f>
        <v>UTA</v>
      </c>
      <c r="AJ678" t="str">
        <f>VLOOKUP(Sheet1!G700,Sheet2!$H$2:$J$300,3,FALSE)</f>
        <v>HOU</v>
      </c>
      <c r="AK678" t="str">
        <f>VLOOKUP(Sheet1!H700,Sheet2!$H$2:$J$300,3,FALSE)</f>
        <v>DEN</v>
      </c>
      <c r="AL678" t="str">
        <f>VLOOKUP(Sheet1!I700,Sheet2!$H$2:$J$300,3,FALSE)</f>
        <v>UTA</v>
      </c>
      <c r="AM678" t="str">
        <f>VLOOKUP(Sheet1!J700,Sheet2!$H$2:$J$300,3,FALSE)</f>
        <v>PHO</v>
      </c>
      <c r="AN678">
        <f si="101" t="shared"/>
        <v>2</v>
      </c>
      <c r="AO678">
        <f si="102" t="shared"/>
        <v>1</v>
      </c>
      <c r="AP678">
        <f si="103" t="shared"/>
        <v>2</v>
      </c>
      <c r="AQ678">
        <f si="104" t="shared"/>
        <v>2</v>
      </c>
      <c r="AR678">
        <f si="105" t="shared"/>
        <v>2</v>
      </c>
      <c r="AS678">
        <f si="106" t="shared"/>
        <v>1</v>
      </c>
      <c r="AT678">
        <f si="107" t="shared"/>
        <v>1</v>
      </c>
      <c r="AU678">
        <f si="108" t="shared"/>
        <v>2</v>
      </c>
      <c r="AV678">
        <f si="109" t="shared"/>
        <v>2</v>
      </c>
      <c r="AW678">
        <f si="110" t="shared"/>
        <v>2</v>
      </c>
    </row>
    <row r="679" spans="30:49" x14ac:dyDescent="0.25">
      <c r="AD679">
        <v>678</v>
      </c>
      <c r="AE679" t="str">
        <f>VLOOKUP(Sheet1!B701,Sheet2!$H$2:$J$300,3,FALSE)</f>
        <v>PHI</v>
      </c>
      <c r="AF679" t="str">
        <f>VLOOKUP(Sheet1!C701,Sheet2!$H$2:$J$300,3,FALSE)</f>
        <v>MIN</v>
      </c>
      <c r="AG679" t="str">
        <f>VLOOKUP(Sheet1!D701,Sheet2!$H$2:$J$300,3,FALSE)</f>
        <v>PHI</v>
      </c>
      <c r="AH679" t="str">
        <f>VLOOKUP(Sheet1!E701,Sheet2!$H$2:$J$300,3,FALSE)</f>
        <v>DEN</v>
      </c>
      <c r="AI679" t="str">
        <f>VLOOKUP(Sheet1!F701,Sheet2!$H$2:$J$300,3,FALSE)</f>
        <v>PHO</v>
      </c>
      <c r="AJ679" t="str">
        <f>VLOOKUP(Sheet1!G701,Sheet2!$H$2:$J$300,3,FALSE)</f>
        <v>ATL</v>
      </c>
      <c r="AK679" t="str">
        <f>VLOOKUP(Sheet1!H701,Sheet2!$H$2:$J$300,3,FALSE)</f>
        <v>HOU</v>
      </c>
      <c r="AL679" t="str">
        <f>VLOOKUP(Sheet1!I701,Sheet2!$H$2:$J$300,3,FALSE)</f>
        <v>SAC</v>
      </c>
      <c r="AM679" t="str">
        <f>VLOOKUP(Sheet1!J701,Sheet2!$H$2:$J$300,3,FALSE)</f>
        <v>UTA</v>
      </c>
      <c r="AN679">
        <f si="101" t="shared"/>
        <v>2</v>
      </c>
      <c r="AO679">
        <f si="102" t="shared"/>
        <v>1</v>
      </c>
      <c r="AP679">
        <f si="103" t="shared"/>
        <v>2</v>
      </c>
      <c r="AQ679">
        <f si="104" t="shared"/>
        <v>1</v>
      </c>
      <c r="AR679">
        <f si="105" t="shared"/>
        <v>1</v>
      </c>
      <c r="AS679">
        <f si="106" t="shared"/>
        <v>1</v>
      </c>
      <c r="AT679">
        <f si="107" t="shared"/>
        <v>1</v>
      </c>
      <c r="AU679">
        <f si="108" t="shared"/>
        <v>1</v>
      </c>
      <c r="AV679">
        <f si="109" t="shared"/>
        <v>1</v>
      </c>
      <c r="AW679">
        <f si="110" t="shared"/>
        <v>2</v>
      </c>
    </row>
    <row r="680" spans="30:49" x14ac:dyDescent="0.25">
      <c r="AD680">
        <v>679</v>
      </c>
      <c r="AE680" t="str">
        <f>VLOOKUP(Sheet1!B702,Sheet2!$H$2:$J$300,3,FALSE)</f>
        <v>PHI</v>
      </c>
      <c r="AF680" t="str">
        <f>VLOOKUP(Sheet1!C702,Sheet2!$H$2:$J$300,3,FALSE)</f>
        <v>PHI</v>
      </c>
      <c r="AG680" t="str">
        <f>VLOOKUP(Sheet1!D702,Sheet2!$H$2:$J$300,3,FALSE)</f>
        <v>PHO</v>
      </c>
      <c r="AH680" t="str">
        <f>VLOOKUP(Sheet1!E702,Sheet2!$H$2:$J$300,3,FALSE)</f>
        <v>PHI</v>
      </c>
      <c r="AI680" t="str">
        <f>VLOOKUP(Sheet1!F702,Sheet2!$H$2:$J$300,3,FALSE)</f>
        <v>PHO</v>
      </c>
      <c r="AJ680" t="str">
        <f>VLOOKUP(Sheet1!G702,Sheet2!$H$2:$J$300,3,FALSE)</f>
        <v>PHI</v>
      </c>
      <c r="AK680" t="str">
        <f>VLOOKUP(Sheet1!H702,Sheet2!$H$2:$J$300,3,FALSE)</f>
        <v>ATL</v>
      </c>
      <c r="AL680" t="str">
        <f>VLOOKUP(Sheet1!I702,Sheet2!$H$2:$J$300,3,FALSE)</f>
        <v>UTA</v>
      </c>
      <c r="AM680" t="str">
        <f>VLOOKUP(Sheet1!J702,Sheet2!$H$2:$J$300,3,FALSE)</f>
        <v>PHO</v>
      </c>
      <c r="AN680">
        <f si="101" t="shared"/>
        <v>4</v>
      </c>
      <c r="AO680">
        <f si="102" t="shared"/>
        <v>4</v>
      </c>
      <c r="AP680">
        <f si="103" t="shared"/>
        <v>3</v>
      </c>
      <c r="AQ680">
        <f si="104" t="shared"/>
        <v>4</v>
      </c>
      <c r="AR680">
        <f si="105" t="shared"/>
        <v>3</v>
      </c>
      <c r="AS680">
        <f si="106" t="shared"/>
        <v>4</v>
      </c>
      <c r="AT680">
        <f si="107" t="shared"/>
        <v>1</v>
      </c>
      <c r="AU680">
        <f si="108" t="shared"/>
        <v>1</v>
      </c>
      <c r="AV680">
        <f si="109" t="shared"/>
        <v>3</v>
      </c>
      <c r="AW680">
        <f si="110" t="shared"/>
        <v>4</v>
      </c>
    </row>
    <row r="681" spans="30:49" x14ac:dyDescent="0.25">
      <c r="AD681">
        <v>680</v>
      </c>
      <c r="AE681" t="str">
        <f>VLOOKUP(Sheet1!B703,Sheet2!$H$2:$J$300,3,FALSE)</f>
        <v>PHI</v>
      </c>
      <c r="AF681" t="str">
        <f>VLOOKUP(Sheet1!C703,Sheet2!$H$2:$J$300,3,FALSE)</f>
        <v>SAC</v>
      </c>
      <c r="AG681" t="str">
        <f>VLOOKUP(Sheet1!D703,Sheet2!$H$2:$J$300,3,FALSE)</f>
        <v>MIN</v>
      </c>
      <c r="AH681" t="str">
        <f>VLOOKUP(Sheet1!E703,Sheet2!$H$2:$J$300,3,FALSE)</f>
        <v>DEN</v>
      </c>
      <c r="AI681" t="str">
        <f>VLOOKUP(Sheet1!F703,Sheet2!$H$2:$J$300,3,FALSE)</f>
        <v>ATL</v>
      </c>
      <c r="AJ681" t="str">
        <f>VLOOKUP(Sheet1!G703,Sheet2!$H$2:$J$300,3,FALSE)</f>
        <v>HOU</v>
      </c>
      <c r="AK681" t="str">
        <f>VLOOKUP(Sheet1!H703,Sheet2!$H$2:$J$300,3,FALSE)</f>
        <v>HOU</v>
      </c>
      <c r="AL681" t="str">
        <f>VLOOKUP(Sheet1!I703,Sheet2!$H$2:$J$300,3,FALSE)</f>
        <v>PHO</v>
      </c>
      <c r="AM681" t="str">
        <f>VLOOKUP(Sheet1!J703,Sheet2!$H$2:$J$300,3,FALSE)</f>
        <v>UTA</v>
      </c>
      <c r="AN681">
        <f si="101" t="shared"/>
        <v>1</v>
      </c>
      <c r="AO681">
        <f si="102" t="shared"/>
        <v>1</v>
      </c>
      <c r="AP681">
        <f si="103" t="shared"/>
        <v>1</v>
      </c>
      <c r="AQ681">
        <f si="104" t="shared"/>
        <v>1</v>
      </c>
      <c r="AR681">
        <f si="105" t="shared"/>
        <v>1</v>
      </c>
      <c r="AS681">
        <f si="106" t="shared"/>
        <v>2</v>
      </c>
      <c r="AT681">
        <f si="107" t="shared"/>
        <v>2</v>
      </c>
      <c r="AU681">
        <f si="108" t="shared"/>
        <v>1</v>
      </c>
      <c r="AV681">
        <f si="109" t="shared"/>
        <v>1</v>
      </c>
      <c r="AW681">
        <f si="110" t="shared"/>
        <v>2</v>
      </c>
    </row>
    <row r="682" spans="30:49" x14ac:dyDescent="0.25">
      <c r="AD682">
        <v>681</v>
      </c>
      <c r="AE682" t="str">
        <f>VLOOKUP(Sheet1!B704,Sheet2!$H$2:$J$300,3,FALSE)</f>
        <v>SAC</v>
      </c>
      <c r="AF682" t="str">
        <f>VLOOKUP(Sheet1!C704,Sheet2!$H$2:$J$300,3,FALSE)</f>
        <v>PHI</v>
      </c>
      <c r="AG682" t="str">
        <f>VLOOKUP(Sheet1!D704,Sheet2!$H$2:$J$300,3,FALSE)</f>
        <v>PHO</v>
      </c>
      <c r="AH682" t="str">
        <f>VLOOKUP(Sheet1!E704,Sheet2!$H$2:$J$300,3,FALSE)</f>
        <v>PHI</v>
      </c>
      <c r="AI682" t="str">
        <f>VLOOKUP(Sheet1!F704,Sheet2!$H$2:$J$300,3,FALSE)</f>
        <v>ATL</v>
      </c>
      <c r="AJ682" t="str">
        <f>VLOOKUP(Sheet1!G704,Sheet2!$H$2:$J$300,3,FALSE)</f>
        <v>PHI</v>
      </c>
      <c r="AK682" t="str">
        <f>VLOOKUP(Sheet1!H704,Sheet2!$H$2:$J$300,3,FALSE)</f>
        <v>HOU</v>
      </c>
      <c r="AL682" t="str">
        <f>VLOOKUP(Sheet1!I704,Sheet2!$H$2:$J$300,3,FALSE)</f>
        <v>PHO</v>
      </c>
      <c r="AM682" t="str">
        <f>VLOOKUP(Sheet1!J704,Sheet2!$H$2:$J$300,3,FALSE)</f>
        <v>UTA</v>
      </c>
      <c r="AN682">
        <f si="101" t="shared"/>
        <v>1</v>
      </c>
      <c r="AO682">
        <f si="102" t="shared"/>
        <v>3</v>
      </c>
      <c r="AP682">
        <f si="103" t="shared"/>
        <v>2</v>
      </c>
      <c r="AQ682">
        <f si="104" t="shared"/>
        <v>3</v>
      </c>
      <c r="AR682">
        <f si="105" t="shared"/>
        <v>1</v>
      </c>
      <c r="AS682">
        <f si="106" t="shared"/>
        <v>3</v>
      </c>
      <c r="AT682">
        <f si="107" t="shared"/>
        <v>1</v>
      </c>
      <c r="AU682">
        <f si="108" t="shared"/>
        <v>2</v>
      </c>
      <c r="AV682">
        <f si="109" t="shared"/>
        <v>1</v>
      </c>
      <c r="AW682">
        <f si="110" t="shared"/>
        <v>3</v>
      </c>
    </row>
    <row r="683" spans="30:49" x14ac:dyDescent="0.25">
      <c r="AD683">
        <v>682</v>
      </c>
      <c r="AE683" t="str">
        <f>VLOOKUP(Sheet1!B705,Sheet2!$H$2:$J$300,3,FALSE)</f>
        <v>SAC</v>
      </c>
      <c r="AF683" t="str">
        <f>VLOOKUP(Sheet1!C705,Sheet2!$H$2:$J$300,3,FALSE)</f>
        <v>PHI</v>
      </c>
      <c r="AG683" t="str">
        <f>VLOOKUP(Sheet1!D705,Sheet2!$H$2:$J$300,3,FALSE)</f>
        <v>PHO</v>
      </c>
      <c r="AH683" t="str">
        <f>VLOOKUP(Sheet1!E705,Sheet2!$H$2:$J$300,3,FALSE)</f>
        <v>DEN</v>
      </c>
      <c r="AI683" t="str">
        <f>VLOOKUP(Sheet1!F705,Sheet2!$H$2:$J$300,3,FALSE)</f>
        <v>PHO</v>
      </c>
      <c r="AJ683" t="str">
        <f>VLOOKUP(Sheet1!G705,Sheet2!$H$2:$J$300,3,FALSE)</f>
        <v>PHO</v>
      </c>
      <c r="AK683" t="str">
        <f>VLOOKUP(Sheet1!H705,Sheet2!$H$2:$J$300,3,FALSE)</f>
        <v>HOU</v>
      </c>
      <c r="AL683" t="str">
        <f>VLOOKUP(Sheet1!I705,Sheet2!$H$2:$J$300,3,FALSE)</f>
        <v>ATL</v>
      </c>
      <c r="AM683" t="str">
        <f>VLOOKUP(Sheet1!J705,Sheet2!$H$2:$J$300,3,FALSE)</f>
        <v>UTA</v>
      </c>
      <c r="AN683">
        <f si="101" t="shared"/>
        <v>1</v>
      </c>
      <c r="AO683">
        <f si="102" t="shared"/>
        <v>1</v>
      </c>
      <c r="AP683">
        <f si="103" t="shared"/>
        <v>3</v>
      </c>
      <c r="AQ683">
        <f si="104" t="shared"/>
        <v>1</v>
      </c>
      <c r="AR683">
        <f si="105" t="shared"/>
        <v>3</v>
      </c>
      <c r="AS683">
        <f si="106" t="shared"/>
        <v>3</v>
      </c>
      <c r="AT683">
        <f si="107" t="shared"/>
        <v>1</v>
      </c>
      <c r="AU683">
        <f si="108" t="shared"/>
        <v>1</v>
      </c>
      <c r="AV683">
        <f si="109" t="shared"/>
        <v>1</v>
      </c>
      <c r="AW683">
        <f si="110" t="shared"/>
        <v>3</v>
      </c>
    </row>
    <row r="684" spans="30:49" x14ac:dyDescent="0.25">
      <c r="AD684">
        <v>683</v>
      </c>
      <c r="AE684" t="str">
        <f>VLOOKUP(Sheet1!B706,Sheet2!$H$2:$J$300,3,FALSE)</f>
        <v>PHI</v>
      </c>
      <c r="AF684" t="str">
        <f>VLOOKUP(Sheet1!C706,Sheet2!$H$2:$J$300,3,FALSE)</f>
        <v>UTA</v>
      </c>
      <c r="AG684" t="str">
        <f>VLOOKUP(Sheet1!D706,Sheet2!$H$2:$J$300,3,FALSE)</f>
        <v>PHO</v>
      </c>
      <c r="AH684" t="str">
        <f>VLOOKUP(Sheet1!E706,Sheet2!$H$2:$J$300,3,FALSE)</f>
        <v>PHI</v>
      </c>
      <c r="AI684" t="str">
        <f>VLOOKUP(Sheet1!F706,Sheet2!$H$2:$J$300,3,FALSE)</f>
        <v>DEN</v>
      </c>
      <c r="AJ684" t="str">
        <f>VLOOKUP(Sheet1!G706,Sheet2!$H$2:$J$300,3,FALSE)</f>
        <v>UTA</v>
      </c>
      <c r="AK684" t="str">
        <f>VLOOKUP(Sheet1!H706,Sheet2!$H$2:$J$300,3,FALSE)</f>
        <v>DEN</v>
      </c>
      <c r="AL684" t="str">
        <f>VLOOKUP(Sheet1!I706,Sheet2!$H$2:$J$300,3,FALSE)</f>
        <v>DEN</v>
      </c>
      <c r="AM684" t="str">
        <f>VLOOKUP(Sheet1!J706,Sheet2!$H$2:$J$300,3,FALSE)</f>
        <v>PHO</v>
      </c>
      <c r="AN684">
        <f si="101" t="shared"/>
        <v>2</v>
      </c>
      <c r="AO684">
        <f si="102" t="shared"/>
        <v>2</v>
      </c>
      <c r="AP684">
        <f si="103" t="shared"/>
        <v>2</v>
      </c>
      <c r="AQ684">
        <f si="104" t="shared"/>
        <v>2</v>
      </c>
      <c r="AR684">
        <f si="105" t="shared"/>
        <v>3</v>
      </c>
      <c r="AS684">
        <f si="106" t="shared"/>
        <v>2</v>
      </c>
      <c r="AT684">
        <f si="107" t="shared"/>
        <v>3</v>
      </c>
      <c r="AU684">
        <f si="108" t="shared"/>
        <v>3</v>
      </c>
      <c r="AV684">
        <f si="109" t="shared"/>
        <v>2</v>
      </c>
      <c r="AW684">
        <f si="110" t="shared"/>
        <v>3</v>
      </c>
    </row>
    <row r="685" spans="30:49" x14ac:dyDescent="0.25">
      <c r="AD685">
        <v>684</v>
      </c>
      <c r="AE685" t="str">
        <f>VLOOKUP(Sheet1!B707,Sheet2!$H$2:$J$300,3,FALSE)</f>
        <v>PHI</v>
      </c>
      <c r="AF685" t="str">
        <f>VLOOKUP(Sheet1!C707,Sheet2!$H$2:$J$300,3,FALSE)</f>
        <v>MIN</v>
      </c>
      <c r="AG685" t="str">
        <f>VLOOKUP(Sheet1!D707,Sheet2!$H$2:$J$300,3,FALSE)</f>
        <v>PHO</v>
      </c>
      <c r="AH685" t="str">
        <f>VLOOKUP(Sheet1!E707,Sheet2!$H$2:$J$300,3,FALSE)</f>
        <v>ATL</v>
      </c>
      <c r="AI685" t="str">
        <f>VLOOKUP(Sheet1!F707,Sheet2!$H$2:$J$300,3,FALSE)</f>
        <v>UTA</v>
      </c>
      <c r="AJ685" t="str">
        <f>VLOOKUP(Sheet1!G707,Sheet2!$H$2:$J$300,3,FALSE)</f>
        <v>PHO</v>
      </c>
      <c r="AK685" t="str">
        <f>VLOOKUP(Sheet1!H707,Sheet2!$H$2:$J$300,3,FALSE)</f>
        <v>HOU</v>
      </c>
      <c r="AL685" t="str">
        <f>VLOOKUP(Sheet1!I707,Sheet2!$H$2:$J$300,3,FALSE)</f>
        <v>DEN</v>
      </c>
      <c r="AM685" t="str">
        <f>VLOOKUP(Sheet1!J707,Sheet2!$H$2:$J$300,3,FALSE)</f>
        <v>UTA</v>
      </c>
      <c r="AN685">
        <f si="101" t="shared"/>
        <v>1</v>
      </c>
      <c r="AO685">
        <f si="102" t="shared"/>
        <v>1</v>
      </c>
      <c r="AP685">
        <f si="103" t="shared"/>
        <v>2</v>
      </c>
      <c r="AQ685">
        <f si="104" t="shared"/>
        <v>1</v>
      </c>
      <c r="AR685">
        <f si="105" t="shared"/>
        <v>2</v>
      </c>
      <c r="AS685">
        <f si="106" t="shared"/>
        <v>2</v>
      </c>
      <c r="AT685">
        <f si="107" t="shared"/>
        <v>1</v>
      </c>
      <c r="AU685">
        <f si="108" t="shared"/>
        <v>1</v>
      </c>
      <c r="AV685">
        <f si="109" t="shared"/>
        <v>2</v>
      </c>
      <c r="AW685">
        <f si="110" t="shared"/>
        <v>2</v>
      </c>
    </row>
    <row r="686" spans="30:49" x14ac:dyDescent="0.25">
      <c r="AD686">
        <v>685</v>
      </c>
      <c r="AE686" t="str">
        <f>VLOOKUP(Sheet1!B708,Sheet2!$H$2:$J$300,3,FALSE)</f>
        <v>PHI</v>
      </c>
      <c r="AF686" t="str">
        <f>VLOOKUP(Sheet1!C708,Sheet2!$H$2:$J$300,3,FALSE)</f>
        <v>SAC</v>
      </c>
      <c r="AG686" t="str">
        <f>VLOOKUP(Sheet1!D708,Sheet2!$H$2:$J$300,3,FALSE)</f>
        <v>PHO</v>
      </c>
      <c r="AH686" t="str">
        <f>VLOOKUP(Sheet1!E708,Sheet2!$H$2:$J$300,3,FALSE)</f>
        <v>DEN</v>
      </c>
      <c r="AI686" t="str">
        <f>VLOOKUP(Sheet1!F708,Sheet2!$H$2:$J$300,3,FALSE)</f>
        <v>HOU</v>
      </c>
      <c r="AJ686" t="str">
        <f>VLOOKUP(Sheet1!G708,Sheet2!$H$2:$J$300,3,FALSE)</f>
        <v>HOU</v>
      </c>
      <c r="AK686" t="str">
        <f>VLOOKUP(Sheet1!H708,Sheet2!$H$2:$J$300,3,FALSE)</f>
        <v>SAC</v>
      </c>
      <c r="AL686" t="str">
        <f>VLOOKUP(Sheet1!I708,Sheet2!$H$2:$J$300,3,FALSE)</f>
        <v>DEN</v>
      </c>
      <c r="AM686" t="str">
        <f>VLOOKUP(Sheet1!J708,Sheet2!$H$2:$J$300,3,FALSE)</f>
        <v>MIN</v>
      </c>
      <c r="AN686">
        <f si="101" t="shared"/>
        <v>1</v>
      </c>
      <c r="AO686">
        <f si="102" t="shared"/>
        <v>2</v>
      </c>
      <c r="AP686">
        <f si="103" t="shared"/>
        <v>1</v>
      </c>
      <c r="AQ686">
        <f si="104" t="shared"/>
        <v>2</v>
      </c>
      <c r="AR686">
        <f si="105" t="shared"/>
        <v>2</v>
      </c>
      <c r="AS686">
        <f si="106" t="shared"/>
        <v>2</v>
      </c>
      <c r="AT686">
        <f si="107" t="shared"/>
        <v>2</v>
      </c>
      <c r="AU686">
        <f si="108" t="shared"/>
        <v>2</v>
      </c>
      <c r="AV686">
        <f si="109" t="shared"/>
        <v>1</v>
      </c>
      <c r="AW686">
        <f si="110" t="shared"/>
        <v>2</v>
      </c>
    </row>
    <row r="687" spans="30:49" x14ac:dyDescent="0.25">
      <c r="AD687">
        <v>686</v>
      </c>
      <c r="AE687" t="str">
        <f>VLOOKUP(Sheet1!B709,Sheet2!$H$2:$J$300,3,FALSE)</f>
        <v>MIN</v>
      </c>
      <c r="AF687" t="str">
        <f>VLOOKUP(Sheet1!C709,Sheet2!$H$2:$J$300,3,FALSE)</f>
        <v>PHI</v>
      </c>
      <c r="AG687" t="str">
        <f>VLOOKUP(Sheet1!D709,Sheet2!$H$2:$J$300,3,FALSE)</f>
        <v>PHO</v>
      </c>
      <c r="AH687" t="str">
        <f>VLOOKUP(Sheet1!E709,Sheet2!$H$2:$J$300,3,FALSE)</f>
        <v>PHI</v>
      </c>
      <c r="AI687" t="str">
        <f>VLOOKUP(Sheet1!F709,Sheet2!$H$2:$J$300,3,FALSE)</f>
        <v>DEN</v>
      </c>
      <c r="AJ687" t="str">
        <f>VLOOKUP(Sheet1!G709,Sheet2!$H$2:$J$300,3,FALSE)</f>
        <v>PHI</v>
      </c>
      <c r="AK687" t="str">
        <f>VLOOKUP(Sheet1!H709,Sheet2!$H$2:$J$300,3,FALSE)</f>
        <v>HOU</v>
      </c>
      <c r="AL687" t="str">
        <f>VLOOKUP(Sheet1!I709,Sheet2!$H$2:$J$300,3,FALSE)</f>
        <v>PHO</v>
      </c>
      <c r="AM687" t="str">
        <f>VLOOKUP(Sheet1!J709,Sheet2!$H$2:$J$300,3,FALSE)</f>
        <v>UTA</v>
      </c>
      <c r="AN687">
        <f si="101" t="shared"/>
        <v>1</v>
      </c>
      <c r="AO687">
        <f si="102" t="shared"/>
        <v>3</v>
      </c>
      <c r="AP687">
        <f si="103" t="shared"/>
        <v>2</v>
      </c>
      <c r="AQ687">
        <f si="104" t="shared"/>
        <v>3</v>
      </c>
      <c r="AR687">
        <f si="105" t="shared"/>
        <v>1</v>
      </c>
      <c r="AS687">
        <f si="106" t="shared"/>
        <v>3</v>
      </c>
      <c r="AT687">
        <f si="107" t="shared"/>
        <v>1</v>
      </c>
      <c r="AU687">
        <f si="108" t="shared"/>
        <v>2</v>
      </c>
      <c r="AV687">
        <f si="109" t="shared"/>
        <v>1</v>
      </c>
      <c r="AW687">
        <f si="110" t="shared"/>
        <v>3</v>
      </c>
    </row>
    <row r="688" spans="30:49" x14ac:dyDescent="0.25">
      <c r="AD688">
        <v>687</v>
      </c>
      <c r="AE688" t="str">
        <f>VLOOKUP(Sheet1!B710,Sheet2!$H$2:$J$300,3,FALSE)</f>
        <v>PHI</v>
      </c>
      <c r="AF688" t="str">
        <f>VLOOKUP(Sheet1!C710,Sheet2!$H$2:$J$300,3,FALSE)</f>
        <v>SAC</v>
      </c>
      <c r="AG688" t="str">
        <f>VLOOKUP(Sheet1!D710,Sheet2!$H$2:$J$300,3,FALSE)</f>
        <v>PHO</v>
      </c>
      <c r="AH688" t="str">
        <f>VLOOKUP(Sheet1!E710,Sheet2!$H$2:$J$300,3,FALSE)</f>
        <v>DEN</v>
      </c>
      <c r="AI688" t="str">
        <f>VLOOKUP(Sheet1!F710,Sheet2!$H$2:$J$300,3,FALSE)</f>
        <v>PHO</v>
      </c>
      <c r="AJ688" t="str">
        <f>VLOOKUP(Sheet1!G710,Sheet2!$H$2:$J$300,3,FALSE)</f>
        <v>SAC</v>
      </c>
      <c r="AK688" t="str">
        <f>VLOOKUP(Sheet1!H710,Sheet2!$H$2:$J$300,3,FALSE)</f>
        <v>DEN</v>
      </c>
      <c r="AL688" t="str">
        <f>VLOOKUP(Sheet1!I710,Sheet2!$H$2:$J$300,3,FALSE)</f>
        <v>UTA</v>
      </c>
      <c r="AM688" t="str">
        <f>VLOOKUP(Sheet1!J710,Sheet2!$H$2:$J$300,3,FALSE)</f>
        <v>UTA</v>
      </c>
      <c r="AN688">
        <f si="101" t="shared"/>
        <v>1</v>
      </c>
      <c r="AO688">
        <f si="102" t="shared"/>
        <v>2</v>
      </c>
      <c r="AP688">
        <f si="103" t="shared"/>
        <v>2</v>
      </c>
      <c r="AQ688">
        <f si="104" t="shared"/>
        <v>2</v>
      </c>
      <c r="AR688">
        <f si="105" t="shared"/>
        <v>2</v>
      </c>
      <c r="AS688">
        <f si="106" t="shared"/>
        <v>2</v>
      </c>
      <c r="AT688">
        <f si="107" t="shared"/>
        <v>2</v>
      </c>
      <c r="AU688">
        <f si="108" t="shared"/>
        <v>2</v>
      </c>
      <c r="AV688">
        <f si="109" t="shared"/>
        <v>2</v>
      </c>
      <c r="AW688">
        <f si="110" t="shared"/>
        <v>2</v>
      </c>
    </row>
    <row r="689" spans="30:49" x14ac:dyDescent="0.25">
      <c r="AD689">
        <v>688</v>
      </c>
      <c r="AE689" t="str">
        <f>VLOOKUP(Sheet1!B711,Sheet2!$H$2:$J$300,3,FALSE)</f>
        <v>PHI</v>
      </c>
      <c r="AF689" t="str">
        <f>VLOOKUP(Sheet1!C711,Sheet2!$H$2:$J$300,3,FALSE)</f>
        <v>MIN</v>
      </c>
      <c r="AG689" t="str">
        <f>VLOOKUP(Sheet1!D711,Sheet2!$H$2:$J$300,3,FALSE)</f>
        <v>HOU</v>
      </c>
      <c r="AH689" t="str">
        <f>VLOOKUP(Sheet1!E711,Sheet2!$H$2:$J$300,3,FALSE)</f>
        <v>DEN</v>
      </c>
      <c r="AI689" t="str">
        <f>VLOOKUP(Sheet1!F711,Sheet2!$H$2:$J$300,3,FALSE)</f>
        <v>PHO</v>
      </c>
      <c r="AJ689" t="str">
        <f>VLOOKUP(Sheet1!G711,Sheet2!$H$2:$J$300,3,FALSE)</f>
        <v>SAC</v>
      </c>
      <c r="AK689" t="str">
        <f>VLOOKUP(Sheet1!H711,Sheet2!$H$2:$J$300,3,FALSE)</f>
        <v>PHO</v>
      </c>
      <c r="AL689" t="str">
        <f>VLOOKUP(Sheet1!I711,Sheet2!$H$2:$J$300,3,FALSE)</f>
        <v>DEN</v>
      </c>
      <c r="AM689" t="str">
        <f>VLOOKUP(Sheet1!J711,Sheet2!$H$2:$J$300,3,FALSE)</f>
        <v>PHO</v>
      </c>
      <c r="AN689">
        <f si="101" t="shared"/>
        <v>1</v>
      </c>
      <c r="AO689">
        <f si="102" t="shared"/>
        <v>1</v>
      </c>
      <c r="AP689">
        <f si="103" t="shared"/>
        <v>1</v>
      </c>
      <c r="AQ689">
        <f si="104" t="shared"/>
        <v>2</v>
      </c>
      <c r="AR689">
        <f si="105" t="shared"/>
        <v>3</v>
      </c>
      <c r="AS689">
        <f si="106" t="shared"/>
        <v>1</v>
      </c>
      <c r="AT689">
        <f si="107" t="shared"/>
        <v>3</v>
      </c>
      <c r="AU689">
        <f si="108" t="shared"/>
        <v>2</v>
      </c>
      <c r="AV689">
        <f si="109" t="shared"/>
        <v>3</v>
      </c>
      <c r="AW689">
        <f si="110" t="shared"/>
        <v>3</v>
      </c>
    </row>
    <row r="690" spans="30:49" x14ac:dyDescent="0.25">
      <c r="AD690">
        <v>689</v>
      </c>
      <c r="AE690" t="str">
        <f>VLOOKUP(Sheet1!B712,Sheet2!$H$2:$J$300,3,FALSE)</f>
        <v>SAC</v>
      </c>
      <c r="AF690" t="str">
        <f>VLOOKUP(Sheet1!C712,Sheet2!$H$2:$J$300,3,FALSE)</f>
        <v>PHI</v>
      </c>
      <c r="AG690" t="str">
        <f>VLOOKUP(Sheet1!D712,Sheet2!$H$2:$J$300,3,FALSE)</f>
        <v>PHO</v>
      </c>
      <c r="AH690" t="str">
        <f>VLOOKUP(Sheet1!E712,Sheet2!$H$2:$J$300,3,FALSE)</f>
        <v>PHI</v>
      </c>
      <c r="AI690" t="str">
        <f>VLOOKUP(Sheet1!F712,Sheet2!$H$2:$J$300,3,FALSE)</f>
        <v>PHO</v>
      </c>
      <c r="AJ690" t="str">
        <f>VLOOKUP(Sheet1!G712,Sheet2!$H$2:$J$300,3,FALSE)</f>
        <v>UTA</v>
      </c>
      <c r="AK690" t="str">
        <f>VLOOKUP(Sheet1!H712,Sheet2!$H$2:$J$300,3,FALSE)</f>
        <v>HOU</v>
      </c>
      <c r="AL690" t="str">
        <f>VLOOKUP(Sheet1!I712,Sheet2!$H$2:$J$300,3,FALSE)</f>
        <v>ATL</v>
      </c>
      <c r="AM690" t="str">
        <f>VLOOKUP(Sheet1!J712,Sheet2!$H$2:$J$300,3,FALSE)</f>
        <v>PHO</v>
      </c>
      <c r="AN690">
        <f si="101" t="shared"/>
        <v>1</v>
      </c>
      <c r="AO690">
        <f si="102" t="shared"/>
        <v>2</v>
      </c>
      <c r="AP690">
        <f si="103" t="shared"/>
        <v>3</v>
      </c>
      <c r="AQ690">
        <f si="104" t="shared"/>
        <v>2</v>
      </c>
      <c r="AR690">
        <f si="105" t="shared"/>
        <v>3</v>
      </c>
      <c r="AS690">
        <f si="106" t="shared"/>
        <v>1</v>
      </c>
      <c r="AT690">
        <f si="107" t="shared"/>
        <v>1</v>
      </c>
      <c r="AU690">
        <f si="108" t="shared"/>
        <v>1</v>
      </c>
      <c r="AV690">
        <f si="109" t="shared"/>
        <v>3</v>
      </c>
      <c r="AW690">
        <f si="110" t="shared"/>
        <v>3</v>
      </c>
    </row>
    <row r="691" spans="30:49" x14ac:dyDescent="0.25">
      <c r="AD691">
        <v>690</v>
      </c>
      <c r="AE691" t="str">
        <f>VLOOKUP(Sheet1!B713,Sheet2!$H$2:$J$300,3,FALSE)</f>
        <v>PHI</v>
      </c>
      <c r="AF691" t="str">
        <f>VLOOKUP(Sheet1!C713,Sheet2!$H$2:$J$300,3,FALSE)</f>
        <v>PHI</v>
      </c>
      <c r="AG691" t="str">
        <f>VLOOKUP(Sheet1!D713,Sheet2!$H$2:$J$300,3,FALSE)</f>
        <v>PHO</v>
      </c>
      <c r="AH691" t="str">
        <f>VLOOKUP(Sheet1!E713,Sheet2!$H$2:$J$300,3,FALSE)</f>
        <v>DEN</v>
      </c>
      <c r="AI691" t="str">
        <f>VLOOKUP(Sheet1!F713,Sheet2!$H$2:$J$300,3,FALSE)</f>
        <v>PHO</v>
      </c>
      <c r="AJ691" t="str">
        <f>VLOOKUP(Sheet1!G713,Sheet2!$H$2:$J$300,3,FALSE)</f>
        <v>UTA</v>
      </c>
      <c r="AK691" t="str">
        <f>VLOOKUP(Sheet1!H713,Sheet2!$H$2:$J$300,3,FALSE)</f>
        <v>HOU</v>
      </c>
      <c r="AL691" t="str">
        <f>VLOOKUP(Sheet1!I713,Sheet2!$H$2:$J$300,3,FALSE)</f>
        <v>DEN</v>
      </c>
      <c r="AM691" t="str">
        <f>VLOOKUP(Sheet1!J713,Sheet2!$H$2:$J$300,3,FALSE)</f>
        <v>UTA</v>
      </c>
      <c r="AN691">
        <f si="101" t="shared"/>
        <v>2</v>
      </c>
      <c r="AO691">
        <f si="102" t="shared"/>
        <v>2</v>
      </c>
      <c r="AP691">
        <f si="103" t="shared"/>
        <v>2</v>
      </c>
      <c r="AQ691">
        <f si="104" t="shared"/>
        <v>2</v>
      </c>
      <c r="AR691">
        <f si="105" t="shared"/>
        <v>2</v>
      </c>
      <c r="AS691">
        <f si="106" t="shared"/>
        <v>2</v>
      </c>
      <c r="AT691">
        <f si="107" t="shared"/>
        <v>1</v>
      </c>
      <c r="AU691">
        <f si="108" t="shared"/>
        <v>2</v>
      </c>
      <c r="AV691">
        <f si="109" t="shared"/>
        <v>2</v>
      </c>
      <c r="AW691">
        <f si="110" t="shared"/>
        <v>2</v>
      </c>
    </row>
    <row r="692" spans="30:49" x14ac:dyDescent="0.25">
      <c r="AD692">
        <v>691</v>
      </c>
      <c r="AE692" t="str">
        <f>VLOOKUP(Sheet1!B714,Sheet2!$H$2:$J$300,3,FALSE)</f>
        <v>PHI</v>
      </c>
      <c r="AF692" t="str">
        <f>VLOOKUP(Sheet1!C714,Sheet2!$H$2:$J$300,3,FALSE)</f>
        <v>SAC</v>
      </c>
      <c r="AG692" t="str">
        <f>VLOOKUP(Sheet1!D714,Sheet2!$H$2:$J$300,3,FALSE)</f>
        <v>PHI</v>
      </c>
      <c r="AH692" t="str">
        <f>VLOOKUP(Sheet1!E714,Sheet2!$H$2:$J$300,3,FALSE)</f>
        <v>DEN</v>
      </c>
      <c r="AI692" t="str">
        <f>VLOOKUP(Sheet1!F714,Sheet2!$H$2:$J$300,3,FALSE)</f>
        <v>ATL</v>
      </c>
      <c r="AJ692" t="str">
        <f>VLOOKUP(Sheet1!G714,Sheet2!$H$2:$J$300,3,FALSE)</f>
        <v>PHI</v>
      </c>
      <c r="AK692" t="str">
        <f>VLOOKUP(Sheet1!H714,Sheet2!$H$2:$J$300,3,FALSE)</f>
        <v>PHO</v>
      </c>
      <c r="AL692" t="str">
        <f>VLOOKUP(Sheet1!I714,Sheet2!$H$2:$J$300,3,FALSE)</f>
        <v>DEN</v>
      </c>
      <c r="AM692" t="str">
        <f>VLOOKUP(Sheet1!J714,Sheet2!$H$2:$J$300,3,FALSE)</f>
        <v>DEN</v>
      </c>
      <c r="AN692">
        <f si="101" t="shared"/>
        <v>3</v>
      </c>
      <c r="AO692">
        <f si="102" t="shared"/>
        <v>1</v>
      </c>
      <c r="AP692">
        <f si="103" t="shared"/>
        <v>3</v>
      </c>
      <c r="AQ692">
        <f si="104" t="shared"/>
        <v>3</v>
      </c>
      <c r="AR692">
        <f si="105" t="shared"/>
        <v>1</v>
      </c>
      <c r="AS692">
        <f si="106" t="shared"/>
        <v>3</v>
      </c>
      <c r="AT692">
        <f si="107" t="shared"/>
        <v>1</v>
      </c>
      <c r="AU692">
        <f si="108" t="shared"/>
        <v>3</v>
      </c>
      <c r="AV692">
        <f si="109" t="shared"/>
        <v>3</v>
      </c>
      <c r="AW692">
        <f si="110" t="shared"/>
        <v>3</v>
      </c>
    </row>
    <row r="693" spans="30:49" x14ac:dyDescent="0.25">
      <c r="AD693">
        <v>692</v>
      </c>
      <c r="AE693" t="str">
        <f>VLOOKUP(Sheet1!B715,Sheet2!$H$2:$J$300,3,FALSE)</f>
        <v>UTA</v>
      </c>
      <c r="AF693" t="str">
        <f>VLOOKUP(Sheet1!C715,Sheet2!$H$2:$J$300,3,FALSE)</f>
        <v>MIN</v>
      </c>
      <c r="AG693" t="str">
        <f>VLOOKUP(Sheet1!D715,Sheet2!$H$2:$J$300,3,FALSE)</f>
        <v>PHO</v>
      </c>
      <c r="AH693" t="str">
        <f>VLOOKUP(Sheet1!E715,Sheet2!$H$2:$J$300,3,FALSE)</f>
        <v>PHI</v>
      </c>
      <c r="AI693" t="str">
        <f>VLOOKUP(Sheet1!F715,Sheet2!$H$2:$J$300,3,FALSE)</f>
        <v>DEN</v>
      </c>
      <c r="AJ693" t="str">
        <f>VLOOKUP(Sheet1!G715,Sheet2!$H$2:$J$300,3,FALSE)</f>
        <v>PHO</v>
      </c>
      <c r="AK693" t="str">
        <f>VLOOKUP(Sheet1!H715,Sheet2!$H$2:$J$300,3,FALSE)</f>
        <v>PHO</v>
      </c>
      <c r="AL693" t="str">
        <f>VLOOKUP(Sheet1!I715,Sheet2!$H$2:$J$300,3,FALSE)</f>
        <v>UTA</v>
      </c>
      <c r="AM693" t="str">
        <f>VLOOKUP(Sheet1!J715,Sheet2!$H$2:$J$300,3,FALSE)</f>
        <v>UTA</v>
      </c>
      <c r="AN693">
        <f si="101" t="shared"/>
        <v>3</v>
      </c>
      <c r="AO693">
        <f si="102" t="shared"/>
        <v>1</v>
      </c>
      <c r="AP693">
        <f si="103" t="shared"/>
        <v>3</v>
      </c>
      <c r="AQ693">
        <f si="104" t="shared"/>
        <v>1</v>
      </c>
      <c r="AR693">
        <f si="105" t="shared"/>
        <v>1</v>
      </c>
      <c r="AS693">
        <f si="106" t="shared"/>
        <v>3</v>
      </c>
      <c r="AT693">
        <f si="107" t="shared"/>
        <v>3</v>
      </c>
      <c r="AU693">
        <f si="108" t="shared"/>
        <v>3</v>
      </c>
      <c r="AV693">
        <f si="109" t="shared"/>
        <v>3</v>
      </c>
      <c r="AW693">
        <f si="110" t="shared"/>
        <v>3</v>
      </c>
    </row>
    <row r="694" spans="30:49" x14ac:dyDescent="0.25">
      <c r="AD694">
        <v>693</v>
      </c>
      <c r="AE694" t="str">
        <f>VLOOKUP(Sheet1!B716,Sheet2!$H$2:$J$300,3,FALSE)</f>
        <v>PHI</v>
      </c>
      <c r="AF694" t="str">
        <f>VLOOKUP(Sheet1!C716,Sheet2!$H$2:$J$300,3,FALSE)</f>
        <v>MIN</v>
      </c>
      <c r="AG694" t="str">
        <f>VLOOKUP(Sheet1!D716,Sheet2!$H$2:$J$300,3,FALSE)</f>
        <v>PHI</v>
      </c>
      <c r="AH694" t="str">
        <f>VLOOKUP(Sheet1!E716,Sheet2!$H$2:$J$300,3,FALSE)</f>
        <v>UTA</v>
      </c>
      <c r="AI694" t="str">
        <f>VLOOKUP(Sheet1!F716,Sheet2!$H$2:$J$300,3,FALSE)</f>
        <v>DEN</v>
      </c>
      <c r="AJ694" t="str">
        <f>VLOOKUP(Sheet1!G716,Sheet2!$H$2:$J$300,3,FALSE)</f>
        <v>PHO</v>
      </c>
      <c r="AK694" t="str">
        <f>VLOOKUP(Sheet1!H716,Sheet2!$H$2:$J$300,3,FALSE)</f>
        <v>ATL</v>
      </c>
      <c r="AL694" t="str">
        <f>VLOOKUP(Sheet1!I716,Sheet2!$H$2:$J$300,3,FALSE)</f>
        <v>PHO</v>
      </c>
      <c r="AM694" t="str">
        <f>VLOOKUP(Sheet1!J716,Sheet2!$H$2:$J$300,3,FALSE)</f>
        <v>UTA</v>
      </c>
      <c r="AN694">
        <f ref="AN694:AN757" si="111" t="shared">COUNTIF($AE694:$AM694,AE694)</f>
        <v>2</v>
      </c>
      <c r="AO694">
        <f ref="AO694:AO757" si="112" t="shared">COUNTIF($AE694:$AM694,AF694)</f>
        <v>1</v>
      </c>
      <c r="AP694">
        <f ref="AP694:AP757" si="113" t="shared">COUNTIF($AE694:$AM694,AG694)</f>
        <v>2</v>
      </c>
      <c r="AQ694">
        <f ref="AQ694:AQ757" si="114" t="shared">COUNTIF($AE694:$AM694,AH694)</f>
        <v>2</v>
      </c>
      <c r="AR694">
        <f ref="AR694:AR757" si="115" t="shared">COUNTIF($AE694:$AM694,AI694)</f>
        <v>1</v>
      </c>
      <c r="AS694">
        <f ref="AS694:AS757" si="116" t="shared">COUNTIF($AE694:$AM694,AJ694)</f>
        <v>2</v>
      </c>
      <c r="AT694">
        <f ref="AT694:AT757" si="117" t="shared">COUNTIF($AE694:$AM694,AK694)</f>
        <v>1</v>
      </c>
      <c r="AU694">
        <f ref="AU694:AU757" si="118" t="shared">COUNTIF($AE694:$AM694,AL694)</f>
        <v>2</v>
      </c>
      <c r="AV694">
        <f ref="AV694:AV757" si="119" t="shared">COUNTIF($AE694:$AM694,AM694)</f>
        <v>2</v>
      </c>
      <c r="AW694">
        <f ref="AW694:AW757" si="120" t="shared">MAX(AN694:AV694)</f>
        <v>2</v>
      </c>
    </row>
    <row r="695" spans="30:49" x14ac:dyDescent="0.25">
      <c r="AD695">
        <v>694</v>
      </c>
      <c r="AE695" t="str">
        <f>VLOOKUP(Sheet1!B717,Sheet2!$H$2:$J$300,3,FALSE)</f>
        <v>PHI</v>
      </c>
      <c r="AF695" t="str">
        <f>VLOOKUP(Sheet1!C717,Sheet2!$H$2:$J$300,3,FALSE)</f>
        <v>PHO</v>
      </c>
      <c r="AG695" t="str">
        <f>VLOOKUP(Sheet1!D717,Sheet2!$H$2:$J$300,3,FALSE)</f>
        <v>PHO</v>
      </c>
      <c r="AH695" t="str">
        <f>VLOOKUP(Sheet1!E717,Sheet2!$H$2:$J$300,3,FALSE)</f>
        <v>DEN</v>
      </c>
      <c r="AI695" t="str">
        <f>VLOOKUP(Sheet1!F717,Sheet2!$H$2:$J$300,3,FALSE)</f>
        <v>PHO</v>
      </c>
      <c r="AJ695" t="str">
        <f>VLOOKUP(Sheet1!G717,Sheet2!$H$2:$J$300,3,FALSE)</f>
        <v>MIN</v>
      </c>
      <c r="AK695" t="str">
        <f>VLOOKUP(Sheet1!H717,Sheet2!$H$2:$J$300,3,FALSE)</f>
        <v>HOU</v>
      </c>
      <c r="AL695" t="str">
        <f>VLOOKUP(Sheet1!I717,Sheet2!$H$2:$J$300,3,FALSE)</f>
        <v>PHO</v>
      </c>
      <c r="AM695" t="str">
        <f>VLOOKUP(Sheet1!J717,Sheet2!$H$2:$J$300,3,FALSE)</f>
        <v>UTA</v>
      </c>
      <c r="AN695">
        <f si="111" t="shared"/>
        <v>1</v>
      </c>
      <c r="AO695">
        <f si="112" t="shared"/>
        <v>4</v>
      </c>
      <c r="AP695">
        <f si="113" t="shared"/>
        <v>4</v>
      </c>
      <c r="AQ695">
        <f si="114" t="shared"/>
        <v>1</v>
      </c>
      <c r="AR695">
        <f si="115" t="shared"/>
        <v>4</v>
      </c>
      <c r="AS695">
        <f si="116" t="shared"/>
        <v>1</v>
      </c>
      <c r="AT695">
        <f si="117" t="shared"/>
        <v>1</v>
      </c>
      <c r="AU695">
        <f si="118" t="shared"/>
        <v>4</v>
      </c>
      <c r="AV695">
        <f si="119" t="shared"/>
        <v>1</v>
      </c>
      <c r="AW695">
        <f si="120" t="shared"/>
        <v>4</v>
      </c>
    </row>
    <row r="696" spans="30:49" x14ac:dyDescent="0.25">
      <c r="AD696">
        <v>695</v>
      </c>
      <c r="AE696" t="str">
        <f>VLOOKUP(Sheet1!B718,Sheet2!$H$2:$J$300,3,FALSE)</f>
        <v>PHI</v>
      </c>
      <c r="AF696" t="str">
        <f>VLOOKUP(Sheet1!C718,Sheet2!$H$2:$J$300,3,FALSE)</f>
        <v>ATL</v>
      </c>
      <c r="AG696" t="str">
        <f>VLOOKUP(Sheet1!D718,Sheet2!$H$2:$J$300,3,FALSE)</f>
        <v>PHO</v>
      </c>
      <c r="AH696" t="str">
        <f>VLOOKUP(Sheet1!E718,Sheet2!$H$2:$J$300,3,FALSE)</f>
        <v>DEN</v>
      </c>
      <c r="AI696" t="str">
        <f>VLOOKUP(Sheet1!F718,Sheet2!$H$2:$J$300,3,FALSE)</f>
        <v>PHO</v>
      </c>
      <c r="AJ696" t="str">
        <f>VLOOKUP(Sheet1!G718,Sheet2!$H$2:$J$300,3,FALSE)</f>
        <v>UTA</v>
      </c>
      <c r="AK696" t="str">
        <f>VLOOKUP(Sheet1!H718,Sheet2!$H$2:$J$300,3,FALSE)</f>
        <v>ATL</v>
      </c>
      <c r="AL696" t="str">
        <f>VLOOKUP(Sheet1!I718,Sheet2!$H$2:$J$300,3,FALSE)</f>
        <v>DEN</v>
      </c>
      <c r="AM696" t="str">
        <f>VLOOKUP(Sheet1!J718,Sheet2!$H$2:$J$300,3,FALSE)</f>
        <v>MIN</v>
      </c>
      <c r="AN696">
        <f si="111" t="shared"/>
        <v>1</v>
      </c>
      <c r="AO696">
        <f si="112" t="shared"/>
        <v>2</v>
      </c>
      <c r="AP696">
        <f si="113" t="shared"/>
        <v>2</v>
      </c>
      <c r="AQ696">
        <f si="114" t="shared"/>
        <v>2</v>
      </c>
      <c r="AR696">
        <f si="115" t="shared"/>
        <v>2</v>
      </c>
      <c r="AS696">
        <f si="116" t="shared"/>
        <v>1</v>
      </c>
      <c r="AT696">
        <f si="117" t="shared"/>
        <v>2</v>
      </c>
      <c r="AU696">
        <f si="118" t="shared"/>
        <v>2</v>
      </c>
      <c r="AV696">
        <f si="119" t="shared"/>
        <v>1</v>
      </c>
      <c r="AW696">
        <f si="120" t="shared"/>
        <v>2</v>
      </c>
    </row>
    <row r="697" spans="30:49" x14ac:dyDescent="0.25">
      <c r="AD697">
        <v>696</v>
      </c>
      <c r="AE697" t="str">
        <f>VLOOKUP(Sheet1!B719,Sheet2!$H$2:$J$300,3,FALSE)</f>
        <v>PHI</v>
      </c>
      <c r="AF697" t="str">
        <f>VLOOKUP(Sheet1!C719,Sheet2!$H$2:$J$300,3,FALSE)</f>
        <v>UTA</v>
      </c>
      <c r="AG697" t="str">
        <f>VLOOKUP(Sheet1!D719,Sheet2!$H$2:$J$300,3,FALSE)</f>
        <v>UTA</v>
      </c>
      <c r="AH697" t="str">
        <f>VLOOKUP(Sheet1!E719,Sheet2!$H$2:$J$300,3,FALSE)</f>
        <v>DEN</v>
      </c>
      <c r="AI697" t="str">
        <f>VLOOKUP(Sheet1!F719,Sheet2!$H$2:$J$300,3,FALSE)</f>
        <v>UTA</v>
      </c>
      <c r="AJ697" t="str">
        <f>VLOOKUP(Sheet1!G719,Sheet2!$H$2:$J$300,3,FALSE)</f>
        <v>HOU</v>
      </c>
      <c r="AK697" t="str">
        <f>VLOOKUP(Sheet1!H719,Sheet2!$H$2:$J$300,3,FALSE)</f>
        <v>SAC</v>
      </c>
      <c r="AL697" t="str">
        <f>VLOOKUP(Sheet1!I719,Sheet2!$H$2:$J$300,3,FALSE)</f>
        <v>PHO</v>
      </c>
      <c r="AM697" t="str">
        <f>VLOOKUP(Sheet1!J719,Sheet2!$H$2:$J$300,3,FALSE)</f>
        <v>UTA</v>
      </c>
      <c r="AN697">
        <f si="111" t="shared"/>
        <v>1</v>
      </c>
      <c r="AO697">
        <f si="112" t="shared"/>
        <v>4</v>
      </c>
      <c r="AP697">
        <f si="113" t="shared"/>
        <v>4</v>
      </c>
      <c r="AQ697">
        <f si="114" t="shared"/>
        <v>1</v>
      </c>
      <c r="AR697">
        <f si="115" t="shared"/>
        <v>4</v>
      </c>
      <c r="AS697">
        <f si="116" t="shared"/>
        <v>1</v>
      </c>
      <c r="AT697">
        <f si="117" t="shared"/>
        <v>1</v>
      </c>
      <c r="AU697">
        <f si="118" t="shared"/>
        <v>1</v>
      </c>
      <c r="AV697">
        <f si="119" t="shared"/>
        <v>4</v>
      </c>
      <c r="AW697">
        <f si="120" t="shared"/>
        <v>4</v>
      </c>
    </row>
    <row r="698" spans="30:49" x14ac:dyDescent="0.25">
      <c r="AD698">
        <v>697</v>
      </c>
      <c r="AE698" t="str">
        <f>VLOOKUP(Sheet1!B720,Sheet2!$H$2:$J$300,3,FALSE)</f>
        <v>PHI</v>
      </c>
      <c r="AF698" t="str">
        <f>VLOOKUP(Sheet1!C720,Sheet2!$H$2:$J$300,3,FALSE)</f>
        <v>UTA</v>
      </c>
      <c r="AG698" t="str">
        <f>VLOOKUP(Sheet1!D720,Sheet2!$H$2:$J$300,3,FALSE)</f>
        <v>DEN</v>
      </c>
      <c r="AH698" t="str">
        <f>VLOOKUP(Sheet1!E720,Sheet2!$H$2:$J$300,3,FALSE)</f>
        <v>HOU</v>
      </c>
      <c r="AI698" t="str">
        <f>VLOOKUP(Sheet1!F720,Sheet2!$H$2:$J$300,3,FALSE)</f>
        <v>DEN</v>
      </c>
      <c r="AJ698" t="str">
        <f>VLOOKUP(Sheet1!G720,Sheet2!$H$2:$J$300,3,FALSE)</f>
        <v>HOU</v>
      </c>
      <c r="AK698" t="str">
        <f>VLOOKUP(Sheet1!H720,Sheet2!$H$2:$J$300,3,FALSE)</f>
        <v>HOU</v>
      </c>
      <c r="AL698" t="str">
        <f>VLOOKUP(Sheet1!I720,Sheet2!$H$2:$J$300,3,FALSE)</f>
        <v>ATL</v>
      </c>
      <c r="AM698" t="str">
        <f>VLOOKUP(Sheet1!J720,Sheet2!$H$2:$J$300,3,FALSE)</f>
        <v>MIN</v>
      </c>
      <c r="AN698">
        <f si="111" t="shared"/>
        <v>1</v>
      </c>
      <c r="AO698">
        <f si="112" t="shared"/>
        <v>1</v>
      </c>
      <c r="AP698">
        <f si="113" t="shared"/>
        <v>2</v>
      </c>
      <c r="AQ698">
        <f si="114" t="shared"/>
        <v>3</v>
      </c>
      <c r="AR698">
        <f si="115" t="shared"/>
        <v>2</v>
      </c>
      <c r="AS698">
        <f si="116" t="shared"/>
        <v>3</v>
      </c>
      <c r="AT698">
        <f si="117" t="shared"/>
        <v>3</v>
      </c>
      <c r="AU698">
        <f si="118" t="shared"/>
        <v>1</v>
      </c>
      <c r="AV698">
        <f si="119" t="shared"/>
        <v>1</v>
      </c>
      <c r="AW698">
        <f si="120" t="shared"/>
        <v>3</v>
      </c>
    </row>
    <row r="699" spans="30:49" x14ac:dyDescent="0.25">
      <c r="AD699">
        <v>698</v>
      </c>
      <c r="AE699" t="str">
        <f>VLOOKUP(Sheet1!B721,Sheet2!$H$2:$J$300,3,FALSE)</f>
        <v>PHI</v>
      </c>
      <c r="AF699" t="str">
        <f>VLOOKUP(Sheet1!C721,Sheet2!$H$2:$J$300,3,FALSE)</f>
        <v>ATL</v>
      </c>
      <c r="AG699" t="str">
        <f>VLOOKUP(Sheet1!D721,Sheet2!$H$2:$J$300,3,FALSE)</f>
        <v>PHI</v>
      </c>
      <c r="AH699" t="str">
        <f>VLOOKUP(Sheet1!E721,Sheet2!$H$2:$J$300,3,FALSE)</f>
        <v>DEN</v>
      </c>
      <c r="AI699" t="str">
        <f>VLOOKUP(Sheet1!F721,Sheet2!$H$2:$J$300,3,FALSE)</f>
        <v>PHO</v>
      </c>
      <c r="AJ699" t="str">
        <f>VLOOKUP(Sheet1!G721,Sheet2!$H$2:$J$300,3,FALSE)</f>
        <v>ATL</v>
      </c>
      <c r="AK699" t="str">
        <f>VLOOKUP(Sheet1!H721,Sheet2!$H$2:$J$300,3,FALSE)</f>
        <v>DEN</v>
      </c>
      <c r="AL699" t="str">
        <f>VLOOKUP(Sheet1!I721,Sheet2!$H$2:$J$300,3,FALSE)</f>
        <v>DEN</v>
      </c>
      <c r="AM699" t="str">
        <f>VLOOKUP(Sheet1!J721,Sheet2!$H$2:$J$300,3,FALSE)</f>
        <v>MIN</v>
      </c>
      <c r="AN699">
        <f si="111" t="shared"/>
        <v>2</v>
      </c>
      <c r="AO699">
        <f si="112" t="shared"/>
        <v>2</v>
      </c>
      <c r="AP699">
        <f si="113" t="shared"/>
        <v>2</v>
      </c>
      <c r="AQ699">
        <f si="114" t="shared"/>
        <v>3</v>
      </c>
      <c r="AR699">
        <f si="115" t="shared"/>
        <v>1</v>
      </c>
      <c r="AS699">
        <f si="116" t="shared"/>
        <v>2</v>
      </c>
      <c r="AT699">
        <f si="117" t="shared"/>
        <v>3</v>
      </c>
      <c r="AU699">
        <f si="118" t="shared"/>
        <v>3</v>
      </c>
      <c r="AV699">
        <f si="119" t="shared"/>
        <v>1</v>
      </c>
      <c r="AW699">
        <f si="120" t="shared"/>
        <v>3</v>
      </c>
    </row>
    <row r="700" spans="30:49" x14ac:dyDescent="0.25">
      <c r="AD700">
        <v>699</v>
      </c>
      <c r="AE700" t="str">
        <f>VLOOKUP(Sheet1!B722,Sheet2!$H$2:$J$300,3,FALSE)</f>
        <v>PHI</v>
      </c>
      <c r="AF700" t="str">
        <f>VLOOKUP(Sheet1!C722,Sheet2!$H$2:$J$300,3,FALSE)</f>
        <v>UTA</v>
      </c>
      <c r="AG700" t="str">
        <f>VLOOKUP(Sheet1!D722,Sheet2!$H$2:$J$300,3,FALSE)</f>
        <v>HOU</v>
      </c>
      <c r="AH700" t="str">
        <f>VLOOKUP(Sheet1!E722,Sheet2!$H$2:$J$300,3,FALSE)</f>
        <v>DEN</v>
      </c>
      <c r="AI700" t="str">
        <f>VLOOKUP(Sheet1!F722,Sheet2!$H$2:$J$300,3,FALSE)</f>
        <v>ATL</v>
      </c>
      <c r="AJ700" t="str">
        <f>VLOOKUP(Sheet1!G722,Sheet2!$H$2:$J$300,3,FALSE)</f>
        <v>HOU</v>
      </c>
      <c r="AK700" t="str">
        <f>VLOOKUP(Sheet1!H722,Sheet2!$H$2:$J$300,3,FALSE)</f>
        <v>PHO</v>
      </c>
      <c r="AL700" t="str">
        <f>VLOOKUP(Sheet1!I722,Sheet2!$H$2:$J$300,3,FALSE)</f>
        <v>DEN</v>
      </c>
      <c r="AM700" t="str">
        <f>VLOOKUP(Sheet1!J722,Sheet2!$H$2:$J$300,3,FALSE)</f>
        <v>PHO</v>
      </c>
      <c r="AN700">
        <f si="111" t="shared"/>
        <v>1</v>
      </c>
      <c r="AO700">
        <f si="112" t="shared"/>
        <v>1</v>
      </c>
      <c r="AP700">
        <f si="113" t="shared"/>
        <v>2</v>
      </c>
      <c r="AQ700">
        <f si="114" t="shared"/>
        <v>2</v>
      </c>
      <c r="AR700">
        <f si="115" t="shared"/>
        <v>1</v>
      </c>
      <c r="AS700">
        <f si="116" t="shared"/>
        <v>2</v>
      </c>
      <c r="AT700">
        <f si="117" t="shared"/>
        <v>2</v>
      </c>
      <c r="AU700">
        <f si="118" t="shared"/>
        <v>2</v>
      </c>
      <c r="AV700">
        <f si="119" t="shared"/>
        <v>2</v>
      </c>
      <c r="AW700">
        <f si="120" t="shared"/>
        <v>2</v>
      </c>
    </row>
    <row r="701" spans="30:49" x14ac:dyDescent="0.25">
      <c r="AD701">
        <v>700</v>
      </c>
      <c r="AE701" t="str">
        <f>VLOOKUP(Sheet1!B723,Sheet2!$H$2:$J$300,3,FALSE)</f>
        <v>PHI</v>
      </c>
      <c r="AF701" t="str">
        <f>VLOOKUP(Sheet1!C723,Sheet2!$H$2:$J$300,3,FALSE)</f>
        <v>MIN</v>
      </c>
      <c r="AG701" t="str">
        <f>VLOOKUP(Sheet1!D723,Sheet2!$H$2:$J$300,3,FALSE)</f>
        <v>MIN</v>
      </c>
      <c r="AH701" t="str">
        <f>VLOOKUP(Sheet1!E723,Sheet2!$H$2:$J$300,3,FALSE)</f>
        <v>DEN</v>
      </c>
      <c r="AI701" t="str">
        <f>VLOOKUP(Sheet1!F723,Sheet2!$H$2:$J$300,3,FALSE)</f>
        <v>PHO</v>
      </c>
      <c r="AJ701" t="str">
        <f>VLOOKUP(Sheet1!G723,Sheet2!$H$2:$J$300,3,FALSE)</f>
        <v>ATL</v>
      </c>
      <c r="AK701" t="str">
        <f>VLOOKUP(Sheet1!H723,Sheet2!$H$2:$J$300,3,FALSE)</f>
        <v>HOU</v>
      </c>
      <c r="AL701" t="str">
        <f>VLOOKUP(Sheet1!I723,Sheet2!$H$2:$J$300,3,FALSE)</f>
        <v>ATL</v>
      </c>
      <c r="AM701" t="str">
        <f>VLOOKUP(Sheet1!J723,Sheet2!$H$2:$J$300,3,FALSE)</f>
        <v>UTA</v>
      </c>
      <c r="AN701">
        <f si="111" t="shared"/>
        <v>1</v>
      </c>
      <c r="AO701">
        <f si="112" t="shared"/>
        <v>2</v>
      </c>
      <c r="AP701">
        <f si="113" t="shared"/>
        <v>2</v>
      </c>
      <c r="AQ701">
        <f si="114" t="shared"/>
        <v>1</v>
      </c>
      <c r="AR701">
        <f si="115" t="shared"/>
        <v>1</v>
      </c>
      <c r="AS701">
        <f si="116" t="shared"/>
        <v>2</v>
      </c>
      <c r="AT701">
        <f si="117" t="shared"/>
        <v>1</v>
      </c>
      <c r="AU701">
        <f si="118" t="shared"/>
        <v>2</v>
      </c>
      <c r="AV701">
        <f si="119" t="shared"/>
        <v>1</v>
      </c>
      <c r="AW701">
        <f si="120" t="shared"/>
        <v>2</v>
      </c>
    </row>
    <row r="702" spans="30:49" x14ac:dyDescent="0.25">
      <c r="AD702">
        <v>701</v>
      </c>
      <c r="AE702" t="str">
        <f>VLOOKUP(Sheet1!B724,Sheet2!$H$2:$J$300,3,FALSE)</f>
        <v>UTA</v>
      </c>
      <c r="AF702" t="str">
        <f>VLOOKUP(Sheet1!C724,Sheet2!$H$2:$J$300,3,FALSE)</f>
        <v>PHI</v>
      </c>
      <c r="AG702" t="str">
        <f>VLOOKUP(Sheet1!D724,Sheet2!$H$2:$J$300,3,FALSE)</f>
        <v>HOU</v>
      </c>
      <c r="AH702" t="str">
        <f>VLOOKUP(Sheet1!E724,Sheet2!$H$2:$J$300,3,FALSE)</f>
        <v>DEN</v>
      </c>
      <c r="AI702" t="str">
        <f>VLOOKUP(Sheet1!F724,Sheet2!$H$2:$J$300,3,FALSE)</f>
        <v>PHO</v>
      </c>
      <c r="AJ702" t="str">
        <f>VLOOKUP(Sheet1!G724,Sheet2!$H$2:$J$300,3,FALSE)</f>
        <v>UTA</v>
      </c>
      <c r="AK702" t="str">
        <f>VLOOKUP(Sheet1!H724,Sheet2!$H$2:$J$300,3,FALSE)</f>
        <v>HOU</v>
      </c>
      <c r="AL702" t="str">
        <f>VLOOKUP(Sheet1!I724,Sheet2!$H$2:$J$300,3,FALSE)</f>
        <v>PHO</v>
      </c>
      <c r="AM702" t="str">
        <f>VLOOKUP(Sheet1!J724,Sheet2!$H$2:$J$300,3,FALSE)</f>
        <v>SAC</v>
      </c>
      <c r="AN702">
        <f si="111" t="shared"/>
        <v>2</v>
      </c>
      <c r="AO702">
        <f si="112" t="shared"/>
        <v>1</v>
      </c>
      <c r="AP702">
        <f si="113" t="shared"/>
        <v>2</v>
      </c>
      <c r="AQ702">
        <f si="114" t="shared"/>
        <v>1</v>
      </c>
      <c r="AR702">
        <f si="115" t="shared"/>
        <v>2</v>
      </c>
      <c r="AS702">
        <f si="116" t="shared"/>
        <v>2</v>
      </c>
      <c r="AT702">
        <f si="117" t="shared"/>
        <v>2</v>
      </c>
      <c r="AU702">
        <f si="118" t="shared"/>
        <v>2</v>
      </c>
      <c r="AV702">
        <f si="119" t="shared"/>
        <v>1</v>
      </c>
      <c r="AW702">
        <f si="120" t="shared"/>
        <v>2</v>
      </c>
    </row>
    <row r="703" spans="30:49" x14ac:dyDescent="0.25">
      <c r="AD703">
        <v>702</v>
      </c>
      <c r="AE703" t="str">
        <f>VLOOKUP(Sheet1!B725,Sheet2!$H$2:$J$300,3,FALSE)</f>
        <v>PHI</v>
      </c>
      <c r="AF703" t="str">
        <f>VLOOKUP(Sheet1!C725,Sheet2!$H$2:$J$300,3,FALSE)</f>
        <v>SAC</v>
      </c>
      <c r="AG703" t="str">
        <f>VLOOKUP(Sheet1!D725,Sheet2!$H$2:$J$300,3,FALSE)</f>
        <v>PHI</v>
      </c>
      <c r="AH703" t="str">
        <f>VLOOKUP(Sheet1!E725,Sheet2!$H$2:$J$300,3,FALSE)</f>
        <v>DEN</v>
      </c>
      <c r="AI703" t="str">
        <f>VLOOKUP(Sheet1!F725,Sheet2!$H$2:$J$300,3,FALSE)</f>
        <v>PHO</v>
      </c>
      <c r="AJ703" t="str">
        <f>VLOOKUP(Sheet1!G725,Sheet2!$H$2:$J$300,3,FALSE)</f>
        <v>SAC</v>
      </c>
      <c r="AK703" t="str">
        <f>VLOOKUP(Sheet1!H725,Sheet2!$H$2:$J$300,3,FALSE)</f>
        <v>HOU</v>
      </c>
      <c r="AL703" t="str">
        <f>VLOOKUP(Sheet1!I725,Sheet2!$H$2:$J$300,3,FALSE)</f>
        <v>PHO</v>
      </c>
      <c r="AM703" t="str">
        <f>VLOOKUP(Sheet1!J725,Sheet2!$H$2:$J$300,3,FALSE)</f>
        <v>PHO</v>
      </c>
      <c r="AN703">
        <f si="111" t="shared"/>
        <v>2</v>
      </c>
      <c r="AO703">
        <f si="112" t="shared"/>
        <v>2</v>
      </c>
      <c r="AP703">
        <f si="113" t="shared"/>
        <v>2</v>
      </c>
      <c r="AQ703">
        <f si="114" t="shared"/>
        <v>1</v>
      </c>
      <c r="AR703">
        <f si="115" t="shared"/>
        <v>3</v>
      </c>
      <c r="AS703">
        <f si="116" t="shared"/>
        <v>2</v>
      </c>
      <c r="AT703">
        <f si="117" t="shared"/>
        <v>1</v>
      </c>
      <c r="AU703">
        <f si="118" t="shared"/>
        <v>3</v>
      </c>
      <c r="AV703">
        <f si="119" t="shared"/>
        <v>3</v>
      </c>
      <c r="AW703">
        <f si="120" t="shared"/>
        <v>3</v>
      </c>
    </row>
    <row r="704" spans="30:49" x14ac:dyDescent="0.25">
      <c r="AD704">
        <v>703</v>
      </c>
      <c r="AE704" t="str">
        <f>VLOOKUP(Sheet1!B726,Sheet2!$H$2:$J$300,3,FALSE)</f>
        <v>PHI</v>
      </c>
      <c r="AF704" t="str">
        <f>VLOOKUP(Sheet1!C726,Sheet2!$H$2:$J$300,3,FALSE)</f>
        <v>PHI</v>
      </c>
      <c r="AG704" t="str">
        <f>VLOOKUP(Sheet1!D726,Sheet2!$H$2:$J$300,3,FALSE)</f>
        <v>SAC</v>
      </c>
      <c r="AH704" t="str">
        <f>VLOOKUP(Sheet1!E726,Sheet2!$H$2:$J$300,3,FALSE)</f>
        <v>DEN</v>
      </c>
      <c r="AI704" t="str">
        <f>VLOOKUP(Sheet1!F726,Sheet2!$H$2:$J$300,3,FALSE)</f>
        <v>DEN</v>
      </c>
      <c r="AJ704" t="str">
        <f>VLOOKUP(Sheet1!G726,Sheet2!$H$2:$J$300,3,FALSE)</f>
        <v>PHO</v>
      </c>
      <c r="AK704" t="str">
        <f>VLOOKUP(Sheet1!H726,Sheet2!$H$2:$J$300,3,FALSE)</f>
        <v>SAC</v>
      </c>
      <c r="AL704" t="str">
        <f>VLOOKUP(Sheet1!I726,Sheet2!$H$2:$J$300,3,FALSE)</f>
        <v>PHO</v>
      </c>
      <c r="AM704" t="str">
        <f>VLOOKUP(Sheet1!J726,Sheet2!$H$2:$J$300,3,FALSE)</f>
        <v>MIN</v>
      </c>
      <c r="AN704">
        <f si="111" t="shared"/>
        <v>2</v>
      </c>
      <c r="AO704">
        <f si="112" t="shared"/>
        <v>2</v>
      </c>
      <c r="AP704">
        <f si="113" t="shared"/>
        <v>2</v>
      </c>
      <c r="AQ704">
        <f si="114" t="shared"/>
        <v>2</v>
      </c>
      <c r="AR704">
        <f si="115" t="shared"/>
        <v>2</v>
      </c>
      <c r="AS704">
        <f si="116" t="shared"/>
        <v>2</v>
      </c>
      <c r="AT704">
        <f si="117" t="shared"/>
        <v>2</v>
      </c>
      <c r="AU704">
        <f si="118" t="shared"/>
        <v>2</v>
      </c>
      <c r="AV704">
        <f si="119" t="shared"/>
        <v>1</v>
      </c>
      <c r="AW704">
        <f si="120" t="shared"/>
        <v>2</v>
      </c>
    </row>
    <row r="705" spans="30:49" x14ac:dyDescent="0.25">
      <c r="AD705">
        <v>704</v>
      </c>
      <c r="AE705" t="str">
        <f>VLOOKUP(Sheet1!B727,Sheet2!$H$2:$J$300,3,FALSE)</f>
        <v>PHI</v>
      </c>
      <c r="AF705" t="str">
        <f>VLOOKUP(Sheet1!C727,Sheet2!$H$2:$J$300,3,FALSE)</f>
        <v>PHI</v>
      </c>
      <c r="AG705" t="str">
        <f>VLOOKUP(Sheet1!D727,Sheet2!$H$2:$J$300,3,FALSE)</f>
        <v>PHI</v>
      </c>
      <c r="AH705" t="str">
        <f>VLOOKUP(Sheet1!E727,Sheet2!$H$2:$J$300,3,FALSE)</f>
        <v>DEN</v>
      </c>
      <c r="AI705" t="str">
        <f>VLOOKUP(Sheet1!F727,Sheet2!$H$2:$J$300,3,FALSE)</f>
        <v>DEN</v>
      </c>
      <c r="AJ705" t="str">
        <f>VLOOKUP(Sheet1!G727,Sheet2!$H$2:$J$300,3,FALSE)</f>
        <v>PHO</v>
      </c>
      <c r="AK705" t="str">
        <f>VLOOKUP(Sheet1!H727,Sheet2!$H$2:$J$300,3,FALSE)</f>
        <v>PHO</v>
      </c>
      <c r="AL705" t="str">
        <f>VLOOKUP(Sheet1!I727,Sheet2!$H$2:$J$300,3,FALSE)</f>
        <v>MIN</v>
      </c>
      <c r="AM705" t="str">
        <f>VLOOKUP(Sheet1!J727,Sheet2!$H$2:$J$300,3,FALSE)</f>
        <v>MIN</v>
      </c>
      <c r="AN705">
        <f si="111" t="shared"/>
        <v>3</v>
      </c>
      <c r="AO705">
        <f si="112" t="shared"/>
        <v>3</v>
      </c>
      <c r="AP705">
        <f si="113" t="shared"/>
        <v>3</v>
      </c>
      <c r="AQ705">
        <f si="114" t="shared"/>
        <v>2</v>
      </c>
      <c r="AR705">
        <f si="115" t="shared"/>
        <v>2</v>
      </c>
      <c r="AS705">
        <f si="116" t="shared"/>
        <v>2</v>
      </c>
      <c r="AT705">
        <f si="117" t="shared"/>
        <v>2</v>
      </c>
      <c r="AU705">
        <f si="118" t="shared"/>
        <v>2</v>
      </c>
      <c r="AV705">
        <f si="119" t="shared"/>
        <v>2</v>
      </c>
      <c r="AW705">
        <f si="120" t="shared"/>
        <v>3</v>
      </c>
    </row>
    <row r="706" spans="30:49" x14ac:dyDescent="0.25">
      <c r="AD706">
        <v>705</v>
      </c>
      <c r="AE706" t="str">
        <f>VLOOKUP(Sheet1!B728,Sheet2!$H$2:$J$300,3,FALSE)</f>
        <v>MIN</v>
      </c>
      <c r="AF706" t="str">
        <f>VLOOKUP(Sheet1!C728,Sheet2!$H$2:$J$300,3,FALSE)</f>
        <v>MIN</v>
      </c>
      <c r="AG706" t="str">
        <f>VLOOKUP(Sheet1!D728,Sheet2!$H$2:$J$300,3,FALSE)</f>
        <v>HOU</v>
      </c>
      <c r="AH706" t="str">
        <f>VLOOKUP(Sheet1!E728,Sheet2!$H$2:$J$300,3,FALSE)</f>
        <v>DEN</v>
      </c>
      <c r="AI706" t="str">
        <f>VLOOKUP(Sheet1!F728,Sheet2!$H$2:$J$300,3,FALSE)</f>
        <v>DEN</v>
      </c>
      <c r="AJ706" t="str">
        <f>VLOOKUP(Sheet1!G728,Sheet2!$H$2:$J$300,3,FALSE)</f>
        <v>UTA</v>
      </c>
      <c r="AK706" t="str">
        <f>VLOOKUP(Sheet1!H728,Sheet2!$H$2:$J$300,3,FALSE)</f>
        <v>PHO</v>
      </c>
      <c r="AL706" t="str">
        <f>VLOOKUP(Sheet1!I728,Sheet2!$H$2:$J$300,3,FALSE)</f>
        <v>UTA</v>
      </c>
      <c r="AM706" t="str">
        <f>VLOOKUP(Sheet1!J728,Sheet2!$H$2:$J$300,3,FALSE)</f>
        <v>MIN</v>
      </c>
      <c r="AN706">
        <f si="111" t="shared"/>
        <v>3</v>
      </c>
      <c r="AO706">
        <f si="112" t="shared"/>
        <v>3</v>
      </c>
      <c r="AP706">
        <f si="113" t="shared"/>
        <v>1</v>
      </c>
      <c r="AQ706">
        <f si="114" t="shared"/>
        <v>2</v>
      </c>
      <c r="AR706">
        <f si="115" t="shared"/>
        <v>2</v>
      </c>
      <c r="AS706">
        <f si="116" t="shared"/>
        <v>2</v>
      </c>
      <c r="AT706">
        <f si="117" t="shared"/>
        <v>1</v>
      </c>
      <c r="AU706">
        <f si="118" t="shared"/>
        <v>2</v>
      </c>
      <c r="AV706">
        <f si="119" t="shared"/>
        <v>3</v>
      </c>
      <c r="AW706">
        <f si="120" t="shared"/>
        <v>3</v>
      </c>
    </row>
    <row r="707" spans="30:49" x14ac:dyDescent="0.25">
      <c r="AD707">
        <v>706</v>
      </c>
      <c r="AE707" t="str">
        <f>VLOOKUP(Sheet1!B729,Sheet2!$H$2:$J$300,3,FALSE)</f>
        <v>PHI</v>
      </c>
      <c r="AF707" t="str">
        <f>VLOOKUP(Sheet1!C729,Sheet2!$H$2:$J$300,3,FALSE)</f>
        <v>SAC</v>
      </c>
      <c r="AG707" t="str">
        <f>VLOOKUP(Sheet1!D729,Sheet2!$H$2:$J$300,3,FALSE)</f>
        <v>DEN</v>
      </c>
      <c r="AH707" t="str">
        <f>VLOOKUP(Sheet1!E729,Sheet2!$H$2:$J$300,3,FALSE)</f>
        <v>MIN</v>
      </c>
      <c r="AI707" t="str">
        <f>VLOOKUP(Sheet1!F729,Sheet2!$H$2:$J$300,3,FALSE)</f>
        <v>PHO</v>
      </c>
      <c r="AJ707" t="str">
        <f>VLOOKUP(Sheet1!G729,Sheet2!$H$2:$J$300,3,FALSE)</f>
        <v>HOU</v>
      </c>
      <c r="AK707" t="str">
        <f>VLOOKUP(Sheet1!H729,Sheet2!$H$2:$J$300,3,FALSE)</f>
        <v>ATL</v>
      </c>
      <c r="AL707" t="str">
        <f>VLOOKUP(Sheet1!I729,Sheet2!$H$2:$J$300,3,FALSE)</f>
        <v>PHO</v>
      </c>
      <c r="AM707" t="str">
        <f>VLOOKUP(Sheet1!J729,Sheet2!$H$2:$J$300,3,FALSE)</f>
        <v>PHI</v>
      </c>
      <c r="AN707">
        <f si="111" t="shared"/>
        <v>2</v>
      </c>
      <c r="AO707">
        <f si="112" t="shared"/>
        <v>1</v>
      </c>
      <c r="AP707">
        <f si="113" t="shared"/>
        <v>1</v>
      </c>
      <c r="AQ707">
        <f si="114" t="shared"/>
        <v>1</v>
      </c>
      <c r="AR707">
        <f si="115" t="shared"/>
        <v>2</v>
      </c>
      <c r="AS707">
        <f si="116" t="shared"/>
        <v>1</v>
      </c>
      <c r="AT707">
        <f si="117" t="shared"/>
        <v>1</v>
      </c>
      <c r="AU707">
        <f si="118" t="shared"/>
        <v>2</v>
      </c>
      <c r="AV707">
        <f si="119" t="shared"/>
        <v>2</v>
      </c>
      <c r="AW707">
        <f si="120" t="shared"/>
        <v>2</v>
      </c>
    </row>
    <row r="708" spans="30:49" x14ac:dyDescent="0.25">
      <c r="AD708">
        <v>707</v>
      </c>
      <c r="AE708" t="str">
        <f>VLOOKUP(Sheet1!B730,Sheet2!$H$2:$J$300,3,FALSE)</f>
        <v>SAC</v>
      </c>
      <c r="AF708" t="str">
        <f>VLOOKUP(Sheet1!C730,Sheet2!$H$2:$J$300,3,FALSE)</f>
        <v>MIN</v>
      </c>
      <c r="AG708" t="str">
        <f>VLOOKUP(Sheet1!D730,Sheet2!$H$2:$J$300,3,FALSE)</f>
        <v>PHI</v>
      </c>
      <c r="AH708" t="str">
        <f>VLOOKUP(Sheet1!E730,Sheet2!$H$2:$J$300,3,FALSE)</f>
        <v>DEN</v>
      </c>
      <c r="AI708" t="str">
        <f>VLOOKUP(Sheet1!F730,Sheet2!$H$2:$J$300,3,FALSE)</f>
        <v>DEN</v>
      </c>
      <c r="AJ708" t="str">
        <f>VLOOKUP(Sheet1!G730,Sheet2!$H$2:$J$300,3,FALSE)</f>
        <v>PHI</v>
      </c>
      <c r="AK708" t="str">
        <f>VLOOKUP(Sheet1!H730,Sheet2!$H$2:$J$300,3,FALSE)</f>
        <v>HOU</v>
      </c>
      <c r="AL708" t="str">
        <f>VLOOKUP(Sheet1!I730,Sheet2!$H$2:$J$300,3,FALSE)</f>
        <v>ATL</v>
      </c>
      <c r="AM708" t="str">
        <f>VLOOKUP(Sheet1!J730,Sheet2!$H$2:$J$300,3,FALSE)</f>
        <v>MIN</v>
      </c>
      <c r="AN708">
        <f si="111" t="shared"/>
        <v>1</v>
      </c>
      <c r="AO708">
        <f si="112" t="shared"/>
        <v>2</v>
      </c>
      <c r="AP708">
        <f si="113" t="shared"/>
        <v>2</v>
      </c>
      <c r="AQ708">
        <f si="114" t="shared"/>
        <v>2</v>
      </c>
      <c r="AR708">
        <f si="115" t="shared"/>
        <v>2</v>
      </c>
      <c r="AS708">
        <f si="116" t="shared"/>
        <v>2</v>
      </c>
      <c r="AT708">
        <f si="117" t="shared"/>
        <v>1</v>
      </c>
      <c r="AU708">
        <f si="118" t="shared"/>
        <v>1</v>
      </c>
      <c r="AV708">
        <f si="119" t="shared"/>
        <v>2</v>
      </c>
      <c r="AW708">
        <f si="120" t="shared"/>
        <v>2</v>
      </c>
    </row>
    <row r="709" spans="30:49" x14ac:dyDescent="0.25">
      <c r="AD709">
        <v>708</v>
      </c>
      <c r="AE709" t="str">
        <f>VLOOKUP(Sheet1!B731,Sheet2!$H$2:$J$300,3,FALSE)</f>
        <v>SAC</v>
      </c>
      <c r="AF709" t="str">
        <f>VLOOKUP(Sheet1!C731,Sheet2!$H$2:$J$300,3,FALSE)</f>
        <v>PHO</v>
      </c>
      <c r="AG709" t="str">
        <f>VLOOKUP(Sheet1!D731,Sheet2!$H$2:$J$300,3,FALSE)</f>
        <v>PHI</v>
      </c>
      <c r="AH709" t="str">
        <f>VLOOKUP(Sheet1!E731,Sheet2!$H$2:$J$300,3,FALSE)</f>
        <v>DEN</v>
      </c>
      <c r="AI709" t="str">
        <f>VLOOKUP(Sheet1!F731,Sheet2!$H$2:$J$300,3,FALSE)</f>
        <v>PHO</v>
      </c>
      <c r="AJ709" t="str">
        <f>VLOOKUP(Sheet1!G731,Sheet2!$H$2:$J$300,3,FALSE)</f>
        <v>HOU</v>
      </c>
      <c r="AK709" t="str">
        <f>VLOOKUP(Sheet1!H731,Sheet2!$H$2:$J$300,3,FALSE)</f>
        <v>HOU</v>
      </c>
      <c r="AL709" t="str">
        <f>VLOOKUP(Sheet1!I731,Sheet2!$H$2:$J$300,3,FALSE)</f>
        <v>ATL</v>
      </c>
      <c r="AM709" t="str">
        <f>VLOOKUP(Sheet1!J731,Sheet2!$H$2:$J$300,3,FALSE)</f>
        <v>MIN</v>
      </c>
      <c r="AN709">
        <f si="111" t="shared"/>
        <v>1</v>
      </c>
      <c r="AO709">
        <f si="112" t="shared"/>
        <v>2</v>
      </c>
      <c r="AP709">
        <f si="113" t="shared"/>
        <v>1</v>
      </c>
      <c r="AQ709">
        <f si="114" t="shared"/>
        <v>1</v>
      </c>
      <c r="AR709">
        <f si="115" t="shared"/>
        <v>2</v>
      </c>
      <c r="AS709">
        <f si="116" t="shared"/>
        <v>2</v>
      </c>
      <c r="AT709">
        <f si="117" t="shared"/>
        <v>2</v>
      </c>
      <c r="AU709">
        <f si="118" t="shared"/>
        <v>1</v>
      </c>
      <c r="AV709">
        <f si="119" t="shared"/>
        <v>1</v>
      </c>
      <c r="AW709">
        <f si="120" t="shared"/>
        <v>2</v>
      </c>
    </row>
    <row r="710" spans="30:49" x14ac:dyDescent="0.25">
      <c r="AD710">
        <v>709</v>
      </c>
      <c r="AE710" t="str">
        <f>VLOOKUP(Sheet1!B732,Sheet2!$H$2:$J$300,3,FALSE)</f>
        <v>ATL</v>
      </c>
      <c r="AF710" t="str">
        <f>VLOOKUP(Sheet1!C732,Sheet2!$H$2:$J$300,3,FALSE)</f>
        <v>MIN</v>
      </c>
      <c r="AG710" t="str">
        <f>VLOOKUP(Sheet1!D732,Sheet2!$H$2:$J$300,3,FALSE)</f>
        <v>PHI</v>
      </c>
      <c r="AH710" t="str">
        <f>VLOOKUP(Sheet1!E732,Sheet2!$H$2:$J$300,3,FALSE)</f>
        <v>DEN</v>
      </c>
      <c r="AI710" t="str">
        <f>VLOOKUP(Sheet1!F732,Sheet2!$H$2:$J$300,3,FALSE)</f>
        <v>DEN</v>
      </c>
      <c r="AJ710" t="str">
        <f>VLOOKUP(Sheet1!G732,Sheet2!$H$2:$J$300,3,FALSE)</f>
        <v>PHO</v>
      </c>
      <c r="AK710" t="str">
        <f>VLOOKUP(Sheet1!H732,Sheet2!$H$2:$J$300,3,FALSE)</f>
        <v>HOU</v>
      </c>
      <c r="AL710" t="str">
        <f>VLOOKUP(Sheet1!I732,Sheet2!$H$2:$J$300,3,FALSE)</f>
        <v>ATL</v>
      </c>
      <c r="AM710" t="str">
        <f>VLOOKUP(Sheet1!J732,Sheet2!$H$2:$J$300,3,FALSE)</f>
        <v>UTA</v>
      </c>
      <c r="AN710">
        <f si="111" t="shared"/>
        <v>2</v>
      </c>
      <c r="AO710">
        <f si="112" t="shared"/>
        <v>1</v>
      </c>
      <c r="AP710">
        <f si="113" t="shared"/>
        <v>1</v>
      </c>
      <c r="AQ710">
        <f si="114" t="shared"/>
        <v>2</v>
      </c>
      <c r="AR710">
        <f si="115" t="shared"/>
        <v>2</v>
      </c>
      <c r="AS710">
        <f si="116" t="shared"/>
        <v>1</v>
      </c>
      <c r="AT710">
        <f si="117" t="shared"/>
        <v>1</v>
      </c>
      <c r="AU710">
        <f si="118" t="shared"/>
        <v>2</v>
      </c>
      <c r="AV710">
        <f si="119" t="shared"/>
        <v>1</v>
      </c>
      <c r="AW710">
        <f si="120" t="shared"/>
        <v>2</v>
      </c>
    </row>
    <row r="711" spans="30:49" x14ac:dyDescent="0.25">
      <c r="AD711">
        <v>710</v>
      </c>
      <c r="AE711" t="str">
        <f>VLOOKUP(Sheet1!B733,Sheet2!$H$2:$J$300,3,FALSE)</f>
        <v>PHI</v>
      </c>
      <c r="AF711" t="str">
        <f>VLOOKUP(Sheet1!C733,Sheet2!$H$2:$J$300,3,FALSE)</f>
        <v>SAC</v>
      </c>
      <c r="AG711" t="str">
        <f>VLOOKUP(Sheet1!D733,Sheet2!$H$2:$J$300,3,FALSE)</f>
        <v>PHI</v>
      </c>
      <c r="AH711" t="str">
        <f>VLOOKUP(Sheet1!E733,Sheet2!$H$2:$J$300,3,FALSE)</f>
        <v>DEN</v>
      </c>
      <c r="AI711" t="str">
        <f>VLOOKUP(Sheet1!F733,Sheet2!$H$2:$J$300,3,FALSE)</f>
        <v>UTA</v>
      </c>
      <c r="AJ711" t="str">
        <f>VLOOKUP(Sheet1!G733,Sheet2!$H$2:$J$300,3,FALSE)</f>
        <v>HOU</v>
      </c>
      <c r="AK711" t="str">
        <f>VLOOKUP(Sheet1!H733,Sheet2!$H$2:$J$300,3,FALSE)</f>
        <v>ATL</v>
      </c>
      <c r="AL711" t="str">
        <f>VLOOKUP(Sheet1!I733,Sheet2!$H$2:$J$300,3,FALSE)</f>
        <v>SAC</v>
      </c>
      <c r="AM711" t="str">
        <f>VLOOKUP(Sheet1!J733,Sheet2!$H$2:$J$300,3,FALSE)</f>
        <v>PHO</v>
      </c>
      <c r="AN711">
        <f si="111" t="shared"/>
        <v>2</v>
      </c>
      <c r="AO711">
        <f si="112" t="shared"/>
        <v>2</v>
      </c>
      <c r="AP711">
        <f si="113" t="shared"/>
        <v>2</v>
      </c>
      <c r="AQ711">
        <f si="114" t="shared"/>
        <v>1</v>
      </c>
      <c r="AR711">
        <f si="115" t="shared"/>
        <v>1</v>
      </c>
      <c r="AS711">
        <f si="116" t="shared"/>
        <v>1</v>
      </c>
      <c r="AT711">
        <f si="117" t="shared"/>
        <v>1</v>
      </c>
      <c r="AU711">
        <f si="118" t="shared"/>
        <v>2</v>
      </c>
      <c r="AV711">
        <f si="119" t="shared"/>
        <v>1</v>
      </c>
      <c r="AW711">
        <f si="120" t="shared"/>
        <v>2</v>
      </c>
    </row>
    <row r="712" spans="30:49" x14ac:dyDescent="0.25">
      <c r="AD712">
        <v>711</v>
      </c>
      <c r="AE712" t="str">
        <f>VLOOKUP(Sheet1!B734,Sheet2!$H$2:$J$300,3,FALSE)</f>
        <v>PHI</v>
      </c>
      <c r="AF712" t="str">
        <f>VLOOKUP(Sheet1!C734,Sheet2!$H$2:$J$300,3,FALSE)</f>
        <v>UTA</v>
      </c>
      <c r="AG712" t="str">
        <f>VLOOKUP(Sheet1!D734,Sheet2!$H$2:$J$300,3,FALSE)</f>
        <v>PHI</v>
      </c>
      <c r="AH712" t="str">
        <f>VLOOKUP(Sheet1!E734,Sheet2!$H$2:$J$300,3,FALSE)</f>
        <v>DEN</v>
      </c>
      <c r="AI712" t="str">
        <f>VLOOKUP(Sheet1!F734,Sheet2!$H$2:$J$300,3,FALSE)</f>
        <v>PHO</v>
      </c>
      <c r="AJ712" t="str">
        <f>VLOOKUP(Sheet1!G734,Sheet2!$H$2:$J$300,3,FALSE)</f>
        <v>UTA</v>
      </c>
      <c r="AK712" t="str">
        <f>VLOOKUP(Sheet1!H734,Sheet2!$H$2:$J$300,3,FALSE)</f>
        <v>HOU</v>
      </c>
      <c r="AL712" t="str">
        <f>VLOOKUP(Sheet1!I734,Sheet2!$H$2:$J$300,3,FALSE)</f>
        <v>PHO</v>
      </c>
      <c r="AM712" t="str">
        <f>VLOOKUP(Sheet1!J734,Sheet2!$H$2:$J$300,3,FALSE)</f>
        <v>PHO</v>
      </c>
      <c r="AN712">
        <f si="111" t="shared"/>
        <v>2</v>
      </c>
      <c r="AO712">
        <f si="112" t="shared"/>
        <v>2</v>
      </c>
      <c r="AP712">
        <f si="113" t="shared"/>
        <v>2</v>
      </c>
      <c r="AQ712">
        <f si="114" t="shared"/>
        <v>1</v>
      </c>
      <c r="AR712">
        <f si="115" t="shared"/>
        <v>3</v>
      </c>
      <c r="AS712">
        <f si="116" t="shared"/>
        <v>2</v>
      </c>
      <c r="AT712">
        <f si="117" t="shared"/>
        <v>1</v>
      </c>
      <c r="AU712">
        <f si="118" t="shared"/>
        <v>3</v>
      </c>
      <c r="AV712">
        <f si="119" t="shared"/>
        <v>3</v>
      </c>
      <c r="AW712">
        <f si="120" t="shared"/>
        <v>3</v>
      </c>
    </row>
    <row r="713" spans="30:49" x14ac:dyDescent="0.25">
      <c r="AD713">
        <v>712</v>
      </c>
      <c r="AE713" t="str">
        <f>VLOOKUP(Sheet1!B735,Sheet2!$H$2:$J$300,3,FALSE)</f>
        <v>PHI</v>
      </c>
      <c r="AF713" t="str">
        <f>VLOOKUP(Sheet1!C735,Sheet2!$H$2:$J$300,3,FALSE)</f>
        <v>ATL</v>
      </c>
      <c r="AG713" t="str">
        <f>VLOOKUP(Sheet1!D735,Sheet2!$H$2:$J$300,3,FALSE)</f>
        <v>HOU</v>
      </c>
      <c r="AH713" t="str">
        <f>VLOOKUP(Sheet1!E735,Sheet2!$H$2:$J$300,3,FALSE)</f>
        <v>DEN</v>
      </c>
      <c r="AI713" t="str">
        <f>VLOOKUP(Sheet1!F735,Sheet2!$H$2:$J$300,3,FALSE)</f>
        <v>PHO</v>
      </c>
      <c r="AJ713" t="str">
        <f>VLOOKUP(Sheet1!G735,Sheet2!$H$2:$J$300,3,FALSE)</f>
        <v>HOU</v>
      </c>
      <c r="AK713" t="str">
        <f>VLOOKUP(Sheet1!H735,Sheet2!$H$2:$J$300,3,FALSE)</f>
        <v>ATL</v>
      </c>
      <c r="AL713" t="str">
        <f>VLOOKUP(Sheet1!I735,Sheet2!$H$2:$J$300,3,FALSE)</f>
        <v>DEN</v>
      </c>
      <c r="AM713" t="str">
        <f>VLOOKUP(Sheet1!J735,Sheet2!$H$2:$J$300,3,FALSE)</f>
        <v>PHO</v>
      </c>
      <c r="AN713">
        <f si="111" t="shared"/>
        <v>1</v>
      </c>
      <c r="AO713">
        <f si="112" t="shared"/>
        <v>2</v>
      </c>
      <c r="AP713">
        <f si="113" t="shared"/>
        <v>2</v>
      </c>
      <c r="AQ713">
        <f si="114" t="shared"/>
        <v>2</v>
      </c>
      <c r="AR713">
        <f si="115" t="shared"/>
        <v>2</v>
      </c>
      <c r="AS713">
        <f si="116" t="shared"/>
        <v>2</v>
      </c>
      <c r="AT713">
        <f si="117" t="shared"/>
        <v>2</v>
      </c>
      <c r="AU713">
        <f si="118" t="shared"/>
        <v>2</v>
      </c>
      <c r="AV713">
        <f si="119" t="shared"/>
        <v>2</v>
      </c>
      <c r="AW713">
        <f si="120" t="shared"/>
        <v>2</v>
      </c>
    </row>
    <row r="714" spans="30:49" x14ac:dyDescent="0.25">
      <c r="AD714">
        <v>713</v>
      </c>
      <c r="AE714" t="str">
        <f>VLOOKUP(Sheet1!B736,Sheet2!$H$2:$J$300,3,FALSE)</f>
        <v>PHI</v>
      </c>
      <c r="AF714" t="str">
        <f>VLOOKUP(Sheet1!C736,Sheet2!$H$2:$J$300,3,FALSE)</f>
        <v>MIN</v>
      </c>
      <c r="AG714" t="str">
        <f>VLOOKUP(Sheet1!D736,Sheet2!$H$2:$J$300,3,FALSE)</f>
        <v>PHI</v>
      </c>
      <c r="AH714" t="str">
        <f>VLOOKUP(Sheet1!E736,Sheet2!$H$2:$J$300,3,FALSE)</f>
        <v>DEN</v>
      </c>
      <c r="AI714" t="str">
        <f>VLOOKUP(Sheet1!F736,Sheet2!$H$2:$J$300,3,FALSE)</f>
        <v>PHO</v>
      </c>
      <c r="AJ714" t="str">
        <f>VLOOKUP(Sheet1!G736,Sheet2!$H$2:$J$300,3,FALSE)</f>
        <v>ATL</v>
      </c>
      <c r="AK714" t="str">
        <f>VLOOKUP(Sheet1!H736,Sheet2!$H$2:$J$300,3,FALSE)</f>
        <v>PHO</v>
      </c>
      <c r="AL714" t="str">
        <f>VLOOKUP(Sheet1!I736,Sheet2!$H$2:$J$300,3,FALSE)</f>
        <v>PHO</v>
      </c>
      <c r="AM714" t="str">
        <f>VLOOKUP(Sheet1!J736,Sheet2!$H$2:$J$300,3,FALSE)</f>
        <v>DEN</v>
      </c>
      <c r="AN714">
        <f si="111" t="shared"/>
        <v>2</v>
      </c>
      <c r="AO714">
        <f si="112" t="shared"/>
        <v>1</v>
      </c>
      <c r="AP714">
        <f si="113" t="shared"/>
        <v>2</v>
      </c>
      <c r="AQ714">
        <f si="114" t="shared"/>
        <v>2</v>
      </c>
      <c r="AR714">
        <f si="115" t="shared"/>
        <v>3</v>
      </c>
      <c r="AS714">
        <f si="116" t="shared"/>
        <v>1</v>
      </c>
      <c r="AT714">
        <f si="117" t="shared"/>
        <v>3</v>
      </c>
      <c r="AU714">
        <f si="118" t="shared"/>
        <v>3</v>
      </c>
      <c r="AV714">
        <f si="119" t="shared"/>
        <v>2</v>
      </c>
      <c r="AW714">
        <f si="120" t="shared"/>
        <v>3</v>
      </c>
    </row>
    <row r="715" spans="30:49" x14ac:dyDescent="0.25">
      <c r="AD715">
        <v>714</v>
      </c>
      <c r="AE715" t="str">
        <f>VLOOKUP(Sheet1!B737,Sheet2!$H$2:$J$300,3,FALSE)</f>
        <v>PHI</v>
      </c>
      <c r="AF715" t="str">
        <f>VLOOKUP(Sheet1!C737,Sheet2!$H$2:$J$300,3,FALSE)</f>
        <v>MIN</v>
      </c>
      <c r="AG715" t="str">
        <f>VLOOKUP(Sheet1!D737,Sheet2!$H$2:$J$300,3,FALSE)</f>
        <v>PHI</v>
      </c>
      <c r="AH715" t="str">
        <f>VLOOKUP(Sheet1!E737,Sheet2!$H$2:$J$300,3,FALSE)</f>
        <v>DEN</v>
      </c>
      <c r="AI715" t="str">
        <f>VLOOKUP(Sheet1!F737,Sheet2!$H$2:$J$300,3,FALSE)</f>
        <v>DEN</v>
      </c>
      <c r="AJ715" t="str">
        <f>VLOOKUP(Sheet1!G737,Sheet2!$H$2:$J$300,3,FALSE)</f>
        <v>PHO</v>
      </c>
      <c r="AK715" t="str">
        <f>VLOOKUP(Sheet1!H737,Sheet2!$H$2:$J$300,3,FALSE)</f>
        <v>PHO</v>
      </c>
      <c r="AL715" t="str">
        <f>VLOOKUP(Sheet1!I737,Sheet2!$H$2:$J$300,3,FALSE)</f>
        <v>MIN</v>
      </c>
      <c r="AM715" t="str">
        <f>VLOOKUP(Sheet1!J737,Sheet2!$H$2:$J$300,3,FALSE)</f>
        <v>PHI</v>
      </c>
      <c r="AN715">
        <f si="111" t="shared"/>
        <v>3</v>
      </c>
      <c r="AO715">
        <f si="112" t="shared"/>
        <v>2</v>
      </c>
      <c r="AP715">
        <f si="113" t="shared"/>
        <v>3</v>
      </c>
      <c r="AQ715">
        <f si="114" t="shared"/>
        <v>2</v>
      </c>
      <c r="AR715">
        <f si="115" t="shared"/>
        <v>2</v>
      </c>
      <c r="AS715">
        <f si="116" t="shared"/>
        <v>2</v>
      </c>
      <c r="AT715">
        <f si="117" t="shared"/>
        <v>2</v>
      </c>
      <c r="AU715">
        <f si="118" t="shared"/>
        <v>2</v>
      </c>
      <c r="AV715">
        <f si="119" t="shared"/>
        <v>3</v>
      </c>
      <c r="AW715">
        <f si="120" t="shared"/>
        <v>3</v>
      </c>
    </row>
    <row r="716" spans="30:49" x14ac:dyDescent="0.25">
      <c r="AD716">
        <v>715</v>
      </c>
      <c r="AE716" t="str">
        <f>VLOOKUP(Sheet1!B738,Sheet2!$H$2:$J$300,3,FALSE)</f>
        <v>PHI</v>
      </c>
      <c r="AF716" t="str">
        <f>VLOOKUP(Sheet1!C738,Sheet2!$H$2:$J$300,3,FALSE)</f>
        <v>PHI</v>
      </c>
      <c r="AG716" t="str">
        <f>VLOOKUP(Sheet1!D738,Sheet2!$H$2:$J$300,3,FALSE)</f>
        <v>HOU</v>
      </c>
      <c r="AH716" t="str">
        <f>VLOOKUP(Sheet1!E738,Sheet2!$H$2:$J$300,3,FALSE)</f>
        <v>DEN</v>
      </c>
      <c r="AI716" t="str">
        <f>VLOOKUP(Sheet1!F738,Sheet2!$H$2:$J$300,3,FALSE)</f>
        <v>UTA</v>
      </c>
      <c r="AJ716" t="str">
        <f>VLOOKUP(Sheet1!G738,Sheet2!$H$2:$J$300,3,FALSE)</f>
        <v>PHI</v>
      </c>
      <c r="AK716" t="str">
        <f>VLOOKUP(Sheet1!H738,Sheet2!$H$2:$J$300,3,FALSE)</f>
        <v>DEN</v>
      </c>
      <c r="AL716" t="str">
        <f>VLOOKUP(Sheet1!I738,Sheet2!$H$2:$J$300,3,FALSE)</f>
        <v>MIN</v>
      </c>
      <c r="AM716" t="str">
        <f>VLOOKUP(Sheet1!J738,Sheet2!$H$2:$J$300,3,FALSE)</f>
        <v>MIN</v>
      </c>
      <c r="AN716">
        <f si="111" t="shared"/>
        <v>3</v>
      </c>
      <c r="AO716">
        <f si="112" t="shared"/>
        <v>3</v>
      </c>
      <c r="AP716">
        <f si="113" t="shared"/>
        <v>1</v>
      </c>
      <c r="AQ716">
        <f si="114" t="shared"/>
        <v>2</v>
      </c>
      <c r="AR716">
        <f si="115" t="shared"/>
        <v>1</v>
      </c>
      <c r="AS716">
        <f si="116" t="shared"/>
        <v>3</v>
      </c>
      <c r="AT716">
        <f si="117" t="shared"/>
        <v>2</v>
      </c>
      <c r="AU716">
        <f si="118" t="shared"/>
        <v>2</v>
      </c>
      <c r="AV716">
        <f si="119" t="shared"/>
        <v>2</v>
      </c>
      <c r="AW716">
        <f si="120" t="shared"/>
        <v>3</v>
      </c>
    </row>
    <row r="717" spans="30:49" x14ac:dyDescent="0.25">
      <c r="AD717">
        <v>716</v>
      </c>
      <c r="AE717" t="str">
        <f>VLOOKUP(Sheet1!B739,Sheet2!$H$2:$J$300,3,FALSE)</f>
        <v>PHI</v>
      </c>
      <c r="AF717" t="str">
        <f>VLOOKUP(Sheet1!C739,Sheet2!$H$2:$J$300,3,FALSE)</f>
        <v>MIN</v>
      </c>
      <c r="AG717" t="str">
        <f>VLOOKUP(Sheet1!D739,Sheet2!$H$2:$J$300,3,FALSE)</f>
        <v>UTA</v>
      </c>
      <c r="AH717" t="str">
        <f>VLOOKUP(Sheet1!E739,Sheet2!$H$2:$J$300,3,FALSE)</f>
        <v>SAC</v>
      </c>
      <c r="AI717" t="str">
        <f>VLOOKUP(Sheet1!F739,Sheet2!$H$2:$J$300,3,FALSE)</f>
        <v>PHO</v>
      </c>
      <c r="AJ717" t="str">
        <f>VLOOKUP(Sheet1!G739,Sheet2!$H$2:$J$300,3,FALSE)</f>
        <v>ATL</v>
      </c>
      <c r="AK717" t="str">
        <f>VLOOKUP(Sheet1!H739,Sheet2!$H$2:$J$300,3,FALSE)</f>
        <v>PHO</v>
      </c>
      <c r="AL717" t="str">
        <f>VLOOKUP(Sheet1!I739,Sheet2!$H$2:$J$300,3,FALSE)</f>
        <v>DEN</v>
      </c>
      <c r="AM717" t="str">
        <f>VLOOKUP(Sheet1!J739,Sheet2!$H$2:$J$300,3,FALSE)</f>
        <v>UTA</v>
      </c>
      <c r="AN717">
        <f si="111" t="shared"/>
        <v>1</v>
      </c>
      <c r="AO717">
        <f si="112" t="shared"/>
        <v>1</v>
      </c>
      <c r="AP717">
        <f si="113" t="shared"/>
        <v>2</v>
      </c>
      <c r="AQ717">
        <f si="114" t="shared"/>
        <v>1</v>
      </c>
      <c r="AR717">
        <f si="115" t="shared"/>
        <v>2</v>
      </c>
      <c r="AS717">
        <f si="116" t="shared"/>
        <v>1</v>
      </c>
      <c r="AT717">
        <f si="117" t="shared"/>
        <v>2</v>
      </c>
      <c r="AU717">
        <f si="118" t="shared"/>
        <v>1</v>
      </c>
      <c r="AV717">
        <f si="119" t="shared"/>
        <v>2</v>
      </c>
      <c r="AW717">
        <f si="120" t="shared"/>
        <v>2</v>
      </c>
    </row>
    <row r="718" spans="30:49" x14ac:dyDescent="0.25">
      <c r="AD718">
        <v>717</v>
      </c>
      <c r="AE718" t="str">
        <f>VLOOKUP(Sheet1!B740,Sheet2!$H$2:$J$300,3,FALSE)</f>
        <v>PHI</v>
      </c>
      <c r="AF718" t="str">
        <f>VLOOKUP(Sheet1!C740,Sheet2!$H$2:$J$300,3,FALSE)</f>
        <v>PHI</v>
      </c>
      <c r="AG718" t="str">
        <f>VLOOKUP(Sheet1!D740,Sheet2!$H$2:$J$300,3,FALSE)</f>
        <v>DEN</v>
      </c>
      <c r="AH718" t="str">
        <f>VLOOKUP(Sheet1!E740,Sheet2!$H$2:$J$300,3,FALSE)</f>
        <v>DEN</v>
      </c>
      <c r="AI718" t="str">
        <f>VLOOKUP(Sheet1!F740,Sheet2!$H$2:$J$300,3,FALSE)</f>
        <v>PHO</v>
      </c>
      <c r="AJ718" t="str">
        <f>VLOOKUP(Sheet1!G740,Sheet2!$H$2:$J$300,3,FALSE)</f>
        <v>PHO</v>
      </c>
      <c r="AK718" t="str">
        <f>VLOOKUP(Sheet1!H740,Sheet2!$H$2:$J$300,3,FALSE)</f>
        <v>HOU</v>
      </c>
      <c r="AL718" t="str">
        <f>VLOOKUP(Sheet1!I740,Sheet2!$H$2:$J$300,3,FALSE)</f>
        <v>SAC</v>
      </c>
      <c r="AM718" t="str">
        <f>VLOOKUP(Sheet1!J740,Sheet2!$H$2:$J$300,3,FALSE)</f>
        <v>PHI</v>
      </c>
      <c r="AN718">
        <f si="111" t="shared"/>
        <v>3</v>
      </c>
      <c r="AO718">
        <f si="112" t="shared"/>
        <v>3</v>
      </c>
      <c r="AP718">
        <f si="113" t="shared"/>
        <v>2</v>
      </c>
      <c r="AQ718">
        <f si="114" t="shared"/>
        <v>2</v>
      </c>
      <c r="AR718">
        <f si="115" t="shared"/>
        <v>2</v>
      </c>
      <c r="AS718">
        <f si="116" t="shared"/>
        <v>2</v>
      </c>
      <c r="AT718">
        <f si="117" t="shared"/>
        <v>1</v>
      </c>
      <c r="AU718">
        <f si="118" t="shared"/>
        <v>1</v>
      </c>
      <c r="AV718">
        <f si="119" t="shared"/>
        <v>3</v>
      </c>
      <c r="AW718">
        <f si="120" t="shared"/>
        <v>3</v>
      </c>
    </row>
    <row r="719" spans="30:49" x14ac:dyDescent="0.25">
      <c r="AD719">
        <v>718</v>
      </c>
      <c r="AE719" t="str">
        <f>VLOOKUP(Sheet1!B741,Sheet2!$H$2:$J$300,3,FALSE)</f>
        <v>PHI</v>
      </c>
      <c r="AF719" t="str">
        <f>VLOOKUP(Sheet1!C741,Sheet2!$H$2:$J$300,3,FALSE)</f>
        <v>SAC</v>
      </c>
      <c r="AG719" t="str">
        <f>VLOOKUP(Sheet1!D741,Sheet2!$H$2:$J$300,3,FALSE)</f>
        <v>MIN</v>
      </c>
      <c r="AH719" t="str">
        <f>VLOOKUP(Sheet1!E741,Sheet2!$H$2:$J$300,3,FALSE)</f>
        <v>DEN</v>
      </c>
      <c r="AI719" t="str">
        <f>VLOOKUP(Sheet1!F741,Sheet2!$H$2:$J$300,3,FALSE)</f>
        <v>UTA</v>
      </c>
      <c r="AJ719" t="str">
        <f>VLOOKUP(Sheet1!G741,Sheet2!$H$2:$J$300,3,FALSE)</f>
        <v>SAC</v>
      </c>
      <c r="AK719" t="str">
        <f>VLOOKUP(Sheet1!H741,Sheet2!$H$2:$J$300,3,FALSE)</f>
        <v>ATL</v>
      </c>
      <c r="AL719" t="str">
        <f>VLOOKUP(Sheet1!I741,Sheet2!$H$2:$J$300,3,FALSE)</f>
        <v>PHO</v>
      </c>
      <c r="AM719" t="str">
        <f>VLOOKUP(Sheet1!J741,Sheet2!$H$2:$J$300,3,FALSE)</f>
        <v>MIN</v>
      </c>
      <c r="AN719">
        <f si="111" t="shared"/>
        <v>1</v>
      </c>
      <c r="AO719">
        <f si="112" t="shared"/>
        <v>2</v>
      </c>
      <c r="AP719">
        <f si="113" t="shared"/>
        <v>2</v>
      </c>
      <c r="AQ719">
        <f si="114" t="shared"/>
        <v>1</v>
      </c>
      <c r="AR719">
        <f si="115" t="shared"/>
        <v>1</v>
      </c>
      <c r="AS719">
        <f si="116" t="shared"/>
        <v>2</v>
      </c>
      <c r="AT719">
        <f si="117" t="shared"/>
        <v>1</v>
      </c>
      <c r="AU719">
        <f si="118" t="shared"/>
        <v>1</v>
      </c>
      <c r="AV719">
        <f si="119" t="shared"/>
        <v>2</v>
      </c>
      <c r="AW719">
        <f si="120" t="shared"/>
        <v>2</v>
      </c>
    </row>
    <row r="720" spans="30:49" x14ac:dyDescent="0.25">
      <c r="AD720">
        <v>719</v>
      </c>
      <c r="AE720" t="str">
        <f>VLOOKUP(Sheet1!B742,Sheet2!$H$2:$J$300,3,FALSE)</f>
        <v>PHI</v>
      </c>
      <c r="AF720" t="str">
        <f>VLOOKUP(Sheet1!C742,Sheet2!$H$2:$J$300,3,FALSE)</f>
        <v>SAC</v>
      </c>
      <c r="AG720" t="str">
        <f>VLOOKUP(Sheet1!D742,Sheet2!$H$2:$J$300,3,FALSE)</f>
        <v>PHO</v>
      </c>
      <c r="AH720" t="str">
        <f>VLOOKUP(Sheet1!E742,Sheet2!$H$2:$J$300,3,FALSE)</f>
        <v>DEN</v>
      </c>
      <c r="AI720" t="str">
        <f>VLOOKUP(Sheet1!F742,Sheet2!$H$2:$J$300,3,FALSE)</f>
        <v>DEN</v>
      </c>
      <c r="AJ720" t="str">
        <f>VLOOKUP(Sheet1!G742,Sheet2!$H$2:$J$300,3,FALSE)</f>
        <v>PHO</v>
      </c>
      <c r="AK720" t="str">
        <f>VLOOKUP(Sheet1!H742,Sheet2!$H$2:$J$300,3,FALSE)</f>
        <v>PHO</v>
      </c>
      <c r="AL720" t="str">
        <f>VLOOKUP(Sheet1!I742,Sheet2!$H$2:$J$300,3,FALSE)</f>
        <v>MIN</v>
      </c>
      <c r="AM720" t="str">
        <f>VLOOKUP(Sheet1!J742,Sheet2!$H$2:$J$300,3,FALSE)</f>
        <v>PHO</v>
      </c>
      <c r="AN720">
        <f si="111" t="shared"/>
        <v>1</v>
      </c>
      <c r="AO720">
        <f si="112" t="shared"/>
        <v>1</v>
      </c>
      <c r="AP720">
        <f si="113" t="shared"/>
        <v>4</v>
      </c>
      <c r="AQ720">
        <f si="114" t="shared"/>
        <v>2</v>
      </c>
      <c r="AR720">
        <f si="115" t="shared"/>
        <v>2</v>
      </c>
      <c r="AS720">
        <f si="116" t="shared"/>
        <v>4</v>
      </c>
      <c r="AT720">
        <f si="117" t="shared"/>
        <v>4</v>
      </c>
      <c r="AU720">
        <f si="118" t="shared"/>
        <v>1</v>
      </c>
      <c r="AV720">
        <f si="119" t="shared"/>
        <v>4</v>
      </c>
      <c r="AW720">
        <f si="120" t="shared"/>
        <v>4</v>
      </c>
    </row>
    <row r="721" spans="30:49" x14ac:dyDescent="0.25">
      <c r="AD721">
        <v>720</v>
      </c>
      <c r="AE721" t="str">
        <f>VLOOKUP(Sheet1!B743,Sheet2!$H$2:$J$300,3,FALSE)</f>
        <v>PHI</v>
      </c>
      <c r="AF721" t="str">
        <f>VLOOKUP(Sheet1!C743,Sheet2!$H$2:$J$300,3,FALSE)</f>
        <v>PHI</v>
      </c>
      <c r="AG721" t="str">
        <f>VLOOKUP(Sheet1!D743,Sheet2!$H$2:$J$300,3,FALSE)</f>
        <v>SAC</v>
      </c>
      <c r="AH721" t="str">
        <f>VLOOKUP(Sheet1!E743,Sheet2!$H$2:$J$300,3,FALSE)</f>
        <v>DEN</v>
      </c>
      <c r="AI721" t="str">
        <f>VLOOKUP(Sheet1!F743,Sheet2!$H$2:$J$300,3,FALSE)</f>
        <v>PHO</v>
      </c>
      <c r="AJ721" t="str">
        <f>VLOOKUP(Sheet1!G743,Sheet2!$H$2:$J$300,3,FALSE)</f>
        <v>PHI</v>
      </c>
      <c r="AK721" t="str">
        <f>VLOOKUP(Sheet1!H743,Sheet2!$H$2:$J$300,3,FALSE)</f>
        <v>HOU</v>
      </c>
      <c r="AL721" t="str">
        <f>VLOOKUP(Sheet1!I743,Sheet2!$H$2:$J$300,3,FALSE)</f>
        <v>PHO</v>
      </c>
      <c r="AM721" t="str">
        <f>VLOOKUP(Sheet1!J743,Sheet2!$H$2:$J$300,3,FALSE)</f>
        <v>PHI</v>
      </c>
      <c r="AN721">
        <f si="111" t="shared"/>
        <v>4</v>
      </c>
      <c r="AO721">
        <f si="112" t="shared"/>
        <v>4</v>
      </c>
      <c r="AP721">
        <f si="113" t="shared"/>
        <v>1</v>
      </c>
      <c r="AQ721">
        <f si="114" t="shared"/>
        <v>1</v>
      </c>
      <c r="AR721">
        <f si="115" t="shared"/>
        <v>2</v>
      </c>
      <c r="AS721">
        <f si="116" t="shared"/>
        <v>4</v>
      </c>
      <c r="AT721">
        <f si="117" t="shared"/>
        <v>1</v>
      </c>
      <c r="AU721">
        <f si="118" t="shared"/>
        <v>2</v>
      </c>
      <c r="AV721">
        <f si="119" t="shared"/>
        <v>4</v>
      </c>
      <c r="AW721">
        <f si="120" t="shared"/>
        <v>4</v>
      </c>
    </row>
    <row r="722" spans="30:49" x14ac:dyDescent="0.25">
      <c r="AD722">
        <v>721</v>
      </c>
      <c r="AE722" t="str">
        <f>VLOOKUP(Sheet1!B744,Sheet2!$H$2:$J$300,3,FALSE)</f>
        <v>PHI</v>
      </c>
      <c r="AF722" t="str">
        <f>VLOOKUP(Sheet1!C744,Sheet2!$H$2:$J$300,3,FALSE)</f>
        <v>SAC</v>
      </c>
      <c r="AG722" t="str">
        <f>VLOOKUP(Sheet1!D744,Sheet2!$H$2:$J$300,3,FALSE)</f>
        <v>DEN</v>
      </c>
      <c r="AH722" t="str">
        <f>VLOOKUP(Sheet1!E744,Sheet2!$H$2:$J$300,3,FALSE)</f>
        <v>DEN</v>
      </c>
      <c r="AI722" t="str">
        <f>VLOOKUP(Sheet1!F744,Sheet2!$H$2:$J$300,3,FALSE)</f>
        <v>DEN</v>
      </c>
      <c r="AJ722" t="str">
        <f>VLOOKUP(Sheet1!G744,Sheet2!$H$2:$J$300,3,FALSE)</f>
        <v>PHO</v>
      </c>
      <c r="AK722" t="str">
        <f>VLOOKUP(Sheet1!H744,Sheet2!$H$2:$J$300,3,FALSE)</f>
        <v>ATL</v>
      </c>
      <c r="AL722" t="str">
        <f>VLOOKUP(Sheet1!I744,Sheet2!$H$2:$J$300,3,FALSE)</f>
        <v>MIN</v>
      </c>
      <c r="AM722" t="str">
        <f>VLOOKUP(Sheet1!J744,Sheet2!$H$2:$J$300,3,FALSE)</f>
        <v>UTA</v>
      </c>
      <c r="AN722">
        <f si="111" t="shared"/>
        <v>1</v>
      </c>
      <c r="AO722">
        <f si="112" t="shared"/>
        <v>1</v>
      </c>
      <c r="AP722">
        <f si="113" t="shared"/>
        <v>3</v>
      </c>
      <c r="AQ722">
        <f si="114" t="shared"/>
        <v>3</v>
      </c>
      <c r="AR722">
        <f si="115" t="shared"/>
        <v>3</v>
      </c>
      <c r="AS722">
        <f si="116" t="shared"/>
        <v>1</v>
      </c>
      <c r="AT722">
        <f si="117" t="shared"/>
        <v>1</v>
      </c>
      <c r="AU722">
        <f si="118" t="shared"/>
        <v>1</v>
      </c>
      <c r="AV722">
        <f si="119" t="shared"/>
        <v>1</v>
      </c>
      <c r="AW722">
        <f si="120" t="shared"/>
        <v>3</v>
      </c>
    </row>
    <row r="723" spans="30:49" x14ac:dyDescent="0.25">
      <c r="AD723">
        <v>722</v>
      </c>
      <c r="AE723" t="str">
        <f>VLOOKUP(Sheet1!B745,Sheet2!$H$2:$J$300,3,FALSE)</f>
        <v>PHI</v>
      </c>
      <c r="AF723" t="str">
        <f>VLOOKUP(Sheet1!C745,Sheet2!$H$2:$J$300,3,FALSE)</f>
        <v>MIN</v>
      </c>
      <c r="AG723" t="str">
        <f>VLOOKUP(Sheet1!D745,Sheet2!$H$2:$J$300,3,FALSE)</f>
        <v>PHO</v>
      </c>
      <c r="AH723" t="str">
        <f>VLOOKUP(Sheet1!E745,Sheet2!$H$2:$J$300,3,FALSE)</f>
        <v>MIN</v>
      </c>
      <c r="AI723" t="str">
        <f>VLOOKUP(Sheet1!F745,Sheet2!$H$2:$J$300,3,FALSE)</f>
        <v>UTA</v>
      </c>
      <c r="AJ723" t="str">
        <f>VLOOKUP(Sheet1!G745,Sheet2!$H$2:$J$300,3,FALSE)</f>
        <v>ATL</v>
      </c>
      <c r="AK723" t="str">
        <f>VLOOKUP(Sheet1!H745,Sheet2!$H$2:$J$300,3,FALSE)</f>
        <v>PHO</v>
      </c>
      <c r="AL723" t="str">
        <f>VLOOKUP(Sheet1!I745,Sheet2!$H$2:$J$300,3,FALSE)</f>
        <v>DEN</v>
      </c>
      <c r="AM723" t="str">
        <f>VLOOKUP(Sheet1!J745,Sheet2!$H$2:$J$300,3,FALSE)</f>
        <v>PHI</v>
      </c>
      <c r="AN723">
        <f si="111" t="shared"/>
        <v>2</v>
      </c>
      <c r="AO723">
        <f si="112" t="shared"/>
        <v>2</v>
      </c>
      <c r="AP723">
        <f si="113" t="shared"/>
        <v>2</v>
      </c>
      <c r="AQ723">
        <f si="114" t="shared"/>
        <v>2</v>
      </c>
      <c r="AR723">
        <f si="115" t="shared"/>
        <v>1</v>
      </c>
      <c r="AS723">
        <f si="116" t="shared"/>
        <v>1</v>
      </c>
      <c r="AT723">
        <f si="117" t="shared"/>
        <v>2</v>
      </c>
      <c r="AU723">
        <f si="118" t="shared"/>
        <v>1</v>
      </c>
      <c r="AV723">
        <f si="119" t="shared"/>
        <v>2</v>
      </c>
      <c r="AW723">
        <f si="120" t="shared"/>
        <v>2</v>
      </c>
    </row>
    <row r="724" spans="30:49" x14ac:dyDescent="0.25">
      <c r="AD724">
        <v>723</v>
      </c>
      <c r="AE724" t="str">
        <f>VLOOKUP(Sheet1!B746,Sheet2!$H$2:$J$300,3,FALSE)</f>
        <v>UTA</v>
      </c>
      <c r="AF724" t="str">
        <f>VLOOKUP(Sheet1!C746,Sheet2!$H$2:$J$300,3,FALSE)</f>
        <v>MIN</v>
      </c>
      <c r="AG724" t="str">
        <f>VLOOKUP(Sheet1!D746,Sheet2!$H$2:$J$300,3,FALSE)</f>
        <v>PHI</v>
      </c>
      <c r="AH724" t="str">
        <f>VLOOKUP(Sheet1!E746,Sheet2!$H$2:$J$300,3,FALSE)</f>
        <v>DEN</v>
      </c>
      <c r="AI724" t="str">
        <f>VLOOKUP(Sheet1!F746,Sheet2!$H$2:$J$300,3,FALSE)</f>
        <v>DEN</v>
      </c>
      <c r="AJ724" t="str">
        <f>VLOOKUP(Sheet1!G746,Sheet2!$H$2:$J$300,3,FALSE)</f>
        <v>UTA</v>
      </c>
      <c r="AK724" t="str">
        <f>VLOOKUP(Sheet1!H746,Sheet2!$H$2:$J$300,3,FALSE)</f>
        <v>HOU</v>
      </c>
      <c r="AL724" t="str">
        <f>VLOOKUP(Sheet1!I746,Sheet2!$H$2:$J$300,3,FALSE)</f>
        <v>SAC</v>
      </c>
      <c r="AM724" t="str">
        <f>VLOOKUP(Sheet1!J746,Sheet2!$H$2:$J$300,3,FALSE)</f>
        <v>MIN</v>
      </c>
      <c r="AN724">
        <f si="111" t="shared"/>
        <v>2</v>
      </c>
      <c r="AO724">
        <f si="112" t="shared"/>
        <v>2</v>
      </c>
      <c r="AP724">
        <f si="113" t="shared"/>
        <v>1</v>
      </c>
      <c r="AQ724">
        <f si="114" t="shared"/>
        <v>2</v>
      </c>
      <c r="AR724">
        <f si="115" t="shared"/>
        <v>2</v>
      </c>
      <c r="AS724">
        <f si="116" t="shared"/>
        <v>2</v>
      </c>
      <c r="AT724">
        <f si="117" t="shared"/>
        <v>1</v>
      </c>
      <c r="AU724">
        <f si="118" t="shared"/>
        <v>1</v>
      </c>
      <c r="AV724">
        <f si="119" t="shared"/>
        <v>2</v>
      </c>
      <c r="AW724">
        <f si="120" t="shared"/>
        <v>2</v>
      </c>
    </row>
    <row r="725" spans="30:49" x14ac:dyDescent="0.25">
      <c r="AD725">
        <v>724</v>
      </c>
      <c r="AE725" t="str">
        <f>VLOOKUP(Sheet1!B747,Sheet2!$H$2:$J$300,3,FALSE)</f>
        <v>PHI</v>
      </c>
      <c r="AF725" t="str">
        <f>VLOOKUP(Sheet1!C747,Sheet2!$H$2:$J$300,3,FALSE)</f>
        <v>PHI</v>
      </c>
      <c r="AG725" t="str">
        <f>VLOOKUP(Sheet1!D747,Sheet2!$H$2:$J$300,3,FALSE)</f>
        <v>HOU</v>
      </c>
      <c r="AH725" t="str">
        <f>VLOOKUP(Sheet1!E747,Sheet2!$H$2:$J$300,3,FALSE)</f>
        <v>DEN</v>
      </c>
      <c r="AI725" t="str">
        <f>VLOOKUP(Sheet1!F747,Sheet2!$H$2:$J$300,3,FALSE)</f>
        <v>PHO</v>
      </c>
      <c r="AJ725" t="str">
        <f>VLOOKUP(Sheet1!G747,Sheet2!$H$2:$J$300,3,FALSE)</f>
        <v>PHI</v>
      </c>
      <c r="AK725" t="str">
        <f>VLOOKUP(Sheet1!H747,Sheet2!$H$2:$J$300,3,FALSE)</f>
        <v>PHO</v>
      </c>
      <c r="AL725" t="str">
        <f>VLOOKUP(Sheet1!I747,Sheet2!$H$2:$J$300,3,FALSE)</f>
        <v>DEN</v>
      </c>
      <c r="AM725" t="str">
        <f>VLOOKUP(Sheet1!J747,Sheet2!$H$2:$J$300,3,FALSE)</f>
        <v>PHO</v>
      </c>
      <c r="AN725">
        <f si="111" t="shared"/>
        <v>3</v>
      </c>
      <c r="AO725">
        <f si="112" t="shared"/>
        <v>3</v>
      </c>
      <c r="AP725">
        <f si="113" t="shared"/>
        <v>1</v>
      </c>
      <c r="AQ725">
        <f si="114" t="shared"/>
        <v>2</v>
      </c>
      <c r="AR725">
        <f si="115" t="shared"/>
        <v>3</v>
      </c>
      <c r="AS725">
        <f si="116" t="shared"/>
        <v>3</v>
      </c>
      <c r="AT725">
        <f si="117" t="shared"/>
        <v>3</v>
      </c>
      <c r="AU725">
        <f si="118" t="shared"/>
        <v>2</v>
      </c>
      <c r="AV725">
        <f si="119" t="shared"/>
        <v>3</v>
      </c>
      <c r="AW725">
        <f si="120" t="shared"/>
        <v>3</v>
      </c>
    </row>
    <row r="726" spans="30:49" x14ac:dyDescent="0.25">
      <c r="AD726">
        <v>725</v>
      </c>
      <c r="AE726" t="str">
        <f>VLOOKUP(Sheet1!B748,Sheet2!$H$2:$J$300,3,FALSE)</f>
        <v>PHI</v>
      </c>
      <c r="AF726" t="str">
        <f>VLOOKUP(Sheet1!C748,Sheet2!$H$2:$J$300,3,FALSE)</f>
        <v>UTA</v>
      </c>
      <c r="AG726" t="str">
        <f>VLOOKUP(Sheet1!D748,Sheet2!$H$2:$J$300,3,FALSE)</f>
        <v>PHO</v>
      </c>
      <c r="AH726" t="str">
        <f>VLOOKUP(Sheet1!E748,Sheet2!$H$2:$J$300,3,FALSE)</f>
        <v>DEN</v>
      </c>
      <c r="AI726" t="str">
        <f>VLOOKUP(Sheet1!F748,Sheet2!$H$2:$J$300,3,FALSE)</f>
        <v>PHO</v>
      </c>
      <c r="AJ726" t="str">
        <f>VLOOKUP(Sheet1!G748,Sheet2!$H$2:$J$300,3,FALSE)</f>
        <v>UTA</v>
      </c>
      <c r="AK726" t="str">
        <f>VLOOKUP(Sheet1!H748,Sheet2!$H$2:$J$300,3,FALSE)</f>
        <v>ATL</v>
      </c>
      <c r="AL726" t="str">
        <f>VLOOKUP(Sheet1!I748,Sheet2!$H$2:$J$300,3,FALSE)</f>
        <v>MIN</v>
      </c>
      <c r="AM726" t="str">
        <f>VLOOKUP(Sheet1!J748,Sheet2!$H$2:$J$300,3,FALSE)</f>
        <v>UTA</v>
      </c>
      <c r="AN726">
        <f si="111" t="shared"/>
        <v>1</v>
      </c>
      <c r="AO726">
        <f si="112" t="shared"/>
        <v>3</v>
      </c>
      <c r="AP726">
        <f si="113" t="shared"/>
        <v>2</v>
      </c>
      <c r="AQ726">
        <f si="114" t="shared"/>
        <v>1</v>
      </c>
      <c r="AR726">
        <f si="115" t="shared"/>
        <v>2</v>
      </c>
      <c r="AS726">
        <f si="116" t="shared"/>
        <v>3</v>
      </c>
      <c r="AT726">
        <f si="117" t="shared"/>
        <v>1</v>
      </c>
      <c r="AU726">
        <f si="118" t="shared"/>
        <v>1</v>
      </c>
      <c r="AV726">
        <f si="119" t="shared"/>
        <v>3</v>
      </c>
      <c r="AW726">
        <f si="120" t="shared"/>
        <v>3</v>
      </c>
    </row>
    <row r="727" spans="30:49" x14ac:dyDescent="0.25">
      <c r="AD727">
        <v>726</v>
      </c>
      <c r="AE727" t="str">
        <f>VLOOKUP(Sheet1!B749,Sheet2!$H$2:$J$300,3,FALSE)</f>
        <v>MIN</v>
      </c>
      <c r="AF727" t="str">
        <f>VLOOKUP(Sheet1!C749,Sheet2!$H$2:$J$300,3,FALSE)</f>
        <v>MIN</v>
      </c>
      <c r="AG727" t="str">
        <f>VLOOKUP(Sheet1!D749,Sheet2!$H$2:$J$300,3,FALSE)</f>
        <v>PHO</v>
      </c>
      <c r="AH727" t="str">
        <f>VLOOKUP(Sheet1!E749,Sheet2!$H$2:$J$300,3,FALSE)</f>
        <v>DEN</v>
      </c>
      <c r="AI727" t="str">
        <f>VLOOKUP(Sheet1!F749,Sheet2!$H$2:$J$300,3,FALSE)</f>
        <v>PHO</v>
      </c>
      <c r="AJ727" t="str">
        <f>VLOOKUP(Sheet1!G749,Sheet2!$H$2:$J$300,3,FALSE)</f>
        <v>UTA</v>
      </c>
      <c r="AK727" t="str">
        <f>VLOOKUP(Sheet1!H749,Sheet2!$H$2:$J$300,3,FALSE)</f>
        <v>HOU</v>
      </c>
      <c r="AL727" t="str">
        <f>VLOOKUP(Sheet1!I749,Sheet2!$H$2:$J$300,3,FALSE)</f>
        <v>ATL</v>
      </c>
      <c r="AM727" t="str">
        <f>VLOOKUP(Sheet1!J749,Sheet2!$H$2:$J$300,3,FALSE)</f>
        <v>PHI</v>
      </c>
      <c r="AN727">
        <f si="111" t="shared"/>
        <v>2</v>
      </c>
      <c r="AO727">
        <f si="112" t="shared"/>
        <v>2</v>
      </c>
      <c r="AP727">
        <f si="113" t="shared"/>
        <v>2</v>
      </c>
      <c r="AQ727">
        <f si="114" t="shared"/>
        <v>1</v>
      </c>
      <c r="AR727">
        <f si="115" t="shared"/>
        <v>2</v>
      </c>
      <c r="AS727">
        <f si="116" t="shared"/>
        <v>1</v>
      </c>
      <c r="AT727">
        <f si="117" t="shared"/>
        <v>1</v>
      </c>
      <c r="AU727">
        <f si="118" t="shared"/>
        <v>1</v>
      </c>
      <c r="AV727">
        <f si="119" t="shared"/>
        <v>1</v>
      </c>
      <c r="AW727">
        <f si="120" t="shared"/>
        <v>2</v>
      </c>
    </row>
    <row r="728" spans="30:49" x14ac:dyDescent="0.25">
      <c r="AD728">
        <v>727</v>
      </c>
      <c r="AE728" t="str">
        <f>VLOOKUP(Sheet1!B750,Sheet2!$H$2:$J$300,3,FALSE)</f>
        <v>PHI</v>
      </c>
      <c r="AF728" t="str">
        <f>VLOOKUP(Sheet1!C750,Sheet2!$H$2:$J$300,3,FALSE)</f>
        <v>ATL</v>
      </c>
      <c r="AG728" t="str">
        <f>VLOOKUP(Sheet1!D750,Sheet2!$H$2:$J$300,3,FALSE)</f>
        <v>PHO</v>
      </c>
      <c r="AH728" t="str">
        <f>VLOOKUP(Sheet1!E750,Sheet2!$H$2:$J$300,3,FALSE)</f>
        <v>PHI</v>
      </c>
      <c r="AI728" t="str">
        <f>VLOOKUP(Sheet1!F750,Sheet2!$H$2:$J$300,3,FALSE)</f>
        <v>PHO</v>
      </c>
      <c r="AJ728" t="str">
        <f>VLOOKUP(Sheet1!G750,Sheet2!$H$2:$J$300,3,FALSE)</f>
        <v>PHO</v>
      </c>
      <c r="AK728" t="str">
        <f>VLOOKUP(Sheet1!H750,Sheet2!$H$2:$J$300,3,FALSE)</f>
        <v>DEN</v>
      </c>
      <c r="AL728" t="str">
        <f>VLOOKUP(Sheet1!I750,Sheet2!$H$2:$J$300,3,FALSE)</f>
        <v>UTA</v>
      </c>
      <c r="AM728" t="str">
        <f>VLOOKUP(Sheet1!J750,Sheet2!$H$2:$J$300,3,FALSE)</f>
        <v>PHO</v>
      </c>
      <c r="AN728">
        <f si="111" t="shared"/>
        <v>2</v>
      </c>
      <c r="AO728">
        <f si="112" t="shared"/>
        <v>1</v>
      </c>
      <c r="AP728">
        <f si="113" t="shared"/>
        <v>4</v>
      </c>
      <c r="AQ728">
        <f si="114" t="shared"/>
        <v>2</v>
      </c>
      <c r="AR728">
        <f si="115" t="shared"/>
        <v>4</v>
      </c>
      <c r="AS728">
        <f si="116" t="shared"/>
        <v>4</v>
      </c>
      <c r="AT728">
        <f si="117" t="shared"/>
        <v>1</v>
      </c>
      <c r="AU728">
        <f si="118" t="shared"/>
        <v>1</v>
      </c>
      <c r="AV728">
        <f si="119" t="shared"/>
        <v>4</v>
      </c>
      <c r="AW728">
        <f si="120" t="shared"/>
        <v>4</v>
      </c>
    </row>
    <row r="729" spans="30:49" x14ac:dyDescent="0.25">
      <c r="AD729">
        <v>728</v>
      </c>
      <c r="AE729" t="str">
        <f>VLOOKUP(Sheet1!B751,Sheet2!$H$2:$J$300,3,FALSE)</f>
        <v>PHI</v>
      </c>
      <c r="AF729" t="str">
        <f>VLOOKUP(Sheet1!C751,Sheet2!$H$2:$J$300,3,FALSE)</f>
        <v>MIN</v>
      </c>
      <c r="AG729" t="str">
        <f>VLOOKUP(Sheet1!D751,Sheet2!$H$2:$J$300,3,FALSE)</f>
        <v>PHO</v>
      </c>
      <c r="AH729" t="str">
        <f>VLOOKUP(Sheet1!E751,Sheet2!$H$2:$J$300,3,FALSE)</f>
        <v>DEN</v>
      </c>
      <c r="AI729" t="str">
        <f>VLOOKUP(Sheet1!F751,Sheet2!$H$2:$J$300,3,FALSE)</f>
        <v>MIN</v>
      </c>
      <c r="AJ729" t="str">
        <f>VLOOKUP(Sheet1!G751,Sheet2!$H$2:$J$300,3,FALSE)</f>
        <v>HOU</v>
      </c>
      <c r="AK729" t="str">
        <f>VLOOKUP(Sheet1!H751,Sheet2!$H$2:$J$300,3,FALSE)</f>
        <v>HOU</v>
      </c>
      <c r="AL729" t="str">
        <f>VLOOKUP(Sheet1!I751,Sheet2!$H$2:$J$300,3,FALSE)</f>
        <v>DEN</v>
      </c>
      <c r="AM729" t="str">
        <f>VLOOKUP(Sheet1!J751,Sheet2!$H$2:$J$300,3,FALSE)</f>
        <v>MIN</v>
      </c>
      <c r="AN729">
        <f si="111" t="shared"/>
        <v>1</v>
      </c>
      <c r="AO729">
        <f si="112" t="shared"/>
        <v>3</v>
      </c>
      <c r="AP729">
        <f si="113" t="shared"/>
        <v>1</v>
      </c>
      <c r="AQ729">
        <f si="114" t="shared"/>
        <v>2</v>
      </c>
      <c r="AR729">
        <f si="115" t="shared"/>
        <v>3</v>
      </c>
      <c r="AS729">
        <f si="116" t="shared"/>
        <v>2</v>
      </c>
      <c r="AT729">
        <f si="117" t="shared"/>
        <v>2</v>
      </c>
      <c r="AU729">
        <f si="118" t="shared"/>
        <v>2</v>
      </c>
      <c r="AV729">
        <f si="119" t="shared"/>
        <v>3</v>
      </c>
      <c r="AW729">
        <f si="120" t="shared"/>
        <v>3</v>
      </c>
    </row>
    <row r="730" spans="30:49" x14ac:dyDescent="0.25">
      <c r="AD730">
        <v>729</v>
      </c>
      <c r="AE730" t="str">
        <f>VLOOKUP(Sheet1!B752,Sheet2!$H$2:$J$300,3,FALSE)</f>
        <v>ATL</v>
      </c>
      <c r="AF730" t="str">
        <f>VLOOKUP(Sheet1!C752,Sheet2!$H$2:$J$300,3,FALSE)</f>
        <v>PHI</v>
      </c>
      <c r="AG730" t="str">
        <f>VLOOKUP(Sheet1!D752,Sheet2!$H$2:$J$300,3,FALSE)</f>
        <v>HOU</v>
      </c>
      <c r="AH730" t="str">
        <f>VLOOKUP(Sheet1!E752,Sheet2!$H$2:$J$300,3,FALSE)</f>
        <v>DEN</v>
      </c>
      <c r="AI730" t="str">
        <f>VLOOKUP(Sheet1!F752,Sheet2!$H$2:$J$300,3,FALSE)</f>
        <v>PHO</v>
      </c>
      <c r="AJ730" t="str">
        <f>VLOOKUP(Sheet1!G752,Sheet2!$H$2:$J$300,3,FALSE)</f>
        <v>PHO</v>
      </c>
      <c r="AK730" t="str">
        <f>VLOOKUP(Sheet1!H752,Sheet2!$H$2:$J$300,3,FALSE)</f>
        <v>PHO</v>
      </c>
      <c r="AL730" t="str">
        <f>VLOOKUP(Sheet1!I752,Sheet2!$H$2:$J$300,3,FALSE)</f>
        <v>MIN</v>
      </c>
      <c r="AM730" t="str">
        <f>VLOOKUP(Sheet1!J752,Sheet2!$H$2:$J$300,3,FALSE)</f>
        <v>UTA</v>
      </c>
      <c r="AN730">
        <f si="111" t="shared"/>
        <v>1</v>
      </c>
      <c r="AO730">
        <f si="112" t="shared"/>
        <v>1</v>
      </c>
      <c r="AP730">
        <f si="113" t="shared"/>
        <v>1</v>
      </c>
      <c r="AQ730">
        <f si="114" t="shared"/>
        <v>1</v>
      </c>
      <c r="AR730">
        <f si="115" t="shared"/>
        <v>3</v>
      </c>
      <c r="AS730">
        <f si="116" t="shared"/>
        <v>3</v>
      </c>
      <c r="AT730">
        <f si="117" t="shared"/>
        <v>3</v>
      </c>
      <c r="AU730">
        <f si="118" t="shared"/>
        <v>1</v>
      </c>
      <c r="AV730">
        <f si="119" t="shared"/>
        <v>1</v>
      </c>
      <c r="AW730">
        <f si="120" t="shared"/>
        <v>3</v>
      </c>
    </row>
    <row r="731" spans="30:49" x14ac:dyDescent="0.25">
      <c r="AD731">
        <v>730</v>
      </c>
      <c r="AE731" t="str">
        <f>VLOOKUP(Sheet1!B753,Sheet2!$H$2:$J$300,3,FALSE)</f>
        <v>PHI</v>
      </c>
      <c r="AF731" t="str">
        <f>VLOOKUP(Sheet1!C753,Sheet2!$H$2:$J$300,3,FALSE)</f>
        <v>PHI</v>
      </c>
      <c r="AG731" t="str">
        <f>VLOOKUP(Sheet1!D753,Sheet2!$H$2:$J$300,3,FALSE)</f>
        <v>PHO</v>
      </c>
      <c r="AH731" t="str">
        <f>VLOOKUP(Sheet1!E753,Sheet2!$H$2:$J$300,3,FALSE)</f>
        <v>DEN</v>
      </c>
      <c r="AI731" t="str">
        <f>VLOOKUP(Sheet1!F753,Sheet2!$H$2:$J$300,3,FALSE)</f>
        <v>PHO</v>
      </c>
      <c r="AJ731" t="str">
        <f>VLOOKUP(Sheet1!G753,Sheet2!$H$2:$J$300,3,FALSE)</f>
        <v>ATL</v>
      </c>
      <c r="AK731" t="str">
        <f>VLOOKUP(Sheet1!H753,Sheet2!$H$2:$J$300,3,FALSE)</f>
        <v>HOU</v>
      </c>
      <c r="AL731" t="str">
        <f>VLOOKUP(Sheet1!I753,Sheet2!$H$2:$J$300,3,FALSE)</f>
        <v>PHO</v>
      </c>
      <c r="AM731" t="str">
        <f>VLOOKUP(Sheet1!J753,Sheet2!$H$2:$J$300,3,FALSE)</f>
        <v>UTA</v>
      </c>
      <c r="AN731">
        <f si="111" t="shared"/>
        <v>2</v>
      </c>
      <c r="AO731">
        <f si="112" t="shared"/>
        <v>2</v>
      </c>
      <c r="AP731">
        <f si="113" t="shared"/>
        <v>3</v>
      </c>
      <c r="AQ731">
        <f si="114" t="shared"/>
        <v>1</v>
      </c>
      <c r="AR731">
        <f si="115" t="shared"/>
        <v>3</v>
      </c>
      <c r="AS731">
        <f si="116" t="shared"/>
        <v>1</v>
      </c>
      <c r="AT731">
        <f si="117" t="shared"/>
        <v>1</v>
      </c>
      <c r="AU731">
        <f si="118" t="shared"/>
        <v>3</v>
      </c>
      <c r="AV731">
        <f si="119" t="shared"/>
        <v>1</v>
      </c>
      <c r="AW731">
        <f si="120" t="shared"/>
        <v>3</v>
      </c>
    </row>
    <row r="732" spans="30:49" x14ac:dyDescent="0.25">
      <c r="AD732">
        <v>731</v>
      </c>
      <c r="AE732" t="str">
        <f>VLOOKUP(Sheet1!B754,Sheet2!$H$2:$J$300,3,FALSE)</f>
        <v>PHI</v>
      </c>
      <c r="AF732" t="str">
        <f>VLOOKUP(Sheet1!C754,Sheet2!$H$2:$J$300,3,FALSE)</f>
        <v>PHI</v>
      </c>
      <c r="AG732" t="str">
        <f>VLOOKUP(Sheet1!D754,Sheet2!$H$2:$J$300,3,FALSE)</f>
        <v>PHI</v>
      </c>
      <c r="AH732" t="str">
        <f>VLOOKUP(Sheet1!E754,Sheet2!$H$2:$J$300,3,FALSE)</f>
        <v>DEN</v>
      </c>
      <c r="AI732" t="str">
        <f>VLOOKUP(Sheet1!F754,Sheet2!$H$2:$J$300,3,FALSE)</f>
        <v>UTA</v>
      </c>
      <c r="AJ732" t="str">
        <f>VLOOKUP(Sheet1!G754,Sheet2!$H$2:$J$300,3,FALSE)</f>
        <v>PHI</v>
      </c>
      <c r="AK732" t="str">
        <f>VLOOKUP(Sheet1!H754,Sheet2!$H$2:$J$300,3,FALSE)</f>
        <v>SAC</v>
      </c>
      <c r="AL732" t="str">
        <f>VLOOKUP(Sheet1!I754,Sheet2!$H$2:$J$300,3,FALSE)</f>
        <v>PHO</v>
      </c>
      <c r="AM732" t="str">
        <f>VLOOKUP(Sheet1!J754,Sheet2!$H$2:$J$300,3,FALSE)</f>
        <v>PHI</v>
      </c>
      <c r="AN732">
        <f si="111" t="shared"/>
        <v>5</v>
      </c>
      <c r="AO732">
        <f si="112" t="shared"/>
        <v>5</v>
      </c>
      <c r="AP732">
        <f si="113" t="shared"/>
        <v>5</v>
      </c>
      <c r="AQ732">
        <f si="114" t="shared"/>
        <v>1</v>
      </c>
      <c r="AR732">
        <f si="115" t="shared"/>
        <v>1</v>
      </c>
      <c r="AS732">
        <f si="116" t="shared"/>
        <v>5</v>
      </c>
      <c r="AT732">
        <f si="117" t="shared"/>
        <v>1</v>
      </c>
      <c r="AU732">
        <f si="118" t="shared"/>
        <v>1</v>
      </c>
      <c r="AV732">
        <f si="119" t="shared"/>
        <v>5</v>
      </c>
      <c r="AW732">
        <f si="120" t="shared"/>
        <v>5</v>
      </c>
    </row>
    <row r="733" spans="30:49" x14ac:dyDescent="0.25">
      <c r="AD733">
        <v>732</v>
      </c>
      <c r="AE733" t="str">
        <f>VLOOKUP(Sheet1!B755,Sheet2!$H$2:$J$300,3,FALSE)</f>
        <v>PHI</v>
      </c>
      <c r="AF733" t="str">
        <f>VLOOKUP(Sheet1!C755,Sheet2!$H$2:$J$300,3,FALSE)</f>
        <v>UTA</v>
      </c>
      <c r="AG733" t="str">
        <f>VLOOKUP(Sheet1!D755,Sheet2!$H$2:$J$300,3,FALSE)</f>
        <v>PHO</v>
      </c>
      <c r="AH733" t="str">
        <f>VLOOKUP(Sheet1!E755,Sheet2!$H$2:$J$300,3,FALSE)</f>
        <v>DEN</v>
      </c>
      <c r="AI733" t="str">
        <f>VLOOKUP(Sheet1!F755,Sheet2!$H$2:$J$300,3,FALSE)</f>
        <v>PHO</v>
      </c>
      <c r="AJ733" t="str">
        <f>VLOOKUP(Sheet1!G755,Sheet2!$H$2:$J$300,3,FALSE)</f>
        <v>PHI</v>
      </c>
      <c r="AK733" t="str">
        <f>VLOOKUP(Sheet1!H755,Sheet2!$H$2:$J$300,3,FALSE)</f>
        <v>DEN</v>
      </c>
      <c r="AL733" t="str">
        <f>VLOOKUP(Sheet1!I755,Sheet2!$H$2:$J$300,3,FALSE)</f>
        <v>DEN</v>
      </c>
      <c r="AM733" t="str">
        <f>VLOOKUP(Sheet1!J755,Sheet2!$H$2:$J$300,3,FALSE)</f>
        <v>PHI</v>
      </c>
      <c r="AN733">
        <f si="111" t="shared"/>
        <v>3</v>
      </c>
      <c r="AO733">
        <f si="112" t="shared"/>
        <v>1</v>
      </c>
      <c r="AP733">
        <f si="113" t="shared"/>
        <v>2</v>
      </c>
      <c r="AQ733">
        <f si="114" t="shared"/>
        <v>3</v>
      </c>
      <c r="AR733">
        <f si="115" t="shared"/>
        <v>2</v>
      </c>
      <c r="AS733">
        <f si="116" t="shared"/>
        <v>3</v>
      </c>
      <c r="AT733">
        <f si="117" t="shared"/>
        <v>3</v>
      </c>
      <c r="AU733">
        <f si="118" t="shared"/>
        <v>3</v>
      </c>
      <c r="AV733">
        <f si="119" t="shared"/>
        <v>3</v>
      </c>
      <c r="AW733">
        <f si="120" t="shared"/>
        <v>3</v>
      </c>
    </row>
    <row r="734" spans="30:49" x14ac:dyDescent="0.25">
      <c r="AD734">
        <v>733</v>
      </c>
      <c r="AE734" t="str">
        <f>VLOOKUP(Sheet1!B756,Sheet2!$H$2:$J$300,3,FALSE)</f>
        <v>PHI</v>
      </c>
      <c r="AF734" t="str">
        <f>VLOOKUP(Sheet1!C756,Sheet2!$H$2:$J$300,3,FALSE)</f>
        <v>UTA</v>
      </c>
      <c r="AG734" t="str">
        <f>VLOOKUP(Sheet1!D756,Sheet2!$H$2:$J$300,3,FALSE)</f>
        <v>PHI</v>
      </c>
      <c r="AH734" t="str">
        <f>VLOOKUP(Sheet1!E756,Sheet2!$H$2:$J$300,3,FALSE)</f>
        <v>DEN</v>
      </c>
      <c r="AI734" t="str">
        <f>VLOOKUP(Sheet1!F756,Sheet2!$H$2:$J$300,3,FALSE)</f>
        <v>UTA</v>
      </c>
      <c r="AJ734" t="str">
        <f>VLOOKUP(Sheet1!G756,Sheet2!$H$2:$J$300,3,FALSE)</f>
        <v>HOU</v>
      </c>
      <c r="AK734" t="str">
        <f>VLOOKUP(Sheet1!H756,Sheet2!$H$2:$J$300,3,FALSE)</f>
        <v>PHO</v>
      </c>
      <c r="AL734" t="str">
        <f>VLOOKUP(Sheet1!I756,Sheet2!$H$2:$J$300,3,FALSE)</f>
        <v>DEN</v>
      </c>
      <c r="AM734" t="str">
        <f>VLOOKUP(Sheet1!J756,Sheet2!$H$2:$J$300,3,FALSE)</f>
        <v>DEN</v>
      </c>
      <c r="AN734">
        <f si="111" t="shared"/>
        <v>2</v>
      </c>
      <c r="AO734">
        <f si="112" t="shared"/>
        <v>2</v>
      </c>
      <c r="AP734">
        <f si="113" t="shared"/>
        <v>2</v>
      </c>
      <c r="AQ734">
        <f si="114" t="shared"/>
        <v>3</v>
      </c>
      <c r="AR734">
        <f si="115" t="shared"/>
        <v>2</v>
      </c>
      <c r="AS734">
        <f si="116" t="shared"/>
        <v>1</v>
      </c>
      <c r="AT734">
        <f si="117" t="shared"/>
        <v>1</v>
      </c>
      <c r="AU734">
        <f si="118" t="shared"/>
        <v>3</v>
      </c>
      <c r="AV734">
        <f si="119" t="shared"/>
        <v>3</v>
      </c>
      <c r="AW734">
        <f si="120" t="shared"/>
        <v>3</v>
      </c>
    </row>
    <row r="735" spans="30:49" x14ac:dyDescent="0.25">
      <c r="AD735">
        <v>734</v>
      </c>
      <c r="AE735" t="str">
        <f>VLOOKUP(Sheet1!B757,Sheet2!$H$2:$J$300,3,FALSE)</f>
        <v>SAC</v>
      </c>
      <c r="AF735" t="str">
        <f>VLOOKUP(Sheet1!C757,Sheet2!$H$2:$J$300,3,FALSE)</f>
        <v>MIN</v>
      </c>
      <c r="AG735" t="str">
        <f>VLOOKUP(Sheet1!D757,Sheet2!$H$2:$J$300,3,FALSE)</f>
        <v>PHO</v>
      </c>
      <c r="AH735" t="str">
        <f>VLOOKUP(Sheet1!E757,Sheet2!$H$2:$J$300,3,FALSE)</f>
        <v>PHI</v>
      </c>
      <c r="AI735" t="str">
        <f>VLOOKUP(Sheet1!F757,Sheet2!$H$2:$J$300,3,FALSE)</f>
        <v>PHO</v>
      </c>
      <c r="AJ735" t="str">
        <f>VLOOKUP(Sheet1!G757,Sheet2!$H$2:$J$300,3,FALSE)</f>
        <v>ATL</v>
      </c>
      <c r="AK735" t="str">
        <f>VLOOKUP(Sheet1!H757,Sheet2!$H$2:$J$300,3,FALSE)</f>
        <v>ATL</v>
      </c>
      <c r="AL735" t="str">
        <f>VLOOKUP(Sheet1!I757,Sheet2!$H$2:$J$300,3,FALSE)</f>
        <v>DEN</v>
      </c>
      <c r="AM735" t="str">
        <f>VLOOKUP(Sheet1!J757,Sheet2!$H$2:$J$300,3,FALSE)</f>
        <v>UTA</v>
      </c>
      <c r="AN735">
        <f si="111" t="shared"/>
        <v>1</v>
      </c>
      <c r="AO735">
        <f si="112" t="shared"/>
        <v>1</v>
      </c>
      <c r="AP735">
        <f si="113" t="shared"/>
        <v>2</v>
      </c>
      <c r="AQ735">
        <f si="114" t="shared"/>
        <v>1</v>
      </c>
      <c r="AR735">
        <f si="115" t="shared"/>
        <v>2</v>
      </c>
      <c r="AS735">
        <f si="116" t="shared"/>
        <v>2</v>
      </c>
      <c r="AT735">
        <f si="117" t="shared"/>
        <v>2</v>
      </c>
      <c r="AU735">
        <f si="118" t="shared"/>
        <v>1</v>
      </c>
      <c r="AV735">
        <f si="119" t="shared"/>
        <v>1</v>
      </c>
      <c r="AW735">
        <f si="120" t="shared"/>
        <v>2</v>
      </c>
    </row>
    <row r="736" spans="30:49" x14ac:dyDescent="0.25">
      <c r="AD736">
        <v>735</v>
      </c>
      <c r="AE736" t="str">
        <f>VLOOKUP(Sheet1!B758,Sheet2!$H$2:$J$300,3,FALSE)</f>
        <v>PHI</v>
      </c>
      <c r="AF736" t="str">
        <f>VLOOKUP(Sheet1!C758,Sheet2!$H$2:$J$300,3,FALSE)</f>
        <v>MIN</v>
      </c>
      <c r="AG736" t="str">
        <f>VLOOKUP(Sheet1!D758,Sheet2!$H$2:$J$300,3,FALSE)</f>
        <v>HOU</v>
      </c>
      <c r="AH736" t="str">
        <f>VLOOKUP(Sheet1!E758,Sheet2!$H$2:$J$300,3,FALSE)</f>
        <v>DEN</v>
      </c>
      <c r="AI736" t="str">
        <f>VLOOKUP(Sheet1!F758,Sheet2!$H$2:$J$300,3,FALSE)</f>
        <v>UTA</v>
      </c>
      <c r="AJ736" t="str">
        <f>VLOOKUP(Sheet1!G758,Sheet2!$H$2:$J$300,3,FALSE)</f>
        <v>PHI</v>
      </c>
      <c r="AK736" t="str">
        <f>VLOOKUP(Sheet1!H758,Sheet2!$H$2:$J$300,3,FALSE)</f>
        <v>ATL</v>
      </c>
      <c r="AL736" t="str">
        <f>VLOOKUP(Sheet1!I758,Sheet2!$H$2:$J$300,3,FALSE)</f>
        <v>SAC</v>
      </c>
      <c r="AM736" t="str">
        <f>VLOOKUP(Sheet1!J758,Sheet2!$H$2:$J$300,3,FALSE)</f>
        <v>PHO</v>
      </c>
      <c r="AN736">
        <f si="111" t="shared"/>
        <v>2</v>
      </c>
      <c r="AO736">
        <f si="112" t="shared"/>
        <v>1</v>
      </c>
      <c r="AP736">
        <f si="113" t="shared"/>
        <v>1</v>
      </c>
      <c r="AQ736">
        <f si="114" t="shared"/>
        <v>1</v>
      </c>
      <c r="AR736">
        <f si="115" t="shared"/>
        <v>1</v>
      </c>
      <c r="AS736">
        <f si="116" t="shared"/>
        <v>2</v>
      </c>
      <c r="AT736">
        <f si="117" t="shared"/>
        <v>1</v>
      </c>
      <c r="AU736">
        <f si="118" t="shared"/>
        <v>1</v>
      </c>
      <c r="AV736">
        <f si="119" t="shared"/>
        <v>1</v>
      </c>
      <c r="AW736">
        <f si="120" t="shared"/>
        <v>2</v>
      </c>
    </row>
    <row r="737" spans="30:49" x14ac:dyDescent="0.25">
      <c r="AD737">
        <v>736</v>
      </c>
      <c r="AE737" t="str">
        <f>VLOOKUP(Sheet1!B759,Sheet2!$H$2:$J$300,3,FALSE)</f>
        <v>PHI</v>
      </c>
      <c r="AF737" t="str">
        <f>VLOOKUP(Sheet1!C759,Sheet2!$H$2:$J$300,3,FALSE)</f>
        <v>ATL</v>
      </c>
      <c r="AG737" t="str">
        <f>VLOOKUP(Sheet1!D759,Sheet2!$H$2:$J$300,3,FALSE)</f>
        <v>HOU</v>
      </c>
      <c r="AH737" t="str">
        <f>VLOOKUP(Sheet1!E759,Sheet2!$H$2:$J$300,3,FALSE)</f>
        <v>DEN</v>
      </c>
      <c r="AI737" t="str">
        <f>VLOOKUP(Sheet1!F759,Sheet2!$H$2:$J$300,3,FALSE)</f>
        <v>PHO</v>
      </c>
      <c r="AJ737" t="str">
        <f>VLOOKUP(Sheet1!G759,Sheet2!$H$2:$J$300,3,FALSE)</f>
        <v>PHI</v>
      </c>
      <c r="AK737" t="str">
        <f>VLOOKUP(Sheet1!H759,Sheet2!$H$2:$J$300,3,FALSE)</f>
        <v>DEN</v>
      </c>
      <c r="AL737" t="str">
        <f>VLOOKUP(Sheet1!I759,Sheet2!$H$2:$J$300,3,FALSE)</f>
        <v>MIN</v>
      </c>
      <c r="AM737" t="str">
        <f>VLOOKUP(Sheet1!J759,Sheet2!$H$2:$J$300,3,FALSE)</f>
        <v>UTA</v>
      </c>
      <c r="AN737">
        <f si="111" t="shared"/>
        <v>2</v>
      </c>
      <c r="AO737">
        <f si="112" t="shared"/>
        <v>1</v>
      </c>
      <c r="AP737">
        <f si="113" t="shared"/>
        <v>1</v>
      </c>
      <c r="AQ737">
        <f si="114" t="shared"/>
        <v>2</v>
      </c>
      <c r="AR737">
        <f si="115" t="shared"/>
        <v>1</v>
      </c>
      <c r="AS737">
        <f si="116" t="shared"/>
        <v>2</v>
      </c>
      <c r="AT737">
        <f si="117" t="shared"/>
        <v>2</v>
      </c>
      <c r="AU737">
        <f si="118" t="shared"/>
        <v>1</v>
      </c>
      <c r="AV737">
        <f si="119" t="shared"/>
        <v>1</v>
      </c>
      <c r="AW737">
        <f si="120" t="shared"/>
        <v>2</v>
      </c>
    </row>
    <row r="738" spans="30:49" x14ac:dyDescent="0.25">
      <c r="AD738">
        <v>737</v>
      </c>
      <c r="AE738" t="str">
        <f>VLOOKUP(Sheet1!B760,Sheet2!$H$2:$J$300,3,FALSE)</f>
        <v>PHI</v>
      </c>
      <c r="AF738" t="str">
        <f>VLOOKUP(Sheet1!C760,Sheet2!$H$2:$J$300,3,FALSE)</f>
        <v>MIN</v>
      </c>
      <c r="AG738" t="str">
        <f>VLOOKUP(Sheet1!D760,Sheet2!$H$2:$J$300,3,FALSE)</f>
        <v>UTA</v>
      </c>
      <c r="AH738" t="str">
        <f>VLOOKUP(Sheet1!E760,Sheet2!$H$2:$J$300,3,FALSE)</f>
        <v>PHI</v>
      </c>
      <c r="AI738" t="str">
        <f>VLOOKUP(Sheet1!F760,Sheet2!$H$2:$J$300,3,FALSE)</f>
        <v>PHO</v>
      </c>
      <c r="AJ738" t="str">
        <f>VLOOKUP(Sheet1!G760,Sheet2!$H$2:$J$300,3,FALSE)</f>
        <v>ATL</v>
      </c>
      <c r="AK738" t="str">
        <f>VLOOKUP(Sheet1!H760,Sheet2!$H$2:$J$300,3,FALSE)</f>
        <v>SAC</v>
      </c>
      <c r="AL738" t="str">
        <f>VLOOKUP(Sheet1!I760,Sheet2!$H$2:$J$300,3,FALSE)</f>
        <v>PHO</v>
      </c>
      <c r="AM738" t="str">
        <f>VLOOKUP(Sheet1!J760,Sheet2!$H$2:$J$300,3,FALSE)</f>
        <v>PHO</v>
      </c>
      <c r="AN738">
        <f si="111" t="shared"/>
        <v>2</v>
      </c>
      <c r="AO738">
        <f si="112" t="shared"/>
        <v>1</v>
      </c>
      <c r="AP738">
        <f si="113" t="shared"/>
        <v>1</v>
      </c>
      <c r="AQ738">
        <f si="114" t="shared"/>
        <v>2</v>
      </c>
      <c r="AR738">
        <f si="115" t="shared"/>
        <v>3</v>
      </c>
      <c r="AS738">
        <f si="116" t="shared"/>
        <v>1</v>
      </c>
      <c r="AT738">
        <f si="117" t="shared"/>
        <v>1</v>
      </c>
      <c r="AU738">
        <f si="118" t="shared"/>
        <v>3</v>
      </c>
      <c r="AV738">
        <f si="119" t="shared"/>
        <v>3</v>
      </c>
      <c r="AW738">
        <f si="120" t="shared"/>
        <v>3</v>
      </c>
    </row>
    <row r="739" spans="30:49" x14ac:dyDescent="0.25">
      <c r="AD739">
        <v>738</v>
      </c>
      <c r="AE739" t="str">
        <f>VLOOKUP(Sheet1!B761,Sheet2!$H$2:$J$300,3,FALSE)</f>
        <v>PHI</v>
      </c>
      <c r="AF739" t="str">
        <f>VLOOKUP(Sheet1!C761,Sheet2!$H$2:$J$300,3,FALSE)</f>
        <v>SAC</v>
      </c>
      <c r="AG739" t="str">
        <f>VLOOKUP(Sheet1!D761,Sheet2!$H$2:$J$300,3,FALSE)</f>
        <v>PHI</v>
      </c>
      <c r="AH739" t="str">
        <f>VLOOKUP(Sheet1!E761,Sheet2!$H$2:$J$300,3,FALSE)</f>
        <v>DEN</v>
      </c>
      <c r="AI739" t="str">
        <f>VLOOKUP(Sheet1!F761,Sheet2!$H$2:$J$300,3,FALSE)</f>
        <v>UTA</v>
      </c>
      <c r="AJ739" t="str">
        <f>VLOOKUP(Sheet1!G761,Sheet2!$H$2:$J$300,3,FALSE)</f>
        <v>HOU</v>
      </c>
      <c r="AK739" t="str">
        <f>VLOOKUP(Sheet1!H761,Sheet2!$H$2:$J$300,3,FALSE)</f>
        <v>PHO</v>
      </c>
      <c r="AL739" t="str">
        <f>VLOOKUP(Sheet1!I761,Sheet2!$H$2:$J$300,3,FALSE)</f>
        <v>DEN</v>
      </c>
      <c r="AM739" t="str">
        <f>VLOOKUP(Sheet1!J761,Sheet2!$H$2:$J$300,3,FALSE)</f>
        <v>UTA</v>
      </c>
      <c r="AN739">
        <f si="111" t="shared"/>
        <v>2</v>
      </c>
      <c r="AO739">
        <f si="112" t="shared"/>
        <v>1</v>
      </c>
      <c r="AP739">
        <f si="113" t="shared"/>
        <v>2</v>
      </c>
      <c r="AQ739">
        <f si="114" t="shared"/>
        <v>2</v>
      </c>
      <c r="AR739">
        <f si="115" t="shared"/>
        <v>2</v>
      </c>
      <c r="AS739">
        <f si="116" t="shared"/>
        <v>1</v>
      </c>
      <c r="AT739">
        <f si="117" t="shared"/>
        <v>1</v>
      </c>
      <c r="AU739">
        <f si="118" t="shared"/>
        <v>2</v>
      </c>
      <c r="AV739">
        <f si="119" t="shared"/>
        <v>2</v>
      </c>
      <c r="AW739">
        <f si="120" t="shared"/>
        <v>2</v>
      </c>
    </row>
    <row r="740" spans="30:49" x14ac:dyDescent="0.25">
      <c r="AD740">
        <v>739</v>
      </c>
      <c r="AE740" t="str">
        <f>VLOOKUP(Sheet1!B762,Sheet2!$H$2:$J$300,3,FALSE)</f>
        <v>PHI</v>
      </c>
      <c r="AF740" t="str">
        <f>VLOOKUP(Sheet1!C762,Sheet2!$H$2:$J$300,3,FALSE)</f>
        <v>ATL</v>
      </c>
      <c r="AG740" t="str">
        <f>VLOOKUP(Sheet1!D762,Sheet2!$H$2:$J$300,3,FALSE)</f>
        <v>PHO</v>
      </c>
      <c r="AH740" t="str">
        <f>VLOOKUP(Sheet1!E762,Sheet2!$H$2:$J$300,3,FALSE)</f>
        <v>DEN</v>
      </c>
      <c r="AI740" t="str">
        <f>VLOOKUP(Sheet1!F762,Sheet2!$H$2:$J$300,3,FALSE)</f>
        <v>PHO</v>
      </c>
      <c r="AJ740" t="str">
        <f>VLOOKUP(Sheet1!G762,Sheet2!$H$2:$J$300,3,FALSE)</f>
        <v>PHI</v>
      </c>
      <c r="AK740" t="str">
        <f>VLOOKUP(Sheet1!H762,Sheet2!$H$2:$J$300,3,FALSE)</f>
        <v>HOU</v>
      </c>
      <c r="AL740" t="str">
        <f>VLOOKUP(Sheet1!I762,Sheet2!$H$2:$J$300,3,FALSE)</f>
        <v>DEN</v>
      </c>
      <c r="AM740" t="str">
        <f>VLOOKUP(Sheet1!J762,Sheet2!$H$2:$J$300,3,FALSE)</f>
        <v>UTA</v>
      </c>
      <c r="AN740">
        <f si="111" t="shared"/>
        <v>2</v>
      </c>
      <c r="AO740">
        <f si="112" t="shared"/>
        <v>1</v>
      </c>
      <c r="AP740">
        <f si="113" t="shared"/>
        <v>2</v>
      </c>
      <c r="AQ740">
        <f si="114" t="shared"/>
        <v>2</v>
      </c>
      <c r="AR740">
        <f si="115" t="shared"/>
        <v>2</v>
      </c>
      <c r="AS740">
        <f si="116" t="shared"/>
        <v>2</v>
      </c>
      <c r="AT740">
        <f si="117" t="shared"/>
        <v>1</v>
      </c>
      <c r="AU740">
        <f si="118" t="shared"/>
        <v>2</v>
      </c>
      <c r="AV740">
        <f si="119" t="shared"/>
        <v>1</v>
      </c>
      <c r="AW740">
        <f si="120" t="shared"/>
        <v>2</v>
      </c>
    </row>
    <row r="741" spans="30:49" x14ac:dyDescent="0.25">
      <c r="AD741">
        <v>740</v>
      </c>
      <c r="AE741" t="str">
        <f>VLOOKUP(Sheet1!B763,Sheet2!$H$2:$J$300,3,FALSE)</f>
        <v>PHI</v>
      </c>
      <c r="AF741" t="str">
        <f>VLOOKUP(Sheet1!C763,Sheet2!$H$2:$J$300,3,FALSE)</f>
        <v>PHI</v>
      </c>
      <c r="AG741" t="str">
        <f>VLOOKUP(Sheet1!D763,Sheet2!$H$2:$J$300,3,FALSE)</f>
        <v>PHO</v>
      </c>
      <c r="AH741" t="str">
        <f>VLOOKUP(Sheet1!E763,Sheet2!$H$2:$J$300,3,FALSE)</f>
        <v>DEN</v>
      </c>
      <c r="AI741" t="str">
        <f>VLOOKUP(Sheet1!F763,Sheet2!$H$2:$J$300,3,FALSE)</f>
        <v>ATL</v>
      </c>
      <c r="AJ741" t="str">
        <f>VLOOKUP(Sheet1!G763,Sheet2!$H$2:$J$300,3,FALSE)</f>
        <v>PHI</v>
      </c>
      <c r="AK741" t="str">
        <f>VLOOKUP(Sheet1!H763,Sheet2!$H$2:$J$300,3,FALSE)</f>
        <v>ATL</v>
      </c>
      <c r="AL741" t="str">
        <f>VLOOKUP(Sheet1!I763,Sheet2!$H$2:$J$300,3,FALSE)</f>
        <v>PHO</v>
      </c>
      <c r="AM741" t="str">
        <f>VLOOKUP(Sheet1!J763,Sheet2!$H$2:$J$300,3,FALSE)</f>
        <v>PHI</v>
      </c>
      <c r="AN741">
        <f si="111" t="shared"/>
        <v>4</v>
      </c>
      <c r="AO741">
        <f si="112" t="shared"/>
        <v>4</v>
      </c>
      <c r="AP741">
        <f si="113" t="shared"/>
        <v>2</v>
      </c>
      <c r="AQ741">
        <f si="114" t="shared"/>
        <v>1</v>
      </c>
      <c r="AR741">
        <f si="115" t="shared"/>
        <v>2</v>
      </c>
      <c r="AS741">
        <f si="116" t="shared"/>
        <v>4</v>
      </c>
      <c r="AT741">
        <f si="117" t="shared"/>
        <v>2</v>
      </c>
      <c r="AU741">
        <f si="118" t="shared"/>
        <v>2</v>
      </c>
      <c r="AV741">
        <f si="119" t="shared"/>
        <v>4</v>
      </c>
      <c r="AW741">
        <f si="120" t="shared"/>
        <v>4</v>
      </c>
    </row>
    <row r="742" spans="30:49" x14ac:dyDescent="0.25">
      <c r="AD742">
        <v>741</v>
      </c>
      <c r="AE742" t="str">
        <f>VLOOKUP(Sheet1!B764,Sheet2!$H$2:$J$300,3,FALSE)</f>
        <v>PHI</v>
      </c>
      <c r="AF742" t="str">
        <f>VLOOKUP(Sheet1!C764,Sheet2!$H$2:$J$300,3,FALSE)</f>
        <v>PHO</v>
      </c>
      <c r="AG742" t="str">
        <f>VLOOKUP(Sheet1!D764,Sheet2!$H$2:$J$300,3,FALSE)</f>
        <v>PHO</v>
      </c>
      <c r="AH742" t="str">
        <f>VLOOKUP(Sheet1!E764,Sheet2!$H$2:$J$300,3,FALSE)</f>
        <v>DEN</v>
      </c>
      <c r="AI742" t="str">
        <f>VLOOKUP(Sheet1!F764,Sheet2!$H$2:$J$300,3,FALSE)</f>
        <v>PHO</v>
      </c>
      <c r="AJ742" t="str">
        <f>VLOOKUP(Sheet1!G764,Sheet2!$H$2:$J$300,3,FALSE)</f>
        <v>ATL</v>
      </c>
      <c r="AK742" t="str">
        <f>VLOOKUP(Sheet1!H764,Sheet2!$H$2:$J$300,3,FALSE)</f>
        <v>PHO</v>
      </c>
      <c r="AL742" t="str">
        <f>VLOOKUP(Sheet1!I764,Sheet2!$H$2:$J$300,3,FALSE)</f>
        <v>DEN</v>
      </c>
      <c r="AM742" t="str">
        <f>VLOOKUP(Sheet1!J764,Sheet2!$H$2:$J$300,3,FALSE)</f>
        <v>MIN</v>
      </c>
      <c r="AN742">
        <f si="111" t="shared"/>
        <v>1</v>
      </c>
      <c r="AO742">
        <f si="112" t="shared"/>
        <v>4</v>
      </c>
      <c r="AP742">
        <f si="113" t="shared"/>
        <v>4</v>
      </c>
      <c r="AQ742">
        <f si="114" t="shared"/>
        <v>2</v>
      </c>
      <c r="AR742">
        <f si="115" t="shared"/>
        <v>4</v>
      </c>
      <c r="AS742">
        <f si="116" t="shared"/>
        <v>1</v>
      </c>
      <c r="AT742">
        <f si="117" t="shared"/>
        <v>4</v>
      </c>
      <c r="AU742">
        <f si="118" t="shared"/>
        <v>2</v>
      </c>
      <c r="AV742">
        <f si="119" t="shared"/>
        <v>1</v>
      </c>
      <c r="AW742">
        <f si="120" t="shared"/>
        <v>4</v>
      </c>
    </row>
    <row r="743" spans="30:49" x14ac:dyDescent="0.25">
      <c r="AD743">
        <v>742</v>
      </c>
      <c r="AE743" t="str">
        <f>VLOOKUP(Sheet1!B765,Sheet2!$H$2:$J$300,3,FALSE)</f>
        <v>SAC</v>
      </c>
      <c r="AF743" t="str">
        <f>VLOOKUP(Sheet1!C765,Sheet2!$H$2:$J$300,3,FALSE)</f>
        <v>PHI</v>
      </c>
      <c r="AG743" t="str">
        <f>VLOOKUP(Sheet1!D765,Sheet2!$H$2:$J$300,3,FALSE)</f>
        <v>PHI</v>
      </c>
      <c r="AH743" t="str">
        <f>VLOOKUP(Sheet1!E765,Sheet2!$H$2:$J$300,3,FALSE)</f>
        <v>DEN</v>
      </c>
      <c r="AI743" t="str">
        <f>VLOOKUP(Sheet1!F765,Sheet2!$H$2:$J$300,3,FALSE)</f>
        <v>PHO</v>
      </c>
      <c r="AJ743" t="str">
        <f>VLOOKUP(Sheet1!G765,Sheet2!$H$2:$J$300,3,FALSE)</f>
        <v>ATL</v>
      </c>
      <c r="AK743" t="str">
        <f>VLOOKUP(Sheet1!H765,Sheet2!$H$2:$J$300,3,FALSE)</f>
        <v>HOU</v>
      </c>
      <c r="AL743" t="str">
        <f>VLOOKUP(Sheet1!I765,Sheet2!$H$2:$J$300,3,FALSE)</f>
        <v>ATL</v>
      </c>
      <c r="AM743" t="str">
        <f>VLOOKUP(Sheet1!J765,Sheet2!$H$2:$J$300,3,FALSE)</f>
        <v>MIN</v>
      </c>
      <c r="AN743">
        <f si="111" t="shared"/>
        <v>1</v>
      </c>
      <c r="AO743">
        <f si="112" t="shared"/>
        <v>2</v>
      </c>
      <c r="AP743">
        <f si="113" t="shared"/>
        <v>2</v>
      </c>
      <c r="AQ743">
        <f si="114" t="shared"/>
        <v>1</v>
      </c>
      <c r="AR743">
        <f si="115" t="shared"/>
        <v>1</v>
      </c>
      <c r="AS743">
        <f si="116" t="shared"/>
        <v>2</v>
      </c>
      <c r="AT743">
        <f si="117" t="shared"/>
        <v>1</v>
      </c>
      <c r="AU743">
        <f si="118" t="shared"/>
        <v>2</v>
      </c>
      <c r="AV743">
        <f si="119" t="shared"/>
        <v>1</v>
      </c>
      <c r="AW743">
        <f si="120" t="shared"/>
        <v>2</v>
      </c>
    </row>
    <row r="744" spans="30:49" x14ac:dyDescent="0.25">
      <c r="AD744">
        <v>743</v>
      </c>
      <c r="AE744" t="str">
        <f>VLOOKUP(Sheet1!B766,Sheet2!$H$2:$J$300,3,FALSE)</f>
        <v>PHI</v>
      </c>
      <c r="AF744" t="str">
        <f>VLOOKUP(Sheet1!C766,Sheet2!$H$2:$J$300,3,FALSE)</f>
        <v>UTA</v>
      </c>
      <c r="AG744" t="str">
        <f>VLOOKUP(Sheet1!D766,Sheet2!$H$2:$J$300,3,FALSE)</f>
        <v>PHO</v>
      </c>
      <c r="AH744" t="str">
        <f>VLOOKUP(Sheet1!E766,Sheet2!$H$2:$J$300,3,FALSE)</f>
        <v>DEN</v>
      </c>
      <c r="AI744" t="str">
        <f>VLOOKUP(Sheet1!F766,Sheet2!$H$2:$J$300,3,FALSE)</f>
        <v>PHO</v>
      </c>
      <c r="AJ744" t="str">
        <f>VLOOKUP(Sheet1!G766,Sheet2!$H$2:$J$300,3,FALSE)</f>
        <v>MIN</v>
      </c>
      <c r="AK744" t="str">
        <f>VLOOKUP(Sheet1!H766,Sheet2!$H$2:$J$300,3,FALSE)</f>
        <v>PHO</v>
      </c>
      <c r="AL744" t="str">
        <f>VLOOKUP(Sheet1!I766,Sheet2!$H$2:$J$300,3,FALSE)</f>
        <v>MIN</v>
      </c>
      <c r="AM744" t="str">
        <f>VLOOKUP(Sheet1!J766,Sheet2!$H$2:$J$300,3,FALSE)</f>
        <v>MIN</v>
      </c>
      <c r="AN744">
        <f si="111" t="shared"/>
        <v>1</v>
      </c>
      <c r="AO744">
        <f si="112" t="shared"/>
        <v>1</v>
      </c>
      <c r="AP744">
        <f si="113" t="shared"/>
        <v>3</v>
      </c>
      <c r="AQ744">
        <f si="114" t="shared"/>
        <v>1</v>
      </c>
      <c r="AR744">
        <f si="115" t="shared"/>
        <v>3</v>
      </c>
      <c r="AS744">
        <f si="116" t="shared"/>
        <v>3</v>
      </c>
      <c r="AT744">
        <f si="117" t="shared"/>
        <v>3</v>
      </c>
      <c r="AU744">
        <f si="118" t="shared"/>
        <v>3</v>
      </c>
      <c r="AV744">
        <f si="119" t="shared"/>
        <v>3</v>
      </c>
      <c r="AW744">
        <f si="120" t="shared"/>
        <v>3</v>
      </c>
    </row>
    <row r="745" spans="30:49" x14ac:dyDescent="0.25">
      <c r="AD745">
        <v>744</v>
      </c>
      <c r="AE745" t="str">
        <f>VLOOKUP(Sheet1!B767,Sheet2!$H$2:$J$300,3,FALSE)</f>
        <v>PHI</v>
      </c>
      <c r="AF745" t="str">
        <f>VLOOKUP(Sheet1!C767,Sheet2!$H$2:$J$300,3,FALSE)</f>
        <v>SAC</v>
      </c>
      <c r="AG745" t="str">
        <f>VLOOKUP(Sheet1!D767,Sheet2!$H$2:$J$300,3,FALSE)</f>
        <v>SAC</v>
      </c>
      <c r="AH745" t="str">
        <f>VLOOKUP(Sheet1!E767,Sheet2!$H$2:$J$300,3,FALSE)</f>
        <v>DEN</v>
      </c>
      <c r="AI745" t="str">
        <f>VLOOKUP(Sheet1!F767,Sheet2!$H$2:$J$300,3,FALSE)</f>
        <v>PHO</v>
      </c>
      <c r="AJ745" t="str">
        <f>VLOOKUP(Sheet1!G767,Sheet2!$H$2:$J$300,3,FALSE)</f>
        <v>MIN</v>
      </c>
      <c r="AK745" t="str">
        <f>VLOOKUP(Sheet1!H767,Sheet2!$H$2:$J$300,3,FALSE)</f>
        <v>PHO</v>
      </c>
      <c r="AL745" t="str">
        <f>VLOOKUP(Sheet1!I767,Sheet2!$H$2:$J$300,3,FALSE)</f>
        <v>DEN</v>
      </c>
      <c r="AM745" t="str">
        <f>VLOOKUP(Sheet1!J767,Sheet2!$H$2:$J$300,3,FALSE)</f>
        <v>MIN</v>
      </c>
      <c r="AN745">
        <f si="111" t="shared"/>
        <v>1</v>
      </c>
      <c r="AO745">
        <f si="112" t="shared"/>
        <v>2</v>
      </c>
      <c r="AP745">
        <f si="113" t="shared"/>
        <v>2</v>
      </c>
      <c r="AQ745">
        <f si="114" t="shared"/>
        <v>2</v>
      </c>
      <c r="AR745">
        <f si="115" t="shared"/>
        <v>2</v>
      </c>
      <c r="AS745">
        <f si="116" t="shared"/>
        <v>2</v>
      </c>
      <c r="AT745">
        <f si="117" t="shared"/>
        <v>2</v>
      </c>
      <c r="AU745">
        <f si="118" t="shared"/>
        <v>2</v>
      </c>
      <c r="AV745">
        <f si="119" t="shared"/>
        <v>2</v>
      </c>
      <c r="AW745">
        <f si="120" t="shared"/>
        <v>2</v>
      </c>
    </row>
    <row r="746" spans="30:49" x14ac:dyDescent="0.25">
      <c r="AD746">
        <v>745</v>
      </c>
      <c r="AE746" t="str">
        <f>VLOOKUP(Sheet1!B768,Sheet2!$H$2:$J$300,3,FALSE)</f>
        <v>PHI</v>
      </c>
      <c r="AF746" t="str">
        <f>VLOOKUP(Sheet1!C768,Sheet2!$H$2:$J$300,3,FALSE)</f>
        <v>SAC</v>
      </c>
      <c r="AG746" t="str">
        <f>VLOOKUP(Sheet1!D768,Sheet2!$H$2:$J$300,3,FALSE)</f>
        <v>PHI</v>
      </c>
      <c r="AH746" t="str">
        <f>VLOOKUP(Sheet1!E768,Sheet2!$H$2:$J$300,3,FALSE)</f>
        <v>DEN</v>
      </c>
      <c r="AI746" t="str">
        <f>VLOOKUP(Sheet1!F768,Sheet2!$H$2:$J$300,3,FALSE)</f>
        <v>ATL</v>
      </c>
      <c r="AJ746" t="str">
        <f>VLOOKUP(Sheet1!G768,Sheet2!$H$2:$J$300,3,FALSE)</f>
        <v>PHI</v>
      </c>
      <c r="AK746" t="str">
        <f>VLOOKUP(Sheet1!H768,Sheet2!$H$2:$J$300,3,FALSE)</f>
        <v>PHO</v>
      </c>
      <c r="AL746" t="str">
        <f>VLOOKUP(Sheet1!I768,Sheet2!$H$2:$J$300,3,FALSE)</f>
        <v>DEN</v>
      </c>
      <c r="AM746" t="str">
        <f>VLOOKUP(Sheet1!J768,Sheet2!$H$2:$J$300,3,FALSE)</f>
        <v>MIN</v>
      </c>
      <c r="AN746">
        <f si="111" t="shared"/>
        <v>3</v>
      </c>
      <c r="AO746">
        <f si="112" t="shared"/>
        <v>1</v>
      </c>
      <c r="AP746">
        <f si="113" t="shared"/>
        <v>3</v>
      </c>
      <c r="AQ746">
        <f si="114" t="shared"/>
        <v>2</v>
      </c>
      <c r="AR746">
        <f si="115" t="shared"/>
        <v>1</v>
      </c>
      <c r="AS746">
        <f si="116" t="shared"/>
        <v>3</v>
      </c>
      <c r="AT746">
        <f si="117" t="shared"/>
        <v>1</v>
      </c>
      <c r="AU746">
        <f si="118" t="shared"/>
        <v>2</v>
      </c>
      <c r="AV746">
        <f si="119" t="shared"/>
        <v>1</v>
      </c>
      <c r="AW746">
        <f si="120" t="shared"/>
        <v>3</v>
      </c>
    </row>
    <row r="747" spans="30:49" x14ac:dyDescent="0.25">
      <c r="AD747">
        <v>746</v>
      </c>
      <c r="AE747" t="str">
        <f>VLOOKUP(Sheet1!B769,Sheet2!$H$2:$J$300,3,FALSE)</f>
        <v>PHI</v>
      </c>
      <c r="AF747" t="str">
        <f>VLOOKUP(Sheet1!C769,Sheet2!$H$2:$J$300,3,FALSE)</f>
        <v>MIN</v>
      </c>
      <c r="AG747" t="str">
        <f>VLOOKUP(Sheet1!D769,Sheet2!$H$2:$J$300,3,FALSE)</f>
        <v>PHO</v>
      </c>
      <c r="AH747" t="str">
        <f>VLOOKUP(Sheet1!E769,Sheet2!$H$2:$J$300,3,FALSE)</f>
        <v>PHI</v>
      </c>
      <c r="AI747" t="str">
        <f>VLOOKUP(Sheet1!F769,Sheet2!$H$2:$J$300,3,FALSE)</f>
        <v>PHO</v>
      </c>
      <c r="AJ747" t="str">
        <f>VLOOKUP(Sheet1!G769,Sheet2!$H$2:$J$300,3,FALSE)</f>
        <v>ATL</v>
      </c>
      <c r="AK747" t="str">
        <f>VLOOKUP(Sheet1!H769,Sheet2!$H$2:$J$300,3,FALSE)</f>
        <v>PHO</v>
      </c>
      <c r="AL747" t="str">
        <f>VLOOKUP(Sheet1!I769,Sheet2!$H$2:$J$300,3,FALSE)</f>
        <v>UTA</v>
      </c>
      <c r="AM747" t="str">
        <f>VLOOKUP(Sheet1!J769,Sheet2!$H$2:$J$300,3,FALSE)</f>
        <v>UTA</v>
      </c>
      <c r="AN747">
        <f si="111" t="shared"/>
        <v>2</v>
      </c>
      <c r="AO747">
        <f si="112" t="shared"/>
        <v>1</v>
      </c>
      <c r="AP747">
        <f si="113" t="shared"/>
        <v>3</v>
      </c>
      <c r="AQ747">
        <f si="114" t="shared"/>
        <v>2</v>
      </c>
      <c r="AR747">
        <f si="115" t="shared"/>
        <v>3</v>
      </c>
      <c r="AS747">
        <f si="116" t="shared"/>
        <v>1</v>
      </c>
      <c r="AT747">
        <f si="117" t="shared"/>
        <v>3</v>
      </c>
      <c r="AU747">
        <f si="118" t="shared"/>
        <v>2</v>
      </c>
      <c r="AV747">
        <f si="119" t="shared"/>
        <v>2</v>
      </c>
      <c r="AW747">
        <f si="120" t="shared"/>
        <v>3</v>
      </c>
    </row>
    <row r="748" spans="30:49" x14ac:dyDescent="0.25">
      <c r="AD748">
        <v>747</v>
      </c>
      <c r="AE748" t="str">
        <f>VLOOKUP(Sheet1!B770,Sheet2!$H$2:$J$300,3,FALSE)</f>
        <v>UTA</v>
      </c>
      <c r="AF748" t="str">
        <f>VLOOKUP(Sheet1!C770,Sheet2!$H$2:$J$300,3,FALSE)</f>
        <v>PHI</v>
      </c>
      <c r="AG748" t="str">
        <f>VLOOKUP(Sheet1!D770,Sheet2!$H$2:$J$300,3,FALSE)</f>
        <v>PHO</v>
      </c>
      <c r="AH748" t="str">
        <f>VLOOKUP(Sheet1!E770,Sheet2!$H$2:$J$300,3,FALSE)</f>
        <v>PHI</v>
      </c>
      <c r="AI748" t="str">
        <f>VLOOKUP(Sheet1!F770,Sheet2!$H$2:$J$300,3,FALSE)</f>
        <v>PHO</v>
      </c>
      <c r="AJ748" t="str">
        <f>VLOOKUP(Sheet1!G770,Sheet2!$H$2:$J$300,3,FALSE)</f>
        <v>UTA</v>
      </c>
      <c r="AK748" t="str">
        <f>VLOOKUP(Sheet1!H770,Sheet2!$H$2:$J$300,3,FALSE)</f>
        <v>HOU</v>
      </c>
      <c r="AL748" t="str">
        <f>VLOOKUP(Sheet1!I770,Sheet2!$H$2:$J$300,3,FALSE)</f>
        <v>PHO</v>
      </c>
      <c r="AM748" t="str">
        <f>VLOOKUP(Sheet1!J770,Sheet2!$H$2:$J$300,3,FALSE)</f>
        <v>UTA</v>
      </c>
      <c r="AN748">
        <f si="111" t="shared"/>
        <v>3</v>
      </c>
      <c r="AO748">
        <f si="112" t="shared"/>
        <v>2</v>
      </c>
      <c r="AP748">
        <f si="113" t="shared"/>
        <v>3</v>
      </c>
      <c r="AQ748">
        <f si="114" t="shared"/>
        <v>2</v>
      </c>
      <c r="AR748">
        <f si="115" t="shared"/>
        <v>3</v>
      </c>
      <c r="AS748">
        <f si="116" t="shared"/>
        <v>3</v>
      </c>
      <c r="AT748">
        <f si="117" t="shared"/>
        <v>1</v>
      </c>
      <c r="AU748">
        <f si="118" t="shared"/>
        <v>3</v>
      </c>
      <c r="AV748">
        <f si="119" t="shared"/>
        <v>3</v>
      </c>
      <c r="AW748">
        <f si="120" t="shared"/>
        <v>3</v>
      </c>
    </row>
    <row r="749" spans="30:49" x14ac:dyDescent="0.25">
      <c r="AD749">
        <v>748</v>
      </c>
      <c r="AE749" t="str">
        <f>VLOOKUP(Sheet1!B771,Sheet2!$H$2:$J$300,3,FALSE)</f>
        <v>ATL</v>
      </c>
      <c r="AF749" t="str">
        <f>VLOOKUP(Sheet1!C771,Sheet2!$H$2:$J$300,3,FALSE)</f>
        <v>PHI</v>
      </c>
      <c r="AG749" t="str">
        <f>VLOOKUP(Sheet1!D771,Sheet2!$H$2:$J$300,3,FALSE)</f>
        <v>PHO</v>
      </c>
      <c r="AH749" t="str">
        <f>VLOOKUP(Sheet1!E771,Sheet2!$H$2:$J$300,3,FALSE)</f>
        <v>DEN</v>
      </c>
      <c r="AI749" t="str">
        <f>VLOOKUP(Sheet1!F771,Sheet2!$H$2:$J$300,3,FALSE)</f>
        <v>DEN</v>
      </c>
      <c r="AJ749" t="str">
        <f>VLOOKUP(Sheet1!G771,Sheet2!$H$2:$J$300,3,FALSE)</f>
        <v>PHO</v>
      </c>
      <c r="AK749" t="str">
        <f>VLOOKUP(Sheet1!H771,Sheet2!$H$2:$J$300,3,FALSE)</f>
        <v>PHO</v>
      </c>
      <c r="AL749" t="str">
        <f>VLOOKUP(Sheet1!I771,Sheet2!$H$2:$J$300,3,FALSE)</f>
        <v>DEN</v>
      </c>
      <c r="AM749" t="str">
        <f>VLOOKUP(Sheet1!J771,Sheet2!$H$2:$J$300,3,FALSE)</f>
        <v>DEN</v>
      </c>
      <c r="AN749">
        <f si="111" t="shared"/>
        <v>1</v>
      </c>
      <c r="AO749">
        <f si="112" t="shared"/>
        <v>1</v>
      </c>
      <c r="AP749">
        <f si="113" t="shared"/>
        <v>3</v>
      </c>
      <c r="AQ749">
        <f si="114" t="shared"/>
        <v>4</v>
      </c>
      <c r="AR749">
        <f si="115" t="shared"/>
        <v>4</v>
      </c>
      <c r="AS749">
        <f si="116" t="shared"/>
        <v>3</v>
      </c>
      <c r="AT749">
        <f si="117" t="shared"/>
        <v>3</v>
      </c>
      <c r="AU749">
        <f si="118" t="shared"/>
        <v>4</v>
      </c>
      <c r="AV749">
        <f si="119" t="shared"/>
        <v>4</v>
      </c>
      <c r="AW749">
        <f si="120" t="shared"/>
        <v>4</v>
      </c>
    </row>
    <row r="750" spans="30:49" x14ac:dyDescent="0.25">
      <c r="AD750">
        <v>749</v>
      </c>
      <c r="AE750" t="str">
        <f>VLOOKUP(Sheet1!B772,Sheet2!$H$2:$J$300,3,FALSE)</f>
        <v>PHI</v>
      </c>
      <c r="AF750" t="str">
        <f>VLOOKUP(Sheet1!C772,Sheet2!$H$2:$J$300,3,FALSE)</f>
        <v>MIN</v>
      </c>
      <c r="AG750" t="str">
        <f>VLOOKUP(Sheet1!D772,Sheet2!$H$2:$J$300,3,FALSE)</f>
        <v>PHO</v>
      </c>
      <c r="AH750" t="str">
        <f>VLOOKUP(Sheet1!E772,Sheet2!$H$2:$J$300,3,FALSE)</f>
        <v>DEN</v>
      </c>
      <c r="AI750" t="str">
        <f>VLOOKUP(Sheet1!F772,Sheet2!$H$2:$J$300,3,FALSE)</f>
        <v>PHO</v>
      </c>
      <c r="AJ750" t="str">
        <f>VLOOKUP(Sheet1!G772,Sheet2!$H$2:$J$300,3,FALSE)</f>
        <v>ATL</v>
      </c>
      <c r="AK750" t="str">
        <f>VLOOKUP(Sheet1!H772,Sheet2!$H$2:$J$300,3,FALSE)</f>
        <v>SAC</v>
      </c>
      <c r="AL750" t="str">
        <f>VLOOKUP(Sheet1!I772,Sheet2!$H$2:$J$300,3,FALSE)</f>
        <v>DEN</v>
      </c>
      <c r="AM750" t="str">
        <f>VLOOKUP(Sheet1!J772,Sheet2!$H$2:$J$300,3,FALSE)</f>
        <v>DEN</v>
      </c>
      <c r="AN750">
        <f si="111" t="shared"/>
        <v>1</v>
      </c>
      <c r="AO750">
        <f si="112" t="shared"/>
        <v>1</v>
      </c>
      <c r="AP750">
        <f si="113" t="shared"/>
        <v>2</v>
      </c>
      <c r="AQ750">
        <f si="114" t="shared"/>
        <v>3</v>
      </c>
      <c r="AR750">
        <f si="115" t="shared"/>
        <v>2</v>
      </c>
      <c r="AS750">
        <f si="116" t="shared"/>
        <v>1</v>
      </c>
      <c r="AT750">
        <f si="117" t="shared"/>
        <v>1</v>
      </c>
      <c r="AU750">
        <f si="118" t="shared"/>
        <v>3</v>
      </c>
      <c r="AV750">
        <f si="119" t="shared"/>
        <v>3</v>
      </c>
      <c r="AW750">
        <f si="120" t="shared"/>
        <v>3</v>
      </c>
    </row>
    <row r="751" spans="30:49" x14ac:dyDescent="0.25">
      <c r="AD751">
        <v>750</v>
      </c>
      <c r="AE751" t="str">
        <f>VLOOKUP(Sheet1!B773,Sheet2!$H$2:$J$300,3,FALSE)</f>
        <v>UTA</v>
      </c>
      <c r="AF751" t="str">
        <f>VLOOKUP(Sheet1!C773,Sheet2!$H$2:$J$300,3,FALSE)</f>
        <v>MIN</v>
      </c>
      <c r="AG751" t="str">
        <f>VLOOKUP(Sheet1!D773,Sheet2!$H$2:$J$300,3,FALSE)</f>
        <v>PHI</v>
      </c>
      <c r="AH751" t="str">
        <f>VLOOKUP(Sheet1!E773,Sheet2!$H$2:$J$300,3,FALSE)</f>
        <v>DEN</v>
      </c>
      <c r="AI751" t="str">
        <f>VLOOKUP(Sheet1!F773,Sheet2!$H$2:$J$300,3,FALSE)</f>
        <v>PHO</v>
      </c>
      <c r="AJ751" t="str">
        <f>VLOOKUP(Sheet1!G773,Sheet2!$H$2:$J$300,3,FALSE)</f>
        <v>PHO</v>
      </c>
      <c r="AK751" t="str">
        <f>VLOOKUP(Sheet1!H773,Sheet2!$H$2:$J$300,3,FALSE)</f>
        <v>HOU</v>
      </c>
      <c r="AL751" t="str">
        <f>VLOOKUP(Sheet1!I773,Sheet2!$H$2:$J$300,3,FALSE)</f>
        <v>PHO</v>
      </c>
      <c r="AM751" t="str">
        <f>VLOOKUP(Sheet1!J773,Sheet2!$H$2:$J$300,3,FALSE)</f>
        <v>PHI</v>
      </c>
      <c r="AN751">
        <f si="111" t="shared"/>
        <v>1</v>
      </c>
      <c r="AO751">
        <f si="112" t="shared"/>
        <v>1</v>
      </c>
      <c r="AP751">
        <f si="113" t="shared"/>
        <v>2</v>
      </c>
      <c r="AQ751">
        <f si="114" t="shared"/>
        <v>1</v>
      </c>
      <c r="AR751">
        <f si="115" t="shared"/>
        <v>3</v>
      </c>
      <c r="AS751">
        <f si="116" t="shared"/>
        <v>3</v>
      </c>
      <c r="AT751">
        <f si="117" t="shared"/>
        <v>1</v>
      </c>
      <c r="AU751">
        <f si="118" t="shared"/>
        <v>3</v>
      </c>
      <c r="AV751">
        <f si="119" t="shared"/>
        <v>2</v>
      </c>
      <c r="AW751">
        <f si="120" t="shared"/>
        <v>3</v>
      </c>
    </row>
    <row r="752" spans="30:49" x14ac:dyDescent="0.25">
      <c r="AD752">
        <v>751</v>
      </c>
      <c r="AE752" t="str">
        <f>VLOOKUP(Sheet1!B774,Sheet2!$H$2:$J$300,3,FALSE)</f>
        <v>PHI</v>
      </c>
      <c r="AF752" t="str">
        <f>VLOOKUP(Sheet1!C774,Sheet2!$H$2:$J$300,3,FALSE)</f>
        <v>PHI</v>
      </c>
      <c r="AG752" t="str">
        <f>VLOOKUP(Sheet1!D774,Sheet2!$H$2:$J$300,3,FALSE)</f>
        <v>PHI</v>
      </c>
      <c r="AH752" t="str">
        <f>VLOOKUP(Sheet1!E774,Sheet2!$H$2:$J$300,3,FALSE)</f>
        <v>DEN</v>
      </c>
      <c r="AI752" t="str">
        <f>VLOOKUP(Sheet1!F774,Sheet2!$H$2:$J$300,3,FALSE)</f>
        <v>DEN</v>
      </c>
      <c r="AJ752" t="str">
        <f>VLOOKUP(Sheet1!G774,Sheet2!$H$2:$J$300,3,FALSE)</f>
        <v>ATL</v>
      </c>
      <c r="AK752" t="str">
        <f>VLOOKUP(Sheet1!H774,Sheet2!$H$2:$J$300,3,FALSE)</f>
        <v>PHO</v>
      </c>
      <c r="AL752" t="str">
        <f>VLOOKUP(Sheet1!I774,Sheet2!$H$2:$J$300,3,FALSE)</f>
        <v>DEN</v>
      </c>
      <c r="AM752" t="str">
        <f>VLOOKUP(Sheet1!J774,Sheet2!$H$2:$J$300,3,FALSE)</f>
        <v>PHI</v>
      </c>
      <c r="AN752">
        <f si="111" t="shared"/>
        <v>4</v>
      </c>
      <c r="AO752">
        <f si="112" t="shared"/>
        <v>4</v>
      </c>
      <c r="AP752">
        <f si="113" t="shared"/>
        <v>4</v>
      </c>
      <c r="AQ752">
        <f si="114" t="shared"/>
        <v>3</v>
      </c>
      <c r="AR752">
        <f si="115" t="shared"/>
        <v>3</v>
      </c>
      <c r="AS752">
        <f si="116" t="shared"/>
        <v>1</v>
      </c>
      <c r="AT752">
        <f si="117" t="shared"/>
        <v>1</v>
      </c>
      <c r="AU752">
        <f si="118" t="shared"/>
        <v>3</v>
      </c>
      <c r="AV752">
        <f si="119" t="shared"/>
        <v>4</v>
      </c>
      <c r="AW752">
        <f si="120" t="shared"/>
        <v>4</v>
      </c>
    </row>
    <row r="753" spans="30:49" x14ac:dyDescent="0.25">
      <c r="AD753">
        <v>752</v>
      </c>
      <c r="AE753" t="str">
        <f>VLOOKUP(Sheet1!B775,Sheet2!$H$2:$J$300,3,FALSE)</f>
        <v>PHI</v>
      </c>
      <c r="AF753" t="str">
        <f>VLOOKUP(Sheet1!C775,Sheet2!$H$2:$J$300,3,FALSE)</f>
        <v>MIN</v>
      </c>
      <c r="AG753" t="str">
        <f>VLOOKUP(Sheet1!D775,Sheet2!$H$2:$J$300,3,FALSE)</f>
        <v>PHO</v>
      </c>
      <c r="AH753" t="str">
        <f>VLOOKUP(Sheet1!E775,Sheet2!$H$2:$J$300,3,FALSE)</f>
        <v>MIN</v>
      </c>
      <c r="AI753" t="str">
        <f>VLOOKUP(Sheet1!F775,Sheet2!$H$2:$J$300,3,FALSE)</f>
        <v>PHO</v>
      </c>
      <c r="AJ753" t="str">
        <f>VLOOKUP(Sheet1!G775,Sheet2!$H$2:$J$300,3,FALSE)</f>
        <v>PHI</v>
      </c>
      <c r="AK753" t="str">
        <f>VLOOKUP(Sheet1!H775,Sheet2!$H$2:$J$300,3,FALSE)</f>
        <v>PHO</v>
      </c>
      <c r="AL753" t="str">
        <f>VLOOKUP(Sheet1!I775,Sheet2!$H$2:$J$300,3,FALSE)</f>
        <v>HOU</v>
      </c>
      <c r="AM753" t="str">
        <f>VLOOKUP(Sheet1!J775,Sheet2!$H$2:$J$300,3,FALSE)</f>
        <v>MIN</v>
      </c>
      <c r="AN753">
        <f si="111" t="shared"/>
        <v>2</v>
      </c>
      <c r="AO753">
        <f si="112" t="shared"/>
        <v>3</v>
      </c>
      <c r="AP753">
        <f si="113" t="shared"/>
        <v>3</v>
      </c>
      <c r="AQ753">
        <f si="114" t="shared"/>
        <v>3</v>
      </c>
      <c r="AR753">
        <f si="115" t="shared"/>
        <v>3</v>
      </c>
      <c r="AS753">
        <f si="116" t="shared"/>
        <v>2</v>
      </c>
      <c r="AT753">
        <f si="117" t="shared"/>
        <v>3</v>
      </c>
      <c r="AU753">
        <f si="118" t="shared"/>
        <v>1</v>
      </c>
      <c r="AV753">
        <f si="119" t="shared"/>
        <v>3</v>
      </c>
      <c r="AW753">
        <f si="120" t="shared"/>
        <v>3</v>
      </c>
    </row>
    <row r="754" spans="30:49" x14ac:dyDescent="0.25">
      <c r="AD754">
        <v>753</v>
      </c>
      <c r="AE754" t="str">
        <f>VLOOKUP(Sheet1!B776,Sheet2!$H$2:$J$300,3,FALSE)</f>
        <v>PHI</v>
      </c>
      <c r="AF754" t="str">
        <f>VLOOKUP(Sheet1!C776,Sheet2!$H$2:$J$300,3,FALSE)</f>
        <v>MIN</v>
      </c>
      <c r="AG754" t="str">
        <f>VLOOKUP(Sheet1!D776,Sheet2!$H$2:$J$300,3,FALSE)</f>
        <v>PHO</v>
      </c>
      <c r="AH754" t="str">
        <f>VLOOKUP(Sheet1!E776,Sheet2!$H$2:$J$300,3,FALSE)</f>
        <v>DEN</v>
      </c>
      <c r="AI754" t="str">
        <f>VLOOKUP(Sheet1!F776,Sheet2!$H$2:$J$300,3,FALSE)</f>
        <v>DEN</v>
      </c>
      <c r="AJ754" t="str">
        <f>VLOOKUP(Sheet1!G776,Sheet2!$H$2:$J$300,3,FALSE)</f>
        <v>ATL</v>
      </c>
      <c r="AK754" t="str">
        <f>VLOOKUP(Sheet1!H776,Sheet2!$H$2:$J$300,3,FALSE)</f>
        <v>ATL</v>
      </c>
      <c r="AL754" t="str">
        <f>VLOOKUP(Sheet1!I776,Sheet2!$H$2:$J$300,3,FALSE)</f>
        <v>PHO</v>
      </c>
      <c r="AM754" t="str">
        <f>VLOOKUP(Sheet1!J776,Sheet2!$H$2:$J$300,3,FALSE)</f>
        <v>UTA</v>
      </c>
      <c r="AN754">
        <f si="111" t="shared"/>
        <v>1</v>
      </c>
      <c r="AO754">
        <f si="112" t="shared"/>
        <v>1</v>
      </c>
      <c r="AP754">
        <f si="113" t="shared"/>
        <v>2</v>
      </c>
      <c r="AQ754">
        <f si="114" t="shared"/>
        <v>2</v>
      </c>
      <c r="AR754">
        <f si="115" t="shared"/>
        <v>2</v>
      </c>
      <c r="AS754">
        <f si="116" t="shared"/>
        <v>2</v>
      </c>
      <c r="AT754">
        <f si="117" t="shared"/>
        <v>2</v>
      </c>
      <c r="AU754">
        <f si="118" t="shared"/>
        <v>2</v>
      </c>
      <c r="AV754">
        <f si="119" t="shared"/>
        <v>1</v>
      </c>
      <c r="AW754">
        <f si="120" t="shared"/>
        <v>2</v>
      </c>
    </row>
    <row r="755" spans="30:49" x14ac:dyDescent="0.25">
      <c r="AD755">
        <v>754</v>
      </c>
      <c r="AE755" t="str">
        <f>VLOOKUP(Sheet1!B777,Sheet2!$H$2:$J$300,3,FALSE)</f>
        <v>PHI</v>
      </c>
      <c r="AF755" t="str">
        <f>VLOOKUP(Sheet1!C777,Sheet2!$H$2:$J$300,3,FALSE)</f>
        <v>MIN</v>
      </c>
      <c r="AG755" t="str">
        <f>VLOOKUP(Sheet1!D777,Sheet2!$H$2:$J$300,3,FALSE)</f>
        <v>HOU</v>
      </c>
      <c r="AH755" t="str">
        <f>VLOOKUP(Sheet1!E777,Sheet2!$H$2:$J$300,3,FALSE)</f>
        <v>DEN</v>
      </c>
      <c r="AI755" t="str">
        <f>VLOOKUP(Sheet1!F777,Sheet2!$H$2:$J$300,3,FALSE)</f>
        <v>PHO</v>
      </c>
      <c r="AJ755" t="str">
        <f>VLOOKUP(Sheet1!G777,Sheet2!$H$2:$J$300,3,FALSE)</f>
        <v>ATL</v>
      </c>
      <c r="AK755" t="str">
        <f>VLOOKUP(Sheet1!H777,Sheet2!$H$2:$J$300,3,FALSE)</f>
        <v>DEN</v>
      </c>
      <c r="AL755" t="str">
        <f>VLOOKUP(Sheet1!I777,Sheet2!$H$2:$J$300,3,FALSE)</f>
        <v>PHO</v>
      </c>
      <c r="AM755" t="str">
        <f>VLOOKUP(Sheet1!J777,Sheet2!$H$2:$J$300,3,FALSE)</f>
        <v>UTA</v>
      </c>
      <c r="AN755">
        <f si="111" t="shared"/>
        <v>1</v>
      </c>
      <c r="AO755">
        <f si="112" t="shared"/>
        <v>1</v>
      </c>
      <c r="AP755">
        <f si="113" t="shared"/>
        <v>1</v>
      </c>
      <c r="AQ755">
        <f si="114" t="shared"/>
        <v>2</v>
      </c>
      <c r="AR755">
        <f si="115" t="shared"/>
        <v>2</v>
      </c>
      <c r="AS755">
        <f si="116" t="shared"/>
        <v>1</v>
      </c>
      <c r="AT755">
        <f si="117" t="shared"/>
        <v>2</v>
      </c>
      <c r="AU755">
        <f si="118" t="shared"/>
        <v>2</v>
      </c>
      <c r="AV755">
        <f si="119" t="shared"/>
        <v>1</v>
      </c>
      <c r="AW755">
        <f si="120" t="shared"/>
        <v>2</v>
      </c>
    </row>
    <row r="756" spans="30:49" x14ac:dyDescent="0.25">
      <c r="AD756">
        <v>755</v>
      </c>
      <c r="AE756" t="str">
        <f>VLOOKUP(Sheet1!B778,Sheet2!$H$2:$J$300,3,FALSE)</f>
        <v>PHI</v>
      </c>
      <c r="AF756" t="str">
        <f>VLOOKUP(Sheet1!C778,Sheet2!$H$2:$J$300,3,FALSE)</f>
        <v>MIN</v>
      </c>
      <c r="AG756" t="str">
        <f>VLOOKUP(Sheet1!D778,Sheet2!$H$2:$J$300,3,FALSE)</f>
        <v>PHO</v>
      </c>
      <c r="AH756" t="str">
        <f>VLOOKUP(Sheet1!E778,Sheet2!$H$2:$J$300,3,FALSE)</f>
        <v>DEN</v>
      </c>
      <c r="AI756" t="str">
        <f>VLOOKUP(Sheet1!F778,Sheet2!$H$2:$J$300,3,FALSE)</f>
        <v>PHO</v>
      </c>
      <c r="AJ756" t="str">
        <f>VLOOKUP(Sheet1!G778,Sheet2!$H$2:$J$300,3,FALSE)</f>
        <v>ATL</v>
      </c>
      <c r="AK756" t="str">
        <f>VLOOKUP(Sheet1!H778,Sheet2!$H$2:$J$300,3,FALSE)</f>
        <v>HOU</v>
      </c>
      <c r="AL756" t="str">
        <f>VLOOKUP(Sheet1!I778,Sheet2!$H$2:$J$300,3,FALSE)</f>
        <v>ATL</v>
      </c>
      <c r="AM756" t="str">
        <f>VLOOKUP(Sheet1!J778,Sheet2!$H$2:$J$300,3,FALSE)</f>
        <v>UTA</v>
      </c>
      <c r="AN756">
        <f si="111" t="shared"/>
        <v>1</v>
      </c>
      <c r="AO756">
        <f si="112" t="shared"/>
        <v>1</v>
      </c>
      <c r="AP756">
        <f si="113" t="shared"/>
        <v>2</v>
      </c>
      <c r="AQ756">
        <f si="114" t="shared"/>
        <v>1</v>
      </c>
      <c r="AR756">
        <f si="115" t="shared"/>
        <v>2</v>
      </c>
      <c r="AS756">
        <f si="116" t="shared"/>
        <v>2</v>
      </c>
      <c r="AT756">
        <f si="117" t="shared"/>
        <v>1</v>
      </c>
      <c r="AU756">
        <f si="118" t="shared"/>
        <v>2</v>
      </c>
      <c r="AV756">
        <f si="119" t="shared"/>
        <v>1</v>
      </c>
      <c r="AW756">
        <f si="120" t="shared"/>
        <v>2</v>
      </c>
    </row>
    <row r="757" spans="30:49" x14ac:dyDescent="0.25">
      <c r="AD757">
        <v>756</v>
      </c>
      <c r="AE757" t="str">
        <f>VLOOKUP(Sheet1!B779,Sheet2!$H$2:$J$300,3,FALSE)</f>
        <v>PHI</v>
      </c>
      <c r="AF757" t="str">
        <f>VLOOKUP(Sheet1!C779,Sheet2!$H$2:$J$300,3,FALSE)</f>
        <v>ATL</v>
      </c>
      <c r="AG757" t="str">
        <f>VLOOKUP(Sheet1!D779,Sheet2!$H$2:$J$300,3,FALSE)</f>
        <v>MIN</v>
      </c>
      <c r="AH757" t="str">
        <f>VLOOKUP(Sheet1!E779,Sheet2!$H$2:$J$300,3,FALSE)</f>
        <v>DEN</v>
      </c>
      <c r="AI757" t="str">
        <f>VLOOKUP(Sheet1!F779,Sheet2!$H$2:$J$300,3,FALSE)</f>
        <v>UTA</v>
      </c>
      <c r="AJ757" t="str">
        <f>VLOOKUP(Sheet1!G779,Sheet2!$H$2:$J$300,3,FALSE)</f>
        <v>HOU</v>
      </c>
      <c r="AK757" t="str">
        <f>VLOOKUP(Sheet1!H779,Sheet2!$H$2:$J$300,3,FALSE)</f>
        <v>ATL</v>
      </c>
      <c r="AL757" t="str">
        <f>VLOOKUP(Sheet1!I779,Sheet2!$H$2:$J$300,3,FALSE)</f>
        <v>PHO</v>
      </c>
      <c r="AM757" t="str">
        <f>VLOOKUP(Sheet1!J779,Sheet2!$H$2:$J$300,3,FALSE)</f>
        <v>MIN</v>
      </c>
      <c r="AN757">
        <f si="111" t="shared"/>
        <v>1</v>
      </c>
      <c r="AO757">
        <f si="112" t="shared"/>
        <v>2</v>
      </c>
      <c r="AP757">
        <f si="113" t="shared"/>
        <v>2</v>
      </c>
      <c r="AQ757">
        <f si="114" t="shared"/>
        <v>1</v>
      </c>
      <c r="AR757">
        <f si="115" t="shared"/>
        <v>1</v>
      </c>
      <c r="AS757">
        <f si="116" t="shared"/>
        <v>1</v>
      </c>
      <c r="AT757">
        <f si="117" t="shared"/>
        <v>2</v>
      </c>
      <c r="AU757">
        <f si="118" t="shared"/>
        <v>1</v>
      </c>
      <c r="AV757">
        <f si="119" t="shared"/>
        <v>2</v>
      </c>
      <c r="AW757">
        <f si="120" t="shared"/>
        <v>2</v>
      </c>
    </row>
    <row r="758" spans="30:49" x14ac:dyDescent="0.25">
      <c r="AD758">
        <v>757</v>
      </c>
      <c r="AE758" t="str">
        <f>VLOOKUP(Sheet1!B780,Sheet2!$H$2:$J$300,3,FALSE)</f>
        <v>MIN</v>
      </c>
      <c r="AF758" t="str">
        <f>VLOOKUP(Sheet1!C780,Sheet2!$H$2:$J$300,3,FALSE)</f>
        <v>MIN</v>
      </c>
      <c r="AG758" t="str">
        <f>VLOOKUP(Sheet1!D780,Sheet2!$H$2:$J$300,3,FALSE)</f>
        <v>HOU</v>
      </c>
      <c r="AH758" t="str">
        <f>VLOOKUP(Sheet1!E780,Sheet2!$H$2:$J$300,3,FALSE)</f>
        <v>PHO</v>
      </c>
      <c r="AI758" t="str">
        <f>VLOOKUP(Sheet1!F780,Sheet2!$H$2:$J$300,3,FALSE)</f>
        <v>DEN</v>
      </c>
      <c r="AJ758" t="str">
        <f>VLOOKUP(Sheet1!G780,Sheet2!$H$2:$J$300,3,FALSE)</f>
        <v>PHI</v>
      </c>
      <c r="AK758" t="str">
        <f>VLOOKUP(Sheet1!H780,Sheet2!$H$2:$J$300,3,FALSE)</f>
        <v>PHO</v>
      </c>
      <c r="AL758" t="str">
        <f>VLOOKUP(Sheet1!I780,Sheet2!$H$2:$J$300,3,FALSE)</f>
        <v>DEN</v>
      </c>
      <c r="AM758" t="str">
        <f>VLOOKUP(Sheet1!J780,Sheet2!$H$2:$J$300,3,FALSE)</f>
        <v>PHO</v>
      </c>
      <c r="AN758">
        <f ref="AN758:AN821" si="121" t="shared">COUNTIF($AE758:$AM758,AE758)</f>
        <v>2</v>
      </c>
      <c r="AO758">
        <f ref="AO758:AO821" si="122" t="shared">COUNTIF($AE758:$AM758,AF758)</f>
        <v>2</v>
      </c>
      <c r="AP758">
        <f ref="AP758:AP821" si="123" t="shared">COUNTIF($AE758:$AM758,AG758)</f>
        <v>1</v>
      </c>
      <c r="AQ758">
        <f ref="AQ758:AQ821" si="124" t="shared">COUNTIF($AE758:$AM758,AH758)</f>
        <v>3</v>
      </c>
      <c r="AR758">
        <f ref="AR758:AR821" si="125" t="shared">COUNTIF($AE758:$AM758,AI758)</f>
        <v>2</v>
      </c>
      <c r="AS758">
        <f ref="AS758:AS821" si="126" t="shared">COUNTIF($AE758:$AM758,AJ758)</f>
        <v>1</v>
      </c>
      <c r="AT758">
        <f ref="AT758:AT821" si="127" t="shared">COUNTIF($AE758:$AM758,AK758)</f>
        <v>3</v>
      </c>
      <c r="AU758">
        <f ref="AU758:AU821" si="128" t="shared">COUNTIF($AE758:$AM758,AL758)</f>
        <v>2</v>
      </c>
      <c r="AV758">
        <f ref="AV758:AV821" si="129" t="shared">COUNTIF($AE758:$AM758,AM758)</f>
        <v>3</v>
      </c>
      <c r="AW758">
        <f ref="AW758:AW821" si="130" t="shared">MAX(AN758:AV758)</f>
        <v>3</v>
      </c>
    </row>
    <row r="759" spans="30:49" x14ac:dyDescent="0.25">
      <c r="AD759">
        <v>758</v>
      </c>
      <c r="AE759" t="str">
        <f>VLOOKUP(Sheet1!B781,Sheet2!$H$2:$J$300,3,FALSE)</f>
        <v>UTA</v>
      </c>
      <c r="AF759" t="str">
        <f>VLOOKUP(Sheet1!C781,Sheet2!$H$2:$J$300,3,FALSE)</f>
        <v>PHI</v>
      </c>
      <c r="AG759" t="str">
        <f>VLOOKUP(Sheet1!D781,Sheet2!$H$2:$J$300,3,FALSE)</f>
        <v>PHO</v>
      </c>
      <c r="AH759" t="str">
        <f>VLOOKUP(Sheet1!E781,Sheet2!$H$2:$J$300,3,FALSE)</f>
        <v>DEN</v>
      </c>
      <c r="AI759" t="str">
        <f>VLOOKUP(Sheet1!F781,Sheet2!$H$2:$J$300,3,FALSE)</f>
        <v>PHO</v>
      </c>
      <c r="AJ759" t="str">
        <f>VLOOKUP(Sheet1!G781,Sheet2!$H$2:$J$300,3,FALSE)</f>
        <v>UTA</v>
      </c>
      <c r="AK759" t="str">
        <f>VLOOKUP(Sheet1!H781,Sheet2!$H$2:$J$300,3,FALSE)</f>
        <v>HOU</v>
      </c>
      <c r="AL759" t="str">
        <f>VLOOKUP(Sheet1!I781,Sheet2!$H$2:$J$300,3,FALSE)</f>
        <v>SAC</v>
      </c>
      <c r="AM759" t="str">
        <f>VLOOKUP(Sheet1!J781,Sheet2!$H$2:$J$300,3,FALSE)</f>
        <v>MIN</v>
      </c>
      <c r="AN759">
        <f si="121" t="shared"/>
        <v>2</v>
      </c>
      <c r="AO759">
        <f si="122" t="shared"/>
        <v>1</v>
      </c>
      <c r="AP759">
        <f si="123" t="shared"/>
        <v>2</v>
      </c>
      <c r="AQ759">
        <f si="124" t="shared"/>
        <v>1</v>
      </c>
      <c r="AR759">
        <f si="125" t="shared"/>
        <v>2</v>
      </c>
      <c r="AS759">
        <f si="126" t="shared"/>
        <v>2</v>
      </c>
      <c r="AT759">
        <f si="127" t="shared"/>
        <v>1</v>
      </c>
      <c r="AU759">
        <f si="128" t="shared"/>
        <v>1</v>
      </c>
      <c r="AV759">
        <f si="129" t="shared"/>
        <v>1</v>
      </c>
      <c r="AW759">
        <f si="130" t="shared"/>
        <v>2</v>
      </c>
    </row>
    <row r="760" spans="30:49" x14ac:dyDescent="0.25">
      <c r="AD760">
        <v>759</v>
      </c>
      <c r="AE760" t="str">
        <f>VLOOKUP(Sheet1!B782,Sheet2!$H$2:$J$300,3,FALSE)</f>
        <v>UTA</v>
      </c>
      <c r="AF760" t="str">
        <f>VLOOKUP(Sheet1!C782,Sheet2!$H$2:$J$300,3,FALSE)</f>
        <v>MIN</v>
      </c>
      <c r="AG760" t="str">
        <f>VLOOKUP(Sheet1!D782,Sheet2!$H$2:$J$300,3,FALSE)</f>
        <v>HOU</v>
      </c>
      <c r="AH760" t="str">
        <f>VLOOKUP(Sheet1!E782,Sheet2!$H$2:$J$300,3,FALSE)</f>
        <v>DEN</v>
      </c>
      <c r="AI760" t="str">
        <f>VLOOKUP(Sheet1!F782,Sheet2!$H$2:$J$300,3,FALSE)</f>
        <v>PHO</v>
      </c>
      <c r="AJ760" t="str">
        <f>VLOOKUP(Sheet1!G782,Sheet2!$H$2:$J$300,3,FALSE)</f>
        <v>ATL</v>
      </c>
      <c r="AK760" t="str">
        <f>VLOOKUP(Sheet1!H782,Sheet2!$H$2:$J$300,3,FALSE)</f>
        <v>DEN</v>
      </c>
      <c r="AL760" t="str">
        <f>VLOOKUP(Sheet1!I782,Sheet2!$H$2:$J$300,3,FALSE)</f>
        <v>PHO</v>
      </c>
      <c r="AM760" t="str">
        <f>VLOOKUP(Sheet1!J782,Sheet2!$H$2:$J$300,3,FALSE)</f>
        <v>MIN</v>
      </c>
      <c r="AN760">
        <f si="121" t="shared"/>
        <v>1</v>
      </c>
      <c r="AO760">
        <f si="122" t="shared"/>
        <v>2</v>
      </c>
      <c r="AP760">
        <f si="123" t="shared"/>
        <v>1</v>
      </c>
      <c r="AQ760">
        <f si="124" t="shared"/>
        <v>2</v>
      </c>
      <c r="AR760">
        <f si="125" t="shared"/>
        <v>2</v>
      </c>
      <c r="AS760">
        <f si="126" t="shared"/>
        <v>1</v>
      </c>
      <c r="AT760">
        <f si="127" t="shared"/>
        <v>2</v>
      </c>
      <c r="AU760">
        <f si="128" t="shared"/>
        <v>2</v>
      </c>
      <c r="AV760">
        <f si="129" t="shared"/>
        <v>2</v>
      </c>
      <c r="AW760">
        <f si="130" t="shared"/>
        <v>2</v>
      </c>
    </row>
    <row r="761" spans="30:49" x14ac:dyDescent="0.25">
      <c r="AD761">
        <v>760</v>
      </c>
      <c r="AE761" t="str">
        <f>VLOOKUP(Sheet1!B783,Sheet2!$H$2:$J$300,3,FALSE)</f>
        <v>UTA</v>
      </c>
      <c r="AF761" t="str">
        <f>VLOOKUP(Sheet1!C783,Sheet2!$H$2:$J$300,3,FALSE)</f>
        <v>MIN</v>
      </c>
      <c r="AG761" t="str">
        <f>VLOOKUP(Sheet1!D783,Sheet2!$H$2:$J$300,3,FALSE)</f>
        <v>PHO</v>
      </c>
      <c r="AH761" t="str">
        <f>VLOOKUP(Sheet1!E783,Sheet2!$H$2:$J$300,3,FALSE)</f>
        <v>PHI</v>
      </c>
      <c r="AI761" t="str">
        <f>VLOOKUP(Sheet1!F783,Sheet2!$H$2:$J$300,3,FALSE)</f>
        <v>DEN</v>
      </c>
      <c r="AJ761" t="str">
        <f>VLOOKUP(Sheet1!G783,Sheet2!$H$2:$J$300,3,FALSE)</f>
        <v>UTA</v>
      </c>
      <c r="AK761" t="str">
        <f>VLOOKUP(Sheet1!H783,Sheet2!$H$2:$J$300,3,FALSE)</f>
        <v>ATL</v>
      </c>
      <c r="AL761" t="str">
        <f>VLOOKUP(Sheet1!I783,Sheet2!$H$2:$J$300,3,FALSE)</f>
        <v>PHO</v>
      </c>
      <c r="AM761" t="str">
        <f>VLOOKUP(Sheet1!J783,Sheet2!$H$2:$J$300,3,FALSE)</f>
        <v>UTA</v>
      </c>
      <c r="AN761">
        <f si="121" t="shared"/>
        <v>3</v>
      </c>
      <c r="AO761">
        <f si="122" t="shared"/>
        <v>1</v>
      </c>
      <c r="AP761">
        <f si="123" t="shared"/>
        <v>2</v>
      </c>
      <c r="AQ761">
        <f si="124" t="shared"/>
        <v>1</v>
      </c>
      <c r="AR761">
        <f si="125" t="shared"/>
        <v>1</v>
      </c>
      <c r="AS761">
        <f si="126" t="shared"/>
        <v>3</v>
      </c>
      <c r="AT761">
        <f si="127" t="shared"/>
        <v>1</v>
      </c>
      <c r="AU761">
        <f si="128" t="shared"/>
        <v>2</v>
      </c>
      <c r="AV761">
        <f si="129" t="shared"/>
        <v>3</v>
      </c>
      <c r="AW761">
        <f si="130" t="shared"/>
        <v>3</v>
      </c>
    </row>
    <row r="762" spans="30:49" x14ac:dyDescent="0.25">
      <c r="AD762">
        <v>761</v>
      </c>
      <c r="AE762" t="str">
        <f>VLOOKUP(Sheet1!B784,Sheet2!$H$2:$J$300,3,FALSE)</f>
        <v>PHI</v>
      </c>
      <c r="AF762" t="str">
        <f>VLOOKUP(Sheet1!C784,Sheet2!$H$2:$J$300,3,FALSE)</f>
        <v>SAC</v>
      </c>
      <c r="AG762" t="str">
        <f>VLOOKUP(Sheet1!D784,Sheet2!$H$2:$J$300,3,FALSE)</f>
        <v>PHO</v>
      </c>
      <c r="AH762" t="str">
        <f>VLOOKUP(Sheet1!E784,Sheet2!$H$2:$J$300,3,FALSE)</f>
        <v>DEN</v>
      </c>
      <c r="AI762" t="str">
        <f>VLOOKUP(Sheet1!F784,Sheet2!$H$2:$J$300,3,FALSE)</f>
        <v>PHO</v>
      </c>
      <c r="AJ762" t="str">
        <f>VLOOKUP(Sheet1!G784,Sheet2!$H$2:$J$300,3,FALSE)</f>
        <v>MIN</v>
      </c>
      <c r="AK762" t="str">
        <f>VLOOKUP(Sheet1!H784,Sheet2!$H$2:$J$300,3,FALSE)</f>
        <v>ATL</v>
      </c>
      <c r="AL762" t="str">
        <f>VLOOKUP(Sheet1!I784,Sheet2!$H$2:$J$300,3,FALSE)</f>
        <v>DEN</v>
      </c>
      <c r="AM762" t="str">
        <f>VLOOKUP(Sheet1!J784,Sheet2!$H$2:$J$300,3,FALSE)</f>
        <v>UTA</v>
      </c>
      <c r="AN762">
        <f si="121" t="shared"/>
        <v>1</v>
      </c>
      <c r="AO762">
        <f si="122" t="shared"/>
        <v>1</v>
      </c>
      <c r="AP762">
        <f si="123" t="shared"/>
        <v>2</v>
      </c>
      <c r="AQ762">
        <f si="124" t="shared"/>
        <v>2</v>
      </c>
      <c r="AR762">
        <f si="125" t="shared"/>
        <v>2</v>
      </c>
      <c r="AS762">
        <f si="126" t="shared"/>
        <v>1</v>
      </c>
      <c r="AT762">
        <f si="127" t="shared"/>
        <v>1</v>
      </c>
      <c r="AU762">
        <f si="128" t="shared"/>
        <v>2</v>
      </c>
      <c r="AV762">
        <f si="129" t="shared"/>
        <v>1</v>
      </c>
      <c r="AW762">
        <f si="130" t="shared"/>
        <v>2</v>
      </c>
    </row>
    <row r="763" spans="30:49" x14ac:dyDescent="0.25">
      <c r="AD763">
        <v>762</v>
      </c>
      <c r="AE763" t="str">
        <f>VLOOKUP(Sheet1!B785,Sheet2!$H$2:$J$300,3,FALSE)</f>
        <v>PHI</v>
      </c>
      <c r="AF763" t="str">
        <f>VLOOKUP(Sheet1!C785,Sheet2!$H$2:$J$300,3,FALSE)</f>
        <v>SAC</v>
      </c>
      <c r="AG763" t="str">
        <f>VLOOKUP(Sheet1!D785,Sheet2!$H$2:$J$300,3,FALSE)</f>
        <v>PHO</v>
      </c>
      <c r="AH763" t="str">
        <f>VLOOKUP(Sheet1!E785,Sheet2!$H$2:$J$300,3,FALSE)</f>
        <v>DEN</v>
      </c>
      <c r="AI763" t="str">
        <f>VLOOKUP(Sheet1!F785,Sheet2!$H$2:$J$300,3,FALSE)</f>
        <v>UTA</v>
      </c>
      <c r="AJ763" t="str">
        <f>VLOOKUP(Sheet1!G785,Sheet2!$H$2:$J$300,3,FALSE)</f>
        <v>HOU</v>
      </c>
      <c r="AK763" t="str">
        <f>VLOOKUP(Sheet1!H785,Sheet2!$H$2:$J$300,3,FALSE)</f>
        <v>ATL</v>
      </c>
      <c r="AL763" t="str">
        <f>VLOOKUP(Sheet1!I785,Sheet2!$H$2:$J$300,3,FALSE)</f>
        <v>DEN</v>
      </c>
      <c r="AM763" t="str">
        <f>VLOOKUP(Sheet1!J785,Sheet2!$H$2:$J$300,3,FALSE)</f>
        <v>UTA</v>
      </c>
      <c r="AN763">
        <f si="121" t="shared"/>
        <v>1</v>
      </c>
      <c r="AO763">
        <f si="122" t="shared"/>
        <v>1</v>
      </c>
      <c r="AP763">
        <f si="123" t="shared"/>
        <v>1</v>
      </c>
      <c r="AQ763">
        <f si="124" t="shared"/>
        <v>2</v>
      </c>
      <c r="AR763">
        <f si="125" t="shared"/>
        <v>2</v>
      </c>
      <c r="AS763">
        <f si="126" t="shared"/>
        <v>1</v>
      </c>
      <c r="AT763">
        <f si="127" t="shared"/>
        <v>1</v>
      </c>
      <c r="AU763">
        <f si="128" t="shared"/>
        <v>2</v>
      </c>
      <c r="AV763">
        <f si="129" t="shared"/>
        <v>2</v>
      </c>
      <c r="AW763">
        <f si="130" t="shared"/>
        <v>2</v>
      </c>
    </row>
    <row r="764" spans="30:49" x14ac:dyDescent="0.25">
      <c r="AD764">
        <v>763</v>
      </c>
      <c r="AE764" t="str">
        <f>VLOOKUP(Sheet1!B786,Sheet2!$H$2:$J$300,3,FALSE)</f>
        <v>PHI</v>
      </c>
      <c r="AF764" t="str">
        <f>VLOOKUP(Sheet1!C786,Sheet2!$H$2:$J$300,3,FALSE)</f>
        <v>PHI</v>
      </c>
      <c r="AG764" t="str">
        <f>VLOOKUP(Sheet1!D786,Sheet2!$H$2:$J$300,3,FALSE)</f>
        <v>UTA</v>
      </c>
      <c r="AH764" t="str">
        <f>VLOOKUP(Sheet1!E786,Sheet2!$H$2:$J$300,3,FALSE)</f>
        <v>DEN</v>
      </c>
      <c r="AI764" t="str">
        <f>VLOOKUP(Sheet1!F786,Sheet2!$H$2:$J$300,3,FALSE)</f>
        <v>DEN</v>
      </c>
      <c r="AJ764" t="str">
        <f>VLOOKUP(Sheet1!G786,Sheet2!$H$2:$J$300,3,FALSE)</f>
        <v>PHO</v>
      </c>
      <c r="AK764" t="str">
        <f>VLOOKUP(Sheet1!H786,Sheet2!$H$2:$J$300,3,FALSE)</f>
        <v>PHO</v>
      </c>
      <c r="AL764" t="str">
        <f>VLOOKUP(Sheet1!I786,Sheet2!$H$2:$J$300,3,FALSE)</f>
        <v>DEN</v>
      </c>
      <c r="AM764" t="str">
        <f>VLOOKUP(Sheet1!J786,Sheet2!$H$2:$J$300,3,FALSE)</f>
        <v>UTA</v>
      </c>
      <c r="AN764">
        <f si="121" t="shared"/>
        <v>2</v>
      </c>
      <c r="AO764">
        <f si="122" t="shared"/>
        <v>2</v>
      </c>
      <c r="AP764">
        <f si="123" t="shared"/>
        <v>2</v>
      </c>
      <c r="AQ764">
        <f si="124" t="shared"/>
        <v>3</v>
      </c>
      <c r="AR764">
        <f si="125" t="shared"/>
        <v>3</v>
      </c>
      <c r="AS764">
        <f si="126" t="shared"/>
        <v>2</v>
      </c>
      <c r="AT764">
        <f si="127" t="shared"/>
        <v>2</v>
      </c>
      <c r="AU764">
        <f si="128" t="shared"/>
        <v>3</v>
      </c>
      <c r="AV764">
        <f si="129" t="shared"/>
        <v>2</v>
      </c>
      <c r="AW764">
        <f si="130" t="shared"/>
        <v>3</v>
      </c>
    </row>
    <row r="765" spans="30:49" x14ac:dyDescent="0.25">
      <c r="AD765">
        <v>764</v>
      </c>
      <c r="AE765" t="str">
        <f>VLOOKUP(Sheet1!B787,Sheet2!$H$2:$J$300,3,FALSE)</f>
        <v>SAC</v>
      </c>
      <c r="AF765" t="str">
        <f>VLOOKUP(Sheet1!C787,Sheet2!$H$2:$J$300,3,FALSE)</f>
        <v>MIN</v>
      </c>
      <c r="AG765" t="str">
        <f>VLOOKUP(Sheet1!D787,Sheet2!$H$2:$J$300,3,FALSE)</f>
        <v>PHO</v>
      </c>
      <c r="AH765" t="str">
        <f>VLOOKUP(Sheet1!E787,Sheet2!$H$2:$J$300,3,FALSE)</f>
        <v>PHI</v>
      </c>
      <c r="AI765" t="str">
        <f>VLOOKUP(Sheet1!F787,Sheet2!$H$2:$J$300,3,FALSE)</f>
        <v>PHO</v>
      </c>
      <c r="AJ765" t="str">
        <f>VLOOKUP(Sheet1!G787,Sheet2!$H$2:$J$300,3,FALSE)</f>
        <v>UTA</v>
      </c>
      <c r="AK765" t="str">
        <f>VLOOKUP(Sheet1!H787,Sheet2!$H$2:$J$300,3,FALSE)</f>
        <v>HOU</v>
      </c>
      <c r="AL765" t="str">
        <f>VLOOKUP(Sheet1!I787,Sheet2!$H$2:$J$300,3,FALSE)</f>
        <v>HOU</v>
      </c>
      <c r="AM765" t="str">
        <f>VLOOKUP(Sheet1!J787,Sheet2!$H$2:$J$300,3,FALSE)</f>
        <v>PHO</v>
      </c>
      <c r="AN765">
        <f si="121" t="shared"/>
        <v>1</v>
      </c>
      <c r="AO765">
        <f si="122" t="shared"/>
        <v>1</v>
      </c>
      <c r="AP765">
        <f si="123" t="shared"/>
        <v>3</v>
      </c>
      <c r="AQ765">
        <f si="124" t="shared"/>
        <v>1</v>
      </c>
      <c r="AR765">
        <f si="125" t="shared"/>
        <v>3</v>
      </c>
      <c r="AS765">
        <f si="126" t="shared"/>
        <v>1</v>
      </c>
      <c r="AT765">
        <f si="127" t="shared"/>
        <v>2</v>
      </c>
      <c r="AU765">
        <f si="128" t="shared"/>
        <v>2</v>
      </c>
      <c r="AV765">
        <f si="129" t="shared"/>
        <v>3</v>
      </c>
      <c r="AW765">
        <f si="130" t="shared"/>
        <v>3</v>
      </c>
    </row>
    <row r="766" spans="30:49" x14ac:dyDescent="0.25">
      <c r="AD766">
        <v>765</v>
      </c>
      <c r="AE766" t="str">
        <f>VLOOKUP(Sheet1!B788,Sheet2!$H$2:$J$300,3,FALSE)</f>
        <v>PHI</v>
      </c>
      <c r="AF766" t="str">
        <f>VLOOKUP(Sheet1!C788,Sheet2!$H$2:$J$300,3,FALSE)</f>
        <v>PHI</v>
      </c>
      <c r="AG766" t="str">
        <f>VLOOKUP(Sheet1!D788,Sheet2!$H$2:$J$300,3,FALSE)</f>
        <v>UTA</v>
      </c>
      <c r="AH766" t="str">
        <f>VLOOKUP(Sheet1!E788,Sheet2!$H$2:$J$300,3,FALSE)</f>
        <v>DEN</v>
      </c>
      <c r="AI766" t="str">
        <f>VLOOKUP(Sheet1!F788,Sheet2!$H$2:$J$300,3,FALSE)</f>
        <v>PHO</v>
      </c>
      <c r="AJ766" t="str">
        <f>VLOOKUP(Sheet1!G788,Sheet2!$H$2:$J$300,3,FALSE)</f>
        <v>PHI</v>
      </c>
      <c r="AK766" t="str">
        <f>VLOOKUP(Sheet1!H788,Sheet2!$H$2:$J$300,3,FALSE)</f>
        <v>HOU</v>
      </c>
      <c r="AL766" t="str">
        <f>VLOOKUP(Sheet1!I788,Sheet2!$H$2:$J$300,3,FALSE)</f>
        <v>ATL</v>
      </c>
      <c r="AM766" t="str">
        <f>VLOOKUP(Sheet1!J788,Sheet2!$H$2:$J$300,3,FALSE)</f>
        <v>UTA</v>
      </c>
      <c r="AN766">
        <f si="121" t="shared"/>
        <v>3</v>
      </c>
      <c r="AO766">
        <f si="122" t="shared"/>
        <v>3</v>
      </c>
      <c r="AP766">
        <f si="123" t="shared"/>
        <v>2</v>
      </c>
      <c r="AQ766">
        <f si="124" t="shared"/>
        <v>1</v>
      </c>
      <c r="AR766">
        <f si="125" t="shared"/>
        <v>1</v>
      </c>
      <c r="AS766">
        <f si="126" t="shared"/>
        <v>3</v>
      </c>
      <c r="AT766">
        <f si="127" t="shared"/>
        <v>1</v>
      </c>
      <c r="AU766">
        <f si="128" t="shared"/>
        <v>1</v>
      </c>
      <c r="AV766">
        <f si="129" t="shared"/>
        <v>2</v>
      </c>
      <c r="AW766">
        <f si="130" t="shared"/>
        <v>3</v>
      </c>
    </row>
    <row r="767" spans="30:49" x14ac:dyDescent="0.25">
      <c r="AD767">
        <v>766</v>
      </c>
      <c r="AE767" t="str">
        <f>VLOOKUP(Sheet1!B789,Sheet2!$H$2:$J$300,3,FALSE)</f>
        <v>SAC</v>
      </c>
      <c r="AF767" t="str">
        <f>VLOOKUP(Sheet1!C789,Sheet2!$H$2:$J$300,3,FALSE)</f>
        <v>PHI</v>
      </c>
      <c r="AG767" t="str">
        <f>VLOOKUP(Sheet1!D789,Sheet2!$H$2:$J$300,3,FALSE)</f>
        <v>HOU</v>
      </c>
      <c r="AH767" t="str">
        <f>VLOOKUP(Sheet1!E789,Sheet2!$H$2:$J$300,3,FALSE)</f>
        <v>DEN</v>
      </c>
      <c r="AI767" t="str">
        <f>VLOOKUP(Sheet1!F789,Sheet2!$H$2:$J$300,3,FALSE)</f>
        <v>ATL</v>
      </c>
      <c r="AJ767" t="str">
        <f>VLOOKUP(Sheet1!G789,Sheet2!$H$2:$J$300,3,FALSE)</f>
        <v>PHI</v>
      </c>
      <c r="AK767" t="str">
        <f>VLOOKUP(Sheet1!H789,Sheet2!$H$2:$J$300,3,FALSE)</f>
        <v>ATL</v>
      </c>
      <c r="AL767" t="str">
        <f>VLOOKUP(Sheet1!I789,Sheet2!$H$2:$J$300,3,FALSE)</f>
        <v>PHO</v>
      </c>
      <c r="AM767" t="str">
        <f>VLOOKUP(Sheet1!J789,Sheet2!$H$2:$J$300,3,FALSE)</f>
        <v>UTA</v>
      </c>
      <c r="AN767">
        <f si="121" t="shared"/>
        <v>1</v>
      </c>
      <c r="AO767">
        <f si="122" t="shared"/>
        <v>2</v>
      </c>
      <c r="AP767">
        <f si="123" t="shared"/>
        <v>1</v>
      </c>
      <c r="AQ767">
        <f si="124" t="shared"/>
        <v>1</v>
      </c>
      <c r="AR767">
        <f si="125" t="shared"/>
        <v>2</v>
      </c>
      <c r="AS767">
        <f si="126" t="shared"/>
        <v>2</v>
      </c>
      <c r="AT767">
        <f si="127" t="shared"/>
        <v>2</v>
      </c>
      <c r="AU767">
        <f si="128" t="shared"/>
        <v>1</v>
      </c>
      <c r="AV767">
        <f si="129" t="shared"/>
        <v>1</v>
      </c>
      <c r="AW767">
        <f si="130" t="shared"/>
        <v>2</v>
      </c>
    </row>
    <row r="768" spans="30:49" x14ac:dyDescent="0.25">
      <c r="AD768">
        <v>767</v>
      </c>
      <c r="AE768" t="str">
        <f>VLOOKUP(Sheet1!B790,Sheet2!$H$2:$J$300,3,FALSE)</f>
        <v>PHI</v>
      </c>
      <c r="AF768" t="str">
        <f>VLOOKUP(Sheet1!C790,Sheet2!$H$2:$J$300,3,FALSE)</f>
        <v>PHO</v>
      </c>
      <c r="AG768" t="str">
        <f>VLOOKUP(Sheet1!D790,Sheet2!$H$2:$J$300,3,FALSE)</f>
        <v>HOU</v>
      </c>
      <c r="AH768" t="str">
        <f>VLOOKUP(Sheet1!E790,Sheet2!$H$2:$J$300,3,FALSE)</f>
        <v>DEN</v>
      </c>
      <c r="AI768" t="str">
        <f>VLOOKUP(Sheet1!F790,Sheet2!$H$2:$J$300,3,FALSE)</f>
        <v>PHO</v>
      </c>
      <c r="AJ768" t="str">
        <f>VLOOKUP(Sheet1!G790,Sheet2!$H$2:$J$300,3,FALSE)</f>
        <v>MIN</v>
      </c>
      <c r="AK768" t="str">
        <f>VLOOKUP(Sheet1!H790,Sheet2!$H$2:$J$300,3,FALSE)</f>
        <v>PHO</v>
      </c>
      <c r="AL768" t="str">
        <f>VLOOKUP(Sheet1!I790,Sheet2!$H$2:$J$300,3,FALSE)</f>
        <v>DEN</v>
      </c>
      <c r="AM768" t="str">
        <f>VLOOKUP(Sheet1!J790,Sheet2!$H$2:$J$300,3,FALSE)</f>
        <v>PHO</v>
      </c>
      <c r="AN768">
        <f si="121" t="shared"/>
        <v>1</v>
      </c>
      <c r="AO768">
        <f si="122" t="shared"/>
        <v>4</v>
      </c>
      <c r="AP768">
        <f si="123" t="shared"/>
        <v>1</v>
      </c>
      <c r="AQ768">
        <f si="124" t="shared"/>
        <v>2</v>
      </c>
      <c r="AR768">
        <f si="125" t="shared"/>
        <v>4</v>
      </c>
      <c r="AS768">
        <f si="126" t="shared"/>
        <v>1</v>
      </c>
      <c r="AT768">
        <f si="127" t="shared"/>
        <v>4</v>
      </c>
      <c r="AU768">
        <f si="128" t="shared"/>
        <v>2</v>
      </c>
      <c r="AV768">
        <f si="129" t="shared"/>
        <v>4</v>
      </c>
      <c r="AW768">
        <f si="130" t="shared"/>
        <v>4</v>
      </c>
    </row>
    <row r="769" spans="30:49" x14ac:dyDescent="0.25">
      <c r="AD769">
        <v>768</v>
      </c>
      <c r="AE769" t="str">
        <f>VLOOKUP(Sheet1!B791,Sheet2!$H$2:$J$300,3,FALSE)</f>
        <v>SAC</v>
      </c>
      <c r="AF769" t="str">
        <f>VLOOKUP(Sheet1!C791,Sheet2!$H$2:$J$300,3,FALSE)</f>
        <v>UTA</v>
      </c>
      <c r="AG769" t="str">
        <f>VLOOKUP(Sheet1!D791,Sheet2!$H$2:$J$300,3,FALSE)</f>
        <v>PHO</v>
      </c>
      <c r="AH769" t="str">
        <f>VLOOKUP(Sheet1!E791,Sheet2!$H$2:$J$300,3,FALSE)</f>
        <v>PHI</v>
      </c>
      <c r="AI769" t="str">
        <f>VLOOKUP(Sheet1!F791,Sheet2!$H$2:$J$300,3,FALSE)</f>
        <v>PHO</v>
      </c>
      <c r="AJ769" t="str">
        <f>VLOOKUP(Sheet1!G791,Sheet2!$H$2:$J$300,3,FALSE)</f>
        <v>MIN</v>
      </c>
      <c r="AK769" t="str">
        <f>VLOOKUP(Sheet1!H791,Sheet2!$H$2:$J$300,3,FALSE)</f>
        <v>SAC</v>
      </c>
      <c r="AL769" t="str">
        <f>VLOOKUP(Sheet1!I791,Sheet2!$H$2:$J$300,3,FALSE)</f>
        <v>PHO</v>
      </c>
      <c r="AM769" t="str">
        <f>VLOOKUP(Sheet1!J791,Sheet2!$H$2:$J$300,3,FALSE)</f>
        <v>PHO</v>
      </c>
      <c r="AN769">
        <f si="121" t="shared"/>
        <v>2</v>
      </c>
      <c r="AO769">
        <f si="122" t="shared"/>
        <v>1</v>
      </c>
      <c r="AP769">
        <f si="123" t="shared"/>
        <v>4</v>
      </c>
      <c r="AQ769">
        <f si="124" t="shared"/>
        <v>1</v>
      </c>
      <c r="AR769">
        <f si="125" t="shared"/>
        <v>4</v>
      </c>
      <c r="AS769">
        <f si="126" t="shared"/>
        <v>1</v>
      </c>
      <c r="AT769">
        <f si="127" t="shared"/>
        <v>2</v>
      </c>
      <c r="AU769">
        <f si="128" t="shared"/>
        <v>4</v>
      </c>
      <c r="AV769">
        <f si="129" t="shared"/>
        <v>4</v>
      </c>
      <c r="AW769">
        <f si="130" t="shared"/>
        <v>4</v>
      </c>
    </row>
    <row r="770" spans="30:49" x14ac:dyDescent="0.25">
      <c r="AD770">
        <v>769</v>
      </c>
      <c r="AE770" t="str">
        <f>VLOOKUP(Sheet1!B792,Sheet2!$H$2:$J$300,3,FALSE)</f>
        <v>PHI</v>
      </c>
      <c r="AF770" t="str">
        <f>VLOOKUP(Sheet1!C792,Sheet2!$H$2:$J$300,3,FALSE)</f>
        <v>SAC</v>
      </c>
      <c r="AG770" t="str">
        <f>VLOOKUP(Sheet1!D792,Sheet2!$H$2:$J$300,3,FALSE)</f>
        <v>PHI</v>
      </c>
      <c r="AH770" t="str">
        <f>VLOOKUP(Sheet1!E792,Sheet2!$H$2:$J$300,3,FALSE)</f>
        <v>DEN</v>
      </c>
      <c r="AI770" t="str">
        <f>VLOOKUP(Sheet1!F792,Sheet2!$H$2:$J$300,3,FALSE)</f>
        <v>PHO</v>
      </c>
      <c r="AJ770" t="str">
        <f>VLOOKUP(Sheet1!G792,Sheet2!$H$2:$J$300,3,FALSE)</f>
        <v>PHO</v>
      </c>
      <c r="AK770" t="str">
        <f>VLOOKUP(Sheet1!H792,Sheet2!$H$2:$J$300,3,FALSE)</f>
        <v>DEN</v>
      </c>
      <c r="AL770" t="str">
        <f>VLOOKUP(Sheet1!I792,Sheet2!$H$2:$J$300,3,FALSE)</f>
        <v>MIN</v>
      </c>
      <c r="AM770" t="str">
        <f>VLOOKUP(Sheet1!J792,Sheet2!$H$2:$J$300,3,FALSE)</f>
        <v>UTA</v>
      </c>
      <c r="AN770">
        <f si="121" t="shared"/>
        <v>2</v>
      </c>
      <c r="AO770">
        <f si="122" t="shared"/>
        <v>1</v>
      </c>
      <c r="AP770">
        <f si="123" t="shared"/>
        <v>2</v>
      </c>
      <c r="AQ770">
        <f si="124" t="shared"/>
        <v>2</v>
      </c>
      <c r="AR770">
        <f si="125" t="shared"/>
        <v>2</v>
      </c>
      <c r="AS770">
        <f si="126" t="shared"/>
        <v>2</v>
      </c>
      <c r="AT770">
        <f si="127" t="shared"/>
        <v>2</v>
      </c>
      <c r="AU770">
        <f si="128" t="shared"/>
        <v>1</v>
      </c>
      <c r="AV770">
        <f si="129" t="shared"/>
        <v>1</v>
      </c>
      <c r="AW770">
        <f si="130" t="shared"/>
        <v>2</v>
      </c>
    </row>
    <row r="771" spans="30:49" x14ac:dyDescent="0.25">
      <c r="AD771">
        <v>770</v>
      </c>
      <c r="AE771" t="str">
        <f>VLOOKUP(Sheet1!B793,Sheet2!$H$2:$J$300,3,FALSE)</f>
        <v>PHI</v>
      </c>
      <c r="AF771" t="str">
        <f>VLOOKUP(Sheet1!C793,Sheet2!$H$2:$J$300,3,FALSE)</f>
        <v>ATL</v>
      </c>
      <c r="AG771" t="str">
        <f>VLOOKUP(Sheet1!D793,Sheet2!$H$2:$J$300,3,FALSE)</f>
        <v>PHI</v>
      </c>
      <c r="AH771" t="str">
        <f>VLOOKUP(Sheet1!E793,Sheet2!$H$2:$J$300,3,FALSE)</f>
        <v>DEN</v>
      </c>
      <c r="AI771" t="str">
        <f>VLOOKUP(Sheet1!F793,Sheet2!$H$2:$J$300,3,FALSE)</f>
        <v>DEN</v>
      </c>
      <c r="AJ771" t="str">
        <f>VLOOKUP(Sheet1!G793,Sheet2!$H$2:$J$300,3,FALSE)</f>
        <v>PHI</v>
      </c>
      <c r="AK771" t="str">
        <f>VLOOKUP(Sheet1!H793,Sheet2!$H$2:$J$300,3,FALSE)</f>
        <v>HOU</v>
      </c>
      <c r="AL771" t="str">
        <f>VLOOKUP(Sheet1!I793,Sheet2!$H$2:$J$300,3,FALSE)</f>
        <v>MIN</v>
      </c>
      <c r="AM771" t="str">
        <f>VLOOKUP(Sheet1!J793,Sheet2!$H$2:$J$300,3,FALSE)</f>
        <v>MIN</v>
      </c>
      <c r="AN771">
        <f si="121" t="shared"/>
        <v>3</v>
      </c>
      <c r="AO771">
        <f si="122" t="shared"/>
        <v>1</v>
      </c>
      <c r="AP771">
        <f si="123" t="shared"/>
        <v>3</v>
      </c>
      <c r="AQ771">
        <f si="124" t="shared"/>
        <v>2</v>
      </c>
      <c r="AR771">
        <f si="125" t="shared"/>
        <v>2</v>
      </c>
      <c r="AS771">
        <f si="126" t="shared"/>
        <v>3</v>
      </c>
      <c r="AT771">
        <f si="127" t="shared"/>
        <v>1</v>
      </c>
      <c r="AU771">
        <f si="128" t="shared"/>
        <v>2</v>
      </c>
      <c r="AV771">
        <f si="129" t="shared"/>
        <v>2</v>
      </c>
      <c r="AW771">
        <f si="130" t="shared"/>
        <v>3</v>
      </c>
    </row>
    <row r="772" spans="30:49" x14ac:dyDescent="0.25">
      <c r="AD772">
        <v>771</v>
      </c>
      <c r="AE772" t="str">
        <f>VLOOKUP(Sheet1!B794,Sheet2!$H$2:$J$300,3,FALSE)</f>
        <v>PHI</v>
      </c>
      <c r="AF772" t="str">
        <f>VLOOKUP(Sheet1!C794,Sheet2!$H$2:$J$300,3,FALSE)</f>
        <v>MIN</v>
      </c>
      <c r="AG772" t="str">
        <f>VLOOKUP(Sheet1!D794,Sheet2!$H$2:$J$300,3,FALSE)</f>
        <v>PHO</v>
      </c>
      <c r="AH772" t="str">
        <f>VLOOKUP(Sheet1!E794,Sheet2!$H$2:$J$300,3,FALSE)</f>
        <v>MIN</v>
      </c>
      <c r="AI772" t="str">
        <f>VLOOKUP(Sheet1!F794,Sheet2!$H$2:$J$300,3,FALSE)</f>
        <v>PHO</v>
      </c>
      <c r="AJ772" t="str">
        <f>VLOOKUP(Sheet1!G794,Sheet2!$H$2:$J$300,3,FALSE)</f>
        <v>UTA</v>
      </c>
      <c r="AK772" t="str">
        <f>VLOOKUP(Sheet1!H794,Sheet2!$H$2:$J$300,3,FALSE)</f>
        <v>PHO</v>
      </c>
      <c r="AL772" t="str">
        <f>VLOOKUP(Sheet1!I794,Sheet2!$H$2:$J$300,3,FALSE)</f>
        <v>UTA</v>
      </c>
      <c r="AM772" t="str">
        <f>VLOOKUP(Sheet1!J794,Sheet2!$H$2:$J$300,3,FALSE)</f>
        <v>MIN</v>
      </c>
      <c r="AN772">
        <f si="121" t="shared"/>
        <v>1</v>
      </c>
      <c r="AO772">
        <f si="122" t="shared"/>
        <v>3</v>
      </c>
      <c r="AP772">
        <f si="123" t="shared"/>
        <v>3</v>
      </c>
      <c r="AQ772">
        <f si="124" t="shared"/>
        <v>3</v>
      </c>
      <c r="AR772">
        <f si="125" t="shared"/>
        <v>3</v>
      </c>
      <c r="AS772">
        <f si="126" t="shared"/>
        <v>2</v>
      </c>
      <c r="AT772">
        <f si="127" t="shared"/>
        <v>3</v>
      </c>
      <c r="AU772">
        <f si="128" t="shared"/>
        <v>2</v>
      </c>
      <c r="AV772">
        <f si="129" t="shared"/>
        <v>3</v>
      </c>
      <c r="AW772">
        <f si="130" t="shared"/>
        <v>3</v>
      </c>
    </row>
    <row r="773" spans="30:49" x14ac:dyDescent="0.25">
      <c r="AD773">
        <v>772</v>
      </c>
      <c r="AE773" t="str">
        <f>VLOOKUP(Sheet1!B795,Sheet2!$H$2:$J$300,3,FALSE)</f>
        <v>PHI</v>
      </c>
      <c r="AF773" t="str">
        <f>VLOOKUP(Sheet1!C795,Sheet2!$H$2:$J$300,3,FALSE)</f>
        <v>UTA</v>
      </c>
      <c r="AG773" t="str">
        <f>VLOOKUP(Sheet1!D795,Sheet2!$H$2:$J$300,3,FALSE)</f>
        <v>HOU</v>
      </c>
      <c r="AH773" t="str">
        <f>VLOOKUP(Sheet1!E795,Sheet2!$H$2:$J$300,3,FALSE)</f>
        <v>DEN</v>
      </c>
      <c r="AI773" t="str">
        <f>VLOOKUP(Sheet1!F795,Sheet2!$H$2:$J$300,3,FALSE)</f>
        <v>PHO</v>
      </c>
      <c r="AJ773" t="str">
        <f>VLOOKUP(Sheet1!G795,Sheet2!$H$2:$J$300,3,FALSE)</f>
        <v>PHI</v>
      </c>
      <c r="AK773" t="str">
        <f>VLOOKUP(Sheet1!H795,Sheet2!$H$2:$J$300,3,FALSE)</f>
        <v>UTA</v>
      </c>
      <c r="AL773" t="str">
        <f>VLOOKUP(Sheet1!I795,Sheet2!$H$2:$J$300,3,FALSE)</f>
        <v>DEN</v>
      </c>
      <c r="AM773" t="str">
        <f>VLOOKUP(Sheet1!J795,Sheet2!$H$2:$J$300,3,FALSE)</f>
        <v>PHO</v>
      </c>
      <c r="AN773">
        <f si="121" t="shared"/>
        <v>2</v>
      </c>
      <c r="AO773">
        <f si="122" t="shared"/>
        <v>2</v>
      </c>
      <c r="AP773">
        <f si="123" t="shared"/>
        <v>1</v>
      </c>
      <c r="AQ773">
        <f si="124" t="shared"/>
        <v>2</v>
      </c>
      <c r="AR773">
        <f si="125" t="shared"/>
        <v>2</v>
      </c>
      <c r="AS773">
        <f si="126" t="shared"/>
        <v>2</v>
      </c>
      <c r="AT773">
        <f si="127" t="shared"/>
        <v>2</v>
      </c>
      <c r="AU773">
        <f si="128" t="shared"/>
        <v>2</v>
      </c>
      <c r="AV773">
        <f si="129" t="shared"/>
        <v>2</v>
      </c>
      <c r="AW773">
        <f si="130" t="shared"/>
        <v>2</v>
      </c>
    </row>
    <row r="774" spans="30:49" x14ac:dyDescent="0.25">
      <c r="AD774">
        <v>773</v>
      </c>
      <c r="AE774" t="str">
        <f>VLOOKUP(Sheet1!B796,Sheet2!$H$2:$J$300,3,FALSE)</f>
        <v>PHI</v>
      </c>
      <c r="AF774" t="str">
        <f>VLOOKUP(Sheet1!C796,Sheet2!$H$2:$J$300,3,FALSE)</f>
        <v>UTA</v>
      </c>
      <c r="AG774" t="str">
        <f>VLOOKUP(Sheet1!D796,Sheet2!$H$2:$J$300,3,FALSE)</f>
        <v>PHO</v>
      </c>
      <c r="AH774" t="str">
        <f>VLOOKUP(Sheet1!E796,Sheet2!$H$2:$J$300,3,FALSE)</f>
        <v>DEN</v>
      </c>
      <c r="AI774" t="str">
        <f>VLOOKUP(Sheet1!F796,Sheet2!$H$2:$J$300,3,FALSE)</f>
        <v>DEN</v>
      </c>
      <c r="AJ774" t="str">
        <f>VLOOKUP(Sheet1!G796,Sheet2!$H$2:$J$300,3,FALSE)</f>
        <v>UTA</v>
      </c>
      <c r="AK774" t="str">
        <f>VLOOKUP(Sheet1!H796,Sheet2!$H$2:$J$300,3,FALSE)</f>
        <v>DEN</v>
      </c>
      <c r="AL774" t="str">
        <f>VLOOKUP(Sheet1!I796,Sheet2!$H$2:$J$300,3,FALSE)</f>
        <v>MIN</v>
      </c>
      <c r="AM774" t="str">
        <f>VLOOKUP(Sheet1!J796,Sheet2!$H$2:$J$300,3,FALSE)</f>
        <v>MIN</v>
      </c>
      <c r="AN774">
        <f si="121" t="shared"/>
        <v>1</v>
      </c>
      <c r="AO774">
        <f si="122" t="shared"/>
        <v>2</v>
      </c>
      <c r="AP774">
        <f si="123" t="shared"/>
        <v>1</v>
      </c>
      <c r="AQ774">
        <f si="124" t="shared"/>
        <v>3</v>
      </c>
      <c r="AR774">
        <f si="125" t="shared"/>
        <v>3</v>
      </c>
      <c r="AS774">
        <f si="126" t="shared"/>
        <v>2</v>
      </c>
      <c r="AT774">
        <f si="127" t="shared"/>
        <v>3</v>
      </c>
      <c r="AU774">
        <f si="128" t="shared"/>
        <v>2</v>
      </c>
      <c r="AV774">
        <f si="129" t="shared"/>
        <v>2</v>
      </c>
      <c r="AW774">
        <f si="130" t="shared"/>
        <v>3</v>
      </c>
    </row>
    <row r="775" spans="30:49" x14ac:dyDescent="0.25">
      <c r="AD775">
        <v>774</v>
      </c>
      <c r="AE775" t="str">
        <f>VLOOKUP(Sheet1!B797,Sheet2!$H$2:$J$300,3,FALSE)</f>
        <v>PHI</v>
      </c>
      <c r="AF775" t="str">
        <f>VLOOKUP(Sheet1!C797,Sheet2!$H$2:$J$300,3,FALSE)</f>
        <v>MIN</v>
      </c>
      <c r="AG775" t="str">
        <f>VLOOKUP(Sheet1!D797,Sheet2!$H$2:$J$300,3,FALSE)</f>
        <v>PHO</v>
      </c>
      <c r="AH775" t="str">
        <f>VLOOKUP(Sheet1!E797,Sheet2!$H$2:$J$300,3,FALSE)</f>
        <v>DEN</v>
      </c>
      <c r="AI775" t="str">
        <f>VLOOKUP(Sheet1!F797,Sheet2!$H$2:$J$300,3,FALSE)</f>
        <v>UTA</v>
      </c>
      <c r="AJ775" t="str">
        <f>VLOOKUP(Sheet1!G797,Sheet2!$H$2:$J$300,3,FALSE)</f>
        <v>PHI</v>
      </c>
      <c r="AK775" t="str">
        <f>VLOOKUP(Sheet1!H797,Sheet2!$H$2:$J$300,3,FALSE)</f>
        <v>HOU</v>
      </c>
      <c r="AL775" t="str">
        <f>VLOOKUP(Sheet1!I797,Sheet2!$H$2:$J$300,3,FALSE)</f>
        <v>DEN</v>
      </c>
      <c r="AM775" t="str">
        <f>VLOOKUP(Sheet1!J797,Sheet2!$H$2:$J$300,3,FALSE)</f>
        <v>MIN</v>
      </c>
      <c r="AN775">
        <f si="121" t="shared"/>
        <v>2</v>
      </c>
      <c r="AO775">
        <f si="122" t="shared"/>
        <v>2</v>
      </c>
      <c r="AP775">
        <f si="123" t="shared"/>
        <v>1</v>
      </c>
      <c r="AQ775">
        <f si="124" t="shared"/>
        <v>2</v>
      </c>
      <c r="AR775">
        <f si="125" t="shared"/>
        <v>1</v>
      </c>
      <c r="AS775">
        <f si="126" t="shared"/>
        <v>2</v>
      </c>
      <c r="AT775">
        <f si="127" t="shared"/>
        <v>1</v>
      </c>
      <c r="AU775">
        <f si="128" t="shared"/>
        <v>2</v>
      </c>
      <c r="AV775">
        <f si="129" t="shared"/>
        <v>2</v>
      </c>
      <c r="AW775">
        <f si="130" t="shared"/>
        <v>2</v>
      </c>
    </row>
    <row r="776" spans="30:49" x14ac:dyDescent="0.25">
      <c r="AD776">
        <v>775</v>
      </c>
      <c r="AE776" t="str">
        <f>VLOOKUP(Sheet1!B798,Sheet2!$H$2:$J$300,3,FALSE)</f>
        <v>PHI</v>
      </c>
      <c r="AF776" t="str">
        <f>VLOOKUP(Sheet1!C798,Sheet2!$H$2:$J$300,3,FALSE)</f>
        <v>MIN</v>
      </c>
      <c r="AG776" t="str">
        <f>VLOOKUP(Sheet1!D798,Sheet2!$H$2:$J$300,3,FALSE)</f>
        <v>PHO</v>
      </c>
      <c r="AH776" t="str">
        <f>VLOOKUP(Sheet1!E798,Sheet2!$H$2:$J$300,3,FALSE)</f>
        <v>PHI</v>
      </c>
      <c r="AI776" t="str">
        <f>VLOOKUP(Sheet1!F798,Sheet2!$H$2:$J$300,3,FALSE)</f>
        <v>ATL</v>
      </c>
      <c r="AJ776" t="str">
        <f>VLOOKUP(Sheet1!G798,Sheet2!$H$2:$J$300,3,FALSE)</f>
        <v>PHI</v>
      </c>
      <c r="AK776" t="str">
        <f>VLOOKUP(Sheet1!H798,Sheet2!$H$2:$J$300,3,FALSE)</f>
        <v>PHO</v>
      </c>
      <c r="AL776" t="str">
        <f>VLOOKUP(Sheet1!I798,Sheet2!$H$2:$J$300,3,FALSE)</f>
        <v>MIN</v>
      </c>
      <c r="AM776" t="str">
        <f>VLOOKUP(Sheet1!J798,Sheet2!$H$2:$J$300,3,FALSE)</f>
        <v>MIN</v>
      </c>
      <c r="AN776">
        <f si="121" t="shared"/>
        <v>3</v>
      </c>
      <c r="AO776">
        <f si="122" t="shared"/>
        <v>3</v>
      </c>
      <c r="AP776">
        <f si="123" t="shared"/>
        <v>2</v>
      </c>
      <c r="AQ776">
        <f si="124" t="shared"/>
        <v>3</v>
      </c>
      <c r="AR776">
        <f si="125" t="shared"/>
        <v>1</v>
      </c>
      <c r="AS776">
        <f si="126" t="shared"/>
        <v>3</v>
      </c>
      <c r="AT776">
        <f si="127" t="shared"/>
        <v>2</v>
      </c>
      <c r="AU776">
        <f si="128" t="shared"/>
        <v>3</v>
      </c>
      <c r="AV776">
        <f si="129" t="shared"/>
        <v>3</v>
      </c>
      <c r="AW776">
        <f si="130" t="shared"/>
        <v>3</v>
      </c>
    </row>
    <row r="777" spans="30:49" x14ac:dyDescent="0.25">
      <c r="AD777">
        <v>776</v>
      </c>
      <c r="AE777" t="str">
        <f>VLOOKUP(Sheet1!B799,Sheet2!$H$2:$J$300,3,FALSE)</f>
        <v>PHI</v>
      </c>
      <c r="AF777" t="str">
        <f>VLOOKUP(Sheet1!C799,Sheet2!$H$2:$J$300,3,FALSE)</f>
        <v>SAC</v>
      </c>
      <c r="AG777" t="str">
        <f>VLOOKUP(Sheet1!D799,Sheet2!$H$2:$J$300,3,FALSE)</f>
        <v>PHO</v>
      </c>
      <c r="AH777" t="str">
        <f>VLOOKUP(Sheet1!E799,Sheet2!$H$2:$J$300,3,FALSE)</f>
        <v>DEN</v>
      </c>
      <c r="AI777" t="str">
        <f>VLOOKUP(Sheet1!F799,Sheet2!$H$2:$J$300,3,FALSE)</f>
        <v>PHO</v>
      </c>
      <c r="AJ777" t="str">
        <f>VLOOKUP(Sheet1!G799,Sheet2!$H$2:$J$300,3,FALSE)</f>
        <v>HOU</v>
      </c>
      <c r="AK777" t="str">
        <f>VLOOKUP(Sheet1!H799,Sheet2!$H$2:$J$300,3,FALSE)</f>
        <v>DEN</v>
      </c>
      <c r="AL777" t="str">
        <f>VLOOKUP(Sheet1!I799,Sheet2!$H$2:$J$300,3,FALSE)</f>
        <v>UTA</v>
      </c>
      <c r="AM777" t="str">
        <f>VLOOKUP(Sheet1!J799,Sheet2!$H$2:$J$300,3,FALSE)</f>
        <v>UTA</v>
      </c>
      <c r="AN777">
        <f si="121" t="shared"/>
        <v>1</v>
      </c>
      <c r="AO777">
        <f si="122" t="shared"/>
        <v>1</v>
      </c>
      <c r="AP777">
        <f si="123" t="shared"/>
        <v>2</v>
      </c>
      <c r="AQ777">
        <f si="124" t="shared"/>
        <v>2</v>
      </c>
      <c r="AR777">
        <f si="125" t="shared"/>
        <v>2</v>
      </c>
      <c r="AS777">
        <f si="126" t="shared"/>
        <v>1</v>
      </c>
      <c r="AT777">
        <f si="127" t="shared"/>
        <v>2</v>
      </c>
      <c r="AU777">
        <f si="128" t="shared"/>
        <v>2</v>
      </c>
      <c r="AV777">
        <f si="129" t="shared"/>
        <v>2</v>
      </c>
      <c r="AW777">
        <f si="130" t="shared"/>
        <v>2</v>
      </c>
    </row>
    <row r="778" spans="30:49" x14ac:dyDescent="0.25">
      <c r="AD778">
        <v>777</v>
      </c>
      <c r="AE778" t="str">
        <f>VLOOKUP(Sheet1!B800,Sheet2!$H$2:$J$300,3,FALSE)</f>
        <v>PHI</v>
      </c>
      <c r="AF778" t="str">
        <f>VLOOKUP(Sheet1!C800,Sheet2!$H$2:$J$300,3,FALSE)</f>
        <v>UTA</v>
      </c>
      <c r="AG778" t="str">
        <f>VLOOKUP(Sheet1!D800,Sheet2!$H$2:$J$300,3,FALSE)</f>
        <v>PHI</v>
      </c>
      <c r="AH778" t="str">
        <f>VLOOKUP(Sheet1!E800,Sheet2!$H$2:$J$300,3,FALSE)</f>
        <v>DEN</v>
      </c>
      <c r="AI778" t="str">
        <f>VLOOKUP(Sheet1!F800,Sheet2!$H$2:$J$300,3,FALSE)</f>
        <v>PHO</v>
      </c>
      <c r="AJ778" t="str">
        <f>VLOOKUP(Sheet1!G800,Sheet2!$H$2:$J$300,3,FALSE)</f>
        <v>UTA</v>
      </c>
      <c r="AK778" t="str">
        <f>VLOOKUP(Sheet1!H800,Sheet2!$H$2:$J$300,3,FALSE)</f>
        <v>ATL</v>
      </c>
      <c r="AL778" t="str">
        <f>VLOOKUP(Sheet1!I800,Sheet2!$H$2:$J$300,3,FALSE)</f>
        <v>DEN</v>
      </c>
      <c r="AM778" t="str">
        <f>VLOOKUP(Sheet1!J800,Sheet2!$H$2:$J$300,3,FALSE)</f>
        <v>MIN</v>
      </c>
      <c r="AN778">
        <f si="121" t="shared"/>
        <v>2</v>
      </c>
      <c r="AO778">
        <f si="122" t="shared"/>
        <v>2</v>
      </c>
      <c r="AP778">
        <f si="123" t="shared"/>
        <v>2</v>
      </c>
      <c r="AQ778">
        <f si="124" t="shared"/>
        <v>2</v>
      </c>
      <c r="AR778">
        <f si="125" t="shared"/>
        <v>1</v>
      </c>
      <c r="AS778">
        <f si="126" t="shared"/>
        <v>2</v>
      </c>
      <c r="AT778">
        <f si="127" t="shared"/>
        <v>1</v>
      </c>
      <c r="AU778">
        <f si="128" t="shared"/>
        <v>2</v>
      </c>
      <c r="AV778">
        <f si="129" t="shared"/>
        <v>1</v>
      </c>
      <c r="AW778">
        <f si="130" t="shared"/>
        <v>2</v>
      </c>
    </row>
    <row r="779" spans="30:49" x14ac:dyDescent="0.25">
      <c r="AD779">
        <v>778</v>
      </c>
      <c r="AE779" t="str">
        <f>VLOOKUP(Sheet1!B801,Sheet2!$H$2:$J$300,3,FALSE)</f>
        <v>SAC</v>
      </c>
      <c r="AF779" t="str">
        <f>VLOOKUP(Sheet1!C801,Sheet2!$H$2:$J$300,3,FALSE)</f>
        <v>PHI</v>
      </c>
      <c r="AG779" t="str">
        <f>VLOOKUP(Sheet1!D801,Sheet2!$H$2:$J$300,3,FALSE)</f>
        <v>PHO</v>
      </c>
      <c r="AH779" t="str">
        <f>VLOOKUP(Sheet1!E801,Sheet2!$H$2:$J$300,3,FALSE)</f>
        <v>DEN</v>
      </c>
      <c r="AI779" t="str">
        <f>VLOOKUP(Sheet1!F801,Sheet2!$H$2:$J$300,3,FALSE)</f>
        <v>PHO</v>
      </c>
      <c r="AJ779" t="str">
        <f>VLOOKUP(Sheet1!G801,Sheet2!$H$2:$J$300,3,FALSE)</f>
        <v>UTA</v>
      </c>
      <c r="AK779" t="str">
        <f>VLOOKUP(Sheet1!H801,Sheet2!$H$2:$J$300,3,FALSE)</f>
        <v>HOU</v>
      </c>
      <c r="AL779" t="str">
        <f>VLOOKUP(Sheet1!I801,Sheet2!$H$2:$J$300,3,FALSE)</f>
        <v>DEN</v>
      </c>
      <c r="AM779" t="str">
        <f>VLOOKUP(Sheet1!J801,Sheet2!$H$2:$J$300,3,FALSE)</f>
        <v>DEN</v>
      </c>
      <c r="AN779">
        <f si="121" t="shared"/>
        <v>1</v>
      </c>
      <c r="AO779">
        <f si="122" t="shared"/>
        <v>1</v>
      </c>
      <c r="AP779">
        <f si="123" t="shared"/>
        <v>2</v>
      </c>
      <c r="AQ779">
        <f si="124" t="shared"/>
        <v>3</v>
      </c>
      <c r="AR779">
        <f si="125" t="shared"/>
        <v>2</v>
      </c>
      <c r="AS779">
        <f si="126" t="shared"/>
        <v>1</v>
      </c>
      <c r="AT779">
        <f si="127" t="shared"/>
        <v>1</v>
      </c>
      <c r="AU779">
        <f si="128" t="shared"/>
        <v>3</v>
      </c>
      <c r="AV779">
        <f si="129" t="shared"/>
        <v>3</v>
      </c>
      <c r="AW779">
        <f si="130" t="shared"/>
        <v>3</v>
      </c>
    </row>
    <row r="780" spans="30:49" x14ac:dyDescent="0.25">
      <c r="AD780">
        <v>779</v>
      </c>
      <c r="AE780" t="str">
        <f>VLOOKUP(Sheet1!B802,Sheet2!$H$2:$J$300,3,FALSE)</f>
        <v>PHI</v>
      </c>
      <c r="AF780" t="str">
        <f>VLOOKUP(Sheet1!C802,Sheet2!$H$2:$J$300,3,FALSE)</f>
        <v>PHI</v>
      </c>
      <c r="AG780" t="str">
        <f>VLOOKUP(Sheet1!D802,Sheet2!$H$2:$J$300,3,FALSE)</f>
        <v>PHI</v>
      </c>
      <c r="AH780" t="str">
        <f>VLOOKUP(Sheet1!E802,Sheet2!$H$2:$J$300,3,FALSE)</f>
        <v>MIN</v>
      </c>
      <c r="AI780" t="str">
        <f>VLOOKUP(Sheet1!F802,Sheet2!$H$2:$J$300,3,FALSE)</f>
        <v>DEN</v>
      </c>
      <c r="AJ780" t="str">
        <f>VLOOKUP(Sheet1!G802,Sheet2!$H$2:$J$300,3,FALSE)</f>
        <v>UTA</v>
      </c>
      <c r="AK780" t="str">
        <f>VLOOKUP(Sheet1!H802,Sheet2!$H$2:$J$300,3,FALSE)</f>
        <v>PHO</v>
      </c>
      <c r="AL780" t="str">
        <f>VLOOKUP(Sheet1!I802,Sheet2!$H$2:$J$300,3,FALSE)</f>
        <v>DEN</v>
      </c>
      <c r="AM780" t="str">
        <f>VLOOKUP(Sheet1!J802,Sheet2!$H$2:$J$300,3,FALSE)</f>
        <v>UTA</v>
      </c>
      <c r="AN780">
        <f si="121" t="shared"/>
        <v>3</v>
      </c>
      <c r="AO780">
        <f si="122" t="shared"/>
        <v>3</v>
      </c>
      <c r="AP780">
        <f si="123" t="shared"/>
        <v>3</v>
      </c>
      <c r="AQ780">
        <f si="124" t="shared"/>
        <v>1</v>
      </c>
      <c r="AR780">
        <f si="125" t="shared"/>
        <v>2</v>
      </c>
      <c r="AS780">
        <f si="126" t="shared"/>
        <v>2</v>
      </c>
      <c r="AT780">
        <f si="127" t="shared"/>
        <v>1</v>
      </c>
      <c r="AU780">
        <f si="128" t="shared"/>
        <v>2</v>
      </c>
      <c r="AV780">
        <f si="129" t="shared"/>
        <v>2</v>
      </c>
      <c r="AW780">
        <f si="130" t="shared"/>
        <v>3</v>
      </c>
    </row>
    <row r="781" spans="30:49" x14ac:dyDescent="0.25">
      <c r="AD781">
        <v>780</v>
      </c>
      <c r="AE781" t="str">
        <f>VLOOKUP(Sheet1!B803,Sheet2!$H$2:$J$300,3,FALSE)</f>
        <v>PHI</v>
      </c>
      <c r="AF781" t="str">
        <f>VLOOKUP(Sheet1!C803,Sheet2!$H$2:$J$300,3,FALSE)</f>
        <v>MIN</v>
      </c>
      <c r="AG781" t="str">
        <f>VLOOKUP(Sheet1!D803,Sheet2!$H$2:$J$300,3,FALSE)</f>
        <v>PHI</v>
      </c>
      <c r="AH781" t="str">
        <f>VLOOKUP(Sheet1!E803,Sheet2!$H$2:$J$300,3,FALSE)</f>
        <v>MIN</v>
      </c>
      <c r="AI781" t="str">
        <f>VLOOKUP(Sheet1!F803,Sheet2!$H$2:$J$300,3,FALSE)</f>
        <v>PHO</v>
      </c>
      <c r="AJ781" t="str">
        <f>VLOOKUP(Sheet1!G803,Sheet2!$H$2:$J$300,3,FALSE)</f>
        <v>UTA</v>
      </c>
      <c r="AK781" t="str">
        <f>VLOOKUP(Sheet1!H803,Sheet2!$H$2:$J$300,3,FALSE)</f>
        <v>SAC</v>
      </c>
      <c r="AL781" t="str">
        <f>VLOOKUP(Sheet1!I803,Sheet2!$H$2:$J$300,3,FALSE)</f>
        <v>DEN</v>
      </c>
      <c r="AM781" t="str">
        <f>VLOOKUP(Sheet1!J803,Sheet2!$H$2:$J$300,3,FALSE)</f>
        <v>UTA</v>
      </c>
      <c r="AN781">
        <f si="121" t="shared"/>
        <v>2</v>
      </c>
      <c r="AO781">
        <f si="122" t="shared"/>
        <v>2</v>
      </c>
      <c r="AP781">
        <f si="123" t="shared"/>
        <v>2</v>
      </c>
      <c r="AQ781">
        <f si="124" t="shared"/>
        <v>2</v>
      </c>
      <c r="AR781">
        <f si="125" t="shared"/>
        <v>1</v>
      </c>
      <c r="AS781">
        <f si="126" t="shared"/>
        <v>2</v>
      </c>
      <c r="AT781">
        <f si="127" t="shared"/>
        <v>1</v>
      </c>
      <c r="AU781">
        <f si="128" t="shared"/>
        <v>1</v>
      </c>
      <c r="AV781">
        <f si="129" t="shared"/>
        <v>2</v>
      </c>
      <c r="AW781">
        <f si="130" t="shared"/>
        <v>2</v>
      </c>
    </row>
    <row r="782" spans="30:49" x14ac:dyDescent="0.25">
      <c r="AD782">
        <v>781</v>
      </c>
      <c r="AE782" t="str">
        <f>VLOOKUP(Sheet1!B804,Sheet2!$H$2:$J$300,3,FALSE)</f>
        <v>PHI</v>
      </c>
      <c r="AF782" t="str">
        <f>VLOOKUP(Sheet1!C804,Sheet2!$H$2:$J$300,3,FALSE)</f>
        <v>SAC</v>
      </c>
      <c r="AG782" t="str">
        <f>VLOOKUP(Sheet1!D804,Sheet2!$H$2:$J$300,3,FALSE)</f>
        <v>PHI</v>
      </c>
      <c r="AH782" t="str">
        <f>VLOOKUP(Sheet1!E804,Sheet2!$H$2:$J$300,3,FALSE)</f>
        <v>HOU</v>
      </c>
      <c r="AI782" t="str">
        <f>VLOOKUP(Sheet1!F804,Sheet2!$H$2:$J$300,3,FALSE)</f>
        <v>PHI</v>
      </c>
      <c r="AJ782" t="str">
        <f>VLOOKUP(Sheet1!G804,Sheet2!$H$2:$J$300,3,FALSE)</f>
        <v>HOU</v>
      </c>
      <c r="AK782" t="str">
        <f>VLOOKUP(Sheet1!H804,Sheet2!$H$2:$J$300,3,FALSE)</f>
        <v>PHO</v>
      </c>
      <c r="AL782" t="str">
        <f>VLOOKUP(Sheet1!I804,Sheet2!$H$2:$J$300,3,FALSE)</f>
        <v>DEN</v>
      </c>
      <c r="AM782" t="str">
        <f>VLOOKUP(Sheet1!J804,Sheet2!$H$2:$J$300,3,FALSE)</f>
        <v>MIN</v>
      </c>
      <c r="AN782">
        <f si="121" t="shared"/>
        <v>3</v>
      </c>
      <c r="AO782">
        <f si="122" t="shared"/>
        <v>1</v>
      </c>
      <c r="AP782">
        <f si="123" t="shared"/>
        <v>3</v>
      </c>
      <c r="AQ782">
        <f si="124" t="shared"/>
        <v>2</v>
      </c>
      <c r="AR782">
        <f si="125" t="shared"/>
        <v>3</v>
      </c>
      <c r="AS782">
        <f si="126" t="shared"/>
        <v>2</v>
      </c>
      <c r="AT782">
        <f si="127" t="shared"/>
        <v>1</v>
      </c>
      <c r="AU782">
        <f si="128" t="shared"/>
        <v>1</v>
      </c>
      <c r="AV782">
        <f si="129" t="shared"/>
        <v>1</v>
      </c>
      <c r="AW782">
        <f si="130" t="shared"/>
        <v>3</v>
      </c>
    </row>
    <row r="783" spans="30:49" x14ac:dyDescent="0.25">
      <c r="AD783">
        <v>782</v>
      </c>
      <c r="AE783" t="str">
        <f>VLOOKUP(Sheet1!B805,Sheet2!$H$2:$J$300,3,FALSE)</f>
        <v>PHI</v>
      </c>
      <c r="AF783" t="str">
        <f>VLOOKUP(Sheet1!C805,Sheet2!$H$2:$J$300,3,FALSE)</f>
        <v>SAC</v>
      </c>
      <c r="AG783" t="str">
        <f>VLOOKUP(Sheet1!D805,Sheet2!$H$2:$J$300,3,FALSE)</f>
        <v>MIN</v>
      </c>
      <c r="AH783" t="str">
        <f>VLOOKUP(Sheet1!E805,Sheet2!$H$2:$J$300,3,FALSE)</f>
        <v>DEN</v>
      </c>
      <c r="AI783" t="str">
        <f>VLOOKUP(Sheet1!F805,Sheet2!$H$2:$J$300,3,FALSE)</f>
        <v>PHO</v>
      </c>
      <c r="AJ783" t="str">
        <f>VLOOKUP(Sheet1!G805,Sheet2!$H$2:$J$300,3,FALSE)</f>
        <v>HOU</v>
      </c>
      <c r="AK783" t="str">
        <f>VLOOKUP(Sheet1!H805,Sheet2!$H$2:$J$300,3,FALSE)</f>
        <v>SAC</v>
      </c>
      <c r="AL783" t="str">
        <f>VLOOKUP(Sheet1!I805,Sheet2!$H$2:$J$300,3,FALSE)</f>
        <v>PHO</v>
      </c>
      <c r="AM783" t="str">
        <f>VLOOKUP(Sheet1!J805,Sheet2!$H$2:$J$300,3,FALSE)</f>
        <v>MIN</v>
      </c>
      <c r="AN783">
        <f si="121" t="shared"/>
        <v>1</v>
      </c>
      <c r="AO783">
        <f si="122" t="shared"/>
        <v>2</v>
      </c>
      <c r="AP783">
        <f si="123" t="shared"/>
        <v>2</v>
      </c>
      <c r="AQ783">
        <f si="124" t="shared"/>
        <v>1</v>
      </c>
      <c r="AR783">
        <f si="125" t="shared"/>
        <v>2</v>
      </c>
      <c r="AS783">
        <f si="126" t="shared"/>
        <v>1</v>
      </c>
      <c r="AT783">
        <f si="127" t="shared"/>
        <v>2</v>
      </c>
      <c r="AU783">
        <f si="128" t="shared"/>
        <v>2</v>
      </c>
      <c r="AV783">
        <f si="129" t="shared"/>
        <v>2</v>
      </c>
      <c r="AW783">
        <f si="130" t="shared"/>
        <v>2</v>
      </c>
    </row>
    <row r="784" spans="30:49" x14ac:dyDescent="0.25">
      <c r="AD784">
        <v>783</v>
      </c>
      <c r="AE784" t="str">
        <f>VLOOKUP(Sheet1!B806,Sheet2!$H$2:$J$300,3,FALSE)</f>
        <v>PHI</v>
      </c>
      <c r="AF784" t="str">
        <f>VLOOKUP(Sheet1!C806,Sheet2!$H$2:$J$300,3,FALSE)</f>
        <v>MIN</v>
      </c>
      <c r="AG784" t="str">
        <f>VLOOKUP(Sheet1!D806,Sheet2!$H$2:$J$300,3,FALSE)</f>
        <v>SAC</v>
      </c>
      <c r="AH784" t="str">
        <f>VLOOKUP(Sheet1!E806,Sheet2!$H$2:$J$300,3,FALSE)</f>
        <v>DEN</v>
      </c>
      <c r="AI784" t="str">
        <f>VLOOKUP(Sheet1!F806,Sheet2!$H$2:$J$300,3,FALSE)</f>
        <v>PHO</v>
      </c>
      <c r="AJ784" t="str">
        <f>VLOOKUP(Sheet1!G806,Sheet2!$H$2:$J$300,3,FALSE)</f>
        <v>HOU</v>
      </c>
      <c r="AK784" t="str">
        <f>VLOOKUP(Sheet1!H806,Sheet2!$H$2:$J$300,3,FALSE)</f>
        <v>HOU</v>
      </c>
      <c r="AL784" t="str">
        <f>VLOOKUP(Sheet1!I806,Sheet2!$H$2:$J$300,3,FALSE)</f>
        <v>ATL</v>
      </c>
      <c r="AM784" t="str">
        <f>VLOOKUP(Sheet1!J806,Sheet2!$H$2:$J$300,3,FALSE)</f>
        <v>MIN</v>
      </c>
      <c r="AN784">
        <f si="121" t="shared"/>
        <v>1</v>
      </c>
      <c r="AO784">
        <f si="122" t="shared"/>
        <v>2</v>
      </c>
      <c r="AP784">
        <f si="123" t="shared"/>
        <v>1</v>
      </c>
      <c r="AQ784">
        <f si="124" t="shared"/>
        <v>1</v>
      </c>
      <c r="AR784">
        <f si="125" t="shared"/>
        <v>1</v>
      </c>
      <c r="AS784">
        <f si="126" t="shared"/>
        <v>2</v>
      </c>
      <c r="AT784">
        <f si="127" t="shared"/>
        <v>2</v>
      </c>
      <c r="AU784">
        <f si="128" t="shared"/>
        <v>1</v>
      </c>
      <c r="AV784">
        <f si="129" t="shared"/>
        <v>2</v>
      </c>
      <c r="AW784">
        <f si="130" t="shared"/>
        <v>2</v>
      </c>
    </row>
    <row r="785" spans="30:49" x14ac:dyDescent="0.25">
      <c r="AD785">
        <v>784</v>
      </c>
      <c r="AE785" t="str">
        <f>VLOOKUP(Sheet1!B807,Sheet2!$H$2:$J$300,3,FALSE)</f>
        <v>PHI</v>
      </c>
      <c r="AF785" t="str">
        <f>VLOOKUP(Sheet1!C807,Sheet2!$H$2:$J$300,3,FALSE)</f>
        <v>PHI</v>
      </c>
      <c r="AG785" t="str">
        <f>VLOOKUP(Sheet1!D807,Sheet2!$H$2:$J$300,3,FALSE)</f>
        <v>PHO</v>
      </c>
      <c r="AH785" t="str">
        <f>VLOOKUP(Sheet1!E807,Sheet2!$H$2:$J$300,3,FALSE)</f>
        <v>DEN</v>
      </c>
      <c r="AI785" t="str">
        <f>VLOOKUP(Sheet1!F807,Sheet2!$H$2:$J$300,3,FALSE)</f>
        <v>PHO</v>
      </c>
      <c r="AJ785" t="str">
        <f>VLOOKUP(Sheet1!G807,Sheet2!$H$2:$J$300,3,FALSE)</f>
        <v>PHI</v>
      </c>
      <c r="AK785" t="str">
        <f>VLOOKUP(Sheet1!H807,Sheet2!$H$2:$J$300,3,FALSE)</f>
        <v>HOU</v>
      </c>
      <c r="AL785" t="str">
        <f>VLOOKUP(Sheet1!I807,Sheet2!$H$2:$J$300,3,FALSE)</f>
        <v>PHO</v>
      </c>
      <c r="AM785" t="str">
        <f>VLOOKUP(Sheet1!J807,Sheet2!$H$2:$J$300,3,FALSE)</f>
        <v>UTA</v>
      </c>
      <c r="AN785">
        <f si="121" t="shared"/>
        <v>3</v>
      </c>
      <c r="AO785">
        <f si="122" t="shared"/>
        <v>3</v>
      </c>
      <c r="AP785">
        <f si="123" t="shared"/>
        <v>3</v>
      </c>
      <c r="AQ785">
        <f si="124" t="shared"/>
        <v>1</v>
      </c>
      <c r="AR785">
        <f si="125" t="shared"/>
        <v>3</v>
      </c>
      <c r="AS785">
        <f si="126" t="shared"/>
        <v>3</v>
      </c>
      <c r="AT785">
        <f si="127" t="shared"/>
        <v>1</v>
      </c>
      <c r="AU785">
        <f si="128" t="shared"/>
        <v>3</v>
      </c>
      <c r="AV785">
        <f si="129" t="shared"/>
        <v>1</v>
      </c>
      <c r="AW785">
        <f si="130" t="shared"/>
        <v>3</v>
      </c>
    </row>
    <row r="786" spans="30:49" x14ac:dyDescent="0.25">
      <c r="AD786">
        <v>785</v>
      </c>
      <c r="AE786" t="str">
        <f>VLOOKUP(Sheet1!B808,Sheet2!$H$2:$J$300,3,FALSE)</f>
        <v>PHI</v>
      </c>
      <c r="AF786" t="str">
        <f>VLOOKUP(Sheet1!C808,Sheet2!$H$2:$J$300,3,FALSE)</f>
        <v>PHI</v>
      </c>
      <c r="AG786" t="str">
        <f>VLOOKUP(Sheet1!D808,Sheet2!$H$2:$J$300,3,FALSE)</f>
        <v>PHI</v>
      </c>
      <c r="AH786" t="str">
        <f>VLOOKUP(Sheet1!E808,Sheet2!$H$2:$J$300,3,FALSE)</f>
        <v>DEN</v>
      </c>
      <c r="AI786" t="str">
        <f>VLOOKUP(Sheet1!F808,Sheet2!$H$2:$J$300,3,FALSE)</f>
        <v>UTA</v>
      </c>
      <c r="AJ786" t="str">
        <f>VLOOKUP(Sheet1!G808,Sheet2!$H$2:$J$300,3,FALSE)</f>
        <v>PHI</v>
      </c>
      <c r="AK786" t="str">
        <f>VLOOKUP(Sheet1!H808,Sheet2!$H$2:$J$300,3,FALSE)</f>
        <v>ATL</v>
      </c>
      <c r="AL786" t="str">
        <f>VLOOKUP(Sheet1!I808,Sheet2!$H$2:$J$300,3,FALSE)</f>
        <v>SAC</v>
      </c>
      <c r="AM786" t="str">
        <f>VLOOKUP(Sheet1!J808,Sheet2!$H$2:$J$300,3,FALSE)</f>
        <v>MIN</v>
      </c>
      <c r="AN786">
        <f si="121" t="shared"/>
        <v>4</v>
      </c>
      <c r="AO786">
        <f si="122" t="shared"/>
        <v>4</v>
      </c>
      <c r="AP786">
        <f si="123" t="shared"/>
        <v>4</v>
      </c>
      <c r="AQ786">
        <f si="124" t="shared"/>
        <v>1</v>
      </c>
      <c r="AR786">
        <f si="125" t="shared"/>
        <v>1</v>
      </c>
      <c r="AS786">
        <f si="126" t="shared"/>
        <v>4</v>
      </c>
      <c r="AT786">
        <f si="127" t="shared"/>
        <v>1</v>
      </c>
      <c r="AU786">
        <f si="128" t="shared"/>
        <v>1</v>
      </c>
      <c r="AV786">
        <f si="129" t="shared"/>
        <v>1</v>
      </c>
      <c r="AW786">
        <f si="130" t="shared"/>
        <v>4</v>
      </c>
    </row>
    <row r="787" spans="30:49" x14ac:dyDescent="0.25">
      <c r="AD787">
        <v>786</v>
      </c>
      <c r="AE787" t="str">
        <f>VLOOKUP(Sheet1!B809,Sheet2!$H$2:$J$300,3,FALSE)</f>
        <v>UTA</v>
      </c>
      <c r="AF787" t="str">
        <f>VLOOKUP(Sheet1!C809,Sheet2!$H$2:$J$300,3,FALSE)</f>
        <v>PHI</v>
      </c>
      <c r="AG787" t="str">
        <f>VLOOKUP(Sheet1!D809,Sheet2!$H$2:$J$300,3,FALSE)</f>
        <v>PHI</v>
      </c>
      <c r="AH787" t="str">
        <f>VLOOKUP(Sheet1!E809,Sheet2!$H$2:$J$300,3,FALSE)</f>
        <v>DEN</v>
      </c>
      <c r="AI787" t="str">
        <f>VLOOKUP(Sheet1!F809,Sheet2!$H$2:$J$300,3,FALSE)</f>
        <v>DEN</v>
      </c>
      <c r="AJ787" t="str">
        <f>VLOOKUP(Sheet1!G809,Sheet2!$H$2:$J$300,3,FALSE)</f>
        <v>PHO</v>
      </c>
      <c r="AK787" t="str">
        <f>VLOOKUP(Sheet1!H809,Sheet2!$H$2:$J$300,3,FALSE)</f>
        <v>HOU</v>
      </c>
      <c r="AL787" t="str">
        <f>VLOOKUP(Sheet1!I809,Sheet2!$H$2:$J$300,3,FALSE)</f>
        <v>ATL</v>
      </c>
      <c r="AM787" t="str">
        <f>VLOOKUP(Sheet1!J809,Sheet2!$H$2:$J$300,3,FALSE)</f>
        <v>UTA</v>
      </c>
      <c r="AN787">
        <f si="121" t="shared"/>
        <v>2</v>
      </c>
      <c r="AO787">
        <f si="122" t="shared"/>
        <v>2</v>
      </c>
      <c r="AP787">
        <f si="123" t="shared"/>
        <v>2</v>
      </c>
      <c r="AQ787">
        <f si="124" t="shared"/>
        <v>2</v>
      </c>
      <c r="AR787">
        <f si="125" t="shared"/>
        <v>2</v>
      </c>
      <c r="AS787">
        <f si="126" t="shared"/>
        <v>1</v>
      </c>
      <c r="AT787">
        <f si="127" t="shared"/>
        <v>1</v>
      </c>
      <c r="AU787">
        <f si="128" t="shared"/>
        <v>1</v>
      </c>
      <c r="AV787">
        <f si="129" t="shared"/>
        <v>2</v>
      </c>
      <c r="AW787">
        <f si="130" t="shared"/>
        <v>2</v>
      </c>
    </row>
    <row r="788" spans="30:49" x14ac:dyDescent="0.25">
      <c r="AD788">
        <v>787</v>
      </c>
      <c r="AE788" t="str">
        <f>VLOOKUP(Sheet1!B810,Sheet2!$H$2:$J$300,3,FALSE)</f>
        <v>PHI</v>
      </c>
      <c r="AF788" t="str">
        <f>VLOOKUP(Sheet1!C810,Sheet2!$H$2:$J$300,3,FALSE)</f>
        <v>UTA</v>
      </c>
      <c r="AG788" t="str">
        <f>VLOOKUP(Sheet1!D810,Sheet2!$H$2:$J$300,3,FALSE)</f>
        <v>UTA</v>
      </c>
      <c r="AH788" t="str">
        <f>VLOOKUP(Sheet1!E810,Sheet2!$H$2:$J$300,3,FALSE)</f>
        <v>DEN</v>
      </c>
      <c r="AI788" t="str">
        <f>VLOOKUP(Sheet1!F810,Sheet2!$H$2:$J$300,3,FALSE)</f>
        <v>PHO</v>
      </c>
      <c r="AJ788" t="str">
        <f>VLOOKUP(Sheet1!G810,Sheet2!$H$2:$J$300,3,FALSE)</f>
        <v>ATL</v>
      </c>
      <c r="AK788" t="str">
        <f>VLOOKUP(Sheet1!H810,Sheet2!$H$2:$J$300,3,FALSE)</f>
        <v>DEN</v>
      </c>
      <c r="AL788" t="str">
        <f>VLOOKUP(Sheet1!I810,Sheet2!$H$2:$J$300,3,FALSE)</f>
        <v>DEN</v>
      </c>
      <c r="AM788" t="str">
        <f>VLOOKUP(Sheet1!J810,Sheet2!$H$2:$J$300,3,FALSE)</f>
        <v>MIN</v>
      </c>
      <c r="AN788">
        <f si="121" t="shared"/>
        <v>1</v>
      </c>
      <c r="AO788">
        <f si="122" t="shared"/>
        <v>2</v>
      </c>
      <c r="AP788">
        <f si="123" t="shared"/>
        <v>2</v>
      </c>
      <c r="AQ788">
        <f si="124" t="shared"/>
        <v>3</v>
      </c>
      <c r="AR788">
        <f si="125" t="shared"/>
        <v>1</v>
      </c>
      <c r="AS788">
        <f si="126" t="shared"/>
        <v>1</v>
      </c>
      <c r="AT788">
        <f si="127" t="shared"/>
        <v>3</v>
      </c>
      <c r="AU788">
        <f si="128" t="shared"/>
        <v>3</v>
      </c>
      <c r="AV788">
        <f si="129" t="shared"/>
        <v>1</v>
      </c>
      <c r="AW788">
        <f si="130" t="shared"/>
        <v>3</v>
      </c>
    </row>
    <row r="789" spans="30:49" x14ac:dyDescent="0.25">
      <c r="AD789">
        <v>788</v>
      </c>
      <c r="AE789" t="str">
        <f>VLOOKUP(Sheet1!B811,Sheet2!$H$2:$J$300,3,FALSE)</f>
        <v>PHI</v>
      </c>
      <c r="AF789" t="str">
        <f>VLOOKUP(Sheet1!C811,Sheet2!$H$2:$J$300,3,FALSE)</f>
        <v>PHI</v>
      </c>
      <c r="AG789" t="str">
        <f>VLOOKUP(Sheet1!D811,Sheet2!$H$2:$J$300,3,FALSE)</f>
        <v>HOU</v>
      </c>
      <c r="AH789" t="str">
        <f>VLOOKUP(Sheet1!E811,Sheet2!$H$2:$J$300,3,FALSE)</f>
        <v>DEN</v>
      </c>
      <c r="AI789" t="str">
        <f>VLOOKUP(Sheet1!F811,Sheet2!$H$2:$J$300,3,FALSE)</f>
        <v>PHO</v>
      </c>
      <c r="AJ789" t="str">
        <f>VLOOKUP(Sheet1!G811,Sheet2!$H$2:$J$300,3,FALSE)</f>
        <v>PHI</v>
      </c>
      <c r="AK789" t="str">
        <f>VLOOKUP(Sheet1!H811,Sheet2!$H$2:$J$300,3,FALSE)</f>
        <v>ATL</v>
      </c>
      <c r="AL789" t="str">
        <f>VLOOKUP(Sheet1!I811,Sheet2!$H$2:$J$300,3,FALSE)</f>
        <v>DEN</v>
      </c>
      <c r="AM789" t="str">
        <f>VLOOKUP(Sheet1!J811,Sheet2!$H$2:$J$300,3,FALSE)</f>
        <v>PHO</v>
      </c>
      <c r="AN789">
        <f si="121" t="shared"/>
        <v>3</v>
      </c>
      <c r="AO789">
        <f si="122" t="shared"/>
        <v>3</v>
      </c>
      <c r="AP789">
        <f si="123" t="shared"/>
        <v>1</v>
      </c>
      <c r="AQ789">
        <f si="124" t="shared"/>
        <v>2</v>
      </c>
      <c r="AR789">
        <f si="125" t="shared"/>
        <v>2</v>
      </c>
      <c r="AS789">
        <f si="126" t="shared"/>
        <v>3</v>
      </c>
      <c r="AT789">
        <f si="127" t="shared"/>
        <v>1</v>
      </c>
      <c r="AU789">
        <f si="128" t="shared"/>
        <v>2</v>
      </c>
      <c r="AV789">
        <f si="129" t="shared"/>
        <v>2</v>
      </c>
      <c r="AW789">
        <f si="130" t="shared"/>
        <v>3</v>
      </c>
    </row>
    <row r="790" spans="30:49" x14ac:dyDescent="0.25">
      <c r="AD790">
        <v>789</v>
      </c>
      <c r="AE790" t="str">
        <f>VLOOKUP(Sheet1!B812,Sheet2!$H$2:$J$300,3,FALSE)</f>
        <v>PHI</v>
      </c>
      <c r="AF790" t="str">
        <f>VLOOKUP(Sheet1!C812,Sheet2!$H$2:$J$300,3,FALSE)</f>
        <v>PHI</v>
      </c>
      <c r="AG790" t="str">
        <f>VLOOKUP(Sheet1!D812,Sheet2!$H$2:$J$300,3,FALSE)</f>
        <v>PHI</v>
      </c>
      <c r="AH790" t="str">
        <f>VLOOKUP(Sheet1!E812,Sheet2!$H$2:$J$300,3,FALSE)</f>
        <v>SAC</v>
      </c>
      <c r="AI790" t="str">
        <f>VLOOKUP(Sheet1!F812,Sheet2!$H$2:$J$300,3,FALSE)</f>
        <v>PHO</v>
      </c>
      <c r="AJ790" t="str">
        <f>VLOOKUP(Sheet1!G812,Sheet2!$H$2:$J$300,3,FALSE)</f>
        <v>HOU</v>
      </c>
      <c r="AK790" t="str">
        <f>VLOOKUP(Sheet1!H812,Sheet2!$H$2:$J$300,3,FALSE)</f>
        <v>DEN</v>
      </c>
      <c r="AL790" t="str">
        <f>VLOOKUP(Sheet1!I812,Sheet2!$H$2:$J$300,3,FALSE)</f>
        <v>UTA</v>
      </c>
      <c r="AM790" t="str">
        <f>VLOOKUP(Sheet1!J812,Sheet2!$H$2:$J$300,3,FALSE)</f>
        <v>MIN</v>
      </c>
      <c r="AN790">
        <f si="121" t="shared"/>
        <v>3</v>
      </c>
      <c r="AO790">
        <f si="122" t="shared"/>
        <v>3</v>
      </c>
      <c r="AP790">
        <f si="123" t="shared"/>
        <v>3</v>
      </c>
      <c r="AQ790">
        <f si="124" t="shared"/>
        <v>1</v>
      </c>
      <c r="AR790">
        <f si="125" t="shared"/>
        <v>1</v>
      </c>
      <c r="AS790">
        <f si="126" t="shared"/>
        <v>1</v>
      </c>
      <c r="AT790">
        <f si="127" t="shared"/>
        <v>1</v>
      </c>
      <c r="AU790">
        <f si="128" t="shared"/>
        <v>1</v>
      </c>
      <c r="AV790">
        <f si="129" t="shared"/>
        <v>1</v>
      </c>
      <c r="AW790">
        <f si="130" t="shared"/>
        <v>3</v>
      </c>
    </row>
    <row r="791" spans="30:49" x14ac:dyDescent="0.25">
      <c r="AD791">
        <v>790</v>
      </c>
      <c r="AE791" t="str">
        <f>VLOOKUP(Sheet1!B813,Sheet2!$H$2:$J$300,3,FALSE)</f>
        <v>SAC</v>
      </c>
      <c r="AF791" t="str">
        <f>VLOOKUP(Sheet1!C813,Sheet2!$H$2:$J$300,3,FALSE)</f>
        <v>ATL</v>
      </c>
      <c r="AG791" t="str">
        <f>VLOOKUP(Sheet1!D813,Sheet2!$H$2:$J$300,3,FALSE)</f>
        <v>PHO</v>
      </c>
      <c r="AH791" t="str">
        <f>VLOOKUP(Sheet1!E813,Sheet2!$H$2:$J$300,3,FALSE)</f>
        <v>DEN</v>
      </c>
      <c r="AI791" t="str">
        <f>VLOOKUP(Sheet1!F813,Sheet2!$H$2:$J$300,3,FALSE)</f>
        <v>PHO</v>
      </c>
      <c r="AJ791" t="str">
        <f>VLOOKUP(Sheet1!G813,Sheet2!$H$2:$J$300,3,FALSE)</f>
        <v>PHI</v>
      </c>
      <c r="AK791" t="str">
        <f>VLOOKUP(Sheet1!H813,Sheet2!$H$2:$J$300,3,FALSE)</f>
        <v>PHO</v>
      </c>
      <c r="AL791" t="str">
        <f>VLOOKUP(Sheet1!I813,Sheet2!$H$2:$J$300,3,FALSE)</f>
        <v>DEN</v>
      </c>
      <c r="AM791" t="str">
        <f>VLOOKUP(Sheet1!J813,Sheet2!$H$2:$J$300,3,FALSE)</f>
        <v>MIN</v>
      </c>
      <c r="AN791">
        <f si="121" t="shared"/>
        <v>1</v>
      </c>
      <c r="AO791">
        <f si="122" t="shared"/>
        <v>1</v>
      </c>
      <c r="AP791">
        <f si="123" t="shared"/>
        <v>3</v>
      </c>
      <c r="AQ791">
        <f si="124" t="shared"/>
        <v>2</v>
      </c>
      <c r="AR791">
        <f si="125" t="shared"/>
        <v>3</v>
      </c>
      <c r="AS791">
        <f si="126" t="shared"/>
        <v>1</v>
      </c>
      <c r="AT791">
        <f si="127" t="shared"/>
        <v>3</v>
      </c>
      <c r="AU791">
        <f si="128" t="shared"/>
        <v>2</v>
      </c>
      <c r="AV791">
        <f si="129" t="shared"/>
        <v>1</v>
      </c>
      <c r="AW791">
        <f si="130" t="shared"/>
        <v>3</v>
      </c>
    </row>
    <row r="792" spans="30:49" x14ac:dyDescent="0.25">
      <c r="AD792">
        <v>791</v>
      </c>
      <c r="AE792" t="str">
        <f>VLOOKUP(Sheet1!B814,Sheet2!$H$2:$J$300,3,FALSE)</f>
        <v>PHI</v>
      </c>
      <c r="AF792" t="str">
        <f>VLOOKUP(Sheet1!C814,Sheet2!$H$2:$J$300,3,FALSE)</f>
        <v>MIN</v>
      </c>
      <c r="AG792" t="str">
        <f>VLOOKUP(Sheet1!D814,Sheet2!$H$2:$J$300,3,FALSE)</f>
        <v>PHI</v>
      </c>
      <c r="AH792" t="str">
        <f>VLOOKUP(Sheet1!E814,Sheet2!$H$2:$J$300,3,FALSE)</f>
        <v>MIN</v>
      </c>
      <c r="AI792" t="str">
        <f>VLOOKUP(Sheet1!F814,Sheet2!$H$2:$J$300,3,FALSE)</f>
        <v>PHO</v>
      </c>
      <c r="AJ792" t="str">
        <f>VLOOKUP(Sheet1!G814,Sheet2!$H$2:$J$300,3,FALSE)</f>
        <v>PHO</v>
      </c>
      <c r="AK792" t="str">
        <f>VLOOKUP(Sheet1!H814,Sheet2!$H$2:$J$300,3,FALSE)</f>
        <v>ATL</v>
      </c>
      <c r="AL792" t="str">
        <f>VLOOKUP(Sheet1!I814,Sheet2!$H$2:$J$300,3,FALSE)</f>
        <v>PHO</v>
      </c>
      <c r="AM792" t="str">
        <f>VLOOKUP(Sheet1!J814,Sheet2!$H$2:$J$300,3,FALSE)</f>
        <v>PHO</v>
      </c>
      <c r="AN792">
        <f si="121" t="shared"/>
        <v>2</v>
      </c>
      <c r="AO792">
        <f si="122" t="shared"/>
        <v>2</v>
      </c>
      <c r="AP792">
        <f si="123" t="shared"/>
        <v>2</v>
      </c>
      <c r="AQ792">
        <f si="124" t="shared"/>
        <v>2</v>
      </c>
      <c r="AR792">
        <f si="125" t="shared"/>
        <v>4</v>
      </c>
      <c r="AS792">
        <f si="126" t="shared"/>
        <v>4</v>
      </c>
      <c r="AT792">
        <f si="127" t="shared"/>
        <v>1</v>
      </c>
      <c r="AU792">
        <f si="128" t="shared"/>
        <v>4</v>
      </c>
      <c r="AV792">
        <f si="129" t="shared"/>
        <v>4</v>
      </c>
      <c r="AW792">
        <f si="130" t="shared"/>
        <v>4</v>
      </c>
    </row>
    <row r="793" spans="30:49" x14ac:dyDescent="0.25">
      <c r="AD793">
        <v>792</v>
      </c>
      <c r="AE793" t="str">
        <f>VLOOKUP(Sheet1!B815,Sheet2!$H$2:$J$300,3,FALSE)</f>
        <v>SAC</v>
      </c>
      <c r="AF793" t="str">
        <f>VLOOKUP(Sheet1!C815,Sheet2!$H$2:$J$300,3,FALSE)</f>
        <v>PHI</v>
      </c>
      <c r="AG793" t="str">
        <f>VLOOKUP(Sheet1!D815,Sheet2!$H$2:$J$300,3,FALSE)</f>
        <v>HOU</v>
      </c>
      <c r="AH793" t="str">
        <f>VLOOKUP(Sheet1!E815,Sheet2!$H$2:$J$300,3,FALSE)</f>
        <v>DEN</v>
      </c>
      <c r="AI793" t="str">
        <f>VLOOKUP(Sheet1!F815,Sheet2!$H$2:$J$300,3,FALSE)</f>
        <v>PHO</v>
      </c>
      <c r="AJ793" t="str">
        <f>VLOOKUP(Sheet1!G815,Sheet2!$H$2:$J$300,3,FALSE)</f>
        <v>UTA</v>
      </c>
      <c r="AK793" t="str">
        <f>VLOOKUP(Sheet1!H815,Sheet2!$H$2:$J$300,3,FALSE)</f>
        <v>DEN</v>
      </c>
      <c r="AL793" t="str">
        <f>VLOOKUP(Sheet1!I815,Sheet2!$H$2:$J$300,3,FALSE)</f>
        <v>MIN</v>
      </c>
      <c r="AM793" t="str">
        <f>VLOOKUP(Sheet1!J815,Sheet2!$H$2:$J$300,3,FALSE)</f>
        <v>UTA</v>
      </c>
      <c r="AN793">
        <f si="121" t="shared"/>
        <v>1</v>
      </c>
      <c r="AO793">
        <f si="122" t="shared"/>
        <v>1</v>
      </c>
      <c r="AP793">
        <f si="123" t="shared"/>
        <v>1</v>
      </c>
      <c r="AQ793">
        <f si="124" t="shared"/>
        <v>2</v>
      </c>
      <c r="AR793">
        <f si="125" t="shared"/>
        <v>1</v>
      </c>
      <c r="AS793">
        <f si="126" t="shared"/>
        <v>2</v>
      </c>
      <c r="AT793">
        <f si="127" t="shared"/>
        <v>2</v>
      </c>
      <c r="AU793">
        <f si="128" t="shared"/>
        <v>1</v>
      </c>
      <c r="AV793">
        <f si="129" t="shared"/>
        <v>2</v>
      </c>
      <c r="AW793">
        <f si="130" t="shared"/>
        <v>2</v>
      </c>
    </row>
    <row r="794" spans="30:49" x14ac:dyDescent="0.25">
      <c r="AD794">
        <v>793</v>
      </c>
      <c r="AE794" t="str">
        <f>VLOOKUP(Sheet1!B816,Sheet2!$H$2:$J$300,3,FALSE)</f>
        <v>PHI</v>
      </c>
      <c r="AF794" t="str">
        <f>VLOOKUP(Sheet1!C816,Sheet2!$H$2:$J$300,3,FALSE)</f>
        <v>SAC</v>
      </c>
      <c r="AG794" t="str">
        <f>VLOOKUP(Sheet1!D816,Sheet2!$H$2:$J$300,3,FALSE)</f>
        <v>PHO</v>
      </c>
      <c r="AH794" t="str">
        <f>VLOOKUP(Sheet1!E816,Sheet2!$H$2:$J$300,3,FALSE)</f>
        <v>DEN</v>
      </c>
      <c r="AI794" t="str">
        <f>VLOOKUP(Sheet1!F816,Sheet2!$H$2:$J$300,3,FALSE)</f>
        <v>PHO</v>
      </c>
      <c r="AJ794" t="str">
        <f>VLOOKUP(Sheet1!G816,Sheet2!$H$2:$J$300,3,FALSE)</f>
        <v>ATL</v>
      </c>
      <c r="AK794" t="str">
        <f>VLOOKUP(Sheet1!H816,Sheet2!$H$2:$J$300,3,FALSE)</f>
        <v>MIN</v>
      </c>
      <c r="AL794" t="str">
        <f>VLOOKUP(Sheet1!I816,Sheet2!$H$2:$J$300,3,FALSE)</f>
        <v>DEN</v>
      </c>
      <c r="AM794" t="str">
        <f>VLOOKUP(Sheet1!J816,Sheet2!$H$2:$J$300,3,FALSE)</f>
        <v>MIN</v>
      </c>
      <c r="AN794">
        <f si="121" t="shared"/>
        <v>1</v>
      </c>
      <c r="AO794">
        <f si="122" t="shared"/>
        <v>1</v>
      </c>
      <c r="AP794">
        <f si="123" t="shared"/>
        <v>2</v>
      </c>
      <c r="AQ794">
        <f si="124" t="shared"/>
        <v>2</v>
      </c>
      <c r="AR794">
        <f si="125" t="shared"/>
        <v>2</v>
      </c>
      <c r="AS794">
        <f si="126" t="shared"/>
        <v>1</v>
      </c>
      <c r="AT794">
        <f si="127" t="shared"/>
        <v>2</v>
      </c>
      <c r="AU794">
        <f si="128" t="shared"/>
        <v>2</v>
      </c>
      <c r="AV794">
        <f si="129" t="shared"/>
        <v>2</v>
      </c>
      <c r="AW794">
        <f si="130" t="shared"/>
        <v>2</v>
      </c>
    </row>
    <row r="795" spans="30:49" x14ac:dyDescent="0.25">
      <c r="AD795">
        <v>794</v>
      </c>
      <c r="AE795" t="str">
        <f>VLOOKUP(Sheet1!B817,Sheet2!$H$2:$J$300,3,FALSE)</f>
        <v>PHI</v>
      </c>
      <c r="AF795" t="str">
        <f>VLOOKUP(Sheet1!C817,Sheet2!$H$2:$J$300,3,FALSE)</f>
        <v>ATL</v>
      </c>
      <c r="AG795" t="str">
        <f>VLOOKUP(Sheet1!D817,Sheet2!$H$2:$J$300,3,FALSE)</f>
        <v>PHO</v>
      </c>
      <c r="AH795" t="str">
        <f>VLOOKUP(Sheet1!E817,Sheet2!$H$2:$J$300,3,FALSE)</f>
        <v>DEN</v>
      </c>
      <c r="AI795" t="str">
        <f>VLOOKUP(Sheet1!F817,Sheet2!$H$2:$J$300,3,FALSE)</f>
        <v>PHO</v>
      </c>
      <c r="AJ795" t="str">
        <f>VLOOKUP(Sheet1!G817,Sheet2!$H$2:$J$300,3,FALSE)</f>
        <v>ATL</v>
      </c>
      <c r="AK795" t="str">
        <f>VLOOKUP(Sheet1!H817,Sheet2!$H$2:$J$300,3,FALSE)</f>
        <v>HOU</v>
      </c>
      <c r="AL795" t="str">
        <f>VLOOKUP(Sheet1!I817,Sheet2!$H$2:$J$300,3,FALSE)</f>
        <v>MIN</v>
      </c>
      <c r="AM795" t="str">
        <f>VLOOKUP(Sheet1!J817,Sheet2!$H$2:$J$300,3,FALSE)</f>
        <v>MIN</v>
      </c>
      <c r="AN795">
        <f si="121" t="shared"/>
        <v>1</v>
      </c>
      <c r="AO795">
        <f si="122" t="shared"/>
        <v>2</v>
      </c>
      <c r="AP795">
        <f si="123" t="shared"/>
        <v>2</v>
      </c>
      <c r="AQ795">
        <f si="124" t="shared"/>
        <v>1</v>
      </c>
      <c r="AR795">
        <f si="125" t="shared"/>
        <v>2</v>
      </c>
      <c r="AS795">
        <f si="126" t="shared"/>
        <v>2</v>
      </c>
      <c r="AT795">
        <f si="127" t="shared"/>
        <v>1</v>
      </c>
      <c r="AU795">
        <f si="128" t="shared"/>
        <v>2</v>
      </c>
      <c r="AV795">
        <f si="129" t="shared"/>
        <v>2</v>
      </c>
      <c r="AW795">
        <f si="130" t="shared"/>
        <v>2</v>
      </c>
    </row>
    <row r="796" spans="30:49" x14ac:dyDescent="0.25">
      <c r="AD796">
        <v>795</v>
      </c>
      <c r="AE796" t="str">
        <f>VLOOKUP(Sheet1!B818,Sheet2!$H$2:$J$300,3,FALSE)</f>
        <v>UTA</v>
      </c>
      <c r="AF796" t="str">
        <f>VLOOKUP(Sheet1!C818,Sheet2!$H$2:$J$300,3,FALSE)</f>
        <v>MIN</v>
      </c>
      <c r="AG796" t="str">
        <f>VLOOKUP(Sheet1!D818,Sheet2!$H$2:$J$300,3,FALSE)</f>
        <v>UTA</v>
      </c>
      <c r="AH796" t="str">
        <f>VLOOKUP(Sheet1!E818,Sheet2!$H$2:$J$300,3,FALSE)</f>
        <v>PHO</v>
      </c>
      <c r="AI796" t="str">
        <f>VLOOKUP(Sheet1!F818,Sheet2!$H$2:$J$300,3,FALSE)</f>
        <v>PHO</v>
      </c>
      <c r="AJ796" t="str">
        <f>VLOOKUP(Sheet1!G818,Sheet2!$H$2:$J$300,3,FALSE)</f>
        <v>PHI</v>
      </c>
      <c r="AK796" t="str">
        <f>VLOOKUP(Sheet1!H818,Sheet2!$H$2:$J$300,3,FALSE)</f>
        <v>SAC</v>
      </c>
      <c r="AL796" t="str">
        <f>VLOOKUP(Sheet1!I818,Sheet2!$H$2:$J$300,3,FALSE)</f>
        <v>PHO</v>
      </c>
      <c r="AM796" t="str">
        <f>VLOOKUP(Sheet1!J818,Sheet2!$H$2:$J$300,3,FALSE)</f>
        <v>MIN</v>
      </c>
      <c r="AN796">
        <f si="121" t="shared"/>
        <v>2</v>
      </c>
      <c r="AO796">
        <f si="122" t="shared"/>
        <v>2</v>
      </c>
      <c r="AP796">
        <f si="123" t="shared"/>
        <v>2</v>
      </c>
      <c r="AQ796">
        <f si="124" t="shared"/>
        <v>3</v>
      </c>
      <c r="AR796">
        <f si="125" t="shared"/>
        <v>3</v>
      </c>
      <c r="AS796">
        <f si="126" t="shared"/>
        <v>1</v>
      </c>
      <c r="AT796">
        <f si="127" t="shared"/>
        <v>1</v>
      </c>
      <c r="AU796">
        <f si="128" t="shared"/>
        <v>3</v>
      </c>
      <c r="AV796">
        <f si="129" t="shared"/>
        <v>2</v>
      </c>
      <c r="AW796">
        <f si="130" t="shared"/>
        <v>3</v>
      </c>
    </row>
    <row r="797" spans="30:49" x14ac:dyDescent="0.25">
      <c r="AD797">
        <v>796</v>
      </c>
      <c r="AE797" t="str">
        <f>VLOOKUP(Sheet1!B819,Sheet2!$H$2:$J$300,3,FALSE)</f>
        <v>PHI</v>
      </c>
      <c r="AF797" t="str">
        <f>VLOOKUP(Sheet1!C819,Sheet2!$H$2:$J$300,3,FALSE)</f>
        <v>ATL</v>
      </c>
      <c r="AG797" t="str">
        <f>VLOOKUP(Sheet1!D819,Sheet2!$H$2:$J$300,3,FALSE)</f>
        <v>PHO</v>
      </c>
      <c r="AH797" t="str">
        <f>VLOOKUP(Sheet1!E819,Sheet2!$H$2:$J$300,3,FALSE)</f>
        <v>DEN</v>
      </c>
      <c r="AI797" t="str">
        <f>VLOOKUP(Sheet1!F819,Sheet2!$H$2:$J$300,3,FALSE)</f>
        <v>PHO</v>
      </c>
      <c r="AJ797" t="str">
        <f>VLOOKUP(Sheet1!G819,Sheet2!$H$2:$J$300,3,FALSE)</f>
        <v>PHI</v>
      </c>
      <c r="AK797" t="str">
        <f>VLOOKUP(Sheet1!H819,Sheet2!$H$2:$J$300,3,FALSE)</f>
        <v>DEN</v>
      </c>
      <c r="AL797" t="str">
        <f>VLOOKUP(Sheet1!I819,Sheet2!$H$2:$J$300,3,FALSE)</f>
        <v>HOU</v>
      </c>
      <c r="AM797" t="str">
        <f>VLOOKUP(Sheet1!J819,Sheet2!$H$2:$J$300,3,FALSE)</f>
        <v>UTA</v>
      </c>
      <c r="AN797">
        <f si="121" t="shared"/>
        <v>2</v>
      </c>
      <c r="AO797">
        <f si="122" t="shared"/>
        <v>1</v>
      </c>
      <c r="AP797">
        <f si="123" t="shared"/>
        <v>2</v>
      </c>
      <c r="AQ797">
        <f si="124" t="shared"/>
        <v>2</v>
      </c>
      <c r="AR797">
        <f si="125" t="shared"/>
        <v>2</v>
      </c>
      <c r="AS797">
        <f si="126" t="shared"/>
        <v>2</v>
      </c>
      <c r="AT797">
        <f si="127" t="shared"/>
        <v>2</v>
      </c>
      <c r="AU797">
        <f si="128" t="shared"/>
        <v>1</v>
      </c>
      <c r="AV797">
        <f si="129" t="shared"/>
        <v>1</v>
      </c>
      <c r="AW797">
        <f si="130" t="shared"/>
        <v>2</v>
      </c>
    </row>
    <row r="798" spans="30:49" x14ac:dyDescent="0.25">
      <c r="AD798">
        <v>797</v>
      </c>
      <c r="AE798" t="str">
        <f>VLOOKUP(Sheet1!B820,Sheet2!$H$2:$J$300,3,FALSE)</f>
        <v>ATL</v>
      </c>
      <c r="AF798" t="str">
        <f>VLOOKUP(Sheet1!C820,Sheet2!$H$2:$J$300,3,FALSE)</f>
        <v>MIN</v>
      </c>
      <c r="AG798" t="str">
        <f>VLOOKUP(Sheet1!D820,Sheet2!$H$2:$J$300,3,FALSE)</f>
        <v>PHI</v>
      </c>
      <c r="AH798" t="str">
        <f>VLOOKUP(Sheet1!E820,Sheet2!$H$2:$J$300,3,FALSE)</f>
        <v>DEN</v>
      </c>
      <c r="AI798" t="str">
        <f>VLOOKUP(Sheet1!F820,Sheet2!$H$2:$J$300,3,FALSE)</f>
        <v>DEN</v>
      </c>
      <c r="AJ798" t="str">
        <f>VLOOKUP(Sheet1!G820,Sheet2!$H$2:$J$300,3,FALSE)</f>
        <v>PHO</v>
      </c>
      <c r="AK798" t="str">
        <f>VLOOKUP(Sheet1!H820,Sheet2!$H$2:$J$300,3,FALSE)</f>
        <v>HOU</v>
      </c>
      <c r="AL798" t="str">
        <f>VLOOKUP(Sheet1!I820,Sheet2!$H$2:$J$300,3,FALSE)</f>
        <v>ATL</v>
      </c>
      <c r="AM798" t="str">
        <f>VLOOKUP(Sheet1!J820,Sheet2!$H$2:$J$300,3,FALSE)</f>
        <v>PHI</v>
      </c>
      <c r="AN798">
        <f si="121" t="shared"/>
        <v>2</v>
      </c>
      <c r="AO798">
        <f si="122" t="shared"/>
        <v>1</v>
      </c>
      <c r="AP798">
        <f si="123" t="shared"/>
        <v>2</v>
      </c>
      <c r="AQ798">
        <f si="124" t="shared"/>
        <v>2</v>
      </c>
      <c r="AR798">
        <f si="125" t="shared"/>
        <v>2</v>
      </c>
      <c r="AS798">
        <f si="126" t="shared"/>
        <v>1</v>
      </c>
      <c r="AT798">
        <f si="127" t="shared"/>
        <v>1</v>
      </c>
      <c r="AU798">
        <f si="128" t="shared"/>
        <v>2</v>
      </c>
      <c r="AV798">
        <f si="129" t="shared"/>
        <v>2</v>
      </c>
      <c r="AW798">
        <f si="130" t="shared"/>
        <v>2</v>
      </c>
    </row>
    <row r="799" spans="30:49" x14ac:dyDescent="0.25">
      <c r="AD799">
        <v>798</v>
      </c>
      <c r="AE799" t="str">
        <f>VLOOKUP(Sheet1!B821,Sheet2!$H$2:$J$300,3,FALSE)</f>
        <v>PHI</v>
      </c>
      <c r="AF799" t="str">
        <f>VLOOKUP(Sheet1!C821,Sheet2!$H$2:$J$300,3,FALSE)</f>
        <v>PHI</v>
      </c>
      <c r="AG799" t="str">
        <f>VLOOKUP(Sheet1!D821,Sheet2!$H$2:$J$300,3,FALSE)</f>
        <v>PHO</v>
      </c>
      <c r="AH799" t="str">
        <f>VLOOKUP(Sheet1!E821,Sheet2!$H$2:$J$300,3,FALSE)</f>
        <v>DEN</v>
      </c>
      <c r="AI799" t="str">
        <f>VLOOKUP(Sheet1!F821,Sheet2!$H$2:$J$300,3,FALSE)</f>
        <v>ATL</v>
      </c>
      <c r="AJ799" t="str">
        <f>VLOOKUP(Sheet1!G821,Sheet2!$H$2:$J$300,3,FALSE)</f>
        <v>PHI</v>
      </c>
      <c r="AK799" t="str">
        <f>VLOOKUP(Sheet1!H821,Sheet2!$H$2:$J$300,3,FALSE)</f>
        <v>HOU</v>
      </c>
      <c r="AL799" t="str">
        <f>VLOOKUP(Sheet1!I821,Sheet2!$H$2:$J$300,3,FALSE)</f>
        <v>PHO</v>
      </c>
      <c r="AM799" t="str">
        <f>VLOOKUP(Sheet1!J821,Sheet2!$H$2:$J$300,3,FALSE)</f>
        <v>PHI</v>
      </c>
      <c r="AN799">
        <f si="121" t="shared"/>
        <v>4</v>
      </c>
      <c r="AO799">
        <f si="122" t="shared"/>
        <v>4</v>
      </c>
      <c r="AP799">
        <f si="123" t="shared"/>
        <v>2</v>
      </c>
      <c r="AQ799">
        <f si="124" t="shared"/>
        <v>1</v>
      </c>
      <c r="AR799">
        <f si="125" t="shared"/>
        <v>1</v>
      </c>
      <c r="AS799">
        <f si="126" t="shared"/>
        <v>4</v>
      </c>
      <c r="AT799">
        <f si="127" t="shared"/>
        <v>1</v>
      </c>
      <c r="AU799">
        <f si="128" t="shared"/>
        <v>2</v>
      </c>
      <c r="AV799">
        <f si="129" t="shared"/>
        <v>4</v>
      </c>
      <c r="AW799">
        <f si="130" t="shared"/>
        <v>4</v>
      </c>
    </row>
    <row r="800" spans="30:49" x14ac:dyDescent="0.25">
      <c r="AD800">
        <v>799</v>
      </c>
      <c r="AE800" t="str">
        <f>VLOOKUP(Sheet1!B822,Sheet2!$H$2:$J$300,3,FALSE)</f>
        <v>PHI</v>
      </c>
      <c r="AF800" t="str">
        <f>VLOOKUP(Sheet1!C822,Sheet2!$H$2:$J$300,3,FALSE)</f>
        <v>PHI</v>
      </c>
      <c r="AG800" t="str">
        <f>VLOOKUP(Sheet1!D822,Sheet2!$H$2:$J$300,3,FALSE)</f>
        <v>HOU</v>
      </c>
      <c r="AH800" t="str">
        <f>VLOOKUP(Sheet1!E822,Sheet2!$H$2:$J$300,3,FALSE)</f>
        <v>DEN</v>
      </c>
      <c r="AI800" t="str">
        <f>VLOOKUP(Sheet1!F822,Sheet2!$H$2:$J$300,3,FALSE)</f>
        <v>DEN</v>
      </c>
      <c r="AJ800" t="str">
        <f>VLOOKUP(Sheet1!G822,Sheet2!$H$2:$J$300,3,FALSE)</f>
        <v>HOU</v>
      </c>
      <c r="AK800" t="str">
        <f>VLOOKUP(Sheet1!H822,Sheet2!$H$2:$J$300,3,FALSE)</f>
        <v>PHO</v>
      </c>
      <c r="AL800" t="str">
        <f>VLOOKUP(Sheet1!I822,Sheet2!$H$2:$J$300,3,FALSE)</f>
        <v>DEN</v>
      </c>
      <c r="AM800" t="str">
        <f>VLOOKUP(Sheet1!J822,Sheet2!$H$2:$J$300,3,FALSE)</f>
        <v>PHO</v>
      </c>
      <c r="AN800">
        <f si="121" t="shared"/>
        <v>2</v>
      </c>
      <c r="AO800">
        <f si="122" t="shared"/>
        <v>2</v>
      </c>
      <c r="AP800">
        <f si="123" t="shared"/>
        <v>2</v>
      </c>
      <c r="AQ800">
        <f si="124" t="shared"/>
        <v>3</v>
      </c>
      <c r="AR800">
        <f si="125" t="shared"/>
        <v>3</v>
      </c>
      <c r="AS800">
        <f si="126" t="shared"/>
        <v>2</v>
      </c>
      <c r="AT800">
        <f si="127" t="shared"/>
        <v>2</v>
      </c>
      <c r="AU800">
        <f si="128" t="shared"/>
        <v>3</v>
      </c>
      <c r="AV800">
        <f si="129" t="shared"/>
        <v>2</v>
      </c>
      <c r="AW800">
        <f si="130" t="shared"/>
        <v>3</v>
      </c>
    </row>
    <row r="801" spans="30:49" x14ac:dyDescent="0.25">
      <c r="AD801">
        <v>800</v>
      </c>
      <c r="AE801" t="str">
        <f>VLOOKUP(Sheet1!B823,Sheet2!$H$2:$J$300,3,FALSE)</f>
        <v>PHI</v>
      </c>
      <c r="AF801" t="str">
        <f>VLOOKUP(Sheet1!C823,Sheet2!$H$2:$J$300,3,FALSE)</f>
        <v>MIN</v>
      </c>
      <c r="AG801" t="str">
        <f>VLOOKUP(Sheet1!D823,Sheet2!$H$2:$J$300,3,FALSE)</f>
        <v>PHO</v>
      </c>
      <c r="AH801" t="str">
        <f>VLOOKUP(Sheet1!E823,Sheet2!$H$2:$J$300,3,FALSE)</f>
        <v>DEN</v>
      </c>
      <c r="AI801" t="str">
        <f>VLOOKUP(Sheet1!F823,Sheet2!$H$2:$J$300,3,FALSE)</f>
        <v>PHO</v>
      </c>
      <c r="AJ801" t="str">
        <f>VLOOKUP(Sheet1!G823,Sheet2!$H$2:$J$300,3,FALSE)</f>
        <v>PHI</v>
      </c>
      <c r="AK801" t="str">
        <f>VLOOKUP(Sheet1!H823,Sheet2!$H$2:$J$300,3,FALSE)</f>
        <v>PHO</v>
      </c>
      <c r="AL801" t="str">
        <f>VLOOKUP(Sheet1!I823,Sheet2!$H$2:$J$300,3,FALSE)</f>
        <v>DEN</v>
      </c>
      <c r="AM801" t="str">
        <f>VLOOKUP(Sheet1!J823,Sheet2!$H$2:$J$300,3,FALSE)</f>
        <v>PHI</v>
      </c>
      <c r="AN801">
        <f si="121" t="shared"/>
        <v>3</v>
      </c>
      <c r="AO801">
        <f si="122" t="shared"/>
        <v>1</v>
      </c>
      <c r="AP801">
        <f si="123" t="shared"/>
        <v>3</v>
      </c>
      <c r="AQ801">
        <f si="124" t="shared"/>
        <v>2</v>
      </c>
      <c r="AR801">
        <f si="125" t="shared"/>
        <v>3</v>
      </c>
      <c r="AS801">
        <f si="126" t="shared"/>
        <v>3</v>
      </c>
      <c r="AT801">
        <f si="127" t="shared"/>
        <v>3</v>
      </c>
      <c r="AU801">
        <f si="128" t="shared"/>
        <v>2</v>
      </c>
      <c r="AV801">
        <f si="129" t="shared"/>
        <v>3</v>
      </c>
      <c r="AW801">
        <f si="130" t="shared"/>
        <v>3</v>
      </c>
    </row>
    <row r="802" spans="30:49" x14ac:dyDescent="0.25">
      <c r="AD802">
        <v>801</v>
      </c>
      <c r="AE802" t="str">
        <f>VLOOKUP(Sheet1!B824,Sheet2!$H$2:$J$300,3,FALSE)</f>
        <v>UTA</v>
      </c>
      <c r="AF802" t="str">
        <f>VLOOKUP(Sheet1!C824,Sheet2!$H$2:$J$300,3,FALSE)</f>
        <v>MIN</v>
      </c>
      <c r="AG802" t="str">
        <f>VLOOKUP(Sheet1!D824,Sheet2!$H$2:$J$300,3,FALSE)</f>
        <v>PHO</v>
      </c>
      <c r="AH802" t="str">
        <f>VLOOKUP(Sheet1!E824,Sheet2!$H$2:$J$300,3,FALSE)</f>
        <v>SAC</v>
      </c>
      <c r="AI802" t="str">
        <f>VLOOKUP(Sheet1!F824,Sheet2!$H$2:$J$300,3,FALSE)</f>
        <v>DEN</v>
      </c>
      <c r="AJ802" t="str">
        <f>VLOOKUP(Sheet1!G824,Sheet2!$H$2:$J$300,3,FALSE)</f>
        <v>PHO</v>
      </c>
      <c r="AK802" t="str">
        <f>VLOOKUP(Sheet1!H824,Sheet2!$H$2:$J$300,3,FALSE)</f>
        <v>HOU</v>
      </c>
      <c r="AL802" t="str">
        <f>VLOOKUP(Sheet1!I824,Sheet2!$H$2:$J$300,3,FALSE)</f>
        <v>UTA</v>
      </c>
      <c r="AM802" t="str">
        <f>VLOOKUP(Sheet1!J824,Sheet2!$H$2:$J$300,3,FALSE)</f>
        <v>UTA</v>
      </c>
      <c r="AN802">
        <f si="121" t="shared"/>
        <v>3</v>
      </c>
      <c r="AO802">
        <f si="122" t="shared"/>
        <v>1</v>
      </c>
      <c r="AP802">
        <f si="123" t="shared"/>
        <v>2</v>
      </c>
      <c r="AQ802">
        <f si="124" t="shared"/>
        <v>1</v>
      </c>
      <c r="AR802">
        <f si="125" t="shared"/>
        <v>1</v>
      </c>
      <c r="AS802">
        <f si="126" t="shared"/>
        <v>2</v>
      </c>
      <c r="AT802">
        <f si="127" t="shared"/>
        <v>1</v>
      </c>
      <c r="AU802">
        <f si="128" t="shared"/>
        <v>3</v>
      </c>
      <c r="AV802">
        <f si="129" t="shared"/>
        <v>3</v>
      </c>
      <c r="AW802">
        <f si="130" t="shared"/>
        <v>3</v>
      </c>
    </row>
    <row r="803" spans="30:49" x14ac:dyDescent="0.25">
      <c r="AD803">
        <v>802</v>
      </c>
      <c r="AE803" t="str">
        <f>VLOOKUP(Sheet1!B825,Sheet2!$H$2:$J$300,3,FALSE)</f>
        <v>PHI</v>
      </c>
      <c r="AF803" t="str">
        <f>VLOOKUP(Sheet1!C825,Sheet2!$H$2:$J$300,3,FALSE)</f>
        <v>SAC</v>
      </c>
      <c r="AG803" t="str">
        <f>VLOOKUP(Sheet1!D825,Sheet2!$H$2:$J$300,3,FALSE)</f>
        <v>PHO</v>
      </c>
      <c r="AH803" t="str">
        <f>VLOOKUP(Sheet1!E825,Sheet2!$H$2:$J$300,3,FALSE)</f>
        <v>DEN</v>
      </c>
      <c r="AI803" t="str">
        <f>VLOOKUP(Sheet1!F825,Sheet2!$H$2:$J$300,3,FALSE)</f>
        <v>PHI</v>
      </c>
      <c r="AJ803" t="str">
        <f>VLOOKUP(Sheet1!G825,Sheet2!$H$2:$J$300,3,FALSE)</f>
        <v>HOU</v>
      </c>
      <c r="AK803" t="str">
        <f>VLOOKUP(Sheet1!H825,Sheet2!$H$2:$J$300,3,FALSE)</f>
        <v>ATL</v>
      </c>
      <c r="AL803" t="str">
        <f>VLOOKUP(Sheet1!I825,Sheet2!$H$2:$J$300,3,FALSE)</f>
        <v>PHO</v>
      </c>
      <c r="AM803" t="str">
        <f>VLOOKUP(Sheet1!J825,Sheet2!$H$2:$J$300,3,FALSE)</f>
        <v>UTA</v>
      </c>
      <c r="AN803">
        <f si="121" t="shared"/>
        <v>2</v>
      </c>
      <c r="AO803">
        <f si="122" t="shared"/>
        <v>1</v>
      </c>
      <c r="AP803">
        <f si="123" t="shared"/>
        <v>2</v>
      </c>
      <c r="AQ803">
        <f si="124" t="shared"/>
        <v>1</v>
      </c>
      <c r="AR803">
        <f si="125" t="shared"/>
        <v>2</v>
      </c>
      <c r="AS803">
        <f si="126" t="shared"/>
        <v>1</v>
      </c>
      <c r="AT803">
        <f si="127" t="shared"/>
        <v>1</v>
      </c>
      <c r="AU803">
        <f si="128" t="shared"/>
        <v>2</v>
      </c>
      <c r="AV803">
        <f si="129" t="shared"/>
        <v>1</v>
      </c>
      <c r="AW803">
        <f si="130" t="shared"/>
        <v>2</v>
      </c>
    </row>
    <row r="804" spans="30:49" x14ac:dyDescent="0.25">
      <c r="AD804">
        <v>803</v>
      </c>
      <c r="AE804" t="str">
        <f>VLOOKUP(Sheet1!B826,Sheet2!$H$2:$J$300,3,FALSE)</f>
        <v>PHI</v>
      </c>
      <c r="AF804" t="str">
        <f>VLOOKUP(Sheet1!C826,Sheet2!$H$2:$J$300,3,FALSE)</f>
        <v>PHI</v>
      </c>
      <c r="AG804" t="str">
        <f>VLOOKUP(Sheet1!D826,Sheet2!$H$2:$J$300,3,FALSE)</f>
        <v>PHO</v>
      </c>
      <c r="AH804" t="str">
        <f>VLOOKUP(Sheet1!E826,Sheet2!$H$2:$J$300,3,FALSE)</f>
        <v>MIN</v>
      </c>
      <c r="AI804" t="str">
        <f>VLOOKUP(Sheet1!F826,Sheet2!$H$2:$J$300,3,FALSE)</f>
        <v>PHO</v>
      </c>
      <c r="AJ804" t="str">
        <f>VLOOKUP(Sheet1!G826,Sheet2!$H$2:$J$300,3,FALSE)</f>
        <v>UTA</v>
      </c>
      <c r="AK804" t="str">
        <f>VLOOKUP(Sheet1!H826,Sheet2!$H$2:$J$300,3,FALSE)</f>
        <v>PHO</v>
      </c>
      <c r="AL804" t="str">
        <f>VLOOKUP(Sheet1!I826,Sheet2!$H$2:$J$300,3,FALSE)</f>
        <v>DEN</v>
      </c>
      <c r="AM804" t="str">
        <f>VLOOKUP(Sheet1!J826,Sheet2!$H$2:$J$300,3,FALSE)</f>
        <v>UTA</v>
      </c>
      <c r="AN804">
        <f si="121" t="shared"/>
        <v>2</v>
      </c>
      <c r="AO804">
        <f si="122" t="shared"/>
        <v>2</v>
      </c>
      <c r="AP804">
        <f si="123" t="shared"/>
        <v>3</v>
      </c>
      <c r="AQ804">
        <f si="124" t="shared"/>
        <v>1</v>
      </c>
      <c r="AR804">
        <f si="125" t="shared"/>
        <v>3</v>
      </c>
      <c r="AS804">
        <f si="126" t="shared"/>
        <v>2</v>
      </c>
      <c r="AT804">
        <f si="127" t="shared"/>
        <v>3</v>
      </c>
      <c r="AU804">
        <f si="128" t="shared"/>
        <v>1</v>
      </c>
      <c r="AV804">
        <f si="129" t="shared"/>
        <v>2</v>
      </c>
      <c r="AW804">
        <f si="130" t="shared"/>
        <v>3</v>
      </c>
    </row>
    <row r="805" spans="30:49" x14ac:dyDescent="0.25">
      <c r="AD805">
        <v>804</v>
      </c>
      <c r="AE805" t="str">
        <f>VLOOKUP(Sheet1!B827,Sheet2!$H$2:$J$300,3,FALSE)</f>
        <v>PHI</v>
      </c>
      <c r="AF805" t="str">
        <f>VLOOKUP(Sheet1!C827,Sheet2!$H$2:$J$300,3,FALSE)</f>
        <v>PHI</v>
      </c>
      <c r="AG805" t="str">
        <f>VLOOKUP(Sheet1!D827,Sheet2!$H$2:$J$300,3,FALSE)</f>
        <v>PHO</v>
      </c>
      <c r="AH805" t="str">
        <f>VLOOKUP(Sheet1!E827,Sheet2!$H$2:$J$300,3,FALSE)</f>
        <v>PHI</v>
      </c>
      <c r="AI805" t="str">
        <f>VLOOKUP(Sheet1!F827,Sheet2!$H$2:$J$300,3,FALSE)</f>
        <v>PHO</v>
      </c>
      <c r="AJ805" t="str">
        <f>VLOOKUP(Sheet1!G827,Sheet2!$H$2:$J$300,3,FALSE)</f>
        <v>MIN</v>
      </c>
      <c r="AK805" t="str">
        <f>VLOOKUP(Sheet1!H827,Sheet2!$H$2:$J$300,3,FALSE)</f>
        <v>ATL</v>
      </c>
      <c r="AL805" t="str">
        <f>VLOOKUP(Sheet1!I827,Sheet2!$H$2:$J$300,3,FALSE)</f>
        <v>DEN</v>
      </c>
      <c r="AM805" t="str">
        <f>VLOOKUP(Sheet1!J827,Sheet2!$H$2:$J$300,3,FALSE)</f>
        <v>PHO</v>
      </c>
      <c r="AN805">
        <f si="121" t="shared"/>
        <v>3</v>
      </c>
      <c r="AO805">
        <f si="122" t="shared"/>
        <v>3</v>
      </c>
      <c r="AP805">
        <f si="123" t="shared"/>
        <v>3</v>
      </c>
      <c r="AQ805">
        <f si="124" t="shared"/>
        <v>3</v>
      </c>
      <c r="AR805">
        <f si="125" t="shared"/>
        <v>3</v>
      </c>
      <c r="AS805">
        <f si="126" t="shared"/>
        <v>1</v>
      </c>
      <c r="AT805">
        <f si="127" t="shared"/>
        <v>1</v>
      </c>
      <c r="AU805">
        <f si="128" t="shared"/>
        <v>1</v>
      </c>
      <c r="AV805">
        <f si="129" t="shared"/>
        <v>3</v>
      </c>
      <c r="AW805">
        <f si="130" t="shared"/>
        <v>3</v>
      </c>
    </row>
    <row r="806" spans="30:49" x14ac:dyDescent="0.25">
      <c r="AD806">
        <v>805</v>
      </c>
      <c r="AE806" t="str">
        <f>VLOOKUP(Sheet1!B828,Sheet2!$H$2:$J$300,3,FALSE)</f>
        <v>PHI</v>
      </c>
      <c r="AF806" t="str">
        <f>VLOOKUP(Sheet1!C828,Sheet2!$H$2:$J$300,3,FALSE)</f>
        <v>ATL</v>
      </c>
      <c r="AG806" t="str">
        <f>VLOOKUP(Sheet1!D828,Sheet2!$H$2:$J$300,3,FALSE)</f>
        <v>PHO</v>
      </c>
      <c r="AH806" t="str">
        <f>VLOOKUP(Sheet1!E828,Sheet2!$H$2:$J$300,3,FALSE)</f>
        <v>DEN</v>
      </c>
      <c r="AI806" t="str">
        <f>VLOOKUP(Sheet1!F828,Sheet2!$H$2:$J$300,3,FALSE)</f>
        <v>PHO</v>
      </c>
      <c r="AJ806" t="str">
        <f>VLOOKUP(Sheet1!G828,Sheet2!$H$2:$J$300,3,FALSE)</f>
        <v>HOU</v>
      </c>
      <c r="AK806" t="str">
        <f>VLOOKUP(Sheet1!H828,Sheet2!$H$2:$J$300,3,FALSE)</f>
        <v>HOU</v>
      </c>
      <c r="AL806" t="str">
        <f>VLOOKUP(Sheet1!I828,Sheet2!$H$2:$J$300,3,FALSE)</f>
        <v>PHO</v>
      </c>
      <c r="AM806" t="str">
        <f>VLOOKUP(Sheet1!J828,Sheet2!$H$2:$J$300,3,FALSE)</f>
        <v>DEN</v>
      </c>
      <c r="AN806">
        <f si="121" t="shared"/>
        <v>1</v>
      </c>
      <c r="AO806">
        <f si="122" t="shared"/>
        <v>1</v>
      </c>
      <c r="AP806">
        <f si="123" t="shared"/>
        <v>3</v>
      </c>
      <c r="AQ806">
        <f si="124" t="shared"/>
        <v>2</v>
      </c>
      <c r="AR806">
        <f si="125" t="shared"/>
        <v>3</v>
      </c>
      <c r="AS806">
        <f si="126" t="shared"/>
        <v>2</v>
      </c>
      <c r="AT806">
        <f si="127" t="shared"/>
        <v>2</v>
      </c>
      <c r="AU806">
        <f si="128" t="shared"/>
        <v>3</v>
      </c>
      <c r="AV806">
        <f si="129" t="shared"/>
        <v>2</v>
      </c>
      <c r="AW806">
        <f si="130" t="shared"/>
        <v>3</v>
      </c>
    </row>
    <row r="807" spans="30:49" x14ac:dyDescent="0.25">
      <c r="AD807">
        <v>806</v>
      </c>
      <c r="AE807" t="str">
        <f>VLOOKUP(Sheet1!B829,Sheet2!$H$2:$J$300,3,FALSE)</f>
        <v>PHO</v>
      </c>
      <c r="AF807" t="str">
        <f>VLOOKUP(Sheet1!C829,Sheet2!$H$2:$J$300,3,FALSE)</f>
        <v>PHI</v>
      </c>
      <c r="AG807" t="str">
        <f>VLOOKUP(Sheet1!D829,Sheet2!$H$2:$J$300,3,FALSE)</f>
        <v>HOU</v>
      </c>
      <c r="AH807" t="str">
        <f>VLOOKUP(Sheet1!E829,Sheet2!$H$2:$J$300,3,FALSE)</f>
        <v>DEN</v>
      </c>
      <c r="AI807" t="str">
        <f>VLOOKUP(Sheet1!F829,Sheet2!$H$2:$J$300,3,FALSE)</f>
        <v>PHO</v>
      </c>
      <c r="AJ807" t="str">
        <f>VLOOKUP(Sheet1!G829,Sheet2!$H$2:$J$300,3,FALSE)</f>
        <v>UTA</v>
      </c>
      <c r="AK807" t="str">
        <f>VLOOKUP(Sheet1!H829,Sheet2!$H$2:$J$300,3,FALSE)</f>
        <v>ATL</v>
      </c>
      <c r="AL807" t="str">
        <f>VLOOKUP(Sheet1!I829,Sheet2!$H$2:$J$300,3,FALSE)</f>
        <v>PHO</v>
      </c>
      <c r="AM807" t="str">
        <f>VLOOKUP(Sheet1!J829,Sheet2!$H$2:$J$300,3,FALSE)</f>
        <v>MIN</v>
      </c>
      <c r="AN807">
        <f si="121" t="shared"/>
        <v>3</v>
      </c>
      <c r="AO807">
        <f si="122" t="shared"/>
        <v>1</v>
      </c>
      <c r="AP807">
        <f si="123" t="shared"/>
        <v>1</v>
      </c>
      <c r="AQ807">
        <f si="124" t="shared"/>
        <v>1</v>
      </c>
      <c r="AR807">
        <f si="125" t="shared"/>
        <v>3</v>
      </c>
      <c r="AS807">
        <f si="126" t="shared"/>
        <v>1</v>
      </c>
      <c r="AT807">
        <f si="127" t="shared"/>
        <v>1</v>
      </c>
      <c r="AU807">
        <f si="128" t="shared"/>
        <v>3</v>
      </c>
      <c r="AV807">
        <f si="129" t="shared"/>
        <v>1</v>
      </c>
      <c r="AW807">
        <f si="130" t="shared"/>
        <v>3</v>
      </c>
    </row>
    <row r="808" spans="30:49" x14ac:dyDescent="0.25">
      <c r="AD808">
        <v>807</v>
      </c>
      <c r="AE808" t="str">
        <f>VLOOKUP(Sheet1!B830,Sheet2!$H$2:$J$300,3,FALSE)</f>
        <v>PHI</v>
      </c>
      <c r="AF808" t="str">
        <f>VLOOKUP(Sheet1!C830,Sheet2!$H$2:$J$300,3,FALSE)</f>
        <v>PHI</v>
      </c>
      <c r="AG808" t="str">
        <f>VLOOKUP(Sheet1!D830,Sheet2!$H$2:$J$300,3,FALSE)</f>
        <v>PHI</v>
      </c>
      <c r="AH808" t="str">
        <f>VLOOKUP(Sheet1!E830,Sheet2!$H$2:$J$300,3,FALSE)</f>
        <v>DEN</v>
      </c>
      <c r="AI808" t="str">
        <f>VLOOKUP(Sheet1!F830,Sheet2!$H$2:$J$300,3,FALSE)</f>
        <v>UTA</v>
      </c>
      <c r="AJ808" t="str">
        <f>VLOOKUP(Sheet1!G830,Sheet2!$H$2:$J$300,3,FALSE)</f>
        <v>UTA</v>
      </c>
      <c r="AK808" t="str">
        <f>VLOOKUP(Sheet1!H830,Sheet2!$H$2:$J$300,3,FALSE)</f>
        <v>SAC</v>
      </c>
      <c r="AL808" t="str">
        <f>VLOOKUP(Sheet1!I830,Sheet2!$H$2:$J$300,3,FALSE)</f>
        <v>DEN</v>
      </c>
      <c r="AM808" t="str">
        <f>VLOOKUP(Sheet1!J830,Sheet2!$H$2:$J$300,3,FALSE)</f>
        <v>PHI</v>
      </c>
      <c r="AN808">
        <f si="121" t="shared"/>
        <v>4</v>
      </c>
      <c r="AO808">
        <f si="122" t="shared"/>
        <v>4</v>
      </c>
      <c r="AP808">
        <f si="123" t="shared"/>
        <v>4</v>
      </c>
      <c r="AQ808">
        <f si="124" t="shared"/>
        <v>2</v>
      </c>
      <c r="AR808">
        <f si="125" t="shared"/>
        <v>2</v>
      </c>
      <c r="AS808">
        <f si="126" t="shared"/>
        <v>2</v>
      </c>
      <c r="AT808">
        <f si="127" t="shared"/>
        <v>1</v>
      </c>
      <c r="AU808">
        <f si="128" t="shared"/>
        <v>2</v>
      </c>
      <c r="AV808">
        <f si="129" t="shared"/>
        <v>4</v>
      </c>
      <c r="AW808">
        <f si="130" t="shared"/>
        <v>4</v>
      </c>
    </row>
    <row r="809" spans="30:49" x14ac:dyDescent="0.25">
      <c r="AD809">
        <v>808</v>
      </c>
      <c r="AE809" t="str">
        <f>VLOOKUP(Sheet1!B831,Sheet2!$H$2:$J$300,3,FALSE)</f>
        <v>PHI</v>
      </c>
      <c r="AF809" t="str">
        <f>VLOOKUP(Sheet1!C831,Sheet2!$H$2:$J$300,3,FALSE)</f>
        <v>PHI</v>
      </c>
      <c r="AG809" t="str">
        <f>VLOOKUP(Sheet1!D831,Sheet2!$H$2:$J$300,3,FALSE)</f>
        <v>PHO</v>
      </c>
      <c r="AH809" t="str">
        <f>VLOOKUP(Sheet1!E831,Sheet2!$H$2:$J$300,3,FALSE)</f>
        <v>DEN</v>
      </c>
      <c r="AI809" t="str">
        <f>VLOOKUP(Sheet1!F831,Sheet2!$H$2:$J$300,3,FALSE)</f>
        <v>PHO</v>
      </c>
      <c r="AJ809" t="str">
        <f>VLOOKUP(Sheet1!G831,Sheet2!$H$2:$J$300,3,FALSE)</f>
        <v>ATL</v>
      </c>
      <c r="AK809" t="str">
        <f>VLOOKUP(Sheet1!H831,Sheet2!$H$2:$J$300,3,FALSE)</f>
        <v>SAC</v>
      </c>
      <c r="AL809" t="str">
        <f>VLOOKUP(Sheet1!I831,Sheet2!$H$2:$J$300,3,FALSE)</f>
        <v>UTA</v>
      </c>
      <c r="AM809" t="str">
        <f>VLOOKUP(Sheet1!J831,Sheet2!$H$2:$J$300,3,FALSE)</f>
        <v>DEN</v>
      </c>
      <c r="AN809">
        <f si="121" t="shared"/>
        <v>2</v>
      </c>
      <c r="AO809">
        <f si="122" t="shared"/>
        <v>2</v>
      </c>
      <c r="AP809">
        <f si="123" t="shared"/>
        <v>2</v>
      </c>
      <c r="AQ809">
        <f si="124" t="shared"/>
        <v>2</v>
      </c>
      <c r="AR809">
        <f si="125" t="shared"/>
        <v>2</v>
      </c>
      <c r="AS809">
        <f si="126" t="shared"/>
        <v>1</v>
      </c>
      <c r="AT809">
        <f si="127" t="shared"/>
        <v>1</v>
      </c>
      <c r="AU809">
        <f si="128" t="shared"/>
        <v>1</v>
      </c>
      <c r="AV809">
        <f si="129" t="shared"/>
        <v>2</v>
      </c>
      <c r="AW809">
        <f si="130" t="shared"/>
        <v>2</v>
      </c>
    </row>
    <row r="810" spans="30:49" x14ac:dyDescent="0.25">
      <c r="AD810">
        <v>809</v>
      </c>
      <c r="AE810" t="str">
        <f>VLOOKUP(Sheet1!B832,Sheet2!$H$2:$J$300,3,FALSE)</f>
        <v>PHI</v>
      </c>
      <c r="AF810" t="str">
        <f>VLOOKUP(Sheet1!C832,Sheet2!$H$2:$J$300,3,FALSE)</f>
        <v>MIN</v>
      </c>
      <c r="AG810" t="str">
        <f>VLOOKUP(Sheet1!D832,Sheet2!$H$2:$J$300,3,FALSE)</f>
        <v>PHI</v>
      </c>
      <c r="AH810" t="str">
        <f>VLOOKUP(Sheet1!E832,Sheet2!$H$2:$J$300,3,FALSE)</f>
        <v>DEN</v>
      </c>
      <c r="AI810" t="str">
        <f>VLOOKUP(Sheet1!F832,Sheet2!$H$2:$J$300,3,FALSE)</f>
        <v>PHO</v>
      </c>
      <c r="AJ810" t="str">
        <f>VLOOKUP(Sheet1!G832,Sheet2!$H$2:$J$300,3,FALSE)</f>
        <v>UTA</v>
      </c>
      <c r="AK810" t="str">
        <f>VLOOKUP(Sheet1!H832,Sheet2!$H$2:$J$300,3,FALSE)</f>
        <v>UTA</v>
      </c>
      <c r="AL810" t="str">
        <f>VLOOKUP(Sheet1!I832,Sheet2!$H$2:$J$300,3,FALSE)</f>
        <v>DEN</v>
      </c>
      <c r="AM810" t="str">
        <f>VLOOKUP(Sheet1!J832,Sheet2!$H$2:$J$300,3,FALSE)</f>
        <v>MIN</v>
      </c>
      <c r="AN810">
        <f si="121" t="shared"/>
        <v>2</v>
      </c>
      <c r="AO810">
        <f si="122" t="shared"/>
        <v>2</v>
      </c>
      <c r="AP810">
        <f si="123" t="shared"/>
        <v>2</v>
      </c>
      <c r="AQ810">
        <f si="124" t="shared"/>
        <v>2</v>
      </c>
      <c r="AR810">
        <f si="125" t="shared"/>
        <v>1</v>
      </c>
      <c r="AS810">
        <f si="126" t="shared"/>
        <v>2</v>
      </c>
      <c r="AT810">
        <f si="127" t="shared"/>
        <v>2</v>
      </c>
      <c r="AU810">
        <f si="128" t="shared"/>
        <v>2</v>
      </c>
      <c r="AV810">
        <f si="129" t="shared"/>
        <v>2</v>
      </c>
      <c r="AW810">
        <f si="130" t="shared"/>
        <v>2</v>
      </c>
    </row>
    <row r="811" spans="30:49" x14ac:dyDescent="0.25">
      <c r="AD811">
        <v>810</v>
      </c>
      <c r="AE811" t="str">
        <f>VLOOKUP(Sheet1!B833,Sheet2!$H$2:$J$300,3,FALSE)</f>
        <v>PHI</v>
      </c>
      <c r="AF811" t="str">
        <f>VLOOKUP(Sheet1!C833,Sheet2!$H$2:$J$300,3,FALSE)</f>
        <v>MIN</v>
      </c>
      <c r="AG811" t="str">
        <f>VLOOKUP(Sheet1!D833,Sheet2!$H$2:$J$300,3,FALSE)</f>
        <v>PHI</v>
      </c>
      <c r="AH811" t="str">
        <f>VLOOKUP(Sheet1!E833,Sheet2!$H$2:$J$300,3,FALSE)</f>
        <v>DEN</v>
      </c>
      <c r="AI811" t="str">
        <f>VLOOKUP(Sheet1!F833,Sheet2!$H$2:$J$300,3,FALSE)</f>
        <v>UTA</v>
      </c>
      <c r="AJ811" t="str">
        <f>VLOOKUP(Sheet1!G833,Sheet2!$H$2:$J$300,3,FALSE)</f>
        <v>ATL</v>
      </c>
      <c r="AK811" t="str">
        <f>VLOOKUP(Sheet1!H833,Sheet2!$H$2:$J$300,3,FALSE)</f>
        <v>PHO</v>
      </c>
      <c r="AL811" t="str">
        <f>VLOOKUP(Sheet1!I833,Sheet2!$H$2:$J$300,3,FALSE)</f>
        <v>DEN</v>
      </c>
      <c r="AM811" t="str">
        <f>VLOOKUP(Sheet1!J833,Sheet2!$H$2:$J$300,3,FALSE)</f>
        <v>PHI</v>
      </c>
      <c r="AN811">
        <f si="121" t="shared"/>
        <v>3</v>
      </c>
      <c r="AO811">
        <f si="122" t="shared"/>
        <v>1</v>
      </c>
      <c r="AP811">
        <f si="123" t="shared"/>
        <v>3</v>
      </c>
      <c r="AQ811">
        <f si="124" t="shared"/>
        <v>2</v>
      </c>
      <c r="AR811">
        <f si="125" t="shared"/>
        <v>1</v>
      </c>
      <c r="AS811">
        <f si="126" t="shared"/>
        <v>1</v>
      </c>
      <c r="AT811">
        <f si="127" t="shared"/>
        <v>1</v>
      </c>
      <c r="AU811">
        <f si="128" t="shared"/>
        <v>2</v>
      </c>
      <c r="AV811">
        <f si="129" t="shared"/>
        <v>3</v>
      </c>
      <c r="AW811">
        <f si="130" t="shared"/>
        <v>3</v>
      </c>
    </row>
    <row r="812" spans="30:49" x14ac:dyDescent="0.25">
      <c r="AD812">
        <v>811</v>
      </c>
      <c r="AE812" t="str">
        <f>VLOOKUP(Sheet1!B834,Sheet2!$H$2:$J$300,3,FALSE)</f>
        <v>PHI</v>
      </c>
      <c r="AF812" t="str">
        <f>VLOOKUP(Sheet1!C834,Sheet2!$H$2:$J$300,3,FALSE)</f>
        <v>PHI</v>
      </c>
      <c r="AG812" t="str">
        <f>VLOOKUP(Sheet1!D834,Sheet2!$H$2:$J$300,3,FALSE)</f>
        <v>PHI</v>
      </c>
      <c r="AH812" t="str">
        <f>VLOOKUP(Sheet1!E834,Sheet2!$H$2:$J$300,3,FALSE)</f>
        <v>DEN</v>
      </c>
      <c r="AI812" t="str">
        <f>VLOOKUP(Sheet1!F834,Sheet2!$H$2:$J$300,3,FALSE)</f>
        <v>DEN</v>
      </c>
      <c r="AJ812" t="str">
        <f>VLOOKUP(Sheet1!G834,Sheet2!$H$2:$J$300,3,FALSE)</f>
        <v>HOU</v>
      </c>
      <c r="AK812" t="str">
        <f>VLOOKUP(Sheet1!H834,Sheet2!$H$2:$J$300,3,FALSE)</f>
        <v>ATL</v>
      </c>
      <c r="AL812" t="str">
        <f>VLOOKUP(Sheet1!I834,Sheet2!$H$2:$J$300,3,FALSE)</f>
        <v>PHO</v>
      </c>
      <c r="AM812" t="str">
        <f>VLOOKUP(Sheet1!J834,Sheet2!$H$2:$J$300,3,FALSE)</f>
        <v>MIN</v>
      </c>
      <c r="AN812">
        <f si="121" t="shared"/>
        <v>3</v>
      </c>
      <c r="AO812">
        <f si="122" t="shared"/>
        <v>3</v>
      </c>
      <c r="AP812">
        <f si="123" t="shared"/>
        <v>3</v>
      </c>
      <c r="AQ812">
        <f si="124" t="shared"/>
        <v>2</v>
      </c>
      <c r="AR812">
        <f si="125" t="shared"/>
        <v>2</v>
      </c>
      <c r="AS812">
        <f si="126" t="shared"/>
        <v>1</v>
      </c>
      <c r="AT812">
        <f si="127" t="shared"/>
        <v>1</v>
      </c>
      <c r="AU812">
        <f si="128" t="shared"/>
        <v>1</v>
      </c>
      <c r="AV812">
        <f si="129" t="shared"/>
        <v>1</v>
      </c>
      <c r="AW812">
        <f si="130" t="shared"/>
        <v>3</v>
      </c>
    </row>
    <row r="813" spans="30:49" x14ac:dyDescent="0.25">
      <c r="AD813">
        <v>812</v>
      </c>
      <c r="AE813" t="str">
        <f>VLOOKUP(Sheet1!B835,Sheet2!$H$2:$J$300,3,FALSE)</f>
        <v>PHI</v>
      </c>
      <c r="AF813" t="str">
        <f>VLOOKUP(Sheet1!C835,Sheet2!$H$2:$J$300,3,FALSE)</f>
        <v>PHI</v>
      </c>
      <c r="AG813" t="str">
        <f>VLOOKUP(Sheet1!D835,Sheet2!$H$2:$J$300,3,FALSE)</f>
        <v>PHI</v>
      </c>
      <c r="AH813" t="str">
        <f>VLOOKUP(Sheet1!E835,Sheet2!$H$2:$J$300,3,FALSE)</f>
        <v>DEN</v>
      </c>
      <c r="AI813" t="str">
        <f>VLOOKUP(Sheet1!F835,Sheet2!$H$2:$J$300,3,FALSE)</f>
        <v>PHO</v>
      </c>
      <c r="AJ813" t="str">
        <f>VLOOKUP(Sheet1!G835,Sheet2!$H$2:$J$300,3,FALSE)</f>
        <v>UTA</v>
      </c>
      <c r="AK813" t="str">
        <f>VLOOKUP(Sheet1!H835,Sheet2!$H$2:$J$300,3,FALSE)</f>
        <v>SAC</v>
      </c>
      <c r="AL813" t="str">
        <f>VLOOKUP(Sheet1!I835,Sheet2!$H$2:$J$300,3,FALSE)</f>
        <v>PHO</v>
      </c>
      <c r="AM813" t="str">
        <f>VLOOKUP(Sheet1!J835,Sheet2!$H$2:$J$300,3,FALSE)</f>
        <v>MIN</v>
      </c>
      <c r="AN813">
        <f si="121" t="shared"/>
        <v>3</v>
      </c>
      <c r="AO813">
        <f si="122" t="shared"/>
        <v>3</v>
      </c>
      <c r="AP813">
        <f si="123" t="shared"/>
        <v>3</v>
      </c>
      <c r="AQ813">
        <f si="124" t="shared"/>
        <v>1</v>
      </c>
      <c r="AR813">
        <f si="125" t="shared"/>
        <v>2</v>
      </c>
      <c r="AS813">
        <f si="126" t="shared"/>
        <v>1</v>
      </c>
      <c r="AT813">
        <f si="127" t="shared"/>
        <v>1</v>
      </c>
      <c r="AU813">
        <f si="128" t="shared"/>
        <v>2</v>
      </c>
      <c r="AV813">
        <f si="129" t="shared"/>
        <v>1</v>
      </c>
      <c r="AW813">
        <f si="130" t="shared"/>
        <v>3</v>
      </c>
    </row>
    <row r="814" spans="30:49" x14ac:dyDescent="0.25">
      <c r="AD814">
        <v>813</v>
      </c>
      <c r="AE814" t="str">
        <f>VLOOKUP(Sheet1!B836,Sheet2!$H$2:$J$300,3,FALSE)</f>
        <v>PHI</v>
      </c>
      <c r="AF814" t="str">
        <f>VLOOKUP(Sheet1!C836,Sheet2!$H$2:$J$300,3,FALSE)</f>
        <v>SAC</v>
      </c>
      <c r="AG814" t="str">
        <f>VLOOKUP(Sheet1!D836,Sheet2!$H$2:$J$300,3,FALSE)</f>
        <v>PHO</v>
      </c>
      <c r="AH814" t="str">
        <f>VLOOKUP(Sheet1!E836,Sheet2!$H$2:$J$300,3,FALSE)</f>
        <v>DEN</v>
      </c>
      <c r="AI814" t="str">
        <f>VLOOKUP(Sheet1!F836,Sheet2!$H$2:$J$300,3,FALSE)</f>
        <v>UTA</v>
      </c>
      <c r="AJ814" t="str">
        <f>VLOOKUP(Sheet1!G836,Sheet2!$H$2:$J$300,3,FALSE)</f>
        <v>SAC</v>
      </c>
      <c r="AK814" t="str">
        <f>VLOOKUP(Sheet1!H836,Sheet2!$H$2:$J$300,3,FALSE)</f>
        <v>PHO</v>
      </c>
      <c r="AL814" t="str">
        <f>VLOOKUP(Sheet1!I836,Sheet2!$H$2:$J$300,3,FALSE)</f>
        <v>UTA</v>
      </c>
      <c r="AM814" t="str">
        <f>VLOOKUP(Sheet1!J836,Sheet2!$H$2:$J$300,3,FALSE)</f>
        <v>UTA</v>
      </c>
      <c r="AN814">
        <f si="121" t="shared"/>
        <v>1</v>
      </c>
      <c r="AO814">
        <f si="122" t="shared"/>
        <v>2</v>
      </c>
      <c r="AP814">
        <f si="123" t="shared"/>
        <v>2</v>
      </c>
      <c r="AQ814">
        <f si="124" t="shared"/>
        <v>1</v>
      </c>
      <c r="AR814">
        <f si="125" t="shared"/>
        <v>3</v>
      </c>
      <c r="AS814">
        <f si="126" t="shared"/>
        <v>2</v>
      </c>
      <c r="AT814">
        <f si="127" t="shared"/>
        <v>2</v>
      </c>
      <c r="AU814">
        <f si="128" t="shared"/>
        <v>3</v>
      </c>
      <c r="AV814">
        <f si="129" t="shared"/>
        <v>3</v>
      </c>
      <c r="AW814">
        <f si="130" t="shared"/>
        <v>3</v>
      </c>
    </row>
    <row r="815" spans="30:49" x14ac:dyDescent="0.25">
      <c r="AD815">
        <v>814</v>
      </c>
      <c r="AE815" t="str">
        <f>VLOOKUP(Sheet1!B837,Sheet2!$H$2:$J$300,3,FALSE)</f>
        <v>PHI</v>
      </c>
      <c r="AF815" t="str">
        <f>VLOOKUP(Sheet1!C837,Sheet2!$H$2:$J$300,3,FALSE)</f>
        <v>ATL</v>
      </c>
      <c r="AG815" t="str">
        <f>VLOOKUP(Sheet1!D837,Sheet2!$H$2:$J$300,3,FALSE)</f>
        <v>PHO</v>
      </c>
      <c r="AH815" t="str">
        <f>VLOOKUP(Sheet1!E837,Sheet2!$H$2:$J$300,3,FALSE)</f>
        <v>DEN</v>
      </c>
      <c r="AI815" t="str">
        <f>VLOOKUP(Sheet1!F837,Sheet2!$H$2:$J$300,3,FALSE)</f>
        <v>PHO</v>
      </c>
      <c r="AJ815" t="str">
        <f>VLOOKUP(Sheet1!G837,Sheet2!$H$2:$J$300,3,FALSE)</f>
        <v>HOU</v>
      </c>
      <c r="AK815" t="str">
        <f>VLOOKUP(Sheet1!H837,Sheet2!$H$2:$J$300,3,FALSE)</f>
        <v>DEN</v>
      </c>
      <c r="AL815" t="str">
        <f>VLOOKUP(Sheet1!I837,Sheet2!$H$2:$J$300,3,FALSE)</f>
        <v>UTA</v>
      </c>
      <c r="AM815" t="str">
        <f>VLOOKUP(Sheet1!J837,Sheet2!$H$2:$J$300,3,FALSE)</f>
        <v>UTA</v>
      </c>
      <c r="AN815">
        <f si="121" t="shared"/>
        <v>1</v>
      </c>
      <c r="AO815">
        <f si="122" t="shared"/>
        <v>1</v>
      </c>
      <c r="AP815">
        <f si="123" t="shared"/>
        <v>2</v>
      </c>
      <c r="AQ815">
        <f si="124" t="shared"/>
        <v>2</v>
      </c>
      <c r="AR815">
        <f si="125" t="shared"/>
        <v>2</v>
      </c>
      <c r="AS815">
        <f si="126" t="shared"/>
        <v>1</v>
      </c>
      <c r="AT815">
        <f si="127" t="shared"/>
        <v>2</v>
      </c>
      <c r="AU815">
        <f si="128" t="shared"/>
        <v>2</v>
      </c>
      <c r="AV815">
        <f si="129" t="shared"/>
        <v>2</v>
      </c>
      <c r="AW815">
        <f si="130" t="shared"/>
        <v>2</v>
      </c>
    </row>
    <row r="816" spans="30:49" x14ac:dyDescent="0.25">
      <c r="AD816">
        <v>815</v>
      </c>
      <c r="AE816" t="str">
        <f>VLOOKUP(Sheet1!B838,Sheet2!$H$2:$J$300,3,FALSE)</f>
        <v>PHI</v>
      </c>
      <c r="AF816" t="str">
        <f>VLOOKUP(Sheet1!C838,Sheet2!$H$2:$J$300,3,FALSE)</f>
        <v>PHI</v>
      </c>
      <c r="AG816" t="str">
        <f>VLOOKUP(Sheet1!D838,Sheet2!$H$2:$J$300,3,FALSE)</f>
        <v>PHO</v>
      </c>
      <c r="AH816" t="str">
        <f>VLOOKUP(Sheet1!E838,Sheet2!$H$2:$J$300,3,FALSE)</f>
        <v>DEN</v>
      </c>
      <c r="AI816" t="str">
        <f>VLOOKUP(Sheet1!F838,Sheet2!$H$2:$J$300,3,FALSE)</f>
        <v>ATL</v>
      </c>
      <c r="AJ816" t="str">
        <f>VLOOKUP(Sheet1!G838,Sheet2!$H$2:$J$300,3,FALSE)</f>
        <v>PHI</v>
      </c>
      <c r="AK816" t="str">
        <f>VLOOKUP(Sheet1!H838,Sheet2!$H$2:$J$300,3,FALSE)</f>
        <v>HOU</v>
      </c>
      <c r="AL816" t="str">
        <f>VLOOKUP(Sheet1!I838,Sheet2!$H$2:$J$300,3,FALSE)</f>
        <v>PHO</v>
      </c>
      <c r="AM816" t="str">
        <f>VLOOKUP(Sheet1!J838,Sheet2!$H$2:$J$300,3,FALSE)</f>
        <v>DEN</v>
      </c>
      <c r="AN816">
        <f si="121" t="shared"/>
        <v>3</v>
      </c>
      <c r="AO816">
        <f si="122" t="shared"/>
        <v>3</v>
      </c>
      <c r="AP816">
        <f si="123" t="shared"/>
        <v>2</v>
      </c>
      <c r="AQ816">
        <f si="124" t="shared"/>
        <v>2</v>
      </c>
      <c r="AR816">
        <f si="125" t="shared"/>
        <v>1</v>
      </c>
      <c r="AS816">
        <f si="126" t="shared"/>
        <v>3</v>
      </c>
      <c r="AT816">
        <f si="127" t="shared"/>
        <v>1</v>
      </c>
      <c r="AU816">
        <f si="128" t="shared"/>
        <v>2</v>
      </c>
      <c r="AV816">
        <f si="129" t="shared"/>
        <v>2</v>
      </c>
      <c r="AW816">
        <f si="130" t="shared"/>
        <v>3</v>
      </c>
    </row>
    <row r="817" spans="30:49" x14ac:dyDescent="0.25">
      <c r="AD817">
        <v>816</v>
      </c>
      <c r="AE817" t="str">
        <f>VLOOKUP(Sheet1!B839,Sheet2!$H$2:$J$300,3,FALSE)</f>
        <v>PHI</v>
      </c>
      <c r="AF817" t="str">
        <f>VLOOKUP(Sheet1!C839,Sheet2!$H$2:$J$300,3,FALSE)</f>
        <v>PHI</v>
      </c>
      <c r="AG817" t="str">
        <f>VLOOKUP(Sheet1!D839,Sheet2!$H$2:$J$300,3,FALSE)</f>
        <v>SAC</v>
      </c>
      <c r="AH817" t="str">
        <f>VLOOKUP(Sheet1!E839,Sheet2!$H$2:$J$300,3,FALSE)</f>
        <v>DEN</v>
      </c>
      <c r="AI817" t="str">
        <f>VLOOKUP(Sheet1!F839,Sheet2!$H$2:$J$300,3,FALSE)</f>
        <v>DEN</v>
      </c>
      <c r="AJ817" t="str">
        <f>VLOOKUP(Sheet1!G839,Sheet2!$H$2:$J$300,3,FALSE)</f>
        <v>PHO</v>
      </c>
      <c r="AK817" t="str">
        <f>VLOOKUP(Sheet1!H839,Sheet2!$H$2:$J$300,3,FALSE)</f>
        <v>HOU</v>
      </c>
      <c r="AL817" t="str">
        <f>VLOOKUP(Sheet1!I839,Sheet2!$H$2:$J$300,3,FALSE)</f>
        <v>MIN</v>
      </c>
      <c r="AM817" t="str">
        <f>VLOOKUP(Sheet1!J839,Sheet2!$H$2:$J$300,3,FALSE)</f>
        <v>MIN</v>
      </c>
      <c r="AN817">
        <f si="121" t="shared"/>
        <v>2</v>
      </c>
      <c r="AO817">
        <f si="122" t="shared"/>
        <v>2</v>
      </c>
      <c r="AP817">
        <f si="123" t="shared"/>
        <v>1</v>
      </c>
      <c r="AQ817">
        <f si="124" t="shared"/>
        <v>2</v>
      </c>
      <c r="AR817">
        <f si="125" t="shared"/>
        <v>2</v>
      </c>
      <c r="AS817">
        <f si="126" t="shared"/>
        <v>1</v>
      </c>
      <c r="AT817">
        <f si="127" t="shared"/>
        <v>1</v>
      </c>
      <c r="AU817">
        <f si="128" t="shared"/>
        <v>2</v>
      </c>
      <c r="AV817">
        <f si="129" t="shared"/>
        <v>2</v>
      </c>
      <c r="AW817">
        <f si="130" t="shared"/>
        <v>2</v>
      </c>
    </row>
    <row r="818" spans="30:49" x14ac:dyDescent="0.25">
      <c r="AD818">
        <v>817</v>
      </c>
      <c r="AE818" t="str">
        <f>VLOOKUP(Sheet1!B840,Sheet2!$H$2:$J$300,3,FALSE)</f>
        <v>PHI</v>
      </c>
      <c r="AF818" t="str">
        <f>VLOOKUP(Sheet1!C840,Sheet2!$H$2:$J$300,3,FALSE)</f>
        <v>ATL</v>
      </c>
      <c r="AG818" t="str">
        <f>VLOOKUP(Sheet1!D840,Sheet2!$H$2:$J$300,3,FALSE)</f>
        <v>PHO</v>
      </c>
      <c r="AH818" t="str">
        <f>VLOOKUP(Sheet1!E840,Sheet2!$H$2:$J$300,3,FALSE)</f>
        <v>PHI</v>
      </c>
      <c r="AI818" t="str">
        <f>VLOOKUP(Sheet1!F840,Sheet2!$H$2:$J$300,3,FALSE)</f>
        <v>DEN</v>
      </c>
      <c r="AJ818" t="str">
        <f>VLOOKUP(Sheet1!G840,Sheet2!$H$2:$J$300,3,FALSE)</f>
        <v>UTA</v>
      </c>
      <c r="AK818" t="str">
        <f>VLOOKUP(Sheet1!H840,Sheet2!$H$2:$J$300,3,FALSE)</f>
        <v>PHO</v>
      </c>
      <c r="AL818" t="str">
        <f>VLOOKUP(Sheet1!I840,Sheet2!$H$2:$J$300,3,FALSE)</f>
        <v>DEN</v>
      </c>
      <c r="AM818" t="str">
        <f>VLOOKUP(Sheet1!J840,Sheet2!$H$2:$J$300,3,FALSE)</f>
        <v>PHO</v>
      </c>
      <c r="AN818">
        <f si="121" t="shared"/>
        <v>2</v>
      </c>
      <c r="AO818">
        <f si="122" t="shared"/>
        <v>1</v>
      </c>
      <c r="AP818">
        <f si="123" t="shared"/>
        <v>3</v>
      </c>
      <c r="AQ818">
        <f si="124" t="shared"/>
        <v>2</v>
      </c>
      <c r="AR818">
        <f si="125" t="shared"/>
        <v>2</v>
      </c>
      <c r="AS818">
        <f si="126" t="shared"/>
        <v>1</v>
      </c>
      <c r="AT818">
        <f si="127" t="shared"/>
        <v>3</v>
      </c>
      <c r="AU818">
        <f si="128" t="shared"/>
        <v>2</v>
      </c>
      <c r="AV818">
        <f si="129" t="shared"/>
        <v>3</v>
      </c>
      <c r="AW818">
        <f si="130" t="shared"/>
        <v>3</v>
      </c>
    </row>
    <row r="819" spans="30:49" x14ac:dyDescent="0.25">
      <c r="AD819">
        <v>818</v>
      </c>
      <c r="AE819" t="str">
        <f>VLOOKUP(Sheet1!B841,Sheet2!$H$2:$J$300,3,FALSE)</f>
        <v>PHI</v>
      </c>
      <c r="AF819" t="str">
        <f>VLOOKUP(Sheet1!C841,Sheet2!$H$2:$J$300,3,FALSE)</f>
        <v>PHI</v>
      </c>
      <c r="AG819" t="str">
        <f>VLOOKUP(Sheet1!D841,Sheet2!$H$2:$J$300,3,FALSE)</f>
        <v>PHI</v>
      </c>
      <c r="AH819" t="str">
        <f>VLOOKUP(Sheet1!E841,Sheet2!$H$2:$J$300,3,FALSE)</f>
        <v>DEN</v>
      </c>
      <c r="AI819" t="str">
        <f>VLOOKUP(Sheet1!F841,Sheet2!$H$2:$J$300,3,FALSE)</f>
        <v>PHO</v>
      </c>
      <c r="AJ819" t="str">
        <f>VLOOKUP(Sheet1!G841,Sheet2!$H$2:$J$300,3,FALSE)</f>
        <v>UTA</v>
      </c>
      <c r="AK819" t="str">
        <f>VLOOKUP(Sheet1!H841,Sheet2!$H$2:$J$300,3,FALSE)</f>
        <v>HOU</v>
      </c>
      <c r="AL819" t="str">
        <f>VLOOKUP(Sheet1!I841,Sheet2!$H$2:$J$300,3,FALSE)</f>
        <v>MIN</v>
      </c>
      <c r="AM819" t="str">
        <f>VLOOKUP(Sheet1!J841,Sheet2!$H$2:$J$300,3,FALSE)</f>
        <v>UTA</v>
      </c>
      <c r="AN819">
        <f si="121" t="shared"/>
        <v>3</v>
      </c>
      <c r="AO819">
        <f si="122" t="shared"/>
        <v>3</v>
      </c>
      <c r="AP819">
        <f si="123" t="shared"/>
        <v>3</v>
      </c>
      <c r="AQ819">
        <f si="124" t="shared"/>
        <v>1</v>
      </c>
      <c r="AR819">
        <f si="125" t="shared"/>
        <v>1</v>
      </c>
      <c r="AS819">
        <f si="126" t="shared"/>
        <v>2</v>
      </c>
      <c r="AT819">
        <f si="127" t="shared"/>
        <v>1</v>
      </c>
      <c r="AU819">
        <f si="128" t="shared"/>
        <v>1</v>
      </c>
      <c r="AV819">
        <f si="129" t="shared"/>
        <v>2</v>
      </c>
      <c r="AW819">
        <f si="130" t="shared"/>
        <v>3</v>
      </c>
    </row>
    <row r="820" spans="30:49" x14ac:dyDescent="0.25">
      <c r="AD820">
        <v>819</v>
      </c>
      <c r="AE820" t="str">
        <f>VLOOKUP(Sheet1!B842,Sheet2!$H$2:$J$300,3,FALSE)</f>
        <v>UTA</v>
      </c>
      <c r="AF820" t="str">
        <f>VLOOKUP(Sheet1!C842,Sheet2!$H$2:$J$300,3,FALSE)</f>
        <v>MIN</v>
      </c>
      <c r="AG820" t="str">
        <f>VLOOKUP(Sheet1!D842,Sheet2!$H$2:$J$300,3,FALSE)</f>
        <v>PHO</v>
      </c>
      <c r="AH820" t="str">
        <f>VLOOKUP(Sheet1!E842,Sheet2!$H$2:$J$300,3,FALSE)</f>
        <v>DEN</v>
      </c>
      <c r="AI820" t="str">
        <f>VLOOKUP(Sheet1!F842,Sheet2!$H$2:$J$300,3,FALSE)</f>
        <v>DEN</v>
      </c>
      <c r="AJ820" t="str">
        <f>VLOOKUP(Sheet1!G842,Sheet2!$H$2:$J$300,3,FALSE)</f>
        <v>HOU</v>
      </c>
      <c r="AK820" t="str">
        <f>VLOOKUP(Sheet1!H842,Sheet2!$H$2:$J$300,3,FALSE)</f>
        <v>ATL</v>
      </c>
      <c r="AL820" t="str">
        <f>VLOOKUP(Sheet1!I842,Sheet2!$H$2:$J$300,3,FALSE)</f>
        <v>PHO</v>
      </c>
      <c r="AM820" t="str">
        <f>VLOOKUP(Sheet1!J842,Sheet2!$H$2:$J$300,3,FALSE)</f>
        <v>PHI</v>
      </c>
      <c r="AN820">
        <f si="121" t="shared"/>
        <v>1</v>
      </c>
      <c r="AO820">
        <f si="122" t="shared"/>
        <v>1</v>
      </c>
      <c r="AP820">
        <f si="123" t="shared"/>
        <v>2</v>
      </c>
      <c r="AQ820">
        <f si="124" t="shared"/>
        <v>2</v>
      </c>
      <c r="AR820">
        <f si="125" t="shared"/>
        <v>2</v>
      </c>
      <c r="AS820">
        <f si="126" t="shared"/>
        <v>1</v>
      </c>
      <c r="AT820">
        <f si="127" t="shared"/>
        <v>1</v>
      </c>
      <c r="AU820">
        <f si="128" t="shared"/>
        <v>2</v>
      </c>
      <c r="AV820">
        <f si="129" t="shared"/>
        <v>1</v>
      </c>
      <c r="AW820">
        <f si="130" t="shared"/>
        <v>2</v>
      </c>
    </row>
    <row r="821" spans="30:49" x14ac:dyDescent="0.25">
      <c r="AD821">
        <v>820</v>
      </c>
      <c r="AE821" t="str">
        <f>VLOOKUP(Sheet1!B843,Sheet2!$H$2:$J$300,3,FALSE)</f>
        <v>PHI</v>
      </c>
      <c r="AF821" t="str">
        <f>VLOOKUP(Sheet1!C843,Sheet2!$H$2:$J$300,3,FALSE)</f>
        <v>MIN</v>
      </c>
      <c r="AG821" t="str">
        <f>VLOOKUP(Sheet1!D843,Sheet2!$H$2:$J$300,3,FALSE)</f>
        <v>UTA</v>
      </c>
      <c r="AH821" t="str">
        <f>VLOOKUP(Sheet1!E843,Sheet2!$H$2:$J$300,3,FALSE)</f>
        <v>DEN</v>
      </c>
      <c r="AI821" t="str">
        <f>VLOOKUP(Sheet1!F843,Sheet2!$H$2:$J$300,3,FALSE)</f>
        <v>PHO</v>
      </c>
      <c r="AJ821" t="str">
        <f>VLOOKUP(Sheet1!G843,Sheet2!$H$2:$J$300,3,FALSE)</f>
        <v>PHO</v>
      </c>
      <c r="AK821" t="str">
        <f>VLOOKUP(Sheet1!H843,Sheet2!$H$2:$J$300,3,FALSE)</f>
        <v>PHO</v>
      </c>
      <c r="AL821" t="str">
        <f>VLOOKUP(Sheet1!I843,Sheet2!$H$2:$J$300,3,FALSE)</f>
        <v>MIN</v>
      </c>
      <c r="AM821" t="str">
        <f>VLOOKUP(Sheet1!J843,Sheet2!$H$2:$J$300,3,FALSE)</f>
        <v>PHI</v>
      </c>
      <c r="AN821">
        <f si="121" t="shared"/>
        <v>2</v>
      </c>
      <c r="AO821">
        <f si="122" t="shared"/>
        <v>2</v>
      </c>
      <c r="AP821">
        <f si="123" t="shared"/>
        <v>1</v>
      </c>
      <c r="AQ821">
        <f si="124" t="shared"/>
        <v>1</v>
      </c>
      <c r="AR821">
        <f si="125" t="shared"/>
        <v>3</v>
      </c>
      <c r="AS821">
        <f si="126" t="shared"/>
        <v>3</v>
      </c>
      <c r="AT821">
        <f si="127" t="shared"/>
        <v>3</v>
      </c>
      <c r="AU821">
        <f si="128" t="shared"/>
        <v>2</v>
      </c>
      <c r="AV821">
        <f si="129" t="shared"/>
        <v>2</v>
      </c>
      <c r="AW821">
        <f si="130" t="shared"/>
        <v>3</v>
      </c>
    </row>
    <row r="822" spans="30:49" x14ac:dyDescent="0.25">
      <c r="AD822">
        <v>821</v>
      </c>
      <c r="AE822" t="str">
        <f>VLOOKUP(Sheet1!B844,Sheet2!$H$2:$J$300,3,FALSE)</f>
        <v>PHI</v>
      </c>
      <c r="AF822" t="str">
        <f>VLOOKUP(Sheet1!C844,Sheet2!$H$2:$J$300,3,FALSE)</f>
        <v>UTA</v>
      </c>
      <c r="AG822" t="str">
        <f>VLOOKUP(Sheet1!D844,Sheet2!$H$2:$J$300,3,FALSE)</f>
        <v>PHO</v>
      </c>
      <c r="AH822" t="str">
        <f>VLOOKUP(Sheet1!E844,Sheet2!$H$2:$J$300,3,FALSE)</f>
        <v>DEN</v>
      </c>
      <c r="AI822" t="str">
        <f>VLOOKUP(Sheet1!F844,Sheet2!$H$2:$J$300,3,FALSE)</f>
        <v>DEN</v>
      </c>
      <c r="AJ822" t="str">
        <f>VLOOKUP(Sheet1!G844,Sheet2!$H$2:$J$300,3,FALSE)</f>
        <v>UTA</v>
      </c>
      <c r="AK822" t="str">
        <f>VLOOKUP(Sheet1!H844,Sheet2!$H$2:$J$300,3,FALSE)</f>
        <v>PHO</v>
      </c>
      <c r="AL822" t="str">
        <f>VLOOKUP(Sheet1!I844,Sheet2!$H$2:$J$300,3,FALSE)</f>
        <v>DEN</v>
      </c>
      <c r="AM822" t="str">
        <f>VLOOKUP(Sheet1!J844,Sheet2!$H$2:$J$300,3,FALSE)</f>
        <v>UTA</v>
      </c>
      <c r="AN822">
        <f ref="AN822:AN885" si="131" t="shared">COUNTIF($AE822:$AM822,AE822)</f>
        <v>1</v>
      </c>
      <c r="AO822">
        <f ref="AO822:AO885" si="132" t="shared">COUNTIF($AE822:$AM822,AF822)</f>
        <v>3</v>
      </c>
      <c r="AP822">
        <f ref="AP822:AP885" si="133" t="shared">COUNTIF($AE822:$AM822,AG822)</f>
        <v>2</v>
      </c>
      <c r="AQ822">
        <f ref="AQ822:AQ885" si="134" t="shared">COUNTIF($AE822:$AM822,AH822)</f>
        <v>3</v>
      </c>
      <c r="AR822">
        <f ref="AR822:AR885" si="135" t="shared">COUNTIF($AE822:$AM822,AI822)</f>
        <v>3</v>
      </c>
      <c r="AS822">
        <f ref="AS822:AS885" si="136" t="shared">COUNTIF($AE822:$AM822,AJ822)</f>
        <v>3</v>
      </c>
      <c r="AT822">
        <f ref="AT822:AT885" si="137" t="shared">COUNTIF($AE822:$AM822,AK822)</f>
        <v>2</v>
      </c>
      <c r="AU822">
        <f ref="AU822:AU885" si="138" t="shared">COUNTIF($AE822:$AM822,AL822)</f>
        <v>3</v>
      </c>
      <c r="AV822">
        <f ref="AV822:AV885" si="139" t="shared">COUNTIF($AE822:$AM822,AM822)</f>
        <v>3</v>
      </c>
      <c r="AW822">
        <f ref="AW822:AW885" si="140" t="shared">MAX(AN822:AV822)</f>
        <v>3</v>
      </c>
    </row>
    <row r="823" spans="30:49" x14ac:dyDescent="0.25">
      <c r="AD823">
        <v>822</v>
      </c>
      <c r="AE823" t="str">
        <f>VLOOKUP(Sheet1!B845,Sheet2!$H$2:$J$300,3,FALSE)</f>
        <v>PHI</v>
      </c>
      <c r="AF823" t="str">
        <f>VLOOKUP(Sheet1!C845,Sheet2!$H$2:$J$300,3,FALSE)</f>
        <v>UTA</v>
      </c>
      <c r="AG823" t="str">
        <f>VLOOKUP(Sheet1!D845,Sheet2!$H$2:$J$300,3,FALSE)</f>
        <v>PHI</v>
      </c>
      <c r="AH823" t="str">
        <f>VLOOKUP(Sheet1!E845,Sheet2!$H$2:$J$300,3,FALSE)</f>
        <v>DEN</v>
      </c>
      <c r="AI823" t="str">
        <f>VLOOKUP(Sheet1!F845,Sheet2!$H$2:$J$300,3,FALSE)</f>
        <v>PHO</v>
      </c>
      <c r="AJ823" t="str">
        <f>VLOOKUP(Sheet1!G845,Sheet2!$H$2:$J$300,3,FALSE)</f>
        <v>PHI</v>
      </c>
      <c r="AK823" t="str">
        <f>VLOOKUP(Sheet1!H845,Sheet2!$H$2:$J$300,3,FALSE)</f>
        <v>PHO</v>
      </c>
      <c r="AL823" t="str">
        <f>VLOOKUP(Sheet1!I845,Sheet2!$H$2:$J$300,3,FALSE)</f>
        <v>DEN</v>
      </c>
      <c r="AM823" t="str">
        <f>VLOOKUP(Sheet1!J845,Sheet2!$H$2:$J$300,3,FALSE)</f>
        <v>MIN</v>
      </c>
      <c r="AN823">
        <f si="131" t="shared"/>
        <v>3</v>
      </c>
      <c r="AO823">
        <f si="132" t="shared"/>
        <v>1</v>
      </c>
      <c r="AP823">
        <f si="133" t="shared"/>
        <v>3</v>
      </c>
      <c r="AQ823">
        <f si="134" t="shared"/>
        <v>2</v>
      </c>
      <c r="AR823">
        <f si="135" t="shared"/>
        <v>2</v>
      </c>
      <c r="AS823">
        <f si="136" t="shared"/>
        <v>3</v>
      </c>
      <c r="AT823">
        <f si="137" t="shared"/>
        <v>2</v>
      </c>
      <c r="AU823">
        <f si="138" t="shared"/>
        <v>2</v>
      </c>
      <c r="AV823">
        <f si="139" t="shared"/>
        <v>1</v>
      </c>
      <c r="AW823">
        <f si="140" t="shared"/>
        <v>3</v>
      </c>
    </row>
    <row r="824" spans="30:49" x14ac:dyDescent="0.25">
      <c r="AD824">
        <v>823</v>
      </c>
      <c r="AE824" t="str">
        <f>VLOOKUP(Sheet1!B846,Sheet2!$H$2:$J$300,3,FALSE)</f>
        <v>PHI</v>
      </c>
      <c r="AF824" t="str">
        <f>VLOOKUP(Sheet1!C846,Sheet2!$H$2:$J$300,3,FALSE)</f>
        <v>ATL</v>
      </c>
      <c r="AG824" t="str">
        <f>VLOOKUP(Sheet1!D846,Sheet2!$H$2:$J$300,3,FALSE)</f>
        <v>PHO</v>
      </c>
      <c r="AH824" t="str">
        <f>VLOOKUP(Sheet1!E846,Sheet2!$H$2:$J$300,3,FALSE)</f>
        <v>DEN</v>
      </c>
      <c r="AI824" t="str">
        <f>VLOOKUP(Sheet1!F846,Sheet2!$H$2:$J$300,3,FALSE)</f>
        <v>DEN</v>
      </c>
      <c r="AJ824" t="str">
        <f>VLOOKUP(Sheet1!G846,Sheet2!$H$2:$J$300,3,FALSE)</f>
        <v>PHI</v>
      </c>
      <c r="AK824" t="str">
        <f>VLOOKUP(Sheet1!H846,Sheet2!$H$2:$J$300,3,FALSE)</f>
        <v>SAC</v>
      </c>
      <c r="AL824" t="str">
        <f>VLOOKUP(Sheet1!I846,Sheet2!$H$2:$J$300,3,FALSE)</f>
        <v>PHO</v>
      </c>
      <c r="AM824" t="str">
        <f>VLOOKUP(Sheet1!J846,Sheet2!$H$2:$J$300,3,FALSE)</f>
        <v>MIN</v>
      </c>
      <c r="AN824">
        <f si="131" t="shared"/>
        <v>2</v>
      </c>
      <c r="AO824">
        <f si="132" t="shared"/>
        <v>1</v>
      </c>
      <c r="AP824">
        <f si="133" t="shared"/>
        <v>2</v>
      </c>
      <c r="AQ824">
        <f si="134" t="shared"/>
        <v>2</v>
      </c>
      <c r="AR824">
        <f si="135" t="shared"/>
        <v>2</v>
      </c>
      <c r="AS824">
        <f si="136" t="shared"/>
        <v>2</v>
      </c>
      <c r="AT824">
        <f si="137" t="shared"/>
        <v>1</v>
      </c>
      <c r="AU824">
        <f si="138" t="shared"/>
        <v>2</v>
      </c>
      <c r="AV824">
        <f si="139" t="shared"/>
        <v>1</v>
      </c>
      <c r="AW824">
        <f si="140" t="shared"/>
        <v>2</v>
      </c>
    </row>
    <row r="825" spans="30:49" x14ac:dyDescent="0.25">
      <c r="AD825">
        <v>824</v>
      </c>
      <c r="AE825" t="str">
        <f>VLOOKUP(Sheet1!B847,Sheet2!$H$2:$J$300,3,FALSE)</f>
        <v>PHI</v>
      </c>
      <c r="AF825" t="str">
        <f>VLOOKUP(Sheet1!C847,Sheet2!$H$2:$J$300,3,FALSE)</f>
        <v>SAC</v>
      </c>
      <c r="AG825" t="str">
        <f>VLOOKUP(Sheet1!D847,Sheet2!$H$2:$J$300,3,FALSE)</f>
        <v>DEN</v>
      </c>
      <c r="AH825" t="str">
        <f>VLOOKUP(Sheet1!E847,Sheet2!$H$2:$J$300,3,FALSE)</f>
        <v>DEN</v>
      </c>
      <c r="AI825" t="str">
        <f>VLOOKUP(Sheet1!F847,Sheet2!$H$2:$J$300,3,FALSE)</f>
        <v>PHO</v>
      </c>
      <c r="AJ825" t="str">
        <f>VLOOKUP(Sheet1!G847,Sheet2!$H$2:$J$300,3,FALSE)</f>
        <v>MIN</v>
      </c>
      <c r="AK825" t="str">
        <f>VLOOKUP(Sheet1!H847,Sheet2!$H$2:$J$300,3,FALSE)</f>
        <v>SAC</v>
      </c>
      <c r="AL825" t="str">
        <f>VLOOKUP(Sheet1!I847,Sheet2!$H$2:$J$300,3,FALSE)</f>
        <v>PHO</v>
      </c>
      <c r="AM825" t="str">
        <f>VLOOKUP(Sheet1!J847,Sheet2!$H$2:$J$300,3,FALSE)</f>
        <v>DEN</v>
      </c>
      <c r="AN825">
        <f si="131" t="shared"/>
        <v>1</v>
      </c>
      <c r="AO825">
        <f si="132" t="shared"/>
        <v>2</v>
      </c>
      <c r="AP825">
        <f si="133" t="shared"/>
        <v>3</v>
      </c>
      <c r="AQ825">
        <f si="134" t="shared"/>
        <v>3</v>
      </c>
      <c r="AR825">
        <f si="135" t="shared"/>
        <v>2</v>
      </c>
      <c r="AS825">
        <f si="136" t="shared"/>
        <v>1</v>
      </c>
      <c r="AT825">
        <f si="137" t="shared"/>
        <v>2</v>
      </c>
      <c r="AU825">
        <f si="138" t="shared"/>
        <v>2</v>
      </c>
      <c r="AV825">
        <f si="139" t="shared"/>
        <v>3</v>
      </c>
      <c r="AW825">
        <f si="140" t="shared"/>
        <v>3</v>
      </c>
    </row>
    <row r="826" spans="30:49" x14ac:dyDescent="0.25">
      <c r="AD826">
        <v>825</v>
      </c>
      <c r="AE826" t="str">
        <f>VLOOKUP(Sheet1!B848,Sheet2!$H$2:$J$300,3,FALSE)</f>
        <v>PHI</v>
      </c>
      <c r="AF826" t="str">
        <f>VLOOKUP(Sheet1!C848,Sheet2!$H$2:$J$300,3,FALSE)</f>
        <v>MIN</v>
      </c>
      <c r="AG826" t="str">
        <f>VLOOKUP(Sheet1!D848,Sheet2!$H$2:$J$300,3,FALSE)</f>
        <v>HOU</v>
      </c>
      <c r="AH826" t="str">
        <f>VLOOKUP(Sheet1!E848,Sheet2!$H$2:$J$300,3,FALSE)</f>
        <v>DEN</v>
      </c>
      <c r="AI826" t="str">
        <f>VLOOKUP(Sheet1!F848,Sheet2!$H$2:$J$300,3,FALSE)</f>
        <v>PHO</v>
      </c>
      <c r="AJ826" t="str">
        <f>VLOOKUP(Sheet1!G848,Sheet2!$H$2:$J$300,3,FALSE)</f>
        <v>PHO</v>
      </c>
      <c r="AK826" t="str">
        <f>VLOOKUP(Sheet1!H848,Sheet2!$H$2:$J$300,3,FALSE)</f>
        <v>HOU</v>
      </c>
      <c r="AL826" t="str">
        <f>VLOOKUP(Sheet1!I848,Sheet2!$H$2:$J$300,3,FALSE)</f>
        <v>PHO</v>
      </c>
      <c r="AM826" t="str">
        <f>VLOOKUP(Sheet1!J848,Sheet2!$H$2:$J$300,3,FALSE)</f>
        <v>PHI</v>
      </c>
      <c r="AN826">
        <f si="131" t="shared"/>
        <v>2</v>
      </c>
      <c r="AO826">
        <f si="132" t="shared"/>
        <v>1</v>
      </c>
      <c r="AP826">
        <f si="133" t="shared"/>
        <v>2</v>
      </c>
      <c r="AQ826">
        <f si="134" t="shared"/>
        <v>1</v>
      </c>
      <c r="AR826">
        <f si="135" t="shared"/>
        <v>3</v>
      </c>
      <c r="AS826">
        <f si="136" t="shared"/>
        <v>3</v>
      </c>
      <c r="AT826">
        <f si="137" t="shared"/>
        <v>2</v>
      </c>
      <c r="AU826">
        <f si="138" t="shared"/>
        <v>3</v>
      </c>
      <c r="AV826">
        <f si="139" t="shared"/>
        <v>2</v>
      </c>
      <c r="AW826">
        <f si="140" t="shared"/>
        <v>3</v>
      </c>
    </row>
    <row r="827" spans="30:49" x14ac:dyDescent="0.25">
      <c r="AD827">
        <v>826</v>
      </c>
      <c r="AE827" t="str">
        <f>VLOOKUP(Sheet1!B849,Sheet2!$H$2:$J$300,3,FALSE)</f>
        <v>MIN</v>
      </c>
      <c r="AF827" t="str">
        <f>VLOOKUP(Sheet1!C849,Sheet2!$H$2:$J$300,3,FALSE)</f>
        <v>PHI</v>
      </c>
      <c r="AG827" t="str">
        <f>VLOOKUP(Sheet1!D849,Sheet2!$H$2:$J$300,3,FALSE)</f>
        <v>PHO</v>
      </c>
      <c r="AH827" t="str">
        <f>VLOOKUP(Sheet1!E849,Sheet2!$H$2:$J$300,3,FALSE)</f>
        <v>PHI</v>
      </c>
      <c r="AI827" t="str">
        <f>VLOOKUP(Sheet1!F849,Sheet2!$H$2:$J$300,3,FALSE)</f>
        <v>PHO</v>
      </c>
      <c r="AJ827" t="str">
        <f>VLOOKUP(Sheet1!G849,Sheet2!$H$2:$J$300,3,FALSE)</f>
        <v>PHO</v>
      </c>
      <c r="AK827" t="str">
        <f>VLOOKUP(Sheet1!H849,Sheet2!$H$2:$J$300,3,FALSE)</f>
        <v>PHO</v>
      </c>
      <c r="AL827" t="str">
        <f>VLOOKUP(Sheet1!I849,Sheet2!$H$2:$J$300,3,FALSE)</f>
        <v>DEN</v>
      </c>
      <c r="AM827" t="str">
        <f>VLOOKUP(Sheet1!J849,Sheet2!$H$2:$J$300,3,FALSE)</f>
        <v>MIN</v>
      </c>
      <c r="AN827">
        <f si="131" t="shared"/>
        <v>2</v>
      </c>
      <c r="AO827">
        <f si="132" t="shared"/>
        <v>2</v>
      </c>
      <c r="AP827">
        <f si="133" t="shared"/>
        <v>4</v>
      </c>
      <c r="AQ827">
        <f si="134" t="shared"/>
        <v>2</v>
      </c>
      <c r="AR827">
        <f si="135" t="shared"/>
        <v>4</v>
      </c>
      <c r="AS827">
        <f si="136" t="shared"/>
        <v>4</v>
      </c>
      <c r="AT827">
        <f si="137" t="shared"/>
        <v>4</v>
      </c>
      <c r="AU827">
        <f si="138" t="shared"/>
        <v>1</v>
      </c>
      <c r="AV827">
        <f si="139" t="shared"/>
        <v>2</v>
      </c>
      <c r="AW827">
        <f si="140" t="shared"/>
        <v>4</v>
      </c>
    </row>
    <row r="828" spans="30:49" x14ac:dyDescent="0.25">
      <c r="AD828">
        <v>827</v>
      </c>
      <c r="AE828" t="str">
        <f>VLOOKUP(Sheet1!B850,Sheet2!$H$2:$J$300,3,FALSE)</f>
        <v>PHI</v>
      </c>
      <c r="AF828" t="str">
        <f>VLOOKUP(Sheet1!C850,Sheet2!$H$2:$J$300,3,FALSE)</f>
        <v>MIN</v>
      </c>
      <c r="AG828" t="str">
        <f>VLOOKUP(Sheet1!D850,Sheet2!$H$2:$J$300,3,FALSE)</f>
        <v>PHO</v>
      </c>
      <c r="AH828" t="str">
        <f>VLOOKUP(Sheet1!E850,Sheet2!$H$2:$J$300,3,FALSE)</f>
        <v>SAC</v>
      </c>
      <c r="AI828" t="str">
        <f>VLOOKUP(Sheet1!F850,Sheet2!$H$2:$J$300,3,FALSE)</f>
        <v>PHO</v>
      </c>
      <c r="AJ828" t="str">
        <f>VLOOKUP(Sheet1!G850,Sheet2!$H$2:$J$300,3,FALSE)</f>
        <v>MIN</v>
      </c>
      <c r="AK828" t="str">
        <f>VLOOKUP(Sheet1!H850,Sheet2!$H$2:$J$300,3,FALSE)</f>
        <v>PHO</v>
      </c>
      <c r="AL828" t="str">
        <f>VLOOKUP(Sheet1!I850,Sheet2!$H$2:$J$300,3,FALSE)</f>
        <v>DEN</v>
      </c>
      <c r="AM828" t="str">
        <f>VLOOKUP(Sheet1!J850,Sheet2!$H$2:$J$300,3,FALSE)</f>
        <v>MIN</v>
      </c>
      <c r="AN828">
        <f si="131" t="shared"/>
        <v>1</v>
      </c>
      <c r="AO828">
        <f si="132" t="shared"/>
        <v>3</v>
      </c>
      <c r="AP828">
        <f si="133" t="shared"/>
        <v>3</v>
      </c>
      <c r="AQ828">
        <f si="134" t="shared"/>
        <v>1</v>
      </c>
      <c r="AR828">
        <f si="135" t="shared"/>
        <v>3</v>
      </c>
      <c r="AS828">
        <f si="136" t="shared"/>
        <v>3</v>
      </c>
      <c r="AT828">
        <f si="137" t="shared"/>
        <v>3</v>
      </c>
      <c r="AU828">
        <f si="138" t="shared"/>
        <v>1</v>
      </c>
      <c r="AV828">
        <f si="139" t="shared"/>
        <v>3</v>
      </c>
      <c r="AW828">
        <f si="140" t="shared"/>
        <v>3</v>
      </c>
    </row>
    <row r="829" spans="30:49" x14ac:dyDescent="0.25">
      <c r="AD829">
        <v>828</v>
      </c>
      <c r="AE829" t="str">
        <f>VLOOKUP(Sheet1!B851,Sheet2!$H$2:$J$300,3,FALSE)</f>
        <v>PHI</v>
      </c>
      <c r="AF829" t="str">
        <f>VLOOKUP(Sheet1!C851,Sheet2!$H$2:$J$300,3,FALSE)</f>
        <v>PHI</v>
      </c>
      <c r="AG829" t="str">
        <f>VLOOKUP(Sheet1!D851,Sheet2!$H$2:$J$300,3,FALSE)</f>
        <v>MIN</v>
      </c>
      <c r="AH829" t="str">
        <f>VLOOKUP(Sheet1!E851,Sheet2!$H$2:$J$300,3,FALSE)</f>
        <v>DEN</v>
      </c>
      <c r="AI829" t="str">
        <f>VLOOKUP(Sheet1!F851,Sheet2!$H$2:$J$300,3,FALSE)</f>
        <v>DEN</v>
      </c>
      <c r="AJ829" t="str">
        <f>VLOOKUP(Sheet1!G851,Sheet2!$H$2:$J$300,3,FALSE)</f>
        <v>PHO</v>
      </c>
      <c r="AK829" t="str">
        <f>VLOOKUP(Sheet1!H851,Sheet2!$H$2:$J$300,3,FALSE)</f>
        <v>HOU</v>
      </c>
      <c r="AL829" t="str">
        <f>VLOOKUP(Sheet1!I851,Sheet2!$H$2:$J$300,3,FALSE)</f>
        <v>DEN</v>
      </c>
      <c r="AM829" t="str">
        <f>VLOOKUP(Sheet1!J851,Sheet2!$H$2:$J$300,3,FALSE)</f>
        <v>UTA</v>
      </c>
      <c r="AN829">
        <f si="131" t="shared"/>
        <v>2</v>
      </c>
      <c r="AO829">
        <f si="132" t="shared"/>
        <v>2</v>
      </c>
      <c r="AP829">
        <f si="133" t="shared"/>
        <v>1</v>
      </c>
      <c r="AQ829">
        <f si="134" t="shared"/>
        <v>3</v>
      </c>
      <c r="AR829">
        <f si="135" t="shared"/>
        <v>3</v>
      </c>
      <c r="AS829">
        <f si="136" t="shared"/>
        <v>1</v>
      </c>
      <c r="AT829">
        <f si="137" t="shared"/>
        <v>1</v>
      </c>
      <c r="AU829">
        <f si="138" t="shared"/>
        <v>3</v>
      </c>
      <c r="AV829">
        <f si="139" t="shared"/>
        <v>1</v>
      </c>
      <c r="AW829">
        <f si="140" t="shared"/>
        <v>3</v>
      </c>
    </row>
    <row r="830" spans="30:49" x14ac:dyDescent="0.25">
      <c r="AD830">
        <v>829</v>
      </c>
      <c r="AE830" t="str">
        <f>VLOOKUP(Sheet1!B852,Sheet2!$H$2:$J$300,3,FALSE)</f>
        <v>SAC</v>
      </c>
      <c r="AF830" t="str">
        <f>VLOOKUP(Sheet1!C852,Sheet2!$H$2:$J$300,3,FALSE)</f>
        <v>MIN</v>
      </c>
      <c r="AG830" t="str">
        <f>VLOOKUP(Sheet1!D852,Sheet2!$H$2:$J$300,3,FALSE)</f>
        <v>PHO</v>
      </c>
      <c r="AH830" t="str">
        <f>VLOOKUP(Sheet1!E852,Sheet2!$H$2:$J$300,3,FALSE)</f>
        <v>PHI</v>
      </c>
      <c r="AI830" t="str">
        <f>VLOOKUP(Sheet1!F852,Sheet2!$H$2:$J$300,3,FALSE)</f>
        <v>DEN</v>
      </c>
      <c r="AJ830" t="str">
        <f>VLOOKUP(Sheet1!G852,Sheet2!$H$2:$J$300,3,FALSE)</f>
        <v>PHI</v>
      </c>
      <c r="AK830" t="str">
        <f>VLOOKUP(Sheet1!H852,Sheet2!$H$2:$J$300,3,FALSE)</f>
        <v>ATL</v>
      </c>
      <c r="AL830" t="str">
        <f>VLOOKUP(Sheet1!I852,Sheet2!$H$2:$J$300,3,FALSE)</f>
        <v>DEN</v>
      </c>
      <c r="AM830" t="str">
        <f>VLOOKUP(Sheet1!J852,Sheet2!$H$2:$J$300,3,FALSE)</f>
        <v>UTA</v>
      </c>
      <c r="AN830">
        <f si="131" t="shared"/>
        <v>1</v>
      </c>
      <c r="AO830">
        <f si="132" t="shared"/>
        <v>1</v>
      </c>
      <c r="AP830">
        <f si="133" t="shared"/>
        <v>1</v>
      </c>
      <c r="AQ830">
        <f si="134" t="shared"/>
        <v>2</v>
      </c>
      <c r="AR830">
        <f si="135" t="shared"/>
        <v>2</v>
      </c>
      <c r="AS830">
        <f si="136" t="shared"/>
        <v>2</v>
      </c>
      <c r="AT830">
        <f si="137" t="shared"/>
        <v>1</v>
      </c>
      <c r="AU830">
        <f si="138" t="shared"/>
        <v>2</v>
      </c>
      <c r="AV830">
        <f si="139" t="shared"/>
        <v>1</v>
      </c>
      <c r="AW830">
        <f si="140" t="shared"/>
        <v>2</v>
      </c>
    </row>
    <row r="831" spans="30:49" x14ac:dyDescent="0.25">
      <c r="AD831">
        <v>830</v>
      </c>
      <c r="AE831" t="str">
        <f>VLOOKUP(Sheet1!B853,Sheet2!$H$2:$J$300,3,FALSE)</f>
        <v>PHI</v>
      </c>
      <c r="AF831" t="str">
        <f>VLOOKUP(Sheet1!C853,Sheet2!$H$2:$J$300,3,FALSE)</f>
        <v>PHI</v>
      </c>
      <c r="AG831" t="str">
        <f>VLOOKUP(Sheet1!D853,Sheet2!$H$2:$J$300,3,FALSE)</f>
        <v>PHO</v>
      </c>
      <c r="AH831" t="str">
        <f>VLOOKUP(Sheet1!E853,Sheet2!$H$2:$J$300,3,FALSE)</f>
        <v>PHI</v>
      </c>
      <c r="AI831" t="str">
        <f>VLOOKUP(Sheet1!F853,Sheet2!$H$2:$J$300,3,FALSE)</f>
        <v>DEN</v>
      </c>
      <c r="AJ831" t="str">
        <f>VLOOKUP(Sheet1!G853,Sheet2!$H$2:$J$300,3,FALSE)</f>
        <v>HOU</v>
      </c>
      <c r="AK831" t="str">
        <f>VLOOKUP(Sheet1!H853,Sheet2!$H$2:$J$300,3,FALSE)</f>
        <v>ATL</v>
      </c>
      <c r="AL831" t="str">
        <f>VLOOKUP(Sheet1!I853,Sheet2!$H$2:$J$300,3,FALSE)</f>
        <v>DEN</v>
      </c>
      <c r="AM831" t="str">
        <f>VLOOKUP(Sheet1!J853,Sheet2!$H$2:$J$300,3,FALSE)</f>
        <v>PHO</v>
      </c>
      <c r="AN831">
        <f si="131" t="shared"/>
        <v>3</v>
      </c>
      <c r="AO831">
        <f si="132" t="shared"/>
        <v>3</v>
      </c>
      <c r="AP831">
        <f si="133" t="shared"/>
        <v>2</v>
      </c>
      <c r="AQ831">
        <f si="134" t="shared"/>
        <v>3</v>
      </c>
      <c r="AR831">
        <f si="135" t="shared"/>
        <v>2</v>
      </c>
      <c r="AS831">
        <f si="136" t="shared"/>
        <v>1</v>
      </c>
      <c r="AT831">
        <f si="137" t="shared"/>
        <v>1</v>
      </c>
      <c r="AU831">
        <f si="138" t="shared"/>
        <v>2</v>
      </c>
      <c r="AV831">
        <f si="139" t="shared"/>
        <v>2</v>
      </c>
      <c r="AW831">
        <f si="140" t="shared"/>
        <v>3</v>
      </c>
    </row>
    <row r="832" spans="30:49" x14ac:dyDescent="0.25">
      <c r="AD832">
        <v>831</v>
      </c>
      <c r="AE832" t="str">
        <f>VLOOKUP(Sheet1!B854,Sheet2!$H$2:$J$300,3,FALSE)</f>
        <v>PHI</v>
      </c>
      <c r="AF832" t="str">
        <f>VLOOKUP(Sheet1!C854,Sheet2!$H$2:$J$300,3,FALSE)</f>
        <v>MIN</v>
      </c>
      <c r="AG832" t="str">
        <f>VLOOKUP(Sheet1!D854,Sheet2!$H$2:$J$300,3,FALSE)</f>
        <v>SAC</v>
      </c>
      <c r="AH832" t="str">
        <f>VLOOKUP(Sheet1!E854,Sheet2!$H$2:$J$300,3,FALSE)</f>
        <v>DEN</v>
      </c>
      <c r="AI832" t="str">
        <f>VLOOKUP(Sheet1!F854,Sheet2!$H$2:$J$300,3,FALSE)</f>
        <v>PHO</v>
      </c>
      <c r="AJ832" t="str">
        <f>VLOOKUP(Sheet1!G854,Sheet2!$H$2:$J$300,3,FALSE)</f>
        <v>PHO</v>
      </c>
      <c r="AK832" t="str">
        <f>VLOOKUP(Sheet1!H854,Sheet2!$H$2:$J$300,3,FALSE)</f>
        <v>HOU</v>
      </c>
      <c r="AL832" t="str">
        <f>VLOOKUP(Sheet1!I854,Sheet2!$H$2:$J$300,3,FALSE)</f>
        <v>ATL</v>
      </c>
      <c r="AM832" t="str">
        <f>VLOOKUP(Sheet1!J854,Sheet2!$H$2:$J$300,3,FALSE)</f>
        <v>UTA</v>
      </c>
      <c r="AN832">
        <f si="131" t="shared"/>
        <v>1</v>
      </c>
      <c r="AO832">
        <f si="132" t="shared"/>
        <v>1</v>
      </c>
      <c r="AP832">
        <f si="133" t="shared"/>
        <v>1</v>
      </c>
      <c r="AQ832">
        <f si="134" t="shared"/>
        <v>1</v>
      </c>
      <c r="AR832">
        <f si="135" t="shared"/>
        <v>2</v>
      </c>
      <c r="AS832">
        <f si="136" t="shared"/>
        <v>2</v>
      </c>
      <c r="AT832">
        <f si="137" t="shared"/>
        <v>1</v>
      </c>
      <c r="AU832">
        <f si="138" t="shared"/>
        <v>1</v>
      </c>
      <c r="AV832">
        <f si="139" t="shared"/>
        <v>1</v>
      </c>
      <c r="AW832">
        <f si="140" t="shared"/>
        <v>2</v>
      </c>
    </row>
    <row r="833" spans="30:49" x14ac:dyDescent="0.25">
      <c r="AD833">
        <v>832</v>
      </c>
      <c r="AE833" t="str">
        <f>VLOOKUP(Sheet1!B855,Sheet2!$H$2:$J$300,3,FALSE)</f>
        <v>PHI</v>
      </c>
      <c r="AF833" t="str">
        <f>VLOOKUP(Sheet1!C855,Sheet2!$H$2:$J$300,3,FALSE)</f>
        <v>PHI</v>
      </c>
      <c r="AG833" t="str">
        <f>VLOOKUP(Sheet1!D855,Sheet2!$H$2:$J$300,3,FALSE)</f>
        <v>MIN</v>
      </c>
      <c r="AH833" t="str">
        <f>VLOOKUP(Sheet1!E855,Sheet2!$H$2:$J$300,3,FALSE)</f>
        <v>DEN</v>
      </c>
      <c r="AI833" t="str">
        <f>VLOOKUP(Sheet1!F855,Sheet2!$H$2:$J$300,3,FALSE)</f>
        <v>PHO</v>
      </c>
      <c r="AJ833" t="str">
        <f>VLOOKUP(Sheet1!G855,Sheet2!$H$2:$J$300,3,FALSE)</f>
        <v>PHO</v>
      </c>
      <c r="AK833" t="str">
        <f>VLOOKUP(Sheet1!H855,Sheet2!$H$2:$J$300,3,FALSE)</f>
        <v>SAC</v>
      </c>
      <c r="AL833" t="str">
        <f>VLOOKUP(Sheet1!I855,Sheet2!$H$2:$J$300,3,FALSE)</f>
        <v>PHO</v>
      </c>
      <c r="AM833" t="str">
        <f>VLOOKUP(Sheet1!J855,Sheet2!$H$2:$J$300,3,FALSE)</f>
        <v>PHI</v>
      </c>
      <c r="AN833">
        <f si="131" t="shared"/>
        <v>3</v>
      </c>
      <c r="AO833">
        <f si="132" t="shared"/>
        <v>3</v>
      </c>
      <c r="AP833">
        <f si="133" t="shared"/>
        <v>1</v>
      </c>
      <c r="AQ833">
        <f si="134" t="shared"/>
        <v>1</v>
      </c>
      <c r="AR833">
        <f si="135" t="shared"/>
        <v>3</v>
      </c>
      <c r="AS833">
        <f si="136" t="shared"/>
        <v>3</v>
      </c>
      <c r="AT833">
        <f si="137" t="shared"/>
        <v>1</v>
      </c>
      <c r="AU833">
        <f si="138" t="shared"/>
        <v>3</v>
      </c>
      <c r="AV833">
        <f si="139" t="shared"/>
        <v>3</v>
      </c>
      <c r="AW833">
        <f si="140" t="shared"/>
        <v>3</v>
      </c>
    </row>
    <row r="834" spans="30:49" x14ac:dyDescent="0.25">
      <c r="AD834">
        <v>833</v>
      </c>
      <c r="AE834" t="str">
        <f>VLOOKUP(Sheet1!B856,Sheet2!$H$2:$J$300,3,FALSE)</f>
        <v>UTA</v>
      </c>
      <c r="AF834" t="str">
        <f>VLOOKUP(Sheet1!C856,Sheet2!$H$2:$J$300,3,FALSE)</f>
        <v>MIN</v>
      </c>
      <c r="AG834" t="str">
        <f>VLOOKUP(Sheet1!D856,Sheet2!$H$2:$J$300,3,FALSE)</f>
        <v>HOU</v>
      </c>
      <c r="AH834" t="str">
        <f>VLOOKUP(Sheet1!E856,Sheet2!$H$2:$J$300,3,FALSE)</f>
        <v>PHO</v>
      </c>
      <c r="AI834" t="str">
        <f>VLOOKUP(Sheet1!F856,Sheet2!$H$2:$J$300,3,FALSE)</f>
        <v>PHO</v>
      </c>
      <c r="AJ834" t="str">
        <f>VLOOKUP(Sheet1!G856,Sheet2!$H$2:$J$300,3,FALSE)</f>
        <v>UTA</v>
      </c>
      <c r="AK834" t="str">
        <f>VLOOKUP(Sheet1!H856,Sheet2!$H$2:$J$300,3,FALSE)</f>
        <v>PHO</v>
      </c>
      <c r="AL834" t="str">
        <f>VLOOKUP(Sheet1!I856,Sheet2!$H$2:$J$300,3,FALSE)</f>
        <v>DEN</v>
      </c>
      <c r="AM834" t="str">
        <f>VLOOKUP(Sheet1!J856,Sheet2!$H$2:$J$300,3,FALSE)</f>
        <v>SAC</v>
      </c>
      <c r="AN834">
        <f si="131" t="shared"/>
        <v>2</v>
      </c>
      <c r="AO834">
        <f si="132" t="shared"/>
        <v>1</v>
      </c>
      <c r="AP834">
        <f si="133" t="shared"/>
        <v>1</v>
      </c>
      <c r="AQ834">
        <f si="134" t="shared"/>
        <v>3</v>
      </c>
      <c r="AR834">
        <f si="135" t="shared"/>
        <v>3</v>
      </c>
      <c r="AS834">
        <f si="136" t="shared"/>
        <v>2</v>
      </c>
      <c r="AT834">
        <f si="137" t="shared"/>
        <v>3</v>
      </c>
      <c r="AU834">
        <f si="138" t="shared"/>
        <v>1</v>
      </c>
      <c r="AV834">
        <f si="139" t="shared"/>
        <v>1</v>
      </c>
      <c r="AW834">
        <f si="140" t="shared"/>
        <v>3</v>
      </c>
    </row>
    <row r="835" spans="30:49" x14ac:dyDescent="0.25">
      <c r="AD835">
        <v>834</v>
      </c>
      <c r="AE835" t="str">
        <f>VLOOKUP(Sheet1!B857,Sheet2!$H$2:$J$300,3,FALSE)</f>
        <v>PHI</v>
      </c>
      <c r="AF835" t="str">
        <f>VLOOKUP(Sheet1!C857,Sheet2!$H$2:$J$300,3,FALSE)</f>
        <v>PHI</v>
      </c>
      <c r="AG835" t="str">
        <f>VLOOKUP(Sheet1!D857,Sheet2!$H$2:$J$300,3,FALSE)</f>
        <v>PHI</v>
      </c>
      <c r="AH835" t="str">
        <f>VLOOKUP(Sheet1!E857,Sheet2!$H$2:$J$300,3,FALSE)</f>
        <v>DEN</v>
      </c>
      <c r="AI835" t="str">
        <f>VLOOKUP(Sheet1!F857,Sheet2!$H$2:$J$300,3,FALSE)</f>
        <v>PHO</v>
      </c>
      <c r="AJ835" t="str">
        <f>VLOOKUP(Sheet1!G857,Sheet2!$H$2:$J$300,3,FALSE)</f>
        <v>PHO</v>
      </c>
      <c r="AK835" t="str">
        <f>VLOOKUP(Sheet1!H857,Sheet2!$H$2:$J$300,3,FALSE)</f>
        <v>HOU</v>
      </c>
      <c r="AL835" t="str">
        <f>VLOOKUP(Sheet1!I857,Sheet2!$H$2:$J$300,3,FALSE)</f>
        <v>PHO</v>
      </c>
      <c r="AM835" t="str">
        <f>VLOOKUP(Sheet1!J857,Sheet2!$H$2:$J$300,3,FALSE)</f>
        <v>UTA</v>
      </c>
      <c r="AN835">
        <f si="131" t="shared"/>
        <v>3</v>
      </c>
      <c r="AO835">
        <f si="132" t="shared"/>
        <v>3</v>
      </c>
      <c r="AP835">
        <f si="133" t="shared"/>
        <v>3</v>
      </c>
      <c r="AQ835">
        <f si="134" t="shared"/>
        <v>1</v>
      </c>
      <c r="AR835">
        <f si="135" t="shared"/>
        <v>3</v>
      </c>
      <c r="AS835">
        <f si="136" t="shared"/>
        <v>3</v>
      </c>
      <c r="AT835">
        <f si="137" t="shared"/>
        <v>1</v>
      </c>
      <c r="AU835">
        <f si="138" t="shared"/>
        <v>3</v>
      </c>
      <c r="AV835">
        <f si="139" t="shared"/>
        <v>1</v>
      </c>
      <c r="AW835">
        <f si="140" t="shared"/>
        <v>3</v>
      </c>
    </row>
    <row r="836" spans="30:49" x14ac:dyDescent="0.25">
      <c r="AD836">
        <v>835</v>
      </c>
      <c r="AE836" t="str">
        <f>VLOOKUP(Sheet1!B858,Sheet2!$H$2:$J$300,3,FALSE)</f>
        <v>PHI</v>
      </c>
      <c r="AF836" t="str">
        <f>VLOOKUP(Sheet1!C858,Sheet2!$H$2:$J$300,3,FALSE)</f>
        <v>SAC</v>
      </c>
      <c r="AG836" t="str">
        <f>VLOOKUP(Sheet1!D858,Sheet2!$H$2:$J$300,3,FALSE)</f>
        <v>PHO</v>
      </c>
      <c r="AH836" t="str">
        <f>VLOOKUP(Sheet1!E858,Sheet2!$H$2:$J$300,3,FALSE)</f>
        <v>DEN</v>
      </c>
      <c r="AI836" t="str">
        <f>VLOOKUP(Sheet1!F858,Sheet2!$H$2:$J$300,3,FALSE)</f>
        <v>PHO</v>
      </c>
      <c r="AJ836" t="str">
        <f>VLOOKUP(Sheet1!G858,Sheet2!$H$2:$J$300,3,FALSE)</f>
        <v>UTA</v>
      </c>
      <c r="AK836" t="str">
        <f>VLOOKUP(Sheet1!H858,Sheet2!$H$2:$J$300,3,FALSE)</f>
        <v>ATL</v>
      </c>
      <c r="AL836" t="str">
        <f>VLOOKUP(Sheet1!I858,Sheet2!$H$2:$J$300,3,FALSE)</f>
        <v>ATL</v>
      </c>
      <c r="AM836" t="str">
        <f>VLOOKUP(Sheet1!J858,Sheet2!$H$2:$J$300,3,FALSE)</f>
        <v>UTA</v>
      </c>
      <c r="AN836">
        <f si="131" t="shared"/>
        <v>1</v>
      </c>
      <c r="AO836">
        <f si="132" t="shared"/>
        <v>1</v>
      </c>
      <c r="AP836">
        <f si="133" t="shared"/>
        <v>2</v>
      </c>
      <c r="AQ836">
        <f si="134" t="shared"/>
        <v>1</v>
      </c>
      <c r="AR836">
        <f si="135" t="shared"/>
        <v>2</v>
      </c>
      <c r="AS836">
        <f si="136" t="shared"/>
        <v>2</v>
      </c>
      <c r="AT836">
        <f si="137" t="shared"/>
        <v>2</v>
      </c>
      <c r="AU836">
        <f si="138" t="shared"/>
        <v>2</v>
      </c>
      <c r="AV836">
        <f si="139" t="shared"/>
        <v>2</v>
      </c>
      <c r="AW836">
        <f si="140" t="shared"/>
        <v>2</v>
      </c>
    </row>
    <row r="837" spans="30:49" x14ac:dyDescent="0.25">
      <c r="AD837">
        <v>836</v>
      </c>
      <c r="AE837" t="str">
        <f>VLOOKUP(Sheet1!B859,Sheet2!$H$2:$J$300,3,FALSE)</f>
        <v>PHI</v>
      </c>
      <c r="AF837" t="str">
        <f>VLOOKUP(Sheet1!C859,Sheet2!$H$2:$J$300,3,FALSE)</f>
        <v>ATL</v>
      </c>
      <c r="AG837" t="str">
        <f>VLOOKUP(Sheet1!D859,Sheet2!$H$2:$J$300,3,FALSE)</f>
        <v>HOU</v>
      </c>
      <c r="AH837" t="str">
        <f>VLOOKUP(Sheet1!E859,Sheet2!$H$2:$J$300,3,FALSE)</f>
        <v>DEN</v>
      </c>
      <c r="AI837" t="str">
        <f>VLOOKUP(Sheet1!F859,Sheet2!$H$2:$J$300,3,FALSE)</f>
        <v>PHO</v>
      </c>
      <c r="AJ837" t="str">
        <f>VLOOKUP(Sheet1!G859,Sheet2!$H$2:$J$300,3,FALSE)</f>
        <v>ATL</v>
      </c>
      <c r="AK837" t="str">
        <f>VLOOKUP(Sheet1!H859,Sheet2!$H$2:$J$300,3,FALSE)</f>
        <v>DEN</v>
      </c>
      <c r="AL837" t="str">
        <f>VLOOKUP(Sheet1!I859,Sheet2!$H$2:$J$300,3,FALSE)</f>
        <v>DEN</v>
      </c>
      <c r="AM837" t="str">
        <f>VLOOKUP(Sheet1!J859,Sheet2!$H$2:$J$300,3,FALSE)</f>
        <v>UTA</v>
      </c>
      <c r="AN837">
        <f si="131" t="shared"/>
        <v>1</v>
      </c>
      <c r="AO837">
        <f si="132" t="shared"/>
        <v>2</v>
      </c>
      <c r="AP837">
        <f si="133" t="shared"/>
        <v>1</v>
      </c>
      <c r="AQ837">
        <f si="134" t="shared"/>
        <v>3</v>
      </c>
      <c r="AR837">
        <f si="135" t="shared"/>
        <v>1</v>
      </c>
      <c r="AS837">
        <f si="136" t="shared"/>
        <v>2</v>
      </c>
      <c r="AT837">
        <f si="137" t="shared"/>
        <v>3</v>
      </c>
      <c r="AU837">
        <f si="138" t="shared"/>
        <v>3</v>
      </c>
      <c r="AV837">
        <f si="139" t="shared"/>
        <v>1</v>
      </c>
      <c r="AW837">
        <f si="140" t="shared"/>
        <v>3</v>
      </c>
    </row>
    <row r="838" spans="30:49" x14ac:dyDescent="0.25">
      <c r="AD838">
        <v>837</v>
      </c>
      <c r="AE838" t="str">
        <f>VLOOKUP(Sheet1!B860,Sheet2!$H$2:$J$300,3,FALSE)</f>
        <v>ATL</v>
      </c>
      <c r="AF838" t="str">
        <f>VLOOKUP(Sheet1!C860,Sheet2!$H$2:$J$300,3,FALSE)</f>
        <v>MIN</v>
      </c>
      <c r="AG838" t="str">
        <f>VLOOKUP(Sheet1!D860,Sheet2!$H$2:$J$300,3,FALSE)</f>
        <v>HOU</v>
      </c>
      <c r="AH838" t="str">
        <f>VLOOKUP(Sheet1!E860,Sheet2!$H$2:$J$300,3,FALSE)</f>
        <v>DEN</v>
      </c>
      <c r="AI838" t="str">
        <f>VLOOKUP(Sheet1!F860,Sheet2!$H$2:$J$300,3,FALSE)</f>
        <v>PHO</v>
      </c>
      <c r="AJ838" t="str">
        <f>VLOOKUP(Sheet1!G860,Sheet2!$H$2:$J$300,3,FALSE)</f>
        <v>UTA</v>
      </c>
      <c r="AK838" t="str">
        <f>VLOOKUP(Sheet1!H860,Sheet2!$H$2:$J$300,3,FALSE)</f>
        <v>ATL</v>
      </c>
      <c r="AL838" t="str">
        <f>VLOOKUP(Sheet1!I860,Sheet2!$H$2:$J$300,3,FALSE)</f>
        <v>SAC</v>
      </c>
      <c r="AM838" t="str">
        <f>VLOOKUP(Sheet1!J860,Sheet2!$H$2:$J$300,3,FALSE)</f>
        <v>UTA</v>
      </c>
      <c r="AN838">
        <f si="131" t="shared"/>
        <v>2</v>
      </c>
      <c r="AO838">
        <f si="132" t="shared"/>
        <v>1</v>
      </c>
      <c r="AP838">
        <f si="133" t="shared"/>
        <v>1</v>
      </c>
      <c r="AQ838">
        <f si="134" t="shared"/>
        <v>1</v>
      </c>
      <c r="AR838">
        <f si="135" t="shared"/>
        <v>1</v>
      </c>
      <c r="AS838">
        <f si="136" t="shared"/>
        <v>2</v>
      </c>
      <c r="AT838">
        <f si="137" t="shared"/>
        <v>2</v>
      </c>
      <c r="AU838">
        <f si="138" t="shared"/>
        <v>1</v>
      </c>
      <c r="AV838">
        <f si="139" t="shared"/>
        <v>2</v>
      </c>
      <c r="AW838">
        <f si="140" t="shared"/>
        <v>2</v>
      </c>
    </row>
    <row r="839" spans="30:49" x14ac:dyDescent="0.25">
      <c r="AD839">
        <v>838</v>
      </c>
      <c r="AE839" t="str">
        <f>VLOOKUP(Sheet1!B861,Sheet2!$H$2:$J$300,3,FALSE)</f>
        <v>PHI</v>
      </c>
      <c r="AF839" t="str">
        <f>VLOOKUP(Sheet1!C861,Sheet2!$H$2:$J$300,3,FALSE)</f>
        <v>PHI</v>
      </c>
      <c r="AG839" t="str">
        <f>VLOOKUP(Sheet1!D861,Sheet2!$H$2:$J$300,3,FALSE)</f>
        <v>PHO</v>
      </c>
      <c r="AH839" t="str">
        <f>VLOOKUP(Sheet1!E861,Sheet2!$H$2:$J$300,3,FALSE)</f>
        <v>DEN</v>
      </c>
      <c r="AI839" t="str">
        <f>VLOOKUP(Sheet1!F861,Sheet2!$H$2:$J$300,3,FALSE)</f>
        <v>PHO</v>
      </c>
      <c r="AJ839" t="str">
        <f>VLOOKUP(Sheet1!G861,Sheet2!$H$2:$J$300,3,FALSE)</f>
        <v>PHO</v>
      </c>
      <c r="AK839" t="str">
        <f>VLOOKUP(Sheet1!H861,Sheet2!$H$2:$J$300,3,FALSE)</f>
        <v>PHO</v>
      </c>
      <c r="AL839" t="str">
        <f>VLOOKUP(Sheet1!I861,Sheet2!$H$2:$J$300,3,FALSE)</f>
        <v>MIN</v>
      </c>
      <c r="AM839" t="str">
        <f>VLOOKUP(Sheet1!J861,Sheet2!$H$2:$J$300,3,FALSE)</f>
        <v>PHI</v>
      </c>
      <c r="AN839">
        <f si="131" t="shared"/>
        <v>3</v>
      </c>
      <c r="AO839">
        <f si="132" t="shared"/>
        <v>3</v>
      </c>
      <c r="AP839">
        <f si="133" t="shared"/>
        <v>4</v>
      </c>
      <c r="AQ839">
        <f si="134" t="shared"/>
        <v>1</v>
      </c>
      <c r="AR839">
        <f si="135" t="shared"/>
        <v>4</v>
      </c>
      <c r="AS839">
        <f si="136" t="shared"/>
        <v>4</v>
      </c>
      <c r="AT839">
        <f si="137" t="shared"/>
        <v>4</v>
      </c>
      <c r="AU839">
        <f si="138" t="shared"/>
        <v>1</v>
      </c>
      <c r="AV839">
        <f si="139" t="shared"/>
        <v>3</v>
      </c>
      <c r="AW839">
        <f si="140" t="shared"/>
        <v>4</v>
      </c>
    </row>
    <row r="840" spans="30:49" x14ac:dyDescent="0.25">
      <c r="AD840">
        <v>839</v>
      </c>
      <c r="AE840" t="str">
        <f>VLOOKUP(Sheet1!B862,Sheet2!$H$2:$J$300,3,FALSE)</f>
        <v>SAC</v>
      </c>
      <c r="AF840" t="str">
        <f>VLOOKUP(Sheet1!C862,Sheet2!$H$2:$J$300,3,FALSE)</f>
        <v>MIN</v>
      </c>
      <c r="AG840" t="str">
        <f>VLOOKUP(Sheet1!D862,Sheet2!$H$2:$J$300,3,FALSE)</f>
        <v>UTA</v>
      </c>
      <c r="AH840" t="str">
        <f>VLOOKUP(Sheet1!E862,Sheet2!$H$2:$J$300,3,FALSE)</f>
        <v>PHO</v>
      </c>
      <c r="AI840" t="str">
        <f>VLOOKUP(Sheet1!F862,Sheet2!$H$2:$J$300,3,FALSE)</f>
        <v>UTA</v>
      </c>
      <c r="AJ840" t="str">
        <f>VLOOKUP(Sheet1!G862,Sheet2!$H$2:$J$300,3,FALSE)</f>
        <v>PHI</v>
      </c>
      <c r="AK840" t="str">
        <f>VLOOKUP(Sheet1!H862,Sheet2!$H$2:$J$300,3,FALSE)</f>
        <v>ATL</v>
      </c>
      <c r="AL840" t="str">
        <f>VLOOKUP(Sheet1!I862,Sheet2!$H$2:$J$300,3,FALSE)</f>
        <v>PHO</v>
      </c>
      <c r="AM840" t="str">
        <f>VLOOKUP(Sheet1!J862,Sheet2!$H$2:$J$300,3,FALSE)</f>
        <v>UTA</v>
      </c>
      <c r="AN840">
        <f si="131" t="shared"/>
        <v>1</v>
      </c>
      <c r="AO840">
        <f si="132" t="shared"/>
        <v>1</v>
      </c>
      <c r="AP840">
        <f si="133" t="shared"/>
        <v>3</v>
      </c>
      <c r="AQ840">
        <f si="134" t="shared"/>
        <v>2</v>
      </c>
      <c r="AR840">
        <f si="135" t="shared"/>
        <v>3</v>
      </c>
      <c r="AS840">
        <f si="136" t="shared"/>
        <v>1</v>
      </c>
      <c r="AT840">
        <f si="137" t="shared"/>
        <v>1</v>
      </c>
      <c r="AU840">
        <f si="138" t="shared"/>
        <v>2</v>
      </c>
      <c r="AV840">
        <f si="139" t="shared"/>
        <v>3</v>
      </c>
      <c r="AW840">
        <f si="140" t="shared"/>
        <v>3</v>
      </c>
    </row>
    <row r="841" spans="30:49" x14ac:dyDescent="0.25">
      <c r="AD841">
        <v>840</v>
      </c>
      <c r="AE841" t="str">
        <f>VLOOKUP(Sheet1!B863,Sheet2!$H$2:$J$300,3,FALSE)</f>
        <v>PHI</v>
      </c>
      <c r="AF841" t="str">
        <f>VLOOKUP(Sheet1!C863,Sheet2!$H$2:$J$300,3,FALSE)</f>
        <v>UTA</v>
      </c>
      <c r="AG841" t="str">
        <f>VLOOKUP(Sheet1!D863,Sheet2!$H$2:$J$300,3,FALSE)</f>
        <v>PHI</v>
      </c>
      <c r="AH841" t="str">
        <f>VLOOKUP(Sheet1!E863,Sheet2!$H$2:$J$300,3,FALSE)</f>
        <v>DEN</v>
      </c>
      <c r="AI841" t="str">
        <f>VLOOKUP(Sheet1!F863,Sheet2!$H$2:$J$300,3,FALSE)</f>
        <v>PHO</v>
      </c>
      <c r="AJ841" t="str">
        <f>VLOOKUP(Sheet1!G863,Sheet2!$H$2:$J$300,3,FALSE)</f>
        <v>HOU</v>
      </c>
      <c r="AK841" t="str">
        <f>VLOOKUP(Sheet1!H863,Sheet2!$H$2:$J$300,3,FALSE)</f>
        <v>HOU</v>
      </c>
      <c r="AL841" t="str">
        <f>VLOOKUP(Sheet1!I863,Sheet2!$H$2:$J$300,3,FALSE)</f>
        <v>ATL</v>
      </c>
      <c r="AM841" t="str">
        <f>VLOOKUP(Sheet1!J863,Sheet2!$H$2:$J$300,3,FALSE)</f>
        <v>PHO</v>
      </c>
      <c r="AN841">
        <f si="131" t="shared"/>
        <v>2</v>
      </c>
      <c r="AO841">
        <f si="132" t="shared"/>
        <v>1</v>
      </c>
      <c r="AP841">
        <f si="133" t="shared"/>
        <v>2</v>
      </c>
      <c r="AQ841">
        <f si="134" t="shared"/>
        <v>1</v>
      </c>
      <c r="AR841">
        <f si="135" t="shared"/>
        <v>2</v>
      </c>
      <c r="AS841">
        <f si="136" t="shared"/>
        <v>2</v>
      </c>
      <c r="AT841">
        <f si="137" t="shared"/>
        <v>2</v>
      </c>
      <c r="AU841">
        <f si="138" t="shared"/>
        <v>1</v>
      </c>
      <c r="AV841">
        <f si="139" t="shared"/>
        <v>2</v>
      </c>
      <c r="AW841">
        <f si="140" t="shared"/>
        <v>2</v>
      </c>
    </row>
    <row r="842" spans="30:49" x14ac:dyDescent="0.25">
      <c r="AD842">
        <v>841</v>
      </c>
      <c r="AE842" t="str">
        <f>VLOOKUP(Sheet1!B864,Sheet2!$H$2:$J$300,3,FALSE)</f>
        <v>SAC</v>
      </c>
      <c r="AF842" t="str">
        <f>VLOOKUP(Sheet1!C864,Sheet2!$H$2:$J$300,3,FALSE)</f>
        <v>MIN</v>
      </c>
      <c r="AG842" t="str">
        <f>VLOOKUP(Sheet1!D864,Sheet2!$H$2:$J$300,3,FALSE)</f>
        <v>PHI</v>
      </c>
      <c r="AH842" t="str">
        <f>VLOOKUP(Sheet1!E864,Sheet2!$H$2:$J$300,3,FALSE)</f>
        <v>DEN</v>
      </c>
      <c r="AI842" t="str">
        <f>VLOOKUP(Sheet1!F864,Sheet2!$H$2:$J$300,3,FALSE)</f>
        <v>PHO</v>
      </c>
      <c r="AJ842" t="str">
        <f>VLOOKUP(Sheet1!G864,Sheet2!$H$2:$J$300,3,FALSE)</f>
        <v>HOU</v>
      </c>
      <c r="AK842" t="str">
        <f>VLOOKUP(Sheet1!H864,Sheet2!$H$2:$J$300,3,FALSE)</f>
        <v>HOU</v>
      </c>
      <c r="AL842" t="str">
        <f>VLOOKUP(Sheet1!I864,Sheet2!$H$2:$J$300,3,FALSE)</f>
        <v>UTA</v>
      </c>
      <c r="AM842" t="str">
        <f>VLOOKUP(Sheet1!J864,Sheet2!$H$2:$J$300,3,FALSE)</f>
        <v>MIN</v>
      </c>
      <c r="AN842">
        <f si="131" t="shared"/>
        <v>1</v>
      </c>
      <c r="AO842">
        <f si="132" t="shared"/>
        <v>2</v>
      </c>
      <c r="AP842">
        <f si="133" t="shared"/>
        <v>1</v>
      </c>
      <c r="AQ842">
        <f si="134" t="shared"/>
        <v>1</v>
      </c>
      <c r="AR842">
        <f si="135" t="shared"/>
        <v>1</v>
      </c>
      <c r="AS842">
        <f si="136" t="shared"/>
        <v>2</v>
      </c>
      <c r="AT842">
        <f si="137" t="shared"/>
        <v>2</v>
      </c>
      <c r="AU842">
        <f si="138" t="shared"/>
        <v>1</v>
      </c>
      <c r="AV842">
        <f si="139" t="shared"/>
        <v>2</v>
      </c>
      <c r="AW842">
        <f si="140" t="shared"/>
        <v>2</v>
      </c>
    </row>
    <row r="843" spans="30:49" x14ac:dyDescent="0.25">
      <c r="AD843">
        <v>842</v>
      </c>
      <c r="AE843" t="str">
        <f>VLOOKUP(Sheet1!B865,Sheet2!$H$2:$J$300,3,FALSE)</f>
        <v>PHI</v>
      </c>
      <c r="AF843" t="str">
        <f>VLOOKUP(Sheet1!C865,Sheet2!$H$2:$J$300,3,FALSE)</f>
        <v>PHI</v>
      </c>
      <c r="AG843" t="str">
        <f>VLOOKUP(Sheet1!D865,Sheet2!$H$2:$J$300,3,FALSE)</f>
        <v>HOU</v>
      </c>
      <c r="AH843" t="str">
        <f>VLOOKUP(Sheet1!E865,Sheet2!$H$2:$J$300,3,FALSE)</f>
        <v>DEN</v>
      </c>
      <c r="AI843" t="str">
        <f>VLOOKUP(Sheet1!F865,Sheet2!$H$2:$J$300,3,FALSE)</f>
        <v>PHO</v>
      </c>
      <c r="AJ843" t="str">
        <f>VLOOKUP(Sheet1!G865,Sheet2!$H$2:$J$300,3,FALSE)</f>
        <v>UTA</v>
      </c>
      <c r="AK843" t="str">
        <f>VLOOKUP(Sheet1!H865,Sheet2!$H$2:$J$300,3,FALSE)</f>
        <v>SAC</v>
      </c>
      <c r="AL843" t="str">
        <f>VLOOKUP(Sheet1!I865,Sheet2!$H$2:$J$300,3,FALSE)</f>
        <v>DEN</v>
      </c>
      <c r="AM843" t="str">
        <f>VLOOKUP(Sheet1!J865,Sheet2!$H$2:$J$300,3,FALSE)</f>
        <v>SAC</v>
      </c>
      <c r="AN843">
        <f si="131" t="shared"/>
        <v>2</v>
      </c>
      <c r="AO843">
        <f si="132" t="shared"/>
        <v>2</v>
      </c>
      <c r="AP843">
        <f si="133" t="shared"/>
        <v>1</v>
      </c>
      <c r="AQ843">
        <f si="134" t="shared"/>
        <v>2</v>
      </c>
      <c r="AR843">
        <f si="135" t="shared"/>
        <v>1</v>
      </c>
      <c r="AS843">
        <f si="136" t="shared"/>
        <v>1</v>
      </c>
      <c r="AT843">
        <f si="137" t="shared"/>
        <v>2</v>
      </c>
      <c r="AU843">
        <f si="138" t="shared"/>
        <v>2</v>
      </c>
      <c r="AV843">
        <f si="139" t="shared"/>
        <v>2</v>
      </c>
      <c r="AW843">
        <f si="140" t="shared"/>
        <v>2</v>
      </c>
    </row>
    <row r="844" spans="30:49" x14ac:dyDescent="0.25">
      <c r="AD844">
        <v>843</v>
      </c>
      <c r="AE844" t="str">
        <f>VLOOKUP(Sheet1!B866,Sheet2!$H$2:$J$300,3,FALSE)</f>
        <v>PHI</v>
      </c>
      <c r="AF844" t="str">
        <f>VLOOKUP(Sheet1!C866,Sheet2!$H$2:$J$300,3,FALSE)</f>
        <v>MIN</v>
      </c>
      <c r="AG844" t="str">
        <f>VLOOKUP(Sheet1!D866,Sheet2!$H$2:$J$300,3,FALSE)</f>
        <v>HOU</v>
      </c>
      <c r="AH844" t="str">
        <f>VLOOKUP(Sheet1!E866,Sheet2!$H$2:$J$300,3,FALSE)</f>
        <v>DEN</v>
      </c>
      <c r="AI844" t="str">
        <f>VLOOKUP(Sheet1!F866,Sheet2!$H$2:$J$300,3,FALSE)</f>
        <v>PHO</v>
      </c>
      <c r="AJ844" t="str">
        <f>VLOOKUP(Sheet1!G866,Sheet2!$H$2:$J$300,3,FALSE)</f>
        <v>ATL</v>
      </c>
      <c r="AK844" t="str">
        <f>VLOOKUP(Sheet1!H866,Sheet2!$H$2:$J$300,3,FALSE)</f>
        <v>HOU</v>
      </c>
      <c r="AL844" t="str">
        <f>VLOOKUP(Sheet1!I866,Sheet2!$H$2:$J$300,3,FALSE)</f>
        <v>DEN</v>
      </c>
      <c r="AM844" t="str">
        <f>VLOOKUP(Sheet1!J866,Sheet2!$H$2:$J$300,3,FALSE)</f>
        <v>SAC</v>
      </c>
      <c r="AN844">
        <f si="131" t="shared"/>
        <v>1</v>
      </c>
      <c r="AO844">
        <f si="132" t="shared"/>
        <v>1</v>
      </c>
      <c r="AP844">
        <f si="133" t="shared"/>
        <v>2</v>
      </c>
      <c r="AQ844">
        <f si="134" t="shared"/>
        <v>2</v>
      </c>
      <c r="AR844">
        <f si="135" t="shared"/>
        <v>1</v>
      </c>
      <c r="AS844">
        <f si="136" t="shared"/>
        <v>1</v>
      </c>
      <c r="AT844">
        <f si="137" t="shared"/>
        <v>2</v>
      </c>
      <c r="AU844">
        <f si="138" t="shared"/>
        <v>2</v>
      </c>
      <c r="AV844">
        <f si="139" t="shared"/>
        <v>1</v>
      </c>
      <c r="AW844">
        <f si="140" t="shared"/>
        <v>2</v>
      </c>
    </row>
    <row r="845" spans="30:49" x14ac:dyDescent="0.25">
      <c r="AD845">
        <v>844</v>
      </c>
      <c r="AE845" t="str">
        <f>VLOOKUP(Sheet1!B867,Sheet2!$H$2:$J$300,3,FALSE)</f>
        <v>PHI</v>
      </c>
      <c r="AF845" t="str">
        <f>VLOOKUP(Sheet1!C867,Sheet2!$H$2:$J$300,3,FALSE)</f>
        <v>PHI</v>
      </c>
      <c r="AG845" t="str">
        <f>VLOOKUP(Sheet1!D867,Sheet2!$H$2:$J$300,3,FALSE)</f>
        <v>PHO</v>
      </c>
      <c r="AH845" t="str">
        <f>VLOOKUP(Sheet1!E867,Sheet2!$H$2:$J$300,3,FALSE)</f>
        <v>SAC</v>
      </c>
      <c r="AI845" t="str">
        <f>VLOOKUP(Sheet1!F867,Sheet2!$H$2:$J$300,3,FALSE)</f>
        <v>DEN</v>
      </c>
      <c r="AJ845" t="str">
        <f>VLOOKUP(Sheet1!G867,Sheet2!$H$2:$J$300,3,FALSE)</f>
        <v>PHI</v>
      </c>
      <c r="AK845" t="str">
        <f>VLOOKUP(Sheet1!H867,Sheet2!$H$2:$J$300,3,FALSE)</f>
        <v>SAC</v>
      </c>
      <c r="AL845" t="str">
        <f>VLOOKUP(Sheet1!I867,Sheet2!$H$2:$J$300,3,FALSE)</f>
        <v>PHO</v>
      </c>
      <c r="AM845" t="str">
        <f>VLOOKUP(Sheet1!J867,Sheet2!$H$2:$J$300,3,FALSE)</f>
        <v>UTA</v>
      </c>
      <c r="AN845">
        <f si="131" t="shared"/>
        <v>3</v>
      </c>
      <c r="AO845">
        <f si="132" t="shared"/>
        <v>3</v>
      </c>
      <c r="AP845">
        <f si="133" t="shared"/>
        <v>2</v>
      </c>
      <c r="AQ845">
        <f si="134" t="shared"/>
        <v>2</v>
      </c>
      <c r="AR845">
        <f si="135" t="shared"/>
        <v>1</v>
      </c>
      <c r="AS845">
        <f si="136" t="shared"/>
        <v>3</v>
      </c>
      <c r="AT845">
        <f si="137" t="shared"/>
        <v>2</v>
      </c>
      <c r="AU845">
        <f si="138" t="shared"/>
        <v>2</v>
      </c>
      <c r="AV845">
        <f si="139" t="shared"/>
        <v>1</v>
      </c>
      <c r="AW845">
        <f si="140" t="shared"/>
        <v>3</v>
      </c>
    </row>
    <row r="846" spans="30:49" x14ac:dyDescent="0.25">
      <c r="AD846">
        <v>845</v>
      </c>
      <c r="AE846" t="str">
        <f>VLOOKUP(Sheet1!B868,Sheet2!$H$2:$J$300,3,FALSE)</f>
        <v>PHI</v>
      </c>
      <c r="AF846" t="str">
        <f>VLOOKUP(Sheet1!C868,Sheet2!$H$2:$J$300,3,FALSE)</f>
        <v>UTA</v>
      </c>
      <c r="AG846" t="str">
        <f>VLOOKUP(Sheet1!D868,Sheet2!$H$2:$J$300,3,FALSE)</f>
        <v>PHI</v>
      </c>
      <c r="AH846" t="str">
        <f>VLOOKUP(Sheet1!E868,Sheet2!$H$2:$J$300,3,FALSE)</f>
        <v>DEN</v>
      </c>
      <c r="AI846" t="str">
        <f>VLOOKUP(Sheet1!F868,Sheet2!$H$2:$J$300,3,FALSE)</f>
        <v>DEN</v>
      </c>
      <c r="AJ846" t="str">
        <f>VLOOKUP(Sheet1!G868,Sheet2!$H$2:$J$300,3,FALSE)</f>
        <v>HOU</v>
      </c>
      <c r="AK846" t="str">
        <f>VLOOKUP(Sheet1!H868,Sheet2!$H$2:$J$300,3,FALSE)</f>
        <v>PHO</v>
      </c>
      <c r="AL846" t="str">
        <f>VLOOKUP(Sheet1!I868,Sheet2!$H$2:$J$300,3,FALSE)</f>
        <v>MIN</v>
      </c>
      <c r="AM846" t="str">
        <f>VLOOKUP(Sheet1!J868,Sheet2!$H$2:$J$300,3,FALSE)</f>
        <v>MIN</v>
      </c>
      <c r="AN846">
        <f si="131" t="shared"/>
        <v>2</v>
      </c>
      <c r="AO846">
        <f si="132" t="shared"/>
        <v>1</v>
      </c>
      <c r="AP846">
        <f si="133" t="shared"/>
        <v>2</v>
      </c>
      <c r="AQ846">
        <f si="134" t="shared"/>
        <v>2</v>
      </c>
      <c r="AR846">
        <f si="135" t="shared"/>
        <v>2</v>
      </c>
      <c r="AS846">
        <f si="136" t="shared"/>
        <v>1</v>
      </c>
      <c r="AT846">
        <f si="137" t="shared"/>
        <v>1</v>
      </c>
      <c r="AU846">
        <f si="138" t="shared"/>
        <v>2</v>
      </c>
      <c r="AV846">
        <f si="139" t="shared"/>
        <v>2</v>
      </c>
      <c r="AW846">
        <f si="140" t="shared"/>
        <v>2</v>
      </c>
    </row>
    <row r="847" spans="30:49" x14ac:dyDescent="0.25">
      <c r="AD847">
        <v>846</v>
      </c>
      <c r="AE847" t="str">
        <f>VLOOKUP(Sheet1!B869,Sheet2!$H$2:$J$300,3,FALSE)</f>
        <v>SAC</v>
      </c>
      <c r="AF847" t="str">
        <f>VLOOKUP(Sheet1!C869,Sheet2!$H$2:$J$300,3,FALSE)</f>
        <v>ATL</v>
      </c>
      <c r="AG847" t="str">
        <f>VLOOKUP(Sheet1!D869,Sheet2!$H$2:$J$300,3,FALSE)</f>
        <v>PHO</v>
      </c>
      <c r="AH847" t="str">
        <f>VLOOKUP(Sheet1!E869,Sheet2!$H$2:$J$300,3,FALSE)</f>
        <v>DEN</v>
      </c>
      <c r="AI847" t="str">
        <f>VLOOKUP(Sheet1!F869,Sheet2!$H$2:$J$300,3,FALSE)</f>
        <v>PHO</v>
      </c>
      <c r="AJ847" t="str">
        <f>VLOOKUP(Sheet1!G869,Sheet2!$H$2:$J$300,3,FALSE)</f>
        <v>PHO</v>
      </c>
      <c r="AK847" t="str">
        <f>VLOOKUP(Sheet1!H869,Sheet2!$H$2:$J$300,3,FALSE)</f>
        <v>HOU</v>
      </c>
      <c r="AL847" t="str">
        <f>VLOOKUP(Sheet1!I869,Sheet2!$H$2:$J$300,3,FALSE)</f>
        <v>DEN</v>
      </c>
      <c r="AM847" t="str">
        <f>VLOOKUP(Sheet1!J869,Sheet2!$H$2:$J$300,3,FALSE)</f>
        <v>MIN</v>
      </c>
      <c r="AN847">
        <f si="131" t="shared"/>
        <v>1</v>
      </c>
      <c r="AO847">
        <f si="132" t="shared"/>
        <v>1</v>
      </c>
      <c r="AP847">
        <f si="133" t="shared"/>
        <v>3</v>
      </c>
      <c r="AQ847">
        <f si="134" t="shared"/>
        <v>2</v>
      </c>
      <c r="AR847">
        <f si="135" t="shared"/>
        <v>3</v>
      </c>
      <c r="AS847">
        <f si="136" t="shared"/>
        <v>3</v>
      </c>
      <c r="AT847">
        <f si="137" t="shared"/>
        <v>1</v>
      </c>
      <c r="AU847">
        <f si="138" t="shared"/>
        <v>2</v>
      </c>
      <c r="AV847">
        <f si="139" t="shared"/>
        <v>1</v>
      </c>
      <c r="AW847">
        <f si="140" t="shared"/>
        <v>3</v>
      </c>
    </row>
    <row r="848" spans="30:49" x14ac:dyDescent="0.25">
      <c r="AD848">
        <v>847</v>
      </c>
      <c r="AE848" t="str">
        <f>VLOOKUP(Sheet1!B870,Sheet2!$H$2:$J$300,3,FALSE)</f>
        <v>PHI</v>
      </c>
      <c r="AF848" t="str">
        <f>VLOOKUP(Sheet1!C870,Sheet2!$H$2:$J$300,3,FALSE)</f>
        <v>PHI</v>
      </c>
      <c r="AG848" t="str">
        <f>VLOOKUP(Sheet1!D870,Sheet2!$H$2:$J$300,3,FALSE)</f>
        <v>HOU</v>
      </c>
      <c r="AH848" t="str">
        <f>VLOOKUP(Sheet1!E870,Sheet2!$H$2:$J$300,3,FALSE)</f>
        <v>DEN</v>
      </c>
      <c r="AI848" t="str">
        <f>VLOOKUP(Sheet1!F870,Sheet2!$H$2:$J$300,3,FALSE)</f>
        <v>PHO</v>
      </c>
      <c r="AJ848" t="str">
        <f>VLOOKUP(Sheet1!G870,Sheet2!$H$2:$J$300,3,FALSE)</f>
        <v>PHI</v>
      </c>
      <c r="AK848" t="str">
        <f>VLOOKUP(Sheet1!H870,Sheet2!$H$2:$J$300,3,FALSE)</f>
        <v>HOU</v>
      </c>
      <c r="AL848" t="str">
        <f>VLOOKUP(Sheet1!I870,Sheet2!$H$2:$J$300,3,FALSE)</f>
        <v>DEN</v>
      </c>
      <c r="AM848" t="str">
        <f>VLOOKUP(Sheet1!J870,Sheet2!$H$2:$J$300,3,FALSE)</f>
        <v>MIN</v>
      </c>
      <c r="AN848">
        <f si="131" t="shared"/>
        <v>3</v>
      </c>
      <c r="AO848">
        <f si="132" t="shared"/>
        <v>3</v>
      </c>
      <c r="AP848">
        <f si="133" t="shared"/>
        <v>2</v>
      </c>
      <c r="AQ848">
        <f si="134" t="shared"/>
        <v>2</v>
      </c>
      <c r="AR848">
        <f si="135" t="shared"/>
        <v>1</v>
      </c>
      <c r="AS848">
        <f si="136" t="shared"/>
        <v>3</v>
      </c>
      <c r="AT848">
        <f si="137" t="shared"/>
        <v>2</v>
      </c>
      <c r="AU848">
        <f si="138" t="shared"/>
        <v>2</v>
      </c>
      <c r="AV848">
        <f si="139" t="shared"/>
        <v>1</v>
      </c>
      <c r="AW848">
        <f si="140" t="shared"/>
        <v>3</v>
      </c>
    </row>
    <row r="849" spans="30:49" x14ac:dyDescent="0.25">
      <c r="AD849">
        <v>848</v>
      </c>
      <c r="AE849" t="str">
        <f>VLOOKUP(Sheet1!B871,Sheet2!$H$2:$J$300,3,FALSE)</f>
        <v>PHI</v>
      </c>
      <c r="AF849" t="str">
        <f>VLOOKUP(Sheet1!C871,Sheet2!$H$2:$J$300,3,FALSE)</f>
        <v>PHO</v>
      </c>
      <c r="AG849" t="str">
        <f>VLOOKUP(Sheet1!D871,Sheet2!$H$2:$J$300,3,FALSE)</f>
        <v>PHO</v>
      </c>
      <c r="AH849" t="str">
        <f>VLOOKUP(Sheet1!E871,Sheet2!$H$2:$J$300,3,FALSE)</f>
        <v>DEN</v>
      </c>
      <c r="AI849" t="str">
        <f>VLOOKUP(Sheet1!F871,Sheet2!$H$2:$J$300,3,FALSE)</f>
        <v>PHO</v>
      </c>
      <c r="AJ849" t="str">
        <f>VLOOKUP(Sheet1!G871,Sheet2!$H$2:$J$300,3,FALSE)</f>
        <v>UTA</v>
      </c>
      <c r="AK849" t="str">
        <f>VLOOKUP(Sheet1!H871,Sheet2!$H$2:$J$300,3,FALSE)</f>
        <v>PHO</v>
      </c>
      <c r="AL849" t="str">
        <f>VLOOKUP(Sheet1!I871,Sheet2!$H$2:$J$300,3,FALSE)</f>
        <v>DEN</v>
      </c>
      <c r="AM849" t="str">
        <f>VLOOKUP(Sheet1!J871,Sheet2!$H$2:$J$300,3,FALSE)</f>
        <v>PHI</v>
      </c>
      <c r="AN849">
        <f si="131" t="shared"/>
        <v>2</v>
      </c>
      <c r="AO849">
        <f si="132" t="shared"/>
        <v>4</v>
      </c>
      <c r="AP849">
        <f si="133" t="shared"/>
        <v>4</v>
      </c>
      <c r="AQ849">
        <f si="134" t="shared"/>
        <v>2</v>
      </c>
      <c r="AR849">
        <f si="135" t="shared"/>
        <v>4</v>
      </c>
      <c r="AS849">
        <f si="136" t="shared"/>
        <v>1</v>
      </c>
      <c r="AT849">
        <f si="137" t="shared"/>
        <v>4</v>
      </c>
      <c r="AU849">
        <f si="138" t="shared"/>
        <v>2</v>
      </c>
      <c r="AV849">
        <f si="139" t="shared"/>
        <v>2</v>
      </c>
      <c r="AW849">
        <f si="140" t="shared"/>
        <v>4</v>
      </c>
    </row>
    <row r="850" spans="30:49" x14ac:dyDescent="0.25">
      <c r="AD850">
        <v>849</v>
      </c>
      <c r="AE850" t="str">
        <f>VLOOKUP(Sheet1!B872,Sheet2!$H$2:$J$300,3,FALSE)</f>
        <v>PHI</v>
      </c>
      <c r="AF850" t="str">
        <f>VLOOKUP(Sheet1!C872,Sheet2!$H$2:$J$300,3,FALSE)</f>
        <v>MIN</v>
      </c>
      <c r="AG850" t="str">
        <f>VLOOKUP(Sheet1!D872,Sheet2!$H$2:$J$300,3,FALSE)</f>
        <v>PHI</v>
      </c>
      <c r="AH850" t="str">
        <f>VLOOKUP(Sheet1!E872,Sheet2!$H$2:$J$300,3,FALSE)</f>
        <v>MIN</v>
      </c>
      <c r="AI850" t="str">
        <f>VLOOKUP(Sheet1!F872,Sheet2!$H$2:$J$300,3,FALSE)</f>
        <v>PHO</v>
      </c>
      <c r="AJ850" t="str">
        <f>VLOOKUP(Sheet1!G872,Sheet2!$H$2:$J$300,3,FALSE)</f>
        <v>UTA</v>
      </c>
      <c r="AK850" t="str">
        <f>VLOOKUP(Sheet1!H872,Sheet2!$H$2:$J$300,3,FALSE)</f>
        <v>ATL</v>
      </c>
      <c r="AL850" t="str">
        <f>VLOOKUP(Sheet1!I872,Sheet2!$H$2:$J$300,3,FALSE)</f>
        <v>DEN</v>
      </c>
      <c r="AM850" t="str">
        <f>VLOOKUP(Sheet1!J872,Sheet2!$H$2:$J$300,3,FALSE)</f>
        <v>PHO</v>
      </c>
      <c r="AN850">
        <f si="131" t="shared"/>
        <v>2</v>
      </c>
      <c r="AO850">
        <f si="132" t="shared"/>
        <v>2</v>
      </c>
      <c r="AP850">
        <f si="133" t="shared"/>
        <v>2</v>
      </c>
      <c r="AQ850">
        <f si="134" t="shared"/>
        <v>2</v>
      </c>
      <c r="AR850">
        <f si="135" t="shared"/>
        <v>2</v>
      </c>
      <c r="AS850">
        <f si="136" t="shared"/>
        <v>1</v>
      </c>
      <c r="AT850">
        <f si="137" t="shared"/>
        <v>1</v>
      </c>
      <c r="AU850">
        <f si="138" t="shared"/>
        <v>1</v>
      </c>
      <c r="AV850">
        <f si="139" t="shared"/>
        <v>2</v>
      </c>
      <c r="AW850">
        <f si="140" t="shared"/>
        <v>2</v>
      </c>
    </row>
    <row r="851" spans="30:49" x14ac:dyDescent="0.25">
      <c r="AD851">
        <v>850</v>
      </c>
      <c r="AE851" t="str">
        <f>VLOOKUP(Sheet1!B873,Sheet2!$H$2:$J$300,3,FALSE)</f>
        <v>PHI</v>
      </c>
      <c r="AF851" t="str">
        <f>VLOOKUP(Sheet1!C873,Sheet2!$H$2:$J$300,3,FALSE)</f>
        <v>MIN</v>
      </c>
      <c r="AG851" t="str">
        <f>VLOOKUP(Sheet1!D873,Sheet2!$H$2:$J$300,3,FALSE)</f>
        <v>PHO</v>
      </c>
      <c r="AH851" t="str">
        <f>VLOOKUP(Sheet1!E873,Sheet2!$H$2:$J$300,3,FALSE)</f>
        <v>DEN</v>
      </c>
      <c r="AI851" t="str">
        <f>VLOOKUP(Sheet1!F873,Sheet2!$H$2:$J$300,3,FALSE)</f>
        <v>PHO</v>
      </c>
      <c r="AJ851" t="str">
        <f>VLOOKUP(Sheet1!G873,Sheet2!$H$2:$J$300,3,FALSE)</f>
        <v>ATL</v>
      </c>
      <c r="AK851" t="str">
        <f>VLOOKUP(Sheet1!H873,Sheet2!$H$2:$J$300,3,FALSE)</f>
        <v>DEN</v>
      </c>
      <c r="AL851" t="str">
        <f>VLOOKUP(Sheet1!I873,Sheet2!$H$2:$J$300,3,FALSE)</f>
        <v>UTA</v>
      </c>
      <c r="AM851" t="str">
        <f>VLOOKUP(Sheet1!J873,Sheet2!$H$2:$J$300,3,FALSE)</f>
        <v>PHI</v>
      </c>
      <c r="AN851">
        <f si="131" t="shared"/>
        <v>2</v>
      </c>
      <c r="AO851">
        <f si="132" t="shared"/>
        <v>1</v>
      </c>
      <c r="AP851">
        <f si="133" t="shared"/>
        <v>2</v>
      </c>
      <c r="AQ851">
        <f si="134" t="shared"/>
        <v>2</v>
      </c>
      <c r="AR851">
        <f si="135" t="shared"/>
        <v>2</v>
      </c>
      <c r="AS851">
        <f si="136" t="shared"/>
        <v>1</v>
      </c>
      <c r="AT851">
        <f si="137" t="shared"/>
        <v>2</v>
      </c>
      <c r="AU851">
        <f si="138" t="shared"/>
        <v>1</v>
      </c>
      <c r="AV851">
        <f si="139" t="shared"/>
        <v>2</v>
      </c>
      <c r="AW851">
        <f si="140" t="shared"/>
        <v>2</v>
      </c>
    </row>
    <row r="852" spans="30:49" x14ac:dyDescent="0.25">
      <c r="AD852">
        <v>851</v>
      </c>
      <c r="AE852" t="str">
        <f>VLOOKUP(Sheet1!B874,Sheet2!$H$2:$J$300,3,FALSE)</f>
        <v>PHI</v>
      </c>
      <c r="AF852" t="str">
        <f>VLOOKUP(Sheet1!C874,Sheet2!$H$2:$J$300,3,FALSE)</f>
        <v>MIN</v>
      </c>
      <c r="AG852" t="str">
        <f>VLOOKUP(Sheet1!D874,Sheet2!$H$2:$J$300,3,FALSE)</f>
        <v>MIN</v>
      </c>
      <c r="AH852" t="str">
        <f>VLOOKUP(Sheet1!E874,Sheet2!$H$2:$J$300,3,FALSE)</f>
        <v>DEN</v>
      </c>
      <c r="AI852" t="str">
        <f>VLOOKUP(Sheet1!F874,Sheet2!$H$2:$J$300,3,FALSE)</f>
        <v>PHO</v>
      </c>
      <c r="AJ852" t="str">
        <f>VLOOKUP(Sheet1!G874,Sheet2!$H$2:$J$300,3,FALSE)</f>
        <v>PHO</v>
      </c>
      <c r="AK852" t="str">
        <f>VLOOKUP(Sheet1!H874,Sheet2!$H$2:$J$300,3,FALSE)</f>
        <v>ATL</v>
      </c>
      <c r="AL852" t="str">
        <f>VLOOKUP(Sheet1!I874,Sheet2!$H$2:$J$300,3,FALSE)</f>
        <v>SAC</v>
      </c>
      <c r="AM852" t="str">
        <f>VLOOKUP(Sheet1!J874,Sheet2!$H$2:$J$300,3,FALSE)</f>
        <v>MIN</v>
      </c>
      <c r="AN852">
        <f si="131" t="shared"/>
        <v>1</v>
      </c>
      <c r="AO852">
        <f si="132" t="shared"/>
        <v>3</v>
      </c>
      <c r="AP852">
        <f si="133" t="shared"/>
        <v>3</v>
      </c>
      <c r="AQ852">
        <f si="134" t="shared"/>
        <v>1</v>
      </c>
      <c r="AR852">
        <f si="135" t="shared"/>
        <v>2</v>
      </c>
      <c r="AS852">
        <f si="136" t="shared"/>
        <v>2</v>
      </c>
      <c r="AT852">
        <f si="137" t="shared"/>
        <v>1</v>
      </c>
      <c r="AU852">
        <f si="138" t="shared"/>
        <v>1</v>
      </c>
      <c r="AV852">
        <f si="139" t="shared"/>
        <v>3</v>
      </c>
      <c r="AW852">
        <f si="140" t="shared"/>
        <v>3</v>
      </c>
    </row>
    <row r="853" spans="30:49" x14ac:dyDescent="0.25">
      <c r="AD853">
        <v>852</v>
      </c>
      <c r="AE853" t="str">
        <f>VLOOKUP(Sheet1!B875,Sheet2!$H$2:$J$300,3,FALSE)</f>
        <v>PHI</v>
      </c>
      <c r="AF853" t="str">
        <f>VLOOKUP(Sheet1!C875,Sheet2!$H$2:$J$300,3,FALSE)</f>
        <v>PHI</v>
      </c>
      <c r="AG853" t="str">
        <f>VLOOKUP(Sheet1!D875,Sheet2!$H$2:$J$300,3,FALSE)</f>
        <v>PHI</v>
      </c>
      <c r="AH853" t="str">
        <f>VLOOKUP(Sheet1!E875,Sheet2!$H$2:$J$300,3,FALSE)</f>
        <v>DEN</v>
      </c>
      <c r="AI853" t="str">
        <f>VLOOKUP(Sheet1!F875,Sheet2!$H$2:$J$300,3,FALSE)</f>
        <v>ATL</v>
      </c>
      <c r="AJ853" t="str">
        <f>VLOOKUP(Sheet1!G875,Sheet2!$H$2:$J$300,3,FALSE)</f>
        <v>PHI</v>
      </c>
      <c r="AK853" t="str">
        <f>VLOOKUP(Sheet1!H875,Sheet2!$H$2:$J$300,3,FALSE)</f>
        <v>HOU</v>
      </c>
      <c r="AL853" t="str">
        <f>VLOOKUP(Sheet1!I875,Sheet2!$H$2:$J$300,3,FALSE)</f>
        <v>ATL</v>
      </c>
      <c r="AM853" t="str">
        <f>VLOOKUP(Sheet1!J875,Sheet2!$H$2:$J$300,3,FALSE)</f>
        <v>MIN</v>
      </c>
      <c r="AN853">
        <f si="131" t="shared"/>
        <v>4</v>
      </c>
      <c r="AO853">
        <f si="132" t="shared"/>
        <v>4</v>
      </c>
      <c r="AP853">
        <f si="133" t="shared"/>
        <v>4</v>
      </c>
      <c r="AQ853">
        <f si="134" t="shared"/>
        <v>1</v>
      </c>
      <c r="AR853">
        <f si="135" t="shared"/>
        <v>2</v>
      </c>
      <c r="AS853">
        <f si="136" t="shared"/>
        <v>4</v>
      </c>
      <c r="AT853">
        <f si="137" t="shared"/>
        <v>1</v>
      </c>
      <c r="AU853">
        <f si="138" t="shared"/>
        <v>2</v>
      </c>
      <c r="AV853">
        <f si="139" t="shared"/>
        <v>1</v>
      </c>
      <c r="AW853">
        <f si="140" t="shared"/>
        <v>4</v>
      </c>
    </row>
    <row r="854" spans="30:49" x14ac:dyDescent="0.25">
      <c r="AD854">
        <v>853</v>
      </c>
      <c r="AE854" t="str">
        <f>VLOOKUP(Sheet1!B876,Sheet2!$H$2:$J$300,3,FALSE)</f>
        <v>PHI</v>
      </c>
      <c r="AF854" t="str">
        <f>VLOOKUP(Sheet1!C876,Sheet2!$H$2:$J$300,3,FALSE)</f>
        <v>SAC</v>
      </c>
      <c r="AG854" t="str">
        <f>VLOOKUP(Sheet1!D876,Sheet2!$H$2:$J$300,3,FALSE)</f>
        <v>PHO</v>
      </c>
      <c r="AH854" t="str">
        <f>VLOOKUP(Sheet1!E876,Sheet2!$H$2:$J$300,3,FALSE)</f>
        <v>DEN</v>
      </c>
      <c r="AI854" t="str">
        <f>VLOOKUP(Sheet1!F876,Sheet2!$H$2:$J$300,3,FALSE)</f>
        <v>PHO</v>
      </c>
      <c r="AJ854" t="str">
        <f>VLOOKUP(Sheet1!G876,Sheet2!$H$2:$J$300,3,FALSE)</f>
        <v>PHI</v>
      </c>
      <c r="AK854" t="str">
        <f>VLOOKUP(Sheet1!H876,Sheet2!$H$2:$J$300,3,FALSE)</f>
        <v>PHO</v>
      </c>
      <c r="AL854" t="str">
        <f>VLOOKUP(Sheet1!I876,Sheet2!$H$2:$J$300,3,FALSE)</f>
        <v>MIN</v>
      </c>
      <c r="AM854" t="str">
        <f>VLOOKUP(Sheet1!J876,Sheet2!$H$2:$J$300,3,FALSE)</f>
        <v>UTA</v>
      </c>
      <c r="AN854">
        <f si="131" t="shared"/>
        <v>2</v>
      </c>
      <c r="AO854">
        <f si="132" t="shared"/>
        <v>1</v>
      </c>
      <c r="AP854">
        <f si="133" t="shared"/>
        <v>3</v>
      </c>
      <c r="AQ854">
        <f si="134" t="shared"/>
        <v>1</v>
      </c>
      <c r="AR854">
        <f si="135" t="shared"/>
        <v>3</v>
      </c>
      <c r="AS854">
        <f si="136" t="shared"/>
        <v>2</v>
      </c>
      <c r="AT854">
        <f si="137" t="shared"/>
        <v>3</v>
      </c>
      <c r="AU854">
        <f si="138" t="shared"/>
        <v>1</v>
      </c>
      <c r="AV854">
        <f si="139" t="shared"/>
        <v>1</v>
      </c>
      <c r="AW854">
        <f si="140" t="shared"/>
        <v>3</v>
      </c>
    </row>
    <row r="855" spans="30:49" x14ac:dyDescent="0.25">
      <c r="AD855">
        <v>854</v>
      </c>
      <c r="AE855" t="str">
        <f>VLOOKUP(Sheet1!B877,Sheet2!$H$2:$J$300,3,FALSE)</f>
        <v>PHI</v>
      </c>
      <c r="AF855" t="str">
        <f>VLOOKUP(Sheet1!C877,Sheet2!$H$2:$J$300,3,FALSE)</f>
        <v>PHI</v>
      </c>
      <c r="AG855" t="str">
        <f>VLOOKUP(Sheet1!D877,Sheet2!$H$2:$J$300,3,FALSE)</f>
        <v>PHO</v>
      </c>
      <c r="AH855" t="str">
        <f>VLOOKUP(Sheet1!E877,Sheet2!$H$2:$J$300,3,FALSE)</f>
        <v>DEN</v>
      </c>
      <c r="AI855" t="str">
        <f>VLOOKUP(Sheet1!F877,Sheet2!$H$2:$J$300,3,FALSE)</f>
        <v>PHO</v>
      </c>
      <c r="AJ855" t="str">
        <f>VLOOKUP(Sheet1!G877,Sheet2!$H$2:$J$300,3,FALSE)</f>
        <v>UTA</v>
      </c>
      <c r="AK855" t="str">
        <f>VLOOKUP(Sheet1!H877,Sheet2!$H$2:$J$300,3,FALSE)</f>
        <v>HOU</v>
      </c>
      <c r="AL855" t="str">
        <f>VLOOKUP(Sheet1!I877,Sheet2!$H$2:$J$300,3,FALSE)</f>
        <v>PHO</v>
      </c>
      <c r="AM855" t="str">
        <f>VLOOKUP(Sheet1!J877,Sheet2!$H$2:$J$300,3,FALSE)</f>
        <v>MIN</v>
      </c>
      <c r="AN855">
        <f si="131" t="shared"/>
        <v>2</v>
      </c>
      <c r="AO855">
        <f si="132" t="shared"/>
        <v>2</v>
      </c>
      <c r="AP855">
        <f si="133" t="shared"/>
        <v>3</v>
      </c>
      <c r="AQ855">
        <f si="134" t="shared"/>
        <v>1</v>
      </c>
      <c r="AR855">
        <f si="135" t="shared"/>
        <v>3</v>
      </c>
      <c r="AS855">
        <f si="136" t="shared"/>
        <v>1</v>
      </c>
      <c r="AT855">
        <f si="137" t="shared"/>
        <v>1</v>
      </c>
      <c r="AU855">
        <f si="138" t="shared"/>
        <v>3</v>
      </c>
      <c r="AV855">
        <f si="139" t="shared"/>
        <v>1</v>
      </c>
      <c r="AW855">
        <f si="140" t="shared"/>
        <v>3</v>
      </c>
    </row>
    <row r="856" spans="30:49" x14ac:dyDescent="0.25">
      <c r="AD856">
        <v>855</v>
      </c>
      <c r="AE856" t="str">
        <f>VLOOKUP(Sheet1!B878,Sheet2!$H$2:$J$300,3,FALSE)</f>
        <v>PHI</v>
      </c>
      <c r="AF856" t="str">
        <f>VLOOKUP(Sheet1!C878,Sheet2!$H$2:$J$300,3,FALSE)</f>
        <v>MIN</v>
      </c>
      <c r="AG856" t="str">
        <f>VLOOKUP(Sheet1!D878,Sheet2!$H$2:$J$300,3,FALSE)</f>
        <v>PHO</v>
      </c>
      <c r="AH856" t="str">
        <f>VLOOKUP(Sheet1!E878,Sheet2!$H$2:$J$300,3,FALSE)</f>
        <v>DEN</v>
      </c>
      <c r="AI856" t="str">
        <f>VLOOKUP(Sheet1!F878,Sheet2!$H$2:$J$300,3,FALSE)</f>
        <v>PHO</v>
      </c>
      <c r="AJ856" t="str">
        <f>VLOOKUP(Sheet1!G878,Sheet2!$H$2:$J$300,3,FALSE)</f>
        <v>UTA</v>
      </c>
      <c r="AK856" t="str">
        <f>VLOOKUP(Sheet1!H878,Sheet2!$H$2:$J$300,3,FALSE)</f>
        <v>HOU</v>
      </c>
      <c r="AL856" t="str">
        <f>VLOOKUP(Sheet1!I878,Sheet2!$H$2:$J$300,3,FALSE)</f>
        <v>MIN</v>
      </c>
      <c r="AM856" t="str">
        <f>VLOOKUP(Sheet1!J878,Sheet2!$H$2:$J$300,3,FALSE)</f>
        <v>UTA</v>
      </c>
      <c r="AN856">
        <f si="131" t="shared"/>
        <v>1</v>
      </c>
      <c r="AO856">
        <f si="132" t="shared"/>
        <v>2</v>
      </c>
      <c r="AP856">
        <f si="133" t="shared"/>
        <v>2</v>
      </c>
      <c r="AQ856">
        <f si="134" t="shared"/>
        <v>1</v>
      </c>
      <c r="AR856">
        <f si="135" t="shared"/>
        <v>2</v>
      </c>
      <c r="AS856">
        <f si="136" t="shared"/>
        <v>2</v>
      </c>
      <c r="AT856">
        <f si="137" t="shared"/>
        <v>1</v>
      </c>
      <c r="AU856">
        <f si="138" t="shared"/>
        <v>2</v>
      </c>
      <c r="AV856">
        <f si="139" t="shared"/>
        <v>2</v>
      </c>
      <c r="AW856">
        <f si="140" t="shared"/>
        <v>2</v>
      </c>
    </row>
    <row r="857" spans="30:49" x14ac:dyDescent="0.25">
      <c r="AD857">
        <v>856</v>
      </c>
      <c r="AE857" t="str">
        <f>VLOOKUP(Sheet1!B879,Sheet2!$H$2:$J$300,3,FALSE)</f>
        <v>SAC</v>
      </c>
      <c r="AF857" t="str">
        <f>VLOOKUP(Sheet1!C879,Sheet2!$H$2:$J$300,3,FALSE)</f>
        <v>MIN</v>
      </c>
      <c r="AG857" t="str">
        <f>VLOOKUP(Sheet1!D879,Sheet2!$H$2:$J$300,3,FALSE)</f>
        <v>PHO</v>
      </c>
      <c r="AH857" t="str">
        <f>VLOOKUP(Sheet1!E879,Sheet2!$H$2:$J$300,3,FALSE)</f>
        <v>SAC</v>
      </c>
      <c r="AI857" t="str">
        <f>VLOOKUP(Sheet1!F879,Sheet2!$H$2:$J$300,3,FALSE)</f>
        <v>PHO</v>
      </c>
      <c r="AJ857" t="str">
        <f>VLOOKUP(Sheet1!G879,Sheet2!$H$2:$J$300,3,FALSE)</f>
        <v>PHO</v>
      </c>
      <c r="AK857" t="str">
        <f>VLOOKUP(Sheet1!H879,Sheet2!$H$2:$J$300,3,FALSE)</f>
        <v>HOU</v>
      </c>
      <c r="AL857" t="str">
        <f>VLOOKUP(Sheet1!I879,Sheet2!$H$2:$J$300,3,FALSE)</f>
        <v>DEN</v>
      </c>
      <c r="AM857" t="str">
        <f>VLOOKUP(Sheet1!J879,Sheet2!$H$2:$J$300,3,FALSE)</f>
        <v>UTA</v>
      </c>
      <c r="AN857">
        <f si="131" t="shared"/>
        <v>2</v>
      </c>
      <c r="AO857">
        <f si="132" t="shared"/>
        <v>1</v>
      </c>
      <c r="AP857">
        <f si="133" t="shared"/>
        <v>3</v>
      </c>
      <c r="AQ857">
        <f si="134" t="shared"/>
        <v>2</v>
      </c>
      <c r="AR857">
        <f si="135" t="shared"/>
        <v>3</v>
      </c>
      <c r="AS857">
        <f si="136" t="shared"/>
        <v>3</v>
      </c>
      <c r="AT857">
        <f si="137" t="shared"/>
        <v>1</v>
      </c>
      <c r="AU857">
        <f si="138" t="shared"/>
        <v>1</v>
      </c>
      <c r="AV857">
        <f si="139" t="shared"/>
        <v>1</v>
      </c>
      <c r="AW857">
        <f si="140" t="shared"/>
        <v>3</v>
      </c>
    </row>
    <row r="858" spans="30:49" x14ac:dyDescent="0.25">
      <c r="AD858">
        <v>857</v>
      </c>
      <c r="AE858" t="str">
        <f>VLOOKUP(Sheet1!B880,Sheet2!$H$2:$J$300,3,FALSE)</f>
        <v>SAC</v>
      </c>
      <c r="AF858" t="str">
        <f>VLOOKUP(Sheet1!C880,Sheet2!$H$2:$J$300,3,FALSE)</f>
        <v>PHI</v>
      </c>
      <c r="AG858" t="str">
        <f>VLOOKUP(Sheet1!D880,Sheet2!$H$2:$J$300,3,FALSE)</f>
        <v>PHO</v>
      </c>
      <c r="AH858" t="str">
        <f>VLOOKUP(Sheet1!E880,Sheet2!$H$2:$J$300,3,FALSE)</f>
        <v>DEN</v>
      </c>
      <c r="AI858" t="str">
        <f>VLOOKUP(Sheet1!F880,Sheet2!$H$2:$J$300,3,FALSE)</f>
        <v>PHO</v>
      </c>
      <c r="AJ858" t="str">
        <f>VLOOKUP(Sheet1!G880,Sheet2!$H$2:$J$300,3,FALSE)</f>
        <v>ATL</v>
      </c>
      <c r="AK858" t="str">
        <f>VLOOKUP(Sheet1!H880,Sheet2!$H$2:$J$300,3,FALSE)</f>
        <v>HOU</v>
      </c>
      <c r="AL858" t="str">
        <f>VLOOKUP(Sheet1!I880,Sheet2!$H$2:$J$300,3,FALSE)</f>
        <v>PHO</v>
      </c>
      <c r="AM858" t="str">
        <f>VLOOKUP(Sheet1!J880,Sheet2!$H$2:$J$300,3,FALSE)</f>
        <v>MIN</v>
      </c>
      <c r="AN858">
        <f si="131" t="shared"/>
        <v>1</v>
      </c>
      <c r="AO858">
        <f si="132" t="shared"/>
        <v>1</v>
      </c>
      <c r="AP858">
        <f si="133" t="shared"/>
        <v>3</v>
      </c>
      <c r="AQ858">
        <f si="134" t="shared"/>
        <v>1</v>
      </c>
      <c r="AR858">
        <f si="135" t="shared"/>
        <v>3</v>
      </c>
      <c r="AS858">
        <f si="136" t="shared"/>
        <v>1</v>
      </c>
      <c r="AT858">
        <f si="137" t="shared"/>
        <v>1</v>
      </c>
      <c r="AU858">
        <f si="138" t="shared"/>
        <v>3</v>
      </c>
      <c r="AV858">
        <f si="139" t="shared"/>
        <v>1</v>
      </c>
      <c r="AW858">
        <f si="140" t="shared"/>
        <v>3</v>
      </c>
    </row>
    <row r="859" spans="30:49" x14ac:dyDescent="0.25">
      <c r="AD859">
        <v>858</v>
      </c>
      <c r="AE859" t="str">
        <f>VLOOKUP(Sheet1!B881,Sheet2!$H$2:$J$300,3,FALSE)</f>
        <v>PHI</v>
      </c>
      <c r="AF859" t="str">
        <f>VLOOKUP(Sheet1!C881,Sheet2!$H$2:$J$300,3,FALSE)</f>
        <v>SAC</v>
      </c>
      <c r="AG859" t="str">
        <f>VLOOKUP(Sheet1!D881,Sheet2!$H$2:$J$300,3,FALSE)</f>
        <v>DEN</v>
      </c>
      <c r="AH859" t="str">
        <f>VLOOKUP(Sheet1!E881,Sheet2!$H$2:$J$300,3,FALSE)</f>
        <v>DEN</v>
      </c>
      <c r="AI859" t="str">
        <f>VLOOKUP(Sheet1!F881,Sheet2!$H$2:$J$300,3,FALSE)</f>
        <v>PHO</v>
      </c>
      <c r="AJ859" t="str">
        <f>VLOOKUP(Sheet1!G881,Sheet2!$H$2:$J$300,3,FALSE)</f>
        <v>PHI</v>
      </c>
      <c r="AK859" t="str">
        <f>VLOOKUP(Sheet1!H881,Sheet2!$H$2:$J$300,3,FALSE)</f>
        <v>ATL</v>
      </c>
      <c r="AL859" t="str">
        <f>VLOOKUP(Sheet1!I881,Sheet2!$H$2:$J$300,3,FALSE)</f>
        <v>PHO</v>
      </c>
      <c r="AM859" t="str">
        <f>VLOOKUP(Sheet1!J881,Sheet2!$H$2:$J$300,3,FALSE)</f>
        <v>DEN</v>
      </c>
      <c r="AN859">
        <f si="131" t="shared"/>
        <v>2</v>
      </c>
      <c r="AO859">
        <f si="132" t="shared"/>
        <v>1</v>
      </c>
      <c r="AP859">
        <f si="133" t="shared"/>
        <v>3</v>
      </c>
      <c r="AQ859">
        <f si="134" t="shared"/>
        <v>3</v>
      </c>
      <c r="AR859">
        <f si="135" t="shared"/>
        <v>2</v>
      </c>
      <c r="AS859">
        <f si="136" t="shared"/>
        <v>2</v>
      </c>
      <c r="AT859">
        <f si="137" t="shared"/>
        <v>1</v>
      </c>
      <c r="AU859">
        <f si="138" t="shared"/>
        <v>2</v>
      </c>
      <c r="AV859">
        <f si="139" t="shared"/>
        <v>3</v>
      </c>
      <c r="AW859">
        <f si="140" t="shared"/>
        <v>3</v>
      </c>
    </row>
    <row r="860" spans="30:49" x14ac:dyDescent="0.25">
      <c r="AD860">
        <v>859</v>
      </c>
      <c r="AE860" t="str">
        <f>VLOOKUP(Sheet1!B882,Sheet2!$H$2:$J$300,3,FALSE)</f>
        <v>PHI</v>
      </c>
      <c r="AF860" t="str">
        <f>VLOOKUP(Sheet1!C882,Sheet2!$H$2:$J$300,3,FALSE)</f>
        <v>SAC</v>
      </c>
      <c r="AG860" t="str">
        <f>VLOOKUP(Sheet1!D882,Sheet2!$H$2:$J$300,3,FALSE)</f>
        <v>PHI</v>
      </c>
      <c r="AH860" t="str">
        <f>VLOOKUP(Sheet1!E882,Sheet2!$H$2:$J$300,3,FALSE)</f>
        <v>SAC</v>
      </c>
      <c r="AI860" t="str">
        <f>VLOOKUP(Sheet1!F882,Sheet2!$H$2:$J$300,3,FALSE)</f>
        <v>PHI</v>
      </c>
      <c r="AJ860" t="str">
        <f>VLOOKUP(Sheet1!G882,Sheet2!$H$2:$J$300,3,FALSE)</f>
        <v>HOU</v>
      </c>
      <c r="AK860" t="str">
        <f>VLOOKUP(Sheet1!H882,Sheet2!$H$2:$J$300,3,FALSE)</f>
        <v>PHO</v>
      </c>
      <c r="AL860" t="str">
        <f>VLOOKUP(Sheet1!I882,Sheet2!$H$2:$J$300,3,FALSE)</f>
        <v>DEN</v>
      </c>
      <c r="AM860" t="str">
        <f>VLOOKUP(Sheet1!J882,Sheet2!$H$2:$J$300,3,FALSE)</f>
        <v>UTA</v>
      </c>
      <c r="AN860">
        <f si="131" t="shared"/>
        <v>3</v>
      </c>
      <c r="AO860">
        <f si="132" t="shared"/>
        <v>2</v>
      </c>
      <c r="AP860">
        <f si="133" t="shared"/>
        <v>3</v>
      </c>
      <c r="AQ860">
        <f si="134" t="shared"/>
        <v>2</v>
      </c>
      <c r="AR860">
        <f si="135" t="shared"/>
        <v>3</v>
      </c>
      <c r="AS860">
        <f si="136" t="shared"/>
        <v>1</v>
      </c>
      <c r="AT860">
        <f si="137" t="shared"/>
        <v>1</v>
      </c>
      <c r="AU860">
        <f si="138" t="shared"/>
        <v>1</v>
      </c>
      <c r="AV860">
        <f si="139" t="shared"/>
        <v>1</v>
      </c>
      <c r="AW860">
        <f si="140" t="shared"/>
        <v>3</v>
      </c>
    </row>
    <row r="861" spans="30:49" x14ac:dyDescent="0.25">
      <c r="AD861">
        <v>860</v>
      </c>
      <c r="AE861" t="str">
        <f>VLOOKUP(Sheet1!B883,Sheet2!$H$2:$J$300,3,FALSE)</f>
        <v>PHI</v>
      </c>
      <c r="AF861" t="str">
        <f>VLOOKUP(Sheet1!C883,Sheet2!$H$2:$J$300,3,FALSE)</f>
        <v>UTA</v>
      </c>
      <c r="AG861" t="str">
        <f>VLOOKUP(Sheet1!D883,Sheet2!$H$2:$J$300,3,FALSE)</f>
        <v>PHI</v>
      </c>
      <c r="AH861" t="str">
        <f>VLOOKUP(Sheet1!E883,Sheet2!$H$2:$J$300,3,FALSE)</f>
        <v>DEN</v>
      </c>
      <c r="AI861" t="str">
        <f>VLOOKUP(Sheet1!F883,Sheet2!$H$2:$J$300,3,FALSE)</f>
        <v>UTA</v>
      </c>
      <c r="AJ861" t="str">
        <f>VLOOKUP(Sheet1!G883,Sheet2!$H$2:$J$300,3,FALSE)</f>
        <v>PHI</v>
      </c>
      <c r="AK861" t="str">
        <f>VLOOKUP(Sheet1!H883,Sheet2!$H$2:$J$300,3,FALSE)</f>
        <v>HOU</v>
      </c>
      <c r="AL861" t="str">
        <f>VLOOKUP(Sheet1!I883,Sheet2!$H$2:$J$300,3,FALSE)</f>
        <v>DEN</v>
      </c>
      <c r="AM861" t="str">
        <f>VLOOKUP(Sheet1!J883,Sheet2!$H$2:$J$300,3,FALSE)</f>
        <v>UTA</v>
      </c>
      <c r="AN861">
        <f si="131" t="shared"/>
        <v>3</v>
      </c>
      <c r="AO861">
        <f si="132" t="shared"/>
        <v>3</v>
      </c>
      <c r="AP861">
        <f si="133" t="shared"/>
        <v>3</v>
      </c>
      <c r="AQ861">
        <f si="134" t="shared"/>
        <v>2</v>
      </c>
      <c r="AR861">
        <f si="135" t="shared"/>
        <v>3</v>
      </c>
      <c r="AS861">
        <f si="136" t="shared"/>
        <v>3</v>
      </c>
      <c r="AT861">
        <f si="137" t="shared"/>
        <v>1</v>
      </c>
      <c r="AU861">
        <f si="138" t="shared"/>
        <v>2</v>
      </c>
      <c r="AV861">
        <f si="139" t="shared"/>
        <v>3</v>
      </c>
      <c r="AW861">
        <f si="140" t="shared"/>
        <v>3</v>
      </c>
    </row>
    <row r="862" spans="30:49" x14ac:dyDescent="0.25">
      <c r="AD862">
        <v>861</v>
      </c>
      <c r="AE862" t="str">
        <f>VLOOKUP(Sheet1!B884,Sheet2!$H$2:$J$300,3,FALSE)</f>
        <v>PHI</v>
      </c>
      <c r="AF862" t="str">
        <f>VLOOKUP(Sheet1!C884,Sheet2!$H$2:$J$300,3,FALSE)</f>
        <v>MIN</v>
      </c>
      <c r="AG862" t="str">
        <f>VLOOKUP(Sheet1!D884,Sheet2!$H$2:$J$300,3,FALSE)</f>
        <v>PHO</v>
      </c>
      <c r="AH862" t="str">
        <f>VLOOKUP(Sheet1!E884,Sheet2!$H$2:$J$300,3,FALSE)</f>
        <v>MIN</v>
      </c>
      <c r="AI862" t="str">
        <f>VLOOKUP(Sheet1!F884,Sheet2!$H$2:$J$300,3,FALSE)</f>
        <v>PHO</v>
      </c>
      <c r="AJ862" t="str">
        <f>VLOOKUP(Sheet1!G884,Sheet2!$H$2:$J$300,3,FALSE)</f>
        <v>PHO</v>
      </c>
      <c r="AK862" t="str">
        <f>VLOOKUP(Sheet1!H884,Sheet2!$H$2:$J$300,3,FALSE)</f>
        <v>PHO</v>
      </c>
      <c r="AL862" t="str">
        <f>VLOOKUP(Sheet1!I884,Sheet2!$H$2:$J$300,3,FALSE)</f>
        <v>DEN</v>
      </c>
      <c r="AM862" t="str">
        <f>VLOOKUP(Sheet1!J884,Sheet2!$H$2:$J$300,3,FALSE)</f>
        <v>DEN</v>
      </c>
      <c r="AN862">
        <f si="131" t="shared"/>
        <v>1</v>
      </c>
      <c r="AO862">
        <f si="132" t="shared"/>
        <v>2</v>
      </c>
      <c r="AP862">
        <f si="133" t="shared"/>
        <v>4</v>
      </c>
      <c r="AQ862">
        <f si="134" t="shared"/>
        <v>2</v>
      </c>
      <c r="AR862">
        <f si="135" t="shared"/>
        <v>4</v>
      </c>
      <c r="AS862">
        <f si="136" t="shared"/>
        <v>4</v>
      </c>
      <c r="AT862">
        <f si="137" t="shared"/>
        <v>4</v>
      </c>
      <c r="AU862">
        <f si="138" t="shared"/>
        <v>2</v>
      </c>
      <c r="AV862">
        <f si="139" t="shared"/>
        <v>2</v>
      </c>
      <c r="AW862">
        <f si="140" t="shared"/>
        <v>4</v>
      </c>
    </row>
    <row r="863" spans="30:49" x14ac:dyDescent="0.25">
      <c r="AD863">
        <v>862</v>
      </c>
      <c r="AE863" t="str">
        <f>VLOOKUP(Sheet1!B885,Sheet2!$H$2:$J$300,3,FALSE)</f>
        <v>PHI</v>
      </c>
      <c r="AF863" t="str">
        <f>VLOOKUP(Sheet1!C885,Sheet2!$H$2:$J$300,3,FALSE)</f>
        <v>ATL</v>
      </c>
      <c r="AG863" t="str">
        <f>VLOOKUP(Sheet1!D885,Sheet2!$H$2:$J$300,3,FALSE)</f>
        <v>PHO</v>
      </c>
      <c r="AH863" t="str">
        <f>VLOOKUP(Sheet1!E885,Sheet2!$H$2:$J$300,3,FALSE)</f>
        <v>DEN</v>
      </c>
      <c r="AI863" t="str">
        <f>VLOOKUP(Sheet1!F885,Sheet2!$H$2:$J$300,3,FALSE)</f>
        <v>PHO</v>
      </c>
      <c r="AJ863" t="str">
        <f>VLOOKUP(Sheet1!G885,Sheet2!$H$2:$J$300,3,FALSE)</f>
        <v>UTA</v>
      </c>
      <c r="AK863" t="str">
        <f>VLOOKUP(Sheet1!H885,Sheet2!$H$2:$J$300,3,FALSE)</f>
        <v>ATL</v>
      </c>
      <c r="AL863" t="str">
        <f>VLOOKUP(Sheet1!I885,Sheet2!$H$2:$J$300,3,FALSE)</f>
        <v>DEN</v>
      </c>
      <c r="AM863" t="str">
        <f>VLOOKUP(Sheet1!J885,Sheet2!$H$2:$J$300,3,FALSE)</f>
        <v>PHO</v>
      </c>
      <c r="AN863">
        <f si="131" t="shared"/>
        <v>1</v>
      </c>
      <c r="AO863">
        <f si="132" t="shared"/>
        <v>2</v>
      </c>
      <c r="AP863">
        <f si="133" t="shared"/>
        <v>3</v>
      </c>
      <c r="AQ863">
        <f si="134" t="shared"/>
        <v>2</v>
      </c>
      <c r="AR863">
        <f si="135" t="shared"/>
        <v>3</v>
      </c>
      <c r="AS863">
        <f si="136" t="shared"/>
        <v>1</v>
      </c>
      <c r="AT863">
        <f si="137" t="shared"/>
        <v>2</v>
      </c>
      <c r="AU863">
        <f si="138" t="shared"/>
        <v>2</v>
      </c>
      <c r="AV863">
        <f si="139" t="shared"/>
        <v>3</v>
      </c>
      <c r="AW863">
        <f si="140" t="shared"/>
        <v>3</v>
      </c>
    </row>
    <row r="864" spans="30:49" x14ac:dyDescent="0.25">
      <c r="AD864">
        <v>863</v>
      </c>
      <c r="AE864" t="str">
        <f>VLOOKUP(Sheet1!B886,Sheet2!$H$2:$J$300,3,FALSE)</f>
        <v>PHI</v>
      </c>
      <c r="AF864" t="str">
        <f>VLOOKUP(Sheet1!C886,Sheet2!$H$2:$J$300,3,FALSE)</f>
        <v>MIN</v>
      </c>
      <c r="AG864" t="str">
        <f>VLOOKUP(Sheet1!D886,Sheet2!$H$2:$J$300,3,FALSE)</f>
        <v>PHO</v>
      </c>
      <c r="AH864" t="str">
        <f>VLOOKUP(Sheet1!E886,Sheet2!$H$2:$J$300,3,FALSE)</f>
        <v>DEN</v>
      </c>
      <c r="AI864" t="str">
        <f>VLOOKUP(Sheet1!F886,Sheet2!$H$2:$J$300,3,FALSE)</f>
        <v>DEN</v>
      </c>
      <c r="AJ864" t="str">
        <f>VLOOKUP(Sheet1!G886,Sheet2!$H$2:$J$300,3,FALSE)</f>
        <v>UTA</v>
      </c>
      <c r="AK864" t="str">
        <f>VLOOKUP(Sheet1!H886,Sheet2!$H$2:$J$300,3,FALSE)</f>
        <v>ATL</v>
      </c>
      <c r="AL864" t="str">
        <f>VLOOKUP(Sheet1!I886,Sheet2!$H$2:$J$300,3,FALSE)</f>
        <v>PHO</v>
      </c>
      <c r="AM864" t="str">
        <f>VLOOKUP(Sheet1!J886,Sheet2!$H$2:$J$300,3,FALSE)</f>
        <v>MIN</v>
      </c>
      <c r="AN864">
        <f si="131" t="shared"/>
        <v>1</v>
      </c>
      <c r="AO864">
        <f si="132" t="shared"/>
        <v>2</v>
      </c>
      <c r="AP864">
        <f si="133" t="shared"/>
        <v>2</v>
      </c>
      <c r="AQ864">
        <f si="134" t="shared"/>
        <v>2</v>
      </c>
      <c r="AR864">
        <f si="135" t="shared"/>
        <v>2</v>
      </c>
      <c r="AS864">
        <f si="136" t="shared"/>
        <v>1</v>
      </c>
      <c r="AT864">
        <f si="137" t="shared"/>
        <v>1</v>
      </c>
      <c r="AU864">
        <f si="138" t="shared"/>
        <v>2</v>
      </c>
      <c r="AV864">
        <f si="139" t="shared"/>
        <v>2</v>
      </c>
      <c r="AW864">
        <f si="140" t="shared"/>
        <v>2</v>
      </c>
    </row>
    <row r="865" spans="30:49" x14ac:dyDescent="0.25">
      <c r="AD865">
        <v>864</v>
      </c>
      <c r="AE865" t="str">
        <f>VLOOKUP(Sheet1!B887,Sheet2!$H$2:$J$300,3,FALSE)</f>
        <v>PHI</v>
      </c>
      <c r="AF865" t="str">
        <f>VLOOKUP(Sheet1!C887,Sheet2!$H$2:$J$300,3,FALSE)</f>
        <v>UTA</v>
      </c>
      <c r="AG865" t="str">
        <f>VLOOKUP(Sheet1!D887,Sheet2!$H$2:$J$300,3,FALSE)</f>
        <v>PHO</v>
      </c>
      <c r="AH865" t="str">
        <f>VLOOKUP(Sheet1!E887,Sheet2!$H$2:$J$300,3,FALSE)</f>
        <v>DEN</v>
      </c>
      <c r="AI865" t="str">
        <f>VLOOKUP(Sheet1!F887,Sheet2!$H$2:$J$300,3,FALSE)</f>
        <v>PHO</v>
      </c>
      <c r="AJ865" t="str">
        <f>VLOOKUP(Sheet1!G887,Sheet2!$H$2:$J$300,3,FALSE)</f>
        <v>ATL</v>
      </c>
      <c r="AK865" t="str">
        <f>VLOOKUP(Sheet1!H887,Sheet2!$H$2:$J$300,3,FALSE)</f>
        <v>DEN</v>
      </c>
      <c r="AL865" t="str">
        <f>VLOOKUP(Sheet1!I887,Sheet2!$H$2:$J$300,3,FALSE)</f>
        <v>DEN</v>
      </c>
      <c r="AM865" t="str">
        <f>VLOOKUP(Sheet1!J887,Sheet2!$H$2:$J$300,3,FALSE)</f>
        <v>MIN</v>
      </c>
      <c r="AN865">
        <f si="131" t="shared"/>
        <v>1</v>
      </c>
      <c r="AO865">
        <f si="132" t="shared"/>
        <v>1</v>
      </c>
      <c r="AP865">
        <f si="133" t="shared"/>
        <v>2</v>
      </c>
      <c r="AQ865">
        <f si="134" t="shared"/>
        <v>3</v>
      </c>
      <c r="AR865">
        <f si="135" t="shared"/>
        <v>2</v>
      </c>
      <c r="AS865">
        <f si="136" t="shared"/>
        <v>1</v>
      </c>
      <c r="AT865">
        <f si="137" t="shared"/>
        <v>3</v>
      </c>
      <c r="AU865">
        <f si="138" t="shared"/>
        <v>3</v>
      </c>
      <c r="AV865">
        <f si="139" t="shared"/>
        <v>1</v>
      </c>
      <c r="AW865">
        <f si="140" t="shared"/>
        <v>3</v>
      </c>
    </row>
    <row r="866" spans="30:49" x14ac:dyDescent="0.25">
      <c r="AD866">
        <v>865</v>
      </c>
      <c r="AE866" t="str">
        <f>VLOOKUP(Sheet1!B888,Sheet2!$H$2:$J$300,3,FALSE)</f>
        <v>PHI</v>
      </c>
      <c r="AF866" t="str">
        <f>VLOOKUP(Sheet1!C888,Sheet2!$H$2:$J$300,3,FALSE)</f>
        <v>SAC</v>
      </c>
      <c r="AG866" t="str">
        <f>VLOOKUP(Sheet1!D888,Sheet2!$H$2:$J$300,3,FALSE)</f>
        <v>PHO</v>
      </c>
      <c r="AH866" t="str">
        <f>VLOOKUP(Sheet1!E888,Sheet2!$H$2:$J$300,3,FALSE)</f>
        <v>HOU</v>
      </c>
      <c r="AI866" t="str">
        <f>VLOOKUP(Sheet1!F888,Sheet2!$H$2:$J$300,3,FALSE)</f>
        <v>PHO</v>
      </c>
      <c r="AJ866" t="str">
        <f>VLOOKUP(Sheet1!G888,Sheet2!$H$2:$J$300,3,FALSE)</f>
        <v>PHI</v>
      </c>
      <c r="AK866" t="str">
        <f>VLOOKUP(Sheet1!H888,Sheet2!$H$2:$J$300,3,FALSE)</f>
        <v>PHO</v>
      </c>
      <c r="AL866" t="str">
        <f>VLOOKUP(Sheet1!I888,Sheet2!$H$2:$J$300,3,FALSE)</f>
        <v>DEN</v>
      </c>
      <c r="AM866" t="str">
        <f>VLOOKUP(Sheet1!J888,Sheet2!$H$2:$J$300,3,FALSE)</f>
        <v>UTA</v>
      </c>
      <c r="AN866">
        <f si="131" t="shared"/>
        <v>2</v>
      </c>
      <c r="AO866">
        <f si="132" t="shared"/>
        <v>1</v>
      </c>
      <c r="AP866">
        <f si="133" t="shared"/>
        <v>3</v>
      </c>
      <c r="AQ866">
        <f si="134" t="shared"/>
        <v>1</v>
      </c>
      <c r="AR866">
        <f si="135" t="shared"/>
        <v>3</v>
      </c>
      <c r="AS866">
        <f si="136" t="shared"/>
        <v>2</v>
      </c>
      <c r="AT866">
        <f si="137" t="shared"/>
        <v>3</v>
      </c>
      <c r="AU866">
        <f si="138" t="shared"/>
        <v>1</v>
      </c>
      <c r="AV866">
        <f si="139" t="shared"/>
        <v>1</v>
      </c>
      <c r="AW866">
        <f si="140" t="shared"/>
        <v>3</v>
      </c>
    </row>
    <row r="867" spans="30:49" x14ac:dyDescent="0.25">
      <c r="AD867">
        <v>866</v>
      </c>
      <c r="AE867" t="str">
        <f>VLOOKUP(Sheet1!B889,Sheet2!$H$2:$J$300,3,FALSE)</f>
        <v>PHI</v>
      </c>
      <c r="AF867" t="str">
        <f>VLOOKUP(Sheet1!C889,Sheet2!$H$2:$J$300,3,FALSE)</f>
        <v>MIN</v>
      </c>
      <c r="AG867" t="str">
        <f>VLOOKUP(Sheet1!D889,Sheet2!$H$2:$J$300,3,FALSE)</f>
        <v>PHI</v>
      </c>
      <c r="AH867" t="str">
        <f>VLOOKUP(Sheet1!E889,Sheet2!$H$2:$J$300,3,FALSE)</f>
        <v>DEN</v>
      </c>
      <c r="AI867" t="str">
        <f>VLOOKUP(Sheet1!F889,Sheet2!$H$2:$J$300,3,FALSE)</f>
        <v>PHO</v>
      </c>
      <c r="AJ867" t="str">
        <f>VLOOKUP(Sheet1!G889,Sheet2!$H$2:$J$300,3,FALSE)</f>
        <v>PHI</v>
      </c>
      <c r="AK867" t="str">
        <f>VLOOKUP(Sheet1!H889,Sheet2!$H$2:$J$300,3,FALSE)</f>
        <v>HOU</v>
      </c>
      <c r="AL867" t="str">
        <f>VLOOKUP(Sheet1!I889,Sheet2!$H$2:$J$300,3,FALSE)</f>
        <v>PHO</v>
      </c>
      <c r="AM867" t="str">
        <f>VLOOKUP(Sheet1!J889,Sheet2!$H$2:$J$300,3,FALSE)</f>
        <v>MIN</v>
      </c>
      <c r="AN867">
        <f si="131" t="shared"/>
        <v>3</v>
      </c>
      <c r="AO867">
        <f si="132" t="shared"/>
        <v>2</v>
      </c>
      <c r="AP867">
        <f si="133" t="shared"/>
        <v>3</v>
      </c>
      <c r="AQ867">
        <f si="134" t="shared"/>
        <v>1</v>
      </c>
      <c r="AR867">
        <f si="135" t="shared"/>
        <v>2</v>
      </c>
      <c r="AS867">
        <f si="136" t="shared"/>
        <v>3</v>
      </c>
      <c r="AT867">
        <f si="137" t="shared"/>
        <v>1</v>
      </c>
      <c r="AU867">
        <f si="138" t="shared"/>
        <v>2</v>
      </c>
      <c r="AV867">
        <f si="139" t="shared"/>
        <v>2</v>
      </c>
      <c r="AW867">
        <f si="140" t="shared"/>
        <v>3</v>
      </c>
    </row>
    <row r="868" spans="30:49" x14ac:dyDescent="0.25">
      <c r="AD868">
        <v>867</v>
      </c>
      <c r="AE868" t="str">
        <f>VLOOKUP(Sheet1!B890,Sheet2!$H$2:$J$300,3,FALSE)</f>
        <v>PHI</v>
      </c>
      <c r="AF868" t="str">
        <f>VLOOKUP(Sheet1!C890,Sheet2!$H$2:$J$300,3,FALSE)</f>
        <v>MIN</v>
      </c>
      <c r="AG868" t="str">
        <f>VLOOKUP(Sheet1!D890,Sheet2!$H$2:$J$300,3,FALSE)</f>
        <v>PHO</v>
      </c>
      <c r="AH868" t="str">
        <f>VLOOKUP(Sheet1!E890,Sheet2!$H$2:$J$300,3,FALSE)</f>
        <v>DEN</v>
      </c>
      <c r="AI868" t="str">
        <f>VLOOKUP(Sheet1!F890,Sheet2!$H$2:$J$300,3,FALSE)</f>
        <v>UTA</v>
      </c>
      <c r="AJ868" t="str">
        <f>VLOOKUP(Sheet1!G890,Sheet2!$H$2:$J$300,3,FALSE)</f>
        <v>MIN</v>
      </c>
      <c r="AK868" t="str">
        <f>VLOOKUP(Sheet1!H890,Sheet2!$H$2:$J$300,3,FALSE)</f>
        <v>PHO</v>
      </c>
      <c r="AL868" t="str">
        <f>VLOOKUP(Sheet1!I890,Sheet2!$H$2:$J$300,3,FALSE)</f>
        <v>DEN</v>
      </c>
      <c r="AM868" t="str">
        <f>VLOOKUP(Sheet1!J890,Sheet2!$H$2:$J$300,3,FALSE)</f>
        <v>MIN</v>
      </c>
      <c r="AN868">
        <f si="131" t="shared"/>
        <v>1</v>
      </c>
      <c r="AO868">
        <f si="132" t="shared"/>
        <v>3</v>
      </c>
      <c r="AP868">
        <f si="133" t="shared"/>
        <v>2</v>
      </c>
      <c r="AQ868">
        <f si="134" t="shared"/>
        <v>2</v>
      </c>
      <c r="AR868">
        <f si="135" t="shared"/>
        <v>1</v>
      </c>
      <c r="AS868">
        <f si="136" t="shared"/>
        <v>3</v>
      </c>
      <c r="AT868">
        <f si="137" t="shared"/>
        <v>2</v>
      </c>
      <c r="AU868">
        <f si="138" t="shared"/>
        <v>2</v>
      </c>
      <c r="AV868">
        <f si="139" t="shared"/>
        <v>3</v>
      </c>
      <c r="AW868">
        <f si="140" t="shared"/>
        <v>3</v>
      </c>
    </row>
    <row r="869" spans="30:49" x14ac:dyDescent="0.25">
      <c r="AD869">
        <v>868</v>
      </c>
      <c r="AE869" t="str">
        <f>VLOOKUP(Sheet1!B891,Sheet2!$H$2:$J$300,3,FALSE)</f>
        <v>SAC</v>
      </c>
      <c r="AF869" t="str">
        <f>VLOOKUP(Sheet1!C891,Sheet2!$H$2:$J$300,3,FALSE)</f>
        <v>PHI</v>
      </c>
      <c r="AG869" t="str">
        <f>VLOOKUP(Sheet1!D891,Sheet2!$H$2:$J$300,3,FALSE)</f>
        <v>PHO</v>
      </c>
      <c r="AH869" t="str">
        <f>VLOOKUP(Sheet1!E891,Sheet2!$H$2:$J$300,3,FALSE)</f>
        <v>PHI</v>
      </c>
      <c r="AI869" t="str">
        <f>VLOOKUP(Sheet1!F891,Sheet2!$H$2:$J$300,3,FALSE)</f>
        <v>PHO</v>
      </c>
      <c r="AJ869" t="str">
        <f>VLOOKUP(Sheet1!G891,Sheet2!$H$2:$J$300,3,FALSE)</f>
        <v>PHI</v>
      </c>
      <c r="AK869" t="str">
        <f>VLOOKUP(Sheet1!H891,Sheet2!$H$2:$J$300,3,FALSE)</f>
        <v>PHO</v>
      </c>
      <c r="AL869" t="str">
        <f>VLOOKUP(Sheet1!I891,Sheet2!$H$2:$J$300,3,FALSE)</f>
        <v>UTA</v>
      </c>
      <c r="AM869" t="str">
        <f>VLOOKUP(Sheet1!J891,Sheet2!$H$2:$J$300,3,FALSE)</f>
        <v>MIN</v>
      </c>
      <c r="AN869">
        <f si="131" t="shared"/>
        <v>1</v>
      </c>
      <c r="AO869">
        <f si="132" t="shared"/>
        <v>3</v>
      </c>
      <c r="AP869">
        <f si="133" t="shared"/>
        <v>3</v>
      </c>
      <c r="AQ869">
        <f si="134" t="shared"/>
        <v>3</v>
      </c>
      <c r="AR869">
        <f si="135" t="shared"/>
        <v>3</v>
      </c>
      <c r="AS869">
        <f si="136" t="shared"/>
        <v>3</v>
      </c>
      <c r="AT869">
        <f si="137" t="shared"/>
        <v>3</v>
      </c>
      <c r="AU869">
        <f si="138" t="shared"/>
        <v>1</v>
      </c>
      <c r="AV869">
        <f si="139" t="shared"/>
        <v>1</v>
      </c>
      <c r="AW869">
        <f si="140" t="shared"/>
        <v>3</v>
      </c>
    </row>
    <row r="870" spans="30:49" x14ac:dyDescent="0.25">
      <c r="AD870">
        <v>869</v>
      </c>
      <c r="AE870" t="str">
        <f>VLOOKUP(Sheet1!B892,Sheet2!$H$2:$J$300,3,FALSE)</f>
        <v>PHI</v>
      </c>
      <c r="AF870" t="str">
        <f>VLOOKUP(Sheet1!C892,Sheet2!$H$2:$J$300,3,FALSE)</f>
        <v>PHI</v>
      </c>
      <c r="AG870" t="str">
        <f>VLOOKUP(Sheet1!D892,Sheet2!$H$2:$J$300,3,FALSE)</f>
        <v>PHO</v>
      </c>
      <c r="AH870" t="str">
        <f>VLOOKUP(Sheet1!E892,Sheet2!$H$2:$J$300,3,FALSE)</f>
        <v>DEN</v>
      </c>
      <c r="AI870" t="str">
        <f>VLOOKUP(Sheet1!F892,Sheet2!$H$2:$J$300,3,FALSE)</f>
        <v>UTA</v>
      </c>
      <c r="AJ870" t="str">
        <f>VLOOKUP(Sheet1!G892,Sheet2!$H$2:$J$300,3,FALSE)</f>
        <v>PHI</v>
      </c>
      <c r="AK870" t="str">
        <f>VLOOKUP(Sheet1!H892,Sheet2!$H$2:$J$300,3,FALSE)</f>
        <v>HOU</v>
      </c>
      <c r="AL870" t="str">
        <f>VLOOKUP(Sheet1!I892,Sheet2!$H$2:$J$300,3,FALSE)</f>
        <v>DEN</v>
      </c>
      <c r="AM870" t="str">
        <f>VLOOKUP(Sheet1!J892,Sheet2!$H$2:$J$300,3,FALSE)</f>
        <v>PHI</v>
      </c>
      <c r="AN870">
        <f si="131" t="shared"/>
        <v>4</v>
      </c>
      <c r="AO870">
        <f si="132" t="shared"/>
        <v>4</v>
      </c>
      <c r="AP870">
        <f si="133" t="shared"/>
        <v>1</v>
      </c>
      <c r="AQ870">
        <f si="134" t="shared"/>
        <v>2</v>
      </c>
      <c r="AR870">
        <f si="135" t="shared"/>
        <v>1</v>
      </c>
      <c r="AS870">
        <f si="136" t="shared"/>
        <v>4</v>
      </c>
      <c r="AT870">
        <f si="137" t="shared"/>
        <v>1</v>
      </c>
      <c r="AU870">
        <f si="138" t="shared"/>
        <v>2</v>
      </c>
      <c r="AV870">
        <f si="139" t="shared"/>
        <v>4</v>
      </c>
      <c r="AW870">
        <f si="140" t="shared"/>
        <v>4</v>
      </c>
    </row>
    <row r="871" spans="30:49" x14ac:dyDescent="0.25">
      <c r="AD871">
        <v>870</v>
      </c>
      <c r="AE871" t="str">
        <f>VLOOKUP(Sheet1!B893,Sheet2!$H$2:$J$300,3,FALSE)</f>
        <v>SAC</v>
      </c>
      <c r="AF871" t="str">
        <f>VLOOKUP(Sheet1!C893,Sheet2!$H$2:$J$300,3,FALSE)</f>
        <v>PHI</v>
      </c>
      <c r="AG871" t="str">
        <f>VLOOKUP(Sheet1!D893,Sheet2!$H$2:$J$300,3,FALSE)</f>
        <v>PHO</v>
      </c>
      <c r="AH871" t="str">
        <f>VLOOKUP(Sheet1!E893,Sheet2!$H$2:$J$300,3,FALSE)</f>
        <v>PHI</v>
      </c>
      <c r="AI871" t="str">
        <f>VLOOKUP(Sheet1!F893,Sheet2!$H$2:$J$300,3,FALSE)</f>
        <v>DEN</v>
      </c>
      <c r="AJ871" t="str">
        <f>VLOOKUP(Sheet1!G893,Sheet2!$H$2:$J$300,3,FALSE)</f>
        <v>PHO</v>
      </c>
      <c r="AK871" t="str">
        <f>VLOOKUP(Sheet1!H893,Sheet2!$H$2:$J$300,3,FALSE)</f>
        <v>ATL</v>
      </c>
      <c r="AL871" t="str">
        <f>VLOOKUP(Sheet1!I893,Sheet2!$H$2:$J$300,3,FALSE)</f>
        <v>PHO</v>
      </c>
      <c r="AM871" t="str">
        <f>VLOOKUP(Sheet1!J893,Sheet2!$H$2:$J$300,3,FALSE)</f>
        <v>SAC</v>
      </c>
      <c r="AN871">
        <f si="131" t="shared"/>
        <v>2</v>
      </c>
      <c r="AO871">
        <f si="132" t="shared"/>
        <v>2</v>
      </c>
      <c r="AP871">
        <f si="133" t="shared"/>
        <v>3</v>
      </c>
      <c r="AQ871">
        <f si="134" t="shared"/>
        <v>2</v>
      </c>
      <c r="AR871">
        <f si="135" t="shared"/>
        <v>1</v>
      </c>
      <c r="AS871">
        <f si="136" t="shared"/>
        <v>3</v>
      </c>
      <c r="AT871">
        <f si="137" t="shared"/>
        <v>1</v>
      </c>
      <c r="AU871">
        <f si="138" t="shared"/>
        <v>3</v>
      </c>
      <c r="AV871">
        <f si="139" t="shared"/>
        <v>2</v>
      </c>
      <c r="AW871">
        <f si="140" t="shared"/>
        <v>3</v>
      </c>
    </row>
    <row r="872" spans="30:49" x14ac:dyDescent="0.25">
      <c r="AD872">
        <v>871</v>
      </c>
      <c r="AE872" t="str">
        <f>VLOOKUP(Sheet1!B894,Sheet2!$H$2:$J$300,3,FALSE)</f>
        <v>PHI</v>
      </c>
      <c r="AF872" t="str">
        <f>VLOOKUP(Sheet1!C894,Sheet2!$H$2:$J$300,3,FALSE)</f>
        <v>PHI</v>
      </c>
      <c r="AG872" t="str">
        <f>VLOOKUP(Sheet1!D894,Sheet2!$H$2:$J$300,3,FALSE)</f>
        <v>HOU</v>
      </c>
      <c r="AH872" t="str">
        <f>VLOOKUP(Sheet1!E894,Sheet2!$H$2:$J$300,3,FALSE)</f>
        <v>DEN</v>
      </c>
      <c r="AI872" t="str">
        <f>VLOOKUP(Sheet1!F894,Sheet2!$H$2:$J$300,3,FALSE)</f>
        <v>ATL</v>
      </c>
      <c r="AJ872" t="str">
        <f>VLOOKUP(Sheet1!G894,Sheet2!$H$2:$J$300,3,FALSE)</f>
        <v>PHI</v>
      </c>
      <c r="AK872" t="str">
        <f>VLOOKUP(Sheet1!H894,Sheet2!$H$2:$J$300,3,FALSE)</f>
        <v>DEN</v>
      </c>
      <c r="AL872" t="str">
        <f>VLOOKUP(Sheet1!I894,Sheet2!$H$2:$J$300,3,FALSE)</f>
        <v>UTA</v>
      </c>
      <c r="AM872" t="str">
        <f>VLOOKUP(Sheet1!J894,Sheet2!$H$2:$J$300,3,FALSE)</f>
        <v>UTA</v>
      </c>
      <c r="AN872">
        <f si="131" t="shared"/>
        <v>3</v>
      </c>
      <c r="AO872">
        <f si="132" t="shared"/>
        <v>3</v>
      </c>
      <c r="AP872">
        <f si="133" t="shared"/>
        <v>1</v>
      </c>
      <c r="AQ872">
        <f si="134" t="shared"/>
        <v>2</v>
      </c>
      <c r="AR872">
        <f si="135" t="shared"/>
        <v>1</v>
      </c>
      <c r="AS872">
        <f si="136" t="shared"/>
        <v>3</v>
      </c>
      <c r="AT872">
        <f si="137" t="shared"/>
        <v>2</v>
      </c>
      <c r="AU872">
        <f si="138" t="shared"/>
        <v>2</v>
      </c>
      <c r="AV872">
        <f si="139" t="shared"/>
        <v>2</v>
      </c>
      <c r="AW872">
        <f si="140" t="shared"/>
        <v>3</v>
      </c>
    </row>
    <row r="873" spans="30:49" x14ac:dyDescent="0.25">
      <c r="AD873">
        <v>872</v>
      </c>
      <c r="AE873" t="str">
        <f>VLOOKUP(Sheet1!B895,Sheet2!$H$2:$J$300,3,FALSE)</f>
        <v>PHI</v>
      </c>
      <c r="AF873" t="str">
        <f>VLOOKUP(Sheet1!C895,Sheet2!$H$2:$J$300,3,FALSE)</f>
        <v>SAC</v>
      </c>
      <c r="AG873" t="str">
        <f>VLOOKUP(Sheet1!D895,Sheet2!$H$2:$J$300,3,FALSE)</f>
        <v>HOU</v>
      </c>
      <c r="AH873" t="str">
        <f>VLOOKUP(Sheet1!E895,Sheet2!$H$2:$J$300,3,FALSE)</f>
        <v>DEN</v>
      </c>
      <c r="AI873" t="str">
        <f>VLOOKUP(Sheet1!F895,Sheet2!$H$2:$J$300,3,FALSE)</f>
        <v>DEN</v>
      </c>
      <c r="AJ873" t="str">
        <f>VLOOKUP(Sheet1!G895,Sheet2!$H$2:$J$300,3,FALSE)</f>
        <v>UTA</v>
      </c>
      <c r="AK873" t="str">
        <f>VLOOKUP(Sheet1!H895,Sheet2!$H$2:$J$300,3,FALSE)</f>
        <v>ATL</v>
      </c>
      <c r="AL873" t="str">
        <f>VLOOKUP(Sheet1!I895,Sheet2!$H$2:$J$300,3,FALSE)</f>
        <v>DEN</v>
      </c>
      <c r="AM873" t="str">
        <f>VLOOKUP(Sheet1!J895,Sheet2!$H$2:$J$300,3,FALSE)</f>
        <v>PHI</v>
      </c>
      <c r="AN873">
        <f si="131" t="shared"/>
        <v>2</v>
      </c>
      <c r="AO873">
        <f si="132" t="shared"/>
        <v>1</v>
      </c>
      <c r="AP873">
        <f si="133" t="shared"/>
        <v>1</v>
      </c>
      <c r="AQ873">
        <f si="134" t="shared"/>
        <v>3</v>
      </c>
      <c r="AR873">
        <f si="135" t="shared"/>
        <v>3</v>
      </c>
      <c r="AS873">
        <f si="136" t="shared"/>
        <v>1</v>
      </c>
      <c r="AT873">
        <f si="137" t="shared"/>
        <v>1</v>
      </c>
      <c r="AU873">
        <f si="138" t="shared"/>
        <v>3</v>
      </c>
      <c r="AV873">
        <f si="139" t="shared"/>
        <v>2</v>
      </c>
      <c r="AW873">
        <f si="140" t="shared"/>
        <v>3</v>
      </c>
    </row>
    <row r="874" spans="30:49" x14ac:dyDescent="0.25">
      <c r="AD874">
        <v>873</v>
      </c>
      <c r="AE874" t="str">
        <f>VLOOKUP(Sheet1!B896,Sheet2!$H$2:$J$300,3,FALSE)</f>
        <v>PHI</v>
      </c>
      <c r="AF874" t="str">
        <f>VLOOKUP(Sheet1!C896,Sheet2!$H$2:$J$300,3,FALSE)</f>
        <v>SAC</v>
      </c>
      <c r="AG874" t="str">
        <f>VLOOKUP(Sheet1!D896,Sheet2!$H$2:$J$300,3,FALSE)</f>
        <v>SAC</v>
      </c>
      <c r="AH874" t="str">
        <f>VLOOKUP(Sheet1!E896,Sheet2!$H$2:$J$300,3,FALSE)</f>
        <v>DEN</v>
      </c>
      <c r="AI874" t="str">
        <f>VLOOKUP(Sheet1!F896,Sheet2!$H$2:$J$300,3,FALSE)</f>
        <v>PHO</v>
      </c>
      <c r="AJ874" t="str">
        <f>VLOOKUP(Sheet1!G896,Sheet2!$H$2:$J$300,3,FALSE)</f>
        <v>UTA</v>
      </c>
      <c r="AK874" t="str">
        <f>VLOOKUP(Sheet1!H896,Sheet2!$H$2:$J$300,3,FALSE)</f>
        <v>ATL</v>
      </c>
      <c r="AL874" t="str">
        <f>VLOOKUP(Sheet1!I896,Sheet2!$H$2:$J$300,3,FALSE)</f>
        <v>DEN</v>
      </c>
      <c r="AM874" t="str">
        <f>VLOOKUP(Sheet1!J896,Sheet2!$H$2:$J$300,3,FALSE)</f>
        <v>MIN</v>
      </c>
      <c r="AN874">
        <f si="131" t="shared"/>
        <v>1</v>
      </c>
      <c r="AO874">
        <f si="132" t="shared"/>
        <v>2</v>
      </c>
      <c r="AP874">
        <f si="133" t="shared"/>
        <v>2</v>
      </c>
      <c r="AQ874">
        <f si="134" t="shared"/>
        <v>2</v>
      </c>
      <c r="AR874">
        <f si="135" t="shared"/>
        <v>1</v>
      </c>
      <c r="AS874">
        <f si="136" t="shared"/>
        <v>1</v>
      </c>
      <c r="AT874">
        <f si="137" t="shared"/>
        <v>1</v>
      </c>
      <c r="AU874">
        <f si="138" t="shared"/>
        <v>2</v>
      </c>
      <c r="AV874">
        <f si="139" t="shared"/>
        <v>1</v>
      </c>
      <c r="AW874">
        <f si="140" t="shared"/>
        <v>2</v>
      </c>
    </row>
    <row r="875" spans="30:49" x14ac:dyDescent="0.25">
      <c r="AD875">
        <v>874</v>
      </c>
      <c r="AE875" t="str">
        <f>VLOOKUP(Sheet1!B897,Sheet2!$H$2:$J$300,3,FALSE)</f>
        <v>PHI</v>
      </c>
      <c r="AF875" t="str">
        <f>VLOOKUP(Sheet1!C897,Sheet2!$H$2:$J$300,3,FALSE)</f>
        <v>SAC</v>
      </c>
      <c r="AG875" t="str">
        <f>VLOOKUP(Sheet1!D897,Sheet2!$H$2:$J$300,3,FALSE)</f>
        <v>SAC</v>
      </c>
      <c r="AH875" t="str">
        <f>VLOOKUP(Sheet1!E897,Sheet2!$H$2:$J$300,3,FALSE)</f>
        <v>DEN</v>
      </c>
      <c r="AI875" t="str">
        <f>VLOOKUP(Sheet1!F897,Sheet2!$H$2:$J$300,3,FALSE)</f>
        <v>ATL</v>
      </c>
      <c r="AJ875" t="str">
        <f>VLOOKUP(Sheet1!G897,Sheet2!$H$2:$J$300,3,FALSE)</f>
        <v>PHI</v>
      </c>
      <c r="AK875" t="str">
        <f>VLOOKUP(Sheet1!H897,Sheet2!$H$2:$J$300,3,FALSE)</f>
        <v>HOU</v>
      </c>
      <c r="AL875" t="str">
        <f>VLOOKUP(Sheet1!I897,Sheet2!$H$2:$J$300,3,FALSE)</f>
        <v>DEN</v>
      </c>
      <c r="AM875" t="str">
        <f>VLOOKUP(Sheet1!J897,Sheet2!$H$2:$J$300,3,FALSE)</f>
        <v>MIN</v>
      </c>
      <c r="AN875">
        <f si="131" t="shared"/>
        <v>2</v>
      </c>
      <c r="AO875">
        <f si="132" t="shared"/>
        <v>2</v>
      </c>
      <c r="AP875">
        <f si="133" t="shared"/>
        <v>2</v>
      </c>
      <c r="AQ875">
        <f si="134" t="shared"/>
        <v>2</v>
      </c>
      <c r="AR875">
        <f si="135" t="shared"/>
        <v>1</v>
      </c>
      <c r="AS875">
        <f si="136" t="shared"/>
        <v>2</v>
      </c>
      <c r="AT875">
        <f si="137" t="shared"/>
        <v>1</v>
      </c>
      <c r="AU875">
        <f si="138" t="shared"/>
        <v>2</v>
      </c>
      <c r="AV875">
        <f si="139" t="shared"/>
        <v>1</v>
      </c>
      <c r="AW875">
        <f si="140" t="shared"/>
        <v>2</v>
      </c>
    </row>
    <row r="876" spans="30:49" x14ac:dyDescent="0.25">
      <c r="AD876">
        <v>875</v>
      </c>
      <c r="AE876" t="str">
        <f>VLOOKUP(Sheet1!B898,Sheet2!$H$2:$J$300,3,FALSE)</f>
        <v>ATL</v>
      </c>
      <c r="AF876" t="str">
        <f>VLOOKUP(Sheet1!C898,Sheet2!$H$2:$J$300,3,FALSE)</f>
        <v>PHI</v>
      </c>
      <c r="AG876" t="str">
        <f>VLOOKUP(Sheet1!D898,Sheet2!$H$2:$J$300,3,FALSE)</f>
        <v>PHI</v>
      </c>
      <c r="AH876" t="str">
        <f>VLOOKUP(Sheet1!E898,Sheet2!$H$2:$J$300,3,FALSE)</f>
        <v>DEN</v>
      </c>
      <c r="AI876" t="str">
        <f>VLOOKUP(Sheet1!F898,Sheet2!$H$2:$J$300,3,FALSE)</f>
        <v>DEN</v>
      </c>
      <c r="AJ876" t="str">
        <f>VLOOKUP(Sheet1!G898,Sheet2!$H$2:$J$300,3,FALSE)</f>
        <v>PHO</v>
      </c>
      <c r="AK876" t="str">
        <f>VLOOKUP(Sheet1!H898,Sheet2!$H$2:$J$300,3,FALSE)</f>
        <v>PHO</v>
      </c>
      <c r="AL876" t="str">
        <f>VLOOKUP(Sheet1!I898,Sheet2!$H$2:$J$300,3,FALSE)</f>
        <v>DEN</v>
      </c>
      <c r="AM876" t="str">
        <f>VLOOKUP(Sheet1!J898,Sheet2!$H$2:$J$300,3,FALSE)</f>
        <v>PHI</v>
      </c>
      <c r="AN876">
        <f si="131" t="shared"/>
        <v>1</v>
      </c>
      <c r="AO876">
        <f si="132" t="shared"/>
        <v>3</v>
      </c>
      <c r="AP876">
        <f si="133" t="shared"/>
        <v>3</v>
      </c>
      <c r="AQ876">
        <f si="134" t="shared"/>
        <v>3</v>
      </c>
      <c r="AR876">
        <f si="135" t="shared"/>
        <v>3</v>
      </c>
      <c r="AS876">
        <f si="136" t="shared"/>
        <v>2</v>
      </c>
      <c r="AT876">
        <f si="137" t="shared"/>
        <v>2</v>
      </c>
      <c r="AU876">
        <f si="138" t="shared"/>
        <v>3</v>
      </c>
      <c r="AV876">
        <f si="139" t="shared"/>
        <v>3</v>
      </c>
      <c r="AW876">
        <f si="140" t="shared"/>
        <v>3</v>
      </c>
    </row>
    <row r="877" spans="30:49" x14ac:dyDescent="0.25">
      <c r="AD877">
        <v>876</v>
      </c>
      <c r="AE877" t="str">
        <f>VLOOKUP(Sheet1!B899,Sheet2!$H$2:$J$300,3,FALSE)</f>
        <v>PHI</v>
      </c>
      <c r="AF877" t="str">
        <f>VLOOKUP(Sheet1!C899,Sheet2!$H$2:$J$300,3,FALSE)</f>
        <v>SAC</v>
      </c>
      <c r="AG877" t="str">
        <f>VLOOKUP(Sheet1!D899,Sheet2!$H$2:$J$300,3,FALSE)</f>
        <v>MIN</v>
      </c>
      <c r="AH877" t="str">
        <f>VLOOKUP(Sheet1!E899,Sheet2!$H$2:$J$300,3,FALSE)</f>
        <v>DEN</v>
      </c>
      <c r="AI877" t="str">
        <f>VLOOKUP(Sheet1!F899,Sheet2!$H$2:$J$300,3,FALSE)</f>
        <v>PHO</v>
      </c>
      <c r="AJ877" t="str">
        <f>VLOOKUP(Sheet1!G899,Sheet2!$H$2:$J$300,3,FALSE)</f>
        <v>HOU</v>
      </c>
      <c r="AK877" t="str">
        <f>VLOOKUP(Sheet1!H899,Sheet2!$H$2:$J$300,3,FALSE)</f>
        <v>ATL</v>
      </c>
      <c r="AL877" t="str">
        <f>VLOOKUP(Sheet1!I899,Sheet2!$H$2:$J$300,3,FALSE)</f>
        <v>DEN</v>
      </c>
      <c r="AM877" t="str">
        <f>VLOOKUP(Sheet1!J899,Sheet2!$H$2:$J$300,3,FALSE)</f>
        <v>UTA</v>
      </c>
      <c r="AN877">
        <f si="131" t="shared"/>
        <v>1</v>
      </c>
      <c r="AO877">
        <f si="132" t="shared"/>
        <v>1</v>
      </c>
      <c r="AP877">
        <f si="133" t="shared"/>
        <v>1</v>
      </c>
      <c r="AQ877">
        <f si="134" t="shared"/>
        <v>2</v>
      </c>
      <c r="AR877">
        <f si="135" t="shared"/>
        <v>1</v>
      </c>
      <c r="AS877">
        <f si="136" t="shared"/>
        <v>1</v>
      </c>
      <c r="AT877">
        <f si="137" t="shared"/>
        <v>1</v>
      </c>
      <c r="AU877">
        <f si="138" t="shared"/>
        <v>2</v>
      </c>
      <c r="AV877">
        <f si="139" t="shared"/>
        <v>1</v>
      </c>
      <c r="AW877">
        <f si="140" t="shared"/>
        <v>2</v>
      </c>
    </row>
    <row r="878" spans="30:49" x14ac:dyDescent="0.25">
      <c r="AD878">
        <v>877</v>
      </c>
      <c r="AE878" t="str">
        <f>VLOOKUP(Sheet1!B900,Sheet2!$H$2:$J$300,3,FALSE)</f>
        <v>PHI</v>
      </c>
      <c r="AF878" t="str">
        <f>VLOOKUP(Sheet1!C900,Sheet2!$H$2:$J$300,3,FALSE)</f>
        <v>ATL</v>
      </c>
      <c r="AG878" t="str">
        <f>VLOOKUP(Sheet1!D900,Sheet2!$H$2:$J$300,3,FALSE)</f>
        <v>PHO</v>
      </c>
      <c r="AH878" t="str">
        <f>VLOOKUP(Sheet1!E900,Sheet2!$H$2:$J$300,3,FALSE)</f>
        <v>DEN</v>
      </c>
      <c r="AI878" t="str">
        <f>VLOOKUP(Sheet1!F900,Sheet2!$H$2:$J$300,3,FALSE)</f>
        <v>PHO</v>
      </c>
      <c r="AJ878" t="str">
        <f>VLOOKUP(Sheet1!G900,Sheet2!$H$2:$J$300,3,FALSE)</f>
        <v>HOU</v>
      </c>
      <c r="AK878" t="str">
        <f>VLOOKUP(Sheet1!H900,Sheet2!$H$2:$J$300,3,FALSE)</f>
        <v>ATL</v>
      </c>
      <c r="AL878" t="str">
        <f>VLOOKUP(Sheet1!I900,Sheet2!$H$2:$J$300,3,FALSE)</f>
        <v>DEN</v>
      </c>
      <c r="AM878" t="str">
        <f>VLOOKUP(Sheet1!J900,Sheet2!$H$2:$J$300,3,FALSE)</f>
        <v>MIN</v>
      </c>
      <c r="AN878">
        <f si="131" t="shared"/>
        <v>1</v>
      </c>
      <c r="AO878">
        <f si="132" t="shared"/>
        <v>2</v>
      </c>
      <c r="AP878">
        <f si="133" t="shared"/>
        <v>2</v>
      </c>
      <c r="AQ878">
        <f si="134" t="shared"/>
        <v>2</v>
      </c>
      <c r="AR878">
        <f si="135" t="shared"/>
        <v>2</v>
      </c>
      <c r="AS878">
        <f si="136" t="shared"/>
        <v>1</v>
      </c>
      <c r="AT878">
        <f si="137" t="shared"/>
        <v>2</v>
      </c>
      <c r="AU878">
        <f si="138" t="shared"/>
        <v>2</v>
      </c>
      <c r="AV878">
        <f si="139" t="shared"/>
        <v>1</v>
      </c>
      <c r="AW878">
        <f si="140" t="shared"/>
        <v>2</v>
      </c>
    </row>
    <row r="879" spans="30:49" x14ac:dyDescent="0.25">
      <c r="AD879">
        <v>878</v>
      </c>
      <c r="AE879" t="str">
        <f>VLOOKUP(Sheet1!B901,Sheet2!$H$2:$J$300,3,FALSE)</f>
        <v>PHI</v>
      </c>
      <c r="AF879" t="str">
        <f>VLOOKUP(Sheet1!C901,Sheet2!$H$2:$J$300,3,FALSE)</f>
        <v>SAC</v>
      </c>
      <c r="AG879" t="str">
        <f>VLOOKUP(Sheet1!D901,Sheet2!$H$2:$J$300,3,FALSE)</f>
        <v>DEN</v>
      </c>
      <c r="AH879" t="str">
        <f>VLOOKUP(Sheet1!E901,Sheet2!$H$2:$J$300,3,FALSE)</f>
        <v>DEN</v>
      </c>
      <c r="AI879" t="str">
        <f>VLOOKUP(Sheet1!F901,Sheet2!$H$2:$J$300,3,FALSE)</f>
        <v>PHO</v>
      </c>
      <c r="AJ879" t="str">
        <f>VLOOKUP(Sheet1!G901,Sheet2!$H$2:$J$300,3,FALSE)</f>
        <v>HOU</v>
      </c>
      <c r="AK879" t="str">
        <f>VLOOKUP(Sheet1!H901,Sheet2!$H$2:$J$300,3,FALSE)</f>
        <v>ATL</v>
      </c>
      <c r="AL879" t="str">
        <f>VLOOKUP(Sheet1!I901,Sheet2!$H$2:$J$300,3,FALSE)</f>
        <v>SAC</v>
      </c>
      <c r="AM879" t="str">
        <f>VLOOKUP(Sheet1!J901,Sheet2!$H$2:$J$300,3,FALSE)</f>
        <v>DEN</v>
      </c>
      <c r="AN879">
        <f si="131" t="shared"/>
        <v>1</v>
      </c>
      <c r="AO879">
        <f si="132" t="shared"/>
        <v>2</v>
      </c>
      <c r="AP879">
        <f si="133" t="shared"/>
        <v>3</v>
      </c>
      <c r="AQ879">
        <f si="134" t="shared"/>
        <v>3</v>
      </c>
      <c r="AR879">
        <f si="135" t="shared"/>
        <v>1</v>
      </c>
      <c r="AS879">
        <f si="136" t="shared"/>
        <v>1</v>
      </c>
      <c r="AT879">
        <f si="137" t="shared"/>
        <v>1</v>
      </c>
      <c r="AU879">
        <f si="138" t="shared"/>
        <v>2</v>
      </c>
      <c r="AV879">
        <f si="139" t="shared"/>
        <v>3</v>
      </c>
      <c r="AW879">
        <f si="140" t="shared"/>
        <v>3</v>
      </c>
    </row>
    <row r="880" spans="30:49" x14ac:dyDescent="0.25">
      <c r="AD880">
        <v>879</v>
      </c>
      <c r="AE880" t="str">
        <f>VLOOKUP(Sheet1!B902,Sheet2!$H$2:$J$300,3,FALSE)</f>
        <v>PHI</v>
      </c>
      <c r="AF880" t="str">
        <f>VLOOKUP(Sheet1!C902,Sheet2!$H$2:$J$300,3,FALSE)</f>
        <v>PHI</v>
      </c>
      <c r="AG880" t="str">
        <f>VLOOKUP(Sheet1!D902,Sheet2!$H$2:$J$300,3,FALSE)</f>
        <v>PHI</v>
      </c>
      <c r="AH880" t="str">
        <f>VLOOKUP(Sheet1!E902,Sheet2!$H$2:$J$300,3,FALSE)</f>
        <v>DEN</v>
      </c>
      <c r="AI880" t="str">
        <f>VLOOKUP(Sheet1!F902,Sheet2!$H$2:$J$300,3,FALSE)</f>
        <v>PHO</v>
      </c>
      <c r="AJ880" t="str">
        <f>VLOOKUP(Sheet1!G902,Sheet2!$H$2:$J$300,3,FALSE)</f>
        <v>PHI</v>
      </c>
      <c r="AK880" t="str">
        <f>VLOOKUP(Sheet1!H902,Sheet2!$H$2:$J$300,3,FALSE)</f>
        <v>HOU</v>
      </c>
      <c r="AL880" t="str">
        <f>VLOOKUP(Sheet1!I902,Sheet2!$H$2:$J$300,3,FALSE)</f>
        <v>PHO</v>
      </c>
      <c r="AM880" t="str">
        <f>VLOOKUP(Sheet1!J902,Sheet2!$H$2:$J$300,3,FALSE)</f>
        <v>MIN</v>
      </c>
      <c r="AN880">
        <f si="131" t="shared"/>
        <v>4</v>
      </c>
      <c r="AO880">
        <f si="132" t="shared"/>
        <v>4</v>
      </c>
      <c r="AP880">
        <f si="133" t="shared"/>
        <v>4</v>
      </c>
      <c r="AQ880">
        <f si="134" t="shared"/>
        <v>1</v>
      </c>
      <c r="AR880">
        <f si="135" t="shared"/>
        <v>2</v>
      </c>
      <c r="AS880">
        <f si="136" t="shared"/>
        <v>4</v>
      </c>
      <c r="AT880">
        <f si="137" t="shared"/>
        <v>1</v>
      </c>
      <c r="AU880">
        <f si="138" t="shared"/>
        <v>2</v>
      </c>
      <c r="AV880">
        <f si="139" t="shared"/>
        <v>1</v>
      </c>
      <c r="AW880">
        <f si="140" t="shared"/>
        <v>4</v>
      </c>
    </row>
    <row r="881" spans="30:49" x14ac:dyDescent="0.25">
      <c r="AD881">
        <v>880</v>
      </c>
      <c r="AE881" t="str">
        <f>VLOOKUP(Sheet1!B903,Sheet2!$H$2:$J$300,3,FALSE)</f>
        <v>SAC</v>
      </c>
      <c r="AF881" t="str">
        <f>VLOOKUP(Sheet1!C903,Sheet2!$H$2:$J$300,3,FALSE)</f>
        <v>MIN</v>
      </c>
      <c r="AG881" t="str">
        <f>VLOOKUP(Sheet1!D903,Sheet2!$H$2:$J$300,3,FALSE)</f>
        <v>HOU</v>
      </c>
      <c r="AH881" t="str">
        <f>VLOOKUP(Sheet1!E903,Sheet2!$H$2:$J$300,3,FALSE)</f>
        <v>DEN</v>
      </c>
      <c r="AI881" t="str">
        <f>VLOOKUP(Sheet1!F903,Sheet2!$H$2:$J$300,3,FALSE)</f>
        <v>UTA</v>
      </c>
      <c r="AJ881" t="str">
        <f>VLOOKUP(Sheet1!G903,Sheet2!$H$2:$J$300,3,FALSE)</f>
        <v>ATL</v>
      </c>
      <c r="AK881" t="str">
        <f>VLOOKUP(Sheet1!H903,Sheet2!$H$2:$J$300,3,FALSE)</f>
        <v>ATL</v>
      </c>
      <c r="AL881" t="str">
        <f>VLOOKUP(Sheet1!I903,Sheet2!$H$2:$J$300,3,FALSE)</f>
        <v>SAC</v>
      </c>
      <c r="AM881" t="str">
        <f>VLOOKUP(Sheet1!J903,Sheet2!$H$2:$J$300,3,FALSE)</f>
        <v>UTA</v>
      </c>
      <c r="AN881">
        <f si="131" t="shared"/>
        <v>2</v>
      </c>
      <c r="AO881">
        <f si="132" t="shared"/>
        <v>1</v>
      </c>
      <c r="AP881">
        <f si="133" t="shared"/>
        <v>1</v>
      </c>
      <c r="AQ881">
        <f si="134" t="shared"/>
        <v>1</v>
      </c>
      <c r="AR881">
        <f si="135" t="shared"/>
        <v>2</v>
      </c>
      <c r="AS881">
        <f si="136" t="shared"/>
        <v>2</v>
      </c>
      <c r="AT881">
        <f si="137" t="shared"/>
        <v>2</v>
      </c>
      <c r="AU881">
        <f si="138" t="shared"/>
        <v>2</v>
      </c>
      <c r="AV881">
        <f si="139" t="shared"/>
        <v>2</v>
      </c>
      <c r="AW881">
        <f si="140" t="shared"/>
        <v>2</v>
      </c>
    </row>
    <row r="882" spans="30:49" x14ac:dyDescent="0.25">
      <c r="AD882">
        <v>881</v>
      </c>
      <c r="AE882" t="str">
        <f>VLOOKUP(Sheet1!B904,Sheet2!$H$2:$J$300,3,FALSE)</f>
        <v>PHI</v>
      </c>
      <c r="AF882" t="str">
        <f>VLOOKUP(Sheet1!C904,Sheet2!$H$2:$J$300,3,FALSE)</f>
        <v>MIN</v>
      </c>
      <c r="AG882" t="str">
        <f>VLOOKUP(Sheet1!D904,Sheet2!$H$2:$J$300,3,FALSE)</f>
        <v>PHI</v>
      </c>
      <c r="AH882" t="str">
        <f>VLOOKUP(Sheet1!E904,Sheet2!$H$2:$J$300,3,FALSE)</f>
        <v>DEN</v>
      </c>
      <c r="AI882" t="str">
        <f>VLOOKUP(Sheet1!F904,Sheet2!$H$2:$J$300,3,FALSE)</f>
        <v>PHO</v>
      </c>
      <c r="AJ882" t="str">
        <f>VLOOKUP(Sheet1!G904,Sheet2!$H$2:$J$300,3,FALSE)</f>
        <v>PHO</v>
      </c>
      <c r="AK882" t="str">
        <f>VLOOKUP(Sheet1!H904,Sheet2!$H$2:$J$300,3,FALSE)</f>
        <v>HOU</v>
      </c>
      <c r="AL882" t="str">
        <f>VLOOKUP(Sheet1!I904,Sheet2!$H$2:$J$300,3,FALSE)</f>
        <v>ATL</v>
      </c>
      <c r="AM882" t="str">
        <f>VLOOKUP(Sheet1!J904,Sheet2!$H$2:$J$300,3,FALSE)</f>
        <v>PHO</v>
      </c>
      <c r="AN882">
        <f si="131" t="shared"/>
        <v>2</v>
      </c>
      <c r="AO882">
        <f si="132" t="shared"/>
        <v>1</v>
      </c>
      <c r="AP882">
        <f si="133" t="shared"/>
        <v>2</v>
      </c>
      <c r="AQ882">
        <f si="134" t="shared"/>
        <v>1</v>
      </c>
      <c r="AR882">
        <f si="135" t="shared"/>
        <v>3</v>
      </c>
      <c r="AS882">
        <f si="136" t="shared"/>
        <v>3</v>
      </c>
      <c r="AT882">
        <f si="137" t="shared"/>
        <v>1</v>
      </c>
      <c r="AU882">
        <f si="138" t="shared"/>
        <v>1</v>
      </c>
      <c r="AV882">
        <f si="139" t="shared"/>
        <v>3</v>
      </c>
      <c r="AW882">
        <f si="140" t="shared"/>
        <v>3</v>
      </c>
    </row>
    <row r="883" spans="30:49" x14ac:dyDescent="0.25">
      <c r="AD883">
        <v>882</v>
      </c>
      <c r="AE883" t="str">
        <f>VLOOKUP(Sheet1!B905,Sheet2!$H$2:$J$300,3,FALSE)</f>
        <v>PHI</v>
      </c>
      <c r="AF883" t="str">
        <f>VLOOKUP(Sheet1!C905,Sheet2!$H$2:$J$300,3,FALSE)</f>
        <v>SAC</v>
      </c>
      <c r="AG883" t="str">
        <f>VLOOKUP(Sheet1!D905,Sheet2!$H$2:$J$300,3,FALSE)</f>
        <v>PHO</v>
      </c>
      <c r="AH883" t="str">
        <f>VLOOKUP(Sheet1!E905,Sheet2!$H$2:$J$300,3,FALSE)</f>
        <v>HOU</v>
      </c>
      <c r="AI883" t="str">
        <f>VLOOKUP(Sheet1!F905,Sheet2!$H$2:$J$300,3,FALSE)</f>
        <v>UTA</v>
      </c>
      <c r="AJ883" t="str">
        <f>VLOOKUP(Sheet1!G905,Sheet2!$H$2:$J$300,3,FALSE)</f>
        <v>HOU</v>
      </c>
      <c r="AK883" t="str">
        <f>VLOOKUP(Sheet1!H905,Sheet2!$H$2:$J$300,3,FALSE)</f>
        <v>HOU</v>
      </c>
      <c r="AL883" t="str">
        <f>VLOOKUP(Sheet1!I905,Sheet2!$H$2:$J$300,3,FALSE)</f>
        <v>DEN</v>
      </c>
      <c r="AM883" t="str">
        <f>VLOOKUP(Sheet1!J905,Sheet2!$H$2:$J$300,3,FALSE)</f>
        <v>UTA</v>
      </c>
      <c r="AN883">
        <f si="131" t="shared"/>
        <v>1</v>
      </c>
      <c r="AO883">
        <f si="132" t="shared"/>
        <v>1</v>
      </c>
      <c r="AP883">
        <f si="133" t="shared"/>
        <v>1</v>
      </c>
      <c r="AQ883">
        <f si="134" t="shared"/>
        <v>3</v>
      </c>
      <c r="AR883">
        <f si="135" t="shared"/>
        <v>2</v>
      </c>
      <c r="AS883">
        <f si="136" t="shared"/>
        <v>3</v>
      </c>
      <c r="AT883">
        <f si="137" t="shared"/>
        <v>3</v>
      </c>
      <c r="AU883">
        <f si="138" t="shared"/>
        <v>1</v>
      </c>
      <c r="AV883">
        <f si="139" t="shared"/>
        <v>2</v>
      </c>
      <c r="AW883">
        <f si="140" t="shared"/>
        <v>3</v>
      </c>
    </row>
    <row r="884" spans="30:49" x14ac:dyDescent="0.25">
      <c r="AD884">
        <v>883</v>
      </c>
      <c r="AE884" t="str">
        <f>VLOOKUP(Sheet1!B906,Sheet2!$H$2:$J$300,3,FALSE)</f>
        <v>PHI</v>
      </c>
      <c r="AF884" t="str">
        <f>VLOOKUP(Sheet1!C906,Sheet2!$H$2:$J$300,3,FALSE)</f>
        <v>PHI</v>
      </c>
      <c r="AG884" t="str">
        <f>VLOOKUP(Sheet1!D906,Sheet2!$H$2:$J$300,3,FALSE)</f>
        <v>HOU</v>
      </c>
      <c r="AH884" t="str">
        <f>VLOOKUP(Sheet1!E906,Sheet2!$H$2:$J$300,3,FALSE)</f>
        <v>DEN</v>
      </c>
      <c r="AI884" t="str">
        <f>VLOOKUP(Sheet1!F906,Sheet2!$H$2:$J$300,3,FALSE)</f>
        <v>PHO</v>
      </c>
      <c r="AJ884" t="str">
        <f>VLOOKUP(Sheet1!G906,Sheet2!$H$2:$J$300,3,FALSE)</f>
        <v>PHI</v>
      </c>
      <c r="AK884" t="str">
        <f>VLOOKUP(Sheet1!H906,Sheet2!$H$2:$J$300,3,FALSE)</f>
        <v>SAC</v>
      </c>
      <c r="AL884" t="str">
        <f>VLOOKUP(Sheet1!I906,Sheet2!$H$2:$J$300,3,FALSE)</f>
        <v>PHO</v>
      </c>
      <c r="AM884" t="str">
        <f>VLOOKUP(Sheet1!J906,Sheet2!$H$2:$J$300,3,FALSE)</f>
        <v>SAC</v>
      </c>
      <c r="AN884">
        <f si="131" t="shared"/>
        <v>3</v>
      </c>
      <c r="AO884">
        <f si="132" t="shared"/>
        <v>3</v>
      </c>
      <c r="AP884">
        <f si="133" t="shared"/>
        <v>1</v>
      </c>
      <c r="AQ884">
        <f si="134" t="shared"/>
        <v>1</v>
      </c>
      <c r="AR884">
        <f si="135" t="shared"/>
        <v>2</v>
      </c>
      <c r="AS884">
        <f si="136" t="shared"/>
        <v>3</v>
      </c>
      <c r="AT884">
        <f si="137" t="shared"/>
        <v>2</v>
      </c>
      <c r="AU884">
        <f si="138" t="shared"/>
        <v>2</v>
      </c>
      <c r="AV884">
        <f si="139" t="shared"/>
        <v>2</v>
      </c>
      <c r="AW884">
        <f si="140" t="shared"/>
        <v>3</v>
      </c>
    </row>
    <row r="885" spans="30:49" x14ac:dyDescent="0.25">
      <c r="AD885">
        <v>884</v>
      </c>
      <c r="AE885" t="str">
        <f>VLOOKUP(Sheet1!B907,Sheet2!$H$2:$J$300,3,FALSE)</f>
        <v>PHI</v>
      </c>
      <c r="AF885" t="str">
        <f>VLOOKUP(Sheet1!C907,Sheet2!$H$2:$J$300,3,FALSE)</f>
        <v>MIN</v>
      </c>
      <c r="AG885" t="str">
        <f>VLOOKUP(Sheet1!D907,Sheet2!$H$2:$J$300,3,FALSE)</f>
        <v>PHO</v>
      </c>
      <c r="AH885" t="str">
        <f>VLOOKUP(Sheet1!E907,Sheet2!$H$2:$J$300,3,FALSE)</f>
        <v>DEN</v>
      </c>
      <c r="AI885" t="str">
        <f>VLOOKUP(Sheet1!F907,Sheet2!$H$2:$J$300,3,FALSE)</f>
        <v>PHO</v>
      </c>
      <c r="AJ885" t="str">
        <f>VLOOKUP(Sheet1!G907,Sheet2!$H$2:$J$300,3,FALSE)</f>
        <v>HOU</v>
      </c>
      <c r="AK885" t="str">
        <f>VLOOKUP(Sheet1!H907,Sheet2!$H$2:$J$300,3,FALSE)</f>
        <v>HOU</v>
      </c>
      <c r="AL885" t="str">
        <f>VLOOKUP(Sheet1!I907,Sheet2!$H$2:$J$300,3,FALSE)</f>
        <v>DEN</v>
      </c>
      <c r="AM885" t="str">
        <f>VLOOKUP(Sheet1!J907,Sheet2!$H$2:$J$300,3,FALSE)</f>
        <v>UTA</v>
      </c>
      <c r="AN885">
        <f si="131" t="shared"/>
        <v>1</v>
      </c>
      <c r="AO885">
        <f si="132" t="shared"/>
        <v>1</v>
      </c>
      <c r="AP885">
        <f si="133" t="shared"/>
        <v>2</v>
      </c>
      <c r="AQ885">
        <f si="134" t="shared"/>
        <v>2</v>
      </c>
      <c r="AR885">
        <f si="135" t="shared"/>
        <v>2</v>
      </c>
      <c r="AS885">
        <f si="136" t="shared"/>
        <v>2</v>
      </c>
      <c r="AT885">
        <f si="137" t="shared"/>
        <v>2</v>
      </c>
      <c r="AU885">
        <f si="138" t="shared"/>
        <v>2</v>
      </c>
      <c r="AV885">
        <f si="139" t="shared"/>
        <v>1</v>
      </c>
      <c r="AW885">
        <f si="140" t="shared"/>
        <v>2</v>
      </c>
    </row>
    <row r="886" spans="30:49" x14ac:dyDescent="0.25">
      <c r="AD886">
        <v>885</v>
      </c>
      <c r="AE886" t="str">
        <f>VLOOKUP(Sheet1!B908,Sheet2!$H$2:$J$300,3,FALSE)</f>
        <v>PHI</v>
      </c>
      <c r="AF886" t="str">
        <f>VLOOKUP(Sheet1!C908,Sheet2!$H$2:$J$300,3,FALSE)</f>
        <v>PHI</v>
      </c>
      <c r="AG886" t="str">
        <f>VLOOKUP(Sheet1!D908,Sheet2!$H$2:$J$300,3,FALSE)</f>
        <v>PHO</v>
      </c>
      <c r="AH886" t="str">
        <f>VLOOKUP(Sheet1!E908,Sheet2!$H$2:$J$300,3,FALSE)</f>
        <v>DEN</v>
      </c>
      <c r="AI886" t="str">
        <f>VLOOKUP(Sheet1!F908,Sheet2!$H$2:$J$300,3,FALSE)</f>
        <v>DEN</v>
      </c>
      <c r="AJ886" t="str">
        <f>VLOOKUP(Sheet1!G908,Sheet2!$H$2:$J$300,3,FALSE)</f>
        <v>UTA</v>
      </c>
      <c r="AK886" t="str">
        <f>VLOOKUP(Sheet1!H908,Sheet2!$H$2:$J$300,3,FALSE)</f>
        <v>HOU</v>
      </c>
      <c r="AL886" t="str">
        <f>VLOOKUP(Sheet1!I908,Sheet2!$H$2:$J$300,3,FALSE)</f>
        <v>ATL</v>
      </c>
      <c r="AM886" t="str">
        <f>VLOOKUP(Sheet1!J908,Sheet2!$H$2:$J$300,3,FALSE)</f>
        <v>SAC</v>
      </c>
      <c r="AN886">
        <f ref="AN886:AN949" si="141" t="shared">COUNTIF($AE886:$AM886,AE886)</f>
        <v>2</v>
      </c>
      <c r="AO886">
        <f ref="AO886:AO949" si="142" t="shared">COUNTIF($AE886:$AM886,AF886)</f>
        <v>2</v>
      </c>
      <c r="AP886">
        <f ref="AP886:AP949" si="143" t="shared">COUNTIF($AE886:$AM886,AG886)</f>
        <v>1</v>
      </c>
      <c r="AQ886">
        <f ref="AQ886:AQ949" si="144" t="shared">COUNTIF($AE886:$AM886,AH886)</f>
        <v>2</v>
      </c>
      <c r="AR886">
        <f ref="AR886:AR949" si="145" t="shared">COUNTIF($AE886:$AM886,AI886)</f>
        <v>2</v>
      </c>
      <c r="AS886">
        <f ref="AS886:AS949" si="146" t="shared">COUNTIF($AE886:$AM886,AJ886)</f>
        <v>1</v>
      </c>
      <c r="AT886">
        <f ref="AT886:AT949" si="147" t="shared">COUNTIF($AE886:$AM886,AK886)</f>
        <v>1</v>
      </c>
      <c r="AU886">
        <f ref="AU886:AU949" si="148" t="shared">COUNTIF($AE886:$AM886,AL886)</f>
        <v>1</v>
      </c>
      <c r="AV886">
        <f ref="AV886:AV949" si="149" t="shared">COUNTIF($AE886:$AM886,AM886)</f>
        <v>1</v>
      </c>
      <c r="AW886">
        <f ref="AW886:AW949" si="150" t="shared">MAX(AN886:AV886)</f>
        <v>2</v>
      </c>
    </row>
    <row r="887" spans="30:49" x14ac:dyDescent="0.25">
      <c r="AD887">
        <v>886</v>
      </c>
      <c r="AE887" t="str">
        <f>VLOOKUP(Sheet1!B909,Sheet2!$H$2:$J$300,3,FALSE)</f>
        <v>PHI</v>
      </c>
      <c r="AF887" t="str">
        <f>VLOOKUP(Sheet1!C909,Sheet2!$H$2:$J$300,3,FALSE)</f>
        <v>PHI</v>
      </c>
      <c r="AG887" t="str">
        <f>VLOOKUP(Sheet1!D909,Sheet2!$H$2:$J$300,3,FALSE)</f>
        <v>PHO</v>
      </c>
      <c r="AH887" t="str">
        <f>VLOOKUP(Sheet1!E909,Sheet2!$H$2:$J$300,3,FALSE)</f>
        <v>DEN</v>
      </c>
      <c r="AI887" t="str">
        <f>VLOOKUP(Sheet1!F909,Sheet2!$H$2:$J$300,3,FALSE)</f>
        <v>UTA</v>
      </c>
      <c r="AJ887" t="str">
        <f>VLOOKUP(Sheet1!G909,Sheet2!$H$2:$J$300,3,FALSE)</f>
        <v>ATL</v>
      </c>
      <c r="AK887" t="str">
        <f>VLOOKUP(Sheet1!H909,Sheet2!$H$2:$J$300,3,FALSE)</f>
        <v>HOU</v>
      </c>
      <c r="AL887" t="str">
        <f>VLOOKUP(Sheet1!I909,Sheet2!$H$2:$J$300,3,FALSE)</f>
        <v>SAC</v>
      </c>
      <c r="AM887" t="str">
        <f>VLOOKUP(Sheet1!J909,Sheet2!$H$2:$J$300,3,FALSE)</f>
        <v>MIN</v>
      </c>
      <c r="AN887">
        <f si="141" t="shared"/>
        <v>2</v>
      </c>
      <c r="AO887">
        <f si="142" t="shared"/>
        <v>2</v>
      </c>
      <c r="AP887">
        <f si="143" t="shared"/>
        <v>1</v>
      </c>
      <c r="AQ887">
        <f si="144" t="shared"/>
        <v>1</v>
      </c>
      <c r="AR887">
        <f si="145" t="shared"/>
        <v>1</v>
      </c>
      <c r="AS887">
        <f si="146" t="shared"/>
        <v>1</v>
      </c>
      <c r="AT887">
        <f si="147" t="shared"/>
        <v>1</v>
      </c>
      <c r="AU887">
        <f si="148" t="shared"/>
        <v>1</v>
      </c>
      <c r="AV887">
        <f si="149" t="shared"/>
        <v>1</v>
      </c>
      <c r="AW887">
        <f si="150" t="shared"/>
        <v>2</v>
      </c>
    </row>
    <row r="888" spans="30:49" x14ac:dyDescent="0.25">
      <c r="AD888">
        <v>887</v>
      </c>
      <c r="AE888" t="str">
        <f>VLOOKUP(Sheet1!B910,Sheet2!$H$2:$J$300,3,FALSE)</f>
        <v>SAC</v>
      </c>
      <c r="AF888" t="str">
        <f>VLOOKUP(Sheet1!C910,Sheet2!$H$2:$J$300,3,FALSE)</f>
        <v>PHI</v>
      </c>
      <c r="AG888" t="str">
        <f>VLOOKUP(Sheet1!D910,Sheet2!$H$2:$J$300,3,FALSE)</f>
        <v>SAC</v>
      </c>
      <c r="AH888" t="str">
        <f>VLOOKUP(Sheet1!E910,Sheet2!$H$2:$J$300,3,FALSE)</f>
        <v>DEN</v>
      </c>
      <c r="AI888" t="str">
        <f>VLOOKUP(Sheet1!F910,Sheet2!$H$2:$J$300,3,FALSE)</f>
        <v>PHO</v>
      </c>
      <c r="AJ888" t="str">
        <f>VLOOKUP(Sheet1!G910,Sheet2!$H$2:$J$300,3,FALSE)</f>
        <v>ATL</v>
      </c>
      <c r="AK888" t="str">
        <f>VLOOKUP(Sheet1!H910,Sheet2!$H$2:$J$300,3,FALSE)</f>
        <v>HOU</v>
      </c>
      <c r="AL888" t="str">
        <f>VLOOKUP(Sheet1!I910,Sheet2!$H$2:$J$300,3,FALSE)</f>
        <v>ATL</v>
      </c>
      <c r="AM888" t="str">
        <f>VLOOKUP(Sheet1!J910,Sheet2!$H$2:$J$300,3,FALSE)</f>
        <v>PHI</v>
      </c>
      <c r="AN888">
        <f si="141" t="shared"/>
        <v>2</v>
      </c>
      <c r="AO888">
        <f si="142" t="shared"/>
        <v>2</v>
      </c>
      <c r="AP888">
        <f si="143" t="shared"/>
        <v>2</v>
      </c>
      <c r="AQ888">
        <f si="144" t="shared"/>
        <v>1</v>
      </c>
      <c r="AR888">
        <f si="145" t="shared"/>
        <v>1</v>
      </c>
      <c r="AS888">
        <f si="146" t="shared"/>
        <v>2</v>
      </c>
      <c r="AT888">
        <f si="147" t="shared"/>
        <v>1</v>
      </c>
      <c r="AU888">
        <f si="148" t="shared"/>
        <v>2</v>
      </c>
      <c r="AV888">
        <f si="149" t="shared"/>
        <v>2</v>
      </c>
      <c r="AW888">
        <f si="150" t="shared"/>
        <v>2</v>
      </c>
    </row>
    <row r="889" spans="30:49" x14ac:dyDescent="0.25">
      <c r="AD889">
        <v>888</v>
      </c>
      <c r="AE889" t="str">
        <f>VLOOKUP(Sheet1!B911,Sheet2!$H$2:$J$300,3,FALSE)</f>
        <v>ATL</v>
      </c>
      <c r="AF889" t="str">
        <f>VLOOKUP(Sheet1!C911,Sheet2!$H$2:$J$300,3,FALSE)</f>
        <v>MIN</v>
      </c>
      <c r="AG889" t="str">
        <f>VLOOKUP(Sheet1!D911,Sheet2!$H$2:$J$300,3,FALSE)</f>
        <v>PHO</v>
      </c>
      <c r="AH889" t="str">
        <f>VLOOKUP(Sheet1!E911,Sheet2!$H$2:$J$300,3,FALSE)</f>
        <v>PHI</v>
      </c>
      <c r="AI889" t="str">
        <f>VLOOKUP(Sheet1!F911,Sheet2!$H$2:$J$300,3,FALSE)</f>
        <v>PHO</v>
      </c>
      <c r="AJ889" t="str">
        <f>VLOOKUP(Sheet1!G911,Sheet2!$H$2:$J$300,3,FALSE)</f>
        <v>UTA</v>
      </c>
      <c r="AK889" t="str">
        <f>VLOOKUP(Sheet1!H911,Sheet2!$H$2:$J$300,3,FALSE)</f>
        <v>DEN</v>
      </c>
      <c r="AL889" t="str">
        <f>VLOOKUP(Sheet1!I911,Sheet2!$H$2:$J$300,3,FALSE)</f>
        <v>UTA</v>
      </c>
      <c r="AM889" t="str">
        <f>VLOOKUP(Sheet1!J911,Sheet2!$H$2:$J$300,3,FALSE)</f>
        <v>MIN</v>
      </c>
      <c r="AN889">
        <f si="141" t="shared"/>
        <v>1</v>
      </c>
      <c r="AO889">
        <f si="142" t="shared"/>
        <v>2</v>
      </c>
      <c r="AP889">
        <f si="143" t="shared"/>
        <v>2</v>
      </c>
      <c r="AQ889">
        <f si="144" t="shared"/>
        <v>1</v>
      </c>
      <c r="AR889">
        <f si="145" t="shared"/>
        <v>2</v>
      </c>
      <c r="AS889">
        <f si="146" t="shared"/>
        <v>2</v>
      </c>
      <c r="AT889">
        <f si="147" t="shared"/>
        <v>1</v>
      </c>
      <c r="AU889">
        <f si="148" t="shared"/>
        <v>2</v>
      </c>
      <c r="AV889">
        <f si="149" t="shared"/>
        <v>2</v>
      </c>
      <c r="AW889">
        <f si="150" t="shared"/>
        <v>2</v>
      </c>
    </row>
    <row r="890" spans="30:49" x14ac:dyDescent="0.25">
      <c r="AD890">
        <v>889</v>
      </c>
      <c r="AE890" t="str">
        <f>VLOOKUP(Sheet1!B912,Sheet2!$H$2:$J$300,3,FALSE)</f>
        <v>PHI</v>
      </c>
      <c r="AF890" t="str">
        <f>VLOOKUP(Sheet1!C912,Sheet2!$H$2:$J$300,3,FALSE)</f>
        <v>SAC</v>
      </c>
      <c r="AG890" t="str">
        <f>VLOOKUP(Sheet1!D912,Sheet2!$H$2:$J$300,3,FALSE)</f>
        <v>SAC</v>
      </c>
      <c r="AH890" t="str">
        <f>VLOOKUP(Sheet1!E912,Sheet2!$H$2:$J$300,3,FALSE)</f>
        <v>DEN</v>
      </c>
      <c r="AI890" t="str">
        <f>VLOOKUP(Sheet1!F912,Sheet2!$H$2:$J$300,3,FALSE)</f>
        <v>ATL</v>
      </c>
      <c r="AJ890" t="str">
        <f>VLOOKUP(Sheet1!G912,Sheet2!$H$2:$J$300,3,FALSE)</f>
        <v>HOU</v>
      </c>
      <c r="AK890" t="str">
        <f>VLOOKUP(Sheet1!H912,Sheet2!$H$2:$J$300,3,FALSE)</f>
        <v>HOU</v>
      </c>
      <c r="AL890" t="str">
        <f>VLOOKUP(Sheet1!I912,Sheet2!$H$2:$J$300,3,FALSE)</f>
        <v>ATL</v>
      </c>
      <c r="AM890" t="str">
        <f>VLOOKUP(Sheet1!J912,Sheet2!$H$2:$J$300,3,FALSE)</f>
        <v>UTA</v>
      </c>
      <c r="AN890">
        <f si="141" t="shared"/>
        <v>1</v>
      </c>
      <c r="AO890">
        <f si="142" t="shared"/>
        <v>2</v>
      </c>
      <c r="AP890">
        <f si="143" t="shared"/>
        <v>2</v>
      </c>
      <c r="AQ890">
        <f si="144" t="shared"/>
        <v>1</v>
      </c>
      <c r="AR890">
        <f si="145" t="shared"/>
        <v>2</v>
      </c>
      <c r="AS890">
        <f si="146" t="shared"/>
        <v>2</v>
      </c>
      <c r="AT890">
        <f si="147" t="shared"/>
        <v>2</v>
      </c>
      <c r="AU890">
        <f si="148" t="shared"/>
        <v>2</v>
      </c>
      <c r="AV890">
        <f si="149" t="shared"/>
        <v>1</v>
      </c>
      <c r="AW890">
        <f si="150" t="shared"/>
        <v>2</v>
      </c>
    </row>
    <row r="891" spans="30:49" x14ac:dyDescent="0.25">
      <c r="AD891">
        <v>890</v>
      </c>
      <c r="AE891" t="str">
        <f>VLOOKUP(Sheet1!B913,Sheet2!$H$2:$J$300,3,FALSE)</f>
        <v>SAC</v>
      </c>
      <c r="AF891" t="str">
        <f>VLOOKUP(Sheet1!C913,Sheet2!$H$2:$J$300,3,FALSE)</f>
        <v>MIN</v>
      </c>
      <c r="AG891" t="str">
        <f>VLOOKUP(Sheet1!D913,Sheet2!$H$2:$J$300,3,FALSE)</f>
        <v>HOU</v>
      </c>
      <c r="AH891" t="str">
        <f>VLOOKUP(Sheet1!E913,Sheet2!$H$2:$J$300,3,FALSE)</f>
        <v>DEN</v>
      </c>
      <c r="AI891" t="str">
        <f>VLOOKUP(Sheet1!F913,Sheet2!$H$2:$J$300,3,FALSE)</f>
        <v>DEN</v>
      </c>
      <c r="AJ891" t="str">
        <f>VLOOKUP(Sheet1!G913,Sheet2!$H$2:$J$300,3,FALSE)</f>
        <v>PHO</v>
      </c>
      <c r="AK891" t="str">
        <f>VLOOKUP(Sheet1!H913,Sheet2!$H$2:$J$300,3,FALSE)</f>
        <v>SAC</v>
      </c>
      <c r="AL891" t="str">
        <f>VLOOKUP(Sheet1!I913,Sheet2!$H$2:$J$300,3,FALSE)</f>
        <v>PHO</v>
      </c>
      <c r="AM891" t="str">
        <f>VLOOKUP(Sheet1!J913,Sheet2!$H$2:$J$300,3,FALSE)</f>
        <v>SAC</v>
      </c>
      <c r="AN891">
        <f si="141" t="shared"/>
        <v>3</v>
      </c>
      <c r="AO891">
        <f si="142" t="shared"/>
        <v>1</v>
      </c>
      <c r="AP891">
        <f si="143" t="shared"/>
        <v>1</v>
      </c>
      <c r="AQ891">
        <f si="144" t="shared"/>
        <v>2</v>
      </c>
      <c r="AR891">
        <f si="145" t="shared"/>
        <v>2</v>
      </c>
      <c r="AS891">
        <f si="146" t="shared"/>
        <v>2</v>
      </c>
      <c r="AT891">
        <f si="147" t="shared"/>
        <v>3</v>
      </c>
      <c r="AU891">
        <f si="148" t="shared"/>
        <v>2</v>
      </c>
      <c r="AV891">
        <f si="149" t="shared"/>
        <v>3</v>
      </c>
      <c r="AW891">
        <f si="150" t="shared"/>
        <v>3</v>
      </c>
    </row>
    <row r="892" spans="30:49" x14ac:dyDescent="0.25">
      <c r="AD892">
        <v>891</v>
      </c>
      <c r="AE892" t="str">
        <f>VLOOKUP(Sheet1!B914,Sheet2!$H$2:$J$300,3,FALSE)</f>
        <v>ATL</v>
      </c>
      <c r="AF892" t="str">
        <f>VLOOKUP(Sheet1!C914,Sheet2!$H$2:$J$300,3,FALSE)</f>
        <v>UTA</v>
      </c>
      <c r="AG892" t="str">
        <f>VLOOKUP(Sheet1!D914,Sheet2!$H$2:$J$300,3,FALSE)</f>
        <v>PHO</v>
      </c>
      <c r="AH892" t="str">
        <f>VLOOKUP(Sheet1!E914,Sheet2!$H$2:$J$300,3,FALSE)</f>
        <v>DEN</v>
      </c>
      <c r="AI892" t="str">
        <f>VLOOKUP(Sheet1!F914,Sheet2!$H$2:$J$300,3,FALSE)</f>
        <v>DEN</v>
      </c>
      <c r="AJ892" t="str">
        <f>VLOOKUP(Sheet1!G914,Sheet2!$H$2:$J$300,3,FALSE)</f>
        <v>HOU</v>
      </c>
      <c r="AK892" t="str">
        <f>VLOOKUP(Sheet1!H914,Sheet2!$H$2:$J$300,3,FALSE)</f>
        <v>ATL</v>
      </c>
      <c r="AL892" t="str">
        <f>VLOOKUP(Sheet1!I914,Sheet2!$H$2:$J$300,3,FALSE)</f>
        <v>DEN</v>
      </c>
      <c r="AM892" t="str">
        <f>VLOOKUP(Sheet1!J914,Sheet2!$H$2:$J$300,3,FALSE)</f>
        <v>MIN</v>
      </c>
      <c r="AN892">
        <f si="141" t="shared"/>
        <v>2</v>
      </c>
      <c r="AO892">
        <f si="142" t="shared"/>
        <v>1</v>
      </c>
      <c r="AP892">
        <f si="143" t="shared"/>
        <v>1</v>
      </c>
      <c r="AQ892">
        <f si="144" t="shared"/>
        <v>3</v>
      </c>
      <c r="AR892">
        <f si="145" t="shared"/>
        <v>3</v>
      </c>
      <c r="AS892">
        <f si="146" t="shared"/>
        <v>1</v>
      </c>
      <c r="AT892">
        <f si="147" t="shared"/>
        <v>2</v>
      </c>
      <c r="AU892">
        <f si="148" t="shared"/>
        <v>3</v>
      </c>
      <c r="AV892">
        <f si="149" t="shared"/>
        <v>1</v>
      </c>
      <c r="AW892">
        <f si="150" t="shared"/>
        <v>3</v>
      </c>
    </row>
    <row r="893" spans="30:49" x14ac:dyDescent="0.25">
      <c r="AD893">
        <v>892</v>
      </c>
      <c r="AE893" t="str">
        <f>VLOOKUP(Sheet1!B915,Sheet2!$H$2:$J$300,3,FALSE)</f>
        <v>PHI</v>
      </c>
      <c r="AF893" t="str">
        <f>VLOOKUP(Sheet1!C915,Sheet2!$H$2:$J$300,3,FALSE)</f>
        <v>MIN</v>
      </c>
      <c r="AG893" t="str">
        <f>VLOOKUP(Sheet1!D915,Sheet2!$H$2:$J$300,3,FALSE)</f>
        <v>PHI</v>
      </c>
      <c r="AH893" t="str">
        <f>VLOOKUP(Sheet1!E915,Sheet2!$H$2:$J$300,3,FALSE)</f>
        <v>DEN</v>
      </c>
      <c r="AI893" t="str">
        <f>VLOOKUP(Sheet1!F915,Sheet2!$H$2:$J$300,3,FALSE)</f>
        <v>PHO</v>
      </c>
      <c r="AJ893" t="str">
        <f>VLOOKUP(Sheet1!G915,Sheet2!$H$2:$J$300,3,FALSE)</f>
        <v>PHO</v>
      </c>
      <c r="AK893" t="str">
        <f>VLOOKUP(Sheet1!H915,Sheet2!$H$2:$J$300,3,FALSE)</f>
        <v>SAC</v>
      </c>
      <c r="AL893" t="str">
        <f>VLOOKUP(Sheet1!I915,Sheet2!$H$2:$J$300,3,FALSE)</f>
        <v>DEN</v>
      </c>
      <c r="AM893" t="str">
        <f>VLOOKUP(Sheet1!J915,Sheet2!$H$2:$J$300,3,FALSE)</f>
        <v>DEN</v>
      </c>
      <c r="AN893">
        <f si="141" t="shared"/>
        <v>2</v>
      </c>
      <c r="AO893">
        <f si="142" t="shared"/>
        <v>1</v>
      </c>
      <c r="AP893">
        <f si="143" t="shared"/>
        <v>2</v>
      </c>
      <c r="AQ893">
        <f si="144" t="shared"/>
        <v>3</v>
      </c>
      <c r="AR893">
        <f si="145" t="shared"/>
        <v>2</v>
      </c>
      <c r="AS893">
        <f si="146" t="shared"/>
        <v>2</v>
      </c>
      <c r="AT893">
        <f si="147" t="shared"/>
        <v>1</v>
      </c>
      <c r="AU893">
        <f si="148" t="shared"/>
        <v>3</v>
      </c>
      <c r="AV893">
        <f si="149" t="shared"/>
        <v>3</v>
      </c>
      <c r="AW893">
        <f si="150" t="shared"/>
        <v>3</v>
      </c>
    </row>
    <row r="894" spans="30:49" x14ac:dyDescent="0.25">
      <c r="AD894">
        <v>893</v>
      </c>
      <c r="AE894" t="str">
        <f>VLOOKUP(Sheet1!B916,Sheet2!$H$2:$J$300,3,FALSE)</f>
        <v>SAC</v>
      </c>
      <c r="AF894" t="str">
        <f>VLOOKUP(Sheet1!C916,Sheet2!$H$2:$J$300,3,FALSE)</f>
        <v>MIN</v>
      </c>
      <c r="AG894" t="str">
        <f>VLOOKUP(Sheet1!D916,Sheet2!$H$2:$J$300,3,FALSE)</f>
        <v>MIN</v>
      </c>
      <c r="AH894" t="str">
        <f>VLOOKUP(Sheet1!E916,Sheet2!$H$2:$J$300,3,FALSE)</f>
        <v>DEN</v>
      </c>
      <c r="AI894" t="str">
        <f>VLOOKUP(Sheet1!F916,Sheet2!$H$2:$J$300,3,FALSE)</f>
        <v>DEN</v>
      </c>
      <c r="AJ894" t="str">
        <f>VLOOKUP(Sheet1!G916,Sheet2!$H$2:$J$300,3,FALSE)</f>
        <v>PHO</v>
      </c>
      <c r="AK894" t="str">
        <f>VLOOKUP(Sheet1!H916,Sheet2!$H$2:$J$300,3,FALSE)</f>
        <v>ATL</v>
      </c>
      <c r="AL894" t="str">
        <f>VLOOKUP(Sheet1!I916,Sheet2!$H$2:$J$300,3,FALSE)</f>
        <v>SAC</v>
      </c>
      <c r="AM894" t="str">
        <f>VLOOKUP(Sheet1!J916,Sheet2!$H$2:$J$300,3,FALSE)</f>
        <v>PHI</v>
      </c>
      <c r="AN894">
        <f si="141" t="shared"/>
        <v>2</v>
      </c>
      <c r="AO894">
        <f si="142" t="shared"/>
        <v>2</v>
      </c>
      <c r="AP894">
        <f si="143" t="shared"/>
        <v>2</v>
      </c>
      <c r="AQ894">
        <f si="144" t="shared"/>
        <v>2</v>
      </c>
      <c r="AR894">
        <f si="145" t="shared"/>
        <v>2</v>
      </c>
      <c r="AS894">
        <f si="146" t="shared"/>
        <v>1</v>
      </c>
      <c r="AT894">
        <f si="147" t="shared"/>
        <v>1</v>
      </c>
      <c r="AU894">
        <f si="148" t="shared"/>
        <v>2</v>
      </c>
      <c r="AV894">
        <f si="149" t="shared"/>
        <v>1</v>
      </c>
      <c r="AW894">
        <f si="150" t="shared"/>
        <v>2</v>
      </c>
    </row>
    <row r="895" spans="30:49" x14ac:dyDescent="0.25">
      <c r="AD895">
        <v>894</v>
      </c>
      <c r="AE895" t="str">
        <f>VLOOKUP(Sheet1!B917,Sheet2!$H$2:$J$300,3,FALSE)</f>
        <v>PHI</v>
      </c>
      <c r="AF895" t="str">
        <f>VLOOKUP(Sheet1!C917,Sheet2!$H$2:$J$300,3,FALSE)</f>
        <v>ATL</v>
      </c>
      <c r="AG895" t="str">
        <f>VLOOKUP(Sheet1!D917,Sheet2!$H$2:$J$300,3,FALSE)</f>
        <v>SAC</v>
      </c>
      <c r="AH895" t="str">
        <f>VLOOKUP(Sheet1!E917,Sheet2!$H$2:$J$300,3,FALSE)</f>
        <v>DEN</v>
      </c>
      <c r="AI895" t="str">
        <f>VLOOKUP(Sheet1!F917,Sheet2!$H$2:$J$300,3,FALSE)</f>
        <v>DEN</v>
      </c>
      <c r="AJ895" t="str">
        <f>VLOOKUP(Sheet1!G917,Sheet2!$H$2:$J$300,3,FALSE)</f>
        <v>HOU</v>
      </c>
      <c r="AK895" t="str">
        <f>VLOOKUP(Sheet1!H917,Sheet2!$H$2:$J$300,3,FALSE)</f>
        <v>PHO</v>
      </c>
      <c r="AL895" t="str">
        <f>VLOOKUP(Sheet1!I917,Sheet2!$H$2:$J$300,3,FALSE)</f>
        <v>DEN</v>
      </c>
      <c r="AM895" t="str">
        <f>VLOOKUP(Sheet1!J917,Sheet2!$H$2:$J$300,3,FALSE)</f>
        <v>MIN</v>
      </c>
      <c r="AN895">
        <f si="141" t="shared"/>
        <v>1</v>
      </c>
      <c r="AO895">
        <f si="142" t="shared"/>
        <v>1</v>
      </c>
      <c r="AP895">
        <f si="143" t="shared"/>
        <v>1</v>
      </c>
      <c r="AQ895">
        <f si="144" t="shared"/>
        <v>3</v>
      </c>
      <c r="AR895">
        <f si="145" t="shared"/>
        <v>3</v>
      </c>
      <c r="AS895">
        <f si="146" t="shared"/>
        <v>1</v>
      </c>
      <c r="AT895">
        <f si="147" t="shared"/>
        <v>1</v>
      </c>
      <c r="AU895">
        <f si="148" t="shared"/>
        <v>3</v>
      </c>
      <c r="AV895">
        <f si="149" t="shared"/>
        <v>1</v>
      </c>
      <c r="AW895">
        <f si="150" t="shared"/>
        <v>3</v>
      </c>
    </row>
    <row r="896" spans="30:49" x14ac:dyDescent="0.25">
      <c r="AD896">
        <v>895</v>
      </c>
      <c r="AE896" t="str">
        <f>VLOOKUP(Sheet1!B918,Sheet2!$H$2:$J$300,3,FALSE)</f>
        <v>PHI</v>
      </c>
      <c r="AF896" t="str">
        <f>VLOOKUP(Sheet1!C918,Sheet2!$H$2:$J$300,3,FALSE)</f>
        <v>MIN</v>
      </c>
      <c r="AG896" t="str">
        <f>VLOOKUP(Sheet1!D918,Sheet2!$H$2:$J$300,3,FALSE)</f>
        <v>PHI</v>
      </c>
      <c r="AH896" t="str">
        <f>VLOOKUP(Sheet1!E918,Sheet2!$H$2:$J$300,3,FALSE)</f>
        <v>DEN</v>
      </c>
      <c r="AI896" t="str">
        <f>VLOOKUP(Sheet1!F918,Sheet2!$H$2:$J$300,3,FALSE)</f>
        <v>PHO</v>
      </c>
      <c r="AJ896" t="str">
        <f>VLOOKUP(Sheet1!G918,Sheet2!$H$2:$J$300,3,FALSE)</f>
        <v>PHO</v>
      </c>
      <c r="AK896" t="str">
        <f>VLOOKUP(Sheet1!H918,Sheet2!$H$2:$J$300,3,FALSE)</f>
        <v>SAC</v>
      </c>
      <c r="AL896" t="str">
        <f>VLOOKUP(Sheet1!I918,Sheet2!$H$2:$J$300,3,FALSE)</f>
        <v>UTA</v>
      </c>
      <c r="AM896" t="str">
        <f>VLOOKUP(Sheet1!J918,Sheet2!$H$2:$J$300,3,FALSE)</f>
        <v>MIN</v>
      </c>
      <c r="AN896">
        <f si="141" t="shared"/>
        <v>2</v>
      </c>
      <c r="AO896">
        <f si="142" t="shared"/>
        <v>2</v>
      </c>
      <c r="AP896">
        <f si="143" t="shared"/>
        <v>2</v>
      </c>
      <c r="AQ896">
        <f si="144" t="shared"/>
        <v>1</v>
      </c>
      <c r="AR896">
        <f si="145" t="shared"/>
        <v>2</v>
      </c>
      <c r="AS896">
        <f si="146" t="shared"/>
        <v>2</v>
      </c>
      <c r="AT896">
        <f si="147" t="shared"/>
        <v>1</v>
      </c>
      <c r="AU896">
        <f si="148" t="shared"/>
        <v>1</v>
      </c>
      <c r="AV896">
        <f si="149" t="shared"/>
        <v>2</v>
      </c>
      <c r="AW896">
        <f si="150" t="shared"/>
        <v>2</v>
      </c>
    </row>
    <row r="897" spans="30:49" x14ac:dyDescent="0.25">
      <c r="AD897">
        <v>896</v>
      </c>
      <c r="AE897" t="str">
        <f>VLOOKUP(Sheet1!B919,Sheet2!$H$2:$J$300,3,FALSE)</f>
        <v>PHI</v>
      </c>
      <c r="AF897" t="str">
        <f>VLOOKUP(Sheet1!C919,Sheet2!$H$2:$J$300,3,FALSE)</f>
        <v>PHI</v>
      </c>
      <c r="AG897" t="str">
        <f>VLOOKUP(Sheet1!D919,Sheet2!$H$2:$J$300,3,FALSE)</f>
        <v>PHI</v>
      </c>
      <c r="AH897" t="str">
        <f>VLOOKUP(Sheet1!E919,Sheet2!$H$2:$J$300,3,FALSE)</f>
        <v>DEN</v>
      </c>
      <c r="AI897" t="str">
        <f>VLOOKUP(Sheet1!F919,Sheet2!$H$2:$J$300,3,FALSE)</f>
        <v>DEN</v>
      </c>
      <c r="AJ897" t="str">
        <f>VLOOKUP(Sheet1!G919,Sheet2!$H$2:$J$300,3,FALSE)</f>
        <v>ATL</v>
      </c>
      <c r="AK897" t="str">
        <f>VLOOKUP(Sheet1!H919,Sheet2!$H$2:$J$300,3,FALSE)</f>
        <v>HOU</v>
      </c>
      <c r="AL897" t="str">
        <f>VLOOKUP(Sheet1!I919,Sheet2!$H$2:$J$300,3,FALSE)</f>
        <v>ATL</v>
      </c>
      <c r="AM897" t="str">
        <f>VLOOKUP(Sheet1!J919,Sheet2!$H$2:$J$300,3,FALSE)</f>
        <v>PHO</v>
      </c>
      <c r="AN897">
        <f si="141" t="shared"/>
        <v>3</v>
      </c>
      <c r="AO897">
        <f si="142" t="shared"/>
        <v>3</v>
      </c>
      <c r="AP897">
        <f si="143" t="shared"/>
        <v>3</v>
      </c>
      <c r="AQ897">
        <f si="144" t="shared"/>
        <v>2</v>
      </c>
      <c r="AR897">
        <f si="145" t="shared"/>
        <v>2</v>
      </c>
      <c r="AS897">
        <f si="146" t="shared"/>
        <v>2</v>
      </c>
      <c r="AT897">
        <f si="147" t="shared"/>
        <v>1</v>
      </c>
      <c r="AU897">
        <f si="148" t="shared"/>
        <v>2</v>
      </c>
      <c r="AV897">
        <f si="149" t="shared"/>
        <v>1</v>
      </c>
      <c r="AW897">
        <f si="150" t="shared"/>
        <v>3</v>
      </c>
    </row>
    <row r="898" spans="30:49" x14ac:dyDescent="0.25">
      <c r="AD898">
        <v>897</v>
      </c>
      <c r="AE898" t="str">
        <f>VLOOKUP(Sheet1!B920,Sheet2!$H$2:$J$300,3,FALSE)</f>
        <v>ATL</v>
      </c>
      <c r="AF898" t="str">
        <f>VLOOKUP(Sheet1!C920,Sheet2!$H$2:$J$300,3,FALSE)</f>
        <v>MIN</v>
      </c>
      <c r="AG898" t="str">
        <f>VLOOKUP(Sheet1!D920,Sheet2!$H$2:$J$300,3,FALSE)</f>
        <v>PHO</v>
      </c>
      <c r="AH898" t="str">
        <f>VLOOKUP(Sheet1!E920,Sheet2!$H$2:$J$300,3,FALSE)</f>
        <v>PHI</v>
      </c>
      <c r="AI898" t="str">
        <f>VLOOKUP(Sheet1!F920,Sheet2!$H$2:$J$300,3,FALSE)</f>
        <v>DEN</v>
      </c>
      <c r="AJ898" t="str">
        <f>VLOOKUP(Sheet1!G920,Sheet2!$H$2:$J$300,3,FALSE)</f>
        <v>PHI</v>
      </c>
      <c r="AK898" t="str">
        <f>VLOOKUP(Sheet1!H920,Sheet2!$H$2:$J$300,3,FALSE)</f>
        <v>ATL</v>
      </c>
      <c r="AL898" t="str">
        <f>VLOOKUP(Sheet1!I920,Sheet2!$H$2:$J$300,3,FALSE)</f>
        <v>DEN</v>
      </c>
      <c r="AM898" t="str">
        <f>VLOOKUP(Sheet1!J920,Sheet2!$H$2:$J$300,3,FALSE)</f>
        <v>UTA</v>
      </c>
      <c r="AN898">
        <f si="141" t="shared"/>
        <v>2</v>
      </c>
      <c r="AO898">
        <f si="142" t="shared"/>
        <v>1</v>
      </c>
      <c r="AP898">
        <f si="143" t="shared"/>
        <v>1</v>
      </c>
      <c r="AQ898">
        <f si="144" t="shared"/>
        <v>2</v>
      </c>
      <c r="AR898">
        <f si="145" t="shared"/>
        <v>2</v>
      </c>
      <c r="AS898">
        <f si="146" t="shared"/>
        <v>2</v>
      </c>
      <c r="AT898">
        <f si="147" t="shared"/>
        <v>2</v>
      </c>
      <c r="AU898">
        <f si="148" t="shared"/>
        <v>2</v>
      </c>
      <c r="AV898">
        <f si="149" t="shared"/>
        <v>1</v>
      </c>
      <c r="AW898">
        <f si="150" t="shared"/>
        <v>2</v>
      </c>
    </row>
    <row r="899" spans="30:49" x14ac:dyDescent="0.25">
      <c r="AD899">
        <v>898</v>
      </c>
      <c r="AE899" t="str">
        <f>VLOOKUP(Sheet1!B921,Sheet2!$H$2:$J$300,3,FALSE)</f>
        <v>SAC</v>
      </c>
      <c r="AF899" t="str">
        <f>VLOOKUP(Sheet1!C921,Sheet2!$H$2:$J$300,3,FALSE)</f>
        <v>ATL</v>
      </c>
      <c r="AG899" t="str">
        <f>VLOOKUP(Sheet1!D921,Sheet2!$H$2:$J$300,3,FALSE)</f>
        <v>HOU</v>
      </c>
      <c r="AH899" t="str">
        <f>VLOOKUP(Sheet1!E921,Sheet2!$H$2:$J$300,3,FALSE)</f>
        <v>DEN</v>
      </c>
      <c r="AI899" t="str">
        <f>VLOOKUP(Sheet1!F921,Sheet2!$H$2:$J$300,3,FALSE)</f>
        <v>PHO</v>
      </c>
      <c r="AJ899" t="str">
        <f>VLOOKUP(Sheet1!G921,Sheet2!$H$2:$J$300,3,FALSE)</f>
        <v>UTA</v>
      </c>
      <c r="AK899" t="str">
        <f>VLOOKUP(Sheet1!H921,Sheet2!$H$2:$J$300,3,FALSE)</f>
        <v>HOU</v>
      </c>
      <c r="AL899" t="str">
        <f>VLOOKUP(Sheet1!I921,Sheet2!$H$2:$J$300,3,FALSE)</f>
        <v>PHO</v>
      </c>
      <c r="AM899" t="str">
        <f>VLOOKUP(Sheet1!J921,Sheet2!$H$2:$J$300,3,FALSE)</f>
        <v>PHO</v>
      </c>
      <c r="AN899">
        <f si="141" t="shared"/>
        <v>1</v>
      </c>
      <c r="AO899">
        <f si="142" t="shared"/>
        <v>1</v>
      </c>
      <c r="AP899">
        <f si="143" t="shared"/>
        <v>2</v>
      </c>
      <c r="AQ899">
        <f si="144" t="shared"/>
        <v>1</v>
      </c>
      <c r="AR899">
        <f si="145" t="shared"/>
        <v>3</v>
      </c>
      <c r="AS899">
        <f si="146" t="shared"/>
        <v>1</v>
      </c>
      <c r="AT899">
        <f si="147" t="shared"/>
        <v>2</v>
      </c>
      <c r="AU899">
        <f si="148" t="shared"/>
        <v>3</v>
      </c>
      <c r="AV899">
        <f si="149" t="shared"/>
        <v>3</v>
      </c>
      <c r="AW899">
        <f si="150" t="shared"/>
        <v>3</v>
      </c>
    </row>
    <row r="900" spans="30:49" x14ac:dyDescent="0.25">
      <c r="AD900">
        <v>899</v>
      </c>
      <c r="AE900" t="str">
        <f>VLOOKUP(Sheet1!B922,Sheet2!$H$2:$J$300,3,FALSE)</f>
        <v>PHI</v>
      </c>
      <c r="AF900" t="str">
        <f>VLOOKUP(Sheet1!C922,Sheet2!$H$2:$J$300,3,FALSE)</f>
        <v>ATL</v>
      </c>
      <c r="AG900" t="str">
        <f>VLOOKUP(Sheet1!D922,Sheet2!$H$2:$J$300,3,FALSE)</f>
        <v>PHO</v>
      </c>
      <c r="AH900" t="str">
        <f>VLOOKUP(Sheet1!E922,Sheet2!$H$2:$J$300,3,FALSE)</f>
        <v>DEN</v>
      </c>
      <c r="AI900" t="str">
        <f>VLOOKUP(Sheet1!F922,Sheet2!$H$2:$J$300,3,FALSE)</f>
        <v>PHI</v>
      </c>
      <c r="AJ900" t="str">
        <f>VLOOKUP(Sheet1!G922,Sheet2!$H$2:$J$300,3,FALSE)</f>
        <v>UTA</v>
      </c>
      <c r="AK900" t="str">
        <f>VLOOKUP(Sheet1!H922,Sheet2!$H$2:$J$300,3,FALSE)</f>
        <v>HOU</v>
      </c>
      <c r="AL900" t="str">
        <f>VLOOKUP(Sheet1!I922,Sheet2!$H$2:$J$300,3,FALSE)</f>
        <v>ATL</v>
      </c>
      <c r="AM900" t="str">
        <f>VLOOKUP(Sheet1!J922,Sheet2!$H$2:$J$300,3,FALSE)</f>
        <v>MIN</v>
      </c>
      <c r="AN900">
        <f si="141" t="shared"/>
        <v>2</v>
      </c>
      <c r="AO900">
        <f si="142" t="shared"/>
        <v>2</v>
      </c>
      <c r="AP900">
        <f si="143" t="shared"/>
        <v>1</v>
      </c>
      <c r="AQ900">
        <f si="144" t="shared"/>
        <v>1</v>
      </c>
      <c r="AR900">
        <f si="145" t="shared"/>
        <v>2</v>
      </c>
      <c r="AS900">
        <f si="146" t="shared"/>
        <v>1</v>
      </c>
      <c r="AT900">
        <f si="147" t="shared"/>
        <v>1</v>
      </c>
      <c r="AU900">
        <f si="148" t="shared"/>
        <v>2</v>
      </c>
      <c r="AV900">
        <f si="149" t="shared"/>
        <v>1</v>
      </c>
      <c r="AW900">
        <f si="150" t="shared"/>
        <v>2</v>
      </c>
    </row>
    <row r="901" spans="30:49" x14ac:dyDescent="0.25">
      <c r="AD901">
        <v>900</v>
      </c>
      <c r="AE901" t="str">
        <f>VLOOKUP(Sheet1!B923,Sheet2!$H$2:$J$300,3,FALSE)</f>
        <v>PHI</v>
      </c>
      <c r="AF901" t="str">
        <f>VLOOKUP(Sheet1!C923,Sheet2!$H$2:$J$300,3,FALSE)</f>
        <v>UTA</v>
      </c>
      <c r="AG901" t="str">
        <f>VLOOKUP(Sheet1!D923,Sheet2!$H$2:$J$300,3,FALSE)</f>
        <v>PHI</v>
      </c>
      <c r="AH901" t="str">
        <f>VLOOKUP(Sheet1!E923,Sheet2!$H$2:$J$300,3,FALSE)</f>
        <v>DEN</v>
      </c>
      <c r="AI901" t="str">
        <f>VLOOKUP(Sheet1!F923,Sheet2!$H$2:$J$300,3,FALSE)</f>
        <v>DEN</v>
      </c>
      <c r="AJ901" t="str">
        <f>VLOOKUP(Sheet1!G923,Sheet2!$H$2:$J$300,3,FALSE)</f>
        <v>UTA</v>
      </c>
      <c r="AK901" t="str">
        <f>VLOOKUP(Sheet1!H923,Sheet2!$H$2:$J$300,3,FALSE)</f>
        <v>PHO</v>
      </c>
      <c r="AL901" t="str">
        <f>VLOOKUP(Sheet1!I923,Sheet2!$H$2:$J$300,3,FALSE)</f>
        <v>DEN</v>
      </c>
      <c r="AM901" t="str">
        <f>VLOOKUP(Sheet1!J923,Sheet2!$H$2:$J$300,3,FALSE)</f>
        <v>MIN</v>
      </c>
      <c r="AN901">
        <f si="141" t="shared"/>
        <v>2</v>
      </c>
      <c r="AO901">
        <f si="142" t="shared"/>
        <v>2</v>
      </c>
      <c r="AP901">
        <f si="143" t="shared"/>
        <v>2</v>
      </c>
      <c r="AQ901">
        <f si="144" t="shared"/>
        <v>3</v>
      </c>
      <c r="AR901">
        <f si="145" t="shared"/>
        <v>3</v>
      </c>
      <c r="AS901">
        <f si="146" t="shared"/>
        <v>2</v>
      </c>
      <c r="AT901">
        <f si="147" t="shared"/>
        <v>1</v>
      </c>
      <c r="AU901">
        <f si="148" t="shared"/>
        <v>3</v>
      </c>
      <c r="AV901">
        <f si="149" t="shared"/>
        <v>1</v>
      </c>
      <c r="AW901">
        <f si="150" t="shared"/>
        <v>3</v>
      </c>
    </row>
    <row r="902" spans="30:49" x14ac:dyDescent="0.25">
      <c r="AD902">
        <v>901</v>
      </c>
      <c r="AE902" t="str">
        <f>VLOOKUP(Sheet1!B924,Sheet2!$H$2:$J$300,3,FALSE)</f>
        <v>PHI</v>
      </c>
      <c r="AF902" t="str">
        <f>VLOOKUP(Sheet1!C924,Sheet2!$H$2:$J$300,3,FALSE)</f>
        <v>MIN</v>
      </c>
      <c r="AG902" t="str">
        <f>VLOOKUP(Sheet1!D924,Sheet2!$H$2:$J$300,3,FALSE)</f>
        <v>UTA</v>
      </c>
      <c r="AH902" t="str">
        <f>VLOOKUP(Sheet1!E924,Sheet2!$H$2:$J$300,3,FALSE)</f>
        <v>PHO</v>
      </c>
      <c r="AI902" t="str">
        <f>VLOOKUP(Sheet1!F924,Sheet2!$H$2:$J$300,3,FALSE)</f>
        <v>PHO</v>
      </c>
      <c r="AJ902" t="str">
        <f>VLOOKUP(Sheet1!G924,Sheet2!$H$2:$J$300,3,FALSE)</f>
        <v>UTA</v>
      </c>
      <c r="AK902" t="str">
        <f>VLOOKUP(Sheet1!H924,Sheet2!$H$2:$J$300,3,FALSE)</f>
        <v>SAC</v>
      </c>
      <c r="AL902" t="str">
        <f>VLOOKUP(Sheet1!I924,Sheet2!$H$2:$J$300,3,FALSE)</f>
        <v>DEN</v>
      </c>
      <c r="AM902" t="str">
        <f>VLOOKUP(Sheet1!J924,Sheet2!$H$2:$J$300,3,FALSE)</f>
        <v>PHO</v>
      </c>
      <c r="AN902">
        <f si="141" t="shared"/>
        <v>1</v>
      </c>
      <c r="AO902">
        <f si="142" t="shared"/>
        <v>1</v>
      </c>
      <c r="AP902">
        <f si="143" t="shared"/>
        <v>2</v>
      </c>
      <c r="AQ902">
        <f si="144" t="shared"/>
        <v>3</v>
      </c>
      <c r="AR902">
        <f si="145" t="shared"/>
        <v>3</v>
      </c>
      <c r="AS902">
        <f si="146" t="shared"/>
        <v>2</v>
      </c>
      <c r="AT902">
        <f si="147" t="shared"/>
        <v>1</v>
      </c>
      <c r="AU902">
        <f si="148" t="shared"/>
        <v>1</v>
      </c>
      <c r="AV902">
        <f si="149" t="shared"/>
        <v>3</v>
      </c>
      <c r="AW902">
        <f si="150" t="shared"/>
        <v>3</v>
      </c>
    </row>
    <row r="903" spans="30:49" x14ac:dyDescent="0.25">
      <c r="AD903">
        <v>902</v>
      </c>
      <c r="AE903" t="str">
        <f>VLOOKUP(Sheet1!B925,Sheet2!$H$2:$J$300,3,FALSE)</f>
        <v>PHO</v>
      </c>
      <c r="AF903" t="str">
        <f>VLOOKUP(Sheet1!C925,Sheet2!$H$2:$J$300,3,FALSE)</f>
        <v>ATL</v>
      </c>
      <c r="AG903" t="str">
        <f>VLOOKUP(Sheet1!D925,Sheet2!$H$2:$J$300,3,FALSE)</f>
        <v>HOU</v>
      </c>
      <c r="AH903" t="str">
        <f>VLOOKUP(Sheet1!E925,Sheet2!$H$2:$J$300,3,FALSE)</f>
        <v>DEN</v>
      </c>
      <c r="AI903" t="str">
        <f>VLOOKUP(Sheet1!F925,Sheet2!$H$2:$J$300,3,FALSE)</f>
        <v>PHO</v>
      </c>
      <c r="AJ903" t="str">
        <f>VLOOKUP(Sheet1!G925,Sheet2!$H$2:$J$300,3,FALSE)</f>
        <v>UTA</v>
      </c>
      <c r="AK903" t="str">
        <f>VLOOKUP(Sheet1!H925,Sheet2!$H$2:$J$300,3,FALSE)</f>
        <v>PHO</v>
      </c>
      <c r="AL903" t="str">
        <f>VLOOKUP(Sheet1!I925,Sheet2!$H$2:$J$300,3,FALSE)</f>
        <v>DEN</v>
      </c>
      <c r="AM903" t="str">
        <f>VLOOKUP(Sheet1!J925,Sheet2!$H$2:$J$300,3,FALSE)</f>
        <v>MIN</v>
      </c>
      <c r="AN903">
        <f si="141" t="shared"/>
        <v>3</v>
      </c>
      <c r="AO903">
        <f si="142" t="shared"/>
        <v>1</v>
      </c>
      <c r="AP903">
        <f si="143" t="shared"/>
        <v>1</v>
      </c>
      <c r="AQ903">
        <f si="144" t="shared"/>
        <v>2</v>
      </c>
      <c r="AR903">
        <f si="145" t="shared"/>
        <v>3</v>
      </c>
      <c r="AS903">
        <f si="146" t="shared"/>
        <v>1</v>
      </c>
      <c r="AT903">
        <f si="147" t="shared"/>
        <v>3</v>
      </c>
      <c r="AU903">
        <f si="148" t="shared"/>
        <v>2</v>
      </c>
      <c r="AV903">
        <f si="149" t="shared"/>
        <v>1</v>
      </c>
      <c r="AW903">
        <f si="150" t="shared"/>
        <v>3</v>
      </c>
    </row>
    <row r="904" spans="30:49" x14ac:dyDescent="0.25">
      <c r="AD904">
        <v>903</v>
      </c>
      <c r="AE904" t="str">
        <f>VLOOKUP(Sheet1!B926,Sheet2!$H$2:$J$300,3,FALSE)</f>
        <v>PHI</v>
      </c>
      <c r="AF904" t="str">
        <f>VLOOKUP(Sheet1!C926,Sheet2!$H$2:$J$300,3,FALSE)</f>
        <v>PHI</v>
      </c>
      <c r="AG904" t="str">
        <f>VLOOKUP(Sheet1!D926,Sheet2!$H$2:$J$300,3,FALSE)</f>
        <v>PHO</v>
      </c>
      <c r="AH904" t="str">
        <f>VLOOKUP(Sheet1!E926,Sheet2!$H$2:$J$300,3,FALSE)</f>
        <v>DEN</v>
      </c>
      <c r="AI904" t="str">
        <f>VLOOKUP(Sheet1!F926,Sheet2!$H$2:$J$300,3,FALSE)</f>
        <v>PHO</v>
      </c>
      <c r="AJ904" t="str">
        <f>VLOOKUP(Sheet1!G926,Sheet2!$H$2:$J$300,3,FALSE)</f>
        <v>PHO</v>
      </c>
      <c r="AK904" t="str">
        <f>VLOOKUP(Sheet1!H926,Sheet2!$H$2:$J$300,3,FALSE)</f>
        <v>ATL</v>
      </c>
      <c r="AL904" t="str">
        <f>VLOOKUP(Sheet1!I926,Sheet2!$H$2:$J$300,3,FALSE)</f>
        <v>DEN</v>
      </c>
      <c r="AM904" t="str">
        <f>VLOOKUP(Sheet1!J926,Sheet2!$H$2:$J$300,3,FALSE)</f>
        <v>MIN</v>
      </c>
      <c r="AN904">
        <f si="141" t="shared"/>
        <v>2</v>
      </c>
      <c r="AO904">
        <f si="142" t="shared"/>
        <v>2</v>
      </c>
      <c r="AP904">
        <f si="143" t="shared"/>
        <v>3</v>
      </c>
      <c r="AQ904">
        <f si="144" t="shared"/>
        <v>2</v>
      </c>
      <c r="AR904">
        <f si="145" t="shared"/>
        <v>3</v>
      </c>
      <c r="AS904">
        <f si="146" t="shared"/>
        <v>3</v>
      </c>
      <c r="AT904">
        <f si="147" t="shared"/>
        <v>1</v>
      </c>
      <c r="AU904">
        <f si="148" t="shared"/>
        <v>2</v>
      </c>
      <c r="AV904">
        <f si="149" t="shared"/>
        <v>1</v>
      </c>
      <c r="AW904">
        <f si="150" t="shared"/>
        <v>3</v>
      </c>
    </row>
    <row r="905" spans="30:49" x14ac:dyDescent="0.25">
      <c r="AD905">
        <v>904</v>
      </c>
      <c r="AE905" t="str">
        <f>VLOOKUP(Sheet1!B927,Sheet2!$H$2:$J$300,3,FALSE)</f>
        <v>PHI</v>
      </c>
      <c r="AF905" t="str">
        <f>VLOOKUP(Sheet1!C927,Sheet2!$H$2:$J$300,3,FALSE)</f>
        <v>MIN</v>
      </c>
      <c r="AG905" t="str">
        <f>VLOOKUP(Sheet1!D927,Sheet2!$H$2:$J$300,3,FALSE)</f>
        <v>HOU</v>
      </c>
      <c r="AH905" t="str">
        <f>VLOOKUP(Sheet1!E927,Sheet2!$H$2:$J$300,3,FALSE)</f>
        <v>DEN</v>
      </c>
      <c r="AI905" t="str">
        <f>VLOOKUP(Sheet1!F927,Sheet2!$H$2:$J$300,3,FALSE)</f>
        <v>PHO</v>
      </c>
      <c r="AJ905" t="str">
        <f>VLOOKUP(Sheet1!G927,Sheet2!$H$2:$J$300,3,FALSE)</f>
        <v>PHI</v>
      </c>
      <c r="AK905" t="str">
        <f>VLOOKUP(Sheet1!H927,Sheet2!$H$2:$J$300,3,FALSE)</f>
        <v>ATL</v>
      </c>
      <c r="AL905" t="str">
        <f>VLOOKUP(Sheet1!I927,Sheet2!$H$2:$J$300,3,FALSE)</f>
        <v>DEN</v>
      </c>
      <c r="AM905" t="str">
        <f>VLOOKUP(Sheet1!J927,Sheet2!$H$2:$J$300,3,FALSE)</f>
        <v>SAC</v>
      </c>
      <c r="AN905">
        <f si="141" t="shared"/>
        <v>2</v>
      </c>
      <c r="AO905">
        <f si="142" t="shared"/>
        <v>1</v>
      </c>
      <c r="AP905">
        <f si="143" t="shared"/>
        <v>1</v>
      </c>
      <c r="AQ905">
        <f si="144" t="shared"/>
        <v>2</v>
      </c>
      <c r="AR905">
        <f si="145" t="shared"/>
        <v>1</v>
      </c>
      <c r="AS905">
        <f si="146" t="shared"/>
        <v>2</v>
      </c>
      <c r="AT905">
        <f si="147" t="shared"/>
        <v>1</v>
      </c>
      <c r="AU905">
        <f si="148" t="shared"/>
        <v>2</v>
      </c>
      <c r="AV905">
        <f si="149" t="shared"/>
        <v>1</v>
      </c>
      <c r="AW905">
        <f si="150" t="shared"/>
        <v>2</v>
      </c>
    </row>
    <row r="906" spans="30:49" x14ac:dyDescent="0.25">
      <c r="AD906">
        <v>905</v>
      </c>
      <c r="AE906" t="str">
        <f>VLOOKUP(Sheet1!B928,Sheet2!$H$2:$J$300,3,FALSE)</f>
        <v>PHI</v>
      </c>
      <c r="AF906" t="str">
        <f>VLOOKUP(Sheet1!C928,Sheet2!$H$2:$J$300,3,FALSE)</f>
        <v>PHO</v>
      </c>
      <c r="AG906" t="str">
        <f>VLOOKUP(Sheet1!D928,Sheet2!$H$2:$J$300,3,FALSE)</f>
        <v>PHI</v>
      </c>
      <c r="AH906" t="str">
        <f>VLOOKUP(Sheet1!E928,Sheet2!$H$2:$J$300,3,FALSE)</f>
        <v>DEN</v>
      </c>
      <c r="AI906" t="str">
        <f>VLOOKUP(Sheet1!F928,Sheet2!$H$2:$J$300,3,FALSE)</f>
        <v>PHO</v>
      </c>
      <c r="AJ906" t="str">
        <f>VLOOKUP(Sheet1!G928,Sheet2!$H$2:$J$300,3,FALSE)</f>
        <v>PHI</v>
      </c>
      <c r="AK906" t="str">
        <f>VLOOKUP(Sheet1!H928,Sheet2!$H$2:$J$300,3,FALSE)</f>
        <v>PHO</v>
      </c>
      <c r="AL906" t="str">
        <f>VLOOKUP(Sheet1!I928,Sheet2!$H$2:$J$300,3,FALSE)</f>
        <v>DEN</v>
      </c>
      <c r="AM906" t="str">
        <f>VLOOKUP(Sheet1!J928,Sheet2!$H$2:$J$300,3,FALSE)</f>
        <v>DEN</v>
      </c>
      <c r="AN906">
        <f si="141" t="shared"/>
        <v>3</v>
      </c>
      <c r="AO906">
        <f si="142" t="shared"/>
        <v>3</v>
      </c>
      <c r="AP906">
        <f si="143" t="shared"/>
        <v>3</v>
      </c>
      <c r="AQ906">
        <f si="144" t="shared"/>
        <v>3</v>
      </c>
      <c r="AR906">
        <f si="145" t="shared"/>
        <v>3</v>
      </c>
      <c r="AS906">
        <f si="146" t="shared"/>
        <v>3</v>
      </c>
      <c r="AT906">
        <f si="147" t="shared"/>
        <v>3</v>
      </c>
      <c r="AU906">
        <f si="148" t="shared"/>
        <v>3</v>
      </c>
      <c r="AV906">
        <f si="149" t="shared"/>
        <v>3</v>
      </c>
      <c r="AW906">
        <f si="150" t="shared"/>
        <v>3</v>
      </c>
    </row>
    <row r="907" spans="30:49" x14ac:dyDescent="0.25">
      <c r="AD907">
        <v>906</v>
      </c>
      <c r="AE907" t="str">
        <f>VLOOKUP(Sheet1!B929,Sheet2!$H$2:$J$300,3,FALSE)</f>
        <v>SAC</v>
      </c>
      <c r="AF907" t="str">
        <f>VLOOKUP(Sheet1!C929,Sheet2!$H$2:$J$300,3,FALSE)</f>
        <v>PHI</v>
      </c>
      <c r="AG907" t="str">
        <f>VLOOKUP(Sheet1!D929,Sheet2!$H$2:$J$300,3,FALSE)</f>
        <v>HOU</v>
      </c>
      <c r="AH907" t="str">
        <f>VLOOKUP(Sheet1!E929,Sheet2!$H$2:$J$300,3,FALSE)</f>
        <v>DEN</v>
      </c>
      <c r="AI907" t="str">
        <f>VLOOKUP(Sheet1!F929,Sheet2!$H$2:$J$300,3,FALSE)</f>
        <v>PHO</v>
      </c>
      <c r="AJ907" t="str">
        <f>VLOOKUP(Sheet1!G929,Sheet2!$H$2:$J$300,3,FALSE)</f>
        <v>PHO</v>
      </c>
      <c r="AK907" t="str">
        <f>VLOOKUP(Sheet1!H929,Sheet2!$H$2:$J$300,3,FALSE)</f>
        <v>SAC</v>
      </c>
      <c r="AL907" t="str">
        <f>VLOOKUP(Sheet1!I929,Sheet2!$H$2:$J$300,3,FALSE)</f>
        <v>PHO</v>
      </c>
      <c r="AM907" t="str">
        <f>VLOOKUP(Sheet1!J929,Sheet2!$H$2:$J$300,3,FALSE)</f>
        <v>PHO</v>
      </c>
      <c r="AN907">
        <f si="141" t="shared"/>
        <v>2</v>
      </c>
      <c r="AO907">
        <f si="142" t="shared"/>
        <v>1</v>
      </c>
      <c r="AP907">
        <f si="143" t="shared"/>
        <v>1</v>
      </c>
      <c r="AQ907">
        <f si="144" t="shared"/>
        <v>1</v>
      </c>
      <c r="AR907">
        <f si="145" t="shared"/>
        <v>4</v>
      </c>
      <c r="AS907">
        <f si="146" t="shared"/>
        <v>4</v>
      </c>
      <c r="AT907">
        <f si="147" t="shared"/>
        <v>2</v>
      </c>
      <c r="AU907">
        <f si="148" t="shared"/>
        <v>4</v>
      </c>
      <c r="AV907">
        <f si="149" t="shared"/>
        <v>4</v>
      </c>
      <c r="AW907">
        <f si="150" t="shared"/>
        <v>4</v>
      </c>
    </row>
    <row r="908" spans="30:49" x14ac:dyDescent="0.25">
      <c r="AD908">
        <v>907</v>
      </c>
      <c r="AE908" t="str">
        <f>VLOOKUP(Sheet1!B930,Sheet2!$H$2:$J$300,3,FALSE)</f>
        <v>PHI</v>
      </c>
      <c r="AF908" t="str">
        <f>VLOOKUP(Sheet1!C930,Sheet2!$H$2:$J$300,3,FALSE)</f>
        <v>PHI</v>
      </c>
      <c r="AG908" t="str">
        <f>VLOOKUP(Sheet1!D930,Sheet2!$H$2:$J$300,3,FALSE)</f>
        <v>PHI</v>
      </c>
      <c r="AH908" t="str">
        <f>VLOOKUP(Sheet1!E930,Sheet2!$H$2:$J$300,3,FALSE)</f>
        <v>DEN</v>
      </c>
      <c r="AI908" t="str">
        <f>VLOOKUP(Sheet1!F930,Sheet2!$H$2:$J$300,3,FALSE)</f>
        <v>PHO</v>
      </c>
      <c r="AJ908" t="str">
        <f>VLOOKUP(Sheet1!G930,Sheet2!$H$2:$J$300,3,FALSE)</f>
        <v>ATL</v>
      </c>
      <c r="AK908" t="str">
        <f>VLOOKUP(Sheet1!H930,Sheet2!$H$2:$J$300,3,FALSE)</f>
        <v>DEN</v>
      </c>
      <c r="AL908" t="str">
        <f>VLOOKUP(Sheet1!I930,Sheet2!$H$2:$J$300,3,FALSE)</f>
        <v>UTA</v>
      </c>
      <c r="AM908" t="str">
        <f>VLOOKUP(Sheet1!J930,Sheet2!$H$2:$J$300,3,FALSE)</f>
        <v>DEN</v>
      </c>
      <c r="AN908">
        <f si="141" t="shared"/>
        <v>3</v>
      </c>
      <c r="AO908">
        <f si="142" t="shared"/>
        <v>3</v>
      </c>
      <c r="AP908">
        <f si="143" t="shared"/>
        <v>3</v>
      </c>
      <c r="AQ908">
        <f si="144" t="shared"/>
        <v>3</v>
      </c>
      <c r="AR908">
        <f si="145" t="shared"/>
        <v>1</v>
      </c>
      <c r="AS908">
        <f si="146" t="shared"/>
        <v>1</v>
      </c>
      <c r="AT908">
        <f si="147" t="shared"/>
        <v>3</v>
      </c>
      <c r="AU908">
        <f si="148" t="shared"/>
        <v>1</v>
      </c>
      <c r="AV908">
        <f si="149" t="shared"/>
        <v>3</v>
      </c>
      <c r="AW908">
        <f si="150" t="shared"/>
        <v>3</v>
      </c>
    </row>
    <row r="909" spans="30:49" x14ac:dyDescent="0.25">
      <c r="AD909">
        <v>908</v>
      </c>
      <c r="AE909" t="str">
        <f>VLOOKUP(Sheet1!B931,Sheet2!$H$2:$J$300,3,FALSE)</f>
        <v>PHI</v>
      </c>
      <c r="AF909" t="str">
        <f>VLOOKUP(Sheet1!C931,Sheet2!$H$2:$J$300,3,FALSE)</f>
        <v>MIN</v>
      </c>
      <c r="AG909" t="str">
        <f>VLOOKUP(Sheet1!D931,Sheet2!$H$2:$J$300,3,FALSE)</f>
        <v>PHO</v>
      </c>
      <c r="AH909" t="str">
        <f>VLOOKUP(Sheet1!E931,Sheet2!$H$2:$J$300,3,FALSE)</f>
        <v>DEN</v>
      </c>
      <c r="AI909" t="str">
        <f>VLOOKUP(Sheet1!F931,Sheet2!$H$2:$J$300,3,FALSE)</f>
        <v>ATL</v>
      </c>
      <c r="AJ909" t="str">
        <f>VLOOKUP(Sheet1!G931,Sheet2!$H$2:$J$300,3,FALSE)</f>
        <v>HOU</v>
      </c>
      <c r="AK909" t="str">
        <f>VLOOKUP(Sheet1!H931,Sheet2!$H$2:$J$300,3,FALSE)</f>
        <v>SAC</v>
      </c>
      <c r="AL909" t="str">
        <f>VLOOKUP(Sheet1!I931,Sheet2!$H$2:$J$300,3,FALSE)</f>
        <v>PHO</v>
      </c>
      <c r="AM909" t="str">
        <f>VLOOKUP(Sheet1!J931,Sheet2!$H$2:$J$300,3,FALSE)</f>
        <v>MIN</v>
      </c>
      <c r="AN909">
        <f si="141" t="shared"/>
        <v>1</v>
      </c>
      <c r="AO909">
        <f si="142" t="shared"/>
        <v>2</v>
      </c>
      <c r="AP909">
        <f si="143" t="shared"/>
        <v>2</v>
      </c>
      <c r="AQ909">
        <f si="144" t="shared"/>
        <v>1</v>
      </c>
      <c r="AR909">
        <f si="145" t="shared"/>
        <v>1</v>
      </c>
      <c r="AS909">
        <f si="146" t="shared"/>
        <v>1</v>
      </c>
      <c r="AT909">
        <f si="147" t="shared"/>
        <v>1</v>
      </c>
      <c r="AU909">
        <f si="148" t="shared"/>
        <v>2</v>
      </c>
      <c r="AV909">
        <f si="149" t="shared"/>
        <v>2</v>
      </c>
      <c r="AW909">
        <f si="150" t="shared"/>
        <v>2</v>
      </c>
    </row>
    <row r="910" spans="30:49" x14ac:dyDescent="0.25">
      <c r="AD910">
        <v>909</v>
      </c>
      <c r="AE910" t="str">
        <f>VLOOKUP(Sheet1!B932,Sheet2!$H$2:$J$300,3,FALSE)</f>
        <v>PHI</v>
      </c>
      <c r="AF910" t="str">
        <f>VLOOKUP(Sheet1!C932,Sheet2!$H$2:$J$300,3,FALSE)</f>
        <v>UTA</v>
      </c>
      <c r="AG910" t="str">
        <f>VLOOKUP(Sheet1!D932,Sheet2!$H$2:$J$300,3,FALSE)</f>
        <v>PHO</v>
      </c>
      <c r="AH910" t="str">
        <f>VLOOKUP(Sheet1!E932,Sheet2!$H$2:$J$300,3,FALSE)</f>
        <v>DEN</v>
      </c>
      <c r="AI910" t="str">
        <f>VLOOKUP(Sheet1!F932,Sheet2!$H$2:$J$300,3,FALSE)</f>
        <v>ATL</v>
      </c>
      <c r="AJ910" t="str">
        <f>VLOOKUP(Sheet1!G932,Sheet2!$H$2:$J$300,3,FALSE)</f>
        <v>PHI</v>
      </c>
      <c r="AK910" t="str">
        <f>VLOOKUP(Sheet1!H932,Sheet2!$H$2:$J$300,3,FALSE)</f>
        <v>SAC</v>
      </c>
      <c r="AL910" t="str">
        <f>VLOOKUP(Sheet1!I932,Sheet2!$H$2:$J$300,3,FALSE)</f>
        <v>PHO</v>
      </c>
      <c r="AM910" t="str">
        <f>VLOOKUP(Sheet1!J932,Sheet2!$H$2:$J$300,3,FALSE)</f>
        <v>MIN</v>
      </c>
      <c r="AN910">
        <f si="141" t="shared"/>
        <v>2</v>
      </c>
      <c r="AO910">
        <f si="142" t="shared"/>
        <v>1</v>
      </c>
      <c r="AP910">
        <f si="143" t="shared"/>
        <v>2</v>
      </c>
      <c r="AQ910">
        <f si="144" t="shared"/>
        <v>1</v>
      </c>
      <c r="AR910">
        <f si="145" t="shared"/>
        <v>1</v>
      </c>
      <c r="AS910">
        <f si="146" t="shared"/>
        <v>2</v>
      </c>
      <c r="AT910">
        <f si="147" t="shared"/>
        <v>1</v>
      </c>
      <c r="AU910">
        <f si="148" t="shared"/>
        <v>2</v>
      </c>
      <c r="AV910">
        <f si="149" t="shared"/>
        <v>1</v>
      </c>
      <c r="AW910">
        <f si="150" t="shared"/>
        <v>2</v>
      </c>
    </row>
    <row r="911" spans="30:49" x14ac:dyDescent="0.25">
      <c r="AD911">
        <v>910</v>
      </c>
      <c r="AE911" t="str">
        <f>VLOOKUP(Sheet1!B933,Sheet2!$H$2:$J$300,3,FALSE)</f>
        <v>SAC</v>
      </c>
      <c r="AF911" t="str">
        <f>VLOOKUP(Sheet1!C933,Sheet2!$H$2:$J$300,3,FALSE)</f>
        <v>PHI</v>
      </c>
      <c r="AG911" t="str">
        <f>VLOOKUP(Sheet1!D933,Sheet2!$H$2:$J$300,3,FALSE)</f>
        <v>UTA</v>
      </c>
      <c r="AH911" t="str">
        <f>VLOOKUP(Sheet1!E933,Sheet2!$H$2:$J$300,3,FALSE)</f>
        <v>DEN</v>
      </c>
      <c r="AI911" t="str">
        <f>VLOOKUP(Sheet1!F933,Sheet2!$H$2:$J$300,3,FALSE)</f>
        <v>PHO</v>
      </c>
      <c r="AJ911" t="str">
        <f>VLOOKUP(Sheet1!G933,Sheet2!$H$2:$J$300,3,FALSE)</f>
        <v>PHI</v>
      </c>
      <c r="AK911" t="str">
        <f>VLOOKUP(Sheet1!H933,Sheet2!$H$2:$J$300,3,FALSE)</f>
        <v>HOU</v>
      </c>
      <c r="AL911" t="str">
        <f>VLOOKUP(Sheet1!I933,Sheet2!$H$2:$J$300,3,FALSE)</f>
        <v>PHO</v>
      </c>
      <c r="AM911" t="str">
        <f>VLOOKUP(Sheet1!J933,Sheet2!$H$2:$J$300,3,FALSE)</f>
        <v>PHI</v>
      </c>
      <c r="AN911">
        <f si="141" t="shared"/>
        <v>1</v>
      </c>
      <c r="AO911">
        <f si="142" t="shared"/>
        <v>3</v>
      </c>
      <c r="AP911">
        <f si="143" t="shared"/>
        <v>1</v>
      </c>
      <c r="AQ911">
        <f si="144" t="shared"/>
        <v>1</v>
      </c>
      <c r="AR911">
        <f si="145" t="shared"/>
        <v>2</v>
      </c>
      <c r="AS911">
        <f si="146" t="shared"/>
        <v>3</v>
      </c>
      <c r="AT911">
        <f si="147" t="shared"/>
        <v>1</v>
      </c>
      <c r="AU911">
        <f si="148" t="shared"/>
        <v>2</v>
      </c>
      <c r="AV911">
        <f si="149" t="shared"/>
        <v>3</v>
      </c>
      <c r="AW911">
        <f si="150" t="shared"/>
        <v>3</v>
      </c>
    </row>
    <row r="912" spans="30:49" x14ac:dyDescent="0.25">
      <c r="AD912">
        <v>911</v>
      </c>
      <c r="AE912" t="str">
        <f>VLOOKUP(Sheet1!B934,Sheet2!$H$2:$J$300,3,FALSE)</f>
        <v>PHI</v>
      </c>
      <c r="AF912" t="str">
        <f>VLOOKUP(Sheet1!C934,Sheet2!$H$2:$J$300,3,FALSE)</f>
        <v>ATL</v>
      </c>
      <c r="AG912" t="str">
        <f>VLOOKUP(Sheet1!D934,Sheet2!$H$2:$J$300,3,FALSE)</f>
        <v>PHI</v>
      </c>
      <c r="AH912" t="str">
        <f>VLOOKUP(Sheet1!E934,Sheet2!$H$2:$J$300,3,FALSE)</f>
        <v>DEN</v>
      </c>
      <c r="AI912" t="str">
        <f>VLOOKUP(Sheet1!F934,Sheet2!$H$2:$J$300,3,FALSE)</f>
        <v>PHO</v>
      </c>
      <c r="AJ912" t="str">
        <f>VLOOKUP(Sheet1!G934,Sheet2!$H$2:$J$300,3,FALSE)</f>
        <v>MIN</v>
      </c>
      <c r="AK912" t="str">
        <f>VLOOKUP(Sheet1!H934,Sheet2!$H$2:$J$300,3,FALSE)</f>
        <v>SAC</v>
      </c>
      <c r="AL912" t="str">
        <f>VLOOKUP(Sheet1!I934,Sheet2!$H$2:$J$300,3,FALSE)</f>
        <v>DEN</v>
      </c>
      <c r="AM912" t="str">
        <f>VLOOKUP(Sheet1!J934,Sheet2!$H$2:$J$300,3,FALSE)</f>
        <v>PHI</v>
      </c>
      <c r="AN912">
        <f si="141" t="shared"/>
        <v>3</v>
      </c>
      <c r="AO912">
        <f si="142" t="shared"/>
        <v>1</v>
      </c>
      <c r="AP912">
        <f si="143" t="shared"/>
        <v>3</v>
      </c>
      <c r="AQ912">
        <f si="144" t="shared"/>
        <v>2</v>
      </c>
      <c r="AR912">
        <f si="145" t="shared"/>
        <v>1</v>
      </c>
      <c r="AS912">
        <f si="146" t="shared"/>
        <v>1</v>
      </c>
      <c r="AT912">
        <f si="147" t="shared"/>
        <v>1</v>
      </c>
      <c r="AU912">
        <f si="148" t="shared"/>
        <v>2</v>
      </c>
      <c r="AV912">
        <f si="149" t="shared"/>
        <v>3</v>
      </c>
      <c r="AW912">
        <f si="150" t="shared"/>
        <v>3</v>
      </c>
    </row>
    <row r="913" spans="30:49" x14ac:dyDescent="0.25">
      <c r="AD913">
        <v>912</v>
      </c>
      <c r="AE913" t="str">
        <f>VLOOKUP(Sheet1!B935,Sheet2!$H$2:$J$300,3,FALSE)</f>
        <v>ATL</v>
      </c>
      <c r="AF913" t="str">
        <f>VLOOKUP(Sheet1!C935,Sheet2!$H$2:$J$300,3,FALSE)</f>
        <v>PHI</v>
      </c>
      <c r="AG913" t="str">
        <f>VLOOKUP(Sheet1!D935,Sheet2!$H$2:$J$300,3,FALSE)</f>
        <v>PHO</v>
      </c>
      <c r="AH913" t="str">
        <f>VLOOKUP(Sheet1!E935,Sheet2!$H$2:$J$300,3,FALSE)</f>
        <v>MIN</v>
      </c>
      <c r="AI913" t="str">
        <f>VLOOKUP(Sheet1!F935,Sheet2!$H$2:$J$300,3,FALSE)</f>
        <v>DEN</v>
      </c>
      <c r="AJ913" t="str">
        <f>VLOOKUP(Sheet1!G935,Sheet2!$H$2:$J$300,3,FALSE)</f>
        <v>PHO</v>
      </c>
      <c r="AK913" t="str">
        <f>VLOOKUP(Sheet1!H935,Sheet2!$H$2:$J$300,3,FALSE)</f>
        <v>HOU</v>
      </c>
      <c r="AL913" t="str">
        <f>VLOOKUP(Sheet1!I935,Sheet2!$H$2:$J$300,3,FALSE)</f>
        <v>PHO</v>
      </c>
      <c r="AM913" t="str">
        <f>VLOOKUP(Sheet1!J935,Sheet2!$H$2:$J$300,3,FALSE)</f>
        <v>MIN</v>
      </c>
      <c r="AN913">
        <f si="141" t="shared"/>
        <v>1</v>
      </c>
      <c r="AO913">
        <f si="142" t="shared"/>
        <v>1</v>
      </c>
      <c r="AP913">
        <f si="143" t="shared"/>
        <v>3</v>
      </c>
      <c r="AQ913">
        <f si="144" t="shared"/>
        <v>2</v>
      </c>
      <c r="AR913">
        <f si="145" t="shared"/>
        <v>1</v>
      </c>
      <c r="AS913">
        <f si="146" t="shared"/>
        <v>3</v>
      </c>
      <c r="AT913">
        <f si="147" t="shared"/>
        <v>1</v>
      </c>
      <c r="AU913">
        <f si="148" t="shared"/>
        <v>3</v>
      </c>
      <c r="AV913">
        <f si="149" t="shared"/>
        <v>2</v>
      </c>
      <c r="AW913">
        <f si="150" t="shared"/>
        <v>3</v>
      </c>
    </row>
    <row r="914" spans="30:49" x14ac:dyDescent="0.25">
      <c r="AD914">
        <v>913</v>
      </c>
      <c r="AE914" t="str">
        <f>VLOOKUP(Sheet1!B936,Sheet2!$H$2:$J$300,3,FALSE)</f>
        <v>PHI</v>
      </c>
      <c r="AF914" t="str">
        <f>VLOOKUP(Sheet1!C936,Sheet2!$H$2:$J$300,3,FALSE)</f>
        <v>PHI</v>
      </c>
      <c r="AG914" t="str">
        <f>VLOOKUP(Sheet1!D936,Sheet2!$H$2:$J$300,3,FALSE)</f>
        <v>HOU</v>
      </c>
      <c r="AH914" t="str">
        <f>VLOOKUP(Sheet1!E936,Sheet2!$H$2:$J$300,3,FALSE)</f>
        <v>DEN</v>
      </c>
      <c r="AI914" t="str">
        <f>VLOOKUP(Sheet1!F936,Sheet2!$H$2:$J$300,3,FALSE)</f>
        <v>PHO</v>
      </c>
      <c r="AJ914" t="str">
        <f>VLOOKUP(Sheet1!G936,Sheet2!$H$2:$J$300,3,FALSE)</f>
        <v>ATL</v>
      </c>
      <c r="AK914" t="str">
        <f>VLOOKUP(Sheet1!H936,Sheet2!$H$2:$J$300,3,FALSE)</f>
        <v>PHO</v>
      </c>
      <c r="AL914" t="str">
        <f>VLOOKUP(Sheet1!I936,Sheet2!$H$2:$J$300,3,FALSE)</f>
        <v>DEN</v>
      </c>
      <c r="AM914" t="str">
        <f>VLOOKUP(Sheet1!J936,Sheet2!$H$2:$J$300,3,FALSE)</f>
        <v>PHO</v>
      </c>
      <c r="AN914">
        <f si="141" t="shared"/>
        <v>2</v>
      </c>
      <c r="AO914">
        <f si="142" t="shared"/>
        <v>2</v>
      </c>
      <c r="AP914">
        <f si="143" t="shared"/>
        <v>1</v>
      </c>
      <c r="AQ914">
        <f si="144" t="shared"/>
        <v>2</v>
      </c>
      <c r="AR914">
        <f si="145" t="shared"/>
        <v>3</v>
      </c>
      <c r="AS914">
        <f si="146" t="shared"/>
        <v>1</v>
      </c>
      <c r="AT914">
        <f si="147" t="shared"/>
        <v>3</v>
      </c>
      <c r="AU914">
        <f si="148" t="shared"/>
        <v>2</v>
      </c>
      <c r="AV914">
        <f si="149" t="shared"/>
        <v>3</v>
      </c>
      <c r="AW914">
        <f si="150" t="shared"/>
        <v>3</v>
      </c>
    </row>
    <row r="915" spans="30:49" x14ac:dyDescent="0.25">
      <c r="AD915">
        <v>914</v>
      </c>
      <c r="AE915" t="str">
        <f>VLOOKUP(Sheet1!B937,Sheet2!$H$2:$J$300,3,FALSE)</f>
        <v>SAC</v>
      </c>
      <c r="AF915" t="str">
        <f>VLOOKUP(Sheet1!C937,Sheet2!$H$2:$J$300,3,FALSE)</f>
        <v>SAC</v>
      </c>
      <c r="AG915" t="str">
        <f>VLOOKUP(Sheet1!D937,Sheet2!$H$2:$J$300,3,FALSE)</f>
        <v>PHO</v>
      </c>
      <c r="AH915" t="str">
        <f>VLOOKUP(Sheet1!E937,Sheet2!$H$2:$J$300,3,FALSE)</f>
        <v>DEN</v>
      </c>
      <c r="AI915" t="str">
        <f>VLOOKUP(Sheet1!F937,Sheet2!$H$2:$J$300,3,FALSE)</f>
        <v>DEN</v>
      </c>
      <c r="AJ915" t="str">
        <f>VLOOKUP(Sheet1!G937,Sheet2!$H$2:$J$300,3,FALSE)</f>
        <v>PHO</v>
      </c>
      <c r="AK915" t="str">
        <f>VLOOKUP(Sheet1!H937,Sheet2!$H$2:$J$300,3,FALSE)</f>
        <v>PHO</v>
      </c>
      <c r="AL915" t="str">
        <f>VLOOKUP(Sheet1!I937,Sheet2!$H$2:$J$300,3,FALSE)</f>
        <v>DEN</v>
      </c>
      <c r="AM915" t="str">
        <f>VLOOKUP(Sheet1!J937,Sheet2!$H$2:$J$300,3,FALSE)</f>
        <v>DEN</v>
      </c>
      <c r="AN915">
        <f si="141" t="shared"/>
        <v>2</v>
      </c>
      <c r="AO915">
        <f si="142" t="shared"/>
        <v>2</v>
      </c>
      <c r="AP915">
        <f si="143" t="shared"/>
        <v>3</v>
      </c>
      <c r="AQ915">
        <f si="144" t="shared"/>
        <v>4</v>
      </c>
      <c r="AR915">
        <f si="145" t="shared"/>
        <v>4</v>
      </c>
      <c r="AS915">
        <f si="146" t="shared"/>
        <v>3</v>
      </c>
      <c r="AT915">
        <f si="147" t="shared"/>
        <v>3</v>
      </c>
      <c r="AU915">
        <f si="148" t="shared"/>
        <v>4</v>
      </c>
      <c r="AV915">
        <f si="149" t="shared"/>
        <v>4</v>
      </c>
      <c r="AW915">
        <f si="150" t="shared"/>
        <v>4</v>
      </c>
    </row>
    <row r="916" spans="30:49" x14ac:dyDescent="0.25">
      <c r="AD916">
        <v>915</v>
      </c>
      <c r="AE916" t="str">
        <f>VLOOKUP(Sheet1!B938,Sheet2!$H$2:$J$300,3,FALSE)</f>
        <v>PHI</v>
      </c>
      <c r="AF916" t="str">
        <f>VLOOKUP(Sheet1!C938,Sheet2!$H$2:$J$300,3,FALSE)</f>
        <v>MIN</v>
      </c>
      <c r="AG916" t="str">
        <f>VLOOKUP(Sheet1!D938,Sheet2!$H$2:$J$300,3,FALSE)</f>
        <v>UTA</v>
      </c>
      <c r="AH916" t="str">
        <f>VLOOKUP(Sheet1!E938,Sheet2!$H$2:$J$300,3,FALSE)</f>
        <v>DEN</v>
      </c>
      <c r="AI916" t="str">
        <f>VLOOKUP(Sheet1!F938,Sheet2!$H$2:$J$300,3,FALSE)</f>
        <v>ATL</v>
      </c>
      <c r="AJ916" t="str">
        <f>VLOOKUP(Sheet1!G938,Sheet2!$H$2:$J$300,3,FALSE)</f>
        <v>PHI</v>
      </c>
      <c r="AK916" t="str">
        <f>VLOOKUP(Sheet1!H938,Sheet2!$H$2:$J$300,3,FALSE)</f>
        <v>ATL</v>
      </c>
      <c r="AL916" t="str">
        <f>VLOOKUP(Sheet1!I938,Sheet2!$H$2:$J$300,3,FALSE)</f>
        <v>PHO</v>
      </c>
      <c r="AM916" t="str">
        <f>VLOOKUP(Sheet1!J938,Sheet2!$H$2:$J$300,3,FALSE)</f>
        <v>PHI</v>
      </c>
      <c r="AN916">
        <f si="141" t="shared"/>
        <v>3</v>
      </c>
      <c r="AO916">
        <f si="142" t="shared"/>
        <v>1</v>
      </c>
      <c r="AP916">
        <f si="143" t="shared"/>
        <v>1</v>
      </c>
      <c r="AQ916">
        <f si="144" t="shared"/>
        <v>1</v>
      </c>
      <c r="AR916">
        <f si="145" t="shared"/>
        <v>2</v>
      </c>
      <c r="AS916">
        <f si="146" t="shared"/>
        <v>3</v>
      </c>
      <c r="AT916">
        <f si="147" t="shared"/>
        <v>2</v>
      </c>
      <c r="AU916">
        <f si="148" t="shared"/>
        <v>1</v>
      </c>
      <c r="AV916">
        <f si="149" t="shared"/>
        <v>3</v>
      </c>
      <c r="AW916">
        <f si="150" t="shared"/>
        <v>3</v>
      </c>
    </row>
    <row r="917" spans="30:49" x14ac:dyDescent="0.25">
      <c r="AD917">
        <v>916</v>
      </c>
      <c r="AE917" t="str">
        <f>VLOOKUP(Sheet1!B939,Sheet2!$H$2:$J$300,3,FALSE)</f>
        <v>PHI</v>
      </c>
      <c r="AF917" t="str">
        <f>VLOOKUP(Sheet1!C939,Sheet2!$H$2:$J$300,3,FALSE)</f>
        <v>UTA</v>
      </c>
      <c r="AG917" t="str">
        <f>VLOOKUP(Sheet1!D939,Sheet2!$H$2:$J$300,3,FALSE)</f>
        <v>UTA</v>
      </c>
      <c r="AH917" t="str">
        <f>VLOOKUP(Sheet1!E939,Sheet2!$H$2:$J$300,3,FALSE)</f>
        <v>DEN</v>
      </c>
      <c r="AI917" t="str">
        <f>VLOOKUP(Sheet1!F939,Sheet2!$H$2:$J$300,3,FALSE)</f>
        <v>PHO</v>
      </c>
      <c r="AJ917" t="str">
        <f>VLOOKUP(Sheet1!G939,Sheet2!$H$2:$J$300,3,FALSE)</f>
        <v>UTA</v>
      </c>
      <c r="AK917" t="str">
        <f>VLOOKUP(Sheet1!H939,Sheet2!$H$2:$J$300,3,FALSE)</f>
        <v>PHO</v>
      </c>
      <c r="AL917" t="str">
        <f>VLOOKUP(Sheet1!I939,Sheet2!$H$2:$J$300,3,FALSE)</f>
        <v>DEN</v>
      </c>
      <c r="AM917" t="str">
        <f>VLOOKUP(Sheet1!J939,Sheet2!$H$2:$J$300,3,FALSE)</f>
        <v>MIN</v>
      </c>
      <c r="AN917">
        <f si="141" t="shared"/>
        <v>1</v>
      </c>
      <c r="AO917">
        <f si="142" t="shared"/>
        <v>3</v>
      </c>
      <c r="AP917">
        <f si="143" t="shared"/>
        <v>3</v>
      </c>
      <c r="AQ917">
        <f si="144" t="shared"/>
        <v>2</v>
      </c>
      <c r="AR917">
        <f si="145" t="shared"/>
        <v>2</v>
      </c>
      <c r="AS917">
        <f si="146" t="shared"/>
        <v>3</v>
      </c>
      <c r="AT917">
        <f si="147" t="shared"/>
        <v>2</v>
      </c>
      <c r="AU917">
        <f si="148" t="shared"/>
        <v>2</v>
      </c>
      <c r="AV917">
        <f si="149" t="shared"/>
        <v>1</v>
      </c>
      <c r="AW917">
        <f si="150" t="shared"/>
        <v>3</v>
      </c>
    </row>
    <row r="918" spans="30:49" x14ac:dyDescent="0.25">
      <c r="AD918">
        <v>917</v>
      </c>
      <c r="AE918" t="str">
        <f>VLOOKUP(Sheet1!B940,Sheet2!$H$2:$J$300,3,FALSE)</f>
        <v>PHI</v>
      </c>
      <c r="AF918" t="str">
        <f>VLOOKUP(Sheet1!C940,Sheet2!$H$2:$J$300,3,FALSE)</f>
        <v>SAC</v>
      </c>
      <c r="AG918" t="str">
        <f>VLOOKUP(Sheet1!D940,Sheet2!$H$2:$J$300,3,FALSE)</f>
        <v>PHO</v>
      </c>
      <c r="AH918" t="str">
        <f>VLOOKUP(Sheet1!E940,Sheet2!$H$2:$J$300,3,FALSE)</f>
        <v>DEN</v>
      </c>
      <c r="AI918" t="str">
        <f>VLOOKUP(Sheet1!F940,Sheet2!$H$2:$J$300,3,FALSE)</f>
        <v>PHO</v>
      </c>
      <c r="AJ918" t="str">
        <f>VLOOKUP(Sheet1!G940,Sheet2!$H$2:$J$300,3,FALSE)</f>
        <v>UTA</v>
      </c>
      <c r="AK918" t="str">
        <f>VLOOKUP(Sheet1!H940,Sheet2!$H$2:$J$300,3,FALSE)</f>
        <v>ATL</v>
      </c>
      <c r="AL918" t="str">
        <f>VLOOKUP(Sheet1!I940,Sheet2!$H$2:$J$300,3,FALSE)</f>
        <v>DEN</v>
      </c>
      <c r="AM918" t="str">
        <f>VLOOKUP(Sheet1!J940,Sheet2!$H$2:$J$300,3,FALSE)</f>
        <v>PHO</v>
      </c>
      <c r="AN918">
        <f si="141" t="shared"/>
        <v>1</v>
      </c>
      <c r="AO918">
        <f si="142" t="shared"/>
        <v>1</v>
      </c>
      <c r="AP918">
        <f si="143" t="shared"/>
        <v>3</v>
      </c>
      <c r="AQ918">
        <f si="144" t="shared"/>
        <v>2</v>
      </c>
      <c r="AR918">
        <f si="145" t="shared"/>
        <v>3</v>
      </c>
      <c r="AS918">
        <f si="146" t="shared"/>
        <v>1</v>
      </c>
      <c r="AT918">
        <f si="147" t="shared"/>
        <v>1</v>
      </c>
      <c r="AU918">
        <f si="148" t="shared"/>
        <v>2</v>
      </c>
      <c r="AV918">
        <f si="149" t="shared"/>
        <v>3</v>
      </c>
      <c r="AW918">
        <f si="150" t="shared"/>
        <v>3</v>
      </c>
    </row>
    <row r="919" spans="30:49" x14ac:dyDescent="0.25">
      <c r="AD919">
        <v>918</v>
      </c>
      <c r="AE919" t="str">
        <f>VLOOKUP(Sheet1!B941,Sheet2!$H$2:$J$300,3,FALSE)</f>
        <v>PHI</v>
      </c>
      <c r="AF919" t="str">
        <f>VLOOKUP(Sheet1!C941,Sheet2!$H$2:$J$300,3,FALSE)</f>
        <v>PHI</v>
      </c>
      <c r="AG919" t="str">
        <f>VLOOKUP(Sheet1!D941,Sheet2!$H$2:$J$300,3,FALSE)</f>
        <v>PHO</v>
      </c>
      <c r="AH919" t="str">
        <f>VLOOKUP(Sheet1!E941,Sheet2!$H$2:$J$300,3,FALSE)</f>
        <v>PHI</v>
      </c>
      <c r="AI919" t="str">
        <f>VLOOKUP(Sheet1!F941,Sheet2!$H$2:$J$300,3,FALSE)</f>
        <v>PHO</v>
      </c>
      <c r="AJ919" t="str">
        <f>VLOOKUP(Sheet1!G941,Sheet2!$H$2:$J$300,3,FALSE)</f>
        <v>PHO</v>
      </c>
      <c r="AK919" t="str">
        <f>VLOOKUP(Sheet1!H941,Sheet2!$H$2:$J$300,3,FALSE)</f>
        <v>PHO</v>
      </c>
      <c r="AL919" t="str">
        <f>VLOOKUP(Sheet1!I941,Sheet2!$H$2:$J$300,3,FALSE)</f>
        <v>PHO</v>
      </c>
      <c r="AM919" t="str">
        <f>VLOOKUP(Sheet1!J941,Sheet2!$H$2:$J$300,3,FALSE)</f>
        <v>PHO</v>
      </c>
      <c r="AN919">
        <f si="141" t="shared"/>
        <v>3</v>
      </c>
      <c r="AO919">
        <f si="142" t="shared"/>
        <v>3</v>
      </c>
      <c r="AP919">
        <f si="143" t="shared"/>
        <v>6</v>
      </c>
      <c r="AQ919">
        <f si="144" t="shared"/>
        <v>3</v>
      </c>
      <c r="AR919">
        <f si="145" t="shared"/>
        <v>6</v>
      </c>
      <c r="AS919">
        <f si="146" t="shared"/>
        <v>6</v>
      </c>
      <c r="AT919">
        <f si="147" t="shared"/>
        <v>6</v>
      </c>
      <c r="AU919">
        <f si="148" t="shared"/>
        <v>6</v>
      </c>
      <c r="AV919">
        <f si="149" t="shared"/>
        <v>6</v>
      </c>
      <c r="AW919">
        <f si="150" t="shared"/>
        <v>6</v>
      </c>
    </row>
    <row r="920" spans="30:49" x14ac:dyDescent="0.25">
      <c r="AD920">
        <v>919</v>
      </c>
      <c r="AE920" t="str">
        <f>VLOOKUP(Sheet1!B942,Sheet2!$H$2:$J$300,3,FALSE)</f>
        <v>PHI</v>
      </c>
      <c r="AF920" t="str">
        <f>VLOOKUP(Sheet1!C942,Sheet2!$H$2:$J$300,3,FALSE)</f>
        <v>PHI</v>
      </c>
      <c r="AG920" t="str">
        <f>VLOOKUP(Sheet1!D942,Sheet2!$H$2:$J$300,3,FALSE)</f>
        <v>SAC</v>
      </c>
      <c r="AH920" t="str">
        <f>VLOOKUP(Sheet1!E942,Sheet2!$H$2:$J$300,3,FALSE)</f>
        <v>DEN</v>
      </c>
      <c r="AI920" t="str">
        <f>VLOOKUP(Sheet1!F942,Sheet2!$H$2:$J$300,3,FALSE)</f>
        <v>PHO</v>
      </c>
      <c r="AJ920" t="str">
        <f>VLOOKUP(Sheet1!G942,Sheet2!$H$2:$J$300,3,FALSE)</f>
        <v>PHI</v>
      </c>
      <c r="AK920" t="str">
        <f>VLOOKUP(Sheet1!H942,Sheet2!$H$2:$J$300,3,FALSE)</f>
        <v>HOU</v>
      </c>
      <c r="AL920" t="str">
        <f>VLOOKUP(Sheet1!I942,Sheet2!$H$2:$J$300,3,FALSE)</f>
        <v>PHO</v>
      </c>
      <c r="AM920" t="str">
        <f>VLOOKUP(Sheet1!J942,Sheet2!$H$2:$J$300,3,FALSE)</f>
        <v>DEN</v>
      </c>
      <c r="AN920">
        <f si="141" t="shared"/>
        <v>3</v>
      </c>
      <c r="AO920">
        <f si="142" t="shared"/>
        <v>3</v>
      </c>
      <c r="AP920">
        <f si="143" t="shared"/>
        <v>1</v>
      </c>
      <c r="AQ920">
        <f si="144" t="shared"/>
        <v>2</v>
      </c>
      <c r="AR920">
        <f si="145" t="shared"/>
        <v>2</v>
      </c>
      <c r="AS920">
        <f si="146" t="shared"/>
        <v>3</v>
      </c>
      <c r="AT920">
        <f si="147" t="shared"/>
        <v>1</v>
      </c>
      <c r="AU920">
        <f si="148" t="shared"/>
        <v>2</v>
      </c>
      <c r="AV920">
        <f si="149" t="shared"/>
        <v>2</v>
      </c>
      <c r="AW920">
        <f si="150" t="shared"/>
        <v>3</v>
      </c>
    </row>
    <row r="921" spans="30:49" x14ac:dyDescent="0.25">
      <c r="AD921">
        <v>920</v>
      </c>
      <c r="AE921" t="str">
        <f>VLOOKUP(Sheet1!B943,Sheet2!$H$2:$J$300,3,FALSE)</f>
        <v>PHI</v>
      </c>
      <c r="AF921" t="str">
        <f>VLOOKUP(Sheet1!C943,Sheet2!$H$2:$J$300,3,FALSE)</f>
        <v>SAC</v>
      </c>
      <c r="AG921" t="str">
        <f>VLOOKUP(Sheet1!D943,Sheet2!$H$2:$J$300,3,FALSE)</f>
        <v>DEN</v>
      </c>
      <c r="AH921" t="str">
        <f>VLOOKUP(Sheet1!E943,Sheet2!$H$2:$J$300,3,FALSE)</f>
        <v>HOU</v>
      </c>
      <c r="AI921" t="str">
        <f>VLOOKUP(Sheet1!F943,Sheet2!$H$2:$J$300,3,FALSE)</f>
        <v>DEN</v>
      </c>
      <c r="AJ921" t="str">
        <f>VLOOKUP(Sheet1!G943,Sheet2!$H$2:$J$300,3,FALSE)</f>
        <v>UTA</v>
      </c>
      <c r="AK921" t="str">
        <f>VLOOKUP(Sheet1!H943,Sheet2!$H$2:$J$300,3,FALSE)</f>
        <v>HOU</v>
      </c>
      <c r="AL921" t="str">
        <f>VLOOKUP(Sheet1!I943,Sheet2!$H$2:$J$300,3,FALSE)</f>
        <v>PHO</v>
      </c>
      <c r="AM921" t="str">
        <f>VLOOKUP(Sheet1!J943,Sheet2!$H$2:$J$300,3,FALSE)</f>
        <v>MIN</v>
      </c>
      <c r="AN921">
        <f si="141" t="shared"/>
        <v>1</v>
      </c>
      <c r="AO921">
        <f si="142" t="shared"/>
        <v>1</v>
      </c>
      <c r="AP921">
        <f si="143" t="shared"/>
        <v>2</v>
      </c>
      <c r="AQ921">
        <f si="144" t="shared"/>
        <v>2</v>
      </c>
      <c r="AR921">
        <f si="145" t="shared"/>
        <v>2</v>
      </c>
      <c r="AS921">
        <f si="146" t="shared"/>
        <v>1</v>
      </c>
      <c r="AT921">
        <f si="147" t="shared"/>
        <v>2</v>
      </c>
      <c r="AU921">
        <f si="148" t="shared"/>
        <v>1</v>
      </c>
      <c r="AV921">
        <f si="149" t="shared"/>
        <v>1</v>
      </c>
      <c r="AW921">
        <f si="150" t="shared"/>
        <v>2</v>
      </c>
    </row>
    <row r="922" spans="30:49" x14ac:dyDescent="0.25">
      <c r="AD922">
        <v>921</v>
      </c>
      <c r="AE922" t="str">
        <f>VLOOKUP(Sheet1!B944,Sheet2!$H$2:$J$300,3,FALSE)</f>
        <v>PHI</v>
      </c>
      <c r="AF922" t="str">
        <f>VLOOKUP(Sheet1!C944,Sheet2!$H$2:$J$300,3,FALSE)</f>
        <v>PHO</v>
      </c>
      <c r="AG922" t="str">
        <f>VLOOKUP(Sheet1!D944,Sheet2!$H$2:$J$300,3,FALSE)</f>
        <v>PHI</v>
      </c>
      <c r="AH922" t="str">
        <f>VLOOKUP(Sheet1!E944,Sheet2!$H$2:$J$300,3,FALSE)</f>
        <v>DEN</v>
      </c>
      <c r="AI922" t="str">
        <f>VLOOKUP(Sheet1!F944,Sheet2!$H$2:$J$300,3,FALSE)</f>
        <v>PHO</v>
      </c>
      <c r="AJ922" t="str">
        <f>VLOOKUP(Sheet1!G944,Sheet2!$H$2:$J$300,3,FALSE)</f>
        <v>HOU</v>
      </c>
      <c r="AK922" t="str">
        <f>VLOOKUP(Sheet1!H944,Sheet2!$H$2:$J$300,3,FALSE)</f>
        <v>SAC</v>
      </c>
      <c r="AL922" t="str">
        <f>VLOOKUP(Sheet1!I944,Sheet2!$H$2:$J$300,3,FALSE)</f>
        <v>DEN</v>
      </c>
      <c r="AM922" t="str">
        <f>VLOOKUP(Sheet1!J944,Sheet2!$H$2:$J$300,3,FALSE)</f>
        <v>PHI</v>
      </c>
      <c r="AN922">
        <f si="141" t="shared"/>
        <v>3</v>
      </c>
      <c r="AO922">
        <f si="142" t="shared"/>
        <v>2</v>
      </c>
      <c r="AP922">
        <f si="143" t="shared"/>
        <v>3</v>
      </c>
      <c r="AQ922">
        <f si="144" t="shared"/>
        <v>2</v>
      </c>
      <c r="AR922">
        <f si="145" t="shared"/>
        <v>2</v>
      </c>
      <c r="AS922">
        <f si="146" t="shared"/>
        <v>1</v>
      </c>
      <c r="AT922">
        <f si="147" t="shared"/>
        <v>1</v>
      </c>
      <c r="AU922">
        <f si="148" t="shared"/>
        <v>2</v>
      </c>
      <c r="AV922">
        <f si="149" t="shared"/>
        <v>3</v>
      </c>
      <c r="AW922">
        <f si="150" t="shared"/>
        <v>3</v>
      </c>
    </row>
    <row r="923" spans="30:49" x14ac:dyDescent="0.25">
      <c r="AD923">
        <v>922</v>
      </c>
      <c r="AE923" t="str">
        <f>VLOOKUP(Sheet1!B945,Sheet2!$H$2:$J$300,3,FALSE)</f>
        <v>PHI</v>
      </c>
      <c r="AF923" t="str">
        <f>VLOOKUP(Sheet1!C945,Sheet2!$H$2:$J$300,3,FALSE)</f>
        <v>ATL</v>
      </c>
      <c r="AG923" t="str">
        <f>VLOOKUP(Sheet1!D945,Sheet2!$H$2:$J$300,3,FALSE)</f>
        <v>PHO</v>
      </c>
      <c r="AH923" t="str">
        <f>VLOOKUP(Sheet1!E945,Sheet2!$H$2:$J$300,3,FALSE)</f>
        <v>DEN</v>
      </c>
      <c r="AI923" t="str">
        <f>VLOOKUP(Sheet1!F945,Sheet2!$H$2:$J$300,3,FALSE)</f>
        <v>UTA</v>
      </c>
      <c r="AJ923" t="str">
        <f>VLOOKUP(Sheet1!G945,Sheet2!$H$2:$J$300,3,FALSE)</f>
        <v>UTA</v>
      </c>
      <c r="AK923" t="str">
        <f>VLOOKUP(Sheet1!H945,Sheet2!$H$2:$J$300,3,FALSE)</f>
        <v>DEN</v>
      </c>
      <c r="AL923" t="str">
        <f>VLOOKUP(Sheet1!I945,Sheet2!$H$2:$J$300,3,FALSE)</f>
        <v>DEN</v>
      </c>
      <c r="AM923" t="str">
        <f>VLOOKUP(Sheet1!J945,Sheet2!$H$2:$J$300,3,FALSE)</f>
        <v>MIN</v>
      </c>
      <c r="AN923">
        <f si="141" t="shared"/>
        <v>1</v>
      </c>
      <c r="AO923">
        <f si="142" t="shared"/>
        <v>1</v>
      </c>
      <c r="AP923">
        <f si="143" t="shared"/>
        <v>1</v>
      </c>
      <c r="AQ923">
        <f si="144" t="shared"/>
        <v>3</v>
      </c>
      <c r="AR923">
        <f si="145" t="shared"/>
        <v>2</v>
      </c>
      <c r="AS923">
        <f si="146" t="shared"/>
        <v>2</v>
      </c>
      <c r="AT923">
        <f si="147" t="shared"/>
        <v>3</v>
      </c>
      <c r="AU923">
        <f si="148" t="shared"/>
        <v>3</v>
      </c>
      <c r="AV923">
        <f si="149" t="shared"/>
        <v>1</v>
      </c>
      <c r="AW923">
        <f si="150" t="shared"/>
        <v>3</v>
      </c>
    </row>
    <row r="924" spans="30:49" x14ac:dyDescent="0.25">
      <c r="AD924">
        <v>923</v>
      </c>
      <c r="AE924" t="str">
        <f>VLOOKUP(Sheet1!B946,Sheet2!$H$2:$J$300,3,FALSE)</f>
        <v>PHI</v>
      </c>
      <c r="AF924" t="str">
        <f>VLOOKUP(Sheet1!C946,Sheet2!$H$2:$J$300,3,FALSE)</f>
        <v>PHI</v>
      </c>
      <c r="AG924" t="str">
        <f>VLOOKUP(Sheet1!D946,Sheet2!$H$2:$J$300,3,FALSE)</f>
        <v>MIN</v>
      </c>
      <c r="AH924" t="str">
        <f>VLOOKUP(Sheet1!E946,Sheet2!$H$2:$J$300,3,FALSE)</f>
        <v>DEN</v>
      </c>
      <c r="AI924" t="str">
        <f>VLOOKUP(Sheet1!F946,Sheet2!$H$2:$J$300,3,FALSE)</f>
        <v>DEN</v>
      </c>
      <c r="AJ924" t="str">
        <f>VLOOKUP(Sheet1!G946,Sheet2!$H$2:$J$300,3,FALSE)</f>
        <v>PHI</v>
      </c>
      <c r="AK924" t="str">
        <f>VLOOKUP(Sheet1!H946,Sheet2!$H$2:$J$300,3,FALSE)</f>
        <v>HOU</v>
      </c>
      <c r="AL924" t="str">
        <f>VLOOKUP(Sheet1!I946,Sheet2!$H$2:$J$300,3,FALSE)</f>
        <v>DEN</v>
      </c>
      <c r="AM924" t="str">
        <f>VLOOKUP(Sheet1!J946,Sheet2!$H$2:$J$300,3,FALSE)</f>
        <v>PHI</v>
      </c>
      <c r="AN924">
        <f si="141" t="shared"/>
        <v>4</v>
      </c>
      <c r="AO924">
        <f si="142" t="shared"/>
        <v>4</v>
      </c>
      <c r="AP924">
        <f si="143" t="shared"/>
        <v>1</v>
      </c>
      <c r="AQ924">
        <f si="144" t="shared"/>
        <v>3</v>
      </c>
      <c r="AR924">
        <f si="145" t="shared"/>
        <v>3</v>
      </c>
      <c r="AS924">
        <f si="146" t="shared"/>
        <v>4</v>
      </c>
      <c r="AT924">
        <f si="147" t="shared"/>
        <v>1</v>
      </c>
      <c r="AU924">
        <f si="148" t="shared"/>
        <v>3</v>
      </c>
      <c r="AV924">
        <f si="149" t="shared"/>
        <v>4</v>
      </c>
      <c r="AW924">
        <f si="150" t="shared"/>
        <v>4</v>
      </c>
    </row>
    <row r="925" spans="30:49" x14ac:dyDescent="0.25">
      <c r="AD925">
        <v>924</v>
      </c>
      <c r="AE925" t="str">
        <f>VLOOKUP(Sheet1!B947,Sheet2!$H$2:$J$300,3,FALSE)</f>
        <v>UTA</v>
      </c>
      <c r="AF925" t="str">
        <f>VLOOKUP(Sheet1!C947,Sheet2!$H$2:$J$300,3,FALSE)</f>
        <v>PHI</v>
      </c>
      <c r="AG925" t="str">
        <f>VLOOKUP(Sheet1!D947,Sheet2!$H$2:$J$300,3,FALSE)</f>
        <v>HOU</v>
      </c>
      <c r="AH925" t="str">
        <f>VLOOKUP(Sheet1!E947,Sheet2!$H$2:$J$300,3,FALSE)</f>
        <v>DEN</v>
      </c>
      <c r="AI925" t="str">
        <f>VLOOKUP(Sheet1!F947,Sheet2!$H$2:$J$300,3,FALSE)</f>
        <v>PHO</v>
      </c>
      <c r="AJ925" t="str">
        <f>VLOOKUP(Sheet1!G947,Sheet2!$H$2:$J$300,3,FALSE)</f>
        <v>UTA</v>
      </c>
      <c r="AK925" t="str">
        <f>VLOOKUP(Sheet1!H947,Sheet2!$H$2:$J$300,3,FALSE)</f>
        <v>DEN</v>
      </c>
      <c r="AL925" t="str">
        <f>VLOOKUP(Sheet1!I947,Sheet2!$H$2:$J$300,3,FALSE)</f>
        <v>MIN</v>
      </c>
      <c r="AM925" t="str">
        <f>VLOOKUP(Sheet1!J947,Sheet2!$H$2:$J$300,3,FALSE)</f>
        <v>DEN</v>
      </c>
      <c r="AN925">
        <f si="141" t="shared"/>
        <v>2</v>
      </c>
      <c r="AO925">
        <f si="142" t="shared"/>
        <v>1</v>
      </c>
      <c r="AP925">
        <f si="143" t="shared"/>
        <v>1</v>
      </c>
      <c r="AQ925">
        <f si="144" t="shared"/>
        <v>3</v>
      </c>
      <c r="AR925">
        <f si="145" t="shared"/>
        <v>1</v>
      </c>
      <c r="AS925">
        <f si="146" t="shared"/>
        <v>2</v>
      </c>
      <c r="AT925">
        <f si="147" t="shared"/>
        <v>3</v>
      </c>
      <c r="AU925">
        <f si="148" t="shared"/>
        <v>1</v>
      </c>
      <c r="AV925">
        <f si="149" t="shared"/>
        <v>3</v>
      </c>
      <c r="AW925">
        <f si="150" t="shared"/>
        <v>3</v>
      </c>
    </row>
    <row r="926" spans="30:49" x14ac:dyDescent="0.25">
      <c r="AD926">
        <v>925</v>
      </c>
      <c r="AE926" t="str">
        <f>VLOOKUP(Sheet1!B948,Sheet2!$H$2:$J$300,3,FALSE)</f>
        <v>PHI</v>
      </c>
      <c r="AF926" t="str">
        <f>VLOOKUP(Sheet1!C948,Sheet2!$H$2:$J$300,3,FALSE)</f>
        <v>UTA</v>
      </c>
      <c r="AG926" t="str">
        <f>VLOOKUP(Sheet1!D948,Sheet2!$H$2:$J$300,3,FALSE)</f>
        <v>PHO</v>
      </c>
      <c r="AH926" t="str">
        <f>VLOOKUP(Sheet1!E948,Sheet2!$H$2:$J$300,3,FALSE)</f>
        <v>DEN</v>
      </c>
      <c r="AI926" t="str">
        <f>VLOOKUP(Sheet1!F948,Sheet2!$H$2:$J$300,3,FALSE)</f>
        <v>PHO</v>
      </c>
      <c r="AJ926" t="str">
        <f>VLOOKUP(Sheet1!G948,Sheet2!$H$2:$J$300,3,FALSE)</f>
        <v>MIN</v>
      </c>
      <c r="AK926" t="str">
        <f>VLOOKUP(Sheet1!H948,Sheet2!$H$2:$J$300,3,FALSE)</f>
        <v>PHO</v>
      </c>
      <c r="AL926" t="str">
        <f>VLOOKUP(Sheet1!I948,Sheet2!$H$2:$J$300,3,FALSE)</f>
        <v>DEN</v>
      </c>
      <c r="AM926" t="str">
        <f>VLOOKUP(Sheet1!J948,Sheet2!$H$2:$J$300,3,FALSE)</f>
        <v>MIN</v>
      </c>
      <c r="AN926">
        <f si="141" t="shared"/>
        <v>1</v>
      </c>
      <c r="AO926">
        <f si="142" t="shared"/>
        <v>1</v>
      </c>
      <c r="AP926">
        <f si="143" t="shared"/>
        <v>3</v>
      </c>
      <c r="AQ926">
        <f si="144" t="shared"/>
        <v>2</v>
      </c>
      <c r="AR926">
        <f si="145" t="shared"/>
        <v>3</v>
      </c>
      <c r="AS926">
        <f si="146" t="shared"/>
        <v>2</v>
      </c>
      <c r="AT926">
        <f si="147" t="shared"/>
        <v>3</v>
      </c>
      <c r="AU926">
        <f si="148" t="shared"/>
        <v>2</v>
      </c>
      <c r="AV926">
        <f si="149" t="shared"/>
        <v>2</v>
      </c>
      <c r="AW926">
        <f si="150" t="shared"/>
        <v>3</v>
      </c>
    </row>
    <row r="927" spans="30:49" x14ac:dyDescent="0.25">
      <c r="AD927">
        <v>926</v>
      </c>
      <c r="AE927" t="str">
        <f>VLOOKUP(Sheet1!B949,Sheet2!$H$2:$J$300,3,FALSE)</f>
        <v>PHI</v>
      </c>
      <c r="AF927" t="str">
        <f>VLOOKUP(Sheet1!C949,Sheet2!$H$2:$J$300,3,FALSE)</f>
        <v>SAC</v>
      </c>
      <c r="AG927" t="str">
        <f>VLOOKUP(Sheet1!D949,Sheet2!$H$2:$J$300,3,FALSE)</f>
        <v>PHO</v>
      </c>
      <c r="AH927" t="str">
        <f>VLOOKUP(Sheet1!E949,Sheet2!$H$2:$J$300,3,FALSE)</f>
        <v>PHI</v>
      </c>
      <c r="AI927" t="str">
        <f>VLOOKUP(Sheet1!F949,Sheet2!$H$2:$J$300,3,FALSE)</f>
        <v>UTA</v>
      </c>
      <c r="AJ927" t="str">
        <f>VLOOKUP(Sheet1!G949,Sheet2!$H$2:$J$300,3,FALSE)</f>
        <v>HOU</v>
      </c>
      <c r="AK927" t="str">
        <f>VLOOKUP(Sheet1!H949,Sheet2!$H$2:$J$300,3,FALSE)</f>
        <v>SAC</v>
      </c>
      <c r="AL927" t="str">
        <f>VLOOKUP(Sheet1!I949,Sheet2!$H$2:$J$300,3,FALSE)</f>
        <v>DEN</v>
      </c>
      <c r="AM927" t="str">
        <f>VLOOKUP(Sheet1!J949,Sheet2!$H$2:$J$300,3,FALSE)</f>
        <v>ATL</v>
      </c>
      <c r="AN927">
        <f si="141" t="shared"/>
        <v>2</v>
      </c>
      <c r="AO927">
        <f si="142" t="shared"/>
        <v>2</v>
      </c>
      <c r="AP927">
        <f si="143" t="shared"/>
        <v>1</v>
      </c>
      <c r="AQ927">
        <f si="144" t="shared"/>
        <v>2</v>
      </c>
      <c r="AR927">
        <f si="145" t="shared"/>
        <v>1</v>
      </c>
      <c r="AS927">
        <f si="146" t="shared"/>
        <v>1</v>
      </c>
      <c r="AT927">
        <f si="147" t="shared"/>
        <v>2</v>
      </c>
      <c r="AU927">
        <f si="148" t="shared"/>
        <v>1</v>
      </c>
      <c r="AV927">
        <f si="149" t="shared"/>
        <v>1</v>
      </c>
      <c r="AW927">
        <f si="150" t="shared"/>
        <v>2</v>
      </c>
    </row>
    <row r="928" spans="30:49" x14ac:dyDescent="0.25">
      <c r="AD928">
        <v>927</v>
      </c>
      <c r="AE928" t="str">
        <f>VLOOKUP(Sheet1!B950,Sheet2!$H$2:$J$300,3,FALSE)</f>
        <v>SAC</v>
      </c>
      <c r="AF928" t="str">
        <f>VLOOKUP(Sheet1!C950,Sheet2!$H$2:$J$300,3,FALSE)</f>
        <v>PHI</v>
      </c>
      <c r="AG928" t="str">
        <f>VLOOKUP(Sheet1!D950,Sheet2!$H$2:$J$300,3,FALSE)</f>
        <v>PHO</v>
      </c>
      <c r="AH928" t="str">
        <f>VLOOKUP(Sheet1!E950,Sheet2!$H$2:$J$300,3,FALSE)</f>
        <v>SAC</v>
      </c>
      <c r="AI928" t="str">
        <f>VLOOKUP(Sheet1!F950,Sheet2!$H$2:$J$300,3,FALSE)</f>
        <v>PHO</v>
      </c>
      <c r="AJ928" t="str">
        <f>VLOOKUP(Sheet1!G950,Sheet2!$H$2:$J$300,3,FALSE)</f>
        <v>ATL</v>
      </c>
      <c r="AK928" t="str">
        <f>VLOOKUP(Sheet1!H950,Sheet2!$H$2:$J$300,3,FALSE)</f>
        <v>SAC</v>
      </c>
      <c r="AL928" t="str">
        <f>VLOOKUP(Sheet1!I950,Sheet2!$H$2:$J$300,3,FALSE)</f>
        <v>PHO</v>
      </c>
      <c r="AM928" t="str">
        <f>VLOOKUP(Sheet1!J950,Sheet2!$H$2:$J$300,3,FALSE)</f>
        <v>MIN</v>
      </c>
      <c r="AN928">
        <f si="141" t="shared"/>
        <v>3</v>
      </c>
      <c r="AO928">
        <f si="142" t="shared"/>
        <v>1</v>
      </c>
      <c r="AP928">
        <f si="143" t="shared"/>
        <v>3</v>
      </c>
      <c r="AQ928">
        <f si="144" t="shared"/>
        <v>3</v>
      </c>
      <c r="AR928">
        <f si="145" t="shared"/>
        <v>3</v>
      </c>
      <c r="AS928">
        <f si="146" t="shared"/>
        <v>1</v>
      </c>
      <c r="AT928">
        <f si="147" t="shared"/>
        <v>3</v>
      </c>
      <c r="AU928">
        <f si="148" t="shared"/>
        <v>3</v>
      </c>
      <c r="AV928">
        <f si="149" t="shared"/>
        <v>1</v>
      </c>
      <c r="AW928">
        <f si="150" t="shared"/>
        <v>3</v>
      </c>
    </row>
    <row r="929" spans="30:49" x14ac:dyDescent="0.25">
      <c r="AD929">
        <v>928</v>
      </c>
      <c r="AE929" t="str">
        <f>VLOOKUP(Sheet1!B951,Sheet2!$H$2:$J$300,3,FALSE)</f>
        <v>PHI</v>
      </c>
      <c r="AF929" t="str">
        <f>VLOOKUP(Sheet1!C951,Sheet2!$H$2:$J$300,3,FALSE)</f>
        <v>UTA</v>
      </c>
      <c r="AG929" t="str">
        <f>VLOOKUP(Sheet1!D951,Sheet2!$H$2:$J$300,3,FALSE)</f>
        <v>SAC</v>
      </c>
      <c r="AH929" t="str">
        <f>VLOOKUP(Sheet1!E951,Sheet2!$H$2:$J$300,3,FALSE)</f>
        <v>DEN</v>
      </c>
      <c r="AI929" t="str">
        <f>VLOOKUP(Sheet1!F951,Sheet2!$H$2:$J$300,3,FALSE)</f>
        <v>PHO</v>
      </c>
      <c r="AJ929" t="str">
        <f>VLOOKUP(Sheet1!G951,Sheet2!$H$2:$J$300,3,FALSE)</f>
        <v>UTA</v>
      </c>
      <c r="AK929" t="str">
        <f>VLOOKUP(Sheet1!H951,Sheet2!$H$2:$J$300,3,FALSE)</f>
        <v>HOU</v>
      </c>
      <c r="AL929" t="str">
        <f>VLOOKUP(Sheet1!I951,Sheet2!$H$2:$J$300,3,FALSE)</f>
        <v>MIN</v>
      </c>
      <c r="AM929" t="str">
        <f>VLOOKUP(Sheet1!J951,Sheet2!$H$2:$J$300,3,FALSE)</f>
        <v>MIN</v>
      </c>
      <c r="AN929">
        <f si="141" t="shared"/>
        <v>1</v>
      </c>
      <c r="AO929">
        <f si="142" t="shared"/>
        <v>2</v>
      </c>
      <c r="AP929">
        <f si="143" t="shared"/>
        <v>1</v>
      </c>
      <c r="AQ929">
        <f si="144" t="shared"/>
        <v>1</v>
      </c>
      <c r="AR929">
        <f si="145" t="shared"/>
        <v>1</v>
      </c>
      <c r="AS929">
        <f si="146" t="shared"/>
        <v>2</v>
      </c>
      <c r="AT929">
        <f si="147" t="shared"/>
        <v>1</v>
      </c>
      <c r="AU929">
        <f si="148" t="shared"/>
        <v>2</v>
      </c>
      <c r="AV929">
        <f si="149" t="shared"/>
        <v>2</v>
      </c>
      <c r="AW929">
        <f si="150" t="shared"/>
        <v>2</v>
      </c>
    </row>
    <row r="930" spans="30:49" x14ac:dyDescent="0.25">
      <c r="AD930">
        <v>929</v>
      </c>
      <c r="AE930" t="str">
        <f>VLOOKUP(Sheet1!B952,Sheet2!$H$2:$J$300,3,FALSE)</f>
        <v>PHI</v>
      </c>
      <c r="AF930" t="str">
        <f>VLOOKUP(Sheet1!C952,Sheet2!$H$2:$J$300,3,FALSE)</f>
        <v>PHI</v>
      </c>
      <c r="AG930" t="str">
        <f>VLOOKUP(Sheet1!D952,Sheet2!$H$2:$J$300,3,FALSE)</f>
        <v>PHI</v>
      </c>
      <c r="AH930" t="str">
        <f>VLOOKUP(Sheet1!E952,Sheet2!$H$2:$J$300,3,FALSE)</f>
        <v>DEN</v>
      </c>
      <c r="AI930" t="str">
        <f>VLOOKUP(Sheet1!F952,Sheet2!$H$2:$J$300,3,FALSE)</f>
        <v>PHO</v>
      </c>
      <c r="AJ930" t="str">
        <f>VLOOKUP(Sheet1!G952,Sheet2!$H$2:$J$300,3,FALSE)</f>
        <v>ATL</v>
      </c>
      <c r="AK930" t="str">
        <f>VLOOKUP(Sheet1!H952,Sheet2!$H$2:$J$300,3,FALSE)</f>
        <v>ATL</v>
      </c>
      <c r="AL930" t="str">
        <f>VLOOKUP(Sheet1!I952,Sheet2!$H$2:$J$300,3,FALSE)</f>
        <v>DEN</v>
      </c>
      <c r="AM930" t="str">
        <f>VLOOKUP(Sheet1!J952,Sheet2!$H$2:$J$300,3,FALSE)</f>
        <v>MIN</v>
      </c>
      <c r="AN930">
        <f si="141" t="shared"/>
        <v>3</v>
      </c>
      <c r="AO930">
        <f si="142" t="shared"/>
        <v>3</v>
      </c>
      <c r="AP930">
        <f si="143" t="shared"/>
        <v>3</v>
      </c>
      <c r="AQ930">
        <f si="144" t="shared"/>
        <v>2</v>
      </c>
      <c r="AR930">
        <f si="145" t="shared"/>
        <v>1</v>
      </c>
      <c r="AS930">
        <f si="146" t="shared"/>
        <v>2</v>
      </c>
      <c r="AT930">
        <f si="147" t="shared"/>
        <v>2</v>
      </c>
      <c r="AU930">
        <f si="148" t="shared"/>
        <v>2</v>
      </c>
      <c r="AV930">
        <f si="149" t="shared"/>
        <v>1</v>
      </c>
      <c r="AW930">
        <f si="150" t="shared"/>
        <v>3</v>
      </c>
    </row>
    <row r="931" spans="30:49" x14ac:dyDescent="0.25">
      <c r="AD931">
        <v>930</v>
      </c>
      <c r="AE931" t="str">
        <f>VLOOKUP(Sheet1!B953,Sheet2!$H$2:$J$300,3,FALSE)</f>
        <v>PHI</v>
      </c>
      <c r="AF931" t="str">
        <f>VLOOKUP(Sheet1!C953,Sheet2!$H$2:$J$300,3,FALSE)</f>
        <v>MIN</v>
      </c>
      <c r="AG931" t="str">
        <f>VLOOKUP(Sheet1!D953,Sheet2!$H$2:$J$300,3,FALSE)</f>
        <v>HOU</v>
      </c>
      <c r="AH931" t="str">
        <f>VLOOKUP(Sheet1!E953,Sheet2!$H$2:$J$300,3,FALSE)</f>
        <v>MIN</v>
      </c>
      <c r="AI931" t="str">
        <f>VLOOKUP(Sheet1!F953,Sheet2!$H$2:$J$300,3,FALSE)</f>
        <v>PHO</v>
      </c>
      <c r="AJ931" t="str">
        <f>VLOOKUP(Sheet1!G953,Sheet2!$H$2:$J$300,3,FALSE)</f>
        <v>PHI</v>
      </c>
      <c r="AK931" t="str">
        <f>VLOOKUP(Sheet1!H953,Sheet2!$H$2:$J$300,3,FALSE)</f>
        <v>PHO</v>
      </c>
      <c r="AL931" t="str">
        <f>VLOOKUP(Sheet1!I953,Sheet2!$H$2:$J$300,3,FALSE)</f>
        <v>DEN</v>
      </c>
      <c r="AM931" t="str">
        <f>VLOOKUP(Sheet1!J953,Sheet2!$H$2:$J$300,3,FALSE)</f>
        <v>UTA</v>
      </c>
      <c r="AN931">
        <f si="141" t="shared"/>
        <v>2</v>
      </c>
      <c r="AO931">
        <f si="142" t="shared"/>
        <v>2</v>
      </c>
      <c r="AP931">
        <f si="143" t="shared"/>
        <v>1</v>
      </c>
      <c r="AQ931">
        <f si="144" t="shared"/>
        <v>2</v>
      </c>
      <c r="AR931">
        <f si="145" t="shared"/>
        <v>2</v>
      </c>
      <c r="AS931">
        <f si="146" t="shared"/>
        <v>2</v>
      </c>
      <c r="AT931">
        <f si="147" t="shared"/>
        <v>2</v>
      </c>
      <c r="AU931">
        <f si="148" t="shared"/>
        <v>1</v>
      </c>
      <c r="AV931">
        <f si="149" t="shared"/>
        <v>1</v>
      </c>
      <c r="AW931">
        <f si="150" t="shared"/>
        <v>2</v>
      </c>
    </row>
    <row r="932" spans="30:49" x14ac:dyDescent="0.25">
      <c r="AD932">
        <v>931</v>
      </c>
      <c r="AE932" t="str">
        <f>VLOOKUP(Sheet1!B954,Sheet2!$H$2:$J$300,3,FALSE)</f>
        <v>PHI</v>
      </c>
      <c r="AF932" t="str">
        <f>VLOOKUP(Sheet1!C954,Sheet2!$H$2:$J$300,3,FALSE)</f>
        <v>UTA</v>
      </c>
      <c r="AG932" t="str">
        <f>VLOOKUP(Sheet1!D954,Sheet2!$H$2:$J$300,3,FALSE)</f>
        <v>PHO</v>
      </c>
      <c r="AH932" t="str">
        <f>VLOOKUP(Sheet1!E954,Sheet2!$H$2:$J$300,3,FALSE)</f>
        <v>PHI</v>
      </c>
      <c r="AI932" t="str">
        <f>VLOOKUP(Sheet1!F954,Sheet2!$H$2:$J$300,3,FALSE)</f>
        <v>ATL</v>
      </c>
      <c r="AJ932" t="str">
        <f>VLOOKUP(Sheet1!G954,Sheet2!$H$2:$J$300,3,FALSE)</f>
        <v>PHI</v>
      </c>
      <c r="AK932" t="str">
        <f>VLOOKUP(Sheet1!H954,Sheet2!$H$2:$J$300,3,FALSE)</f>
        <v>DEN</v>
      </c>
      <c r="AL932" t="str">
        <f>VLOOKUP(Sheet1!I954,Sheet2!$H$2:$J$300,3,FALSE)</f>
        <v>DEN</v>
      </c>
      <c r="AM932" t="str">
        <f>VLOOKUP(Sheet1!J954,Sheet2!$H$2:$J$300,3,FALSE)</f>
        <v>UTA</v>
      </c>
      <c r="AN932">
        <f si="141" t="shared"/>
        <v>3</v>
      </c>
      <c r="AO932">
        <f si="142" t="shared"/>
        <v>2</v>
      </c>
      <c r="AP932">
        <f si="143" t="shared"/>
        <v>1</v>
      </c>
      <c r="AQ932">
        <f si="144" t="shared"/>
        <v>3</v>
      </c>
      <c r="AR932">
        <f si="145" t="shared"/>
        <v>1</v>
      </c>
      <c r="AS932">
        <f si="146" t="shared"/>
        <v>3</v>
      </c>
      <c r="AT932">
        <f si="147" t="shared"/>
        <v>2</v>
      </c>
      <c r="AU932">
        <f si="148" t="shared"/>
        <v>2</v>
      </c>
      <c r="AV932">
        <f si="149" t="shared"/>
        <v>2</v>
      </c>
      <c r="AW932">
        <f si="150" t="shared"/>
        <v>3</v>
      </c>
    </row>
    <row r="933" spans="30:49" x14ac:dyDescent="0.25">
      <c r="AD933">
        <v>932</v>
      </c>
      <c r="AE933" t="str">
        <f>VLOOKUP(Sheet1!B955,Sheet2!$H$2:$J$300,3,FALSE)</f>
        <v>ATL</v>
      </c>
      <c r="AF933" t="str">
        <f>VLOOKUP(Sheet1!C955,Sheet2!$H$2:$J$300,3,FALSE)</f>
        <v>PHI</v>
      </c>
      <c r="AG933" t="str">
        <f>VLOOKUP(Sheet1!D955,Sheet2!$H$2:$J$300,3,FALSE)</f>
        <v>HOU</v>
      </c>
      <c r="AH933" t="str">
        <f>VLOOKUP(Sheet1!E955,Sheet2!$H$2:$J$300,3,FALSE)</f>
        <v>DEN</v>
      </c>
      <c r="AI933" t="str">
        <f>VLOOKUP(Sheet1!F955,Sheet2!$H$2:$J$300,3,FALSE)</f>
        <v>DEN</v>
      </c>
      <c r="AJ933" t="str">
        <f>VLOOKUP(Sheet1!G955,Sheet2!$H$2:$J$300,3,FALSE)</f>
        <v>PHI</v>
      </c>
      <c r="AK933" t="str">
        <f>VLOOKUP(Sheet1!H955,Sheet2!$H$2:$J$300,3,FALSE)</f>
        <v>HOU</v>
      </c>
      <c r="AL933" t="str">
        <f>VLOOKUP(Sheet1!I955,Sheet2!$H$2:$J$300,3,FALSE)</f>
        <v>DEN</v>
      </c>
      <c r="AM933" t="str">
        <f>VLOOKUP(Sheet1!J955,Sheet2!$H$2:$J$300,3,FALSE)</f>
        <v>MIN</v>
      </c>
      <c r="AN933">
        <f si="141" t="shared"/>
        <v>1</v>
      </c>
      <c r="AO933">
        <f si="142" t="shared"/>
        <v>2</v>
      </c>
      <c r="AP933">
        <f si="143" t="shared"/>
        <v>2</v>
      </c>
      <c r="AQ933">
        <f si="144" t="shared"/>
        <v>3</v>
      </c>
      <c r="AR933">
        <f si="145" t="shared"/>
        <v>3</v>
      </c>
      <c r="AS933">
        <f si="146" t="shared"/>
        <v>2</v>
      </c>
      <c r="AT933">
        <f si="147" t="shared"/>
        <v>2</v>
      </c>
      <c r="AU933">
        <f si="148" t="shared"/>
        <v>3</v>
      </c>
      <c r="AV933">
        <f si="149" t="shared"/>
        <v>1</v>
      </c>
      <c r="AW933">
        <f si="150" t="shared"/>
        <v>3</v>
      </c>
    </row>
    <row r="934" spans="30:49" x14ac:dyDescent="0.25">
      <c r="AD934">
        <v>933</v>
      </c>
      <c r="AE934" t="str">
        <f>VLOOKUP(Sheet1!B956,Sheet2!$H$2:$J$300,3,FALSE)</f>
        <v>PHI</v>
      </c>
      <c r="AF934" t="str">
        <f>VLOOKUP(Sheet1!C956,Sheet2!$H$2:$J$300,3,FALSE)</f>
        <v>UTA</v>
      </c>
      <c r="AG934" t="str">
        <f>VLOOKUP(Sheet1!D956,Sheet2!$H$2:$J$300,3,FALSE)</f>
        <v>PHO</v>
      </c>
      <c r="AH934" t="str">
        <f>VLOOKUP(Sheet1!E956,Sheet2!$H$2:$J$300,3,FALSE)</f>
        <v>DEN</v>
      </c>
      <c r="AI934" t="str">
        <f>VLOOKUP(Sheet1!F956,Sheet2!$H$2:$J$300,3,FALSE)</f>
        <v>PHO</v>
      </c>
      <c r="AJ934" t="str">
        <f>VLOOKUP(Sheet1!G956,Sheet2!$H$2:$J$300,3,FALSE)</f>
        <v>HOU</v>
      </c>
      <c r="AK934" t="str">
        <f>VLOOKUP(Sheet1!H956,Sheet2!$H$2:$J$300,3,FALSE)</f>
        <v>ATL</v>
      </c>
      <c r="AL934" t="str">
        <f>VLOOKUP(Sheet1!I956,Sheet2!$H$2:$J$300,3,FALSE)</f>
        <v>DEN</v>
      </c>
      <c r="AM934" t="str">
        <f>VLOOKUP(Sheet1!J956,Sheet2!$H$2:$J$300,3,FALSE)</f>
        <v>MIN</v>
      </c>
      <c r="AN934">
        <f si="141" t="shared"/>
        <v>1</v>
      </c>
      <c r="AO934">
        <f si="142" t="shared"/>
        <v>1</v>
      </c>
      <c r="AP934">
        <f si="143" t="shared"/>
        <v>2</v>
      </c>
      <c r="AQ934">
        <f si="144" t="shared"/>
        <v>2</v>
      </c>
      <c r="AR934">
        <f si="145" t="shared"/>
        <v>2</v>
      </c>
      <c r="AS934">
        <f si="146" t="shared"/>
        <v>1</v>
      </c>
      <c r="AT934">
        <f si="147" t="shared"/>
        <v>1</v>
      </c>
      <c r="AU934">
        <f si="148" t="shared"/>
        <v>2</v>
      </c>
      <c r="AV934">
        <f si="149" t="shared"/>
        <v>1</v>
      </c>
      <c r="AW934">
        <f si="150" t="shared"/>
        <v>2</v>
      </c>
    </row>
    <row r="935" spans="30:49" x14ac:dyDescent="0.25">
      <c r="AD935">
        <v>934</v>
      </c>
      <c r="AE935" t="str">
        <f>VLOOKUP(Sheet1!B957,Sheet2!$H$2:$J$300,3,FALSE)</f>
        <v>PHI</v>
      </c>
      <c r="AF935" t="str">
        <f>VLOOKUP(Sheet1!C957,Sheet2!$H$2:$J$300,3,FALSE)</f>
        <v>ATL</v>
      </c>
      <c r="AG935" t="str">
        <f>VLOOKUP(Sheet1!D957,Sheet2!$H$2:$J$300,3,FALSE)</f>
        <v>PHI</v>
      </c>
      <c r="AH935" t="str">
        <f>VLOOKUP(Sheet1!E957,Sheet2!$H$2:$J$300,3,FALSE)</f>
        <v>DEN</v>
      </c>
      <c r="AI935" t="str">
        <f>VLOOKUP(Sheet1!F957,Sheet2!$H$2:$J$300,3,FALSE)</f>
        <v>DEN</v>
      </c>
      <c r="AJ935" t="str">
        <f>VLOOKUP(Sheet1!G957,Sheet2!$H$2:$J$300,3,FALSE)</f>
        <v>PHO</v>
      </c>
      <c r="AK935" t="str">
        <f>VLOOKUP(Sheet1!H957,Sheet2!$H$2:$J$300,3,FALSE)</f>
        <v>DEN</v>
      </c>
      <c r="AL935" t="str">
        <f>VLOOKUP(Sheet1!I957,Sheet2!$H$2:$J$300,3,FALSE)</f>
        <v>DEN</v>
      </c>
      <c r="AM935" t="str">
        <f>VLOOKUP(Sheet1!J957,Sheet2!$H$2:$J$300,3,FALSE)</f>
        <v>UTA</v>
      </c>
      <c r="AN935">
        <f si="141" t="shared"/>
        <v>2</v>
      </c>
      <c r="AO935">
        <f si="142" t="shared"/>
        <v>1</v>
      </c>
      <c r="AP935">
        <f si="143" t="shared"/>
        <v>2</v>
      </c>
      <c r="AQ935">
        <f si="144" t="shared"/>
        <v>4</v>
      </c>
      <c r="AR935">
        <f si="145" t="shared"/>
        <v>4</v>
      </c>
      <c r="AS935">
        <f si="146" t="shared"/>
        <v>1</v>
      </c>
      <c r="AT935">
        <f si="147" t="shared"/>
        <v>4</v>
      </c>
      <c r="AU935">
        <f si="148" t="shared"/>
        <v>4</v>
      </c>
      <c r="AV935">
        <f si="149" t="shared"/>
        <v>1</v>
      </c>
      <c r="AW935">
        <f si="150" t="shared"/>
        <v>4</v>
      </c>
    </row>
    <row r="936" spans="30:49" x14ac:dyDescent="0.25">
      <c r="AD936">
        <v>935</v>
      </c>
      <c r="AE936" t="str">
        <f>VLOOKUP(Sheet1!B958,Sheet2!$H$2:$J$300,3,FALSE)</f>
        <v>PHI</v>
      </c>
      <c r="AF936" t="str">
        <f>VLOOKUP(Sheet1!C958,Sheet2!$H$2:$J$300,3,FALSE)</f>
        <v>PHI</v>
      </c>
      <c r="AG936" t="str">
        <f>VLOOKUP(Sheet1!D958,Sheet2!$H$2:$J$300,3,FALSE)</f>
        <v>HOU</v>
      </c>
      <c r="AH936" t="str">
        <f>VLOOKUP(Sheet1!E958,Sheet2!$H$2:$J$300,3,FALSE)</f>
        <v>DEN</v>
      </c>
      <c r="AI936" t="str">
        <f>VLOOKUP(Sheet1!F958,Sheet2!$H$2:$J$300,3,FALSE)</f>
        <v>PHO</v>
      </c>
      <c r="AJ936" t="str">
        <f>VLOOKUP(Sheet1!G958,Sheet2!$H$2:$J$300,3,FALSE)</f>
        <v>ATL</v>
      </c>
      <c r="AK936" t="str">
        <f>VLOOKUP(Sheet1!H958,Sheet2!$H$2:$J$300,3,FALSE)</f>
        <v>PHO</v>
      </c>
      <c r="AL936" t="str">
        <f>VLOOKUP(Sheet1!I958,Sheet2!$H$2:$J$300,3,FALSE)</f>
        <v>DEN</v>
      </c>
      <c r="AM936" t="str">
        <f>VLOOKUP(Sheet1!J958,Sheet2!$H$2:$J$300,3,FALSE)</f>
        <v>PHO</v>
      </c>
      <c r="AN936">
        <f si="141" t="shared"/>
        <v>2</v>
      </c>
      <c r="AO936">
        <f si="142" t="shared"/>
        <v>2</v>
      </c>
      <c r="AP936">
        <f si="143" t="shared"/>
        <v>1</v>
      </c>
      <c r="AQ936">
        <f si="144" t="shared"/>
        <v>2</v>
      </c>
      <c r="AR936">
        <f si="145" t="shared"/>
        <v>3</v>
      </c>
      <c r="AS936">
        <f si="146" t="shared"/>
        <v>1</v>
      </c>
      <c r="AT936">
        <f si="147" t="shared"/>
        <v>3</v>
      </c>
      <c r="AU936">
        <f si="148" t="shared"/>
        <v>2</v>
      </c>
      <c r="AV936">
        <f si="149" t="shared"/>
        <v>3</v>
      </c>
      <c r="AW936">
        <f si="150" t="shared"/>
        <v>3</v>
      </c>
    </row>
    <row r="937" spans="30:49" x14ac:dyDescent="0.25">
      <c r="AD937">
        <v>936</v>
      </c>
      <c r="AE937" t="str">
        <f>VLOOKUP(Sheet1!B959,Sheet2!$H$2:$J$300,3,FALSE)</f>
        <v>PHI</v>
      </c>
      <c r="AF937" t="str">
        <f>VLOOKUP(Sheet1!C959,Sheet2!$H$2:$J$300,3,FALSE)</f>
        <v>PHI</v>
      </c>
      <c r="AG937" t="str">
        <f>VLOOKUP(Sheet1!D959,Sheet2!$H$2:$J$300,3,FALSE)</f>
        <v>SAC</v>
      </c>
      <c r="AH937" t="str">
        <f>VLOOKUP(Sheet1!E959,Sheet2!$H$2:$J$300,3,FALSE)</f>
        <v>DEN</v>
      </c>
      <c r="AI937" t="str">
        <f>VLOOKUP(Sheet1!F959,Sheet2!$H$2:$J$300,3,FALSE)</f>
        <v>PHO</v>
      </c>
      <c r="AJ937" t="str">
        <f>VLOOKUP(Sheet1!G959,Sheet2!$H$2:$J$300,3,FALSE)</f>
        <v>UTA</v>
      </c>
      <c r="AK937" t="str">
        <f>VLOOKUP(Sheet1!H959,Sheet2!$H$2:$J$300,3,FALSE)</f>
        <v>ATL</v>
      </c>
      <c r="AL937" t="str">
        <f>VLOOKUP(Sheet1!I959,Sheet2!$H$2:$J$300,3,FALSE)</f>
        <v>PHO</v>
      </c>
      <c r="AM937" t="str">
        <f>VLOOKUP(Sheet1!J959,Sheet2!$H$2:$J$300,3,FALSE)</f>
        <v>MIN</v>
      </c>
      <c r="AN937">
        <f si="141" t="shared"/>
        <v>2</v>
      </c>
      <c r="AO937">
        <f si="142" t="shared"/>
        <v>2</v>
      </c>
      <c r="AP937">
        <f si="143" t="shared"/>
        <v>1</v>
      </c>
      <c r="AQ937">
        <f si="144" t="shared"/>
        <v>1</v>
      </c>
      <c r="AR937">
        <f si="145" t="shared"/>
        <v>2</v>
      </c>
      <c r="AS937">
        <f si="146" t="shared"/>
        <v>1</v>
      </c>
      <c r="AT937">
        <f si="147" t="shared"/>
        <v>1</v>
      </c>
      <c r="AU937">
        <f si="148" t="shared"/>
        <v>2</v>
      </c>
      <c r="AV937">
        <f si="149" t="shared"/>
        <v>1</v>
      </c>
      <c r="AW937">
        <f si="150" t="shared"/>
        <v>2</v>
      </c>
    </row>
    <row r="938" spans="30:49" x14ac:dyDescent="0.25">
      <c r="AD938">
        <v>937</v>
      </c>
      <c r="AE938" t="str">
        <f>VLOOKUP(Sheet1!B960,Sheet2!$H$2:$J$300,3,FALSE)</f>
        <v>PHI</v>
      </c>
      <c r="AF938" t="str">
        <f>VLOOKUP(Sheet1!C960,Sheet2!$H$2:$J$300,3,FALSE)</f>
        <v>SAC</v>
      </c>
      <c r="AG938" t="str">
        <f>VLOOKUP(Sheet1!D960,Sheet2!$H$2:$J$300,3,FALSE)</f>
        <v>PHI</v>
      </c>
      <c r="AH938" t="str">
        <f>VLOOKUP(Sheet1!E960,Sheet2!$H$2:$J$300,3,FALSE)</f>
        <v>DEN</v>
      </c>
      <c r="AI938" t="str">
        <f>VLOOKUP(Sheet1!F960,Sheet2!$H$2:$J$300,3,FALSE)</f>
        <v>ATL</v>
      </c>
      <c r="AJ938" t="str">
        <f>VLOOKUP(Sheet1!G960,Sheet2!$H$2:$J$300,3,FALSE)</f>
        <v>PHI</v>
      </c>
      <c r="AK938" t="str">
        <f>VLOOKUP(Sheet1!H960,Sheet2!$H$2:$J$300,3,FALSE)</f>
        <v>PHO</v>
      </c>
      <c r="AL938" t="str">
        <f>VLOOKUP(Sheet1!I960,Sheet2!$H$2:$J$300,3,FALSE)</f>
        <v>UTA</v>
      </c>
      <c r="AM938" t="str">
        <f>VLOOKUP(Sheet1!J960,Sheet2!$H$2:$J$300,3,FALSE)</f>
        <v>MIN</v>
      </c>
      <c r="AN938">
        <f si="141" t="shared"/>
        <v>3</v>
      </c>
      <c r="AO938">
        <f si="142" t="shared"/>
        <v>1</v>
      </c>
      <c r="AP938">
        <f si="143" t="shared"/>
        <v>3</v>
      </c>
      <c r="AQ938">
        <f si="144" t="shared"/>
        <v>1</v>
      </c>
      <c r="AR938">
        <f si="145" t="shared"/>
        <v>1</v>
      </c>
      <c r="AS938">
        <f si="146" t="shared"/>
        <v>3</v>
      </c>
      <c r="AT938">
        <f si="147" t="shared"/>
        <v>1</v>
      </c>
      <c r="AU938">
        <f si="148" t="shared"/>
        <v>1</v>
      </c>
      <c r="AV938">
        <f si="149" t="shared"/>
        <v>1</v>
      </c>
      <c r="AW938">
        <f si="150" t="shared"/>
        <v>3</v>
      </c>
    </row>
    <row r="939" spans="30:49" x14ac:dyDescent="0.25">
      <c r="AD939">
        <v>938</v>
      </c>
      <c r="AE939" t="str">
        <f>VLOOKUP(Sheet1!B961,Sheet2!$H$2:$J$300,3,FALSE)</f>
        <v>PHI</v>
      </c>
      <c r="AF939" t="str">
        <f>VLOOKUP(Sheet1!C961,Sheet2!$H$2:$J$300,3,FALSE)</f>
        <v>PHI</v>
      </c>
      <c r="AG939" t="str">
        <f>VLOOKUP(Sheet1!D961,Sheet2!$H$2:$J$300,3,FALSE)</f>
        <v>PHO</v>
      </c>
      <c r="AH939" t="str">
        <f>VLOOKUP(Sheet1!E961,Sheet2!$H$2:$J$300,3,FALSE)</f>
        <v>DEN</v>
      </c>
      <c r="AI939" t="str">
        <f>VLOOKUP(Sheet1!F961,Sheet2!$H$2:$J$300,3,FALSE)</f>
        <v>PHO</v>
      </c>
      <c r="AJ939" t="str">
        <f>VLOOKUP(Sheet1!G961,Sheet2!$H$2:$J$300,3,FALSE)</f>
        <v>ATL</v>
      </c>
      <c r="AK939" t="str">
        <f>VLOOKUP(Sheet1!H961,Sheet2!$H$2:$J$300,3,FALSE)</f>
        <v>HOU</v>
      </c>
      <c r="AL939" t="str">
        <f>VLOOKUP(Sheet1!I961,Sheet2!$H$2:$J$300,3,FALSE)</f>
        <v>PHO</v>
      </c>
      <c r="AM939" t="str">
        <f>VLOOKUP(Sheet1!J961,Sheet2!$H$2:$J$300,3,FALSE)</f>
        <v>UTA</v>
      </c>
      <c r="AN939">
        <f si="141" t="shared"/>
        <v>2</v>
      </c>
      <c r="AO939">
        <f si="142" t="shared"/>
        <v>2</v>
      </c>
      <c r="AP939">
        <f si="143" t="shared"/>
        <v>3</v>
      </c>
      <c r="AQ939">
        <f si="144" t="shared"/>
        <v>1</v>
      </c>
      <c r="AR939">
        <f si="145" t="shared"/>
        <v>3</v>
      </c>
      <c r="AS939">
        <f si="146" t="shared"/>
        <v>1</v>
      </c>
      <c r="AT939">
        <f si="147" t="shared"/>
        <v>1</v>
      </c>
      <c r="AU939">
        <f si="148" t="shared"/>
        <v>3</v>
      </c>
      <c r="AV939">
        <f si="149" t="shared"/>
        <v>1</v>
      </c>
      <c r="AW939">
        <f si="150" t="shared"/>
        <v>3</v>
      </c>
    </row>
    <row r="940" spans="30:49" x14ac:dyDescent="0.25">
      <c r="AD940">
        <v>939</v>
      </c>
      <c r="AE940" t="str">
        <f>VLOOKUP(Sheet1!B962,Sheet2!$H$2:$J$300,3,FALSE)</f>
        <v>PHI</v>
      </c>
      <c r="AF940" t="str">
        <f>VLOOKUP(Sheet1!C962,Sheet2!$H$2:$J$300,3,FALSE)</f>
        <v>MIN</v>
      </c>
      <c r="AG940" t="str">
        <f>VLOOKUP(Sheet1!D962,Sheet2!$H$2:$J$300,3,FALSE)</f>
        <v>PHO</v>
      </c>
      <c r="AH940" t="str">
        <f>VLOOKUP(Sheet1!E962,Sheet2!$H$2:$J$300,3,FALSE)</f>
        <v>DEN</v>
      </c>
      <c r="AI940" t="str">
        <f>VLOOKUP(Sheet1!F962,Sheet2!$H$2:$J$300,3,FALSE)</f>
        <v>DEN</v>
      </c>
      <c r="AJ940" t="str">
        <f>VLOOKUP(Sheet1!G962,Sheet2!$H$2:$J$300,3,FALSE)</f>
        <v>ATL</v>
      </c>
      <c r="AK940" t="str">
        <f>VLOOKUP(Sheet1!H962,Sheet2!$H$2:$J$300,3,FALSE)</f>
        <v>ATL</v>
      </c>
      <c r="AL940" t="str">
        <f>VLOOKUP(Sheet1!I962,Sheet2!$H$2:$J$300,3,FALSE)</f>
        <v>DEN</v>
      </c>
      <c r="AM940" t="str">
        <f>VLOOKUP(Sheet1!J962,Sheet2!$H$2:$J$300,3,FALSE)</f>
        <v>MIN</v>
      </c>
      <c r="AN940">
        <f si="141" t="shared"/>
        <v>1</v>
      </c>
      <c r="AO940">
        <f si="142" t="shared"/>
        <v>2</v>
      </c>
      <c r="AP940">
        <f si="143" t="shared"/>
        <v>1</v>
      </c>
      <c r="AQ940">
        <f si="144" t="shared"/>
        <v>3</v>
      </c>
      <c r="AR940">
        <f si="145" t="shared"/>
        <v>3</v>
      </c>
      <c r="AS940">
        <f si="146" t="shared"/>
        <v>2</v>
      </c>
      <c r="AT940">
        <f si="147" t="shared"/>
        <v>2</v>
      </c>
      <c r="AU940">
        <f si="148" t="shared"/>
        <v>3</v>
      </c>
      <c r="AV940">
        <f si="149" t="shared"/>
        <v>2</v>
      </c>
      <c r="AW940">
        <f si="150" t="shared"/>
        <v>3</v>
      </c>
    </row>
    <row r="941" spans="30:49" x14ac:dyDescent="0.25">
      <c r="AD941">
        <v>940</v>
      </c>
      <c r="AE941" t="str">
        <f>VLOOKUP(Sheet1!B963,Sheet2!$H$2:$J$300,3,FALSE)</f>
        <v>PHI</v>
      </c>
      <c r="AF941" t="str">
        <f>VLOOKUP(Sheet1!C963,Sheet2!$H$2:$J$300,3,FALSE)</f>
        <v>UTA</v>
      </c>
      <c r="AG941" t="str">
        <f>VLOOKUP(Sheet1!D963,Sheet2!$H$2:$J$300,3,FALSE)</f>
        <v>UTA</v>
      </c>
      <c r="AH941" t="str">
        <f>VLOOKUP(Sheet1!E963,Sheet2!$H$2:$J$300,3,FALSE)</f>
        <v>DEN</v>
      </c>
      <c r="AI941" t="str">
        <f>VLOOKUP(Sheet1!F963,Sheet2!$H$2:$J$300,3,FALSE)</f>
        <v>PHO</v>
      </c>
      <c r="AJ941" t="str">
        <f>VLOOKUP(Sheet1!G963,Sheet2!$H$2:$J$300,3,FALSE)</f>
        <v>HOU</v>
      </c>
      <c r="AK941" t="str">
        <f>VLOOKUP(Sheet1!H963,Sheet2!$H$2:$J$300,3,FALSE)</f>
        <v>PHO</v>
      </c>
      <c r="AL941" t="str">
        <f>VLOOKUP(Sheet1!I963,Sheet2!$H$2:$J$300,3,FALSE)</f>
        <v>MIN</v>
      </c>
      <c r="AM941" t="str">
        <f>VLOOKUP(Sheet1!J963,Sheet2!$H$2:$J$300,3,FALSE)</f>
        <v>MIN</v>
      </c>
      <c r="AN941">
        <f si="141" t="shared"/>
        <v>1</v>
      </c>
      <c r="AO941">
        <f si="142" t="shared"/>
        <v>2</v>
      </c>
      <c r="AP941">
        <f si="143" t="shared"/>
        <v>2</v>
      </c>
      <c r="AQ941">
        <f si="144" t="shared"/>
        <v>1</v>
      </c>
      <c r="AR941">
        <f si="145" t="shared"/>
        <v>2</v>
      </c>
      <c r="AS941">
        <f si="146" t="shared"/>
        <v>1</v>
      </c>
      <c r="AT941">
        <f si="147" t="shared"/>
        <v>2</v>
      </c>
      <c r="AU941">
        <f si="148" t="shared"/>
        <v>2</v>
      </c>
      <c r="AV941">
        <f si="149" t="shared"/>
        <v>2</v>
      </c>
      <c r="AW941">
        <f si="150" t="shared"/>
        <v>2</v>
      </c>
    </row>
    <row r="942" spans="30:49" x14ac:dyDescent="0.25">
      <c r="AD942">
        <v>941</v>
      </c>
      <c r="AE942" t="str">
        <f>VLOOKUP(Sheet1!B964,Sheet2!$H$2:$J$300,3,FALSE)</f>
        <v>PHI</v>
      </c>
      <c r="AF942" t="str">
        <f>VLOOKUP(Sheet1!C964,Sheet2!$H$2:$J$300,3,FALSE)</f>
        <v>PHI</v>
      </c>
      <c r="AG942" t="str">
        <f>VLOOKUP(Sheet1!D964,Sheet2!$H$2:$J$300,3,FALSE)</f>
        <v>PHO</v>
      </c>
      <c r="AH942" t="str">
        <f>VLOOKUP(Sheet1!E964,Sheet2!$H$2:$J$300,3,FALSE)</f>
        <v>DEN</v>
      </c>
      <c r="AI942" t="str">
        <f>VLOOKUP(Sheet1!F964,Sheet2!$H$2:$J$300,3,FALSE)</f>
        <v>PHO</v>
      </c>
      <c r="AJ942" t="str">
        <f>VLOOKUP(Sheet1!G964,Sheet2!$H$2:$J$300,3,FALSE)</f>
        <v>HOU</v>
      </c>
      <c r="AK942" t="str">
        <f>VLOOKUP(Sheet1!H964,Sheet2!$H$2:$J$300,3,FALSE)</f>
        <v>ATL</v>
      </c>
      <c r="AL942" t="str">
        <f>VLOOKUP(Sheet1!I964,Sheet2!$H$2:$J$300,3,FALSE)</f>
        <v>PHO</v>
      </c>
      <c r="AM942" t="str">
        <f>VLOOKUP(Sheet1!J964,Sheet2!$H$2:$J$300,3,FALSE)</f>
        <v>PHI</v>
      </c>
      <c r="AN942">
        <f si="141" t="shared"/>
        <v>3</v>
      </c>
      <c r="AO942">
        <f si="142" t="shared"/>
        <v>3</v>
      </c>
      <c r="AP942">
        <f si="143" t="shared"/>
        <v>3</v>
      </c>
      <c r="AQ942">
        <f si="144" t="shared"/>
        <v>1</v>
      </c>
      <c r="AR942">
        <f si="145" t="shared"/>
        <v>3</v>
      </c>
      <c r="AS942">
        <f si="146" t="shared"/>
        <v>1</v>
      </c>
      <c r="AT942">
        <f si="147" t="shared"/>
        <v>1</v>
      </c>
      <c r="AU942">
        <f si="148" t="shared"/>
        <v>3</v>
      </c>
      <c r="AV942">
        <f si="149" t="shared"/>
        <v>3</v>
      </c>
      <c r="AW942">
        <f si="150" t="shared"/>
        <v>3</v>
      </c>
    </row>
    <row r="943" spans="30:49" x14ac:dyDescent="0.25">
      <c r="AD943">
        <v>942</v>
      </c>
      <c r="AE943" t="str">
        <f>VLOOKUP(Sheet1!B965,Sheet2!$H$2:$J$300,3,FALSE)</f>
        <v>PHI</v>
      </c>
      <c r="AF943" t="str">
        <f>VLOOKUP(Sheet1!C965,Sheet2!$H$2:$J$300,3,FALSE)</f>
        <v>SAC</v>
      </c>
      <c r="AG943" t="str">
        <f>VLOOKUP(Sheet1!D965,Sheet2!$H$2:$J$300,3,FALSE)</f>
        <v>UTA</v>
      </c>
      <c r="AH943" t="str">
        <f>VLOOKUP(Sheet1!E965,Sheet2!$H$2:$J$300,3,FALSE)</f>
        <v>DEN</v>
      </c>
      <c r="AI943" t="str">
        <f>VLOOKUP(Sheet1!F965,Sheet2!$H$2:$J$300,3,FALSE)</f>
        <v>PHI</v>
      </c>
      <c r="AJ943" t="str">
        <f>VLOOKUP(Sheet1!G965,Sheet2!$H$2:$J$300,3,FALSE)</f>
        <v>HOU</v>
      </c>
      <c r="AK943" t="str">
        <f>VLOOKUP(Sheet1!H965,Sheet2!$H$2:$J$300,3,FALSE)</f>
        <v>ATL</v>
      </c>
      <c r="AL943" t="str">
        <f>VLOOKUP(Sheet1!I965,Sheet2!$H$2:$J$300,3,FALSE)</f>
        <v>PHO</v>
      </c>
      <c r="AM943" t="str">
        <f>VLOOKUP(Sheet1!J965,Sheet2!$H$2:$J$300,3,FALSE)</f>
        <v>UTA</v>
      </c>
      <c r="AN943">
        <f si="141" t="shared"/>
        <v>2</v>
      </c>
      <c r="AO943">
        <f si="142" t="shared"/>
        <v>1</v>
      </c>
      <c r="AP943">
        <f si="143" t="shared"/>
        <v>2</v>
      </c>
      <c r="AQ943">
        <f si="144" t="shared"/>
        <v>1</v>
      </c>
      <c r="AR943">
        <f si="145" t="shared"/>
        <v>2</v>
      </c>
      <c r="AS943">
        <f si="146" t="shared"/>
        <v>1</v>
      </c>
      <c r="AT943">
        <f si="147" t="shared"/>
        <v>1</v>
      </c>
      <c r="AU943">
        <f si="148" t="shared"/>
        <v>1</v>
      </c>
      <c r="AV943">
        <f si="149" t="shared"/>
        <v>2</v>
      </c>
      <c r="AW943">
        <f si="150" t="shared"/>
        <v>2</v>
      </c>
    </row>
    <row r="944" spans="30:49" x14ac:dyDescent="0.25">
      <c r="AD944">
        <v>943</v>
      </c>
      <c r="AE944" t="str">
        <f>VLOOKUP(Sheet1!B966,Sheet2!$H$2:$J$300,3,FALSE)</f>
        <v>PHI</v>
      </c>
      <c r="AF944" t="str">
        <f>VLOOKUP(Sheet1!C966,Sheet2!$H$2:$J$300,3,FALSE)</f>
        <v>MIN</v>
      </c>
      <c r="AG944" t="str">
        <f>VLOOKUP(Sheet1!D966,Sheet2!$H$2:$J$300,3,FALSE)</f>
        <v>PHO</v>
      </c>
      <c r="AH944" t="str">
        <f>VLOOKUP(Sheet1!E966,Sheet2!$H$2:$J$300,3,FALSE)</f>
        <v>DEN</v>
      </c>
      <c r="AI944" t="str">
        <f>VLOOKUP(Sheet1!F966,Sheet2!$H$2:$J$300,3,FALSE)</f>
        <v>ATL</v>
      </c>
      <c r="AJ944" t="str">
        <f>VLOOKUP(Sheet1!G966,Sheet2!$H$2:$J$300,3,FALSE)</f>
        <v>HOU</v>
      </c>
      <c r="AK944" t="str">
        <f>VLOOKUP(Sheet1!H966,Sheet2!$H$2:$J$300,3,FALSE)</f>
        <v>HOU</v>
      </c>
      <c r="AL944" t="str">
        <f>VLOOKUP(Sheet1!I966,Sheet2!$H$2:$J$300,3,FALSE)</f>
        <v>DEN</v>
      </c>
      <c r="AM944" t="str">
        <f>VLOOKUP(Sheet1!J966,Sheet2!$H$2:$J$300,3,FALSE)</f>
        <v>PHI</v>
      </c>
      <c r="AN944">
        <f si="141" t="shared"/>
        <v>2</v>
      </c>
      <c r="AO944">
        <f si="142" t="shared"/>
        <v>1</v>
      </c>
      <c r="AP944">
        <f si="143" t="shared"/>
        <v>1</v>
      </c>
      <c r="AQ944">
        <f si="144" t="shared"/>
        <v>2</v>
      </c>
      <c r="AR944">
        <f si="145" t="shared"/>
        <v>1</v>
      </c>
      <c r="AS944">
        <f si="146" t="shared"/>
        <v>2</v>
      </c>
      <c r="AT944">
        <f si="147" t="shared"/>
        <v>2</v>
      </c>
      <c r="AU944">
        <f si="148" t="shared"/>
        <v>2</v>
      </c>
      <c r="AV944">
        <f si="149" t="shared"/>
        <v>2</v>
      </c>
      <c r="AW944">
        <f si="150" t="shared"/>
        <v>2</v>
      </c>
    </row>
    <row r="945" spans="30:49" x14ac:dyDescent="0.25">
      <c r="AD945">
        <v>944</v>
      </c>
      <c r="AE945" t="str">
        <f>VLOOKUP(Sheet1!B967,Sheet2!$H$2:$J$300,3,FALSE)</f>
        <v>PHI</v>
      </c>
      <c r="AF945" t="str">
        <f>VLOOKUP(Sheet1!C967,Sheet2!$H$2:$J$300,3,FALSE)</f>
        <v>MIN</v>
      </c>
      <c r="AG945" t="str">
        <f>VLOOKUP(Sheet1!D967,Sheet2!$H$2:$J$300,3,FALSE)</f>
        <v>PHI</v>
      </c>
      <c r="AH945" t="str">
        <f>VLOOKUP(Sheet1!E967,Sheet2!$H$2:$J$300,3,FALSE)</f>
        <v>DEN</v>
      </c>
      <c r="AI945" t="str">
        <f>VLOOKUP(Sheet1!F967,Sheet2!$H$2:$J$300,3,FALSE)</f>
        <v>PHO</v>
      </c>
      <c r="AJ945" t="str">
        <f>VLOOKUP(Sheet1!G967,Sheet2!$H$2:$J$300,3,FALSE)</f>
        <v>UTA</v>
      </c>
      <c r="AK945" t="str">
        <f>VLOOKUP(Sheet1!H967,Sheet2!$H$2:$J$300,3,FALSE)</f>
        <v>HOU</v>
      </c>
      <c r="AL945" t="str">
        <f>VLOOKUP(Sheet1!I967,Sheet2!$H$2:$J$300,3,FALSE)</f>
        <v>MIN</v>
      </c>
      <c r="AM945" t="str">
        <f>VLOOKUP(Sheet1!J967,Sheet2!$H$2:$J$300,3,FALSE)</f>
        <v>DEN</v>
      </c>
      <c r="AN945">
        <f si="141" t="shared"/>
        <v>2</v>
      </c>
      <c r="AO945">
        <f si="142" t="shared"/>
        <v>2</v>
      </c>
      <c r="AP945">
        <f si="143" t="shared"/>
        <v>2</v>
      </c>
      <c r="AQ945">
        <f si="144" t="shared"/>
        <v>2</v>
      </c>
      <c r="AR945">
        <f si="145" t="shared"/>
        <v>1</v>
      </c>
      <c r="AS945">
        <f si="146" t="shared"/>
        <v>1</v>
      </c>
      <c r="AT945">
        <f si="147" t="shared"/>
        <v>1</v>
      </c>
      <c r="AU945">
        <f si="148" t="shared"/>
        <v>2</v>
      </c>
      <c r="AV945">
        <f si="149" t="shared"/>
        <v>2</v>
      </c>
      <c r="AW945">
        <f si="150" t="shared"/>
        <v>2</v>
      </c>
    </row>
    <row r="946" spans="30:49" x14ac:dyDescent="0.25">
      <c r="AD946">
        <v>945</v>
      </c>
      <c r="AE946" t="str">
        <f>VLOOKUP(Sheet1!B968,Sheet2!$H$2:$J$300,3,FALSE)</f>
        <v>ATL</v>
      </c>
      <c r="AF946" t="str">
        <f>VLOOKUP(Sheet1!C968,Sheet2!$H$2:$J$300,3,FALSE)</f>
        <v>PHI</v>
      </c>
      <c r="AG946" t="str">
        <f>VLOOKUP(Sheet1!D968,Sheet2!$H$2:$J$300,3,FALSE)</f>
        <v>PHI</v>
      </c>
      <c r="AH946" t="str">
        <f>VLOOKUP(Sheet1!E968,Sheet2!$H$2:$J$300,3,FALSE)</f>
        <v>DEN</v>
      </c>
      <c r="AI946" t="str">
        <f>VLOOKUP(Sheet1!F968,Sheet2!$H$2:$J$300,3,FALSE)</f>
        <v>PHO</v>
      </c>
      <c r="AJ946" t="str">
        <f>VLOOKUP(Sheet1!G968,Sheet2!$H$2:$J$300,3,FALSE)</f>
        <v>UTA</v>
      </c>
      <c r="AK946" t="str">
        <f>VLOOKUP(Sheet1!H968,Sheet2!$H$2:$J$300,3,FALSE)</f>
        <v>HOU</v>
      </c>
      <c r="AL946" t="str">
        <f>VLOOKUP(Sheet1!I968,Sheet2!$H$2:$J$300,3,FALSE)</f>
        <v>DEN</v>
      </c>
      <c r="AM946" t="str">
        <f>VLOOKUP(Sheet1!J968,Sheet2!$H$2:$J$300,3,FALSE)</f>
        <v>PHI</v>
      </c>
      <c r="AN946">
        <f si="141" t="shared"/>
        <v>1</v>
      </c>
      <c r="AO946">
        <f si="142" t="shared"/>
        <v>3</v>
      </c>
      <c r="AP946">
        <f si="143" t="shared"/>
        <v>3</v>
      </c>
      <c r="AQ946">
        <f si="144" t="shared"/>
        <v>2</v>
      </c>
      <c r="AR946">
        <f si="145" t="shared"/>
        <v>1</v>
      </c>
      <c r="AS946">
        <f si="146" t="shared"/>
        <v>1</v>
      </c>
      <c r="AT946">
        <f si="147" t="shared"/>
        <v>1</v>
      </c>
      <c r="AU946">
        <f si="148" t="shared"/>
        <v>2</v>
      </c>
      <c r="AV946">
        <f si="149" t="shared"/>
        <v>3</v>
      </c>
      <c r="AW946">
        <f si="150" t="shared"/>
        <v>3</v>
      </c>
    </row>
    <row r="947" spans="30:49" x14ac:dyDescent="0.25">
      <c r="AD947">
        <v>946</v>
      </c>
      <c r="AE947" t="str">
        <f>VLOOKUP(Sheet1!B969,Sheet2!$H$2:$J$300,3,FALSE)</f>
        <v>PHI</v>
      </c>
      <c r="AF947" t="str">
        <f>VLOOKUP(Sheet1!C969,Sheet2!$H$2:$J$300,3,FALSE)</f>
        <v>MIN</v>
      </c>
      <c r="AG947" t="str">
        <f>VLOOKUP(Sheet1!D969,Sheet2!$H$2:$J$300,3,FALSE)</f>
        <v>HOU</v>
      </c>
      <c r="AH947" t="str">
        <f>VLOOKUP(Sheet1!E969,Sheet2!$H$2:$J$300,3,FALSE)</f>
        <v>DEN</v>
      </c>
      <c r="AI947" t="str">
        <f>VLOOKUP(Sheet1!F969,Sheet2!$H$2:$J$300,3,FALSE)</f>
        <v>PHO</v>
      </c>
      <c r="AJ947" t="str">
        <f>VLOOKUP(Sheet1!G969,Sheet2!$H$2:$J$300,3,FALSE)</f>
        <v>ATL</v>
      </c>
      <c r="AK947" t="str">
        <f>VLOOKUP(Sheet1!H969,Sheet2!$H$2:$J$300,3,FALSE)</f>
        <v>ATL</v>
      </c>
      <c r="AL947" t="str">
        <f>VLOOKUP(Sheet1!I969,Sheet2!$H$2:$J$300,3,FALSE)</f>
        <v>MIN</v>
      </c>
      <c r="AM947" t="str">
        <f>VLOOKUP(Sheet1!J969,Sheet2!$H$2:$J$300,3,FALSE)</f>
        <v>PHO</v>
      </c>
      <c r="AN947">
        <f si="141" t="shared"/>
        <v>1</v>
      </c>
      <c r="AO947">
        <f si="142" t="shared"/>
        <v>2</v>
      </c>
      <c r="AP947">
        <f si="143" t="shared"/>
        <v>1</v>
      </c>
      <c r="AQ947">
        <f si="144" t="shared"/>
        <v>1</v>
      </c>
      <c r="AR947">
        <f si="145" t="shared"/>
        <v>2</v>
      </c>
      <c r="AS947">
        <f si="146" t="shared"/>
        <v>2</v>
      </c>
      <c r="AT947">
        <f si="147" t="shared"/>
        <v>2</v>
      </c>
      <c r="AU947">
        <f si="148" t="shared"/>
        <v>2</v>
      </c>
      <c r="AV947">
        <f si="149" t="shared"/>
        <v>2</v>
      </c>
      <c r="AW947">
        <f si="150" t="shared"/>
        <v>2</v>
      </c>
    </row>
    <row r="948" spans="30:49" x14ac:dyDescent="0.25">
      <c r="AD948">
        <v>947</v>
      </c>
      <c r="AE948" t="str">
        <f>VLOOKUP(Sheet1!B970,Sheet2!$H$2:$J$300,3,FALSE)</f>
        <v>PHI</v>
      </c>
      <c r="AF948" t="str">
        <f>VLOOKUP(Sheet1!C970,Sheet2!$H$2:$J$300,3,FALSE)</f>
        <v>UTA</v>
      </c>
      <c r="AG948" t="str">
        <f>VLOOKUP(Sheet1!D970,Sheet2!$H$2:$J$300,3,FALSE)</f>
        <v>HOU</v>
      </c>
      <c r="AH948" t="str">
        <f>VLOOKUP(Sheet1!E970,Sheet2!$H$2:$J$300,3,FALSE)</f>
        <v>DEN</v>
      </c>
      <c r="AI948" t="str">
        <f>VLOOKUP(Sheet1!F970,Sheet2!$H$2:$J$300,3,FALSE)</f>
        <v>PHO</v>
      </c>
      <c r="AJ948" t="str">
        <f>VLOOKUP(Sheet1!G970,Sheet2!$H$2:$J$300,3,FALSE)</f>
        <v>HOU</v>
      </c>
      <c r="AK948" t="str">
        <f>VLOOKUP(Sheet1!H970,Sheet2!$H$2:$J$300,3,FALSE)</f>
        <v>HOU</v>
      </c>
      <c r="AL948" t="str">
        <f>VLOOKUP(Sheet1!I970,Sheet2!$H$2:$J$300,3,FALSE)</f>
        <v>PHO</v>
      </c>
      <c r="AM948" t="str">
        <f>VLOOKUP(Sheet1!J970,Sheet2!$H$2:$J$300,3,FALSE)</f>
        <v>MIN</v>
      </c>
      <c r="AN948">
        <f si="141" t="shared"/>
        <v>1</v>
      </c>
      <c r="AO948">
        <f si="142" t="shared"/>
        <v>1</v>
      </c>
      <c r="AP948">
        <f si="143" t="shared"/>
        <v>3</v>
      </c>
      <c r="AQ948">
        <f si="144" t="shared"/>
        <v>1</v>
      </c>
      <c r="AR948">
        <f si="145" t="shared"/>
        <v>2</v>
      </c>
      <c r="AS948">
        <f si="146" t="shared"/>
        <v>3</v>
      </c>
      <c r="AT948">
        <f si="147" t="shared"/>
        <v>3</v>
      </c>
      <c r="AU948">
        <f si="148" t="shared"/>
        <v>2</v>
      </c>
      <c r="AV948">
        <f si="149" t="shared"/>
        <v>1</v>
      </c>
      <c r="AW948">
        <f si="150" t="shared"/>
        <v>3</v>
      </c>
    </row>
    <row r="949" spans="30:49" x14ac:dyDescent="0.25">
      <c r="AD949">
        <v>948</v>
      </c>
      <c r="AE949" t="str">
        <f>VLOOKUP(Sheet1!B971,Sheet2!$H$2:$J$300,3,FALSE)</f>
        <v>PHI</v>
      </c>
      <c r="AF949" t="str">
        <f>VLOOKUP(Sheet1!C971,Sheet2!$H$2:$J$300,3,FALSE)</f>
        <v>ATL</v>
      </c>
      <c r="AG949" t="str">
        <f>VLOOKUP(Sheet1!D971,Sheet2!$H$2:$J$300,3,FALSE)</f>
        <v>PHO</v>
      </c>
      <c r="AH949" t="str">
        <f>VLOOKUP(Sheet1!E971,Sheet2!$H$2:$J$300,3,FALSE)</f>
        <v>DEN</v>
      </c>
      <c r="AI949" t="str">
        <f>VLOOKUP(Sheet1!F971,Sheet2!$H$2:$J$300,3,FALSE)</f>
        <v>UTA</v>
      </c>
      <c r="AJ949" t="str">
        <f>VLOOKUP(Sheet1!G971,Sheet2!$H$2:$J$300,3,FALSE)</f>
        <v>UTA</v>
      </c>
      <c r="AK949" t="str">
        <f>VLOOKUP(Sheet1!H971,Sheet2!$H$2:$J$300,3,FALSE)</f>
        <v>PHO</v>
      </c>
      <c r="AL949" t="str">
        <f>VLOOKUP(Sheet1!I971,Sheet2!$H$2:$J$300,3,FALSE)</f>
        <v>DEN</v>
      </c>
      <c r="AM949" t="str">
        <f>VLOOKUP(Sheet1!J971,Sheet2!$H$2:$J$300,3,FALSE)</f>
        <v>PHI</v>
      </c>
      <c r="AN949">
        <f si="141" t="shared"/>
        <v>2</v>
      </c>
      <c r="AO949">
        <f si="142" t="shared"/>
        <v>1</v>
      </c>
      <c r="AP949">
        <f si="143" t="shared"/>
        <v>2</v>
      </c>
      <c r="AQ949">
        <f si="144" t="shared"/>
        <v>2</v>
      </c>
      <c r="AR949">
        <f si="145" t="shared"/>
        <v>2</v>
      </c>
      <c r="AS949">
        <f si="146" t="shared"/>
        <v>2</v>
      </c>
      <c r="AT949">
        <f si="147" t="shared"/>
        <v>2</v>
      </c>
      <c r="AU949">
        <f si="148" t="shared"/>
        <v>2</v>
      </c>
      <c r="AV949">
        <f si="149" t="shared"/>
        <v>2</v>
      </c>
      <c r="AW949">
        <f si="150" t="shared"/>
        <v>2</v>
      </c>
    </row>
    <row r="950" spans="30:49" x14ac:dyDescent="0.25">
      <c r="AD950">
        <v>949</v>
      </c>
      <c r="AE950" t="str">
        <f>VLOOKUP(Sheet1!B972,Sheet2!$H$2:$J$300,3,FALSE)</f>
        <v>PHI</v>
      </c>
      <c r="AF950" t="str">
        <f>VLOOKUP(Sheet1!C972,Sheet2!$H$2:$J$300,3,FALSE)</f>
        <v>MIN</v>
      </c>
      <c r="AG950" t="str">
        <f>VLOOKUP(Sheet1!D972,Sheet2!$H$2:$J$300,3,FALSE)</f>
        <v>PHI</v>
      </c>
      <c r="AH950" t="str">
        <f>VLOOKUP(Sheet1!E972,Sheet2!$H$2:$J$300,3,FALSE)</f>
        <v>SAC</v>
      </c>
      <c r="AI950" t="str">
        <f>VLOOKUP(Sheet1!F972,Sheet2!$H$2:$J$300,3,FALSE)</f>
        <v>PHO</v>
      </c>
      <c r="AJ950" t="str">
        <f>VLOOKUP(Sheet1!G972,Sheet2!$H$2:$J$300,3,FALSE)</f>
        <v>PHI</v>
      </c>
      <c r="AK950" t="str">
        <f>VLOOKUP(Sheet1!H972,Sheet2!$H$2:$J$300,3,FALSE)</f>
        <v>PHO</v>
      </c>
      <c r="AL950" t="str">
        <f>VLOOKUP(Sheet1!I972,Sheet2!$H$2:$J$300,3,FALSE)</f>
        <v>UTA</v>
      </c>
      <c r="AM950" t="str">
        <f>VLOOKUP(Sheet1!J972,Sheet2!$H$2:$J$300,3,FALSE)</f>
        <v>MIN</v>
      </c>
      <c r="AN950">
        <f ref="AN950:AN1001" si="151" t="shared">COUNTIF($AE950:$AM950,AE950)</f>
        <v>3</v>
      </c>
      <c r="AO950">
        <f ref="AO950:AO1001" si="152" t="shared">COUNTIF($AE950:$AM950,AF950)</f>
        <v>2</v>
      </c>
      <c r="AP950">
        <f ref="AP950:AP1001" si="153" t="shared">COUNTIF($AE950:$AM950,AG950)</f>
        <v>3</v>
      </c>
      <c r="AQ950">
        <f ref="AQ950:AQ1001" si="154" t="shared">COUNTIF($AE950:$AM950,AH950)</f>
        <v>1</v>
      </c>
      <c r="AR950">
        <f ref="AR950:AR1001" si="155" t="shared">COUNTIF($AE950:$AM950,AI950)</f>
        <v>2</v>
      </c>
      <c r="AS950">
        <f ref="AS950:AS1001" si="156" t="shared">COUNTIF($AE950:$AM950,AJ950)</f>
        <v>3</v>
      </c>
      <c r="AT950">
        <f ref="AT950:AT1001" si="157" t="shared">COUNTIF($AE950:$AM950,AK950)</f>
        <v>2</v>
      </c>
      <c r="AU950">
        <f ref="AU950:AU1001" si="158" t="shared">COUNTIF($AE950:$AM950,AL950)</f>
        <v>1</v>
      </c>
      <c r="AV950">
        <f ref="AV950:AV1001" si="159" t="shared">COUNTIF($AE950:$AM950,AM950)</f>
        <v>2</v>
      </c>
      <c r="AW950">
        <f ref="AW950:AW1001" si="160" t="shared">MAX(AN950:AV950)</f>
        <v>3</v>
      </c>
    </row>
    <row r="951" spans="30:49" x14ac:dyDescent="0.25">
      <c r="AD951">
        <v>950</v>
      </c>
      <c r="AE951" t="str">
        <f>VLOOKUP(Sheet1!B973,Sheet2!$H$2:$J$300,3,FALSE)</f>
        <v>PHI</v>
      </c>
      <c r="AF951" t="str">
        <f>VLOOKUP(Sheet1!C973,Sheet2!$H$2:$J$300,3,FALSE)</f>
        <v>ATL</v>
      </c>
      <c r="AG951" t="str">
        <f>VLOOKUP(Sheet1!D973,Sheet2!$H$2:$J$300,3,FALSE)</f>
        <v>PHO</v>
      </c>
      <c r="AH951" t="str">
        <f>VLOOKUP(Sheet1!E973,Sheet2!$H$2:$J$300,3,FALSE)</f>
        <v>DEN</v>
      </c>
      <c r="AI951" t="str">
        <f>VLOOKUP(Sheet1!F973,Sheet2!$H$2:$J$300,3,FALSE)</f>
        <v>UTA</v>
      </c>
      <c r="AJ951" t="str">
        <f>VLOOKUP(Sheet1!G973,Sheet2!$H$2:$J$300,3,FALSE)</f>
        <v>HOU</v>
      </c>
      <c r="AK951" t="str">
        <f>VLOOKUP(Sheet1!H973,Sheet2!$H$2:$J$300,3,FALSE)</f>
        <v>ATL</v>
      </c>
      <c r="AL951" t="str">
        <f>VLOOKUP(Sheet1!I973,Sheet2!$H$2:$J$300,3,FALSE)</f>
        <v>DEN</v>
      </c>
      <c r="AM951" t="str">
        <f>VLOOKUP(Sheet1!J973,Sheet2!$H$2:$J$300,3,FALSE)</f>
        <v>UTA</v>
      </c>
      <c r="AN951">
        <f si="151" t="shared"/>
        <v>1</v>
      </c>
      <c r="AO951">
        <f si="152" t="shared"/>
        <v>2</v>
      </c>
      <c r="AP951">
        <f si="153" t="shared"/>
        <v>1</v>
      </c>
      <c r="AQ951">
        <f si="154" t="shared"/>
        <v>2</v>
      </c>
      <c r="AR951">
        <f si="155" t="shared"/>
        <v>2</v>
      </c>
      <c r="AS951">
        <f si="156" t="shared"/>
        <v>1</v>
      </c>
      <c r="AT951">
        <f si="157" t="shared"/>
        <v>2</v>
      </c>
      <c r="AU951">
        <f si="158" t="shared"/>
        <v>2</v>
      </c>
      <c r="AV951">
        <f si="159" t="shared"/>
        <v>2</v>
      </c>
      <c r="AW951">
        <f si="160" t="shared"/>
        <v>2</v>
      </c>
    </row>
    <row r="952" spans="30:49" x14ac:dyDescent="0.25">
      <c r="AD952">
        <v>951</v>
      </c>
      <c r="AE952" t="str">
        <f>VLOOKUP(Sheet1!B974,Sheet2!$H$2:$J$300,3,FALSE)</f>
        <v>PHI</v>
      </c>
      <c r="AF952" t="str">
        <f>VLOOKUP(Sheet1!C974,Sheet2!$H$2:$J$300,3,FALSE)</f>
        <v>MIN</v>
      </c>
      <c r="AG952" t="str">
        <f>VLOOKUP(Sheet1!D974,Sheet2!$H$2:$J$300,3,FALSE)</f>
        <v>PHO</v>
      </c>
      <c r="AH952" t="str">
        <f>VLOOKUP(Sheet1!E974,Sheet2!$H$2:$J$300,3,FALSE)</f>
        <v>SAC</v>
      </c>
      <c r="AI952" t="str">
        <f>VLOOKUP(Sheet1!F974,Sheet2!$H$2:$J$300,3,FALSE)</f>
        <v>ATL</v>
      </c>
      <c r="AJ952" t="str">
        <f>VLOOKUP(Sheet1!G974,Sheet2!$H$2:$J$300,3,FALSE)</f>
        <v>PHI</v>
      </c>
      <c r="AK952" t="str">
        <f>VLOOKUP(Sheet1!H974,Sheet2!$H$2:$J$300,3,FALSE)</f>
        <v>PHO</v>
      </c>
      <c r="AL952" t="str">
        <f>VLOOKUP(Sheet1!I974,Sheet2!$H$2:$J$300,3,FALSE)</f>
        <v>DEN</v>
      </c>
      <c r="AM952" t="str">
        <f>VLOOKUP(Sheet1!J974,Sheet2!$H$2:$J$300,3,FALSE)</f>
        <v>PHI</v>
      </c>
      <c r="AN952">
        <f si="151" t="shared"/>
        <v>3</v>
      </c>
      <c r="AO952">
        <f si="152" t="shared"/>
        <v>1</v>
      </c>
      <c r="AP952">
        <f si="153" t="shared"/>
        <v>2</v>
      </c>
      <c r="AQ952">
        <f si="154" t="shared"/>
        <v>1</v>
      </c>
      <c r="AR952">
        <f si="155" t="shared"/>
        <v>1</v>
      </c>
      <c r="AS952">
        <f si="156" t="shared"/>
        <v>3</v>
      </c>
      <c r="AT952">
        <f si="157" t="shared"/>
        <v>2</v>
      </c>
      <c r="AU952">
        <f si="158" t="shared"/>
        <v>1</v>
      </c>
      <c r="AV952">
        <f si="159" t="shared"/>
        <v>3</v>
      </c>
      <c r="AW952">
        <f si="160" t="shared"/>
        <v>3</v>
      </c>
    </row>
    <row r="953" spans="30:49" x14ac:dyDescent="0.25">
      <c r="AD953">
        <v>952</v>
      </c>
      <c r="AE953" t="str">
        <f>VLOOKUP(Sheet1!B975,Sheet2!$H$2:$J$300,3,FALSE)</f>
        <v>ATL</v>
      </c>
      <c r="AF953" t="str">
        <f>VLOOKUP(Sheet1!C975,Sheet2!$H$2:$J$300,3,FALSE)</f>
        <v>PHI</v>
      </c>
      <c r="AG953" t="str">
        <f>VLOOKUP(Sheet1!D975,Sheet2!$H$2:$J$300,3,FALSE)</f>
        <v>PHI</v>
      </c>
      <c r="AH953" t="str">
        <f>VLOOKUP(Sheet1!E975,Sheet2!$H$2:$J$300,3,FALSE)</f>
        <v>DEN</v>
      </c>
      <c r="AI953" t="str">
        <f>VLOOKUP(Sheet1!F975,Sheet2!$H$2:$J$300,3,FALSE)</f>
        <v>PHO</v>
      </c>
      <c r="AJ953" t="str">
        <f>VLOOKUP(Sheet1!G975,Sheet2!$H$2:$J$300,3,FALSE)</f>
        <v>PHI</v>
      </c>
      <c r="AK953" t="str">
        <f>VLOOKUP(Sheet1!H975,Sheet2!$H$2:$J$300,3,FALSE)</f>
        <v>HOU</v>
      </c>
      <c r="AL953" t="str">
        <f>VLOOKUP(Sheet1!I975,Sheet2!$H$2:$J$300,3,FALSE)</f>
        <v>ATL</v>
      </c>
      <c r="AM953" t="str">
        <f>VLOOKUP(Sheet1!J975,Sheet2!$H$2:$J$300,3,FALSE)</f>
        <v>MIN</v>
      </c>
      <c r="AN953">
        <f si="151" t="shared"/>
        <v>2</v>
      </c>
      <c r="AO953">
        <f si="152" t="shared"/>
        <v>3</v>
      </c>
      <c r="AP953">
        <f si="153" t="shared"/>
        <v>3</v>
      </c>
      <c r="AQ953">
        <f si="154" t="shared"/>
        <v>1</v>
      </c>
      <c r="AR953">
        <f si="155" t="shared"/>
        <v>1</v>
      </c>
      <c r="AS953">
        <f si="156" t="shared"/>
        <v>3</v>
      </c>
      <c r="AT953">
        <f si="157" t="shared"/>
        <v>1</v>
      </c>
      <c r="AU953">
        <f si="158" t="shared"/>
        <v>2</v>
      </c>
      <c r="AV953">
        <f si="159" t="shared"/>
        <v>1</v>
      </c>
      <c r="AW953">
        <f si="160" t="shared"/>
        <v>3</v>
      </c>
    </row>
    <row r="954" spans="30:49" x14ac:dyDescent="0.25">
      <c r="AD954">
        <v>953</v>
      </c>
      <c r="AE954" t="str">
        <f>VLOOKUP(Sheet1!B976,Sheet2!$H$2:$J$300,3,FALSE)</f>
        <v>PHI</v>
      </c>
      <c r="AF954" t="str">
        <f>VLOOKUP(Sheet1!C976,Sheet2!$H$2:$J$300,3,FALSE)</f>
        <v>ATL</v>
      </c>
      <c r="AG954" t="str">
        <f>VLOOKUP(Sheet1!D976,Sheet2!$H$2:$J$300,3,FALSE)</f>
        <v>HOU</v>
      </c>
      <c r="AH954" t="str">
        <f>VLOOKUP(Sheet1!E976,Sheet2!$H$2:$J$300,3,FALSE)</f>
        <v>DEN</v>
      </c>
      <c r="AI954" t="str">
        <f>VLOOKUP(Sheet1!F976,Sheet2!$H$2:$J$300,3,FALSE)</f>
        <v>ATL</v>
      </c>
      <c r="AJ954" t="str">
        <f>VLOOKUP(Sheet1!G976,Sheet2!$H$2:$J$300,3,FALSE)</f>
        <v>PHI</v>
      </c>
      <c r="AK954" t="str">
        <f>VLOOKUP(Sheet1!H976,Sheet2!$H$2:$J$300,3,FALSE)</f>
        <v>PHO</v>
      </c>
      <c r="AL954" t="str">
        <f>VLOOKUP(Sheet1!I976,Sheet2!$H$2:$J$300,3,FALSE)</f>
        <v>DEN</v>
      </c>
      <c r="AM954" t="str">
        <f>VLOOKUP(Sheet1!J976,Sheet2!$H$2:$J$300,3,FALSE)</f>
        <v>UTA</v>
      </c>
      <c r="AN954">
        <f si="151" t="shared"/>
        <v>2</v>
      </c>
      <c r="AO954">
        <f si="152" t="shared"/>
        <v>2</v>
      </c>
      <c r="AP954">
        <f si="153" t="shared"/>
        <v>1</v>
      </c>
      <c r="AQ954">
        <f si="154" t="shared"/>
        <v>2</v>
      </c>
      <c r="AR954">
        <f si="155" t="shared"/>
        <v>2</v>
      </c>
      <c r="AS954">
        <f si="156" t="shared"/>
        <v>2</v>
      </c>
      <c r="AT954">
        <f si="157" t="shared"/>
        <v>1</v>
      </c>
      <c r="AU954">
        <f si="158" t="shared"/>
        <v>2</v>
      </c>
      <c r="AV954">
        <f si="159" t="shared"/>
        <v>1</v>
      </c>
      <c r="AW954">
        <f si="160" t="shared"/>
        <v>2</v>
      </c>
    </row>
    <row r="955" spans="30:49" x14ac:dyDescent="0.25">
      <c r="AD955">
        <v>954</v>
      </c>
      <c r="AE955" t="str">
        <f>VLOOKUP(Sheet1!B977,Sheet2!$H$2:$J$300,3,FALSE)</f>
        <v>PHI</v>
      </c>
      <c r="AF955" t="str">
        <f>VLOOKUP(Sheet1!C977,Sheet2!$H$2:$J$300,3,FALSE)</f>
        <v>PHI</v>
      </c>
      <c r="AG955" t="str">
        <f>VLOOKUP(Sheet1!D977,Sheet2!$H$2:$J$300,3,FALSE)</f>
        <v>PHI</v>
      </c>
      <c r="AH955" t="str">
        <f>VLOOKUP(Sheet1!E977,Sheet2!$H$2:$J$300,3,FALSE)</f>
        <v>DEN</v>
      </c>
      <c r="AI955" t="str">
        <f>VLOOKUP(Sheet1!F977,Sheet2!$H$2:$J$300,3,FALSE)</f>
        <v>PHO</v>
      </c>
      <c r="AJ955" t="str">
        <f>VLOOKUP(Sheet1!G977,Sheet2!$H$2:$J$300,3,FALSE)</f>
        <v>UTA</v>
      </c>
      <c r="AK955" t="str">
        <f>VLOOKUP(Sheet1!H977,Sheet2!$H$2:$J$300,3,FALSE)</f>
        <v>PHO</v>
      </c>
      <c r="AL955" t="str">
        <f>VLOOKUP(Sheet1!I977,Sheet2!$H$2:$J$300,3,FALSE)</f>
        <v>DEN</v>
      </c>
      <c r="AM955" t="str">
        <f>VLOOKUP(Sheet1!J977,Sheet2!$H$2:$J$300,3,FALSE)</f>
        <v>DEN</v>
      </c>
      <c r="AN955">
        <f si="151" t="shared"/>
        <v>3</v>
      </c>
      <c r="AO955">
        <f si="152" t="shared"/>
        <v>3</v>
      </c>
      <c r="AP955">
        <f si="153" t="shared"/>
        <v>3</v>
      </c>
      <c r="AQ955">
        <f si="154" t="shared"/>
        <v>3</v>
      </c>
      <c r="AR955">
        <f si="155" t="shared"/>
        <v>2</v>
      </c>
      <c r="AS955">
        <f si="156" t="shared"/>
        <v>1</v>
      </c>
      <c r="AT955">
        <f si="157" t="shared"/>
        <v>2</v>
      </c>
      <c r="AU955">
        <f si="158" t="shared"/>
        <v>3</v>
      </c>
      <c r="AV955">
        <f si="159" t="shared"/>
        <v>3</v>
      </c>
      <c r="AW955">
        <f si="160" t="shared"/>
        <v>3</v>
      </c>
    </row>
    <row r="956" spans="30:49" x14ac:dyDescent="0.25">
      <c r="AD956">
        <v>955</v>
      </c>
      <c r="AE956" t="str">
        <f>VLOOKUP(Sheet1!B978,Sheet2!$H$2:$J$300,3,FALSE)</f>
        <v>PHI</v>
      </c>
      <c r="AF956" t="str">
        <f>VLOOKUP(Sheet1!C978,Sheet2!$H$2:$J$300,3,FALSE)</f>
        <v>PHI</v>
      </c>
      <c r="AG956" t="str">
        <f>VLOOKUP(Sheet1!D978,Sheet2!$H$2:$J$300,3,FALSE)</f>
        <v>PHO</v>
      </c>
      <c r="AH956" t="str">
        <f>VLOOKUP(Sheet1!E978,Sheet2!$H$2:$J$300,3,FALSE)</f>
        <v>PHI</v>
      </c>
      <c r="AI956" t="str">
        <f>VLOOKUP(Sheet1!F978,Sheet2!$H$2:$J$300,3,FALSE)</f>
        <v>ATL</v>
      </c>
      <c r="AJ956" t="str">
        <f>VLOOKUP(Sheet1!G978,Sheet2!$H$2:$J$300,3,FALSE)</f>
        <v>PHI</v>
      </c>
      <c r="AK956" t="str">
        <f>VLOOKUP(Sheet1!H978,Sheet2!$H$2:$J$300,3,FALSE)</f>
        <v>ATL</v>
      </c>
      <c r="AL956" t="str">
        <f>VLOOKUP(Sheet1!I978,Sheet2!$H$2:$J$300,3,FALSE)</f>
        <v>DEN</v>
      </c>
      <c r="AM956" t="str">
        <f>VLOOKUP(Sheet1!J978,Sheet2!$H$2:$J$300,3,FALSE)</f>
        <v>UTA</v>
      </c>
      <c r="AN956">
        <f si="151" t="shared"/>
        <v>4</v>
      </c>
      <c r="AO956">
        <f si="152" t="shared"/>
        <v>4</v>
      </c>
      <c r="AP956">
        <f si="153" t="shared"/>
        <v>1</v>
      </c>
      <c r="AQ956">
        <f si="154" t="shared"/>
        <v>4</v>
      </c>
      <c r="AR956">
        <f si="155" t="shared"/>
        <v>2</v>
      </c>
      <c r="AS956">
        <f si="156" t="shared"/>
        <v>4</v>
      </c>
      <c r="AT956">
        <f si="157" t="shared"/>
        <v>2</v>
      </c>
      <c r="AU956">
        <f si="158" t="shared"/>
        <v>1</v>
      </c>
      <c r="AV956">
        <f si="159" t="shared"/>
        <v>1</v>
      </c>
      <c r="AW956">
        <f si="160" t="shared"/>
        <v>4</v>
      </c>
    </row>
    <row r="957" spans="30:49" x14ac:dyDescent="0.25">
      <c r="AD957">
        <v>956</v>
      </c>
      <c r="AE957" t="str">
        <f>VLOOKUP(Sheet1!B979,Sheet2!$H$2:$J$300,3,FALSE)</f>
        <v>PHI</v>
      </c>
      <c r="AF957" t="str">
        <f>VLOOKUP(Sheet1!C979,Sheet2!$H$2:$J$300,3,FALSE)</f>
        <v>MIN</v>
      </c>
      <c r="AG957" t="str">
        <f>VLOOKUP(Sheet1!D979,Sheet2!$H$2:$J$300,3,FALSE)</f>
        <v>PHI</v>
      </c>
      <c r="AH957" t="str">
        <f>VLOOKUP(Sheet1!E979,Sheet2!$H$2:$J$300,3,FALSE)</f>
        <v>DEN</v>
      </c>
      <c r="AI957" t="str">
        <f>VLOOKUP(Sheet1!F979,Sheet2!$H$2:$J$300,3,FALSE)</f>
        <v>PHO</v>
      </c>
      <c r="AJ957" t="str">
        <f>VLOOKUP(Sheet1!G979,Sheet2!$H$2:$J$300,3,FALSE)</f>
        <v>HOU</v>
      </c>
      <c r="AK957" t="str">
        <f>VLOOKUP(Sheet1!H979,Sheet2!$H$2:$J$300,3,FALSE)</f>
        <v>HOU</v>
      </c>
      <c r="AL957" t="str">
        <f>VLOOKUP(Sheet1!I979,Sheet2!$H$2:$J$300,3,FALSE)</f>
        <v>MIN</v>
      </c>
      <c r="AM957" t="str">
        <f>VLOOKUP(Sheet1!J979,Sheet2!$H$2:$J$300,3,FALSE)</f>
        <v>UTA</v>
      </c>
      <c r="AN957">
        <f si="151" t="shared"/>
        <v>2</v>
      </c>
      <c r="AO957">
        <f si="152" t="shared"/>
        <v>2</v>
      </c>
      <c r="AP957">
        <f si="153" t="shared"/>
        <v>2</v>
      </c>
      <c r="AQ957">
        <f si="154" t="shared"/>
        <v>1</v>
      </c>
      <c r="AR957">
        <f si="155" t="shared"/>
        <v>1</v>
      </c>
      <c r="AS957">
        <f si="156" t="shared"/>
        <v>2</v>
      </c>
      <c r="AT957">
        <f si="157" t="shared"/>
        <v>2</v>
      </c>
      <c r="AU957">
        <f si="158" t="shared"/>
        <v>2</v>
      </c>
      <c r="AV957">
        <f si="159" t="shared"/>
        <v>1</v>
      </c>
      <c r="AW957">
        <f si="160" t="shared"/>
        <v>2</v>
      </c>
    </row>
    <row r="958" spans="30:49" x14ac:dyDescent="0.25">
      <c r="AD958">
        <v>957</v>
      </c>
      <c r="AE958" t="str">
        <f>VLOOKUP(Sheet1!B980,Sheet2!$H$2:$J$300,3,FALSE)</f>
        <v>PHI</v>
      </c>
      <c r="AF958" t="str">
        <f>VLOOKUP(Sheet1!C980,Sheet2!$H$2:$J$300,3,FALSE)</f>
        <v>PHO</v>
      </c>
      <c r="AG958" t="str">
        <f>VLOOKUP(Sheet1!D980,Sheet2!$H$2:$J$300,3,FALSE)</f>
        <v>PHI</v>
      </c>
      <c r="AH958" t="str">
        <f>VLOOKUP(Sheet1!E980,Sheet2!$H$2:$J$300,3,FALSE)</f>
        <v>MIN</v>
      </c>
      <c r="AI958" t="str">
        <f>VLOOKUP(Sheet1!F980,Sheet2!$H$2:$J$300,3,FALSE)</f>
        <v>PHO</v>
      </c>
      <c r="AJ958" t="str">
        <f>VLOOKUP(Sheet1!G980,Sheet2!$H$2:$J$300,3,FALSE)</f>
        <v>PHI</v>
      </c>
      <c r="AK958" t="str">
        <f>VLOOKUP(Sheet1!H980,Sheet2!$H$2:$J$300,3,FALSE)</f>
        <v>HOU</v>
      </c>
      <c r="AL958" t="str">
        <f>VLOOKUP(Sheet1!I980,Sheet2!$H$2:$J$300,3,FALSE)</f>
        <v>PHO</v>
      </c>
      <c r="AM958" t="str">
        <f>VLOOKUP(Sheet1!J980,Sheet2!$H$2:$J$300,3,FALSE)</f>
        <v>PHO</v>
      </c>
      <c r="AN958">
        <f si="151" t="shared"/>
        <v>3</v>
      </c>
      <c r="AO958">
        <f si="152" t="shared"/>
        <v>4</v>
      </c>
      <c r="AP958">
        <f si="153" t="shared"/>
        <v>3</v>
      </c>
      <c r="AQ958">
        <f si="154" t="shared"/>
        <v>1</v>
      </c>
      <c r="AR958">
        <f si="155" t="shared"/>
        <v>4</v>
      </c>
      <c r="AS958">
        <f si="156" t="shared"/>
        <v>3</v>
      </c>
      <c r="AT958">
        <f si="157" t="shared"/>
        <v>1</v>
      </c>
      <c r="AU958">
        <f si="158" t="shared"/>
        <v>4</v>
      </c>
      <c r="AV958">
        <f si="159" t="shared"/>
        <v>4</v>
      </c>
      <c r="AW958">
        <f si="160" t="shared"/>
        <v>4</v>
      </c>
    </row>
    <row r="959" spans="30:49" x14ac:dyDescent="0.25">
      <c r="AD959">
        <v>958</v>
      </c>
      <c r="AE959" t="str">
        <f>VLOOKUP(Sheet1!B981,Sheet2!$H$2:$J$300,3,FALSE)</f>
        <v>PHI</v>
      </c>
      <c r="AF959" t="str">
        <f>VLOOKUP(Sheet1!C981,Sheet2!$H$2:$J$300,3,FALSE)</f>
        <v>ATL</v>
      </c>
      <c r="AG959" t="str">
        <f>VLOOKUP(Sheet1!D981,Sheet2!$H$2:$J$300,3,FALSE)</f>
        <v>PHO</v>
      </c>
      <c r="AH959" t="str">
        <f>VLOOKUP(Sheet1!E981,Sheet2!$H$2:$J$300,3,FALSE)</f>
        <v>PHI</v>
      </c>
      <c r="AI959" t="str">
        <f>VLOOKUP(Sheet1!F981,Sheet2!$H$2:$J$300,3,FALSE)</f>
        <v>PHO</v>
      </c>
      <c r="AJ959" t="str">
        <f>VLOOKUP(Sheet1!G981,Sheet2!$H$2:$J$300,3,FALSE)</f>
        <v>HOU</v>
      </c>
      <c r="AK959" t="str">
        <f>VLOOKUP(Sheet1!H981,Sheet2!$H$2:$J$300,3,FALSE)</f>
        <v>PHO</v>
      </c>
      <c r="AL959" t="str">
        <f>VLOOKUP(Sheet1!I981,Sheet2!$H$2:$J$300,3,FALSE)</f>
        <v>MIN</v>
      </c>
      <c r="AM959" t="str">
        <f>VLOOKUP(Sheet1!J981,Sheet2!$H$2:$J$300,3,FALSE)</f>
        <v>UTA</v>
      </c>
      <c r="AN959">
        <f si="151" t="shared"/>
        <v>2</v>
      </c>
      <c r="AO959">
        <f si="152" t="shared"/>
        <v>1</v>
      </c>
      <c r="AP959">
        <f si="153" t="shared"/>
        <v>3</v>
      </c>
      <c r="AQ959">
        <f si="154" t="shared"/>
        <v>2</v>
      </c>
      <c r="AR959">
        <f si="155" t="shared"/>
        <v>3</v>
      </c>
      <c r="AS959">
        <f si="156" t="shared"/>
        <v>1</v>
      </c>
      <c r="AT959">
        <f si="157" t="shared"/>
        <v>3</v>
      </c>
      <c r="AU959">
        <f si="158" t="shared"/>
        <v>1</v>
      </c>
      <c r="AV959">
        <f si="159" t="shared"/>
        <v>1</v>
      </c>
      <c r="AW959">
        <f si="160" t="shared"/>
        <v>3</v>
      </c>
    </row>
    <row r="960" spans="30:49" x14ac:dyDescent="0.25">
      <c r="AD960">
        <v>959</v>
      </c>
      <c r="AE960" t="str">
        <f>VLOOKUP(Sheet1!B982,Sheet2!$H$2:$J$300,3,FALSE)</f>
        <v>PHI</v>
      </c>
      <c r="AF960" t="str">
        <f>VLOOKUP(Sheet1!C982,Sheet2!$H$2:$J$300,3,FALSE)</f>
        <v>SAC</v>
      </c>
      <c r="AG960" t="str">
        <f>VLOOKUP(Sheet1!D982,Sheet2!$H$2:$J$300,3,FALSE)</f>
        <v>PHI</v>
      </c>
      <c r="AH960" t="str">
        <f>VLOOKUP(Sheet1!E982,Sheet2!$H$2:$J$300,3,FALSE)</f>
        <v>DEN</v>
      </c>
      <c r="AI960" t="str">
        <f>VLOOKUP(Sheet1!F982,Sheet2!$H$2:$J$300,3,FALSE)</f>
        <v>PHO</v>
      </c>
      <c r="AJ960" t="str">
        <f>VLOOKUP(Sheet1!G982,Sheet2!$H$2:$J$300,3,FALSE)</f>
        <v>PHI</v>
      </c>
      <c r="AK960" t="str">
        <f>VLOOKUP(Sheet1!H982,Sheet2!$H$2:$J$300,3,FALSE)</f>
        <v>PHO</v>
      </c>
      <c r="AL960" t="str">
        <f>VLOOKUP(Sheet1!I982,Sheet2!$H$2:$J$300,3,FALSE)</f>
        <v>MIN</v>
      </c>
      <c r="AM960" t="str">
        <f>VLOOKUP(Sheet1!J982,Sheet2!$H$2:$J$300,3,FALSE)</f>
        <v>UTA</v>
      </c>
      <c r="AN960">
        <f si="151" t="shared"/>
        <v>3</v>
      </c>
      <c r="AO960">
        <f si="152" t="shared"/>
        <v>1</v>
      </c>
      <c r="AP960">
        <f si="153" t="shared"/>
        <v>3</v>
      </c>
      <c r="AQ960">
        <f si="154" t="shared"/>
        <v>1</v>
      </c>
      <c r="AR960">
        <f si="155" t="shared"/>
        <v>2</v>
      </c>
      <c r="AS960">
        <f si="156" t="shared"/>
        <v>3</v>
      </c>
      <c r="AT960">
        <f si="157" t="shared"/>
        <v>2</v>
      </c>
      <c r="AU960">
        <f si="158" t="shared"/>
        <v>1</v>
      </c>
      <c r="AV960">
        <f si="159" t="shared"/>
        <v>1</v>
      </c>
      <c r="AW960">
        <f si="160" t="shared"/>
        <v>3</v>
      </c>
    </row>
    <row r="961" spans="30:49" x14ac:dyDescent="0.25">
      <c r="AD961">
        <v>960</v>
      </c>
      <c r="AE961" t="str">
        <f>VLOOKUP(Sheet1!B983,Sheet2!$H$2:$J$300,3,FALSE)</f>
        <v>PHI</v>
      </c>
      <c r="AF961" t="str">
        <f>VLOOKUP(Sheet1!C983,Sheet2!$H$2:$J$300,3,FALSE)</f>
        <v>PHI</v>
      </c>
      <c r="AG961" t="str">
        <f>VLOOKUP(Sheet1!D983,Sheet2!$H$2:$J$300,3,FALSE)</f>
        <v>PHO</v>
      </c>
      <c r="AH961" t="str">
        <f>VLOOKUP(Sheet1!E983,Sheet2!$H$2:$J$300,3,FALSE)</f>
        <v>DEN</v>
      </c>
      <c r="AI961" t="str">
        <f>VLOOKUP(Sheet1!F983,Sheet2!$H$2:$J$300,3,FALSE)</f>
        <v>DEN</v>
      </c>
      <c r="AJ961" t="str">
        <f>VLOOKUP(Sheet1!G983,Sheet2!$H$2:$J$300,3,FALSE)</f>
        <v>PHO</v>
      </c>
      <c r="AK961" t="str">
        <f>VLOOKUP(Sheet1!H983,Sheet2!$H$2:$J$300,3,FALSE)</f>
        <v>ATL</v>
      </c>
      <c r="AL961" t="str">
        <f>VLOOKUP(Sheet1!I983,Sheet2!$H$2:$J$300,3,FALSE)</f>
        <v>MIN</v>
      </c>
      <c r="AM961" t="str">
        <f>VLOOKUP(Sheet1!J983,Sheet2!$H$2:$J$300,3,FALSE)</f>
        <v>UTA</v>
      </c>
      <c r="AN961">
        <f si="151" t="shared"/>
        <v>2</v>
      </c>
      <c r="AO961">
        <f si="152" t="shared"/>
        <v>2</v>
      </c>
      <c r="AP961">
        <f si="153" t="shared"/>
        <v>2</v>
      </c>
      <c r="AQ961">
        <f si="154" t="shared"/>
        <v>2</v>
      </c>
      <c r="AR961">
        <f si="155" t="shared"/>
        <v>2</v>
      </c>
      <c r="AS961">
        <f si="156" t="shared"/>
        <v>2</v>
      </c>
      <c r="AT961">
        <f si="157" t="shared"/>
        <v>1</v>
      </c>
      <c r="AU961">
        <f si="158" t="shared"/>
        <v>1</v>
      </c>
      <c r="AV961">
        <f si="159" t="shared"/>
        <v>1</v>
      </c>
      <c r="AW961">
        <f si="160" t="shared"/>
        <v>2</v>
      </c>
    </row>
    <row r="962" spans="30:49" x14ac:dyDescent="0.25">
      <c r="AD962">
        <v>961</v>
      </c>
      <c r="AE962" t="str">
        <f>VLOOKUP(Sheet1!B984,Sheet2!$H$2:$J$300,3,FALSE)</f>
        <v>PHI</v>
      </c>
      <c r="AF962" t="str">
        <f>VLOOKUP(Sheet1!C984,Sheet2!$H$2:$J$300,3,FALSE)</f>
        <v>PHI</v>
      </c>
      <c r="AG962" t="str">
        <f>VLOOKUP(Sheet1!D984,Sheet2!$H$2:$J$300,3,FALSE)</f>
        <v>MIN</v>
      </c>
      <c r="AH962" t="str">
        <f>VLOOKUP(Sheet1!E984,Sheet2!$H$2:$J$300,3,FALSE)</f>
        <v>DEN</v>
      </c>
      <c r="AI962" t="str">
        <f>VLOOKUP(Sheet1!F984,Sheet2!$H$2:$J$300,3,FALSE)</f>
        <v>DEN</v>
      </c>
      <c r="AJ962" t="str">
        <f>VLOOKUP(Sheet1!G984,Sheet2!$H$2:$J$300,3,FALSE)</f>
        <v>UTA</v>
      </c>
      <c r="AK962" t="str">
        <f>VLOOKUP(Sheet1!H984,Sheet2!$H$2:$J$300,3,FALSE)</f>
        <v>PHO</v>
      </c>
      <c r="AL962" t="str">
        <f>VLOOKUP(Sheet1!I984,Sheet2!$H$2:$J$300,3,FALSE)</f>
        <v>DEN</v>
      </c>
      <c r="AM962" t="str">
        <f>VLOOKUP(Sheet1!J984,Sheet2!$H$2:$J$300,3,FALSE)</f>
        <v>PHI</v>
      </c>
      <c r="AN962">
        <f si="151" t="shared"/>
        <v>3</v>
      </c>
      <c r="AO962">
        <f si="152" t="shared"/>
        <v>3</v>
      </c>
      <c r="AP962">
        <f si="153" t="shared"/>
        <v>1</v>
      </c>
      <c r="AQ962">
        <f si="154" t="shared"/>
        <v>3</v>
      </c>
      <c r="AR962">
        <f si="155" t="shared"/>
        <v>3</v>
      </c>
      <c r="AS962">
        <f si="156" t="shared"/>
        <v>1</v>
      </c>
      <c r="AT962">
        <f si="157" t="shared"/>
        <v>1</v>
      </c>
      <c r="AU962">
        <f si="158" t="shared"/>
        <v>3</v>
      </c>
      <c r="AV962">
        <f si="159" t="shared"/>
        <v>3</v>
      </c>
      <c r="AW962">
        <f si="160" t="shared"/>
        <v>3</v>
      </c>
    </row>
    <row r="963" spans="30:49" x14ac:dyDescent="0.25">
      <c r="AD963">
        <v>962</v>
      </c>
      <c r="AE963" t="str">
        <f>VLOOKUP(Sheet1!B985,Sheet2!$H$2:$J$300,3,FALSE)</f>
        <v>PHI</v>
      </c>
      <c r="AF963" t="str">
        <f>VLOOKUP(Sheet1!C985,Sheet2!$H$2:$J$300,3,FALSE)</f>
        <v>MIN</v>
      </c>
      <c r="AG963" t="str">
        <f>VLOOKUP(Sheet1!D985,Sheet2!$H$2:$J$300,3,FALSE)</f>
        <v>PHO</v>
      </c>
      <c r="AH963" t="str">
        <f>VLOOKUP(Sheet1!E985,Sheet2!$H$2:$J$300,3,FALSE)</f>
        <v>DEN</v>
      </c>
      <c r="AI963" t="str">
        <f>VLOOKUP(Sheet1!F985,Sheet2!$H$2:$J$300,3,FALSE)</f>
        <v>UTA</v>
      </c>
      <c r="AJ963" t="str">
        <f>VLOOKUP(Sheet1!G985,Sheet2!$H$2:$J$300,3,FALSE)</f>
        <v>ATL</v>
      </c>
      <c r="AK963" t="str">
        <f>VLOOKUP(Sheet1!H985,Sheet2!$H$2:$J$300,3,FALSE)</f>
        <v>SAC</v>
      </c>
      <c r="AL963" t="str">
        <f>VLOOKUP(Sheet1!I985,Sheet2!$H$2:$J$300,3,FALSE)</f>
        <v>PHO</v>
      </c>
      <c r="AM963" t="str">
        <f>VLOOKUP(Sheet1!J985,Sheet2!$H$2:$J$300,3,FALSE)</f>
        <v>DEN</v>
      </c>
      <c r="AN963">
        <f si="151" t="shared"/>
        <v>1</v>
      </c>
      <c r="AO963">
        <f si="152" t="shared"/>
        <v>1</v>
      </c>
      <c r="AP963">
        <f si="153" t="shared"/>
        <v>2</v>
      </c>
      <c r="AQ963">
        <f si="154" t="shared"/>
        <v>2</v>
      </c>
      <c r="AR963">
        <f si="155" t="shared"/>
        <v>1</v>
      </c>
      <c r="AS963">
        <f si="156" t="shared"/>
        <v>1</v>
      </c>
      <c r="AT963">
        <f si="157" t="shared"/>
        <v>1</v>
      </c>
      <c r="AU963">
        <f si="158" t="shared"/>
        <v>2</v>
      </c>
      <c r="AV963">
        <f si="159" t="shared"/>
        <v>2</v>
      </c>
      <c r="AW963">
        <f si="160" t="shared"/>
        <v>2</v>
      </c>
    </row>
    <row r="964" spans="30:49" x14ac:dyDescent="0.25">
      <c r="AD964">
        <v>963</v>
      </c>
      <c r="AE964" t="str">
        <f>VLOOKUP(Sheet1!B986,Sheet2!$H$2:$J$300,3,FALSE)</f>
        <v>PHI</v>
      </c>
      <c r="AF964" t="str">
        <f>VLOOKUP(Sheet1!C986,Sheet2!$H$2:$J$300,3,FALSE)</f>
        <v>PHO</v>
      </c>
      <c r="AG964" t="str">
        <f>VLOOKUP(Sheet1!D986,Sheet2!$H$2:$J$300,3,FALSE)</f>
        <v>PHI</v>
      </c>
      <c r="AH964" t="str">
        <f>VLOOKUP(Sheet1!E986,Sheet2!$H$2:$J$300,3,FALSE)</f>
        <v>DEN</v>
      </c>
      <c r="AI964" t="str">
        <f>VLOOKUP(Sheet1!F986,Sheet2!$H$2:$J$300,3,FALSE)</f>
        <v>DEN</v>
      </c>
      <c r="AJ964" t="str">
        <f>VLOOKUP(Sheet1!G986,Sheet2!$H$2:$J$300,3,FALSE)</f>
        <v>PHO</v>
      </c>
      <c r="AK964" t="str">
        <f>VLOOKUP(Sheet1!H986,Sheet2!$H$2:$J$300,3,FALSE)</f>
        <v>PHO</v>
      </c>
      <c r="AL964" t="str">
        <f>VLOOKUP(Sheet1!I986,Sheet2!$H$2:$J$300,3,FALSE)</f>
        <v>DEN</v>
      </c>
      <c r="AM964" t="str">
        <f>VLOOKUP(Sheet1!J986,Sheet2!$H$2:$J$300,3,FALSE)</f>
        <v>UTA</v>
      </c>
      <c r="AN964">
        <f si="151" t="shared"/>
        <v>2</v>
      </c>
      <c r="AO964">
        <f si="152" t="shared"/>
        <v>3</v>
      </c>
      <c r="AP964">
        <f si="153" t="shared"/>
        <v>2</v>
      </c>
      <c r="AQ964">
        <f si="154" t="shared"/>
        <v>3</v>
      </c>
      <c r="AR964">
        <f si="155" t="shared"/>
        <v>3</v>
      </c>
      <c r="AS964">
        <f si="156" t="shared"/>
        <v>3</v>
      </c>
      <c r="AT964">
        <f si="157" t="shared"/>
        <v>3</v>
      </c>
      <c r="AU964">
        <f si="158" t="shared"/>
        <v>3</v>
      </c>
      <c r="AV964">
        <f si="159" t="shared"/>
        <v>1</v>
      </c>
      <c r="AW964">
        <f si="160" t="shared"/>
        <v>3</v>
      </c>
    </row>
    <row r="965" spans="30:49" x14ac:dyDescent="0.25">
      <c r="AD965">
        <v>964</v>
      </c>
      <c r="AE965" t="str">
        <f>VLOOKUP(Sheet1!B987,Sheet2!$H$2:$J$300,3,FALSE)</f>
        <v>SAC</v>
      </c>
      <c r="AF965" t="str">
        <f>VLOOKUP(Sheet1!C987,Sheet2!$H$2:$J$300,3,FALSE)</f>
        <v>PHI</v>
      </c>
      <c r="AG965" t="str">
        <f>VLOOKUP(Sheet1!D987,Sheet2!$H$2:$J$300,3,FALSE)</f>
        <v>HOU</v>
      </c>
      <c r="AH965" t="str">
        <f>VLOOKUP(Sheet1!E987,Sheet2!$H$2:$J$300,3,FALSE)</f>
        <v>DEN</v>
      </c>
      <c r="AI965" t="str">
        <f>VLOOKUP(Sheet1!F987,Sheet2!$H$2:$J$300,3,FALSE)</f>
        <v>UTA</v>
      </c>
      <c r="AJ965" t="str">
        <f>VLOOKUP(Sheet1!G987,Sheet2!$H$2:$J$300,3,FALSE)</f>
        <v>PHO</v>
      </c>
      <c r="AK965" t="str">
        <f>VLOOKUP(Sheet1!H987,Sheet2!$H$2:$J$300,3,FALSE)</f>
        <v>DEN</v>
      </c>
      <c r="AL965" t="str">
        <f>VLOOKUP(Sheet1!I987,Sheet2!$H$2:$J$300,3,FALSE)</f>
        <v>UTA</v>
      </c>
      <c r="AM965" t="str">
        <f>VLOOKUP(Sheet1!J987,Sheet2!$H$2:$J$300,3,FALSE)</f>
        <v>UTA</v>
      </c>
      <c r="AN965">
        <f si="151" t="shared"/>
        <v>1</v>
      </c>
      <c r="AO965">
        <f si="152" t="shared"/>
        <v>1</v>
      </c>
      <c r="AP965">
        <f si="153" t="shared"/>
        <v>1</v>
      </c>
      <c r="AQ965">
        <f si="154" t="shared"/>
        <v>2</v>
      </c>
      <c r="AR965">
        <f si="155" t="shared"/>
        <v>3</v>
      </c>
      <c r="AS965">
        <f si="156" t="shared"/>
        <v>1</v>
      </c>
      <c r="AT965">
        <f si="157" t="shared"/>
        <v>2</v>
      </c>
      <c r="AU965">
        <f si="158" t="shared"/>
        <v>3</v>
      </c>
      <c r="AV965">
        <f si="159" t="shared"/>
        <v>3</v>
      </c>
      <c r="AW965">
        <f si="160" t="shared"/>
        <v>3</v>
      </c>
    </row>
    <row r="966" spans="30:49" x14ac:dyDescent="0.25">
      <c r="AD966">
        <v>965</v>
      </c>
      <c r="AE966" t="str">
        <f>VLOOKUP(Sheet1!B988,Sheet2!$H$2:$J$300,3,FALSE)</f>
        <v>PHI</v>
      </c>
      <c r="AF966" t="str">
        <f>VLOOKUP(Sheet1!C988,Sheet2!$H$2:$J$300,3,FALSE)</f>
        <v>UTA</v>
      </c>
      <c r="AG966" t="str">
        <f>VLOOKUP(Sheet1!D988,Sheet2!$H$2:$J$300,3,FALSE)</f>
        <v>PHO</v>
      </c>
      <c r="AH966" t="str">
        <f>VLOOKUP(Sheet1!E988,Sheet2!$H$2:$J$300,3,FALSE)</f>
        <v>DEN</v>
      </c>
      <c r="AI966" t="str">
        <f>VLOOKUP(Sheet1!F988,Sheet2!$H$2:$J$300,3,FALSE)</f>
        <v>DEN</v>
      </c>
      <c r="AJ966" t="str">
        <f>VLOOKUP(Sheet1!G988,Sheet2!$H$2:$J$300,3,FALSE)</f>
        <v>PHI</v>
      </c>
      <c r="AK966" t="str">
        <f>VLOOKUP(Sheet1!H988,Sheet2!$H$2:$J$300,3,FALSE)</f>
        <v>DEN</v>
      </c>
      <c r="AL966" t="str">
        <f>VLOOKUP(Sheet1!I988,Sheet2!$H$2:$J$300,3,FALSE)</f>
        <v>DEN</v>
      </c>
      <c r="AM966" t="str">
        <f>VLOOKUP(Sheet1!J988,Sheet2!$H$2:$J$300,3,FALSE)</f>
        <v>DEN</v>
      </c>
      <c r="AN966">
        <f si="151" t="shared"/>
        <v>2</v>
      </c>
      <c r="AO966">
        <f si="152" t="shared"/>
        <v>1</v>
      </c>
      <c r="AP966">
        <f si="153" t="shared"/>
        <v>1</v>
      </c>
      <c r="AQ966">
        <f si="154" t="shared"/>
        <v>5</v>
      </c>
      <c r="AR966">
        <f si="155" t="shared"/>
        <v>5</v>
      </c>
      <c r="AS966">
        <f si="156" t="shared"/>
        <v>2</v>
      </c>
      <c r="AT966">
        <f si="157" t="shared"/>
        <v>5</v>
      </c>
      <c r="AU966">
        <f si="158" t="shared"/>
        <v>5</v>
      </c>
      <c r="AV966">
        <f si="159" t="shared"/>
        <v>5</v>
      </c>
      <c r="AW966">
        <f si="160" t="shared"/>
        <v>5</v>
      </c>
    </row>
    <row r="967" spans="30:49" x14ac:dyDescent="0.25">
      <c r="AD967">
        <v>966</v>
      </c>
      <c r="AE967" t="str">
        <f>VLOOKUP(Sheet1!B989,Sheet2!$H$2:$J$300,3,FALSE)</f>
        <v>SAC</v>
      </c>
      <c r="AF967" t="str">
        <f>VLOOKUP(Sheet1!C989,Sheet2!$H$2:$J$300,3,FALSE)</f>
        <v>PHI</v>
      </c>
      <c r="AG967" t="str">
        <f>VLOOKUP(Sheet1!D989,Sheet2!$H$2:$J$300,3,FALSE)</f>
        <v>PHO</v>
      </c>
      <c r="AH967" t="str">
        <f>VLOOKUP(Sheet1!E989,Sheet2!$H$2:$J$300,3,FALSE)</f>
        <v>PHI</v>
      </c>
      <c r="AI967" t="str">
        <f>VLOOKUP(Sheet1!F989,Sheet2!$H$2:$J$300,3,FALSE)</f>
        <v>UTA</v>
      </c>
      <c r="AJ967" t="str">
        <f>VLOOKUP(Sheet1!G989,Sheet2!$H$2:$J$300,3,FALSE)</f>
        <v>PHI</v>
      </c>
      <c r="AK967" t="str">
        <f>VLOOKUP(Sheet1!H989,Sheet2!$H$2:$J$300,3,FALSE)</f>
        <v>ATL</v>
      </c>
      <c r="AL967" t="str">
        <f>VLOOKUP(Sheet1!I989,Sheet2!$H$2:$J$300,3,FALSE)</f>
        <v>PHO</v>
      </c>
      <c r="AM967" t="str">
        <f>VLOOKUP(Sheet1!J989,Sheet2!$H$2:$J$300,3,FALSE)</f>
        <v>MIN</v>
      </c>
      <c r="AN967">
        <f si="151" t="shared"/>
        <v>1</v>
      </c>
      <c r="AO967">
        <f si="152" t="shared"/>
        <v>3</v>
      </c>
      <c r="AP967">
        <f si="153" t="shared"/>
        <v>2</v>
      </c>
      <c r="AQ967">
        <f si="154" t="shared"/>
        <v>3</v>
      </c>
      <c r="AR967">
        <f si="155" t="shared"/>
        <v>1</v>
      </c>
      <c r="AS967">
        <f si="156" t="shared"/>
        <v>3</v>
      </c>
      <c r="AT967">
        <f si="157" t="shared"/>
        <v>1</v>
      </c>
      <c r="AU967">
        <f si="158" t="shared"/>
        <v>2</v>
      </c>
      <c r="AV967">
        <f si="159" t="shared"/>
        <v>1</v>
      </c>
      <c r="AW967">
        <f si="160" t="shared"/>
        <v>3</v>
      </c>
    </row>
    <row r="968" spans="30:49" x14ac:dyDescent="0.25">
      <c r="AD968">
        <v>967</v>
      </c>
      <c r="AE968" t="str">
        <f>VLOOKUP(Sheet1!B990,Sheet2!$H$2:$J$300,3,FALSE)</f>
        <v>PHI</v>
      </c>
      <c r="AF968" t="str">
        <f>VLOOKUP(Sheet1!C990,Sheet2!$H$2:$J$300,3,FALSE)</f>
        <v>PHI</v>
      </c>
      <c r="AG968" t="str">
        <f>VLOOKUP(Sheet1!D990,Sheet2!$H$2:$J$300,3,FALSE)</f>
        <v>MIN</v>
      </c>
      <c r="AH968" t="str">
        <f>VLOOKUP(Sheet1!E990,Sheet2!$H$2:$J$300,3,FALSE)</f>
        <v>DEN</v>
      </c>
      <c r="AI968" t="str">
        <f>VLOOKUP(Sheet1!F990,Sheet2!$H$2:$J$300,3,FALSE)</f>
        <v>DEN</v>
      </c>
      <c r="AJ968" t="str">
        <f>VLOOKUP(Sheet1!G990,Sheet2!$H$2:$J$300,3,FALSE)</f>
        <v>PHO</v>
      </c>
      <c r="AK968" t="str">
        <f>VLOOKUP(Sheet1!H990,Sheet2!$H$2:$J$300,3,FALSE)</f>
        <v>ATL</v>
      </c>
      <c r="AL968" t="str">
        <f>VLOOKUP(Sheet1!I990,Sheet2!$H$2:$J$300,3,FALSE)</f>
        <v>SAC</v>
      </c>
      <c r="AM968" t="str">
        <f>VLOOKUP(Sheet1!J990,Sheet2!$H$2:$J$300,3,FALSE)</f>
        <v>UTA</v>
      </c>
      <c r="AN968">
        <f si="151" t="shared"/>
        <v>2</v>
      </c>
      <c r="AO968">
        <f si="152" t="shared"/>
        <v>2</v>
      </c>
      <c r="AP968">
        <f si="153" t="shared"/>
        <v>1</v>
      </c>
      <c r="AQ968">
        <f si="154" t="shared"/>
        <v>2</v>
      </c>
      <c r="AR968">
        <f si="155" t="shared"/>
        <v>2</v>
      </c>
      <c r="AS968">
        <f si="156" t="shared"/>
        <v>1</v>
      </c>
      <c r="AT968">
        <f si="157" t="shared"/>
        <v>1</v>
      </c>
      <c r="AU968">
        <f si="158" t="shared"/>
        <v>1</v>
      </c>
      <c r="AV968">
        <f si="159" t="shared"/>
        <v>1</v>
      </c>
      <c r="AW968">
        <f si="160" t="shared"/>
        <v>2</v>
      </c>
    </row>
    <row r="969" spans="30:49" x14ac:dyDescent="0.25">
      <c r="AD969">
        <v>968</v>
      </c>
      <c r="AE969" t="str">
        <f>VLOOKUP(Sheet1!B991,Sheet2!$H$2:$J$300,3,FALSE)</f>
        <v>ATL</v>
      </c>
      <c r="AF969" t="str">
        <f>VLOOKUP(Sheet1!C991,Sheet2!$H$2:$J$300,3,FALSE)</f>
        <v>MIN</v>
      </c>
      <c r="AG969" t="str">
        <f>VLOOKUP(Sheet1!D991,Sheet2!$H$2:$J$300,3,FALSE)</f>
        <v>PHO</v>
      </c>
      <c r="AH969" t="str">
        <f>VLOOKUP(Sheet1!E991,Sheet2!$H$2:$J$300,3,FALSE)</f>
        <v>PHI</v>
      </c>
      <c r="AI969" t="str">
        <f>VLOOKUP(Sheet1!F991,Sheet2!$H$2:$J$300,3,FALSE)</f>
        <v>PHO</v>
      </c>
      <c r="AJ969" t="str">
        <f>VLOOKUP(Sheet1!G991,Sheet2!$H$2:$J$300,3,FALSE)</f>
        <v>PHI</v>
      </c>
      <c r="AK969" t="str">
        <f>VLOOKUP(Sheet1!H991,Sheet2!$H$2:$J$300,3,FALSE)</f>
        <v>PHO</v>
      </c>
      <c r="AL969" t="str">
        <f>VLOOKUP(Sheet1!I991,Sheet2!$H$2:$J$300,3,FALSE)</f>
        <v>DEN</v>
      </c>
      <c r="AM969" t="str">
        <f>VLOOKUP(Sheet1!J991,Sheet2!$H$2:$J$300,3,FALSE)</f>
        <v>MIN</v>
      </c>
      <c r="AN969">
        <f si="151" t="shared"/>
        <v>1</v>
      </c>
      <c r="AO969">
        <f si="152" t="shared"/>
        <v>2</v>
      </c>
      <c r="AP969">
        <f si="153" t="shared"/>
        <v>3</v>
      </c>
      <c r="AQ969">
        <f si="154" t="shared"/>
        <v>2</v>
      </c>
      <c r="AR969">
        <f si="155" t="shared"/>
        <v>3</v>
      </c>
      <c r="AS969">
        <f si="156" t="shared"/>
        <v>2</v>
      </c>
      <c r="AT969">
        <f si="157" t="shared"/>
        <v>3</v>
      </c>
      <c r="AU969">
        <f si="158" t="shared"/>
        <v>1</v>
      </c>
      <c r="AV969">
        <f si="159" t="shared"/>
        <v>2</v>
      </c>
      <c r="AW969">
        <f si="160" t="shared"/>
        <v>3</v>
      </c>
    </row>
    <row r="970" spans="30:49" x14ac:dyDescent="0.25">
      <c r="AD970">
        <v>969</v>
      </c>
      <c r="AE970" t="str">
        <f>VLOOKUP(Sheet1!B992,Sheet2!$H$2:$J$300,3,FALSE)</f>
        <v>PHI</v>
      </c>
      <c r="AF970" t="str">
        <f>VLOOKUP(Sheet1!C992,Sheet2!$H$2:$J$300,3,FALSE)</f>
        <v>PHI</v>
      </c>
      <c r="AG970" t="str">
        <f>VLOOKUP(Sheet1!D992,Sheet2!$H$2:$J$300,3,FALSE)</f>
        <v>UTA</v>
      </c>
      <c r="AH970" t="str">
        <f>VLOOKUP(Sheet1!E992,Sheet2!$H$2:$J$300,3,FALSE)</f>
        <v>PHI</v>
      </c>
      <c r="AI970" t="str">
        <f>VLOOKUP(Sheet1!F992,Sheet2!$H$2:$J$300,3,FALSE)</f>
        <v>PHO</v>
      </c>
      <c r="AJ970" t="str">
        <f>VLOOKUP(Sheet1!G992,Sheet2!$H$2:$J$300,3,FALSE)</f>
        <v>PHI</v>
      </c>
      <c r="AK970" t="str">
        <f>VLOOKUP(Sheet1!H992,Sheet2!$H$2:$J$300,3,FALSE)</f>
        <v>SAC</v>
      </c>
      <c r="AL970" t="str">
        <f>VLOOKUP(Sheet1!I992,Sheet2!$H$2:$J$300,3,FALSE)</f>
        <v>PHO</v>
      </c>
      <c r="AM970" t="str">
        <f>VLOOKUP(Sheet1!J992,Sheet2!$H$2:$J$300,3,FALSE)</f>
        <v>PHO</v>
      </c>
      <c r="AN970">
        <f si="151" t="shared"/>
        <v>4</v>
      </c>
      <c r="AO970">
        <f si="152" t="shared"/>
        <v>4</v>
      </c>
      <c r="AP970">
        <f si="153" t="shared"/>
        <v>1</v>
      </c>
      <c r="AQ970">
        <f si="154" t="shared"/>
        <v>4</v>
      </c>
      <c r="AR970">
        <f si="155" t="shared"/>
        <v>3</v>
      </c>
      <c r="AS970">
        <f si="156" t="shared"/>
        <v>4</v>
      </c>
      <c r="AT970">
        <f si="157" t="shared"/>
        <v>1</v>
      </c>
      <c r="AU970">
        <f si="158" t="shared"/>
        <v>3</v>
      </c>
      <c r="AV970">
        <f si="159" t="shared"/>
        <v>3</v>
      </c>
      <c r="AW970">
        <f si="160" t="shared"/>
        <v>4</v>
      </c>
    </row>
    <row r="971" spans="30:49" x14ac:dyDescent="0.25">
      <c r="AD971">
        <v>970</v>
      </c>
      <c r="AE971" t="str">
        <f>VLOOKUP(Sheet1!B993,Sheet2!$H$2:$J$300,3,FALSE)</f>
        <v>PHI</v>
      </c>
      <c r="AF971" t="str">
        <f>VLOOKUP(Sheet1!C993,Sheet2!$H$2:$J$300,3,FALSE)</f>
        <v>PHI</v>
      </c>
      <c r="AG971" t="str">
        <f>VLOOKUP(Sheet1!D993,Sheet2!$H$2:$J$300,3,FALSE)</f>
        <v>UTA</v>
      </c>
      <c r="AH971" t="str">
        <f>VLOOKUP(Sheet1!E993,Sheet2!$H$2:$J$300,3,FALSE)</f>
        <v>DEN</v>
      </c>
      <c r="AI971" t="str">
        <f>VLOOKUP(Sheet1!F993,Sheet2!$H$2:$J$300,3,FALSE)</f>
        <v>PHO</v>
      </c>
      <c r="AJ971" t="str">
        <f>VLOOKUP(Sheet1!G993,Sheet2!$H$2:$J$300,3,FALSE)</f>
        <v>UTA</v>
      </c>
      <c r="AK971" t="str">
        <f>VLOOKUP(Sheet1!H993,Sheet2!$H$2:$J$300,3,FALSE)</f>
        <v>HOU</v>
      </c>
      <c r="AL971" t="str">
        <f>VLOOKUP(Sheet1!I993,Sheet2!$H$2:$J$300,3,FALSE)</f>
        <v>DEN</v>
      </c>
      <c r="AM971" t="str">
        <f>VLOOKUP(Sheet1!J993,Sheet2!$H$2:$J$300,3,FALSE)</f>
        <v>UTA</v>
      </c>
      <c r="AN971">
        <f si="151" t="shared"/>
        <v>2</v>
      </c>
      <c r="AO971">
        <f si="152" t="shared"/>
        <v>2</v>
      </c>
      <c r="AP971">
        <f si="153" t="shared"/>
        <v>3</v>
      </c>
      <c r="AQ971">
        <f si="154" t="shared"/>
        <v>2</v>
      </c>
      <c r="AR971">
        <f si="155" t="shared"/>
        <v>1</v>
      </c>
      <c r="AS971">
        <f si="156" t="shared"/>
        <v>3</v>
      </c>
      <c r="AT971">
        <f si="157" t="shared"/>
        <v>1</v>
      </c>
      <c r="AU971">
        <f si="158" t="shared"/>
        <v>2</v>
      </c>
      <c r="AV971">
        <f si="159" t="shared"/>
        <v>3</v>
      </c>
      <c r="AW971">
        <f si="160" t="shared"/>
        <v>3</v>
      </c>
    </row>
    <row r="972" spans="30:49" x14ac:dyDescent="0.25">
      <c r="AD972">
        <v>971</v>
      </c>
      <c r="AE972" t="str">
        <f>VLOOKUP(Sheet1!B994,Sheet2!$H$2:$J$300,3,FALSE)</f>
        <v>PHI</v>
      </c>
      <c r="AF972" t="str">
        <f>VLOOKUP(Sheet1!C994,Sheet2!$H$2:$J$300,3,FALSE)</f>
        <v>PHI</v>
      </c>
      <c r="AG972" t="str">
        <f>VLOOKUP(Sheet1!D994,Sheet2!$H$2:$J$300,3,FALSE)</f>
        <v>HOU</v>
      </c>
      <c r="AH972" t="str">
        <f>VLOOKUP(Sheet1!E994,Sheet2!$H$2:$J$300,3,FALSE)</f>
        <v>DEN</v>
      </c>
      <c r="AI972" t="str">
        <f>VLOOKUP(Sheet1!F994,Sheet2!$H$2:$J$300,3,FALSE)</f>
        <v>ATL</v>
      </c>
      <c r="AJ972" t="str">
        <f>VLOOKUP(Sheet1!G994,Sheet2!$H$2:$J$300,3,FALSE)</f>
        <v>PHI</v>
      </c>
      <c r="AK972" t="str">
        <f>VLOOKUP(Sheet1!H994,Sheet2!$H$2:$J$300,3,FALSE)</f>
        <v>PHO</v>
      </c>
      <c r="AL972" t="str">
        <f>VLOOKUP(Sheet1!I994,Sheet2!$H$2:$J$300,3,FALSE)</f>
        <v>DEN</v>
      </c>
      <c r="AM972" t="str">
        <f>VLOOKUP(Sheet1!J994,Sheet2!$H$2:$J$300,3,FALSE)</f>
        <v>MIN</v>
      </c>
      <c r="AN972">
        <f si="151" t="shared"/>
        <v>3</v>
      </c>
      <c r="AO972">
        <f si="152" t="shared"/>
        <v>3</v>
      </c>
      <c r="AP972">
        <f si="153" t="shared"/>
        <v>1</v>
      </c>
      <c r="AQ972">
        <f si="154" t="shared"/>
        <v>2</v>
      </c>
      <c r="AR972">
        <f si="155" t="shared"/>
        <v>1</v>
      </c>
      <c r="AS972">
        <f si="156" t="shared"/>
        <v>3</v>
      </c>
      <c r="AT972">
        <f si="157" t="shared"/>
        <v>1</v>
      </c>
      <c r="AU972">
        <f si="158" t="shared"/>
        <v>2</v>
      </c>
      <c r="AV972">
        <f si="159" t="shared"/>
        <v>1</v>
      </c>
      <c r="AW972">
        <f si="160" t="shared"/>
        <v>3</v>
      </c>
    </row>
    <row r="973" spans="30:49" x14ac:dyDescent="0.25">
      <c r="AD973">
        <v>972</v>
      </c>
      <c r="AE973" t="str">
        <f>VLOOKUP(Sheet1!B995,Sheet2!$H$2:$J$300,3,FALSE)</f>
        <v>UTA</v>
      </c>
      <c r="AF973" t="str">
        <f>VLOOKUP(Sheet1!C995,Sheet2!$H$2:$J$300,3,FALSE)</f>
        <v>PHI</v>
      </c>
      <c r="AG973" t="str">
        <f>VLOOKUP(Sheet1!D995,Sheet2!$H$2:$J$300,3,FALSE)</f>
        <v>HOU</v>
      </c>
      <c r="AH973" t="str">
        <f>VLOOKUP(Sheet1!E995,Sheet2!$H$2:$J$300,3,FALSE)</f>
        <v>DEN</v>
      </c>
      <c r="AI973" t="str">
        <f>VLOOKUP(Sheet1!F995,Sheet2!$H$2:$J$300,3,FALSE)</f>
        <v>PHO</v>
      </c>
      <c r="AJ973" t="str">
        <f>VLOOKUP(Sheet1!G995,Sheet2!$H$2:$J$300,3,FALSE)</f>
        <v>PHO</v>
      </c>
      <c r="AK973" t="str">
        <f>VLOOKUP(Sheet1!H995,Sheet2!$H$2:$J$300,3,FALSE)</f>
        <v>HOU</v>
      </c>
      <c r="AL973" t="str">
        <f>VLOOKUP(Sheet1!I995,Sheet2!$H$2:$J$300,3,FALSE)</f>
        <v>DEN</v>
      </c>
      <c r="AM973" t="str">
        <f>VLOOKUP(Sheet1!J995,Sheet2!$H$2:$J$300,3,FALSE)</f>
        <v>PHO</v>
      </c>
      <c r="AN973">
        <f si="151" t="shared"/>
        <v>1</v>
      </c>
      <c r="AO973">
        <f si="152" t="shared"/>
        <v>1</v>
      </c>
      <c r="AP973">
        <f si="153" t="shared"/>
        <v>2</v>
      </c>
      <c r="AQ973">
        <f si="154" t="shared"/>
        <v>2</v>
      </c>
      <c r="AR973">
        <f si="155" t="shared"/>
        <v>3</v>
      </c>
      <c r="AS973">
        <f si="156" t="shared"/>
        <v>3</v>
      </c>
      <c r="AT973">
        <f si="157" t="shared"/>
        <v>2</v>
      </c>
      <c r="AU973">
        <f si="158" t="shared"/>
        <v>2</v>
      </c>
      <c r="AV973">
        <f si="159" t="shared"/>
        <v>3</v>
      </c>
      <c r="AW973">
        <f si="160" t="shared"/>
        <v>3</v>
      </c>
    </row>
    <row r="974" spans="30:49" x14ac:dyDescent="0.25">
      <c r="AD974">
        <v>973</v>
      </c>
      <c r="AE974" t="str">
        <f>VLOOKUP(Sheet1!B996,Sheet2!$H$2:$J$300,3,FALSE)</f>
        <v>PHI</v>
      </c>
      <c r="AF974" t="str">
        <f>VLOOKUP(Sheet1!C996,Sheet2!$H$2:$J$300,3,FALSE)</f>
        <v>PHI</v>
      </c>
      <c r="AG974" t="str">
        <f>VLOOKUP(Sheet1!D996,Sheet2!$H$2:$J$300,3,FALSE)</f>
        <v>UTA</v>
      </c>
      <c r="AH974" t="str">
        <f>VLOOKUP(Sheet1!E996,Sheet2!$H$2:$J$300,3,FALSE)</f>
        <v>DEN</v>
      </c>
      <c r="AI974" t="str">
        <f>VLOOKUP(Sheet1!F996,Sheet2!$H$2:$J$300,3,FALSE)</f>
        <v>PHO</v>
      </c>
      <c r="AJ974" t="str">
        <f>VLOOKUP(Sheet1!G996,Sheet2!$H$2:$J$300,3,FALSE)</f>
        <v>PHO</v>
      </c>
      <c r="AK974" t="str">
        <f>VLOOKUP(Sheet1!H996,Sheet2!$H$2:$J$300,3,FALSE)</f>
        <v>PHO</v>
      </c>
      <c r="AL974" t="str">
        <f>VLOOKUP(Sheet1!I996,Sheet2!$H$2:$J$300,3,FALSE)</f>
        <v>DEN</v>
      </c>
      <c r="AM974" t="str">
        <f>VLOOKUP(Sheet1!J996,Sheet2!$H$2:$J$300,3,FALSE)</f>
        <v>MIN</v>
      </c>
      <c r="AN974">
        <f si="151" t="shared"/>
        <v>2</v>
      </c>
      <c r="AO974">
        <f si="152" t="shared"/>
        <v>2</v>
      </c>
      <c r="AP974">
        <f si="153" t="shared"/>
        <v>1</v>
      </c>
      <c r="AQ974">
        <f si="154" t="shared"/>
        <v>2</v>
      </c>
      <c r="AR974">
        <f si="155" t="shared"/>
        <v>3</v>
      </c>
      <c r="AS974">
        <f si="156" t="shared"/>
        <v>3</v>
      </c>
      <c r="AT974">
        <f si="157" t="shared"/>
        <v>3</v>
      </c>
      <c r="AU974">
        <f si="158" t="shared"/>
        <v>2</v>
      </c>
      <c r="AV974">
        <f si="159" t="shared"/>
        <v>1</v>
      </c>
      <c r="AW974">
        <f si="160" t="shared"/>
        <v>3</v>
      </c>
    </row>
    <row r="975" spans="30:49" x14ac:dyDescent="0.25">
      <c r="AD975">
        <v>974</v>
      </c>
      <c r="AE975" t="str">
        <f>VLOOKUP(Sheet1!B997,Sheet2!$H$2:$J$300,3,FALSE)</f>
        <v>SAC</v>
      </c>
      <c r="AF975" t="str">
        <f>VLOOKUP(Sheet1!C997,Sheet2!$H$2:$J$300,3,FALSE)</f>
        <v>ATL</v>
      </c>
      <c r="AG975" t="str">
        <f>VLOOKUP(Sheet1!D997,Sheet2!$H$2:$J$300,3,FALSE)</f>
        <v>PHO</v>
      </c>
      <c r="AH975" t="str">
        <f>VLOOKUP(Sheet1!E997,Sheet2!$H$2:$J$300,3,FALSE)</f>
        <v>DEN</v>
      </c>
      <c r="AI975" t="str">
        <f>VLOOKUP(Sheet1!F997,Sheet2!$H$2:$J$300,3,FALSE)</f>
        <v>DEN</v>
      </c>
      <c r="AJ975" t="str">
        <f>VLOOKUP(Sheet1!G997,Sheet2!$H$2:$J$300,3,FALSE)</f>
        <v>UTA</v>
      </c>
      <c r="AK975" t="str">
        <f>VLOOKUP(Sheet1!H997,Sheet2!$H$2:$J$300,3,FALSE)</f>
        <v>ATL</v>
      </c>
      <c r="AL975" t="str">
        <f>VLOOKUP(Sheet1!I997,Sheet2!$H$2:$J$300,3,FALSE)</f>
        <v>DEN</v>
      </c>
      <c r="AM975" t="str">
        <f>VLOOKUP(Sheet1!J997,Sheet2!$H$2:$J$300,3,FALSE)</f>
        <v>UTA</v>
      </c>
      <c r="AN975">
        <f si="151" t="shared"/>
        <v>1</v>
      </c>
      <c r="AO975">
        <f si="152" t="shared"/>
        <v>2</v>
      </c>
      <c r="AP975">
        <f si="153" t="shared"/>
        <v>1</v>
      </c>
      <c r="AQ975">
        <f si="154" t="shared"/>
        <v>3</v>
      </c>
      <c r="AR975">
        <f si="155" t="shared"/>
        <v>3</v>
      </c>
      <c r="AS975">
        <f si="156" t="shared"/>
        <v>2</v>
      </c>
      <c r="AT975">
        <f si="157" t="shared"/>
        <v>2</v>
      </c>
      <c r="AU975">
        <f si="158" t="shared"/>
        <v>3</v>
      </c>
      <c r="AV975">
        <f si="159" t="shared"/>
        <v>2</v>
      </c>
      <c r="AW975">
        <f si="160" t="shared"/>
        <v>3</v>
      </c>
    </row>
    <row r="976" spans="30:49" x14ac:dyDescent="0.25">
      <c r="AD976">
        <v>975</v>
      </c>
      <c r="AE976" t="str">
        <f>VLOOKUP(Sheet1!B998,Sheet2!$H$2:$J$300,3,FALSE)</f>
        <v>PHI</v>
      </c>
      <c r="AF976" t="str">
        <f>VLOOKUP(Sheet1!C998,Sheet2!$H$2:$J$300,3,FALSE)</f>
        <v>MIN</v>
      </c>
      <c r="AG976" t="str">
        <f>VLOOKUP(Sheet1!D998,Sheet2!$H$2:$J$300,3,FALSE)</f>
        <v>PHI</v>
      </c>
      <c r="AH976" t="str">
        <f>VLOOKUP(Sheet1!E998,Sheet2!$H$2:$J$300,3,FALSE)</f>
        <v>SAC</v>
      </c>
      <c r="AI976" t="str">
        <f>VLOOKUP(Sheet1!F998,Sheet2!$H$2:$J$300,3,FALSE)</f>
        <v>DEN</v>
      </c>
      <c r="AJ976" t="str">
        <f>VLOOKUP(Sheet1!G998,Sheet2!$H$2:$J$300,3,FALSE)</f>
        <v>PHO</v>
      </c>
      <c r="AK976" t="str">
        <f>VLOOKUP(Sheet1!H998,Sheet2!$H$2:$J$300,3,FALSE)</f>
        <v>ATL</v>
      </c>
      <c r="AL976" t="str">
        <f>VLOOKUP(Sheet1!I998,Sheet2!$H$2:$J$300,3,FALSE)</f>
        <v>PHO</v>
      </c>
      <c r="AM976" t="str">
        <f>VLOOKUP(Sheet1!J998,Sheet2!$H$2:$J$300,3,FALSE)</f>
        <v>PHO</v>
      </c>
      <c r="AN976">
        <f si="151" t="shared"/>
        <v>2</v>
      </c>
      <c r="AO976">
        <f si="152" t="shared"/>
        <v>1</v>
      </c>
      <c r="AP976">
        <f si="153" t="shared"/>
        <v>2</v>
      </c>
      <c r="AQ976">
        <f si="154" t="shared"/>
        <v>1</v>
      </c>
      <c r="AR976">
        <f si="155" t="shared"/>
        <v>1</v>
      </c>
      <c r="AS976">
        <f si="156" t="shared"/>
        <v>3</v>
      </c>
      <c r="AT976">
        <f si="157" t="shared"/>
        <v>1</v>
      </c>
      <c r="AU976">
        <f si="158" t="shared"/>
        <v>3</v>
      </c>
      <c r="AV976">
        <f si="159" t="shared"/>
        <v>3</v>
      </c>
      <c r="AW976">
        <f si="160" t="shared"/>
        <v>3</v>
      </c>
    </row>
    <row r="977" spans="30:49" x14ac:dyDescent="0.25">
      <c r="AD977">
        <v>976</v>
      </c>
      <c r="AE977" t="str">
        <f>VLOOKUP(Sheet1!B999,Sheet2!$H$2:$J$300,3,FALSE)</f>
        <v>PHI</v>
      </c>
      <c r="AF977" t="str">
        <f>VLOOKUP(Sheet1!C999,Sheet2!$H$2:$J$300,3,FALSE)</f>
        <v>SAC</v>
      </c>
      <c r="AG977" t="str">
        <f>VLOOKUP(Sheet1!D999,Sheet2!$H$2:$J$300,3,FALSE)</f>
        <v>PHO</v>
      </c>
      <c r="AH977" t="str">
        <f>VLOOKUP(Sheet1!E999,Sheet2!$H$2:$J$300,3,FALSE)</f>
        <v>DEN</v>
      </c>
      <c r="AI977" t="str">
        <f>VLOOKUP(Sheet1!F999,Sheet2!$H$2:$J$300,3,FALSE)</f>
        <v>PHO</v>
      </c>
      <c r="AJ977" t="str">
        <f>VLOOKUP(Sheet1!G999,Sheet2!$H$2:$J$300,3,FALSE)</f>
        <v>PHI</v>
      </c>
      <c r="AK977" t="str">
        <f>VLOOKUP(Sheet1!H999,Sheet2!$H$2:$J$300,3,FALSE)</f>
        <v>DEN</v>
      </c>
      <c r="AL977" t="str">
        <f>VLOOKUP(Sheet1!I999,Sheet2!$H$2:$J$300,3,FALSE)</f>
        <v>DEN</v>
      </c>
      <c r="AM977" t="str">
        <f>VLOOKUP(Sheet1!J999,Sheet2!$H$2:$J$300,3,FALSE)</f>
        <v>MIN</v>
      </c>
      <c r="AN977">
        <f si="151" t="shared"/>
        <v>2</v>
      </c>
      <c r="AO977">
        <f si="152" t="shared"/>
        <v>1</v>
      </c>
      <c r="AP977">
        <f si="153" t="shared"/>
        <v>2</v>
      </c>
      <c r="AQ977">
        <f si="154" t="shared"/>
        <v>3</v>
      </c>
      <c r="AR977">
        <f si="155" t="shared"/>
        <v>2</v>
      </c>
      <c r="AS977">
        <f si="156" t="shared"/>
        <v>2</v>
      </c>
      <c r="AT977">
        <f si="157" t="shared"/>
        <v>3</v>
      </c>
      <c r="AU977">
        <f si="158" t="shared"/>
        <v>3</v>
      </c>
      <c r="AV977">
        <f si="159" t="shared"/>
        <v>1</v>
      </c>
      <c r="AW977">
        <f si="160" t="shared"/>
        <v>3</v>
      </c>
    </row>
    <row r="978" spans="30:49" x14ac:dyDescent="0.25">
      <c r="AD978">
        <v>977</v>
      </c>
      <c r="AE978" t="str">
        <f>VLOOKUP(Sheet1!B1000,Sheet2!$H$2:$J$300,3,FALSE)</f>
        <v>PHO</v>
      </c>
      <c r="AF978" t="str">
        <f>VLOOKUP(Sheet1!C1000,Sheet2!$H$2:$J$300,3,FALSE)</f>
        <v>PHI</v>
      </c>
      <c r="AG978" t="str">
        <f>VLOOKUP(Sheet1!D1000,Sheet2!$H$2:$J$300,3,FALSE)</f>
        <v>HOU</v>
      </c>
      <c r="AH978" t="str">
        <f>VLOOKUP(Sheet1!E1000,Sheet2!$H$2:$J$300,3,FALSE)</f>
        <v>DEN</v>
      </c>
      <c r="AI978" t="str">
        <f>VLOOKUP(Sheet1!F1000,Sheet2!$H$2:$J$300,3,FALSE)</f>
        <v>DEN</v>
      </c>
      <c r="AJ978" t="str">
        <f>VLOOKUP(Sheet1!G1000,Sheet2!$H$2:$J$300,3,FALSE)</f>
        <v>PHO</v>
      </c>
      <c r="AK978" t="str">
        <f>VLOOKUP(Sheet1!H1000,Sheet2!$H$2:$J$300,3,FALSE)</f>
        <v>ATL</v>
      </c>
      <c r="AL978" t="str">
        <f>VLOOKUP(Sheet1!I1000,Sheet2!$H$2:$J$300,3,FALSE)</f>
        <v>DEN</v>
      </c>
      <c r="AM978" t="str">
        <f>VLOOKUP(Sheet1!J1000,Sheet2!$H$2:$J$300,3,FALSE)</f>
        <v>UTA</v>
      </c>
      <c r="AN978">
        <f si="151" t="shared"/>
        <v>2</v>
      </c>
      <c r="AO978">
        <f si="152" t="shared"/>
        <v>1</v>
      </c>
      <c r="AP978">
        <f si="153" t="shared"/>
        <v>1</v>
      </c>
      <c r="AQ978">
        <f si="154" t="shared"/>
        <v>3</v>
      </c>
      <c r="AR978">
        <f si="155" t="shared"/>
        <v>3</v>
      </c>
      <c r="AS978">
        <f si="156" t="shared"/>
        <v>2</v>
      </c>
      <c r="AT978">
        <f si="157" t="shared"/>
        <v>1</v>
      </c>
      <c r="AU978">
        <f si="158" t="shared"/>
        <v>3</v>
      </c>
      <c r="AV978">
        <f si="159" t="shared"/>
        <v>1</v>
      </c>
      <c r="AW978">
        <f si="160" t="shared"/>
        <v>3</v>
      </c>
    </row>
    <row r="979" spans="30:49" x14ac:dyDescent="0.25">
      <c r="AD979">
        <v>978</v>
      </c>
      <c r="AE979" t="str">
        <f>VLOOKUP(Sheet1!B1001,Sheet2!$H$2:$J$300,3,FALSE)</f>
        <v>PHI</v>
      </c>
      <c r="AF979" t="str">
        <f>VLOOKUP(Sheet1!C1001,Sheet2!$H$2:$J$300,3,FALSE)</f>
        <v>MIN</v>
      </c>
      <c r="AG979" t="str">
        <f>VLOOKUP(Sheet1!D1001,Sheet2!$H$2:$J$300,3,FALSE)</f>
        <v>PHO</v>
      </c>
      <c r="AH979" t="str">
        <f>VLOOKUP(Sheet1!E1001,Sheet2!$H$2:$J$300,3,FALSE)</f>
        <v>PHI</v>
      </c>
      <c r="AI979" t="str">
        <f>VLOOKUP(Sheet1!F1001,Sheet2!$H$2:$J$300,3,FALSE)</f>
        <v>PHO</v>
      </c>
      <c r="AJ979" t="str">
        <f>VLOOKUP(Sheet1!G1001,Sheet2!$H$2:$J$300,3,FALSE)</f>
        <v>HOU</v>
      </c>
      <c r="AK979" t="str">
        <f>VLOOKUP(Sheet1!H1001,Sheet2!$H$2:$J$300,3,FALSE)</f>
        <v>ATL</v>
      </c>
      <c r="AL979" t="str">
        <f>VLOOKUP(Sheet1!I1001,Sheet2!$H$2:$J$300,3,FALSE)</f>
        <v>DEN</v>
      </c>
      <c r="AM979" t="str">
        <f>VLOOKUP(Sheet1!J1001,Sheet2!$H$2:$J$300,3,FALSE)</f>
        <v>PHO</v>
      </c>
      <c r="AN979">
        <f si="151" t="shared"/>
        <v>2</v>
      </c>
      <c r="AO979">
        <f si="152" t="shared"/>
        <v>1</v>
      </c>
      <c r="AP979">
        <f si="153" t="shared"/>
        <v>3</v>
      </c>
      <c r="AQ979">
        <f si="154" t="shared"/>
        <v>2</v>
      </c>
      <c r="AR979">
        <f si="155" t="shared"/>
        <v>3</v>
      </c>
      <c r="AS979">
        <f si="156" t="shared"/>
        <v>1</v>
      </c>
      <c r="AT979">
        <f si="157" t="shared"/>
        <v>1</v>
      </c>
      <c r="AU979">
        <f si="158" t="shared"/>
        <v>1</v>
      </c>
      <c r="AV979">
        <f si="159" t="shared"/>
        <v>3</v>
      </c>
      <c r="AW979">
        <f si="160" t="shared"/>
        <v>3</v>
      </c>
    </row>
    <row r="980" spans="30:49" x14ac:dyDescent="0.25">
      <c r="AD980">
        <v>979</v>
      </c>
      <c r="AE980" t="str">
        <f>VLOOKUP(Sheet1!B1002,Sheet2!$H$2:$J$300,3,FALSE)</f>
        <v>SAC</v>
      </c>
      <c r="AF980" t="str">
        <f>VLOOKUP(Sheet1!C1002,Sheet2!$H$2:$J$300,3,FALSE)</f>
        <v>UTA</v>
      </c>
      <c r="AG980" t="str">
        <f>VLOOKUP(Sheet1!D1002,Sheet2!$H$2:$J$300,3,FALSE)</f>
        <v>PHI</v>
      </c>
      <c r="AH980" t="str">
        <f>VLOOKUP(Sheet1!E1002,Sheet2!$H$2:$J$300,3,FALSE)</f>
        <v>DEN</v>
      </c>
      <c r="AI980" t="str">
        <f>VLOOKUP(Sheet1!F1002,Sheet2!$H$2:$J$300,3,FALSE)</f>
        <v>PHO</v>
      </c>
      <c r="AJ980" t="str">
        <f>VLOOKUP(Sheet1!G1002,Sheet2!$H$2:$J$300,3,FALSE)</f>
        <v>HOU</v>
      </c>
      <c r="AK980" t="str">
        <f>VLOOKUP(Sheet1!H1002,Sheet2!$H$2:$J$300,3,FALSE)</f>
        <v>SAC</v>
      </c>
      <c r="AL980" t="str">
        <f>VLOOKUP(Sheet1!I1002,Sheet2!$H$2:$J$300,3,FALSE)</f>
        <v>DEN</v>
      </c>
      <c r="AM980" t="str">
        <f>VLOOKUP(Sheet1!J1002,Sheet2!$H$2:$J$300,3,FALSE)</f>
        <v>PHI</v>
      </c>
      <c r="AN980">
        <f si="151" t="shared"/>
        <v>2</v>
      </c>
      <c r="AO980">
        <f si="152" t="shared"/>
        <v>1</v>
      </c>
      <c r="AP980">
        <f si="153" t="shared"/>
        <v>2</v>
      </c>
      <c r="AQ980">
        <f si="154" t="shared"/>
        <v>2</v>
      </c>
      <c r="AR980">
        <f si="155" t="shared"/>
        <v>1</v>
      </c>
      <c r="AS980">
        <f si="156" t="shared"/>
        <v>1</v>
      </c>
      <c r="AT980">
        <f si="157" t="shared"/>
        <v>2</v>
      </c>
      <c r="AU980">
        <f si="158" t="shared"/>
        <v>2</v>
      </c>
      <c r="AV980">
        <f si="159" t="shared"/>
        <v>2</v>
      </c>
      <c r="AW980">
        <f si="160" t="shared"/>
        <v>2</v>
      </c>
    </row>
    <row r="981" spans="30:49" x14ac:dyDescent="0.25">
      <c r="AD981">
        <v>980</v>
      </c>
      <c r="AE981" t="str">
        <f>VLOOKUP(Sheet1!B1003,Sheet2!$H$2:$J$300,3,FALSE)</f>
        <v>PHI</v>
      </c>
      <c r="AF981" t="str">
        <f>VLOOKUP(Sheet1!C1003,Sheet2!$H$2:$J$300,3,FALSE)</f>
        <v>PHI</v>
      </c>
      <c r="AG981" t="str">
        <f>VLOOKUP(Sheet1!D1003,Sheet2!$H$2:$J$300,3,FALSE)</f>
        <v>PHI</v>
      </c>
      <c r="AH981" t="str">
        <f>VLOOKUP(Sheet1!E1003,Sheet2!$H$2:$J$300,3,FALSE)</f>
        <v>DEN</v>
      </c>
      <c r="AI981" t="str">
        <f>VLOOKUP(Sheet1!F1003,Sheet2!$H$2:$J$300,3,FALSE)</f>
        <v>PHO</v>
      </c>
      <c r="AJ981" t="str">
        <f>VLOOKUP(Sheet1!G1003,Sheet2!$H$2:$J$300,3,FALSE)</f>
        <v>UTA</v>
      </c>
      <c r="AK981" t="str">
        <f>VLOOKUP(Sheet1!H1003,Sheet2!$H$2:$J$300,3,FALSE)</f>
        <v>DEN</v>
      </c>
      <c r="AL981" t="str">
        <f>VLOOKUP(Sheet1!I1003,Sheet2!$H$2:$J$300,3,FALSE)</f>
        <v>MIN</v>
      </c>
      <c r="AM981" t="str">
        <f>VLOOKUP(Sheet1!J1003,Sheet2!$H$2:$J$300,3,FALSE)</f>
        <v>PHI</v>
      </c>
      <c r="AN981">
        <f si="151" t="shared"/>
        <v>4</v>
      </c>
      <c r="AO981">
        <f si="152" t="shared"/>
        <v>4</v>
      </c>
      <c r="AP981">
        <f si="153" t="shared"/>
        <v>4</v>
      </c>
      <c r="AQ981">
        <f si="154" t="shared"/>
        <v>2</v>
      </c>
      <c r="AR981">
        <f si="155" t="shared"/>
        <v>1</v>
      </c>
      <c r="AS981">
        <f si="156" t="shared"/>
        <v>1</v>
      </c>
      <c r="AT981">
        <f si="157" t="shared"/>
        <v>2</v>
      </c>
      <c r="AU981">
        <f si="158" t="shared"/>
        <v>1</v>
      </c>
      <c r="AV981">
        <f si="159" t="shared"/>
        <v>4</v>
      </c>
      <c r="AW981">
        <f si="160" t="shared"/>
        <v>4</v>
      </c>
    </row>
    <row r="982" spans="30:49" x14ac:dyDescent="0.25">
      <c r="AD982">
        <v>981</v>
      </c>
      <c r="AE982" t="str">
        <f>VLOOKUP(Sheet1!B1004,Sheet2!$H$2:$J$300,3,FALSE)</f>
        <v>PHI</v>
      </c>
      <c r="AF982" t="str">
        <f>VLOOKUP(Sheet1!C1004,Sheet2!$H$2:$J$300,3,FALSE)</f>
        <v>PHO</v>
      </c>
      <c r="AG982" t="str">
        <f>VLOOKUP(Sheet1!D1004,Sheet2!$H$2:$J$300,3,FALSE)</f>
        <v>PHI</v>
      </c>
      <c r="AH982" t="str">
        <f>VLOOKUP(Sheet1!E1004,Sheet2!$H$2:$J$300,3,FALSE)</f>
        <v>DEN</v>
      </c>
      <c r="AI982" t="str">
        <f>VLOOKUP(Sheet1!F1004,Sheet2!$H$2:$J$300,3,FALSE)</f>
        <v>PHO</v>
      </c>
      <c r="AJ982" t="str">
        <f>VLOOKUP(Sheet1!G1004,Sheet2!$H$2:$J$300,3,FALSE)</f>
        <v>PHI</v>
      </c>
      <c r="AK982" t="str">
        <f>VLOOKUP(Sheet1!H1004,Sheet2!$H$2:$J$300,3,FALSE)</f>
        <v>HOU</v>
      </c>
      <c r="AL982" t="str">
        <f>VLOOKUP(Sheet1!I1004,Sheet2!$H$2:$J$300,3,FALSE)</f>
        <v>PHO</v>
      </c>
      <c r="AM982" t="str">
        <f>VLOOKUP(Sheet1!J1004,Sheet2!$H$2:$J$300,3,FALSE)</f>
        <v>UTA</v>
      </c>
      <c r="AN982">
        <f si="151" t="shared"/>
        <v>3</v>
      </c>
      <c r="AO982">
        <f si="152" t="shared"/>
        <v>3</v>
      </c>
      <c r="AP982">
        <f si="153" t="shared"/>
        <v>3</v>
      </c>
      <c r="AQ982">
        <f si="154" t="shared"/>
        <v>1</v>
      </c>
      <c r="AR982">
        <f si="155" t="shared"/>
        <v>3</v>
      </c>
      <c r="AS982">
        <f si="156" t="shared"/>
        <v>3</v>
      </c>
      <c r="AT982">
        <f si="157" t="shared"/>
        <v>1</v>
      </c>
      <c r="AU982">
        <f si="158" t="shared"/>
        <v>3</v>
      </c>
      <c r="AV982">
        <f si="159" t="shared"/>
        <v>1</v>
      </c>
      <c r="AW982">
        <f si="160" t="shared"/>
        <v>3</v>
      </c>
    </row>
    <row r="983" spans="30:49" x14ac:dyDescent="0.25">
      <c r="AD983">
        <v>982</v>
      </c>
      <c r="AE983" t="str">
        <f>VLOOKUP(Sheet1!B1005,Sheet2!$H$2:$J$300,3,FALSE)</f>
        <v>PHI</v>
      </c>
      <c r="AF983" t="str">
        <f>VLOOKUP(Sheet1!C1005,Sheet2!$H$2:$J$300,3,FALSE)</f>
        <v>MIN</v>
      </c>
      <c r="AG983" t="str">
        <f>VLOOKUP(Sheet1!D1005,Sheet2!$H$2:$J$300,3,FALSE)</f>
        <v>HOU</v>
      </c>
      <c r="AH983" t="str">
        <f>VLOOKUP(Sheet1!E1005,Sheet2!$H$2:$J$300,3,FALSE)</f>
        <v>DEN</v>
      </c>
      <c r="AI983" t="str">
        <f>VLOOKUP(Sheet1!F1005,Sheet2!$H$2:$J$300,3,FALSE)</f>
        <v>DEN</v>
      </c>
      <c r="AJ983" t="str">
        <f>VLOOKUP(Sheet1!G1005,Sheet2!$H$2:$J$300,3,FALSE)</f>
        <v>ATL</v>
      </c>
      <c r="AK983" t="str">
        <f>VLOOKUP(Sheet1!H1005,Sheet2!$H$2:$J$300,3,FALSE)</f>
        <v>PHO</v>
      </c>
      <c r="AL983" t="str">
        <f>VLOOKUP(Sheet1!I1005,Sheet2!$H$2:$J$300,3,FALSE)</f>
        <v>MIN</v>
      </c>
      <c r="AM983" t="str">
        <f>VLOOKUP(Sheet1!J1005,Sheet2!$H$2:$J$300,3,FALSE)</f>
        <v>PHO</v>
      </c>
      <c r="AN983">
        <f si="151" t="shared"/>
        <v>1</v>
      </c>
      <c r="AO983">
        <f si="152" t="shared"/>
        <v>2</v>
      </c>
      <c r="AP983">
        <f si="153" t="shared"/>
        <v>1</v>
      </c>
      <c r="AQ983">
        <f si="154" t="shared"/>
        <v>2</v>
      </c>
      <c r="AR983">
        <f si="155" t="shared"/>
        <v>2</v>
      </c>
      <c r="AS983">
        <f si="156" t="shared"/>
        <v>1</v>
      </c>
      <c r="AT983">
        <f si="157" t="shared"/>
        <v>2</v>
      </c>
      <c r="AU983">
        <f si="158" t="shared"/>
        <v>2</v>
      </c>
      <c r="AV983">
        <f si="159" t="shared"/>
        <v>2</v>
      </c>
      <c r="AW983">
        <f si="160" t="shared"/>
        <v>2</v>
      </c>
    </row>
    <row r="984" spans="30:49" x14ac:dyDescent="0.25">
      <c r="AD984">
        <v>983</v>
      </c>
      <c r="AE984" t="str">
        <f>VLOOKUP(Sheet1!B1006,Sheet2!$H$2:$J$300,3,FALSE)</f>
        <v>SAC</v>
      </c>
      <c r="AF984" t="str">
        <f>VLOOKUP(Sheet1!C1006,Sheet2!$H$2:$J$300,3,FALSE)</f>
        <v>MIN</v>
      </c>
      <c r="AG984" t="str">
        <f>VLOOKUP(Sheet1!D1006,Sheet2!$H$2:$J$300,3,FALSE)</f>
        <v>PHO</v>
      </c>
      <c r="AH984" t="str">
        <f>VLOOKUP(Sheet1!E1006,Sheet2!$H$2:$J$300,3,FALSE)</f>
        <v>PHI</v>
      </c>
      <c r="AI984" t="str">
        <f>VLOOKUP(Sheet1!F1006,Sheet2!$H$2:$J$300,3,FALSE)</f>
        <v>PHI</v>
      </c>
      <c r="AJ984" t="str">
        <f>VLOOKUP(Sheet1!G1006,Sheet2!$H$2:$J$300,3,FALSE)</f>
        <v>UTA</v>
      </c>
      <c r="AK984" t="str">
        <f>VLOOKUP(Sheet1!H1006,Sheet2!$H$2:$J$300,3,FALSE)</f>
        <v>HOU</v>
      </c>
      <c r="AL984" t="str">
        <f>VLOOKUP(Sheet1!I1006,Sheet2!$H$2:$J$300,3,FALSE)</f>
        <v>PHO</v>
      </c>
      <c r="AM984" t="str">
        <f>VLOOKUP(Sheet1!J1006,Sheet2!$H$2:$J$300,3,FALSE)</f>
        <v>MIN</v>
      </c>
      <c r="AN984">
        <f si="151" t="shared"/>
        <v>1</v>
      </c>
      <c r="AO984">
        <f si="152" t="shared"/>
        <v>2</v>
      </c>
      <c r="AP984">
        <f si="153" t="shared"/>
        <v>2</v>
      </c>
      <c r="AQ984">
        <f si="154" t="shared"/>
        <v>2</v>
      </c>
      <c r="AR984">
        <f si="155" t="shared"/>
        <v>2</v>
      </c>
      <c r="AS984">
        <f si="156" t="shared"/>
        <v>1</v>
      </c>
      <c r="AT984">
        <f si="157" t="shared"/>
        <v>1</v>
      </c>
      <c r="AU984">
        <f si="158" t="shared"/>
        <v>2</v>
      </c>
      <c r="AV984">
        <f si="159" t="shared"/>
        <v>2</v>
      </c>
      <c r="AW984">
        <f si="160" t="shared"/>
        <v>2</v>
      </c>
    </row>
    <row r="985" spans="30:49" x14ac:dyDescent="0.25">
      <c r="AD985">
        <v>984</v>
      </c>
      <c r="AE985" t="str">
        <f>VLOOKUP(Sheet1!B1007,Sheet2!$H$2:$J$300,3,FALSE)</f>
        <v>PHI</v>
      </c>
      <c r="AF985" t="str">
        <f>VLOOKUP(Sheet1!C1007,Sheet2!$H$2:$J$300,3,FALSE)</f>
        <v>PHI</v>
      </c>
      <c r="AG985" t="str">
        <f>VLOOKUP(Sheet1!D1007,Sheet2!$H$2:$J$300,3,FALSE)</f>
        <v>PHI</v>
      </c>
      <c r="AH985" t="str">
        <f>VLOOKUP(Sheet1!E1007,Sheet2!$H$2:$J$300,3,FALSE)</f>
        <v>SAC</v>
      </c>
      <c r="AI985" t="str">
        <f>VLOOKUP(Sheet1!F1007,Sheet2!$H$2:$J$300,3,FALSE)</f>
        <v>PHO</v>
      </c>
      <c r="AJ985" t="str">
        <f>VLOOKUP(Sheet1!G1007,Sheet2!$H$2:$J$300,3,FALSE)</f>
        <v>ATL</v>
      </c>
      <c r="AK985" t="str">
        <f>VLOOKUP(Sheet1!H1007,Sheet2!$H$2:$J$300,3,FALSE)</f>
        <v>HOU</v>
      </c>
      <c r="AL985" t="str">
        <f>VLOOKUP(Sheet1!I1007,Sheet2!$H$2:$J$300,3,FALSE)</f>
        <v>DEN</v>
      </c>
      <c r="AM985" t="str">
        <f>VLOOKUP(Sheet1!J1007,Sheet2!$H$2:$J$300,3,FALSE)</f>
        <v>PHO</v>
      </c>
      <c r="AN985">
        <f si="151" t="shared"/>
        <v>3</v>
      </c>
      <c r="AO985">
        <f si="152" t="shared"/>
        <v>3</v>
      </c>
      <c r="AP985">
        <f si="153" t="shared"/>
        <v>3</v>
      </c>
      <c r="AQ985">
        <f si="154" t="shared"/>
        <v>1</v>
      </c>
      <c r="AR985">
        <f si="155" t="shared"/>
        <v>2</v>
      </c>
      <c r="AS985">
        <f si="156" t="shared"/>
        <v>1</v>
      </c>
      <c r="AT985">
        <f si="157" t="shared"/>
        <v>1</v>
      </c>
      <c r="AU985">
        <f si="158" t="shared"/>
        <v>1</v>
      </c>
      <c r="AV985">
        <f si="159" t="shared"/>
        <v>2</v>
      </c>
      <c r="AW985">
        <f si="160" t="shared"/>
        <v>3</v>
      </c>
    </row>
    <row r="986" spans="30:49" x14ac:dyDescent="0.25">
      <c r="AD986">
        <v>985</v>
      </c>
      <c r="AE986" t="str">
        <f>VLOOKUP(Sheet1!B1008,Sheet2!$H$2:$J$300,3,FALSE)</f>
        <v>ATL</v>
      </c>
      <c r="AF986" t="str">
        <f>VLOOKUP(Sheet1!C1008,Sheet2!$H$2:$J$300,3,FALSE)</f>
        <v>MIN</v>
      </c>
      <c r="AG986" t="str">
        <f>VLOOKUP(Sheet1!D1008,Sheet2!$H$2:$J$300,3,FALSE)</f>
        <v>MIN</v>
      </c>
      <c r="AH986" t="str">
        <f>VLOOKUP(Sheet1!E1008,Sheet2!$H$2:$J$300,3,FALSE)</f>
        <v>DEN</v>
      </c>
      <c r="AI986" t="str">
        <f>VLOOKUP(Sheet1!F1008,Sheet2!$H$2:$J$300,3,FALSE)</f>
        <v>DEN</v>
      </c>
      <c r="AJ986" t="str">
        <f>VLOOKUP(Sheet1!G1008,Sheet2!$H$2:$J$300,3,FALSE)</f>
        <v>PHO</v>
      </c>
      <c r="AK986" t="str">
        <f>VLOOKUP(Sheet1!H1008,Sheet2!$H$2:$J$300,3,FALSE)</f>
        <v>HOU</v>
      </c>
      <c r="AL986" t="str">
        <f>VLOOKUP(Sheet1!I1008,Sheet2!$H$2:$J$300,3,FALSE)</f>
        <v>DEN</v>
      </c>
      <c r="AM986" t="str">
        <f>VLOOKUP(Sheet1!J1008,Sheet2!$H$2:$J$300,3,FALSE)</f>
        <v>PHI</v>
      </c>
      <c r="AN986">
        <f si="151" t="shared"/>
        <v>1</v>
      </c>
      <c r="AO986">
        <f si="152" t="shared"/>
        <v>2</v>
      </c>
      <c r="AP986">
        <f si="153" t="shared"/>
        <v>2</v>
      </c>
      <c r="AQ986">
        <f si="154" t="shared"/>
        <v>3</v>
      </c>
      <c r="AR986">
        <f si="155" t="shared"/>
        <v>3</v>
      </c>
      <c r="AS986">
        <f si="156" t="shared"/>
        <v>1</v>
      </c>
      <c r="AT986">
        <f si="157" t="shared"/>
        <v>1</v>
      </c>
      <c r="AU986">
        <f si="158" t="shared"/>
        <v>3</v>
      </c>
      <c r="AV986">
        <f si="159" t="shared"/>
        <v>1</v>
      </c>
      <c r="AW986">
        <f si="160" t="shared"/>
        <v>3</v>
      </c>
    </row>
    <row r="987" spans="30:49" x14ac:dyDescent="0.25">
      <c r="AD987">
        <v>986</v>
      </c>
      <c r="AE987" t="str">
        <f>VLOOKUP(Sheet1!B1009,Sheet2!$H$2:$J$300,3,FALSE)</f>
        <v>UTA</v>
      </c>
      <c r="AF987" t="str">
        <f>VLOOKUP(Sheet1!C1009,Sheet2!$H$2:$J$300,3,FALSE)</f>
        <v>MIN</v>
      </c>
      <c r="AG987" t="str">
        <f>VLOOKUP(Sheet1!D1009,Sheet2!$H$2:$J$300,3,FALSE)</f>
        <v>PHO</v>
      </c>
      <c r="AH987" t="str">
        <f>VLOOKUP(Sheet1!E1009,Sheet2!$H$2:$J$300,3,FALSE)</f>
        <v>PHI</v>
      </c>
      <c r="AI987" t="str">
        <f>VLOOKUP(Sheet1!F1009,Sheet2!$H$2:$J$300,3,FALSE)</f>
        <v>PHO</v>
      </c>
      <c r="AJ987" t="str">
        <f>VLOOKUP(Sheet1!G1009,Sheet2!$H$2:$J$300,3,FALSE)</f>
        <v>PHI</v>
      </c>
      <c r="AK987" t="str">
        <f>VLOOKUP(Sheet1!H1009,Sheet2!$H$2:$J$300,3,FALSE)</f>
        <v>HOU</v>
      </c>
      <c r="AL987" t="str">
        <f>VLOOKUP(Sheet1!I1009,Sheet2!$H$2:$J$300,3,FALSE)</f>
        <v>DEN</v>
      </c>
      <c r="AM987" t="str">
        <f>VLOOKUP(Sheet1!J1009,Sheet2!$H$2:$J$300,3,FALSE)</f>
        <v>MIN</v>
      </c>
      <c r="AN987">
        <f si="151" t="shared"/>
        <v>1</v>
      </c>
      <c r="AO987">
        <f si="152" t="shared"/>
        <v>2</v>
      </c>
      <c r="AP987">
        <f si="153" t="shared"/>
        <v>2</v>
      </c>
      <c r="AQ987">
        <f si="154" t="shared"/>
        <v>2</v>
      </c>
      <c r="AR987">
        <f si="155" t="shared"/>
        <v>2</v>
      </c>
      <c r="AS987">
        <f si="156" t="shared"/>
        <v>2</v>
      </c>
      <c r="AT987">
        <f si="157" t="shared"/>
        <v>1</v>
      </c>
      <c r="AU987">
        <f si="158" t="shared"/>
        <v>1</v>
      </c>
      <c r="AV987">
        <f si="159" t="shared"/>
        <v>2</v>
      </c>
      <c r="AW987">
        <f si="160" t="shared"/>
        <v>2</v>
      </c>
    </row>
    <row r="988" spans="30:49" x14ac:dyDescent="0.25">
      <c r="AD988">
        <v>987</v>
      </c>
      <c r="AE988" t="str">
        <f>VLOOKUP(Sheet1!B1010,Sheet2!$H$2:$J$300,3,FALSE)</f>
        <v>PHI</v>
      </c>
      <c r="AF988" t="str">
        <f>VLOOKUP(Sheet1!C1010,Sheet2!$H$2:$J$300,3,FALSE)</f>
        <v>MIN</v>
      </c>
      <c r="AG988" t="str">
        <f>VLOOKUP(Sheet1!D1010,Sheet2!$H$2:$J$300,3,FALSE)</f>
        <v>PHI</v>
      </c>
      <c r="AH988" t="str">
        <f>VLOOKUP(Sheet1!E1010,Sheet2!$H$2:$J$300,3,FALSE)</f>
        <v>HOU</v>
      </c>
      <c r="AI988" t="str">
        <f>VLOOKUP(Sheet1!F1010,Sheet2!$H$2:$J$300,3,FALSE)</f>
        <v>PHO</v>
      </c>
      <c r="AJ988" t="str">
        <f>VLOOKUP(Sheet1!G1010,Sheet2!$H$2:$J$300,3,FALSE)</f>
        <v>PHI</v>
      </c>
      <c r="AK988" t="str">
        <f>VLOOKUP(Sheet1!H1010,Sheet2!$H$2:$J$300,3,FALSE)</f>
        <v>HOU</v>
      </c>
      <c r="AL988" t="str">
        <f>VLOOKUP(Sheet1!I1010,Sheet2!$H$2:$J$300,3,FALSE)</f>
        <v>PHO</v>
      </c>
      <c r="AM988" t="str">
        <f>VLOOKUP(Sheet1!J1010,Sheet2!$H$2:$J$300,3,FALSE)</f>
        <v>MIN</v>
      </c>
      <c r="AN988">
        <f si="151" t="shared"/>
        <v>3</v>
      </c>
      <c r="AO988">
        <f si="152" t="shared"/>
        <v>2</v>
      </c>
      <c r="AP988">
        <f si="153" t="shared"/>
        <v>3</v>
      </c>
      <c r="AQ988">
        <f si="154" t="shared"/>
        <v>2</v>
      </c>
      <c r="AR988">
        <f si="155" t="shared"/>
        <v>2</v>
      </c>
      <c r="AS988">
        <f si="156" t="shared"/>
        <v>3</v>
      </c>
      <c r="AT988">
        <f si="157" t="shared"/>
        <v>2</v>
      </c>
      <c r="AU988">
        <f si="158" t="shared"/>
        <v>2</v>
      </c>
      <c r="AV988">
        <f si="159" t="shared"/>
        <v>2</v>
      </c>
      <c r="AW988">
        <f si="160" t="shared"/>
        <v>3</v>
      </c>
    </row>
    <row r="989" spans="30:49" x14ac:dyDescent="0.25">
      <c r="AD989">
        <v>988</v>
      </c>
      <c r="AE989" t="str">
        <f>VLOOKUP(Sheet1!B1011,Sheet2!$H$2:$J$300,3,FALSE)</f>
        <v>PHI</v>
      </c>
      <c r="AF989" t="str">
        <f>VLOOKUP(Sheet1!C1011,Sheet2!$H$2:$J$300,3,FALSE)</f>
        <v>ATL</v>
      </c>
      <c r="AG989" t="str">
        <f>VLOOKUP(Sheet1!D1011,Sheet2!$H$2:$J$300,3,FALSE)</f>
        <v>PHI</v>
      </c>
      <c r="AH989" t="str">
        <f>VLOOKUP(Sheet1!E1011,Sheet2!$H$2:$J$300,3,FALSE)</f>
        <v>DEN</v>
      </c>
      <c r="AI989" t="str">
        <f>VLOOKUP(Sheet1!F1011,Sheet2!$H$2:$J$300,3,FALSE)</f>
        <v>PHO</v>
      </c>
      <c r="AJ989" t="str">
        <f>VLOOKUP(Sheet1!G1011,Sheet2!$H$2:$J$300,3,FALSE)</f>
        <v>PHI</v>
      </c>
      <c r="AK989" t="str">
        <f>VLOOKUP(Sheet1!H1011,Sheet2!$H$2:$J$300,3,FALSE)</f>
        <v>HOU</v>
      </c>
      <c r="AL989" t="str">
        <f>VLOOKUP(Sheet1!I1011,Sheet2!$H$2:$J$300,3,FALSE)</f>
        <v>ATL</v>
      </c>
      <c r="AM989" t="str">
        <f>VLOOKUP(Sheet1!J1011,Sheet2!$H$2:$J$300,3,FALSE)</f>
        <v>UTA</v>
      </c>
      <c r="AN989">
        <f si="151" t="shared"/>
        <v>3</v>
      </c>
      <c r="AO989">
        <f si="152" t="shared"/>
        <v>2</v>
      </c>
      <c r="AP989">
        <f si="153" t="shared"/>
        <v>3</v>
      </c>
      <c r="AQ989">
        <f si="154" t="shared"/>
        <v>1</v>
      </c>
      <c r="AR989">
        <f si="155" t="shared"/>
        <v>1</v>
      </c>
      <c r="AS989">
        <f si="156" t="shared"/>
        <v>3</v>
      </c>
      <c r="AT989">
        <f si="157" t="shared"/>
        <v>1</v>
      </c>
      <c r="AU989">
        <f si="158" t="shared"/>
        <v>2</v>
      </c>
      <c r="AV989">
        <f si="159" t="shared"/>
        <v>1</v>
      </c>
      <c r="AW989">
        <f si="160" t="shared"/>
        <v>3</v>
      </c>
    </row>
    <row r="990" spans="30:49" x14ac:dyDescent="0.25">
      <c r="AD990">
        <v>989</v>
      </c>
      <c r="AE990" t="str">
        <f>VLOOKUP(Sheet1!B1012,Sheet2!$H$2:$J$300,3,FALSE)</f>
        <v>UTA</v>
      </c>
      <c r="AF990" t="str">
        <f>VLOOKUP(Sheet1!C1012,Sheet2!$H$2:$J$300,3,FALSE)</f>
        <v>MIN</v>
      </c>
      <c r="AG990" t="str">
        <f>VLOOKUP(Sheet1!D1012,Sheet2!$H$2:$J$300,3,FALSE)</f>
        <v>HOU</v>
      </c>
      <c r="AH990" t="str">
        <f>VLOOKUP(Sheet1!E1012,Sheet2!$H$2:$J$300,3,FALSE)</f>
        <v>DEN</v>
      </c>
      <c r="AI990" t="str">
        <f>VLOOKUP(Sheet1!F1012,Sheet2!$H$2:$J$300,3,FALSE)</f>
        <v>DEN</v>
      </c>
      <c r="AJ990" t="str">
        <f>VLOOKUP(Sheet1!G1012,Sheet2!$H$2:$J$300,3,FALSE)</f>
        <v>PHI</v>
      </c>
      <c r="AK990" t="str">
        <f>VLOOKUP(Sheet1!H1012,Sheet2!$H$2:$J$300,3,FALSE)</f>
        <v>PHO</v>
      </c>
      <c r="AL990" t="str">
        <f>VLOOKUP(Sheet1!I1012,Sheet2!$H$2:$J$300,3,FALSE)</f>
        <v>DEN</v>
      </c>
      <c r="AM990" t="str">
        <f>VLOOKUP(Sheet1!J1012,Sheet2!$H$2:$J$300,3,FALSE)</f>
        <v>PHI</v>
      </c>
      <c r="AN990">
        <f si="151" t="shared"/>
        <v>1</v>
      </c>
      <c r="AO990">
        <f si="152" t="shared"/>
        <v>1</v>
      </c>
      <c r="AP990">
        <f si="153" t="shared"/>
        <v>1</v>
      </c>
      <c r="AQ990">
        <f si="154" t="shared"/>
        <v>3</v>
      </c>
      <c r="AR990">
        <f si="155" t="shared"/>
        <v>3</v>
      </c>
      <c r="AS990">
        <f si="156" t="shared"/>
        <v>2</v>
      </c>
      <c r="AT990">
        <f si="157" t="shared"/>
        <v>1</v>
      </c>
      <c r="AU990">
        <f si="158" t="shared"/>
        <v>3</v>
      </c>
      <c r="AV990">
        <f si="159" t="shared"/>
        <v>2</v>
      </c>
      <c r="AW990">
        <f si="160" t="shared"/>
        <v>3</v>
      </c>
    </row>
    <row r="991" spans="30:49" x14ac:dyDescent="0.25">
      <c r="AD991">
        <v>990</v>
      </c>
      <c r="AE991" t="str">
        <f>VLOOKUP(Sheet1!B1013,Sheet2!$H$2:$J$300,3,FALSE)</f>
        <v>PHI</v>
      </c>
      <c r="AF991" t="str">
        <f>VLOOKUP(Sheet1!C1013,Sheet2!$H$2:$J$300,3,FALSE)</f>
        <v>SAC</v>
      </c>
      <c r="AG991" t="str">
        <f>VLOOKUP(Sheet1!D1013,Sheet2!$H$2:$J$300,3,FALSE)</f>
        <v>PHO</v>
      </c>
      <c r="AH991" t="str">
        <f>VLOOKUP(Sheet1!E1013,Sheet2!$H$2:$J$300,3,FALSE)</f>
        <v>DEN</v>
      </c>
      <c r="AI991" t="str">
        <f>VLOOKUP(Sheet1!F1013,Sheet2!$H$2:$J$300,3,FALSE)</f>
        <v>PHI</v>
      </c>
      <c r="AJ991" t="str">
        <f>VLOOKUP(Sheet1!G1013,Sheet2!$H$2:$J$300,3,FALSE)</f>
        <v>HOU</v>
      </c>
      <c r="AK991" t="str">
        <f>VLOOKUP(Sheet1!H1013,Sheet2!$H$2:$J$300,3,FALSE)</f>
        <v>DEN</v>
      </c>
      <c r="AL991" t="str">
        <f>VLOOKUP(Sheet1!I1013,Sheet2!$H$2:$J$300,3,FALSE)</f>
        <v>UTA</v>
      </c>
      <c r="AM991" t="str">
        <f>VLOOKUP(Sheet1!J1013,Sheet2!$H$2:$J$300,3,FALSE)</f>
        <v>DEN</v>
      </c>
      <c r="AN991">
        <f si="151" t="shared"/>
        <v>2</v>
      </c>
      <c r="AO991">
        <f si="152" t="shared"/>
        <v>1</v>
      </c>
      <c r="AP991">
        <f si="153" t="shared"/>
        <v>1</v>
      </c>
      <c r="AQ991">
        <f si="154" t="shared"/>
        <v>3</v>
      </c>
      <c r="AR991">
        <f si="155" t="shared"/>
        <v>2</v>
      </c>
      <c r="AS991">
        <f si="156" t="shared"/>
        <v>1</v>
      </c>
      <c r="AT991">
        <f si="157" t="shared"/>
        <v>3</v>
      </c>
      <c r="AU991">
        <f si="158" t="shared"/>
        <v>1</v>
      </c>
      <c r="AV991">
        <f si="159" t="shared"/>
        <v>3</v>
      </c>
      <c r="AW991">
        <f si="160" t="shared"/>
        <v>3</v>
      </c>
    </row>
    <row r="992" spans="30:49" x14ac:dyDescent="0.25">
      <c r="AD992">
        <v>991</v>
      </c>
      <c r="AE992" t="str">
        <f>VLOOKUP(Sheet1!B1014,Sheet2!$H$2:$J$300,3,FALSE)</f>
        <v>PHI</v>
      </c>
      <c r="AF992" t="str">
        <f>VLOOKUP(Sheet1!C1014,Sheet2!$H$2:$J$300,3,FALSE)</f>
        <v>PHI</v>
      </c>
      <c r="AG992" t="str">
        <f>VLOOKUP(Sheet1!D1014,Sheet2!$H$2:$J$300,3,FALSE)</f>
        <v>PHO</v>
      </c>
      <c r="AH992" t="str">
        <f>VLOOKUP(Sheet1!E1014,Sheet2!$H$2:$J$300,3,FALSE)</f>
        <v>PHI</v>
      </c>
      <c r="AI992" t="str">
        <f>VLOOKUP(Sheet1!F1014,Sheet2!$H$2:$J$300,3,FALSE)</f>
        <v>DEN</v>
      </c>
      <c r="AJ992" t="str">
        <f>VLOOKUP(Sheet1!G1014,Sheet2!$H$2:$J$300,3,FALSE)</f>
        <v>ATL</v>
      </c>
      <c r="AK992" t="str">
        <f>VLOOKUP(Sheet1!H1014,Sheet2!$H$2:$J$300,3,FALSE)</f>
        <v>HOU</v>
      </c>
      <c r="AL992" t="str">
        <f>VLOOKUP(Sheet1!I1014,Sheet2!$H$2:$J$300,3,FALSE)</f>
        <v>PHO</v>
      </c>
      <c r="AM992" t="str">
        <f>VLOOKUP(Sheet1!J1014,Sheet2!$H$2:$J$300,3,FALSE)</f>
        <v>MIN</v>
      </c>
      <c r="AN992">
        <f si="151" t="shared"/>
        <v>3</v>
      </c>
      <c r="AO992">
        <f si="152" t="shared"/>
        <v>3</v>
      </c>
      <c r="AP992">
        <f si="153" t="shared"/>
        <v>2</v>
      </c>
      <c r="AQ992">
        <f si="154" t="shared"/>
        <v>3</v>
      </c>
      <c r="AR992">
        <f si="155" t="shared"/>
        <v>1</v>
      </c>
      <c r="AS992">
        <f si="156" t="shared"/>
        <v>1</v>
      </c>
      <c r="AT992">
        <f si="157" t="shared"/>
        <v>1</v>
      </c>
      <c r="AU992">
        <f si="158" t="shared"/>
        <v>2</v>
      </c>
      <c r="AV992">
        <f si="159" t="shared"/>
        <v>1</v>
      </c>
      <c r="AW992">
        <f si="160" t="shared"/>
        <v>3</v>
      </c>
    </row>
    <row r="993" spans="30:49" x14ac:dyDescent="0.25">
      <c r="AD993">
        <v>992</v>
      </c>
      <c r="AE993" t="str">
        <f>VLOOKUP(Sheet1!B1015,Sheet2!$H$2:$J$300,3,FALSE)</f>
        <v>SAC</v>
      </c>
      <c r="AF993" t="str">
        <f>VLOOKUP(Sheet1!C1015,Sheet2!$H$2:$J$300,3,FALSE)</f>
        <v>PHI</v>
      </c>
      <c r="AG993" t="str">
        <f>VLOOKUP(Sheet1!D1015,Sheet2!$H$2:$J$300,3,FALSE)</f>
        <v>HOU</v>
      </c>
      <c r="AH993" t="str">
        <f>VLOOKUP(Sheet1!E1015,Sheet2!$H$2:$J$300,3,FALSE)</f>
        <v>DEN</v>
      </c>
      <c r="AI993" t="str">
        <f>VLOOKUP(Sheet1!F1015,Sheet2!$H$2:$J$300,3,FALSE)</f>
        <v>PHO</v>
      </c>
      <c r="AJ993" t="str">
        <f>VLOOKUP(Sheet1!G1015,Sheet2!$H$2:$J$300,3,FALSE)</f>
        <v>PHO</v>
      </c>
      <c r="AK993" t="str">
        <f>VLOOKUP(Sheet1!H1015,Sheet2!$H$2:$J$300,3,FALSE)</f>
        <v>ATL</v>
      </c>
      <c r="AL993" t="str">
        <f>VLOOKUP(Sheet1!I1015,Sheet2!$H$2:$J$300,3,FALSE)</f>
        <v>UTA</v>
      </c>
      <c r="AM993" t="str">
        <f>VLOOKUP(Sheet1!J1015,Sheet2!$H$2:$J$300,3,FALSE)</f>
        <v>PHO</v>
      </c>
      <c r="AN993">
        <f si="151" t="shared"/>
        <v>1</v>
      </c>
      <c r="AO993">
        <f si="152" t="shared"/>
        <v>1</v>
      </c>
      <c r="AP993">
        <f si="153" t="shared"/>
        <v>1</v>
      </c>
      <c r="AQ993">
        <f si="154" t="shared"/>
        <v>1</v>
      </c>
      <c r="AR993">
        <f si="155" t="shared"/>
        <v>3</v>
      </c>
      <c r="AS993">
        <f si="156" t="shared"/>
        <v>3</v>
      </c>
      <c r="AT993">
        <f si="157" t="shared"/>
        <v>1</v>
      </c>
      <c r="AU993">
        <f si="158" t="shared"/>
        <v>1</v>
      </c>
      <c r="AV993">
        <f si="159" t="shared"/>
        <v>3</v>
      </c>
      <c r="AW993">
        <f si="160" t="shared"/>
        <v>3</v>
      </c>
    </row>
    <row r="994" spans="30:49" x14ac:dyDescent="0.25">
      <c r="AD994">
        <v>993</v>
      </c>
      <c r="AE994" t="str">
        <f>VLOOKUP(Sheet1!B1016,Sheet2!$H$2:$J$300,3,FALSE)</f>
        <v>PHI</v>
      </c>
      <c r="AF994" t="str">
        <f>VLOOKUP(Sheet1!C1016,Sheet2!$H$2:$J$300,3,FALSE)</f>
        <v>ATL</v>
      </c>
      <c r="AG994" t="str">
        <f>VLOOKUP(Sheet1!D1016,Sheet2!$H$2:$J$300,3,FALSE)</f>
        <v>SAC</v>
      </c>
      <c r="AH994" t="str">
        <f>VLOOKUP(Sheet1!E1016,Sheet2!$H$2:$J$300,3,FALSE)</f>
        <v>DEN</v>
      </c>
      <c r="AI994" t="str">
        <f>VLOOKUP(Sheet1!F1016,Sheet2!$H$2:$J$300,3,FALSE)</f>
        <v>PHO</v>
      </c>
      <c r="AJ994" t="str">
        <f>VLOOKUP(Sheet1!G1016,Sheet2!$H$2:$J$300,3,FALSE)</f>
        <v>HOU</v>
      </c>
      <c r="AK994" t="str">
        <f>VLOOKUP(Sheet1!H1016,Sheet2!$H$2:$J$300,3,FALSE)</f>
        <v>HOU</v>
      </c>
      <c r="AL994" t="str">
        <f>VLOOKUP(Sheet1!I1016,Sheet2!$H$2:$J$300,3,FALSE)</f>
        <v>PHO</v>
      </c>
      <c r="AM994" t="str">
        <f>VLOOKUP(Sheet1!J1016,Sheet2!$H$2:$J$300,3,FALSE)</f>
        <v>UTA</v>
      </c>
      <c r="AN994">
        <f si="151" t="shared"/>
        <v>1</v>
      </c>
      <c r="AO994">
        <f si="152" t="shared"/>
        <v>1</v>
      </c>
      <c r="AP994">
        <f si="153" t="shared"/>
        <v>1</v>
      </c>
      <c r="AQ994">
        <f si="154" t="shared"/>
        <v>1</v>
      </c>
      <c r="AR994">
        <f si="155" t="shared"/>
        <v>2</v>
      </c>
      <c r="AS994">
        <f si="156" t="shared"/>
        <v>2</v>
      </c>
      <c r="AT994">
        <f si="157" t="shared"/>
        <v>2</v>
      </c>
      <c r="AU994">
        <f si="158" t="shared"/>
        <v>2</v>
      </c>
      <c r="AV994">
        <f si="159" t="shared"/>
        <v>1</v>
      </c>
      <c r="AW994">
        <f si="160" t="shared"/>
        <v>2</v>
      </c>
    </row>
    <row r="995" spans="30:49" x14ac:dyDescent="0.25">
      <c r="AD995">
        <v>994</v>
      </c>
      <c r="AE995" t="str">
        <f>VLOOKUP(Sheet1!B1017,Sheet2!$H$2:$J$300,3,FALSE)</f>
        <v>PHI</v>
      </c>
      <c r="AF995" t="str">
        <f>VLOOKUP(Sheet1!C1017,Sheet2!$H$2:$J$300,3,FALSE)</f>
        <v>UTA</v>
      </c>
      <c r="AG995" t="str">
        <f>VLOOKUP(Sheet1!D1017,Sheet2!$H$2:$J$300,3,FALSE)</f>
        <v>PHO</v>
      </c>
      <c r="AH995" t="str">
        <f>VLOOKUP(Sheet1!E1017,Sheet2!$H$2:$J$300,3,FALSE)</f>
        <v>PHI</v>
      </c>
      <c r="AI995" t="str">
        <f>VLOOKUP(Sheet1!F1017,Sheet2!$H$2:$J$300,3,FALSE)</f>
        <v>PHI</v>
      </c>
      <c r="AJ995" t="str">
        <f>VLOOKUP(Sheet1!G1017,Sheet2!$H$2:$J$300,3,FALSE)</f>
        <v>HOU</v>
      </c>
      <c r="AK995" t="str">
        <f>VLOOKUP(Sheet1!H1017,Sheet2!$H$2:$J$300,3,FALSE)</f>
        <v>PHO</v>
      </c>
      <c r="AL995" t="str">
        <f>VLOOKUP(Sheet1!I1017,Sheet2!$H$2:$J$300,3,FALSE)</f>
        <v>MIN</v>
      </c>
      <c r="AM995" t="str">
        <f>VLOOKUP(Sheet1!J1017,Sheet2!$H$2:$J$300,3,FALSE)</f>
        <v>UTA</v>
      </c>
      <c r="AN995">
        <f si="151" t="shared"/>
        <v>3</v>
      </c>
      <c r="AO995">
        <f si="152" t="shared"/>
        <v>2</v>
      </c>
      <c r="AP995">
        <f si="153" t="shared"/>
        <v>2</v>
      </c>
      <c r="AQ995">
        <f si="154" t="shared"/>
        <v>3</v>
      </c>
      <c r="AR995">
        <f si="155" t="shared"/>
        <v>3</v>
      </c>
      <c r="AS995">
        <f si="156" t="shared"/>
        <v>1</v>
      </c>
      <c r="AT995">
        <f si="157" t="shared"/>
        <v>2</v>
      </c>
      <c r="AU995">
        <f si="158" t="shared"/>
        <v>1</v>
      </c>
      <c r="AV995">
        <f si="159" t="shared"/>
        <v>2</v>
      </c>
      <c r="AW995">
        <f si="160" t="shared"/>
        <v>3</v>
      </c>
    </row>
    <row r="996" spans="30:49" x14ac:dyDescent="0.25">
      <c r="AD996">
        <v>995</v>
      </c>
      <c r="AE996" t="str">
        <f>VLOOKUP(Sheet1!B1018,Sheet2!$H$2:$J$300,3,FALSE)</f>
        <v>PHI</v>
      </c>
      <c r="AF996" t="str">
        <f>VLOOKUP(Sheet1!C1018,Sheet2!$H$2:$J$300,3,FALSE)</f>
        <v>PHO</v>
      </c>
      <c r="AG996" t="str">
        <f>VLOOKUP(Sheet1!D1018,Sheet2!$H$2:$J$300,3,FALSE)</f>
        <v>PHO</v>
      </c>
      <c r="AH996" t="str">
        <f>VLOOKUP(Sheet1!E1018,Sheet2!$H$2:$J$300,3,FALSE)</f>
        <v>DEN</v>
      </c>
      <c r="AI996" t="str">
        <f>VLOOKUP(Sheet1!F1018,Sheet2!$H$2:$J$300,3,FALSE)</f>
        <v>PHO</v>
      </c>
      <c r="AJ996" t="str">
        <f>VLOOKUP(Sheet1!G1018,Sheet2!$H$2:$J$300,3,FALSE)</f>
        <v>MIN</v>
      </c>
      <c r="AK996" t="str">
        <f>VLOOKUP(Sheet1!H1018,Sheet2!$H$2:$J$300,3,FALSE)</f>
        <v>ATL</v>
      </c>
      <c r="AL996" t="str">
        <f>VLOOKUP(Sheet1!I1018,Sheet2!$H$2:$J$300,3,FALSE)</f>
        <v>MIN</v>
      </c>
      <c r="AM996" t="str">
        <f>VLOOKUP(Sheet1!J1018,Sheet2!$H$2:$J$300,3,FALSE)</f>
        <v>PHI</v>
      </c>
      <c r="AN996">
        <f si="151" t="shared"/>
        <v>2</v>
      </c>
      <c r="AO996">
        <f si="152" t="shared"/>
        <v>3</v>
      </c>
      <c r="AP996">
        <f si="153" t="shared"/>
        <v>3</v>
      </c>
      <c r="AQ996">
        <f si="154" t="shared"/>
        <v>1</v>
      </c>
      <c r="AR996">
        <f si="155" t="shared"/>
        <v>3</v>
      </c>
      <c r="AS996">
        <f si="156" t="shared"/>
        <v>2</v>
      </c>
      <c r="AT996">
        <f si="157" t="shared"/>
        <v>1</v>
      </c>
      <c r="AU996">
        <f si="158" t="shared"/>
        <v>2</v>
      </c>
      <c r="AV996">
        <f si="159" t="shared"/>
        <v>2</v>
      </c>
      <c r="AW996">
        <f si="160" t="shared"/>
        <v>3</v>
      </c>
    </row>
    <row r="997" spans="30:49" x14ac:dyDescent="0.25">
      <c r="AD997">
        <v>996</v>
      </c>
      <c r="AE997" t="str">
        <f>VLOOKUP(Sheet1!B1019,Sheet2!$H$2:$J$300,3,FALSE)</f>
        <v>PHI</v>
      </c>
      <c r="AF997" t="str">
        <f>VLOOKUP(Sheet1!C1019,Sheet2!$H$2:$J$300,3,FALSE)</f>
        <v>PHI</v>
      </c>
      <c r="AG997" t="str">
        <f>VLOOKUP(Sheet1!D1019,Sheet2!$H$2:$J$300,3,FALSE)</f>
        <v>DEN</v>
      </c>
      <c r="AH997" t="str">
        <f>VLOOKUP(Sheet1!E1019,Sheet2!$H$2:$J$300,3,FALSE)</f>
        <v>HOU</v>
      </c>
      <c r="AI997" t="str">
        <f>VLOOKUP(Sheet1!F1019,Sheet2!$H$2:$J$300,3,FALSE)</f>
        <v>DEN</v>
      </c>
      <c r="AJ997" t="str">
        <f>VLOOKUP(Sheet1!G1019,Sheet2!$H$2:$J$300,3,FALSE)</f>
        <v>PHO</v>
      </c>
      <c r="AK997" t="str">
        <f>VLOOKUP(Sheet1!H1019,Sheet2!$H$2:$J$300,3,FALSE)</f>
        <v>HOU</v>
      </c>
      <c r="AL997" t="str">
        <f>VLOOKUP(Sheet1!I1019,Sheet2!$H$2:$J$300,3,FALSE)</f>
        <v>PHO</v>
      </c>
      <c r="AM997" t="str">
        <f>VLOOKUP(Sheet1!J1019,Sheet2!$H$2:$J$300,3,FALSE)</f>
        <v>DEN</v>
      </c>
      <c r="AN997">
        <f si="151" t="shared"/>
        <v>2</v>
      </c>
      <c r="AO997">
        <f si="152" t="shared"/>
        <v>2</v>
      </c>
      <c r="AP997">
        <f si="153" t="shared"/>
        <v>3</v>
      </c>
      <c r="AQ997">
        <f si="154" t="shared"/>
        <v>2</v>
      </c>
      <c r="AR997">
        <f si="155" t="shared"/>
        <v>3</v>
      </c>
      <c r="AS997">
        <f si="156" t="shared"/>
        <v>2</v>
      </c>
      <c r="AT997">
        <f si="157" t="shared"/>
        <v>2</v>
      </c>
      <c r="AU997">
        <f si="158" t="shared"/>
        <v>2</v>
      </c>
      <c r="AV997">
        <f si="159" t="shared"/>
        <v>3</v>
      </c>
      <c r="AW997">
        <f si="160" t="shared"/>
        <v>3</v>
      </c>
    </row>
    <row r="998" spans="30:49" x14ac:dyDescent="0.25">
      <c r="AD998">
        <v>997</v>
      </c>
      <c r="AE998" t="str">
        <f>VLOOKUP(Sheet1!B1020,Sheet2!$H$2:$J$300,3,FALSE)</f>
        <v>PHI</v>
      </c>
      <c r="AF998" t="str">
        <f>VLOOKUP(Sheet1!C1020,Sheet2!$H$2:$J$300,3,FALSE)</f>
        <v>UTA</v>
      </c>
      <c r="AG998" t="str">
        <f>VLOOKUP(Sheet1!D1020,Sheet2!$H$2:$J$300,3,FALSE)</f>
        <v>PHO</v>
      </c>
      <c r="AH998" t="str">
        <f>VLOOKUP(Sheet1!E1020,Sheet2!$H$2:$J$300,3,FALSE)</f>
        <v>DEN</v>
      </c>
      <c r="AI998" t="str">
        <f>VLOOKUP(Sheet1!F1020,Sheet2!$H$2:$J$300,3,FALSE)</f>
        <v>PHO</v>
      </c>
      <c r="AJ998" t="str">
        <f>VLOOKUP(Sheet1!G1020,Sheet2!$H$2:$J$300,3,FALSE)</f>
        <v>PHI</v>
      </c>
      <c r="AK998" t="str">
        <f>VLOOKUP(Sheet1!H1020,Sheet2!$H$2:$J$300,3,FALSE)</f>
        <v>HOU</v>
      </c>
      <c r="AL998" t="str">
        <f>VLOOKUP(Sheet1!I1020,Sheet2!$H$2:$J$300,3,FALSE)</f>
        <v>DEN</v>
      </c>
      <c r="AM998" t="str">
        <f>VLOOKUP(Sheet1!J1020,Sheet2!$H$2:$J$300,3,FALSE)</f>
        <v>UTA</v>
      </c>
      <c r="AN998">
        <f si="151" t="shared"/>
        <v>2</v>
      </c>
      <c r="AO998">
        <f si="152" t="shared"/>
        <v>2</v>
      </c>
      <c r="AP998">
        <f si="153" t="shared"/>
        <v>2</v>
      </c>
      <c r="AQ998">
        <f si="154" t="shared"/>
        <v>2</v>
      </c>
      <c r="AR998">
        <f si="155" t="shared"/>
        <v>2</v>
      </c>
      <c r="AS998">
        <f si="156" t="shared"/>
        <v>2</v>
      </c>
      <c r="AT998">
        <f si="157" t="shared"/>
        <v>1</v>
      </c>
      <c r="AU998">
        <f si="158" t="shared"/>
        <v>2</v>
      </c>
      <c r="AV998">
        <f si="159" t="shared"/>
        <v>2</v>
      </c>
      <c r="AW998">
        <f si="160" t="shared"/>
        <v>2</v>
      </c>
    </row>
    <row r="999" spans="30:49" x14ac:dyDescent="0.25">
      <c r="AD999">
        <v>998</v>
      </c>
      <c r="AE999" t="str">
        <f>VLOOKUP(Sheet1!B1021,Sheet2!$H$2:$J$300,3,FALSE)</f>
        <v>PHI</v>
      </c>
      <c r="AF999" t="str">
        <f>VLOOKUP(Sheet1!C1021,Sheet2!$H$2:$J$300,3,FALSE)</f>
        <v>ATL</v>
      </c>
      <c r="AG999" t="str">
        <f>VLOOKUP(Sheet1!D1021,Sheet2!$H$2:$J$300,3,FALSE)</f>
        <v>DEN</v>
      </c>
      <c r="AH999" t="str">
        <f>VLOOKUP(Sheet1!E1021,Sheet2!$H$2:$J$300,3,FALSE)</f>
        <v>DEN</v>
      </c>
      <c r="AI999" t="str">
        <f>VLOOKUP(Sheet1!F1021,Sheet2!$H$2:$J$300,3,FALSE)</f>
        <v>PHO</v>
      </c>
      <c r="AJ999" t="str">
        <f>VLOOKUP(Sheet1!G1021,Sheet2!$H$2:$J$300,3,FALSE)</f>
        <v>PHO</v>
      </c>
      <c r="AK999" t="str">
        <f>VLOOKUP(Sheet1!H1021,Sheet2!$H$2:$J$300,3,FALSE)</f>
        <v>HOU</v>
      </c>
      <c r="AL999" t="str">
        <f>VLOOKUP(Sheet1!I1021,Sheet2!$H$2:$J$300,3,FALSE)</f>
        <v>ATL</v>
      </c>
      <c r="AM999" t="str">
        <f>VLOOKUP(Sheet1!J1021,Sheet2!$H$2:$J$300,3,FALSE)</f>
        <v>PHI</v>
      </c>
      <c r="AN999">
        <f si="151" t="shared"/>
        <v>2</v>
      </c>
      <c r="AO999">
        <f si="152" t="shared"/>
        <v>2</v>
      </c>
      <c r="AP999">
        <f si="153" t="shared"/>
        <v>2</v>
      </c>
      <c r="AQ999">
        <f si="154" t="shared"/>
        <v>2</v>
      </c>
      <c r="AR999">
        <f si="155" t="shared"/>
        <v>2</v>
      </c>
      <c r="AS999">
        <f si="156" t="shared"/>
        <v>2</v>
      </c>
      <c r="AT999">
        <f si="157" t="shared"/>
        <v>1</v>
      </c>
      <c r="AU999">
        <f si="158" t="shared"/>
        <v>2</v>
      </c>
      <c r="AV999">
        <f si="159" t="shared"/>
        <v>2</v>
      </c>
      <c r="AW999">
        <f si="160" t="shared"/>
        <v>2</v>
      </c>
    </row>
    <row r="1000" spans="30:49" x14ac:dyDescent="0.25">
      <c r="AD1000">
        <v>999</v>
      </c>
      <c r="AE1000" t="str">
        <f>VLOOKUP(Sheet1!B1022,Sheet2!$H$2:$J$300,3,FALSE)</f>
        <v>PHI</v>
      </c>
      <c r="AF1000" t="str">
        <f>VLOOKUP(Sheet1!C1022,Sheet2!$H$2:$J$300,3,FALSE)</f>
        <v>MIN</v>
      </c>
      <c r="AG1000" t="str">
        <f>VLOOKUP(Sheet1!D1022,Sheet2!$H$2:$J$300,3,FALSE)</f>
        <v>HOU</v>
      </c>
      <c r="AH1000" t="str">
        <f>VLOOKUP(Sheet1!E1022,Sheet2!$H$2:$J$300,3,FALSE)</f>
        <v>DEN</v>
      </c>
      <c r="AI1000" t="str">
        <f>VLOOKUP(Sheet1!F1022,Sheet2!$H$2:$J$300,3,FALSE)</f>
        <v>DEN</v>
      </c>
      <c r="AJ1000" t="str">
        <f>VLOOKUP(Sheet1!G1022,Sheet2!$H$2:$J$300,3,FALSE)</f>
        <v>ATL</v>
      </c>
      <c r="AK1000" t="str">
        <f>VLOOKUP(Sheet1!H1022,Sheet2!$H$2:$J$300,3,FALSE)</f>
        <v>PHO</v>
      </c>
      <c r="AL1000" t="str">
        <f>VLOOKUP(Sheet1!I1022,Sheet2!$H$2:$J$300,3,FALSE)</f>
        <v>MIN</v>
      </c>
      <c r="AM1000" t="str">
        <f>VLOOKUP(Sheet1!J1022,Sheet2!$H$2:$J$300,3,FALSE)</f>
        <v>PHO</v>
      </c>
      <c r="AN1000">
        <f si="151" t="shared"/>
        <v>1</v>
      </c>
      <c r="AO1000">
        <f si="152" t="shared"/>
        <v>2</v>
      </c>
      <c r="AP1000">
        <f si="153" t="shared"/>
        <v>1</v>
      </c>
      <c r="AQ1000">
        <f si="154" t="shared"/>
        <v>2</v>
      </c>
      <c r="AR1000">
        <f si="155" t="shared"/>
        <v>2</v>
      </c>
      <c r="AS1000">
        <f si="156" t="shared"/>
        <v>1</v>
      </c>
      <c r="AT1000">
        <f si="157" t="shared"/>
        <v>2</v>
      </c>
      <c r="AU1000">
        <f si="158" t="shared"/>
        <v>2</v>
      </c>
      <c r="AV1000">
        <f si="159" t="shared"/>
        <v>2</v>
      </c>
      <c r="AW1000">
        <f si="160" t="shared"/>
        <v>2</v>
      </c>
    </row>
    <row r="1001" spans="30:49" x14ac:dyDescent="0.25">
      <c r="AD1001">
        <v>1000</v>
      </c>
      <c r="AE1001" t="str">
        <f>VLOOKUP(Sheet1!B1023,Sheet2!$H$2:$J$300,3,FALSE)</f>
        <v>PHI</v>
      </c>
      <c r="AF1001" t="str">
        <f>VLOOKUP(Sheet1!C1023,Sheet2!$H$2:$J$300,3,FALSE)</f>
        <v>MIN</v>
      </c>
      <c r="AG1001" t="str">
        <f>VLOOKUP(Sheet1!D1023,Sheet2!$H$2:$J$300,3,FALSE)</f>
        <v>PHI</v>
      </c>
      <c r="AH1001" t="str">
        <f>VLOOKUP(Sheet1!E1023,Sheet2!$H$2:$J$300,3,FALSE)</f>
        <v>HOU</v>
      </c>
      <c r="AI1001" t="str">
        <f>VLOOKUP(Sheet1!F1023,Sheet2!$H$2:$J$300,3,FALSE)</f>
        <v>PHO</v>
      </c>
      <c r="AJ1001" t="str">
        <f>VLOOKUP(Sheet1!G1023,Sheet2!$H$2:$J$300,3,FALSE)</f>
        <v>PHI</v>
      </c>
      <c r="AK1001" t="str">
        <f>VLOOKUP(Sheet1!H1023,Sheet2!$H$2:$J$300,3,FALSE)</f>
        <v>ATL</v>
      </c>
      <c r="AL1001" t="str">
        <f>VLOOKUP(Sheet1!I1023,Sheet2!$H$2:$J$300,3,FALSE)</f>
        <v>DEN</v>
      </c>
      <c r="AM1001" t="str">
        <f>VLOOKUP(Sheet1!J1023,Sheet2!$H$2:$J$300,3,FALSE)</f>
        <v>MIN</v>
      </c>
      <c r="AN1001">
        <f si="151" t="shared"/>
        <v>3</v>
      </c>
      <c r="AO1001">
        <f si="152" t="shared"/>
        <v>2</v>
      </c>
      <c r="AP1001">
        <f si="153" t="shared"/>
        <v>3</v>
      </c>
      <c r="AQ1001">
        <f si="154" t="shared"/>
        <v>1</v>
      </c>
      <c r="AR1001">
        <f si="155" t="shared"/>
        <v>1</v>
      </c>
      <c r="AS1001">
        <f si="156" t="shared"/>
        <v>3</v>
      </c>
      <c r="AT1001">
        <f si="157" t="shared"/>
        <v>1</v>
      </c>
      <c r="AU1001">
        <f si="158" t="shared"/>
        <v>1</v>
      </c>
      <c r="AV1001">
        <f si="159" t="shared"/>
        <v>2</v>
      </c>
      <c r="AW1001">
        <f si="160" t="shared"/>
        <v>3</v>
      </c>
    </row>
    <row r="1002" spans="30:49" x14ac:dyDescent="0.25">
      <c r="AD1002">
        <v>1001</v>
      </c>
      <c r="AE1002" t="str">
        <f>VLOOKUP(Sheet1!B1024,Sheet2!$H$2:$J$300,3,FALSE)</f>
        <v>PHI</v>
      </c>
      <c r="AF1002" t="str">
        <f>VLOOKUP(Sheet1!C1024,Sheet2!$H$2:$J$300,3,FALSE)</f>
        <v>PHO</v>
      </c>
      <c r="AG1002" t="str">
        <f>VLOOKUP(Sheet1!D1024,Sheet2!$H$2:$J$300,3,FALSE)</f>
        <v>PHO</v>
      </c>
      <c r="AH1002" t="str">
        <f>VLOOKUP(Sheet1!E1024,Sheet2!$H$2:$J$300,3,FALSE)</f>
        <v>DEN</v>
      </c>
      <c r="AI1002" t="str">
        <f>VLOOKUP(Sheet1!F1024,Sheet2!$H$2:$J$300,3,FALSE)</f>
        <v>DEN</v>
      </c>
      <c r="AJ1002" t="str">
        <f>VLOOKUP(Sheet1!G1024,Sheet2!$H$2:$J$300,3,FALSE)</f>
        <v>HOU</v>
      </c>
      <c r="AK1002" t="str">
        <f>VLOOKUP(Sheet1!H1024,Sheet2!$H$2:$J$300,3,FALSE)</f>
        <v>ATL</v>
      </c>
      <c r="AL1002" t="str">
        <f>VLOOKUP(Sheet1!I1024,Sheet2!$H$2:$J$300,3,FALSE)</f>
        <v>DEN</v>
      </c>
      <c r="AM1002" t="str">
        <f>VLOOKUP(Sheet1!J1024,Sheet2!$H$2:$J$300,3,FALSE)</f>
        <v>MIN</v>
      </c>
      <c r="AN1002">
        <f ref="AN1002:AN1065" si="161" t="shared">COUNTIF($AE1002:$AM1002,AE1002)</f>
        <v>1</v>
      </c>
      <c r="AO1002">
        <f ref="AO1002:AO1065" si="162" t="shared">COUNTIF($AE1002:$AM1002,AF1002)</f>
        <v>2</v>
      </c>
      <c r="AP1002">
        <f ref="AP1002:AP1065" si="163" t="shared">COUNTIF($AE1002:$AM1002,AG1002)</f>
        <v>2</v>
      </c>
      <c r="AQ1002">
        <f ref="AQ1002:AQ1065" si="164" t="shared">COUNTIF($AE1002:$AM1002,AH1002)</f>
        <v>3</v>
      </c>
      <c r="AR1002">
        <f ref="AR1002:AR1065" si="165" t="shared">COUNTIF($AE1002:$AM1002,AI1002)</f>
        <v>3</v>
      </c>
      <c r="AS1002">
        <f ref="AS1002:AS1065" si="166" t="shared">COUNTIF($AE1002:$AM1002,AJ1002)</f>
        <v>1</v>
      </c>
      <c r="AT1002">
        <f ref="AT1002:AT1065" si="167" t="shared">COUNTIF($AE1002:$AM1002,AK1002)</f>
        <v>1</v>
      </c>
      <c r="AU1002">
        <f ref="AU1002:AU1065" si="168" t="shared">COUNTIF($AE1002:$AM1002,AL1002)</f>
        <v>3</v>
      </c>
      <c r="AV1002">
        <f ref="AV1002:AV1065" si="169" t="shared">COUNTIF($AE1002:$AM1002,AM1002)</f>
        <v>1</v>
      </c>
      <c r="AW1002">
        <f ref="AW1002:AW1065" si="170" t="shared">MAX(AN1002:AV1002)</f>
        <v>3</v>
      </c>
    </row>
    <row r="1003" spans="30:49" x14ac:dyDescent="0.25">
      <c r="AD1003">
        <v>1002</v>
      </c>
      <c r="AE1003" t="str">
        <f>VLOOKUP(Sheet1!B1025,Sheet2!$H$2:$J$300,3,FALSE)</f>
        <v>PHI</v>
      </c>
      <c r="AF1003" t="str">
        <f>VLOOKUP(Sheet1!C1025,Sheet2!$H$2:$J$300,3,FALSE)</f>
        <v>ATL</v>
      </c>
      <c r="AG1003" t="str">
        <f>VLOOKUP(Sheet1!D1025,Sheet2!$H$2:$J$300,3,FALSE)</f>
        <v>HOU</v>
      </c>
      <c r="AH1003" t="str">
        <f>VLOOKUP(Sheet1!E1025,Sheet2!$H$2:$J$300,3,FALSE)</f>
        <v>DEN</v>
      </c>
      <c r="AI1003" t="str">
        <f>VLOOKUP(Sheet1!F1025,Sheet2!$H$2:$J$300,3,FALSE)</f>
        <v>UTA</v>
      </c>
      <c r="AJ1003" t="str">
        <f>VLOOKUP(Sheet1!G1025,Sheet2!$H$2:$J$300,3,FALSE)</f>
        <v>PHI</v>
      </c>
      <c r="AK1003" t="str">
        <f>VLOOKUP(Sheet1!H1025,Sheet2!$H$2:$J$300,3,FALSE)</f>
        <v>SAC</v>
      </c>
      <c r="AL1003" t="str">
        <f>VLOOKUP(Sheet1!I1025,Sheet2!$H$2:$J$300,3,FALSE)</f>
        <v>DEN</v>
      </c>
      <c r="AM1003" t="str">
        <f>VLOOKUP(Sheet1!J1025,Sheet2!$H$2:$J$300,3,FALSE)</f>
        <v>PHO</v>
      </c>
      <c r="AN1003">
        <f si="161" t="shared"/>
        <v>2</v>
      </c>
      <c r="AO1003">
        <f si="162" t="shared"/>
        <v>1</v>
      </c>
      <c r="AP1003">
        <f si="163" t="shared"/>
        <v>1</v>
      </c>
      <c r="AQ1003">
        <f si="164" t="shared"/>
        <v>2</v>
      </c>
      <c r="AR1003">
        <f si="165" t="shared"/>
        <v>1</v>
      </c>
      <c r="AS1003">
        <f si="166" t="shared"/>
        <v>2</v>
      </c>
      <c r="AT1003">
        <f si="167" t="shared"/>
        <v>1</v>
      </c>
      <c r="AU1003">
        <f si="168" t="shared"/>
        <v>2</v>
      </c>
      <c r="AV1003">
        <f si="169" t="shared"/>
        <v>1</v>
      </c>
      <c r="AW1003">
        <f si="170" t="shared"/>
        <v>2</v>
      </c>
    </row>
    <row r="1004" spans="30:49" x14ac:dyDescent="0.25">
      <c r="AD1004">
        <v>1003</v>
      </c>
      <c r="AE1004" t="str">
        <f>VLOOKUP(Sheet1!B1026,Sheet2!$H$2:$J$300,3,FALSE)</f>
        <v>ATL</v>
      </c>
      <c r="AF1004" t="str">
        <f>VLOOKUP(Sheet1!C1026,Sheet2!$H$2:$J$300,3,FALSE)</f>
        <v>MIN</v>
      </c>
      <c r="AG1004" t="str">
        <f>VLOOKUP(Sheet1!D1026,Sheet2!$H$2:$J$300,3,FALSE)</f>
        <v>PHO</v>
      </c>
      <c r="AH1004" t="str">
        <f>VLOOKUP(Sheet1!E1026,Sheet2!$H$2:$J$300,3,FALSE)</f>
        <v>PHI</v>
      </c>
      <c r="AI1004" t="str">
        <f>VLOOKUP(Sheet1!F1026,Sheet2!$H$2:$J$300,3,FALSE)</f>
        <v>PHO</v>
      </c>
      <c r="AJ1004" t="str">
        <f>VLOOKUP(Sheet1!G1026,Sheet2!$H$2:$J$300,3,FALSE)</f>
        <v>PHO</v>
      </c>
      <c r="AK1004" t="str">
        <f>VLOOKUP(Sheet1!H1026,Sheet2!$H$2:$J$300,3,FALSE)</f>
        <v>PHO</v>
      </c>
      <c r="AL1004" t="str">
        <f>VLOOKUP(Sheet1!I1026,Sheet2!$H$2:$J$300,3,FALSE)</f>
        <v>DEN</v>
      </c>
      <c r="AM1004" t="str">
        <f>VLOOKUP(Sheet1!J1026,Sheet2!$H$2:$J$300,3,FALSE)</f>
        <v>UTA</v>
      </c>
      <c r="AN1004">
        <f si="161" t="shared"/>
        <v>1</v>
      </c>
      <c r="AO1004">
        <f si="162" t="shared"/>
        <v>1</v>
      </c>
      <c r="AP1004">
        <f si="163" t="shared"/>
        <v>4</v>
      </c>
      <c r="AQ1004">
        <f si="164" t="shared"/>
        <v>1</v>
      </c>
      <c r="AR1004">
        <f si="165" t="shared"/>
        <v>4</v>
      </c>
      <c r="AS1004">
        <f si="166" t="shared"/>
        <v>4</v>
      </c>
      <c r="AT1004">
        <f si="167" t="shared"/>
        <v>4</v>
      </c>
      <c r="AU1004">
        <f si="168" t="shared"/>
        <v>1</v>
      </c>
      <c r="AV1004">
        <f si="169" t="shared"/>
        <v>1</v>
      </c>
      <c r="AW1004">
        <f si="170" t="shared"/>
        <v>4</v>
      </c>
    </row>
    <row r="1005" spans="30:49" x14ac:dyDescent="0.25">
      <c r="AD1005">
        <v>1004</v>
      </c>
      <c r="AE1005" t="str">
        <f>VLOOKUP(Sheet1!B1027,Sheet2!$H$2:$J$300,3,FALSE)</f>
        <v>SAC</v>
      </c>
      <c r="AF1005" t="str">
        <f>VLOOKUP(Sheet1!C1027,Sheet2!$H$2:$J$300,3,FALSE)</f>
        <v>PHI</v>
      </c>
      <c r="AG1005" t="str">
        <f>VLOOKUP(Sheet1!D1027,Sheet2!$H$2:$J$300,3,FALSE)</f>
        <v>PHO</v>
      </c>
      <c r="AH1005" t="str">
        <f>VLOOKUP(Sheet1!E1027,Sheet2!$H$2:$J$300,3,FALSE)</f>
        <v>PHI</v>
      </c>
      <c r="AI1005" t="str">
        <f>VLOOKUP(Sheet1!F1027,Sheet2!$H$2:$J$300,3,FALSE)</f>
        <v>DEN</v>
      </c>
      <c r="AJ1005" t="str">
        <f>VLOOKUP(Sheet1!G1027,Sheet2!$H$2:$J$300,3,FALSE)</f>
        <v>PHO</v>
      </c>
      <c r="AK1005" t="str">
        <f>VLOOKUP(Sheet1!H1027,Sheet2!$H$2:$J$300,3,FALSE)</f>
        <v>ATL</v>
      </c>
      <c r="AL1005" t="str">
        <f>VLOOKUP(Sheet1!I1027,Sheet2!$H$2:$J$300,3,FALSE)</f>
        <v>PHO</v>
      </c>
      <c r="AM1005" t="str">
        <f>VLOOKUP(Sheet1!J1027,Sheet2!$H$2:$J$300,3,FALSE)</f>
        <v>ATL</v>
      </c>
      <c r="AN1005">
        <f si="161" t="shared"/>
        <v>1</v>
      </c>
      <c r="AO1005">
        <f si="162" t="shared"/>
        <v>2</v>
      </c>
      <c r="AP1005">
        <f si="163" t="shared"/>
        <v>3</v>
      </c>
      <c r="AQ1005">
        <f si="164" t="shared"/>
        <v>2</v>
      </c>
      <c r="AR1005">
        <f si="165" t="shared"/>
        <v>1</v>
      </c>
      <c r="AS1005">
        <f si="166" t="shared"/>
        <v>3</v>
      </c>
      <c r="AT1005">
        <f si="167" t="shared"/>
        <v>2</v>
      </c>
      <c r="AU1005">
        <f si="168" t="shared"/>
        <v>3</v>
      </c>
      <c r="AV1005">
        <f si="169" t="shared"/>
        <v>2</v>
      </c>
      <c r="AW1005">
        <f si="170" t="shared"/>
        <v>3</v>
      </c>
    </row>
    <row r="1006" spans="30:49" x14ac:dyDescent="0.25">
      <c r="AD1006">
        <v>1005</v>
      </c>
      <c r="AE1006" t="str">
        <f>VLOOKUP(Sheet1!B1028,Sheet2!$H$2:$J$300,3,FALSE)</f>
        <v>PHI</v>
      </c>
      <c r="AF1006" t="str">
        <f>VLOOKUP(Sheet1!C1028,Sheet2!$H$2:$J$300,3,FALSE)</f>
        <v>ATL</v>
      </c>
      <c r="AG1006" t="str">
        <f>VLOOKUP(Sheet1!D1028,Sheet2!$H$2:$J$300,3,FALSE)</f>
        <v>PHI</v>
      </c>
      <c r="AH1006" t="str">
        <f>VLOOKUP(Sheet1!E1028,Sheet2!$H$2:$J$300,3,FALSE)</f>
        <v>DEN</v>
      </c>
      <c r="AI1006" t="str">
        <f>VLOOKUP(Sheet1!F1028,Sheet2!$H$2:$J$300,3,FALSE)</f>
        <v>DEN</v>
      </c>
      <c r="AJ1006" t="str">
        <f>VLOOKUP(Sheet1!G1028,Sheet2!$H$2:$J$300,3,FALSE)</f>
        <v>PHO</v>
      </c>
      <c r="AK1006" t="str">
        <f>VLOOKUP(Sheet1!H1028,Sheet2!$H$2:$J$300,3,FALSE)</f>
        <v>ATL</v>
      </c>
      <c r="AL1006" t="str">
        <f>VLOOKUP(Sheet1!I1028,Sheet2!$H$2:$J$300,3,FALSE)</f>
        <v>UTA</v>
      </c>
      <c r="AM1006" t="str">
        <f>VLOOKUP(Sheet1!J1028,Sheet2!$H$2:$J$300,3,FALSE)</f>
        <v>UTA</v>
      </c>
      <c r="AN1006">
        <f si="161" t="shared"/>
        <v>2</v>
      </c>
      <c r="AO1006">
        <f si="162" t="shared"/>
        <v>2</v>
      </c>
      <c r="AP1006">
        <f si="163" t="shared"/>
        <v>2</v>
      </c>
      <c r="AQ1006">
        <f si="164" t="shared"/>
        <v>2</v>
      </c>
      <c r="AR1006">
        <f si="165" t="shared"/>
        <v>2</v>
      </c>
      <c r="AS1006">
        <f si="166" t="shared"/>
        <v>1</v>
      </c>
      <c r="AT1006">
        <f si="167" t="shared"/>
        <v>2</v>
      </c>
      <c r="AU1006">
        <f si="168" t="shared"/>
        <v>2</v>
      </c>
      <c r="AV1006">
        <f si="169" t="shared"/>
        <v>2</v>
      </c>
      <c r="AW1006">
        <f si="170" t="shared"/>
        <v>2</v>
      </c>
    </row>
    <row r="1007" spans="30:49" x14ac:dyDescent="0.25">
      <c r="AD1007">
        <v>1006</v>
      </c>
      <c r="AE1007" t="str">
        <f>VLOOKUP(Sheet1!B1029,Sheet2!$H$2:$J$300,3,FALSE)</f>
        <v>PHI</v>
      </c>
      <c r="AF1007" t="str">
        <f>VLOOKUP(Sheet1!C1029,Sheet2!$H$2:$J$300,3,FALSE)</f>
        <v>PHI</v>
      </c>
      <c r="AG1007" t="str">
        <f>VLOOKUP(Sheet1!D1029,Sheet2!$H$2:$J$300,3,FALSE)</f>
        <v>PHO</v>
      </c>
      <c r="AH1007" t="str">
        <f>VLOOKUP(Sheet1!E1029,Sheet2!$H$2:$J$300,3,FALSE)</f>
        <v>DEN</v>
      </c>
      <c r="AI1007" t="str">
        <f>VLOOKUP(Sheet1!F1029,Sheet2!$H$2:$J$300,3,FALSE)</f>
        <v>DEN</v>
      </c>
      <c r="AJ1007" t="str">
        <f>VLOOKUP(Sheet1!G1029,Sheet2!$H$2:$J$300,3,FALSE)</f>
        <v>UTA</v>
      </c>
      <c r="AK1007" t="str">
        <f>VLOOKUP(Sheet1!H1029,Sheet2!$H$2:$J$300,3,FALSE)</f>
        <v>PHO</v>
      </c>
      <c r="AL1007" t="str">
        <f>VLOOKUP(Sheet1!I1029,Sheet2!$H$2:$J$300,3,FALSE)</f>
        <v>PHO</v>
      </c>
      <c r="AM1007" t="str">
        <f>VLOOKUP(Sheet1!J1029,Sheet2!$H$2:$J$300,3,FALSE)</f>
        <v>PHI</v>
      </c>
      <c r="AN1007">
        <f si="161" t="shared"/>
        <v>3</v>
      </c>
      <c r="AO1007">
        <f si="162" t="shared"/>
        <v>3</v>
      </c>
      <c r="AP1007">
        <f si="163" t="shared"/>
        <v>3</v>
      </c>
      <c r="AQ1007">
        <f si="164" t="shared"/>
        <v>2</v>
      </c>
      <c r="AR1007">
        <f si="165" t="shared"/>
        <v>2</v>
      </c>
      <c r="AS1007">
        <f si="166" t="shared"/>
        <v>1</v>
      </c>
      <c r="AT1007">
        <f si="167" t="shared"/>
        <v>3</v>
      </c>
      <c r="AU1007">
        <f si="168" t="shared"/>
        <v>3</v>
      </c>
      <c r="AV1007">
        <f si="169" t="shared"/>
        <v>3</v>
      </c>
      <c r="AW1007">
        <f si="170" t="shared"/>
        <v>3</v>
      </c>
    </row>
    <row r="1008" spans="30:49" x14ac:dyDescent="0.25">
      <c r="AD1008">
        <v>1007</v>
      </c>
      <c r="AE1008" t="str">
        <f>VLOOKUP(Sheet1!B1030,Sheet2!$H$2:$J$300,3,FALSE)</f>
        <v>PHI</v>
      </c>
      <c r="AF1008" t="str">
        <f>VLOOKUP(Sheet1!C1030,Sheet2!$H$2:$J$300,3,FALSE)</f>
        <v>MIN</v>
      </c>
      <c r="AG1008" t="str">
        <f>VLOOKUP(Sheet1!D1030,Sheet2!$H$2:$J$300,3,FALSE)</f>
        <v>PHO</v>
      </c>
      <c r="AH1008" t="str">
        <f>VLOOKUP(Sheet1!E1030,Sheet2!$H$2:$J$300,3,FALSE)</f>
        <v>DEN</v>
      </c>
      <c r="AI1008" t="str">
        <f>VLOOKUP(Sheet1!F1030,Sheet2!$H$2:$J$300,3,FALSE)</f>
        <v>DEN</v>
      </c>
      <c r="AJ1008" t="str">
        <f>VLOOKUP(Sheet1!G1030,Sheet2!$H$2:$J$300,3,FALSE)</f>
        <v>PHO</v>
      </c>
      <c r="AK1008" t="str">
        <f>VLOOKUP(Sheet1!H1030,Sheet2!$H$2:$J$300,3,FALSE)</f>
        <v>DEN</v>
      </c>
      <c r="AL1008" t="str">
        <f>VLOOKUP(Sheet1!I1030,Sheet2!$H$2:$J$300,3,FALSE)</f>
        <v>HOU</v>
      </c>
      <c r="AM1008" t="str">
        <f>VLOOKUP(Sheet1!J1030,Sheet2!$H$2:$J$300,3,FALSE)</f>
        <v>MIN</v>
      </c>
      <c r="AN1008">
        <f si="161" t="shared"/>
        <v>1</v>
      </c>
      <c r="AO1008">
        <f si="162" t="shared"/>
        <v>2</v>
      </c>
      <c r="AP1008">
        <f si="163" t="shared"/>
        <v>2</v>
      </c>
      <c r="AQ1008">
        <f si="164" t="shared"/>
        <v>3</v>
      </c>
      <c r="AR1008">
        <f si="165" t="shared"/>
        <v>3</v>
      </c>
      <c r="AS1008">
        <f si="166" t="shared"/>
        <v>2</v>
      </c>
      <c r="AT1008">
        <f si="167" t="shared"/>
        <v>3</v>
      </c>
      <c r="AU1008">
        <f si="168" t="shared"/>
        <v>1</v>
      </c>
      <c r="AV1008">
        <f si="169" t="shared"/>
        <v>2</v>
      </c>
      <c r="AW1008">
        <f si="170" t="shared"/>
        <v>3</v>
      </c>
    </row>
    <row r="1009" spans="30:49" x14ac:dyDescent="0.25">
      <c r="AD1009">
        <v>1008</v>
      </c>
      <c r="AE1009" t="str">
        <f>VLOOKUP(Sheet1!B1031,Sheet2!$H$2:$J$300,3,FALSE)</f>
        <v>PHO</v>
      </c>
      <c r="AF1009" t="str">
        <f>VLOOKUP(Sheet1!C1031,Sheet2!$H$2:$J$300,3,FALSE)</f>
        <v>ATL</v>
      </c>
      <c r="AG1009" t="str">
        <f>VLOOKUP(Sheet1!D1031,Sheet2!$H$2:$J$300,3,FALSE)</f>
        <v>HOU</v>
      </c>
      <c r="AH1009" t="str">
        <f>VLOOKUP(Sheet1!E1031,Sheet2!$H$2:$J$300,3,FALSE)</f>
        <v>MIN</v>
      </c>
      <c r="AI1009" t="str">
        <f>VLOOKUP(Sheet1!F1031,Sheet2!$H$2:$J$300,3,FALSE)</f>
        <v>PHO</v>
      </c>
      <c r="AJ1009" t="str">
        <f>VLOOKUP(Sheet1!G1031,Sheet2!$H$2:$J$300,3,FALSE)</f>
        <v>PHI</v>
      </c>
      <c r="AK1009" t="str">
        <f>VLOOKUP(Sheet1!H1031,Sheet2!$H$2:$J$300,3,FALSE)</f>
        <v>PHO</v>
      </c>
      <c r="AL1009" t="str">
        <f>VLOOKUP(Sheet1!I1031,Sheet2!$H$2:$J$300,3,FALSE)</f>
        <v>DEN</v>
      </c>
      <c r="AM1009" t="str">
        <f>VLOOKUP(Sheet1!J1031,Sheet2!$H$2:$J$300,3,FALSE)</f>
        <v>MIN</v>
      </c>
      <c r="AN1009">
        <f si="161" t="shared"/>
        <v>3</v>
      </c>
      <c r="AO1009">
        <f si="162" t="shared"/>
        <v>1</v>
      </c>
      <c r="AP1009">
        <f si="163" t="shared"/>
        <v>1</v>
      </c>
      <c r="AQ1009">
        <f si="164" t="shared"/>
        <v>2</v>
      </c>
      <c r="AR1009">
        <f si="165" t="shared"/>
        <v>3</v>
      </c>
      <c r="AS1009">
        <f si="166" t="shared"/>
        <v>1</v>
      </c>
      <c r="AT1009">
        <f si="167" t="shared"/>
        <v>3</v>
      </c>
      <c r="AU1009">
        <f si="168" t="shared"/>
        <v>1</v>
      </c>
      <c r="AV1009">
        <f si="169" t="shared"/>
        <v>2</v>
      </c>
      <c r="AW1009">
        <f si="170" t="shared"/>
        <v>3</v>
      </c>
    </row>
    <row r="1010" spans="30:49" x14ac:dyDescent="0.25">
      <c r="AD1010">
        <v>1009</v>
      </c>
      <c r="AE1010" t="str">
        <f>VLOOKUP(Sheet1!B1032,Sheet2!$H$2:$J$300,3,FALSE)</f>
        <v>PHI</v>
      </c>
      <c r="AF1010" t="str">
        <f>VLOOKUP(Sheet1!C1032,Sheet2!$H$2:$J$300,3,FALSE)</f>
        <v>SAC</v>
      </c>
      <c r="AG1010" t="str">
        <f>VLOOKUP(Sheet1!D1032,Sheet2!$H$2:$J$300,3,FALSE)</f>
        <v>PHI</v>
      </c>
      <c r="AH1010" t="str">
        <f>VLOOKUP(Sheet1!E1032,Sheet2!$H$2:$J$300,3,FALSE)</f>
        <v>DEN</v>
      </c>
      <c r="AI1010" t="str">
        <f>VLOOKUP(Sheet1!F1032,Sheet2!$H$2:$J$300,3,FALSE)</f>
        <v>UTA</v>
      </c>
      <c r="AJ1010" t="str">
        <f>VLOOKUP(Sheet1!G1032,Sheet2!$H$2:$J$300,3,FALSE)</f>
        <v>HOU</v>
      </c>
      <c r="AK1010" t="str">
        <f>VLOOKUP(Sheet1!H1032,Sheet2!$H$2:$J$300,3,FALSE)</f>
        <v>ATL</v>
      </c>
      <c r="AL1010" t="str">
        <f>VLOOKUP(Sheet1!I1032,Sheet2!$H$2:$J$300,3,FALSE)</f>
        <v>DEN</v>
      </c>
      <c r="AM1010" t="str">
        <f>VLOOKUP(Sheet1!J1032,Sheet2!$H$2:$J$300,3,FALSE)</f>
        <v>UTA</v>
      </c>
      <c r="AN1010">
        <f si="161" t="shared"/>
        <v>2</v>
      </c>
      <c r="AO1010">
        <f si="162" t="shared"/>
        <v>1</v>
      </c>
      <c r="AP1010">
        <f si="163" t="shared"/>
        <v>2</v>
      </c>
      <c r="AQ1010">
        <f si="164" t="shared"/>
        <v>2</v>
      </c>
      <c r="AR1010">
        <f si="165" t="shared"/>
        <v>2</v>
      </c>
      <c r="AS1010">
        <f si="166" t="shared"/>
        <v>1</v>
      </c>
      <c r="AT1010">
        <f si="167" t="shared"/>
        <v>1</v>
      </c>
      <c r="AU1010">
        <f si="168" t="shared"/>
        <v>2</v>
      </c>
      <c r="AV1010">
        <f si="169" t="shared"/>
        <v>2</v>
      </c>
      <c r="AW1010">
        <f si="170" t="shared"/>
        <v>2</v>
      </c>
    </row>
    <row r="1011" spans="30:49" x14ac:dyDescent="0.25">
      <c r="AD1011">
        <v>1010</v>
      </c>
      <c r="AE1011" t="str">
        <f>VLOOKUP(Sheet1!B1033,Sheet2!$H$2:$J$300,3,FALSE)</f>
        <v>ATL</v>
      </c>
      <c r="AF1011" t="str">
        <f>VLOOKUP(Sheet1!C1033,Sheet2!$H$2:$J$300,3,FALSE)</f>
        <v>PHI</v>
      </c>
      <c r="AG1011" t="str">
        <f>VLOOKUP(Sheet1!D1033,Sheet2!$H$2:$J$300,3,FALSE)</f>
        <v>PHI</v>
      </c>
      <c r="AH1011" t="str">
        <f>VLOOKUP(Sheet1!E1033,Sheet2!$H$2:$J$300,3,FALSE)</f>
        <v>DEN</v>
      </c>
      <c r="AI1011" t="str">
        <f>VLOOKUP(Sheet1!F1033,Sheet2!$H$2:$J$300,3,FALSE)</f>
        <v>DEN</v>
      </c>
      <c r="AJ1011" t="str">
        <f>VLOOKUP(Sheet1!G1033,Sheet2!$H$2:$J$300,3,FALSE)</f>
        <v>PHO</v>
      </c>
      <c r="AK1011" t="str">
        <f>VLOOKUP(Sheet1!H1033,Sheet2!$H$2:$J$300,3,FALSE)</f>
        <v>ATL</v>
      </c>
      <c r="AL1011" t="str">
        <f>VLOOKUP(Sheet1!I1033,Sheet2!$H$2:$J$300,3,FALSE)</f>
        <v>DEN</v>
      </c>
      <c r="AM1011" t="str">
        <f>VLOOKUP(Sheet1!J1033,Sheet2!$H$2:$J$300,3,FALSE)</f>
        <v>MIN</v>
      </c>
      <c r="AN1011">
        <f si="161" t="shared"/>
        <v>2</v>
      </c>
      <c r="AO1011">
        <f si="162" t="shared"/>
        <v>2</v>
      </c>
      <c r="AP1011">
        <f si="163" t="shared"/>
        <v>2</v>
      </c>
      <c r="AQ1011">
        <f si="164" t="shared"/>
        <v>3</v>
      </c>
      <c r="AR1011">
        <f si="165" t="shared"/>
        <v>3</v>
      </c>
      <c r="AS1011">
        <f si="166" t="shared"/>
        <v>1</v>
      </c>
      <c r="AT1011">
        <f si="167" t="shared"/>
        <v>2</v>
      </c>
      <c r="AU1011">
        <f si="168" t="shared"/>
        <v>3</v>
      </c>
      <c r="AV1011">
        <f si="169" t="shared"/>
        <v>1</v>
      </c>
      <c r="AW1011">
        <f si="170" t="shared"/>
        <v>3</v>
      </c>
    </row>
    <row r="1012" spans="30:49" x14ac:dyDescent="0.25">
      <c r="AD1012">
        <v>1011</v>
      </c>
      <c r="AE1012" t="str">
        <f>VLOOKUP(Sheet1!B1034,Sheet2!$H$2:$J$300,3,FALSE)</f>
        <v>ATL</v>
      </c>
      <c r="AF1012" t="str">
        <f>VLOOKUP(Sheet1!C1034,Sheet2!$H$2:$J$300,3,FALSE)</f>
        <v>MIN</v>
      </c>
      <c r="AG1012" t="str">
        <f>VLOOKUP(Sheet1!D1034,Sheet2!$H$2:$J$300,3,FALSE)</f>
        <v>PHI</v>
      </c>
      <c r="AH1012" t="str">
        <f>VLOOKUP(Sheet1!E1034,Sheet2!$H$2:$J$300,3,FALSE)</f>
        <v>SAC</v>
      </c>
      <c r="AI1012" t="str">
        <f>VLOOKUP(Sheet1!F1034,Sheet2!$H$2:$J$300,3,FALSE)</f>
        <v>PHO</v>
      </c>
      <c r="AJ1012" t="str">
        <f>VLOOKUP(Sheet1!G1034,Sheet2!$H$2:$J$300,3,FALSE)</f>
        <v>UTA</v>
      </c>
      <c r="AK1012" t="str">
        <f>VLOOKUP(Sheet1!H1034,Sheet2!$H$2:$J$300,3,FALSE)</f>
        <v>ATL</v>
      </c>
      <c r="AL1012" t="str">
        <f>VLOOKUP(Sheet1!I1034,Sheet2!$H$2:$J$300,3,FALSE)</f>
        <v>PHO</v>
      </c>
      <c r="AM1012" t="str">
        <f>VLOOKUP(Sheet1!J1034,Sheet2!$H$2:$J$300,3,FALSE)</f>
        <v>UTA</v>
      </c>
      <c r="AN1012">
        <f si="161" t="shared"/>
        <v>2</v>
      </c>
      <c r="AO1012">
        <f si="162" t="shared"/>
        <v>1</v>
      </c>
      <c r="AP1012">
        <f si="163" t="shared"/>
        <v>1</v>
      </c>
      <c r="AQ1012">
        <f si="164" t="shared"/>
        <v>1</v>
      </c>
      <c r="AR1012">
        <f si="165" t="shared"/>
        <v>2</v>
      </c>
      <c r="AS1012">
        <f si="166" t="shared"/>
        <v>2</v>
      </c>
      <c r="AT1012">
        <f si="167" t="shared"/>
        <v>2</v>
      </c>
      <c r="AU1012">
        <f si="168" t="shared"/>
        <v>2</v>
      </c>
      <c r="AV1012">
        <f si="169" t="shared"/>
        <v>2</v>
      </c>
      <c r="AW1012">
        <f si="170" t="shared"/>
        <v>2</v>
      </c>
    </row>
    <row r="1013" spans="30:49" x14ac:dyDescent="0.25">
      <c r="AD1013">
        <v>1012</v>
      </c>
      <c r="AE1013" t="str">
        <f>VLOOKUP(Sheet1!B1035,Sheet2!$H$2:$J$300,3,FALSE)</f>
        <v>PHI</v>
      </c>
      <c r="AF1013" t="str">
        <f>VLOOKUP(Sheet1!C1035,Sheet2!$H$2:$J$300,3,FALSE)</f>
        <v>PHI</v>
      </c>
      <c r="AG1013" t="str">
        <f>VLOOKUP(Sheet1!D1035,Sheet2!$H$2:$J$300,3,FALSE)</f>
        <v>PHI</v>
      </c>
      <c r="AH1013" t="str">
        <f>VLOOKUP(Sheet1!E1035,Sheet2!$H$2:$J$300,3,FALSE)</f>
        <v>DEN</v>
      </c>
      <c r="AI1013" t="str">
        <f>VLOOKUP(Sheet1!F1035,Sheet2!$H$2:$J$300,3,FALSE)</f>
        <v>PHO</v>
      </c>
      <c r="AJ1013" t="str">
        <f>VLOOKUP(Sheet1!G1035,Sheet2!$H$2:$J$300,3,FALSE)</f>
        <v>ATL</v>
      </c>
      <c r="AK1013" t="str">
        <f>VLOOKUP(Sheet1!H1035,Sheet2!$H$2:$J$300,3,FALSE)</f>
        <v>SAC</v>
      </c>
      <c r="AL1013" t="str">
        <f>VLOOKUP(Sheet1!I1035,Sheet2!$H$2:$J$300,3,FALSE)</f>
        <v>MIN</v>
      </c>
      <c r="AM1013" t="str">
        <f>VLOOKUP(Sheet1!J1035,Sheet2!$H$2:$J$300,3,FALSE)</f>
        <v>PHI</v>
      </c>
      <c r="AN1013">
        <f si="161" t="shared"/>
        <v>4</v>
      </c>
      <c r="AO1013">
        <f si="162" t="shared"/>
        <v>4</v>
      </c>
      <c r="AP1013">
        <f si="163" t="shared"/>
        <v>4</v>
      </c>
      <c r="AQ1013">
        <f si="164" t="shared"/>
        <v>1</v>
      </c>
      <c r="AR1013">
        <f si="165" t="shared"/>
        <v>1</v>
      </c>
      <c r="AS1013">
        <f si="166" t="shared"/>
        <v>1</v>
      </c>
      <c r="AT1013">
        <f si="167" t="shared"/>
        <v>1</v>
      </c>
      <c r="AU1013">
        <f si="168" t="shared"/>
        <v>1</v>
      </c>
      <c r="AV1013">
        <f si="169" t="shared"/>
        <v>4</v>
      </c>
      <c r="AW1013">
        <f si="170" t="shared"/>
        <v>4</v>
      </c>
    </row>
    <row r="1014" spans="30:49" x14ac:dyDescent="0.25">
      <c r="AD1014">
        <v>1013</v>
      </c>
      <c r="AE1014" t="str">
        <f>VLOOKUP(Sheet1!B1036,Sheet2!$H$2:$J$300,3,FALSE)</f>
        <v>PHI</v>
      </c>
      <c r="AF1014" t="str">
        <f>VLOOKUP(Sheet1!C1036,Sheet2!$H$2:$J$300,3,FALSE)</f>
        <v>MIN</v>
      </c>
      <c r="AG1014" t="str">
        <f>VLOOKUP(Sheet1!D1036,Sheet2!$H$2:$J$300,3,FALSE)</f>
        <v>PHO</v>
      </c>
      <c r="AH1014" t="str">
        <f>VLOOKUP(Sheet1!E1036,Sheet2!$H$2:$J$300,3,FALSE)</f>
        <v>DEN</v>
      </c>
      <c r="AI1014" t="str">
        <f>VLOOKUP(Sheet1!F1036,Sheet2!$H$2:$J$300,3,FALSE)</f>
        <v>DEN</v>
      </c>
      <c r="AJ1014" t="str">
        <f>VLOOKUP(Sheet1!G1036,Sheet2!$H$2:$J$300,3,FALSE)</f>
        <v>PHO</v>
      </c>
      <c r="AK1014" t="str">
        <f>VLOOKUP(Sheet1!H1036,Sheet2!$H$2:$J$300,3,FALSE)</f>
        <v>HOU</v>
      </c>
      <c r="AL1014" t="str">
        <f>VLOOKUP(Sheet1!I1036,Sheet2!$H$2:$J$300,3,FALSE)</f>
        <v>DEN</v>
      </c>
      <c r="AM1014" t="str">
        <f>VLOOKUP(Sheet1!J1036,Sheet2!$H$2:$J$300,3,FALSE)</f>
        <v>PHO</v>
      </c>
      <c r="AN1014">
        <f si="161" t="shared"/>
        <v>1</v>
      </c>
      <c r="AO1014">
        <f si="162" t="shared"/>
        <v>1</v>
      </c>
      <c r="AP1014">
        <f si="163" t="shared"/>
        <v>3</v>
      </c>
      <c r="AQ1014">
        <f si="164" t="shared"/>
        <v>3</v>
      </c>
      <c r="AR1014">
        <f si="165" t="shared"/>
        <v>3</v>
      </c>
      <c r="AS1014">
        <f si="166" t="shared"/>
        <v>3</v>
      </c>
      <c r="AT1014">
        <f si="167" t="shared"/>
        <v>1</v>
      </c>
      <c r="AU1014">
        <f si="168" t="shared"/>
        <v>3</v>
      </c>
      <c r="AV1014">
        <f si="169" t="shared"/>
        <v>3</v>
      </c>
      <c r="AW1014">
        <f si="170" t="shared"/>
        <v>3</v>
      </c>
    </row>
    <row r="1015" spans="30:49" x14ac:dyDescent="0.25">
      <c r="AD1015">
        <v>1014</v>
      </c>
      <c r="AE1015" t="str">
        <f>VLOOKUP(Sheet1!B1037,Sheet2!$H$2:$J$300,3,FALSE)</f>
        <v>PHI</v>
      </c>
      <c r="AF1015" t="str">
        <f>VLOOKUP(Sheet1!C1037,Sheet2!$H$2:$J$300,3,FALSE)</f>
        <v>ATL</v>
      </c>
      <c r="AG1015" t="str">
        <f>VLOOKUP(Sheet1!D1037,Sheet2!$H$2:$J$300,3,FALSE)</f>
        <v>PHO</v>
      </c>
      <c r="AH1015" t="str">
        <f>VLOOKUP(Sheet1!E1037,Sheet2!$H$2:$J$300,3,FALSE)</f>
        <v>DEN</v>
      </c>
      <c r="AI1015" t="str">
        <f>VLOOKUP(Sheet1!F1037,Sheet2!$H$2:$J$300,3,FALSE)</f>
        <v>DEN</v>
      </c>
      <c r="AJ1015" t="str">
        <f>VLOOKUP(Sheet1!G1037,Sheet2!$H$2:$J$300,3,FALSE)</f>
        <v>PHO</v>
      </c>
      <c r="AK1015" t="str">
        <f>VLOOKUP(Sheet1!H1037,Sheet2!$H$2:$J$300,3,FALSE)</f>
        <v>SAC</v>
      </c>
      <c r="AL1015" t="str">
        <f>VLOOKUP(Sheet1!I1037,Sheet2!$H$2:$J$300,3,FALSE)</f>
        <v>PHO</v>
      </c>
      <c r="AM1015" t="str">
        <f>VLOOKUP(Sheet1!J1037,Sheet2!$H$2:$J$300,3,FALSE)</f>
        <v>UTA</v>
      </c>
      <c r="AN1015">
        <f si="161" t="shared"/>
        <v>1</v>
      </c>
      <c r="AO1015">
        <f si="162" t="shared"/>
        <v>1</v>
      </c>
      <c r="AP1015">
        <f si="163" t="shared"/>
        <v>3</v>
      </c>
      <c r="AQ1015">
        <f si="164" t="shared"/>
        <v>2</v>
      </c>
      <c r="AR1015">
        <f si="165" t="shared"/>
        <v>2</v>
      </c>
      <c r="AS1015">
        <f si="166" t="shared"/>
        <v>3</v>
      </c>
      <c r="AT1015">
        <f si="167" t="shared"/>
        <v>1</v>
      </c>
      <c r="AU1015">
        <f si="168" t="shared"/>
        <v>3</v>
      </c>
      <c r="AV1015">
        <f si="169" t="shared"/>
        <v>1</v>
      </c>
      <c r="AW1015">
        <f si="170" t="shared"/>
        <v>3</v>
      </c>
    </row>
    <row r="1016" spans="30:49" x14ac:dyDescent="0.25">
      <c r="AD1016">
        <v>1015</v>
      </c>
      <c r="AE1016" t="str">
        <f>VLOOKUP(Sheet1!B1038,Sheet2!$H$2:$J$300,3,FALSE)</f>
        <v>PHI</v>
      </c>
      <c r="AF1016" t="str">
        <f>VLOOKUP(Sheet1!C1038,Sheet2!$H$2:$J$300,3,FALSE)</f>
        <v>PHO</v>
      </c>
      <c r="AG1016" t="str">
        <f>VLOOKUP(Sheet1!D1038,Sheet2!$H$2:$J$300,3,FALSE)</f>
        <v>PHO</v>
      </c>
      <c r="AH1016" t="str">
        <f>VLOOKUP(Sheet1!E1038,Sheet2!$H$2:$J$300,3,FALSE)</f>
        <v>DEN</v>
      </c>
      <c r="AI1016" t="str">
        <f>VLOOKUP(Sheet1!F1038,Sheet2!$H$2:$J$300,3,FALSE)</f>
        <v>PHO</v>
      </c>
      <c r="AJ1016" t="str">
        <f>VLOOKUP(Sheet1!G1038,Sheet2!$H$2:$J$300,3,FALSE)</f>
        <v>PHI</v>
      </c>
      <c r="AK1016" t="str">
        <f>VLOOKUP(Sheet1!H1038,Sheet2!$H$2:$J$300,3,FALSE)</f>
        <v>PHO</v>
      </c>
      <c r="AL1016" t="str">
        <f>VLOOKUP(Sheet1!I1038,Sheet2!$H$2:$J$300,3,FALSE)</f>
        <v>DEN</v>
      </c>
      <c r="AM1016" t="str">
        <f>VLOOKUP(Sheet1!J1038,Sheet2!$H$2:$J$300,3,FALSE)</f>
        <v>DEN</v>
      </c>
      <c r="AN1016">
        <f si="161" t="shared"/>
        <v>2</v>
      </c>
      <c r="AO1016">
        <f si="162" t="shared"/>
        <v>4</v>
      </c>
      <c r="AP1016">
        <f si="163" t="shared"/>
        <v>4</v>
      </c>
      <c r="AQ1016">
        <f si="164" t="shared"/>
        <v>3</v>
      </c>
      <c r="AR1016">
        <f si="165" t="shared"/>
        <v>4</v>
      </c>
      <c r="AS1016">
        <f si="166" t="shared"/>
        <v>2</v>
      </c>
      <c r="AT1016">
        <f si="167" t="shared"/>
        <v>4</v>
      </c>
      <c r="AU1016">
        <f si="168" t="shared"/>
        <v>3</v>
      </c>
      <c r="AV1016">
        <f si="169" t="shared"/>
        <v>3</v>
      </c>
      <c r="AW1016">
        <f si="170" t="shared"/>
        <v>4</v>
      </c>
    </row>
    <row r="1017" spans="30:49" x14ac:dyDescent="0.25">
      <c r="AD1017">
        <v>1016</v>
      </c>
      <c r="AE1017" t="str">
        <f>VLOOKUP(Sheet1!B1039,Sheet2!$H$2:$J$300,3,FALSE)</f>
        <v>PHI</v>
      </c>
      <c r="AF1017" t="str">
        <f>VLOOKUP(Sheet1!C1039,Sheet2!$H$2:$J$300,3,FALSE)</f>
        <v>ATL</v>
      </c>
      <c r="AG1017" t="str">
        <f>VLOOKUP(Sheet1!D1039,Sheet2!$H$2:$J$300,3,FALSE)</f>
        <v>PHO</v>
      </c>
      <c r="AH1017" t="str">
        <f>VLOOKUP(Sheet1!E1039,Sheet2!$H$2:$J$300,3,FALSE)</f>
        <v>DEN</v>
      </c>
      <c r="AI1017" t="str">
        <f>VLOOKUP(Sheet1!F1039,Sheet2!$H$2:$J$300,3,FALSE)</f>
        <v>DEN</v>
      </c>
      <c r="AJ1017" t="str">
        <f>VLOOKUP(Sheet1!G1039,Sheet2!$H$2:$J$300,3,FALSE)</f>
        <v>PHO</v>
      </c>
      <c r="AK1017" t="str">
        <f>VLOOKUP(Sheet1!H1039,Sheet2!$H$2:$J$300,3,FALSE)</f>
        <v>HOU</v>
      </c>
      <c r="AL1017" t="str">
        <f>VLOOKUP(Sheet1!I1039,Sheet2!$H$2:$J$300,3,FALSE)</f>
        <v>DEN</v>
      </c>
      <c r="AM1017" t="str">
        <f>VLOOKUP(Sheet1!J1039,Sheet2!$H$2:$J$300,3,FALSE)</f>
        <v>PHO</v>
      </c>
      <c r="AN1017">
        <f si="161" t="shared"/>
        <v>1</v>
      </c>
      <c r="AO1017">
        <f si="162" t="shared"/>
        <v>1</v>
      </c>
      <c r="AP1017">
        <f si="163" t="shared"/>
        <v>3</v>
      </c>
      <c r="AQ1017">
        <f si="164" t="shared"/>
        <v>3</v>
      </c>
      <c r="AR1017">
        <f si="165" t="shared"/>
        <v>3</v>
      </c>
      <c r="AS1017">
        <f si="166" t="shared"/>
        <v>3</v>
      </c>
      <c r="AT1017">
        <f si="167" t="shared"/>
        <v>1</v>
      </c>
      <c r="AU1017">
        <f si="168" t="shared"/>
        <v>3</v>
      </c>
      <c r="AV1017">
        <f si="169" t="shared"/>
        <v>3</v>
      </c>
      <c r="AW1017">
        <f si="170" t="shared"/>
        <v>3</v>
      </c>
    </row>
    <row r="1018" spans="30:49" x14ac:dyDescent="0.25">
      <c r="AD1018">
        <v>1017</v>
      </c>
      <c r="AE1018" t="str">
        <f>VLOOKUP(Sheet1!B1040,Sheet2!$H$2:$J$300,3,FALSE)</f>
        <v>SAC</v>
      </c>
      <c r="AF1018" t="str">
        <f>VLOOKUP(Sheet1!C1040,Sheet2!$H$2:$J$300,3,FALSE)</f>
        <v>MIN</v>
      </c>
      <c r="AG1018" t="str">
        <f>VLOOKUP(Sheet1!D1040,Sheet2!$H$2:$J$300,3,FALSE)</f>
        <v>PHO</v>
      </c>
      <c r="AH1018" t="str">
        <f>VLOOKUP(Sheet1!E1040,Sheet2!$H$2:$J$300,3,FALSE)</f>
        <v>PHI</v>
      </c>
      <c r="AI1018" t="str">
        <f>VLOOKUP(Sheet1!F1040,Sheet2!$H$2:$J$300,3,FALSE)</f>
        <v>PHO</v>
      </c>
      <c r="AJ1018" t="str">
        <f>VLOOKUP(Sheet1!G1040,Sheet2!$H$2:$J$300,3,FALSE)</f>
        <v>HOU</v>
      </c>
      <c r="AK1018" t="str">
        <f>VLOOKUP(Sheet1!H1040,Sheet2!$H$2:$J$300,3,FALSE)</f>
        <v>SAC</v>
      </c>
      <c r="AL1018" t="str">
        <f>VLOOKUP(Sheet1!I1040,Sheet2!$H$2:$J$300,3,FALSE)</f>
        <v>DEN</v>
      </c>
      <c r="AM1018" t="str">
        <f>VLOOKUP(Sheet1!J1040,Sheet2!$H$2:$J$300,3,FALSE)</f>
        <v>UTA</v>
      </c>
      <c r="AN1018">
        <f si="161" t="shared"/>
        <v>2</v>
      </c>
      <c r="AO1018">
        <f si="162" t="shared"/>
        <v>1</v>
      </c>
      <c r="AP1018">
        <f si="163" t="shared"/>
        <v>2</v>
      </c>
      <c r="AQ1018">
        <f si="164" t="shared"/>
        <v>1</v>
      </c>
      <c r="AR1018">
        <f si="165" t="shared"/>
        <v>2</v>
      </c>
      <c r="AS1018">
        <f si="166" t="shared"/>
        <v>1</v>
      </c>
      <c r="AT1018">
        <f si="167" t="shared"/>
        <v>2</v>
      </c>
      <c r="AU1018">
        <f si="168" t="shared"/>
        <v>1</v>
      </c>
      <c r="AV1018">
        <f si="169" t="shared"/>
        <v>1</v>
      </c>
      <c r="AW1018">
        <f si="170" t="shared"/>
        <v>2</v>
      </c>
    </row>
    <row r="1019" spans="30:49" x14ac:dyDescent="0.25">
      <c r="AD1019">
        <v>1018</v>
      </c>
      <c r="AE1019" t="str">
        <f>VLOOKUP(Sheet1!B1041,Sheet2!$H$2:$J$300,3,FALSE)</f>
        <v>SAC</v>
      </c>
      <c r="AF1019" t="str">
        <f>VLOOKUP(Sheet1!C1041,Sheet2!$H$2:$J$300,3,FALSE)</f>
        <v>PHI</v>
      </c>
      <c r="AG1019" t="str">
        <f>VLOOKUP(Sheet1!D1041,Sheet2!$H$2:$J$300,3,FALSE)</f>
        <v>PHI</v>
      </c>
      <c r="AH1019" t="str">
        <f>VLOOKUP(Sheet1!E1041,Sheet2!$H$2:$J$300,3,FALSE)</f>
        <v>DEN</v>
      </c>
      <c r="AI1019" t="str">
        <f>VLOOKUP(Sheet1!F1041,Sheet2!$H$2:$J$300,3,FALSE)</f>
        <v>DEN</v>
      </c>
      <c r="AJ1019" t="str">
        <f>VLOOKUP(Sheet1!G1041,Sheet2!$H$2:$J$300,3,FALSE)</f>
        <v>PHO</v>
      </c>
      <c r="AK1019" t="str">
        <f>VLOOKUP(Sheet1!H1041,Sheet2!$H$2:$J$300,3,FALSE)</f>
        <v>ATL</v>
      </c>
      <c r="AL1019" t="str">
        <f>VLOOKUP(Sheet1!I1041,Sheet2!$H$2:$J$300,3,FALSE)</f>
        <v>DEN</v>
      </c>
      <c r="AM1019" t="str">
        <f>VLOOKUP(Sheet1!J1041,Sheet2!$H$2:$J$300,3,FALSE)</f>
        <v>MIN</v>
      </c>
      <c r="AN1019">
        <f si="161" t="shared"/>
        <v>1</v>
      </c>
      <c r="AO1019">
        <f si="162" t="shared"/>
        <v>2</v>
      </c>
      <c r="AP1019">
        <f si="163" t="shared"/>
        <v>2</v>
      </c>
      <c r="AQ1019">
        <f si="164" t="shared"/>
        <v>3</v>
      </c>
      <c r="AR1019">
        <f si="165" t="shared"/>
        <v>3</v>
      </c>
      <c r="AS1019">
        <f si="166" t="shared"/>
        <v>1</v>
      </c>
      <c r="AT1019">
        <f si="167" t="shared"/>
        <v>1</v>
      </c>
      <c r="AU1019">
        <f si="168" t="shared"/>
        <v>3</v>
      </c>
      <c r="AV1019">
        <f si="169" t="shared"/>
        <v>1</v>
      </c>
      <c r="AW1019">
        <f si="170" t="shared"/>
        <v>3</v>
      </c>
    </row>
    <row r="1020" spans="30:49" x14ac:dyDescent="0.25">
      <c r="AD1020">
        <v>1019</v>
      </c>
      <c r="AE1020" t="str">
        <f>VLOOKUP(Sheet1!B1042,Sheet2!$H$2:$J$300,3,FALSE)</f>
        <v>PHI</v>
      </c>
      <c r="AF1020" t="str">
        <f>VLOOKUP(Sheet1!C1042,Sheet2!$H$2:$J$300,3,FALSE)</f>
        <v>UTA</v>
      </c>
      <c r="AG1020" t="str">
        <f>VLOOKUP(Sheet1!D1042,Sheet2!$H$2:$J$300,3,FALSE)</f>
        <v>PHI</v>
      </c>
      <c r="AH1020" t="str">
        <f>VLOOKUP(Sheet1!E1042,Sheet2!$H$2:$J$300,3,FALSE)</f>
        <v>DEN</v>
      </c>
      <c r="AI1020" t="str">
        <f>VLOOKUP(Sheet1!F1042,Sheet2!$H$2:$J$300,3,FALSE)</f>
        <v>PHO</v>
      </c>
      <c r="AJ1020" t="str">
        <f>VLOOKUP(Sheet1!G1042,Sheet2!$H$2:$J$300,3,FALSE)</f>
        <v>MIN</v>
      </c>
      <c r="AK1020" t="str">
        <f>VLOOKUP(Sheet1!H1042,Sheet2!$H$2:$J$300,3,FALSE)</f>
        <v>SAC</v>
      </c>
      <c r="AL1020" t="str">
        <f>VLOOKUP(Sheet1!I1042,Sheet2!$H$2:$J$300,3,FALSE)</f>
        <v>DEN</v>
      </c>
      <c r="AM1020" t="str">
        <f>VLOOKUP(Sheet1!J1042,Sheet2!$H$2:$J$300,3,FALSE)</f>
        <v>UTA</v>
      </c>
      <c r="AN1020">
        <f si="161" t="shared"/>
        <v>2</v>
      </c>
      <c r="AO1020">
        <f si="162" t="shared"/>
        <v>2</v>
      </c>
      <c r="AP1020">
        <f si="163" t="shared"/>
        <v>2</v>
      </c>
      <c r="AQ1020">
        <f si="164" t="shared"/>
        <v>2</v>
      </c>
      <c r="AR1020">
        <f si="165" t="shared"/>
        <v>1</v>
      </c>
      <c r="AS1020">
        <f si="166" t="shared"/>
        <v>1</v>
      </c>
      <c r="AT1020">
        <f si="167" t="shared"/>
        <v>1</v>
      </c>
      <c r="AU1020">
        <f si="168" t="shared"/>
        <v>2</v>
      </c>
      <c r="AV1020">
        <f si="169" t="shared"/>
        <v>2</v>
      </c>
      <c r="AW1020">
        <f si="170" t="shared"/>
        <v>2</v>
      </c>
    </row>
    <row r="1021" spans="30:49" x14ac:dyDescent="0.25">
      <c r="AD1021">
        <v>1020</v>
      </c>
      <c r="AE1021" t="str">
        <f>VLOOKUP(Sheet1!B1043,Sheet2!$H$2:$J$300,3,FALSE)</f>
        <v>SAC</v>
      </c>
      <c r="AF1021" t="str">
        <f>VLOOKUP(Sheet1!C1043,Sheet2!$H$2:$J$300,3,FALSE)</f>
        <v>MIN</v>
      </c>
      <c r="AG1021" t="str">
        <f>VLOOKUP(Sheet1!D1043,Sheet2!$H$2:$J$300,3,FALSE)</f>
        <v>HOU</v>
      </c>
      <c r="AH1021" t="str">
        <f>VLOOKUP(Sheet1!E1043,Sheet2!$H$2:$J$300,3,FALSE)</f>
        <v>DEN</v>
      </c>
      <c r="AI1021" t="str">
        <f>VLOOKUP(Sheet1!F1043,Sheet2!$H$2:$J$300,3,FALSE)</f>
        <v>PHO</v>
      </c>
      <c r="AJ1021" t="str">
        <f>VLOOKUP(Sheet1!G1043,Sheet2!$H$2:$J$300,3,FALSE)</f>
        <v>UTA</v>
      </c>
      <c r="AK1021" t="str">
        <f>VLOOKUP(Sheet1!H1043,Sheet2!$H$2:$J$300,3,FALSE)</f>
        <v>DEN</v>
      </c>
      <c r="AL1021" t="str">
        <f>VLOOKUP(Sheet1!I1043,Sheet2!$H$2:$J$300,3,FALSE)</f>
        <v>MIN</v>
      </c>
      <c r="AM1021" t="str">
        <f>VLOOKUP(Sheet1!J1043,Sheet2!$H$2:$J$300,3,FALSE)</f>
        <v>MIN</v>
      </c>
      <c r="AN1021">
        <f si="161" t="shared"/>
        <v>1</v>
      </c>
      <c r="AO1021">
        <f si="162" t="shared"/>
        <v>3</v>
      </c>
      <c r="AP1021">
        <f si="163" t="shared"/>
        <v>1</v>
      </c>
      <c r="AQ1021">
        <f si="164" t="shared"/>
        <v>2</v>
      </c>
      <c r="AR1021">
        <f si="165" t="shared"/>
        <v>1</v>
      </c>
      <c r="AS1021">
        <f si="166" t="shared"/>
        <v>1</v>
      </c>
      <c r="AT1021">
        <f si="167" t="shared"/>
        <v>2</v>
      </c>
      <c r="AU1021">
        <f si="168" t="shared"/>
        <v>3</v>
      </c>
      <c r="AV1021">
        <f si="169" t="shared"/>
        <v>3</v>
      </c>
      <c r="AW1021">
        <f si="170" t="shared"/>
        <v>3</v>
      </c>
    </row>
    <row r="1022" spans="30:49" x14ac:dyDescent="0.25">
      <c r="AD1022">
        <v>1021</v>
      </c>
      <c r="AE1022" t="str">
        <f>VLOOKUP(Sheet1!B1044,Sheet2!$H$2:$J$300,3,FALSE)</f>
        <v>ATL</v>
      </c>
      <c r="AF1022" t="str">
        <f>VLOOKUP(Sheet1!C1044,Sheet2!$H$2:$J$300,3,FALSE)</f>
        <v>MIN</v>
      </c>
      <c r="AG1022" t="str">
        <f>VLOOKUP(Sheet1!D1044,Sheet2!$H$2:$J$300,3,FALSE)</f>
        <v>PHI</v>
      </c>
      <c r="AH1022" t="str">
        <f>VLOOKUP(Sheet1!E1044,Sheet2!$H$2:$J$300,3,FALSE)</f>
        <v>DEN</v>
      </c>
      <c r="AI1022" t="str">
        <f>VLOOKUP(Sheet1!F1044,Sheet2!$H$2:$J$300,3,FALSE)</f>
        <v>PHO</v>
      </c>
      <c r="AJ1022" t="str">
        <f>VLOOKUP(Sheet1!G1044,Sheet2!$H$2:$J$300,3,FALSE)</f>
        <v>UTA</v>
      </c>
      <c r="AK1022" t="str">
        <f>VLOOKUP(Sheet1!H1044,Sheet2!$H$2:$J$300,3,FALSE)</f>
        <v>ATL</v>
      </c>
      <c r="AL1022" t="str">
        <f>VLOOKUP(Sheet1!I1044,Sheet2!$H$2:$J$300,3,FALSE)</f>
        <v>SAC</v>
      </c>
      <c r="AM1022" t="str">
        <f>VLOOKUP(Sheet1!J1044,Sheet2!$H$2:$J$300,3,FALSE)</f>
        <v>MIN</v>
      </c>
      <c r="AN1022">
        <f si="161" t="shared"/>
        <v>2</v>
      </c>
      <c r="AO1022">
        <f si="162" t="shared"/>
        <v>2</v>
      </c>
      <c r="AP1022">
        <f si="163" t="shared"/>
        <v>1</v>
      </c>
      <c r="AQ1022">
        <f si="164" t="shared"/>
        <v>1</v>
      </c>
      <c r="AR1022">
        <f si="165" t="shared"/>
        <v>1</v>
      </c>
      <c r="AS1022">
        <f si="166" t="shared"/>
        <v>1</v>
      </c>
      <c r="AT1022">
        <f si="167" t="shared"/>
        <v>2</v>
      </c>
      <c r="AU1022">
        <f si="168" t="shared"/>
        <v>1</v>
      </c>
      <c r="AV1022">
        <f si="169" t="shared"/>
        <v>2</v>
      </c>
      <c r="AW1022">
        <f si="170" t="shared"/>
        <v>2</v>
      </c>
    </row>
    <row r="1023" spans="30:49" x14ac:dyDescent="0.25">
      <c r="AD1023">
        <v>1022</v>
      </c>
      <c r="AE1023" t="str">
        <f>VLOOKUP(Sheet1!B1045,Sheet2!$H$2:$J$300,3,FALSE)</f>
        <v>PHI</v>
      </c>
      <c r="AF1023" t="str">
        <f>VLOOKUP(Sheet1!C1045,Sheet2!$H$2:$J$300,3,FALSE)</f>
        <v>SAC</v>
      </c>
      <c r="AG1023" t="str">
        <f>VLOOKUP(Sheet1!D1045,Sheet2!$H$2:$J$300,3,FALSE)</f>
        <v>DEN</v>
      </c>
      <c r="AH1023" t="str">
        <f>VLOOKUP(Sheet1!E1045,Sheet2!$H$2:$J$300,3,FALSE)</f>
        <v>DEN</v>
      </c>
      <c r="AI1023" t="str">
        <f>VLOOKUP(Sheet1!F1045,Sheet2!$H$2:$J$300,3,FALSE)</f>
        <v>UTA</v>
      </c>
      <c r="AJ1023" t="str">
        <f>VLOOKUP(Sheet1!G1045,Sheet2!$H$2:$J$300,3,FALSE)</f>
        <v>HOU</v>
      </c>
      <c r="AK1023" t="str">
        <f>VLOOKUP(Sheet1!H1045,Sheet2!$H$2:$J$300,3,FALSE)</f>
        <v>HOU</v>
      </c>
      <c r="AL1023" t="str">
        <f>VLOOKUP(Sheet1!I1045,Sheet2!$H$2:$J$300,3,FALSE)</f>
        <v>PHO</v>
      </c>
      <c r="AM1023" t="str">
        <f>VLOOKUP(Sheet1!J1045,Sheet2!$H$2:$J$300,3,FALSE)</f>
        <v>DEN</v>
      </c>
      <c r="AN1023">
        <f si="161" t="shared"/>
        <v>1</v>
      </c>
      <c r="AO1023">
        <f si="162" t="shared"/>
        <v>1</v>
      </c>
      <c r="AP1023">
        <f si="163" t="shared"/>
        <v>3</v>
      </c>
      <c r="AQ1023">
        <f si="164" t="shared"/>
        <v>3</v>
      </c>
      <c r="AR1023">
        <f si="165" t="shared"/>
        <v>1</v>
      </c>
      <c r="AS1023">
        <f si="166" t="shared"/>
        <v>2</v>
      </c>
      <c r="AT1023">
        <f si="167" t="shared"/>
        <v>2</v>
      </c>
      <c r="AU1023">
        <f si="168" t="shared"/>
        <v>1</v>
      </c>
      <c r="AV1023">
        <f si="169" t="shared"/>
        <v>3</v>
      </c>
      <c r="AW1023">
        <f si="170" t="shared"/>
        <v>3</v>
      </c>
    </row>
    <row r="1024" spans="30:49" x14ac:dyDescent="0.25">
      <c r="AD1024">
        <v>1023</v>
      </c>
      <c r="AE1024" t="str">
        <f>VLOOKUP(Sheet1!B1046,Sheet2!$H$2:$J$300,3,FALSE)</f>
        <v>SAC</v>
      </c>
      <c r="AF1024" t="str">
        <f>VLOOKUP(Sheet1!C1046,Sheet2!$H$2:$J$300,3,FALSE)</f>
        <v>ATL</v>
      </c>
      <c r="AG1024" t="str">
        <f>VLOOKUP(Sheet1!D1046,Sheet2!$H$2:$J$300,3,FALSE)</f>
        <v>PHO</v>
      </c>
      <c r="AH1024" t="str">
        <f>VLOOKUP(Sheet1!E1046,Sheet2!$H$2:$J$300,3,FALSE)</f>
        <v>DEN</v>
      </c>
      <c r="AI1024" t="str">
        <f>VLOOKUP(Sheet1!F1046,Sheet2!$H$2:$J$300,3,FALSE)</f>
        <v>PHO</v>
      </c>
      <c r="AJ1024" t="str">
        <f>VLOOKUP(Sheet1!G1046,Sheet2!$H$2:$J$300,3,FALSE)</f>
        <v>UTA</v>
      </c>
      <c r="AK1024" t="str">
        <f>VLOOKUP(Sheet1!H1046,Sheet2!$H$2:$J$300,3,FALSE)</f>
        <v>PHO</v>
      </c>
      <c r="AL1024" t="str">
        <f>VLOOKUP(Sheet1!I1046,Sheet2!$H$2:$J$300,3,FALSE)</f>
        <v>DEN</v>
      </c>
      <c r="AM1024" t="str">
        <f>VLOOKUP(Sheet1!J1046,Sheet2!$H$2:$J$300,3,FALSE)</f>
        <v>MIN</v>
      </c>
      <c r="AN1024">
        <f si="161" t="shared"/>
        <v>1</v>
      </c>
      <c r="AO1024">
        <f si="162" t="shared"/>
        <v>1</v>
      </c>
      <c r="AP1024">
        <f si="163" t="shared"/>
        <v>3</v>
      </c>
      <c r="AQ1024">
        <f si="164" t="shared"/>
        <v>2</v>
      </c>
      <c r="AR1024">
        <f si="165" t="shared"/>
        <v>3</v>
      </c>
      <c r="AS1024">
        <f si="166" t="shared"/>
        <v>1</v>
      </c>
      <c r="AT1024">
        <f si="167" t="shared"/>
        <v>3</v>
      </c>
      <c r="AU1024">
        <f si="168" t="shared"/>
        <v>2</v>
      </c>
      <c r="AV1024">
        <f si="169" t="shared"/>
        <v>1</v>
      </c>
      <c r="AW1024">
        <f si="170" t="shared"/>
        <v>3</v>
      </c>
    </row>
    <row r="1025" spans="30:49" x14ac:dyDescent="0.25">
      <c r="AD1025">
        <v>1024</v>
      </c>
      <c r="AE1025" t="str">
        <f>VLOOKUP(Sheet1!B1047,Sheet2!$H$2:$J$300,3,FALSE)</f>
        <v>PHI</v>
      </c>
      <c r="AF1025" t="str">
        <f>VLOOKUP(Sheet1!C1047,Sheet2!$H$2:$J$300,3,FALSE)</f>
        <v>SAC</v>
      </c>
      <c r="AG1025" t="str">
        <f>VLOOKUP(Sheet1!D1047,Sheet2!$H$2:$J$300,3,FALSE)</f>
        <v>PHO</v>
      </c>
      <c r="AH1025" t="str">
        <f>VLOOKUP(Sheet1!E1047,Sheet2!$H$2:$J$300,3,FALSE)</f>
        <v>MIN</v>
      </c>
      <c r="AI1025" t="str">
        <f>VLOOKUP(Sheet1!F1047,Sheet2!$H$2:$J$300,3,FALSE)</f>
        <v>DEN</v>
      </c>
      <c r="AJ1025" t="str">
        <f>VLOOKUP(Sheet1!G1047,Sheet2!$H$2:$J$300,3,FALSE)</f>
        <v>HOU</v>
      </c>
      <c r="AK1025" t="str">
        <f>VLOOKUP(Sheet1!H1047,Sheet2!$H$2:$J$300,3,FALSE)</f>
        <v>PHO</v>
      </c>
      <c r="AL1025" t="str">
        <f>VLOOKUP(Sheet1!I1047,Sheet2!$H$2:$J$300,3,FALSE)</f>
        <v>DEN</v>
      </c>
      <c r="AM1025" t="str">
        <f>VLOOKUP(Sheet1!J1047,Sheet2!$H$2:$J$300,3,FALSE)</f>
        <v>UTA</v>
      </c>
      <c r="AN1025">
        <f si="161" t="shared"/>
        <v>1</v>
      </c>
      <c r="AO1025">
        <f si="162" t="shared"/>
        <v>1</v>
      </c>
      <c r="AP1025">
        <f si="163" t="shared"/>
        <v>2</v>
      </c>
      <c r="AQ1025">
        <f si="164" t="shared"/>
        <v>1</v>
      </c>
      <c r="AR1025">
        <f si="165" t="shared"/>
        <v>2</v>
      </c>
      <c r="AS1025">
        <f si="166" t="shared"/>
        <v>1</v>
      </c>
      <c r="AT1025">
        <f si="167" t="shared"/>
        <v>2</v>
      </c>
      <c r="AU1025">
        <f si="168" t="shared"/>
        <v>2</v>
      </c>
      <c r="AV1025">
        <f si="169" t="shared"/>
        <v>1</v>
      </c>
      <c r="AW1025">
        <f si="170" t="shared"/>
        <v>2</v>
      </c>
    </row>
    <row r="1026" spans="30:49" x14ac:dyDescent="0.25">
      <c r="AD1026">
        <v>1025</v>
      </c>
      <c r="AE1026" t="str">
        <f>VLOOKUP(Sheet1!B1048,Sheet2!$H$2:$J$300,3,FALSE)</f>
        <v>ATL</v>
      </c>
      <c r="AF1026" t="str">
        <f>VLOOKUP(Sheet1!C1048,Sheet2!$H$2:$J$300,3,FALSE)</f>
        <v>PHI</v>
      </c>
      <c r="AG1026" t="str">
        <f>VLOOKUP(Sheet1!D1048,Sheet2!$H$2:$J$300,3,FALSE)</f>
        <v>PHO</v>
      </c>
      <c r="AH1026" t="str">
        <f>VLOOKUP(Sheet1!E1048,Sheet2!$H$2:$J$300,3,FALSE)</f>
        <v>DEN</v>
      </c>
      <c r="AI1026" t="str">
        <f>VLOOKUP(Sheet1!F1048,Sheet2!$H$2:$J$300,3,FALSE)</f>
        <v>PHO</v>
      </c>
      <c r="AJ1026" t="str">
        <f>VLOOKUP(Sheet1!G1048,Sheet2!$H$2:$J$300,3,FALSE)</f>
        <v>PHI</v>
      </c>
      <c r="AK1026" t="str">
        <f>VLOOKUP(Sheet1!H1048,Sheet2!$H$2:$J$300,3,FALSE)</f>
        <v>HOU</v>
      </c>
      <c r="AL1026" t="str">
        <f>VLOOKUP(Sheet1!I1048,Sheet2!$H$2:$J$300,3,FALSE)</f>
        <v>ATL</v>
      </c>
      <c r="AM1026" t="str">
        <f>VLOOKUP(Sheet1!J1048,Sheet2!$H$2:$J$300,3,FALSE)</f>
        <v>MIN</v>
      </c>
      <c r="AN1026">
        <f si="161" t="shared"/>
        <v>2</v>
      </c>
      <c r="AO1026">
        <f si="162" t="shared"/>
        <v>2</v>
      </c>
      <c r="AP1026">
        <f si="163" t="shared"/>
        <v>2</v>
      </c>
      <c r="AQ1026">
        <f si="164" t="shared"/>
        <v>1</v>
      </c>
      <c r="AR1026">
        <f si="165" t="shared"/>
        <v>2</v>
      </c>
      <c r="AS1026">
        <f si="166" t="shared"/>
        <v>2</v>
      </c>
      <c r="AT1026">
        <f si="167" t="shared"/>
        <v>1</v>
      </c>
      <c r="AU1026">
        <f si="168" t="shared"/>
        <v>2</v>
      </c>
      <c r="AV1026">
        <f si="169" t="shared"/>
        <v>1</v>
      </c>
      <c r="AW1026">
        <f si="170" t="shared"/>
        <v>2</v>
      </c>
    </row>
    <row r="1027" spans="30:49" x14ac:dyDescent="0.25">
      <c r="AD1027">
        <v>1026</v>
      </c>
      <c r="AE1027" t="str">
        <f>VLOOKUP(Sheet1!B1049,Sheet2!$H$2:$J$300,3,FALSE)</f>
        <v>SAC</v>
      </c>
      <c r="AF1027" t="str">
        <f>VLOOKUP(Sheet1!C1049,Sheet2!$H$2:$J$300,3,FALSE)</f>
        <v>ATL</v>
      </c>
      <c r="AG1027" t="str">
        <f>VLOOKUP(Sheet1!D1049,Sheet2!$H$2:$J$300,3,FALSE)</f>
        <v>DEN</v>
      </c>
      <c r="AH1027" t="str">
        <f>VLOOKUP(Sheet1!E1049,Sheet2!$H$2:$J$300,3,FALSE)</f>
        <v>DEN</v>
      </c>
      <c r="AI1027" t="str">
        <f>VLOOKUP(Sheet1!F1049,Sheet2!$H$2:$J$300,3,FALSE)</f>
        <v>DEN</v>
      </c>
      <c r="AJ1027" t="str">
        <f>VLOOKUP(Sheet1!G1049,Sheet2!$H$2:$J$300,3,FALSE)</f>
        <v>PHO</v>
      </c>
      <c r="AK1027" t="str">
        <f>VLOOKUP(Sheet1!H1049,Sheet2!$H$2:$J$300,3,FALSE)</f>
        <v>HOU</v>
      </c>
      <c r="AL1027" t="str">
        <f>VLOOKUP(Sheet1!I1049,Sheet2!$H$2:$J$300,3,FALSE)</f>
        <v>ATL</v>
      </c>
      <c r="AM1027" t="str">
        <f>VLOOKUP(Sheet1!J1049,Sheet2!$H$2:$J$300,3,FALSE)</f>
        <v>PHI</v>
      </c>
      <c r="AN1027">
        <f si="161" t="shared"/>
        <v>1</v>
      </c>
      <c r="AO1027">
        <f si="162" t="shared"/>
        <v>2</v>
      </c>
      <c r="AP1027">
        <f si="163" t="shared"/>
        <v>3</v>
      </c>
      <c r="AQ1027">
        <f si="164" t="shared"/>
        <v>3</v>
      </c>
      <c r="AR1027">
        <f si="165" t="shared"/>
        <v>3</v>
      </c>
      <c r="AS1027">
        <f si="166" t="shared"/>
        <v>1</v>
      </c>
      <c r="AT1027">
        <f si="167" t="shared"/>
        <v>1</v>
      </c>
      <c r="AU1027">
        <f si="168" t="shared"/>
        <v>2</v>
      </c>
      <c r="AV1027">
        <f si="169" t="shared"/>
        <v>1</v>
      </c>
      <c r="AW1027">
        <f si="170" t="shared"/>
        <v>3</v>
      </c>
    </row>
    <row r="1028" spans="30:49" x14ac:dyDescent="0.25">
      <c r="AD1028">
        <v>1027</v>
      </c>
      <c r="AE1028" t="str">
        <f>VLOOKUP(Sheet1!B1050,Sheet2!$H$2:$J$300,3,FALSE)</f>
        <v>PHI</v>
      </c>
      <c r="AF1028" t="str">
        <f>VLOOKUP(Sheet1!C1050,Sheet2!$H$2:$J$300,3,FALSE)</f>
        <v>UTA</v>
      </c>
      <c r="AG1028" t="str">
        <f>VLOOKUP(Sheet1!D1050,Sheet2!$H$2:$J$300,3,FALSE)</f>
        <v>PHI</v>
      </c>
      <c r="AH1028" t="str">
        <f>VLOOKUP(Sheet1!E1050,Sheet2!$H$2:$J$300,3,FALSE)</f>
        <v>DEN</v>
      </c>
      <c r="AI1028" t="str">
        <f>VLOOKUP(Sheet1!F1050,Sheet2!$H$2:$J$300,3,FALSE)</f>
        <v>PHO</v>
      </c>
      <c r="AJ1028" t="str">
        <f>VLOOKUP(Sheet1!G1050,Sheet2!$H$2:$J$300,3,FALSE)</f>
        <v>HOU</v>
      </c>
      <c r="AK1028" t="str">
        <f>VLOOKUP(Sheet1!H1050,Sheet2!$H$2:$J$300,3,FALSE)</f>
        <v>PHO</v>
      </c>
      <c r="AL1028" t="str">
        <f>VLOOKUP(Sheet1!I1050,Sheet2!$H$2:$J$300,3,FALSE)</f>
        <v>DEN</v>
      </c>
      <c r="AM1028" t="str">
        <f>VLOOKUP(Sheet1!J1050,Sheet2!$H$2:$J$300,3,FALSE)</f>
        <v>PHI</v>
      </c>
      <c r="AN1028">
        <f si="161" t="shared"/>
        <v>3</v>
      </c>
      <c r="AO1028">
        <f si="162" t="shared"/>
        <v>1</v>
      </c>
      <c r="AP1028">
        <f si="163" t="shared"/>
        <v>3</v>
      </c>
      <c r="AQ1028">
        <f si="164" t="shared"/>
        <v>2</v>
      </c>
      <c r="AR1028">
        <f si="165" t="shared"/>
        <v>2</v>
      </c>
      <c r="AS1028">
        <f si="166" t="shared"/>
        <v>1</v>
      </c>
      <c r="AT1028">
        <f si="167" t="shared"/>
        <v>2</v>
      </c>
      <c r="AU1028">
        <f si="168" t="shared"/>
        <v>2</v>
      </c>
      <c r="AV1028">
        <f si="169" t="shared"/>
        <v>3</v>
      </c>
      <c r="AW1028">
        <f si="170" t="shared"/>
        <v>3</v>
      </c>
    </row>
    <row r="1029" spans="30:49" x14ac:dyDescent="0.25">
      <c r="AD1029">
        <v>1028</v>
      </c>
      <c r="AE1029" t="str">
        <f>VLOOKUP(Sheet1!B1051,Sheet2!$H$2:$J$300,3,FALSE)</f>
        <v>PHI</v>
      </c>
      <c r="AF1029" t="str">
        <f>VLOOKUP(Sheet1!C1051,Sheet2!$H$2:$J$300,3,FALSE)</f>
        <v>ATL</v>
      </c>
      <c r="AG1029" t="str">
        <f>VLOOKUP(Sheet1!D1051,Sheet2!$H$2:$J$300,3,FALSE)</f>
        <v>PHO</v>
      </c>
      <c r="AH1029" t="str">
        <f>VLOOKUP(Sheet1!E1051,Sheet2!$H$2:$J$300,3,FALSE)</f>
        <v>DEN</v>
      </c>
      <c r="AI1029" t="str">
        <f>VLOOKUP(Sheet1!F1051,Sheet2!$H$2:$J$300,3,FALSE)</f>
        <v>PHO</v>
      </c>
      <c r="AJ1029" t="str">
        <f>VLOOKUP(Sheet1!G1051,Sheet2!$H$2:$J$300,3,FALSE)</f>
        <v>PHO</v>
      </c>
      <c r="AK1029" t="str">
        <f>VLOOKUP(Sheet1!H1051,Sheet2!$H$2:$J$300,3,FALSE)</f>
        <v>DEN</v>
      </c>
      <c r="AL1029" t="str">
        <f>VLOOKUP(Sheet1!I1051,Sheet2!$H$2:$J$300,3,FALSE)</f>
        <v>DEN</v>
      </c>
      <c r="AM1029" t="str">
        <f>VLOOKUP(Sheet1!J1051,Sheet2!$H$2:$J$300,3,FALSE)</f>
        <v>UTA</v>
      </c>
      <c r="AN1029">
        <f si="161" t="shared"/>
        <v>1</v>
      </c>
      <c r="AO1029">
        <f si="162" t="shared"/>
        <v>1</v>
      </c>
      <c r="AP1029">
        <f si="163" t="shared"/>
        <v>3</v>
      </c>
      <c r="AQ1029">
        <f si="164" t="shared"/>
        <v>3</v>
      </c>
      <c r="AR1029">
        <f si="165" t="shared"/>
        <v>3</v>
      </c>
      <c r="AS1029">
        <f si="166" t="shared"/>
        <v>3</v>
      </c>
      <c r="AT1029">
        <f si="167" t="shared"/>
        <v>3</v>
      </c>
      <c r="AU1029">
        <f si="168" t="shared"/>
        <v>3</v>
      </c>
      <c r="AV1029">
        <f si="169" t="shared"/>
        <v>1</v>
      </c>
      <c r="AW1029">
        <f si="170" t="shared"/>
        <v>3</v>
      </c>
    </row>
    <row r="1030" spans="30:49" x14ac:dyDescent="0.25">
      <c r="AD1030">
        <v>1029</v>
      </c>
      <c r="AE1030" t="str">
        <f>VLOOKUP(Sheet1!B1052,Sheet2!$H$2:$J$300,3,FALSE)</f>
        <v>PHI</v>
      </c>
      <c r="AF1030" t="str">
        <f>VLOOKUP(Sheet1!C1052,Sheet2!$H$2:$J$300,3,FALSE)</f>
        <v>UTA</v>
      </c>
      <c r="AG1030" t="str">
        <f>VLOOKUP(Sheet1!D1052,Sheet2!$H$2:$J$300,3,FALSE)</f>
        <v>SAC</v>
      </c>
      <c r="AH1030" t="str">
        <f>VLOOKUP(Sheet1!E1052,Sheet2!$H$2:$J$300,3,FALSE)</f>
        <v>DEN</v>
      </c>
      <c r="AI1030" t="str">
        <f>VLOOKUP(Sheet1!F1052,Sheet2!$H$2:$J$300,3,FALSE)</f>
        <v>UTA</v>
      </c>
      <c r="AJ1030" t="str">
        <f>VLOOKUP(Sheet1!G1052,Sheet2!$H$2:$J$300,3,FALSE)</f>
        <v>HOU</v>
      </c>
      <c r="AK1030" t="str">
        <f>VLOOKUP(Sheet1!H1052,Sheet2!$H$2:$J$300,3,FALSE)</f>
        <v>HOU</v>
      </c>
      <c r="AL1030" t="str">
        <f>VLOOKUP(Sheet1!I1052,Sheet2!$H$2:$J$300,3,FALSE)</f>
        <v>DEN</v>
      </c>
      <c r="AM1030" t="str">
        <f>VLOOKUP(Sheet1!J1052,Sheet2!$H$2:$J$300,3,FALSE)</f>
        <v>DEN</v>
      </c>
      <c r="AN1030">
        <f si="161" t="shared"/>
        <v>1</v>
      </c>
      <c r="AO1030">
        <f si="162" t="shared"/>
        <v>2</v>
      </c>
      <c r="AP1030">
        <f si="163" t="shared"/>
        <v>1</v>
      </c>
      <c r="AQ1030">
        <f si="164" t="shared"/>
        <v>3</v>
      </c>
      <c r="AR1030">
        <f si="165" t="shared"/>
        <v>2</v>
      </c>
      <c r="AS1030">
        <f si="166" t="shared"/>
        <v>2</v>
      </c>
      <c r="AT1030">
        <f si="167" t="shared"/>
        <v>2</v>
      </c>
      <c r="AU1030">
        <f si="168" t="shared"/>
        <v>3</v>
      </c>
      <c r="AV1030">
        <f si="169" t="shared"/>
        <v>3</v>
      </c>
      <c r="AW1030">
        <f si="170" t="shared"/>
        <v>3</v>
      </c>
    </row>
    <row r="1031" spans="30:49" x14ac:dyDescent="0.25">
      <c r="AD1031">
        <v>1030</v>
      </c>
      <c r="AE1031" t="str">
        <f>VLOOKUP(Sheet1!B1053,Sheet2!$H$2:$J$300,3,FALSE)</f>
        <v>PHI</v>
      </c>
      <c r="AF1031" t="str">
        <f>VLOOKUP(Sheet1!C1053,Sheet2!$H$2:$J$300,3,FALSE)</f>
        <v>PHI</v>
      </c>
      <c r="AG1031" t="str">
        <f>VLOOKUP(Sheet1!D1053,Sheet2!$H$2:$J$300,3,FALSE)</f>
        <v>PHI</v>
      </c>
      <c r="AH1031" t="str">
        <f>VLOOKUP(Sheet1!E1053,Sheet2!$H$2:$J$300,3,FALSE)</f>
        <v>DEN</v>
      </c>
      <c r="AI1031" t="str">
        <f>VLOOKUP(Sheet1!F1053,Sheet2!$H$2:$J$300,3,FALSE)</f>
        <v>UTA</v>
      </c>
      <c r="AJ1031" t="str">
        <f>VLOOKUP(Sheet1!G1053,Sheet2!$H$2:$J$300,3,FALSE)</f>
        <v>ATL</v>
      </c>
      <c r="AK1031" t="str">
        <f>VLOOKUP(Sheet1!H1053,Sheet2!$H$2:$J$300,3,FALSE)</f>
        <v>HOU</v>
      </c>
      <c r="AL1031" t="str">
        <f>VLOOKUP(Sheet1!I1053,Sheet2!$H$2:$J$300,3,FALSE)</f>
        <v>DEN</v>
      </c>
      <c r="AM1031" t="str">
        <f>VLOOKUP(Sheet1!J1053,Sheet2!$H$2:$J$300,3,FALSE)</f>
        <v>DEN</v>
      </c>
      <c r="AN1031">
        <f si="161" t="shared"/>
        <v>3</v>
      </c>
      <c r="AO1031">
        <f si="162" t="shared"/>
        <v>3</v>
      </c>
      <c r="AP1031">
        <f si="163" t="shared"/>
        <v>3</v>
      </c>
      <c r="AQ1031">
        <f si="164" t="shared"/>
        <v>3</v>
      </c>
      <c r="AR1031">
        <f si="165" t="shared"/>
        <v>1</v>
      </c>
      <c r="AS1031">
        <f si="166" t="shared"/>
        <v>1</v>
      </c>
      <c r="AT1031">
        <f si="167" t="shared"/>
        <v>1</v>
      </c>
      <c r="AU1031">
        <f si="168" t="shared"/>
        <v>3</v>
      </c>
      <c r="AV1031">
        <f si="169" t="shared"/>
        <v>3</v>
      </c>
      <c r="AW1031">
        <f si="170" t="shared"/>
        <v>3</v>
      </c>
    </row>
    <row r="1032" spans="30:49" x14ac:dyDescent="0.25">
      <c r="AD1032">
        <v>1031</v>
      </c>
      <c r="AE1032" t="str">
        <f>VLOOKUP(Sheet1!B1054,Sheet2!$H$2:$J$300,3,FALSE)</f>
        <v>PHI</v>
      </c>
      <c r="AF1032" t="str">
        <f>VLOOKUP(Sheet1!C1054,Sheet2!$H$2:$J$300,3,FALSE)</f>
        <v>MIN</v>
      </c>
      <c r="AG1032" t="str">
        <f>VLOOKUP(Sheet1!D1054,Sheet2!$H$2:$J$300,3,FALSE)</f>
        <v>PHO</v>
      </c>
      <c r="AH1032" t="str">
        <f>VLOOKUP(Sheet1!E1054,Sheet2!$H$2:$J$300,3,FALSE)</f>
        <v>DEN</v>
      </c>
      <c r="AI1032" t="str">
        <f>VLOOKUP(Sheet1!F1054,Sheet2!$H$2:$J$300,3,FALSE)</f>
        <v>PHO</v>
      </c>
      <c r="AJ1032" t="str">
        <f>VLOOKUP(Sheet1!G1054,Sheet2!$H$2:$J$300,3,FALSE)</f>
        <v>ATL</v>
      </c>
      <c r="AK1032" t="str">
        <f>VLOOKUP(Sheet1!H1054,Sheet2!$H$2:$J$300,3,FALSE)</f>
        <v>PHO</v>
      </c>
      <c r="AL1032" t="str">
        <f>VLOOKUP(Sheet1!I1054,Sheet2!$H$2:$J$300,3,FALSE)</f>
        <v>DEN</v>
      </c>
      <c r="AM1032" t="str">
        <f>VLOOKUP(Sheet1!J1054,Sheet2!$H$2:$J$300,3,FALSE)</f>
        <v>MIN</v>
      </c>
      <c r="AN1032">
        <f si="161" t="shared"/>
        <v>1</v>
      </c>
      <c r="AO1032">
        <f si="162" t="shared"/>
        <v>2</v>
      </c>
      <c r="AP1032">
        <f si="163" t="shared"/>
        <v>3</v>
      </c>
      <c r="AQ1032">
        <f si="164" t="shared"/>
        <v>2</v>
      </c>
      <c r="AR1032">
        <f si="165" t="shared"/>
        <v>3</v>
      </c>
      <c r="AS1032">
        <f si="166" t="shared"/>
        <v>1</v>
      </c>
      <c r="AT1032">
        <f si="167" t="shared"/>
        <v>3</v>
      </c>
      <c r="AU1032">
        <f si="168" t="shared"/>
        <v>2</v>
      </c>
      <c r="AV1032">
        <f si="169" t="shared"/>
        <v>2</v>
      </c>
      <c r="AW1032">
        <f si="170" t="shared"/>
        <v>3</v>
      </c>
    </row>
    <row r="1033" spans="30:49" x14ac:dyDescent="0.25">
      <c r="AD1033">
        <v>1032</v>
      </c>
      <c r="AE1033" t="str">
        <f>VLOOKUP(Sheet1!B1055,Sheet2!$H$2:$J$300,3,FALSE)</f>
        <v>PHI</v>
      </c>
      <c r="AF1033" t="str">
        <f>VLOOKUP(Sheet1!C1055,Sheet2!$H$2:$J$300,3,FALSE)</f>
        <v>PHI</v>
      </c>
      <c r="AG1033" t="str">
        <f>VLOOKUP(Sheet1!D1055,Sheet2!$H$2:$J$300,3,FALSE)</f>
        <v>PHI</v>
      </c>
      <c r="AH1033" t="str">
        <f>VLOOKUP(Sheet1!E1055,Sheet2!$H$2:$J$300,3,FALSE)</f>
        <v>DEN</v>
      </c>
      <c r="AI1033" t="str">
        <f>VLOOKUP(Sheet1!F1055,Sheet2!$H$2:$J$300,3,FALSE)</f>
        <v>DEN</v>
      </c>
      <c r="AJ1033" t="str">
        <f>VLOOKUP(Sheet1!G1055,Sheet2!$H$2:$J$300,3,FALSE)</f>
        <v>PHO</v>
      </c>
      <c r="AK1033" t="str">
        <f>VLOOKUP(Sheet1!H1055,Sheet2!$H$2:$J$300,3,FALSE)</f>
        <v>PHO</v>
      </c>
      <c r="AL1033" t="str">
        <f>VLOOKUP(Sheet1!I1055,Sheet2!$H$2:$J$300,3,FALSE)</f>
        <v>DEN</v>
      </c>
      <c r="AM1033" t="str">
        <f>VLOOKUP(Sheet1!J1055,Sheet2!$H$2:$J$300,3,FALSE)</f>
        <v>MIN</v>
      </c>
      <c r="AN1033">
        <f si="161" t="shared"/>
        <v>3</v>
      </c>
      <c r="AO1033">
        <f si="162" t="shared"/>
        <v>3</v>
      </c>
      <c r="AP1033">
        <f si="163" t="shared"/>
        <v>3</v>
      </c>
      <c r="AQ1033">
        <f si="164" t="shared"/>
        <v>3</v>
      </c>
      <c r="AR1033">
        <f si="165" t="shared"/>
        <v>3</v>
      </c>
      <c r="AS1033">
        <f si="166" t="shared"/>
        <v>2</v>
      </c>
      <c r="AT1033">
        <f si="167" t="shared"/>
        <v>2</v>
      </c>
      <c r="AU1033">
        <f si="168" t="shared"/>
        <v>3</v>
      </c>
      <c r="AV1033">
        <f si="169" t="shared"/>
        <v>1</v>
      </c>
      <c r="AW1033">
        <f si="170" t="shared"/>
        <v>3</v>
      </c>
    </row>
    <row r="1034" spans="30:49" x14ac:dyDescent="0.25">
      <c r="AD1034">
        <v>1033</v>
      </c>
      <c r="AE1034" t="str">
        <f>VLOOKUP(Sheet1!B1056,Sheet2!$H$2:$J$300,3,FALSE)</f>
        <v>PHI</v>
      </c>
      <c r="AF1034" t="str">
        <f>VLOOKUP(Sheet1!C1056,Sheet2!$H$2:$J$300,3,FALSE)</f>
        <v>SAC</v>
      </c>
      <c r="AG1034" t="str">
        <f>VLOOKUP(Sheet1!D1056,Sheet2!$H$2:$J$300,3,FALSE)</f>
        <v>PHO</v>
      </c>
      <c r="AH1034" t="str">
        <f>VLOOKUP(Sheet1!E1056,Sheet2!$H$2:$J$300,3,FALSE)</f>
        <v>DEN</v>
      </c>
      <c r="AI1034" t="str">
        <f>VLOOKUP(Sheet1!F1056,Sheet2!$H$2:$J$300,3,FALSE)</f>
        <v>PHI</v>
      </c>
      <c r="AJ1034" t="str">
        <f>VLOOKUP(Sheet1!G1056,Sheet2!$H$2:$J$300,3,FALSE)</f>
        <v>MIN</v>
      </c>
      <c r="AK1034" t="str">
        <f>VLOOKUP(Sheet1!H1056,Sheet2!$H$2:$J$300,3,FALSE)</f>
        <v>PHO</v>
      </c>
      <c r="AL1034" t="str">
        <f>VLOOKUP(Sheet1!I1056,Sheet2!$H$2:$J$300,3,FALSE)</f>
        <v>DEN</v>
      </c>
      <c r="AM1034" t="str">
        <f>VLOOKUP(Sheet1!J1056,Sheet2!$H$2:$J$300,3,FALSE)</f>
        <v>MIN</v>
      </c>
      <c r="AN1034">
        <f si="161" t="shared"/>
        <v>2</v>
      </c>
      <c r="AO1034">
        <f si="162" t="shared"/>
        <v>1</v>
      </c>
      <c r="AP1034">
        <f si="163" t="shared"/>
        <v>2</v>
      </c>
      <c r="AQ1034">
        <f si="164" t="shared"/>
        <v>2</v>
      </c>
      <c r="AR1034">
        <f si="165" t="shared"/>
        <v>2</v>
      </c>
      <c r="AS1034">
        <f si="166" t="shared"/>
        <v>2</v>
      </c>
      <c r="AT1034">
        <f si="167" t="shared"/>
        <v>2</v>
      </c>
      <c r="AU1034">
        <f si="168" t="shared"/>
        <v>2</v>
      </c>
      <c r="AV1034">
        <f si="169" t="shared"/>
        <v>2</v>
      </c>
      <c r="AW1034">
        <f si="170" t="shared"/>
        <v>2</v>
      </c>
    </row>
    <row r="1035" spans="30:49" x14ac:dyDescent="0.25">
      <c r="AD1035">
        <v>1034</v>
      </c>
      <c r="AE1035" t="str">
        <f>VLOOKUP(Sheet1!B1057,Sheet2!$H$2:$J$300,3,FALSE)</f>
        <v>PHI</v>
      </c>
      <c r="AF1035" t="str">
        <f>VLOOKUP(Sheet1!C1057,Sheet2!$H$2:$J$300,3,FALSE)</f>
        <v>PHI</v>
      </c>
      <c r="AG1035" t="str">
        <f>VLOOKUP(Sheet1!D1057,Sheet2!$H$2:$J$300,3,FALSE)</f>
        <v>PHI</v>
      </c>
      <c r="AH1035" t="str">
        <f>VLOOKUP(Sheet1!E1057,Sheet2!$H$2:$J$300,3,FALSE)</f>
        <v>UTA</v>
      </c>
      <c r="AI1035" t="str">
        <f>VLOOKUP(Sheet1!F1057,Sheet2!$H$2:$J$300,3,FALSE)</f>
        <v>PHO</v>
      </c>
      <c r="AJ1035" t="str">
        <f>VLOOKUP(Sheet1!G1057,Sheet2!$H$2:$J$300,3,FALSE)</f>
        <v>ATL</v>
      </c>
      <c r="AK1035" t="str">
        <f>VLOOKUP(Sheet1!H1057,Sheet2!$H$2:$J$300,3,FALSE)</f>
        <v>HOU</v>
      </c>
      <c r="AL1035" t="str">
        <f>VLOOKUP(Sheet1!I1057,Sheet2!$H$2:$J$300,3,FALSE)</f>
        <v>PHO</v>
      </c>
      <c r="AM1035" t="str">
        <f>VLOOKUP(Sheet1!J1057,Sheet2!$H$2:$J$300,3,FALSE)</f>
        <v>MIN</v>
      </c>
      <c r="AN1035">
        <f si="161" t="shared"/>
        <v>3</v>
      </c>
      <c r="AO1035">
        <f si="162" t="shared"/>
        <v>3</v>
      </c>
      <c r="AP1035">
        <f si="163" t="shared"/>
        <v>3</v>
      </c>
      <c r="AQ1035">
        <f si="164" t="shared"/>
        <v>1</v>
      </c>
      <c r="AR1035">
        <f si="165" t="shared"/>
        <v>2</v>
      </c>
      <c r="AS1035">
        <f si="166" t="shared"/>
        <v>1</v>
      </c>
      <c r="AT1035">
        <f si="167" t="shared"/>
        <v>1</v>
      </c>
      <c r="AU1035">
        <f si="168" t="shared"/>
        <v>2</v>
      </c>
      <c r="AV1035">
        <f si="169" t="shared"/>
        <v>1</v>
      </c>
      <c r="AW1035">
        <f si="170" t="shared"/>
        <v>3</v>
      </c>
    </row>
    <row r="1036" spans="30:49" x14ac:dyDescent="0.25">
      <c r="AD1036">
        <v>1035</v>
      </c>
      <c r="AE1036" t="str">
        <f>VLOOKUP(Sheet1!B1058,Sheet2!$H$2:$J$300,3,FALSE)</f>
        <v>PHI</v>
      </c>
      <c r="AF1036" t="str">
        <f>VLOOKUP(Sheet1!C1058,Sheet2!$H$2:$J$300,3,FALSE)</f>
        <v>UTA</v>
      </c>
      <c r="AG1036" t="str">
        <f>VLOOKUP(Sheet1!D1058,Sheet2!$H$2:$J$300,3,FALSE)</f>
        <v>PHO</v>
      </c>
      <c r="AH1036" t="str">
        <f>VLOOKUP(Sheet1!E1058,Sheet2!$H$2:$J$300,3,FALSE)</f>
        <v>DEN</v>
      </c>
      <c r="AI1036" t="str">
        <f>VLOOKUP(Sheet1!F1058,Sheet2!$H$2:$J$300,3,FALSE)</f>
        <v>UTA</v>
      </c>
      <c r="AJ1036" t="str">
        <f>VLOOKUP(Sheet1!G1058,Sheet2!$H$2:$J$300,3,FALSE)</f>
        <v>HOU</v>
      </c>
      <c r="AK1036" t="str">
        <f>VLOOKUP(Sheet1!H1058,Sheet2!$H$2:$J$300,3,FALSE)</f>
        <v>ATL</v>
      </c>
      <c r="AL1036" t="str">
        <f>VLOOKUP(Sheet1!I1058,Sheet2!$H$2:$J$300,3,FALSE)</f>
        <v>PHO</v>
      </c>
      <c r="AM1036" t="str">
        <f>VLOOKUP(Sheet1!J1058,Sheet2!$H$2:$J$300,3,FALSE)</f>
        <v>MIN</v>
      </c>
      <c r="AN1036">
        <f si="161" t="shared"/>
        <v>1</v>
      </c>
      <c r="AO1036">
        <f si="162" t="shared"/>
        <v>2</v>
      </c>
      <c r="AP1036">
        <f si="163" t="shared"/>
        <v>2</v>
      </c>
      <c r="AQ1036">
        <f si="164" t="shared"/>
        <v>1</v>
      </c>
      <c r="AR1036">
        <f si="165" t="shared"/>
        <v>2</v>
      </c>
      <c r="AS1036">
        <f si="166" t="shared"/>
        <v>1</v>
      </c>
      <c r="AT1036">
        <f si="167" t="shared"/>
        <v>1</v>
      </c>
      <c r="AU1036">
        <f si="168" t="shared"/>
        <v>2</v>
      </c>
      <c r="AV1036">
        <f si="169" t="shared"/>
        <v>1</v>
      </c>
      <c r="AW1036">
        <f si="170" t="shared"/>
        <v>2</v>
      </c>
    </row>
    <row r="1037" spans="30:49" x14ac:dyDescent="0.25">
      <c r="AD1037">
        <v>1036</v>
      </c>
      <c r="AE1037" t="str">
        <f>VLOOKUP(Sheet1!B1059,Sheet2!$H$2:$J$300,3,FALSE)</f>
        <v>PHI</v>
      </c>
      <c r="AF1037" t="str">
        <f>VLOOKUP(Sheet1!C1059,Sheet2!$H$2:$J$300,3,FALSE)</f>
        <v>MIN</v>
      </c>
      <c r="AG1037" t="str">
        <f>VLOOKUP(Sheet1!D1059,Sheet2!$H$2:$J$300,3,FALSE)</f>
        <v>DEN</v>
      </c>
      <c r="AH1037" t="str">
        <f>VLOOKUP(Sheet1!E1059,Sheet2!$H$2:$J$300,3,FALSE)</f>
        <v>DEN</v>
      </c>
      <c r="AI1037" t="str">
        <f>VLOOKUP(Sheet1!F1059,Sheet2!$H$2:$J$300,3,FALSE)</f>
        <v>DEN</v>
      </c>
      <c r="AJ1037" t="str">
        <f>VLOOKUP(Sheet1!G1059,Sheet2!$H$2:$J$300,3,FALSE)</f>
        <v>UTA</v>
      </c>
      <c r="AK1037" t="str">
        <f>VLOOKUP(Sheet1!H1059,Sheet2!$H$2:$J$300,3,FALSE)</f>
        <v>HOU</v>
      </c>
      <c r="AL1037" t="str">
        <f>VLOOKUP(Sheet1!I1059,Sheet2!$H$2:$J$300,3,FALSE)</f>
        <v>ATL</v>
      </c>
      <c r="AM1037" t="str">
        <f>VLOOKUP(Sheet1!J1059,Sheet2!$H$2:$J$300,3,FALSE)</f>
        <v>DEN</v>
      </c>
      <c r="AN1037">
        <f si="161" t="shared"/>
        <v>1</v>
      </c>
      <c r="AO1037">
        <f si="162" t="shared"/>
        <v>1</v>
      </c>
      <c r="AP1037">
        <f si="163" t="shared"/>
        <v>4</v>
      </c>
      <c r="AQ1037">
        <f si="164" t="shared"/>
        <v>4</v>
      </c>
      <c r="AR1037">
        <f si="165" t="shared"/>
        <v>4</v>
      </c>
      <c r="AS1037">
        <f si="166" t="shared"/>
        <v>1</v>
      </c>
      <c r="AT1037">
        <f si="167" t="shared"/>
        <v>1</v>
      </c>
      <c r="AU1037">
        <f si="168" t="shared"/>
        <v>1</v>
      </c>
      <c r="AV1037">
        <f si="169" t="shared"/>
        <v>4</v>
      </c>
      <c r="AW1037">
        <f si="170" t="shared"/>
        <v>4</v>
      </c>
    </row>
    <row r="1038" spans="30:49" x14ac:dyDescent="0.25">
      <c r="AD1038">
        <v>1037</v>
      </c>
      <c r="AE1038" t="str">
        <f>VLOOKUP(Sheet1!B1060,Sheet2!$H$2:$J$300,3,FALSE)</f>
        <v>PHI</v>
      </c>
      <c r="AF1038" t="str">
        <f>VLOOKUP(Sheet1!C1060,Sheet2!$H$2:$J$300,3,FALSE)</f>
        <v>ATL</v>
      </c>
      <c r="AG1038" t="str">
        <f>VLOOKUP(Sheet1!D1060,Sheet2!$H$2:$J$300,3,FALSE)</f>
        <v>PHO</v>
      </c>
      <c r="AH1038" t="str">
        <f>VLOOKUP(Sheet1!E1060,Sheet2!$H$2:$J$300,3,FALSE)</f>
        <v>DEN</v>
      </c>
      <c r="AI1038" t="str">
        <f>VLOOKUP(Sheet1!F1060,Sheet2!$H$2:$J$300,3,FALSE)</f>
        <v>DEN</v>
      </c>
      <c r="AJ1038" t="str">
        <f>VLOOKUP(Sheet1!G1060,Sheet2!$H$2:$J$300,3,FALSE)</f>
        <v>PHO</v>
      </c>
      <c r="AK1038" t="str">
        <f>VLOOKUP(Sheet1!H1060,Sheet2!$H$2:$J$300,3,FALSE)</f>
        <v>DEN</v>
      </c>
      <c r="AL1038" t="str">
        <f>VLOOKUP(Sheet1!I1060,Sheet2!$H$2:$J$300,3,FALSE)</f>
        <v>DEN</v>
      </c>
      <c r="AM1038" t="str">
        <f>VLOOKUP(Sheet1!J1060,Sheet2!$H$2:$J$300,3,FALSE)</f>
        <v>DEN</v>
      </c>
      <c r="AN1038">
        <f si="161" t="shared"/>
        <v>1</v>
      </c>
      <c r="AO1038">
        <f si="162" t="shared"/>
        <v>1</v>
      </c>
      <c r="AP1038">
        <f si="163" t="shared"/>
        <v>2</v>
      </c>
      <c r="AQ1038">
        <f si="164" t="shared"/>
        <v>5</v>
      </c>
      <c r="AR1038">
        <f si="165" t="shared"/>
        <v>5</v>
      </c>
      <c r="AS1038">
        <f si="166" t="shared"/>
        <v>2</v>
      </c>
      <c r="AT1038">
        <f si="167" t="shared"/>
        <v>5</v>
      </c>
      <c r="AU1038">
        <f si="168" t="shared"/>
        <v>5</v>
      </c>
      <c r="AV1038">
        <f si="169" t="shared"/>
        <v>5</v>
      </c>
      <c r="AW1038">
        <f si="170" t="shared"/>
        <v>5</v>
      </c>
    </row>
    <row r="1039" spans="30:49" x14ac:dyDescent="0.25">
      <c r="AD1039">
        <v>1038</v>
      </c>
      <c r="AE1039" t="str">
        <f>VLOOKUP(Sheet1!B1061,Sheet2!$H$2:$J$300,3,FALSE)</f>
        <v>SAC</v>
      </c>
      <c r="AF1039" t="str">
        <f>VLOOKUP(Sheet1!C1061,Sheet2!$H$2:$J$300,3,FALSE)</f>
        <v>MIN</v>
      </c>
      <c r="AG1039" t="str">
        <f>VLOOKUP(Sheet1!D1061,Sheet2!$H$2:$J$300,3,FALSE)</f>
        <v>PHO</v>
      </c>
      <c r="AH1039" t="str">
        <f>VLOOKUP(Sheet1!E1061,Sheet2!$H$2:$J$300,3,FALSE)</f>
        <v>DEN</v>
      </c>
      <c r="AI1039" t="str">
        <f>VLOOKUP(Sheet1!F1061,Sheet2!$H$2:$J$300,3,FALSE)</f>
        <v>DEN</v>
      </c>
      <c r="AJ1039" t="str">
        <f>VLOOKUP(Sheet1!G1061,Sheet2!$H$2:$J$300,3,FALSE)</f>
        <v>PHO</v>
      </c>
      <c r="AK1039" t="str">
        <f>VLOOKUP(Sheet1!H1061,Sheet2!$H$2:$J$300,3,FALSE)</f>
        <v>ATL</v>
      </c>
      <c r="AL1039" t="str">
        <f>VLOOKUP(Sheet1!I1061,Sheet2!$H$2:$J$300,3,FALSE)</f>
        <v>MIN</v>
      </c>
      <c r="AM1039" t="str">
        <f>VLOOKUP(Sheet1!J1061,Sheet2!$H$2:$J$300,3,FALSE)</f>
        <v>PHI</v>
      </c>
      <c r="AN1039">
        <f si="161" t="shared"/>
        <v>1</v>
      </c>
      <c r="AO1039">
        <f si="162" t="shared"/>
        <v>2</v>
      </c>
      <c r="AP1039">
        <f si="163" t="shared"/>
        <v>2</v>
      </c>
      <c r="AQ1039">
        <f si="164" t="shared"/>
        <v>2</v>
      </c>
      <c r="AR1039">
        <f si="165" t="shared"/>
        <v>2</v>
      </c>
      <c r="AS1039">
        <f si="166" t="shared"/>
        <v>2</v>
      </c>
      <c r="AT1039">
        <f si="167" t="shared"/>
        <v>1</v>
      </c>
      <c r="AU1039">
        <f si="168" t="shared"/>
        <v>2</v>
      </c>
      <c r="AV1039">
        <f si="169" t="shared"/>
        <v>1</v>
      </c>
      <c r="AW1039">
        <f si="170" t="shared"/>
        <v>2</v>
      </c>
    </row>
    <row r="1040" spans="30:49" x14ac:dyDescent="0.25">
      <c r="AD1040">
        <v>1039</v>
      </c>
      <c r="AE1040" t="str">
        <f>VLOOKUP(Sheet1!B1062,Sheet2!$H$2:$J$300,3,FALSE)</f>
        <v>PHI</v>
      </c>
      <c r="AF1040" t="str">
        <f>VLOOKUP(Sheet1!C1062,Sheet2!$H$2:$J$300,3,FALSE)</f>
        <v>SAC</v>
      </c>
      <c r="AG1040" t="str">
        <f>VLOOKUP(Sheet1!D1062,Sheet2!$H$2:$J$300,3,FALSE)</f>
        <v>PHI</v>
      </c>
      <c r="AH1040" t="str">
        <f>VLOOKUP(Sheet1!E1062,Sheet2!$H$2:$J$300,3,FALSE)</f>
        <v>HOU</v>
      </c>
      <c r="AI1040" t="str">
        <f>VLOOKUP(Sheet1!F1062,Sheet2!$H$2:$J$300,3,FALSE)</f>
        <v>PHO</v>
      </c>
      <c r="AJ1040" t="str">
        <f>VLOOKUP(Sheet1!G1062,Sheet2!$H$2:$J$300,3,FALSE)</f>
        <v>HOU</v>
      </c>
      <c r="AK1040" t="str">
        <f>VLOOKUP(Sheet1!H1062,Sheet2!$H$2:$J$300,3,FALSE)</f>
        <v>SAC</v>
      </c>
      <c r="AL1040" t="str">
        <f>VLOOKUP(Sheet1!I1062,Sheet2!$H$2:$J$300,3,FALSE)</f>
        <v>DEN</v>
      </c>
      <c r="AM1040" t="str">
        <f>VLOOKUP(Sheet1!J1062,Sheet2!$H$2:$J$300,3,FALSE)</f>
        <v>UTA</v>
      </c>
      <c r="AN1040">
        <f si="161" t="shared"/>
        <v>2</v>
      </c>
      <c r="AO1040">
        <f si="162" t="shared"/>
        <v>2</v>
      </c>
      <c r="AP1040">
        <f si="163" t="shared"/>
        <v>2</v>
      </c>
      <c r="AQ1040">
        <f si="164" t="shared"/>
        <v>2</v>
      </c>
      <c r="AR1040">
        <f si="165" t="shared"/>
        <v>1</v>
      </c>
      <c r="AS1040">
        <f si="166" t="shared"/>
        <v>2</v>
      </c>
      <c r="AT1040">
        <f si="167" t="shared"/>
        <v>2</v>
      </c>
      <c r="AU1040">
        <f si="168" t="shared"/>
        <v>1</v>
      </c>
      <c r="AV1040">
        <f si="169" t="shared"/>
        <v>1</v>
      </c>
      <c r="AW1040">
        <f si="170" t="shared"/>
        <v>2</v>
      </c>
    </row>
    <row r="1041" spans="30:49" x14ac:dyDescent="0.25">
      <c r="AD1041">
        <v>1040</v>
      </c>
      <c r="AE1041" t="str">
        <f>VLOOKUP(Sheet1!B1063,Sheet2!$H$2:$J$300,3,FALSE)</f>
        <v>SAC</v>
      </c>
      <c r="AF1041" t="str">
        <f>VLOOKUP(Sheet1!C1063,Sheet2!$H$2:$J$300,3,FALSE)</f>
        <v>PHI</v>
      </c>
      <c r="AG1041" t="str">
        <f>VLOOKUP(Sheet1!D1063,Sheet2!$H$2:$J$300,3,FALSE)</f>
        <v>PHI</v>
      </c>
      <c r="AH1041" t="str">
        <f>VLOOKUP(Sheet1!E1063,Sheet2!$H$2:$J$300,3,FALSE)</f>
        <v>SAC</v>
      </c>
      <c r="AI1041" t="str">
        <f>VLOOKUP(Sheet1!F1063,Sheet2!$H$2:$J$300,3,FALSE)</f>
        <v>PHO</v>
      </c>
      <c r="AJ1041" t="str">
        <f>VLOOKUP(Sheet1!G1063,Sheet2!$H$2:$J$300,3,FALSE)</f>
        <v>PHI</v>
      </c>
      <c r="AK1041" t="str">
        <f>VLOOKUP(Sheet1!H1063,Sheet2!$H$2:$J$300,3,FALSE)</f>
        <v>HOU</v>
      </c>
      <c r="AL1041" t="str">
        <f>VLOOKUP(Sheet1!I1063,Sheet2!$H$2:$J$300,3,FALSE)</f>
        <v>DEN</v>
      </c>
      <c r="AM1041" t="str">
        <f>VLOOKUP(Sheet1!J1063,Sheet2!$H$2:$J$300,3,FALSE)</f>
        <v>MIN</v>
      </c>
      <c r="AN1041">
        <f si="161" t="shared"/>
        <v>2</v>
      </c>
      <c r="AO1041">
        <f si="162" t="shared"/>
        <v>3</v>
      </c>
      <c r="AP1041">
        <f si="163" t="shared"/>
        <v>3</v>
      </c>
      <c r="AQ1041">
        <f si="164" t="shared"/>
        <v>2</v>
      </c>
      <c r="AR1041">
        <f si="165" t="shared"/>
        <v>1</v>
      </c>
      <c r="AS1041">
        <f si="166" t="shared"/>
        <v>3</v>
      </c>
      <c r="AT1041">
        <f si="167" t="shared"/>
        <v>1</v>
      </c>
      <c r="AU1041">
        <f si="168" t="shared"/>
        <v>1</v>
      </c>
      <c r="AV1041">
        <f si="169" t="shared"/>
        <v>1</v>
      </c>
      <c r="AW1041">
        <f si="170" t="shared"/>
        <v>3</v>
      </c>
    </row>
    <row r="1042" spans="30:49" x14ac:dyDescent="0.25">
      <c r="AD1042">
        <v>1041</v>
      </c>
      <c r="AE1042" t="str">
        <f>VLOOKUP(Sheet1!B1064,Sheet2!$H$2:$J$300,3,FALSE)</f>
        <v>PHI</v>
      </c>
      <c r="AF1042" t="str">
        <f>VLOOKUP(Sheet1!C1064,Sheet2!$H$2:$J$300,3,FALSE)</f>
        <v>PHI</v>
      </c>
      <c r="AG1042" t="str">
        <f>VLOOKUP(Sheet1!D1064,Sheet2!$H$2:$J$300,3,FALSE)</f>
        <v>PHO</v>
      </c>
      <c r="AH1042" t="str">
        <f>VLOOKUP(Sheet1!E1064,Sheet2!$H$2:$J$300,3,FALSE)</f>
        <v>DEN</v>
      </c>
      <c r="AI1042" t="str">
        <f>VLOOKUP(Sheet1!F1064,Sheet2!$H$2:$J$300,3,FALSE)</f>
        <v>PHO</v>
      </c>
      <c r="AJ1042" t="str">
        <f>VLOOKUP(Sheet1!G1064,Sheet2!$H$2:$J$300,3,FALSE)</f>
        <v>PHO</v>
      </c>
      <c r="AK1042" t="str">
        <f>VLOOKUP(Sheet1!H1064,Sheet2!$H$2:$J$300,3,FALSE)</f>
        <v>PHO</v>
      </c>
      <c r="AL1042" t="str">
        <f>VLOOKUP(Sheet1!I1064,Sheet2!$H$2:$J$300,3,FALSE)</f>
        <v>DEN</v>
      </c>
      <c r="AM1042" t="str">
        <f>VLOOKUP(Sheet1!J1064,Sheet2!$H$2:$J$300,3,FALSE)</f>
        <v>PHI</v>
      </c>
      <c r="AN1042">
        <f si="161" t="shared"/>
        <v>3</v>
      </c>
      <c r="AO1042">
        <f si="162" t="shared"/>
        <v>3</v>
      </c>
      <c r="AP1042">
        <f si="163" t="shared"/>
        <v>4</v>
      </c>
      <c r="AQ1042">
        <f si="164" t="shared"/>
        <v>2</v>
      </c>
      <c r="AR1042">
        <f si="165" t="shared"/>
        <v>4</v>
      </c>
      <c r="AS1042">
        <f si="166" t="shared"/>
        <v>4</v>
      </c>
      <c r="AT1042">
        <f si="167" t="shared"/>
        <v>4</v>
      </c>
      <c r="AU1042">
        <f si="168" t="shared"/>
        <v>2</v>
      </c>
      <c r="AV1042">
        <f si="169" t="shared"/>
        <v>3</v>
      </c>
      <c r="AW1042">
        <f si="170" t="shared"/>
        <v>4</v>
      </c>
    </row>
    <row r="1043" spans="30:49" x14ac:dyDescent="0.25">
      <c r="AD1043">
        <v>1042</v>
      </c>
      <c r="AE1043" t="str">
        <f>VLOOKUP(Sheet1!B1065,Sheet2!$H$2:$J$300,3,FALSE)</f>
        <v>ATL</v>
      </c>
      <c r="AF1043" t="str">
        <f>VLOOKUP(Sheet1!C1065,Sheet2!$H$2:$J$300,3,FALSE)</f>
        <v>PHI</v>
      </c>
      <c r="AG1043" t="str">
        <f>VLOOKUP(Sheet1!D1065,Sheet2!$H$2:$J$300,3,FALSE)</f>
        <v>HOU</v>
      </c>
      <c r="AH1043" t="str">
        <f>VLOOKUP(Sheet1!E1065,Sheet2!$H$2:$J$300,3,FALSE)</f>
        <v>DEN</v>
      </c>
      <c r="AI1043" t="str">
        <f>VLOOKUP(Sheet1!F1065,Sheet2!$H$2:$J$300,3,FALSE)</f>
        <v>DEN</v>
      </c>
      <c r="AJ1043" t="str">
        <f>VLOOKUP(Sheet1!G1065,Sheet2!$H$2:$J$300,3,FALSE)</f>
        <v>PHO</v>
      </c>
      <c r="AK1043" t="str">
        <f>VLOOKUP(Sheet1!H1065,Sheet2!$H$2:$J$300,3,FALSE)</f>
        <v>ATL</v>
      </c>
      <c r="AL1043" t="str">
        <f>VLOOKUP(Sheet1!I1065,Sheet2!$H$2:$J$300,3,FALSE)</f>
        <v>DEN</v>
      </c>
      <c r="AM1043" t="str">
        <f>VLOOKUP(Sheet1!J1065,Sheet2!$H$2:$J$300,3,FALSE)</f>
        <v>UTA</v>
      </c>
      <c r="AN1043">
        <f si="161" t="shared"/>
        <v>2</v>
      </c>
      <c r="AO1043">
        <f si="162" t="shared"/>
        <v>1</v>
      </c>
      <c r="AP1043">
        <f si="163" t="shared"/>
        <v>1</v>
      </c>
      <c r="AQ1043">
        <f si="164" t="shared"/>
        <v>3</v>
      </c>
      <c r="AR1043">
        <f si="165" t="shared"/>
        <v>3</v>
      </c>
      <c r="AS1043">
        <f si="166" t="shared"/>
        <v>1</v>
      </c>
      <c r="AT1043">
        <f si="167" t="shared"/>
        <v>2</v>
      </c>
      <c r="AU1043">
        <f si="168" t="shared"/>
        <v>3</v>
      </c>
      <c r="AV1043">
        <f si="169" t="shared"/>
        <v>1</v>
      </c>
      <c r="AW1043">
        <f si="170" t="shared"/>
        <v>3</v>
      </c>
    </row>
    <row r="1044" spans="30:49" x14ac:dyDescent="0.25">
      <c r="AD1044">
        <v>1043</v>
      </c>
      <c r="AE1044" t="str">
        <f>VLOOKUP(Sheet1!B1066,Sheet2!$H$2:$J$300,3,FALSE)</f>
        <v>ATL</v>
      </c>
      <c r="AF1044" t="str">
        <f>VLOOKUP(Sheet1!C1066,Sheet2!$H$2:$J$300,3,FALSE)</f>
        <v>ATL</v>
      </c>
      <c r="AG1044" t="str">
        <f>VLOOKUP(Sheet1!D1066,Sheet2!$H$2:$J$300,3,FALSE)</f>
        <v>HOU</v>
      </c>
      <c r="AH1044" t="str">
        <f>VLOOKUP(Sheet1!E1066,Sheet2!$H$2:$J$300,3,FALSE)</f>
        <v>DEN</v>
      </c>
      <c r="AI1044" t="str">
        <f>VLOOKUP(Sheet1!F1066,Sheet2!$H$2:$J$300,3,FALSE)</f>
        <v>ATL</v>
      </c>
      <c r="AJ1044" t="str">
        <f>VLOOKUP(Sheet1!G1066,Sheet2!$H$2:$J$300,3,FALSE)</f>
        <v>HOU</v>
      </c>
      <c r="AK1044" t="str">
        <f>VLOOKUP(Sheet1!H1066,Sheet2!$H$2:$J$300,3,FALSE)</f>
        <v>ATL</v>
      </c>
      <c r="AL1044" t="str">
        <f>VLOOKUP(Sheet1!I1066,Sheet2!$H$2:$J$300,3,FALSE)</f>
        <v>PHO</v>
      </c>
      <c r="AM1044" t="str">
        <f>VLOOKUP(Sheet1!J1066,Sheet2!$H$2:$J$300,3,FALSE)</f>
        <v>UTA</v>
      </c>
      <c r="AN1044">
        <f si="161" t="shared"/>
        <v>4</v>
      </c>
      <c r="AO1044">
        <f si="162" t="shared"/>
        <v>4</v>
      </c>
      <c r="AP1044">
        <f si="163" t="shared"/>
        <v>2</v>
      </c>
      <c r="AQ1044">
        <f si="164" t="shared"/>
        <v>1</v>
      </c>
      <c r="AR1044">
        <f si="165" t="shared"/>
        <v>4</v>
      </c>
      <c r="AS1044">
        <f si="166" t="shared"/>
        <v>2</v>
      </c>
      <c r="AT1044">
        <f si="167" t="shared"/>
        <v>4</v>
      </c>
      <c r="AU1044">
        <f si="168" t="shared"/>
        <v>1</v>
      </c>
      <c r="AV1044">
        <f si="169" t="shared"/>
        <v>1</v>
      </c>
      <c r="AW1044">
        <f si="170" t="shared"/>
        <v>4</v>
      </c>
    </row>
    <row r="1045" spans="30:49" x14ac:dyDescent="0.25">
      <c r="AD1045">
        <v>1044</v>
      </c>
      <c r="AE1045" t="str">
        <f>VLOOKUP(Sheet1!B1067,Sheet2!$H$2:$J$300,3,FALSE)</f>
        <v>PHI</v>
      </c>
      <c r="AF1045" t="str">
        <f>VLOOKUP(Sheet1!C1067,Sheet2!$H$2:$J$300,3,FALSE)</f>
        <v>ATL</v>
      </c>
      <c r="AG1045" t="str">
        <f>VLOOKUP(Sheet1!D1067,Sheet2!$H$2:$J$300,3,FALSE)</f>
        <v>PHO</v>
      </c>
      <c r="AH1045" t="str">
        <f>VLOOKUP(Sheet1!E1067,Sheet2!$H$2:$J$300,3,FALSE)</f>
        <v>DEN</v>
      </c>
      <c r="AI1045" t="str">
        <f>VLOOKUP(Sheet1!F1067,Sheet2!$H$2:$J$300,3,FALSE)</f>
        <v>ATL</v>
      </c>
      <c r="AJ1045" t="str">
        <f>VLOOKUP(Sheet1!G1067,Sheet2!$H$2:$J$300,3,FALSE)</f>
        <v>HOU</v>
      </c>
      <c r="AK1045" t="str">
        <f>VLOOKUP(Sheet1!H1067,Sheet2!$H$2:$J$300,3,FALSE)</f>
        <v>ATL</v>
      </c>
      <c r="AL1045" t="str">
        <f>VLOOKUP(Sheet1!I1067,Sheet2!$H$2:$J$300,3,FALSE)</f>
        <v>PHO</v>
      </c>
      <c r="AM1045" t="str">
        <f>VLOOKUP(Sheet1!J1067,Sheet2!$H$2:$J$300,3,FALSE)</f>
        <v>PHI</v>
      </c>
      <c r="AN1045">
        <f si="161" t="shared"/>
        <v>2</v>
      </c>
      <c r="AO1045">
        <f si="162" t="shared"/>
        <v>3</v>
      </c>
      <c r="AP1045">
        <f si="163" t="shared"/>
        <v>2</v>
      </c>
      <c r="AQ1045">
        <f si="164" t="shared"/>
        <v>1</v>
      </c>
      <c r="AR1045">
        <f si="165" t="shared"/>
        <v>3</v>
      </c>
      <c r="AS1045">
        <f si="166" t="shared"/>
        <v>1</v>
      </c>
      <c r="AT1045">
        <f si="167" t="shared"/>
        <v>3</v>
      </c>
      <c r="AU1045">
        <f si="168" t="shared"/>
        <v>2</v>
      </c>
      <c r="AV1045">
        <f si="169" t="shared"/>
        <v>2</v>
      </c>
      <c r="AW1045">
        <f si="170" t="shared"/>
        <v>3</v>
      </c>
    </row>
    <row r="1046" spans="30:49" x14ac:dyDescent="0.25">
      <c r="AD1046">
        <v>1045</v>
      </c>
      <c r="AE1046" t="str">
        <f>VLOOKUP(Sheet1!B1068,Sheet2!$H$2:$J$300,3,FALSE)</f>
        <v>PHI</v>
      </c>
      <c r="AF1046" t="str">
        <f>VLOOKUP(Sheet1!C1068,Sheet2!$H$2:$J$300,3,FALSE)</f>
        <v>MIN</v>
      </c>
      <c r="AG1046" t="str">
        <f>VLOOKUP(Sheet1!D1068,Sheet2!$H$2:$J$300,3,FALSE)</f>
        <v>PHO</v>
      </c>
      <c r="AH1046" t="str">
        <f>VLOOKUP(Sheet1!E1068,Sheet2!$H$2:$J$300,3,FALSE)</f>
        <v>DEN</v>
      </c>
      <c r="AI1046" t="str">
        <f>VLOOKUP(Sheet1!F1068,Sheet2!$H$2:$J$300,3,FALSE)</f>
        <v>UTA</v>
      </c>
      <c r="AJ1046" t="str">
        <f>VLOOKUP(Sheet1!G1068,Sheet2!$H$2:$J$300,3,FALSE)</f>
        <v>PHO</v>
      </c>
      <c r="AK1046" t="str">
        <f>VLOOKUP(Sheet1!H1068,Sheet2!$H$2:$J$300,3,FALSE)</f>
        <v>ATL</v>
      </c>
      <c r="AL1046" t="str">
        <f>VLOOKUP(Sheet1!I1068,Sheet2!$H$2:$J$300,3,FALSE)</f>
        <v>SAC</v>
      </c>
      <c r="AM1046" t="str">
        <f>VLOOKUP(Sheet1!J1068,Sheet2!$H$2:$J$300,3,FALSE)</f>
        <v>UTA</v>
      </c>
      <c r="AN1046">
        <f si="161" t="shared"/>
        <v>1</v>
      </c>
      <c r="AO1046">
        <f si="162" t="shared"/>
        <v>1</v>
      </c>
      <c r="AP1046">
        <f si="163" t="shared"/>
        <v>2</v>
      </c>
      <c r="AQ1046">
        <f si="164" t="shared"/>
        <v>1</v>
      </c>
      <c r="AR1046">
        <f si="165" t="shared"/>
        <v>2</v>
      </c>
      <c r="AS1046">
        <f si="166" t="shared"/>
        <v>2</v>
      </c>
      <c r="AT1046">
        <f si="167" t="shared"/>
        <v>1</v>
      </c>
      <c r="AU1046">
        <f si="168" t="shared"/>
        <v>1</v>
      </c>
      <c r="AV1046">
        <f si="169" t="shared"/>
        <v>2</v>
      </c>
      <c r="AW1046">
        <f si="170" t="shared"/>
        <v>2</v>
      </c>
    </row>
    <row r="1047" spans="30:49" x14ac:dyDescent="0.25">
      <c r="AD1047">
        <v>1046</v>
      </c>
      <c r="AE1047" t="str">
        <f>VLOOKUP(Sheet1!B1069,Sheet2!$H$2:$J$300,3,FALSE)</f>
        <v>PHI</v>
      </c>
      <c r="AF1047" t="str">
        <f>VLOOKUP(Sheet1!C1069,Sheet2!$H$2:$J$300,3,FALSE)</f>
        <v>MIN</v>
      </c>
      <c r="AG1047" t="str">
        <f>VLOOKUP(Sheet1!D1069,Sheet2!$H$2:$J$300,3,FALSE)</f>
        <v>PHO</v>
      </c>
      <c r="AH1047" t="str">
        <f>VLOOKUP(Sheet1!E1069,Sheet2!$H$2:$J$300,3,FALSE)</f>
        <v>DEN</v>
      </c>
      <c r="AI1047" t="str">
        <f>VLOOKUP(Sheet1!F1069,Sheet2!$H$2:$J$300,3,FALSE)</f>
        <v>PHO</v>
      </c>
      <c r="AJ1047" t="str">
        <f>VLOOKUP(Sheet1!G1069,Sheet2!$H$2:$J$300,3,FALSE)</f>
        <v>ATL</v>
      </c>
      <c r="AK1047" t="str">
        <f>VLOOKUP(Sheet1!H1069,Sheet2!$H$2:$J$300,3,FALSE)</f>
        <v>ATL</v>
      </c>
      <c r="AL1047" t="str">
        <f>VLOOKUP(Sheet1!I1069,Sheet2!$H$2:$J$300,3,FALSE)</f>
        <v>MIN</v>
      </c>
      <c r="AM1047" t="str">
        <f>VLOOKUP(Sheet1!J1069,Sheet2!$H$2:$J$300,3,FALSE)</f>
        <v>UTA</v>
      </c>
      <c r="AN1047">
        <f si="161" t="shared"/>
        <v>1</v>
      </c>
      <c r="AO1047">
        <f si="162" t="shared"/>
        <v>2</v>
      </c>
      <c r="AP1047">
        <f si="163" t="shared"/>
        <v>2</v>
      </c>
      <c r="AQ1047">
        <f si="164" t="shared"/>
        <v>1</v>
      </c>
      <c r="AR1047">
        <f si="165" t="shared"/>
        <v>2</v>
      </c>
      <c r="AS1047">
        <f si="166" t="shared"/>
        <v>2</v>
      </c>
      <c r="AT1047">
        <f si="167" t="shared"/>
        <v>2</v>
      </c>
      <c r="AU1047">
        <f si="168" t="shared"/>
        <v>2</v>
      </c>
      <c r="AV1047">
        <f si="169" t="shared"/>
        <v>1</v>
      </c>
      <c r="AW1047">
        <f si="170" t="shared"/>
        <v>2</v>
      </c>
    </row>
    <row r="1048" spans="30:49" x14ac:dyDescent="0.25">
      <c r="AD1048">
        <v>1047</v>
      </c>
      <c r="AE1048" t="str">
        <f>VLOOKUP(Sheet1!B1070,Sheet2!$H$2:$J$300,3,FALSE)</f>
        <v>PHI</v>
      </c>
      <c r="AF1048" t="str">
        <f>VLOOKUP(Sheet1!C1070,Sheet2!$H$2:$J$300,3,FALSE)</f>
        <v>MIN</v>
      </c>
      <c r="AG1048" t="str">
        <f>VLOOKUP(Sheet1!D1070,Sheet2!$H$2:$J$300,3,FALSE)</f>
        <v>PHO</v>
      </c>
      <c r="AH1048" t="str">
        <f>VLOOKUP(Sheet1!E1070,Sheet2!$H$2:$J$300,3,FALSE)</f>
        <v>DEN</v>
      </c>
      <c r="AI1048" t="str">
        <f>VLOOKUP(Sheet1!F1070,Sheet2!$H$2:$J$300,3,FALSE)</f>
        <v>DEN</v>
      </c>
      <c r="AJ1048" t="str">
        <f>VLOOKUP(Sheet1!G1070,Sheet2!$H$2:$J$300,3,FALSE)</f>
        <v>PHO</v>
      </c>
      <c r="AK1048" t="str">
        <f>VLOOKUP(Sheet1!H1070,Sheet2!$H$2:$J$300,3,FALSE)</f>
        <v>PHO</v>
      </c>
      <c r="AL1048" t="str">
        <f>VLOOKUP(Sheet1!I1070,Sheet2!$H$2:$J$300,3,FALSE)</f>
        <v>DEN</v>
      </c>
      <c r="AM1048" t="str">
        <f>VLOOKUP(Sheet1!J1070,Sheet2!$H$2:$J$300,3,FALSE)</f>
        <v>MIN</v>
      </c>
      <c r="AN1048">
        <f si="161" t="shared"/>
        <v>1</v>
      </c>
      <c r="AO1048">
        <f si="162" t="shared"/>
        <v>2</v>
      </c>
      <c r="AP1048">
        <f si="163" t="shared"/>
        <v>3</v>
      </c>
      <c r="AQ1048">
        <f si="164" t="shared"/>
        <v>3</v>
      </c>
      <c r="AR1048">
        <f si="165" t="shared"/>
        <v>3</v>
      </c>
      <c r="AS1048">
        <f si="166" t="shared"/>
        <v>3</v>
      </c>
      <c r="AT1048">
        <f si="167" t="shared"/>
        <v>3</v>
      </c>
      <c r="AU1048">
        <f si="168" t="shared"/>
        <v>3</v>
      </c>
      <c r="AV1048">
        <f si="169" t="shared"/>
        <v>2</v>
      </c>
      <c r="AW1048">
        <f si="170" t="shared"/>
        <v>3</v>
      </c>
    </row>
    <row r="1049" spans="30:49" x14ac:dyDescent="0.25">
      <c r="AD1049">
        <v>1048</v>
      </c>
      <c r="AE1049" t="str">
        <f>VLOOKUP(Sheet1!B1071,Sheet2!$H$2:$J$300,3,FALSE)</f>
        <v>PHI</v>
      </c>
      <c r="AF1049" t="str">
        <f>VLOOKUP(Sheet1!C1071,Sheet2!$H$2:$J$300,3,FALSE)</f>
        <v>PHO</v>
      </c>
      <c r="AG1049" t="str">
        <f>VLOOKUP(Sheet1!D1071,Sheet2!$H$2:$J$300,3,FALSE)</f>
        <v>PHI</v>
      </c>
      <c r="AH1049" t="str">
        <f>VLOOKUP(Sheet1!E1071,Sheet2!$H$2:$J$300,3,FALSE)</f>
        <v>DEN</v>
      </c>
      <c r="AI1049" t="str">
        <f>VLOOKUP(Sheet1!F1071,Sheet2!$H$2:$J$300,3,FALSE)</f>
        <v>PHO</v>
      </c>
      <c r="AJ1049" t="str">
        <f>VLOOKUP(Sheet1!G1071,Sheet2!$H$2:$J$300,3,FALSE)</f>
        <v>ATL</v>
      </c>
      <c r="AK1049" t="str">
        <f>VLOOKUP(Sheet1!H1071,Sheet2!$H$2:$J$300,3,FALSE)</f>
        <v>PHO</v>
      </c>
      <c r="AL1049" t="str">
        <f>VLOOKUP(Sheet1!I1071,Sheet2!$H$2:$J$300,3,FALSE)</f>
        <v>DEN</v>
      </c>
      <c r="AM1049" t="str">
        <f>VLOOKUP(Sheet1!J1071,Sheet2!$H$2:$J$300,3,FALSE)</f>
        <v>DEN</v>
      </c>
      <c r="AN1049">
        <f si="161" t="shared"/>
        <v>2</v>
      </c>
      <c r="AO1049">
        <f si="162" t="shared"/>
        <v>3</v>
      </c>
      <c r="AP1049">
        <f si="163" t="shared"/>
        <v>2</v>
      </c>
      <c r="AQ1049">
        <f si="164" t="shared"/>
        <v>3</v>
      </c>
      <c r="AR1049">
        <f si="165" t="shared"/>
        <v>3</v>
      </c>
      <c r="AS1049">
        <f si="166" t="shared"/>
        <v>1</v>
      </c>
      <c r="AT1049">
        <f si="167" t="shared"/>
        <v>3</v>
      </c>
      <c r="AU1049">
        <f si="168" t="shared"/>
        <v>3</v>
      </c>
      <c r="AV1049">
        <f si="169" t="shared"/>
        <v>3</v>
      </c>
      <c r="AW1049">
        <f si="170" t="shared"/>
        <v>3</v>
      </c>
    </row>
    <row r="1050" spans="30:49" x14ac:dyDescent="0.25">
      <c r="AD1050">
        <v>1049</v>
      </c>
      <c r="AE1050" t="str">
        <f>VLOOKUP(Sheet1!B1072,Sheet2!$H$2:$J$300,3,FALSE)</f>
        <v>UTA</v>
      </c>
      <c r="AF1050" t="str">
        <f>VLOOKUP(Sheet1!C1072,Sheet2!$H$2:$J$300,3,FALSE)</f>
        <v>PHI</v>
      </c>
      <c r="AG1050" t="str">
        <f>VLOOKUP(Sheet1!D1072,Sheet2!$H$2:$J$300,3,FALSE)</f>
        <v>PHO</v>
      </c>
      <c r="AH1050" t="str">
        <f>VLOOKUP(Sheet1!E1072,Sheet2!$H$2:$J$300,3,FALSE)</f>
        <v>PHI</v>
      </c>
      <c r="AI1050" t="str">
        <f>VLOOKUP(Sheet1!F1072,Sheet2!$H$2:$J$300,3,FALSE)</f>
        <v>PHO</v>
      </c>
      <c r="AJ1050" t="str">
        <f>VLOOKUP(Sheet1!G1072,Sheet2!$H$2:$J$300,3,FALSE)</f>
        <v>PHO</v>
      </c>
      <c r="AK1050" t="str">
        <f>VLOOKUP(Sheet1!H1072,Sheet2!$H$2:$J$300,3,FALSE)</f>
        <v>SAC</v>
      </c>
      <c r="AL1050" t="str">
        <f>VLOOKUP(Sheet1!I1072,Sheet2!$H$2:$J$300,3,FALSE)</f>
        <v>PHO</v>
      </c>
      <c r="AM1050" t="str">
        <f>VLOOKUP(Sheet1!J1072,Sheet2!$H$2:$J$300,3,FALSE)</f>
        <v>UTA</v>
      </c>
      <c r="AN1050">
        <f si="161" t="shared"/>
        <v>2</v>
      </c>
      <c r="AO1050">
        <f si="162" t="shared"/>
        <v>2</v>
      </c>
      <c r="AP1050">
        <f si="163" t="shared"/>
        <v>4</v>
      </c>
      <c r="AQ1050">
        <f si="164" t="shared"/>
        <v>2</v>
      </c>
      <c r="AR1050">
        <f si="165" t="shared"/>
        <v>4</v>
      </c>
      <c r="AS1050">
        <f si="166" t="shared"/>
        <v>4</v>
      </c>
      <c r="AT1050">
        <f si="167" t="shared"/>
        <v>1</v>
      </c>
      <c r="AU1050">
        <f si="168" t="shared"/>
        <v>4</v>
      </c>
      <c r="AV1050">
        <f si="169" t="shared"/>
        <v>2</v>
      </c>
      <c r="AW1050">
        <f si="170" t="shared"/>
        <v>4</v>
      </c>
    </row>
    <row r="1051" spans="30:49" x14ac:dyDescent="0.25">
      <c r="AD1051">
        <v>1050</v>
      </c>
      <c r="AE1051" t="str">
        <f>VLOOKUP(Sheet1!B1073,Sheet2!$H$2:$J$300,3,FALSE)</f>
        <v>SAC</v>
      </c>
      <c r="AF1051" t="str">
        <f>VLOOKUP(Sheet1!C1073,Sheet2!$H$2:$J$300,3,FALSE)</f>
        <v>PHI</v>
      </c>
      <c r="AG1051" t="str">
        <f>VLOOKUP(Sheet1!D1073,Sheet2!$H$2:$J$300,3,FALSE)</f>
        <v>PHI</v>
      </c>
      <c r="AH1051" t="str">
        <f>VLOOKUP(Sheet1!E1073,Sheet2!$H$2:$J$300,3,FALSE)</f>
        <v>DEN</v>
      </c>
      <c r="AI1051" t="str">
        <f>VLOOKUP(Sheet1!F1073,Sheet2!$H$2:$J$300,3,FALSE)</f>
        <v>PHO</v>
      </c>
      <c r="AJ1051" t="str">
        <f>VLOOKUP(Sheet1!G1073,Sheet2!$H$2:$J$300,3,FALSE)</f>
        <v>PHI</v>
      </c>
      <c r="AK1051" t="str">
        <f>VLOOKUP(Sheet1!H1073,Sheet2!$H$2:$J$300,3,FALSE)</f>
        <v>HOU</v>
      </c>
      <c r="AL1051" t="str">
        <f>VLOOKUP(Sheet1!I1073,Sheet2!$H$2:$J$300,3,FALSE)</f>
        <v>ATL</v>
      </c>
      <c r="AM1051" t="str">
        <f>VLOOKUP(Sheet1!J1073,Sheet2!$H$2:$J$300,3,FALSE)</f>
        <v>MIN</v>
      </c>
      <c r="AN1051">
        <f si="161" t="shared"/>
        <v>1</v>
      </c>
      <c r="AO1051">
        <f si="162" t="shared"/>
        <v>3</v>
      </c>
      <c r="AP1051">
        <f si="163" t="shared"/>
        <v>3</v>
      </c>
      <c r="AQ1051">
        <f si="164" t="shared"/>
        <v>1</v>
      </c>
      <c r="AR1051">
        <f si="165" t="shared"/>
        <v>1</v>
      </c>
      <c r="AS1051">
        <f si="166" t="shared"/>
        <v>3</v>
      </c>
      <c r="AT1051">
        <f si="167" t="shared"/>
        <v>1</v>
      </c>
      <c r="AU1051">
        <f si="168" t="shared"/>
        <v>1</v>
      </c>
      <c r="AV1051">
        <f si="169" t="shared"/>
        <v>1</v>
      </c>
      <c r="AW1051">
        <f si="170" t="shared"/>
        <v>3</v>
      </c>
    </row>
    <row r="1052" spans="30:49" x14ac:dyDescent="0.25">
      <c r="AD1052">
        <v>1051</v>
      </c>
      <c r="AE1052" t="str">
        <f>VLOOKUP(Sheet1!B1074,Sheet2!$H$2:$J$300,3,FALSE)</f>
        <v>PHI</v>
      </c>
      <c r="AF1052" t="str">
        <f>VLOOKUP(Sheet1!C1074,Sheet2!$H$2:$J$300,3,FALSE)</f>
        <v>PHI</v>
      </c>
      <c r="AG1052" t="str">
        <f>VLOOKUP(Sheet1!D1074,Sheet2!$H$2:$J$300,3,FALSE)</f>
        <v>PHO</v>
      </c>
      <c r="AH1052" t="str">
        <f>VLOOKUP(Sheet1!E1074,Sheet2!$H$2:$J$300,3,FALSE)</f>
        <v>HOU</v>
      </c>
      <c r="AI1052" t="str">
        <f>VLOOKUP(Sheet1!F1074,Sheet2!$H$2:$J$300,3,FALSE)</f>
        <v>PHO</v>
      </c>
      <c r="AJ1052" t="str">
        <f>VLOOKUP(Sheet1!G1074,Sheet2!$H$2:$J$300,3,FALSE)</f>
        <v>PHI</v>
      </c>
      <c r="AK1052" t="str">
        <f>VLOOKUP(Sheet1!H1074,Sheet2!$H$2:$J$300,3,FALSE)</f>
        <v>HOU</v>
      </c>
      <c r="AL1052" t="str">
        <f>VLOOKUP(Sheet1!I1074,Sheet2!$H$2:$J$300,3,FALSE)</f>
        <v>ATL</v>
      </c>
      <c r="AM1052" t="str">
        <f>VLOOKUP(Sheet1!J1074,Sheet2!$H$2:$J$300,3,FALSE)</f>
        <v>UTA</v>
      </c>
      <c r="AN1052">
        <f si="161" t="shared"/>
        <v>3</v>
      </c>
      <c r="AO1052">
        <f si="162" t="shared"/>
        <v>3</v>
      </c>
      <c r="AP1052">
        <f si="163" t="shared"/>
        <v>2</v>
      </c>
      <c r="AQ1052">
        <f si="164" t="shared"/>
        <v>2</v>
      </c>
      <c r="AR1052">
        <f si="165" t="shared"/>
        <v>2</v>
      </c>
      <c r="AS1052">
        <f si="166" t="shared"/>
        <v>3</v>
      </c>
      <c r="AT1052">
        <f si="167" t="shared"/>
        <v>2</v>
      </c>
      <c r="AU1052">
        <f si="168" t="shared"/>
        <v>1</v>
      </c>
      <c r="AV1052">
        <f si="169" t="shared"/>
        <v>1</v>
      </c>
      <c r="AW1052">
        <f si="170" t="shared"/>
        <v>3</v>
      </c>
    </row>
    <row r="1053" spans="30:49" x14ac:dyDescent="0.25">
      <c r="AD1053">
        <v>1052</v>
      </c>
      <c r="AE1053" t="str">
        <f>VLOOKUP(Sheet1!B1075,Sheet2!$H$2:$J$300,3,FALSE)</f>
        <v>PHI</v>
      </c>
      <c r="AF1053" t="str">
        <f>VLOOKUP(Sheet1!C1075,Sheet2!$H$2:$J$300,3,FALSE)</f>
        <v>MIN</v>
      </c>
      <c r="AG1053" t="str">
        <f>VLOOKUP(Sheet1!D1075,Sheet2!$H$2:$J$300,3,FALSE)</f>
        <v>PHI</v>
      </c>
      <c r="AH1053" t="str">
        <f>VLOOKUP(Sheet1!E1075,Sheet2!$H$2:$J$300,3,FALSE)</f>
        <v>SAC</v>
      </c>
      <c r="AI1053" t="str">
        <f>VLOOKUP(Sheet1!F1075,Sheet2!$H$2:$J$300,3,FALSE)</f>
        <v>PHO</v>
      </c>
      <c r="AJ1053" t="str">
        <f>VLOOKUP(Sheet1!G1075,Sheet2!$H$2:$J$300,3,FALSE)</f>
        <v>UTA</v>
      </c>
      <c r="AK1053" t="str">
        <f>VLOOKUP(Sheet1!H1075,Sheet2!$H$2:$J$300,3,FALSE)</f>
        <v>DEN</v>
      </c>
      <c r="AL1053" t="str">
        <f>VLOOKUP(Sheet1!I1075,Sheet2!$H$2:$J$300,3,FALSE)</f>
        <v>UTA</v>
      </c>
      <c r="AM1053" t="str">
        <f>VLOOKUP(Sheet1!J1075,Sheet2!$H$2:$J$300,3,FALSE)</f>
        <v>UTA</v>
      </c>
      <c r="AN1053">
        <f si="161" t="shared"/>
        <v>2</v>
      </c>
      <c r="AO1053">
        <f si="162" t="shared"/>
        <v>1</v>
      </c>
      <c r="AP1053">
        <f si="163" t="shared"/>
        <v>2</v>
      </c>
      <c r="AQ1053">
        <f si="164" t="shared"/>
        <v>1</v>
      </c>
      <c r="AR1053">
        <f si="165" t="shared"/>
        <v>1</v>
      </c>
      <c r="AS1053">
        <f si="166" t="shared"/>
        <v>3</v>
      </c>
      <c r="AT1053">
        <f si="167" t="shared"/>
        <v>1</v>
      </c>
      <c r="AU1053">
        <f si="168" t="shared"/>
        <v>3</v>
      </c>
      <c r="AV1053">
        <f si="169" t="shared"/>
        <v>3</v>
      </c>
      <c r="AW1053">
        <f si="170" t="shared"/>
        <v>3</v>
      </c>
    </row>
    <row r="1054" spans="30:49" x14ac:dyDescent="0.25">
      <c r="AD1054">
        <v>1053</v>
      </c>
      <c r="AE1054" t="str">
        <f>VLOOKUP(Sheet1!B1076,Sheet2!$H$2:$J$300,3,FALSE)</f>
        <v>UTA</v>
      </c>
      <c r="AF1054" t="str">
        <f>VLOOKUP(Sheet1!C1076,Sheet2!$H$2:$J$300,3,FALSE)</f>
        <v>MIN</v>
      </c>
      <c r="AG1054" t="str">
        <f>VLOOKUP(Sheet1!D1076,Sheet2!$H$2:$J$300,3,FALSE)</f>
        <v>PHO</v>
      </c>
      <c r="AH1054" t="str">
        <f>VLOOKUP(Sheet1!E1076,Sheet2!$H$2:$J$300,3,FALSE)</f>
        <v>DEN</v>
      </c>
      <c r="AI1054" t="str">
        <f>VLOOKUP(Sheet1!F1076,Sheet2!$H$2:$J$300,3,FALSE)</f>
        <v>DEN</v>
      </c>
      <c r="AJ1054" t="str">
        <f>VLOOKUP(Sheet1!G1076,Sheet2!$H$2:$J$300,3,FALSE)</f>
        <v>ATL</v>
      </c>
      <c r="AK1054" t="str">
        <f>VLOOKUP(Sheet1!H1076,Sheet2!$H$2:$J$300,3,FALSE)</f>
        <v>HOU</v>
      </c>
      <c r="AL1054" t="str">
        <f>VLOOKUP(Sheet1!I1076,Sheet2!$H$2:$J$300,3,FALSE)</f>
        <v>PHO</v>
      </c>
      <c r="AM1054" t="str">
        <f>VLOOKUP(Sheet1!J1076,Sheet2!$H$2:$J$300,3,FALSE)</f>
        <v>PHI</v>
      </c>
      <c r="AN1054">
        <f si="161" t="shared"/>
        <v>1</v>
      </c>
      <c r="AO1054">
        <f si="162" t="shared"/>
        <v>1</v>
      </c>
      <c r="AP1054">
        <f si="163" t="shared"/>
        <v>2</v>
      </c>
      <c r="AQ1054">
        <f si="164" t="shared"/>
        <v>2</v>
      </c>
      <c r="AR1054">
        <f si="165" t="shared"/>
        <v>2</v>
      </c>
      <c r="AS1054">
        <f si="166" t="shared"/>
        <v>1</v>
      </c>
      <c r="AT1054">
        <f si="167" t="shared"/>
        <v>1</v>
      </c>
      <c r="AU1054">
        <f si="168" t="shared"/>
        <v>2</v>
      </c>
      <c r="AV1054">
        <f si="169" t="shared"/>
        <v>1</v>
      </c>
      <c r="AW1054">
        <f si="170" t="shared"/>
        <v>2</v>
      </c>
    </row>
    <row r="1055" spans="30:49" x14ac:dyDescent="0.25">
      <c r="AD1055">
        <v>1054</v>
      </c>
      <c r="AE1055" t="str">
        <f>VLOOKUP(Sheet1!B1077,Sheet2!$H$2:$J$300,3,FALSE)</f>
        <v>PHI</v>
      </c>
      <c r="AF1055" t="str">
        <f>VLOOKUP(Sheet1!C1077,Sheet2!$H$2:$J$300,3,FALSE)</f>
        <v>SAC</v>
      </c>
      <c r="AG1055" t="str">
        <f>VLOOKUP(Sheet1!D1077,Sheet2!$H$2:$J$300,3,FALSE)</f>
        <v>PHO</v>
      </c>
      <c r="AH1055" t="str">
        <f>VLOOKUP(Sheet1!E1077,Sheet2!$H$2:$J$300,3,FALSE)</f>
        <v>DEN</v>
      </c>
      <c r="AI1055" t="str">
        <f>VLOOKUP(Sheet1!F1077,Sheet2!$H$2:$J$300,3,FALSE)</f>
        <v>UTA</v>
      </c>
      <c r="AJ1055" t="str">
        <f>VLOOKUP(Sheet1!G1077,Sheet2!$H$2:$J$300,3,FALSE)</f>
        <v>HOU</v>
      </c>
      <c r="AK1055" t="str">
        <f>VLOOKUP(Sheet1!H1077,Sheet2!$H$2:$J$300,3,FALSE)</f>
        <v>PHO</v>
      </c>
      <c r="AL1055" t="str">
        <f>VLOOKUP(Sheet1!I1077,Sheet2!$H$2:$J$300,3,FALSE)</f>
        <v>UTA</v>
      </c>
      <c r="AM1055" t="str">
        <f>VLOOKUP(Sheet1!J1077,Sheet2!$H$2:$J$300,3,FALSE)</f>
        <v>UTA</v>
      </c>
      <c r="AN1055">
        <f si="161" t="shared"/>
        <v>1</v>
      </c>
      <c r="AO1055">
        <f si="162" t="shared"/>
        <v>1</v>
      </c>
      <c r="AP1055">
        <f si="163" t="shared"/>
        <v>2</v>
      </c>
      <c r="AQ1055">
        <f si="164" t="shared"/>
        <v>1</v>
      </c>
      <c r="AR1055">
        <f si="165" t="shared"/>
        <v>3</v>
      </c>
      <c r="AS1055">
        <f si="166" t="shared"/>
        <v>1</v>
      </c>
      <c r="AT1055">
        <f si="167" t="shared"/>
        <v>2</v>
      </c>
      <c r="AU1055">
        <f si="168" t="shared"/>
        <v>3</v>
      </c>
      <c r="AV1055">
        <f si="169" t="shared"/>
        <v>3</v>
      </c>
      <c r="AW1055">
        <f si="170" t="shared"/>
        <v>3</v>
      </c>
    </row>
    <row r="1056" spans="30:49" x14ac:dyDescent="0.25">
      <c r="AD1056">
        <v>1055</v>
      </c>
      <c r="AE1056" t="str">
        <f>VLOOKUP(Sheet1!B1078,Sheet2!$H$2:$J$300,3,FALSE)</f>
        <v>PHI</v>
      </c>
      <c r="AF1056" t="str">
        <f>VLOOKUP(Sheet1!C1078,Sheet2!$H$2:$J$300,3,FALSE)</f>
        <v>MIN</v>
      </c>
      <c r="AG1056" t="str">
        <f>VLOOKUP(Sheet1!D1078,Sheet2!$H$2:$J$300,3,FALSE)</f>
        <v>HOU</v>
      </c>
      <c r="AH1056" t="str">
        <f>VLOOKUP(Sheet1!E1078,Sheet2!$H$2:$J$300,3,FALSE)</f>
        <v>DEN</v>
      </c>
      <c r="AI1056" t="str">
        <f>VLOOKUP(Sheet1!F1078,Sheet2!$H$2:$J$300,3,FALSE)</f>
        <v>PHO</v>
      </c>
      <c r="AJ1056" t="str">
        <f>VLOOKUP(Sheet1!G1078,Sheet2!$H$2:$J$300,3,FALSE)</f>
        <v>UTA</v>
      </c>
      <c r="AK1056" t="str">
        <f>VLOOKUP(Sheet1!H1078,Sheet2!$H$2:$J$300,3,FALSE)</f>
        <v>DEN</v>
      </c>
      <c r="AL1056" t="str">
        <f>VLOOKUP(Sheet1!I1078,Sheet2!$H$2:$J$300,3,FALSE)</f>
        <v>UTA</v>
      </c>
      <c r="AM1056" t="str">
        <f>VLOOKUP(Sheet1!J1078,Sheet2!$H$2:$J$300,3,FALSE)</f>
        <v>ATL</v>
      </c>
      <c r="AN1056">
        <f si="161" t="shared"/>
        <v>1</v>
      </c>
      <c r="AO1056">
        <f si="162" t="shared"/>
        <v>1</v>
      </c>
      <c r="AP1056">
        <f si="163" t="shared"/>
        <v>1</v>
      </c>
      <c r="AQ1056">
        <f si="164" t="shared"/>
        <v>2</v>
      </c>
      <c r="AR1056">
        <f si="165" t="shared"/>
        <v>1</v>
      </c>
      <c r="AS1056">
        <f si="166" t="shared"/>
        <v>2</v>
      </c>
      <c r="AT1056">
        <f si="167" t="shared"/>
        <v>2</v>
      </c>
      <c r="AU1056">
        <f si="168" t="shared"/>
        <v>2</v>
      </c>
      <c r="AV1056">
        <f si="169" t="shared"/>
        <v>1</v>
      </c>
      <c r="AW1056">
        <f si="170" t="shared"/>
        <v>2</v>
      </c>
    </row>
    <row r="1057" spans="30:49" x14ac:dyDescent="0.25">
      <c r="AD1057">
        <v>1056</v>
      </c>
      <c r="AE1057" t="str">
        <f>VLOOKUP(Sheet1!B1079,Sheet2!$H$2:$J$300,3,FALSE)</f>
        <v>PHI</v>
      </c>
      <c r="AF1057" t="str">
        <f>VLOOKUP(Sheet1!C1079,Sheet2!$H$2:$J$300,3,FALSE)</f>
        <v>MIN</v>
      </c>
      <c r="AG1057" t="str">
        <f>VLOOKUP(Sheet1!D1079,Sheet2!$H$2:$J$300,3,FALSE)</f>
        <v>PHO</v>
      </c>
      <c r="AH1057" t="str">
        <f>VLOOKUP(Sheet1!E1079,Sheet2!$H$2:$J$300,3,FALSE)</f>
        <v>PHI</v>
      </c>
      <c r="AI1057" t="str">
        <f>VLOOKUP(Sheet1!F1079,Sheet2!$H$2:$J$300,3,FALSE)</f>
        <v>DEN</v>
      </c>
      <c r="AJ1057" t="str">
        <f>VLOOKUP(Sheet1!G1079,Sheet2!$H$2:$J$300,3,FALSE)</f>
        <v>ATL</v>
      </c>
      <c r="AK1057" t="str">
        <f>VLOOKUP(Sheet1!H1079,Sheet2!$H$2:$J$300,3,FALSE)</f>
        <v>PHO</v>
      </c>
      <c r="AL1057" t="str">
        <f>VLOOKUP(Sheet1!I1079,Sheet2!$H$2:$J$300,3,FALSE)</f>
        <v>UTA</v>
      </c>
      <c r="AM1057" t="str">
        <f>VLOOKUP(Sheet1!J1079,Sheet2!$H$2:$J$300,3,FALSE)</f>
        <v>PHO</v>
      </c>
      <c r="AN1057">
        <f si="161" t="shared"/>
        <v>2</v>
      </c>
      <c r="AO1057">
        <f si="162" t="shared"/>
        <v>1</v>
      </c>
      <c r="AP1057">
        <f si="163" t="shared"/>
        <v>3</v>
      </c>
      <c r="AQ1057">
        <f si="164" t="shared"/>
        <v>2</v>
      </c>
      <c r="AR1057">
        <f si="165" t="shared"/>
        <v>1</v>
      </c>
      <c r="AS1057">
        <f si="166" t="shared"/>
        <v>1</v>
      </c>
      <c r="AT1057">
        <f si="167" t="shared"/>
        <v>3</v>
      </c>
      <c r="AU1057">
        <f si="168" t="shared"/>
        <v>1</v>
      </c>
      <c r="AV1057">
        <f si="169" t="shared"/>
        <v>3</v>
      </c>
      <c r="AW1057">
        <f si="170" t="shared"/>
        <v>3</v>
      </c>
    </row>
    <row r="1058" spans="30:49" x14ac:dyDescent="0.25">
      <c r="AD1058">
        <v>1057</v>
      </c>
      <c r="AE1058" t="str">
        <f>VLOOKUP(Sheet1!B1080,Sheet2!$H$2:$J$300,3,FALSE)</f>
        <v>SAC</v>
      </c>
      <c r="AF1058" t="str">
        <f>VLOOKUP(Sheet1!C1080,Sheet2!$H$2:$J$300,3,FALSE)</f>
        <v>MIN</v>
      </c>
      <c r="AG1058" t="str">
        <f>VLOOKUP(Sheet1!D1080,Sheet2!$H$2:$J$300,3,FALSE)</f>
        <v>PHI</v>
      </c>
      <c r="AH1058" t="str">
        <f>VLOOKUP(Sheet1!E1080,Sheet2!$H$2:$J$300,3,FALSE)</f>
        <v>DEN</v>
      </c>
      <c r="AI1058" t="str">
        <f>VLOOKUP(Sheet1!F1080,Sheet2!$H$2:$J$300,3,FALSE)</f>
        <v>DEN</v>
      </c>
      <c r="AJ1058" t="str">
        <f>VLOOKUP(Sheet1!G1080,Sheet2!$H$2:$J$300,3,FALSE)</f>
        <v>UTA</v>
      </c>
      <c r="AK1058" t="str">
        <f>VLOOKUP(Sheet1!H1080,Sheet2!$H$2:$J$300,3,FALSE)</f>
        <v>HOU</v>
      </c>
      <c r="AL1058" t="str">
        <f>VLOOKUP(Sheet1!I1080,Sheet2!$H$2:$J$300,3,FALSE)</f>
        <v>DEN</v>
      </c>
      <c r="AM1058" t="str">
        <f>VLOOKUP(Sheet1!J1080,Sheet2!$H$2:$J$300,3,FALSE)</f>
        <v>PHI</v>
      </c>
      <c r="AN1058">
        <f si="161" t="shared"/>
        <v>1</v>
      </c>
      <c r="AO1058">
        <f si="162" t="shared"/>
        <v>1</v>
      </c>
      <c r="AP1058">
        <f si="163" t="shared"/>
        <v>2</v>
      </c>
      <c r="AQ1058">
        <f si="164" t="shared"/>
        <v>3</v>
      </c>
      <c r="AR1058">
        <f si="165" t="shared"/>
        <v>3</v>
      </c>
      <c r="AS1058">
        <f si="166" t="shared"/>
        <v>1</v>
      </c>
      <c r="AT1058">
        <f si="167" t="shared"/>
        <v>1</v>
      </c>
      <c r="AU1058">
        <f si="168" t="shared"/>
        <v>3</v>
      </c>
      <c r="AV1058">
        <f si="169" t="shared"/>
        <v>2</v>
      </c>
      <c r="AW1058">
        <f si="170" t="shared"/>
        <v>3</v>
      </c>
    </row>
    <row r="1059" spans="30:49" x14ac:dyDescent="0.25">
      <c r="AD1059">
        <v>1058</v>
      </c>
      <c r="AE1059" t="str">
        <f>VLOOKUP(Sheet1!B1081,Sheet2!$H$2:$J$300,3,FALSE)</f>
        <v>PHI</v>
      </c>
      <c r="AF1059" t="str">
        <f>VLOOKUP(Sheet1!C1081,Sheet2!$H$2:$J$300,3,FALSE)</f>
        <v>PHI</v>
      </c>
      <c r="AG1059" t="str">
        <f>VLOOKUP(Sheet1!D1081,Sheet2!$H$2:$J$300,3,FALSE)</f>
        <v>PHO</v>
      </c>
      <c r="AH1059" t="str">
        <f>VLOOKUP(Sheet1!E1081,Sheet2!$H$2:$J$300,3,FALSE)</f>
        <v>DEN</v>
      </c>
      <c r="AI1059" t="str">
        <f>VLOOKUP(Sheet1!F1081,Sheet2!$H$2:$J$300,3,FALSE)</f>
        <v>PHO</v>
      </c>
      <c r="AJ1059" t="str">
        <f>VLOOKUP(Sheet1!G1081,Sheet2!$H$2:$J$300,3,FALSE)</f>
        <v>ATL</v>
      </c>
      <c r="AK1059" t="str">
        <f>VLOOKUP(Sheet1!H1081,Sheet2!$H$2:$J$300,3,FALSE)</f>
        <v>HOU</v>
      </c>
      <c r="AL1059" t="str">
        <f>VLOOKUP(Sheet1!I1081,Sheet2!$H$2:$J$300,3,FALSE)</f>
        <v>MIN</v>
      </c>
      <c r="AM1059" t="str">
        <f>VLOOKUP(Sheet1!J1081,Sheet2!$H$2:$J$300,3,FALSE)</f>
        <v>MIN</v>
      </c>
      <c r="AN1059">
        <f si="161" t="shared"/>
        <v>2</v>
      </c>
      <c r="AO1059">
        <f si="162" t="shared"/>
        <v>2</v>
      </c>
      <c r="AP1059">
        <f si="163" t="shared"/>
        <v>2</v>
      </c>
      <c r="AQ1059">
        <f si="164" t="shared"/>
        <v>1</v>
      </c>
      <c r="AR1059">
        <f si="165" t="shared"/>
        <v>2</v>
      </c>
      <c r="AS1059">
        <f si="166" t="shared"/>
        <v>1</v>
      </c>
      <c r="AT1059">
        <f si="167" t="shared"/>
        <v>1</v>
      </c>
      <c r="AU1059">
        <f si="168" t="shared"/>
        <v>2</v>
      </c>
      <c r="AV1059">
        <f si="169" t="shared"/>
        <v>2</v>
      </c>
      <c r="AW1059">
        <f si="170" t="shared"/>
        <v>2</v>
      </c>
    </row>
    <row r="1060" spans="30:49" x14ac:dyDescent="0.25">
      <c r="AD1060">
        <v>1059</v>
      </c>
      <c r="AE1060" t="str">
        <f>VLOOKUP(Sheet1!B1082,Sheet2!$H$2:$J$300,3,FALSE)</f>
        <v>UTA</v>
      </c>
      <c r="AF1060" t="str">
        <f>VLOOKUP(Sheet1!C1082,Sheet2!$H$2:$J$300,3,FALSE)</f>
        <v>MIN</v>
      </c>
      <c r="AG1060" t="str">
        <f>VLOOKUP(Sheet1!D1082,Sheet2!$H$2:$J$300,3,FALSE)</f>
        <v>HOU</v>
      </c>
      <c r="AH1060" t="str">
        <f>VLOOKUP(Sheet1!E1082,Sheet2!$H$2:$J$300,3,FALSE)</f>
        <v>PHO</v>
      </c>
      <c r="AI1060" t="str">
        <f>VLOOKUP(Sheet1!F1082,Sheet2!$H$2:$J$300,3,FALSE)</f>
        <v>UTA</v>
      </c>
      <c r="AJ1060" t="str">
        <f>VLOOKUP(Sheet1!G1082,Sheet2!$H$2:$J$300,3,FALSE)</f>
        <v>ATL</v>
      </c>
      <c r="AK1060" t="str">
        <f>VLOOKUP(Sheet1!H1082,Sheet2!$H$2:$J$300,3,FALSE)</f>
        <v>PHO</v>
      </c>
      <c r="AL1060" t="str">
        <f>VLOOKUP(Sheet1!I1082,Sheet2!$H$2:$J$300,3,FALSE)</f>
        <v>DEN</v>
      </c>
      <c r="AM1060" t="str">
        <f>VLOOKUP(Sheet1!J1082,Sheet2!$H$2:$J$300,3,FALSE)</f>
        <v>PHO</v>
      </c>
      <c r="AN1060">
        <f si="161" t="shared"/>
        <v>2</v>
      </c>
      <c r="AO1060">
        <f si="162" t="shared"/>
        <v>1</v>
      </c>
      <c r="AP1060">
        <f si="163" t="shared"/>
        <v>1</v>
      </c>
      <c r="AQ1060">
        <f si="164" t="shared"/>
        <v>3</v>
      </c>
      <c r="AR1060">
        <f si="165" t="shared"/>
        <v>2</v>
      </c>
      <c r="AS1060">
        <f si="166" t="shared"/>
        <v>1</v>
      </c>
      <c r="AT1060">
        <f si="167" t="shared"/>
        <v>3</v>
      </c>
      <c r="AU1060">
        <f si="168" t="shared"/>
        <v>1</v>
      </c>
      <c r="AV1060">
        <f si="169" t="shared"/>
        <v>3</v>
      </c>
      <c r="AW1060">
        <f si="170" t="shared"/>
        <v>3</v>
      </c>
    </row>
    <row r="1061" spans="30:49" x14ac:dyDescent="0.25">
      <c r="AD1061">
        <v>1060</v>
      </c>
      <c r="AE1061" t="str">
        <f>VLOOKUP(Sheet1!B1083,Sheet2!$H$2:$J$300,3,FALSE)</f>
        <v>UTA</v>
      </c>
      <c r="AF1061" t="str">
        <f>VLOOKUP(Sheet1!C1083,Sheet2!$H$2:$J$300,3,FALSE)</f>
        <v>ATL</v>
      </c>
      <c r="AG1061" t="str">
        <f>VLOOKUP(Sheet1!D1083,Sheet2!$H$2:$J$300,3,FALSE)</f>
        <v>PHI</v>
      </c>
      <c r="AH1061" t="str">
        <f>VLOOKUP(Sheet1!E1083,Sheet2!$H$2:$J$300,3,FALSE)</f>
        <v>DEN</v>
      </c>
      <c r="AI1061" t="str">
        <f>VLOOKUP(Sheet1!F1083,Sheet2!$H$2:$J$300,3,FALSE)</f>
        <v>DEN</v>
      </c>
      <c r="AJ1061" t="str">
        <f>VLOOKUP(Sheet1!G1083,Sheet2!$H$2:$J$300,3,FALSE)</f>
        <v>PHO</v>
      </c>
      <c r="AK1061" t="str">
        <f>VLOOKUP(Sheet1!H1083,Sheet2!$H$2:$J$300,3,FALSE)</f>
        <v>ATL</v>
      </c>
      <c r="AL1061" t="str">
        <f>VLOOKUP(Sheet1!I1083,Sheet2!$H$2:$J$300,3,FALSE)</f>
        <v>SAC</v>
      </c>
      <c r="AM1061" t="str">
        <f>VLOOKUP(Sheet1!J1083,Sheet2!$H$2:$J$300,3,FALSE)</f>
        <v>MIN</v>
      </c>
      <c r="AN1061">
        <f si="161" t="shared"/>
        <v>1</v>
      </c>
      <c r="AO1061">
        <f si="162" t="shared"/>
        <v>2</v>
      </c>
      <c r="AP1061">
        <f si="163" t="shared"/>
        <v>1</v>
      </c>
      <c r="AQ1061">
        <f si="164" t="shared"/>
        <v>2</v>
      </c>
      <c r="AR1061">
        <f si="165" t="shared"/>
        <v>2</v>
      </c>
      <c r="AS1061">
        <f si="166" t="shared"/>
        <v>1</v>
      </c>
      <c r="AT1061">
        <f si="167" t="shared"/>
        <v>2</v>
      </c>
      <c r="AU1061">
        <f si="168" t="shared"/>
        <v>1</v>
      </c>
      <c r="AV1061">
        <f si="169" t="shared"/>
        <v>1</v>
      </c>
      <c r="AW1061">
        <f si="170" t="shared"/>
        <v>2</v>
      </c>
    </row>
    <row r="1062" spans="30:49" x14ac:dyDescent="0.25">
      <c r="AD1062">
        <v>1061</v>
      </c>
      <c r="AE1062" t="str">
        <f>VLOOKUP(Sheet1!B1084,Sheet2!$H$2:$J$300,3,FALSE)</f>
        <v>PHI</v>
      </c>
      <c r="AF1062" t="str">
        <f>VLOOKUP(Sheet1!C1084,Sheet2!$H$2:$J$300,3,FALSE)</f>
        <v>UTA</v>
      </c>
      <c r="AG1062" t="str">
        <f>VLOOKUP(Sheet1!D1084,Sheet2!$H$2:$J$300,3,FALSE)</f>
        <v>PHO</v>
      </c>
      <c r="AH1062" t="str">
        <f>VLOOKUP(Sheet1!E1084,Sheet2!$H$2:$J$300,3,FALSE)</f>
        <v>DEN</v>
      </c>
      <c r="AI1062" t="str">
        <f>VLOOKUP(Sheet1!F1084,Sheet2!$H$2:$J$300,3,FALSE)</f>
        <v>UTA</v>
      </c>
      <c r="AJ1062" t="str">
        <f>VLOOKUP(Sheet1!G1084,Sheet2!$H$2:$J$300,3,FALSE)</f>
        <v>HOU</v>
      </c>
      <c r="AK1062" t="str">
        <f>VLOOKUP(Sheet1!H1084,Sheet2!$H$2:$J$300,3,FALSE)</f>
        <v>PHO</v>
      </c>
      <c r="AL1062" t="str">
        <f>VLOOKUP(Sheet1!I1084,Sheet2!$H$2:$J$300,3,FALSE)</f>
        <v>PHO</v>
      </c>
      <c r="AM1062" t="str">
        <f>VLOOKUP(Sheet1!J1084,Sheet2!$H$2:$J$300,3,FALSE)</f>
        <v>MIN</v>
      </c>
      <c r="AN1062">
        <f si="161" t="shared"/>
        <v>1</v>
      </c>
      <c r="AO1062">
        <f si="162" t="shared"/>
        <v>2</v>
      </c>
      <c r="AP1062">
        <f si="163" t="shared"/>
        <v>3</v>
      </c>
      <c r="AQ1062">
        <f si="164" t="shared"/>
        <v>1</v>
      </c>
      <c r="AR1062">
        <f si="165" t="shared"/>
        <v>2</v>
      </c>
      <c r="AS1062">
        <f si="166" t="shared"/>
        <v>1</v>
      </c>
      <c r="AT1062">
        <f si="167" t="shared"/>
        <v>3</v>
      </c>
      <c r="AU1062">
        <f si="168" t="shared"/>
        <v>3</v>
      </c>
      <c r="AV1062">
        <f si="169" t="shared"/>
        <v>1</v>
      </c>
      <c r="AW1062">
        <f si="170" t="shared"/>
        <v>3</v>
      </c>
    </row>
    <row r="1063" spans="30:49" x14ac:dyDescent="0.25">
      <c r="AD1063">
        <v>1062</v>
      </c>
      <c r="AE1063" t="str">
        <f>VLOOKUP(Sheet1!B1085,Sheet2!$H$2:$J$300,3,FALSE)</f>
        <v>PHI</v>
      </c>
      <c r="AF1063" t="str">
        <f>VLOOKUP(Sheet1!C1085,Sheet2!$H$2:$J$300,3,FALSE)</f>
        <v>MIN</v>
      </c>
      <c r="AG1063" t="str">
        <f>VLOOKUP(Sheet1!D1085,Sheet2!$H$2:$J$300,3,FALSE)</f>
        <v>HOU</v>
      </c>
      <c r="AH1063" t="str">
        <f>VLOOKUP(Sheet1!E1085,Sheet2!$H$2:$J$300,3,FALSE)</f>
        <v>PHO</v>
      </c>
      <c r="AI1063" t="str">
        <f>VLOOKUP(Sheet1!F1085,Sheet2!$H$2:$J$300,3,FALSE)</f>
        <v>PHO</v>
      </c>
      <c r="AJ1063" t="str">
        <f>VLOOKUP(Sheet1!G1085,Sheet2!$H$2:$J$300,3,FALSE)</f>
        <v>UTA</v>
      </c>
      <c r="AK1063" t="str">
        <f>VLOOKUP(Sheet1!H1085,Sheet2!$H$2:$J$300,3,FALSE)</f>
        <v>PHO</v>
      </c>
      <c r="AL1063" t="str">
        <f>VLOOKUP(Sheet1!I1085,Sheet2!$H$2:$J$300,3,FALSE)</f>
        <v>DEN</v>
      </c>
      <c r="AM1063" t="str">
        <f>VLOOKUP(Sheet1!J1085,Sheet2!$H$2:$J$300,3,FALSE)</f>
        <v>UTA</v>
      </c>
      <c r="AN1063">
        <f si="161" t="shared"/>
        <v>1</v>
      </c>
      <c r="AO1063">
        <f si="162" t="shared"/>
        <v>1</v>
      </c>
      <c r="AP1063">
        <f si="163" t="shared"/>
        <v>1</v>
      </c>
      <c r="AQ1063">
        <f si="164" t="shared"/>
        <v>3</v>
      </c>
      <c r="AR1063">
        <f si="165" t="shared"/>
        <v>3</v>
      </c>
      <c r="AS1063">
        <f si="166" t="shared"/>
        <v>2</v>
      </c>
      <c r="AT1063">
        <f si="167" t="shared"/>
        <v>3</v>
      </c>
      <c r="AU1063">
        <f si="168" t="shared"/>
        <v>1</v>
      </c>
      <c r="AV1063">
        <f si="169" t="shared"/>
        <v>2</v>
      </c>
      <c r="AW1063">
        <f si="170" t="shared"/>
        <v>3</v>
      </c>
    </row>
    <row r="1064" spans="30:49" x14ac:dyDescent="0.25">
      <c r="AD1064">
        <v>1063</v>
      </c>
      <c r="AE1064" t="str">
        <f>VLOOKUP(Sheet1!B1086,Sheet2!$H$2:$J$300,3,FALSE)</f>
        <v>ATL</v>
      </c>
      <c r="AF1064" t="str">
        <f>VLOOKUP(Sheet1!C1086,Sheet2!$H$2:$J$300,3,FALSE)</f>
        <v>MIN</v>
      </c>
      <c r="AG1064" t="str">
        <f>VLOOKUP(Sheet1!D1086,Sheet2!$H$2:$J$300,3,FALSE)</f>
        <v>PHO</v>
      </c>
      <c r="AH1064" t="str">
        <f>VLOOKUP(Sheet1!E1086,Sheet2!$H$2:$J$300,3,FALSE)</f>
        <v>PHI</v>
      </c>
      <c r="AI1064" t="str">
        <f>VLOOKUP(Sheet1!F1086,Sheet2!$H$2:$J$300,3,FALSE)</f>
        <v>PHO</v>
      </c>
      <c r="AJ1064" t="str">
        <f>VLOOKUP(Sheet1!G1086,Sheet2!$H$2:$J$300,3,FALSE)</f>
        <v>PHO</v>
      </c>
      <c r="AK1064" t="str">
        <f>VLOOKUP(Sheet1!H1086,Sheet2!$H$2:$J$300,3,FALSE)</f>
        <v>ATL</v>
      </c>
      <c r="AL1064" t="str">
        <f>VLOOKUP(Sheet1!I1086,Sheet2!$H$2:$J$300,3,FALSE)</f>
        <v>SAC</v>
      </c>
      <c r="AM1064" t="str">
        <f>VLOOKUP(Sheet1!J1086,Sheet2!$H$2:$J$300,3,FALSE)</f>
        <v>PHO</v>
      </c>
      <c r="AN1064">
        <f si="161" t="shared"/>
        <v>2</v>
      </c>
      <c r="AO1064">
        <f si="162" t="shared"/>
        <v>1</v>
      </c>
      <c r="AP1064">
        <f si="163" t="shared"/>
        <v>4</v>
      </c>
      <c r="AQ1064">
        <f si="164" t="shared"/>
        <v>1</v>
      </c>
      <c r="AR1064">
        <f si="165" t="shared"/>
        <v>4</v>
      </c>
      <c r="AS1064">
        <f si="166" t="shared"/>
        <v>4</v>
      </c>
      <c r="AT1064">
        <f si="167" t="shared"/>
        <v>2</v>
      </c>
      <c r="AU1064">
        <f si="168" t="shared"/>
        <v>1</v>
      </c>
      <c r="AV1064">
        <f si="169" t="shared"/>
        <v>4</v>
      </c>
      <c r="AW1064">
        <f si="170" t="shared"/>
        <v>4</v>
      </c>
    </row>
    <row r="1065" spans="30:49" x14ac:dyDescent="0.25">
      <c r="AD1065">
        <v>1064</v>
      </c>
      <c r="AE1065" t="str">
        <f>VLOOKUP(Sheet1!B1087,Sheet2!$H$2:$J$300,3,FALSE)</f>
        <v>SAC</v>
      </c>
      <c r="AF1065" t="str">
        <f>VLOOKUP(Sheet1!C1087,Sheet2!$H$2:$J$300,3,FALSE)</f>
        <v>ATL</v>
      </c>
      <c r="AG1065" t="str">
        <f>VLOOKUP(Sheet1!D1087,Sheet2!$H$2:$J$300,3,FALSE)</f>
        <v>PHI</v>
      </c>
      <c r="AH1065" t="str">
        <f>VLOOKUP(Sheet1!E1087,Sheet2!$H$2:$J$300,3,FALSE)</f>
        <v>DEN</v>
      </c>
      <c r="AI1065" t="str">
        <f>VLOOKUP(Sheet1!F1087,Sheet2!$H$2:$J$300,3,FALSE)</f>
        <v>ATL</v>
      </c>
      <c r="AJ1065" t="str">
        <f>VLOOKUP(Sheet1!G1087,Sheet2!$H$2:$J$300,3,FALSE)</f>
        <v>HOU</v>
      </c>
      <c r="AK1065" t="str">
        <f>VLOOKUP(Sheet1!H1087,Sheet2!$H$2:$J$300,3,FALSE)</f>
        <v>ATL</v>
      </c>
      <c r="AL1065" t="str">
        <f>VLOOKUP(Sheet1!I1087,Sheet2!$H$2:$J$300,3,FALSE)</f>
        <v>PHO</v>
      </c>
      <c r="AM1065" t="str">
        <f>VLOOKUP(Sheet1!J1087,Sheet2!$H$2:$J$300,3,FALSE)</f>
        <v>MIN</v>
      </c>
      <c r="AN1065">
        <f si="161" t="shared"/>
        <v>1</v>
      </c>
      <c r="AO1065">
        <f si="162" t="shared"/>
        <v>3</v>
      </c>
      <c r="AP1065">
        <f si="163" t="shared"/>
        <v>1</v>
      </c>
      <c r="AQ1065">
        <f si="164" t="shared"/>
        <v>1</v>
      </c>
      <c r="AR1065">
        <f si="165" t="shared"/>
        <v>3</v>
      </c>
      <c r="AS1065">
        <f si="166" t="shared"/>
        <v>1</v>
      </c>
      <c r="AT1065">
        <f si="167" t="shared"/>
        <v>3</v>
      </c>
      <c r="AU1065">
        <f si="168" t="shared"/>
        <v>1</v>
      </c>
      <c r="AV1065">
        <f si="169" t="shared"/>
        <v>1</v>
      </c>
      <c r="AW1065">
        <f si="170" t="shared"/>
        <v>3</v>
      </c>
    </row>
    <row r="1066" spans="30:49" x14ac:dyDescent="0.25">
      <c r="AD1066">
        <v>1065</v>
      </c>
      <c r="AE1066" t="str">
        <f>VLOOKUP(Sheet1!B1088,Sheet2!$H$2:$J$300,3,FALSE)</f>
        <v>PHI</v>
      </c>
      <c r="AF1066" t="str">
        <f>VLOOKUP(Sheet1!C1088,Sheet2!$H$2:$J$300,3,FALSE)</f>
        <v>PHI</v>
      </c>
      <c r="AG1066" t="str">
        <f>VLOOKUP(Sheet1!D1088,Sheet2!$H$2:$J$300,3,FALSE)</f>
        <v>HOU</v>
      </c>
      <c r="AH1066" t="str">
        <f>VLOOKUP(Sheet1!E1088,Sheet2!$H$2:$J$300,3,FALSE)</f>
        <v>DEN</v>
      </c>
      <c r="AI1066" t="str">
        <f>VLOOKUP(Sheet1!F1088,Sheet2!$H$2:$J$300,3,FALSE)</f>
        <v>PHO</v>
      </c>
      <c r="AJ1066" t="str">
        <f>VLOOKUP(Sheet1!G1088,Sheet2!$H$2:$J$300,3,FALSE)</f>
        <v>PHI</v>
      </c>
      <c r="AK1066" t="str">
        <f>VLOOKUP(Sheet1!H1088,Sheet2!$H$2:$J$300,3,FALSE)</f>
        <v>ATL</v>
      </c>
      <c r="AL1066" t="str">
        <f>VLOOKUP(Sheet1!I1088,Sheet2!$H$2:$J$300,3,FALSE)</f>
        <v>DEN</v>
      </c>
      <c r="AM1066" t="str">
        <f>VLOOKUP(Sheet1!J1088,Sheet2!$H$2:$J$300,3,FALSE)</f>
        <v>PHO</v>
      </c>
      <c r="AN1066">
        <f ref="AN1066:AN1129" si="171" t="shared">COUNTIF($AE1066:$AM1066,AE1066)</f>
        <v>3</v>
      </c>
      <c r="AO1066">
        <f ref="AO1066:AO1129" si="172" t="shared">COUNTIF($AE1066:$AM1066,AF1066)</f>
        <v>3</v>
      </c>
      <c r="AP1066">
        <f ref="AP1066:AP1129" si="173" t="shared">COUNTIF($AE1066:$AM1066,AG1066)</f>
        <v>1</v>
      </c>
      <c r="AQ1066">
        <f ref="AQ1066:AQ1129" si="174" t="shared">COUNTIF($AE1066:$AM1066,AH1066)</f>
        <v>2</v>
      </c>
      <c r="AR1066">
        <f ref="AR1066:AR1129" si="175" t="shared">COUNTIF($AE1066:$AM1066,AI1066)</f>
        <v>2</v>
      </c>
      <c r="AS1066">
        <f ref="AS1066:AS1129" si="176" t="shared">COUNTIF($AE1066:$AM1066,AJ1066)</f>
        <v>3</v>
      </c>
      <c r="AT1066">
        <f ref="AT1066:AT1129" si="177" t="shared">COUNTIF($AE1066:$AM1066,AK1066)</f>
        <v>1</v>
      </c>
      <c r="AU1066">
        <f ref="AU1066:AU1129" si="178" t="shared">COUNTIF($AE1066:$AM1066,AL1066)</f>
        <v>2</v>
      </c>
      <c r="AV1066">
        <f ref="AV1066:AV1129" si="179" t="shared">COUNTIF($AE1066:$AM1066,AM1066)</f>
        <v>2</v>
      </c>
      <c r="AW1066">
        <f ref="AW1066:AW1129" si="180" t="shared">MAX(AN1066:AV1066)</f>
        <v>3</v>
      </c>
    </row>
    <row r="1067" spans="30:49" x14ac:dyDescent="0.25">
      <c r="AD1067">
        <v>1066</v>
      </c>
      <c r="AE1067" t="str">
        <f>VLOOKUP(Sheet1!B1089,Sheet2!$H$2:$J$300,3,FALSE)</f>
        <v>PHI</v>
      </c>
      <c r="AF1067" t="str">
        <f>VLOOKUP(Sheet1!C1089,Sheet2!$H$2:$J$300,3,FALSE)</f>
        <v>PHI</v>
      </c>
      <c r="AG1067" t="str">
        <f>VLOOKUP(Sheet1!D1089,Sheet2!$H$2:$J$300,3,FALSE)</f>
        <v>PHO</v>
      </c>
      <c r="AH1067" t="str">
        <f>VLOOKUP(Sheet1!E1089,Sheet2!$H$2:$J$300,3,FALSE)</f>
        <v>PHI</v>
      </c>
      <c r="AI1067" t="str">
        <f>VLOOKUP(Sheet1!F1089,Sheet2!$H$2:$J$300,3,FALSE)</f>
        <v>MIN</v>
      </c>
      <c r="AJ1067" t="str">
        <f>VLOOKUP(Sheet1!G1089,Sheet2!$H$2:$J$300,3,FALSE)</f>
        <v>HOU</v>
      </c>
      <c r="AK1067" t="str">
        <f>VLOOKUP(Sheet1!H1089,Sheet2!$H$2:$J$300,3,FALSE)</f>
        <v>ATL</v>
      </c>
      <c r="AL1067" t="str">
        <f>VLOOKUP(Sheet1!I1089,Sheet2!$H$2:$J$300,3,FALSE)</f>
        <v>DEN</v>
      </c>
      <c r="AM1067" t="str">
        <f>VLOOKUP(Sheet1!J1089,Sheet2!$H$2:$J$300,3,FALSE)</f>
        <v>UTA</v>
      </c>
      <c r="AN1067">
        <f si="171" t="shared"/>
        <v>3</v>
      </c>
      <c r="AO1067">
        <f si="172" t="shared"/>
        <v>3</v>
      </c>
      <c r="AP1067">
        <f si="173" t="shared"/>
        <v>1</v>
      </c>
      <c r="AQ1067">
        <f si="174" t="shared"/>
        <v>3</v>
      </c>
      <c r="AR1067">
        <f si="175" t="shared"/>
        <v>1</v>
      </c>
      <c r="AS1067">
        <f si="176" t="shared"/>
        <v>1</v>
      </c>
      <c r="AT1067">
        <f si="177" t="shared"/>
        <v>1</v>
      </c>
      <c r="AU1067">
        <f si="178" t="shared"/>
        <v>1</v>
      </c>
      <c r="AV1067">
        <f si="179" t="shared"/>
        <v>1</v>
      </c>
      <c r="AW1067">
        <f si="180" t="shared"/>
        <v>3</v>
      </c>
    </row>
    <row r="1068" spans="30:49" x14ac:dyDescent="0.25">
      <c r="AD1068">
        <v>1067</v>
      </c>
      <c r="AE1068" t="str">
        <f>VLOOKUP(Sheet1!B1090,Sheet2!$H$2:$J$300,3,FALSE)</f>
        <v>SAC</v>
      </c>
      <c r="AF1068" t="str">
        <f>VLOOKUP(Sheet1!C1090,Sheet2!$H$2:$J$300,3,FALSE)</f>
        <v>ATL</v>
      </c>
      <c r="AG1068" t="str">
        <f>VLOOKUP(Sheet1!D1090,Sheet2!$H$2:$J$300,3,FALSE)</f>
        <v>HOU</v>
      </c>
      <c r="AH1068" t="str">
        <f>VLOOKUP(Sheet1!E1090,Sheet2!$H$2:$J$300,3,FALSE)</f>
        <v>DEN</v>
      </c>
      <c r="AI1068" t="str">
        <f>VLOOKUP(Sheet1!F1090,Sheet2!$H$2:$J$300,3,FALSE)</f>
        <v>ATL</v>
      </c>
      <c r="AJ1068" t="str">
        <f>VLOOKUP(Sheet1!G1090,Sheet2!$H$2:$J$300,3,FALSE)</f>
        <v>HOU</v>
      </c>
      <c r="AK1068" t="str">
        <f>VLOOKUP(Sheet1!H1090,Sheet2!$H$2:$J$300,3,FALSE)</f>
        <v>ATL</v>
      </c>
      <c r="AL1068" t="str">
        <f>VLOOKUP(Sheet1!I1090,Sheet2!$H$2:$J$300,3,FALSE)</f>
        <v>PHO</v>
      </c>
      <c r="AM1068" t="str">
        <f>VLOOKUP(Sheet1!J1090,Sheet2!$H$2:$J$300,3,FALSE)</f>
        <v>UTA</v>
      </c>
      <c r="AN1068">
        <f si="171" t="shared"/>
        <v>1</v>
      </c>
      <c r="AO1068">
        <f si="172" t="shared"/>
        <v>3</v>
      </c>
      <c r="AP1068">
        <f si="173" t="shared"/>
        <v>2</v>
      </c>
      <c r="AQ1068">
        <f si="174" t="shared"/>
        <v>1</v>
      </c>
      <c r="AR1068">
        <f si="175" t="shared"/>
        <v>3</v>
      </c>
      <c r="AS1068">
        <f si="176" t="shared"/>
        <v>2</v>
      </c>
      <c r="AT1068">
        <f si="177" t="shared"/>
        <v>3</v>
      </c>
      <c r="AU1068">
        <f si="178" t="shared"/>
        <v>1</v>
      </c>
      <c r="AV1068">
        <f si="179" t="shared"/>
        <v>1</v>
      </c>
      <c r="AW1068">
        <f si="180" t="shared"/>
        <v>3</v>
      </c>
    </row>
    <row r="1069" spans="30:49" x14ac:dyDescent="0.25">
      <c r="AD1069">
        <v>1068</v>
      </c>
      <c r="AE1069" t="str">
        <f>VLOOKUP(Sheet1!B1091,Sheet2!$H$2:$J$300,3,FALSE)</f>
        <v>UTA</v>
      </c>
      <c r="AF1069" t="str">
        <f>VLOOKUP(Sheet1!C1091,Sheet2!$H$2:$J$300,3,FALSE)</f>
        <v>MIN</v>
      </c>
      <c r="AG1069" t="str">
        <f>VLOOKUP(Sheet1!D1091,Sheet2!$H$2:$J$300,3,FALSE)</f>
        <v>PHO</v>
      </c>
      <c r="AH1069" t="str">
        <f>VLOOKUP(Sheet1!E1091,Sheet2!$H$2:$J$300,3,FALSE)</f>
        <v>DEN</v>
      </c>
      <c r="AI1069" t="str">
        <f>VLOOKUP(Sheet1!F1091,Sheet2!$H$2:$J$300,3,FALSE)</f>
        <v>PHO</v>
      </c>
      <c r="AJ1069" t="str">
        <f>VLOOKUP(Sheet1!G1091,Sheet2!$H$2:$J$300,3,FALSE)</f>
        <v>UTA</v>
      </c>
      <c r="AK1069" t="str">
        <f>VLOOKUP(Sheet1!H1091,Sheet2!$H$2:$J$300,3,FALSE)</f>
        <v>HOU</v>
      </c>
      <c r="AL1069" t="str">
        <f>VLOOKUP(Sheet1!I1091,Sheet2!$H$2:$J$300,3,FALSE)</f>
        <v>DEN</v>
      </c>
      <c r="AM1069" t="str">
        <f>VLOOKUP(Sheet1!J1091,Sheet2!$H$2:$J$300,3,FALSE)</f>
        <v>DEN</v>
      </c>
      <c r="AN1069">
        <f si="171" t="shared"/>
        <v>2</v>
      </c>
      <c r="AO1069">
        <f si="172" t="shared"/>
        <v>1</v>
      </c>
      <c r="AP1069">
        <f si="173" t="shared"/>
        <v>2</v>
      </c>
      <c r="AQ1069">
        <f si="174" t="shared"/>
        <v>3</v>
      </c>
      <c r="AR1069">
        <f si="175" t="shared"/>
        <v>2</v>
      </c>
      <c r="AS1069">
        <f si="176" t="shared"/>
        <v>2</v>
      </c>
      <c r="AT1069">
        <f si="177" t="shared"/>
        <v>1</v>
      </c>
      <c r="AU1069">
        <f si="178" t="shared"/>
        <v>3</v>
      </c>
      <c r="AV1069">
        <f si="179" t="shared"/>
        <v>3</v>
      </c>
      <c r="AW1069">
        <f si="180" t="shared"/>
        <v>3</v>
      </c>
    </row>
    <row r="1070" spans="30:49" x14ac:dyDescent="0.25">
      <c r="AD1070">
        <v>1069</v>
      </c>
      <c r="AE1070" t="str">
        <f>VLOOKUP(Sheet1!B1092,Sheet2!$H$2:$J$300,3,FALSE)</f>
        <v>UTA</v>
      </c>
      <c r="AF1070" t="str">
        <f>VLOOKUP(Sheet1!C1092,Sheet2!$H$2:$J$300,3,FALSE)</f>
        <v>PHI</v>
      </c>
      <c r="AG1070" t="str">
        <f>VLOOKUP(Sheet1!D1092,Sheet2!$H$2:$J$300,3,FALSE)</f>
        <v>PHO</v>
      </c>
      <c r="AH1070" t="str">
        <f>VLOOKUP(Sheet1!E1092,Sheet2!$H$2:$J$300,3,FALSE)</f>
        <v>PHI</v>
      </c>
      <c r="AI1070" t="str">
        <f>VLOOKUP(Sheet1!F1092,Sheet2!$H$2:$J$300,3,FALSE)</f>
        <v>PHO</v>
      </c>
      <c r="AJ1070" t="str">
        <f>VLOOKUP(Sheet1!G1092,Sheet2!$H$2:$J$300,3,FALSE)</f>
        <v>UTA</v>
      </c>
      <c r="AK1070" t="str">
        <f>VLOOKUP(Sheet1!H1092,Sheet2!$H$2:$J$300,3,FALSE)</f>
        <v>HOU</v>
      </c>
      <c r="AL1070" t="str">
        <f>VLOOKUP(Sheet1!I1092,Sheet2!$H$2:$J$300,3,FALSE)</f>
        <v>ATL</v>
      </c>
      <c r="AM1070" t="str">
        <f>VLOOKUP(Sheet1!J1092,Sheet2!$H$2:$J$300,3,FALSE)</f>
        <v>PHO</v>
      </c>
      <c r="AN1070">
        <f si="171" t="shared"/>
        <v>2</v>
      </c>
      <c r="AO1070">
        <f si="172" t="shared"/>
        <v>2</v>
      </c>
      <c r="AP1070">
        <f si="173" t="shared"/>
        <v>3</v>
      </c>
      <c r="AQ1070">
        <f si="174" t="shared"/>
        <v>2</v>
      </c>
      <c r="AR1070">
        <f si="175" t="shared"/>
        <v>3</v>
      </c>
      <c r="AS1070">
        <f si="176" t="shared"/>
        <v>2</v>
      </c>
      <c r="AT1070">
        <f si="177" t="shared"/>
        <v>1</v>
      </c>
      <c r="AU1070">
        <f si="178" t="shared"/>
        <v>1</v>
      </c>
      <c r="AV1070">
        <f si="179" t="shared"/>
        <v>3</v>
      </c>
      <c r="AW1070">
        <f si="180" t="shared"/>
        <v>3</v>
      </c>
    </row>
    <row r="1071" spans="30:49" x14ac:dyDescent="0.25">
      <c r="AD1071">
        <v>1070</v>
      </c>
      <c r="AE1071" t="str">
        <f>VLOOKUP(Sheet1!B1093,Sheet2!$H$2:$J$300,3,FALSE)</f>
        <v>PHI</v>
      </c>
      <c r="AF1071" t="str">
        <f>VLOOKUP(Sheet1!C1093,Sheet2!$H$2:$J$300,3,FALSE)</f>
        <v>ATL</v>
      </c>
      <c r="AG1071" t="str">
        <f>VLOOKUP(Sheet1!D1093,Sheet2!$H$2:$J$300,3,FALSE)</f>
        <v>PHO</v>
      </c>
      <c r="AH1071" t="str">
        <f>VLOOKUP(Sheet1!E1093,Sheet2!$H$2:$J$300,3,FALSE)</f>
        <v>DEN</v>
      </c>
      <c r="AI1071" t="str">
        <f>VLOOKUP(Sheet1!F1093,Sheet2!$H$2:$J$300,3,FALSE)</f>
        <v>HOU</v>
      </c>
      <c r="AJ1071" t="str">
        <f>VLOOKUP(Sheet1!G1093,Sheet2!$H$2:$J$300,3,FALSE)</f>
        <v>SAC</v>
      </c>
      <c r="AK1071" t="str">
        <f>VLOOKUP(Sheet1!H1093,Sheet2!$H$2:$J$300,3,FALSE)</f>
        <v>HOU</v>
      </c>
      <c r="AL1071" t="str">
        <f>VLOOKUP(Sheet1!I1093,Sheet2!$H$2:$J$300,3,FALSE)</f>
        <v>DEN</v>
      </c>
      <c r="AM1071" t="str">
        <f>VLOOKUP(Sheet1!J1093,Sheet2!$H$2:$J$300,3,FALSE)</f>
        <v>UTA</v>
      </c>
      <c r="AN1071">
        <f si="171" t="shared"/>
        <v>1</v>
      </c>
      <c r="AO1071">
        <f si="172" t="shared"/>
        <v>1</v>
      </c>
      <c r="AP1071">
        <f si="173" t="shared"/>
        <v>1</v>
      </c>
      <c r="AQ1071">
        <f si="174" t="shared"/>
        <v>2</v>
      </c>
      <c r="AR1071">
        <f si="175" t="shared"/>
        <v>2</v>
      </c>
      <c r="AS1071">
        <f si="176" t="shared"/>
        <v>1</v>
      </c>
      <c r="AT1071">
        <f si="177" t="shared"/>
        <v>2</v>
      </c>
      <c r="AU1071">
        <f si="178" t="shared"/>
        <v>2</v>
      </c>
      <c r="AV1071">
        <f si="179" t="shared"/>
        <v>1</v>
      </c>
      <c r="AW1071">
        <f si="180" t="shared"/>
        <v>2</v>
      </c>
    </row>
    <row r="1072" spans="30:49" x14ac:dyDescent="0.25">
      <c r="AD1072">
        <v>1071</v>
      </c>
      <c r="AE1072" t="str">
        <f>VLOOKUP(Sheet1!B1094,Sheet2!$H$2:$J$300,3,FALSE)</f>
        <v>PHI</v>
      </c>
      <c r="AF1072" t="str">
        <f>VLOOKUP(Sheet1!C1094,Sheet2!$H$2:$J$300,3,FALSE)</f>
        <v>ATL</v>
      </c>
      <c r="AG1072" t="str">
        <f>VLOOKUP(Sheet1!D1094,Sheet2!$H$2:$J$300,3,FALSE)</f>
        <v>PHI</v>
      </c>
      <c r="AH1072" t="str">
        <f>VLOOKUP(Sheet1!E1094,Sheet2!$H$2:$J$300,3,FALSE)</f>
        <v>DEN</v>
      </c>
      <c r="AI1072" t="str">
        <f>VLOOKUP(Sheet1!F1094,Sheet2!$H$2:$J$300,3,FALSE)</f>
        <v>UTA</v>
      </c>
      <c r="AJ1072" t="str">
        <f>VLOOKUP(Sheet1!G1094,Sheet2!$H$2:$J$300,3,FALSE)</f>
        <v>ATL</v>
      </c>
      <c r="AK1072" t="str">
        <f>VLOOKUP(Sheet1!H1094,Sheet2!$H$2:$J$300,3,FALSE)</f>
        <v>HOU</v>
      </c>
      <c r="AL1072" t="str">
        <f>VLOOKUP(Sheet1!I1094,Sheet2!$H$2:$J$300,3,FALSE)</f>
        <v>DEN</v>
      </c>
      <c r="AM1072" t="str">
        <f>VLOOKUP(Sheet1!J1094,Sheet2!$H$2:$J$300,3,FALSE)</f>
        <v>UTA</v>
      </c>
      <c r="AN1072">
        <f si="171" t="shared"/>
        <v>2</v>
      </c>
      <c r="AO1072">
        <f si="172" t="shared"/>
        <v>2</v>
      </c>
      <c r="AP1072">
        <f si="173" t="shared"/>
        <v>2</v>
      </c>
      <c r="AQ1072">
        <f si="174" t="shared"/>
        <v>2</v>
      </c>
      <c r="AR1072">
        <f si="175" t="shared"/>
        <v>2</v>
      </c>
      <c r="AS1072">
        <f si="176" t="shared"/>
        <v>2</v>
      </c>
      <c r="AT1072">
        <f si="177" t="shared"/>
        <v>1</v>
      </c>
      <c r="AU1072">
        <f si="178" t="shared"/>
        <v>2</v>
      </c>
      <c r="AV1072">
        <f si="179" t="shared"/>
        <v>2</v>
      </c>
      <c r="AW1072">
        <f si="180" t="shared"/>
        <v>2</v>
      </c>
    </row>
    <row r="1073" spans="30:49" x14ac:dyDescent="0.25">
      <c r="AD1073">
        <v>1072</v>
      </c>
      <c r="AE1073" t="str">
        <f>VLOOKUP(Sheet1!B1095,Sheet2!$H$2:$J$300,3,FALSE)</f>
        <v>PHI</v>
      </c>
      <c r="AF1073" t="str">
        <f>VLOOKUP(Sheet1!C1095,Sheet2!$H$2:$J$300,3,FALSE)</f>
        <v>PHI</v>
      </c>
      <c r="AG1073" t="str">
        <f>VLOOKUP(Sheet1!D1095,Sheet2!$H$2:$J$300,3,FALSE)</f>
        <v>PHI</v>
      </c>
      <c r="AH1073" t="str">
        <f>VLOOKUP(Sheet1!E1095,Sheet2!$H$2:$J$300,3,FALSE)</f>
        <v>DEN</v>
      </c>
      <c r="AI1073" t="str">
        <f>VLOOKUP(Sheet1!F1095,Sheet2!$H$2:$J$300,3,FALSE)</f>
        <v>PHO</v>
      </c>
      <c r="AJ1073" t="str">
        <f>VLOOKUP(Sheet1!G1095,Sheet2!$H$2:$J$300,3,FALSE)</f>
        <v>UTA</v>
      </c>
      <c r="AK1073" t="str">
        <f>VLOOKUP(Sheet1!H1095,Sheet2!$H$2:$J$300,3,FALSE)</f>
        <v>SAC</v>
      </c>
      <c r="AL1073" t="str">
        <f>VLOOKUP(Sheet1!I1095,Sheet2!$H$2:$J$300,3,FALSE)</f>
        <v>PHO</v>
      </c>
      <c r="AM1073" t="str">
        <f>VLOOKUP(Sheet1!J1095,Sheet2!$H$2:$J$300,3,FALSE)</f>
        <v>PHI</v>
      </c>
      <c r="AN1073">
        <f si="171" t="shared"/>
        <v>4</v>
      </c>
      <c r="AO1073">
        <f si="172" t="shared"/>
        <v>4</v>
      </c>
      <c r="AP1073">
        <f si="173" t="shared"/>
        <v>4</v>
      </c>
      <c r="AQ1073">
        <f si="174" t="shared"/>
        <v>1</v>
      </c>
      <c r="AR1073">
        <f si="175" t="shared"/>
        <v>2</v>
      </c>
      <c r="AS1073">
        <f si="176" t="shared"/>
        <v>1</v>
      </c>
      <c r="AT1073">
        <f si="177" t="shared"/>
        <v>1</v>
      </c>
      <c r="AU1073">
        <f si="178" t="shared"/>
        <v>2</v>
      </c>
      <c r="AV1073">
        <f si="179" t="shared"/>
        <v>4</v>
      </c>
      <c r="AW1073">
        <f si="180" t="shared"/>
        <v>4</v>
      </c>
    </row>
    <row r="1074" spans="30:49" x14ac:dyDescent="0.25">
      <c r="AD1074">
        <v>1073</v>
      </c>
      <c r="AE1074" t="str">
        <f>VLOOKUP(Sheet1!B1096,Sheet2!$H$2:$J$300,3,FALSE)</f>
        <v>PHI</v>
      </c>
      <c r="AF1074" t="str">
        <f>VLOOKUP(Sheet1!C1096,Sheet2!$H$2:$J$300,3,FALSE)</f>
        <v>MIN</v>
      </c>
      <c r="AG1074" t="str">
        <f>VLOOKUP(Sheet1!D1096,Sheet2!$H$2:$J$300,3,FALSE)</f>
        <v>PHI</v>
      </c>
      <c r="AH1074" t="str">
        <f>VLOOKUP(Sheet1!E1096,Sheet2!$H$2:$J$300,3,FALSE)</f>
        <v>DEN</v>
      </c>
      <c r="AI1074" t="str">
        <f>VLOOKUP(Sheet1!F1096,Sheet2!$H$2:$J$300,3,FALSE)</f>
        <v>PHO</v>
      </c>
      <c r="AJ1074" t="str">
        <f>VLOOKUP(Sheet1!G1096,Sheet2!$H$2:$J$300,3,FALSE)</f>
        <v>UTA</v>
      </c>
      <c r="AK1074" t="str">
        <f>VLOOKUP(Sheet1!H1096,Sheet2!$H$2:$J$300,3,FALSE)</f>
        <v>SAC</v>
      </c>
      <c r="AL1074" t="str">
        <f>VLOOKUP(Sheet1!I1096,Sheet2!$H$2:$J$300,3,FALSE)</f>
        <v>PHO</v>
      </c>
      <c r="AM1074" t="str">
        <f>VLOOKUP(Sheet1!J1096,Sheet2!$H$2:$J$300,3,FALSE)</f>
        <v>PHI</v>
      </c>
      <c r="AN1074">
        <f si="171" t="shared"/>
        <v>3</v>
      </c>
      <c r="AO1074">
        <f si="172" t="shared"/>
        <v>1</v>
      </c>
      <c r="AP1074">
        <f si="173" t="shared"/>
        <v>3</v>
      </c>
      <c r="AQ1074">
        <f si="174" t="shared"/>
        <v>1</v>
      </c>
      <c r="AR1074">
        <f si="175" t="shared"/>
        <v>2</v>
      </c>
      <c r="AS1074">
        <f si="176" t="shared"/>
        <v>1</v>
      </c>
      <c r="AT1074">
        <f si="177" t="shared"/>
        <v>1</v>
      </c>
      <c r="AU1074">
        <f si="178" t="shared"/>
        <v>2</v>
      </c>
      <c r="AV1074">
        <f si="179" t="shared"/>
        <v>3</v>
      </c>
      <c r="AW1074">
        <f si="180" t="shared"/>
        <v>3</v>
      </c>
    </row>
    <row r="1075" spans="30:49" x14ac:dyDescent="0.25">
      <c r="AD1075">
        <v>1074</v>
      </c>
      <c r="AE1075" t="str">
        <f>VLOOKUP(Sheet1!B1097,Sheet2!$H$2:$J$300,3,FALSE)</f>
        <v>PHI</v>
      </c>
      <c r="AF1075" t="str">
        <f>VLOOKUP(Sheet1!C1097,Sheet2!$H$2:$J$300,3,FALSE)</f>
        <v>ATL</v>
      </c>
      <c r="AG1075" t="str">
        <f>VLOOKUP(Sheet1!D1097,Sheet2!$H$2:$J$300,3,FALSE)</f>
        <v>PHI</v>
      </c>
      <c r="AH1075" t="str">
        <f>VLOOKUP(Sheet1!E1097,Sheet2!$H$2:$J$300,3,FALSE)</f>
        <v>SAC</v>
      </c>
      <c r="AI1075" t="str">
        <f>VLOOKUP(Sheet1!F1097,Sheet2!$H$2:$J$300,3,FALSE)</f>
        <v>PHO</v>
      </c>
      <c r="AJ1075" t="str">
        <f>VLOOKUP(Sheet1!G1097,Sheet2!$H$2:$J$300,3,FALSE)</f>
        <v>HOU</v>
      </c>
      <c r="AK1075" t="str">
        <f>VLOOKUP(Sheet1!H1097,Sheet2!$H$2:$J$300,3,FALSE)</f>
        <v>ATL</v>
      </c>
      <c r="AL1075" t="str">
        <f>VLOOKUP(Sheet1!I1097,Sheet2!$H$2:$J$300,3,FALSE)</f>
        <v>DEN</v>
      </c>
      <c r="AM1075" t="str">
        <f>VLOOKUP(Sheet1!J1097,Sheet2!$H$2:$J$300,3,FALSE)</f>
        <v>UTA</v>
      </c>
      <c r="AN1075">
        <f si="171" t="shared"/>
        <v>2</v>
      </c>
      <c r="AO1075">
        <f si="172" t="shared"/>
        <v>2</v>
      </c>
      <c r="AP1075">
        <f si="173" t="shared"/>
        <v>2</v>
      </c>
      <c r="AQ1075">
        <f si="174" t="shared"/>
        <v>1</v>
      </c>
      <c r="AR1075">
        <f si="175" t="shared"/>
        <v>1</v>
      </c>
      <c r="AS1075">
        <f si="176" t="shared"/>
        <v>1</v>
      </c>
      <c r="AT1075">
        <f si="177" t="shared"/>
        <v>2</v>
      </c>
      <c r="AU1075">
        <f si="178" t="shared"/>
        <v>1</v>
      </c>
      <c r="AV1075">
        <f si="179" t="shared"/>
        <v>1</v>
      </c>
      <c r="AW1075">
        <f si="180" t="shared"/>
        <v>2</v>
      </c>
    </row>
    <row r="1076" spans="30:49" x14ac:dyDescent="0.25">
      <c r="AD1076">
        <v>1075</v>
      </c>
      <c r="AE1076" t="str">
        <f>VLOOKUP(Sheet1!B1098,Sheet2!$H$2:$J$300,3,FALSE)</f>
        <v>SAC</v>
      </c>
      <c r="AF1076" t="str">
        <f>VLOOKUP(Sheet1!C1098,Sheet2!$H$2:$J$300,3,FALSE)</f>
        <v>PHI</v>
      </c>
      <c r="AG1076" t="str">
        <f>VLOOKUP(Sheet1!D1098,Sheet2!$H$2:$J$300,3,FALSE)</f>
        <v>PHO</v>
      </c>
      <c r="AH1076" t="str">
        <f>VLOOKUP(Sheet1!E1098,Sheet2!$H$2:$J$300,3,FALSE)</f>
        <v>DEN</v>
      </c>
      <c r="AI1076" t="str">
        <f>VLOOKUP(Sheet1!F1098,Sheet2!$H$2:$J$300,3,FALSE)</f>
        <v>DEN</v>
      </c>
      <c r="AJ1076" t="str">
        <f>VLOOKUP(Sheet1!G1098,Sheet2!$H$2:$J$300,3,FALSE)</f>
        <v>PHO</v>
      </c>
      <c r="AK1076" t="str">
        <f>VLOOKUP(Sheet1!H1098,Sheet2!$H$2:$J$300,3,FALSE)</f>
        <v>ATL</v>
      </c>
      <c r="AL1076" t="str">
        <f>VLOOKUP(Sheet1!I1098,Sheet2!$H$2:$J$300,3,FALSE)</f>
        <v>UTA</v>
      </c>
      <c r="AM1076" t="str">
        <f>VLOOKUP(Sheet1!J1098,Sheet2!$H$2:$J$300,3,FALSE)</f>
        <v>MIN</v>
      </c>
      <c r="AN1076">
        <f si="171" t="shared"/>
        <v>1</v>
      </c>
      <c r="AO1076">
        <f si="172" t="shared"/>
        <v>1</v>
      </c>
      <c r="AP1076">
        <f si="173" t="shared"/>
        <v>2</v>
      </c>
      <c r="AQ1076">
        <f si="174" t="shared"/>
        <v>2</v>
      </c>
      <c r="AR1076">
        <f si="175" t="shared"/>
        <v>2</v>
      </c>
      <c r="AS1076">
        <f si="176" t="shared"/>
        <v>2</v>
      </c>
      <c r="AT1076">
        <f si="177" t="shared"/>
        <v>1</v>
      </c>
      <c r="AU1076">
        <f si="178" t="shared"/>
        <v>1</v>
      </c>
      <c r="AV1076">
        <f si="179" t="shared"/>
        <v>1</v>
      </c>
      <c r="AW1076">
        <f si="180" t="shared"/>
        <v>2</v>
      </c>
    </row>
    <row r="1077" spans="30:49" x14ac:dyDescent="0.25">
      <c r="AD1077">
        <v>1076</v>
      </c>
      <c r="AE1077" t="str">
        <f>VLOOKUP(Sheet1!B1099,Sheet2!$H$2:$J$300,3,FALSE)</f>
        <v>PHI</v>
      </c>
      <c r="AF1077" t="str">
        <f>VLOOKUP(Sheet1!C1099,Sheet2!$H$2:$J$300,3,FALSE)</f>
        <v>PHI</v>
      </c>
      <c r="AG1077" t="str">
        <f>VLOOKUP(Sheet1!D1099,Sheet2!$H$2:$J$300,3,FALSE)</f>
        <v>PHO</v>
      </c>
      <c r="AH1077" t="str">
        <f>VLOOKUP(Sheet1!E1099,Sheet2!$H$2:$J$300,3,FALSE)</f>
        <v>PHI</v>
      </c>
      <c r="AI1077" t="str">
        <f>VLOOKUP(Sheet1!F1099,Sheet2!$H$2:$J$300,3,FALSE)</f>
        <v>UTA</v>
      </c>
      <c r="AJ1077" t="str">
        <f>VLOOKUP(Sheet1!G1099,Sheet2!$H$2:$J$300,3,FALSE)</f>
        <v>PHO</v>
      </c>
      <c r="AK1077" t="str">
        <f>VLOOKUP(Sheet1!H1099,Sheet2!$H$2:$J$300,3,FALSE)</f>
        <v>PHO</v>
      </c>
      <c r="AL1077" t="str">
        <f>VLOOKUP(Sheet1!I1099,Sheet2!$H$2:$J$300,3,FALSE)</f>
        <v>DEN</v>
      </c>
      <c r="AM1077" t="str">
        <f>VLOOKUP(Sheet1!J1099,Sheet2!$H$2:$J$300,3,FALSE)</f>
        <v>PHO</v>
      </c>
      <c r="AN1077">
        <f si="171" t="shared"/>
        <v>3</v>
      </c>
      <c r="AO1077">
        <f si="172" t="shared"/>
        <v>3</v>
      </c>
      <c r="AP1077">
        <f si="173" t="shared"/>
        <v>4</v>
      </c>
      <c r="AQ1077">
        <f si="174" t="shared"/>
        <v>3</v>
      </c>
      <c r="AR1077">
        <f si="175" t="shared"/>
        <v>1</v>
      </c>
      <c r="AS1077">
        <f si="176" t="shared"/>
        <v>4</v>
      </c>
      <c r="AT1077">
        <f si="177" t="shared"/>
        <v>4</v>
      </c>
      <c r="AU1077">
        <f si="178" t="shared"/>
        <v>1</v>
      </c>
      <c r="AV1077">
        <f si="179" t="shared"/>
        <v>4</v>
      </c>
      <c r="AW1077">
        <f si="180" t="shared"/>
        <v>4</v>
      </c>
    </row>
    <row r="1078" spans="30:49" x14ac:dyDescent="0.25">
      <c r="AD1078">
        <v>1077</v>
      </c>
      <c r="AE1078" t="str">
        <f>VLOOKUP(Sheet1!B1100,Sheet2!$H$2:$J$300,3,FALSE)</f>
        <v>ATL</v>
      </c>
      <c r="AF1078" t="str">
        <f>VLOOKUP(Sheet1!C1100,Sheet2!$H$2:$J$300,3,FALSE)</f>
        <v>MIN</v>
      </c>
      <c r="AG1078" t="str">
        <f>VLOOKUP(Sheet1!D1100,Sheet2!$H$2:$J$300,3,FALSE)</f>
        <v>HOU</v>
      </c>
      <c r="AH1078" t="str">
        <f>VLOOKUP(Sheet1!E1100,Sheet2!$H$2:$J$300,3,FALSE)</f>
        <v>PHO</v>
      </c>
      <c r="AI1078" t="str">
        <f>VLOOKUP(Sheet1!F1100,Sheet2!$H$2:$J$300,3,FALSE)</f>
        <v>PHO</v>
      </c>
      <c r="AJ1078" t="str">
        <f>VLOOKUP(Sheet1!G1100,Sheet2!$H$2:$J$300,3,FALSE)</f>
        <v>PHI</v>
      </c>
      <c r="AK1078" t="str">
        <f>VLOOKUP(Sheet1!H1100,Sheet2!$H$2:$J$300,3,FALSE)</f>
        <v>PHO</v>
      </c>
      <c r="AL1078" t="str">
        <f>VLOOKUP(Sheet1!I1100,Sheet2!$H$2:$J$300,3,FALSE)</f>
        <v>DEN</v>
      </c>
      <c r="AM1078" t="str">
        <f>VLOOKUP(Sheet1!J1100,Sheet2!$H$2:$J$300,3,FALSE)</f>
        <v>UTA</v>
      </c>
      <c r="AN1078">
        <f si="171" t="shared"/>
        <v>1</v>
      </c>
      <c r="AO1078">
        <f si="172" t="shared"/>
        <v>1</v>
      </c>
      <c r="AP1078">
        <f si="173" t="shared"/>
        <v>1</v>
      </c>
      <c r="AQ1078">
        <f si="174" t="shared"/>
        <v>3</v>
      </c>
      <c r="AR1078">
        <f si="175" t="shared"/>
        <v>3</v>
      </c>
      <c r="AS1078">
        <f si="176" t="shared"/>
        <v>1</v>
      </c>
      <c r="AT1078">
        <f si="177" t="shared"/>
        <v>3</v>
      </c>
      <c r="AU1078">
        <f si="178" t="shared"/>
        <v>1</v>
      </c>
      <c r="AV1078">
        <f si="179" t="shared"/>
        <v>1</v>
      </c>
      <c r="AW1078">
        <f si="180" t="shared"/>
        <v>3</v>
      </c>
    </row>
    <row r="1079" spans="30:49" x14ac:dyDescent="0.25">
      <c r="AD1079">
        <v>1078</v>
      </c>
      <c r="AE1079" t="str">
        <f>VLOOKUP(Sheet1!B1101,Sheet2!$H$2:$J$300,3,FALSE)</f>
        <v>SAC</v>
      </c>
      <c r="AF1079" t="str">
        <f>VLOOKUP(Sheet1!C1101,Sheet2!$H$2:$J$300,3,FALSE)</f>
        <v>MIN</v>
      </c>
      <c r="AG1079" t="str">
        <f>VLOOKUP(Sheet1!D1101,Sheet2!$H$2:$J$300,3,FALSE)</f>
        <v>HOU</v>
      </c>
      <c r="AH1079" t="str">
        <f>VLOOKUP(Sheet1!E1101,Sheet2!$H$2:$J$300,3,FALSE)</f>
        <v>DEN</v>
      </c>
      <c r="AI1079" t="str">
        <f>VLOOKUP(Sheet1!F1101,Sheet2!$H$2:$J$300,3,FALSE)</f>
        <v>UTA</v>
      </c>
      <c r="AJ1079" t="str">
        <f>VLOOKUP(Sheet1!G1101,Sheet2!$H$2:$J$300,3,FALSE)</f>
        <v>PHO</v>
      </c>
      <c r="AK1079" t="str">
        <f>VLOOKUP(Sheet1!H1101,Sheet2!$H$2:$J$300,3,FALSE)</f>
        <v>PHO</v>
      </c>
      <c r="AL1079" t="str">
        <f>VLOOKUP(Sheet1!I1101,Sheet2!$H$2:$J$300,3,FALSE)</f>
        <v>PHO</v>
      </c>
      <c r="AM1079" t="str">
        <f>VLOOKUP(Sheet1!J1101,Sheet2!$H$2:$J$300,3,FALSE)</f>
        <v>UTA</v>
      </c>
      <c r="AN1079">
        <f si="171" t="shared"/>
        <v>1</v>
      </c>
      <c r="AO1079">
        <f si="172" t="shared"/>
        <v>1</v>
      </c>
      <c r="AP1079">
        <f si="173" t="shared"/>
        <v>1</v>
      </c>
      <c r="AQ1079">
        <f si="174" t="shared"/>
        <v>1</v>
      </c>
      <c r="AR1079">
        <f si="175" t="shared"/>
        <v>2</v>
      </c>
      <c r="AS1079">
        <f si="176" t="shared"/>
        <v>3</v>
      </c>
      <c r="AT1079">
        <f si="177" t="shared"/>
        <v>3</v>
      </c>
      <c r="AU1079">
        <f si="178" t="shared"/>
        <v>3</v>
      </c>
      <c r="AV1079">
        <f si="179" t="shared"/>
        <v>2</v>
      </c>
      <c r="AW1079">
        <f si="180" t="shared"/>
        <v>3</v>
      </c>
    </row>
    <row r="1080" spans="30:49" x14ac:dyDescent="0.25">
      <c r="AD1080">
        <v>1079</v>
      </c>
      <c r="AE1080" t="str">
        <f>VLOOKUP(Sheet1!B1102,Sheet2!$H$2:$J$300,3,FALSE)</f>
        <v>PHI</v>
      </c>
      <c r="AF1080" t="str">
        <f>VLOOKUP(Sheet1!C1102,Sheet2!$H$2:$J$300,3,FALSE)</f>
        <v>ATL</v>
      </c>
      <c r="AG1080" t="str">
        <f>VLOOKUP(Sheet1!D1102,Sheet2!$H$2:$J$300,3,FALSE)</f>
        <v>UTA</v>
      </c>
      <c r="AH1080" t="str">
        <f>VLOOKUP(Sheet1!E1102,Sheet2!$H$2:$J$300,3,FALSE)</f>
        <v>PHO</v>
      </c>
      <c r="AI1080" t="str">
        <f>VLOOKUP(Sheet1!F1102,Sheet2!$H$2:$J$300,3,FALSE)</f>
        <v>UTA</v>
      </c>
      <c r="AJ1080" t="str">
        <f>VLOOKUP(Sheet1!G1102,Sheet2!$H$2:$J$300,3,FALSE)</f>
        <v>PHO</v>
      </c>
      <c r="AK1080" t="str">
        <f>VLOOKUP(Sheet1!H1102,Sheet2!$H$2:$J$300,3,FALSE)</f>
        <v>DEN</v>
      </c>
      <c r="AL1080" t="str">
        <f>VLOOKUP(Sheet1!I1102,Sheet2!$H$2:$J$300,3,FALSE)</f>
        <v>DEN</v>
      </c>
      <c r="AM1080" t="str">
        <f>VLOOKUP(Sheet1!J1102,Sheet2!$H$2:$J$300,3,FALSE)</f>
        <v>UTA</v>
      </c>
      <c r="AN1080">
        <f si="171" t="shared"/>
        <v>1</v>
      </c>
      <c r="AO1080">
        <f si="172" t="shared"/>
        <v>1</v>
      </c>
      <c r="AP1080">
        <f si="173" t="shared"/>
        <v>3</v>
      </c>
      <c r="AQ1080">
        <f si="174" t="shared"/>
        <v>2</v>
      </c>
      <c r="AR1080">
        <f si="175" t="shared"/>
        <v>3</v>
      </c>
      <c r="AS1080">
        <f si="176" t="shared"/>
        <v>2</v>
      </c>
      <c r="AT1080">
        <f si="177" t="shared"/>
        <v>2</v>
      </c>
      <c r="AU1080">
        <f si="178" t="shared"/>
        <v>2</v>
      </c>
      <c r="AV1080">
        <f si="179" t="shared"/>
        <v>3</v>
      </c>
      <c r="AW1080">
        <f si="180" t="shared"/>
        <v>3</v>
      </c>
    </row>
    <row r="1081" spans="30:49" x14ac:dyDescent="0.25">
      <c r="AD1081">
        <v>1080</v>
      </c>
      <c r="AE1081" t="str">
        <f>VLOOKUP(Sheet1!B1103,Sheet2!$H$2:$J$300,3,FALSE)</f>
        <v>PHI</v>
      </c>
      <c r="AF1081" t="str">
        <f>VLOOKUP(Sheet1!C1103,Sheet2!$H$2:$J$300,3,FALSE)</f>
        <v>PHI</v>
      </c>
      <c r="AG1081" t="str">
        <f>VLOOKUP(Sheet1!D1103,Sheet2!$H$2:$J$300,3,FALSE)</f>
        <v>PHO</v>
      </c>
      <c r="AH1081" t="str">
        <f>VLOOKUP(Sheet1!E1103,Sheet2!$H$2:$J$300,3,FALSE)</f>
        <v>HOU</v>
      </c>
      <c r="AI1081" t="str">
        <f>VLOOKUP(Sheet1!F1103,Sheet2!$H$2:$J$300,3,FALSE)</f>
        <v>PHO</v>
      </c>
      <c r="AJ1081" t="str">
        <f>VLOOKUP(Sheet1!G1103,Sheet2!$H$2:$J$300,3,FALSE)</f>
        <v>PHO</v>
      </c>
      <c r="AK1081" t="str">
        <f>VLOOKUP(Sheet1!H1103,Sheet2!$H$2:$J$300,3,FALSE)</f>
        <v>PHO</v>
      </c>
      <c r="AL1081" t="str">
        <f>VLOOKUP(Sheet1!I1103,Sheet2!$H$2:$J$300,3,FALSE)</f>
        <v>DEN</v>
      </c>
      <c r="AM1081" t="str">
        <f>VLOOKUP(Sheet1!J1103,Sheet2!$H$2:$J$300,3,FALSE)</f>
        <v>DEN</v>
      </c>
      <c r="AN1081">
        <f si="171" t="shared"/>
        <v>2</v>
      </c>
      <c r="AO1081">
        <f si="172" t="shared"/>
        <v>2</v>
      </c>
      <c r="AP1081">
        <f si="173" t="shared"/>
        <v>4</v>
      </c>
      <c r="AQ1081">
        <f si="174" t="shared"/>
        <v>1</v>
      </c>
      <c r="AR1081">
        <f si="175" t="shared"/>
        <v>4</v>
      </c>
      <c r="AS1081">
        <f si="176" t="shared"/>
        <v>4</v>
      </c>
      <c r="AT1081">
        <f si="177" t="shared"/>
        <v>4</v>
      </c>
      <c r="AU1081">
        <f si="178" t="shared"/>
        <v>2</v>
      </c>
      <c r="AV1081">
        <f si="179" t="shared"/>
        <v>2</v>
      </c>
      <c r="AW1081">
        <f si="180" t="shared"/>
        <v>4</v>
      </c>
    </row>
    <row r="1082" spans="30:49" x14ac:dyDescent="0.25">
      <c r="AD1082">
        <v>1081</v>
      </c>
      <c r="AE1082" t="str">
        <f>VLOOKUP(Sheet1!B1104,Sheet2!$H$2:$J$300,3,FALSE)</f>
        <v>PHI</v>
      </c>
      <c r="AF1082" t="str">
        <f>VLOOKUP(Sheet1!C1104,Sheet2!$H$2:$J$300,3,FALSE)</f>
        <v>ATL</v>
      </c>
      <c r="AG1082" t="str">
        <f>VLOOKUP(Sheet1!D1104,Sheet2!$H$2:$J$300,3,FALSE)</f>
        <v>PHO</v>
      </c>
      <c r="AH1082" t="str">
        <f>VLOOKUP(Sheet1!E1104,Sheet2!$H$2:$J$300,3,FALSE)</f>
        <v>PHI</v>
      </c>
      <c r="AI1082" t="str">
        <f>VLOOKUP(Sheet1!F1104,Sheet2!$H$2:$J$300,3,FALSE)</f>
        <v>PHI</v>
      </c>
      <c r="AJ1082" t="str">
        <f>VLOOKUP(Sheet1!G1104,Sheet2!$H$2:$J$300,3,FALSE)</f>
        <v>HOU</v>
      </c>
      <c r="AK1082" t="str">
        <f>VLOOKUP(Sheet1!H1104,Sheet2!$H$2:$J$300,3,FALSE)</f>
        <v>PHO</v>
      </c>
      <c r="AL1082" t="str">
        <f>VLOOKUP(Sheet1!I1104,Sheet2!$H$2:$J$300,3,FALSE)</f>
        <v>DEN</v>
      </c>
      <c r="AM1082" t="str">
        <f>VLOOKUP(Sheet1!J1104,Sheet2!$H$2:$J$300,3,FALSE)</f>
        <v>MIN</v>
      </c>
      <c r="AN1082">
        <f si="171" t="shared"/>
        <v>3</v>
      </c>
      <c r="AO1082">
        <f si="172" t="shared"/>
        <v>1</v>
      </c>
      <c r="AP1082">
        <f si="173" t="shared"/>
        <v>2</v>
      </c>
      <c r="AQ1082">
        <f si="174" t="shared"/>
        <v>3</v>
      </c>
      <c r="AR1082">
        <f si="175" t="shared"/>
        <v>3</v>
      </c>
      <c r="AS1082">
        <f si="176" t="shared"/>
        <v>1</v>
      </c>
      <c r="AT1082">
        <f si="177" t="shared"/>
        <v>2</v>
      </c>
      <c r="AU1082">
        <f si="178" t="shared"/>
        <v>1</v>
      </c>
      <c r="AV1082">
        <f si="179" t="shared"/>
        <v>1</v>
      </c>
      <c r="AW1082">
        <f si="180" t="shared"/>
        <v>3</v>
      </c>
    </row>
    <row r="1083" spans="30:49" x14ac:dyDescent="0.25">
      <c r="AD1083">
        <v>1082</v>
      </c>
      <c r="AE1083" t="str">
        <f>VLOOKUP(Sheet1!B1105,Sheet2!$H$2:$J$300,3,FALSE)</f>
        <v>PHI</v>
      </c>
      <c r="AF1083" t="str">
        <f>VLOOKUP(Sheet1!C1105,Sheet2!$H$2:$J$300,3,FALSE)</f>
        <v>SAC</v>
      </c>
      <c r="AG1083" t="str">
        <f>VLOOKUP(Sheet1!D1105,Sheet2!$H$2:$J$300,3,FALSE)</f>
        <v>DEN</v>
      </c>
      <c r="AH1083" t="str">
        <f>VLOOKUP(Sheet1!E1105,Sheet2!$H$2:$J$300,3,FALSE)</f>
        <v>MIN</v>
      </c>
      <c r="AI1083" t="str">
        <f>VLOOKUP(Sheet1!F1105,Sheet2!$H$2:$J$300,3,FALSE)</f>
        <v>DEN</v>
      </c>
      <c r="AJ1083" t="str">
        <f>VLOOKUP(Sheet1!G1105,Sheet2!$H$2:$J$300,3,FALSE)</f>
        <v>HOU</v>
      </c>
      <c r="AK1083" t="str">
        <f>VLOOKUP(Sheet1!H1105,Sheet2!$H$2:$J$300,3,FALSE)</f>
        <v>HOU</v>
      </c>
      <c r="AL1083" t="str">
        <f>VLOOKUP(Sheet1!I1105,Sheet2!$H$2:$J$300,3,FALSE)</f>
        <v>PHO</v>
      </c>
      <c r="AM1083" t="str">
        <f>VLOOKUP(Sheet1!J1105,Sheet2!$H$2:$J$300,3,FALSE)</f>
        <v>MIN</v>
      </c>
      <c r="AN1083">
        <f si="171" t="shared"/>
        <v>1</v>
      </c>
      <c r="AO1083">
        <f si="172" t="shared"/>
        <v>1</v>
      </c>
      <c r="AP1083">
        <f si="173" t="shared"/>
        <v>2</v>
      </c>
      <c r="AQ1083">
        <f si="174" t="shared"/>
        <v>2</v>
      </c>
      <c r="AR1083">
        <f si="175" t="shared"/>
        <v>2</v>
      </c>
      <c r="AS1083">
        <f si="176" t="shared"/>
        <v>2</v>
      </c>
      <c r="AT1083">
        <f si="177" t="shared"/>
        <v>2</v>
      </c>
      <c r="AU1083">
        <f si="178" t="shared"/>
        <v>1</v>
      </c>
      <c r="AV1083">
        <f si="179" t="shared"/>
        <v>2</v>
      </c>
      <c r="AW1083">
        <f si="180" t="shared"/>
        <v>2</v>
      </c>
    </row>
    <row r="1084" spans="30:49" x14ac:dyDescent="0.25">
      <c r="AD1084">
        <v>1083</v>
      </c>
      <c r="AE1084" t="str">
        <f>VLOOKUP(Sheet1!B1106,Sheet2!$H$2:$J$300,3,FALSE)</f>
        <v>PHI</v>
      </c>
      <c r="AF1084" t="str">
        <f>VLOOKUP(Sheet1!C1106,Sheet2!$H$2:$J$300,3,FALSE)</f>
        <v>SAC</v>
      </c>
      <c r="AG1084" t="str">
        <f>VLOOKUP(Sheet1!D1106,Sheet2!$H$2:$J$300,3,FALSE)</f>
        <v>PHO</v>
      </c>
      <c r="AH1084" t="str">
        <f>VLOOKUP(Sheet1!E1106,Sheet2!$H$2:$J$300,3,FALSE)</f>
        <v>DEN</v>
      </c>
      <c r="AI1084" t="str">
        <f>VLOOKUP(Sheet1!F1106,Sheet2!$H$2:$J$300,3,FALSE)</f>
        <v>DEN</v>
      </c>
      <c r="AJ1084" t="str">
        <f>VLOOKUP(Sheet1!G1106,Sheet2!$H$2:$J$300,3,FALSE)</f>
        <v>PHO</v>
      </c>
      <c r="AK1084" t="str">
        <f>VLOOKUP(Sheet1!H1106,Sheet2!$H$2:$J$300,3,FALSE)</f>
        <v>SAC</v>
      </c>
      <c r="AL1084" t="str">
        <f>VLOOKUP(Sheet1!I1106,Sheet2!$H$2:$J$300,3,FALSE)</f>
        <v>PHI</v>
      </c>
      <c r="AM1084" t="str">
        <f>VLOOKUP(Sheet1!J1106,Sheet2!$H$2:$J$300,3,FALSE)</f>
        <v>PHO</v>
      </c>
      <c r="AN1084">
        <f si="171" t="shared"/>
        <v>2</v>
      </c>
      <c r="AO1084">
        <f si="172" t="shared"/>
        <v>2</v>
      </c>
      <c r="AP1084">
        <f si="173" t="shared"/>
        <v>3</v>
      </c>
      <c r="AQ1084">
        <f si="174" t="shared"/>
        <v>2</v>
      </c>
      <c r="AR1084">
        <f si="175" t="shared"/>
        <v>2</v>
      </c>
      <c r="AS1084">
        <f si="176" t="shared"/>
        <v>3</v>
      </c>
      <c r="AT1084">
        <f si="177" t="shared"/>
        <v>2</v>
      </c>
      <c r="AU1084">
        <f si="178" t="shared"/>
        <v>2</v>
      </c>
      <c r="AV1084">
        <f si="179" t="shared"/>
        <v>3</v>
      </c>
      <c r="AW1084">
        <f si="180" t="shared"/>
        <v>3</v>
      </c>
    </row>
    <row r="1085" spans="30:49" x14ac:dyDescent="0.25">
      <c r="AD1085">
        <v>1084</v>
      </c>
      <c r="AE1085" t="str">
        <f>VLOOKUP(Sheet1!B1107,Sheet2!$H$2:$J$300,3,FALSE)</f>
        <v>UTA</v>
      </c>
      <c r="AF1085" t="str">
        <f>VLOOKUP(Sheet1!C1107,Sheet2!$H$2:$J$300,3,FALSE)</f>
        <v>PHI</v>
      </c>
      <c r="AG1085" t="str">
        <f>VLOOKUP(Sheet1!D1107,Sheet2!$H$2:$J$300,3,FALSE)</f>
        <v>HOU</v>
      </c>
      <c r="AH1085" t="str">
        <f>VLOOKUP(Sheet1!E1107,Sheet2!$H$2:$J$300,3,FALSE)</f>
        <v>DEN</v>
      </c>
      <c r="AI1085" t="str">
        <f>VLOOKUP(Sheet1!F1107,Sheet2!$H$2:$J$300,3,FALSE)</f>
        <v>PHO</v>
      </c>
      <c r="AJ1085" t="str">
        <f>VLOOKUP(Sheet1!G1107,Sheet2!$H$2:$J$300,3,FALSE)</f>
        <v>PHO</v>
      </c>
      <c r="AK1085" t="str">
        <f>VLOOKUP(Sheet1!H1107,Sheet2!$H$2:$J$300,3,FALSE)</f>
        <v>PHO</v>
      </c>
      <c r="AL1085" t="str">
        <f>VLOOKUP(Sheet1!I1107,Sheet2!$H$2:$J$300,3,FALSE)</f>
        <v>DEN</v>
      </c>
      <c r="AM1085" t="str">
        <f>VLOOKUP(Sheet1!J1107,Sheet2!$H$2:$J$300,3,FALSE)</f>
        <v>UTA</v>
      </c>
      <c r="AN1085">
        <f si="171" t="shared"/>
        <v>2</v>
      </c>
      <c r="AO1085">
        <f si="172" t="shared"/>
        <v>1</v>
      </c>
      <c r="AP1085">
        <f si="173" t="shared"/>
        <v>1</v>
      </c>
      <c r="AQ1085">
        <f si="174" t="shared"/>
        <v>2</v>
      </c>
      <c r="AR1085">
        <f si="175" t="shared"/>
        <v>3</v>
      </c>
      <c r="AS1085">
        <f si="176" t="shared"/>
        <v>3</v>
      </c>
      <c r="AT1085">
        <f si="177" t="shared"/>
        <v>3</v>
      </c>
      <c r="AU1085">
        <f si="178" t="shared"/>
        <v>2</v>
      </c>
      <c r="AV1085">
        <f si="179" t="shared"/>
        <v>2</v>
      </c>
      <c r="AW1085">
        <f si="180" t="shared"/>
        <v>3</v>
      </c>
    </row>
    <row r="1086" spans="30:49" x14ac:dyDescent="0.25">
      <c r="AD1086">
        <v>1085</v>
      </c>
      <c r="AE1086" t="str">
        <f>VLOOKUP(Sheet1!B1108,Sheet2!$H$2:$J$300,3,FALSE)</f>
        <v>ATL</v>
      </c>
      <c r="AF1086" t="str">
        <f>VLOOKUP(Sheet1!C1108,Sheet2!$H$2:$J$300,3,FALSE)</f>
        <v>PHI</v>
      </c>
      <c r="AG1086" t="str">
        <f>VLOOKUP(Sheet1!D1108,Sheet2!$H$2:$J$300,3,FALSE)</f>
        <v>PHO</v>
      </c>
      <c r="AH1086" t="str">
        <f>VLOOKUP(Sheet1!E1108,Sheet2!$H$2:$J$300,3,FALSE)</f>
        <v>MIN</v>
      </c>
      <c r="AI1086" t="str">
        <f>VLOOKUP(Sheet1!F1108,Sheet2!$H$2:$J$300,3,FALSE)</f>
        <v>PHO</v>
      </c>
      <c r="AJ1086" t="str">
        <f>VLOOKUP(Sheet1!G1108,Sheet2!$H$2:$J$300,3,FALSE)</f>
        <v>UTA</v>
      </c>
      <c r="AK1086" t="str">
        <f>VLOOKUP(Sheet1!H1108,Sheet2!$H$2:$J$300,3,FALSE)</f>
        <v>ATL</v>
      </c>
      <c r="AL1086" t="str">
        <f>VLOOKUP(Sheet1!I1108,Sheet2!$H$2:$J$300,3,FALSE)</f>
        <v>DEN</v>
      </c>
      <c r="AM1086" t="str">
        <f>VLOOKUP(Sheet1!J1108,Sheet2!$H$2:$J$300,3,FALSE)</f>
        <v>UTA</v>
      </c>
      <c r="AN1086">
        <f si="171" t="shared"/>
        <v>2</v>
      </c>
      <c r="AO1086">
        <f si="172" t="shared"/>
        <v>1</v>
      </c>
      <c r="AP1086">
        <f si="173" t="shared"/>
        <v>2</v>
      </c>
      <c r="AQ1086">
        <f si="174" t="shared"/>
        <v>1</v>
      </c>
      <c r="AR1086">
        <f si="175" t="shared"/>
        <v>2</v>
      </c>
      <c r="AS1086">
        <f si="176" t="shared"/>
        <v>2</v>
      </c>
      <c r="AT1086">
        <f si="177" t="shared"/>
        <v>2</v>
      </c>
      <c r="AU1086">
        <f si="178" t="shared"/>
        <v>1</v>
      </c>
      <c r="AV1086">
        <f si="179" t="shared"/>
        <v>2</v>
      </c>
      <c r="AW1086">
        <f si="180" t="shared"/>
        <v>2</v>
      </c>
    </row>
    <row r="1087" spans="30:49" x14ac:dyDescent="0.25">
      <c r="AD1087">
        <v>1086</v>
      </c>
      <c r="AE1087" t="str">
        <f>VLOOKUP(Sheet1!B1109,Sheet2!$H$2:$J$300,3,FALSE)</f>
        <v>PHI</v>
      </c>
      <c r="AF1087" t="str">
        <f>VLOOKUP(Sheet1!C1109,Sheet2!$H$2:$J$300,3,FALSE)</f>
        <v>ATL</v>
      </c>
      <c r="AG1087" t="str">
        <f>VLOOKUP(Sheet1!D1109,Sheet2!$H$2:$J$300,3,FALSE)</f>
        <v>PHO</v>
      </c>
      <c r="AH1087" t="str">
        <f>VLOOKUP(Sheet1!E1109,Sheet2!$H$2:$J$300,3,FALSE)</f>
        <v>DEN</v>
      </c>
      <c r="AI1087" t="str">
        <f>VLOOKUP(Sheet1!F1109,Sheet2!$H$2:$J$300,3,FALSE)</f>
        <v>UTA</v>
      </c>
      <c r="AJ1087" t="str">
        <f>VLOOKUP(Sheet1!G1109,Sheet2!$H$2:$J$300,3,FALSE)</f>
        <v>HOU</v>
      </c>
      <c r="AK1087" t="str">
        <f>VLOOKUP(Sheet1!H1109,Sheet2!$H$2:$J$300,3,FALSE)</f>
        <v>PHO</v>
      </c>
      <c r="AL1087" t="str">
        <f>VLOOKUP(Sheet1!I1109,Sheet2!$H$2:$J$300,3,FALSE)</f>
        <v>PHO</v>
      </c>
      <c r="AM1087" t="str">
        <f>VLOOKUP(Sheet1!J1109,Sheet2!$H$2:$J$300,3,FALSE)</f>
        <v>MIN</v>
      </c>
      <c r="AN1087">
        <f si="171" t="shared"/>
        <v>1</v>
      </c>
      <c r="AO1087">
        <f si="172" t="shared"/>
        <v>1</v>
      </c>
      <c r="AP1087">
        <f si="173" t="shared"/>
        <v>3</v>
      </c>
      <c r="AQ1087">
        <f si="174" t="shared"/>
        <v>1</v>
      </c>
      <c r="AR1087">
        <f si="175" t="shared"/>
        <v>1</v>
      </c>
      <c r="AS1087">
        <f si="176" t="shared"/>
        <v>1</v>
      </c>
      <c r="AT1087">
        <f si="177" t="shared"/>
        <v>3</v>
      </c>
      <c r="AU1087">
        <f si="178" t="shared"/>
        <v>3</v>
      </c>
      <c r="AV1087">
        <f si="179" t="shared"/>
        <v>1</v>
      </c>
      <c r="AW1087">
        <f si="180" t="shared"/>
        <v>3</v>
      </c>
    </row>
    <row r="1088" spans="30:49" x14ac:dyDescent="0.25">
      <c r="AD1088">
        <v>1087</v>
      </c>
      <c r="AE1088" t="str">
        <f>VLOOKUP(Sheet1!B1110,Sheet2!$H$2:$J$300,3,FALSE)</f>
        <v>PHI</v>
      </c>
      <c r="AF1088" t="str">
        <f>VLOOKUP(Sheet1!C1110,Sheet2!$H$2:$J$300,3,FALSE)</f>
        <v>MIN</v>
      </c>
      <c r="AG1088" t="str">
        <f>VLOOKUP(Sheet1!D1110,Sheet2!$H$2:$J$300,3,FALSE)</f>
        <v>PHI</v>
      </c>
      <c r="AH1088" t="str">
        <f>VLOOKUP(Sheet1!E1110,Sheet2!$H$2:$J$300,3,FALSE)</f>
        <v>DEN</v>
      </c>
      <c r="AI1088" t="str">
        <f>VLOOKUP(Sheet1!F1110,Sheet2!$H$2:$J$300,3,FALSE)</f>
        <v>PHO</v>
      </c>
      <c r="AJ1088" t="str">
        <f>VLOOKUP(Sheet1!G1110,Sheet2!$H$2:$J$300,3,FALSE)</f>
        <v>UTA</v>
      </c>
      <c r="AK1088" t="str">
        <f>VLOOKUP(Sheet1!H1110,Sheet2!$H$2:$J$300,3,FALSE)</f>
        <v>SAC</v>
      </c>
      <c r="AL1088" t="str">
        <f>VLOOKUP(Sheet1!I1110,Sheet2!$H$2:$J$300,3,FALSE)</f>
        <v>PHO</v>
      </c>
      <c r="AM1088" t="str">
        <f>VLOOKUP(Sheet1!J1110,Sheet2!$H$2:$J$300,3,FALSE)</f>
        <v>DEN</v>
      </c>
      <c r="AN1088">
        <f si="171" t="shared"/>
        <v>2</v>
      </c>
      <c r="AO1088">
        <f si="172" t="shared"/>
        <v>1</v>
      </c>
      <c r="AP1088">
        <f si="173" t="shared"/>
        <v>2</v>
      </c>
      <c r="AQ1088">
        <f si="174" t="shared"/>
        <v>2</v>
      </c>
      <c r="AR1088">
        <f si="175" t="shared"/>
        <v>2</v>
      </c>
      <c r="AS1088">
        <f si="176" t="shared"/>
        <v>1</v>
      </c>
      <c r="AT1088">
        <f si="177" t="shared"/>
        <v>1</v>
      </c>
      <c r="AU1088">
        <f si="178" t="shared"/>
        <v>2</v>
      </c>
      <c r="AV1088">
        <f si="179" t="shared"/>
        <v>2</v>
      </c>
      <c r="AW1088">
        <f si="180" t="shared"/>
        <v>2</v>
      </c>
    </row>
    <row r="1089" spans="30:49" x14ac:dyDescent="0.25">
      <c r="AD1089">
        <v>1088</v>
      </c>
      <c r="AE1089" t="str">
        <f>VLOOKUP(Sheet1!B1111,Sheet2!$H$2:$J$300,3,FALSE)</f>
        <v>PHI</v>
      </c>
      <c r="AF1089" t="str">
        <f>VLOOKUP(Sheet1!C1111,Sheet2!$H$2:$J$300,3,FALSE)</f>
        <v>PHI</v>
      </c>
      <c r="AG1089" t="str">
        <f>VLOOKUP(Sheet1!D1111,Sheet2!$H$2:$J$300,3,FALSE)</f>
        <v>DEN</v>
      </c>
      <c r="AH1089" t="str">
        <f>VLOOKUP(Sheet1!E1111,Sheet2!$H$2:$J$300,3,FALSE)</f>
        <v>HOU</v>
      </c>
      <c r="AI1089" t="str">
        <f>VLOOKUP(Sheet1!F1111,Sheet2!$H$2:$J$300,3,FALSE)</f>
        <v>DEN</v>
      </c>
      <c r="AJ1089" t="str">
        <f>VLOOKUP(Sheet1!G1111,Sheet2!$H$2:$J$300,3,FALSE)</f>
        <v>PHO</v>
      </c>
      <c r="AK1089" t="str">
        <f>VLOOKUP(Sheet1!H1111,Sheet2!$H$2:$J$300,3,FALSE)</f>
        <v>HOU</v>
      </c>
      <c r="AL1089" t="str">
        <f>VLOOKUP(Sheet1!I1111,Sheet2!$H$2:$J$300,3,FALSE)</f>
        <v>PHO</v>
      </c>
      <c r="AM1089" t="str">
        <f>VLOOKUP(Sheet1!J1111,Sheet2!$H$2:$J$300,3,FALSE)</f>
        <v>PHI</v>
      </c>
      <c r="AN1089">
        <f si="171" t="shared"/>
        <v>3</v>
      </c>
      <c r="AO1089">
        <f si="172" t="shared"/>
        <v>3</v>
      </c>
      <c r="AP1089">
        <f si="173" t="shared"/>
        <v>2</v>
      </c>
      <c r="AQ1089">
        <f si="174" t="shared"/>
        <v>2</v>
      </c>
      <c r="AR1089">
        <f si="175" t="shared"/>
        <v>2</v>
      </c>
      <c r="AS1089">
        <f si="176" t="shared"/>
        <v>2</v>
      </c>
      <c r="AT1089">
        <f si="177" t="shared"/>
        <v>2</v>
      </c>
      <c r="AU1089">
        <f si="178" t="shared"/>
        <v>2</v>
      </c>
      <c r="AV1089">
        <f si="179" t="shared"/>
        <v>3</v>
      </c>
      <c r="AW1089">
        <f si="180" t="shared"/>
        <v>3</v>
      </c>
    </row>
    <row r="1090" spans="30:49" x14ac:dyDescent="0.25">
      <c r="AD1090">
        <v>1089</v>
      </c>
      <c r="AE1090" t="str">
        <f>VLOOKUP(Sheet1!B1112,Sheet2!$H$2:$J$300,3,FALSE)</f>
        <v>PHI</v>
      </c>
      <c r="AF1090" t="str">
        <f>VLOOKUP(Sheet1!C1112,Sheet2!$H$2:$J$300,3,FALSE)</f>
        <v>UTA</v>
      </c>
      <c r="AG1090" t="str">
        <f>VLOOKUP(Sheet1!D1112,Sheet2!$H$2:$J$300,3,FALSE)</f>
        <v>PHO</v>
      </c>
      <c r="AH1090" t="str">
        <f>VLOOKUP(Sheet1!E1112,Sheet2!$H$2:$J$300,3,FALSE)</f>
        <v>DEN</v>
      </c>
      <c r="AI1090" t="str">
        <f>VLOOKUP(Sheet1!F1112,Sheet2!$H$2:$J$300,3,FALSE)</f>
        <v>PHO</v>
      </c>
      <c r="AJ1090" t="str">
        <f>VLOOKUP(Sheet1!G1112,Sheet2!$H$2:$J$300,3,FALSE)</f>
        <v>UTA</v>
      </c>
      <c r="AK1090" t="str">
        <f>VLOOKUP(Sheet1!H1112,Sheet2!$H$2:$J$300,3,FALSE)</f>
        <v>PHO</v>
      </c>
      <c r="AL1090" t="str">
        <f>VLOOKUP(Sheet1!I1112,Sheet2!$H$2:$J$300,3,FALSE)</f>
        <v>PHI</v>
      </c>
      <c r="AM1090" t="str">
        <f>VLOOKUP(Sheet1!J1112,Sheet2!$H$2:$J$300,3,FALSE)</f>
        <v>MIN</v>
      </c>
      <c r="AN1090">
        <f si="171" t="shared"/>
        <v>2</v>
      </c>
      <c r="AO1090">
        <f si="172" t="shared"/>
        <v>2</v>
      </c>
      <c r="AP1090">
        <f si="173" t="shared"/>
        <v>3</v>
      </c>
      <c r="AQ1090">
        <f si="174" t="shared"/>
        <v>1</v>
      </c>
      <c r="AR1090">
        <f si="175" t="shared"/>
        <v>3</v>
      </c>
      <c r="AS1090">
        <f si="176" t="shared"/>
        <v>2</v>
      </c>
      <c r="AT1090">
        <f si="177" t="shared"/>
        <v>3</v>
      </c>
      <c r="AU1090">
        <f si="178" t="shared"/>
        <v>2</v>
      </c>
      <c r="AV1090">
        <f si="179" t="shared"/>
        <v>1</v>
      </c>
      <c r="AW1090">
        <f si="180" t="shared"/>
        <v>3</v>
      </c>
    </row>
    <row r="1091" spans="30:49" x14ac:dyDescent="0.25">
      <c r="AD1091">
        <v>1090</v>
      </c>
      <c r="AE1091" t="str">
        <f>VLOOKUP(Sheet1!B1113,Sheet2!$H$2:$J$300,3,FALSE)</f>
        <v>PHI</v>
      </c>
      <c r="AF1091" t="str">
        <f>VLOOKUP(Sheet1!C1113,Sheet2!$H$2:$J$300,3,FALSE)</f>
        <v>UTA</v>
      </c>
      <c r="AG1091" t="str">
        <f>VLOOKUP(Sheet1!D1113,Sheet2!$H$2:$J$300,3,FALSE)</f>
        <v>DEN</v>
      </c>
      <c r="AH1091" t="str">
        <f>VLOOKUP(Sheet1!E1113,Sheet2!$H$2:$J$300,3,FALSE)</f>
        <v>DEN</v>
      </c>
      <c r="AI1091" t="str">
        <f>VLOOKUP(Sheet1!F1113,Sheet2!$H$2:$J$300,3,FALSE)</f>
        <v>PHO</v>
      </c>
      <c r="AJ1091" t="str">
        <f>VLOOKUP(Sheet1!G1113,Sheet2!$H$2:$J$300,3,FALSE)</f>
        <v>HOU</v>
      </c>
      <c r="AK1091" t="str">
        <f>VLOOKUP(Sheet1!H1113,Sheet2!$H$2:$J$300,3,FALSE)</f>
        <v>HOU</v>
      </c>
      <c r="AL1091" t="str">
        <f>VLOOKUP(Sheet1!I1113,Sheet2!$H$2:$J$300,3,FALSE)</f>
        <v>UTA</v>
      </c>
      <c r="AM1091" t="str">
        <f>VLOOKUP(Sheet1!J1113,Sheet2!$H$2:$J$300,3,FALSE)</f>
        <v>PHI</v>
      </c>
      <c r="AN1091">
        <f si="171" t="shared"/>
        <v>2</v>
      </c>
      <c r="AO1091">
        <f si="172" t="shared"/>
        <v>2</v>
      </c>
      <c r="AP1091">
        <f si="173" t="shared"/>
        <v>2</v>
      </c>
      <c r="AQ1091">
        <f si="174" t="shared"/>
        <v>2</v>
      </c>
      <c r="AR1091">
        <f si="175" t="shared"/>
        <v>1</v>
      </c>
      <c r="AS1091">
        <f si="176" t="shared"/>
        <v>2</v>
      </c>
      <c r="AT1091">
        <f si="177" t="shared"/>
        <v>2</v>
      </c>
      <c r="AU1091">
        <f si="178" t="shared"/>
        <v>2</v>
      </c>
      <c r="AV1091">
        <f si="179" t="shared"/>
        <v>2</v>
      </c>
      <c r="AW1091">
        <f si="180" t="shared"/>
        <v>2</v>
      </c>
    </row>
    <row r="1092" spans="30:49" x14ac:dyDescent="0.25">
      <c r="AD1092">
        <v>1091</v>
      </c>
      <c r="AE1092" t="str">
        <f>VLOOKUP(Sheet1!B1114,Sheet2!$H$2:$J$300,3,FALSE)</f>
        <v>PHI</v>
      </c>
      <c r="AF1092" t="str">
        <f>VLOOKUP(Sheet1!C1114,Sheet2!$H$2:$J$300,3,FALSE)</f>
        <v>MIN</v>
      </c>
      <c r="AG1092" t="str">
        <f>VLOOKUP(Sheet1!D1114,Sheet2!$H$2:$J$300,3,FALSE)</f>
        <v>PHI</v>
      </c>
      <c r="AH1092" t="str">
        <f>VLOOKUP(Sheet1!E1114,Sheet2!$H$2:$J$300,3,FALSE)</f>
        <v>DEN</v>
      </c>
      <c r="AI1092" t="str">
        <f>VLOOKUP(Sheet1!F1114,Sheet2!$H$2:$J$300,3,FALSE)</f>
        <v>DEN</v>
      </c>
      <c r="AJ1092" t="str">
        <f>VLOOKUP(Sheet1!G1114,Sheet2!$H$2:$J$300,3,FALSE)</f>
        <v>PHO</v>
      </c>
      <c r="AK1092" t="str">
        <f>VLOOKUP(Sheet1!H1114,Sheet2!$H$2:$J$300,3,FALSE)</f>
        <v>PHO</v>
      </c>
      <c r="AL1092" t="str">
        <f>VLOOKUP(Sheet1!I1114,Sheet2!$H$2:$J$300,3,FALSE)</f>
        <v>MIN</v>
      </c>
      <c r="AM1092" t="str">
        <f>VLOOKUP(Sheet1!J1114,Sheet2!$H$2:$J$300,3,FALSE)</f>
        <v>DEN</v>
      </c>
      <c r="AN1092">
        <f si="171" t="shared"/>
        <v>2</v>
      </c>
      <c r="AO1092">
        <f si="172" t="shared"/>
        <v>2</v>
      </c>
      <c r="AP1092">
        <f si="173" t="shared"/>
        <v>2</v>
      </c>
      <c r="AQ1092">
        <f si="174" t="shared"/>
        <v>3</v>
      </c>
      <c r="AR1092">
        <f si="175" t="shared"/>
        <v>3</v>
      </c>
      <c r="AS1092">
        <f si="176" t="shared"/>
        <v>2</v>
      </c>
      <c r="AT1092">
        <f si="177" t="shared"/>
        <v>2</v>
      </c>
      <c r="AU1092">
        <f si="178" t="shared"/>
        <v>2</v>
      </c>
      <c r="AV1092">
        <f si="179" t="shared"/>
        <v>3</v>
      </c>
      <c r="AW1092">
        <f si="180" t="shared"/>
        <v>3</v>
      </c>
    </row>
    <row r="1093" spans="30:49" x14ac:dyDescent="0.25">
      <c r="AD1093">
        <v>1092</v>
      </c>
      <c r="AE1093" t="str">
        <f>VLOOKUP(Sheet1!B1115,Sheet2!$H$2:$J$300,3,FALSE)</f>
        <v>SAC</v>
      </c>
      <c r="AF1093" t="str">
        <f>VLOOKUP(Sheet1!C1115,Sheet2!$H$2:$J$300,3,FALSE)</f>
        <v>MIN</v>
      </c>
      <c r="AG1093" t="str">
        <f>VLOOKUP(Sheet1!D1115,Sheet2!$H$2:$J$300,3,FALSE)</f>
        <v>HOU</v>
      </c>
      <c r="AH1093" t="str">
        <f>VLOOKUP(Sheet1!E1115,Sheet2!$H$2:$J$300,3,FALSE)</f>
        <v>DEN</v>
      </c>
      <c r="AI1093" t="str">
        <f>VLOOKUP(Sheet1!F1115,Sheet2!$H$2:$J$300,3,FALSE)</f>
        <v>DEN</v>
      </c>
      <c r="AJ1093" t="str">
        <f>VLOOKUP(Sheet1!G1115,Sheet2!$H$2:$J$300,3,FALSE)</f>
        <v>PHI</v>
      </c>
      <c r="AK1093" t="str">
        <f>VLOOKUP(Sheet1!H1115,Sheet2!$H$2:$J$300,3,FALSE)</f>
        <v>SAC</v>
      </c>
      <c r="AL1093" t="str">
        <f>VLOOKUP(Sheet1!I1115,Sheet2!$H$2:$J$300,3,FALSE)</f>
        <v>UTA</v>
      </c>
      <c r="AM1093" t="str">
        <f>VLOOKUP(Sheet1!J1115,Sheet2!$H$2:$J$300,3,FALSE)</f>
        <v>UTA</v>
      </c>
      <c r="AN1093">
        <f si="171" t="shared"/>
        <v>2</v>
      </c>
      <c r="AO1093">
        <f si="172" t="shared"/>
        <v>1</v>
      </c>
      <c r="AP1093">
        <f si="173" t="shared"/>
        <v>1</v>
      </c>
      <c r="AQ1093">
        <f si="174" t="shared"/>
        <v>2</v>
      </c>
      <c r="AR1093">
        <f si="175" t="shared"/>
        <v>2</v>
      </c>
      <c r="AS1093">
        <f si="176" t="shared"/>
        <v>1</v>
      </c>
      <c r="AT1093">
        <f si="177" t="shared"/>
        <v>2</v>
      </c>
      <c r="AU1093">
        <f si="178" t="shared"/>
        <v>2</v>
      </c>
      <c r="AV1093">
        <f si="179" t="shared"/>
        <v>2</v>
      </c>
      <c r="AW1093">
        <f si="180" t="shared"/>
        <v>2</v>
      </c>
    </row>
    <row r="1094" spans="30:49" x14ac:dyDescent="0.25">
      <c r="AD1094">
        <v>1093</v>
      </c>
      <c r="AE1094" t="str">
        <f>VLOOKUP(Sheet1!B1116,Sheet2!$H$2:$J$300,3,FALSE)</f>
        <v>PHI</v>
      </c>
      <c r="AF1094" t="str">
        <f>VLOOKUP(Sheet1!C1116,Sheet2!$H$2:$J$300,3,FALSE)</f>
        <v>ATL</v>
      </c>
      <c r="AG1094" t="str">
        <f>VLOOKUP(Sheet1!D1116,Sheet2!$H$2:$J$300,3,FALSE)</f>
        <v>PHO</v>
      </c>
      <c r="AH1094" t="str">
        <f>VLOOKUP(Sheet1!E1116,Sheet2!$H$2:$J$300,3,FALSE)</f>
        <v>HOU</v>
      </c>
      <c r="AI1094" t="str">
        <f>VLOOKUP(Sheet1!F1116,Sheet2!$H$2:$J$300,3,FALSE)</f>
        <v>PHO</v>
      </c>
      <c r="AJ1094" t="str">
        <f>VLOOKUP(Sheet1!G1116,Sheet2!$H$2:$J$300,3,FALSE)</f>
        <v>PHI</v>
      </c>
      <c r="AK1094" t="str">
        <f>VLOOKUP(Sheet1!H1116,Sheet2!$H$2:$J$300,3,FALSE)</f>
        <v>HOU</v>
      </c>
      <c r="AL1094" t="str">
        <f>VLOOKUP(Sheet1!I1116,Sheet2!$H$2:$J$300,3,FALSE)</f>
        <v>DEN</v>
      </c>
      <c r="AM1094" t="str">
        <f>VLOOKUP(Sheet1!J1116,Sheet2!$H$2:$J$300,3,FALSE)</f>
        <v>MIN</v>
      </c>
      <c r="AN1094">
        <f si="171" t="shared"/>
        <v>2</v>
      </c>
      <c r="AO1094">
        <f si="172" t="shared"/>
        <v>1</v>
      </c>
      <c r="AP1094">
        <f si="173" t="shared"/>
        <v>2</v>
      </c>
      <c r="AQ1094">
        <f si="174" t="shared"/>
        <v>2</v>
      </c>
      <c r="AR1094">
        <f si="175" t="shared"/>
        <v>2</v>
      </c>
      <c r="AS1094">
        <f si="176" t="shared"/>
        <v>2</v>
      </c>
      <c r="AT1094">
        <f si="177" t="shared"/>
        <v>2</v>
      </c>
      <c r="AU1094">
        <f si="178" t="shared"/>
        <v>1</v>
      </c>
      <c r="AV1094">
        <f si="179" t="shared"/>
        <v>1</v>
      </c>
      <c r="AW1094">
        <f si="180" t="shared"/>
        <v>2</v>
      </c>
    </row>
    <row r="1095" spans="30:49" x14ac:dyDescent="0.25">
      <c r="AD1095">
        <v>1094</v>
      </c>
      <c r="AE1095" t="str">
        <f>VLOOKUP(Sheet1!B1117,Sheet2!$H$2:$J$300,3,FALSE)</f>
        <v>PHI</v>
      </c>
      <c r="AF1095" t="str">
        <f>VLOOKUP(Sheet1!C1117,Sheet2!$H$2:$J$300,3,FALSE)</f>
        <v>ATL</v>
      </c>
      <c r="AG1095" t="str">
        <f>VLOOKUP(Sheet1!D1117,Sheet2!$H$2:$J$300,3,FALSE)</f>
        <v>PHO</v>
      </c>
      <c r="AH1095" t="str">
        <f>VLOOKUP(Sheet1!E1117,Sheet2!$H$2:$J$300,3,FALSE)</f>
        <v>DEN</v>
      </c>
      <c r="AI1095" t="str">
        <f>VLOOKUP(Sheet1!F1117,Sheet2!$H$2:$J$300,3,FALSE)</f>
        <v>DEN</v>
      </c>
      <c r="AJ1095" t="str">
        <f>VLOOKUP(Sheet1!G1117,Sheet2!$H$2:$J$300,3,FALSE)</f>
        <v>UTA</v>
      </c>
      <c r="AK1095" t="str">
        <f>VLOOKUP(Sheet1!H1117,Sheet2!$H$2:$J$300,3,FALSE)</f>
        <v>ATL</v>
      </c>
      <c r="AL1095" t="str">
        <f>VLOOKUP(Sheet1!I1117,Sheet2!$H$2:$J$300,3,FALSE)</f>
        <v>DEN</v>
      </c>
      <c r="AM1095" t="str">
        <f>VLOOKUP(Sheet1!J1117,Sheet2!$H$2:$J$300,3,FALSE)</f>
        <v>PHI</v>
      </c>
      <c r="AN1095">
        <f si="171" t="shared"/>
        <v>2</v>
      </c>
      <c r="AO1095">
        <f si="172" t="shared"/>
        <v>2</v>
      </c>
      <c r="AP1095">
        <f si="173" t="shared"/>
        <v>1</v>
      </c>
      <c r="AQ1095">
        <f si="174" t="shared"/>
        <v>3</v>
      </c>
      <c r="AR1095">
        <f si="175" t="shared"/>
        <v>3</v>
      </c>
      <c r="AS1095">
        <f si="176" t="shared"/>
        <v>1</v>
      </c>
      <c r="AT1095">
        <f si="177" t="shared"/>
        <v>2</v>
      </c>
      <c r="AU1095">
        <f si="178" t="shared"/>
        <v>3</v>
      </c>
      <c r="AV1095">
        <f si="179" t="shared"/>
        <v>2</v>
      </c>
      <c r="AW1095">
        <f si="180" t="shared"/>
        <v>3</v>
      </c>
    </row>
    <row r="1096" spans="30:49" x14ac:dyDescent="0.25">
      <c r="AD1096">
        <v>1095</v>
      </c>
      <c r="AE1096" t="str">
        <f>VLOOKUP(Sheet1!B1118,Sheet2!$H$2:$J$300,3,FALSE)</f>
        <v>UTA</v>
      </c>
      <c r="AF1096" t="str">
        <f>VLOOKUP(Sheet1!C1118,Sheet2!$H$2:$J$300,3,FALSE)</f>
        <v>PHI</v>
      </c>
      <c r="AG1096" t="str">
        <f>VLOOKUP(Sheet1!D1118,Sheet2!$H$2:$J$300,3,FALSE)</f>
        <v>PHO</v>
      </c>
      <c r="AH1096" t="str">
        <f>VLOOKUP(Sheet1!E1118,Sheet2!$H$2:$J$300,3,FALSE)</f>
        <v>DEN</v>
      </c>
      <c r="AI1096" t="str">
        <f>VLOOKUP(Sheet1!F1118,Sheet2!$H$2:$J$300,3,FALSE)</f>
        <v>PHO</v>
      </c>
      <c r="AJ1096" t="str">
        <f>VLOOKUP(Sheet1!G1118,Sheet2!$H$2:$J$300,3,FALSE)</f>
        <v>PHI</v>
      </c>
      <c r="AK1096" t="str">
        <f>VLOOKUP(Sheet1!H1118,Sheet2!$H$2:$J$300,3,FALSE)</f>
        <v>HOU</v>
      </c>
      <c r="AL1096" t="str">
        <f>VLOOKUP(Sheet1!I1118,Sheet2!$H$2:$J$300,3,FALSE)</f>
        <v>ATL</v>
      </c>
      <c r="AM1096" t="str">
        <f>VLOOKUP(Sheet1!J1118,Sheet2!$H$2:$J$300,3,FALSE)</f>
        <v>PHI</v>
      </c>
      <c r="AN1096">
        <f si="171" t="shared"/>
        <v>1</v>
      </c>
      <c r="AO1096">
        <f si="172" t="shared"/>
        <v>3</v>
      </c>
      <c r="AP1096">
        <f si="173" t="shared"/>
        <v>2</v>
      </c>
      <c r="AQ1096">
        <f si="174" t="shared"/>
        <v>1</v>
      </c>
      <c r="AR1096">
        <f si="175" t="shared"/>
        <v>2</v>
      </c>
      <c r="AS1096">
        <f si="176" t="shared"/>
        <v>3</v>
      </c>
      <c r="AT1096">
        <f si="177" t="shared"/>
        <v>1</v>
      </c>
      <c r="AU1096">
        <f si="178" t="shared"/>
        <v>1</v>
      </c>
      <c r="AV1096">
        <f si="179" t="shared"/>
        <v>3</v>
      </c>
      <c r="AW1096">
        <f si="180" t="shared"/>
        <v>3</v>
      </c>
    </row>
    <row r="1097" spans="30:49" x14ac:dyDescent="0.25">
      <c r="AD1097">
        <v>1096</v>
      </c>
      <c r="AE1097" t="str">
        <f>VLOOKUP(Sheet1!B1119,Sheet2!$H$2:$J$300,3,FALSE)</f>
        <v>PHI</v>
      </c>
      <c r="AF1097" t="str">
        <f>VLOOKUP(Sheet1!C1119,Sheet2!$H$2:$J$300,3,FALSE)</f>
        <v>SAC</v>
      </c>
      <c r="AG1097" t="str">
        <f>VLOOKUP(Sheet1!D1119,Sheet2!$H$2:$J$300,3,FALSE)</f>
        <v>PHI</v>
      </c>
      <c r="AH1097" t="str">
        <f>VLOOKUP(Sheet1!E1119,Sheet2!$H$2:$J$300,3,FALSE)</f>
        <v>DEN</v>
      </c>
      <c r="AI1097" t="str">
        <f>VLOOKUP(Sheet1!F1119,Sheet2!$H$2:$J$300,3,FALSE)</f>
        <v>ATL</v>
      </c>
      <c r="AJ1097" t="str">
        <f>VLOOKUP(Sheet1!G1119,Sheet2!$H$2:$J$300,3,FALSE)</f>
        <v>HOU</v>
      </c>
      <c r="AK1097" t="str">
        <f>VLOOKUP(Sheet1!H1119,Sheet2!$H$2:$J$300,3,FALSE)</f>
        <v>ATL</v>
      </c>
      <c r="AL1097" t="str">
        <f>VLOOKUP(Sheet1!I1119,Sheet2!$H$2:$J$300,3,FALSE)</f>
        <v>PHO</v>
      </c>
      <c r="AM1097" t="str">
        <f>VLOOKUP(Sheet1!J1119,Sheet2!$H$2:$J$300,3,FALSE)</f>
        <v>UTA</v>
      </c>
      <c r="AN1097">
        <f si="171" t="shared"/>
        <v>2</v>
      </c>
      <c r="AO1097">
        <f si="172" t="shared"/>
        <v>1</v>
      </c>
      <c r="AP1097">
        <f si="173" t="shared"/>
        <v>2</v>
      </c>
      <c r="AQ1097">
        <f si="174" t="shared"/>
        <v>1</v>
      </c>
      <c r="AR1097">
        <f si="175" t="shared"/>
        <v>2</v>
      </c>
      <c r="AS1097">
        <f si="176" t="shared"/>
        <v>1</v>
      </c>
      <c r="AT1097">
        <f si="177" t="shared"/>
        <v>2</v>
      </c>
      <c r="AU1097">
        <f si="178" t="shared"/>
        <v>1</v>
      </c>
      <c r="AV1097">
        <f si="179" t="shared"/>
        <v>1</v>
      </c>
      <c r="AW1097">
        <f si="180" t="shared"/>
        <v>2</v>
      </c>
    </row>
    <row r="1098" spans="30:49" x14ac:dyDescent="0.25">
      <c r="AD1098">
        <v>1097</v>
      </c>
      <c r="AE1098" t="str">
        <f>VLOOKUP(Sheet1!B1120,Sheet2!$H$2:$J$300,3,FALSE)</f>
        <v>UTA</v>
      </c>
      <c r="AF1098" t="str">
        <f>VLOOKUP(Sheet1!C1120,Sheet2!$H$2:$J$300,3,FALSE)</f>
        <v>ATL</v>
      </c>
      <c r="AG1098" t="str">
        <f>VLOOKUP(Sheet1!D1120,Sheet2!$H$2:$J$300,3,FALSE)</f>
        <v>PHO</v>
      </c>
      <c r="AH1098" t="str">
        <f>VLOOKUP(Sheet1!E1120,Sheet2!$H$2:$J$300,3,FALSE)</f>
        <v>PHI</v>
      </c>
      <c r="AI1098" t="str">
        <f>VLOOKUP(Sheet1!F1120,Sheet2!$H$2:$J$300,3,FALSE)</f>
        <v>PHO</v>
      </c>
      <c r="AJ1098" t="str">
        <f>VLOOKUP(Sheet1!G1120,Sheet2!$H$2:$J$300,3,FALSE)</f>
        <v>HOU</v>
      </c>
      <c r="AK1098" t="str">
        <f>VLOOKUP(Sheet1!H1120,Sheet2!$H$2:$J$300,3,FALSE)</f>
        <v>SAC</v>
      </c>
      <c r="AL1098" t="str">
        <f>VLOOKUP(Sheet1!I1120,Sheet2!$H$2:$J$300,3,FALSE)</f>
        <v>PHO</v>
      </c>
      <c r="AM1098" t="str">
        <f>VLOOKUP(Sheet1!J1120,Sheet2!$H$2:$J$300,3,FALSE)</f>
        <v>PHI</v>
      </c>
      <c r="AN1098">
        <f si="171" t="shared"/>
        <v>1</v>
      </c>
      <c r="AO1098">
        <f si="172" t="shared"/>
        <v>1</v>
      </c>
      <c r="AP1098">
        <f si="173" t="shared"/>
        <v>3</v>
      </c>
      <c r="AQ1098">
        <f si="174" t="shared"/>
        <v>2</v>
      </c>
      <c r="AR1098">
        <f si="175" t="shared"/>
        <v>3</v>
      </c>
      <c r="AS1098">
        <f si="176" t="shared"/>
        <v>1</v>
      </c>
      <c r="AT1098">
        <f si="177" t="shared"/>
        <v>1</v>
      </c>
      <c r="AU1098">
        <f si="178" t="shared"/>
        <v>3</v>
      </c>
      <c r="AV1098">
        <f si="179" t="shared"/>
        <v>2</v>
      </c>
      <c r="AW1098">
        <f si="180" t="shared"/>
        <v>3</v>
      </c>
    </row>
    <row r="1099" spans="30:49" x14ac:dyDescent="0.25">
      <c r="AD1099">
        <v>1098</v>
      </c>
      <c r="AE1099" t="str">
        <f>VLOOKUP(Sheet1!B1121,Sheet2!$H$2:$J$300,3,FALSE)</f>
        <v>SAC</v>
      </c>
      <c r="AF1099" t="str">
        <f>VLOOKUP(Sheet1!C1121,Sheet2!$H$2:$J$300,3,FALSE)</f>
        <v>MIN</v>
      </c>
      <c r="AG1099" t="str">
        <f>VLOOKUP(Sheet1!D1121,Sheet2!$H$2:$J$300,3,FALSE)</f>
        <v>HOU</v>
      </c>
      <c r="AH1099" t="str">
        <f>VLOOKUP(Sheet1!E1121,Sheet2!$H$2:$J$300,3,FALSE)</f>
        <v>DEN</v>
      </c>
      <c r="AI1099" t="str">
        <f>VLOOKUP(Sheet1!F1121,Sheet2!$H$2:$J$300,3,FALSE)</f>
        <v>UTA</v>
      </c>
      <c r="AJ1099" t="str">
        <f>VLOOKUP(Sheet1!G1121,Sheet2!$H$2:$J$300,3,FALSE)</f>
        <v>PHI</v>
      </c>
      <c r="AK1099" t="str">
        <f>VLOOKUP(Sheet1!H1121,Sheet2!$H$2:$J$300,3,FALSE)</f>
        <v>PHO</v>
      </c>
      <c r="AL1099" t="str">
        <f>VLOOKUP(Sheet1!I1121,Sheet2!$H$2:$J$300,3,FALSE)</f>
        <v>PHO</v>
      </c>
      <c r="AM1099" t="str">
        <f>VLOOKUP(Sheet1!J1121,Sheet2!$H$2:$J$300,3,FALSE)</f>
        <v>MIN</v>
      </c>
      <c r="AN1099">
        <f si="171" t="shared"/>
        <v>1</v>
      </c>
      <c r="AO1099">
        <f si="172" t="shared"/>
        <v>2</v>
      </c>
      <c r="AP1099">
        <f si="173" t="shared"/>
        <v>1</v>
      </c>
      <c r="AQ1099">
        <f si="174" t="shared"/>
        <v>1</v>
      </c>
      <c r="AR1099">
        <f si="175" t="shared"/>
        <v>1</v>
      </c>
      <c r="AS1099">
        <f si="176" t="shared"/>
        <v>1</v>
      </c>
      <c r="AT1099">
        <f si="177" t="shared"/>
        <v>2</v>
      </c>
      <c r="AU1099">
        <f si="178" t="shared"/>
        <v>2</v>
      </c>
      <c r="AV1099">
        <f si="179" t="shared"/>
        <v>2</v>
      </c>
      <c r="AW1099">
        <f si="180" t="shared"/>
        <v>2</v>
      </c>
    </row>
    <row r="1100" spans="30:49" x14ac:dyDescent="0.25">
      <c r="AD1100">
        <v>1099</v>
      </c>
      <c r="AE1100" t="str">
        <f>VLOOKUP(Sheet1!B1122,Sheet2!$H$2:$J$300,3,FALSE)</f>
        <v>PHI</v>
      </c>
      <c r="AF1100" t="str">
        <f>VLOOKUP(Sheet1!C1122,Sheet2!$H$2:$J$300,3,FALSE)</f>
        <v>UTA</v>
      </c>
      <c r="AG1100" t="str">
        <f>VLOOKUP(Sheet1!D1122,Sheet2!$H$2:$J$300,3,FALSE)</f>
        <v>PHO</v>
      </c>
      <c r="AH1100" t="str">
        <f>VLOOKUP(Sheet1!E1122,Sheet2!$H$2:$J$300,3,FALSE)</f>
        <v>DEN</v>
      </c>
      <c r="AI1100" t="str">
        <f>VLOOKUP(Sheet1!F1122,Sheet2!$H$2:$J$300,3,FALSE)</f>
        <v>DEN</v>
      </c>
      <c r="AJ1100" t="str">
        <f>VLOOKUP(Sheet1!G1122,Sheet2!$H$2:$J$300,3,FALSE)</f>
        <v>MIN</v>
      </c>
      <c r="AK1100" t="str">
        <f>VLOOKUP(Sheet1!H1122,Sheet2!$H$2:$J$300,3,FALSE)</f>
        <v>PHO</v>
      </c>
      <c r="AL1100" t="str">
        <f>VLOOKUP(Sheet1!I1122,Sheet2!$H$2:$J$300,3,FALSE)</f>
        <v>DEN</v>
      </c>
      <c r="AM1100" t="str">
        <f>VLOOKUP(Sheet1!J1122,Sheet2!$H$2:$J$300,3,FALSE)</f>
        <v>UTA</v>
      </c>
      <c r="AN1100">
        <f si="171" t="shared"/>
        <v>1</v>
      </c>
      <c r="AO1100">
        <f si="172" t="shared"/>
        <v>2</v>
      </c>
      <c r="AP1100">
        <f si="173" t="shared"/>
        <v>2</v>
      </c>
      <c r="AQ1100">
        <f si="174" t="shared"/>
        <v>3</v>
      </c>
      <c r="AR1100">
        <f si="175" t="shared"/>
        <v>3</v>
      </c>
      <c r="AS1100">
        <f si="176" t="shared"/>
        <v>1</v>
      </c>
      <c r="AT1100">
        <f si="177" t="shared"/>
        <v>2</v>
      </c>
      <c r="AU1100">
        <f si="178" t="shared"/>
        <v>3</v>
      </c>
      <c r="AV1100">
        <f si="179" t="shared"/>
        <v>2</v>
      </c>
      <c r="AW1100">
        <f si="180" t="shared"/>
        <v>3</v>
      </c>
    </row>
    <row r="1101" spans="30:49" x14ac:dyDescent="0.25">
      <c r="AD1101">
        <v>1100</v>
      </c>
      <c r="AE1101" t="str">
        <f>VLOOKUP(Sheet1!B1123,Sheet2!$H$2:$J$300,3,FALSE)</f>
        <v>PHI</v>
      </c>
      <c r="AF1101" t="str">
        <f>VLOOKUP(Sheet1!C1123,Sheet2!$H$2:$J$300,3,FALSE)</f>
        <v>MIN</v>
      </c>
      <c r="AG1101" t="str">
        <f>VLOOKUP(Sheet1!D1123,Sheet2!$H$2:$J$300,3,FALSE)</f>
        <v>PHO</v>
      </c>
      <c r="AH1101" t="str">
        <f>VLOOKUP(Sheet1!E1123,Sheet2!$H$2:$J$300,3,FALSE)</f>
        <v>PHI</v>
      </c>
      <c r="AI1101" t="str">
        <f>VLOOKUP(Sheet1!F1123,Sheet2!$H$2:$J$300,3,FALSE)</f>
        <v>PHO</v>
      </c>
      <c r="AJ1101" t="str">
        <f>VLOOKUP(Sheet1!G1123,Sheet2!$H$2:$J$300,3,FALSE)</f>
        <v>PHI</v>
      </c>
      <c r="AK1101" t="str">
        <f>VLOOKUP(Sheet1!H1123,Sheet2!$H$2:$J$300,3,FALSE)</f>
        <v>DEN</v>
      </c>
      <c r="AL1101" t="str">
        <f>VLOOKUP(Sheet1!I1123,Sheet2!$H$2:$J$300,3,FALSE)</f>
        <v>PHI</v>
      </c>
      <c r="AM1101" t="str">
        <f>VLOOKUP(Sheet1!J1123,Sheet2!$H$2:$J$300,3,FALSE)</f>
        <v>MIN</v>
      </c>
      <c r="AN1101">
        <f si="171" t="shared"/>
        <v>4</v>
      </c>
      <c r="AO1101">
        <f si="172" t="shared"/>
        <v>2</v>
      </c>
      <c r="AP1101">
        <f si="173" t="shared"/>
        <v>2</v>
      </c>
      <c r="AQ1101">
        <f si="174" t="shared"/>
        <v>4</v>
      </c>
      <c r="AR1101">
        <f si="175" t="shared"/>
        <v>2</v>
      </c>
      <c r="AS1101">
        <f si="176" t="shared"/>
        <v>4</v>
      </c>
      <c r="AT1101">
        <f si="177" t="shared"/>
        <v>1</v>
      </c>
      <c r="AU1101">
        <f si="178" t="shared"/>
        <v>4</v>
      </c>
      <c r="AV1101">
        <f si="179" t="shared"/>
        <v>2</v>
      </c>
      <c r="AW1101">
        <f si="180" t="shared"/>
        <v>4</v>
      </c>
    </row>
    <row r="1102" spans="30:49" x14ac:dyDescent="0.25">
      <c r="AD1102">
        <v>1101</v>
      </c>
      <c r="AE1102" t="str">
        <f>VLOOKUP(Sheet1!B1124,Sheet2!$H$2:$J$300,3,FALSE)</f>
        <v>PHI</v>
      </c>
      <c r="AF1102" t="str">
        <f>VLOOKUP(Sheet1!C1124,Sheet2!$H$2:$J$300,3,FALSE)</f>
        <v>SAC</v>
      </c>
      <c r="AG1102" t="str">
        <f>VLOOKUP(Sheet1!D1124,Sheet2!$H$2:$J$300,3,FALSE)</f>
        <v>UTA</v>
      </c>
      <c r="AH1102" t="str">
        <f>VLOOKUP(Sheet1!E1124,Sheet2!$H$2:$J$300,3,FALSE)</f>
        <v>PHO</v>
      </c>
      <c r="AI1102" t="str">
        <f>VLOOKUP(Sheet1!F1124,Sheet2!$H$2:$J$300,3,FALSE)</f>
        <v>PHO</v>
      </c>
      <c r="AJ1102" t="str">
        <f>VLOOKUP(Sheet1!G1124,Sheet2!$H$2:$J$300,3,FALSE)</f>
        <v>PHI</v>
      </c>
      <c r="AK1102" t="str">
        <f>VLOOKUP(Sheet1!H1124,Sheet2!$H$2:$J$300,3,FALSE)</f>
        <v>PHO</v>
      </c>
      <c r="AL1102" t="str">
        <f>VLOOKUP(Sheet1!I1124,Sheet2!$H$2:$J$300,3,FALSE)</f>
        <v>DEN</v>
      </c>
      <c r="AM1102" t="str">
        <f>VLOOKUP(Sheet1!J1124,Sheet2!$H$2:$J$300,3,FALSE)</f>
        <v>ATL</v>
      </c>
      <c r="AN1102">
        <f si="171" t="shared"/>
        <v>2</v>
      </c>
      <c r="AO1102">
        <f si="172" t="shared"/>
        <v>1</v>
      </c>
      <c r="AP1102">
        <f si="173" t="shared"/>
        <v>1</v>
      </c>
      <c r="AQ1102">
        <f si="174" t="shared"/>
        <v>3</v>
      </c>
      <c r="AR1102">
        <f si="175" t="shared"/>
        <v>3</v>
      </c>
      <c r="AS1102">
        <f si="176" t="shared"/>
        <v>2</v>
      </c>
      <c r="AT1102">
        <f si="177" t="shared"/>
        <v>3</v>
      </c>
      <c r="AU1102">
        <f si="178" t="shared"/>
        <v>1</v>
      </c>
      <c r="AV1102">
        <f si="179" t="shared"/>
        <v>1</v>
      </c>
      <c r="AW1102">
        <f si="180" t="shared"/>
        <v>3</v>
      </c>
    </row>
    <row r="1103" spans="30:49" x14ac:dyDescent="0.25">
      <c r="AD1103">
        <v>1102</v>
      </c>
      <c r="AE1103" t="str">
        <f>VLOOKUP(Sheet1!B1125,Sheet2!$H$2:$J$300,3,FALSE)</f>
        <v>PHI</v>
      </c>
      <c r="AF1103" t="str">
        <f>VLOOKUP(Sheet1!C1125,Sheet2!$H$2:$J$300,3,FALSE)</f>
        <v>SAC</v>
      </c>
      <c r="AG1103" t="str">
        <f>VLOOKUP(Sheet1!D1125,Sheet2!$H$2:$J$300,3,FALSE)</f>
        <v>HOU</v>
      </c>
      <c r="AH1103" t="str">
        <f>VLOOKUP(Sheet1!E1125,Sheet2!$H$2:$J$300,3,FALSE)</f>
        <v>DEN</v>
      </c>
      <c r="AI1103" t="str">
        <f>VLOOKUP(Sheet1!F1125,Sheet2!$H$2:$J$300,3,FALSE)</f>
        <v>PHO</v>
      </c>
      <c r="AJ1103" t="str">
        <f>VLOOKUP(Sheet1!G1125,Sheet2!$H$2:$J$300,3,FALSE)</f>
        <v>HOU</v>
      </c>
      <c r="AK1103" t="str">
        <f>VLOOKUP(Sheet1!H1125,Sheet2!$H$2:$J$300,3,FALSE)</f>
        <v>SAC</v>
      </c>
      <c r="AL1103" t="str">
        <f>VLOOKUP(Sheet1!I1125,Sheet2!$H$2:$J$300,3,FALSE)</f>
        <v>DEN</v>
      </c>
      <c r="AM1103" t="str">
        <f>VLOOKUP(Sheet1!J1125,Sheet2!$H$2:$J$300,3,FALSE)</f>
        <v>PHI</v>
      </c>
      <c r="AN1103">
        <f si="171" t="shared"/>
        <v>2</v>
      </c>
      <c r="AO1103">
        <f si="172" t="shared"/>
        <v>2</v>
      </c>
      <c r="AP1103">
        <f si="173" t="shared"/>
        <v>2</v>
      </c>
      <c r="AQ1103">
        <f si="174" t="shared"/>
        <v>2</v>
      </c>
      <c r="AR1103">
        <f si="175" t="shared"/>
        <v>1</v>
      </c>
      <c r="AS1103">
        <f si="176" t="shared"/>
        <v>2</v>
      </c>
      <c r="AT1103">
        <f si="177" t="shared"/>
        <v>2</v>
      </c>
      <c r="AU1103">
        <f si="178" t="shared"/>
        <v>2</v>
      </c>
      <c r="AV1103">
        <f si="179" t="shared"/>
        <v>2</v>
      </c>
      <c r="AW1103">
        <f si="180" t="shared"/>
        <v>2</v>
      </c>
    </row>
    <row r="1104" spans="30:49" x14ac:dyDescent="0.25">
      <c r="AD1104">
        <v>1103</v>
      </c>
      <c r="AE1104" t="str">
        <f>VLOOKUP(Sheet1!B1126,Sheet2!$H$2:$J$300,3,FALSE)</f>
        <v>SAC</v>
      </c>
      <c r="AF1104" t="str">
        <f>VLOOKUP(Sheet1!C1126,Sheet2!$H$2:$J$300,3,FALSE)</f>
        <v>MIN</v>
      </c>
      <c r="AG1104" t="str">
        <f>VLOOKUP(Sheet1!D1126,Sheet2!$H$2:$J$300,3,FALSE)</f>
        <v>HOU</v>
      </c>
      <c r="AH1104" t="str">
        <f>VLOOKUP(Sheet1!E1126,Sheet2!$H$2:$J$300,3,FALSE)</f>
        <v>PHI</v>
      </c>
      <c r="AI1104" t="str">
        <f>VLOOKUP(Sheet1!F1126,Sheet2!$H$2:$J$300,3,FALSE)</f>
        <v>ATL</v>
      </c>
      <c r="AJ1104" t="str">
        <f>VLOOKUP(Sheet1!G1126,Sheet2!$H$2:$J$300,3,FALSE)</f>
        <v>PHI</v>
      </c>
      <c r="AK1104" t="str">
        <f>VLOOKUP(Sheet1!H1126,Sheet2!$H$2:$J$300,3,FALSE)</f>
        <v>PHO</v>
      </c>
      <c r="AL1104" t="str">
        <f>VLOOKUP(Sheet1!I1126,Sheet2!$H$2:$J$300,3,FALSE)</f>
        <v>DEN</v>
      </c>
      <c r="AM1104" t="str">
        <f>VLOOKUP(Sheet1!J1126,Sheet2!$H$2:$J$300,3,FALSE)</f>
        <v>PHO</v>
      </c>
      <c r="AN1104">
        <f si="171" t="shared"/>
        <v>1</v>
      </c>
      <c r="AO1104">
        <f si="172" t="shared"/>
        <v>1</v>
      </c>
      <c r="AP1104">
        <f si="173" t="shared"/>
        <v>1</v>
      </c>
      <c r="AQ1104">
        <f si="174" t="shared"/>
        <v>2</v>
      </c>
      <c r="AR1104">
        <f si="175" t="shared"/>
        <v>1</v>
      </c>
      <c r="AS1104">
        <f si="176" t="shared"/>
        <v>2</v>
      </c>
      <c r="AT1104">
        <f si="177" t="shared"/>
        <v>2</v>
      </c>
      <c r="AU1104">
        <f si="178" t="shared"/>
        <v>1</v>
      </c>
      <c r="AV1104">
        <f si="179" t="shared"/>
        <v>2</v>
      </c>
      <c r="AW1104">
        <f si="180" t="shared"/>
        <v>2</v>
      </c>
    </row>
    <row r="1105" spans="30:49" x14ac:dyDescent="0.25">
      <c r="AD1105">
        <v>1104</v>
      </c>
      <c r="AE1105" t="str">
        <f>VLOOKUP(Sheet1!B1127,Sheet2!$H$2:$J$300,3,FALSE)</f>
        <v>SAC</v>
      </c>
      <c r="AF1105" t="str">
        <f>VLOOKUP(Sheet1!C1127,Sheet2!$H$2:$J$300,3,FALSE)</f>
        <v>PHI</v>
      </c>
      <c r="AG1105" t="str">
        <f>VLOOKUP(Sheet1!D1127,Sheet2!$H$2:$J$300,3,FALSE)</f>
        <v>PHO</v>
      </c>
      <c r="AH1105" t="str">
        <f>VLOOKUP(Sheet1!E1127,Sheet2!$H$2:$J$300,3,FALSE)</f>
        <v>MIN</v>
      </c>
      <c r="AI1105" t="str">
        <f>VLOOKUP(Sheet1!F1127,Sheet2!$H$2:$J$300,3,FALSE)</f>
        <v>DEN</v>
      </c>
      <c r="AJ1105" t="str">
        <f>VLOOKUP(Sheet1!G1127,Sheet2!$H$2:$J$300,3,FALSE)</f>
        <v>PHO</v>
      </c>
      <c r="AK1105" t="str">
        <f>VLOOKUP(Sheet1!H1127,Sheet2!$H$2:$J$300,3,FALSE)</f>
        <v>HOU</v>
      </c>
      <c r="AL1105" t="str">
        <f>VLOOKUP(Sheet1!I1127,Sheet2!$H$2:$J$300,3,FALSE)</f>
        <v>PHO</v>
      </c>
      <c r="AM1105" t="str">
        <f>VLOOKUP(Sheet1!J1127,Sheet2!$H$2:$J$300,3,FALSE)</f>
        <v>PHO</v>
      </c>
      <c r="AN1105">
        <f si="171" t="shared"/>
        <v>1</v>
      </c>
      <c r="AO1105">
        <f si="172" t="shared"/>
        <v>1</v>
      </c>
      <c r="AP1105">
        <f si="173" t="shared"/>
        <v>4</v>
      </c>
      <c r="AQ1105">
        <f si="174" t="shared"/>
        <v>1</v>
      </c>
      <c r="AR1105">
        <f si="175" t="shared"/>
        <v>1</v>
      </c>
      <c r="AS1105">
        <f si="176" t="shared"/>
        <v>4</v>
      </c>
      <c r="AT1105">
        <f si="177" t="shared"/>
        <v>1</v>
      </c>
      <c r="AU1105">
        <f si="178" t="shared"/>
        <v>4</v>
      </c>
      <c r="AV1105">
        <f si="179" t="shared"/>
        <v>4</v>
      </c>
      <c r="AW1105">
        <f si="180" t="shared"/>
        <v>4</v>
      </c>
    </row>
    <row r="1106" spans="30:49" x14ac:dyDescent="0.25">
      <c r="AD1106">
        <v>1105</v>
      </c>
      <c r="AE1106" t="str">
        <f>VLOOKUP(Sheet1!B1128,Sheet2!$H$2:$J$300,3,FALSE)</f>
        <v>PHI</v>
      </c>
      <c r="AF1106" t="str">
        <f>VLOOKUP(Sheet1!C1128,Sheet2!$H$2:$J$300,3,FALSE)</f>
        <v>PHI</v>
      </c>
      <c r="AG1106" t="str">
        <f>VLOOKUP(Sheet1!D1128,Sheet2!$H$2:$J$300,3,FALSE)</f>
        <v>PHI</v>
      </c>
      <c r="AH1106" t="str">
        <f>VLOOKUP(Sheet1!E1128,Sheet2!$H$2:$J$300,3,FALSE)</f>
        <v>HOU</v>
      </c>
      <c r="AI1106" t="str">
        <f>VLOOKUP(Sheet1!F1128,Sheet2!$H$2:$J$300,3,FALSE)</f>
        <v>DEN</v>
      </c>
      <c r="AJ1106" t="str">
        <f>VLOOKUP(Sheet1!G1128,Sheet2!$H$2:$J$300,3,FALSE)</f>
        <v>UTA</v>
      </c>
      <c r="AK1106" t="str">
        <f>VLOOKUP(Sheet1!H1128,Sheet2!$H$2:$J$300,3,FALSE)</f>
        <v>ATL</v>
      </c>
      <c r="AL1106" t="str">
        <f>VLOOKUP(Sheet1!I1128,Sheet2!$H$2:$J$300,3,FALSE)</f>
        <v>PHO</v>
      </c>
      <c r="AM1106" t="str">
        <f>VLOOKUP(Sheet1!J1128,Sheet2!$H$2:$J$300,3,FALSE)</f>
        <v>MIN</v>
      </c>
      <c r="AN1106">
        <f si="171" t="shared"/>
        <v>3</v>
      </c>
      <c r="AO1106">
        <f si="172" t="shared"/>
        <v>3</v>
      </c>
      <c r="AP1106">
        <f si="173" t="shared"/>
        <v>3</v>
      </c>
      <c r="AQ1106">
        <f si="174" t="shared"/>
        <v>1</v>
      </c>
      <c r="AR1106">
        <f si="175" t="shared"/>
        <v>1</v>
      </c>
      <c r="AS1106">
        <f si="176" t="shared"/>
        <v>1</v>
      </c>
      <c r="AT1106">
        <f si="177" t="shared"/>
        <v>1</v>
      </c>
      <c r="AU1106">
        <f si="178" t="shared"/>
        <v>1</v>
      </c>
      <c r="AV1106">
        <f si="179" t="shared"/>
        <v>1</v>
      </c>
      <c r="AW1106">
        <f si="180" t="shared"/>
        <v>3</v>
      </c>
    </row>
    <row r="1107" spans="30:49" x14ac:dyDescent="0.25">
      <c r="AD1107">
        <v>1106</v>
      </c>
      <c r="AE1107" t="str">
        <f>VLOOKUP(Sheet1!B1129,Sheet2!$H$2:$J$300,3,FALSE)</f>
        <v>PHI</v>
      </c>
      <c r="AF1107" t="str">
        <f>VLOOKUP(Sheet1!C1129,Sheet2!$H$2:$J$300,3,FALSE)</f>
        <v>MIN</v>
      </c>
      <c r="AG1107" t="str">
        <f>VLOOKUP(Sheet1!D1129,Sheet2!$H$2:$J$300,3,FALSE)</f>
        <v>PHI</v>
      </c>
      <c r="AH1107" t="str">
        <f>VLOOKUP(Sheet1!E1129,Sheet2!$H$2:$J$300,3,FALSE)</f>
        <v>HOU</v>
      </c>
      <c r="AI1107" t="str">
        <f>VLOOKUP(Sheet1!F1129,Sheet2!$H$2:$J$300,3,FALSE)</f>
        <v>UTA</v>
      </c>
      <c r="AJ1107" t="str">
        <f>VLOOKUP(Sheet1!G1129,Sheet2!$H$2:$J$300,3,FALSE)</f>
        <v>UTA</v>
      </c>
      <c r="AK1107" t="str">
        <f>VLOOKUP(Sheet1!H1129,Sheet2!$H$2:$J$300,3,FALSE)</f>
        <v>PHO</v>
      </c>
      <c r="AL1107" t="str">
        <f>VLOOKUP(Sheet1!I1129,Sheet2!$H$2:$J$300,3,FALSE)</f>
        <v>DEN</v>
      </c>
      <c r="AM1107" t="str">
        <f>VLOOKUP(Sheet1!J1129,Sheet2!$H$2:$J$300,3,FALSE)</f>
        <v>PHI</v>
      </c>
      <c r="AN1107">
        <f si="171" t="shared"/>
        <v>3</v>
      </c>
      <c r="AO1107">
        <f si="172" t="shared"/>
        <v>1</v>
      </c>
      <c r="AP1107">
        <f si="173" t="shared"/>
        <v>3</v>
      </c>
      <c r="AQ1107">
        <f si="174" t="shared"/>
        <v>1</v>
      </c>
      <c r="AR1107">
        <f si="175" t="shared"/>
        <v>2</v>
      </c>
      <c r="AS1107">
        <f si="176" t="shared"/>
        <v>2</v>
      </c>
      <c r="AT1107">
        <f si="177" t="shared"/>
        <v>1</v>
      </c>
      <c r="AU1107">
        <f si="178" t="shared"/>
        <v>1</v>
      </c>
      <c r="AV1107">
        <f si="179" t="shared"/>
        <v>3</v>
      </c>
      <c r="AW1107">
        <f si="180" t="shared"/>
        <v>3</v>
      </c>
    </row>
    <row r="1108" spans="30:49" x14ac:dyDescent="0.25">
      <c r="AD1108">
        <v>1107</v>
      </c>
      <c r="AE1108" t="str">
        <f>VLOOKUP(Sheet1!B1130,Sheet2!$H$2:$J$300,3,FALSE)</f>
        <v>PHI</v>
      </c>
      <c r="AF1108" t="str">
        <f>VLOOKUP(Sheet1!C1130,Sheet2!$H$2:$J$300,3,FALSE)</f>
        <v>ATL</v>
      </c>
      <c r="AG1108" t="str">
        <f>VLOOKUP(Sheet1!D1130,Sheet2!$H$2:$J$300,3,FALSE)</f>
        <v>PHO</v>
      </c>
      <c r="AH1108" t="str">
        <f>VLOOKUP(Sheet1!E1130,Sheet2!$H$2:$J$300,3,FALSE)</f>
        <v>DEN</v>
      </c>
      <c r="AI1108" t="str">
        <f>VLOOKUP(Sheet1!F1130,Sheet2!$H$2:$J$300,3,FALSE)</f>
        <v>UTA</v>
      </c>
      <c r="AJ1108" t="str">
        <f>VLOOKUP(Sheet1!G1130,Sheet2!$H$2:$J$300,3,FALSE)</f>
        <v>UTA</v>
      </c>
      <c r="AK1108" t="str">
        <f>VLOOKUP(Sheet1!H1130,Sheet2!$H$2:$J$300,3,FALSE)</f>
        <v>DEN</v>
      </c>
      <c r="AL1108" t="str">
        <f>VLOOKUP(Sheet1!I1130,Sheet2!$H$2:$J$300,3,FALSE)</f>
        <v>DEN</v>
      </c>
      <c r="AM1108" t="str">
        <f>VLOOKUP(Sheet1!J1130,Sheet2!$H$2:$J$300,3,FALSE)</f>
        <v>MIN</v>
      </c>
      <c r="AN1108">
        <f si="171" t="shared"/>
        <v>1</v>
      </c>
      <c r="AO1108">
        <f si="172" t="shared"/>
        <v>1</v>
      </c>
      <c r="AP1108">
        <f si="173" t="shared"/>
        <v>1</v>
      </c>
      <c r="AQ1108">
        <f si="174" t="shared"/>
        <v>3</v>
      </c>
      <c r="AR1108">
        <f si="175" t="shared"/>
        <v>2</v>
      </c>
      <c r="AS1108">
        <f si="176" t="shared"/>
        <v>2</v>
      </c>
      <c r="AT1108">
        <f si="177" t="shared"/>
        <v>3</v>
      </c>
      <c r="AU1108">
        <f si="178" t="shared"/>
        <v>3</v>
      </c>
      <c r="AV1108">
        <f si="179" t="shared"/>
        <v>1</v>
      </c>
      <c r="AW1108">
        <f si="180" t="shared"/>
        <v>3</v>
      </c>
    </row>
    <row r="1109" spans="30:49" x14ac:dyDescent="0.25">
      <c r="AD1109">
        <v>1108</v>
      </c>
      <c r="AE1109" t="str">
        <f>VLOOKUP(Sheet1!B1131,Sheet2!$H$2:$J$300,3,FALSE)</f>
        <v>PHI</v>
      </c>
      <c r="AF1109" t="str">
        <f>VLOOKUP(Sheet1!C1131,Sheet2!$H$2:$J$300,3,FALSE)</f>
        <v>UTA</v>
      </c>
      <c r="AG1109" t="str">
        <f>VLOOKUP(Sheet1!D1131,Sheet2!$H$2:$J$300,3,FALSE)</f>
        <v>DEN</v>
      </c>
      <c r="AH1109" t="str">
        <f>VLOOKUP(Sheet1!E1131,Sheet2!$H$2:$J$300,3,FALSE)</f>
        <v>DEN</v>
      </c>
      <c r="AI1109" t="str">
        <f>VLOOKUP(Sheet1!F1131,Sheet2!$H$2:$J$300,3,FALSE)</f>
        <v>PHO</v>
      </c>
      <c r="AJ1109" t="str">
        <f>VLOOKUP(Sheet1!G1131,Sheet2!$H$2:$J$300,3,FALSE)</f>
        <v>MIN</v>
      </c>
      <c r="AK1109" t="str">
        <f>VLOOKUP(Sheet1!H1131,Sheet2!$H$2:$J$300,3,FALSE)</f>
        <v>HOU</v>
      </c>
      <c r="AL1109" t="str">
        <f>VLOOKUP(Sheet1!I1131,Sheet2!$H$2:$J$300,3,FALSE)</f>
        <v>SAC</v>
      </c>
      <c r="AM1109" t="str">
        <f>VLOOKUP(Sheet1!J1131,Sheet2!$H$2:$J$300,3,FALSE)</f>
        <v>MIN</v>
      </c>
      <c r="AN1109">
        <f si="171" t="shared"/>
        <v>1</v>
      </c>
      <c r="AO1109">
        <f si="172" t="shared"/>
        <v>1</v>
      </c>
      <c r="AP1109">
        <f si="173" t="shared"/>
        <v>2</v>
      </c>
      <c r="AQ1109">
        <f si="174" t="shared"/>
        <v>2</v>
      </c>
      <c r="AR1109">
        <f si="175" t="shared"/>
        <v>1</v>
      </c>
      <c r="AS1109">
        <f si="176" t="shared"/>
        <v>2</v>
      </c>
      <c r="AT1109">
        <f si="177" t="shared"/>
        <v>1</v>
      </c>
      <c r="AU1109">
        <f si="178" t="shared"/>
        <v>1</v>
      </c>
      <c r="AV1109">
        <f si="179" t="shared"/>
        <v>2</v>
      </c>
      <c r="AW1109">
        <f si="180" t="shared"/>
        <v>2</v>
      </c>
    </row>
    <row r="1110" spans="30:49" x14ac:dyDescent="0.25">
      <c r="AD1110">
        <v>1109</v>
      </c>
      <c r="AE1110" t="str">
        <f>VLOOKUP(Sheet1!B1132,Sheet2!$H$2:$J$300,3,FALSE)</f>
        <v>ATL</v>
      </c>
      <c r="AF1110" t="str">
        <f>VLOOKUP(Sheet1!C1132,Sheet2!$H$2:$J$300,3,FALSE)</f>
        <v>PHI</v>
      </c>
      <c r="AG1110" t="str">
        <f>VLOOKUP(Sheet1!D1132,Sheet2!$H$2:$J$300,3,FALSE)</f>
        <v>PHO</v>
      </c>
      <c r="AH1110" t="str">
        <f>VLOOKUP(Sheet1!E1132,Sheet2!$H$2:$J$300,3,FALSE)</f>
        <v>DEN</v>
      </c>
      <c r="AI1110" t="str">
        <f>VLOOKUP(Sheet1!F1132,Sheet2!$H$2:$J$300,3,FALSE)</f>
        <v>PHO</v>
      </c>
      <c r="AJ1110" t="str">
        <f>VLOOKUP(Sheet1!G1132,Sheet2!$H$2:$J$300,3,FALSE)</f>
        <v>UTA</v>
      </c>
      <c r="AK1110" t="str">
        <f>VLOOKUP(Sheet1!H1132,Sheet2!$H$2:$J$300,3,FALSE)</f>
        <v>ATL</v>
      </c>
      <c r="AL1110" t="str">
        <f>VLOOKUP(Sheet1!I1132,Sheet2!$H$2:$J$300,3,FALSE)</f>
        <v>PHO</v>
      </c>
      <c r="AM1110" t="str">
        <f>VLOOKUP(Sheet1!J1132,Sheet2!$H$2:$J$300,3,FALSE)</f>
        <v>MIN</v>
      </c>
      <c r="AN1110">
        <f si="171" t="shared"/>
        <v>2</v>
      </c>
      <c r="AO1110">
        <f si="172" t="shared"/>
        <v>1</v>
      </c>
      <c r="AP1110">
        <f si="173" t="shared"/>
        <v>3</v>
      </c>
      <c r="AQ1110">
        <f si="174" t="shared"/>
        <v>1</v>
      </c>
      <c r="AR1110">
        <f si="175" t="shared"/>
        <v>3</v>
      </c>
      <c r="AS1110">
        <f si="176" t="shared"/>
        <v>1</v>
      </c>
      <c r="AT1110">
        <f si="177" t="shared"/>
        <v>2</v>
      </c>
      <c r="AU1110">
        <f si="178" t="shared"/>
        <v>3</v>
      </c>
      <c r="AV1110">
        <f si="179" t="shared"/>
        <v>1</v>
      </c>
      <c r="AW1110">
        <f si="180" t="shared"/>
        <v>3</v>
      </c>
    </row>
    <row r="1111" spans="30:49" x14ac:dyDescent="0.25">
      <c r="AD1111">
        <v>1110</v>
      </c>
      <c r="AE1111" t="str">
        <f>VLOOKUP(Sheet1!B1133,Sheet2!$H$2:$J$300,3,FALSE)</f>
        <v>SAC</v>
      </c>
      <c r="AF1111" t="str">
        <f>VLOOKUP(Sheet1!C1133,Sheet2!$H$2:$J$300,3,FALSE)</f>
        <v>MIN</v>
      </c>
      <c r="AG1111" t="str">
        <f>VLOOKUP(Sheet1!D1133,Sheet2!$H$2:$J$300,3,FALSE)</f>
        <v>HOU</v>
      </c>
      <c r="AH1111" t="str">
        <f>VLOOKUP(Sheet1!E1133,Sheet2!$H$2:$J$300,3,FALSE)</f>
        <v>DEN</v>
      </c>
      <c r="AI1111" t="str">
        <f>VLOOKUP(Sheet1!F1133,Sheet2!$H$2:$J$300,3,FALSE)</f>
        <v>ATL</v>
      </c>
      <c r="AJ1111" t="str">
        <f>VLOOKUP(Sheet1!G1133,Sheet2!$H$2:$J$300,3,FALSE)</f>
        <v>PHI</v>
      </c>
      <c r="AK1111" t="str">
        <f>VLOOKUP(Sheet1!H1133,Sheet2!$H$2:$J$300,3,FALSE)</f>
        <v>SAC</v>
      </c>
      <c r="AL1111" t="str">
        <f>VLOOKUP(Sheet1!I1133,Sheet2!$H$2:$J$300,3,FALSE)</f>
        <v>DEN</v>
      </c>
      <c r="AM1111" t="str">
        <f>VLOOKUP(Sheet1!J1133,Sheet2!$H$2:$J$300,3,FALSE)</f>
        <v>MIN</v>
      </c>
      <c r="AN1111">
        <f si="171" t="shared"/>
        <v>2</v>
      </c>
      <c r="AO1111">
        <f si="172" t="shared"/>
        <v>2</v>
      </c>
      <c r="AP1111">
        <f si="173" t="shared"/>
        <v>1</v>
      </c>
      <c r="AQ1111">
        <f si="174" t="shared"/>
        <v>2</v>
      </c>
      <c r="AR1111">
        <f si="175" t="shared"/>
        <v>1</v>
      </c>
      <c r="AS1111">
        <f si="176" t="shared"/>
        <v>1</v>
      </c>
      <c r="AT1111">
        <f si="177" t="shared"/>
        <v>2</v>
      </c>
      <c r="AU1111">
        <f si="178" t="shared"/>
        <v>2</v>
      </c>
      <c r="AV1111">
        <f si="179" t="shared"/>
        <v>2</v>
      </c>
      <c r="AW1111">
        <f si="180" t="shared"/>
        <v>2</v>
      </c>
    </row>
    <row r="1112" spans="30:49" x14ac:dyDescent="0.25">
      <c r="AD1112">
        <v>1111</v>
      </c>
      <c r="AE1112" t="str">
        <f>VLOOKUP(Sheet1!B1134,Sheet2!$H$2:$J$300,3,FALSE)</f>
        <v>SAC</v>
      </c>
      <c r="AF1112" t="str">
        <f>VLOOKUP(Sheet1!C1134,Sheet2!$H$2:$J$300,3,FALSE)</f>
        <v>MIN</v>
      </c>
      <c r="AG1112" t="str">
        <f>VLOOKUP(Sheet1!D1134,Sheet2!$H$2:$J$300,3,FALSE)</f>
        <v>PHO</v>
      </c>
      <c r="AH1112" t="str">
        <f>VLOOKUP(Sheet1!E1134,Sheet2!$H$2:$J$300,3,FALSE)</f>
        <v>PHI</v>
      </c>
      <c r="AI1112" t="str">
        <f>VLOOKUP(Sheet1!F1134,Sheet2!$H$2:$J$300,3,FALSE)</f>
        <v>PHO</v>
      </c>
      <c r="AJ1112" t="str">
        <f>VLOOKUP(Sheet1!G1134,Sheet2!$H$2:$J$300,3,FALSE)</f>
        <v>PHI</v>
      </c>
      <c r="AK1112" t="str">
        <f>VLOOKUP(Sheet1!H1134,Sheet2!$H$2:$J$300,3,FALSE)</f>
        <v>PHO</v>
      </c>
      <c r="AL1112" t="str">
        <f>VLOOKUP(Sheet1!I1134,Sheet2!$H$2:$J$300,3,FALSE)</f>
        <v>DEN</v>
      </c>
      <c r="AM1112" t="str">
        <f>VLOOKUP(Sheet1!J1134,Sheet2!$H$2:$J$300,3,FALSE)</f>
        <v>DEN</v>
      </c>
      <c r="AN1112">
        <f si="171" t="shared"/>
        <v>1</v>
      </c>
      <c r="AO1112">
        <f si="172" t="shared"/>
        <v>1</v>
      </c>
      <c r="AP1112">
        <f si="173" t="shared"/>
        <v>3</v>
      </c>
      <c r="AQ1112">
        <f si="174" t="shared"/>
        <v>2</v>
      </c>
      <c r="AR1112">
        <f si="175" t="shared"/>
        <v>3</v>
      </c>
      <c r="AS1112">
        <f si="176" t="shared"/>
        <v>2</v>
      </c>
      <c r="AT1112">
        <f si="177" t="shared"/>
        <v>3</v>
      </c>
      <c r="AU1112">
        <f si="178" t="shared"/>
        <v>2</v>
      </c>
      <c r="AV1112">
        <f si="179" t="shared"/>
        <v>2</v>
      </c>
      <c r="AW1112">
        <f si="180" t="shared"/>
        <v>3</v>
      </c>
    </row>
    <row r="1113" spans="30:49" x14ac:dyDescent="0.25">
      <c r="AD1113">
        <v>1112</v>
      </c>
      <c r="AE1113" t="str">
        <f>VLOOKUP(Sheet1!B1135,Sheet2!$H$2:$J$300,3,FALSE)</f>
        <v>PHI</v>
      </c>
      <c r="AF1113" t="str">
        <f>VLOOKUP(Sheet1!C1135,Sheet2!$H$2:$J$300,3,FALSE)</f>
        <v>ATL</v>
      </c>
      <c r="AG1113" t="str">
        <f>VLOOKUP(Sheet1!D1135,Sheet2!$H$2:$J$300,3,FALSE)</f>
        <v>UTA</v>
      </c>
      <c r="AH1113" t="str">
        <f>VLOOKUP(Sheet1!E1135,Sheet2!$H$2:$J$300,3,FALSE)</f>
        <v>DEN</v>
      </c>
      <c r="AI1113" t="str">
        <f>VLOOKUP(Sheet1!F1135,Sheet2!$H$2:$J$300,3,FALSE)</f>
        <v>DEN</v>
      </c>
      <c r="AJ1113" t="str">
        <f>VLOOKUP(Sheet1!G1135,Sheet2!$H$2:$J$300,3,FALSE)</f>
        <v>HOU</v>
      </c>
      <c r="AK1113" t="str">
        <f>VLOOKUP(Sheet1!H1135,Sheet2!$H$2:$J$300,3,FALSE)</f>
        <v>ATL</v>
      </c>
      <c r="AL1113" t="str">
        <f>VLOOKUP(Sheet1!I1135,Sheet2!$H$2:$J$300,3,FALSE)</f>
        <v>DEN</v>
      </c>
      <c r="AM1113" t="str">
        <f>VLOOKUP(Sheet1!J1135,Sheet2!$H$2:$J$300,3,FALSE)</f>
        <v>PHO</v>
      </c>
      <c r="AN1113">
        <f si="171" t="shared"/>
        <v>1</v>
      </c>
      <c r="AO1113">
        <f si="172" t="shared"/>
        <v>2</v>
      </c>
      <c r="AP1113">
        <f si="173" t="shared"/>
        <v>1</v>
      </c>
      <c r="AQ1113">
        <f si="174" t="shared"/>
        <v>3</v>
      </c>
      <c r="AR1113">
        <f si="175" t="shared"/>
        <v>3</v>
      </c>
      <c r="AS1113">
        <f si="176" t="shared"/>
        <v>1</v>
      </c>
      <c r="AT1113">
        <f si="177" t="shared"/>
        <v>2</v>
      </c>
      <c r="AU1113">
        <f si="178" t="shared"/>
        <v>3</v>
      </c>
      <c r="AV1113">
        <f si="179" t="shared"/>
        <v>1</v>
      </c>
      <c r="AW1113">
        <f si="180" t="shared"/>
        <v>3</v>
      </c>
    </row>
    <row r="1114" spans="30:49" x14ac:dyDescent="0.25">
      <c r="AD1114">
        <v>1113</v>
      </c>
      <c r="AE1114" t="str">
        <f>VLOOKUP(Sheet1!B1136,Sheet2!$H$2:$J$300,3,FALSE)</f>
        <v>PHI</v>
      </c>
      <c r="AF1114" t="str">
        <f>VLOOKUP(Sheet1!C1136,Sheet2!$H$2:$J$300,3,FALSE)</f>
        <v>PHI</v>
      </c>
      <c r="AG1114" t="str">
        <f>VLOOKUP(Sheet1!D1136,Sheet2!$H$2:$J$300,3,FALSE)</f>
        <v>PHO</v>
      </c>
      <c r="AH1114" t="str">
        <f>VLOOKUP(Sheet1!E1136,Sheet2!$H$2:$J$300,3,FALSE)</f>
        <v>DEN</v>
      </c>
      <c r="AI1114" t="str">
        <f>VLOOKUP(Sheet1!F1136,Sheet2!$H$2:$J$300,3,FALSE)</f>
        <v>PHO</v>
      </c>
      <c r="AJ1114" t="str">
        <f>VLOOKUP(Sheet1!G1136,Sheet2!$H$2:$J$300,3,FALSE)</f>
        <v>ATL</v>
      </c>
      <c r="AK1114" t="str">
        <f>VLOOKUP(Sheet1!H1136,Sheet2!$H$2:$J$300,3,FALSE)</f>
        <v>ATL</v>
      </c>
      <c r="AL1114" t="str">
        <f>VLOOKUP(Sheet1!I1136,Sheet2!$H$2:$J$300,3,FALSE)</f>
        <v>SAC</v>
      </c>
      <c r="AM1114" t="str">
        <f>VLOOKUP(Sheet1!J1136,Sheet2!$H$2:$J$300,3,FALSE)</f>
        <v>MIN</v>
      </c>
      <c r="AN1114">
        <f si="171" t="shared"/>
        <v>2</v>
      </c>
      <c r="AO1114">
        <f si="172" t="shared"/>
        <v>2</v>
      </c>
      <c r="AP1114">
        <f si="173" t="shared"/>
        <v>2</v>
      </c>
      <c r="AQ1114">
        <f si="174" t="shared"/>
        <v>1</v>
      </c>
      <c r="AR1114">
        <f si="175" t="shared"/>
        <v>2</v>
      </c>
      <c r="AS1114">
        <f si="176" t="shared"/>
        <v>2</v>
      </c>
      <c r="AT1114">
        <f si="177" t="shared"/>
        <v>2</v>
      </c>
      <c r="AU1114">
        <f si="178" t="shared"/>
        <v>1</v>
      </c>
      <c r="AV1114">
        <f si="179" t="shared"/>
        <v>1</v>
      </c>
      <c r="AW1114">
        <f si="180" t="shared"/>
        <v>2</v>
      </c>
    </row>
    <row r="1115" spans="30:49" x14ac:dyDescent="0.25">
      <c r="AD1115">
        <v>1114</v>
      </c>
      <c r="AE1115" t="str">
        <f>VLOOKUP(Sheet1!B1137,Sheet2!$H$2:$J$300,3,FALSE)</f>
        <v>MIN</v>
      </c>
      <c r="AF1115" t="str">
        <f>VLOOKUP(Sheet1!C1137,Sheet2!$H$2:$J$300,3,FALSE)</f>
        <v>MIN</v>
      </c>
      <c r="AG1115" t="str">
        <f>VLOOKUP(Sheet1!D1137,Sheet2!$H$2:$J$300,3,FALSE)</f>
        <v>PHO</v>
      </c>
      <c r="AH1115" t="str">
        <f>VLOOKUP(Sheet1!E1137,Sheet2!$H$2:$J$300,3,FALSE)</f>
        <v>MIN</v>
      </c>
      <c r="AI1115" t="str">
        <f>VLOOKUP(Sheet1!F1137,Sheet2!$H$2:$J$300,3,FALSE)</f>
        <v>DEN</v>
      </c>
      <c r="AJ1115" t="str">
        <f>VLOOKUP(Sheet1!G1137,Sheet2!$H$2:$J$300,3,FALSE)</f>
        <v>PHO</v>
      </c>
      <c r="AK1115" t="str">
        <f>VLOOKUP(Sheet1!H1137,Sheet2!$H$2:$J$300,3,FALSE)</f>
        <v>HOU</v>
      </c>
      <c r="AL1115" t="str">
        <f>VLOOKUP(Sheet1!I1137,Sheet2!$H$2:$J$300,3,FALSE)</f>
        <v>PHO</v>
      </c>
      <c r="AM1115" t="str">
        <f>VLOOKUP(Sheet1!J1137,Sheet2!$H$2:$J$300,3,FALSE)</f>
        <v>PHI</v>
      </c>
      <c r="AN1115">
        <f si="171" t="shared"/>
        <v>3</v>
      </c>
      <c r="AO1115">
        <f si="172" t="shared"/>
        <v>3</v>
      </c>
      <c r="AP1115">
        <f si="173" t="shared"/>
        <v>3</v>
      </c>
      <c r="AQ1115">
        <f si="174" t="shared"/>
        <v>3</v>
      </c>
      <c r="AR1115">
        <f si="175" t="shared"/>
        <v>1</v>
      </c>
      <c r="AS1115">
        <f si="176" t="shared"/>
        <v>3</v>
      </c>
      <c r="AT1115">
        <f si="177" t="shared"/>
        <v>1</v>
      </c>
      <c r="AU1115">
        <f si="178" t="shared"/>
        <v>3</v>
      </c>
      <c r="AV1115">
        <f si="179" t="shared"/>
        <v>1</v>
      </c>
      <c r="AW1115">
        <f si="180" t="shared"/>
        <v>3</v>
      </c>
    </row>
    <row r="1116" spans="30:49" x14ac:dyDescent="0.25">
      <c r="AD1116">
        <v>1115</v>
      </c>
      <c r="AE1116" t="str">
        <f>VLOOKUP(Sheet1!B1138,Sheet2!$H$2:$J$300,3,FALSE)</f>
        <v>SAC</v>
      </c>
      <c r="AF1116" t="str">
        <f>VLOOKUP(Sheet1!C1138,Sheet2!$H$2:$J$300,3,FALSE)</f>
        <v>ATL</v>
      </c>
      <c r="AG1116" t="str">
        <f>VLOOKUP(Sheet1!D1138,Sheet2!$H$2:$J$300,3,FALSE)</f>
        <v>HOU</v>
      </c>
      <c r="AH1116" t="str">
        <f>VLOOKUP(Sheet1!E1138,Sheet2!$H$2:$J$300,3,FALSE)</f>
        <v>DEN</v>
      </c>
      <c r="AI1116" t="str">
        <f>VLOOKUP(Sheet1!F1138,Sheet2!$H$2:$J$300,3,FALSE)</f>
        <v>PHO</v>
      </c>
      <c r="AJ1116" t="str">
        <f>VLOOKUP(Sheet1!G1138,Sheet2!$H$2:$J$300,3,FALSE)</f>
        <v>PHI</v>
      </c>
      <c r="AK1116" t="str">
        <f>VLOOKUP(Sheet1!H1138,Sheet2!$H$2:$J$300,3,FALSE)</f>
        <v>DEN</v>
      </c>
      <c r="AL1116" t="str">
        <f>VLOOKUP(Sheet1!I1138,Sheet2!$H$2:$J$300,3,FALSE)</f>
        <v>DEN</v>
      </c>
      <c r="AM1116" t="str">
        <f>VLOOKUP(Sheet1!J1138,Sheet2!$H$2:$J$300,3,FALSE)</f>
        <v>PHI</v>
      </c>
      <c r="AN1116">
        <f si="171" t="shared"/>
        <v>1</v>
      </c>
      <c r="AO1116">
        <f si="172" t="shared"/>
        <v>1</v>
      </c>
      <c r="AP1116">
        <f si="173" t="shared"/>
        <v>1</v>
      </c>
      <c r="AQ1116">
        <f si="174" t="shared"/>
        <v>3</v>
      </c>
      <c r="AR1116">
        <f si="175" t="shared"/>
        <v>1</v>
      </c>
      <c r="AS1116">
        <f si="176" t="shared"/>
        <v>2</v>
      </c>
      <c r="AT1116">
        <f si="177" t="shared"/>
        <v>3</v>
      </c>
      <c r="AU1116">
        <f si="178" t="shared"/>
        <v>3</v>
      </c>
      <c r="AV1116">
        <f si="179" t="shared"/>
        <v>2</v>
      </c>
      <c r="AW1116">
        <f si="180" t="shared"/>
        <v>3</v>
      </c>
    </row>
    <row r="1117" spans="30:49" x14ac:dyDescent="0.25">
      <c r="AD1117">
        <v>1116</v>
      </c>
      <c r="AE1117" t="str">
        <f>VLOOKUP(Sheet1!B1139,Sheet2!$H$2:$J$300,3,FALSE)</f>
        <v>PHI</v>
      </c>
      <c r="AF1117" t="str">
        <f>VLOOKUP(Sheet1!C1139,Sheet2!$H$2:$J$300,3,FALSE)</f>
        <v>SAC</v>
      </c>
      <c r="AG1117" t="str">
        <f>VLOOKUP(Sheet1!D1139,Sheet2!$H$2:$J$300,3,FALSE)</f>
        <v>DEN</v>
      </c>
      <c r="AH1117" t="str">
        <f>VLOOKUP(Sheet1!E1139,Sheet2!$H$2:$J$300,3,FALSE)</f>
        <v>DEN</v>
      </c>
      <c r="AI1117" t="str">
        <f>VLOOKUP(Sheet1!F1139,Sheet2!$H$2:$J$300,3,FALSE)</f>
        <v>UTA</v>
      </c>
      <c r="AJ1117" t="str">
        <f>VLOOKUP(Sheet1!G1139,Sheet2!$H$2:$J$300,3,FALSE)</f>
        <v>UTA</v>
      </c>
      <c r="AK1117" t="str">
        <f>VLOOKUP(Sheet1!H1139,Sheet2!$H$2:$J$300,3,FALSE)</f>
        <v>HOU</v>
      </c>
      <c r="AL1117" t="str">
        <f>VLOOKUP(Sheet1!I1139,Sheet2!$H$2:$J$300,3,FALSE)</f>
        <v>ATL</v>
      </c>
      <c r="AM1117" t="str">
        <f>VLOOKUP(Sheet1!J1139,Sheet2!$H$2:$J$300,3,FALSE)</f>
        <v>UTA</v>
      </c>
      <c r="AN1117">
        <f si="171" t="shared"/>
        <v>1</v>
      </c>
      <c r="AO1117">
        <f si="172" t="shared"/>
        <v>1</v>
      </c>
      <c r="AP1117">
        <f si="173" t="shared"/>
        <v>2</v>
      </c>
      <c r="AQ1117">
        <f si="174" t="shared"/>
        <v>2</v>
      </c>
      <c r="AR1117">
        <f si="175" t="shared"/>
        <v>3</v>
      </c>
      <c r="AS1117">
        <f si="176" t="shared"/>
        <v>3</v>
      </c>
      <c r="AT1117">
        <f si="177" t="shared"/>
        <v>1</v>
      </c>
      <c r="AU1117">
        <f si="178" t="shared"/>
        <v>1</v>
      </c>
      <c r="AV1117">
        <f si="179" t="shared"/>
        <v>3</v>
      </c>
      <c r="AW1117">
        <f si="180" t="shared"/>
        <v>3</v>
      </c>
    </row>
    <row r="1118" spans="30:49" x14ac:dyDescent="0.25">
      <c r="AD1118">
        <v>1117</v>
      </c>
      <c r="AE1118" t="str">
        <f>VLOOKUP(Sheet1!B1140,Sheet2!$H$2:$J$300,3,FALSE)</f>
        <v>PHI</v>
      </c>
      <c r="AF1118" t="str">
        <f>VLOOKUP(Sheet1!C1140,Sheet2!$H$2:$J$300,3,FALSE)</f>
        <v>MIN</v>
      </c>
      <c r="AG1118" t="str">
        <f>VLOOKUP(Sheet1!D1140,Sheet2!$H$2:$J$300,3,FALSE)</f>
        <v>PHO</v>
      </c>
      <c r="AH1118" t="str">
        <f>VLOOKUP(Sheet1!E1140,Sheet2!$H$2:$J$300,3,FALSE)</f>
        <v>DEN</v>
      </c>
      <c r="AI1118" t="str">
        <f>VLOOKUP(Sheet1!F1140,Sheet2!$H$2:$J$300,3,FALSE)</f>
        <v>PHO</v>
      </c>
      <c r="AJ1118" t="str">
        <f>VLOOKUP(Sheet1!G1140,Sheet2!$H$2:$J$300,3,FALSE)</f>
        <v>PHI</v>
      </c>
      <c r="AK1118" t="str">
        <f>VLOOKUP(Sheet1!H1140,Sheet2!$H$2:$J$300,3,FALSE)</f>
        <v>ATL</v>
      </c>
      <c r="AL1118" t="str">
        <f>VLOOKUP(Sheet1!I1140,Sheet2!$H$2:$J$300,3,FALSE)</f>
        <v>PHO</v>
      </c>
      <c r="AM1118" t="str">
        <f>VLOOKUP(Sheet1!J1140,Sheet2!$H$2:$J$300,3,FALSE)</f>
        <v>DEN</v>
      </c>
      <c r="AN1118">
        <f si="171" t="shared"/>
        <v>2</v>
      </c>
      <c r="AO1118">
        <f si="172" t="shared"/>
        <v>1</v>
      </c>
      <c r="AP1118">
        <f si="173" t="shared"/>
        <v>3</v>
      </c>
      <c r="AQ1118">
        <f si="174" t="shared"/>
        <v>2</v>
      </c>
      <c r="AR1118">
        <f si="175" t="shared"/>
        <v>3</v>
      </c>
      <c r="AS1118">
        <f si="176" t="shared"/>
        <v>2</v>
      </c>
      <c r="AT1118">
        <f si="177" t="shared"/>
        <v>1</v>
      </c>
      <c r="AU1118">
        <f si="178" t="shared"/>
        <v>3</v>
      </c>
      <c r="AV1118">
        <f si="179" t="shared"/>
        <v>2</v>
      </c>
      <c r="AW1118">
        <f si="180" t="shared"/>
        <v>3</v>
      </c>
    </row>
    <row r="1119" spans="30:49" x14ac:dyDescent="0.25">
      <c r="AD1119">
        <v>1118</v>
      </c>
      <c r="AE1119" t="str">
        <f>VLOOKUP(Sheet1!B1141,Sheet2!$H$2:$J$300,3,FALSE)</f>
        <v>PHI</v>
      </c>
      <c r="AF1119" t="str">
        <f>VLOOKUP(Sheet1!C1141,Sheet2!$H$2:$J$300,3,FALSE)</f>
        <v>SAC</v>
      </c>
      <c r="AG1119" t="str">
        <f>VLOOKUP(Sheet1!D1141,Sheet2!$H$2:$J$300,3,FALSE)</f>
        <v>SAC</v>
      </c>
      <c r="AH1119" t="str">
        <f>VLOOKUP(Sheet1!E1141,Sheet2!$H$2:$J$300,3,FALSE)</f>
        <v>DEN</v>
      </c>
      <c r="AI1119" t="str">
        <f>VLOOKUP(Sheet1!F1141,Sheet2!$H$2:$J$300,3,FALSE)</f>
        <v>PHO</v>
      </c>
      <c r="AJ1119" t="str">
        <f>VLOOKUP(Sheet1!G1141,Sheet2!$H$2:$J$300,3,FALSE)</f>
        <v>UTA</v>
      </c>
      <c r="AK1119" t="str">
        <f>VLOOKUP(Sheet1!H1141,Sheet2!$H$2:$J$300,3,FALSE)</f>
        <v>PHO</v>
      </c>
      <c r="AL1119" t="str">
        <f>VLOOKUP(Sheet1!I1141,Sheet2!$H$2:$J$300,3,FALSE)</f>
        <v>DEN</v>
      </c>
      <c r="AM1119" t="str">
        <f>VLOOKUP(Sheet1!J1141,Sheet2!$H$2:$J$300,3,FALSE)</f>
        <v>MIN</v>
      </c>
      <c r="AN1119">
        <f si="171" t="shared"/>
        <v>1</v>
      </c>
      <c r="AO1119">
        <f si="172" t="shared"/>
        <v>2</v>
      </c>
      <c r="AP1119">
        <f si="173" t="shared"/>
        <v>2</v>
      </c>
      <c r="AQ1119">
        <f si="174" t="shared"/>
        <v>2</v>
      </c>
      <c r="AR1119">
        <f si="175" t="shared"/>
        <v>2</v>
      </c>
      <c r="AS1119">
        <f si="176" t="shared"/>
        <v>1</v>
      </c>
      <c r="AT1119">
        <f si="177" t="shared"/>
        <v>2</v>
      </c>
      <c r="AU1119">
        <f si="178" t="shared"/>
        <v>2</v>
      </c>
      <c r="AV1119">
        <f si="179" t="shared"/>
        <v>1</v>
      </c>
      <c r="AW1119">
        <f si="180" t="shared"/>
        <v>2</v>
      </c>
    </row>
    <row r="1120" spans="30:49" x14ac:dyDescent="0.25">
      <c r="AD1120">
        <v>1119</v>
      </c>
      <c r="AE1120" t="str">
        <f>VLOOKUP(Sheet1!B1142,Sheet2!$H$2:$J$300,3,FALSE)</f>
        <v>PHI</v>
      </c>
      <c r="AF1120" t="str">
        <f>VLOOKUP(Sheet1!C1142,Sheet2!$H$2:$J$300,3,FALSE)</f>
        <v>PHI</v>
      </c>
      <c r="AG1120" t="str">
        <f>VLOOKUP(Sheet1!D1142,Sheet2!$H$2:$J$300,3,FALSE)</f>
        <v>PHO</v>
      </c>
      <c r="AH1120" t="str">
        <f>VLOOKUP(Sheet1!E1142,Sheet2!$H$2:$J$300,3,FALSE)</f>
        <v>DEN</v>
      </c>
      <c r="AI1120" t="str">
        <f>VLOOKUP(Sheet1!F1142,Sheet2!$H$2:$J$300,3,FALSE)</f>
        <v>PHO</v>
      </c>
      <c r="AJ1120" t="str">
        <f>VLOOKUP(Sheet1!G1142,Sheet2!$H$2:$J$300,3,FALSE)</f>
        <v>PHO</v>
      </c>
      <c r="AK1120" t="str">
        <f>VLOOKUP(Sheet1!H1142,Sheet2!$H$2:$J$300,3,FALSE)</f>
        <v>ATL</v>
      </c>
      <c r="AL1120" t="str">
        <f>VLOOKUP(Sheet1!I1142,Sheet2!$H$2:$J$300,3,FALSE)</f>
        <v>UTA</v>
      </c>
      <c r="AM1120" t="str">
        <f>VLOOKUP(Sheet1!J1142,Sheet2!$H$2:$J$300,3,FALSE)</f>
        <v>MIN</v>
      </c>
      <c r="AN1120">
        <f si="171" t="shared"/>
        <v>2</v>
      </c>
      <c r="AO1120">
        <f si="172" t="shared"/>
        <v>2</v>
      </c>
      <c r="AP1120">
        <f si="173" t="shared"/>
        <v>3</v>
      </c>
      <c r="AQ1120">
        <f si="174" t="shared"/>
        <v>1</v>
      </c>
      <c r="AR1120">
        <f si="175" t="shared"/>
        <v>3</v>
      </c>
      <c r="AS1120">
        <f si="176" t="shared"/>
        <v>3</v>
      </c>
      <c r="AT1120">
        <f si="177" t="shared"/>
        <v>1</v>
      </c>
      <c r="AU1120">
        <f si="178" t="shared"/>
        <v>1</v>
      </c>
      <c r="AV1120">
        <f si="179" t="shared"/>
        <v>1</v>
      </c>
      <c r="AW1120">
        <f si="180" t="shared"/>
        <v>3</v>
      </c>
    </row>
    <row r="1121" spans="30:49" x14ac:dyDescent="0.25">
      <c r="AD1121">
        <v>1120</v>
      </c>
      <c r="AE1121" t="str">
        <f>VLOOKUP(Sheet1!B1143,Sheet2!$H$2:$J$300,3,FALSE)</f>
        <v>PHI</v>
      </c>
      <c r="AF1121" t="str">
        <f>VLOOKUP(Sheet1!C1143,Sheet2!$H$2:$J$300,3,FALSE)</f>
        <v>SAC</v>
      </c>
      <c r="AG1121" t="str">
        <f>VLOOKUP(Sheet1!D1143,Sheet2!$H$2:$J$300,3,FALSE)</f>
        <v>PHI</v>
      </c>
      <c r="AH1121" t="str">
        <f>VLOOKUP(Sheet1!E1143,Sheet2!$H$2:$J$300,3,FALSE)</f>
        <v>DEN</v>
      </c>
      <c r="AI1121" t="str">
        <f>VLOOKUP(Sheet1!F1143,Sheet2!$H$2:$J$300,3,FALSE)</f>
        <v>DEN</v>
      </c>
      <c r="AJ1121" t="str">
        <f>VLOOKUP(Sheet1!G1143,Sheet2!$H$2:$J$300,3,FALSE)</f>
        <v>PHO</v>
      </c>
      <c r="AK1121" t="str">
        <f>VLOOKUP(Sheet1!H1143,Sheet2!$H$2:$J$300,3,FALSE)</f>
        <v>MIN</v>
      </c>
      <c r="AL1121" t="str">
        <f>VLOOKUP(Sheet1!I1143,Sheet2!$H$2:$J$300,3,FALSE)</f>
        <v>DEN</v>
      </c>
      <c r="AM1121" t="str">
        <f>VLOOKUP(Sheet1!J1143,Sheet2!$H$2:$J$300,3,FALSE)</f>
        <v>UTA</v>
      </c>
      <c r="AN1121">
        <f si="171" t="shared"/>
        <v>2</v>
      </c>
      <c r="AO1121">
        <f si="172" t="shared"/>
        <v>1</v>
      </c>
      <c r="AP1121">
        <f si="173" t="shared"/>
        <v>2</v>
      </c>
      <c r="AQ1121">
        <f si="174" t="shared"/>
        <v>3</v>
      </c>
      <c r="AR1121">
        <f si="175" t="shared"/>
        <v>3</v>
      </c>
      <c r="AS1121">
        <f si="176" t="shared"/>
        <v>1</v>
      </c>
      <c r="AT1121">
        <f si="177" t="shared"/>
        <v>1</v>
      </c>
      <c r="AU1121">
        <f si="178" t="shared"/>
        <v>3</v>
      </c>
      <c r="AV1121">
        <f si="179" t="shared"/>
        <v>1</v>
      </c>
      <c r="AW1121">
        <f si="180" t="shared"/>
        <v>3</v>
      </c>
    </row>
    <row r="1122" spans="30:49" x14ac:dyDescent="0.25">
      <c r="AD1122">
        <v>1121</v>
      </c>
      <c r="AE1122" t="str">
        <f>VLOOKUP(Sheet1!B1144,Sheet2!$H$2:$J$300,3,FALSE)</f>
        <v>PHI</v>
      </c>
      <c r="AF1122" t="str">
        <f>VLOOKUP(Sheet1!C1144,Sheet2!$H$2:$J$300,3,FALSE)</f>
        <v>ATL</v>
      </c>
      <c r="AG1122" t="str">
        <f>VLOOKUP(Sheet1!D1144,Sheet2!$H$2:$J$300,3,FALSE)</f>
        <v>PHI</v>
      </c>
      <c r="AH1122" t="str">
        <f>VLOOKUP(Sheet1!E1144,Sheet2!$H$2:$J$300,3,FALSE)</f>
        <v>DEN</v>
      </c>
      <c r="AI1122" t="str">
        <f>VLOOKUP(Sheet1!F1144,Sheet2!$H$2:$J$300,3,FALSE)</f>
        <v>DEN</v>
      </c>
      <c r="AJ1122" t="str">
        <f>VLOOKUP(Sheet1!G1144,Sheet2!$H$2:$J$300,3,FALSE)</f>
        <v>PHO</v>
      </c>
      <c r="AK1122" t="str">
        <f>VLOOKUP(Sheet1!H1144,Sheet2!$H$2:$J$300,3,FALSE)</f>
        <v>MIN</v>
      </c>
      <c r="AL1122" t="str">
        <f>VLOOKUP(Sheet1!I1144,Sheet2!$H$2:$J$300,3,FALSE)</f>
        <v>DEN</v>
      </c>
      <c r="AM1122" t="str">
        <f>VLOOKUP(Sheet1!J1144,Sheet2!$H$2:$J$300,3,FALSE)</f>
        <v>UTA</v>
      </c>
      <c r="AN1122">
        <f si="171" t="shared"/>
        <v>2</v>
      </c>
      <c r="AO1122">
        <f si="172" t="shared"/>
        <v>1</v>
      </c>
      <c r="AP1122">
        <f si="173" t="shared"/>
        <v>2</v>
      </c>
      <c r="AQ1122">
        <f si="174" t="shared"/>
        <v>3</v>
      </c>
      <c r="AR1122">
        <f si="175" t="shared"/>
        <v>3</v>
      </c>
      <c r="AS1122">
        <f si="176" t="shared"/>
        <v>1</v>
      </c>
      <c r="AT1122">
        <f si="177" t="shared"/>
        <v>1</v>
      </c>
      <c r="AU1122">
        <f si="178" t="shared"/>
        <v>3</v>
      </c>
      <c r="AV1122">
        <f si="179" t="shared"/>
        <v>1</v>
      </c>
      <c r="AW1122">
        <f si="180" t="shared"/>
        <v>3</v>
      </c>
    </row>
    <row r="1123" spans="30:49" x14ac:dyDescent="0.25">
      <c r="AD1123">
        <v>1122</v>
      </c>
      <c r="AE1123" t="str">
        <f>VLOOKUP(Sheet1!B1145,Sheet2!$H$2:$J$300,3,FALSE)</f>
        <v>PHI</v>
      </c>
      <c r="AF1123" t="str">
        <f>VLOOKUP(Sheet1!C1145,Sheet2!$H$2:$J$300,3,FALSE)</f>
        <v>ATL</v>
      </c>
      <c r="AG1123" t="str">
        <f>VLOOKUP(Sheet1!D1145,Sheet2!$H$2:$J$300,3,FALSE)</f>
        <v>PHO</v>
      </c>
      <c r="AH1123" t="str">
        <f>VLOOKUP(Sheet1!E1145,Sheet2!$H$2:$J$300,3,FALSE)</f>
        <v>DEN</v>
      </c>
      <c r="AI1123" t="str">
        <f>VLOOKUP(Sheet1!F1145,Sheet2!$H$2:$J$300,3,FALSE)</f>
        <v>PHO</v>
      </c>
      <c r="AJ1123" t="str">
        <f>VLOOKUP(Sheet1!G1145,Sheet2!$H$2:$J$300,3,FALSE)</f>
        <v>UTA</v>
      </c>
      <c r="AK1123" t="str">
        <f>VLOOKUP(Sheet1!H1145,Sheet2!$H$2:$J$300,3,FALSE)</f>
        <v>ATL</v>
      </c>
      <c r="AL1123" t="str">
        <f>VLOOKUP(Sheet1!I1145,Sheet2!$H$2:$J$300,3,FALSE)</f>
        <v>PHO</v>
      </c>
      <c r="AM1123" t="str">
        <f>VLOOKUP(Sheet1!J1145,Sheet2!$H$2:$J$300,3,FALSE)</f>
        <v>UTA</v>
      </c>
      <c r="AN1123">
        <f si="171" t="shared"/>
        <v>1</v>
      </c>
      <c r="AO1123">
        <f si="172" t="shared"/>
        <v>2</v>
      </c>
      <c r="AP1123">
        <f si="173" t="shared"/>
        <v>3</v>
      </c>
      <c r="AQ1123">
        <f si="174" t="shared"/>
        <v>1</v>
      </c>
      <c r="AR1123">
        <f si="175" t="shared"/>
        <v>3</v>
      </c>
      <c r="AS1123">
        <f si="176" t="shared"/>
        <v>2</v>
      </c>
      <c r="AT1123">
        <f si="177" t="shared"/>
        <v>2</v>
      </c>
      <c r="AU1123">
        <f si="178" t="shared"/>
        <v>3</v>
      </c>
      <c r="AV1123">
        <f si="179" t="shared"/>
        <v>2</v>
      </c>
      <c r="AW1123">
        <f si="180" t="shared"/>
        <v>3</v>
      </c>
    </row>
    <row r="1124" spans="30:49" x14ac:dyDescent="0.25">
      <c r="AD1124">
        <v>1123</v>
      </c>
      <c r="AE1124" t="str">
        <f>VLOOKUP(Sheet1!B1146,Sheet2!$H$2:$J$300,3,FALSE)</f>
        <v>PHI</v>
      </c>
      <c r="AF1124" t="str">
        <f>VLOOKUP(Sheet1!C1146,Sheet2!$H$2:$J$300,3,FALSE)</f>
        <v>ATL</v>
      </c>
      <c r="AG1124" t="str">
        <f>VLOOKUP(Sheet1!D1146,Sheet2!$H$2:$J$300,3,FALSE)</f>
        <v>PHI</v>
      </c>
      <c r="AH1124" t="str">
        <f>VLOOKUP(Sheet1!E1146,Sheet2!$H$2:$J$300,3,FALSE)</f>
        <v>DEN</v>
      </c>
      <c r="AI1124" t="str">
        <f>VLOOKUP(Sheet1!F1146,Sheet2!$H$2:$J$300,3,FALSE)</f>
        <v>ATL</v>
      </c>
      <c r="AJ1124" t="str">
        <f>VLOOKUP(Sheet1!G1146,Sheet2!$H$2:$J$300,3,FALSE)</f>
        <v>HOU</v>
      </c>
      <c r="AK1124" t="str">
        <f>VLOOKUP(Sheet1!H1146,Sheet2!$H$2:$J$300,3,FALSE)</f>
        <v>HOU</v>
      </c>
      <c r="AL1124" t="str">
        <f>VLOOKUP(Sheet1!I1146,Sheet2!$H$2:$J$300,3,FALSE)</f>
        <v>ATL</v>
      </c>
      <c r="AM1124" t="str">
        <f>VLOOKUP(Sheet1!J1146,Sheet2!$H$2:$J$300,3,FALSE)</f>
        <v>MIN</v>
      </c>
      <c r="AN1124">
        <f si="171" t="shared"/>
        <v>2</v>
      </c>
      <c r="AO1124">
        <f si="172" t="shared"/>
        <v>3</v>
      </c>
      <c r="AP1124">
        <f si="173" t="shared"/>
        <v>2</v>
      </c>
      <c r="AQ1124">
        <f si="174" t="shared"/>
        <v>1</v>
      </c>
      <c r="AR1124">
        <f si="175" t="shared"/>
        <v>3</v>
      </c>
      <c r="AS1124">
        <f si="176" t="shared"/>
        <v>2</v>
      </c>
      <c r="AT1124">
        <f si="177" t="shared"/>
        <v>2</v>
      </c>
      <c r="AU1124">
        <f si="178" t="shared"/>
        <v>3</v>
      </c>
      <c r="AV1124">
        <f si="179" t="shared"/>
        <v>1</v>
      </c>
      <c r="AW1124">
        <f si="180" t="shared"/>
        <v>3</v>
      </c>
    </row>
    <row r="1125" spans="30:49" x14ac:dyDescent="0.25">
      <c r="AD1125">
        <v>1124</v>
      </c>
      <c r="AE1125" t="str">
        <f>VLOOKUP(Sheet1!B1147,Sheet2!$H$2:$J$300,3,FALSE)</f>
        <v>SAC</v>
      </c>
      <c r="AF1125" t="str">
        <f>VLOOKUP(Sheet1!C1147,Sheet2!$H$2:$J$300,3,FALSE)</f>
        <v>UTA</v>
      </c>
      <c r="AG1125" t="str">
        <f>VLOOKUP(Sheet1!D1147,Sheet2!$H$2:$J$300,3,FALSE)</f>
        <v>PHO</v>
      </c>
      <c r="AH1125" t="str">
        <f>VLOOKUP(Sheet1!E1147,Sheet2!$H$2:$J$300,3,FALSE)</f>
        <v>DEN</v>
      </c>
      <c r="AI1125" t="str">
        <f>VLOOKUP(Sheet1!F1147,Sheet2!$H$2:$J$300,3,FALSE)</f>
        <v>ATL</v>
      </c>
      <c r="AJ1125" t="str">
        <f>VLOOKUP(Sheet1!G1147,Sheet2!$H$2:$J$300,3,FALSE)</f>
        <v>UTA</v>
      </c>
      <c r="AK1125" t="str">
        <f>VLOOKUP(Sheet1!H1147,Sheet2!$H$2:$J$300,3,FALSE)</f>
        <v>HOU</v>
      </c>
      <c r="AL1125" t="str">
        <f>VLOOKUP(Sheet1!I1147,Sheet2!$H$2:$J$300,3,FALSE)</f>
        <v>PHO</v>
      </c>
      <c r="AM1125" t="str">
        <f>VLOOKUP(Sheet1!J1147,Sheet2!$H$2:$J$300,3,FALSE)</f>
        <v>MIN</v>
      </c>
      <c r="AN1125">
        <f si="171" t="shared"/>
        <v>1</v>
      </c>
      <c r="AO1125">
        <f si="172" t="shared"/>
        <v>2</v>
      </c>
      <c r="AP1125">
        <f si="173" t="shared"/>
        <v>2</v>
      </c>
      <c r="AQ1125">
        <f si="174" t="shared"/>
        <v>1</v>
      </c>
      <c r="AR1125">
        <f si="175" t="shared"/>
        <v>1</v>
      </c>
      <c r="AS1125">
        <f si="176" t="shared"/>
        <v>2</v>
      </c>
      <c r="AT1125">
        <f si="177" t="shared"/>
        <v>1</v>
      </c>
      <c r="AU1125">
        <f si="178" t="shared"/>
        <v>2</v>
      </c>
      <c r="AV1125">
        <f si="179" t="shared"/>
        <v>1</v>
      </c>
      <c r="AW1125">
        <f si="180" t="shared"/>
        <v>2</v>
      </c>
    </row>
    <row r="1126" spans="30:49" x14ac:dyDescent="0.25">
      <c r="AD1126">
        <v>1125</v>
      </c>
      <c r="AE1126" t="str">
        <f>VLOOKUP(Sheet1!B1148,Sheet2!$H$2:$J$300,3,FALSE)</f>
        <v>PHI</v>
      </c>
      <c r="AF1126" t="str">
        <f>VLOOKUP(Sheet1!C1148,Sheet2!$H$2:$J$300,3,FALSE)</f>
        <v>ATL</v>
      </c>
      <c r="AG1126" t="str">
        <f>VLOOKUP(Sheet1!D1148,Sheet2!$H$2:$J$300,3,FALSE)</f>
        <v>PHO</v>
      </c>
      <c r="AH1126" t="str">
        <f>VLOOKUP(Sheet1!E1148,Sheet2!$H$2:$J$300,3,FALSE)</f>
        <v>DEN</v>
      </c>
      <c r="AI1126" t="str">
        <f>VLOOKUP(Sheet1!F1148,Sheet2!$H$2:$J$300,3,FALSE)</f>
        <v>ATL</v>
      </c>
      <c r="AJ1126" t="str">
        <f>VLOOKUP(Sheet1!G1148,Sheet2!$H$2:$J$300,3,FALSE)</f>
        <v>HOU</v>
      </c>
      <c r="AK1126" t="str">
        <f>VLOOKUP(Sheet1!H1148,Sheet2!$H$2:$J$300,3,FALSE)</f>
        <v>HOU</v>
      </c>
      <c r="AL1126" t="str">
        <f>VLOOKUP(Sheet1!I1148,Sheet2!$H$2:$J$300,3,FALSE)</f>
        <v>PHO</v>
      </c>
      <c r="AM1126" t="str">
        <f>VLOOKUP(Sheet1!J1148,Sheet2!$H$2:$J$300,3,FALSE)</f>
        <v>PHI</v>
      </c>
      <c r="AN1126">
        <f si="171" t="shared"/>
        <v>2</v>
      </c>
      <c r="AO1126">
        <f si="172" t="shared"/>
        <v>2</v>
      </c>
      <c r="AP1126">
        <f si="173" t="shared"/>
        <v>2</v>
      </c>
      <c r="AQ1126">
        <f si="174" t="shared"/>
        <v>1</v>
      </c>
      <c r="AR1126">
        <f si="175" t="shared"/>
        <v>2</v>
      </c>
      <c r="AS1126">
        <f si="176" t="shared"/>
        <v>2</v>
      </c>
      <c r="AT1126">
        <f si="177" t="shared"/>
        <v>2</v>
      </c>
      <c r="AU1126">
        <f si="178" t="shared"/>
        <v>2</v>
      </c>
      <c r="AV1126">
        <f si="179" t="shared"/>
        <v>2</v>
      </c>
      <c r="AW1126">
        <f si="180" t="shared"/>
        <v>2</v>
      </c>
    </row>
    <row r="1127" spans="30:49" x14ac:dyDescent="0.25">
      <c r="AD1127">
        <v>1126</v>
      </c>
      <c r="AE1127" t="str">
        <f>VLOOKUP(Sheet1!B1149,Sheet2!$H$2:$J$300,3,FALSE)</f>
        <v>PHI</v>
      </c>
      <c r="AF1127" t="str">
        <f>VLOOKUP(Sheet1!C1149,Sheet2!$H$2:$J$300,3,FALSE)</f>
        <v>MIN</v>
      </c>
      <c r="AG1127" t="str">
        <f>VLOOKUP(Sheet1!D1149,Sheet2!$H$2:$J$300,3,FALSE)</f>
        <v>PHI</v>
      </c>
      <c r="AH1127" t="str">
        <f>VLOOKUP(Sheet1!E1149,Sheet2!$H$2:$J$300,3,FALSE)</f>
        <v>DEN</v>
      </c>
      <c r="AI1127" t="str">
        <f>VLOOKUP(Sheet1!F1149,Sheet2!$H$2:$J$300,3,FALSE)</f>
        <v>DEN</v>
      </c>
      <c r="AJ1127" t="str">
        <f>VLOOKUP(Sheet1!G1149,Sheet2!$H$2:$J$300,3,FALSE)</f>
        <v>PHO</v>
      </c>
      <c r="AK1127" t="str">
        <f>VLOOKUP(Sheet1!H1149,Sheet2!$H$2:$J$300,3,FALSE)</f>
        <v>ATL</v>
      </c>
      <c r="AL1127" t="str">
        <f>VLOOKUP(Sheet1!I1149,Sheet2!$H$2:$J$300,3,FALSE)</f>
        <v>DEN</v>
      </c>
      <c r="AM1127" t="str">
        <f>VLOOKUP(Sheet1!J1149,Sheet2!$H$2:$J$300,3,FALSE)</f>
        <v>MIN</v>
      </c>
      <c r="AN1127">
        <f si="171" t="shared"/>
        <v>2</v>
      </c>
      <c r="AO1127">
        <f si="172" t="shared"/>
        <v>2</v>
      </c>
      <c r="AP1127">
        <f si="173" t="shared"/>
        <v>2</v>
      </c>
      <c r="AQ1127">
        <f si="174" t="shared"/>
        <v>3</v>
      </c>
      <c r="AR1127">
        <f si="175" t="shared"/>
        <v>3</v>
      </c>
      <c r="AS1127">
        <f si="176" t="shared"/>
        <v>1</v>
      </c>
      <c r="AT1127">
        <f si="177" t="shared"/>
        <v>1</v>
      </c>
      <c r="AU1127">
        <f si="178" t="shared"/>
        <v>3</v>
      </c>
      <c r="AV1127">
        <f si="179" t="shared"/>
        <v>2</v>
      </c>
      <c r="AW1127">
        <f si="180" t="shared"/>
        <v>3</v>
      </c>
    </row>
    <row r="1128" spans="30:49" x14ac:dyDescent="0.25">
      <c r="AD1128">
        <v>1127</v>
      </c>
      <c r="AE1128" t="str">
        <f>VLOOKUP(Sheet1!B1150,Sheet2!$H$2:$J$300,3,FALSE)</f>
        <v>SAC</v>
      </c>
      <c r="AF1128" t="str">
        <f>VLOOKUP(Sheet1!C1150,Sheet2!$H$2:$J$300,3,FALSE)</f>
        <v>PHI</v>
      </c>
      <c r="AG1128" t="str">
        <f>VLOOKUP(Sheet1!D1150,Sheet2!$H$2:$J$300,3,FALSE)</f>
        <v>HOU</v>
      </c>
      <c r="AH1128" t="str">
        <f>VLOOKUP(Sheet1!E1150,Sheet2!$H$2:$J$300,3,FALSE)</f>
        <v>DEN</v>
      </c>
      <c r="AI1128" t="str">
        <f>VLOOKUP(Sheet1!F1150,Sheet2!$H$2:$J$300,3,FALSE)</f>
        <v>DEN</v>
      </c>
      <c r="AJ1128" t="str">
        <f>VLOOKUP(Sheet1!G1150,Sheet2!$H$2:$J$300,3,FALSE)</f>
        <v>ATL</v>
      </c>
      <c r="AK1128" t="str">
        <f>VLOOKUP(Sheet1!H1150,Sheet2!$H$2:$J$300,3,FALSE)</f>
        <v>PHO</v>
      </c>
      <c r="AL1128" t="str">
        <f>VLOOKUP(Sheet1!I1150,Sheet2!$H$2:$J$300,3,FALSE)</f>
        <v>DEN</v>
      </c>
      <c r="AM1128" t="str">
        <f>VLOOKUP(Sheet1!J1150,Sheet2!$H$2:$J$300,3,FALSE)</f>
        <v>UTA</v>
      </c>
      <c r="AN1128">
        <f si="171" t="shared"/>
        <v>1</v>
      </c>
      <c r="AO1128">
        <f si="172" t="shared"/>
        <v>1</v>
      </c>
      <c r="AP1128">
        <f si="173" t="shared"/>
        <v>1</v>
      </c>
      <c r="AQ1128">
        <f si="174" t="shared"/>
        <v>3</v>
      </c>
      <c r="AR1128">
        <f si="175" t="shared"/>
        <v>3</v>
      </c>
      <c r="AS1128">
        <f si="176" t="shared"/>
        <v>1</v>
      </c>
      <c r="AT1128">
        <f si="177" t="shared"/>
        <v>1</v>
      </c>
      <c r="AU1128">
        <f si="178" t="shared"/>
        <v>3</v>
      </c>
      <c r="AV1128">
        <f si="179" t="shared"/>
        <v>1</v>
      </c>
      <c r="AW1128">
        <f si="180" t="shared"/>
        <v>3</v>
      </c>
    </row>
    <row r="1129" spans="30:49" x14ac:dyDescent="0.25">
      <c r="AD1129">
        <v>1128</v>
      </c>
      <c r="AE1129" t="str">
        <f>VLOOKUP(Sheet1!B1151,Sheet2!$H$2:$J$300,3,FALSE)</f>
        <v>PHI</v>
      </c>
      <c r="AF1129" t="str">
        <f>VLOOKUP(Sheet1!C1151,Sheet2!$H$2:$J$300,3,FALSE)</f>
        <v>MIN</v>
      </c>
      <c r="AG1129" t="str">
        <f>VLOOKUP(Sheet1!D1151,Sheet2!$H$2:$J$300,3,FALSE)</f>
        <v>PHO</v>
      </c>
      <c r="AH1129" t="str">
        <f>VLOOKUP(Sheet1!E1151,Sheet2!$H$2:$J$300,3,FALSE)</f>
        <v>DEN</v>
      </c>
      <c r="AI1129" t="str">
        <f>VLOOKUP(Sheet1!F1151,Sheet2!$H$2:$J$300,3,FALSE)</f>
        <v>PHO</v>
      </c>
      <c r="AJ1129" t="str">
        <f>VLOOKUP(Sheet1!G1151,Sheet2!$H$2:$J$300,3,FALSE)</f>
        <v>UTA</v>
      </c>
      <c r="AK1129" t="str">
        <f>VLOOKUP(Sheet1!H1151,Sheet2!$H$2:$J$300,3,FALSE)</f>
        <v>ATL</v>
      </c>
      <c r="AL1129" t="str">
        <f>VLOOKUP(Sheet1!I1151,Sheet2!$H$2:$J$300,3,FALSE)</f>
        <v>UTA</v>
      </c>
      <c r="AM1129" t="str">
        <f>VLOOKUP(Sheet1!J1151,Sheet2!$H$2:$J$300,3,FALSE)</f>
        <v>UTA</v>
      </c>
      <c r="AN1129">
        <f si="171" t="shared"/>
        <v>1</v>
      </c>
      <c r="AO1129">
        <f si="172" t="shared"/>
        <v>1</v>
      </c>
      <c r="AP1129">
        <f si="173" t="shared"/>
        <v>2</v>
      </c>
      <c r="AQ1129">
        <f si="174" t="shared"/>
        <v>1</v>
      </c>
      <c r="AR1129">
        <f si="175" t="shared"/>
        <v>2</v>
      </c>
      <c r="AS1129">
        <f si="176" t="shared"/>
        <v>3</v>
      </c>
      <c r="AT1129">
        <f si="177" t="shared"/>
        <v>1</v>
      </c>
      <c r="AU1129">
        <f si="178" t="shared"/>
        <v>3</v>
      </c>
      <c r="AV1129">
        <f si="179" t="shared"/>
        <v>3</v>
      </c>
      <c r="AW1129">
        <f si="180" t="shared"/>
        <v>3</v>
      </c>
    </row>
    <row r="1130" spans="30:49" x14ac:dyDescent="0.25">
      <c r="AD1130">
        <v>1129</v>
      </c>
      <c r="AE1130" t="str">
        <f>VLOOKUP(Sheet1!B1152,Sheet2!$H$2:$J$300,3,FALSE)</f>
        <v>PHI</v>
      </c>
      <c r="AF1130" t="str">
        <f>VLOOKUP(Sheet1!C1152,Sheet2!$H$2:$J$300,3,FALSE)</f>
        <v>SAC</v>
      </c>
      <c r="AG1130" t="str">
        <f>VLOOKUP(Sheet1!D1152,Sheet2!$H$2:$J$300,3,FALSE)</f>
        <v>PHO</v>
      </c>
      <c r="AH1130" t="str">
        <f>VLOOKUP(Sheet1!E1152,Sheet2!$H$2:$J$300,3,FALSE)</f>
        <v>DEN</v>
      </c>
      <c r="AI1130" t="str">
        <f>VLOOKUP(Sheet1!F1152,Sheet2!$H$2:$J$300,3,FALSE)</f>
        <v>PHO</v>
      </c>
      <c r="AJ1130" t="str">
        <f>VLOOKUP(Sheet1!G1152,Sheet2!$H$2:$J$300,3,FALSE)</f>
        <v>HOU</v>
      </c>
      <c r="AK1130" t="str">
        <f>VLOOKUP(Sheet1!H1152,Sheet2!$H$2:$J$300,3,FALSE)</f>
        <v>DEN</v>
      </c>
      <c r="AL1130" t="str">
        <f>VLOOKUP(Sheet1!I1152,Sheet2!$H$2:$J$300,3,FALSE)</f>
        <v>DEN</v>
      </c>
      <c r="AM1130" t="str">
        <f>VLOOKUP(Sheet1!J1152,Sheet2!$H$2:$J$300,3,FALSE)</f>
        <v>MIN</v>
      </c>
      <c r="AN1130">
        <f ref="AN1130:AN1193" si="181" t="shared">COUNTIF($AE1130:$AM1130,AE1130)</f>
        <v>1</v>
      </c>
      <c r="AO1130">
        <f ref="AO1130:AO1193" si="182" t="shared">COUNTIF($AE1130:$AM1130,AF1130)</f>
        <v>1</v>
      </c>
      <c r="AP1130">
        <f ref="AP1130:AP1193" si="183" t="shared">COUNTIF($AE1130:$AM1130,AG1130)</f>
        <v>2</v>
      </c>
      <c r="AQ1130">
        <f ref="AQ1130:AQ1193" si="184" t="shared">COUNTIF($AE1130:$AM1130,AH1130)</f>
        <v>3</v>
      </c>
      <c r="AR1130">
        <f ref="AR1130:AR1193" si="185" t="shared">COUNTIF($AE1130:$AM1130,AI1130)</f>
        <v>2</v>
      </c>
      <c r="AS1130">
        <f ref="AS1130:AS1193" si="186" t="shared">COUNTIF($AE1130:$AM1130,AJ1130)</f>
        <v>1</v>
      </c>
      <c r="AT1130">
        <f ref="AT1130:AT1193" si="187" t="shared">COUNTIF($AE1130:$AM1130,AK1130)</f>
        <v>3</v>
      </c>
      <c r="AU1130">
        <f ref="AU1130:AU1193" si="188" t="shared">COUNTIF($AE1130:$AM1130,AL1130)</f>
        <v>3</v>
      </c>
      <c r="AV1130">
        <f ref="AV1130:AV1193" si="189" t="shared">COUNTIF($AE1130:$AM1130,AM1130)</f>
        <v>1</v>
      </c>
      <c r="AW1130">
        <f ref="AW1130:AW1193" si="190" t="shared">MAX(AN1130:AV1130)</f>
        <v>3</v>
      </c>
    </row>
    <row r="1131" spans="30:49" x14ac:dyDescent="0.25">
      <c r="AD1131">
        <v>1130</v>
      </c>
      <c r="AE1131" t="str">
        <f>VLOOKUP(Sheet1!B1153,Sheet2!$H$2:$J$300,3,FALSE)</f>
        <v>PHI</v>
      </c>
      <c r="AF1131" t="str">
        <f>VLOOKUP(Sheet1!C1153,Sheet2!$H$2:$J$300,3,FALSE)</f>
        <v>UTA</v>
      </c>
      <c r="AG1131" t="str">
        <f>VLOOKUP(Sheet1!D1153,Sheet2!$H$2:$J$300,3,FALSE)</f>
        <v>SAC</v>
      </c>
      <c r="AH1131" t="str">
        <f>VLOOKUP(Sheet1!E1153,Sheet2!$H$2:$J$300,3,FALSE)</f>
        <v>DEN</v>
      </c>
      <c r="AI1131" t="str">
        <f>VLOOKUP(Sheet1!F1153,Sheet2!$H$2:$J$300,3,FALSE)</f>
        <v>PHO</v>
      </c>
      <c r="AJ1131" t="str">
        <f>VLOOKUP(Sheet1!G1153,Sheet2!$H$2:$J$300,3,FALSE)</f>
        <v>MIN</v>
      </c>
      <c r="AK1131" t="str">
        <f>VLOOKUP(Sheet1!H1153,Sheet2!$H$2:$J$300,3,FALSE)</f>
        <v>ATL</v>
      </c>
      <c r="AL1131" t="str">
        <f>VLOOKUP(Sheet1!I1153,Sheet2!$H$2:$J$300,3,FALSE)</f>
        <v>DEN</v>
      </c>
      <c r="AM1131" t="str">
        <f>VLOOKUP(Sheet1!J1153,Sheet2!$H$2:$J$300,3,FALSE)</f>
        <v>MIN</v>
      </c>
      <c r="AN1131">
        <f si="181" t="shared"/>
        <v>1</v>
      </c>
      <c r="AO1131">
        <f si="182" t="shared"/>
        <v>1</v>
      </c>
      <c r="AP1131">
        <f si="183" t="shared"/>
        <v>1</v>
      </c>
      <c r="AQ1131">
        <f si="184" t="shared"/>
        <v>2</v>
      </c>
      <c r="AR1131">
        <f si="185" t="shared"/>
        <v>1</v>
      </c>
      <c r="AS1131">
        <f si="186" t="shared"/>
        <v>2</v>
      </c>
      <c r="AT1131">
        <f si="187" t="shared"/>
        <v>1</v>
      </c>
      <c r="AU1131">
        <f si="188" t="shared"/>
        <v>2</v>
      </c>
      <c r="AV1131">
        <f si="189" t="shared"/>
        <v>2</v>
      </c>
      <c r="AW1131">
        <f si="190" t="shared"/>
        <v>2</v>
      </c>
    </row>
    <row r="1132" spans="30:49" x14ac:dyDescent="0.25">
      <c r="AD1132">
        <v>1131</v>
      </c>
      <c r="AE1132" t="str">
        <f>VLOOKUP(Sheet1!B1154,Sheet2!$H$2:$J$300,3,FALSE)</f>
        <v>UTA</v>
      </c>
      <c r="AF1132" t="str">
        <f>VLOOKUP(Sheet1!C1154,Sheet2!$H$2:$J$300,3,FALSE)</f>
        <v>ATL</v>
      </c>
      <c r="AG1132" t="str">
        <f>VLOOKUP(Sheet1!D1154,Sheet2!$H$2:$J$300,3,FALSE)</f>
        <v>PHI</v>
      </c>
      <c r="AH1132" t="str">
        <f>VLOOKUP(Sheet1!E1154,Sheet2!$H$2:$J$300,3,FALSE)</f>
        <v>MIN</v>
      </c>
      <c r="AI1132" t="str">
        <f>VLOOKUP(Sheet1!F1154,Sheet2!$H$2:$J$300,3,FALSE)</f>
        <v>DEN</v>
      </c>
      <c r="AJ1132" t="str">
        <f>VLOOKUP(Sheet1!G1154,Sheet2!$H$2:$J$300,3,FALSE)</f>
        <v>PHO</v>
      </c>
      <c r="AK1132" t="str">
        <f>VLOOKUP(Sheet1!H1154,Sheet2!$H$2:$J$300,3,FALSE)</f>
        <v>PHO</v>
      </c>
      <c r="AL1132" t="str">
        <f>VLOOKUP(Sheet1!I1154,Sheet2!$H$2:$J$300,3,FALSE)</f>
        <v>DEN</v>
      </c>
      <c r="AM1132" t="str">
        <f>VLOOKUP(Sheet1!J1154,Sheet2!$H$2:$J$300,3,FALSE)</f>
        <v>MIN</v>
      </c>
      <c r="AN1132">
        <f si="181" t="shared"/>
        <v>1</v>
      </c>
      <c r="AO1132">
        <f si="182" t="shared"/>
        <v>1</v>
      </c>
      <c r="AP1132">
        <f si="183" t="shared"/>
        <v>1</v>
      </c>
      <c r="AQ1132">
        <f si="184" t="shared"/>
        <v>2</v>
      </c>
      <c r="AR1132">
        <f si="185" t="shared"/>
        <v>2</v>
      </c>
      <c r="AS1132">
        <f si="186" t="shared"/>
        <v>2</v>
      </c>
      <c r="AT1132">
        <f si="187" t="shared"/>
        <v>2</v>
      </c>
      <c r="AU1132">
        <f si="188" t="shared"/>
        <v>2</v>
      </c>
      <c r="AV1132">
        <f si="189" t="shared"/>
        <v>2</v>
      </c>
      <c r="AW1132">
        <f si="190" t="shared"/>
        <v>2</v>
      </c>
    </row>
    <row r="1133" spans="30:49" x14ac:dyDescent="0.25">
      <c r="AD1133">
        <v>1132</v>
      </c>
      <c r="AE1133" t="str">
        <f>VLOOKUP(Sheet1!B1155,Sheet2!$H$2:$J$300,3,FALSE)</f>
        <v>PHI</v>
      </c>
      <c r="AF1133" t="str">
        <f>VLOOKUP(Sheet1!C1155,Sheet2!$H$2:$J$300,3,FALSE)</f>
        <v>SAC</v>
      </c>
      <c r="AG1133" t="str">
        <f>VLOOKUP(Sheet1!D1155,Sheet2!$H$2:$J$300,3,FALSE)</f>
        <v>PHI</v>
      </c>
      <c r="AH1133" t="str">
        <f>VLOOKUP(Sheet1!E1155,Sheet2!$H$2:$J$300,3,FALSE)</f>
        <v>DEN</v>
      </c>
      <c r="AI1133" t="str">
        <f>VLOOKUP(Sheet1!F1155,Sheet2!$H$2:$J$300,3,FALSE)</f>
        <v>PHO</v>
      </c>
      <c r="AJ1133" t="str">
        <f>VLOOKUP(Sheet1!G1155,Sheet2!$H$2:$J$300,3,FALSE)</f>
        <v>HOU</v>
      </c>
      <c r="AK1133" t="str">
        <f>VLOOKUP(Sheet1!H1155,Sheet2!$H$2:$J$300,3,FALSE)</f>
        <v>ATL</v>
      </c>
      <c r="AL1133" t="str">
        <f>VLOOKUP(Sheet1!I1155,Sheet2!$H$2:$J$300,3,FALSE)</f>
        <v>MIN</v>
      </c>
      <c r="AM1133" t="str">
        <f>VLOOKUP(Sheet1!J1155,Sheet2!$H$2:$J$300,3,FALSE)</f>
        <v>UTA</v>
      </c>
      <c r="AN1133">
        <f si="181" t="shared"/>
        <v>2</v>
      </c>
      <c r="AO1133">
        <f si="182" t="shared"/>
        <v>1</v>
      </c>
      <c r="AP1133">
        <f si="183" t="shared"/>
        <v>2</v>
      </c>
      <c r="AQ1133">
        <f si="184" t="shared"/>
        <v>1</v>
      </c>
      <c r="AR1133">
        <f si="185" t="shared"/>
        <v>1</v>
      </c>
      <c r="AS1133">
        <f si="186" t="shared"/>
        <v>1</v>
      </c>
      <c r="AT1133">
        <f si="187" t="shared"/>
        <v>1</v>
      </c>
      <c r="AU1133">
        <f si="188" t="shared"/>
        <v>1</v>
      </c>
      <c r="AV1133">
        <f si="189" t="shared"/>
        <v>1</v>
      </c>
      <c r="AW1133">
        <f si="190" t="shared"/>
        <v>2</v>
      </c>
    </row>
    <row r="1134" spans="30:49" x14ac:dyDescent="0.25">
      <c r="AD1134">
        <v>1133</v>
      </c>
      <c r="AE1134" t="str">
        <f>VLOOKUP(Sheet1!B1156,Sheet2!$H$2:$J$300,3,FALSE)</f>
        <v>PHI</v>
      </c>
      <c r="AF1134" t="str">
        <f>VLOOKUP(Sheet1!C1156,Sheet2!$H$2:$J$300,3,FALSE)</f>
        <v>PHI</v>
      </c>
      <c r="AG1134" t="str">
        <f>VLOOKUP(Sheet1!D1156,Sheet2!$H$2:$J$300,3,FALSE)</f>
        <v>PHO</v>
      </c>
      <c r="AH1134" t="str">
        <f>VLOOKUP(Sheet1!E1156,Sheet2!$H$2:$J$300,3,FALSE)</f>
        <v>DEN</v>
      </c>
      <c r="AI1134" t="str">
        <f>VLOOKUP(Sheet1!F1156,Sheet2!$H$2:$J$300,3,FALSE)</f>
        <v>DEN</v>
      </c>
      <c r="AJ1134" t="str">
        <f>VLOOKUP(Sheet1!G1156,Sheet2!$H$2:$J$300,3,FALSE)</f>
        <v>ATL</v>
      </c>
      <c r="AK1134" t="str">
        <f>VLOOKUP(Sheet1!H1156,Sheet2!$H$2:$J$300,3,FALSE)</f>
        <v>SAC</v>
      </c>
      <c r="AL1134" t="str">
        <f>VLOOKUP(Sheet1!I1156,Sheet2!$H$2:$J$300,3,FALSE)</f>
        <v>PHO</v>
      </c>
      <c r="AM1134" t="str">
        <f>VLOOKUP(Sheet1!J1156,Sheet2!$H$2:$J$300,3,FALSE)</f>
        <v>MIN</v>
      </c>
      <c r="AN1134">
        <f si="181" t="shared"/>
        <v>2</v>
      </c>
      <c r="AO1134">
        <f si="182" t="shared"/>
        <v>2</v>
      </c>
      <c r="AP1134">
        <f si="183" t="shared"/>
        <v>2</v>
      </c>
      <c r="AQ1134">
        <f si="184" t="shared"/>
        <v>2</v>
      </c>
      <c r="AR1134">
        <f si="185" t="shared"/>
        <v>2</v>
      </c>
      <c r="AS1134">
        <f si="186" t="shared"/>
        <v>1</v>
      </c>
      <c r="AT1134">
        <f si="187" t="shared"/>
        <v>1</v>
      </c>
      <c r="AU1134">
        <f si="188" t="shared"/>
        <v>2</v>
      </c>
      <c r="AV1134">
        <f si="189" t="shared"/>
        <v>1</v>
      </c>
      <c r="AW1134">
        <f si="190" t="shared"/>
        <v>2</v>
      </c>
    </row>
    <row r="1135" spans="30:49" x14ac:dyDescent="0.25">
      <c r="AD1135">
        <v>1134</v>
      </c>
      <c r="AE1135" t="str">
        <f>VLOOKUP(Sheet1!B1157,Sheet2!$H$2:$J$300,3,FALSE)</f>
        <v>PHI</v>
      </c>
      <c r="AF1135" t="str">
        <f>VLOOKUP(Sheet1!C1157,Sheet2!$H$2:$J$300,3,FALSE)</f>
        <v>SAC</v>
      </c>
      <c r="AG1135" t="str">
        <f>VLOOKUP(Sheet1!D1157,Sheet2!$H$2:$J$300,3,FALSE)</f>
        <v>DEN</v>
      </c>
      <c r="AH1135" t="str">
        <f>VLOOKUP(Sheet1!E1157,Sheet2!$H$2:$J$300,3,FALSE)</f>
        <v>DEN</v>
      </c>
      <c r="AI1135" t="str">
        <f>VLOOKUP(Sheet1!F1157,Sheet2!$H$2:$J$300,3,FALSE)</f>
        <v>PHO</v>
      </c>
      <c r="AJ1135" t="str">
        <f>VLOOKUP(Sheet1!G1157,Sheet2!$H$2:$J$300,3,FALSE)</f>
        <v>SAC</v>
      </c>
      <c r="AK1135" t="str">
        <f>VLOOKUP(Sheet1!H1157,Sheet2!$H$2:$J$300,3,FALSE)</f>
        <v>HOU</v>
      </c>
      <c r="AL1135" t="str">
        <f>VLOOKUP(Sheet1!I1157,Sheet2!$H$2:$J$300,3,FALSE)</f>
        <v>DEN</v>
      </c>
      <c r="AM1135" t="str">
        <f>VLOOKUP(Sheet1!J1157,Sheet2!$H$2:$J$300,3,FALSE)</f>
        <v>DEN</v>
      </c>
      <c r="AN1135">
        <f si="181" t="shared"/>
        <v>1</v>
      </c>
      <c r="AO1135">
        <f si="182" t="shared"/>
        <v>2</v>
      </c>
      <c r="AP1135">
        <f si="183" t="shared"/>
        <v>4</v>
      </c>
      <c r="AQ1135">
        <f si="184" t="shared"/>
        <v>4</v>
      </c>
      <c r="AR1135">
        <f si="185" t="shared"/>
        <v>1</v>
      </c>
      <c r="AS1135">
        <f si="186" t="shared"/>
        <v>2</v>
      </c>
      <c r="AT1135">
        <f si="187" t="shared"/>
        <v>1</v>
      </c>
      <c r="AU1135">
        <f si="188" t="shared"/>
        <v>4</v>
      </c>
      <c r="AV1135">
        <f si="189" t="shared"/>
        <v>4</v>
      </c>
      <c r="AW1135">
        <f si="190" t="shared"/>
        <v>4</v>
      </c>
    </row>
    <row r="1136" spans="30:49" x14ac:dyDescent="0.25">
      <c r="AD1136">
        <v>1135</v>
      </c>
      <c r="AE1136" t="str">
        <f>VLOOKUP(Sheet1!B1158,Sheet2!$H$2:$J$300,3,FALSE)</f>
        <v>PHO</v>
      </c>
      <c r="AF1136" t="str">
        <f>VLOOKUP(Sheet1!C1158,Sheet2!$H$2:$J$300,3,FALSE)</f>
        <v>MIN</v>
      </c>
      <c r="AG1136" t="str">
        <f>VLOOKUP(Sheet1!D1158,Sheet2!$H$2:$J$300,3,FALSE)</f>
        <v>HOU</v>
      </c>
      <c r="AH1136" t="str">
        <f>VLOOKUP(Sheet1!E1158,Sheet2!$H$2:$J$300,3,FALSE)</f>
        <v>DEN</v>
      </c>
      <c r="AI1136" t="str">
        <f>VLOOKUP(Sheet1!F1158,Sheet2!$H$2:$J$300,3,FALSE)</f>
        <v>DEN</v>
      </c>
      <c r="AJ1136" t="str">
        <f>VLOOKUP(Sheet1!G1158,Sheet2!$H$2:$J$300,3,FALSE)</f>
        <v>PHO</v>
      </c>
      <c r="AK1136" t="str">
        <f>VLOOKUP(Sheet1!H1158,Sheet2!$H$2:$J$300,3,FALSE)</f>
        <v>PHO</v>
      </c>
      <c r="AL1136" t="str">
        <f>VLOOKUP(Sheet1!I1158,Sheet2!$H$2:$J$300,3,FALSE)</f>
        <v>UTA</v>
      </c>
      <c r="AM1136" t="str">
        <f>VLOOKUP(Sheet1!J1158,Sheet2!$H$2:$J$300,3,FALSE)</f>
        <v>MIN</v>
      </c>
      <c r="AN1136">
        <f si="181" t="shared"/>
        <v>3</v>
      </c>
      <c r="AO1136">
        <f si="182" t="shared"/>
        <v>2</v>
      </c>
      <c r="AP1136">
        <f si="183" t="shared"/>
        <v>1</v>
      </c>
      <c r="AQ1136">
        <f si="184" t="shared"/>
        <v>2</v>
      </c>
      <c r="AR1136">
        <f si="185" t="shared"/>
        <v>2</v>
      </c>
      <c r="AS1136">
        <f si="186" t="shared"/>
        <v>3</v>
      </c>
      <c r="AT1136">
        <f si="187" t="shared"/>
        <v>3</v>
      </c>
      <c r="AU1136">
        <f si="188" t="shared"/>
        <v>1</v>
      </c>
      <c r="AV1136">
        <f si="189" t="shared"/>
        <v>2</v>
      </c>
      <c r="AW1136">
        <f si="190" t="shared"/>
        <v>3</v>
      </c>
    </row>
    <row r="1137" spans="30:49" x14ac:dyDescent="0.25">
      <c r="AD1137">
        <v>1136</v>
      </c>
      <c r="AE1137" t="str">
        <f>VLOOKUP(Sheet1!B1159,Sheet2!$H$2:$J$300,3,FALSE)</f>
        <v>PHI</v>
      </c>
      <c r="AF1137" t="str">
        <f>VLOOKUP(Sheet1!C1159,Sheet2!$H$2:$J$300,3,FALSE)</f>
        <v>PHI</v>
      </c>
      <c r="AG1137" t="str">
        <f>VLOOKUP(Sheet1!D1159,Sheet2!$H$2:$J$300,3,FALSE)</f>
        <v>PHI</v>
      </c>
      <c r="AH1137" t="str">
        <f>VLOOKUP(Sheet1!E1159,Sheet2!$H$2:$J$300,3,FALSE)</f>
        <v>DEN</v>
      </c>
      <c r="AI1137" t="str">
        <f>VLOOKUP(Sheet1!F1159,Sheet2!$H$2:$J$300,3,FALSE)</f>
        <v>PHO</v>
      </c>
      <c r="AJ1137" t="str">
        <f>VLOOKUP(Sheet1!G1159,Sheet2!$H$2:$J$300,3,FALSE)</f>
        <v>ATL</v>
      </c>
      <c r="AK1137" t="str">
        <f>VLOOKUP(Sheet1!H1159,Sheet2!$H$2:$J$300,3,FALSE)</f>
        <v>ATL</v>
      </c>
      <c r="AL1137" t="str">
        <f>VLOOKUP(Sheet1!I1159,Sheet2!$H$2:$J$300,3,FALSE)</f>
        <v>MIN</v>
      </c>
      <c r="AM1137" t="str">
        <f>VLOOKUP(Sheet1!J1159,Sheet2!$H$2:$J$300,3,FALSE)</f>
        <v>DEN</v>
      </c>
      <c r="AN1137">
        <f si="181" t="shared"/>
        <v>3</v>
      </c>
      <c r="AO1137">
        <f si="182" t="shared"/>
        <v>3</v>
      </c>
      <c r="AP1137">
        <f si="183" t="shared"/>
        <v>3</v>
      </c>
      <c r="AQ1137">
        <f si="184" t="shared"/>
        <v>2</v>
      </c>
      <c r="AR1137">
        <f si="185" t="shared"/>
        <v>1</v>
      </c>
      <c r="AS1137">
        <f si="186" t="shared"/>
        <v>2</v>
      </c>
      <c r="AT1137">
        <f si="187" t="shared"/>
        <v>2</v>
      </c>
      <c r="AU1137">
        <f si="188" t="shared"/>
        <v>1</v>
      </c>
      <c r="AV1137">
        <f si="189" t="shared"/>
        <v>2</v>
      </c>
      <c r="AW1137">
        <f si="190" t="shared"/>
        <v>3</v>
      </c>
    </row>
    <row r="1138" spans="30:49" x14ac:dyDescent="0.25">
      <c r="AD1138">
        <v>1137</v>
      </c>
      <c r="AE1138" t="str">
        <f>VLOOKUP(Sheet1!B1160,Sheet2!$H$2:$J$300,3,FALSE)</f>
        <v>PHI</v>
      </c>
      <c r="AF1138" t="str">
        <f>VLOOKUP(Sheet1!C1160,Sheet2!$H$2:$J$300,3,FALSE)</f>
        <v>ATL</v>
      </c>
      <c r="AG1138" t="str">
        <f>VLOOKUP(Sheet1!D1160,Sheet2!$H$2:$J$300,3,FALSE)</f>
        <v>HOU</v>
      </c>
      <c r="AH1138" t="str">
        <f>VLOOKUP(Sheet1!E1160,Sheet2!$H$2:$J$300,3,FALSE)</f>
        <v>DEN</v>
      </c>
      <c r="AI1138" t="str">
        <f>VLOOKUP(Sheet1!F1160,Sheet2!$H$2:$J$300,3,FALSE)</f>
        <v>PHO</v>
      </c>
      <c r="AJ1138" t="str">
        <f>VLOOKUP(Sheet1!G1160,Sheet2!$H$2:$J$300,3,FALSE)</f>
        <v>PHO</v>
      </c>
      <c r="AK1138" t="str">
        <f>VLOOKUP(Sheet1!H1160,Sheet2!$H$2:$J$300,3,FALSE)</f>
        <v>DEN</v>
      </c>
      <c r="AL1138" t="str">
        <f>VLOOKUP(Sheet1!I1160,Sheet2!$H$2:$J$300,3,FALSE)</f>
        <v>MIN</v>
      </c>
      <c r="AM1138" t="str">
        <f>VLOOKUP(Sheet1!J1160,Sheet2!$H$2:$J$300,3,FALSE)</f>
        <v>PHO</v>
      </c>
      <c r="AN1138">
        <f si="181" t="shared"/>
        <v>1</v>
      </c>
      <c r="AO1138">
        <f si="182" t="shared"/>
        <v>1</v>
      </c>
      <c r="AP1138">
        <f si="183" t="shared"/>
        <v>1</v>
      </c>
      <c r="AQ1138">
        <f si="184" t="shared"/>
        <v>2</v>
      </c>
      <c r="AR1138">
        <f si="185" t="shared"/>
        <v>3</v>
      </c>
      <c r="AS1138">
        <f si="186" t="shared"/>
        <v>3</v>
      </c>
      <c r="AT1138">
        <f si="187" t="shared"/>
        <v>2</v>
      </c>
      <c r="AU1138">
        <f si="188" t="shared"/>
        <v>1</v>
      </c>
      <c r="AV1138">
        <f si="189" t="shared"/>
        <v>3</v>
      </c>
      <c r="AW1138">
        <f si="190" t="shared"/>
        <v>3</v>
      </c>
    </row>
    <row r="1139" spans="30:49" x14ac:dyDescent="0.25">
      <c r="AD1139">
        <v>1138</v>
      </c>
      <c r="AE1139" t="str">
        <f>VLOOKUP(Sheet1!B1161,Sheet2!$H$2:$J$300,3,FALSE)</f>
        <v>SAC</v>
      </c>
      <c r="AF1139" t="str">
        <f>VLOOKUP(Sheet1!C1161,Sheet2!$H$2:$J$300,3,FALSE)</f>
        <v>ATL</v>
      </c>
      <c r="AG1139" t="str">
        <f>VLOOKUP(Sheet1!D1161,Sheet2!$H$2:$J$300,3,FALSE)</f>
        <v>HOU</v>
      </c>
      <c r="AH1139" t="str">
        <f>VLOOKUP(Sheet1!E1161,Sheet2!$H$2:$J$300,3,FALSE)</f>
        <v>DEN</v>
      </c>
      <c r="AI1139" t="str">
        <f>VLOOKUP(Sheet1!F1161,Sheet2!$H$2:$J$300,3,FALSE)</f>
        <v>PHO</v>
      </c>
      <c r="AJ1139" t="str">
        <f>VLOOKUP(Sheet1!G1161,Sheet2!$H$2:$J$300,3,FALSE)</f>
        <v>HOU</v>
      </c>
      <c r="AK1139" t="str">
        <f>VLOOKUP(Sheet1!H1161,Sheet2!$H$2:$J$300,3,FALSE)</f>
        <v>PHO</v>
      </c>
      <c r="AL1139" t="str">
        <f>VLOOKUP(Sheet1!I1161,Sheet2!$H$2:$J$300,3,FALSE)</f>
        <v>DEN</v>
      </c>
      <c r="AM1139" t="str">
        <f>VLOOKUP(Sheet1!J1161,Sheet2!$H$2:$J$300,3,FALSE)</f>
        <v>ATL</v>
      </c>
      <c r="AN1139">
        <f si="181" t="shared"/>
        <v>1</v>
      </c>
      <c r="AO1139">
        <f si="182" t="shared"/>
        <v>2</v>
      </c>
      <c r="AP1139">
        <f si="183" t="shared"/>
        <v>2</v>
      </c>
      <c r="AQ1139">
        <f si="184" t="shared"/>
        <v>2</v>
      </c>
      <c r="AR1139">
        <f si="185" t="shared"/>
        <v>2</v>
      </c>
      <c r="AS1139">
        <f si="186" t="shared"/>
        <v>2</v>
      </c>
      <c r="AT1139">
        <f si="187" t="shared"/>
        <v>2</v>
      </c>
      <c r="AU1139">
        <f si="188" t="shared"/>
        <v>2</v>
      </c>
      <c r="AV1139">
        <f si="189" t="shared"/>
        <v>2</v>
      </c>
      <c r="AW1139">
        <f si="190" t="shared"/>
        <v>2</v>
      </c>
    </row>
    <row r="1140" spans="30:49" x14ac:dyDescent="0.25">
      <c r="AD1140">
        <v>1139</v>
      </c>
      <c r="AE1140" t="str">
        <f>VLOOKUP(Sheet1!B1162,Sheet2!$H$2:$J$300,3,FALSE)</f>
        <v>PHI</v>
      </c>
      <c r="AF1140" t="str">
        <f>VLOOKUP(Sheet1!C1162,Sheet2!$H$2:$J$300,3,FALSE)</f>
        <v>MIN</v>
      </c>
      <c r="AG1140" t="str">
        <f>VLOOKUP(Sheet1!D1162,Sheet2!$H$2:$J$300,3,FALSE)</f>
        <v>PHO</v>
      </c>
      <c r="AH1140" t="str">
        <f>VLOOKUP(Sheet1!E1162,Sheet2!$H$2:$J$300,3,FALSE)</f>
        <v>DEN</v>
      </c>
      <c r="AI1140" t="str">
        <f>VLOOKUP(Sheet1!F1162,Sheet2!$H$2:$J$300,3,FALSE)</f>
        <v>PHO</v>
      </c>
      <c r="AJ1140" t="str">
        <f>VLOOKUP(Sheet1!G1162,Sheet2!$H$2:$J$300,3,FALSE)</f>
        <v>UTA</v>
      </c>
      <c r="AK1140" t="str">
        <f>VLOOKUP(Sheet1!H1162,Sheet2!$H$2:$J$300,3,FALSE)</f>
        <v>SAC</v>
      </c>
      <c r="AL1140" t="str">
        <f>VLOOKUP(Sheet1!I1162,Sheet2!$H$2:$J$300,3,FALSE)</f>
        <v>PHO</v>
      </c>
      <c r="AM1140" t="str">
        <f>VLOOKUP(Sheet1!J1162,Sheet2!$H$2:$J$300,3,FALSE)</f>
        <v>DEN</v>
      </c>
      <c r="AN1140">
        <f si="181" t="shared"/>
        <v>1</v>
      </c>
      <c r="AO1140">
        <f si="182" t="shared"/>
        <v>1</v>
      </c>
      <c r="AP1140">
        <f si="183" t="shared"/>
        <v>3</v>
      </c>
      <c r="AQ1140">
        <f si="184" t="shared"/>
        <v>2</v>
      </c>
      <c r="AR1140">
        <f si="185" t="shared"/>
        <v>3</v>
      </c>
      <c r="AS1140">
        <f si="186" t="shared"/>
        <v>1</v>
      </c>
      <c r="AT1140">
        <f si="187" t="shared"/>
        <v>1</v>
      </c>
      <c r="AU1140">
        <f si="188" t="shared"/>
        <v>3</v>
      </c>
      <c r="AV1140">
        <f si="189" t="shared"/>
        <v>2</v>
      </c>
      <c r="AW1140">
        <f si="190" t="shared"/>
        <v>3</v>
      </c>
    </row>
    <row r="1141" spans="30:49" x14ac:dyDescent="0.25">
      <c r="AD1141">
        <v>1140</v>
      </c>
      <c r="AE1141" t="str">
        <f>VLOOKUP(Sheet1!B1163,Sheet2!$H$2:$J$300,3,FALSE)</f>
        <v>PHI</v>
      </c>
      <c r="AF1141" t="str">
        <f>VLOOKUP(Sheet1!C1163,Sheet2!$H$2:$J$300,3,FALSE)</f>
        <v>PHI</v>
      </c>
      <c r="AG1141" t="str">
        <f>VLOOKUP(Sheet1!D1163,Sheet2!$H$2:$J$300,3,FALSE)</f>
        <v>PHO</v>
      </c>
      <c r="AH1141" t="str">
        <f>VLOOKUP(Sheet1!E1163,Sheet2!$H$2:$J$300,3,FALSE)</f>
        <v>SAC</v>
      </c>
      <c r="AI1141" t="str">
        <f>VLOOKUP(Sheet1!F1163,Sheet2!$H$2:$J$300,3,FALSE)</f>
        <v>PHO</v>
      </c>
      <c r="AJ1141" t="str">
        <f>VLOOKUP(Sheet1!G1163,Sheet2!$H$2:$J$300,3,FALSE)</f>
        <v>PHO</v>
      </c>
      <c r="AK1141" t="str">
        <f>VLOOKUP(Sheet1!H1163,Sheet2!$H$2:$J$300,3,FALSE)</f>
        <v>HOU</v>
      </c>
      <c r="AL1141" t="str">
        <f>VLOOKUP(Sheet1!I1163,Sheet2!$H$2:$J$300,3,FALSE)</f>
        <v>PHO</v>
      </c>
      <c r="AM1141" t="str">
        <f>VLOOKUP(Sheet1!J1163,Sheet2!$H$2:$J$300,3,FALSE)</f>
        <v>SAC</v>
      </c>
      <c r="AN1141">
        <f si="181" t="shared"/>
        <v>2</v>
      </c>
      <c r="AO1141">
        <f si="182" t="shared"/>
        <v>2</v>
      </c>
      <c r="AP1141">
        <f si="183" t="shared"/>
        <v>4</v>
      </c>
      <c r="AQ1141">
        <f si="184" t="shared"/>
        <v>2</v>
      </c>
      <c r="AR1141">
        <f si="185" t="shared"/>
        <v>4</v>
      </c>
      <c r="AS1141">
        <f si="186" t="shared"/>
        <v>4</v>
      </c>
      <c r="AT1141">
        <f si="187" t="shared"/>
        <v>1</v>
      </c>
      <c r="AU1141">
        <f si="188" t="shared"/>
        <v>4</v>
      </c>
      <c r="AV1141">
        <f si="189" t="shared"/>
        <v>2</v>
      </c>
      <c r="AW1141">
        <f si="190" t="shared"/>
        <v>4</v>
      </c>
    </row>
    <row r="1142" spans="30:49" x14ac:dyDescent="0.25">
      <c r="AD1142">
        <v>1141</v>
      </c>
      <c r="AE1142" t="str">
        <f>VLOOKUP(Sheet1!B1164,Sheet2!$H$2:$J$300,3,FALSE)</f>
        <v>PHI</v>
      </c>
      <c r="AF1142" t="str">
        <f>VLOOKUP(Sheet1!C1164,Sheet2!$H$2:$J$300,3,FALSE)</f>
        <v>UTA</v>
      </c>
      <c r="AG1142" t="str">
        <f>VLOOKUP(Sheet1!D1164,Sheet2!$H$2:$J$300,3,FALSE)</f>
        <v>PHO</v>
      </c>
      <c r="AH1142" t="str">
        <f>VLOOKUP(Sheet1!E1164,Sheet2!$H$2:$J$300,3,FALSE)</f>
        <v>DEN</v>
      </c>
      <c r="AI1142" t="str">
        <f>VLOOKUP(Sheet1!F1164,Sheet2!$H$2:$J$300,3,FALSE)</f>
        <v>ATL</v>
      </c>
      <c r="AJ1142" t="str">
        <f>VLOOKUP(Sheet1!G1164,Sheet2!$H$2:$J$300,3,FALSE)</f>
        <v>PHI</v>
      </c>
      <c r="AK1142" t="str">
        <f>VLOOKUP(Sheet1!H1164,Sheet2!$H$2:$J$300,3,FALSE)</f>
        <v>PHO</v>
      </c>
      <c r="AL1142" t="str">
        <f>VLOOKUP(Sheet1!I1164,Sheet2!$H$2:$J$300,3,FALSE)</f>
        <v>DEN</v>
      </c>
      <c r="AM1142" t="str">
        <f>VLOOKUP(Sheet1!J1164,Sheet2!$H$2:$J$300,3,FALSE)</f>
        <v>MIN</v>
      </c>
      <c r="AN1142">
        <f si="181" t="shared"/>
        <v>2</v>
      </c>
      <c r="AO1142">
        <f si="182" t="shared"/>
        <v>1</v>
      </c>
      <c r="AP1142">
        <f si="183" t="shared"/>
        <v>2</v>
      </c>
      <c r="AQ1142">
        <f si="184" t="shared"/>
        <v>2</v>
      </c>
      <c r="AR1142">
        <f si="185" t="shared"/>
        <v>1</v>
      </c>
      <c r="AS1142">
        <f si="186" t="shared"/>
        <v>2</v>
      </c>
      <c r="AT1142">
        <f si="187" t="shared"/>
        <v>2</v>
      </c>
      <c r="AU1142">
        <f si="188" t="shared"/>
        <v>2</v>
      </c>
      <c r="AV1142">
        <f si="189" t="shared"/>
        <v>1</v>
      </c>
      <c r="AW1142">
        <f si="190" t="shared"/>
        <v>2</v>
      </c>
    </row>
    <row r="1143" spans="30:49" x14ac:dyDescent="0.25">
      <c r="AD1143">
        <v>1142</v>
      </c>
      <c r="AE1143" t="str">
        <f>VLOOKUP(Sheet1!B1165,Sheet2!$H$2:$J$300,3,FALSE)</f>
        <v>PHI</v>
      </c>
      <c r="AF1143" t="str">
        <f>VLOOKUP(Sheet1!C1165,Sheet2!$H$2:$J$300,3,FALSE)</f>
        <v>PHI</v>
      </c>
      <c r="AG1143" t="str">
        <f>VLOOKUP(Sheet1!D1165,Sheet2!$H$2:$J$300,3,FALSE)</f>
        <v>PHI</v>
      </c>
      <c r="AH1143" t="str">
        <f>VLOOKUP(Sheet1!E1165,Sheet2!$H$2:$J$300,3,FALSE)</f>
        <v>DEN</v>
      </c>
      <c r="AI1143" t="str">
        <f>VLOOKUP(Sheet1!F1165,Sheet2!$H$2:$J$300,3,FALSE)</f>
        <v>DEN</v>
      </c>
      <c r="AJ1143" t="str">
        <f>VLOOKUP(Sheet1!G1165,Sheet2!$H$2:$J$300,3,FALSE)</f>
        <v>PHO</v>
      </c>
      <c r="AK1143" t="str">
        <f>VLOOKUP(Sheet1!H1165,Sheet2!$H$2:$J$300,3,FALSE)</f>
        <v>PHO</v>
      </c>
      <c r="AL1143" t="str">
        <f>VLOOKUP(Sheet1!I1165,Sheet2!$H$2:$J$300,3,FALSE)</f>
        <v>DEN</v>
      </c>
      <c r="AM1143" t="str">
        <f>VLOOKUP(Sheet1!J1165,Sheet2!$H$2:$J$300,3,FALSE)</f>
        <v>MIN</v>
      </c>
      <c r="AN1143">
        <f si="181" t="shared"/>
        <v>3</v>
      </c>
      <c r="AO1143">
        <f si="182" t="shared"/>
        <v>3</v>
      </c>
      <c r="AP1143">
        <f si="183" t="shared"/>
        <v>3</v>
      </c>
      <c r="AQ1143">
        <f si="184" t="shared"/>
        <v>3</v>
      </c>
      <c r="AR1143">
        <f si="185" t="shared"/>
        <v>3</v>
      </c>
      <c r="AS1143">
        <f si="186" t="shared"/>
        <v>2</v>
      </c>
      <c r="AT1143">
        <f si="187" t="shared"/>
        <v>2</v>
      </c>
      <c r="AU1143">
        <f si="188" t="shared"/>
        <v>3</v>
      </c>
      <c r="AV1143">
        <f si="189" t="shared"/>
        <v>1</v>
      </c>
      <c r="AW1143">
        <f si="190" t="shared"/>
        <v>3</v>
      </c>
    </row>
    <row r="1144" spans="30:49" x14ac:dyDescent="0.25">
      <c r="AD1144">
        <v>1143</v>
      </c>
      <c r="AE1144" t="str">
        <f>VLOOKUP(Sheet1!B1166,Sheet2!$H$2:$J$300,3,FALSE)</f>
        <v>PHI</v>
      </c>
      <c r="AF1144" t="str">
        <f>VLOOKUP(Sheet1!C1166,Sheet2!$H$2:$J$300,3,FALSE)</f>
        <v>PHI</v>
      </c>
      <c r="AG1144" t="str">
        <f>VLOOKUP(Sheet1!D1166,Sheet2!$H$2:$J$300,3,FALSE)</f>
        <v>PHO</v>
      </c>
      <c r="AH1144" t="str">
        <f>VLOOKUP(Sheet1!E1166,Sheet2!$H$2:$J$300,3,FALSE)</f>
        <v>DEN</v>
      </c>
      <c r="AI1144" t="str">
        <f>VLOOKUP(Sheet1!F1166,Sheet2!$H$2:$J$300,3,FALSE)</f>
        <v>DEN</v>
      </c>
      <c r="AJ1144" t="str">
        <f>VLOOKUP(Sheet1!G1166,Sheet2!$H$2:$J$300,3,FALSE)</f>
        <v>ATL</v>
      </c>
      <c r="AK1144" t="str">
        <f>VLOOKUP(Sheet1!H1166,Sheet2!$H$2:$J$300,3,FALSE)</f>
        <v>ATL</v>
      </c>
      <c r="AL1144" t="str">
        <f>VLOOKUP(Sheet1!I1166,Sheet2!$H$2:$J$300,3,FALSE)</f>
        <v>DEN</v>
      </c>
      <c r="AM1144" t="str">
        <f>VLOOKUP(Sheet1!J1166,Sheet2!$H$2:$J$300,3,FALSE)</f>
        <v>MIN</v>
      </c>
      <c r="AN1144">
        <f si="181" t="shared"/>
        <v>2</v>
      </c>
      <c r="AO1144">
        <f si="182" t="shared"/>
        <v>2</v>
      </c>
      <c r="AP1144">
        <f si="183" t="shared"/>
        <v>1</v>
      </c>
      <c r="AQ1144">
        <f si="184" t="shared"/>
        <v>3</v>
      </c>
      <c r="AR1144">
        <f si="185" t="shared"/>
        <v>3</v>
      </c>
      <c r="AS1144">
        <f si="186" t="shared"/>
        <v>2</v>
      </c>
      <c r="AT1144">
        <f si="187" t="shared"/>
        <v>2</v>
      </c>
      <c r="AU1144">
        <f si="188" t="shared"/>
        <v>3</v>
      </c>
      <c r="AV1144">
        <f si="189" t="shared"/>
        <v>1</v>
      </c>
      <c r="AW1144">
        <f si="190" t="shared"/>
        <v>3</v>
      </c>
    </row>
    <row r="1145" spans="30:49" x14ac:dyDescent="0.25">
      <c r="AD1145">
        <v>1144</v>
      </c>
      <c r="AE1145" t="str">
        <f>VLOOKUP(Sheet1!B1167,Sheet2!$H$2:$J$300,3,FALSE)</f>
        <v>PHI</v>
      </c>
      <c r="AF1145" t="str">
        <f>VLOOKUP(Sheet1!C1167,Sheet2!$H$2:$J$300,3,FALSE)</f>
        <v>PHI</v>
      </c>
      <c r="AG1145" t="str">
        <f>VLOOKUP(Sheet1!D1167,Sheet2!$H$2:$J$300,3,FALSE)</f>
        <v>UTA</v>
      </c>
      <c r="AH1145" t="str">
        <f>VLOOKUP(Sheet1!E1167,Sheet2!$H$2:$J$300,3,FALSE)</f>
        <v>DEN</v>
      </c>
      <c r="AI1145" t="str">
        <f>VLOOKUP(Sheet1!F1167,Sheet2!$H$2:$J$300,3,FALSE)</f>
        <v>PHO</v>
      </c>
      <c r="AJ1145" t="str">
        <f>VLOOKUP(Sheet1!G1167,Sheet2!$H$2:$J$300,3,FALSE)</f>
        <v>ATL</v>
      </c>
      <c r="AK1145" t="str">
        <f>VLOOKUP(Sheet1!H1167,Sheet2!$H$2:$J$300,3,FALSE)</f>
        <v>HOU</v>
      </c>
      <c r="AL1145" t="str">
        <f>VLOOKUP(Sheet1!I1167,Sheet2!$H$2:$J$300,3,FALSE)</f>
        <v>PHO</v>
      </c>
      <c r="AM1145" t="str">
        <f>VLOOKUP(Sheet1!J1167,Sheet2!$H$2:$J$300,3,FALSE)</f>
        <v>UTA</v>
      </c>
      <c r="AN1145">
        <f si="181" t="shared"/>
        <v>2</v>
      </c>
      <c r="AO1145">
        <f si="182" t="shared"/>
        <v>2</v>
      </c>
      <c r="AP1145">
        <f si="183" t="shared"/>
        <v>2</v>
      </c>
      <c r="AQ1145">
        <f si="184" t="shared"/>
        <v>1</v>
      </c>
      <c r="AR1145">
        <f si="185" t="shared"/>
        <v>2</v>
      </c>
      <c r="AS1145">
        <f si="186" t="shared"/>
        <v>1</v>
      </c>
      <c r="AT1145">
        <f si="187" t="shared"/>
        <v>1</v>
      </c>
      <c r="AU1145">
        <f si="188" t="shared"/>
        <v>2</v>
      </c>
      <c r="AV1145">
        <f si="189" t="shared"/>
        <v>2</v>
      </c>
      <c r="AW1145">
        <f si="190" t="shared"/>
        <v>2</v>
      </c>
    </row>
    <row r="1146" spans="30:49" x14ac:dyDescent="0.25">
      <c r="AD1146">
        <v>1145</v>
      </c>
      <c r="AE1146" t="str">
        <f>VLOOKUP(Sheet1!B1168,Sheet2!$H$2:$J$300,3,FALSE)</f>
        <v>PHI</v>
      </c>
      <c r="AF1146" t="str">
        <f>VLOOKUP(Sheet1!C1168,Sheet2!$H$2:$J$300,3,FALSE)</f>
        <v>UTA</v>
      </c>
      <c r="AG1146" t="str">
        <f>VLOOKUP(Sheet1!D1168,Sheet2!$H$2:$J$300,3,FALSE)</f>
        <v>DEN</v>
      </c>
      <c r="AH1146" t="str">
        <f>VLOOKUP(Sheet1!E1168,Sheet2!$H$2:$J$300,3,FALSE)</f>
        <v>DEN</v>
      </c>
      <c r="AI1146" t="str">
        <f>VLOOKUP(Sheet1!F1168,Sheet2!$H$2:$J$300,3,FALSE)</f>
        <v>UTA</v>
      </c>
      <c r="AJ1146" t="str">
        <f>VLOOKUP(Sheet1!G1168,Sheet2!$H$2:$J$300,3,FALSE)</f>
        <v>HOU</v>
      </c>
      <c r="AK1146" t="str">
        <f>VLOOKUP(Sheet1!H1168,Sheet2!$H$2:$J$300,3,FALSE)</f>
        <v>HOU</v>
      </c>
      <c r="AL1146" t="str">
        <f>VLOOKUP(Sheet1!I1168,Sheet2!$H$2:$J$300,3,FALSE)</f>
        <v>PHO</v>
      </c>
      <c r="AM1146" t="str">
        <f>VLOOKUP(Sheet1!J1168,Sheet2!$H$2:$J$300,3,FALSE)</f>
        <v>DEN</v>
      </c>
      <c r="AN1146">
        <f si="181" t="shared"/>
        <v>1</v>
      </c>
      <c r="AO1146">
        <f si="182" t="shared"/>
        <v>2</v>
      </c>
      <c r="AP1146">
        <f si="183" t="shared"/>
        <v>3</v>
      </c>
      <c r="AQ1146">
        <f si="184" t="shared"/>
        <v>3</v>
      </c>
      <c r="AR1146">
        <f si="185" t="shared"/>
        <v>2</v>
      </c>
      <c r="AS1146">
        <f si="186" t="shared"/>
        <v>2</v>
      </c>
      <c r="AT1146">
        <f si="187" t="shared"/>
        <v>2</v>
      </c>
      <c r="AU1146">
        <f si="188" t="shared"/>
        <v>1</v>
      </c>
      <c r="AV1146">
        <f si="189" t="shared"/>
        <v>3</v>
      </c>
      <c r="AW1146">
        <f si="190" t="shared"/>
        <v>3</v>
      </c>
    </row>
    <row r="1147" spans="30:49" x14ac:dyDescent="0.25">
      <c r="AD1147">
        <v>1146</v>
      </c>
      <c r="AE1147" t="str">
        <f>VLOOKUP(Sheet1!B1169,Sheet2!$H$2:$J$300,3,FALSE)</f>
        <v>PHI</v>
      </c>
      <c r="AF1147" t="str">
        <f>VLOOKUP(Sheet1!C1169,Sheet2!$H$2:$J$300,3,FALSE)</f>
        <v>ATL</v>
      </c>
      <c r="AG1147" t="str">
        <f>VLOOKUP(Sheet1!D1169,Sheet2!$H$2:$J$300,3,FALSE)</f>
        <v>PHI</v>
      </c>
      <c r="AH1147" t="str">
        <f>VLOOKUP(Sheet1!E1169,Sheet2!$H$2:$J$300,3,FALSE)</f>
        <v>DEN</v>
      </c>
      <c r="AI1147" t="str">
        <f>VLOOKUP(Sheet1!F1169,Sheet2!$H$2:$J$300,3,FALSE)</f>
        <v>PHO</v>
      </c>
      <c r="AJ1147" t="str">
        <f>VLOOKUP(Sheet1!G1169,Sheet2!$H$2:$J$300,3,FALSE)</f>
        <v>PHI</v>
      </c>
      <c r="AK1147" t="str">
        <f>VLOOKUP(Sheet1!H1169,Sheet2!$H$2:$J$300,3,FALSE)</f>
        <v>ATL</v>
      </c>
      <c r="AL1147" t="str">
        <f>VLOOKUP(Sheet1!I1169,Sheet2!$H$2:$J$300,3,FALSE)</f>
        <v>MIN</v>
      </c>
      <c r="AM1147" t="str">
        <f>VLOOKUP(Sheet1!J1169,Sheet2!$H$2:$J$300,3,FALSE)</f>
        <v>PHI</v>
      </c>
      <c r="AN1147">
        <f si="181" t="shared"/>
        <v>4</v>
      </c>
      <c r="AO1147">
        <f si="182" t="shared"/>
        <v>2</v>
      </c>
      <c r="AP1147">
        <f si="183" t="shared"/>
        <v>4</v>
      </c>
      <c r="AQ1147">
        <f si="184" t="shared"/>
        <v>1</v>
      </c>
      <c r="AR1147">
        <f si="185" t="shared"/>
        <v>1</v>
      </c>
      <c r="AS1147">
        <f si="186" t="shared"/>
        <v>4</v>
      </c>
      <c r="AT1147">
        <f si="187" t="shared"/>
        <v>2</v>
      </c>
      <c r="AU1147">
        <f si="188" t="shared"/>
        <v>1</v>
      </c>
      <c r="AV1147">
        <f si="189" t="shared"/>
        <v>4</v>
      </c>
      <c r="AW1147">
        <f si="190" t="shared"/>
        <v>4</v>
      </c>
    </row>
    <row r="1148" spans="30:49" x14ac:dyDescent="0.25">
      <c r="AD1148">
        <v>1147</v>
      </c>
      <c r="AE1148" t="str">
        <f>VLOOKUP(Sheet1!B1170,Sheet2!$H$2:$J$300,3,FALSE)</f>
        <v>PHO</v>
      </c>
      <c r="AF1148" t="str">
        <f>VLOOKUP(Sheet1!C1170,Sheet2!$H$2:$J$300,3,FALSE)</f>
        <v>ATL</v>
      </c>
      <c r="AG1148" t="str">
        <f>VLOOKUP(Sheet1!D1170,Sheet2!$H$2:$J$300,3,FALSE)</f>
        <v>HOU</v>
      </c>
      <c r="AH1148" t="str">
        <f>VLOOKUP(Sheet1!E1170,Sheet2!$H$2:$J$300,3,FALSE)</f>
        <v>DEN</v>
      </c>
      <c r="AI1148" t="str">
        <f>VLOOKUP(Sheet1!F1170,Sheet2!$H$2:$J$300,3,FALSE)</f>
        <v>DEN</v>
      </c>
      <c r="AJ1148" t="str">
        <f>VLOOKUP(Sheet1!G1170,Sheet2!$H$2:$J$300,3,FALSE)</f>
        <v>PHO</v>
      </c>
      <c r="AK1148" t="str">
        <f>VLOOKUP(Sheet1!H1170,Sheet2!$H$2:$J$300,3,FALSE)</f>
        <v>HOU</v>
      </c>
      <c r="AL1148" t="str">
        <f>VLOOKUP(Sheet1!I1170,Sheet2!$H$2:$J$300,3,FALSE)</f>
        <v>SAC</v>
      </c>
      <c r="AM1148" t="str">
        <f>VLOOKUP(Sheet1!J1170,Sheet2!$H$2:$J$300,3,FALSE)</f>
        <v>PHO</v>
      </c>
      <c r="AN1148">
        <f si="181" t="shared"/>
        <v>3</v>
      </c>
      <c r="AO1148">
        <f si="182" t="shared"/>
        <v>1</v>
      </c>
      <c r="AP1148">
        <f si="183" t="shared"/>
        <v>2</v>
      </c>
      <c r="AQ1148">
        <f si="184" t="shared"/>
        <v>2</v>
      </c>
      <c r="AR1148">
        <f si="185" t="shared"/>
        <v>2</v>
      </c>
      <c r="AS1148">
        <f si="186" t="shared"/>
        <v>3</v>
      </c>
      <c r="AT1148">
        <f si="187" t="shared"/>
        <v>2</v>
      </c>
      <c r="AU1148">
        <f si="188" t="shared"/>
        <v>1</v>
      </c>
      <c r="AV1148">
        <f si="189" t="shared"/>
        <v>3</v>
      </c>
      <c r="AW1148">
        <f si="190" t="shared"/>
        <v>3</v>
      </c>
    </row>
    <row r="1149" spans="30:49" x14ac:dyDescent="0.25">
      <c r="AD1149">
        <v>1148</v>
      </c>
      <c r="AE1149" t="str">
        <f>VLOOKUP(Sheet1!B1171,Sheet2!$H$2:$J$300,3,FALSE)</f>
        <v>PHI</v>
      </c>
      <c r="AF1149" t="str">
        <f>VLOOKUP(Sheet1!C1171,Sheet2!$H$2:$J$300,3,FALSE)</f>
        <v>PHI</v>
      </c>
      <c r="AG1149" t="str">
        <f>VLOOKUP(Sheet1!D1171,Sheet2!$H$2:$J$300,3,FALSE)</f>
        <v>PHO</v>
      </c>
      <c r="AH1149" t="str">
        <f>VLOOKUP(Sheet1!E1171,Sheet2!$H$2:$J$300,3,FALSE)</f>
        <v>DEN</v>
      </c>
      <c r="AI1149" t="str">
        <f>VLOOKUP(Sheet1!F1171,Sheet2!$H$2:$J$300,3,FALSE)</f>
        <v>UTA</v>
      </c>
      <c r="AJ1149" t="str">
        <f>VLOOKUP(Sheet1!G1171,Sheet2!$H$2:$J$300,3,FALSE)</f>
        <v>PHI</v>
      </c>
      <c r="AK1149" t="str">
        <f>VLOOKUP(Sheet1!H1171,Sheet2!$H$2:$J$300,3,FALSE)</f>
        <v>HOU</v>
      </c>
      <c r="AL1149" t="str">
        <f>VLOOKUP(Sheet1!I1171,Sheet2!$H$2:$J$300,3,FALSE)</f>
        <v>DEN</v>
      </c>
      <c r="AM1149" t="str">
        <f>VLOOKUP(Sheet1!J1171,Sheet2!$H$2:$J$300,3,FALSE)</f>
        <v>PHI</v>
      </c>
      <c r="AN1149">
        <f si="181" t="shared"/>
        <v>4</v>
      </c>
      <c r="AO1149">
        <f si="182" t="shared"/>
        <v>4</v>
      </c>
      <c r="AP1149">
        <f si="183" t="shared"/>
        <v>1</v>
      </c>
      <c r="AQ1149">
        <f si="184" t="shared"/>
        <v>2</v>
      </c>
      <c r="AR1149">
        <f si="185" t="shared"/>
        <v>1</v>
      </c>
      <c r="AS1149">
        <f si="186" t="shared"/>
        <v>4</v>
      </c>
      <c r="AT1149">
        <f si="187" t="shared"/>
        <v>1</v>
      </c>
      <c r="AU1149">
        <f si="188" t="shared"/>
        <v>2</v>
      </c>
      <c r="AV1149">
        <f si="189" t="shared"/>
        <v>4</v>
      </c>
      <c r="AW1149">
        <f si="190" t="shared"/>
        <v>4</v>
      </c>
    </row>
    <row r="1150" spans="30:49" x14ac:dyDescent="0.25">
      <c r="AD1150">
        <v>1149</v>
      </c>
      <c r="AE1150" t="str">
        <f>VLOOKUP(Sheet1!B1172,Sheet2!$H$2:$J$300,3,FALSE)</f>
        <v>PHI</v>
      </c>
      <c r="AF1150" t="str">
        <f>VLOOKUP(Sheet1!C1172,Sheet2!$H$2:$J$300,3,FALSE)</f>
        <v>PHI</v>
      </c>
      <c r="AG1150" t="str">
        <f>VLOOKUP(Sheet1!D1172,Sheet2!$H$2:$J$300,3,FALSE)</f>
        <v>MIN</v>
      </c>
      <c r="AH1150" t="str">
        <f>VLOOKUP(Sheet1!E1172,Sheet2!$H$2:$J$300,3,FALSE)</f>
        <v>DEN</v>
      </c>
      <c r="AI1150" t="str">
        <f>VLOOKUP(Sheet1!F1172,Sheet2!$H$2:$J$300,3,FALSE)</f>
        <v>PHO</v>
      </c>
      <c r="AJ1150" t="str">
        <f>VLOOKUP(Sheet1!G1172,Sheet2!$H$2:$J$300,3,FALSE)</f>
        <v>PHO</v>
      </c>
      <c r="AK1150" t="str">
        <f>VLOOKUP(Sheet1!H1172,Sheet2!$H$2:$J$300,3,FALSE)</f>
        <v>HOU</v>
      </c>
      <c r="AL1150" t="str">
        <f>VLOOKUP(Sheet1!I1172,Sheet2!$H$2:$J$300,3,FALSE)</f>
        <v>UTA</v>
      </c>
      <c r="AM1150" t="str">
        <f>VLOOKUP(Sheet1!J1172,Sheet2!$H$2:$J$300,3,FALSE)</f>
        <v>MIN</v>
      </c>
      <c r="AN1150">
        <f si="181" t="shared"/>
        <v>2</v>
      </c>
      <c r="AO1150">
        <f si="182" t="shared"/>
        <v>2</v>
      </c>
      <c r="AP1150">
        <f si="183" t="shared"/>
        <v>2</v>
      </c>
      <c r="AQ1150">
        <f si="184" t="shared"/>
        <v>1</v>
      </c>
      <c r="AR1150">
        <f si="185" t="shared"/>
        <v>2</v>
      </c>
      <c r="AS1150">
        <f si="186" t="shared"/>
        <v>2</v>
      </c>
      <c r="AT1150">
        <f si="187" t="shared"/>
        <v>1</v>
      </c>
      <c r="AU1150">
        <f si="188" t="shared"/>
        <v>1</v>
      </c>
      <c r="AV1150">
        <f si="189" t="shared"/>
        <v>2</v>
      </c>
      <c r="AW1150">
        <f si="190" t="shared"/>
        <v>2</v>
      </c>
    </row>
    <row r="1151" spans="30:49" x14ac:dyDescent="0.25">
      <c r="AD1151">
        <v>1150</v>
      </c>
      <c r="AE1151" t="str">
        <f>VLOOKUP(Sheet1!B1173,Sheet2!$H$2:$J$300,3,FALSE)</f>
        <v>PHI</v>
      </c>
      <c r="AF1151" t="str">
        <f>VLOOKUP(Sheet1!C1173,Sheet2!$H$2:$J$300,3,FALSE)</f>
        <v>UTA</v>
      </c>
      <c r="AG1151" t="str">
        <f>VLOOKUP(Sheet1!D1173,Sheet2!$H$2:$J$300,3,FALSE)</f>
        <v>DEN</v>
      </c>
      <c r="AH1151" t="str">
        <f>VLOOKUP(Sheet1!E1173,Sheet2!$H$2:$J$300,3,FALSE)</f>
        <v>DEN</v>
      </c>
      <c r="AI1151" t="str">
        <f>VLOOKUP(Sheet1!F1173,Sheet2!$H$2:$J$300,3,FALSE)</f>
        <v>DEN</v>
      </c>
      <c r="AJ1151" t="str">
        <f>VLOOKUP(Sheet1!G1173,Sheet2!$H$2:$J$300,3,FALSE)</f>
        <v>PHI</v>
      </c>
      <c r="AK1151" t="str">
        <f>VLOOKUP(Sheet1!H1173,Sheet2!$H$2:$J$300,3,FALSE)</f>
        <v>HOU</v>
      </c>
      <c r="AL1151" t="str">
        <f>VLOOKUP(Sheet1!I1173,Sheet2!$H$2:$J$300,3,FALSE)</f>
        <v>PHO</v>
      </c>
      <c r="AM1151" t="str">
        <f>VLOOKUP(Sheet1!J1173,Sheet2!$H$2:$J$300,3,FALSE)</f>
        <v>PHI</v>
      </c>
      <c r="AN1151">
        <f si="181" t="shared"/>
        <v>3</v>
      </c>
      <c r="AO1151">
        <f si="182" t="shared"/>
        <v>1</v>
      </c>
      <c r="AP1151">
        <f si="183" t="shared"/>
        <v>3</v>
      </c>
      <c r="AQ1151">
        <f si="184" t="shared"/>
        <v>3</v>
      </c>
      <c r="AR1151">
        <f si="185" t="shared"/>
        <v>3</v>
      </c>
      <c r="AS1151">
        <f si="186" t="shared"/>
        <v>3</v>
      </c>
      <c r="AT1151">
        <f si="187" t="shared"/>
        <v>1</v>
      </c>
      <c r="AU1151">
        <f si="188" t="shared"/>
        <v>1</v>
      </c>
      <c r="AV1151">
        <f si="189" t="shared"/>
        <v>3</v>
      </c>
      <c r="AW1151">
        <f si="190" t="shared"/>
        <v>3</v>
      </c>
    </row>
    <row r="1152" spans="30:49" x14ac:dyDescent="0.25">
      <c r="AD1152">
        <v>1151</v>
      </c>
      <c r="AE1152" t="str">
        <f>VLOOKUP(Sheet1!B1174,Sheet2!$H$2:$J$300,3,FALSE)</f>
        <v>UTA</v>
      </c>
      <c r="AF1152" t="str">
        <f>VLOOKUP(Sheet1!C1174,Sheet2!$H$2:$J$300,3,FALSE)</f>
        <v>MIN</v>
      </c>
      <c r="AG1152" t="str">
        <f>VLOOKUP(Sheet1!D1174,Sheet2!$H$2:$J$300,3,FALSE)</f>
        <v>HOU</v>
      </c>
      <c r="AH1152" t="str">
        <f>VLOOKUP(Sheet1!E1174,Sheet2!$H$2:$J$300,3,FALSE)</f>
        <v>DEN</v>
      </c>
      <c r="AI1152" t="str">
        <f>VLOOKUP(Sheet1!F1174,Sheet2!$H$2:$J$300,3,FALSE)</f>
        <v>DEN</v>
      </c>
      <c r="AJ1152" t="str">
        <f>VLOOKUP(Sheet1!G1174,Sheet2!$H$2:$J$300,3,FALSE)</f>
        <v>PHI</v>
      </c>
      <c r="AK1152" t="str">
        <f>VLOOKUP(Sheet1!H1174,Sheet2!$H$2:$J$300,3,FALSE)</f>
        <v>PHO</v>
      </c>
      <c r="AL1152" t="str">
        <f>VLOOKUP(Sheet1!I1174,Sheet2!$H$2:$J$300,3,FALSE)</f>
        <v>MIN</v>
      </c>
      <c r="AM1152" t="str">
        <f>VLOOKUP(Sheet1!J1174,Sheet2!$H$2:$J$300,3,FALSE)</f>
        <v>DEN</v>
      </c>
      <c r="AN1152">
        <f si="181" t="shared"/>
        <v>1</v>
      </c>
      <c r="AO1152">
        <f si="182" t="shared"/>
        <v>2</v>
      </c>
      <c r="AP1152">
        <f si="183" t="shared"/>
        <v>1</v>
      </c>
      <c r="AQ1152">
        <f si="184" t="shared"/>
        <v>3</v>
      </c>
      <c r="AR1152">
        <f si="185" t="shared"/>
        <v>3</v>
      </c>
      <c r="AS1152">
        <f si="186" t="shared"/>
        <v>1</v>
      </c>
      <c r="AT1152">
        <f si="187" t="shared"/>
        <v>1</v>
      </c>
      <c r="AU1152">
        <f si="188" t="shared"/>
        <v>2</v>
      </c>
      <c r="AV1152">
        <f si="189" t="shared"/>
        <v>3</v>
      </c>
      <c r="AW1152">
        <f si="190" t="shared"/>
        <v>3</v>
      </c>
    </row>
    <row r="1153" spans="30:49" x14ac:dyDescent="0.25">
      <c r="AD1153">
        <v>1152</v>
      </c>
      <c r="AE1153" t="str">
        <f>VLOOKUP(Sheet1!B1175,Sheet2!$H$2:$J$300,3,FALSE)</f>
        <v>UTA</v>
      </c>
      <c r="AF1153" t="str">
        <f>VLOOKUP(Sheet1!C1175,Sheet2!$H$2:$J$300,3,FALSE)</f>
        <v>MIN</v>
      </c>
      <c r="AG1153" t="str">
        <f>VLOOKUP(Sheet1!D1175,Sheet2!$H$2:$J$300,3,FALSE)</f>
        <v>HOU</v>
      </c>
      <c r="AH1153" t="str">
        <f>VLOOKUP(Sheet1!E1175,Sheet2!$H$2:$J$300,3,FALSE)</f>
        <v>DEN</v>
      </c>
      <c r="AI1153" t="str">
        <f>VLOOKUP(Sheet1!F1175,Sheet2!$H$2:$J$300,3,FALSE)</f>
        <v>PHO</v>
      </c>
      <c r="AJ1153" t="str">
        <f>VLOOKUP(Sheet1!G1175,Sheet2!$H$2:$J$300,3,FALSE)</f>
        <v>ATL</v>
      </c>
      <c r="AK1153" t="str">
        <f>VLOOKUP(Sheet1!H1175,Sheet2!$H$2:$J$300,3,FALSE)</f>
        <v>HOU</v>
      </c>
      <c r="AL1153" t="str">
        <f>VLOOKUP(Sheet1!I1175,Sheet2!$H$2:$J$300,3,FALSE)</f>
        <v>PHO</v>
      </c>
      <c r="AM1153" t="str">
        <f>VLOOKUP(Sheet1!J1175,Sheet2!$H$2:$J$300,3,FALSE)</f>
        <v>PHO</v>
      </c>
      <c r="AN1153">
        <f si="181" t="shared"/>
        <v>1</v>
      </c>
      <c r="AO1153">
        <f si="182" t="shared"/>
        <v>1</v>
      </c>
      <c r="AP1153">
        <f si="183" t="shared"/>
        <v>2</v>
      </c>
      <c r="AQ1153">
        <f si="184" t="shared"/>
        <v>1</v>
      </c>
      <c r="AR1153">
        <f si="185" t="shared"/>
        <v>3</v>
      </c>
      <c r="AS1153">
        <f si="186" t="shared"/>
        <v>1</v>
      </c>
      <c r="AT1153">
        <f si="187" t="shared"/>
        <v>2</v>
      </c>
      <c r="AU1153">
        <f si="188" t="shared"/>
        <v>3</v>
      </c>
      <c r="AV1153">
        <f si="189" t="shared"/>
        <v>3</v>
      </c>
      <c r="AW1153">
        <f si="190" t="shared"/>
        <v>3</v>
      </c>
    </row>
    <row r="1154" spans="30:49" x14ac:dyDescent="0.25">
      <c r="AD1154">
        <v>1153</v>
      </c>
      <c r="AE1154" t="str">
        <f>VLOOKUP(Sheet1!B1176,Sheet2!$H$2:$J$300,3,FALSE)</f>
        <v>PHI</v>
      </c>
      <c r="AF1154" t="str">
        <f>VLOOKUP(Sheet1!C1176,Sheet2!$H$2:$J$300,3,FALSE)</f>
        <v>PHI</v>
      </c>
      <c r="AG1154" t="str">
        <f>VLOOKUP(Sheet1!D1176,Sheet2!$H$2:$J$300,3,FALSE)</f>
        <v>DEN</v>
      </c>
      <c r="AH1154" t="str">
        <f>VLOOKUP(Sheet1!E1176,Sheet2!$H$2:$J$300,3,FALSE)</f>
        <v>ATL</v>
      </c>
      <c r="AI1154" t="str">
        <f>VLOOKUP(Sheet1!F1176,Sheet2!$H$2:$J$300,3,FALSE)</f>
        <v>DEN</v>
      </c>
      <c r="AJ1154" t="str">
        <f>VLOOKUP(Sheet1!G1176,Sheet2!$H$2:$J$300,3,FALSE)</f>
        <v>PHO</v>
      </c>
      <c r="AK1154" t="str">
        <f>VLOOKUP(Sheet1!H1176,Sheet2!$H$2:$J$300,3,FALSE)</f>
        <v>ATL</v>
      </c>
      <c r="AL1154" t="str">
        <f>VLOOKUP(Sheet1!I1176,Sheet2!$H$2:$J$300,3,FALSE)</f>
        <v>PHO</v>
      </c>
      <c r="AM1154" t="str">
        <f>VLOOKUP(Sheet1!J1176,Sheet2!$H$2:$J$300,3,FALSE)</f>
        <v>DEN</v>
      </c>
      <c r="AN1154">
        <f si="181" t="shared"/>
        <v>2</v>
      </c>
      <c r="AO1154">
        <f si="182" t="shared"/>
        <v>2</v>
      </c>
      <c r="AP1154">
        <f si="183" t="shared"/>
        <v>3</v>
      </c>
      <c r="AQ1154">
        <f si="184" t="shared"/>
        <v>2</v>
      </c>
      <c r="AR1154">
        <f si="185" t="shared"/>
        <v>3</v>
      </c>
      <c r="AS1154">
        <f si="186" t="shared"/>
        <v>2</v>
      </c>
      <c r="AT1154">
        <f si="187" t="shared"/>
        <v>2</v>
      </c>
      <c r="AU1154">
        <f si="188" t="shared"/>
        <v>2</v>
      </c>
      <c r="AV1154">
        <f si="189" t="shared"/>
        <v>3</v>
      </c>
      <c r="AW1154">
        <f si="190" t="shared"/>
        <v>3</v>
      </c>
    </row>
    <row r="1155" spans="30:49" x14ac:dyDescent="0.25">
      <c r="AD1155">
        <v>1154</v>
      </c>
      <c r="AE1155" t="str">
        <f>VLOOKUP(Sheet1!B1177,Sheet2!$H$2:$J$300,3,FALSE)</f>
        <v>PHI</v>
      </c>
      <c r="AF1155" t="str">
        <f>VLOOKUP(Sheet1!C1177,Sheet2!$H$2:$J$300,3,FALSE)</f>
        <v>ATL</v>
      </c>
      <c r="AG1155" t="str">
        <f>VLOOKUP(Sheet1!D1177,Sheet2!$H$2:$J$300,3,FALSE)</f>
        <v>HOU</v>
      </c>
      <c r="AH1155" t="str">
        <f>VLOOKUP(Sheet1!E1177,Sheet2!$H$2:$J$300,3,FALSE)</f>
        <v>DEN</v>
      </c>
      <c r="AI1155" t="str">
        <f>VLOOKUP(Sheet1!F1177,Sheet2!$H$2:$J$300,3,FALSE)</f>
        <v>PHO</v>
      </c>
      <c r="AJ1155" t="str">
        <f>VLOOKUP(Sheet1!G1177,Sheet2!$H$2:$J$300,3,FALSE)</f>
        <v>PHI</v>
      </c>
      <c r="AK1155" t="str">
        <f>VLOOKUP(Sheet1!H1177,Sheet2!$H$2:$J$300,3,FALSE)</f>
        <v>PHO</v>
      </c>
      <c r="AL1155" t="str">
        <f>VLOOKUP(Sheet1!I1177,Sheet2!$H$2:$J$300,3,FALSE)</f>
        <v>UTA</v>
      </c>
      <c r="AM1155" t="str">
        <f>VLOOKUP(Sheet1!J1177,Sheet2!$H$2:$J$300,3,FALSE)</f>
        <v>PHO</v>
      </c>
      <c r="AN1155">
        <f si="181" t="shared"/>
        <v>2</v>
      </c>
      <c r="AO1155">
        <f si="182" t="shared"/>
        <v>1</v>
      </c>
      <c r="AP1155">
        <f si="183" t="shared"/>
        <v>1</v>
      </c>
      <c r="AQ1155">
        <f si="184" t="shared"/>
        <v>1</v>
      </c>
      <c r="AR1155">
        <f si="185" t="shared"/>
        <v>3</v>
      </c>
      <c r="AS1155">
        <f si="186" t="shared"/>
        <v>2</v>
      </c>
      <c r="AT1155">
        <f si="187" t="shared"/>
        <v>3</v>
      </c>
      <c r="AU1155">
        <f si="188" t="shared"/>
        <v>1</v>
      </c>
      <c r="AV1155">
        <f si="189" t="shared"/>
        <v>3</v>
      </c>
      <c r="AW1155">
        <f si="190" t="shared"/>
        <v>3</v>
      </c>
    </row>
    <row r="1156" spans="30:49" x14ac:dyDescent="0.25">
      <c r="AD1156">
        <v>1155</v>
      </c>
      <c r="AE1156" t="str">
        <f>VLOOKUP(Sheet1!B1178,Sheet2!$H$2:$J$300,3,FALSE)</f>
        <v>PHI</v>
      </c>
      <c r="AF1156" t="str">
        <f>VLOOKUP(Sheet1!C1178,Sheet2!$H$2:$J$300,3,FALSE)</f>
        <v>ATL</v>
      </c>
      <c r="AG1156" t="str">
        <f>VLOOKUP(Sheet1!D1178,Sheet2!$H$2:$J$300,3,FALSE)</f>
        <v>PHI</v>
      </c>
      <c r="AH1156" t="str">
        <f>VLOOKUP(Sheet1!E1178,Sheet2!$H$2:$J$300,3,FALSE)</f>
        <v>DEN</v>
      </c>
      <c r="AI1156" t="str">
        <f>VLOOKUP(Sheet1!F1178,Sheet2!$H$2:$J$300,3,FALSE)</f>
        <v>PHO</v>
      </c>
      <c r="AJ1156" t="str">
        <f>VLOOKUP(Sheet1!G1178,Sheet2!$H$2:$J$300,3,FALSE)</f>
        <v>HOU</v>
      </c>
      <c r="AK1156" t="str">
        <f>VLOOKUP(Sheet1!H1178,Sheet2!$H$2:$J$300,3,FALSE)</f>
        <v>PHO</v>
      </c>
      <c r="AL1156" t="str">
        <f>VLOOKUP(Sheet1!I1178,Sheet2!$H$2:$J$300,3,FALSE)</f>
        <v>MIN</v>
      </c>
      <c r="AM1156" t="str">
        <f>VLOOKUP(Sheet1!J1178,Sheet2!$H$2:$J$300,3,FALSE)</f>
        <v>MIN</v>
      </c>
      <c r="AN1156">
        <f si="181" t="shared"/>
        <v>2</v>
      </c>
      <c r="AO1156">
        <f si="182" t="shared"/>
        <v>1</v>
      </c>
      <c r="AP1156">
        <f si="183" t="shared"/>
        <v>2</v>
      </c>
      <c r="AQ1156">
        <f si="184" t="shared"/>
        <v>1</v>
      </c>
      <c r="AR1156">
        <f si="185" t="shared"/>
        <v>2</v>
      </c>
      <c r="AS1156">
        <f si="186" t="shared"/>
        <v>1</v>
      </c>
      <c r="AT1156">
        <f si="187" t="shared"/>
        <v>2</v>
      </c>
      <c r="AU1156">
        <f si="188" t="shared"/>
        <v>2</v>
      </c>
      <c r="AV1156">
        <f si="189" t="shared"/>
        <v>2</v>
      </c>
      <c r="AW1156">
        <f si="190" t="shared"/>
        <v>2</v>
      </c>
    </row>
    <row r="1157" spans="30:49" x14ac:dyDescent="0.25">
      <c r="AD1157">
        <v>1156</v>
      </c>
      <c r="AE1157" t="str">
        <f>VLOOKUP(Sheet1!B1179,Sheet2!$H$2:$J$300,3,FALSE)</f>
        <v>SAC</v>
      </c>
      <c r="AF1157" t="str">
        <f>VLOOKUP(Sheet1!C1179,Sheet2!$H$2:$J$300,3,FALSE)</f>
        <v>PHI</v>
      </c>
      <c r="AG1157" t="str">
        <f>VLOOKUP(Sheet1!D1179,Sheet2!$H$2:$J$300,3,FALSE)</f>
        <v>PHO</v>
      </c>
      <c r="AH1157" t="str">
        <f>VLOOKUP(Sheet1!E1179,Sheet2!$H$2:$J$300,3,FALSE)</f>
        <v>DEN</v>
      </c>
      <c r="AI1157" t="str">
        <f>VLOOKUP(Sheet1!F1179,Sheet2!$H$2:$J$300,3,FALSE)</f>
        <v>DEN</v>
      </c>
      <c r="AJ1157" t="str">
        <f>VLOOKUP(Sheet1!G1179,Sheet2!$H$2:$J$300,3,FALSE)</f>
        <v>PHO</v>
      </c>
      <c r="AK1157" t="str">
        <f>VLOOKUP(Sheet1!H1179,Sheet2!$H$2:$J$300,3,FALSE)</f>
        <v>PHO</v>
      </c>
      <c r="AL1157" t="str">
        <f>VLOOKUP(Sheet1!I1179,Sheet2!$H$2:$J$300,3,FALSE)</f>
        <v>DEN</v>
      </c>
      <c r="AM1157" t="str">
        <f>VLOOKUP(Sheet1!J1179,Sheet2!$H$2:$J$300,3,FALSE)</f>
        <v>DEN</v>
      </c>
      <c r="AN1157">
        <f si="181" t="shared"/>
        <v>1</v>
      </c>
      <c r="AO1157">
        <f si="182" t="shared"/>
        <v>1</v>
      </c>
      <c r="AP1157">
        <f si="183" t="shared"/>
        <v>3</v>
      </c>
      <c r="AQ1157">
        <f si="184" t="shared"/>
        <v>4</v>
      </c>
      <c r="AR1157">
        <f si="185" t="shared"/>
        <v>4</v>
      </c>
      <c r="AS1157">
        <f si="186" t="shared"/>
        <v>3</v>
      </c>
      <c r="AT1157">
        <f si="187" t="shared"/>
        <v>3</v>
      </c>
      <c r="AU1157">
        <f si="188" t="shared"/>
        <v>4</v>
      </c>
      <c r="AV1157">
        <f si="189" t="shared"/>
        <v>4</v>
      </c>
      <c r="AW1157">
        <f si="190" t="shared"/>
        <v>4</v>
      </c>
    </row>
    <row r="1158" spans="30:49" x14ac:dyDescent="0.25">
      <c r="AD1158">
        <v>1157</v>
      </c>
      <c r="AE1158" t="str">
        <f>VLOOKUP(Sheet1!B1180,Sheet2!$H$2:$J$300,3,FALSE)</f>
        <v>PHI</v>
      </c>
      <c r="AF1158" t="str">
        <f>VLOOKUP(Sheet1!C1180,Sheet2!$H$2:$J$300,3,FALSE)</f>
        <v>PHI</v>
      </c>
      <c r="AG1158" t="str">
        <f>VLOOKUP(Sheet1!D1180,Sheet2!$H$2:$J$300,3,FALSE)</f>
        <v>PHO</v>
      </c>
      <c r="AH1158" t="str">
        <f>VLOOKUP(Sheet1!E1180,Sheet2!$H$2:$J$300,3,FALSE)</f>
        <v>DEN</v>
      </c>
      <c r="AI1158" t="str">
        <f>VLOOKUP(Sheet1!F1180,Sheet2!$H$2:$J$300,3,FALSE)</f>
        <v>PHO</v>
      </c>
      <c r="AJ1158" t="str">
        <f>VLOOKUP(Sheet1!G1180,Sheet2!$H$2:$J$300,3,FALSE)</f>
        <v>ATL</v>
      </c>
      <c r="AK1158" t="str">
        <f>VLOOKUP(Sheet1!H1180,Sheet2!$H$2:$J$300,3,FALSE)</f>
        <v>ATL</v>
      </c>
      <c r="AL1158" t="str">
        <f>VLOOKUP(Sheet1!I1180,Sheet2!$H$2:$J$300,3,FALSE)</f>
        <v>MIN</v>
      </c>
      <c r="AM1158" t="str">
        <f>VLOOKUP(Sheet1!J1180,Sheet2!$H$2:$J$300,3,FALSE)</f>
        <v>PHI</v>
      </c>
      <c r="AN1158">
        <f si="181" t="shared"/>
        <v>3</v>
      </c>
      <c r="AO1158">
        <f si="182" t="shared"/>
        <v>3</v>
      </c>
      <c r="AP1158">
        <f si="183" t="shared"/>
        <v>2</v>
      </c>
      <c r="AQ1158">
        <f si="184" t="shared"/>
        <v>1</v>
      </c>
      <c r="AR1158">
        <f si="185" t="shared"/>
        <v>2</v>
      </c>
      <c r="AS1158">
        <f si="186" t="shared"/>
        <v>2</v>
      </c>
      <c r="AT1158">
        <f si="187" t="shared"/>
        <v>2</v>
      </c>
      <c r="AU1158">
        <f si="188" t="shared"/>
        <v>1</v>
      </c>
      <c r="AV1158">
        <f si="189" t="shared"/>
        <v>3</v>
      </c>
      <c r="AW1158">
        <f si="190" t="shared"/>
        <v>3</v>
      </c>
    </row>
    <row r="1159" spans="30:49" x14ac:dyDescent="0.25">
      <c r="AD1159">
        <v>1158</v>
      </c>
      <c r="AE1159" t="str">
        <f>VLOOKUP(Sheet1!B1181,Sheet2!$H$2:$J$300,3,FALSE)</f>
        <v>SAC</v>
      </c>
      <c r="AF1159" t="str">
        <f>VLOOKUP(Sheet1!C1181,Sheet2!$H$2:$J$300,3,FALSE)</f>
        <v>UTA</v>
      </c>
      <c r="AG1159" t="str">
        <f>VLOOKUP(Sheet1!D1181,Sheet2!$H$2:$J$300,3,FALSE)</f>
        <v>PHI</v>
      </c>
      <c r="AH1159" t="str">
        <f>VLOOKUP(Sheet1!E1181,Sheet2!$H$2:$J$300,3,FALSE)</f>
        <v>DEN</v>
      </c>
      <c r="AI1159" t="str">
        <f>VLOOKUP(Sheet1!F1181,Sheet2!$H$2:$J$300,3,FALSE)</f>
        <v>DEN</v>
      </c>
      <c r="AJ1159" t="str">
        <f>VLOOKUP(Sheet1!G1181,Sheet2!$H$2:$J$300,3,FALSE)</f>
        <v>PHO</v>
      </c>
      <c r="AK1159" t="str">
        <f>VLOOKUP(Sheet1!H1181,Sheet2!$H$2:$J$300,3,FALSE)</f>
        <v>SAC</v>
      </c>
      <c r="AL1159" t="str">
        <f>VLOOKUP(Sheet1!I1181,Sheet2!$H$2:$J$300,3,FALSE)</f>
        <v>DEN</v>
      </c>
      <c r="AM1159" t="str">
        <f>VLOOKUP(Sheet1!J1181,Sheet2!$H$2:$J$300,3,FALSE)</f>
        <v>MIN</v>
      </c>
      <c r="AN1159">
        <f si="181" t="shared"/>
        <v>2</v>
      </c>
      <c r="AO1159">
        <f si="182" t="shared"/>
        <v>1</v>
      </c>
      <c r="AP1159">
        <f si="183" t="shared"/>
        <v>1</v>
      </c>
      <c r="AQ1159">
        <f si="184" t="shared"/>
        <v>3</v>
      </c>
      <c r="AR1159">
        <f si="185" t="shared"/>
        <v>3</v>
      </c>
      <c r="AS1159">
        <f si="186" t="shared"/>
        <v>1</v>
      </c>
      <c r="AT1159">
        <f si="187" t="shared"/>
        <v>2</v>
      </c>
      <c r="AU1159">
        <f si="188" t="shared"/>
        <v>3</v>
      </c>
      <c r="AV1159">
        <f si="189" t="shared"/>
        <v>1</v>
      </c>
      <c r="AW1159">
        <f si="190" t="shared"/>
        <v>3</v>
      </c>
    </row>
    <row r="1160" spans="30:49" x14ac:dyDescent="0.25">
      <c r="AD1160">
        <v>1159</v>
      </c>
      <c r="AE1160" t="str">
        <f>VLOOKUP(Sheet1!B1182,Sheet2!$H$2:$J$300,3,FALSE)</f>
        <v>PHI</v>
      </c>
      <c r="AF1160" t="str">
        <f>VLOOKUP(Sheet1!C1182,Sheet2!$H$2:$J$300,3,FALSE)</f>
        <v>PHI</v>
      </c>
      <c r="AG1160" t="str">
        <f>VLOOKUP(Sheet1!D1182,Sheet2!$H$2:$J$300,3,FALSE)</f>
        <v>PHO</v>
      </c>
      <c r="AH1160" t="str">
        <f>VLOOKUP(Sheet1!E1182,Sheet2!$H$2:$J$300,3,FALSE)</f>
        <v>DEN</v>
      </c>
      <c r="AI1160" t="str">
        <f>VLOOKUP(Sheet1!F1182,Sheet2!$H$2:$J$300,3,FALSE)</f>
        <v>PHO</v>
      </c>
      <c r="AJ1160" t="str">
        <f>VLOOKUP(Sheet1!G1182,Sheet2!$H$2:$J$300,3,FALSE)</f>
        <v>PHO</v>
      </c>
      <c r="AK1160" t="str">
        <f>VLOOKUP(Sheet1!H1182,Sheet2!$H$2:$J$300,3,FALSE)</f>
        <v>DEN</v>
      </c>
      <c r="AL1160" t="str">
        <f>VLOOKUP(Sheet1!I1182,Sheet2!$H$2:$J$300,3,FALSE)</f>
        <v>PHO</v>
      </c>
      <c r="AM1160" t="str">
        <f>VLOOKUP(Sheet1!J1182,Sheet2!$H$2:$J$300,3,FALSE)</f>
        <v>DEN</v>
      </c>
      <c r="AN1160">
        <f si="181" t="shared"/>
        <v>2</v>
      </c>
      <c r="AO1160">
        <f si="182" t="shared"/>
        <v>2</v>
      </c>
      <c r="AP1160">
        <f si="183" t="shared"/>
        <v>4</v>
      </c>
      <c r="AQ1160">
        <f si="184" t="shared"/>
        <v>3</v>
      </c>
      <c r="AR1160">
        <f si="185" t="shared"/>
        <v>4</v>
      </c>
      <c r="AS1160">
        <f si="186" t="shared"/>
        <v>4</v>
      </c>
      <c r="AT1160">
        <f si="187" t="shared"/>
        <v>3</v>
      </c>
      <c r="AU1160">
        <f si="188" t="shared"/>
        <v>4</v>
      </c>
      <c r="AV1160">
        <f si="189" t="shared"/>
        <v>3</v>
      </c>
      <c r="AW1160">
        <f si="190" t="shared"/>
        <v>4</v>
      </c>
    </row>
    <row r="1161" spans="30:49" x14ac:dyDescent="0.25">
      <c r="AD1161">
        <v>1160</v>
      </c>
      <c r="AE1161" t="str">
        <f>VLOOKUP(Sheet1!B1183,Sheet2!$H$2:$J$300,3,FALSE)</f>
        <v>PHI</v>
      </c>
      <c r="AF1161" t="str">
        <f>VLOOKUP(Sheet1!C1183,Sheet2!$H$2:$J$300,3,FALSE)</f>
        <v>ATL</v>
      </c>
      <c r="AG1161" t="str">
        <f>VLOOKUP(Sheet1!D1183,Sheet2!$H$2:$J$300,3,FALSE)</f>
        <v>UTA</v>
      </c>
      <c r="AH1161" t="str">
        <f>VLOOKUP(Sheet1!E1183,Sheet2!$H$2:$J$300,3,FALSE)</f>
        <v>DEN</v>
      </c>
      <c r="AI1161" t="str">
        <f>VLOOKUP(Sheet1!F1183,Sheet2!$H$2:$J$300,3,FALSE)</f>
        <v>PHI</v>
      </c>
      <c r="AJ1161" t="str">
        <f>VLOOKUP(Sheet1!G1183,Sheet2!$H$2:$J$300,3,FALSE)</f>
        <v>HOU</v>
      </c>
      <c r="AK1161" t="str">
        <f>VLOOKUP(Sheet1!H1183,Sheet2!$H$2:$J$300,3,FALSE)</f>
        <v>HOU</v>
      </c>
      <c r="AL1161" t="str">
        <f>VLOOKUP(Sheet1!I1183,Sheet2!$H$2:$J$300,3,FALSE)</f>
        <v>ATL</v>
      </c>
      <c r="AM1161" t="str">
        <f>VLOOKUP(Sheet1!J1183,Sheet2!$H$2:$J$300,3,FALSE)</f>
        <v>PHO</v>
      </c>
      <c r="AN1161">
        <f si="181" t="shared"/>
        <v>2</v>
      </c>
      <c r="AO1161">
        <f si="182" t="shared"/>
        <v>2</v>
      </c>
      <c r="AP1161">
        <f si="183" t="shared"/>
        <v>1</v>
      </c>
      <c r="AQ1161">
        <f si="184" t="shared"/>
        <v>1</v>
      </c>
      <c r="AR1161">
        <f si="185" t="shared"/>
        <v>2</v>
      </c>
      <c r="AS1161">
        <f si="186" t="shared"/>
        <v>2</v>
      </c>
      <c r="AT1161">
        <f si="187" t="shared"/>
        <v>2</v>
      </c>
      <c r="AU1161">
        <f si="188" t="shared"/>
        <v>2</v>
      </c>
      <c r="AV1161">
        <f si="189" t="shared"/>
        <v>1</v>
      </c>
      <c r="AW1161">
        <f si="190" t="shared"/>
        <v>2</v>
      </c>
    </row>
    <row r="1162" spans="30:49" x14ac:dyDescent="0.25">
      <c r="AD1162">
        <v>1161</v>
      </c>
      <c r="AE1162" t="str">
        <f>VLOOKUP(Sheet1!B1184,Sheet2!$H$2:$J$300,3,FALSE)</f>
        <v>PHI</v>
      </c>
      <c r="AF1162" t="str">
        <f>VLOOKUP(Sheet1!C1184,Sheet2!$H$2:$J$300,3,FALSE)</f>
        <v>PHI</v>
      </c>
      <c r="AG1162" t="str">
        <f>VLOOKUP(Sheet1!D1184,Sheet2!$H$2:$J$300,3,FALSE)</f>
        <v>HOU</v>
      </c>
      <c r="AH1162" t="str">
        <f>VLOOKUP(Sheet1!E1184,Sheet2!$H$2:$J$300,3,FALSE)</f>
        <v>DEN</v>
      </c>
      <c r="AI1162" t="str">
        <f>VLOOKUP(Sheet1!F1184,Sheet2!$H$2:$J$300,3,FALSE)</f>
        <v>PHO</v>
      </c>
      <c r="AJ1162" t="str">
        <f>VLOOKUP(Sheet1!G1184,Sheet2!$H$2:$J$300,3,FALSE)</f>
        <v>UTA</v>
      </c>
      <c r="AK1162" t="str">
        <f>VLOOKUP(Sheet1!H1184,Sheet2!$H$2:$J$300,3,FALSE)</f>
        <v>DEN</v>
      </c>
      <c r="AL1162" t="str">
        <f>VLOOKUP(Sheet1!I1184,Sheet2!$H$2:$J$300,3,FALSE)</f>
        <v>DEN</v>
      </c>
      <c r="AM1162" t="str">
        <f>VLOOKUP(Sheet1!J1184,Sheet2!$H$2:$J$300,3,FALSE)</f>
        <v>PHO</v>
      </c>
      <c r="AN1162">
        <f si="181" t="shared"/>
        <v>2</v>
      </c>
      <c r="AO1162">
        <f si="182" t="shared"/>
        <v>2</v>
      </c>
      <c r="AP1162">
        <f si="183" t="shared"/>
        <v>1</v>
      </c>
      <c r="AQ1162">
        <f si="184" t="shared"/>
        <v>3</v>
      </c>
      <c r="AR1162">
        <f si="185" t="shared"/>
        <v>2</v>
      </c>
      <c r="AS1162">
        <f si="186" t="shared"/>
        <v>1</v>
      </c>
      <c r="AT1162">
        <f si="187" t="shared"/>
        <v>3</v>
      </c>
      <c r="AU1162">
        <f si="188" t="shared"/>
        <v>3</v>
      </c>
      <c r="AV1162">
        <f si="189" t="shared"/>
        <v>2</v>
      </c>
      <c r="AW1162">
        <f si="190" t="shared"/>
        <v>3</v>
      </c>
    </row>
    <row r="1163" spans="30:49" x14ac:dyDescent="0.25">
      <c r="AD1163">
        <v>1162</v>
      </c>
      <c r="AE1163" t="str">
        <f>VLOOKUP(Sheet1!B1185,Sheet2!$H$2:$J$300,3,FALSE)</f>
        <v>PHI</v>
      </c>
      <c r="AF1163" t="str">
        <f>VLOOKUP(Sheet1!C1185,Sheet2!$H$2:$J$300,3,FALSE)</f>
        <v>ATL</v>
      </c>
      <c r="AG1163" t="str">
        <f>VLOOKUP(Sheet1!D1185,Sheet2!$H$2:$J$300,3,FALSE)</f>
        <v>PHO</v>
      </c>
      <c r="AH1163" t="str">
        <f>VLOOKUP(Sheet1!E1185,Sheet2!$H$2:$J$300,3,FALSE)</f>
        <v>PHI</v>
      </c>
      <c r="AI1163" t="str">
        <f>VLOOKUP(Sheet1!F1185,Sheet2!$H$2:$J$300,3,FALSE)</f>
        <v>PHI</v>
      </c>
      <c r="AJ1163" t="str">
        <f>VLOOKUP(Sheet1!G1185,Sheet2!$H$2:$J$300,3,FALSE)</f>
        <v>SAC</v>
      </c>
      <c r="AK1163" t="str">
        <f>VLOOKUP(Sheet1!H1185,Sheet2!$H$2:$J$300,3,FALSE)</f>
        <v>PHO</v>
      </c>
      <c r="AL1163" t="str">
        <f>VLOOKUP(Sheet1!I1185,Sheet2!$H$2:$J$300,3,FALSE)</f>
        <v>DEN</v>
      </c>
      <c r="AM1163" t="str">
        <f>VLOOKUP(Sheet1!J1185,Sheet2!$H$2:$J$300,3,FALSE)</f>
        <v>MIN</v>
      </c>
      <c r="AN1163">
        <f si="181" t="shared"/>
        <v>3</v>
      </c>
      <c r="AO1163">
        <f si="182" t="shared"/>
        <v>1</v>
      </c>
      <c r="AP1163">
        <f si="183" t="shared"/>
        <v>2</v>
      </c>
      <c r="AQ1163">
        <f si="184" t="shared"/>
        <v>3</v>
      </c>
      <c r="AR1163">
        <f si="185" t="shared"/>
        <v>3</v>
      </c>
      <c r="AS1163">
        <f si="186" t="shared"/>
        <v>1</v>
      </c>
      <c r="AT1163">
        <f si="187" t="shared"/>
        <v>2</v>
      </c>
      <c r="AU1163">
        <f si="188" t="shared"/>
        <v>1</v>
      </c>
      <c r="AV1163">
        <f si="189" t="shared"/>
        <v>1</v>
      </c>
      <c r="AW1163">
        <f si="190" t="shared"/>
        <v>3</v>
      </c>
    </row>
    <row r="1164" spans="30:49" x14ac:dyDescent="0.25">
      <c r="AD1164">
        <v>1163</v>
      </c>
      <c r="AE1164" t="str">
        <f>VLOOKUP(Sheet1!B1186,Sheet2!$H$2:$J$300,3,FALSE)</f>
        <v>PHI</v>
      </c>
      <c r="AF1164" t="str">
        <f>VLOOKUP(Sheet1!C1186,Sheet2!$H$2:$J$300,3,FALSE)</f>
        <v>SAC</v>
      </c>
      <c r="AG1164" t="str">
        <f>VLOOKUP(Sheet1!D1186,Sheet2!$H$2:$J$300,3,FALSE)</f>
        <v>PHI</v>
      </c>
      <c r="AH1164" t="str">
        <f>VLOOKUP(Sheet1!E1186,Sheet2!$H$2:$J$300,3,FALSE)</f>
        <v>DEN</v>
      </c>
      <c r="AI1164" t="str">
        <f>VLOOKUP(Sheet1!F1186,Sheet2!$H$2:$J$300,3,FALSE)</f>
        <v>PHO</v>
      </c>
      <c r="AJ1164" t="str">
        <f>VLOOKUP(Sheet1!G1186,Sheet2!$H$2:$J$300,3,FALSE)</f>
        <v>HOU</v>
      </c>
      <c r="AK1164" t="str">
        <f>VLOOKUP(Sheet1!H1186,Sheet2!$H$2:$J$300,3,FALSE)</f>
        <v>HOU</v>
      </c>
      <c r="AL1164" t="str">
        <f>VLOOKUP(Sheet1!I1186,Sheet2!$H$2:$J$300,3,FALSE)</f>
        <v>DEN</v>
      </c>
      <c r="AM1164" t="str">
        <f>VLOOKUP(Sheet1!J1186,Sheet2!$H$2:$J$300,3,FALSE)</f>
        <v>PHO</v>
      </c>
      <c r="AN1164">
        <f si="181" t="shared"/>
        <v>2</v>
      </c>
      <c r="AO1164">
        <f si="182" t="shared"/>
        <v>1</v>
      </c>
      <c r="AP1164">
        <f si="183" t="shared"/>
        <v>2</v>
      </c>
      <c r="AQ1164">
        <f si="184" t="shared"/>
        <v>2</v>
      </c>
      <c r="AR1164">
        <f si="185" t="shared"/>
        <v>2</v>
      </c>
      <c r="AS1164">
        <f si="186" t="shared"/>
        <v>2</v>
      </c>
      <c r="AT1164">
        <f si="187" t="shared"/>
        <v>2</v>
      </c>
      <c r="AU1164">
        <f si="188" t="shared"/>
        <v>2</v>
      </c>
      <c r="AV1164">
        <f si="189" t="shared"/>
        <v>2</v>
      </c>
      <c r="AW1164">
        <f si="190" t="shared"/>
        <v>2</v>
      </c>
    </row>
    <row r="1165" spans="30:49" x14ac:dyDescent="0.25">
      <c r="AD1165">
        <v>1164</v>
      </c>
      <c r="AE1165" t="str">
        <f>VLOOKUP(Sheet1!B1187,Sheet2!$H$2:$J$300,3,FALSE)</f>
        <v>PHI</v>
      </c>
      <c r="AF1165" t="str">
        <f>VLOOKUP(Sheet1!C1187,Sheet2!$H$2:$J$300,3,FALSE)</f>
        <v>ATL</v>
      </c>
      <c r="AG1165" t="str">
        <f>VLOOKUP(Sheet1!D1187,Sheet2!$H$2:$J$300,3,FALSE)</f>
        <v>PHI</v>
      </c>
      <c r="AH1165" t="str">
        <f>VLOOKUP(Sheet1!E1187,Sheet2!$H$2:$J$300,3,FALSE)</f>
        <v>DEN</v>
      </c>
      <c r="AI1165" t="str">
        <f>VLOOKUP(Sheet1!F1187,Sheet2!$H$2:$J$300,3,FALSE)</f>
        <v>PHI</v>
      </c>
      <c r="AJ1165" t="str">
        <f>VLOOKUP(Sheet1!G1187,Sheet2!$H$2:$J$300,3,FALSE)</f>
        <v>MIN</v>
      </c>
      <c r="AK1165" t="str">
        <f>VLOOKUP(Sheet1!H1187,Sheet2!$H$2:$J$300,3,FALSE)</f>
        <v>SAC</v>
      </c>
      <c r="AL1165" t="str">
        <f>VLOOKUP(Sheet1!I1187,Sheet2!$H$2:$J$300,3,FALSE)</f>
        <v>DEN</v>
      </c>
      <c r="AM1165" t="str">
        <f>VLOOKUP(Sheet1!J1187,Sheet2!$H$2:$J$300,3,FALSE)</f>
        <v>MIN</v>
      </c>
      <c r="AN1165">
        <f si="181" t="shared"/>
        <v>3</v>
      </c>
      <c r="AO1165">
        <f si="182" t="shared"/>
        <v>1</v>
      </c>
      <c r="AP1165">
        <f si="183" t="shared"/>
        <v>3</v>
      </c>
      <c r="AQ1165">
        <f si="184" t="shared"/>
        <v>2</v>
      </c>
      <c r="AR1165">
        <f si="185" t="shared"/>
        <v>3</v>
      </c>
      <c r="AS1165">
        <f si="186" t="shared"/>
        <v>2</v>
      </c>
      <c r="AT1165">
        <f si="187" t="shared"/>
        <v>1</v>
      </c>
      <c r="AU1165">
        <f si="188" t="shared"/>
        <v>2</v>
      </c>
      <c r="AV1165">
        <f si="189" t="shared"/>
        <v>2</v>
      </c>
      <c r="AW1165">
        <f si="190" t="shared"/>
        <v>3</v>
      </c>
    </row>
    <row r="1166" spans="30:49" x14ac:dyDescent="0.25">
      <c r="AD1166">
        <v>1165</v>
      </c>
      <c r="AE1166" t="str">
        <f>VLOOKUP(Sheet1!B1188,Sheet2!$H$2:$J$300,3,FALSE)</f>
        <v>SAC</v>
      </c>
      <c r="AF1166" t="str">
        <f>VLOOKUP(Sheet1!C1188,Sheet2!$H$2:$J$300,3,FALSE)</f>
        <v>PHI</v>
      </c>
      <c r="AG1166" t="str">
        <f>VLOOKUP(Sheet1!D1188,Sheet2!$H$2:$J$300,3,FALSE)</f>
        <v>PHO</v>
      </c>
      <c r="AH1166" t="str">
        <f>VLOOKUP(Sheet1!E1188,Sheet2!$H$2:$J$300,3,FALSE)</f>
        <v>DEN</v>
      </c>
      <c r="AI1166" t="str">
        <f>VLOOKUP(Sheet1!F1188,Sheet2!$H$2:$J$300,3,FALSE)</f>
        <v>DEN</v>
      </c>
      <c r="AJ1166" t="str">
        <f>VLOOKUP(Sheet1!G1188,Sheet2!$H$2:$J$300,3,FALSE)</f>
        <v>PHO</v>
      </c>
      <c r="AK1166" t="str">
        <f>VLOOKUP(Sheet1!H1188,Sheet2!$H$2:$J$300,3,FALSE)</f>
        <v>HOU</v>
      </c>
      <c r="AL1166" t="str">
        <f>VLOOKUP(Sheet1!I1188,Sheet2!$H$2:$J$300,3,FALSE)</f>
        <v>DEN</v>
      </c>
      <c r="AM1166" t="str">
        <f>VLOOKUP(Sheet1!J1188,Sheet2!$H$2:$J$300,3,FALSE)</f>
        <v>MIN</v>
      </c>
      <c r="AN1166">
        <f si="181" t="shared"/>
        <v>1</v>
      </c>
      <c r="AO1166">
        <f si="182" t="shared"/>
        <v>1</v>
      </c>
      <c r="AP1166">
        <f si="183" t="shared"/>
        <v>2</v>
      </c>
      <c r="AQ1166">
        <f si="184" t="shared"/>
        <v>3</v>
      </c>
      <c r="AR1166">
        <f si="185" t="shared"/>
        <v>3</v>
      </c>
      <c r="AS1166">
        <f si="186" t="shared"/>
        <v>2</v>
      </c>
      <c r="AT1166">
        <f si="187" t="shared"/>
        <v>1</v>
      </c>
      <c r="AU1166">
        <f si="188" t="shared"/>
        <v>3</v>
      </c>
      <c r="AV1166">
        <f si="189" t="shared"/>
        <v>1</v>
      </c>
      <c r="AW1166">
        <f si="190" t="shared"/>
        <v>3</v>
      </c>
    </row>
    <row r="1167" spans="30:49" x14ac:dyDescent="0.25">
      <c r="AD1167">
        <v>1166</v>
      </c>
      <c r="AE1167" t="str">
        <f>VLOOKUP(Sheet1!B1189,Sheet2!$H$2:$J$300,3,FALSE)</f>
        <v>PHI</v>
      </c>
      <c r="AF1167" t="str">
        <f>VLOOKUP(Sheet1!C1189,Sheet2!$H$2:$J$300,3,FALSE)</f>
        <v>PHI</v>
      </c>
      <c r="AG1167" t="str">
        <f>VLOOKUP(Sheet1!D1189,Sheet2!$H$2:$J$300,3,FALSE)</f>
        <v>MIN</v>
      </c>
      <c r="AH1167" t="str">
        <f>VLOOKUP(Sheet1!E1189,Sheet2!$H$2:$J$300,3,FALSE)</f>
        <v>DEN</v>
      </c>
      <c r="AI1167" t="str">
        <f>VLOOKUP(Sheet1!F1189,Sheet2!$H$2:$J$300,3,FALSE)</f>
        <v>DEN</v>
      </c>
      <c r="AJ1167" t="str">
        <f>VLOOKUP(Sheet1!G1189,Sheet2!$H$2:$J$300,3,FALSE)</f>
        <v>UTA</v>
      </c>
      <c r="AK1167" t="str">
        <f>VLOOKUP(Sheet1!H1189,Sheet2!$H$2:$J$300,3,FALSE)</f>
        <v>HOU</v>
      </c>
      <c r="AL1167" t="str">
        <f>VLOOKUP(Sheet1!I1189,Sheet2!$H$2:$J$300,3,FALSE)</f>
        <v>PHO</v>
      </c>
      <c r="AM1167" t="str">
        <f>VLOOKUP(Sheet1!J1189,Sheet2!$H$2:$J$300,3,FALSE)</f>
        <v>MIN</v>
      </c>
      <c r="AN1167">
        <f si="181" t="shared"/>
        <v>2</v>
      </c>
      <c r="AO1167">
        <f si="182" t="shared"/>
        <v>2</v>
      </c>
      <c r="AP1167">
        <f si="183" t="shared"/>
        <v>2</v>
      </c>
      <c r="AQ1167">
        <f si="184" t="shared"/>
        <v>2</v>
      </c>
      <c r="AR1167">
        <f si="185" t="shared"/>
        <v>2</v>
      </c>
      <c r="AS1167">
        <f si="186" t="shared"/>
        <v>1</v>
      </c>
      <c r="AT1167">
        <f si="187" t="shared"/>
        <v>1</v>
      </c>
      <c r="AU1167">
        <f si="188" t="shared"/>
        <v>1</v>
      </c>
      <c r="AV1167">
        <f si="189" t="shared"/>
        <v>2</v>
      </c>
      <c r="AW1167">
        <f si="190" t="shared"/>
        <v>2</v>
      </c>
    </row>
    <row r="1168" spans="30:49" x14ac:dyDescent="0.25">
      <c r="AD1168">
        <v>1167</v>
      </c>
      <c r="AE1168" t="str">
        <f>VLOOKUP(Sheet1!B1190,Sheet2!$H$2:$J$300,3,FALSE)</f>
        <v>PHI</v>
      </c>
      <c r="AF1168" t="str">
        <f>VLOOKUP(Sheet1!C1190,Sheet2!$H$2:$J$300,3,FALSE)</f>
        <v>ATL</v>
      </c>
      <c r="AG1168" t="str">
        <f>VLOOKUP(Sheet1!D1190,Sheet2!$H$2:$J$300,3,FALSE)</f>
        <v>PHI</v>
      </c>
      <c r="AH1168" t="str">
        <f>VLOOKUP(Sheet1!E1190,Sheet2!$H$2:$J$300,3,FALSE)</f>
        <v>DEN</v>
      </c>
      <c r="AI1168" t="str">
        <f>VLOOKUP(Sheet1!F1190,Sheet2!$H$2:$J$300,3,FALSE)</f>
        <v>DEN</v>
      </c>
      <c r="AJ1168" t="str">
        <f>VLOOKUP(Sheet1!G1190,Sheet2!$H$2:$J$300,3,FALSE)</f>
        <v>PHO</v>
      </c>
      <c r="AK1168" t="str">
        <f>VLOOKUP(Sheet1!H1190,Sheet2!$H$2:$J$300,3,FALSE)</f>
        <v>DEN</v>
      </c>
      <c r="AL1168" t="str">
        <f>VLOOKUP(Sheet1!I1190,Sheet2!$H$2:$J$300,3,FALSE)</f>
        <v>PHI</v>
      </c>
      <c r="AM1168" t="str">
        <f>VLOOKUP(Sheet1!J1190,Sheet2!$H$2:$J$300,3,FALSE)</f>
        <v>DEN</v>
      </c>
      <c r="AN1168">
        <f si="181" t="shared"/>
        <v>3</v>
      </c>
      <c r="AO1168">
        <f si="182" t="shared"/>
        <v>1</v>
      </c>
      <c r="AP1168">
        <f si="183" t="shared"/>
        <v>3</v>
      </c>
      <c r="AQ1168">
        <f si="184" t="shared"/>
        <v>4</v>
      </c>
      <c r="AR1168">
        <f si="185" t="shared"/>
        <v>4</v>
      </c>
      <c r="AS1168">
        <f si="186" t="shared"/>
        <v>1</v>
      </c>
      <c r="AT1168">
        <f si="187" t="shared"/>
        <v>4</v>
      </c>
      <c r="AU1168">
        <f si="188" t="shared"/>
        <v>3</v>
      </c>
      <c r="AV1168">
        <f si="189" t="shared"/>
        <v>4</v>
      </c>
      <c r="AW1168">
        <f si="190" t="shared"/>
        <v>4</v>
      </c>
    </row>
    <row r="1169" spans="30:49" x14ac:dyDescent="0.25">
      <c r="AD1169">
        <v>1168</v>
      </c>
      <c r="AE1169" t="str">
        <f>VLOOKUP(Sheet1!B1191,Sheet2!$H$2:$J$300,3,FALSE)</f>
        <v>SAC</v>
      </c>
      <c r="AF1169" t="str">
        <f>VLOOKUP(Sheet1!C1191,Sheet2!$H$2:$J$300,3,FALSE)</f>
        <v>MIN</v>
      </c>
      <c r="AG1169" t="str">
        <f>VLOOKUP(Sheet1!D1191,Sheet2!$H$2:$J$300,3,FALSE)</f>
        <v>PHO</v>
      </c>
      <c r="AH1169" t="str">
        <f>VLOOKUP(Sheet1!E1191,Sheet2!$H$2:$J$300,3,FALSE)</f>
        <v>DEN</v>
      </c>
      <c r="AI1169" t="str">
        <f>VLOOKUP(Sheet1!F1191,Sheet2!$H$2:$J$300,3,FALSE)</f>
        <v>PHO</v>
      </c>
      <c r="AJ1169" t="str">
        <f>VLOOKUP(Sheet1!G1191,Sheet2!$H$2:$J$300,3,FALSE)</f>
        <v>PHI</v>
      </c>
      <c r="AK1169" t="str">
        <f>VLOOKUP(Sheet1!H1191,Sheet2!$H$2:$J$300,3,FALSE)</f>
        <v>HOU</v>
      </c>
      <c r="AL1169" t="str">
        <f>VLOOKUP(Sheet1!I1191,Sheet2!$H$2:$J$300,3,FALSE)</f>
        <v>ATL</v>
      </c>
      <c r="AM1169" t="str">
        <f>VLOOKUP(Sheet1!J1191,Sheet2!$H$2:$J$300,3,FALSE)</f>
        <v>PHI</v>
      </c>
      <c r="AN1169">
        <f si="181" t="shared"/>
        <v>1</v>
      </c>
      <c r="AO1169">
        <f si="182" t="shared"/>
        <v>1</v>
      </c>
      <c r="AP1169">
        <f si="183" t="shared"/>
        <v>2</v>
      </c>
      <c r="AQ1169">
        <f si="184" t="shared"/>
        <v>1</v>
      </c>
      <c r="AR1169">
        <f si="185" t="shared"/>
        <v>2</v>
      </c>
      <c r="AS1169">
        <f si="186" t="shared"/>
        <v>2</v>
      </c>
      <c r="AT1169">
        <f si="187" t="shared"/>
        <v>1</v>
      </c>
      <c r="AU1169">
        <f si="188" t="shared"/>
        <v>1</v>
      </c>
      <c r="AV1169">
        <f si="189" t="shared"/>
        <v>2</v>
      </c>
      <c r="AW1169">
        <f si="190" t="shared"/>
        <v>2</v>
      </c>
    </row>
    <row r="1170" spans="30:49" x14ac:dyDescent="0.25">
      <c r="AD1170">
        <v>1169</v>
      </c>
      <c r="AE1170" t="str">
        <f>VLOOKUP(Sheet1!B1192,Sheet2!$H$2:$J$300,3,FALSE)</f>
        <v>PHI</v>
      </c>
      <c r="AF1170" t="str">
        <f>VLOOKUP(Sheet1!C1192,Sheet2!$H$2:$J$300,3,FALSE)</f>
        <v>MIN</v>
      </c>
      <c r="AG1170" t="str">
        <f>VLOOKUP(Sheet1!D1192,Sheet2!$H$2:$J$300,3,FALSE)</f>
        <v>PHO</v>
      </c>
      <c r="AH1170" t="str">
        <f>VLOOKUP(Sheet1!E1192,Sheet2!$H$2:$J$300,3,FALSE)</f>
        <v>PHI</v>
      </c>
      <c r="AI1170" t="str">
        <f>VLOOKUP(Sheet1!F1192,Sheet2!$H$2:$J$300,3,FALSE)</f>
        <v>PHO</v>
      </c>
      <c r="AJ1170" t="str">
        <f>VLOOKUP(Sheet1!G1192,Sheet2!$H$2:$J$300,3,FALSE)</f>
        <v>HOU</v>
      </c>
      <c r="AK1170" t="str">
        <f>VLOOKUP(Sheet1!H1192,Sheet2!$H$2:$J$300,3,FALSE)</f>
        <v>DEN</v>
      </c>
      <c r="AL1170" t="str">
        <f>VLOOKUP(Sheet1!I1192,Sheet2!$H$2:$J$300,3,FALSE)</f>
        <v>UTA</v>
      </c>
      <c r="AM1170" t="str">
        <f>VLOOKUP(Sheet1!J1192,Sheet2!$H$2:$J$300,3,FALSE)</f>
        <v>UTA</v>
      </c>
      <c r="AN1170">
        <f si="181" t="shared"/>
        <v>2</v>
      </c>
      <c r="AO1170">
        <f si="182" t="shared"/>
        <v>1</v>
      </c>
      <c r="AP1170">
        <f si="183" t="shared"/>
        <v>2</v>
      </c>
      <c r="AQ1170">
        <f si="184" t="shared"/>
        <v>2</v>
      </c>
      <c r="AR1170">
        <f si="185" t="shared"/>
        <v>2</v>
      </c>
      <c r="AS1170">
        <f si="186" t="shared"/>
        <v>1</v>
      </c>
      <c r="AT1170">
        <f si="187" t="shared"/>
        <v>1</v>
      </c>
      <c r="AU1170">
        <f si="188" t="shared"/>
        <v>2</v>
      </c>
      <c r="AV1170">
        <f si="189" t="shared"/>
        <v>2</v>
      </c>
      <c r="AW1170">
        <f si="190" t="shared"/>
        <v>2</v>
      </c>
    </row>
    <row r="1171" spans="30:49" x14ac:dyDescent="0.25">
      <c r="AD1171">
        <v>1170</v>
      </c>
      <c r="AE1171" t="str">
        <f>VLOOKUP(Sheet1!B1193,Sheet2!$H$2:$J$300,3,FALSE)</f>
        <v>PHI</v>
      </c>
      <c r="AF1171" t="str">
        <f>VLOOKUP(Sheet1!C1193,Sheet2!$H$2:$J$300,3,FALSE)</f>
        <v>SAC</v>
      </c>
      <c r="AG1171" t="str">
        <f>VLOOKUP(Sheet1!D1193,Sheet2!$H$2:$J$300,3,FALSE)</f>
        <v>PHI</v>
      </c>
      <c r="AH1171" t="str">
        <f>VLOOKUP(Sheet1!E1193,Sheet2!$H$2:$J$300,3,FALSE)</f>
        <v>DEN</v>
      </c>
      <c r="AI1171" t="str">
        <f>VLOOKUP(Sheet1!F1193,Sheet2!$H$2:$J$300,3,FALSE)</f>
        <v>PHO</v>
      </c>
      <c r="AJ1171" t="str">
        <f>VLOOKUP(Sheet1!G1193,Sheet2!$H$2:$J$300,3,FALSE)</f>
        <v>UTA</v>
      </c>
      <c r="AK1171" t="str">
        <f>VLOOKUP(Sheet1!H1193,Sheet2!$H$2:$J$300,3,FALSE)</f>
        <v>DEN</v>
      </c>
      <c r="AL1171" t="str">
        <f>VLOOKUP(Sheet1!I1193,Sheet2!$H$2:$J$300,3,FALSE)</f>
        <v>UTA</v>
      </c>
      <c r="AM1171" t="str">
        <f>VLOOKUP(Sheet1!J1193,Sheet2!$H$2:$J$300,3,FALSE)</f>
        <v>UTA</v>
      </c>
      <c r="AN1171">
        <f si="181" t="shared"/>
        <v>2</v>
      </c>
      <c r="AO1171">
        <f si="182" t="shared"/>
        <v>1</v>
      </c>
      <c r="AP1171">
        <f si="183" t="shared"/>
        <v>2</v>
      </c>
      <c r="AQ1171">
        <f si="184" t="shared"/>
        <v>2</v>
      </c>
      <c r="AR1171">
        <f si="185" t="shared"/>
        <v>1</v>
      </c>
      <c r="AS1171">
        <f si="186" t="shared"/>
        <v>3</v>
      </c>
      <c r="AT1171">
        <f si="187" t="shared"/>
        <v>2</v>
      </c>
      <c r="AU1171">
        <f si="188" t="shared"/>
        <v>3</v>
      </c>
      <c r="AV1171">
        <f si="189" t="shared"/>
        <v>3</v>
      </c>
      <c r="AW1171">
        <f si="190" t="shared"/>
        <v>3</v>
      </c>
    </row>
    <row r="1172" spans="30:49" x14ac:dyDescent="0.25">
      <c r="AD1172">
        <v>1171</v>
      </c>
      <c r="AE1172" t="str">
        <f>VLOOKUP(Sheet1!B1194,Sheet2!$H$2:$J$300,3,FALSE)</f>
        <v>PHI</v>
      </c>
      <c r="AF1172" t="str">
        <f>VLOOKUP(Sheet1!C1194,Sheet2!$H$2:$J$300,3,FALSE)</f>
        <v>SAC</v>
      </c>
      <c r="AG1172" t="str">
        <f>VLOOKUP(Sheet1!D1194,Sheet2!$H$2:$J$300,3,FALSE)</f>
        <v>PHI</v>
      </c>
      <c r="AH1172" t="str">
        <f>VLOOKUP(Sheet1!E1194,Sheet2!$H$2:$J$300,3,FALSE)</f>
        <v>DEN</v>
      </c>
      <c r="AI1172" t="str">
        <f>VLOOKUP(Sheet1!F1194,Sheet2!$H$2:$J$300,3,FALSE)</f>
        <v>PHO</v>
      </c>
      <c r="AJ1172" t="str">
        <f>VLOOKUP(Sheet1!G1194,Sheet2!$H$2:$J$300,3,FALSE)</f>
        <v>UTA</v>
      </c>
      <c r="AK1172" t="str">
        <f>VLOOKUP(Sheet1!H1194,Sheet2!$H$2:$J$300,3,FALSE)</f>
        <v>SAC</v>
      </c>
      <c r="AL1172" t="str">
        <f>VLOOKUP(Sheet1!I1194,Sheet2!$H$2:$J$300,3,FALSE)</f>
        <v>PHI</v>
      </c>
      <c r="AM1172" t="str">
        <f>VLOOKUP(Sheet1!J1194,Sheet2!$H$2:$J$300,3,FALSE)</f>
        <v>UTA</v>
      </c>
      <c r="AN1172">
        <f si="181" t="shared"/>
        <v>3</v>
      </c>
      <c r="AO1172">
        <f si="182" t="shared"/>
        <v>2</v>
      </c>
      <c r="AP1172">
        <f si="183" t="shared"/>
        <v>3</v>
      </c>
      <c r="AQ1172">
        <f si="184" t="shared"/>
        <v>1</v>
      </c>
      <c r="AR1172">
        <f si="185" t="shared"/>
        <v>1</v>
      </c>
      <c r="AS1172">
        <f si="186" t="shared"/>
        <v>2</v>
      </c>
      <c r="AT1172">
        <f si="187" t="shared"/>
        <v>2</v>
      </c>
      <c r="AU1172">
        <f si="188" t="shared"/>
        <v>3</v>
      </c>
      <c r="AV1172">
        <f si="189" t="shared"/>
        <v>2</v>
      </c>
      <c r="AW1172">
        <f si="190" t="shared"/>
        <v>3</v>
      </c>
    </row>
    <row r="1173" spans="30:49" x14ac:dyDescent="0.25">
      <c r="AD1173">
        <v>1172</v>
      </c>
      <c r="AE1173" t="str">
        <f>VLOOKUP(Sheet1!B1195,Sheet2!$H$2:$J$300,3,FALSE)</f>
        <v>UTA</v>
      </c>
      <c r="AF1173" t="str">
        <f>VLOOKUP(Sheet1!C1195,Sheet2!$H$2:$J$300,3,FALSE)</f>
        <v>MIN</v>
      </c>
      <c r="AG1173" t="str">
        <f>VLOOKUP(Sheet1!D1195,Sheet2!$H$2:$J$300,3,FALSE)</f>
        <v>HOU</v>
      </c>
      <c r="AH1173" t="str">
        <f>VLOOKUP(Sheet1!E1195,Sheet2!$H$2:$J$300,3,FALSE)</f>
        <v>DEN</v>
      </c>
      <c r="AI1173" t="str">
        <f>VLOOKUP(Sheet1!F1195,Sheet2!$H$2:$J$300,3,FALSE)</f>
        <v>PHO</v>
      </c>
      <c r="AJ1173" t="str">
        <f>VLOOKUP(Sheet1!G1195,Sheet2!$H$2:$J$300,3,FALSE)</f>
        <v>HOU</v>
      </c>
      <c r="AK1173" t="str">
        <f>VLOOKUP(Sheet1!H1195,Sheet2!$H$2:$J$300,3,FALSE)</f>
        <v>HOU</v>
      </c>
      <c r="AL1173" t="str">
        <f>VLOOKUP(Sheet1!I1195,Sheet2!$H$2:$J$300,3,FALSE)</f>
        <v>HOU</v>
      </c>
      <c r="AM1173" t="str">
        <f>VLOOKUP(Sheet1!J1195,Sheet2!$H$2:$J$300,3,FALSE)</f>
        <v>UTA</v>
      </c>
      <c r="AN1173">
        <f si="181" t="shared"/>
        <v>2</v>
      </c>
      <c r="AO1173">
        <f si="182" t="shared"/>
        <v>1</v>
      </c>
      <c r="AP1173">
        <f si="183" t="shared"/>
        <v>4</v>
      </c>
      <c r="AQ1173">
        <f si="184" t="shared"/>
        <v>1</v>
      </c>
      <c r="AR1173">
        <f si="185" t="shared"/>
        <v>1</v>
      </c>
      <c r="AS1173">
        <f si="186" t="shared"/>
        <v>4</v>
      </c>
      <c r="AT1173">
        <f si="187" t="shared"/>
        <v>4</v>
      </c>
      <c r="AU1173">
        <f si="188" t="shared"/>
        <v>4</v>
      </c>
      <c r="AV1173">
        <f si="189" t="shared"/>
        <v>2</v>
      </c>
      <c r="AW1173">
        <f si="190" t="shared"/>
        <v>4</v>
      </c>
    </row>
    <row r="1174" spans="30:49" x14ac:dyDescent="0.25">
      <c r="AD1174">
        <v>1173</v>
      </c>
      <c r="AE1174" t="str">
        <f>VLOOKUP(Sheet1!B1196,Sheet2!$H$2:$J$300,3,FALSE)</f>
        <v>PHI</v>
      </c>
      <c r="AF1174" t="str">
        <f>VLOOKUP(Sheet1!C1196,Sheet2!$H$2:$J$300,3,FALSE)</f>
        <v>PHI</v>
      </c>
      <c r="AG1174" t="str">
        <f>VLOOKUP(Sheet1!D1196,Sheet2!$H$2:$J$300,3,FALSE)</f>
        <v>PHI</v>
      </c>
      <c r="AH1174" t="str">
        <f>VLOOKUP(Sheet1!E1196,Sheet2!$H$2:$J$300,3,FALSE)</f>
        <v>DEN</v>
      </c>
      <c r="AI1174" t="str">
        <f>VLOOKUP(Sheet1!F1196,Sheet2!$H$2:$J$300,3,FALSE)</f>
        <v>PHO</v>
      </c>
      <c r="AJ1174" t="str">
        <f>VLOOKUP(Sheet1!G1196,Sheet2!$H$2:$J$300,3,FALSE)</f>
        <v>PHI</v>
      </c>
      <c r="AK1174" t="str">
        <f>VLOOKUP(Sheet1!H1196,Sheet2!$H$2:$J$300,3,FALSE)</f>
        <v>SAC</v>
      </c>
      <c r="AL1174" t="str">
        <f>VLOOKUP(Sheet1!I1196,Sheet2!$H$2:$J$300,3,FALSE)</f>
        <v>DEN</v>
      </c>
      <c r="AM1174" t="str">
        <f>VLOOKUP(Sheet1!J1196,Sheet2!$H$2:$J$300,3,FALSE)</f>
        <v>DEN</v>
      </c>
      <c r="AN1174">
        <f si="181" t="shared"/>
        <v>4</v>
      </c>
      <c r="AO1174">
        <f si="182" t="shared"/>
        <v>4</v>
      </c>
      <c r="AP1174">
        <f si="183" t="shared"/>
        <v>4</v>
      </c>
      <c r="AQ1174">
        <f si="184" t="shared"/>
        <v>3</v>
      </c>
      <c r="AR1174">
        <f si="185" t="shared"/>
        <v>1</v>
      </c>
      <c r="AS1174">
        <f si="186" t="shared"/>
        <v>4</v>
      </c>
      <c r="AT1174">
        <f si="187" t="shared"/>
        <v>1</v>
      </c>
      <c r="AU1174">
        <f si="188" t="shared"/>
        <v>3</v>
      </c>
      <c r="AV1174">
        <f si="189" t="shared"/>
        <v>3</v>
      </c>
      <c r="AW1174">
        <f si="190" t="shared"/>
        <v>4</v>
      </c>
    </row>
    <row r="1175" spans="30:49" x14ac:dyDescent="0.25">
      <c r="AD1175">
        <v>1174</v>
      </c>
      <c r="AE1175" t="str">
        <f>VLOOKUP(Sheet1!B1197,Sheet2!$H$2:$J$300,3,FALSE)</f>
        <v>PHI</v>
      </c>
      <c r="AF1175" t="str">
        <f>VLOOKUP(Sheet1!C1197,Sheet2!$H$2:$J$300,3,FALSE)</f>
        <v>PHI</v>
      </c>
      <c r="AG1175" t="str">
        <f>VLOOKUP(Sheet1!D1197,Sheet2!$H$2:$J$300,3,FALSE)</f>
        <v>PHO</v>
      </c>
      <c r="AH1175" t="str">
        <f>VLOOKUP(Sheet1!E1197,Sheet2!$H$2:$J$300,3,FALSE)</f>
        <v>DEN</v>
      </c>
      <c r="AI1175" t="str">
        <f>VLOOKUP(Sheet1!F1197,Sheet2!$H$2:$J$300,3,FALSE)</f>
        <v>DEN</v>
      </c>
      <c r="AJ1175" t="str">
        <f>VLOOKUP(Sheet1!G1197,Sheet2!$H$2:$J$300,3,FALSE)</f>
        <v>ATL</v>
      </c>
      <c r="AK1175" t="str">
        <f>VLOOKUP(Sheet1!H1197,Sheet2!$H$2:$J$300,3,FALSE)</f>
        <v>PHO</v>
      </c>
      <c r="AL1175" t="str">
        <f>VLOOKUP(Sheet1!I1197,Sheet2!$H$2:$J$300,3,FALSE)</f>
        <v>DEN</v>
      </c>
      <c r="AM1175" t="str">
        <f>VLOOKUP(Sheet1!J1197,Sheet2!$H$2:$J$300,3,FALSE)</f>
        <v>MIN</v>
      </c>
      <c r="AN1175">
        <f si="181" t="shared"/>
        <v>2</v>
      </c>
      <c r="AO1175">
        <f si="182" t="shared"/>
        <v>2</v>
      </c>
      <c r="AP1175">
        <f si="183" t="shared"/>
        <v>2</v>
      </c>
      <c r="AQ1175">
        <f si="184" t="shared"/>
        <v>3</v>
      </c>
      <c r="AR1175">
        <f si="185" t="shared"/>
        <v>3</v>
      </c>
      <c r="AS1175">
        <f si="186" t="shared"/>
        <v>1</v>
      </c>
      <c r="AT1175">
        <f si="187" t="shared"/>
        <v>2</v>
      </c>
      <c r="AU1175">
        <f si="188" t="shared"/>
        <v>3</v>
      </c>
      <c r="AV1175">
        <f si="189" t="shared"/>
        <v>1</v>
      </c>
      <c r="AW1175">
        <f si="190" t="shared"/>
        <v>3</v>
      </c>
    </row>
    <row r="1176" spans="30:49" x14ac:dyDescent="0.25">
      <c r="AD1176">
        <v>1175</v>
      </c>
      <c r="AE1176" t="str">
        <f>VLOOKUP(Sheet1!B1198,Sheet2!$H$2:$J$300,3,FALSE)</f>
        <v>PHI</v>
      </c>
      <c r="AF1176" t="str">
        <f>VLOOKUP(Sheet1!C1198,Sheet2!$H$2:$J$300,3,FALSE)</f>
        <v>SAC</v>
      </c>
      <c r="AG1176" t="str">
        <f>VLOOKUP(Sheet1!D1198,Sheet2!$H$2:$J$300,3,FALSE)</f>
        <v>PHO</v>
      </c>
      <c r="AH1176" t="str">
        <f>VLOOKUP(Sheet1!E1198,Sheet2!$H$2:$J$300,3,FALSE)</f>
        <v>DEN</v>
      </c>
      <c r="AI1176" t="str">
        <f>VLOOKUP(Sheet1!F1198,Sheet2!$H$2:$J$300,3,FALSE)</f>
        <v>PHO</v>
      </c>
      <c r="AJ1176" t="str">
        <f>VLOOKUP(Sheet1!G1198,Sheet2!$H$2:$J$300,3,FALSE)</f>
        <v>HOU</v>
      </c>
      <c r="AK1176" t="str">
        <f>VLOOKUP(Sheet1!H1198,Sheet2!$H$2:$J$300,3,FALSE)</f>
        <v>PHO</v>
      </c>
      <c r="AL1176" t="str">
        <f>VLOOKUP(Sheet1!I1198,Sheet2!$H$2:$J$300,3,FALSE)</f>
        <v>MIN</v>
      </c>
      <c r="AM1176" t="str">
        <f>VLOOKUP(Sheet1!J1198,Sheet2!$H$2:$J$300,3,FALSE)</f>
        <v>MIN</v>
      </c>
      <c r="AN1176">
        <f si="181" t="shared"/>
        <v>1</v>
      </c>
      <c r="AO1176">
        <f si="182" t="shared"/>
        <v>1</v>
      </c>
      <c r="AP1176">
        <f si="183" t="shared"/>
        <v>3</v>
      </c>
      <c r="AQ1176">
        <f si="184" t="shared"/>
        <v>1</v>
      </c>
      <c r="AR1176">
        <f si="185" t="shared"/>
        <v>3</v>
      </c>
      <c r="AS1176">
        <f si="186" t="shared"/>
        <v>1</v>
      </c>
      <c r="AT1176">
        <f si="187" t="shared"/>
        <v>3</v>
      </c>
      <c r="AU1176">
        <f si="188" t="shared"/>
        <v>2</v>
      </c>
      <c r="AV1176">
        <f si="189" t="shared"/>
        <v>2</v>
      </c>
      <c r="AW1176">
        <f si="190" t="shared"/>
        <v>3</v>
      </c>
    </row>
    <row r="1177" spans="30:49" x14ac:dyDescent="0.25">
      <c r="AD1177">
        <v>1176</v>
      </c>
      <c r="AE1177" t="str">
        <f>VLOOKUP(Sheet1!B1199,Sheet2!$H$2:$J$300,3,FALSE)</f>
        <v>PHI</v>
      </c>
      <c r="AF1177" t="str">
        <f>VLOOKUP(Sheet1!C1199,Sheet2!$H$2:$J$300,3,FALSE)</f>
        <v>PHI</v>
      </c>
      <c r="AG1177" t="str">
        <f>VLOOKUP(Sheet1!D1199,Sheet2!$H$2:$J$300,3,FALSE)</f>
        <v>PHI</v>
      </c>
      <c r="AH1177" t="str">
        <f>VLOOKUP(Sheet1!E1199,Sheet2!$H$2:$J$300,3,FALSE)</f>
        <v>HOU</v>
      </c>
      <c r="AI1177" t="str">
        <f>VLOOKUP(Sheet1!F1199,Sheet2!$H$2:$J$300,3,FALSE)</f>
        <v>PHO</v>
      </c>
      <c r="AJ1177" t="str">
        <f>VLOOKUP(Sheet1!G1199,Sheet2!$H$2:$J$300,3,FALSE)</f>
        <v>PHI</v>
      </c>
      <c r="AK1177" t="str">
        <f>VLOOKUP(Sheet1!H1199,Sheet2!$H$2:$J$300,3,FALSE)</f>
        <v>PHO</v>
      </c>
      <c r="AL1177" t="str">
        <f>VLOOKUP(Sheet1!I1199,Sheet2!$H$2:$J$300,3,FALSE)</f>
        <v>DEN</v>
      </c>
      <c r="AM1177" t="str">
        <f>VLOOKUP(Sheet1!J1199,Sheet2!$H$2:$J$300,3,FALSE)</f>
        <v>DEN</v>
      </c>
      <c r="AN1177">
        <f si="181" t="shared"/>
        <v>4</v>
      </c>
      <c r="AO1177">
        <f si="182" t="shared"/>
        <v>4</v>
      </c>
      <c r="AP1177">
        <f si="183" t="shared"/>
        <v>4</v>
      </c>
      <c r="AQ1177">
        <f si="184" t="shared"/>
        <v>1</v>
      </c>
      <c r="AR1177">
        <f si="185" t="shared"/>
        <v>2</v>
      </c>
      <c r="AS1177">
        <f si="186" t="shared"/>
        <v>4</v>
      </c>
      <c r="AT1177">
        <f si="187" t="shared"/>
        <v>2</v>
      </c>
      <c r="AU1177">
        <f si="188" t="shared"/>
        <v>2</v>
      </c>
      <c r="AV1177">
        <f si="189" t="shared"/>
        <v>2</v>
      </c>
      <c r="AW1177">
        <f si="190" t="shared"/>
        <v>4</v>
      </c>
    </row>
    <row r="1178" spans="30:49" x14ac:dyDescent="0.25">
      <c r="AD1178">
        <v>1177</v>
      </c>
      <c r="AE1178" t="str">
        <f>VLOOKUP(Sheet1!B1200,Sheet2!$H$2:$J$300,3,FALSE)</f>
        <v>PHI</v>
      </c>
      <c r="AF1178" t="str">
        <f>VLOOKUP(Sheet1!C1200,Sheet2!$H$2:$J$300,3,FALSE)</f>
        <v>PHI</v>
      </c>
      <c r="AG1178" t="str">
        <f>VLOOKUP(Sheet1!D1200,Sheet2!$H$2:$J$300,3,FALSE)</f>
        <v>HOU</v>
      </c>
      <c r="AH1178" t="str">
        <f>VLOOKUP(Sheet1!E1200,Sheet2!$H$2:$J$300,3,FALSE)</f>
        <v>DEN</v>
      </c>
      <c r="AI1178" t="str">
        <f>VLOOKUP(Sheet1!F1200,Sheet2!$H$2:$J$300,3,FALSE)</f>
        <v>PHO</v>
      </c>
      <c r="AJ1178" t="str">
        <f>VLOOKUP(Sheet1!G1200,Sheet2!$H$2:$J$300,3,FALSE)</f>
        <v>HOU</v>
      </c>
      <c r="AK1178" t="str">
        <f>VLOOKUP(Sheet1!H1200,Sheet2!$H$2:$J$300,3,FALSE)</f>
        <v>ATL</v>
      </c>
      <c r="AL1178" t="str">
        <f>VLOOKUP(Sheet1!I1200,Sheet2!$H$2:$J$300,3,FALSE)</f>
        <v>MIN</v>
      </c>
      <c r="AM1178" t="str">
        <f>VLOOKUP(Sheet1!J1200,Sheet2!$H$2:$J$300,3,FALSE)</f>
        <v>PHO</v>
      </c>
      <c r="AN1178">
        <f si="181" t="shared"/>
        <v>2</v>
      </c>
      <c r="AO1178">
        <f si="182" t="shared"/>
        <v>2</v>
      </c>
      <c r="AP1178">
        <f si="183" t="shared"/>
        <v>2</v>
      </c>
      <c r="AQ1178">
        <f si="184" t="shared"/>
        <v>1</v>
      </c>
      <c r="AR1178">
        <f si="185" t="shared"/>
        <v>2</v>
      </c>
      <c r="AS1178">
        <f si="186" t="shared"/>
        <v>2</v>
      </c>
      <c r="AT1178">
        <f si="187" t="shared"/>
        <v>1</v>
      </c>
      <c r="AU1178">
        <f si="188" t="shared"/>
        <v>1</v>
      </c>
      <c r="AV1178">
        <f si="189" t="shared"/>
        <v>2</v>
      </c>
      <c r="AW1178">
        <f si="190" t="shared"/>
        <v>2</v>
      </c>
    </row>
    <row r="1179" spans="30:49" x14ac:dyDescent="0.25">
      <c r="AD1179">
        <v>1178</v>
      </c>
      <c r="AE1179" t="str">
        <f>VLOOKUP(Sheet1!B1201,Sheet2!$H$2:$J$300,3,FALSE)</f>
        <v>PHI</v>
      </c>
      <c r="AF1179" t="str">
        <f>VLOOKUP(Sheet1!C1201,Sheet2!$H$2:$J$300,3,FALSE)</f>
        <v>UTA</v>
      </c>
      <c r="AG1179" t="str">
        <f>VLOOKUP(Sheet1!D1201,Sheet2!$H$2:$J$300,3,FALSE)</f>
        <v>PHI</v>
      </c>
      <c r="AH1179" t="str">
        <f>VLOOKUP(Sheet1!E1201,Sheet2!$H$2:$J$300,3,FALSE)</f>
        <v>DEN</v>
      </c>
      <c r="AI1179" t="str">
        <f>VLOOKUP(Sheet1!F1201,Sheet2!$H$2:$J$300,3,FALSE)</f>
        <v>PHO</v>
      </c>
      <c r="AJ1179" t="str">
        <f>VLOOKUP(Sheet1!G1201,Sheet2!$H$2:$J$300,3,FALSE)</f>
        <v>UTA</v>
      </c>
      <c r="AK1179" t="str">
        <f>VLOOKUP(Sheet1!H1201,Sheet2!$H$2:$J$300,3,FALSE)</f>
        <v>PHO</v>
      </c>
      <c r="AL1179" t="str">
        <f>VLOOKUP(Sheet1!I1201,Sheet2!$H$2:$J$300,3,FALSE)</f>
        <v>MIN</v>
      </c>
      <c r="AM1179" t="str">
        <f>VLOOKUP(Sheet1!J1201,Sheet2!$H$2:$J$300,3,FALSE)</f>
        <v>MIN</v>
      </c>
      <c r="AN1179">
        <f si="181" t="shared"/>
        <v>2</v>
      </c>
      <c r="AO1179">
        <f si="182" t="shared"/>
        <v>2</v>
      </c>
      <c r="AP1179">
        <f si="183" t="shared"/>
        <v>2</v>
      </c>
      <c r="AQ1179">
        <f si="184" t="shared"/>
        <v>1</v>
      </c>
      <c r="AR1179">
        <f si="185" t="shared"/>
        <v>2</v>
      </c>
      <c r="AS1179">
        <f si="186" t="shared"/>
        <v>2</v>
      </c>
      <c r="AT1179">
        <f si="187" t="shared"/>
        <v>2</v>
      </c>
      <c r="AU1179">
        <f si="188" t="shared"/>
        <v>2</v>
      </c>
      <c r="AV1179">
        <f si="189" t="shared"/>
        <v>2</v>
      </c>
      <c r="AW1179">
        <f si="190" t="shared"/>
        <v>2</v>
      </c>
    </row>
    <row r="1180" spans="30:49" x14ac:dyDescent="0.25">
      <c r="AD1180">
        <v>1179</v>
      </c>
      <c r="AE1180" t="str">
        <f>VLOOKUP(Sheet1!B1202,Sheet2!$H$2:$J$300,3,FALSE)</f>
        <v>PHI</v>
      </c>
      <c r="AF1180" t="str">
        <f>VLOOKUP(Sheet1!C1202,Sheet2!$H$2:$J$300,3,FALSE)</f>
        <v>SAC</v>
      </c>
      <c r="AG1180" t="str">
        <f>VLOOKUP(Sheet1!D1202,Sheet2!$H$2:$J$300,3,FALSE)</f>
        <v>PHI</v>
      </c>
      <c r="AH1180" t="str">
        <f>VLOOKUP(Sheet1!E1202,Sheet2!$H$2:$J$300,3,FALSE)</f>
        <v>DEN</v>
      </c>
      <c r="AI1180" t="str">
        <f>VLOOKUP(Sheet1!F1202,Sheet2!$H$2:$J$300,3,FALSE)</f>
        <v>PHO</v>
      </c>
      <c r="AJ1180" t="str">
        <f>VLOOKUP(Sheet1!G1202,Sheet2!$H$2:$J$300,3,FALSE)</f>
        <v>MIN</v>
      </c>
      <c r="AK1180" t="str">
        <f>VLOOKUP(Sheet1!H1202,Sheet2!$H$2:$J$300,3,FALSE)</f>
        <v>ATL</v>
      </c>
      <c r="AL1180" t="str">
        <f>VLOOKUP(Sheet1!I1202,Sheet2!$H$2:$J$300,3,FALSE)</f>
        <v>DEN</v>
      </c>
      <c r="AM1180" t="str">
        <f>VLOOKUP(Sheet1!J1202,Sheet2!$H$2:$J$300,3,FALSE)</f>
        <v>PHO</v>
      </c>
      <c r="AN1180">
        <f si="181" t="shared"/>
        <v>2</v>
      </c>
      <c r="AO1180">
        <f si="182" t="shared"/>
        <v>1</v>
      </c>
      <c r="AP1180">
        <f si="183" t="shared"/>
        <v>2</v>
      </c>
      <c r="AQ1180">
        <f si="184" t="shared"/>
        <v>2</v>
      </c>
      <c r="AR1180">
        <f si="185" t="shared"/>
        <v>2</v>
      </c>
      <c r="AS1180">
        <f si="186" t="shared"/>
        <v>1</v>
      </c>
      <c r="AT1180">
        <f si="187" t="shared"/>
        <v>1</v>
      </c>
      <c r="AU1180">
        <f si="188" t="shared"/>
        <v>2</v>
      </c>
      <c r="AV1180">
        <f si="189" t="shared"/>
        <v>2</v>
      </c>
      <c r="AW1180">
        <f si="190" t="shared"/>
        <v>2</v>
      </c>
    </row>
    <row r="1181" spans="30:49" x14ac:dyDescent="0.25">
      <c r="AD1181">
        <v>1180</v>
      </c>
      <c r="AE1181" t="str">
        <f>VLOOKUP(Sheet1!B1203,Sheet2!$H$2:$J$300,3,FALSE)</f>
        <v>PHI</v>
      </c>
      <c r="AF1181" t="str">
        <f>VLOOKUP(Sheet1!C1203,Sheet2!$H$2:$J$300,3,FALSE)</f>
        <v>SAC</v>
      </c>
      <c r="AG1181" t="str">
        <f>VLOOKUP(Sheet1!D1203,Sheet2!$H$2:$J$300,3,FALSE)</f>
        <v>PHO</v>
      </c>
      <c r="AH1181" t="str">
        <f>VLOOKUP(Sheet1!E1203,Sheet2!$H$2:$J$300,3,FALSE)</f>
        <v>SAC</v>
      </c>
      <c r="AI1181" t="str">
        <f>VLOOKUP(Sheet1!F1203,Sheet2!$H$2:$J$300,3,FALSE)</f>
        <v>PHI</v>
      </c>
      <c r="AJ1181" t="str">
        <f>VLOOKUP(Sheet1!G1203,Sheet2!$H$2:$J$300,3,FALSE)</f>
        <v>HOU</v>
      </c>
      <c r="AK1181" t="str">
        <f>VLOOKUP(Sheet1!H1203,Sheet2!$H$2:$J$300,3,FALSE)</f>
        <v>HOU</v>
      </c>
      <c r="AL1181" t="str">
        <f>VLOOKUP(Sheet1!I1203,Sheet2!$H$2:$J$300,3,FALSE)</f>
        <v>DEN</v>
      </c>
      <c r="AM1181" t="str">
        <f>VLOOKUP(Sheet1!J1203,Sheet2!$H$2:$J$300,3,FALSE)</f>
        <v>PHO</v>
      </c>
      <c r="AN1181">
        <f si="181" t="shared"/>
        <v>2</v>
      </c>
      <c r="AO1181">
        <f si="182" t="shared"/>
        <v>2</v>
      </c>
      <c r="AP1181">
        <f si="183" t="shared"/>
        <v>2</v>
      </c>
      <c r="AQ1181">
        <f si="184" t="shared"/>
        <v>2</v>
      </c>
      <c r="AR1181">
        <f si="185" t="shared"/>
        <v>2</v>
      </c>
      <c r="AS1181">
        <f si="186" t="shared"/>
        <v>2</v>
      </c>
      <c r="AT1181">
        <f si="187" t="shared"/>
        <v>2</v>
      </c>
      <c r="AU1181">
        <f si="188" t="shared"/>
        <v>1</v>
      </c>
      <c r="AV1181">
        <f si="189" t="shared"/>
        <v>2</v>
      </c>
      <c r="AW1181">
        <f si="190" t="shared"/>
        <v>2</v>
      </c>
    </row>
    <row r="1182" spans="30:49" x14ac:dyDescent="0.25">
      <c r="AD1182">
        <v>1181</v>
      </c>
      <c r="AE1182" t="str">
        <f>VLOOKUP(Sheet1!B1204,Sheet2!$H$2:$J$300,3,FALSE)</f>
        <v>PHI</v>
      </c>
      <c r="AF1182" t="str">
        <f>VLOOKUP(Sheet1!C1204,Sheet2!$H$2:$J$300,3,FALSE)</f>
        <v>SAC</v>
      </c>
      <c r="AG1182" t="str">
        <f>VLOOKUP(Sheet1!D1204,Sheet2!$H$2:$J$300,3,FALSE)</f>
        <v>PHO</v>
      </c>
      <c r="AH1182" t="str">
        <f>VLOOKUP(Sheet1!E1204,Sheet2!$H$2:$J$300,3,FALSE)</f>
        <v>DEN</v>
      </c>
      <c r="AI1182" t="str">
        <f>VLOOKUP(Sheet1!F1204,Sheet2!$H$2:$J$300,3,FALSE)</f>
        <v>PHI</v>
      </c>
      <c r="AJ1182" t="str">
        <f>VLOOKUP(Sheet1!G1204,Sheet2!$H$2:$J$300,3,FALSE)</f>
        <v>HOU</v>
      </c>
      <c r="AK1182" t="str">
        <f>VLOOKUP(Sheet1!H1204,Sheet2!$H$2:$J$300,3,FALSE)</f>
        <v>HOU</v>
      </c>
      <c r="AL1182" t="str">
        <f>VLOOKUP(Sheet1!I1204,Sheet2!$H$2:$J$300,3,FALSE)</f>
        <v>ATL</v>
      </c>
      <c r="AM1182" t="str">
        <f>VLOOKUP(Sheet1!J1204,Sheet2!$H$2:$J$300,3,FALSE)</f>
        <v>PHO</v>
      </c>
      <c r="AN1182">
        <f si="181" t="shared"/>
        <v>2</v>
      </c>
      <c r="AO1182">
        <f si="182" t="shared"/>
        <v>1</v>
      </c>
      <c r="AP1182">
        <f si="183" t="shared"/>
        <v>2</v>
      </c>
      <c r="AQ1182">
        <f si="184" t="shared"/>
        <v>1</v>
      </c>
      <c r="AR1182">
        <f si="185" t="shared"/>
        <v>2</v>
      </c>
      <c r="AS1182">
        <f si="186" t="shared"/>
        <v>2</v>
      </c>
      <c r="AT1182">
        <f si="187" t="shared"/>
        <v>2</v>
      </c>
      <c r="AU1182">
        <f si="188" t="shared"/>
        <v>1</v>
      </c>
      <c r="AV1182">
        <f si="189" t="shared"/>
        <v>2</v>
      </c>
      <c r="AW1182">
        <f si="190" t="shared"/>
        <v>2</v>
      </c>
    </row>
    <row r="1183" spans="30:49" x14ac:dyDescent="0.25">
      <c r="AD1183">
        <v>1182</v>
      </c>
      <c r="AE1183" t="str">
        <f>VLOOKUP(Sheet1!B1205,Sheet2!$H$2:$J$300,3,FALSE)</f>
        <v>PHI</v>
      </c>
      <c r="AF1183" t="str">
        <f>VLOOKUP(Sheet1!C1205,Sheet2!$H$2:$J$300,3,FALSE)</f>
        <v>ATL</v>
      </c>
      <c r="AG1183" t="str">
        <f>VLOOKUP(Sheet1!D1205,Sheet2!$H$2:$J$300,3,FALSE)</f>
        <v>PHI</v>
      </c>
      <c r="AH1183" t="str">
        <f>VLOOKUP(Sheet1!E1205,Sheet2!$H$2:$J$300,3,FALSE)</f>
        <v>DEN</v>
      </c>
      <c r="AI1183" t="str">
        <f>VLOOKUP(Sheet1!F1205,Sheet2!$H$2:$J$300,3,FALSE)</f>
        <v>PHI</v>
      </c>
      <c r="AJ1183" t="str">
        <f>VLOOKUP(Sheet1!G1205,Sheet2!$H$2:$J$300,3,FALSE)</f>
        <v>HOU</v>
      </c>
      <c r="AK1183" t="str">
        <f>VLOOKUP(Sheet1!H1205,Sheet2!$H$2:$J$300,3,FALSE)</f>
        <v>ATL</v>
      </c>
      <c r="AL1183" t="str">
        <f>VLOOKUP(Sheet1!I1205,Sheet2!$H$2:$J$300,3,FALSE)</f>
        <v>PHO</v>
      </c>
      <c r="AM1183" t="str">
        <f>VLOOKUP(Sheet1!J1205,Sheet2!$H$2:$J$300,3,FALSE)</f>
        <v>UTA</v>
      </c>
      <c r="AN1183">
        <f si="181" t="shared"/>
        <v>3</v>
      </c>
      <c r="AO1183">
        <f si="182" t="shared"/>
        <v>2</v>
      </c>
      <c r="AP1183">
        <f si="183" t="shared"/>
        <v>3</v>
      </c>
      <c r="AQ1183">
        <f si="184" t="shared"/>
        <v>1</v>
      </c>
      <c r="AR1183">
        <f si="185" t="shared"/>
        <v>3</v>
      </c>
      <c r="AS1183">
        <f si="186" t="shared"/>
        <v>1</v>
      </c>
      <c r="AT1183">
        <f si="187" t="shared"/>
        <v>2</v>
      </c>
      <c r="AU1183">
        <f si="188" t="shared"/>
        <v>1</v>
      </c>
      <c r="AV1183">
        <f si="189" t="shared"/>
        <v>1</v>
      </c>
      <c r="AW1183">
        <f si="190" t="shared"/>
        <v>3</v>
      </c>
    </row>
    <row r="1184" spans="30:49" x14ac:dyDescent="0.25">
      <c r="AD1184">
        <v>1183</v>
      </c>
      <c r="AE1184" t="str">
        <f>VLOOKUP(Sheet1!B1206,Sheet2!$H$2:$J$300,3,FALSE)</f>
        <v>PHI</v>
      </c>
      <c r="AF1184" t="str">
        <f>VLOOKUP(Sheet1!C1206,Sheet2!$H$2:$J$300,3,FALSE)</f>
        <v>SAC</v>
      </c>
      <c r="AG1184" t="str">
        <f>VLOOKUP(Sheet1!D1206,Sheet2!$H$2:$J$300,3,FALSE)</f>
        <v>PHO</v>
      </c>
      <c r="AH1184" t="str">
        <f>VLOOKUP(Sheet1!E1206,Sheet2!$H$2:$J$300,3,FALSE)</f>
        <v>DEN</v>
      </c>
      <c r="AI1184" t="str">
        <f>VLOOKUP(Sheet1!F1206,Sheet2!$H$2:$J$300,3,FALSE)</f>
        <v>PHO</v>
      </c>
      <c r="AJ1184" t="str">
        <f>VLOOKUP(Sheet1!G1206,Sheet2!$H$2:$J$300,3,FALSE)</f>
        <v>HOU</v>
      </c>
      <c r="AK1184" t="str">
        <f>VLOOKUP(Sheet1!H1206,Sheet2!$H$2:$J$300,3,FALSE)</f>
        <v>PHO</v>
      </c>
      <c r="AL1184" t="str">
        <f>VLOOKUP(Sheet1!I1206,Sheet2!$H$2:$J$300,3,FALSE)</f>
        <v>DEN</v>
      </c>
      <c r="AM1184" t="str">
        <f>VLOOKUP(Sheet1!J1206,Sheet2!$H$2:$J$300,3,FALSE)</f>
        <v>UTA</v>
      </c>
      <c r="AN1184">
        <f si="181" t="shared"/>
        <v>1</v>
      </c>
      <c r="AO1184">
        <f si="182" t="shared"/>
        <v>1</v>
      </c>
      <c r="AP1184">
        <f si="183" t="shared"/>
        <v>3</v>
      </c>
      <c r="AQ1184">
        <f si="184" t="shared"/>
        <v>2</v>
      </c>
      <c r="AR1184">
        <f si="185" t="shared"/>
        <v>3</v>
      </c>
      <c r="AS1184">
        <f si="186" t="shared"/>
        <v>1</v>
      </c>
      <c r="AT1184">
        <f si="187" t="shared"/>
        <v>3</v>
      </c>
      <c r="AU1184">
        <f si="188" t="shared"/>
        <v>2</v>
      </c>
      <c r="AV1184">
        <f si="189" t="shared"/>
        <v>1</v>
      </c>
      <c r="AW1184">
        <f si="190" t="shared"/>
        <v>3</v>
      </c>
    </row>
    <row r="1185" spans="30:49" x14ac:dyDescent="0.25">
      <c r="AD1185">
        <v>1184</v>
      </c>
      <c r="AE1185" t="str">
        <f>VLOOKUP(Sheet1!B1207,Sheet2!$H$2:$J$300,3,FALSE)</f>
        <v>PHI</v>
      </c>
      <c r="AF1185" t="str">
        <f>VLOOKUP(Sheet1!C1207,Sheet2!$H$2:$J$300,3,FALSE)</f>
        <v>UTA</v>
      </c>
      <c r="AG1185" t="str">
        <f>VLOOKUP(Sheet1!D1207,Sheet2!$H$2:$J$300,3,FALSE)</f>
        <v>HOU</v>
      </c>
      <c r="AH1185" t="str">
        <f>VLOOKUP(Sheet1!E1207,Sheet2!$H$2:$J$300,3,FALSE)</f>
        <v>DEN</v>
      </c>
      <c r="AI1185" t="str">
        <f>VLOOKUP(Sheet1!F1207,Sheet2!$H$2:$J$300,3,FALSE)</f>
        <v>PHO</v>
      </c>
      <c r="AJ1185" t="str">
        <f>VLOOKUP(Sheet1!G1207,Sheet2!$H$2:$J$300,3,FALSE)</f>
        <v>HOU</v>
      </c>
      <c r="AK1185" t="str">
        <f>VLOOKUP(Sheet1!H1207,Sheet2!$H$2:$J$300,3,FALSE)</f>
        <v>DEN</v>
      </c>
      <c r="AL1185" t="str">
        <f>VLOOKUP(Sheet1!I1207,Sheet2!$H$2:$J$300,3,FALSE)</f>
        <v>MIN</v>
      </c>
      <c r="AM1185" t="str">
        <f>VLOOKUP(Sheet1!J1207,Sheet2!$H$2:$J$300,3,FALSE)</f>
        <v>PHO</v>
      </c>
      <c r="AN1185">
        <f si="181" t="shared"/>
        <v>1</v>
      </c>
      <c r="AO1185">
        <f si="182" t="shared"/>
        <v>1</v>
      </c>
      <c r="AP1185">
        <f si="183" t="shared"/>
        <v>2</v>
      </c>
      <c r="AQ1185">
        <f si="184" t="shared"/>
        <v>2</v>
      </c>
      <c r="AR1185">
        <f si="185" t="shared"/>
        <v>2</v>
      </c>
      <c r="AS1185">
        <f si="186" t="shared"/>
        <v>2</v>
      </c>
      <c r="AT1185">
        <f si="187" t="shared"/>
        <v>2</v>
      </c>
      <c r="AU1185">
        <f si="188" t="shared"/>
        <v>1</v>
      </c>
      <c r="AV1185">
        <f si="189" t="shared"/>
        <v>2</v>
      </c>
      <c r="AW1185">
        <f si="190" t="shared"/>
        <v>2</v>
      </c>
    </row>
    <row r="1186" spans="30:49" x14ac:dyDescent="0.25">
      <c r="AD1186">
        <v>1185</v>
      </c>
      <c r="AE1186" t="str">
        <f>VLOOKUP(Sheet1!B1208,Sheet2!$H$2:$J$300,3,FALSE)</f>
        <v>SAC</v>
      </c>
      <c r="AF1186" t="str">
        <f>VLOOKUP(Sheet1!C1208,Sheet2!$H$2:$J$300,3,FALSE)</f>
        <v>PHI</v>
      </c>
      <c r="AG1186" t="str">
        <f>VLOOKUP(Sheet1!D1208,Sheet2!$H$2:$J$300,3,FALSE)</f>
        <v>PHO</v>
      </c>
      <c r="AH1186" t="str">
        <f>VLOOKUP(Sheet1!E1208,Sheet2!$H$2:$J$300,3,FALSE)</f>
        <v>DEN</v>
      </c>
      <c r="AI1186" t="str">
        <f>VLOOKUP(Sheet1!F1208,Sheet2!$H$2:$J$300,3,FALSE)</f>
        <v>PHO</v>
      </c>
      <c r="AJ1186" t="str">
        <f>VLOOKUP(Sheet1!G1208,Sheet2!$H$2:$J$300,3,FALSE)</f>
        <v>PHI</v>
      </c>
      <c r="AK1186" t="str">
        <f>VLOOKUP(Sheet1!H1208,Sheet2!$H$2:$J$300,3,FALSE)</f>
        <v>HOU</v>
      </c>
      <c r="AL1186" t="str">
        <f>VLOOKUP(Sheet1!I1208,Sheet2!$H$2:$J$300,3,FALSE)</f>
        <v>ATL</v>
      </c>
      <c r="AM1186" t="str">
        <f>VLOOKUP(Sheet1!J1208,Sheet2!$H$2:$J$300,3,FALSE)</f>
        <v>DEN</v>
      </c>
      <c r="AN1186">
        <f si="181" t="shared"/>
        <v>1</v>
      </c>
      <c r="AO1186">
        <f si="182" t="shared"/>
        <v>2</v>
      </c>
      <c r="AP1186">
        <f si="183" t="shared"/>
        <v>2</v>
      </c>
      <c r="AQ1186">
        <f si="184" t="shared"/>
        <v>2</v>
      </c>
      <c r="AR1186">
        <f si="185" t="shared"/>
        <v>2</v>
      </c>
      <c r="AS1186">
        <f si="186" t="shared"/>
        <v>2</v>
      </c>
      <c r="AT1186">
        <f si="187" t="shared"/>
        <v>1</v>
      </c>
      <c r="AU1186">
        <f si="188" t="shared"/>
        <v>1</v>
      </c>
      <c r="AV1186">
        <f si="189" t="shared"/>
        <v>2</v>
      </c>
      <c r="AW1186">
        <f si="190" t="shared"/>
        <v>2</v>
      </c>
    </row>
    <row r="1187" spans="30:49" x14ac:dyDescent="0.25">
      <c r="AD1187">
        <v>1186</v>
      </c>
      <c r="AE1187" t="str">
        <f>VLOOKUP(Sheet1!B1209,Sheet2!$H$2:$J$300,3,FALSE)</f>
        <v>PHI</v>
      </c>
      <c r="AF1187" t="str">
        <f>VLOOKUP(Sheet1!C1209,Sheet2!$H$2:$J$300,3,FALSE)</f>
        <v>MIN</v>
      </c>
      <c r="AG1187" t="str">
        <f>VLOOKUP(Sheet1!D1209,Sheet2!$H$2:$J$300,3,FALSE)</f>
        <v>HOU</v>
      </c>
      <c r="AH1187" t="str">
        <f>VLOOKUP(Sheet1!E1209,Sheet2!$H$2:$J$300,3,FALSE)</f>
        <v>DEN</v>
      </c>
      <c r="AI1187" t="str">
        <f>VLOOKUP(Sheet1!F1209,Sheet2!$H$2:$J$300,3,FALSE)</f>
        <v>PHI</v>
      </c>
      <c r="AJ1187" t="str">
        <f>VLOOKUP(Sheet1!G1209,Sheet2!$H$2:$J$300,3,FALSE)</f>
        <v>HOU</v>
      </c>
      <c r="AK1187" t="str">
        <f>VLOOKUP(Sheet1!H1209,Sheet2!$H$2:$J$300,3,FALSE)</f>
        <v>ATL</v>
      </c>
      <c r="AL1187" t="str">
        <f>VLOOKUP(Sheet1!I1209,Sheet2!$H$2:$J$300,3,FALSE)</f>
        <v>PHO</v>
      </c>
      <c r="AM1187" t="str">
        <f>VLOOKUP(Sheet1!J1209,Sheet2!$H$2:$J$300,3,FALSE)</f>
        <v>UTA</v>
      </c>
      <c r="AN1187">
        <f si="181" t="shared"/>
        <v>2</v>
      </c>
      <c r="AO1187">
        <f si="182" t="shared"/>
        <v>1</v>
      </c>
      <c r="AP1187">
        <f si="183" t="shared"/>
        <v>2</v>
      </c>
      <c r="AQ1187">
        <f si="184" t="shared"/>
        <v>1</v>
      </c>
      <c r="AR1187">
        <f si="185" t="shared"/>
        <v>2</v>
      </c>
      <c r="AS1187">
        <f si="186" t="shared"/>
        <v>2</v>
      </c>
      <c r="AT1187">
        <f si="187" t="shared"/>
        <v>1</v>
      </c>
      <c r="AU1187">
        <f si="188" t="shared"/>
        <v>1</v>
      </c>
      <c r="AV1187">
        <f si="189" t="shared"/>
        <v>1</v>
      </c>
      <c r="AW1187">
        <f si="190" t="shared"/>
        <v>2</v>
      </c>
    </row>
    <row r="1188" spans="30:49" x14ac:dyDescent="0.25">
      <c r="AD1188">
        <v>1187</v>
      </c>
      <c r="AE1188" t="str">
        <f>VLOOKUP(Sheet1!B1210,Sheet2!$H$2:$J$300,3,FALSE)</f>
        <v>PHI</v>
      </c>
      <c r="AF1188" t="str">
        <f>VLOOKUP(Sheet1!C1210,Sheet2!$H$2:$J$300,3,FALSE)</f>
        <v>PHI</v>
      </c>
      <c r="AG1188" t="str">
        <f>VLOOKUP(Sheet1!D1210,Sheet2!$H$2:$J$300,3,FALSE)</f>
        <v>PHO</v>
      </c>
      <c r="AH1188" t="str">
        <f>VLOOKUP(Sheet1!E1210,Sheet2!$H$2:$J$300,3,FALSE)</f>
        <v>DEN</v>
      </c>
      <c r="AI1188" t="str">
        <f>VLOOKUP(Sheet1!F1210,Sheet2!$H$2:$J$300,3,FALSE)</f>
        <v>UTA</v>
      </c>
      <c r="AJ1188" t="str">
        <f>VLOOKUP(Sheet1!G1210,Sheet2!$H$2:$J$300,3,FALSE)</f>
        <v>PHI</v>
      </c>
      <c r="AK1188" t="str">
        <f>VLOOKUP(Sheet1!H1210,Sheet2!$H$2:$J$300,3,FALSE)</f>
        <v>HOU</v>
      </c>
      <c r="AL1188" t="str">
        <f>VLOOKUP(Sheet1!I1210,Sheet2!$H$2:$J$300,3,FALSE)</f>
        <v>PHO</v>
      </c>
      <c r="AM1188" t="str">
        <f>VLOOKUP(Sheet1!J1210,Sheet2!$H$2:$J$300,3,FALSE)</f>
        <v>MIN</v>
      </c>
      <c r="AN1188">
        <f si="181" t="shared"/>
        <v>3</v>
      </c>
      <c r="AO1188">
        <f si="182" t="shared"/>
        <v>3</v>
      </c>
      <c r="AP1188">
        <f si="183" t="shared"/>
        <v>2</v>
      </c>
      <c r="AQ1188">
        <f si="184" t="shared"/>
        <v>1</v>
      </c>
      <c r="AR1188">
        <f si="185" t="shared"/>
        <v>1</v>
      </c>
      <c r="AS1188">
        <f si="186" t="shared"/>
        <v>3</v>
      </c>
      <c r="AT1188">
        <f si="187" t="shared"/>
        <v>1</v>
      </c>
      <c r="AU1188">
        <f si="188" t="shared"/>
        <v>2</v>
      </c>
      <c r="AV1188">
        <f si="189" t="shared"/>
        <v>1</v>
      </c>
      <c r="AW1188">
        <f si="190" t="shared"/>
        <v>3</v>
      </c>
    </row>
    <row r="1189" spans="30:49" x14ac:dyDescent="0.25">
      <c r="AD1189">
        <v>1188</v>
      </c>
      <c r="AE1189" t="str">
        <f>VLOOKUP(Sheet1!B1211,Sheet2!$H$2:$J$300,3,FALSE)</f>
        <v>SAC</v>
      </c>
      <c r="AF1189" t="str">
        <f>VLOOKUP(Sheet1!C1211,Sheet2!$H$2:$J$300,3,FALSE)</f>
        <v>MIN</v>
      </c>
      <c r="AG1189" t="str">
        <f>VLOOKUP(Sheet1!D1211,Sheet2!$H$2:$J$300,3,FALSE)</f>
        <v>PHO</v>
      </c>
      <c r="AH1189" t="str">
        <f>VLOOKUP(Sheet1!E1211,Sheet2!$H$2:$J$300,3,FALSE)</f>
        <v>MIN</v>
      </c>
      <c r="AI1189" t="str">
        <f>VLOOKUP(Sheet1!F1211,Sheet2!$H$2:$J$300,3,FALSE)</f>
        <v>UTA</v>
      </c>
      <c r="AJ1189" t="str">
        <f>VLOOKUP(Sheet1!G1211,Sheet2!$H$2:$J$300,3,FALSE)</f>
        <v>PHI</v>
      </c>
      <c r="AK1189" t="str">
        <f>VLOOKUP(Sheet1!H1211,Sheet2!$H$2:$J$300,3,FALSE)</f>
        <v>ATL</v>
      </c>
      <c r="AL1189" t="str">
        <f>VLOOKUP(Sheet1!I1211,Sheet2!$H$2:$J$300,3,FALSE)</f>
        <v>DEN</v>
      </c>
      <c r="AM1189" t="str">
        <f>VLOOKUP(Sheet1!J1211,Sheet2!$H$2:$J$300,3,FALSE)</f>
        <v>PHI</v>
      </c>
      <c r="AN1189">
        <f si="181" t="shared"/>
        <v>1</v>
      </c>
      <c r="AO1189">
        <f si="182" t="shared"/>
        <v>2</v>
      </c>
      <c r="AP1189">
        <f si="183" t="shared"/>
        <v>1</v>
      </c>
      <c r="AQ1189">
        <f si="184" t="shared"/>
        <v>2</v>
      </c>
      <c r="AR1189">
        <f si="185" t="shared"/>
        <v>1</v>
      </c>
      <c r="AS1189">
        <f si="186" t="shared"/>
        <v>2</v>
      </c>
      <c r="AT1189">
        <f si="187" t="shared"/>
        <v>1</v>
      </c>
      <c r="AU1189">
        <f si="188" t="shared"/>
        <v>1</v>
      </c>
      <c r="AV1189">
        <f si="189" t="shared"/>
        <v>2</v>
      </c>
      <c r="AW1189">
        <f si="190" t="shared"/>
        <v>2</v>
      </c>
    </row>
    <row r="1190" spans="30:49" x14ac:dyDescent="0.25">
      <c r="AD1190">
        <v>1189</v>
      </c>
      <c r="AE1190" t="str">
        <f>VLOOKUP(Sheet1!B1212,Sheet2!$H$2:$J$300,3,FALSE)</f>
        <v>SAC</v>
      </c>
      <c r="AF1190" t="str">
        <f>VLOOKUP(Sheet1!C1212,Sheet2!$H$2:$J$300,3,FALSE)</f>
        <v>ATL</v>
      </c>
      <c r="AG1190" t="str">
        <f>VLOOKUP(Sheet1!D1212,Sheet2!$H$2:$J$300,3,FALSE)</f>
        <v>PHO</v>
      </c>
      <c r="AH1190" t="str">
        <f>VLOOKUP(Sheet1!E1212,Sheet2!$H$2:$J$300,3,FALSE)</f>
        <v>PHI</v>
      </c>
      <c r="AI1190" t="str">
        <f>VLOOKUP(Sheet1!F1212,Sheet2!$H$2:$J$300,3,FALSE)</f>
        <v>PHO</v>
      </c>
      <c r="AJ1190" t="str">
        <f>VLOOKUP(Sheet1!G1212,Sheet2!$H$2:$J$300,3,FALSE)</f>
        <v>UTA</v>
      </c>
      <c r="AK1190" t="str">
        <f>VLOOKUP(Sheet1!H1212,Sheet2!$H$2:$J$300,3,FALSE)</f>
        <v>PHO</v>
      </c>
      <c r="AL1190" t="str">
        <f>VLOOKUP(Sheet1!I1212,Sheet2!$H$2:$J$300,3,FALSE)</f>
        <v>MIN</v>
      </c>
      <c r="AM1190" t="str">
        <f>VLOOKUP(Sheet1!J1212,Sheet2!$H$2:$J$300,3,FALSE)</f>
        <v>MIN</v>
      </c>
      <c r="AN1190">
        <f si="181" t="shared"/>
        <v>1</v>
      </c>
      <c r="AO1190">
        <f si="182" t="shared"/>
        <v>1</v>
      </c>
      <c r="AP1190">
        <f si="183" t="shared"/>
        <v>3</v>
      </c>
      <c r="AQ1190">
        <f si="184" t="shared"/>
        <v>1</v>
      </c>
      <c r="AR1190">
        <f si="185" t="shared"/>
        <v>3</v>
      </c>
      <c r="AS1190">
        <f si="186" t="shared"/>
        <v>1</v>
      </c>
      <c r="AT1190">
        <f si="187" t="shared"/>
        <v>3</v>
      </c>
      <c r="AU1190">
        <f si="188" t="shared"/>
        <v>2</v>
      </c>
      <c r="AV1190">
        <f si="189" t="shared"/>
        <v>2</v>
      </c>
      <c r="AW1190">
        <f si="190" t="shared"/>
        <v>3</v>
      </c>
    </row>
    <row r="1191" spans="30:49" x14ac:dyDescent="0.25">
      <c r="AD1191">
        <v>1190</v>
      </c>
      <c r="AE1191" t="str">
        <f>VLOOKUP(Sheet1!B1213,Sheet2!$H$2:$J$300,3,FALSE)</f>
        <v>PHI</v>
      </c>
      <c r="AF1191" t="str">
        <f>VLOOKUP(Sheet1!C1213,Sheet2!$H$2:$J$300,3,FALSE)</f>
        <v>SAC</v>
      </c>
      <c r="AG1191" t="str">
        <f>VLOOKUP(Sheet1!D1213,Sheet2!$H$2:$J$300,3,FALSE)</f>
        <v>PHI</v>
      </c>
      <c r="AH1191" t="str">
        <f>VLOOKUP(Sheet1!E1213,Sheet2!$H$2:$J$300,3,FALSE)</f>
        <v>DEN</v>
      </c>
      <c r="AI1191" t="str">
        <f>VLOOKUP(Sheet1!F1213,Sheet2!$H$2:$J$300,3,FALSE)</f>
        <v>PHO</v>
      </c>
      <c r="AJ1191" t="str">
        <f>VLOOKUP(Sheet1!G1213,Sheet2!$H$2:$J$300,3,FALSE)</f>
        <v>MIN</v>
      </c>
      <c r="AK1191" t="str">
        <f>VLOOKUP(Sheet1!H1213,Sheet2!$H$2:$J$300,3,FALSE)</f>
        <v>ATL</v>
      </c>
      <c r="AL1191" t="str">
        <f>VLOOKUP(Sheet1!I1213,Sheet2!$H$2:$J$300,3,FALSE)</f>
        <v>PHI</v>
      </c>
      <c r="AM1191" t="str">
        <f>VLOOKUP(Sheet1!J1213,Sheet2!$H$2:$J$300,3,FALSE)</f>
        <v>UTA</v>
      </c>
      <c r="AN1191">
        <f si="181" t="shared"/>
        <v>3</v>
      </c>
      <c r="AO1191">
        <f si="182" t="shared"/>
        <v>1</v>
      </c>
      <c r="AP1191">
        <f si="183" t="shared"/>
        <v>3</v>
      </c>
      <c r="AQ1191">
        <f si="184" t="shared"/>
        <v>1</v>
      </c>
      <c r="AR1191">
        <f si="185" t="shared"/>
        <v>1</v>
      </c>
      <c r="AS1191">
        <f si="186" t="shared"/>
        <v>1</v>
      </c>
      <c r="AT1191">
        <f si="187" t="shared"/>
        <v>1</v>
      </c>
      <c r="AU1191">
        <f si="188" t="shared"/>
        <v>3</v>
      </c>
      <c r="AV1191">
        <f si="189" t="shared"/>
        <v>1</v>
      </c>
      <c r="AW1191">
        <f si="190" t="shared"/>
        <v>3</v>
      </c>
    </row>
    <row r="1192" spans="30:49" x14ac:dyDescent="0.25">
      <c r="AD1192">
        <v>1191</v>
      </c>
      <c r="AE1192" t="str">
        <f>VLOOKUP(Sheet1!B1214,Sheet2!$H$2:$J$300,3,FALSE)</f>
        <v>PHI</v>
      </c>
      <c r="AF1192" t="str">
        <f>VLOOKUP(Sheet1!C1214,Sheet2!$H$2:$J$300,3,FALSE)</f>
        <v>PHI</v>
      </c>
      <c r="AG1192" t="str">
        <f>VLOOKUP(Sheet1!D1214,Sheet2!$H$2:$J$300,3,FALSE)</f>
        <v>SAC</v>
      </c>
      <c r="AH1192" t="str">
        <f>VLOOKUP(Sheet1!E1214,Sheet2!$H$2:$J$300,3,FALSE)</f>
        <v>DEN</v>
      </c>
      <c r="AI1192" t="str">
        <f>VLOOKUP(Sheet1!F1214,Sheet2!$H$2:$J$300,3,FALSE)</f>
        <v>DEN</v>
      </c>
      <c r="AJ1192" t="str">
        <f>VLOOKUP(Sheet1!G1214,Sheet2!$H$2:$J$300,3,FALSE)</f>
        <v>PHO</v>
      </c>
      <c r="AK1192" t="str">
        <f>VLOOKUP(Sheet1!H1214,Sheet2!$H$2:$J$300,3,FALSE)</f>
        <v>ATL</v>
      </c>
      <c r="AL1192" t="str">
        <f>VLOOKUP(Sheet1!I1214,Sheet2!$H$2:$J$300,3,FALSE)</f>
        <v>SAC</v>
      </c>
      <c r="AM1192" t="str">
        <f>VLOOKUP(Sheet1!J1214,Sheet2!$H$2:$J$300,3,FALSE)</f>
        <v>MIN</v>
      </c>
      <c r="AN1192">
        <f si="181" t="shared"/>
        <v>2</v>
      </c>
      <c r="AO1192">
        <f si="182" t="shared"/>
        <v>2</v>
      </c>
      <c r="AP1192">
        <f si="183" t="shared"/>
        <v>2</v>
      </c>
      <c r="AQ1192">
        <f si="184" t="shared"/>
        <v>2</v>
      </c>
      <c r="AR1192">
        <f si="185" t="shared"/>
        <v>2</v>
      </c>
      <c r="AS1192">
        <f si="186" t="shared"/>
        <v>1</v>
      </c>
      <c r="AT1192">
        <f si="187" t="shared"/>
        <v>1</v>
      </c>
      <c r="AU1192">
        <f si="188" t="shared"/>
        <v>2</v>
      </c>
      <c r="AV1192">
        <f si="189" t="shared"/>
        <v>1</v>
      </c>
      <c r="AW1192">
        <f si="190" t="shared"/>
        <v>2</v>
      </c>
    </row>
    <row r="1193" spans="30:49" x14ac:dyDescent="0.25">
      <c r="AD1193">
        <v>1192</v>
      </c>
      <c r="AE1193" t="str">
        <f>VLOOKUP(Sheet1!B1215,Sheet2!$H$2:$J$300,3,FALSE)</f>
        <v>PHO</v>
      </c>
      <c r="AF1193" t="str">
        <f>VLOOKUP(Sheet1!C1215,Sheet2!$H$2:$J$300,3,FALSE)</f>
        <v>MIN</v>
      </c>
      <c r="AG1193" t="str">
        <f>VLOOKUP(Sheet1!D1215,Sheet2!$H$2:$J$300,3,FALSE)</f>
        <v>HOU</v>
      </c>
      <c r="AH1193" t="str">
        <f>VLOOKUP(Sheet1!E1215,Sheet2!$H$2:$J$300,3,FALSE)</f>
        <v>DEN</v>
      </c>
      <c r="AI1193" t="str">
        <f>VLOOKUP(Sheet1!F1215,Sheet2!$H$2:$J$300,3,FALSE)</f>
        <v>PHO</v>
      </c>
      <c r="AJ1193" t="str">
        <f>VLOOKUP(Sheet1!G1215,Sheet2!$H$2:$J$300,3,FALSE)</f>
        <v>PHO</v>
      </c>
      <c r="AK1193" t="str">
        <f>VLOOKUP(Sheet1!H1215,Sheet2!$H$2:$J$300,3,FALSE)</f>
        <v>PHO</v>
      </c>
      <c r="AL1193" t="str">
        <f>VLOOKUP(Sheet1!I1215,Sheet2!$H$2:$J$300,3,FALSE)</f>
        <v>DEN</v>
      </c>
      <c r="AM1193" t="str">
        <f>VLOOKUP(Sheet1!J1215,Sheet2!$H$2:$J$300,3,FALSE)</f>
        <v>PHI</v>
      </c>
      <c r="AN1193">
        <f si="181" t="shared"/>
        <v>4</v>
      </c>
      <c r="AO1193">
        <f si="182" t="shared"/>
        <v>1</v>
      </c>
      <c r="AP1193">
        <f si="183" t="shared"/>
        <v>1</v>
      </c>
      <c r="AQ1193">
        <f si="184" t="shared"/>
        <v>2</v>
      </c>
      <c r="AR1193">
        <f si="185" t="shared"/>
        <v>4</v>
      </c>
      <c r="AS1193">
        <f si="186" t="shared"/>
        <v>4</v>
      </c>
      <c r="AT1193">
        <f si="187" t="shared"/>
        <v>4</v>
      </c>
      <c r="AU1193">
        <f si="188" t="shared"/>
        <v>2</v>
      </c>
      <c r="AV1193">
        <f si="189" t="shared"/>
        <v>1</v>
      </c>
      <c r="AW1193">
        <f si="190" t="shared"/>
        <v>4</v>
      </c>
    </row>
    <row r="1194" spans="30:49" x14ac:dyDescent="0.25">
      <c r="AD1194">
        <v>1193</v>
      </c>
      <c r="AE1194" t="str">
        <f>VLOOKUP(Sheet1!B1216,Sheet2!$H$2:$J$300,3,FALSE)</f>
        <v>PHI</v>
      </c>
      <c r="AF1194" t="str">
        <f>VLOOKUP(Sheet1!C1216,Sheet2!$H$2:$J$300,3,FALSE)</f>
        <v>UTA</v>
      </c>
      <c r="AG1194" t="str">
        <f>VLOOKUP(Sheet1!D1216,Sheet2!$H$2:$J$300,3,FALSE)</f>
        <v>PHO</v>
      </c>
      <c r="AH1194" t="str">
        <f>VLOOKUP(Sheet1!E1216,Sheet2!$H$2:$J$300,3,FALSE)</f>
        <v>DEN</v>
      </c>
      <c r="AI1194" t="str">
        <f>VLOOKUP(Sheet1!F1216,Sheet2!$H$2:$J$300,3,FALSE)</f>
        <v>PHO</v>
      </c>
      <c r="AJ1194" t="str">
        <f>VLOOKUP(Sheet1!G1216,Sheet2!$H$2:$J$300,3,FALSE)</f>
        <v>ATL</v>
      </c>
      <c r="AK1194" t="str">
        <f>VLOOKUP(Sheet1!H1216,Sheet2!$H$2:$J$300,3,FALSE)</f>
        <v>DEN</v>
      </c>
      <c r="AL1194" t="str">
        <f>VLOOKUP(Sheet1!I1216,Sheet2!$H$2:$J$300,3,FALSE)</f>
        <v>MIN</v>
      </c>
      <c r="AM1194" t="str">
        <f>VLOOKUP(Sheet1!J1216,Sheet2!$H$2:$J$300,3,FALSE)</f>
        <v>MIN</v>
      </c>
      <c r="AN1194">
        <f ref="AN1194:AN1257" si="191" t="shared">COUNTIF($AE1194:$AM1194,AE1194)</f>
        <v>1</v>
      </c>
      <c r="AO1194">
        <f ref="AO1194:AO1257" si="192" t="shared">COUNTIF($AE1194:$AM1194,AF1194)</f>
        <v>1</v>
      </c>
      <c r="AP1194">
        <f ref="AP1194:AP1257" si="193" t="shared">COUNTIF($AE1194:$AM1194,AG1194)</f>
        <v>2</v>
      </c>
      <c r="AQ1194">
        <f ref="AQ1194:AQ1257" si="194" t="shared">COUNTIF($AE1194:$AM1194,AH1194)</f>
        <v>2</v>
      </c>
      <c r="AR1194">
        <f ref="AR1194:AR1257" si="195" t="shared">COUNTIF($AE1194:$AM1194,AI1194)</f>
        <v>2</v>
      </c>
      <c r="AS1194">
        <f ref="AS1194:AS1257" si="196" t="shared">COUNTIF($AE1194:$AM1194,AJ1194)</f>
        <v>1</v>
      </c>
      <c r="AT1194">
        <f ref="AT1194:AT1257" si="197" t="shared">COUNTIF($AE1194:$AM1194,AK1194)</f>
        <v>2</v>
      </c>
      <c r="AU1194">
        <f ref="AU1194:AU1257" si="198" t="shared">COUNTIF($AE1194:$AM1194,AL1194)</f>
        <v>2</v>
      </c>
      <c r="AV1194">
        <f ref="AV1194:AV1257" si="199" t="shared">COUNTIF($AE1194:$AM1194,AM1194)</f>
        <v>2</v>
      </c>
      <c r="AW1194">
        <f ref="AW1194:AW1257" si="200" t="shared">MAX(AN1194:AV1194)</f>
        <v>2</v>
      </c>
    </row>
    <row r="1195" spans="30:49" x14ac:dyDescent="0.25">
      <c r="AD1195">
        <v>1194</v>
      </c>
      <c r="AE1195" t="str">
        <f>VLOOKUP(Sheet1!B1217,Sheet2!$H$2:$J$300,3,FALSE)</f>
        <v>PHI</v>
      </c>
      <c r="AF1195" t="str">
        <f>VLOOKUP(Sheet1!C1217,Sheet2!$H$2:$J$300,3,FALSE)</f>
        <v>SAC</v>
      </c>
      <c r="AG1195" t="str">
        <f>VLOOKUP(Sheet1!D1217,Sheet2!$H$2:$J$300,3,FALSE)</f>
        <v>PHO</v>
      </c>
      <c r="AH1195" t="str">
        <f>VLOOKUP(Sheet1!E1217,Sheet2!$H$2:$J$300,3,FALSE)</f>
        <v>DEN</v>
      </c>
      <c r="AI1195" t="str">
        <f>VLOOKUP(Sheet1!F1217,Sheet2!$H$2:$J$300,3,FALSE)</f>
        <v>ATL</v>
      </c>
      <c r="AJ1195" t="str">
        <f>VLOOKUP(Sheet1!G1217,Sheet2!$H$2:$J$300,3,FALSE)</f>
        <v>PHI</v>
      </c>
      <c r="AK1195" t="str">
        <f>VLOOKUP(Sheet1!H1217,Sheet2!$H$2:$J$300,3,FALSE)</f>
        <v>HOU</v>
      </c>
      <c r="AL1195" t="str">
        <f>VLOOKUP(Sheet1!I1217,Sheet2!$H$2:$J$300,3,FALSE)</f>
        <v>MIN</v>
      </c>
      <c r="AM1195" t="str">
        <f>VLOOKUP(Sheet1!J1217,Sheet2!$H$2:$J$300,3,FALSE)</f>
        <v>UTA</v>
      </c>
      <c r="AN1195">
        <f si="191" t="shared"/>
        <v>2</v>
      </c>
      <c r="AO1195">
        <f si="192" t="shared"/>
        <v>1</v>
      </c>
      <c r="AP1195">
        <f si="193" t="shared"/>
        <v>1</v>
      </c>
      <c r="AQ1195">
        <f si="194" t="shared"/>
        <v>1</v>
      </c>
      <c r="AR1195">
        <f si="195" t="shared"/>
        <v>1</v>
      </c>
      <c r="AS1195">
        <f si="196" t="shared"/>
        <v>2</v>
      </c>
      <c r="AT1195">
        <f si="197" t="shared"/>
        <v>1</v>
      </c>
      <c r="AU1195">
        <f si="198" t="shared"/>
        <v>1</v>
      </c>
      <c r="AV1195">
        <f si="199" t="shared"/>
        <v>1</v>
      </c>
      <c r="AW1195">
        <f si="200" t="shared"/>
        <v>2</v>
      </c>
    </row>
    <row r="1196" spans="30:49" x14ac:dyDescent="0.25">
      <c r="AD1196">
        <v>1195</v>
      </c>
      <c r="AE1196" t="str">
        <f>VLOOKUP(Sheet1!B1218,Sheet2!$H$2:$J$300,3,FALSE)</f>
        <v>PHI</v>
      </c>
      <c r="AF1196" t="str">
        <f>VLOOKUP(Sheet1!C1218,Sheet2!$H$2:$J$300,3,FALSE)</f>
        <v>SAC</v>
      </c>
      <c r="AG1196" t="str">
        <f>VLOOKUP(Sheet1!D1218,Sheet2!$H$2:$J$300,3,FALSE)</f>
        <v>DEN</v>
      </c>
      <c r="AH1196" t="str">
        <f>VLOOKUP(Sheet1!E1218,Sheet2!$H$2:$J$300,3,FALSE)</f>
        <v>DEN</v>
      </c>
      <c r="AI1196" t="str">
        <f>VLOOKUP(Sheet1!F1218,Sheet2!$H$2:$J$300,3,FALSE)</f>
        <v>PHO</v>
      </c>
      <c r="AJ1196" t="str">
        <f>VLOOKUP(Sheet1!G1218,Sheet2!$H$2:$J$300,3,FALSE)</f>
        <v>HOU</v>
      </c>
      <c r="AK1196" t="str">
        <f>VLOOKUP(Sheet1!H1218,Sheet2!$H$2:$J$300,3,FALSE)</f>
        <v>HOU</v>
      </c>
      <c r="AL1196" t="str">
        <f>VLOOKUP(Sheet1!I1218,Sheet2!$H$2:$J$300,3,FALSE)</f>
        <v>SAC</v>
      </c>
      <c r="AM1196" t="str">
        <f>VLOOKUP(Sheet1!J1218,Sheet2!$H$2:$J$300,3,FALSE)</f>
        <v>PHI</v>
      </c>
      <c r="AN1196">
        <f si="191" t="shared"/>
        <v>2</v>
      </c>
      <c r="AO1196">
        <f si="192" t="shared"/>
        <v>2</v>
      </c>
      <c r="AP1196">
        <f si="193" t="shared"/>
        <v>2</v>
      </c>
      <c r="AQ1196">
        <f si="194" t="shared"/>
        <v>2</v>
      </c>
      <c r="AR1196">
        <f si="195" t="shared"/>
        <v>1</v>
      </c>
      <c r="AS1196">
        <f si="196" t="shared"/>
        <v>2</v>
      </c>
      <c r="AT1196">
        <f si="197" t="shared"/>
        <v>2</v>
      </c>
      <c r="AU1196">
        <f si="198" t="shared"/>
        <v>2</v>
      </c>
      <c r="AV1196">
        <f si="199" t="shared"/>
        <v>2</v>
      </c>
      <c r="AW1196">
        <f si="200" t="shared"/>
        <v>2</v>
      </c>
    </row>
    <row r="1197" spans="30:49" x14ac:dyDescent="0.25">
      <c r="AD1197">
        <v>1196</v>
      </c>
      <c r="AE1197" t="str">
        <f>VLOOKUP(Sheet1!B1219,Sheet2!$H$2:$J$300,3,FALSE)</f>
        <v>PHI</v>
      </c>
      <c r="AF1197" t="str">
        <f>VLOOKUP(Sheet1!C1219,Sheet2!$H$2:$J$300,3,FALSE)</f>
        <v>MIN</v>
      </c>
      <c r="AG1197" t="str">
        <f>VLOOKUP(Sheet1!D1219,Sheet2!$H$2:$J$300,3,FALSE)</f>
        <v>PHO</v>
      </c>
      <c r="AH1197" t="str">
        <f>VLOOKUP(Sheet1!E1219,Sheet2!$H$2:$J$300,3,FALSE)</f>
        <v>HOU</v>
      </c>
      <c r="AI1197" t="str">
        <f>VLOOKUP(Sheet1!F1219,Sheet2!$H$2:$J$300,3,FALSE)</f>
        <v>DEN</v>
      </c>
      <c r="AJ1197" t="str">
        <f>VLOOKUP(Sheet1!G1219,Sheet2!$H$2:$J$300,3,FALSE)</f>
        <v>ATL</v>
      </c>
      <c r="AK1197" t="str">
        <f>VLOOKUP(Sheet1!H1219,Sheet2!$H$2:$J$300,3,FALSE)</f>
        <v>HOU</v>
      </c>
      <c r="AL1197" t="str">
        <f>VLOOKUP(Sheet1!I1219,Sheet2!$H$2:$J$300,3,FALSE)</f>
        <v>PHO</v>
      </c>
      <c r="AM1197" t="str">
        <f>VLOOKUP(Sheet1!J1219,Sheet2!$H$2:$J$300,3,FALSE)</f>
        <v>UTA</v>
      </c>
      <c r="AN1197">
        <f si="191" t="shared"/>
        <v>1</v>
      </c>
      <c r="AO1197">
        <f si="192" t="shared"/>
        <v>1</v>
      </c>
      <c r="AP1197">
        <f si="193" t="shared"/>
        <v>2</v>
      </c>
      <c r="AQ1197">
        <f si="194" t="shared"/>
        <v>2</v>
      </c>
      <c r="AR1197">
        <f si="195" t="shared"/>
        <v>1</v>
      </c>
      <c r="AS1197">
        <f si="196" t="shared"/>
        <v>1</v>
      </c>
      <c r="AT1197">
        <f si="197" t="shared"/>
        <v>2</v>
      </c>
      <c r="AU1197">
        <f si="198" t="shared"/>
        <v>2</v>
      </c>
      <c r="AV1197">
        <f si="199" t="shared"/>
        <v>1</v>
      </c>
      <c r="AW1197">
        <f si="200" t="shared"/>
        <v>2</v>
      </c>
    </row>
    <row r="1198" spans="30:49" x14ac:dyDescent="0.25">
      <c r="AD1198">
        <v>1197</v>
      </c>
      <c r="AE1198" t="str">
        <f>VLOOKUP(Sheet1!B1220,Sheet2!$H$2:$J$300,3,FALSE)</f>
        <v>PHI</v>
      </c>
      <c r="AF1198" t="str">
        <f>VLOOKUP(Sheet1!C1220,Sheet2!$H$2:$J$300,3,FALSE)</f>
        <v>PHO</v>
      </c>
      <c r="AG1198" t="str">
        <f>VLOOKUP(Sheet1!D1220,Sheet2!$H$2:$J$300,3,FALSE)</f>
        <v>PHI</v>
      </c>
      <c r="AH1198" t="str">
        <f>VLOOKUP(Sheet1!E1220,Sheet2!$H$2:$J$300,3,FALSE)</f>
        <v>DEN</v>
      </c>
      <c r="AI1198" t="str">
        <f>VLOOKUP(Sheet1!F1220,Sheet2!$H$2:$J$300,3,FALSE)</f>
        <v>PHO</v>
      </c>
      <c r="AJ1198" t="str">
        <f>VLOOKUP(Sheet1!G1220,Sheet2!$H$2:$J$300,3,FALSE)</f>
        <v>PHI</v>
      </c>
      <c r="AK1198" t="str">
        <f>VLOOKUP(Sheet1!H1220,Sheet2!$H$2:$J$300,3,FALSE)</f>
        <v>ATL</v>
      </c>
      <c r="AL1198" t="str">
        <f>VLOOKUP(Sheet1!I1220,Sheet2!$H$2:$J$300,3,FALSE)</f>
        <v>UTA</v>
      </c>
      <c r="AM1198" t="str">
        <f>VLOOKUP(Sheet1!J1220,Sheet2!$H$2:$J$300,3,FALSE)</f>
        <v>MIN</v>
      </c>
      <c r="AN1198">
        <f si="191" t="shared"/>
        <v>3</v>
      </c>
      <c r="AO1198">
        <f si="192" t="shared"/>
        <v>2</v>
      </c>
      <c r="AP1198">
        <f si="193" t="shared"/>
        <v>3</v>
      </c>
      <c r="AQ1198">
        <f si="194" t="shared"/>
        <v>1</v>
      </c>
      <c r="AR1198">
        <f si="195" t="shared"/>
        <v>2</v>
      </c>
      <c r="AS1198">
        <f si="196" t="shared"/>
        <v>3</v>
      </c>
      <c r="AT1198">
        <f si="197" t="shared"/>
        <v>1</v>
      </c>
      <c r="AU1198">
        <f si="198" t="shared"/>
        <v>1</v>
      </c>
      <c r="AV1198">
        <f si="199" t="shared"/>
        <v>1</v>
      </c>
      <c r="AW1198">
        <f si="200" t="shared"/>
        <v>3</v>
      </c>
    </row>
    <row r="1199" spans="30:49" x14ac:dyDescent="0.25">
      <c r="AD1199">
        <v>1198</v>
      </c>
      <c r="AE1199" t="str">
        <f>VLOOKUP(Sheet1!B1221,Sheet2!$H$2:$J$300,3,FALSE)</f>
        <v>PHI</v>
      </c>
      <c r="AF1199" t="str">
        <f>VLOOKUP(Sheet1!C1221,Sheet2!$H$2:$J$300,3,FALSE)</f>
        <v>UTA</v>
      </c>
      <c r="AG1199" t="str">
        <f>VLOOKUP(Sheet1!D1221,Sheet2!$H$2:$J$300,3,FALSE)</f>
        <v>PHO</v>
      </c>
      <c r="AH1199" t="str">
        <f>VLOOKUP(Sheet1!E1221,Sheet2!$H$2:$J$300,3,FALSE)</f>
        <v>DEN</v>
      </c>
      <c r="AI1199" t="str">
        <f>VLOOKUP(Sheet1!F1221,Sheet2!$H$2:$J$300,3,FALSE)</f>
        <v>PHI</v>
      </c>
      <c r="AJ1199" t="str">
        <f>VLOOKUP(Sheet1!G1221,Sheet2!$H$2:$J$300,3,FALSE)</f>
        <v>HOU</v>
      </c>
      <c r="AK1199" t="str">
        <f>VLOOKUP(Sheet1!H1221,Sheet2!$H$2:$J$300,3,FALSE)</f>
        <v>SAC</v>
      </c>
      <c r="AL1199" t="str">
        <f>VLOOKUP(Sheet1!I1221,Sheet2!$H$2:$J$300,3,FALSE)</f>
        <v>DEN</v>
      </c>
      <c r="AM1199" t="str">
        <f>VLOOKUP(Sheet1!J1221,Sheet2!$H$2:$J$300,3,FALSE)</f>
        <v>PHI</v>
      </c>
      <c r="AN1199">
        <f si="191" t="shared"/>
        <v>3</v>
      </c>
      <c r="AO1199">
        <f si="192" t="shared"/>
        <v>1</v>
      </c>
      <c r="AP1199">
        <f si="193" t="shared"/>
        <v>1</v>
      </c>
      <c r="AQ1199">
        <f si="194" t="shared"/>
        <v>2</v>
      </c>
      <c r="AR1199">
        <f si="195" t="shared"/>
        <v>3</v>
      </c>
      <c r="AS1199">
        <f si="196" t="shared"/>
        <v>1</v>
      </c>
      <c r="AT1199">
        <f si="197" t="shared"/>
        <v>1</v>
      </c>
      <c r="AU1199">
        <f si="198" t="shared"/>
        <v>2</v>
      </c>
      <c r="AV1199">
        <f si="199" t="shared"/>
        <v>3</v>
      </c>
      <c r="AW1199">
        <f si="200" t="shared"/>
        <v>3</v>
      </c>
    </row>
    <row r="1200" spans="30:49" x14ac:dyDescent="0.25">
      <c r="AD1200">
        <v>1199</v>
      </c>
      <c r="AE1200" t="str">
        <f>VLOOKUP(Sheet1!B1222,Sheet2!$H$2:$J$300,3,FALSE)</f>
        <v>PHI</v>
      </c>
      <c r="AF1200" t="str">
        <f>VLOOKUP(Sheet1!C1222,Sheet2!$H$2:$J$300,3,FALSE)</f>
        <v>PHI</v>
      </c>
      <c r="AG1200" t="str">
        <f>VLOOKUP(Sheet1!D1222,Sheet2!$H$2:$J$300,3,FALSE)</f>
        <v>PHO</v>
      </c>
      <c r="AH1200" t="str">
        <f>VLOOKUP(Sheet1!E1222,Sheet2!$H$2:$J$300,3,FALSE)</f>
        <v>DEN</v>
      </c>
      <c r="AI1200" t="str">
        <f>VLOOKUP(Sheet1!F1222,Sheet2!$H$2:$J$300,3,FALSE)</f>
        <v>DEN</v>
      </c>
      <c r="AJ1200" t="str">
        <f>VLOOKUP(Sheet1!G1222,Sheet2!$H$2:$J$300,3,FALSE)</f>
        <v>HOU</v>
      </c>
      <c r="AK1200" t="str">
        <f>VLOOKUP(Sheet1!H1222,Sheet2!$H$2:$J$300,3,FALSE)</f>
        <v>ATL</v>
      </c>
      <c r="AL1200" t="str">
        <f>VLOOKUP(Sheet1!I1222,Sheet2!$H$2:$J$300,3,FALSE)</f>
        <v>DEN</v>
      </c>
      <c r="AM1200" t="str">
        <f>VLOOKUP(Sheet1!J1222,Sheet2!$H$2:$J$300,3,FALSE)</f>
        <v>MIN</v>
      </c>
      <c r="AN1200">
        <f si="191" t="shared"/>
        <v>2</v>
      </c>
      <c r="AO1200">
        <f si="192" t="shared"/>
        <v>2</v>
      </c>
      <c r="AP1200">
        <f si="193" t="shared"/>
        <v>1</v>
      </c>
      <c r="AQ1200">
        <f si="194" t="shared"/>
        <v>3</v>
      </c>
      <c r="AR1200">
        <f si="195" t="shared"/>
        <v>3</v>
      </c>
      <c r="AS1200">
        <f si="196" t="shared"/>
        <v>1</v>
      </c>
      <c r="AT1200">
        <f si="197" t="shared"/>
        <v>1</v>
      </c>
      <c r="AU1200">
        <f si="198" t="shared"/>
        <v>3</v>
      </c>
      <c r="AV1200">
        <f si="199" t="shared"/>
        <v>1</v>
      </c>
      <c r="AW1200">
        <f si="200" t="shared"/>
        <v>3</v>
      </c>
    </row>
    <row r="1201" spans="30:49" x14ac:dyDescent="0.25">
      <c r="AD1201">
        <v>1200</v>
      </c>
      <c r="AE1201" t="str">
        <f>VLOOKUP(Sheet1!B1223,Sheet2!$H$2:$J$300,3,FALSE)</f>
        <v>PHI</v>
      </c>
      <c r="AF1201" t="str">
        <f>VLOOKUP(Sheet1!C1223,Sheet2!$H$2:$J$300,3,FALSE)</f>
        <v>ATL</v>
      </c>
      <c r="AG1201" t="str">
        <f>VLOOKUP(Sheet1!D1223,Sheet2!$H$2:$J$300,3,FALSE)</f>
        <v>PHO</v>
      </c>
      <c r="AH1201" t="str">
        <f>VLOOKUP(Sheet1!E1223,Sheet2!$H$2:$J$300,3,FALSE)</f>
        <v>DEN</v>
      </c>
      <c r="AI1201" t="str">
        <f>VLOOKUP(Sheet1!F1223,Sheet2!$H$2:$J$300,3,FALSE)</f>
        <v>DEN</v>
      </c>
      <c r="AJ1201" t="str">
        <f>VLOOKUP(Sheet1!G1223,Sheet2!$H$2:$J$300,3,FALSE)</f>
        <v>MIN</v>
      </c>
      <c r="AK1201" t="str">
        <f>VLOOKUP(Sheet1!H1223,Sheet2!$H$2:$J$300,3,FALSE)</f>
        <v>HOU</v>
      </c>
      <c r="AL1201" t="str">
        <f>VLOOKUP(Sheet1!I1223,Sheet2!$H$2:$J$300,3,FALSE)</f>
        <v>PHO</v>
      </c>
      <c r="AM1201" t="str">
        <f>VLOOKUP(Sheet1!J1223,Sheet2!$H$2:$J$300,3,FALSE)</f>
        <v>UTA</v>
      </c>
      <c r="AN1201">
        <f si="191" t="shared"/>
        <v>1</v>
      </c>
      <c r="AO1201">
        <f si="192" t="shared"/>
        <v>1</v>
      </c>
      <c r="AP1201">
        <f si="193" t="shared"/>
        <v>2</v>
      </c>
      <c r="AQ1201">
        <f si="194" t="shared"/>
        <v>2</v>
      </c>
      <c r="AR1201">
        <f si="195" t="shared"/>
        <v>2</v>
      </c>
      <c r="AS1201">
        <f si="196" t="shared"/>
        <v>1</v>
      </c>
      <c r="AT1201">
        <f si="197" t="shared"/>
        <v>1</v>
      </c>
      <c r="AU1201">
        <f si="198" t="shared"/>
        <v>2</v>
      </c>
      <c r="AV1201">
        <f si="199" t="shared"/>
        <v>1</v>
      </c>
      <c r="AW1201">
        <f si="200" t="shared"/>
        <v>2</v>
      </c>
    </row>
    <row r="1202" spans="30:49" x14ac:dyDescent="0.25">
      <c r="AD1202">
        <v>1201</v>
      </c>
      <c r="AE1202" t="str">
        <f>VLOOKUP(Sheet1!B1224,Sheet2!$H$2:$J$300,3,FALSE)</f>
        <v>PHI</v>
      </c>
      <c r="AF1202" t="str">
        <f>VLOOKUP(Sheet1!C1224,Sheet2!$H$2:$J$300,3,FALSE)</f>
        <v>SAC</v>
      </c>
      <c r="AG1202" t="str">
        <f>VLOOKUP(Sheet1!D1224,Sheet2!$H$2:$J$300,3,FALSE)</f>
        <v>PHO</v>
      </c>
      <c r="AH1202" t="str">
        <f>VLOOKUP(Sheet1!E1224,Sheet2!$H$2:$J$300,3,FALSE)</f>
        <v>DEN</v>
      </c>
      <c r="AI1202" t="str">
        <f>VLOOKUP(Sheet1!F1224,Sheet2!$H$2:$J$300,3,FALSE)</f>
        <v>PHO</v>
      </c>
      <c r="AJ1202" t="str">
        <f>VLOOKUP(Sheet1!G1224,Sheet2!$H$2:$J$300,3,FALSE)</f>
        <v>ATL</v>
      </c>
      <c r="AK1202" t="str">
        <f>VLOOKUP(Sheet1!H1224,Sheet2!$H$2:$J$300,3,FALSE)</f>
        <v>SAC</v>
      </c>
      <c r="AL1202" t="str">
        <f>VLOOKUP(Sheet1!I1224,Sheet2!$H$2:$J$300,3,FALSE)</f>
        <v>PHO</v>
      </c>
      <c r="AM1202" t="str">
        <f>VLOOKUP(Sheet1!J1224,Sheet2!$H$2:$J$300,3,FALSE)</f>
        <v>PHO</v>
      </c>
      <c r="AN1202">
        <f si="191" t="shared"/>
        <v>1</v>
      </c>
      <c r="AO1202">
        <f si="192" t="shared"/>
        <v>2</v>
      </c>
      <c r="AP1202">
        <f si="193" t="shared"/>
        <v>4</v>
      </c>
      <c r="AQ1202">
        <f si="194" t="shared"/>
        <v>1</v>
      </c>
      <c r="AR1202">
        <f si="195" t="shared"/>
        <v>4</v>
      </c>
      <c r="AS1202">
        <f si="196" t="shared"/>
        <v>1</v>
      </c>
      <c r="AT1202">
        <f si="197" t="shared"/>
        <v>2</v>
      </c>
      <c r="AU1202">
        <f si="198" t="shared"/>
        <v>4</v>
      </c>
      <c r="AV1202">
        <f si="199" t="shared"/>
        <v>4</v>
      </c>
      <c r="AW1202">
        <f si="200" t="shared"/>
        <v>4</v>
      </c>
    </row>
    <row r="1203" spans="30:49" x14ac:dyDescent="0.25">
      <c r="AD1203">
        <v>1202</v>
      </c>
      <c r="AE1203" t="str">
        <f>VLOOKUP(Sheet1!B1225,Sheet2!$H$2:$J$300,3,FALSE)</f>
        <v>PHI</v>
      </c>
      <c r="AF1203" t="str">
        <f>VLOOKUP(Sheet1!C1225,Sheet2!$H$2:$J$300,3,FALSE)</f>
        <v>ATL</v>
      </c>
      <c r="AG1203" t="str">
        <f>VLOOKUP(Sheet1!D1225,Sheet2!$H$2:$J$300,3,FALSE)</f>
        <v>PHI</v>
      </c>
      <c r="AH1203" t="str">
        <f>VLOOKUP(Sheet1!E1225,Sheet2!$H$2:$J$300,3,FALSE)</f>
        <v>DEN</v>
      </c>
      <c r="AI1203" t="str">
        <f>VLOOKUP(Sheet1!F1225,Sheet2!$H$2:$J$300,3,FALSE)</f>
        <v>DEN</v>
      </c>
      <c r="AJ1203" t="str">
        <f>VLOOKUP(Sheet1!G1225,Sheet2!$H$2:$J$300,3,FALSE)</f>
        <v>PHI</v>
      </c>
      <c r="AK1203" t="str">
        <f>VLOOKUP(Sheet1!H1225,Sheet2!$H$2:$J$300,3,FALSE)</f>
        <v>DEN</v>
      </c>
      <c r="AL1203" t="str">
        <f>VLOOKUP(Sheet1!I1225,Sheet2!$H$2:$J$300,3,FALSE)</f>
        <v>DEN</v>
      </c>
      <c r="AM1203" t="str">
        <f>VLOOKUP(Sheet1!J1225,Sheet2!$H$2:$J$300,3,FALSE)</f>
        <v>MIN</v>
      </c>
      <c r="AN1203">
        <f si="191" t="shared"/>
        <v>3</v>
      </c>
      <c r="AO1203">
        <f si="192" t="shared"/>
        <v>1</v>
      </c>
      <c r="AP1203">
        <f si="193" t="shared"/>
        <v>3</v>
      </c>
      <c r="AQ1203">
        <f si="194" t="shared"/>
        <v>4</v>
      </c>
      <c r="AR1203">
        <f si="195" t="shared"/>
        <v>4</v>
      </c>
      <c r="AS1203">
        <f si="196" t="shared"/>
        <v>3</v>
      </c>
      <c r="AT1203">
        <f si="197" t="shared"/>
        <v>4</v>
      </c>
      <c r="AU1203">
        <f si="198" t="shared"/>
        <v>4</v>
      </c>
      <c r="AV1203">
        <f si="199" t="shared"/>
        <v>1</v>
      </c>
      <c r="AW1203">
        <f si="200" t="shared"/>
        <v>4</v>
      </c>
    </row>
    <row r="1204" spans="30:49" x14ac:dyDescent="0.25">
      <c r="AD1204">
        <v>1203</v>
      </c>
      <c r="AE1204" t="str">
        <f>VLOOKUP(Sheet1!B1226,Sheet2!$H$2:$J$300,3,FALSE)</f>
        <v>PHI</v>
      </c>
      <c r="AF1204" t="str">
        <f>VLOOKUP(Sheet1!C1226,Sheet2!$H$2:$J$300,3,FALSE)</f>
        <v>PHI</v>
      </c>
      <c r="AG1204" t="str">
        <f>VLOOKUP(Sheet1!D1226,Sheet2!$H$2:$J$300,3,FALSE)</f>
        <v>PHI</v>
      </c>
      <c r="AH1204" t="str">
        <f>VLOOKUP(Sheet1!E1226,Sheet2!$H$2:$J$300,3,FALSE)</f>
        <v>DEN</v>
      </c>
      <c r="AI1204" t="str">
        <f>VLOOKUP(Sheet1!F1226,Sheet2!$H$2:$J$300,3,FALSE)</f>
        <v>PHO</v>
      </c>
      <c r="AJ1204" t="str">
        <f>VLOOKUP(Sheet1!G1226,Sheet2!$H$2:$J$300,3,FALSE)</f>
        <v>UTA</v>
      </c>
      <c r="AK1204" t="str">
        <f>VLOOKUP(Sheet1!H1226,Sheet2!$H$2:$J$300,3,FALSE)</f>
        <v>ATL</v>
      </c>
      <c r="AL1204" t="str">
        <f>VLOOKUP(Sheet1!I1226,Sheet2!$H$2:$J$300,3,FALSE)</f>
        <v>UTA</v>
      </c>
      <c r="AM1204" t="str">
        <f>VLOOKUP(Sheet1!J1226,Sheet2!$H$2:$J$300,3,FALSE)</f>
        <v>UTA</v>
      </c>
      <c r="AN1204">
        <f si="191" t="shared"/>
        <v>3</v>
      </c>
      <c r="AO1204">
        <f si="192" t="shared"/>
        <v>3</v>
      </c>
      <c r="AP1204">
        <f si="193" t="shared"/>
        <v>3</v>
      </c>
      <c r="AQ1204">
        <f si="194" t="shared"/>
        <v>1</v>
      </c>
      <c r="AR1204">
        <f si="195" t="shared"/>
        <v>1</v>
      </c>
      <c r="AS1204">
        <f si="196" t="shared"/>
        <v>3</v>
      </c>
      <c r="AT1204">
        <f si="197" t="shared"/>
        <v>1</v>
      </c>
      <c r="AU1204">
        <f si="198" t="shared"/>
        <v>3</v>
      </c>
      <c r="AV1204">
        <f si="199" t="shared"/>
        <v>3</v>
      </c>
      <c r="AW1204">
        <f si="200" t="shared"/>
        <v>3</v>
      </c>
    </row>
    <row r="1205" spans="30:49" x14ac:dyDescent="0.25">
      <c r="AD1205">
        <v>1204</v>
      </c>
      <c r="AE1205" t="str">
        <f>VLOOKUP(Sheet1!B1227,Sheet2!$H$2:$J$300,3,FALSE)</f>
        <v>PHI</v>
      </c>
      <c r="AF1205" t="str">
        <f>VLOOKUP(Sheet1!C1227,Sheet2!$H$2:$J$300,3,FALSE)</f>
        <v>MIN</v>
      </c>
      <c r="AG1205" t="str">
        <f>VLOOKUP(Sheet1!D1227,Sheet2!$H$2:$J$300,3,FALSE)</f>
        <v>PHI</v>
      </c>
      <c r="AH1205" t="str">
        <f>VLOOKUP(Sheet1!E1227,Sheet2!$H$2:$J$300,3,FALSE)</f>
        <v>SAC</v>
      </c>
      <c r="AI1205" t="str">
        <f>VLOOKUP(Sheet1!F1227,Sheet2!$H$2:$J$300,3,FALSE)</f>
        <v>DEN</v>
      </c>
      <c r="AJ1205" t="str">
        <f>VLOOKUP(Sheet1!G1227,Sheet2!$H$2:$J$300,3,FALSE)</f>
        <v>ATL</v>
      </c>
      <c r="AK1205" t="str">
        <f>VLOOKUP(Sheet1!H1227,Sheet2!$H$2:$J$300,3,FALSE)</f>
        <v>PHO</v>
      </c>
      <c r="AL1205" t="str">
        <f>VLOOKUP(Sheet1!I1227,Sheet2!$H$2:$J$300,3,FALSE)</f>
        <v>DEN</v>
      </c>
      <c r="AM1205" t="str">
        <f>VLOOKUP(Sheet1!J1227,Sheet2!$H$2:$J$300,3,FALSE)</f>
        <v>UTA</v>
      </c>
      <c r="AN1205">
        <f si="191" t="shared"/>
        <v>2</v>
      </c>
      <c r="AO1205">
        <f si="192" t="shared"/>
        <v>1</v>
      </c>
      <c r="AP1205">
        <f si="193" t="shared"/>
        <v>2</v>
      </c>
      <c r="AQ1205">
        <f si="194" t="shared"/>
        <v>1</v>
      </c>
      <c r="AR1205">
        <f si="195" t="shared"/>
        <v>2</v>
      </c>
      <c r="AS1205">
        <f si="196" t="shared"/>
        <v>1</v>
      </c>
      <c r="AT1205">
        <f si="197" t="shared"/>
        <v>1</v>
      </c>
      <c r="AU1205">
        <f si="198" t="shared"/>
        <v>2</v>
      </c>
      <c r="AV1205">
        <f si="199" t="shared"/>
        <v>1</v>
      </c>
      <c r="AW1205">
        <f si="200" t="shared"/>
        <v>2</v>
      </c>
    </row>
    <row r="1206" spans="30:49" x14ac:dyDescent="0.25">
      <c r="AD1206">
        <v>1205</v>
      </c>
      <c r="AE1206" t="str">
        <f>VLOOKUP(Sheet1!B1228,Sheet2!$H$2:$J$300,3,FALSE)</f>
        <v>PHI</v>
      </c>
      <c r="AF1206" t="str">
        <f>VLOOKUP(Sheet1!C1228,Sheet2!$H$2:$J$300,3,FALSE)</f>
        <v>ATL</v>
      </c>
      <c r="AG1206" t="str">
        <f>VLOOKUP(Sheet1!D1228,Sheet2!$H$2:$J$300,3,FALSE)</f>
        <v>PHO</v>
      </c>
      <c r="AH1206" t="str">
        <f>VLOOKUP(Sheet1!E1228,Sheet2!$H$2:$J$300,3,FALSE)</f>
        <v>HOU</v>
      </c>
      <c r="AI1206" t="str">
        <f>VLOOKUP(Sheet1!F1228,Sheet2!$H$2:$J$300,3,FALSE)</f>
        <v>PHO</v>
      </c>
      <c r="AJ1206" t="str">
        <f>VLOOKUP(Sheet1!G1228,Sheet2!$H$2:$J$300,3,FALSE)</f>
        <v>HOU</v>
      </c>
      <c r="AK1206" t="str">
        <f>VLOOKUP(Sheet1!H1228,Sheet2!$H$2:$J$300,3,FALSE)</f>
        <v>HOU</v>
      </c>
      <c r="AL1206" t="str">
        <f>VLOOKUP(Sheet1!I1228,Sheet2!$H$2:$J$300,3,FALSE)</f>
        <v>ATL</v>
      </c>
      <c r="AM1206" t="str">
        <f>VLOOKUP(Sheet1!J1228,Sheet2!$H$2:$J$300,3,FALSE)</f>
        <v>UTA</v>
      </c>
      <c r="AN1206">
        <f si="191" t="shared"/>
        <v>1</v>
      </c>
      <c r="AO1206">
        <f si="192" t="shared"/>
        <v>2</v>
      </c>
      <c r="AP1206">
        <f si="193" t="shared"/>
        <v>2</v>
      </c>
      <c r="AQ1206">
        <f si="194" t="shared"/>
        <v>3</v>
      </c>
      <c r="AR1206">
        <f si="195" t="shared"/>
        <v>2</v>
      </c>
      <c r="AS1206">
        <f si="196" t="shared"/>
        <v>3</v>
      </c>
      <c r="AT1206">
        <f si="197" t="shared"/>
        <v>3</v>
      </c>
      <c r="AU1206">
        <f si="198" t="shared"/>
        <v>2</v>
      </c>
      <c r="AV1206">
        <f si="199" t="shared"/>
        <v>1</v>
      </c>
      <c r="AW1206">
        <f si="200" t="shared"/>
        <v>3</v>
      </c>
    </row>
    <row r="1207" spans="30:49" x14ac:dyDescent="0.25">
      <c r="AD1207">
        <v>1206</v>
      </c>
      <c r="AE1207" t="str">
        <f>VLOOKUP(Sheet1!B1229,Sheet2!$H$2:$J$300,3,FALSE)</f>
        <v>PHI</v>
      </c>
      <c r="AF1207" t="str">
        <f>VLOOKUP(Sheet1!C1229,Sheet2!$H$2:$J$300,3,FALSE)</f>
        <v>UTA</v>
      </c>
      <c r="AG1207" t="str">
        <f>VLOOKUP(Sheet1!D1229,Sheet2!$H$2:$J$300,3,FALSE)</f>
        <v>PHO</v>
      </c>
      <c r="AH1207" t="str">
        <f>VLOOKUP(Sheet1!E1229,Sheet2!$H$2:$J$300,3,FALSE)</f>
        <v>DEN</v>
      </c>
      <c r="AI1207" t="str">
        <f>VLOOKUP(Sheet1!F1229,Sheet2!$H$2:$J$300,3,FALSE)</f>
        <v>PHO</v>
      </c>
      <c r="AJ1207" t="str">
        <f>VLOOKUP(Sheet1!G1229,Sheet2!$H$2:$J$300,3,FALSE)</f>
        <v>HOU</v>
      </c>
      <c r="AK1207" t="str">
        <f>VLOOKUP(Sheet1!H1229,Sheet2!$H$2:$J$300,3,FALSE)</f>
        <v>SAC</v>
      </c>
      <c r="AL1207" t="str">
        <f>VLOOKUP(Sheet1!I1229,Sheet2!$H$2:$J$300,3,FALSE)</f>
        <v>DEN</v>
      </c>
      <c r="AM1207" t="str">
        <f>VLOOKUP(Sheet1!J1229,Sheet2!$H$2:$J$300,3,FALSE)</f>
        <v>UTA</v>
      </c>
      <c r="AN1207">
        <f si="191" t="shared"/>
        <v>1</v>
      </c>
      <c r="AO1207">
        <f si="192" t="shared"/>
        <v>2</v>
      </c>
      <c r="AP1207">
        <f si="193" t="shared"/>
        <v>2</v>
      </c>
      <c r="AQ1207">
        <f si="194" t="shared"/>
        <v>2</v>
      </c>
      <c r="AR1207">
        <f si="195" t="shared"/>
        <v>2</v>
      </c>
      <c r="AS1207">
        <f si="196" t="shared"/>
        <v>1</v>
      </c>
      <c r="AT1207">
        <f si="197" t="shared"/>
        <v>1</v>
      </c>
      <c r="AU1207">
        <f si="198" t="shared"/>
        <v>2</v>
      </c>
      <c r="AV1207">
        <f si="199" t="shared"/>
        <v>2</v>
      </c>
      <c r="AW1207">
        <f si="200" t="shared"/>
        <v>2</v>
      </c>
    </row>
    <row r="1208" spans="30:49" x14ac:dyDescent="0.25">
      <c r="AD1208">
        <v>1207</v>
      </c>
      <c r="AE1208" t="str">
        <f>VLOOKUP(Sheet1!B1230,Sheet2!$H$2:$J$300,3,FALSE)</f>
        <v>SAC</v>
      </c>
      <c r="AF1208" t="str">
        <f>VLOOKUP(Sheet1!C1230,Sheet2!$H$2:$J$300,3,FALSE)</f>
        <v>MIN</v>
      </c>
      <c r="AG1208" t="str">
        <f>VLOOKUP(Sheet1!D1230,Sheet2!$H$2:$J$300,3,FALSE)</f>
        <v>HOU</v>
      </c>
      <c r="AH1208" t="str">
        <f>VLOOKUP(Sheet1!E1230,Sheet2!$H$2:$J$300,3,FALSE)</f>
        <v>DEN</v>
      </c>
      <c r="AI1208" t="str">
        <f>VLOOKUP(Sheet1!F1230,Sheet2!$H$2:$J$300,3,FALSE)</f>
        <v>PHO</v>
      </c>
      <c r="AJ1208" t="str">
        <f>VLOOKUP(Sheet1!G1230,Sheet2!$H$2:$J$300,3,FALSE)</f>
        <v>PHO</v>
      </c>
      <c r="AK1208" t="str">
        <f>VLOOKUP(Sheet1!H1230,Sheet2!$H$2:$J$300,3,FALSE)</f>
        <v>DEN</v>
      </c>
      <c r="AL1208" t="str">
        <f>VLOOKUP(Sheet1!I1230,Sheet2!$H$2:$J$300,3,FALSE)</f>
        <v>PHI</v>
      </c>
      <c r="AM1208" t="str">
        <f>VLOOKUP(Sheet1!J1230,Sheet2!$H$2:$J$300,3,FALSE)</f>
        <v>MIN</v>
      </c>
      <c r="AN1208">
        <f si="191" t="shared"/>
        <v>1</v>
      </c>
      <c r="AO1208">
        <f si="192" t="shared"/>
        <v>2</v>
      </c>
      <c r="AP1208">
        <f si="193" t="shared"/>
        <v>1</v>
      </c>
      <c r="AQ1208">
        <f si="194" t="shared"/>
        <v>2</v>
      </c>
      <c r="AR1208">
        <f si="195" t="shared"/>
        <v>2</v>
      </c>
      <c r="AS1208">
        <f si="196" t="shared"/>
        <v>2</v>
      </c>
      <c r="AT1208">
        <f si="197" t="shared"/>
        <v>2</v>
      </c>
      <c r="AU1208">
        <f si="198" t="shared"/>
        <v>1</v>
      </c>
      <c r="AV1208">
        <f si="199" t="shared"/>
        <v>2</v>
      </c>
      <c r="AW1208">
        <f si="200" t="shared"/>
        <v>2</v>
      </c>
    </row>
    <row r="1209" spans="30:49" x14ac:dyDescent="0.25">
      <c r="AD1209">
        <v>1208</v>
      </c>
      <c r="AE1209" t="str">
        <f>VLOOKUP(Sheet1!B1231,Sheet2!$H$2:$J$300,3,FALSE)</f>
        <v>PHI</v>
      </c>
      <c r="AF1209" t="str">
        <f>VLOOKUP(Sheet1!C1231,Sheet2!$H$2:$J$300,3,FALSE)</f>
        <v>PHO</v>
      </c>
      <c r="AG1209" t="str">
        <f>VLOOKUP(Sheet1!D1231,Sheet2!$H$2:$J$300,3,FALSE)</f>
        <v>PHO</v>
      </c>
      <c r="AH1209" t="str">
        <f>VLOOKUP(Sheet1!E1231,Sheet2!$H$2:$J$300,3,FALSE)</f>
        <v>DEN</v>
      </c>
      <c r="AI1209" t="str">
        <f>VLOOKUP(Sheet1!F1231,Sheet2!$H$2:$J$300,3,FALSE)</f>
        <v>PHI</v>
      </c>
      <c r="AJ1209" t="str">
        <f>VLOOKUP(Sheet1!G1231,Sheet2!$H$2:$J$300,3,FALSE)</f>
        <v>HOU</v>
      </c>
      <c r="AK1209" t="str">
        <f>VLOOKUP(Sheet1!H1231,Sheet2!$H$2:$J$300,3,FALSE)</f>
        <v>HOU</v>
      </c>
      <c r="AL1209" t="str">
        <f>VLOOKUP(Sheet1!I1231,Sheet2!$H$2:$J$300,3,FALSE)</f>
        <v>ATL</v>
      </c>
      <c r="AM1209" t="str">
        <f>VLOOKUP(Sheet1!J1231,Sheet2!$H$2:$J$300,3,FALSE)</f>
        <v>MIN</v>
      </c>
      <c r="AN1209">
        <f si="191" t="shared"/>
        <v>2</v>
      </c>
      <c r="AO1209">
        <f si="192" t="shared"/>
        <v>2</v>
      </c>
      <c r="AP1209">
        <f si="193" t="shared"/>
        <v>2</v>
      </c>
      <c r="AQ1209">
        <f si="194" t="shared"/>
        <v>1</v>
      </c>
      <c r="AR1209">
        <f si="195" t="shared"/>
        <v>2</v>
      </c>
      <c r="AS1209">
        <f si="196" t="shared"/>
        <v>2</v>
      </c>
      <c r="AT1209">
        <f si="197" t="shared"/>
        <v>2</v>
      </c>
      <c r="AU1209">
        <f si="198" t="shared"/>
        <v>1</v>
      </c>
      <c r="AV1209">
        <f si="199" t="shared"/>
        <v>1</v>
      </c>
      <c r="AW1209">
        <f si="200" t="shared"/>
        <v>2</v>
      </c>
    </row>
    <row r="1210" spans="30:49" x14ac:dyDescent="0.25">
      <c r="AD1210">
        <v>1209</v>
      </c>
      <c r="AE1210" t="str">
        <f>VLOOKUP(Sheet1!B1232,Sheet2!$H$2:$J$300,3,FALSE)</f>
        <v>PHI</v>
      </c>
      <c r="AF1210" t="str">
        <f>VLOOKUP(Sheet1!C1232,Sheet2!$H$2:$J$300,3,FALSE)</f>
        <v>UTA</v>
      </c>
      <c r="AG1210" t="str">
        <f>VLOOKUP(Sheet1!D1232,Sheet2!$H$2:$J$300,3,FALSE)</f>
        <v>PHO</v>
      </c>
      <c r="AH1210" t="str">
        <f>VLOOKUP(Sheet1!E1232,Sheet2!$H$2:$J$300,3,FALSE)</f>
        <v>DEN</v>
      </c>
      <c r="AI1210" t="str">
        <f>VLOOKUP(Sheet1!F1232,Sheet2!$H$2:$J$300,3,FALSE)</f>
        <v>PHO</v>
      </c>
      <c r="AJ1210" t="str">
        <f>VLOOKUP(Sheet1!G1232,Sheet2!$H$2:$J$300,3,FALSE)</f>
        <v>PHI</v>
      </c>
      <c r="AK1210" t="str">
        <f>VLOOKUP(Sheet1!H1232,Sheet2!$H$2:$J$300,3,FALSE)</f>
        <v>ATL</v>
      </c>
      <c r="AL1210" t="str">
        <f>VLOOKUP(Sheet1!I1232,Sheet2!$H$2:$J$300,3,FALSE)</f>
        <v>DEN</v>
      </c>
      <c r="AM1210" t="str">
        <f>VLOOKUP(Sheet1!J1232,Sheet2!$H$2:$J$300,3,FALSE)</f>
        <v>UTA</v>
      </c>
      <c r="AN1210">
        <f si="191" t="shared"/>
        <v>2</v>
      </c>
      <c r="AO1210">
        <f si="192" t="shared"/>
        <v>2</v>
      </c>
      <c r="AP1210">
        <f si="193" t="shared"/>
        <v>2</v>
      </c>
      <c r="AQ1210">
        <f si="194" t="shared"/>
        <v>2</v>
      </c>
      <c r="AR1210">
        <f si="195" t="shared"/>
        <v>2</v>
      </c>
      <c r="AS1210">
        <f si="196" t="shared"/>
        <v>2</v>
      </c>
      <c r="AT1210">
        <f si="197" t="shared"/>
        <v>1</v>
      </c>
      <c r="AU1210">
        <f si="198" t="shared"/>
        <v>2</v>
      </c>
      <c r="AV1210">
        <f si="199" t="shared"/>
        <v>2</v>
      </c>
      <c r="AW1210">
        <f si="200" t="shared"/>
        <v>2</v>
      </c>
    </row>
    <row r="1211" spans="30:49" x14ac:dyDescent="0.25">
      <c r="AD1211">
        <v>1210</v>
      </c>
      <c r="AE1211" t="str">
        <f>VLOOKUP(Sheet1!B1233,Sheet2!$H$2:$J$300,3,FALSE)</f>
        <v>SAC</v>
      </c>
      <c r="AF1211" t="str">
        <f>VLOOKUP(Sheet1!C1233,Sheet2!$H$2:$J$300,3,FALSE)</f>
        <v>MIN</v>
      </c>
      <c r="AG1211" t="str">
        <f>VLOOKUP(Sheet1!D1233,Sheet2!$H$2:$J$300,3,FALSE)</f>
        <v>PHI</v>
      </c>
      <c r="AH1211" t="str">
        <f>VLOOKUP(Sheet1!E1233,Sheet2!$H$2:$J$300,3,FALSE)</f>
        <v>DEN</v>
      </c>
      <c r="AI1211" t="str">
        <f>VLOOKUP(Sheet1!F1233,Sheet2!$H$2:$J$300,3,FALSE)</f>
        <v>UTA</v>
      </c>
      <c r="AJ1211" t="str">
        <f>VLOOKUP(Sheet1!G1233,Sheet2!$H$2:$J$300,3,FALSE)</f>
        <v>PHO</v>
      </c>
      <c r="AK1211" t="str">
        <f>VLOOKUP(Sheet1!H1233,Sheet2!$H$2:$J$300,3,FALSE)</f>
        <v>HOU</v>
      </c>
      <c r="AL1211" t="str">
        <f>VLOOKUP(Sheet1!I1233,Sheet2!$H$2:$J$300,3,FALSE)</f>
        <v>DEN</v>
      </c>
      <c r="AM1211" t="str">
        <f>VLOOKUP(Sheet1!J1233,Sheet2!$H$2:$J$300,3,FALSE)</f>
        <v>DEN</v>
      </c>
      <c r="AN1211">
        <f si="191" t="shared"/>
        <v>1</v>
      </c>
      <c r="AO1211">
        <f si="192" t="shared"/>
        <v>1</v>
      </c>
      <c r="AP1211">
        <f si="193" t="shared"/>
        <v>1</v>
      </c>
      <c r="AQ1211">
        <f si="194" t="shared"/>
        <v>3</v>
      </c>
      <c r="AR1211">
        <f si="195" t="shared"/>
        <v>1</v>
      </c>
      <c r="AS1211">
        <f si="196" t="shared"/>
        <v>1</v>
      </c>
      <c r="AT1211">
        <f si="197" t="shared"/>
        <v>1</v>
      </c>
      <c r="AU1211">
        <f si="198" t="shared"/>
        <v>3</v>
      </c>
      <c r="AV1211">
        <f si="199" t="shared"/>
        <v>3</v>
      </c>
      <c r="AW1211">
        <f si="200" t="shared"/>
        <v>3</v>
      </c>
    </row>
    <row r="1212" spans="30:49" x14ac:dyDescent="0.25">
      <c r="AD1212">
        <v>1211</v>
      </c>
      <c r="AE1212" t="str">
        <f>VLOOKUP(Sheet1!B1234,Sheet2!$H$2:$J$300,3,FALSE)</f>
        <v>SAC</v>
      </c>
      <c r="AF1212" t="str">
        <f>VLOOKUP(Sheet1!C1234,Sheet2!$H$2:$J$300,3,FALSE)</f>
        <v>MIN</v>
      </c>
      <c r="AG1212" t="str">
        <f>VLOOKUP(Sheet1!D1234,Sheet2!$H$2:$J$300,3,FALSE)</f>
        <v>HOU</v>
      </c>
      <c r="AH1212" t="str">
        <f>VLOOKUP(Sheet1!E1234,Sheet2!$H$2:$J$300,3,FALSE)</f>
        <v>DEN</v>
      </c>
      <c r="AI1212" t="str">
        <f>VLOOKUP(Sheet1!F1234,Sheet2!$H$2:$J$300,3,FALSE)</f>
        <v>UTA</v>
      </c>
      <c r="AJ1212" t="str">
        <f>VLOOKUP(Sheet1!G1234,Sheet2!$H$2:$J$300,3,FALSE)</f>
        <v>ATL</v>
      </c>
      <c r="AK1212" t="str">
        <f>VLOOKUP(Sheet1!H1234,Sheet2!$H$2:$J$300,3,FALSE)</f>
        <v>PHO</v>
      </c>
      <c r="AL1212" t="str">
        <f>VLOOKUP(Sheet1!I1234,Sheet2!$H$2:$J$300,3,FALSE)</f>
        <v>UTA</v>
      </c>
      <c r="AM1212" t="str">
        <f>VLOOKUP(Sheet1!J1234,Sheet2!$H$2:$J$300,3,FALSE)</f>
        <v>UTA</v>
      </c>
      <c r="AN1212">
        <f si="191" t="shared"/>
        <v>1</v>
      </c>
      <c r="AO1212">
        <f si="192" t="shared"/>
        <v>1</v>
      </c>
      <c r="AP1212">
        <f si="193" t="shared"/>
        <v>1</v>
      </c>
      <c r="AQ1212">
        <f si="194" t="shared"/>
        <v>1</v>
      </c>
      <c r="AR1212">
        <f si="195" t="shared"/>
        <v>3</v>
      </c>
      <c r="AS1212">
        <f si="196" t="shared"/>
        <v>1</v>
      </c>
      <c r="AT1212">
        <f si="197" t="shared"/>
        <v>1</v>
      </c>
      <c r="AU1212">
        <f si="198" t="shared"/>
        <v>3</v>
      </c>
      <c r="AV1212">
        <f si="199" t="shared"/>
        <v>3</v>
      </c>
      <c r="AW1212">
        <f si="200" t="shared"/>
        <v>3</v>
      </c>
    </row>
    <row r="1213" spans="30:49" x14ac:dyDescent="0.25">
      <c r="AD1213">
        <v>1212</v>
      </c>
      <c r="AE1213" t="str">
        <f>VLOOKUP(Sheet1!B1235,Sheet2!$H$2:$J$300,3,FALSE)</f>
        <v>PHI</v>
      </c>
      <c r="AF1213" t="str">
        <f>VLOOKUP(Sheet1!C1235,Sheet2!$H$2:$J$300,3,FALSE)</f>
        <v>ATL</v>
      </c>
      <c r="AG1213" t="str">
        <f>VLOOKUP(Sheet1!D1235,Sheet2!$H$2:$J$300,3,FALSE)</f>
        <v>PHO</v>
      </c>
      <c r="AH1213" t="str">
        <f>VLOOKUP(Sheet1!E1235,Sheet2!$H$2:$J$300,3,FALSE)</f>
        <v>DEN</v>
      </c>
      <c r="AI1213" t="str">
        <f>VLOOKUP(Sheet1!F1235,Sheet2!$H$2:$J$300,3,FALSE)</f>
        <v>PHO</v>
      </c>
      <c r="AJ1213" t="str">
        <f>VLOOKUP(Sheet1!G1235,Sheet2!$H$2:$J$300,3,FALSE)</f>
        <v>ATL</v>
      </c>
      <c r="AK1213" t="str">
        <f>VLOOKUP(Sheet1!H1235,Sheet2!$H$2:$J$300,3,FALSE)</f>
        <v>PHO</v>
      </c>
      <c r="AL1213" t="str">
        <f>VLOOKUP(Sheet1!I1235,Sheet2!$H$2:$J$300,3,FALSE)</f>
        <v>MIN</v>
      </c>
      <c r="AM1213" t="str">
        <f>VLOOKUP(Sheet1!J1235,Sheet2!$H$2:$J$300,3,FALSE)</f>
        <v>PHI</v>
      </c>
      <c r="AN1213">
        <f si="191" t="shared"/>
        <v>2</v>
      </c>
      <c r="AO1213">
        <f si="192" t="shared"/>
        <v>2</v>
      </c>
      <c r="AP1213">
        <f si="193" t="shared"/>
        <v>3</v>
      </c>
      <c r="AQ1213">
        <f si="194" t="shared"/>
        <v>1</v>
      </c>
      <c r="AR1213">
        <f si="195" t="shared"/>
        <v>3</v>
      </c>
      <c r="AS1213">
        <f si="196" t="shared"/>
        <v>2</v>
      </c>
      <c r="AT1213">
        <f si="197" t="shared"/>
        <v>3</v>
      </c>
      <c r="AU1213">
        <f si="198" t="shared"/>
        <v>1</v>
      </c>
      <c r="AV1213">
        <f si="199" t="shared"/>
        <v>2</v>
      </c>
      <c r="AW1213">
        <f si="200" t="shared"/>
        <v>3</v>
      </c>
    </row>
    <row r="1214" spans="30:49" x14ac:dyDescent="0.25">
      <c r="AD1214">
        <v>1213</v>
      </c>
      <c r="AE1214" t="str">
        <f>VLOOKUP(Sheet1!B1236,Sheet2!$H$2:$J$300,3,FALSE)</f>
        <v>PHI</v>
      </c>
      <c r="AF1214" t="str">
        <f>VLOOKUP(Sheet1!C1236,Sheet2!$H$2:$J$300,3,FALSE)</f>
        <v>UTA</v>
      </c>
      <c r="AG1214" t="str">
        <f>VLOOKUP(Sheet1!D1236,Sheet2!$H$2:$J$300,3,FALSE)</f>
        <v>UTA</v>
      </c>
      <c r="AH1214" t="str">
        <f>VLOOKUP(Sheet1!E1236,Sheet2!$H$2:$J$300,3,FALSE)</f>
        <v>DEN</v>
      </c>
      <c r="AI1214" t="str">
        <f>VLOOKUP(Sheet1!F1236,Sheet2!$H$2:$J$300,3,FALSE)</f>
        <v>PHO</v>
      </c>
      <c r="AJ1214" t="str">
        <f>VLOOKUP(Sheet1!G1236,Sheet2!$H$2:$J$300,3,FALSE)</f>
        <v>HOU</v>
      </c>
      <c r="AK1214" t="str">
        <f>VLOOKUP(Sheet1!H1236,Sheet2!$H$2:$J$300,3,FALSE)</f>
        <v>PHO</v>
      </c>
      <c r="AL1214" t="str">
        <f>VLOOKUP(Sheet1!I1236,Sheet2!$H$2:$J$300,3,FALSE)</f>
        <v>DEN</v>
      </c>
      <c r="AM1214" t="str">
        <f>VLOOKUP(Sheet1!J1236,Sheet2!$H$2:$J$300,3,FALSE)</f>
        <v>MIN</v>
      </c>
      <c r="AN1214">
        <f si="191" t="shared"/>
        <v>1</v>
      </c>
      <c r="AO1214">
        <f si="192" t="shared"/>
        <v>2</v>
      </c>
      <c r="AP1214">
        <f si="193" t="shared"/>
        <v>2</v>
      </c>
      <c r="AQ1214">
        <f si="194" t="shared"/>
        <v>2</v>
      </c>
      <c r="AR1214">
        <f si="195" t="shared"/>
        <v>2</v>
      </c>
      <c r="AS1214">
        <f si="196" t="shared"/>
        <v>1</v>
      </c>
      <c r="AT1214">
        <f si="197" t="shared"/>
        <v>2</v>
      </c>
      <c r="AU1214">
        <f si="198" t="shared"/>
        <v>2</v>
      </c>
      <c r="AV1214">
        <f si="199" t="shared"/>
        <v>1</v>
      </c>
      <c r="AW1214">
        <f si="200" t="shared"/>
        <v>2</v>
      </c>
    </row>
    <row r="1215" spans="30:49" x14ac:dyDescent="0.25">
      <c r="AD1215">
        <v>1214</v>
      </c>
      <c r="AE1215" t="str">
        <f>VLOOKUP(Sheet1!B1237,Sheet2!$H$2:$J$300,3,FALSE)</f>
        <v>PHI</v>
      </c>
      <c r="AF1215" t="str">
        <f>VLOOKUP(Sheet1!C1237,Sheet2!$H$2:$J$300,3,FALSE)</f>
        <v>ATL</v>
      </c>
      <c r="AG1215" t="str">
        <f>VLOOKUP(Sheet1!D1237,Sheet2!$H$2:$J$300,3,FALSE)</f>
        <v>PHO</v>
      </c>
      <c r="AH1215" t="str">
        <f>VLOOKUP(Sheet1!E1237,Sheet2!$H$2:$J$300,3,FALSE)</f>
        <v>DEN</v>
      </c>
      <c r="AI1215" t="str">
        <f>VLOOKUP(Sheet1!F1237,Sheet2!$H$2:$J$300,3,FALSE)</f>
        <v>PHO</v>
      </c>
      <c r="AJ1215" t="str">
        <f>VLOOKUP(Sheet1!G1237,Sheet2!$H$2:$J$300,3,FALSE)</f>
        <v>UTA</v>
      </c>
      <c r="AK1215" t="str">
        <f>VLOOKUP(Sheet1!H1237,Sheet2!$H$2:$J$300,3,FALSE)</f>
        <v>HOU</v>
      </c>
      <c r="AL1215" t="str">
        <f>VLOOKUP(Sheet1!I1237,Sheet2!$H$2:$J$300,3,FALSE)</f>
        <v>PHO</v>
      </c>
      <c r="AM1215" t="str">
        <f>VLOOKUP(Sheet1!J1237,Sheet2!$H$2:$J$300,3,FALSE)</f>
        <v>UTA</v>
      </c>
      <c r="AN1215">
        <f si="191" t="shared"/>
        <v>1</v>
      </c>
      <c r="AO1215">
        <f si="192" t="shared"/>
        <v>1</v>
      </c>
      <c r="AP1215">
        <f si="193" t="shared"/>
        <v>3</v>
      </c>
      <c r="AQ1215">
        <f si="194" t="shared"/>
        <v>1</v>
      </c>
      <c r="AR1215">
        <f si="195" t="shared"/>
        <v>3</v>
      </c>
      <c r="AS1215">
        <f si="196" t="shared"/>
        <v>2</v>
      </c>
      <c r="AT1215">
        <f si="197" t="shared"/>
        <v>1</v>
      </c>
      <c r="AU1215">
        <f si="198" t="shared"/>
        <v>3</v>
      </c>
      <c r="AV1215">
        <f si="199" t="shared"/>
        <v>2</v>
      </c>
      <c r="AW1215">
        <f si="200" t="shared"/>
        <v>3</v>
      </c>
    </row>
    <row r="1216" spans="30:49" x14ac:dyDescent="0.25">
      <c r="AD1216">
        <v>1215</v>
      </c>
      <c r="AE1216" t="str">
        <f>VLOOKUP(Sheet1!B1238,Sheet2!$H$2:$J$300,3,FALSE)</f>
        <v>ATL</v>
      </c>
      <c r="AF1216" t="str">
        <f>VLOOKUP(Sheet1!C1238,Sheet2!$H$2:$J$300,3,FALSE)</f>
        <v>MIN</v>
      </c>
      <c r="AG1216" t="str">
        <f>VLOOKUP(Sheet1!D1238,Sheet2!$H$2:$J$300,3,FALSE)</f>
        <v>HOU</v>
      </c>
      <c r="AH1216" t="str">
        <f>VLOOKUP(Sheet1!E1238,Sheet2!$H$2:$J$300,3,FALSE)</f>
        <v>HOU</v>
      </c>
      <c r="AI1216" t="str">
        <f>VLOOKUP(Sheet1!F1238,Sheet2!$H$2:$J$300,3,FALSE)</f>
        <v>PHO</v>
      </c>
      <c r="AJ1216" t="str">
        <f>VLOOKUP(Sheet1!G1238,Sheet2!$H$2:$J$300,3,FALSE)</f>
        <v>PHI</v>
      </c>
      <c r="AK1216" t="str">
        <f>VLOOKUP(Sheet1!H1238,Sheet2!$H$2:$J$300,3,FALSE)</f>
        <v>PHO</v>
      </c>
      <c r="AL1216" t="str">
        <f>VLOOKUP(Sheet1!I1238,Sheet2!$H$2:$J$300,3,FALSE)</f>
        <v>DEN</v>
      </c>
      <c r="AM1216" t="str">
        <f>VLOOKUP(Sheet1!J1238,Sheet2!$H$2:$J$300,3,FALSE)</f>
        <v>MIN</v>
      </c>
      <c r="AN1216">
        <f si="191" t="shared"/>
        <v>1</v>
      </c>
      <c r="AO1216">
        <f si="192" t="shared"/>
        <v>2</v>
      </c>
      <c r="AP1216">
        <f si="193" t="shared"/>
        <v>2</v>
      </c>
      <c r="AQ1216">
        <f si="194" t="shared"/>
        <v>2</v>
      </c>
      <c r="AR1216">
        <f si="195" t="shared"/>
        <v>2</v>
      </c>
      <c r="AS1216">
        <f si="196" t="shared"/>
        <v>1</v>
      </c>
      <c r="AT1216">
        <f si="197" t="shared"/>
        <v>2</v>
      </c>
      <c r="AU1216">
        <f si="198" t="shared"/>
        <v>1</v>
      </c>
      <c r="AV1216">
        <f si="199" t="shared"/>
        <v>2</v>
      </c>
      <c r="AW1216">
        <f si="200" t="shared"/>
        <v>2</v>
      </c>
    </row>
    <row r="1217" spans="30:49" x14ac:dyDescent="0.25">
      <c r="AD1217">
        <v>1216</v>
      </c>
      <c r="AE1217" t="str">
        <f>VLOOKUP(Sheet1!B1239,Sheet2!$H$2:$J$300,3,FALSE)</f>
        <v>PHI</v>
      </c>
      <c r="AF1217" t="str">
        <f>VLOOKUP(Sheet1!C1239,Sheet2!$H$2:$J$300,3,FALSE)</f>
        <v>PHI</v>
      </c>
      <c r="AG1217" t="str">
        <f>VLOOKUP(Sheet1!D1239,Sheet2!$H$2:$J$300,3,FALSE)</f>
        <v>PHO</v>
      </c>
      <c r="AH1217" t="str">
        <f>VLOOKUP(Sheet1!E1239,Sheet2!$H$2:$J$300,3,FALSE)</f>
        <v>DEN</v>
      </c>
      <c r="AI1217" t="str">
        <f>VLOOKUP(Sheet1!F1239,Sheet2!$H$2:$J$300,3,FALSE)</f>
        <v>PHO</v>
      </c>
      <c r="AJ1217" t="str">
        <f>VLOOKUP(Sheet1!G1239,Sheet2!$H$2:$J$300,3,FALSE)</f>
        <v>ATL</v>
      </c>
      <c r="AK1217" t="str">
        <f>VLOOKUP(Sheet1!H1239,Sheet2!$H$2:$J$300,3,FALSE)</f>
        <v>HOU</v>
      </c>
      <c r="AL1217" t="str">
        <f>VLOOKUP(Sheet1!I1239,Sheet2!$H$2:$J$300,3,FALSE)</f>
        <v>ATL</v>
      </c>
      <c r="AM1217" t="str">
        <f>VLOOKUP(Sheet1!J1239,Sheet2!$H$2:$J$300,3,FALSE)</f>
        <v>PHO</v>
      </c>
      <c r="AN1217">
        <f si="191" t="shared"/>
        <v>2</v>
      </c>
      <c r="AO1217">
        <f si="192" t="shared"/>
        <v>2</v>
      </c>
      <c r="AP1217">
        <f si="193" t="shared"/>
        <v>3</v>
      </c>
      <c r="AQ1217">
        <f si="194" t="shared"/>
        <v>1</v>
      </c>
      <c r="AR1217">
        <f si="195" t="shared"/>
        <v>3</v>
      </c>
      <c r="AS1217">
        <f si="196" t="shared"/>
        <v>2</v>
      </c>
      <c r="AT1217">
        <f si="197" t="shared"/>
        <v>1</v>
      </c>
      <c r="AU1217">
        <f si="198" t="shared"/>
        <v>2</v>
      </c>
      <c r="AV1217">
        <f si="199" t="shared"/>
        <v>3</v>
      </c>
      <c r="AW1217">
        <f si="200" t="shared"/>
        <v>3</v>
      </c>
    </row>
    <row r="1218" spans="30:49" x14ac:dyDescent="0.25">
      <c r="AD1218">
        <v>1217</v>
      </c>
      <c r="AE1218" t="str">
        <f>VLOOKUP(Sheet1!B1240,Sheet2!$H$2:$J$300,3,FALSE)</f>
        <v>PHI</v>
      </c>
      <c r="AF1218" t="str">
        <f>VLOOKUP(Sheet1!C1240,Sheet2!$H$2:$J$300,3,FALSE)</f>
        <v>MIN</v>
      </c>
      <c r="AG1218" t="str">
        <f>VLOOKUP(Sheet1!D1240,Sheet2!$H$2:$J$300,3,FALSE)</f>
        <v>UTA</v>
      </c>
      <c r="AH1218" t="str">
        <f>VLOOKUP(Sheet1!E1240,Sheet2!$H$2:$J$300,3,FALSE)</f>
        <v>PHO</v>
      </c>
      <c r="AI1218" t="str">
        <f>VLOOKUP(Sheet1!F1240,Sheet2!$H$2:$J$300,3,FALSE)</f>
        <v>PHO</v>
      </c>
      <c r="AJ1218" t="str">
        <f>VLOOKUP(Sheet1!G1240,Sheet2!$H$2:$J$300,3,FALSE)</f>
        <v>PHI</v>
      </c>
      <c r="AK1218" t="str">
        <f>VLOOKUP(Sheet1!H1240,Sheet2!$H$2:$J$300,3,FALSE)</f>
        <v>DEN</v>
      </c>
      <c r="AL1218" t="str">
        <f>VLOOKUP(Sheet1!I1240,Sheet2!$H$2:$J$300,3,FALSE)</f>
        <v>MIN</v>
      </c>
      <c r="AM1218" t="str">
        <f>VLOOKUP(Sheet1!J1240,Sheet2!$H$2:$J$300,3,FALSE)</f>
        <v>MIN</v>
      </c>
      <c r="AN1218">
        <f si="191" t="shared"/>
        <v>2</v>
      </c>
      <c r="AO1218">
        <f si="192" t="shared"/>
        <v>3</v>
      </c>
      <c r="AP1218">
        <f si="193" t="shared"/>
        <v>1</v>
      </c>
      <c r="AQ1218">
        <f si="194" t="shared"/>
        <v>2</v>
      </c>
      <c r="AR1218">
        <f si="195" t="shared"/>
        <v>2</v>
      </c>
      <c r="AS1218">
        <f si="196" t="shared"/>
        <v>2</v>
      </c>
      <c r="AT1218">
        <f si="197" t="shared"/>
        <v>1</v>
      </c>
      <c r="AU1218">
        <f si="198" t="shared"/>
        <v>3</v>
      </c>
      <c r="AV1218">
        <f si="199" t="shared"/>
        <v>3</v>
      </c>
      <c r="AW1218">
        <f si="200" t="shared"/>
        <v>3</v>
      </c>
    </row>
    <row r="1219" spans="30:49" x14ac:dyDescent="0.25">
      <c r="AD1219">
        <v>1218</v>
      </c>
      <c r="AE1219" t="str">
        <f>VLOOKUP(Sheet1!B1241,Sheet2!$H$2:$J$300,3,FALSE)</f>
        <v>PHI</v>
      </c>
      <c r="AF1219" t="str">
        <f>VLOOKUP(Sheet1!C1241,Sheet2!$H$2:$J$300,3,FALSE)</f>
        <v>ATL</v>
      </c>
      <c r="AG1219" t="str">
        <f>VLOOKUP(Sheet1!D1241,Sheet2!$H$2:$J$300,3,FALSE)</f>
        <v>PHO</v>
      </c>
      <c r="AH1219" t="str">
        <f>VLOOKUP(Sheet1!E1241,Sheet2!$H$2:$J$300,3,FALSE)</f>
        <v>PHI</v>
      </c>
      <c r="AI1219" t="str">
        <f>VLOOKUP(Sheet1!F1241,Sheet2!$H$2:$J$300,3,FALSE)</f>
        <v>PHO</v>
      </c>
      <c r="AJ1219" t="str">
        <f>VLOOKUP(Sheet1!G1241,Sheet2!$H$2:$J$300,3,FALSE)</f>
        <v>ATL</v>
      </c>
      <c r="AK1219" t="str">
        <f>VLOOKUP(Sheet1!H1241,Sheet2!$H$2:$J$300,3,FALSE)</f>
        <v>PHO</v>
      </c>
      <c r="AL1219" t="str">
        <f>VLOOKUP(Sheet1!I1241,Sheet2!$H$2:$J$300,3,FALSE)</f>
        <v>DEN</v>
      </c>
      <c r="AM1219" t="str">
        <f>VLOOKUP(Sheet1!J1241,Sheet2!$H$2:$J$300,3,FALSE)</f>
        <v>PHO</v>
      </c>
      <c r="AN1219">
        <f si="191" t="shared"/>
        <v>2</v>
      </c>
      <c r="AO1219">
        <f si="192" t="shared"/>
        <v>2</v>
      </c>
      <c r="AP1219">
        <f si="193" t="shared"/>
        <v>4</v>
      </c>
      <c r="AQ1219">
        <f si="194" t="shared"/>
        <v>2</v>
      </c>
      <c r="AR1219">
        <f si="195" t="shared"/>
        <v>4</v>
      </c>
      <c r="AS1219">
        <f si="196" t="shared"/>
        <v>2</v>
      </c>
      <c r="AT1219">
        <f si="197" t="shared"/>
        <v>4</v>
      </c>
      <c r="AU1219">
        <f si="198" t="shared"/>
        <v>1</v>
      </c>
      <c r="AV1219">
        <f si="199" t="shared"/>
        <v>4</v>
      </c>
      <c r="AW1219">
        <f si="200" t="shared"/>
        <v>4</v>
      </c>
    </row>
    <row r="1220" spans="30:49" x14ac:dyDescent="0.25">
      <c r="AD1220">
        <v>1219</v>
      </c>
      <c r="AE1220" t="str">
        <f>VLOOKUP(Sheet1!B1242,Sheet2!$H$2:$J$300,3,FALSE)</f>
        <v>PHI</v>
      </c>
      <c r="AF1220" t="str">
        <f>VLOOKUP(Sheet1!C1242,Sheet2!$H$2:$J$300,3,FALSE)</f>
        <v>PHI</v>
      </c>
      <c r="AG1220" t="str">
        <f>VLOOKUP(Sheet1!D1242,Sheet2!$H$2:$J$300,3,FALSE)</f>
        <v>PHI</v>
      </c>
      <c r="AH1220" t="str">
        <f>VLOOKUP(Sheet1!E1242,Sheet2!$H$2:$J$300,3,FALSE)</f>
        <v>DEN</v>
      </c>
      <c r="AI1220" t="str">
        <f>VLOOKUP(Sheet1!F1242,Sheet2!$H$2:$J$300,3,FALSE)</f>
        <v>PHO</v>
      </c>
      <c r="AJ1220" t="str">
        <f>VLOOKUP(Sheet1!G1242,Sheet2!$H$2:$J$300,3,FALSE)</f>
        <v>PHI</v>
      </c>
      <c r="AK1220" t="str">
        <f>VLOOKUP(Sheet1!H1242,Sheet2!$H$2:$J$300,3,FALSE)</f>
        <v>PHO</v>
      </c>
      <c r="AL1220" t="str">
        <f>VLOOKUP(Sheet1!I1242,Sheet2!$H$2:$J$300,3,FALSE)</f>
        <v>UTA</v>
      </c>
      <c r="AM1220" t="str">
        <f>VLOOKUP(Sheet1!J1242,Sheet2!$H$2:$J$300,3,FALSE)</f>
        <v>DEN</v>
      </c>
      <c r="AN1220">
        <f si="191" t="shared"/>
        <v>4</v>
      </c>
      <c r="AO1220">
        <f si="192" t="shared"/>
        <v>4</v>
      </c>
      <c r="AP1220">
        <f si="193" t="shared"/>
        <v>4</v>
      </c>
      <c r="AQ1220">
        <f si="194" t="shared"/>
        <v>2</v>
      </c>
      <c r="AR1220">
        <f si="195" t="shared"/>
        <v>2</v>
      </c>
      <c r="AS1220">
        <f si="196" t="shared"/>
        <v>4</v>
      </c>
      <c r="AT1220">
        <f si="197" t="shared"/>
        <v>2</v>
      </c>
      <c r="AU1220">
        <f si="198" t="shared"/>
        <v>1</v>
      </c>
      <c r="AV1220">
        <f si="199" t="shared"/>
        <v>2</v>
      </c>
      <c r="AW1220">
        <f si="200" t="shared"/>
        <v>4</v>
      </c>
    </row>
    <row r="1221" spans="30:49" x14ac:dyDescent="0.25">
      <c r="AD1221">
        <v>1220</v>
      </c>
      <c r="AE1221" t="str">
        <f>VLOOKUP(Sheet1!B1243,Sheet2!$H$2:$J$300,3,FALSE)</f>
        <v>SAC</v>
      </c>
      <c r="AF1221" t="str">
        <f>VLOOKUP(Sheet1!C1243,Sheet2!$H$2:$J$300,3,FALSE)</f>
        <v>MIN</v>
      </c>
      <c r="AG1221" t="str">
        <f>VLOOKUP(Sheet1!D1243,Sheet2!$H$2:$J$300,3,FALSE)</f>
        <v>PHO</v>
      </c>
      <c r="AH1221" t="str">
        <f>VLOOKUP(Sheet1!E1243,Sheet2!$H$2:$J$300,3,FALSE)</f>
        <v>DEN</v>
      </c>
      <c r="AI1221" t="str">
        <f>VLOOKUP(Sheet1!F1243,Sheet2!$H$2:$J$300,3,FALSE)</f>
        <v>DEN</v>
      </c>
      <c r="AJ1221" t="str">
        <f>VLOOKUP(Sheet1!G1243,Sheet2!$H$2:$J$300,3,FALSE)</f>
        <v>ATL</v>
      </c>
      <c r="AK1221" t="str">
        <f>VLOOKUP(Sheet1!H1243,Sheet2!$H$2:$J$300,3,FALSE)</f>
        <v>HOU</v>
      </c>
      <c r="AL1221" t="str">
        <f>VLOOKUP(Sheet1!I1243,Sheet2!$H$2:$J$300,3,FALSE)</f>
        <v>PHO</v>
      </c>
      <c r="AM1221" t="str">
        <f>VLOOKUP(Sheet1!J1243,Sheet2!$H$2:$J$300,3,FALSE)</f>
        <v>MIN</v>
      </c>
      <c r="AN1221">
        <f si="191" t="shared"/>
        <v>1</v>
      </c>
      <c r="AO1221">
        <f si="192" t="shared"/>
        <v>2</v>
      </c>
      <c r="AP1221">
        <f si="193" t="shared"/>
        <v>2</v>
      </c>
      <c r="AQ1221">
        <f si="194" t="shared"/>
        <v>2</v>
      </c>
      <c r="AR1221">
        <f si="195" t="shared"/>
        <v>2</v>
      </c>
      <c r="AS1221">
        <f si="196" t="shared"/>
        <v>1</v>
      </c>
      <c r="AT1221">
        <f si="197" t="shared"/>
        <v>1</v>
      </c>
      <c r="AU1221">
        <f si="198" t="shared"/>
        <v>2</v>
      </c>
      <c r="AV1221">
        <f si="199" t="shared"/>
        <v>2</v>
      </c>
      <c r="AW1221">
        <f si="200" t="shared"/>
        <v>2</v>
      </c>
    </row>
    <row r="1222" spans="30:49" x14ac:dyDescent="0.25">
      <c r="AD1222">
        <v>1221</v>
      </c>
      <c r="AE1222" t="str">
        <f>VLOOKUP(Sheet1!B1244,Sheet2!$H$2:$J$300,3,FALSE)</f>
        <v>ATL</v>
      </c>
      <c r="AF1222" t="str">
        <f>VLOOKUP(Sheet1!C1244,Sheet2!$H$2:$J$300,3,FALSE)</f>
        <v>MIN</v>
      </c>
      <c r="AG1222" t="str">
        <f>VLOOKUP(Sheet1!D1244,Sheet2!$H$2:$J$300,3,FALSE)</f>
        <v>PHO</v>
      </c>
      <c r="AH1222" t="str">
        <f>VLOOKUP(Sheet1!E1244,Sheet2!$H$2:$J$300,3,FALSE)</f>
        <v>DEN</v>
      </c>
      <c r="AI1222" t="str">
        <f>VLOOKUP(Sheet1!F1244,Sheet2!$H$2:$J$300,3,FALSE)</f>
        <v>DEN</v>
      </c>
      <c r="AJ1222" t="str">
        <f>VLOOKUP(Sheet1!G1244,Sheet2!$H$2:$J$300,3,FALSE)</f>
        <v>HOU</v>
      </c>
      <c r="AK1222" t="str">
        <f>VLOOKUP(Sheet1!H1244,Sheet2!$H$2:$J$300,3,FALSE)</f>
        <v>ATL</v>
      </c>
      <c r="AL1222" t="str">
        <f>VLOOKUP(Sheet1!I1244,Sheet2!$H$2:$J$300,3,FALSE)</f>
        <v>PHO</v>
      </c>
      <c r="AM1222" t="str">
        <f>VLOOKUP(Sheet1!J1244,Sheet2!$H$2:$J$300,3,FALSE)</f>
        <v>MIN</v>
      </c>
      <c r="AN1222">
        <f si="191" t="shared"/>
        <v>2</v>
      </c>
      <c r="AO1222">
        <f si="192" t="shared"/>
        <v>2</v>
      </c>
      <c r="AP1222">
        <f si="193" t="shared"/>
        <v>2</v>
      </c>
      <c r="AQ1222">
        <f si="194" t="shared"/>
        <v>2</v>
      </c>
      <c r="AR1222">
        <f si="195" t="shared"/>
        <v>2</v>
      </c>
      <c r="AS1222">
        <f si="196" t="shared"/>
        <v>1</v>
      </c>
      <c r="AT1222">
        <f si="197" t="shared"/>
        <v>2</v>
      </c>
      <c r="AU1222">
        <f si="198" t="shared"/>
        <v>2</v>
      </c>
      <c r="AV1222">
        <f si="199" t="shared"/>
        <v>2</v>
      </c>
      <c r="AW1222">
        <f si="200" t="shared"/>
        <v>2</v>
      </c>
    </row>
    <row r="1223" spans="30:49" x14ac:dyDescent="0.25">
      <c r="AD1223">
        <v>1222</v>
      </c>
      <c r="AE1223" t="str">
        <f>VLOOKUP(Sheet1!B1245,Sheet2!$H$2:$J$300,3,FALSE)</f>
        <v>SAC</v>
      </c>
      <c r="AF1223" t="str">
        <f>VLOOKUP(Sheet1!C1245,Sheet2!$H$2:$J$300,3,FALSE)</f>
        <v>UTA</v>
      </c>
      <c r="AG1223" t="str">
        <f>VLOOKUP(Sheet1!D1245,Sheet2!$H$2:$J$300,3,FALSE)</f>
        <v>PHO</v>
      </c>
      <c r="AH1223" t="str">
        <f>VLOOKUP(Sheet1!E1245,Sheet2!$H$2:$J$300,3,FALSE)</f>
        <v>DEN</v>
      </c>
      <c r="AI1223" t="str">
        <f>VLOOKUP(Sheet1!F1245,Sheet2!$H$2:$J$300,3,FALSE)</f>
        <v>PHO</v>
      </c>
      <c r="AJ1223" t="str">
        <f>VLOOKUP(Sheet1!G1245,Sheet2!$H$2:$J$300,3,FALSE)</f>
        <v>HOU</v>
      </c>
      <c r="AK1223" t="str">
        <f>VLOOKUP(Sheet1!H1245,Sheet2!$H$2:$J$300,3,FALSE)</f>
        <v>HOU</v>
      </c>
      <c r="AL1223" t="str">
        <f>VLOOKUP(Sheet1!I1245,Sheet2!$H$2:$J$300,3,FALSE)</f>
        <v>ATL</v>
      </c>
      <c r="AM1223" t="str">
        <f>VLOOKUP(Sheet1!J1245,Sheet2!$H$2:$J$300,3,FALSE)</f>
        <v>UTA</v>
      </c>
      <c r="AN1223">
        <f si="191" t="shared"/>
        <v>1</v>
      </c>
      <c r="AO1223">
        <f si="192" t="shared"/>
        <v>2</v>
      </c>
      <c r="AP1223">
        <f si="193" t="shared"/>
        <v>2</v>
      </c>
      <c r="AQ1223">
        <f si="194" t="shared"/>
        <v>1</v>
      </c>
      <c r="AR1223">
        <f si="195" t="shared"/>
        <v>2</v>
      </c>
      <c r="AS1223">
        <f si="196" t="shared"/>
        <v>2</v>
      </c>
      <c r="AT1223">
        <f si="197" t="shared"/>
        <v>2</v>
      </c>
      <c r="AU1223">
        <f si="198" t="shared"/>
        <v>1</v>
      </c>
      <c r="AV1223">
        <f si="199" t="shared"/>
        <v>2</v>
      </c>
      <c r="AW1223">
        <f si="200" t="shared"/>
        <v>2</v>
      </c>
    </row>
    <row r="1224" spans="30:49" x14ac:dyDescent="0.25">
      <c r="AD1224">
        <v>1223</v>
      </c>
      <c r="AE1224" t="str">
        <f>VLOOKUP(Sheet1!B1246,Sheet2!$H$2:$J$300,3,FALSE)</f>
        <v>SAC</v>
      </c>
      <c r="AF1224" t="str">
        <f>VLOOKUP(Sheet1!C1246,Sheet2!$H$2:$J$300,3,FALSE)</f>
        <v>ATL</v>
      </c>
      <c r="AG1224" t="str">
        <f>VLOOKUP(Sheet1!D1246,Sheet2!$H$2:$J$300,3,FALSE)</f>
        <v>PHO</v>
      </c>
      <c r="AH1224" t="str">
        <f>VLOOKUP(Sheet1!E1246,Sheet2!$H$2:$J$300,3,FALSE)</f>
        <v>DEN</v>
      </c>
      <c r="AI1224" t="str">
        <f>VLOOKUP(Sheet1!F1246,Sheet2!$H$2:$J$300,3,FALSE)</f>
        <v>PHO</v>
      </c>
      <c r="AJ1224" t="str">
        <f>VLOOKUP(Sheet1!G1246,Sheet2!$H$2:$J$300,3,FALSE)</f>
        <v>UTA</v>
      </c>
      <c r="AK1224" t="str">
        <f>VLOOKUP(Sheet1!H1246,Sheet2!$H$2:$J$300,3,FALSE)</f>
        <v>PHO</v>
      </c>
      <c r="AL1224" t="str">
        <f>VLOOKUP(Sheet1!I1246,Sheet2!$H$2:$J$300,3,FALSE)</f>
        <v>DEN</v>
      </c>
      <c r="AM1224" t="str">
        <f>VLOOKUP(Sheet1!J1246,Sheet2!$H$2:$J$300,3,FALSE)</f>
        <v>MIN</v>
      </c>
      <c r="AN1224">
        <f si="191" t="shared"/>
        <v>1</v>
      </c>
      <c r="AO1224">
        <f si="192" t="shared"/>
        <v>1</v>
      </c>
      <c r="AP1224">
        <f si="193" t="shared"/>
        <v>3</v>
      </c>
      <c r="AQ1224">
        <f si="194" t="shared"/>
        <v>2</v>
      </c>
      <c r="AR1224">
        <f si="195" t="shared"/>
        <v>3</v>
      </c>
      <c r="AS1224">
        <f si="196" t="shared"/>
        <v>1</v>
      </c>
      <c r="AT1224">
        <f si="197" t="shared"/>
        <v>3</v>
      </c>
      <c r="AU1224">
        <f si="198" t="shared"/>
        <v>2</v>
      </c>
      <c r="AV1224">
        <f si="199" t="shared"/>
        <v>1</v>
      </c>
      <c r="AW1224">
        <f si="200" t="shared"/>
        <v>3</v>
      </c>
    </row>
    <row r="1225" spans="30:49" x14ac:dyDescent="0.25">
      <c r="AD1225">
        <v>1224</v>
      </c>
      <c r="AE1225" t="str">
        <f>VLOOKUP(Sheet1!B1247,Sheet2!$H$2:$J$300,3,FALSE)</f>
        <v>SAC</v>
      </c>
      <c r="AF1225" t="str">
        <f>VLOOKUP(Sheet1!C1247,Sheet2!$H$2:$J$300,3,FALSE)</f>
        <v>MIN</v>
      </c>
      <c r="AG1225" t="str">
        <f>VLOOKUP(Sheet1!D1247,Sheet2!$H$2:$J$300,3,FALSE)</f>
        <v>PHI</v>
      </c>
      <c r="AH1225" t="str">
        <f>VLOOKUP(Sheet1!E1247,Sheet2!$H$2:$J$300,3,FALSE)</f>
        <v>DEN</v>
      </c>
      <c r="AI1225" t="str">
        <f>VLOOKUP(Sheet1!F1247,Sheet2!$H$2:$J$300,3,FALSE)</f>
        <v>PHO</v>
      </c>
      <c r="AJ1225" t="str">
        <f>VLOOKUP(Sheet1!G1247,Sheet2!$H$2:$J$300,3,FALSE)</f>
        <v>PHO</v>
      </c>
      <c r="AK1225" t="str">
        <f>VLOOKUP(Sheet1!H1247,Sheet2!$H$2:$J$300,3,FALSE)</f>
        <v>HOU</v>
      </c>
      <c r="AL1225" t="str">
        <f>VLOOKUP(Sheet1!I1247,Sheet2!$H$2:$J$300,3,FALSE)</f>
        <v>PHO</v>
      </c>
      <c r="AM1225" t="str">
        <f>VLOOKUP(Sheet1!J1247,Sheet2!$H$2:$J$300,3,FALSE)</f>
        <v>MIN</v>
      </c>
      <c r="AN1225">
        <f si="191" t="shared"/>
        <v>1</v>
      </c>
      <c r="AO1225">
        <f si="192" t="shared"/>
        <v>2</v>
      </c>
      <c r="AP1225">
        <f si="193" t="shared"/>
        <v>1</v>
      </c>
      <c r="AQ1225">
        <f si="194" t="shared"/>
        <v>1</v>
      </c>
      <c r="AR1225">
        <f si="195" t="shared"/>
        <v>3</v>
      </c>
      <c r="AS1225">
        <f si="196" t="shared"/>
        <v>3</v>
      </c>
      <c r="AT1225">
        <f si="197" t="shared"/>
        <v>1</v>
      </c>
      <c r="AU1225">
        <f si="198" t="shared"/>
        <v>3</v>
      </c>
      <c r="AV1225">
        <f si="199" t="shared"/>
        <v>2</v>
      </c>
      <c r="AW1225">
        <f si="200" t="shared"/>
        <v>3</v>
      </c>
    </row>
    <row r="1226" spans="30:49" x14ac:dyDescent="0.25">
      <c r="AD1226">
        <v>1225</v>
      </c>
      <c r="AE1226" t="str">
        <f>VLOOKUP(Sheet1!B1248,Sheet2!$H$2:$J$300,3,FALSE)</f>
        <v>PHI</v>
      </c>
      <c r="AF1226" t="str">
        <f>VLOOKUP(Sheet1!C1248,Sheet2!$H$2:$J$300,3,FALSE)</f>
        <v>UTA</v>
      </c>
      <c r="AG1226" t="str">
        <f>VLOOKUP(Sheet1!D1248,Sheet2!$H$2:$J$300,3,FALSE)</f>
        <v>DEN</v>
      </c>
      <c r="AH1226" t="str">
        <f>VLOOKUP(Sheet1!E1248,Sheet2!$H$2:$J$300,3,FALSE)</f>
        <v>DEN</v>
      </c>
      <c r="AI1226" t="str">
        <f>VLOOKUP(Sheet1!F1248,Sheet2!$H$2:$J$300,3,FALSE)</f>
        <v>UTA</v>
      </c>
      <c r="AJ1226" t="str">
        <f>VLOOKUP(Sheet1!G1248,Sheet2!$H$2:$J$300,3,FALSE)</f>
        <v>HOU</v>
      </c>
      <c r="AK1226" t="str">
        <f>VLOOKUP(Sheet1!H1248,Sheet2!$H$2:$J$300,3,FALSE)</f>
        <v>HOU</v>
      </c>
      <c r="AL1226" t="str">
        <f>VLOOKUP(Sheet1!I1248,Sheet2!$H$2:$J$300,3,FALSE)</f>
        <v>ATL</v>
      </c>
      <c r="AM1226" t="str">
        <f>VLOOKUP(Sheet1!J1248,Sheet2!$H$2:$J$300,3,FALSE)</f>
        <v>PHI</v>
      </c>
      <c r="AN1226">
        <f si="191" t="shared"/>
        <v>2</v>
      </c>
      <c r="AO1226">
        <f si="192" t="shared"/>
        <v>2</v>
      </c>
      <c r="AP1226">
        <f si="193" t="shared"/>
        <v>2</v>
      </c>
      <c r="AQ1226">
        <f si="194" t="shared"/>
        <v>2</v>
      </c>
      <c r="AR1226">
        <f si="195" t="shared"/>
        <v>2</v>
      </c>
      <c r="AS1226">
        <f si="196" t="shared"/>
        <v>2</v>
      </c>
      <c r="AT1226">
        <f si="197" t="shared"/>
        <v>2</v>
      </c>
      <c r="AU1226">
        <f si="198" t="shared"/>
        <v>1</v>
      </c>
      <c r="AV1226">
        <f si="199" t="shared"/>
        <v>2</v>
      </c>
      <c r="AW1226">
        <f si="200" t="shared"/>
        <v>2</v>
      </c>
    </row>
    <row r="1227" spans="30:49" x14ac:dyDescent="0.25">
      <c r="AD1227">
        <v>1226</v>
      </c>
      <c r="AE1227" t="str">
        <f>VLOOKUP(Sheet1!B1249,Sheet2!$H$2:$J$300,3,FALSE)</f>
        <v>PHI</v>
      </c>
      <c r="AF1227" t="str">
        <f>VLOOKUP(Sheet1!C1249,Sheet2!$H$2:$J$300,3,FALSE)</f>
        <v>SAC</v>
      </c>
      <c r="AG1227" t="str">
        <f>VLOOKUP(Sheet1!D1249,Sheet2!$H$2:$J$300,3,FALSE)</f>
        <v>PHO</v>
      </c>
      <c r="AH1227" t="str">
        <f>VLOOKUP(Sheet1!E1249,Sheet2!$H$2:$J$300,3,FALSE)</f>
        <v>DEN</v>
      </c>
      <c r="AI1227" t="str">
        <f>VLOOKUP(Sheet1!F1249,Sheet2!$H$2:$J$300,3,FALSE)</f>
        <v>PHO</v>
      </c>
      <c r="AJ1227" t="str">
        <f>VLOOKUP(Sheet1!G1249,Sheet2!$H$2:$J$300,3,FALSE)</f>
        <v>PHI</v>
      </c>
      <c r="AK1227" t="str">
        <f>VLOOKUP(Sheet1!H1249,Sheet2!$H$2:$J$300,3,FALSE)</f>
        <v>HOU</v>
      </c>
      <c r="AL1227" t="str">
        <f>VLOOKUP(Sheet1!I1249,Sheet2!$H$2:$J$300,3,FALSE)</f>
        <v>DEN</v>
      </c>
      <c r="AM1227" t="str">
        <f>VLOOKUP(Sheet1!J1249,Sheet2!$H$2:$J$300,3,FALSE)</f>
        <v>ATL</v>
      </c>
      <c r="AN1227">
        <f si="191" t="shared"/>
        <v>2</v>
      </c>
      <c r="AO1227">
        <f si="192" t="shared"/>
        <v>1</v>
      </c>
      <c r="AP1227">
        <f si="193" t="shared"/>
        <v>2</v>
      </c>
      <c r="AQ1227">
        <f si="194" t="shared"/>
        <v>2</v>
      </c>
      <c r="AR1227">
        <f si="195" t="shared"/>
        <v>2</v>
      </c>
      <c r="AS1227">
        <f si="196" t="shared"/>
        <v>2</v>
      </c>
      <c r="AT1227">
        <f si="197" t="shared"/>
        <v>1</v>
      </c>
      <c r="AU1227">
        <f si="198" t="shared"/>
        <v>2</v>
      </c>
      <c r="AV1227">
        <f si="199" t="shared"/>
        <v>1</v>
      </c>
      <c r="AW1227">
        <f si="200" t="shared"/>
        <v>2</v>
      </c>
    </row>
    <row r="1228" spans="30:49" x14ac:dyDescent="0.25">
      <c r="AD1228">
        <v>1227</v>
      </c>
      <c r="AE1228" t="str">
        <f>VLOOKUP(Sheet1!B1250,Sheet2!$H$2:$J$300,3,FALSE)</f>
        <v>PHI</v>
      </c>
      <c r="AF1228" t="str">
        <f>VLOOKUP(Sheet1!C1250,Sheet2!$H$2:$J$300,3,FALSE)</f>
        <v>ATL</v>
      </c>
      <c r="AG1228" t="str">
        <f>VLOOKUP(Sheet1!D1250,Sheet2!$H$2:$J$300,3,FALSE)</f>
        <v>HOU</v>
      </c>
      <c r="AH1228" t="str">
        <f>VLOOKUP(Sheet1!E1250,Sheet2!$H$2:$J$300,3,FALSE)</f>
        <v>DEN</v>
      </c>
      <c r="AI1228" t="str">
        <f>VLOOKUP(Sheet1!F1250,Sheet2!$H$2:$J$300,3,FALSE)</f>
        <v>DEN</v>
      </c>
      <c r="AJ1228" t="str">
        <f>VLOOKUP(Sheet1!G1250,Sheet2!$H$2:$J$300,3,FALSE)</f>
        <v>PHO</v>
      </c>
      <c r="AK1228" t="str">
        <f>VLOOKUP(Sheet1!H1250,Sheet2!$H$2:$J$300,3,FALSE)</f>
        <v>HOU</v>
      </c>
      <c r="AL1228" t="str">
        <f>VLOOKUP(Sheet1!I1250,Sheet2!$H$2:$J$300,3,FALSE)</f>
        <v>DEN</v>
      </c>
      <c r="AM1228" t="str">
        <f>VLOOKUP(Sheet1!J1250,Sheet2!$H$2:$J$300,3,FALSE)</f>
        <v>MIN</v>
      </c>
      <c r="AN1228">
        <f si="191" t="shared"/>
        <v>1</v>
      </c>
      <c r="AO1228">
        <f si="192" t="shared"/>
        <v>1</v>
      </c>
      <c r="AP1228">
        <f si="193" t="shared"/>
        <v>2</v>
      </c>
      <c r="AQ1228">
        <f si="194" t="shared"/>
        <v>3</v>
      </c>
      <c r="AR1228">
        <f si="195" t="shared"/>
        <v>3</v>
      </c>
      <c r="AS1228">
        <f si="196" t="shared"/>
        <v>1</v>
      </c>
      <c r="AT1228">
        <f si="197" t="shared"/>
        <v>2</v>
      </c>
      <c r="AU1228">
        <f si="198" t="shared"/>
        <v>3</v>
      </c>
      <c r="AV1228">
        <f si="199" t="shared"/>
        <v>1</v>
      </c>
      <c r="AW1228">
        <f si="200" t="shared"/>
        <v>3</v>
      </c>
    </row>
    <row r="1229" spans="30:49" x14ac:dyDescent="0.25">
      <c r="AD1229">
        <v>1228</v>
      </c>
      <c r="AE1229" t="str">
        <f>VLOOKUP(Sheet1!B1251,Sheet2!$H$2:$J$300,3,FALSE)</f>
        <v>PHI</v>
      </c>
      <c r="AF1229" t="str">
        <f>VLOOKUP(Sheet1!C1251,Sheet2!$H$2:$J$300,3,FALSE)</f>
        <v>SAC</v>
      </c>
      <c r="AG1229" t="str">
        <f>VLOOKUP(Sheet1!D1251,Sheet2!$H$2:$J$300,3,FALSE)</f>
        <v>PHO</v>
      </c>
      <c r="AH1229" t="str">
        <f>VLOOKUP(Sheet1!E1251,Sheet2!$H$2:$J$300,3,FALSE)</f>
        <v>DEN</v>
      </c>
      <c r="AI1229" t="str">
        <f>VLOOKUP(Sheet1!F1251,Sheet2!$H$2:$J$300,3,FALSE)</f>
        <v>UTA</v>
      </c>
      <c r="AJ1229" t="str">
        <f>VLOOKUP(Sheet1!G1251,Sheet2!$H$2:$J$300,3,FALSE)</f>
        <v>PHI</v>
      </c>
      <c r="AK1229" t="str">
        <f>VLOOKUP(Sheet1!H1251,Sheet2!$H$2:$J$300,3,FALSE)</f>
        <v>ATL</v>
      </c>
      <c r="AL1229" t="str">
        <f>VLOOKUP(Sheet1!I1251,Sheet2!$H$2:$J$300,3,FALSE)</f>
        <v>MIN</v>
      </c>
      <c r="AM1229" t="str">
        <f>VLOOKUP(Sheet1!J1251,Sheet2!$H$2:$J$300,3,FALSE)</f>
        <v>MIN</v>
      </c>
      <c r="AN1229">
        <f si="191" t="shared"/>
        <v>2</v>
      </c>
      <c r="AO1229">
        <f si="192" t="shared"/>
        <v>1</v>
      </c>
      <c r="AP1229">
        <f si="193" t="shared"/>
        <v>1</v>
      </c>
      <c r="AQ1229">
        <f si="194" t="shared"/>
        <v>1</v>
      </c>
      <c r="AR1229">
        <f si="195" t="shared"/>
        <v>1</v>
      </c>
      <c r="AS1229">
        <f si="196" t="shared"/>
        <v>2</v>
      </c>
      <c r="AT1229">
        <f si="197" t="shared"/>
        <v>1</v>
      </c>
      <c r="AU1229">
        <f si="198" t="shared"/>
        <v>2</v>
      </c>
      <c r="AV1229">
        <f si="199" t="shared"/>
        <v>2</v>
      </c>
      <c r="AW1229">
        <f si="200" t="shared"/>
        <v>2</v>
      </c>
    </row>
    <row r="1230" spans="30:49" x14ac:dyDescent="0.25">
      <c r="AD1230">
        <v>1229</v>
      </c>
      <c r="AE1230" t="str">
        <f>VLOOKUP(Sheet1!B1252,Sheet2!$H$2:$J$300,3,FALSE)</f>
        <v>PHI</v>
      </c>
      <c r="AF1230" t="str">
        <f>VLOOKUP(Sheet1!C1252,Sheet2!$H$2:$J$300,3,FALSE)</f>
        <v>ATL</v>
      </c>
      <c r="AG1230" t="str">
        <f>VLOOKUP(Sheet1!D1252,Sheet2!$H$2:$J$300,3,FALSE)</f>
        <v>PHO</v>
      </c>
      <c r="AH1230" t="str">
        <f>VLOOKUP(Sheet1!E1252,Sheet2!$H$2:$J$300,3,FALSE)</f>
        <v>HOU</v>
      </c>
      <c r="AI1230" t="str">
        <f>VLOOKUP(Sheet1!F1252,Sheet2!$H$2:$J$300,3,FALSE)</f>
        <v>PHO</v>
      </c>
      <c r="AJ1230" t="str">
        <f>VLOOKUP(Sheet1!G1252,Sheet2!$H$2:$J$300,3,FALSE)</f>
        <v>PHO</v>
      </c>
      <c r="AK1230" t="str">
        <f>VLOOKUP(Sheet1!H1252,Sheet2!$H$2:$J$300,3,FALSE)</f>
        <v>HOU</v>
      </c>
      <c r="AL1230" t="str">
        <f>VLOOKUP(Sheet1!I1252,Sheet2!$H$2:$J$300,3,FALSE)</f>
        <v>DEN</v>
      </c>
      <c r="AM1230" t="str">
        <f>VLOOKUP(Sheet1!J1252,Sheet2!$H$2:$J$300,3,FALSE)</f>
        <v>UTA</v>
      </c>
      <c r="AN1230">
        <f si="191" t="shared"/>
        <v>1</v>
      </c>
      <c r="AO1230">
        <f si="192" t="shared"/>
        <v>1</v>
      </c>
      <c r="AP1230">
        <f si="193" t="shared"/>
        <v>3</v>
      </c>
      <c r="AQ1230">
        <f si="194" t="shared"/>
        <v>2</v>
      </c>
      <c r="AR1230">
        <f si="195" t="shared"/>
        <v>3</v>
      </c>
      <c r="AS1230">
        <f si="196" t="shared"/>
        <v>3</v>
      </c>
      <c r="AT1230">
        <f si="197" t="shared"/>
        <v>2</v>
      </c>
      <c r="AU1230">
        <f si="198" t="shared"/>
        <v>1</v>
      </c>
      <c r="AV1230">
        <f si="199" t="shared"/>
        <v>1</v>
      </c>
      <c r="AW1230">
        <f si="200" t="shared"/>
        <v>3</v>
      </c>
    </row>
    <row r="1231" spans="30:49" x14ac:dyDescent="0.25">
      <c r="AD1231">
        <v>1230</v>
      </c>
      <c r="AE1231" t="str">
        <f>VLOOKUP(Sheet1!B1253,Sheet2!$H$2:$J$300,3,FALSE)</f>
        <v>PHI</v>
      </c>
      <c r="AF1231" t="str">
        <f>VLOOKUP(Sheet1!C1253,Sheet2!$H$2:$J$300,3,FALSE)</f>
        <v>SAC</v>
      </c>
      <c r="AG1231" t="str">
        <f>VLOOKUP(Sheet1!D1253,Sheet2!$H$2:$J$300,3,FALSE)</f>
        <v>DEN</v>
      </c>
      <c r="AH1231" t="str">
        <f>VLOOKUP(Sheet1!E1253,Sheet2!$H$2:$J$300,3,FALSE)</f>
        <v>DEN</v>
      </c>
      <c r="AI1231" t="str">
        <f>VLOOKUP(Sheet1!F1253,Sheet2!$H$2:$J$300,3,FALSE)</f>
        <v>SAC</v>
      </c>
      <c r="AJ1231" t="str">
        <f>VLOOKUP(Sheet1!G1253,Sheet2!$H$2:$J$300,3,FALSE)</f>
        <v>PHI</v>
      </c>
      <c r="AK1231" t="str">
        <f>VLOOKUP(Sheet1!H1253,Sheet2!$H$2:$J$300,3,FALSE)</f>
        <v>HOU</v>
      </c>
      <c r="AL1231" t="str">
        <f>VLOOKUP(Sheet1!I1253,Sheet2!$H$2:$J$300,3,FALSE)</f>
        <v>ATL</v>
      </c>
      <c r="AM1231" t="str">
        <f>VLOOKUP(Sheet1!J1253,Sheet2!$H$2:$J$300,3,FALSE)</f>
        <v>MIN</v>
      </c>
      <c r="AN1231">
        <f si="191" t="shared"/>
        <v>2</v>
      </c>
      <c r="AO1231">
        <f si="192" t="shared"/>
        <v>2</v>
      </c>
      <c r="AP1231">
        <f si="193" t="shared"/>
        <v>2</v>
      </c>
      <c r="AQ1231">
        <f si="194" t="shared"/>
        <v>2</v>
      </c>
      <c r="AR1231">
        <f si="195" t="shared"/>
        <v>2</v>
      </c>
      <c r="AS1231">
        <f si="196" t="shared"/>
        <v>2</v>
      </c>
      <c r="AT1231">
        <f si="197" t="shared"/>
        <v>1</v>
      </c>
      <c r="AU1231">
        <f si="198" t="shared"/>
        <v>1</v>
      </c>
      <c r="AV1231">
        <f si="199" t="shared"/>
        <v>1</v>
      </c>
      <c r="AW1231">
        <f si="200" t="shared"/>
        <v>2</v>
      </c>
    </row>
    <row r="1232" spans="30:49" x14ac:dyDescent="0.25">
      <c r="AD1232">
        <v>1231</v>
      </c>
      <c r="AE1232" t="str">
        <f>VLOOKUP(Sheet1!B1254,Sheet2!$H$2:$J$300,3,FALSE)</f>
        <v>SAC</v>
      </c>
      <c r="AF1232" t="str">
        <f>VLOOKUP(Sheet1!C1254,Sheet2!$H$2:$J$300,3,FALSE)</f>
        <v>MIN</v>
      </c>
      <c r="AG1232" t="str">
        <f>VLOOKUP(Sheet1!D1254,Sheet2!$H$2:$J$300,3,FALSE)</f>
        <v>PHO</v>
      </c>
      <c r="AH1232" t="str">
        <f>VLOOKUP(Sheet1!E1254,Sheet2!$H$2:$J$300,3,FALSE)</f>
        <v>PHI</v>
      </c>
      <c r="AI1232" t="str">
        <f>VLOOKUP(Sheet1!F1254,Sheet2!$H$2:$J$300,3,FALSE)</f>
        <v>PHO</v>
      </c>
      <c r="AJ1232" t="str">
        <f>VLOOKUP(Sheet1!G1254,Sheet2!$H$2:$J$300,3,FALSE)</f>
        <v>UTA</v>
      </c>
      <c r="AK1232" t="str">
        <f>VLOOKUP(Sheet1!H1254,Sheet2!$H$2:$J$300,3,FALSE)</f>
        <v>DEN</v>
      </c>
      <c r="AL1232" t="str">
        <f>VLOOKUP(Sheet1!I1254,Sheet2!$H$2:$J$300,3,FALSE)</f>
        <v>UTA</v>
      </c>
      <c r="AM1232" t="str">
        <f>VLOOKUP(Sheet1!J1254,Sheet2!$H$2:$J$300,3,FALSE)</f>
        <v>MIN</v>
      </c>
      <c r="AN1232">
        <f si="191" t="shared"/>
        <v>1</v>
      </c>
      <c r="AO1232">
        <f si="192" t="shared"/>
        <v>2</v>
      </c>
      <c r="AP1232">
        <f si="193" t="shared"/>
        <v>2</v>
      </c>
      <c r="AQ1232">
        <f si="194" t="shared"/>
        <v>1</v>
      </c>
      <c r="AR1232">
        <f si="195" t="shared"/>
        <v>2</v>
      </c>
      <c r="AS1232">
        <f si="196" t="shared"/>
        <v>2</v>
      </c>
      <c r="AT1232">
        <f si="197" t="shared"/>
        <v>1</v>
      </c>
      <c r="AU1232">
        <f si="198" t="shared"/>
        <v>2</v>
      </c>
      <c r="AV1232">
        <f si="199" t="shared"/>
        <v>2</v>
      </c>
      <c r="AW1232">
        <f si="200" t="shared"/>
        <v>2</v>
      </c>
    </row>
    <row r="1233" spans="30:49" x14ac:dyDescent="0.25">
      <c r="AD1233">
        <v>1232</v>
      </c>
      <c r="AE1233" t="str">
        <f>VLOOKUP(Sheet1!B1255,Sheet2!$H$2:$J$300,3,FALSE)</f>
        <v>PHI</v>
      </c>
      <c r="AF1233" t="str">
        <f>VLOOKUP(Sheet1!C1255,Sheet2!$H$2:$J$300,3,FALSE)</f>
        <v>SAC</v>
      </c>
      <c r="AG1233" t="str">
        <f>VLOOKUP(Sheet1!D1255,Sheet2!$H$2:$J$300,3,FALSE)</f>
        <v>PHO</v>
      </c>
      <c r="AH1233" t="str">
        <f>VLOOKUP(Sheet1!E1255,Sheet2!$H$2:$J$300,3,FALSE)</f>
        <v>DEN</v>
      </c>
      <c r="AI1233" t="str">
        <f>VLOOKUP(Sheet1!F1255,Sheet2!$H$2:$J$300,3,FALSE)</f>
        <v>PHO</v>
      </c>
      <c r="AJ1233" t="str">
        <f>VLOOKUP(Sheet1!G1255,Sheet2!$H$2:$J$300,3,FALSE)</f>
        <v>PHI</v>
      </c>
      <c r="AK1233" t="str">
        <f>VLOOKUP(Sheet1!H1255,Sheet2!$H$2:$J$300,3,FALSE)</f>
        <v>MIN</v>
      </c>
      <c r="AL1233" t="str">
        <f>VLOOKUP(Sheet1!I1255,Sheet2!$H$2:$J$300,3,FALSE)</f>
        <v>PHI</v>
      </c>
      <c r="AM1233" t="str">
        <f>VLOOKUP(Sheet1!J1255,Sheet2!$H$2:$J$300,3,FALSE)</f>
        <v>DEN</v>
      </c>
      <c r="AN1233">
        <f si="191" t="shared"/>
        <v>3</v>
      </c>
      <c r="AO1233">
        <f si="192" t="shared"/>
        <v>1</v>
      </c>
      <c r="AP1233">
        <f si="193" t="shared"/>
        <v>2</v>
      </c>
      <c r="AQ1233">
        <f si="194" t="shared"/>
        <v>2</v>
      </c>
      <c r="AR1233">
        <f si="195" t="shared"/>
        <v>2</v>
      </c>
      <c r="AS1233">
        <f si="196" t="shared"/>
        <v>3</v>
      </c>
      <c r="AT1233">
        <f si="197" t="shared"/>
        <v>1</v>
      </c>
      <c r="AU1233">
        <f si="198" t="shared"/>
        <v>3</v>
      </c>
      <c r="AV1233">
        <f si="199" t="shared"/>
        <v>2</v>
      </c>
      <c r="AW1233">
        <f si="200" t="shared"/>
        <v>3</v>
      </c>
    </row>
    <row r="1234" spans="30:49" x14ac:dyDescent="0.25">
      <c r="AD1234">
        <v>1233</v>
      </c>
      <c r="AE1234" t="str">
        <f>VLOOKUP(Sheet1!B1256,Sheet2!$H$2:$J$300,3,FALSE)</f>
        <v>SAC</v>
      </c>
      <c r="AF1234" t="str">
        <f>VLOOKUP(Sheet1!C1256,Sheet2!$H$2:$J$300,3,FALSE)</f>
        <v>MIN</v>
      </c>
      <c r="AG1234" t="str">
        <f>VLOOKUP(Sheet1!D1256,Sheet2!$H$2:$J$300,3,FALSE)</f>
        <v>UTA</v>
      </c>
      <c r="AH1234" t="str">
        <f>VLOOKUP(Sheet1!E1256,Sheet2!$H$2:$J$300,3,FALSE)</f>
        <v>PHO</v>
      </c>
      <c r="AI1234" t="str">
        <f>VLOOKUP(Sheet1!F1256,Sheet2!$H$2:$J$300,3,FALSE)</f>
        <v>ATL</v>
      </c>
      <c r="AJ1234" t="str">
        <f>VLOOKUP(Sheet1!G1256,Sheet2!$H$2:$J$300,3,FALSE)</f>
        <v>PHI</v>
      </c>
      <c r="AK1234" t="str">
        <f>VLOOKUP(Sheet1!H1256,Sheet2!$H$2:$J$300,3,FALSE)</f>
        <v>PHO</v>
      </c>
      <c r="AL1234" t="str">
        <f>VLOOKUP(Sheet1!I1256,Sheet2!$H$2:$J$300,3,FALSE)</f>
        <v>DEN</v>
      </c>
      <c r="AM1234" t="str">
        <f>VLOOKUP(Sheet1!J1256,Sheet2!$H$2:$J$300,3,FALSE)</f>
        <v>PHI</v>
      </c>
      <c r="AN1234">
        <f si="191" t="shared"/>
        <v>1</v>
      </c>
      <c r="AO1234">
        <f si="192" t="shared"/>
        <v>1</v>
      </c>
      <c r="AP1234">
        <f si="193" t="shared"/>
        <v>1</v>
      </c>
      <c r="AQ1234">
        <f si="194" t="shared"/>
        <v>2</v>
      </c>
      <c r="AR1234">
        <f si="195" t="shared"/>
        <v>1</v>
      </c>
      <c r="AS1234">
        <f si="196" t="shared"/>
        <v>2</v>
      </c>
      <c r="AT1234">
        <f si="197" t="shared"/>
        <v>2</v>
      </c>
      <c r="AU1234">
        <f si="198" t="shared"/>
        <v>1</v>
      </c>
      <c r="AV1234">
        <f si="199" t="shared"/>
        <v>2</v>
      </c>
      <c r="AW1234">
        <f si="200" t="shared"/>
        <v>2</v>
      </c>
    </row>
    <row r="1235" spans="30:49" x14ac:dyDescent="0.25">
      <c r="AD1235">
        <v>1234</v>
      </c>
      <c r="AE1235" t="str">
        <f>VLOOKUP(Sheet1!B1257,Sheet2!$H$2:$J$300,3,FALSE)</f>
        <v>PHI</v>
      </c>
      <c r="AF1235" t="str">
        <f>VLOOKUP(Sheet1!C1257,Sheet2!$H$2:$J$300,3,FALSE)</f>
        <v>MIN</v>
      </c>
      <c r="AG1235" t="str">
        <f>VLOOKUP(Sheet1!D1257,Sheet2!$H$2:$J$300,3,FALSE)</f>
        <v>PHI</v>
      </c>
      <c r="AH1235" t="str">
        <f>VLOOKUP(Sheet1!E1257,Sheet2!$H$2:$J$300,3,FALSE)</f>
        <v>SAC</v>
      </c>
      <c r="AI1235" t="str">
        <f>VLOOKUP(Sheet1!F1257,Sheet2!$H$2:$J$300,3,FALSE)</f>
        <v>PHO</v>
      </c>
      <c r="AJ1235" t="str">
        <f>VLOOKUP(Sheet1!G1257,Sheet2!$H$2:$J$300,3,FALSE)</f>
        <v>PHO</v>
      </c>
      <c r="AK1235" t="str">
        <f>VLOOKUP(Sheet1!H1257,Sheet2!$H$2:$J$300,3,FALSE)</f>
        <v>PHO</v>
      </c>
      <c r="AL1235" t="str">
        <f>VLOOKUP(Sheet1!I1257,Sheet2!$H$2:$J$300,3,FALSE)</f>
        <v>UTA</v>
      </c>
      <c r="AM1235" t="str">
        <f>VLOOKUP(Sheet1!J1257,Sheet2!$H$2:$J$300,3,FALSE)</f>
        <v>UTA</v>
      </c>
      <c r="AN1235">
        <f si="191" t="shared"/>
        <v>2</v>
      </c>
      <c r="AO1235">
        <f si="192" t="shared"/>
        <v>1</v>
      </c>
      <c r="AP1235">
        <f si="193" t="shared"/>
        <v>2</v>
      </c>
      <c r="AQ1235">
        <f si="194" t="shared"/>
        <v>1</v>
      </c>
      <c r="AR1235">
        <f si="195" t="shared"/>
        <v>3</v>
      </c>
      <c r="AS1235">
        <f si="196" t="shared"/>
        <v>3</v>
      </c>
      <c r="AT1235">
        <f si="197" t="shared"/>
        <v>3</v>
      </c>
      <c r="AU1235">
        <f si="198" t="shared"/>
        <v>2</v>
      </c>
      <c r="AV1235">
        <f si="199" t="shared"/>
        <v>2</v>
      </c>
      <c r="AW1235">
        <f si="200" t="shared"/>
        <v>3</v>
      </c>
    </row>
    <row r="1236" spans="30:49" x14ac:dyDescent="0.25">
      <c r="AD1236">
        <v>1235</v>
      </c>
      <c r="AE1236" t="str">
        <f>VLOOKUP(Sheet1!B1258,Sheet2!$H$2:$J$300,3,FALSE)</f>
        <v>SAC</v>
      </c>
      <c r="AF1236" t="str">
        <f>VLOOKUP(Sheet1!C1258,Sheet2!$H$2:$J$300,3,FALSE)</f>
        <v>MIN</v>
      </c>
      <c r="AG1236" t="str">
        <f>VLOOKUP(Sheet1!D1258,Sheet2!$H$2:$J$300,3,FALSE)</f>
        <v>HOU</v>
      </c>
      <c r="AH1236" t="str">
        <f>VLOOKUP(Sheet1!E1258,Sheet2!$H$2:$J$300,3,FALSE)</f>
        <v>DEN</v>
      </c>
      <c r="AI1236" t="str">
        <f>VLOOKUP(Sheet1!F1258,Sheet2!$H$2:$J$300,3,FALSE)</f>
        <v>PHO</v>
      </c>
      <c r="AJ1236" t="str">
        <f>VLOOKUP(Sheet1!G1258,Sheet2!$H$2:$J$300,3,FALSE)</f>
        <v>HOU</v>
      </c>
      <c r="AK1236" t="str">
        <f>VLOOKUP(Sheet1!H1258,Sheet2!$H$2:$J$300,3,FALSE)</f>
        <v>DEN</v>
      </c>
      <c r="AL1236" t="str">
        <f>VLOOKUP(Sheet1!I1258,Sheet2!$H$2:$J$300,3,FALSE)</f>
        <v>UTA</v>
      </c>
      <c r="AM1236" t="str">
        <f>VLOOKUP(Sheet1!J1258,Sheet2!$H$2:$J$300,3,FALSE)</f>
        <v>MIN</v>
      </c>
      <c r="AN1236">
        <f si="191" t="shared"/>
        <v>1</v>
      </c>
      <c r="AO1236">
        <f si="192" t="shared"/>
        <v>2</v>
      </c>
      <c r="AP1236">
        <f si="193" t="shared"/>
        <v>2</v>
      </c>
      <c r="AQ1236">
        <f si="194" t="shared"/>
        <v>2</v>
      </c>
      <c r="AR1236">
        <f si="195" t="shared"/>
        <v>1</v>
      </c>
      <c r="AS1236">
        <f si="196" t="shared"/>
        <v>2</v>
      </c>
      <c r="AT1236">
        <f si="197" t="shared"/>
        <v>2</v>
      </c>
      <c r="AU1236">
        <f si="198" t="shared"/>
        <v>1</v>
      </c>
      <c r="AV1236">
        <f si="199" t="shared"/>
        <v>2</v>
      </c>
      <c r="AW1236">
        <f si="200" t="shared"/>
        <v>2</v>
      </c>
    </row>
    <row r="1237" spans="30:49" x14ac:dyDescent="0.25">
      <c r="AD1237">
        <v>1236</v>
      </c>
      <c r="AE1237" t="str">
        <f>VLOOKUP(Sheet1!B1259,Sheet2!$H$2:$J$300,3,FALSE)</f>
        <v>SAC</v>
      </c>
      <c r="AF1237" t="str">
        <f>VLOOKUP(Sheet1!C1259,Sheet2!$H$2:$J$300,3,FALSE)</f>
        <v>UTA</v>
      </c>
      <c r="AG1237" t="str">
        <f>VLOOKUP(Sheet1!D1259,Sheet2!$H$2:$J$300,3,FALSE)</f>
        <v>PHO</v>
      </c>
      <c r="AH1237" t="str">
        <f>VLOOKUP(Sheet1!E1259,Sheet2!$H$2:$J$300,3,FALSE)</f>
        <v>PHI</v>
      </c>
      <c r="AI1237" t="str">
        <f>VLOOKUP(Sheet1!F1259,Sheet2!$H$2:$J$300,3,FALSE)</f>
        <v>PHO</v>
      </c>
      <c r="AJ1237" t="str">
        <f>VLOOKUP(Sheet1!G1259,Sheet2!$H$2:$J$300,3,FALSE)</f>
        <v>HOU</v>
      </c>
      <c r="AK1237" t="str">
        <f>VLOOKUP(Sheet1!H1259,Sheet2!$H$2:$J$300,3,FALSE)</f>
        <v>DEN</v>
      </c>
      <c r="AL1237" t="str">
        <f>VLOOKUP(Sheet1!I1259,Sheet2!$H$2:$J$300,3,FALSE)</f>
        <v>MIN</v>
      </c>
      <c r="AM1237" t="str">
        <f>VLOOKUP(Sheet1!J1259,Sheet2!$H$2:$J$300,3,FALSE)</f>
        <v>MIN</v>
      </c>
      <c r="AN1237">
        <f si="191" t="shared"/>
        <v>1</v>
      </c>
      <c r="AO1237">
        <f si="192" t="shared"/>
        <v>1</v>
      </c>
      <c r="AP1237">
        <f si="193" t="shared"/>
        <v>2</v>
      </c>
      <c r="AQ1237">
        <f si="194" t="shared"/>
        <v>1</v>
      </c>
      <c r="AR1237">
        <f si="195" t="shared"/>
        <v>2</v>
      </c>
      <c r="AS1237">
        <f si="196" t="shared"/>
        <v>1</v>
      </c>
      <c r="AT1237">
        <f si="197" t="shared"/>
        <v>1</v>
      </c>
      <c r="AU1237">
        <f si="198" t="shared"/>
        <v>2</v>
      </c>
      <c r="AV1237">
        <f si="199" t="shared"/>
        <v>2</v>
      </c>
      <c r="AW1237">
        <f si="200" t="shared"/>
        <v>2</v>
      </c>
    </row>
    <row r="1238" spans="30:49" x14ac:dyDescent="0.25">
      <c r="AD1238">
        <v>1237</v>
      </c>
      <c r="AE1238" t="str">
        <f>VLOOKUP(Sheet1!B1260,Sheet2!$H$2:$J$300,3,FALSE)</f>
        <v>PHI</v>
      </c>
      <c r="AF1238" t="str">
        <f>VLOOKUP(Sheet1!C1260,Sheet2!$H$2:$J$300,3,FALSE)</f>
        <v>PHO</v>
      </c>
      <c r="AG1238" t="str">
        <f>VLOOKUP(Sheet1!D1260,Sheet2!$H$2:$J$300,3,FALSE)</f>
        <v>PHO</v>
      </c>
      <c r="AH1238" t="str">
        <f>VLOOKUP(Sheet1!E1260,Sheet2!$H$2:$J$300,3,FALSE)</f>
        <v>DEN</v>
      </c>
      <c r="AI1238" t="str">
        <f>VLOOKUP(Sheet1!F1260,Sheet2!$H$2:$J$300,3,FALSE)</f>
        <v>PHO</v>
      </c>
      <c r="AJ1238" t="str">
        <f>VLOOKUP(Sheet1!G1260,Sheet2!$H$2:$J$300,3,FALSE)</f>
        <v>UTA</v>
      </c>
      <c r="AK1238" t="str">
        <f>VLOOKUP(Sheet1!H1260,Sheet2!$H$2:$J$300,3,FALSE)</f>
        <v>HOU</v>
      </c>
      <c r="AL1238" t="str">
        <f>VLOOKUP(Sheet1!I1260,Sheet2!$H$2:$J$300,3,FALSE)</f>
        <v>PHO</v>
      </c>
      <c r="AM1238" t="str">
        <f>VLOOKUP(Sheet1!J1260,Sheet2!$H$2:$J$300,3,FALSE)</f>
        <v>PHO</v>
      </c>
      <c r="AN1238">
        <f si="191" t="shared"/>
        <v>1</v>
      </c>
      <c r="AO1238">
        <f si="192" t="shared"/>
        <v>5</v>
      </c>
      <c r="AP1238">
        <f si="193" t="shared"/>
        <v>5</v>
      </c>
      <c r="AQ1238">
        <f si="194" t="shared"/>
        <v>1</v>
      </c>
      <c r="AR1238">
        <f si="195" t="shared"/>
        <v>5</v>
      </c>
      <c r="AS1238">
        <f si="196" t="shared"/>
        <v>1</v>
      </c>
      <c r="AT1238">
        <f si="197" t="shared"/>
        <v>1</v>
      </c>
      <c r="AU1238">
        <f si="198" t="shared"/>
        <v>5</v>
      </c>
      <c r="AV1238">
        <f si="199" t="shared"/>
        <v>5</v>
      </c>
      <c r="AW1238">
        <f si="200" t="shared"/>
        <v>5</v>
      </c>
    </row>
    <row r="1239" spans="30:49" x14ac:dyDescent="0.25">
      <c r="AD1239">
        <v>1238</v>
      </c>
      <c r="AE1239" t="str">
        <f>VLOOKUP(Sheet1!B1261,Sheet2!$H$2:$J$300,3,FALSE)</f>
        <v>PHI</v>
      </c>
      <c r="AF1239" t="str">
        <f>VLOOKUP(Sheet1!C1261,Sheet2!$H$2:$J$300,3,FALSE)</f>
        <v>MIN</v>
      </c>
      <c r="AG1239" t="str">
        <f>VLOOKUP(Sheet1!D1261,Sheet2!$H$2:$J$300,3,FALSE)</f>
        <v>PHI</v>
      </c>
      <c r="AH1239" t="str">
        <f>VLOOKUP(Sheet1!E1261,Sheet2!$H$2:$J$300,3,FALSE)</f>
        <v>MIN</v>
      </c>
      <c r="AI1239" t="str">
        <f>VLOOKUP(Sheet1!F1261,Sheet2!$H$2:$J$300,3,FALSE)</f>
        <v>PHO</v>
      </c>
      <c r="AJ1239" t="str">
        <f>VLOOKUP(Sheet1!G1261,Sheet2!$H$2:$J$300,3,FALSE)</f>
        <v>ATL</v>
      </c>
      <c r="AK1239" t="str">
        <f>VLOOKUP(Sheet1!H1261,Sheet2!$H$2:$J$300,3,FALSE)</f>
        <v>PHO</v>
      </c>
      <c r="AL1239" t="str">
        <f>VLOOKUP(Sheet1!I1261,Sheet2!$H$2:$J$300,3,FALSE)</f>
        <v>UTA</v>
      </c>
      <c r="AM1239" t="str">
        <f>VLOOKUP(Sheet1!J1261,Sheet2!$H$2:$J$300,3,FALSE)</f>
        <v>UTA</v>
      </c>
      <c r="AN1239">
        <f si="191" t="shared"/>
        <v>2</v>
      </c>
      <c r="AO1239">
        <f si="192" t="shared"/>
        <v>2</v>
      </c>
      <c r="AP1239">
        <f si="193" t="shared"/>
        <v>2</v>
      </c>
      <c r="AQ1239">
        <f si="194" t="shared"/>
        <v>2</v>
      </c>
      <c r="AR1239">
        <f si="195" t="shared"/>
        <v>2</v>
      </c>
      <c r="AS1239">
        <f si="196" t="shared"/>
        <v>1</v>
      </c>
      <c r="AT1239">
        <f si="197" t="shared"/>
        <v>2</v>
      </c>
      <c r="AU1239">
        <f si="198" t="shared"/>
        <v>2</v>
      </c>
      <c r="AV1239">
        <f si="199" t="shared"/>
        <v>2</v>
      </c>
      <c r="AW1239">
        <f si="200" t="shared"/>
        <v>2</v>
      </c>
    </row>
    <row r="1240" spans="30:49" x14ac:dyDescent="0.25">
      <c r="AD1240">
        <v>1239</v>
      </c>
      <c r="AE1240" t="str">
        <f>VLOOKUP(Sheet1!B1262,Sheet2!$H$2:$J$300,3,FALSE)</f>
        <v>PHI</v>
      </c>
      <c r="AF1240" t="str">
        <f>VLOOKUP(Sheet1!C1262,Sheet2!$H$2:$J$300,3,FALSE)</f>
        <v>SAC</v>
      </c>
      <c r="AG1240" t="str">
        <f>VLOOKUP(Sheet1!D1262,Sheet2!$H$2:$J$300,3,FALSE)</f>
        <v>PHI</v>
      </c>
      <c r="AH1240" t="str">
        <f>VLOOKUP(Sheet1!E1262,Sheet2!$H$2:$J$300,3,FALSE)</f>
        <v>DEN</v>
      </c>
      <c r="AI1240" t="str">
        <f>VLOOKUP(Sheet1!F1262,Sheet2!$H$2:$J$300,3,FALSE)</f>
        <v>UTA</v>
      </c>
      <c r="AJ1240" t="str">
        <f>VLOOKUP(Sheet1!G1262,Sheet2!$H$2:$J$300,3,FALSE)</f>
        <v>ATL</v>
      </c>
      <c r="AK1240" t="str">
        <f>VLOOKUP(Sheet1!H1262,Sheet2!$H$2:$J$300,3,FALSE)</f>
        <v>PHO</v>
      </c>
      <c r="AL1240" t="str">
        <f>VLOOKUP(Sheet1!I1262,Sheet2!$H$2:$J$300,3,FALSE)</f>
        <v>DEN</v>
      </c>
      <c r="AM1240" t="str">
        <f>VLOOKUP(Sheet1!J1262,Sheet2!$H$2:$J$300,3,FALSE)</f>
        <v>MIN</v>
      </c>
      <c r="AN1240">
        <f si="191" t="shared"/>
        <v>2</v>
      </c>
      <c r="AO1240">
        <f si="192" t="shared"/>
        <v>1</v>
      </c>
      <c r="AP1240">
        <f si="193" t="shared"/>
        <v>2</v>
      </c>
      <c r="AQ1240">
        <f si="194" t="shared"/>
        <v>2</v>
      </c>
      <c r="AR1240">
        <f si="195" t="shared"/>
        <v>1</v>
      </c>
      <c r="AS1240">
        <f si="196" t="shared"/>
        <v>1</v>
      </c>
      <c r="AT1240">
        <f si="197" t="shared"/>
        <v>1</v>
      </c>
      <c r="AU1240">
        <f si="198" t="shared"/>
        <v>2</v>
      </c>
      <c r="AV1240">
        <f si="199" t="shared"/>
        <v>1</v>
      </c>
      <c r="AW1240">
        <f si="200" t="shared"/>
        <v>2</v>
      </c>
    </row>
    <row r="1241" spans="30:49" x14ac:dyDescent="0.25">
      <c r="AD1241">
        <v>1240</v>
      </c>
      <c r="AE1241" t="str">
        <f>VLOOKUP(Sheet1!B1263,Sheet2!$H$2:$J$300,3,FALSE)</f>
        <v>PHI</v>
      </c>
      <c r="AF1241" t="str">
        <f>VLOOKUP(Sheet1!C1263,Sheet2!$H$2:$J$300,3,FALSE)</f>
        <v>ATL</v>
      </c>
      <c r="AG1241" t="str">
        <f>VLOOKUP(Sheet1!D1263,Sheet2!$H$2:$J$300,3,FALSE)</f>
        <v>PHO</v>
      </c>
      <c r="AH1241" t="str">
        <f>VLOOKUP(Sheet1!E1263,Sheet2!$H$2:$J$300,3,FALSE)</f>
        <v>DEN</v>
      </c>
      <c r="AI1241" t="str">
        <f>VLOOKUP(Sheet1!F1263,Sheet2!$H$2:$J$300,3,FALSE)</f>
        <v>PHO</v>
      </c>
      <c r="AJ1241" t="str">
        <f>VLOOKUP(Sheet1!G1263,Sheet2!$H$2:$J$300,3,FALSE)</f>
        <v>UTA</v>
      </c>
      <c r="AK1241" t="str">
        <f>VLOOKUP(Sheet1!H1263,Sheet2!$H$2:$J$300,3,FALSE)</f>
        <v>PHO</v>
      </c>
      <c r="AL1241" t="str">
        <f>VLOOKUP(Sheet1!I1263,Sheet2!$H$2:$J$300,3,FALSE)</f>
        <v>DEN</v>
      </c>
      <c r="AM1241" t="str">
        <f>VLOOKUP(Sheet1!J1263,Sheet2!$H$2:$J$300,3,FALSE)</f>
        <v>PHI</v>
      </c>
      <c r="AN1241">
        <f si="191" t="shared"/>
        <v>2</v>
      </c>
      <c r="AO1241">
        <f si="192" t="shared"/>
        <v>1</v>
      </c>
      <c r="AP1241">
        <f si="193" t="shared"/>
        <v>3</v>
      </c>
      <c r="AQ1241">
        <f si="194" t="shared"/>
        <v>2</v>
      </c>
      <c r="AR1241">
        <f si="195" t="shared"/>
        <v>3</v>
      </c>
      <c r="AS1241">
        <f si="196" t="shared"/>
        <v>1</v>
      </c>
      <c r="AT1241">
        <f si="197" t="shared"/>
        <v>3</v>
      </c>
      <c r="AU1241">
        <f si="198" t="shared"/>
        <v>2</v>
      </c>
      <c r="AV1241">
        <f si="199" t="shared"/>
        <v>2</v>
      </c>
      <c r="AW1241">
        <f si="200" t="shared"/>
        <v>3</v>
      </c>
    </row>
    <row r="1242" spans="30:49" x14ac:dyDescent="0.25">
      <c r="AD1242">
        <v>1241</v>
      </c>
      <c r="AE1242" t="str">
        <f>VLOOKUP(Sheet1!B1264,Sheet2!$H$2:$J$300,3,FALSE)</f>
        <v>PHI</v>
      </c>
      <c r="AF1242" t="str">
        <f>VLOOKUP(Sheet1!C1264,Sheet2!$H$2:$J$300,3,FALSE)</f>
        <v>SAC</v>
      </c>
      <c r="AG1242" t="str">
        <f>VLOOKUP(Sheet1!D1264,Sheet2!$H$2:$J$300,3,FALSE)</f>
        <v>PHI</v>
      </c>
      <c r="AH1242" t="str">
        <f>VLOOKUP(Sheet1!E1264,Sheet2!$H$2:$J$300,3,FALSE)</f>
        <v>DEN</v>
      </c>
      <c r="AI1242" t="str">
        <f>VLOOKUP(Sheet1!F1264,Sheet2!$H$2:$J$300,3,FALSE)</f>
        <v>PHO</v>
      </c>
      <c r="AJ1242" t="str">
        <f>VLOOKUP(Sheet1!G1264,Sheet2!$H$2:$J$300,3,FALSE)</f>
        <v>HOU</v>
      </c>
      <c r="AK1242" t="str">
        <f>VLOOKUP(Sheet1!H1264,Sheet2!$H$2:$J$300,3,FALSE)</f>
        <v>PHO</v>
      </c>
      <c r="AL1242" t="str">
        <f>VLOOKUP(Sheet1!I1264,Sheet2!$H$2:$J$300,3,FALSE)</f>
        <v>HOU</v>
      </c>
      <c r="AM1242" t="str">
        <f>VLOOKUP(Sheet1!J1264,Sheet2!$H$2:$J$300,3,FALSE)</f>
        <v>UTA</v>
      </c>
      <c r="AN1242">
        <f si="191" t="shared"/>
        <v>2</v>
      </c>
      <c r="AO1242">
        <f si="192" t="shared"/>
        <v>1</v>
      </c>
      <c r="AP1242">
        <f si="193" t="shared"/>
        <v>2</v>
      </c>
      <c r="AQ1242">
        <f si="194" t="shared"/>
        <v>1</v>
      </c>
      <c r="AR1242">
        <f si="195" t="shared"/>
        <v>2</v>
      </c>
      <c r="AS1242">
        <f si="196" t="shared"/>
        <v>2</v>
      </c>
      <c r="AT1242">
        <f si="197" t="shared"/>
        <v>2</v>
      </c>
      <c r="AU1242">
        <f si="198" t="shared"/>
        <v>2</v>
      </c>
      <c r="AV1242">
        <f si="199" t="shared"/>
        <v>1</v>
      </c>
      <c r="AW1242">
        <f si="200" t="shared"/>
        <v>2</v>
      </c>
    </row>
    <row r="1243" spans="30:49" x14ac:dyDescent="0.25">
      <c r="AD1243">
        <v>1242</v>
      </c>
      <c r="AE1243" t="str">
        <f>VLOOKUP(Sheet1!B1265,Sheet2!$H$2:$J$300,3,FALSE)</f>
        <v>PHI</v>
      </c>
      <c r="AF1243" t="str">
        <f>VLOOKUP(Sheet1!C1265,Sheet2!$H$2:$J$300,3,FALSE)</f>
        <v>PHI</v>
      </c>
      <c r="AG1243" t="str">
        <f>VLOOKUP(Sheet1!D1265,Sheet2!$H$2:$J$300,3,FALSE)</f>
        <v>PHO</v>
      </c>
      <c r="AH1243" t="str">
        <f>VLOOKUP(Sheet1!E1265,Sheet2!$H$2:$J$300,3,FALSE)</f>
        <v>HOU</v>
      </c>
      <c r="AI1243" t="str">
        <f>VLOOKUP(Sheet1!F1265,Sheet2!$H$2:$J$300,3,FALSE)</f>
        <v>PHO</v>
      </c>
      <c r="AJ1243" t="str">
        <f>VLOOKUP(Sheet1!G1265,Sheet2!$H$2:$J$300,3,FALSE)</f>
        <v>PHI</v>
      </c>
      <c r="AK1243" t="str">
        <f>VLOOKUP(Sheet1!H1265,Sheet2!$H$2:$J$300,3,FALSE)</f>
        <v>ATL</v>
      </c>
      <c r="AL1243" t="str">
        <f>VLOOKUP(Sheet1!I1265,Sheet2!$H$2:$J$300,3,FALSE)</f>
        <v>DEN</v>
      </c>
      <c r="AM1243" t="str">
        <f>VLOOKUP(Sheet1!J1265,Sheet2!$H$2:$J$300,3,FALSE)</f>
        <v>PHI</v>
      </c>
      <c r="AN1243">
        <f si="191" t="shared"/>
        <v>4</v>
      </c>
      <c r="AO1243">
        <f si="192" t="shared"/>
        <v>4</v>
      </c>
      <c r="AP1243">
        <f si="193" t="shared"/>
        <v>2</v>
      </c>
      <c r="AQ1243">
        <f si="194" t="shared"/>
        <v>1</v>
      </c>
      <c r="AR1243">
        <f si="195" t="shared"/>
        <v>2</v>
      </c>
      <c r="AS1243">
        <f si="196" t="shared"/>
        <v>4</v>
      </c>
      <c r="AT1243">
        <f si="197" t="shared"/>
        <v>1</v>
      </c>
      <c r="AU1243">
        <f si="198" t="shared"/>
        <v>1</v>
      </c>
      <c r="AV1243">
        <f si="199" t="shared"/>
        <v>4</v>
      </c>
      <c r="AW1243">
        <f si="200" t="shared"/>
        <v>4</v>
      </c>
    </row>
    <row r="1244" spans="30:49" x14ac:dyDescent="0.25">
      <c r="AD1244">
        <v>1243</v>
      </c>
      <c r="AE1244" t="str">
        <f>VLOOKUP(Sheet1!B1266,Sheet2!$H$2:$J$300,3,FALSE)</f>
        <v>SAC</v>
      </c>
      <c r="AF1244" t="str">
        <f>VLOOKUP(Sheet1!C1266,Sheet2!$H$2:$J$300,3,FALSE)</f>
        <v>ATL</v>
      </c>
      <c r="AG1244" t="str">
        <f>VLOOKUP(Sheet1!D1266,Sheet2!$H$2:$J$300,3,FALSE)</f>
        <v>PHO</v>
      </c>
      <c r="AH1244" t="str">
        <f>VLOOKUP(Sheet1!E1266,Sheet2!$H$2:$J$300,3,FALSE)</f>
        <v>DEN</v>
      </c>
      <c r="AI1244" t="str">
        <f>VLOOKUP(Sheet1!F1266,Sheet2!$H$2:$J$300,3,FALSE)</f>
        <v>PHO</v>
      </c>
      <c r="AJ1244" t="str">
        <f>VLOOKUP(Sheet1!G1266,Sheet2!$H$2:$J$300,3,FALSE)</f>
        <v>HOU</v>
      </c>
      <c r="AK1244" t="str">
        <f>VLOOKUP(Sheet1!H1266,Sheet2!$H$2:$J$300,3,FALSE)</f>
        <v>PHO</v>
      </c>
      <c r="AL1244" t="str">
        <f>VLOOKUP(Sheet1!I1266,Sheet2!$H$2:$J$300,3,FALSE)</f>
        <v>DEN</v>
      </c>
      <c r="AM1244" t="str">
        <f>VLOOKUP(Sheet1!J1266,Sheet2!$H$2:$J$300,3,FALSE)</f>
        <v>MIN</v>
      </c>
      <c r="AN1244">
        <f si="191" t="shared"/>
        <v>1</v>
      </c>
      <c r="AO1244">
        <f si="192" t="shared"/>
        <v>1</v>
      </c>
      <c r="AP1244">
        <f si="193" t="shared"/>
        <v>3</v>
      </c>
      <c r="AQ1244">
        <f si="194" t="shared"/>
        <v>2</v>
      </c>
      <c r="AR1244">
        <f si="195" t="shared"/>
        <v>3</v>
      </c>
      <c r="AS1244">
        <f si="196" t="shared"/>
        <v>1</v>
      </c>
      <c r="AT1244">
        <f si="197" t="shared"/>
        <v>3</v>
      </c>
      <c r="AU1244">
        <f si="198" t="shared"/>
        <v>2</v>
      </c>
      <c r="AV1244">
        <f si="199" t="shared"/>
        <v>1</v>
      </c>
      <c r="AW1244">
        <f si="200" t="shared"/>
        <v>3</v>
      </c>
    </row>
    <row r="1245" spans="30:49" x14ac:dyDescent="0.25">
      <c r="AD1245">
        <v>1244</v>
      </c>
      <c r="AE1245" t="str">
        <f>VLOOKUP(Sheet1!B1267,Sheet2!$H$2:$J$300,3,FALSE)</f>
        <v>PHI</v>
      </c>
      <c r="AF1245" t="str">
        <f>VLOOKUP(Sheet1!C1267,Sheet2!$H$2:$J$300,3,FALSE)</f>
        <v>MIN</v>
      </c>
      <c r="AG1245" t="str">
        <f>VLOOKUP(Sheet1!D1267,Sheet2!$H$2:$J$300,3,FALSE)</f>
        <v>PHO</v>
      </c>
      <c r="AH1245" t="str">
        <f>VLOOKUP(Sheet1!E1267,Sheet2!$H$2:$J$300,3,FALSE)</f>
        <v>PHI</v>
      </c>
      <c r="AI1245" t="str">
        <f>VLOOKUP(Sheet1!F1267,Sheet2!$H$2:$J$300,3,FALSE)</f>
        <v>PHO</v>
      </c>
      <c r="AJ1245" t="str">
        <f>VLOOKUP(Sheet1!G1267,Sheet2!$H$2:$J$300,3,FALSE)</f>
        <v>UTA</v>
      </c>
      <c r="AK1245" t="str">
        <f>VLOOKUP(Sheet1!H1267,Sheet2!$H$2:$J$300,3,FALSE)</f>
        <v>PHO</v>
      </c>
      <c r="AL1245" t="str">
        <f>VLOOKUP(Sheet1!I1267,Sheet2!$H$2:$J$300,3,FALSE)</f>
        <v>DEN</v>
      </c>
      <c r="AM1245" t="str">
        <f>VLOOKUP(Sheet1!J1267,Sheet2!$H$2:$J$300,3,FALSE)</f>
        <v>PHO</v>
      </c>
      <c r="AN1245">
        <f si="191" t="shared"/>
        <v>2</v>
      </c>
      <c r="AO1245">
        <f si="192" t="shared"/>
        <v>1</v>
      </c>
      <c r="AP1245">
        <f si="193" t="shared"/>
        <v>4</v>
      </c>
      <c r="AQ1245">
        <f si="194" t="shared"/>
        <v>2</v>
      </c>
      <c r="AR1245">
        <f si="195" t="shared"/>
        <v>4</v>
      </c>
      <c r="AS1245">
        <f si="196" t="shared"/>
        <v>1</v>
      </c>
      <c r="AT1245">
        <f si="197" t="shared"/>
        <v>4</v>
      </c>
      <c r="AU1245">
        <f si="198" t="shared"/>
        <v>1</v>
      </c>
      <c r="AV1245">
        <f si="199" t="shared"/>
        <v>4</v>
      </c>
      <c r="AW1245">
        <f si="200" t="shared"/>
        <v>4</v>
      </c>
    </row>
    <row r="1246" spans="30:49" x14ac:dyDescent="0.25">
      <c r="AD1246">
        <v>1245</v>
      </c>
      <c r="AE1246" t="str">
        <f>VLOOKUP(Sheet1!B1268,Sheet2!$H$2:$J$300,3,FALSE)</f>
        <v>PHO</v>
      </c>
      <c r="AF1246" t="str">
        <f>VLOOKUP(Sheet1!C1268,Sheet2!$H$2:$J$300,3,FALSE)</f>
        <v>MIN</v>
      </c>
      <c r="AG1246" t="str">
        <f>VLOOKUP(Sheet1!D1268,Sheet2!$H$2:$J$300,3,FALSE)</f>
        <v>HOU</v>
      </c>
      <c r="AH1246" t="str">
        <f>VLOOKUP(Sheet1!E1268,Sheet2!$H$2:$J$300,3,FALSE)</f>
        <v>PHI</v>
      </c>
      <c r="AI1246" t="str">
        <f>VLOOKUP(Sheet1!F1268,Sheet2!$H$2:$J$300,3,FALSE)</f>
        <v>PHO</v>
      </c>
      <c r="AJ1246" t="str">
        <f>VLOOKUP(Sheet1!G1268,Sheet2!$H$2:$J$300,3,FALSE)</f>
        <v>PHI</v>
      </c>
      <c r="AK1246" t="str">
        <f>VLOOKUP(Sheet1!H1268,Sheet2!$H$2:$J$300,3,FALSE)</f>
        <v>PHO</v>
      </c>
      <c r="AL1246" t="str">
        <f>VLOOKUP(Sheet1!I1268,Sheet2!$H$2:$J$300,3,FALSE)</f>
        <v>DEN</v>
      </c>
      <c r="AM1246" t="str">
        <f>VLOOKUP(Sheet1!J1268,Sheet2!$H$2:$J$300,3,FALSE)</f>
        <v>UTA</v>
      </c>
      <c r="AN1246">
        <f si="191" t="shared"/>
        <v>3</v>
      </c>
      <c r="AO1246">
        <f si="192" t="shared"/>
        <v>1</v>
      </c>
      <c r="AP1246">
        <f si="193" t="shared"/>
        <v>1</v>
      </c>
      <c r="AQ1246">
        <f si="194" t="shared"/>
        <v>2</v>
      </c>
      <c r="AR1246">
        <f si="195" t="shared"/>
        <v>3</v>
      </c>
      <c r="AS1246">
        <f si="196" t="shared"/>
        <v>2</v>
      </c>
      <c r="AT1246">
        <f si="197" t="shared"/>
        <v>3</v>
      </c>
      <c r="AU1246">
        <f si="198" t="shared"/>
        <v>1</v>
      </c>
      <c r="AV1246">
        <f si="199" t="shared"/>
        <v>1</v>
      </c>
      <c r="AW1246">
        <f si="200" t="shared"/>
        <v>3</v>
      </c>
    </row>
    <row r="1247" spans="30:49" x14ac:dyDescent="0.25">
      <c r="AD1247">
        <v>1246</v>
      </c>
      <c r="AE1247" t="str">
        <f>VLOOKUP(Sheet1!B1269,Sheet2!$H$2:$J$300,3,FALSE)</f>
        <v>PHI</v>
      </c>
      <c r="AF1247" t="str">
        <f>VLOOKUP(Sheet1!C1269,Sheet2!$H$2:$J$300,3,FALSE)</f>
        <v>MIN</v>
      </c>
      <c r="AG1247" t="str">
        <f>VLOOKUP(Sheet1!D1269,Sheet2!$H$2:$J$300,3,FALSE)</f>
        <v>PHO</v>
      </c>
      <c r="AH1247" t="str">
        <f>VLOOKUP(Sheet1!E1269,Sheet2!$H$2:$J$300,3,FALSE)</f>
        <v>MIN</v>
      </c>
      <c r="AI1247" t="str">
        <f>VLOOKUP(Sheet1!F1269,Sheet2!$H$2:$J$300,3,FALSE)</f>
        <v>UTA</v>
      </c>
      <c r="AJ1247" t="str">
        <f>VLOOKUP(Sheet1!G1269,Sheet2!$H$2:$J$300,3,FALSE)</f>
        <v>PHO</v>
      </c>
      <c r="AK1247" t="str">
        <f>VLOOKUP(Sheet1!H1269,Sheet2!$H$2:$J$300,3,FALSE)</f>
        <v>SAC</v>
      </c>
      <c r="AL1247" t="str">
        <f>VLOOKUP(Sheet1!I1269,Sheet2!$H$2:$J$300,3,FALSE)</f>
        <v>DEN</v>
      </c>
      <c r="AM1247" t="str">
        <f>VLOOKUP(Sheet1!J1269,Sheet2!$H$2:$J$300,3,FALSE)</f>
        <v>PHI</v>
      </c>
      <c r="AN1247">
        <f si="191" t="shared"/>
        <v>2</v>
      </c>
      <c r="AO1247">
        <f si="192" t="shared"/>
        <v>2</v>
      </c>
      <c r="AP1247">
        <f si="193" t="shared"/>
        <v>2</v>
      </c>
      <c r="AQ1247">
        <f si="194" t="shared"/>
        <v>2</v>
      </c>
      <c r="AR1247">
        <f si="195" t="shared"/>
        <v>1</v>
      </c>
      <c r="AS1247">
        <f si="196" t="shared"/>
        <v>2</v>
      </c>
      <c r="AT1247">
        <f si="197" t="shared"/>
        <v>1</v>
      </c>
      <c r="AU1247">
        <f si="198" t="shared"/>
        <v>1</v>
      </c>
      <c r="AV1247">
        <f si="199" t="shared"/>
        <v>2</v>
      </c>
      <c r="AW1247">
        <f si="200" t="shared"/>
        <v>2</v>
      </c>
    </row>
    <row r="1248" spans="30:49" x14ac:dyDescent="0.25">
      <c r="AD1248">
        <v>1247</v>
      </c>
      <c r="AE1248" t="str">
        <f>VLOOKUP(Sheet1!B1270,Sheet2!$H$2:$J$300,3,FALSE)</f>
        <v>PHI</v>
      </c>
      <c r="AF1248" t="str">
        <f>VLOOKUP(Sheet1!C1270,Sheet2!$H$2:$J$300,3,FALSE)</f>
        <v>MIN</v>
      </c>
      <c r="AG1248" t="str">
        <f>VLOOKUP(Sheet1!D1270,Sheet2!$H$2:$J$300,3,FALSE)</f>
        <v>UTA</v>
      </c>
      <c r="AH1248" t="str">
        <f>VLOOKUP(Sheet1!E1270,Sheet2!$H$2:$J$300,3,FALSE)</f>
        <v>PHI</v>
      </c>
      <c r="AI1248" t="str">
        <f>VLOOKUP(Sheet1!F1270,Sheet2!$H$2:$J$300,3,FALSE)</f>
        <v>PHO</v>
      </c>
      <c r="AJ1248" t="str">
        <f>VLOOKUP(Sheet1!G1270,Sheet2!$H$2:$J$300,3,FALSE)</f>
        <v>ATL</v>
      </c>
      <c r="AK1248" t="str">
        <f>VLOOKUP(Sheet1!H1270,Sheet2!$H$2:$J$300,3,FALSE)</f>
        <v>PHO</v>
      </c>
      <c r="AL1248" t="str">
        <f>VLOOKUP(Sheet1!I1270,Sheet2!$H$2:$J$300,3,FALSE)</f>
        <v>DEN</v>
      </c>
      <c r="AM1248" t="str">
        <f>VLOOKUP(Sheet1!J1270,Sheet2!$H$2:$J$300,3,FALSE)</f>
        <v>PHO</v>
      </c>
      <c r="AN1248">
        <f si="191" t="shared"/>
        <v>2</v>
      </c>
      <c r="AO1248">
        <f si="192" t="shared"/>
        <v>1</v>
      </c>
      <c r="AP1248">
        <f si="193" t="shared"/>
        <v>1</v>
      </c>
      <c r="AQ1248">
        <f si="194" t="shared"/>
        <v>2</v>
      </c>
      <c r="AR1248">
        <f si="195" t="shared"/>
        <v>3</v>
      </c>
      <c r="AS1248">
        <f si="196" t="shared"/>
        <v>1</v>
      </c>
      <c r="AT1248">
        <f si="197" t="shared"/>
        <v>3</v>
      </c>
      <c r="AU1248">
        <f si="198" t="shared"/>
        <v>1</v>
      </c>
      <c r="AV1248">
        <f si="199" t="shared"/>
        <v>3</v>
      </c>
      <c r="AW1248">
        <f si="200" t="shared"/>
        <v>3</v>
      </c>
    </row>
    <row r="1249" spans="30:49" x14ac:dyDescent="0.25">
      <c r="AD1249">
        <v>1248</v>
      </c>
      <c r="AE1249" t="str">
        <f>VLOOKUP(Sheet1!B1271,Sheet2!$H$2:$J$300,3,FALSE)</f>
        <v>PHI</v>
      </c>
      <c r="AF1249" t="str">
        <f>VLOOKUP(Sheet1!C1271,Sheet2!$H$2:$J$300,3,FALSE)</f>
        <v>UTA</v>
      </c>
      <c r="AG1249" t="str">
        <f>VLOOKUP(Sheet1!D1271,Sheet2!$H$2:$J$300,3,FALSE)</f>
        <v>PHO</v>
      </c>
      <c r="AH1249" t="str">
        <f>VLOOKUP(Sheet1!E1271,Sheet2!$H$2:$J$300,3,FALSE)</f>
        <v>DEN</v>
      </c>
      <c r="AI1249" t="str">
        <f>VLOOKUP(Sheet1!F1271,Sheet2!$H$2:$J$300,3,FALSE)</f>
        <v>PHO</v>
      </c>
      <c r="AJ1249" t="str">
        <f>VLOOKUP(Sheet1!G1271,Sheet2!$H$2:$J$300,3,FALSE)</f>
        <v>UTA</v>
      </c>
      <c r="AK1249" t="str">
        <f>VLOOKUP(Sheet1!H1271,Sheet2!$H$2:$J$300,3,FALSE)</f>
        <v>PHO</v>
      </c>
      <c r="AL1249" t="str">
        <f>VLOOKUP(Sheet1!I1271,Sheet2!$H$2:$J$300,3,FALSE)</f>
        <v>DEN</v>
      </c>
      <c r="AM1249" t="str">
        <f>VLOOKUP(Sheet1!J1271,Sheet2!$H$2:$J$300,3,FALSE)</f>
        <v>MIN</v>
      </c>
      <c r="AN1249">
        <f si="191" t="shared"/>
        <v>1</v>
      </c>
      <c r="AO1249">
        <f si="192" t="shared"/>
        <v>2</v>
      </c>
      <c r="AP1249">
        <f si="193" t="shared"/>
        <v>3</v>
      </c>
      <c r="AQ1249">
        <f si="194" t="shared"/>
        <v>2</v>
      </c>
      <c r="AR1249">
        <f si="195" t="shared"/>
        <v>3</v>
      </c>
      <c r="AS1249">
        <f si="196" t="shared"/>
        <v>2</v>
      </c>
      <c r="AT1249">
        <f si="197" t="shared"/>
        <v>3</v>
      </c>
      <c r="AU1249">
        <f si="198" t="shared"/>
        <v>2</v>
      </c>
      <c r="AV1249">
        <f si="199" t="shared"/>
        <v>1</v>
      </c>
      <c r="AW1249">
        <f si="200" t="shared"/>
        <v>3</v>
      </c>
    </row>
    <row r="1250" spans="30:49" x14ac:dyDescent="0.25">
      <c r="AD1250">
        <v>1249</v>
      </c>
      <c r="AE1250" t="str">
        <f>VLOOKUP(Sheet1!B1272,Sheet2!$H$2:$J$300,3,FALSE)</f>
        <v>PHI</v>
      </c>
      <c r="AF1250" t="str">
        <f>VLOOKUP(Sheet1!C1272,Sheet2!$H$2:$J$300,3,FALSE)</f>
        <v>PHI</v>
      </c>
      <c r="AG1250" t="str">
        <f>VLOOKUP(Sheet1!D1272,Sheet2!$H$2:$J$300,3,FALSE)</f>
        <v>PHO</v>
      </c>
      <c r="AH1250" t="str">
        <f>VLOOKUP(Sheet1!E1272,Sheet2!$H$2:$J$300,3,FALSE)</f>
        <v>DEN</v>
      </c>
      <c r="AI1250" t="str">
        <f>VLOOKUP(Sheet1!F1272,Sheet2!$H$2:$J$300,3,FALSE)</f>
        <v>PHO</v>
      </c>
      <c r="AJ1250" t="str">
        <f>VLOOKUP(Sheet1!G1272,Sheet2!$H$2:$J$300,3,FALSE)</f>
        <v>MIN</v>
      </c>
      <c r="AK1250" t="str">
        <f>VLOOKUP(Sheet1!H1272,Sheet2!$H$2:$J$300,3,FALSE)</f>
        <v>ATL</v>
      </c>
      <c r="AL1250" t="str">
        <f>VLOOKUP(Sheet1!I1272,Sheet2!$H$2:$J$300,3,FALSE)</f>
        <v>PHO</v>
      </c>
      <c r="AM1250" t="str">
        <f>VLOOKUP(Sheet1!J1272,Sheet2!$H$2:$J$300,3,FALSE)</f>
        <v>MIN</v>
      </c>
      <c r="AN1250">
        <f si="191" t="shared"/>
        <v>2</v>
      </c>
      <c r="AO1250">
        <f si="192" t="shared"/>
        <v>2</v>
      </c>
      <c r="AP1250">
        <f si="193" t="shared"/>
        <v>3</v>
      </c>
      <c r="AQ1250">
        <f si="194" t="shared"/>
        <v>1</v>
      </c>
      <c r="AR1250">
        <f si="195" t="shared"/>
        <v>3</v>
      </c>
      <c r="AS1250">
        <f si="196" t="shared"/>
        <v>2</v>
      </c>
      <c r="AT1250">
        <f si="197" t="shared"/>
        <v>1</v>
      </c>
      <c r="AU1250">
        <f si="198" t="shared"/>
        <v>3</v>
      </c>
      <c r="AV1250">
        <f si="199" t="shared"/>
        <v>2</v>
      </c>
      <c r="AW1250">
        <f si="200" t="shared"/>
        <v>3</v>
      </c>
    </row>
    <row r="1251" spans="30:49" x14ac:dyDescent="0.25">
      <c r="AD1251">
        <v>1250</v>
      </c>
      <c r="AE1251" t="str">
        <f>VLOOKUP(Sheet1!B1273,Sheet2!$H$2:$J$300,3,FALSE)</f>
        <v>PHI</v>
      </c>
      <c r="AF1251" t="str">
        <f>VLOOKUP(Sheet1!C1273,Sheet2!$H$2:$J$300,3,FALSE)</f>
        <v>MIN</v>
      </c>
      <c r="AG1251" t="str">
        <f>VLOOKUP(Sheet1!D1273,Sheet2!$H$2:$J$300,3,FALSE)</f>
        <v>SAC</v>
      </c>
      <c r="AH1251" t="str">
        <f>VLOOKUP(Sheet1!E1273,Sheet2!$H$2:$J$300,3,FALSE)</f>
        <v>HOU</v>
      </c>
      <c r="AI1251" t="str">
        <f>VLOOKUP(Sheet1!F1273,Sheet2!$H$2:$J$300,3,FALSE)</f>
        <v>DEN</v>
      </c>
      <c r="AJ1251" t="str">
        <f>VLOOKUP(Sheet1!G1273,Sheet2!$H$2:$J$300,3,FALSE)</f>
        <v>PHO</v>
      </c>
      <c r="AK1251" t="str">
        <f>VLOOKUP(Sheet1!H1273,Sheet2!$H$2:$J$300,3,FALSE)</f>
        <v>HOU</v>
      </c>
      <c r="AL1251" t="str">
        <f>VLOOKUP(Sheet1!I1273,Sheet2!$H$2:$J$300,3,FALSE)</f>
        <v>DEN</v>
      </c>
      <c r="AM1251" t="str">
        <f>VLOOKUP(Sheet1!J1273,Sheet2!$H$2:$J$300,3,FALSE)</f>
        <v>MIN</v>
      </c>
      <c r="AN1251">
        <f si="191" t="shared"/>
        <v>1</v>
      </c>
      <c r="AO1251">
        <f si="192" t="shared"/>
        <v>2</v>
      </c>
      <c r="AP1251">
        <f si="193" t="shared"/>
        <v>1</v>
      </c>
      <c r="AQ1251">
        <f si="194" t="shared"/>
        <v>2</v>
      </c>
      <c r="AR1251">
        <f si="195" t="shared"/>
        <v>2</v>
      </c>
      <c r="AS1251">
        <f si="196" t="shared"/>
        <v>1</v>
      </c>
      <c r="AT1251">
        <f si="197" t="shared"/>
        <v>2</v>
      </c>
      <c r="AU1251">
        <f si="198" t="shared"/>
        <v>2</v>
      </c>
      <c r="AV1251">
        <f si="199" t="shared"/>
        <v>2</v>
      </c>
      <c r="AW1251">
        <f si="200" t="shared"/>
        <v>2</v>
      </c>
    </row>
    <row r="1252" spans="30:49" x14ac:dyDescent="0.25">
      <c r="AD1252">
        <v>1251</v>
      </c>
      <c r="AE1252" t="str">
        <f>VLOOKUP(Sheet1!B1274,Sheet2!$H$2:$J$300,3,FALSE)</f>
        <v>PHI</v>
      </c>
      <c r="AF1252" t="str">
        <f>VLOOKUP(Sheet1!C1274,Sheet2!$H$2:$J$300,3,FALSE)</f>
        <v>PHI</v>
      </c>
      <c r="AG1252" t="str">
        <f>VLOOKUP(Sheet1!D1274,Sheet2!$H$2:$J$300,3,FALSE)</f>
        <v>HOU</v>
      </c>
      <c r="AH1252" t="str">
        <f>VLOOKUP(Sheet1!E1274,Sheet2!$H$2:$J$300,3,FALSE)</f>
        <v>DEN</v>
      </c>
      <c r="AI1252" t="str">
        <f>VLOOKUP(Sheet1!F1274,Sheet2!$H$2:$J$300,3,FALSE)</f>
        <v>PHO</v>
      </c>
      <c r="AJ1252" t="str">
        <f>VLOOKUP(Sheet1!G1274,Sheet2!$H$2:$J$300,3,FALSE)</f>
        <v>ATL</v>
      </c>
      <c r="AK1252" t="str">
        <f>VLOOKUP(Sheet1!H1274,Sheet2!$H$2:$J$300,3,FALSE)</f>
        <v>SAC</v>
      </c>
      <c r="AL1252" t="str">
        <f>VLOOKUP(Sheet1!I1274,Sheet2!$H$2:$J$300,3,FALSE)</f>
        <v>PHO</v>
      </c>
      <c r="AM1252" t="str">
        <f>VLOOKUP(Sheet1!J1274,Sheet2!$H$2:$J$300,3,FALSE)</f>
        <v>PHO</v>
      </c>
      <c r="AN1252">
        <f si="191" t="shared"/>
        <v>2</v>
      </c>
      <c r="AO1252">
        <f si="192" t="shared"/>
        <v>2</v>
      </c>
      <c r="AP1252">
        <f si="193" t="shared"/>
        <v>1</v>
      </c>
      <c r="AQ1252">
        <f si="194" t="shared"/>
        <v>1</v>
      </c>
      <c r="AR1252">
        <f si="195" t="shared"/>
        <v>3</v>
      </c>
      <c r="AS1252">
        <f si="196" t="shared"/>
        <v>1</v>
      </c>
      <c r="AT1252">
        <f si="197" t="shared"/>
        <v>1</v>
      </c>
      <c r="AU1252">
        <f si="198" t="shared"/>
        <v>3</v>
      </c>
      <c r="AV1252">
        <f si="199" t="shared"/>
        <v>3</v>
      </c>
      <c r="AW1252">
        <f si="200" t="shared"/>
        <v>3</v>
      </c>
    </row>
    <row r="1253" spans="30:49" x14ac:dyDescent="0.25">
      <c r="AD1253">
        <v>1252</v>
      </c>
      <c r="AE1253" t="str">
        <f>VLOOKUP(Sheet1!B1275,Sheet2!$H$2:$J$300,3,FALSE)</f>
        <v>ATL</v>
      </c>
      <c r="AF1253" t="str">
        <f>VLOOKUP(Sheet1!C1275,Sheet2!$H$2:$J$300,3,FALSE)</f>
        <v>PHI</v>
      </c>
      <c r="AG1253" t="str">
        <f>VLOOKUP(Sheet1!D1275,Sheet2!$H$2:$J$300,3,FALSE)</f>
        <v>PHO</v>
      </c>
      <c r="AH1253" t="str">
        <f>VLOOKUP(Sheet1!E1275,Sheet2!$H$2:$J$300,3,FALSE)</f>
        <v>PHI</v>
      </c>
      <c r="AI1253" t="str">
        <f>VLOOKUP(Sheet1!F1275,Sheet2!$H$2:$J$300,3,FALSE)</f>
        <v>DEN</v>
      </c>
      <c r="AJ1253" t="str">
        <f>VLOOKUP(Sheet1!G1275,Sheet2!$H$2:$J$300,3,FALSE)</f>
        <v>ATL</v>
      </c>
      <c r="AK1253" t="str">
        <f>VLOOKUP(Sheet1!H1275,Sheet2!$H$2:$J$300,3,FALSE)</f>
        <v>PHO</v>
      </c>
      <c r="AL1253" t="str">
        <f>VLOOKUP(Sheet1!I1275,Sheet2!$H$2:$J$300,3,FALSE)</f>
        <v>DEN</v>
      </c>
      <c r="AM1253" t="str">
        <f>VLOOKUP(Sheet1!J1275,Sheet2!$H$2:$J$300,3,FALSE)</f>
        <v>UTA</v>
      </c>
      <c r="AN1253">
        <f si="191" t="shared"/>
        <v>2</v>
      </c>
      <c r="AO1253">
        <f si="192" t="shared"/>
        <v>2</v>
      </c>
      <c r="AP1253">
        <f si="193" t="shared"/>
        <v>2</v>
      </c>
      <c r="AQ1253">
        <f si="194" t="shared"/>
        <v>2</v>
      </c>
      <c r="AR1253">
        <f si="195" t="shared"/>
        <v>2</v>
      </c>
      <c r="AS1253">
        <f si="196" t="shared"/>
        <v>2</v>
      </c>
      <c r="AT1253">
        <f si="197" t="shared"/>
        <v>2</v>
      </c>
      <c r="AU1253">
        <f si="198" t="shared"/>
        <v>2</v>
      </c>
      <c r="AV1253">
        <f si="199" t="shared"/>
        <v>1</v>
      </c>
      <c r="AW1253">
        <f si="200" t="shared"/>
        <v>2</v>
      </c>
    </row>
    <row r="1254" spans="30:49" x14ac:dyDescent="0.25">
      <c r="AD1254">
        <v>1253</v>
      </c>
      <c r="AE1254" t="str">
        <f>VLOOKUP(Sheet1!B1276,Sheet2!$H$2:$J$300,3,FALSE)</f>
        <v>PHI</v>
      </c>
      <c r="AF1254" t="str">
        <f>VLOOKUP(Sheet1!C1276,Sheet2!$H$2:$J$300,3,FALSE)</f>
        <v>MIN</v>
      </c>
      <c r="AG1254" t="str">
        <f>VLOOKUP(Sheet1!D1276,Sheet2!$H$2:$J$300,3,FALSE)</f>
        <v>PHO</v>
      </c>
      <c r="AH1254" t="str">
        <f>VLOOKUP(Sheet1!E1276,Sheet2!$H$2:$J$300,3,FALSE)</f>
        <v>DEN</v>
      </c>
      <c r="AI1254" t="str">
        <f>VLOOKUP(Sheet1!F1276,Sheet2!$H$2:$J$300,3,FALSE)</f>
        <v>UTA</v>
      </c>
      <c r="AJ1254" t="str">
        <f>VLOOKUP(Sheet1!G1276,Sheet2!$H$2:$J$300,3,FALSE)</f>
        <v>UTA</v>
      </c>
      <c r="AK1254" t="str">
        <f>VLOOKUP(Sheet1!H1276,Sheet2!$H$2:$J$300,3,FALSE)</f>
        <v>PHO</v>
      </c>
      <c r="AL1254" t="str">
        <f>VLOOKUP(Sheet1!I1276,Sheet2!$H$2:$J$300,3,FALSE)</f>
        <v>DEN</v>
      </c>
      <c r="AM1254" t="str">
        <f>VLOOKUP(Sheet1!J1276,Sheet2!$H$2:$J$300,3,FALSE)</f>
        <v>MIN</v>
      </c>
      <c r="AN1254">
        <f si="191" t="shared"/>
        <v>1</v>
      </c>
      <c r="AO1254">
        <f si="192" t="shared"/>
        <v>2</v>
      </c>
      <c r="AP1254">
        <f si="193" t="shared"/>
        <v>2</v>
      </c>
      <c r="AQ1254">
        <f si="194" t="shared"/>
        <v>2</v>
      </c>
      <c r="AR1254">
        <f si="195" t="shared"/>
        <v>2</v>
      </c>
      <c r="AS1254">
        <f si="196" t="shared"/>
        <v>2</v>
      </c>
      <c r="AT1254">
        <f si="197" t="shared"/>
        <v>2</v>
      </c>
      <c r="AU1254">
        <f si="198" t="shared"/>
        <v>2</v>
      </c>
      <c r="AV1254">
        <f si="199" t="shared"/>
        <v>2</v>
      </c>
      <c r="AW1254">
        <f si="200" t="shared"/>
        <v>2</v>
      </c>
    </row>
    <row r="1255" spans="30:49" x14ac:dyDescent="0.25">
      <c r="AD1255">
        <v>1254</v>
      </c>
      <c r="AE1255" t="str">
        <f>VLOOKUP(Sheet1!B1277,Sheet2!$H$2:$J$300,3,FALSE)</f>
        <v>SAC</v>
      </c>
      <c r="AF1255" t="str">
        <f>VLOOKUP(Sheet1!C1277,Sheet2!$H$2:$J$300,3,FALSE)</f>
        <v>MIN</v>
      </c>
      <c r="AG1255" t="str">
        <f>VLOOKUP(Sheet1!D1277,Sheet2!$H$2:$J$300,3,FALSE)</f>
        <v>PHO</v>
      </c>
      <c r="AH1255" t="str">
        <f>VLOOKUP(Sheet1!E1277,Sheet2!$H$2:$J$300,3,FALSE)</f>
        <v>MIN</v>
      </c>
      <c r="AI1255" t="str">
        <f>VLOOKUP(Sheet1!F1277,Sheet2!$H$2:$J$300,3,FALSE)</f>
        <v>DEN</v>
      </c>
      <c r="AJ1255" t="str">
        <f>VLOOKUP(Sheet1!G1277,Sheet2!$H$2:$J$300,3,FALSE)</f>
        <v>PHO</v>
      </c>
      <c r="AK1255" t="str">
        <f>VLOOKUP(Sheet1!H1277,Sheet2!$H$2:$J$300,3,FALSE)</f>
        <v>HOU</v>
      </c>
      <c r="AL1255" t="str">
        <f>VLOOKUP(Sheet1!I1277,Sheet2!$H$2:$J$300,3,FALSE)</f>
        <v>DEN</v>
      </c>
      <c r="AM1255" t="str">
        <f>VLOOKUP(Sheet1!J1277,Sheet2!$H$2:$J$300,3,FALSE)</f>
        <v>MIN</v>
      </c>
      <c r="AN1255">
        <f si="191" t="shared"/>
        <v>1</v>
      </c>
      <c r="AO1255">
        <f si="192" t="shared"/>
        <v>3</v>
      </c>
      <c r="AP1255">
        <f si="193" t="shared"/>
        <v>2</v>
      </c>
      <c r="AQ1255">
        <f si="194" t="shared"/>
        <v>3</v>
      </c>
      <c r="AR1255">
        <f si="195" t="shared"/>
        <v>2</v>
      </c>
      <c r="AS1255">
        <f si="196" t="shared"/>
        <v>2</v>
      </c>
      <c r="AT1255">
        <f si="197" t="shared"/>
        <v>1</v>
      </c>
      <c r="AU1255">
        <f si="198" t="shared"/>
        <v>2</v>
      </c>
      <c r="AV1255">
        <f si="199" t="shared"/>
        <v>3</v>
      </c>
      <c r="AW1255">
        <f si="200" t="shared"/>
        <v>3</v>
      </c>
    </row>
    <row r="1256" spans="30:49" x14ac:dyDescent="0.25">
      <c r="AD1256">
        <v>1255</v>
      </c>
      <c r="AE1256" t="str">
        <f>VLOOKUP(Sheet1!B1278,Sheet2!$H$2:$J$300,3,FALSE)</f>
        <v>PHI</v>
      </c>
      <c r="AF1256" t="str">
        <f>VLOOKUP(Sheet1!C1278,Sheet2!$H$2:$J$300,3,FALSE)</f>
        <v>MIN</v>
      </c>
      <c r="AG1256" t="str">
        <f>VLOOKUP(Sheet1!D1278,Sheet2!$H$2:$J$300,3,FALSE)</f>
        <v>PHO</v>
      </c>
      <c r="AH1256" t="str">
        <f>VLOOKUP(Sheet1!E1278,Sheet2!$H$2:$J$300,3,FALSE)</f>
        <v>DEN</v>
      </c>
      <c r="AI1256" t="str">
        <f>VLOOKUP(Sheet1!F1278,Sheet2!$H$2:$J$300,3,FALSE)</f>
        <v>PHO</v>
      </c>
      <c r="AJ1256" t="str">
        <f>VLOOKUP(Sheet1!G1278,Sheet2!$H$2:$J$300,3,FALSE)</f>
        <v>PHO</v>
      </c>
      <c r="AK1256" t="str">
        <f>VLOOKUP(Sheet1!H1278,Sheet2!$H$2:$J$300,3,FALSE)</f>
        <v>PHO</v>
      </c>
      <c r="AL1256" t="str">
        <f>VLOOKUP(Sheet1!I1278,Sheet2!$H$2:$J$300,3,FALSE)</f>
        <v>DEN</v>
      </c>
      <c r="AM1256" t="str">
        <f>VLOOKUP(Sheet1!J1278,Sheet2!$H$2:$J$300,3,FALSE)</f>
        <v>MIN</v>
      </c>
      <c r="AN1256">
        <f si="191" t="shared"/>
        <v>1</v>
      </c>
      <c r="AO1256">
        <f si="192" t="shared"/>
        <v>2</v>
      </c>
      <c r="AP1256">
        <f si="193" t="shared"/>
        <v>4</v>
      </c>
      <c r="AQ1256">
        <f si="194" t="shared"/>
        <v>2</v>
      </c>
      <c r="AR1256">
        <f si="195" t="shared"/>
        <v>4</v>
      </c>
      <c r="AS1256">
        <f si="196" t="shared"/>
        <v>4</v>
      </c>
      <c r="AT1256">
        <f si="197" t="shared"/>
        <v>4</v>
      </c>
      <c r="AU1256">
        <f si="198" t="shared"/>
        <v>2</v>
      </c>
      <c r="AV1256">
        <f si="199" t="shared"/>
        <v>2</v>
      </c>
      <c r="AW1256">
        <f si="200" t="shared"/>
        <v>4</v>
      </c>
    </row>
    <row r="1257" spans="30:49" x14ac:dyDescent="0.25">
      <c r="AD1257">
        <v>1256</v>
      </c>
      <c r="AE1257" t="str">
        <f>VLOOKUP(Sheet1!B1279,Sheet2!$H$2:$J$300,3,FALSE)</f>
        <v>PHI</v>
      </c>
      <c r="AF1257" t="str">
        <f>VLOOKUP(Sheet1!C1279,Sheet2!$H$2:$J$300,3,FALSE)</f>
        <v>MIN</v>
      </c>
      <c r="AG1257" t="str">
        <f>VLOOKUP(Sheet1!D1279,Sheet2!$H$2:$J$300,3,FALSE)</f>
        <v>PHI</v>
      </c>
      <c r="AH1257" t="str">
        <f>VLOOKUP(Sheet1!E1279,Sheet2!$H$2:$J$300,3,FALSE)</f>
        <v>DEN</v>
      </c>
      <c r="AI1257" t="str">
        <f>VLOOKUP(Sheet1!F1279,Sheet2!$H$2:$J$300,3,FALSE)</f>
        <v>DEN</v>
      </c>
      <c r="AJ1257" t="str">
        <f>VLOOKUP(Sheet1!G1279,Sheet2!$H$2:$J$300,3,FALSE)</f>
        <v>UTA</v>
      </c>
      <c r="AK1257" t="str">
        <f>VLOOKUP(Sheet1!H1279,Sheet2!$H$2:$J$300,3,FALSE)</f>
        <v>SAC</v>
      </c>
      <c r="AL1257" t="str">
        <f>VLOOKUP(Sheet1!I1279,Sheet2!$H$2:$J$300,3,FALSE)</f>
        <v>PHO</v>
      </c>
      <c r="AM1257" t="str">
        <f>VLOOKUP(Sheet1!J1279,Sheet2!$H$2:$J$300,3,FALSE)</f>
        <v>MIN</v>
      </c>
      <c r="AN1257">
        <f si="191" t="shared"/>
        <v>2</v>
      </c>
      <c r="AO1257">
        <f si="192" t="shared"/>
        <v>2</v>
      </c>
      <c r="AP1257">
        <f si="193" t="shared"/>
        <v>2</v>
      </c>
      <c r="AQ1257">
        <f si="194" t="shared"/>
        <v>2</v>
      </c>
      <c r="AR1257">
        <f si="195" t="shared"/>
        <v>2</v>
      </c>
      <c r="AS1257">
        <f si="196" t="shared"/>
        <v>1</v>
      </c>
      <c r="AT1257">
        <f si="197" t="shared"/>
        <v>1</v>
      </c>
      <c r="AU1257">
        <f si="198" t="shared"/>
        <v>1</v>
      </c>
      <c r="AV1257">
        <f si="199" t="shared"/>
        <v>2</v>
      </c>
      <c r="AW1257">
        <f si="200" t="shared"/>
        <v>2</v>
      </c>
    </row>
    <row r="1258" spans="30:49" x14ac:dyDescent="0.25">
      <c r="AD1258">
        <v>1257</v>
      </c>
      <c r="AE1258" t="str">
        <f>VLOOKUP(Sheet1!B1280,Sheet2!$H$2:$J$300,3,FALSE)</f>
        <v>PHI</v>
      </c>
      <c r="AF1258" t="str">
        <f>VLOOKUP(Sheet1!C1280,Sheet2!$H$2:$J$300,3,FALSE)</f>
        <v>SAC</v>
      </c>
      <c r="AG1258" t="str">
        <f>VLOOKUP(Sheet1!D1280,Sheet2!$H$2:$J$300,3,FALSE)</f>
        <v>PHO</v>
      </c>
      <c r="AH1258" t="str">
        <f>VLOOKUP(Sheet1!E1280,Sheet2!$H$2:$J$300,3,FALSE)</f>
        <v>DEN</v>
      </c>
      <c r="AI1258" t="str">
        <f>VLOOKUP(Sheet1!F1280,Sheet2!$H$2:$J$300,3,FALSE)</f>
        <v>DEN</v>
      </c>
      <c r="AJ1258" t="str">
        <f>VLOOKUP(Sheet1!G1280,Sheet2!$H$2:$J$300,3,FALSE)</f>
        <v>PHO</v>
      </c>
      <c r="AK1258" t="str">
        <f>VLOOKUP(Sheet1!H1280,Sheet2!$H$2:$J$300,3,FALSE)</f>
        <v>HOU</v>
      </c>
      <c r="AL1258" t="str">
        <f>VLOOKUP(Sheet1!I1280,Sheet2!$H$2:$J$300,3,FALSE)</f>
        <v>DEN</v>
      </c>
      <c r="AM1258" t="str">
        <f>VLOOKUP(Sheet1!J1280,Sheet2!$H$2:$J$300,3,FALSE)</f>
        <v>HOU</v>
      </c>
      <c r="AN1258">
        <f ref="AN1258:AN1321" si="201" t="shared">COUNTIF($AE1258:$AM1258,AE1258)</f>
        <v>1</v>
      </c>
      <c r="AO1258">
        <f ref="AO1258:AO1321" si="202" t="shared">COUNTIF($AE1258:$AM1258,AF1258)</f>
        <v>1</v>
      </c>
      <c r="AP1258">
        <f ref="AP1258:AP1321" si="203" t="shared">COUNTIF($AE1258:$AM1258,AG1258)</f>
        <v>2</v>
      </c>
      <c r="AQ1258">
        <f ref="AQ1258:AQ1321" si="204" t="shared">COUNTIF($AE1258:$AM1258,AH1258)</f>
        <v>3</v>
      </c>
      <c r="AR1258">
        <f ref="AR1258:AR1321" si="205" t="shared">COUNTIF($AE1258:$AM1258,AI1258)</f>
        <v>3</v>
      </c>
      <c r="AS1258">
        <f ref="AS1258:AS1321" si="206" t="shared">COUNTIF($AE1258:$AM1258,AJ1258)</f>
        <v>2</v>
      </c>
      <c r="AT1258">
        <f ref="AT1258:AT1321" si="207" t="shared">COUNTIF($AE1258:$AM1258,AK1258)</f>
        <v>2</v>
      </c>
      <c r="AU1258">
        <f ref="AU1258:AU1321" si="208" t="shared">COUNTIF($AE1258:$AM1258,AL1258)</f>
        <v>3</v>
      </c>
      <c r="AV1258">
        <f ref="AV1258:AV1321" si="209" t="shared">COUNTIF($AE1258:$AM1258,AM1258)</f>
        <v>2</v>
      </c>
      <c r="AW1258">
        <f ref="AW1258:AW1321" si="210" t="shared">MAX(AN1258:AV1258)</f>
        <v>3</v>
      </c>
    </row>
    <row r="1259" spans="30:49" x14ac:dyDescent="0.25">
      <c r="AD1259">
        <v>1258</v>
      </c>
      <c r="AE1259" t="str">
        <f>VLOOKUP(Sheet1!B1281,Sheet2!$H$2:$J$300,3,FALSE)</f>
        <v>PHI</v>
      </c>
      <c r="AF1259" t="str">
        <f>VLOOKUP(Sheet1!C1281,Sheet2!$H$2:$J$300,3,FALSE)</f>
        <v>ATL</v>
      </c>
      <c r="AG1259" t="str">
        <f>VLOOKUP(Sheet1!D1281,Sheet2!$H$2:$J$300,3,FALSE)</f>
        <v>PHO</v>
      </c>
      <c r="AH1259" t="str">
        <f>VLOOKUP(Sheet1!E1281,Sheet2!$H$2:$J$300,3,FALSE)</f>
        <v>DEN</v>
      </c>
      <c r="AI1259" t="str">
        <f>VLOOKUP(Sheet1!F1281,Sheet2!$H$2:$J$300,3,FALSE)</f>
        <v>PHO</v>
      </c>
      <c r="AJ1259" t="str">
        <f>VLOOKUP(Sheet1!G1281,Sheet2!$H$2:$J$300,3,FALSE)</f>
        <v>HOU</v>
      </c>
      <c r="AK1259" t="str">
        <f>VLOOKUP(Sheet1!H1281,Sheet2!$H$2:$J$300,3,FALSE)</f>
        <v>PHO</v>
      </c>
      <c r="AL1259" t="str">
        <f>VLOOKUP(Sheet1!I1281,Sheet2!$H$2:$J$300,3,FALSE)</f>
        <v>MIN</v>
      </c>
      <c r="AM1259" t="str">
        <f>VLOOKUP(Sheet1!J1281,Sheet2!$H$2:$J$300,3,FALSE)</f>
        <v>MIN</v>
      </c>
      <c r="AN1259">
        <f si="201" t="shared"/>
        <v>1</v>
      </c>
      <c r="AO1259">
        <f si="202" t="shared"/>
        <v>1</v>
      </c>
      <c r="AP1259">
        <f si="203" t="shared"/>
        <v>3</v>
      </c>
      <c r="AQ1259">
        <f si="204" t="shared"/>
        <v>1</v>
      </c>
      <c r="AR1259">
        <f si="205" t="shared"/>
        <v>3</v>
      </c>
      <c r="AS1259">
        <f si="206" t="shared"/>
        <v>1</v>
      </c>
      <c r="AT1259">
        <f si="207" t="shared"/>
        <v>3</v>
      </c>
      <c r="AU1259">
        <f si="208" t="shared"/>
        <v>2</v>
      </c>
      <c r="AV1259">
        <f si="209" t="shared"/>
        <v>2</v>
      </c>
      <c r="AW1259">
        <f si="210" t="shared"/>
        <v>3</v>
      </c>
    </row>
    <row r="1260" spans="30:49" x14ac:dyDescent="0.25">
      <c r="AD1260">
        <v>1259</v>
      </c>
      <c r="AE1260" t="str">
        <f>VLOOKUP(Sheet1!B1282,Sheet2!$H$2:$J$300,3,FALSE)</f>
        <v>PHI</v>
      </c>
      <c r="AF1260" t="str">
        <f>VLOOKUP(Sheet1!C1282,Sheet2!$H$2:$J$300,3,FALSE)</f>
        <v>SAC</v>
      </c>
      <c r="AG1260" t="str">
        <f>VLOOKUP(Sheet1!D1282,Sheet2!$H$2:$J$300,3,FALSE)</f>
        <v>SAC</v>
      </c>
      <c r="AH1260" t="str">
        <f>VLOOKUP(Sheet1!E1282,Sheet2!$H$2:$J$300,3,FALSE)</f>
        <v>DEN</v>
      </c>
      <c r="AI1260" t="str">
        <f>VLOOKUP(Sheet1!F1282,Sheet2!$H$2:$J$300,3,FALSE)</f>
        <v>ATL</v>
      </c>
      <c r="AJ1260" t="str">
        <f>VLOOKUP(Sheet1!G1282,Sheet2!$H$2:$J$300,3,FALSE)</f>
        <v>HOU</v>
      </c>
      <c r="AK1260" t="str">
        <f>VLOOKUP(Sheet1!H1282,Sheet2!$H$2:$J$300,3,FALSE)</f>
        <v>HOU</v>
      </c>
      <c r="AL1260" t="str">
        <f>VLOOKUP(Sheet1!I1282,Sheet2!$H$2:$J$300,3,FALSE)</f>
        <v>PHO</v>
      </c>
      <c r="AM1260" t="str">
        <f>VLOOKUP(Sheet1!J1282,Sheet2!$H$2:$J$300,3,FALSE)</f>
        <v>MIN</v>
      </c>
      <c r="AN1260">
        <f si="201" t="shared"/>
        <v>1</v>
      </c>
      <c r="AO1260">
        <f si="202" t="shared"/>
        <v>2</v>
      </c>
      <c r="AP1260">
        <f si="203" t="shared"/>
        <v>2</v>
      </c>
      <c r="AQ1260">
        <f si="204" t="shared"/>
        <v>1</v>
      </c>
      <c r="AR1260">
        <f si="205" t="shared"/>
        <v>1</v>
      </c>
      <c r="AS1260">
        <f si="206" t="shared"/>
        <v>2</v>
      </c>
      <c r="AT1260">
        <f si="207" t="shared"/>
        <v>2</v>
      </c>
      <c r="AU1260">
        <f si="208" t="shared"/>
        <v>1</v>
      </c>
      <c r="AV1260">
        <f si="209" t="shared"/>
        <v>1</v>
      </c>
      <c r="AW1260">
        <f si="210" t="shared"/>
        <v>2</v>
      </c>
    </row>
    <row r="1261" spans="30:49" x14ac:dyDescent="0.25">
      <c r="AD1261">
        <v>1260</v>
      </c>
      <c r="AE1261" t="str">
        <f>VLOOKUP(Sheet1!B1283,Sheet2!$H$2:$J$300,3,FALSE)</f>
        <v>PHI</v>
      </c>
      <c r="AF1261" t="str">
        <f>VLOOKUP(Sheet1!C1283,Sheet2!$H$2:$J$300,3,FALSE)</f>
        <v>UTA</v>
      </c>
      <c r="AG1261" t="str">
        <f>VLOOKUP(Sheet1!D1283,Sheet2!$H$2:$J$300,3,FALSE)</f>
        <v>PHO</v>
      </c>
      <c r="AH1261" t="str">
        <f>VLOOKUP(Sheet1!E1283,Sheet2!$H$2:$J$300,3,FALSE)</f>
        <v>DEN</v>
      </c>
      <c r="AI1261" t="str">
        <f>VLOOKUP(Sheet1!F1283,Sheet2!$H$2:$J$300,3,FALSE)</f>
        <v>PHO</v>
      </c>
      <c r="AJ1261" t="str">
        <f>VLOOKUP(Sheet1!G1283,Sheet2!$H$2:$J$300,3,FALSE)</f>
        <v>MIN</v>
      </c>
      <c r="AK1261" t="str">
        <f>VLOOKUP(Sheet1!H1283,Sheet2!$H$2:$J$300,3,FALSE)</f>
        <v>PHO</v>
      </c>
      <c r="AL1261" t="str">
        <f>VLOOKUP(Sheet1!I1283,Sheet2!$H$2:$J$300,3,FALSE)</f>
        <v>DEN</v>
      </c>
      <c r="AM1261" t="str">
        <f>VLOOKUP(Sheet1!J1283,Sheet2!$H$2:$J$300,3,FALSE)</f>
        <v>MIN</v>
      </c>
      <c r="AN1261">
        <f si="201" t="shared"/>
        <v>1</v>
      </c>
      <c r="AO1261">
        <f si="202" t="shared"/>
        <v>1</v>
      </c>
      <c r="AP1261">
        <f si="203" t="shared"/>
        <v>3</v>
      </c>
      <c r="AQ1261">
        <f si="204" t="shared"/>
        <v>2</v>
      </c>
      <c r="AR1261">
        <f si="205" t="shared"/>
        <v>3</v>
      </c>
      <c r="AS1261">
        <f si="206" t="shared"/>
        <v>2</v>
      </c>
      <c r="AT1261">
        <f si="207" t="shared"/>
        <v>3</v>
      </c>
      <c r="AU1261">
        <f si="208" t="shared"/>
        <v>2</v>
      </c>
      <c r="AV1261">
        <f si="209" t="shared"/>
        <v>2</v>
      </c>
      <c r="AW1261">
        <f si="210" t="shared"/>
        <v>3</v>
      </c>
    </row>
    <row r="1262" spans="30:49" x14ac:dyDescent="0.25">
      <c r="AD1262">
        <v>1261</v>
      </c>
      <c r="AE1262" t="str">
        <f>VLOOKUP(Sheet1!B1284,Sheet2!$H$2:$J$300,3,FALSE)</f>
        <v>SAC</v>
      </c>
      <c r="AF1262" t="str">
        <f>VLOOKUP(Sheet1!C1284,Sheet2!$H$2:$J$300,3,FALSE)</f>
        <v>PHI</v>
      </c>
      <c r="AG1262" t="str">
        <f>VLOOKUP(Sheet1!D1284,Sheet2!$H$2:$J$300,3,FALSE)</f>
        <v>HOU</v>
      </c>
      <c r="AH1262" t="str">
        <f>VLOOKUP(Sheet1!E1284,Sheet2!$H$2:$J$300,3,FALSE)</f>
        <v>DEN</v>
      </c>
      <c r="AI1262" t="str">
        <f>VLOOKUP(Sheet1!F1284,Sheet2!$H$2:$J$300,3,FALSE)</f>
        <v>PHO</v>
      </c>
      <c r="AJ1262" t="str">
        <f>VLOOKUP(Sheet1!G1284,Sheet2!$H$2:$J$300,3,FALSE)</f>
        <v>PHO</v>
      </c>
      <c r="AK1262" t="str">
        <f>VLOOKUP(Sheet1!H1284,Sheet2!$H$2:$J$300,3,FALSE)</f>
        <v>HOU</v>
      </c>
      <c r="AL1262" t="str">
        <f>VLOOKUP(Sheet1!I1284,Sheet2!$H$2:$J$300,3,FALSE)</f>
        <v>DEN</v>
      </c>
      <c r="AM1262" t="str">
        <f>VLOOKUP(Sheet1!J1284,Sheet2!$H$2:$J$300,3,FALSE)</f>
        <v>PHO</v>
      </c>
      <c r="AN1262">
        <f si="201" t="shared"/>
        <v>1</v>
      </c>
      <c r="AO1262">
        <f si="202" t="shared"/>
        <v>1</v>
      </c>
      <c r="AP1262">
        <f si="203" t="shared"/>
        <v>2</v>
      </c>
      <c r="AQ1262">
        <f si="204" t="shared"/>
        <v>2</v>
      </c>
      <c r="AR1262">
        <f si="205" t="shared"/>
        <v>3</v>
      </c>
      <c r="AS1262">
        <f si="206" t="shared"/>
        <v>3</v>
      </c>
      <c r="AT1262">
        <f si="207" t="shared"/>
        <v>2</v>
      </c>
      <c r="AU1262">
        <f si="208" t="shared"/>
        <v>2</v>
      </c>
      <c r="AV1262">
        <f si="209" t="shared"/>
        <v>3</v>
      </c>
      <c r="AW1262">
        <f si="210" t="shared"/>
        <v>3</v>
      </c>
    </row>
    <row r="1263" spans="30:49" x14ac:dyDescent="0.25">
      <c r="AD1263">
        <v>1262</v>
      </c>
      <c r="AE1263" t="str">
        <f>VLOOKUP(Sheet1!B1285,Sheet2!$H$2:$J$300,3,FALSE)</f>
        <v>PHI</v>
      </c>
      <c r="AF1263" t="str">
        <f>VLOOKUP(Sheet1!C1285,Sheet2!$H$2:$J$300,3,FALSE)</f>
        <v>SAC</v>
      </c>
      <c r="AG1263" t="str">
        <f>VLOOKUP(Sheet1!D1285,Sheet2!$H$2:$J$300,3,FALSE)</f>
        <v>DEN</v>
      </c>
      <c r="AH1263" t="str">
        <f>VLOOKUP(Sheet1!E1285,Sheet2!$H$2:$J$300,3,FALSE)</f>
        <v>DEN</v>
      </c>
      <c r="AI1263" t="str">
        <f>VLOOKUP(Sheet1!F1285,Sheet2!$H$2:$J$300,3,FALSE)</f>
        <v>PHO</v>
      </c>
      <c r="AJ1263" t="str">
        <f>VLOOKUP(Sheet1!G1285,Sheet2!$H$2:$J$300,3,FALSE)</f>
        <v>PHO</v>
      </c>
      <c r="AK1263" t="str">
        <f>VLOOKUP(Sheet1!H1285,Sheet2!$H$2:$J$300,3,FALSE)</f>
        <v>HOU</v>
      </c>
      <c r="AL1263" t="str">
        <f>VLOOKUP(Sheet1!I1285,Sheet2!$H$2:$J$300,3,FALSE)</f>
        <v>PHI</v>
      </c>
      <c r="AM1263" t="str">
        <f>VLOOKUP(Sheet1!J1285,Sheet2!$H$2:$J$300,3,FALSE)</f>
        <v>MIN</v>
      </c>
      <c r="AN1263">
        <f si="201" t="shared"/>
        <v>2</v>
      </c>
      <c r="AO1263">
        <f si="202" t="shared"/>
        <v>1</v>
      </c>
      <c r="AP1263">
        <f si="203" t="shared"/>
        <v>2</v>
      </c>
      <c r="AQ1263">
        <f si="204" t="shared"/>
        <v>2</v>
      </c>
      <c r="AR1263">
        <f si="205" t="shared"/>
        <v>2</v>
      </c>
      <c r="AS1263">
        <f si="206" t="shared"/>
        <v>2</v>
      </c>
      <c r="AT1263">
        <f si="207" t="shared"/>
        <v>1</v>
      </c>
      <c r="AU1263">
        <f si="208" t="shared"/>
        <v>2</v>
      </c>
      <c r="AV1263">
        <f si="209" t="shared"/>
        <v>1</v>
      </c>
      <c r="AW1263">
        <f si="210" t="shared"/>
        <v>2</v>
      </c>
    </row>
    <row r="1264" spans="30:49" x14ac:dyDescent="0.25">
      <c r="AD1264">
        <v>1263</v>
      </c>
      <c r="AE1264" t="str">
        <f>VLOOKUP(Sheet1!B1286,Sheet2!$H$2:$J$300,3,FALSE)</f>
        <v>PHI</v>
      </c>
      <c r="AF1264" t="str">
        <f>VLOOKUP(Sheet1!C1286,Sheet2!$H$2:$J$300,3,FALSE)</f>
        <v>SAC</v>
      </c>
      <c r="AG1264" t="str">
        <f>VLOOKUP(Sheet1!D1286,Sheet2!$H$2:$J$300,3,FALSE)</f>
        <v>DEN</v>
      </c>
      <c r="AH1264" t="str">
        <f>VLOOKUP(Sheet1!E1286,Sheet2!$H$2:$J$300,3,FALSE)</f>
        <v>DEN</v>
      </c>
      <c r="AI1264" t="str">
        <f>VLOOKUP(Sheet1!F1286,Sheet2!$H$2:$J$300,3,FALSE)</f>
        <v>PHO</v>
      </c>
      <c r="AJ1264" t="str">
        <f>VLOOKUP(Sheet1!G1286,Sheet2!$H$2:$J$300,3,FALSE)</f>
        <v>PHO</v>
      </c>
      <c r="AK1264" t="str">
        <f>VLOOKUP(Sheet1!H1286,Sheet2!$H$2:$J$300,3,FALSE)</f>
        <v>HOU</v>
      </c>
      <c r="AL1264" t="str">
        <f>VLOOKUP(Sheet1!I1286,Sheet2!$H$2:$J$300,3,FALSE)</f>
        <v>DEN</v>
      </c>
      <c r="AM1264" t="str">
        <f>VLOOKUP(Sheet1!J1286,Sheet2!$H$2:$J$300,3,FALSE)</f>
        <v>MIN</v>
      </c>
      <c r="AN1264">
        <f si="201" t="shared"/>
        <v>1</v>
      </c>
      <c r="AO1264">
        <f si="202" t="shared"/>
        <v>1</v>
      </c>
      <c r="AP1264">
        <f si="203" t="shared"/>
        <v>3</v>
      </c>
      <c r="AQ1264">
        <f si="204" t="shared"/>
        <v>3</v>
      </c>
      <c r="AR1264">
        <f si="205" t="shared"/>
        <v>2</v>
      </c>
      <c r="AS1264">
        <f si="206" t="shared"/>
        <v>2</v>
      </c>
      <c r="AT1264">
        <f si="207" t="shared"/>
        <v>1</v>
      </c>
      <c r="AU1264">
        <f si="208" t="shared"/>
        <v>3</v>
      </c>
      <c r="AV1264">
        <f si="209" t="shared"/>
        <v>1</v>
      </c>
      <c r="AW1264">
        <f si="210" t="shared"/>
        <v>3</v>
      </c>
    </row>
    <row r="1265" spans="30:49" x14ac:dyDescent="0.25">
      <c r="AD1265">
        <v>1264</v>
      </c>
      <c r="AE1265" t="str">
        <f>VLOOKUP(Sheet1!B1287,Sheet2!$H$2:$J$300,3,FALSE)</f>
        <v>PHI</v>
      </c>
      <c r="AF1265" t="str">
        <f>VLOOKUP(Sheet1!C1287,Sheet2!$H$2:$J$300,3,FALSE)</f>
        <v>UTA</v>
      </c>
      <c r="AG1265" t="str">
        <f>VLOOKUP(Sheet1!D1287,Sheet2!$H$2:$J$300,3,FALSE)</f>
        <v>PHO</v>
      </c>
      <c r="AH1265" t="str">
        <f>VLOOKUP(Sheet1!E1287,Sheet2!$H$2:$J$300,3,FALSE)</f>
        <v>PHI</v>
      </c>
      <c r="AI1265" t="str">
        <f>VLOOKUP(Sheet1!F1287,Sheet2!$H$2:$J$300,3,FALSE)</f>
        <v>PHO</v>
      </c>
      <c r="AJ1265" t="str">
        <f>VLOOKUP(Sheet1!G1287,Sheet2!$H$2:$J$300,3,FALSE)</f>
        <v>PHI</v>
      </c>
      <c r="AK1265" t="str">
        <f>VLOOKUP(Sheet1!H1287,Sheet2!$H$2:$J$300,3,FALSE)</f>
        <v>PHO</v>
      </c>
      <c r="AL1265" t="str">
        <f>VLOOKUP(Sheet1!I1287,Sheet2!$H$2:$J$300,3,FALSE)</f>
        <v>MIN</v>
      </c>
      <c r="AM1265" t="str">
        <f>VLOOKUP(Sheet1!J1287,Sheet2!$H$2:$J$300,3,FALSE)</f>
        <v>PHO</v>
      </c>
      <c r="AN1265">
        <f si="201" t="shared"/>
        <v>3</v>
      </c>
      <c r="AO1265">
        <f si="202" t="shared"/>
        <v>1</v>
      </c>
      <c r="AP1265">
        <f si="203" t="shared"/>
        <v>4</v>
      </c>
      <c r="AQ1265">
        <f si="204" t="shared"/>
        <v>3</v>
      </c>
      <c r="AR1265">
        <f si="205" t="shared"/>
        <v>4</v>
      </c>
      <c r="AS1265">
        <f si="206" t="shared"/>
        <v>3</v>
      </c>
      <c r="AT1265">
        <f si="207" t="shared"/>
        <v>4</v>
      </c>
      <c r="AU1265">
        <f si="208" t="shared"/>
        <v>1</v>
      </c>
      <c r="AV1265">
        <f si="209" t="shared"/>
        <v>4</v>
      </c>
      <c r="AW1265">
        <f si="210" t="shared"/>
        <v>4</v>
      </c>
    </row>
    <row r="1266" spans="30:49" x14ac:dyDescent="0.25">
      <c r="AD1266">
        <v>1265</v>
      </c>
      <c r="AE1266" t="str">
        <f>VLOOKUP(Sheet1!B1288,Sheet2!$H$2:$J$300,3,FALSE)</f>
        <v>PHI</v>
      </c>
      <c r="AF1266" t="str">
        <f>VLOOKUP(Sheet1!C1288,Sheet2!$H$2:$J$300,3,FALSE)</f>
        <v>PHI</v>
      </c>
      <c r="AG1266" t="str">
        <f>VLOOKUP(Sheet1!D1288,Sheet2!$H$2:$J$300,3,FALSE)</f>
        <v>PHO</v>
      </c>
      <c r="AH1266" t="str">
        <f>VLOOKUP(Sheet1!E1288,Sheet2!$H$2:$J$300,3,FALSE)</f>
        <v>HOU</v>
      </c>
      <c r="AI1266" t="str">
        <f>VLOOKUP(Sheet1!F1288,Sheet2!$H$2:$J$300,3,FALSE)</f>
        <v>PHO</v>
      </c>
      <c r="AJ1266" t="str">
        <f>VLOOKUP(Sheet1!G1288,Sheet2!$H$2:$J$300,3,FALSE)</f>
        <v>PHO</v>
      </c>
      <c r="AK1266" t="str">
        <f>VLOOKUP(Sheet1!H1288,Sheet2!$H$2:$J$300,3,FALSE)</f>
        <v>PHO</v>
      </c>
      <c r="AL1266" t="str">
        <f>VLOOKUP(Sheet1!I1288,Sheet2!$H$2:$J$300,3,FALSE)</f>
        <v>UTA</v>
      </c>
      <c r="AM1266" t="str">
        <f>VLOOKUP(Sheet1!J1288,Sheet2!$H$2:$J$300,3,FALSE)</f>
        <v>DEN</v>
      </c>
      <c r="AN1266">
        <f si="201" t="shared"/>
        <v>2</v>
      </c>
      <c r="AO1266">
        <f si="202" t="shared"/>
        <v>2</v>
      </c>
      <c r="AP1266">
        <f si="203" t="shared"/>
        <v>4</v>
      </c>
      <c r="AQ1266">
        <f si="204" t="shared"/>
        <v>1</v>
      </c>
      <c r="AR1266">
        <f si="205" t="shared"/>
        <v>4</v>
      </c>
      <c r="AS1266">
        <f si="206" t="shared"/>
        <v>4</v>
      </c>
      <c r="AT1266">
        <f si="207" t="shared"/>
        <v>4</v>
      </c>
      <c r="AU1266">
        <f si="208" t="shared"/>
        <v>1</v>
      </c>
      <c r="AV1266">
        <f si="209" t="shared"/>
        <v>1</v>
      </c>
      <c r="AW1266">
        <f si="210" t="shared"/>
        <v>4</v>
      </c>
    </row>
    <row r="1267" spans="30:49" x14ac:dyDescent="0.25">
      <c r="AD1267">
        <v>1266</v>
      </c>
      <c r="AE1267" t="str">
        <f>VLOOKUP(Sheet1!B1289,Sheet2!$H$2:$J$300,3,FALSE)</f>
        <v>PHI</v>
      </c>
      <c r="AF1267" t="str">
        <f>VLOOKUP(Sheet1!C1289,Sheet2!$H$2:$J$300,3,FALSE)</f>
        <v>SAC</v>
      </c>
      <c r="AG1267" t="str">
        <f>VLOOKUP(Sheet1!D1289,Sheet2!$H$2:$J$300,3,FALSE)</f>
        <v>UTA</v>
      </c>
      <c r="AH1267" t="str">
        <f>VLOOKUP(Sheet1!E1289,Sheet2!$H$2:$J$300,3,FALSE)</f>
        <v>DEN</v>
      </c>
      <c r="AI1267" t="str">
        <f>VLOOKUP(Sheet1!F1289,Sheet2!$H$2:$J$300,3,FALSE)</f>
        <v>PHI</v>
      </c>
      <c r="AJ1267" t="str">
        <f>VLOOKUP(Sheet1!G1289,Sheet2!$H$2:$J$300,3,FALSE)</f>
        <v>HOU</v>
      </c>
      <c r="AK1267" t="str">
        <f>VLOOKUP(Sheet1!H1289,Sheet2!$H$2:$J$300,3,FALSE)</f>
        <v>ATL</v>
      </c>
      <c r="AL1267" t="str">
        <f>VLOOKUP(Sheet1!I1289,Sheet2!$H$2:$J$300,3,FALSE)</f>
        <v>PHO</v>
      </c>
      <c r="AM1267" t="str">
        <f>VLOOKUP(Sheet1!J1289,Sheet2!$H$2:$J$300,3,FALSE)</f>
        <v>UTA</v>
      </c>
      <c r="AN1267">
        <f si="201" t="shared"/>
        <v>2</v>
      </c>
      <c r="AO1267">
        <f si="202" t="shared"/>
        <v>1</v>
      </c>
      <c r="AP1267">
        <f si="203" t="shared"/>
        <v>2</v>
      </c>
      <c r="AQ1267">
        <f si="204" t="shared"/>
        <v>1</v>
      </c>
      <c r="AR1267">
        <f si="205" t="shared"/>
        <v>2</v>
      </c>
      <c r="AS1267">
        <f si="206" t="shared"/>
        <v>1</v>
      </c>
      <c r="AT1267">
        <f si="207" t="shared"/>
        <v>1</v>
      </c>
      <c r="AU1267">
        <f si="208" t="shared"/>
        <v>1</v>
      </c>
      <c r="AV1267">
        <f si="209" t="shared"/>
        <v>2</v>
      </c>
      <c r="AW1267">
        <f si="210" t="shared"/>
        <v>2</v>
      </c>
    </row>
    <row r="1268" spans="30:49" x14ac:dyDescent="0.25">
      <c r="AD1268">
        <v>1267</v>
      </c>
      <c r="AE1268" t="str">
        <f>VLOOKUP(Sheet1!B1290,Sheet2!$H$2:$J$300,3,FALSE)</f>
        <v>PHI</v>
      </c>
      <c r="AF1268" t="str">
        <f>VLOOKUP(Sheet1!C1290,Sheet2!$H$2:$J$300,3,FALSE)</f>
        <v>ATL</v>
      </c>
      <c r="AG1268" t="str">
        <f>VLOOKUP(Sheet1!D1290,Sheet2!$H$2:$J$300,3,FALSE)</f>
        <v>PHI</v>
      </c>
      <c r="AH1268" t="str">
        <f>VLOOKUP(Sheet1!E1290,Sheet2!$H$2:$J$300,3,FALSE)</f>
        <v>DEN</v>
      </c>
      <c r="AI1268" t="str">
        <f>VLOOKUP(Sheet1!F1290,Sheet2!$H$2:$J$300,3,FALSE)</f>
        <v>UTA</v>
      </c>
      <c r="AJ1268" t="str">
        <f>VLOOKUP(Sheet1!G1290,Sheet2!$H$2:$J$300,3,FALSE)</f>
        <v>SAC</v>
      </c>
      <c r="AK1268" t="str">
        <f>VLOOKUP(Sheet1!H1290,Sheet2!$H$2:$J$300,3,FALSE)</f>
        <v>HOU</v>
      </c>
      <c r="AL1268" t="str">
        <f>VLOOKUP(Sheet1!I1290,Sheet2!$H$2:$J$300,3,FALSE)</f>
        <v>DEN</v>
      </c>
      <c r="AM1268" t="str">
        <f>VLOOKUP(Sheet1!J1290,Sheet2!$H$2:$J$300,3,FALSE)</f>
        <v>PHO</v>
      </c>
      <c r="AN1268">
        <f si="201" t="shared"/>
        <v>2</v>
      </c>
      <c r="AO1268">
        <f si="202" t="shared"/>
        <v>1</v>
      </c>
      <c r="AP1268">
        <f si="203" t="shared"/>
        <v>2</v>
      </c>
      <c r="AQ1268">
        <f si="204" t="shared"/>
        <v>2</v>
      </c>
      <c r="AR1268">
        <f si="205" t="shared"/>
        <v>1</v>
      </c>
      <c r="AS1268">
        <f si="206" t="shared"/>
        <v>1</v>
      </c>
      <c r="AT1268">
        <f si="207" t="shared"/>
        <v>1</v>
      </c>
      <c r="AU1268">
        <f si="208" t="shared"/>
        <v>2</v>
      </c>
      <c r="AV1268">
        <f si="209" t="shared"/>
        <v>1</v>
      </c>
      <c r="AW1268">
        <f si="210" t="shared"/>
        <v>2</v>
      </c>
    </row>
    <row r="1269" spans="30:49" x14ac:dyDescent="0.25">
      <c r="AD1269">
        <v>1268</v>
      </c>
      <c r="AE1269" t="str">
        <f>VLOOKUP(Sheet1!B1291,Sheet2!$H$2:$J$300,3,FALSE)</f>
        <v>PHI</v>
      </c>
      <c r="AF1269" t="str">
        <f>VLOOKUP(Sheet1!C1291,Sheet2!$H$2:$J$300,3,FALSE)</f>
        <v>MIN</v>
      </c>
      <c r="AG1269" t="str">
        <f>VLOOKUP(Sheet1!D1291,Sheet2!$H$2:$J$300,3,FALSE)</f>
        <v>PHI</v>
      </c>
      <c r="AH1269" t="str">
        <f>VLOOKUP(Sheet1!E1291,Sheet2!$H$2:$J$300,3,FALSE)</f>
        <v>DEN</v>
      </c>
      <c r="AI1269" t="str">
        <f>VLOOKUP(Sheet1!F1291,Sheet2!$H$2:$J$300,3,FALSE)</f>
        <v>UTA</v>
      </c>
      <c r="AJ1269" t="str">
        <f>VLOOKUP(Sheet1!G1291,Sheet2!$H$2:$J$300,3,FALSE)</f>
        <v>MIN</v>
      </c>
      <c r="AK1269" t="str">
        <f>VLOOKUP(Sheet1!H1291,Sheet2!$H$2:$J$300,3,FALSE)</f>
        <v>HOU</v>
      </c>
      <c r="AL1269" t="str">
        <f>VLOOKUP(Sheet1!I1291,Sheet2!$H$2:$J$300,3,FALSE)</f>
        <v>ATL</v>
      </c>
      <c r="AM1269" t="str">
        <f>VLOOKUP(Sheet1!J1291,Sheet2!$H$2:$J$300,3,FALSE)</f>
        <v>UTA</v>
      </c>
      <c r="AN1269">
        <f si="201" t="shared"/>
        <v>2</v>
      </c>
      <c r="AO1269">
        <f si="202" t="shared"/>
        <v>2</v>
      </c>
      <c r="AP1269">
        <f si="203" t="shared"/>
        <v>2</v>
      </c>
      <c r="AQ1269">
        <f si="204" t="shared"/>
        <v>1</v>
      </c>
      <c r="AR1269">
        <f si="205" t="shared"/>
        <v>2</v>
      </c>
      <c r="AS1269">
        <f si="206" t="shared"/>
        <v>2</v>
      </c>
      <c r="AT1269">
        <f si="207" t="shared"/>
        <v>1</v>
      </c>
      <c r="AU1269">
        <f si="208" t="shared"/>
        <v>1</v>
      </c>
      <c r="AV1269">
        <f si="209" t="shared"/>
        <v>2</v>
      </c>
      <c r="AW1269">
        <f si="210" t="shared"/>
        <v>2</v>
      </c>
    </row>
    <row r="1270" spans="30:49" x14ac:dyDescent="0.25">
      <c r="AD1270">
        <v>1269</v>
      </c>
      <c r="AE1270" t="str">
        <f>VLOOKUP(Sheet1!B1292,Sheet2!$H$2:$J$300,3,FALSE)</f>
        <v>SAC</v>
      </c>
      <c r="AF1270" t="str">
        <f>VLOOKUP(Sheet1!C1292,Sheet2!$H$2:$J$300,3,FALSE)</f>
        <v>MIN</v>
      </c>
      <c r="AG1270" t="str">
        <f>VLOOKUP(Sheet1!D1292,Sheet2!$H$2:$J$300,3,FALSE)</f>
        <v>HOU</v>
      </c>
      <c r="AH1270" t="str">
        <f>VLOOKUP(Sheet1!E1292,Sheet2!$H$2:$J$300,3,FALSE)</f>
        <v>DEN</v>
      </c>
      <c r="AI1270" t="str">
        <f>VLOOKUP(Sheet1!F1292,Sheet2!$H$2:$J$300,3,FALSE)</f>
        <v>PHO</v>
      </c>
      <c r="AJ1270" t="str">
        <f>VLOOKUP(Sheet1!G1292,Sheet2!$H$2:$J$300,3,FALSE)</f>
        <v>PHO</v>
      </c>
      <c r="AK1270" t="str">
        <f>VLOOKUP(Sheet1!H1292,Sheet2!$H$2:$J$300,3,FALSE)</f>
        <v>ATL</v>
      </c>
      <c r="AL1270" t="str">
        <f>VLOOKUP(Sheet1!I1292,Sheet2!$H$2:$J$300,3,FALSE)</f>
        <v>SAC</v>
      </c>
      <c r="AM1270" t="str">
        <f>VLOOKUP(Sheet1!J1292,Sheet2!$H$2:$J$300,3,FALSE)</f>
        <v>SAC</v>
      </c>
      <c r="AN1270">
        <f si="201" t="shared"/>
        <v>3</v>
      </c>
      <c r="AO1270">
        <f si="202" t="shared"/>
        <v>1</v>
      </c>
      <c r="AP1270">
        <f si="203" t="shared"/>
        <v>1</v>
      </c>
      <c r="AQ1270">
        <f si="204" t="shared"/>
        <v>1</v>
      </c>
      <c r="AR1270">
        <f si="205" t="shared"/>
        <v>2</v>
      </c>
      <c r="AS1270">
        <f si="206" t="shared"/>
        <v>2</v>
      </c>
      <c r="AT1270">
        <f si="207" t="shared"/>
        <v>1</v>
      </c>
      <c r="AU1270">
        <f si="208" t="shared"/>
        <v>3</v>
      </c>
      <c r="AV1270">
        <f si="209" t="shared"/>
        <v>3</v>
      </c>
      <c r="AW1270">
        <f si="210" t="shared"/>
        <v>3</v>
      </c>
    </row>
    <row r="1271" spans="30:49" x14ac:dyDescent="0.25">
      <c r="AD1271">
        <v>1270</v>
      </c>
      <c r="AE1271" t="str">
        <f>VLOOKUP(Sheet1!B1293,Sheet2!$H$2:$J$300,3,FALSE)</f>
        <v>PHI</v>
      </c>
      <c r="AF1271" t="str">
        <f>VLOOKUP(Sheet1!C1293,Sheet2!$H$2:$J$300,3,FALSE)</f>
        <v>UTA</v>
      </c>
      <c r="AG1271" t="str">
        <f>VLOOKUP(Sheet1!D1293,Sheet2!$H$2:$J$300,3,FALSE)</f>
        <v>PHO</v>
      </c>
      <c r="AH1271" t="str">
        <f>VLOOKUP(Sheet1!E1293,Sheet2!$H$2:$J$300,3,FALSE)</f>
        <v>DEN</v>
      </c>
      <c r="AI1271" t="str">
        <f>VLOOKUP(Sheet1!F1293,Sheet2!$H$2:$J$300,3,FALSE)</f>
        <v>PHO</v>
      </c>
      <c r="AJ1271" t="str">
        <f>VLOOKUP(Sheet1!G1293,Sheet2!$H$2:$J$300,3,FALSE)</f>
        <v>SAC</v>
      </c>
      <c r="AK1271" t="str">
        <f>VLOOKUP(Sheet1!H1293,Sheet2!$H$2:$J$300,3,FALSE)</f>
        <v>HOU</v>
      </c>
      <c r="AL1271" t="str">
        <f>VLOOKUP(Sheet1!I1293,Sheet2!$H$2:$J$300,3,FALSE)</f>
        <v>PHO</v>
      </c>
      <c r="AM1271" t="str">
        <f>VLOOKUP(Sheet1!J1293,Sheet2!$H$2:$J$300,3,FALSE)</f>
        <v>PHO</v>
      </c>
      <c r="AN1271">
        <f si="201" t="shared"/>
        <v>1</v>
      </c>
      <c r="AO1271">
        <f si="202" t="shared"/>
        <v>1</v>
      </c>
      <c r="AP1271">
        <f si="203" t="shared"/>
        <v>4</v>
      </c>
      <c r="AQ1271">
        <f si="204" t="shared"/>
        <v>1</v>
      </c>
      <c r="AR1271">
        <f si="205" t="shared"/>
        <v>4</v>
      </c>
      <c r="AS1271">
        <f si="206" t="shared"/>
        <v>1</v>
      </c>
      <c r="AT1271">
        <f si="207" t="shared"/>
        <v>1</v>
      </c>
      <c r="AU1271">
        <f si="208" t="shared"/>
        <v>4</v>
      </c>
      <c r="AV1271">
        <f si="209" t="shared"/>
        <v>4</v>
      </c>
      <c r="AW1271">
        <f si="210" t="shared"/>
        <v>4</v>
      </c>
    </row>
    <row r="1272" spans="30:49" x14ac:dyDescent="0.25">
      <c r="AD1272">
        <v>1271</v>
      </c>
      <c r="AE1272" t="str">
        <f>VLOOKUP(Sheet1!B1294,Sheet2!$H$2:$J$300,3,FALSE)</f>
        <v>PHI</v>
      </c>
      <c r="AF1272" t="str">
        <f>VLOOKUP(Sheet1!C1294,Sheet2!$H$2:$J$300,3,FALSE)</f>
        <v>UTA</v>
      </c>
      <c r="AG1272" t="str">
        <f>VLOOKUP(Sheet1!D1294,Sheet2!$H$2:$J$300,3,FALSE)</f>
        <v>PHO</v>
      </c>
      <c r="AH1272" t="str">
        <f>VLOOKUP(Sheet1!E1294,Sheet2!$H$2:$J$300,3,FALSE)</f>
        <v>DEN</v>
      </c>
      <c r="AI1272" t="str">
        <f>VLOOKUP(Sheet1!F1294,Sheet2!$H$2:$J$300,3,FALSE)</f>
        <v>DEN</v>
      </c>
      <c r="AJ1272" t="str">
        <f>VLOOKUP(Sheet1!G1294,Sheet2!$H$2:$J$300,3,FALSE)</f>
        <v>UTA</v>
      </c>
      <c r="AK1272" t="str">
        <f>VLOOKUP(Sheet1!H1294,Sheet2!$H$2:$J$300,3,FALSE)</f>
        <v>PHO</v>
      </c>
      <c r="AL1272" t="str">
        <f>VLOOKUP(Sheet1!I1294,Sheet2!$H$2:$J$300,3,FALSE)</f>
        <v>ATL</v>
      </c>
      <c r="AM1272" t="str">
        <f>VLOOKUP(Sheet1!J1294,Sheet2!$H$2:$J$300,3,FALSE)</f>
        <v>UTA</v>
      </c>
      <c r="AN1272">
        <f si="201" t="shared"/>
        <v>1</v>
      </c>
      <c r="AO1272">
        <f si="202" t="shared"/>
        <v>3</v>
      </c>
      <c r="AP1272">
        <f si="203" t="shared"/>
        <v>2</v>
      </c>
      <c r="AQ1272">
        <f si="204" t="shared"/>
        <v>2</v>
      </c>
      <c r="AR1272">
        <f si="205" t="shared"/>
        <v>2</v>
      </c>
      <c r="AS1272">
        <f si="206" t="shared"/>
        <v>3</v>
      </c>
      <c r="AT1272">
        <f si="207" t="shared"/>
        <v>2</v>
      </c>
      <c r="AU1272">
        <f si="208" t="shared"/>
        <v>1</v>
      </c>
      <c r="AV1272">
        <f si="209" t="shared"/>
        <v>3</v>
      </c>
      <c r="AW1272">
        <f si="210" t="shared"/>
        <v>3</v>
      </c>
    </row>
    <row r="1273" spans="30:49" x14ac:dyDescent="0.25">
      <c r="AD1273">
        <v>1272</v>
      </c>
      <c r="AE1273" t="str">
        <f>VLOOKUP(Sheet1!B1295,Sheet2!$H$2:$J$300,3,FALSE)</f>
        <v>PHI</v>
      </c>
      <c r="AF1273" t="str">
        <f>VLOOKUP(Sheet1!C1295,Sheet2!$H$2:$J$300,3,FALSE)</f>
        <v>ATL</v>
      </c>
      <c r="AG1273" t="str">
        <f>VLOOKUP(Sheet1!D1295,Sheet2!$H$2:$J$300,3,FALSE)</f>
        <v>MIN</v>
      </c>
      <c r="AH1273" t="str">
        <f>VLOOKUP(Sheet1!E1295,Sheet2!$H$2:$J$300,3,FALSE)</f>
        <v>DEN</v>
      </c>
      <c r="AI1273" t="str">
        <f>VLOOKUP(Sheet1!F1295,Sheet2!$H$2:$J$300,3,FALSE)</f>
        <v>PHO</v>
      </c>
      <c r="AJ1273" t="str">
        <f>VLOOKUP(Sheet1!G1295,Sheet2!$H$2:$J$300,3,FALSE)</f>
        <v>UTA</v>
      </c>
      <c r="AK1273" t="str">
        <f>VLOOKUP(Sheet1!H1295,Sheet2!$H$2:$J$300,3,FALSE)</f>
        <v>HOU</v>
      </c>
      <c r="AL1273" t="str">
        <f>VLOOKUP(Sheet1!I1295,Sheet2!$H$2:$J$300,3,FALSE)</f>
        <v>PHO</v>
      </c>
      <c r="AM1273" t="str">
        <f>VLOOKUP(Sheet1!J1295,Sheet2!$H$2:$J$300,3,FALSE)</f>
        <v>UTA</v>
      </c>
      <c r="AN1273">
        <f si="201" t="shared"/>
        <v>1</v>
      </c>
      <c r="AO1273">
        <f si="202" t="shared"/>
        <v>1</v>
      </c>
      <c r="AP1273">
        <f si="203" t="shared"/>
        <v>1</v>
      </c>
      <c r="AQ1273">
        <f si="204" t="shared"/>
        <v>1</v>
      </c>
      <c r="AR1273">
        <f si="205" t="shared"/>
        <v>2</v>
      </c>
      <c r="AS1273">
        <f si="206" t="shared"/>
        <v>2</v>
      </c>
      <c r="AT1273">
        <f si="207" t="shared"/>
        <v>1</v>
      </c>
      <c r="AU1273">
        <f si="208" t="shared"/>
        <v>2</v>
      </c>
      <c r="AV1273">
        <f si="209" t="shared"/>
        <v>2</v>
      </c>
      <c r="AW1273">
        <f si="210" t="shared"/>
        <v>2</v>
      </c>
    </row>
    <row r="1274" spans="30:49" x14ac:dyDescent="0.25">
      <c r="AD1274">
        <v>1273</v>
      </c>
      <c r="AE1274" t="str">
        <f>VLOOKUP(Sheet1!B1296,Sheet2!$H$2:$J$300,3,FALSE)</f>
        <v>SAC</v>
      </c>
      <c r="AF1274" t="str">
        <f>VLOOKUP(Sheet1!C1296,Sheet2!$H$2:$J$300,3,FALSE)</f>
        <v>PHI</v>
      </c>
      <c r="AG1274" t="str">
        <f>VLOOKUP(Sheet1!D1296,Sheet2!$H$2:$J$300,3,FALSE)</f>
        <v>PHO</v>
      </c>
      <c r="AH1274" t="str">
        <f>VLOOKUP(Sheet1!E1296,Sheet2!$H$2:$J$300,3,FALSE)</f>
        <v>DEN</v>
      </c>
      <c r="AI1274" t="str">
        <f>VLOOKUP(Sheet1!F1296,Sheet2!$H$2:$J$300,3,FALSE)</f>
        <v>DEN</v>
      </c>
      <c r="AJ1274" t="str">
        <f>VLOOKUP(Sheet1!G1296,Sheet2!$H$2:$J$300,3,FALSE)</f>
        <v>PHO</v>
      </c>
      <c r="AK1274" t="str">
        <f>VLOOKUP(Sheet1!H1296,Sheet2!$H$2:$J$300,3,FALSE)</f>
        <v>HOU</v>
      </c>
      <c r="AL1274" t="str">
        <f>VLOOKUP(Sheet1!I1296,Sheet2!$H$2:$J$300,3,FALSE)</f>
        <v>DEN</v>
      </c>
      <c r="AM1274" t="str">
        <f>VLOOKUP(Sheet1!J1296,Sheet2!$H$2:$J$300,3,FALSE)</f>
        <v>MIN</v>
      </c>
      <c r="AN1274">
        <f si="201" t="shared"/>
        <v>1</v>
      </c>
      <c r="AO1274">
        <f si="202" t="shared"/>
        <v>1</v>
      </c>
      <c r="AP1274">
        <f si="203" t="shared"/>
        <v>2</v>
      </c>
      <c r="AQ1274">
        <f si="204" t="shared"/>
        <v>3</v>
      </c>
      <c r="AR1274">
        <f si="205" t="shared"/>
        <v>3</v>
      </c>
      <c r="AS1274">
        <f si="206" t="shared"/>
        <v>2</v>
      </c>
      <c r="AT1274">
        <f si="207" t="shared"/>
        <v>1</v>
      </c>
      <c r="AU1274">
        <f si="208" t="shared"/>
        <v>3</v>
      </c>
      <c r="AV1274">
        <f si="209" t="shared"/>
        <v>1</v>
      </c>
      <c r="AW1274">
        <f si="210" t="shared"/>
        <v>3</v>
      </c>
    </row>
    <row r="1275" spans="30:49" x14ac:dyDescent="0.25">
      <c r="AD1275">
        <v>1274</v>
      </c>
      <c r="AE1275" t="str">
        <f>VLOOKUP(Sheet1!B1297,Sheet2!$H$2:$J$300,3,FALSE)</f>
        <v>PHI</v>
      </c>
      <c r="AF1275" t="str">
        <f>VLOOKUP(Sheet1!C1297,Sheet2!$H$2:$J$300,3,FALSE)</f>
        <v>MIN</v>
      </c>
      <c r="AG1275" t="str">
        <f>VLOOKUP(Sheet1!D1297,Sheet2!$H$2:$J$300,3,FALSE)</f>
        <v>PHI</v>
      </c>
      <c r="AH1275" t="str">
        <f>VLOOKUP(Sheet1!E1297,Sheet2!$H$2:$J$300,3,FALSE)</f>
        <v>MIN</v>
      </c>
      <c r="AI1275" t="str">
        <f>VLOOKUP(Sheet1!F1297,Sheet2!$H$2:$J$300,3,FALSE)</f>
        <v>UTA</v>
      </c>
      <c r="AJ1275" t="str">
        <f>VLOOKUP(Sheet1!G1297,Sheet2!$H$2:$J$300,3,FALSE)</f>
        <v>UTA</v>
      </c>
      <c r="AK1275" t="str">
        <f>VLOOKUP(Sheet1!H1297,Sheet2!$H$2:$J$300,3,FALSE)</f>
        <v>SAC</v>
      </c>
      <c r="AL1275" t="str">
        <f>VLOOKUP(Sheet1!I1297,Sheet2!$H$2:$J$300,3,FALSE)</f>
        <v>PHO</v>
      </c>
      <c r="AM1275" t="str">
        <f>VLOOKUP(Sheet1!J1297,Sheet2!$H$2:$J$300,3,FALSE)</f>
        <v>UTA</v>
      </c>
      <c r="AN1275">
        <f si="201" t="shared"/>
        <v>2</v>
      </c>
      <c r="AO1275">
        <f si="202" t="shared"/>
        <v>2</v>
      </c>
      <c r="AP1275">
        <f si="203" t="shared"/>
        <v>2</v>
      </c>
      <c r="AQ1275">
        <f si="204" t="shared"/>
        <v>2</v>
      </c>
      <c r="AR1275">
        <f si="205" t="shared"/>
        <v>3</v>
      </c>
      <c r="AS1275">
        <f si="206" t="shared"/>
        <v>3</v>
      </c>
      <c r="AT1275">
        <f si="207" t="shared"/>
        <v>1</v>
      </c>
      <c r="AU1275">
        <f si="208" t="shared"/>
        <v>1</v>
      </c>
      <c r="AV1275">
        <f si="209" t="shared"/>
        <v>3</v>
      </c>
      <c r="AW1275">
        <f si="210" t="shared"/>
        <v>3</v>
      </c>
    </row>
    <row r="1276" spans="30:49" x14ac:dyDescent="0.25">
      <c r="AD1276">
        <v>1275</v>
      </c>
      <c r="AE1276" t="str">
        <f>VLOOKUP(Sheet1!B1298,Sheet2!$H$2:$J$300,3,FALSE)</f>
        <v>PHI</v>
      </c>
      <c r="AF1276" t="str">
        <f>VLOOKUP(Sheet1!C1298,Sheet2!$H$2:$J$300,3,FALSE)</f>
        <v>SAC</v>
      </c>
      <c r="AG1276" t="str">
        <f>VLOOKUP(Sheet1!D1298,Sheet2!$H$2:$J$300,3,FALSE)</f>
        <v>PHO</v>
      </c>
      <c r="AH1276" t="str">
        <f>VLOOKUP(Sheet1!E1298,Sheet2!$H$2:$J$300,3,FALSE)</f>
        <v>DEN</v>
      </c>
      <c r="AI1276" t="str">
        <f>VLOOKUP(Sheet1!F1298,Sheet2!$H$2:$J$300,3,FALSE)</f>
        <v>PHO</v>
      </c>
      <c r="AJ1276" t="str">
        <f>VLOOKUP(Sheet1!G1298,Sheet2!$H$2:$J$300,3,FALSE)</f>
        <v>HOU</v>
      </c>
      <c r="AK1276" t="str">
        <f>VLOOKUP(Sheet1!H1298,Sheet2!$H$2:$J$300,3,FALSE)</f>
        <v>ATL</v>
      </c>
      <c r="AL1276" t="str">
        <f>VLOOKUP(Sheet1!I1298,Sheet2!$H$2:$J$300,3,FALSE)</f>
        <v>DEN</v>
      </c>
      <c r="AM1276" t="str">
        <f>VLOOKUP(Sheet1!J1298,Sheet2!$H$2:$J$300,3,FALSE)</f>
        <v>UTA</v>
      </c>
      <c r="AN1276">
        <f si="201" t="shared"/>
        <v>1</v>
      </c>
      <c r="AO1276">
        <f si="202" t="shared"/>
        <v>1</v>
      </c>
      <c r="AP1276">
        <f si="203" t="shared"/>
        <v>2</v>
      </c>
      <c r="AQ1276">
        <f si="204" t="shared"/>
        <v>2</v>
      </c>
      <c r="AR1276">
        <f si="205" t="shared"/>
        <v>2</v>
      </c>
      <c r="AS1276">
        <f si="206" t="shared"/>
        <v>1</v>
      </c>
      <c r="AT1276">
        <f si="207" t="shared"/>
        <v>1</v>
      </c>
      <c r="AU1276">
        <f si="208" t="shared"/>
        <v>2</v>
      </c>
      <c r="AV1276">
        <f si="209" t="shared"/>
        <v>1</v>
      </c>
      <c r="AW1276">
        <f si="210" t="shared"/>
        <v>2</v>
      </c>
    </row>
    <row r="1277" spans="30:49" x14ac:dyDescent="0.25">
      <c r="AD1277">
        <v>1276</v>
      </c>
      <c r="AE1277" t="str">
        <f>VLOOKUP(Sheet1!B1299,Sheet2!$H$2:$J$300,3,FALSE)</f>
        <v>SAC</v>
      </c>
      <c r="AF1277" t="str">
        <f>VLOOKUP(Sheet1!C1299,Sheet2!$H$2:$J$300,3,FALSE)</f>
        <v>PHO</v>
      </c>
      <c r="AG1277" t="str">
        <f>VLOOKUP(Sheet1!D1299,Sheet2!$H$2:$J$300,3,FALSE)</f>
        <v>PHO</v>
      </c>
      <c r="AH1277" t="str">
        <f>VLOOKUP(Sheet1!E1299,Sheet2!$H$2:$J$300,3,FALSE)</f>
        <v>PHI</v>
      </c>
      <c r="AI1277" t="str">
        <f>VLOOKUP(Sheet1!F1299,Sheet2!$H$2:$J$300,3,FALSE)</f>
        <v>PHO</v>
      </c>
      <c r="AJ1277" t="str">
        <f>VLOOKUP(Sheet1!G1299,Sheet2!$H$2:$J$300,3,FALSE)</f>
        <v>HOU</v>
      </c>
      <c r="AK1277" t="str">
        <f>VLOOKUP(Sheet1!H1299,Sheet2!$H$2:$J$300,3,FALSE)</f>
        <v>ATL</v>
      </c>
      <c r="AL1277" t="str">
        <f>VLOOKUP(Sheet1!I1299,Sheet2!$H$2:$J$300,3,FALSE)</f>
        <v>DEN</v>
      </c>
      <c r="AM1277" t="str">
        <f>VLOOKUP(Sheet1!J1299,Sheet2!$H$2:$J$300,3,FALSE)</f>
        <v>UTA</v>
      </c>
      <c r="AN1277">
        <f si="201" t="shared"/>
        <v>1</v>
      </c>
      <c r="AO1277">
        <f si="202" t="shared"/>
        <v>3</v>
      </c>
      <c r="AP1277">
        <f si="203" t="shared"/>
        <v>3</v>
      </c>
      <c r="AQ1277">
        <f si="204" t="shared"/>
        <v>1</v>
      </c>
      <c r="AR1277">
        <f si="205" t="shared"/>
        <v>3</v>
      </c>
      <c r="AS1277">
        <f si="206" t="shared"/>
        <v>1</v>
      </c>
      <c r="AT1277">
        <f si="207" t="shared"/>
        <v>1</v>
      </c>
      <c r="AU1277">
        <f si="208" t="shared"/>
        <v>1</v>
      </c>
      <c r="AV1277">
        <f si="209" t="shared"/>
        <v>1</v>
      </c>
      <c r="AW1277">
        <f si="210" t="shared"/>
        <v>3</v>
      </c>
    </row>
    <row r="1278" spans="30:49" x14ac:dyDescent="0.25">
      <c r="AD1278">
        <v>1277</v>
      </c>
      <c r="AE1278" t="str">
        <f>VLOOKUP(Sheet1!B1300,Sheet2!$H$2:$J$300,3,FALSE)</f>
        <v>SAC</v>
      </c>
      <c r="AF1278" t="str">
        <f>VLOOKUP(Sheet1!C1300,Sheet2!$H$2:$J$300,3,FALSE)</f>
        <v>MIN</v>
      </c>
      <c r="AG1278" t="str">
        <f>VLOOKUP(Sheet1!D1300,Sheet2!$H$2:$J$300,3,FALSE)</f>
        <v>PHO</v>
      </c>
      <c r="AH1278" t="str">
        <f>VLOOKUP(Sheet1!E1300,Sheet2!$H$2:$J$300,3,FALSE)</f>
        <v>PHI</v>
      </c>
      <c r="AI1278" t="str">
        <f>VLOOKUP(Sheet1!F1300,Sheet2!$H$2:$J$300,3,FALSE)</f>
        <v>PHO</v>
      </c>
      <c r="AJ1278" t="str">
        <f>VLOOKUP(Sheet1!G1300,Sheet2!$H$2:$J$300,3,FALSE)</f>
        <v>UTA</v>
      </c>
      <c r="AK1278" t="str">
        <f>VLOOKUP(Sheet1!H1300,Sheet2!$H$2:$J$300,3,FALSE)</f>
        <v>HOU</v>
      </c>
      <c r="AL1278" t="str">
        <f>VLOOKUP(Sheet1!I1300,Sheet2!$H$2:$J$300,3,FALSE)</f>
        <v>PHO</v>
      </c>
      <c r="AM1278" t="str">
        <f>VLOOKUP(Sheet1!J1300,Sheet2!$H$2:$J$300,3,FALSE)</f>
        <v>ATL</v>
      </c>
      <c r="AN1278">
        <f si="201" t="shared"/>
        <v>1</v>
      </c>
      <c r="AO1278">
        <f si="202" t="shared"/>
        <v>1</v>
      </c>
      <c r="AP1278">
        <f si="203" t="shared"/>
        <v>3</v>
      </c>
      <c r="AQ1278">
        <f si="204" t="shared"/>
        <v>1</v>
      </c>
      <c r="AR1278">
        <f si="205" t="shared"/>
        <v>3</v>
      </c>
      <c r="AS1278">
        <f si="206" t="shared"/>
        <v>1</v>
      </c>
      <c r="AT1278">
        <f si="207" t="shared"/>
        <v>1</v>
      </c>
      <c r="AU1278">
        <f si="208" t="shared"/>
        <v>3</v>
      </c>
      <c r="AV1278">
        <f si="209" t="shared"/>
        <v>1</v>
      </c>
      <c r="AW1278">
        <f si="210" t="shared"/>
        <v>3</v>
      </c>
    </row>
    <row r="1279" spans="30:49" x14ac:dyDescent="0.25">
      <c r="AD1279">
        <v>1278</v>
      </c>
      <c r="AE1279" t="str">
        <f>VLOOKUP(Sheet1!B1301,Sheet2!$H$2:$J$300,3,FALSE)</f>
        <v>PHI</v>
      </c>
      <c r="AF1279" t="str">
        <f>VLOOKUP(Sheet1!C1301,Sheet2!$H$2:$J$300,3,FALSE)</f>
        <v>MIN</v>
      </c>
      <c r="AG1279" t="str">
        <f>VLOOKUP(Sheet1!D1301,Sheet2!$H$2:$J$300,3,FALSE)</f>
        <v>PHO</v>
      </c>
      <c r="AH1279" t="str">
        <f>VLOOKUP(Sheet1!E1301,Sheet2!$H$2:$J$300,3,FALSE)</f>
        <v>DEN</v>
      </c>
      <c r="AI1279" t="str">
        <f>VLOOKUP(Sheet1!F1301,Sheet2!$H$2:$J$300,3,FALSE)</f>
        <v>DEN</v>
      </c>
      <c r="AJ1279" t="str">
        <f>VLOOKUP(Sheet1!G1301,Sheet2!$H$2:$J$300,3,FALSE)</f>
        <v>HOU</v>
      </c>
      <c r="AK1279" t="str">
        <f>VLOOKUP(Sheet1!H1301,Sheet2!$H$2:$J$300,3,FALSE)</f>
        <v>ATL</v>
      </c>
      <c r="AL1279" t="str">
        <f>VLOOKUP(Sheet1!I1301,Sheet2!$H$2:$J$300,3,FALSE)</f>
        <v>PHO</v>
      </c>
      <c r="AM1279" t="str">
        <f>VLOOKUP(Sheet1!J1301,Sheet2!$H$2:$J$300,3,FALSE)</f>
        <v>MIN</v>
      </c>
      <c r="AN1279">
        <f si="201" t="shared"/>
        <v>1</v>
      </c>
      <c r="AO1279">
        <f si="202" t="shared"/>
        <v>2</v>
      </c>
      <c r="AP1279">
        <f si="203" t="shared"/>
        <v>2</v>
      </c>
      <c r="AQ1279">
        <f si="204" t="shared"/>
        <v>2</v>
      </c>
      <c r="AR1279">
        <f si="205" t="shared"/>
        <v>2</v>
      </c>
      <c r="AS1279">
        <f si="206" t="shared"/>
        <v>1</v>
      </c>
      <c r="AT1279">
        <f si="207" t="shared"/>
        <v>1</v>
      </c>
      <c r="AU1279">
        <f si="208" t="shared"/>
        <v>2</v>
      </c>
      <c r="AV1279">
        <f si="209" t="shared"/>
        <v>2</v>
      </c>
      <c r="AW1279">
        <f si="210" t="shared"/>
        <v>2</v>
      </c>
    </row>
    <row r="1280" spans="30:49" x14ac:dyDescent="0.25">
      <c r="AD1280">
        <v>1279</v>
      </c>
      <c r="AE1280" t="str">
        <f>VLOOKUP(Sheet1!B1302,Sheet2!$H$2:$J$300,3,FALSE)</f>
        <v>PHI</v>
      </c>
      <c r="AF1280" t="str">
        <f>VLOOKUP(Sheet1!C1302,Sheet2!$H$2:$J$300,3,FALSE)</f>
        <v>MIN</v>
      </c>
      <c r="AG1280" t="str">
        <f>VLOOKUP(Sheet1!D1302,Sheet2!$H$2:$J$300,3,FALSE)</f>
        <v>HOU</v>
      </c>
      <c r="AH1280" t="str">
        <f>VLOOKUP(Sheet1!E1302,Sheet2!$H$2:$J$300,3,FALSE)</f>
        <v>DEN</v>
      </c>
      <c r="AI1280" t="str">
        <f>VLOOKUP(Sheet1!F1302,Sheet2!$H$2:$J$300,3,FALSE)</f>
        <v>PHO</v>
      </c>
      <c r="AJ1280" t="str">
        <f>VLOOKUP(Sheet1!G1302,Sheet2!$H$2:$J$300,3,FALSE)</f>
        <v>ATL</v>
      </c>
      <c r="AK1280" t="str">
        <f>VLOOKUP(Sheet1!H1302,Sheet2!$H$2:$J$300,3,FALSE)</f>
        <v>DEN</v>
      </c>
      <c r="AL1280" t="str">
        <f>VLOOKUP(Sheet1!I1302,Sheet2!$H$2:$J$300,3,FALSE)</f>
        <v>HOU</v>
      </c>
      <c r="AM1280" t="str">
        <f>VLOOKUP(Sheet1!J1302,Sheet2!$H$2:$J$300,3,FALSE)</f>
        <v>UTA</v>
      </c>
      <c r="AN1280">
        <f si="201" t="shared"/>
        <v>1</v>
      </c>
      <c r="AO1280">
        <f si="202" t="shared"/>
        <v>1</v>
      </c>
      <c r="AP1280">
        <f si="203" t="shared"/>
        <v>2</v>
      </c>
      <c r="AQ1280">
        <f si="204" t="shared"/>
        <v>2</v>
      </c>
      <c r="AR1280">
        <f si="205" t="shared"/>
        <v>1</v>
      </c>
      <c r="AS1280">
        <f si="206" t="shared"/>
        <v>1</v>
      </c>
      <c r="AT1280">
        <f si="207" t="shared"/>
        <v>2</v>
      </c>
      <c r="AU1280">
        <f si="208" t="shared"/>
        <v>2</v>
      </c>
      <c r="AV1280">
        <f si="209" t="shared"/>
        <v>1</v>
      </c>
      <c r="AW1280">
        <f si="210" t="shared"/>
        <v>2</v>
      </c>
    </row>
    <row r="1281" spans="30:49" x14ac:dyDescent="0.25">
      <c r="AD1281">
        <v>1280</v>
      </c>
      <c r="AE1281" t="str">
        <f>VLOOKUP(Sheet1!B1303,Sheet2!$H$2:$J$300,3,FALSE)</f>
        <v>PHI</v>
      </c>
      <c r="AF1281" t="str">
        <f>VLOOKUP(Sheet1!C1303,Sheet2!$H$2:$J$300,3,FALSE)</f>
        <v>PHI</v>
      </c>
      <c r="AG1281" t="str">
        <f>VLOOKUP(Sheet1!D1303,Sheet2!$H$2:$J$300,3,FALSE)</f>
        <v>PHO</v>
      </c>
      <c r="AH1281" t="str">
        <f>VLOOKUP(Sheet1!E1303,Sheet2!$H$2:$J$300,3,FALSE)</f>
        <v>DEN</v>
      </c>
      <c r="AI1281" t="str">
        <f>VLOOKUP(Sheet1!F1303,Sheet2!$H$2:$J$300,3,FALSE)</f>
        <v>PHO</v>
      </c>
      <c r="AJ1281" t="str">
        <f>VLOOKUP(Sheet1!G1303,Sheet2!$H$2:$J$300,3,FALSE)</f>
        <v>UTA</v>
      </c>
      <c r="AK1281" t="str">
        <f>VLOOKUP(Sheet1!H1303,Sheet2!$H$2:$J$300,3,FALSE)</f>
        <v>PHO</v>
      </c>
      <c r="AL1281" t="str">
        <f>VLOOKUP(Sheet1!I1303,Sheet2!$H$2:$J$300,3,FALSE)</f>
        <v>DEN</v>
      </c>
      <c r="AM1281" t="str">
        <f>VLOOKUP(Sheet1!J1303,Sheet2!$H$2:$J$300,3,FALSE)</f>
        <v>DEN</v>
      </c>
      <c r="AN1281">
        <f si="201" t="shared"/>
        <v>2</v>
      </c>
      <c r="AO1281">
        <f si="202" t="shared"/>
        <v>2</v>
      </c>
      <c r="AP1281">
        <f si="203" t="shared"/>
        <v>3</v>
      </c>
      <c r="AQ1281">
        <f si="204" t="shared"/>
        <v>3</v>
      </c>
      <c r="AR1281">
        <f si="205" t="shared"/>
        <v>3</v>
      </c>
      <c r="AS1281">
        <f si="206" t="shared"/>
        <v>1</v>
      </c>
      <c r="AT1281">
        <f si="207" t="shared"/>
        <v>3</v>
      </c>
      <c r="AU1281">
        <f si="208" t="shared"/>
        <v>3</v>
      </c>
      <c r="AV1281">
        <f si="209" t="shared"/>
        <v>3</v>
      </c>
      <c r="AW1281">
        <f si="210" t="shared"/>
        <v>3</v>
      </c>
    </row>
    <row r="1282" spans="30:49" x14ac:dyDescent="0.25">
      <c r="AD1282">
        <v>1281</v>
      </c>
      <c r="AE1282" t="str">
        <f>VLOOKUP(Sheet1!B1304,Sheet2!$H$2:$J$300,3,FALSE)</f>
        <v>ATL</v>
      </c>
      <c r="AF1282" t="str">
        <f>VLOOKUP(Sheet1!C1304,Sheet2!$H$2:$J$300,3,FALSE)</f>
        <v>MIN</v>
      </c>
      <c r="AG1282" t="str">
        <f>VLOOKUP(Sheet1!D1304,Sheet2!$H$2:$J$300,3,FALSE)</f>
        <v>PHO</v>
      </c>
      <c r="AH1282" t="str">
        <f>VLOOKUP(Sheet1!E1304,Sheet2!$H$2:$J$300,3,FALSE)</f>
        <v>DEN</v>
      </c>
      <c r="AI1282" t="str">
        <f>VLOOKUP(Sheet1!F1304,Sheet2!$H$2:$J$300,3,FALSE)</f>
        <v>DEN</v>
      </c>
      <c r="AJ1282" t="str">
        <f>VLOOKUP(Sheet1!G1304,Sheet2!$H$2:$J$300,3,FALSE)</f>
        <v>PHO</v>
      </c>
      <c r="AK1282" t="str">
        <f>VLOOKUP(Sheet1!H1304,Sheet2!$H$2:$J$300,3,FALSE)</f>
        <v>ATL</v>
      </c>
      <c r="AL1282" t="str">
        <f>VLOOKUP(Sheet1!I1304,Sheet2!$H$2:$J$300,3,FALSE)</f>
        <v>MIN</v>
      </c>
      <c r="AM1282" t="str">
        <f>VLOOKUP(Sheet1!J1304,Sheet2!$H$2:$J$300,3,FALSE)</f>
        <v>PHI</v>
      </c>
      <c r="AN1282">
        <f si="201" t="shared"/>
        <v>2</v>
      </c>
      <c r="AO1282">
        <f si="202" t="shared"/>
        <v>2</v>
      </c>
      <c r="AP1282">
        <f si="203" t="shared"/>
        <v>2</v>
      </c>
      <c r="AQ1282">
        <f si="204" t="shared"/>
        <v>2</v>
      </c>
      <c r="AR1282">
        <f si="205" t="shared"/>
        <v>2</v>
      </c>
      <c r="AS1282">
        <f si="206" t="shared"/>
        <v>2</v>
      </c>
      <c r="AT1282">
        <f si="207" t="shared"/>
        <v>2</v>
      </c>
      <c r="AU1282">
        <f si="208" t="shared"/>
        <v>2</v>
      </c>
      <c r="AV1282">
        <f si="209" t="shared"/>
        <v>1</v>
      </c>
      <c r="AW1282">
        <f si="210" t="shared"/>
        <v>2</v>
      </c>
    </row>
    <row r="1283" spans="30:49" x14ac:dyDescent="0.25">
      <c r="AD1283">
        <v>1282</v>
      </c>
      <c r="AE1283" t="str">
        <f>VLOOKUP(Sheet1!B1305,Sheet2!$H$2:$J$300,3,FALSE)</f>
        <v>PHI</v>
      </c>
      <c r="AF1283" t="str">
        <f>VLOOKUP(Sheet1!C1305,Sheet2!$H$2:$J$300,3,FALSE)</f>
        <v>UTA</v>
      </c>
      <c r="AG1283" t="str">
        <f>VLOOKUP(Sheet1!D1305,Sheet2!$H$2:$J$300,3,FALSE)</f>
        <v>PHI</v>
      </c>
      <c r="AH1283" t="str">
        <f>VLOOKUP(Sheet1!E1305,Sheet2!$H$2:$J$300,3,FALSE)</f>
        <v>DEN</v>
      </c>
      <c r="AI1283" t="str">
        <f>VLOOKUP(Sheet1!F1305,Sheet2!$H$2:$J$300,3,FALSE)</f>
        <v>ATL</v>
      </c>
      <c r="AJ1283" t="str">
        <f>VLOOKUP(Sheet1!G1305,Sheet2!$H$2:$J$300,3,FALSE)</f>
        <v>PHI</v>
      </c>
      <c r="AK1283" t="str">
        <f>VLOOKUP(Sheet1!H1305,Sheet2!$H$2:$J$300,3,FALSE)</f>
        <v>PHO</v>
      </c>
      <c r="AL1283" t="str">
        <f>VLOOKUP(Sheet1!I1305,Sheet2!$H$2:$J$300,3,FALSE)</f>
        <v>DEN</v>
      </c>
      <c r="AM1283" t="str">
        <f>VLOOKUP(Sheet1!J1305,Sheet2!$H$2:$J$300,3,FALSE)</f>
        <v>PHI</v>
      </c>
      <c r="AN1283">
        <f si="201" t="shared"/>
        <v>4</v>
      </c>
      <c r="AO1283">
        <f si="202" t="shared"/>
        <v>1</v>
      </c>
      <c r="AP1283">
        <f si="203" t="shared"/>
        <v>4</v>
      </c>
      <c r="AQ1283">
        <f si="204" t="shared"/>
        <v>2</v>
      </c>
      <c r="AR1283">
        <f si="205" t="shared"/>
        <v>1</v>
      </c>
      <c r="AS1283">
        <f si="206" t="shared"/>
        <v>4</v>
      </c>
      <c r="AT1283">
        <f si="207" t="shared"/>
        <v>1</v>
      </c>
      <c r="AU1283">
        <f si="208" t="shared"/>
        <v>2</v>
      </c>
      <c r="AV1283">
        <f si="209" t="shared"/>
        <v>4</v>
      </c>
      <c r="AW1283">
        <f si="210" t="shared"/>
        <v>4</v>
      </c>
    </row>
    <row r="1284" spans="30:49" x14ac:dyDescent="0.25">
      <c r="AD1284">
        <v>1283</v>
      </c>
      <c r="AE1284" t="str">
        <f>VLOOKUP(Sheet1!B1306,Sheet2!$H$2:$J$300,3,FALSE)</f>
        <v>PHI</v>
      </c>
      <c r="AF1284" t="str">
        <f>VLOOKUP(Sheet1!C1306,Sheet2!$H$2:$J$300,3,FALSE)</f>
        <v>PHI</v>
      </c>
      <c r="AG1284" t="str">
        <f>VLOOKUP(Sheet1!D1306,Sheet2!$H$2:$J$300,3,FALSE)</f>
        <v>UTA</v>
      </c>
      <c r="AH1284" t="str">
        <f>VLOOKUP(Sheet1!E1306,Sheet2!$H$2:$J$300,3,FALSE)</f>
        <v>DEN</v>
      </c>
      <c r="AI1284" t="str">
        <f>VLOOKUP(Sheet1!F1306,Sheet2!$H$2:$J$300,3,FALSE)</f>
        <v>DEN</v>
      </c>
      <c r="AJ1284" t="str">
        <f>VLOOKUP(Sheet1!G1306,Sheet2!$H$2:$J$300,3,FALSE)</f>
        <v>ATL</v>
      </c>
      <c r="AK1284" t="str">
        <f>VLOOKUP(Sheet1!H1306,Sheet2!$H$2:$J$300,3,FALSE)</f>
        <v>PHO</v>
      </c>
      <c r="AL1284" t="str">
        <f>VLOOKUP(Sheet1!I1306,Sheet2!$H$2:$J$300,3,FALSE)</f>
        <v>DEN</v>
      </c>
      <c r="AM1284" t="str">
        <f>VLOOKUP(Sheet1!J1306,Sheet2!$H$2:$J$300,3,FALSE)</f>
        <v>MIN</v>
      </c>
      <c r="AN1284">
        <f si="201" t="shared"/>
        <v>2</v>
      </c>
      <c r="AO1284">
        <f si="202" t="shared"/>
        <v>2</v>
      </c>
      <c r="AP1284">
        <f si="203" t="shared"/>
        <v>1</v>
      </c>
      <c r="AQ1284">
        <f si="204" t="shared"/>
        <v>3</v>
      </c>
      <c r="AR1284">
        <f si="205" t="shared"/>
        <v>3</v>
      </c>
      <c r="AS1284">
        <f si="206" t="shared"/>
        <v>1</v>
      </c>
      <c r="AT1284">
        <f si="207" t="shared"/>
        <v>1</v>
      </c>
      <c r="AU1284">
        <f si="208" t="shared"/>
        <v>3</v>
      </c>
      <c r="AV1284">
        <f si="209" t="shared"/>
        <v>1</v>
      </c>
      <c r="AW1284">
        <f si="210" t="shared"/>
        <v>3</v>
      </c>
    </row>
    <row r="1285" spans="30:49" x14ac:dyDescent="0.25">
      <c r="AD1285">
        <v>1284</v>
      </c>
      <c r="AE1285" t="str">
        <f>VLOOKUP(Sheet1!B1307,Sheet2!$H$2:$J$300,3,FALSE)</f>
        <v>SAC</v>
      </c>
      <c r="AF1285" t="str">
        <f>VLOOKUP(Sheet1!C1307,Sheet2!$H$2:$J$300,3,FALSE)</f>
        <v>PHI</v>
      </c>
      <c r="AG1285" t="str">
        <f>VLOOKUP(Sheet1!D1307,Sheet2!$H$2:$J$300,3,FALSE)</f>
        <v>PHI</v>
      </c>
      <c r="AH1285" t="str">
        <f>VLOOKUP(Sheet1!E1307,Sheet2!$H$2:$J$300,3,FALSE)</f>
        <v>DEN</v>
      </c>
      <c r="AI1285" t="str">
        <f>VLOOKUP(Sheet1!F1307,Sheet2!$H$2:$J$300,3,FALSE)</f>
        <v>DEN</v>
      </c>
      <c r="AJ1285" t="str">
        <f>VLOOKUP(Sheet1!G1307,Sheet2!$H$2:$J$300,3,FALSE)</f>
        <v>PHO</v>
      </c>
      <c r="AK1285" t="str">
        <f>VLOOKUP(Sheet1!H1307,Sheet2!$H$2:$J$300,3,FALSE)</f>
        <v>PHO</v>
      </c>
      <c r="AL1285" t="str">
        <f>VLOOKUP(Sheet1!I1307,Sheet2!$H$2:$J$300,3,FALSE)</f>
        <v>DEN</v>
      </c>
      <c r="AM1285" t="str">
        <f>VLOOKUP(Sheet1!J1307,Sheet2!$H$2:$J$300,3,FALSE)</f>
        <v>PHI</v>
      </c>
      <c r="AN1285">
        <f si="201" t="shared"/>
        <v>1</v>
      </c>
      <c r="AO1285">
        <f si="202" t="shared"/>
        <v>3</v>
      </c>
      <c r="AP1285">
        <f si="203" t="shared"/>
        <v>3</v>
      </c>
      <c r="AQ1285">
        <f si="204" t="shared"/>
        <v>3</v>
      </c>
      <c r="AR1285">
        <f si="205" t="shared"/>
        <v>3</v>
      </c>
      <c r="AS1285">
        <f si="206" t="shared"/>
        <v>2</v>
      </c>
      <c r="AT1285">
        <f si="207" t="shared"/>
        <v>2</v>
      </c>
      <c r="AU1285">
        <f si="208" t="shared"/>
        <v>3</v>
      </c>
      <c r="AV1285">
        <f si="209" t="shared"/>
        <v>3</v>
      </c>
      <c r="AW1285">
        <f si="210" t="shared"/>
        <v>3</v>
      </c>
    </row>
    <row r="1286" spans="30:49" x14ac:dyDescent="0.25">
      <c r="AD1286">
        <v>1285</v>
      </c>
      <c r="AE1286" t="str">
        <f>VLOOKUP(Sheet1!B1308,Sheet2!$H$2:$J$300,3,FALSE)</f>
        <v>PHI</v>
      </c>
      <c r="AF1286" t="str">
        <f>VLOOKUP(Sheet1!C1308,Sheet2!$H$2:$J$300,3,FALSE)</f>
        <v>SAC</v>
      </c>
      <c r="AG1286" t="str">
        <f>VLOOKUP(Sheet1!D1308,Sheet2!$H$2:$J$300,3,FALSE)</f>
        <v>PHO</v>
      </c>
      <c r="AH1286" t="str">
        <f>VLOOKUP(Sheet1!E1308,Sheet2!$H$2:$J$300,3,FALSE)</f>
        <v>DEN</v>
      </c>
      <c r="AI1286" t="str">
        <f>VLOOKUP(Sheet1!F1308,Sheet2!$H$2:$J$300,3,FALSE)</f>
        <v>HOU</v>
      </c>
      <c r="AJ1286" t="str">
        <f>VLOOKUP(Sheet1!G1308,Sheet2!$H$2:$J$300,3,FALSE)</f>
        <v>MIN</v>
      </c>
      <c r="AK1286" t="str">
        <f>VLOOKUP(Sheet1!H1308,Sheet2!$H$2:$J$300,3,FALSE)</f>
        <v>ATL</v>
      </c>
      <c r="AL1286" t="str">
        <f>VLOOKUP(Sheet1!I1308,Sheet2!$H$2:$J$300,3,FALSE)</f>
        <v>PHO</v>
      </c>
      <c r="AM1286" t="str">
        <f>VLOOKUP(Sheet1!J1308,Sheet2!$H$2:$J$300,3,FALSE)</f>
        <v>UTA</v>
      </c>
      <c r="AN1286">
        <f si="201" t="shared"/>
        <v>1</v>
      </c>
      <c r="AO1286">
        <f si="202" t="shared"/>
        <v>1</v>
      </c>
      <c r="AP1286">
        <f si="203" t="shared"/>
        <v>2</v>
      </c>
      <c r="AQ1286">
        <f si="204" t="shared"/>
        <v>1</v>
      </c>
      <c r="AR1286">
        <f si="205" t="shared"/>
        <v>1</v>
      </c>
      <c r="AS1286">
        <f si="206" t="shared"/>
        <v>1</v>
      </c>
      <c r="AT1286">
        <f si="207" t="shared"/>
        <v>1</v>
      </c>
      <c r="AU1286">
        <f si="208" t="shared"/>
        <v>2</v>
      </c>
      <c r="AV1286">
        <f si="209" t="shared"/>
        <v>1</v>
      </c>
      <c r="AW1286">
        <f si="210" t="shared"/>
        <v>2</v>
      </c>
    </row>
    <row r="1287" spans="30:49" x14ac:dyDescent="0.25">
      <c r="AD1287">
        <v>1286</v>
      </c>
      <c r="AE1287" t="str">
        <f>VLOOKUP(Sheet1!B1309,Sheet2!$H$2:$J$300,3,FALSE)</f>
        <v>PHI</v>
      </c>
      <c r="AF1287" t="str">
        <f>VLOOKUP(Sheet1!C1309,Sheet2!$H$2:$J$300,3,FALSE)</f>
        <v>SAC</v>
      </c>
      <c r="AG1287" t="str">
        <f>VLOOKUP(Sheet1!D1309,Sheet2!$H$2:$J$300,3,FALSE)</f>
        <v>PHI</v>
      </c>
      <c r="AH1287" t="str">
        <f>VLOOKUP(Sheet1!E1309,Sheet2!$H$2:$J$300,3,FALSE)</f>
        <v>DEN</v>
      </c>
      <c r="AI1287" t="str">
        <f>VLOOKUP(Sheet1!F1309,Sheet2!$H$2:$J$300,3,FALSE)</f>
        <v>UTA</v>
      </c>
      <c r="AJ1287" t="str">
        <f>VLOOKUP(Sheet1!G1309,Sheet2!$H$2:$J$300,3,FALSE)</f>
        <v>PHO</v>
      </c>
      <c r="AK1287" t="str">
        <f>VLOOKUP(Sheet1!H1309,Sheet2!$H$2:$J$300,3,FALSE)</f>
        <v>PHO</v>
      </c>
      <c r="AL1287" t="str">
        <f>VLOOKUP(Sheet1!I1309,Sheet2!$H$2:$J$300,3,FALSE)</f>
        <v>MIN</v>
      </c>
      <c r="AM1287" t="str">
        <f>VLOOKUP(Sheet1!J1309,Sheet2!$H$2:$J$300,3,FALSE)</f>
        <v>UTA</v>
      </c>
      <c r="AN1287">
        <f si="201" t="shared"/>
        <v>2</v>
      </c>
      <c r="AO1287">
        <f si="202" t="shared"/>
        <v>1</v>
      </c>
      <c r="AP1287">
        <f si="203" t="shared"/>
        <v>2</v>
      </c>
      <c r="AQ1287">
        <f si="204" t="shared"/>
        <v>1</v>
      </c>
      <c r="AR1287">
        <f si="205" t="shared"/>
        <v>2</v>
      </c>
      <c r="AS1287">
        <f si="206" t="shared"/>
        <v>2</v>
      </c>
      <c r="AT1287">
        <f si="207" t="shared"/>
        <v>2</v>
      </c>
      <c r="AU1287">
        <f si="208" t="shared"/>
        <v>1</v>
      </c>
      <c r="AV1287">
        <f si="209" t="shared"/>
        <v>2</v>
      </c>
      <c r="AW1287">
        <f si="210" t="shared"/>
        <v>2</v>
      </c>
    </row>
    <row r="1288" spans="30:49" x14ac:dyDescent="0.25">
      <c r="AD1288">
        <v>1287</v>
      </c>
      <c r="AE1288" t="str">
        <f>VLOOKUP(Sheet1!B1310,Sheet2!$H$2:$J$300,3,FALSE)</f>
        <v>SAC</v>
      </c>
      <c r="AF1288" t="str">
        <f>VLOOKUP(Sheet1!C1310,Sheet2!$H$2:$J$300,3,FALSE)</f>
        <v>ATL</v>
      </c>
      <c r="AG1288" t="str">
        <f>VLOOKUP(Sheet1!D1310,Sheet2!$H$2:$J$300,3,FALSE)</f>
        <v>PHI</v>
      </c>
      <c r="AH1288" t="str">
        <f>VLOOKUP(Sheet1!E1310,Sheet2!$H$2:$J$300,3,FALSE)</f>
        <v>DEN</v>
      </c>
      <c r="AI1288" t="str">
        <f>VLOOKUP(Sheet1!F1310,Sheet2!$H$2:$J$300,3,FALSE)</f>
        <v>PHO</v>
      </c>
      <c r="AJ1288" t="str">
        <f>VLOOKUP(Sheet1!G1310,Sheet2!$H$2:$J$300,3,FALSE)</f>
        <v>PHI</v>
      </c>
      <c r="AK1288" t="str">
        <f>VLOOKUP(Sheet1!H1310,Sheet2!$H$2:$J$300,3,FALSE)</f>
        <v>PHO</v>
      </c>
      <c r="AL1288" t="str">
        <f>VLOOKUP(Sheet1!I1310,Sheet2!$H$2:$J$300,3,FALSE)</f>
        <v>DEN</v>
      </c>
      <c r="AM1288" t="str">
        <f>VLOOKUP(Sheet1!J1310,Sheet2!$H$2:$J$300,3,FALSE)</f>
        <v>MIN</v>
      </c>
      <c r="AN1288">
        <f si="201" t="shared"/>
        <v>1</v>
      </c>
      <c r="AO1288">
        <f si="202" t="shared"/>
        <v>1</v>
      </c>
      <c r="AP1288">
        <f si="203" t="shared"/>
        <v>2</v>
      </c>
      <c r="AQ1288">
        <f si="204" t="shared"/>
        <v>2</v>
      </c>
      <c r="AR1288">
        <f si="205" t="shared"/>
        <v>2</v>
      </c>
      <c r="AS1288">
        <f si="206" t="shared"/>
        <v>2</v>
      </c>
      <c r="AT1288">
        <f si="207" t="shared"/>
        <v>2</v>
      </c>
      <c r="AU1288">
        <f si="208" t="shared"/>
        <v>2</v>
      </c>
      <c r="AV1288">
        <f si="209" t="shared"/>
        <v>1</v>
      </c>
      <c r="AW1288">
        <f si="210" t="shared"/>
        <v>2</v>
      </c>
    </row>
    <row r="1289" spans="30:49" x14ac:dyDescent="0.25">
      <c r="AD1289">
        <v>1288</v>
      </c>
      <c r="AE1289" t="str">
        <f>VLOOKUP(Sheet1!B1311,Sheet2!$H$2:$J$300,3,FALSE)</f>
        <v>PHI</v>
      </c>
      <c r="AF1289" t="str">
        <f>VLOOKUP(Sheet1!C1311,Sheet2!$H$2:$J$300,3,FALSE)</f>
        <v>UTA</v>
      </c>
      <c r="AG1289" t="str">
        <f>VLOOKUP(Sheet1!D1311,Sheet2!$H$2:$J$300,3,FALSE)</f>
        <v>PHO</v>
      </c>
      <c r="AH1289" t="str">
        <f>VLOOKUP(Sheet1!E1311,Sheet2!$H$2:$J$300,3,FALSE)</f>
        <v>DEN</v>
      </c>
      <c r="AI1289" t="str">
        <f>VLOOKUP(Sheet1!F1311,Sheet2!$H$2:$J$300,3,FALSE)</f>
        <v>PHO</v>
      </c>
      <c r="AJ1289" t="str">
        <f>VLOOKUP(Sheet1!G1311,Sheet2!$H$2:$J$300,3,FALSE)</f>
        <v>PHI</v>
      </c>
      <c r="AK1289" t="str">
        <f>VLOOKUP(Sheet1!H1311,Sheet2!$H$2:$J$300,3,FALSE)</f>
        <v>PHO</v>
      </c>
      <c r="AL1289" t="str">
        <f>VLOOKUP(Sheet1!I1311,Sheet2!$H$2:$J$300,3,FALSE)</f>
        <v>DEN</v>
      </c>
      <c r="AM1289" t="str">
        <f>VLOOKUP(Sheet1!J1311,Sheet2!$H$2:$J$300,3,FALSE)</f>
        <v>UTA</v>
      </c>
      <c r="AN1289">
        <f si="201" t="shared"/>
        <v>2</v>
      </c>
      <c r="AO1289">
        <f si="202" t="shared"/>
        <v>2</v>
      </c>
      <c r="AP1289">
        <f si="203" t="shared"/>
        <v>3</v>
      </c>
      <c r="AQ1289">
        <f si="204" t="shared"/>
        <v>2</v>
      </c>
      <c r="AR1289">
        <f si="205" t="shared"/>
        <v>3</v>
      </c>
      <c r="AS1289">
        <f si="206" t="shared"/>
        <v>2</v>
      </c>
      <c r="AT1289">
        <f si="207" t="shared"/>
        <v>3</v>
      </c>
      <c r="AU1289">
        <f si="208" t="shared"/>
        <v>2</v>
      </c>
      <c r="AV1289">
        <f si="209" t="shared"/>
        <v>2</v>
      </c>
      <c r="AW1289">
        <f si="210" t="shared"/>
        <v>3</v>
      </c>
    </row>
    <row r="1290" spans="30:49" x14ac:dyDescent="0.25">
      <c r="AD1290">
        <v>1289</v>
      </c>
      <c r="AE1290" t="str">
        <f>VLOOKUP(Sheet1!B1312,Sheet2!$H$2:$J$300,3,FALSE)</f>
        <v>SAC</v>
      </c>
      <c r="AF1290" t="str">
        <f>VLOOKUP(Sheet1!C1312,Sheet2!$H$2:$J$300,3,FALSE)</f>
        <v>ATL</v>
      </c>
      <c r="AG1290" t="str">
        <f>VLOOKUP(Sheet1!D1312,Sheet2!$H$2:$J$300,3,FALSE)</f>
        <v>PHI</v>
      </c>
      <c r="AH1290" t="str">
        <f>VLOOKUP(Sheet1!E1312,Sheet2!$H$2:$J$300,3,FALSE)</f>
        <v>DEN</v>
      </c>
      <c r="AI1290" t="str">
        <f>VLOOKUP(Sheet1!F1312,Sheet2!$H$2:$J$300,3,FALSE)</f>
        <v>PHO</v>
      </c>
      <c r="AJ1290" t="str">
        <f>VLOOKUP(Sheet1!G1312,Sheet2!$H$2:$J$300,3,FALSE)</f>
        <v>UTA</v>
      </c>
      <c r="AK1290" t="str">
        <f>VLOOKUP(Sheet1!H1312,Sheet2!$H$2:$J$300,3,FALSE)</f>
        <v>ATL</v>
      </c>
      <c r="AL1290" t="str">
        <f>VLOOKUP(Sheet1!I1312,Sheet2!$H$2:$J$300,3,FALSE)</f>
        <v>PHO</v>
      </c>
      <c r="AM1290" t="str">
        <f>VLOOKUP(Sheet1!J1312,Sheet2!$H$2:$J$300,3,FALSE)</f>
        <v>UTA</v>
      </c>
      <c r="AN1290">
        <f si="201" t="shared"/>
        <v>1</v>
      </c>
      <c r="AO1290">
        <f si="202" t="shared"/>
        <v>2</v>
      </c>
      <c r="AP1290">
        <f si="203" t="shared"/>
        <v>1</v>
      </c>
      <c r="AQ1290">
        <f si="204" t="shared"/>
        <v>1</v>
      </c>
      <c r="AR1290">
        <f si="205" t="shared"/>
        <v>2</v>
      </c>
      <c r="AS1290">
        <f si="206" t="shared"/>
        <v>2</v>
      </c>
      <c r="AT1290">
        <f si="207" t="shared"/>
        <v>2</v>
      </c>
      <c r="AU1290">
        <f si="208" t="shared"/>
        <v>2</v>
      </c>
      <c r="AV1290">
        <f si="209" t="shared"/>
        <v>2</v>
      </c>
      <c r="AW1290">
        <f si="210" t="shared"/>
        <v>2</v>
      </c>
    </row>
    <row r="1291" spans="30:49" x14ac:dyDescent="0.25">
      <c r="AD1291">
        <v>1290</v>
      </c>
      <c r="AE1291" t="str">
        <f>VLOOKUP(Sheet1!B1313,Sheet2!$H$2:$J$300,3,FALSE)</f>
        <v>PHI</v>
      </c>
      <c r="AF1291" t="str">
        <f>VLOOKUP(Sheet1!C1313,Sheet2!$H$2:$J$300,3,FALSE)</f>
        <v>PHI</v>
      </c>
      <c r="AG1291" t="str">
        <f>VLOOKUP(Sheet1!D1313,Sheet2!$H$2:$J$300,3,FALSE)</f>
        <v>PHO</v>
      </c>
      <c r="AH1291" t="str">
        <f>VLOOKUP(Sheet1!E1313,Sheet2!$H$2:$J$300,3,FALSE)</f>
        <v>PHI</v>
      </c>
      <c r="AI1291" t="str">
        <f>VLOOKUP(Sheet1!F1313,Sheet2!$H$2:$J$300,3,FALSE)</f>
        <v>UTA</v>
      </c>
      <c r="AJ1291" t="str">
        <f>VLOOKUP(Sheet1!G1313,Sheet2!$H$2:$J$300,3,FALSE)</f>
        <v>PHI</v>
      </c>
      <c r="AK1291" t="str">
        <f>VLOOKUP(Sheet1!H1313,Sheet2!$H$2:$J$300,3,FALSE)</f>
        <v>DEN</v>
      </c>
      <c r="AL1291" t="str">
        <f>VLOOKUP(Sheet1!I1313,Sheet2!$H$2:$J$300,3,FALSE)</f>
        <v>UTA</v>
      </c>
      <c r="AM1291" t="str">
        <f>VLOOKUP(Sheet1!J1313,Sheet2!$H$2:$J$300,3,FALSE)</f>
        <v>MIN</v>
      </c>
      <c r="AN1291">
        <f si="201" t="shared"/>
        <v>4</v>
      </c>
      <c r="AO1291">
        <f si="202" t="shared"/>
        <v>4</v>
      </c>
      <c r="AP1291">
        <f si="203" t="shared"/>
        <v>1</v>
      </c>
      <c r="AQ1291">
        <f si="204" t="shared"/>
        <v>4</v>
      </c>
      <c r="AR1291">
        <f si="205" t="shared"/>
        <v>2</v>
      </c>
      <c r="AS1291">
        <f si="206" t="shared"/>
        <v>4</v>
      </c>
      <c r="AT1291">
        <f si="207" t="shared"/>
        <v>1</v>
      </c>
      <c r="AU1291">
        <f si="208" t="shared"/>
        <v>2</v>
      </c>
      <c r="AV1291">
        <f si="209" t="shared"/>
        <v>1</v>
      </c>
      <c r="AW1291">
        <f si="210" t="shared"/>
        <v>4</v>
      </c>
    </row>
    <row r="1292" spans="30:49" x14ac:dyDescent="0.25">
      <c r="AD1292">
        <v>1291</v>
      </c>
      <c r="AE1292" t="str">
        <f>VLOOKUP(Sheet1!B1314,Sheet2!$H$2:$J$300,3,FALSE)</f>
        <v>ATL</v>
      </c>
      <c r="AF1292" t="str">
        <f>VLOOKUP(Sheet1!C1314,Sheet2!$H$2:$J$300,3,FALSE)</f>
        <v>PHI</v>
      </c>
      <c r="AG1292" t="str">
        <f>VLOOKUP(Sheet1!D1314,Sheet2!$H$2:$J$300,3,FALSE)</f>
        <v>HOU</v>
      </c>
      <c r="AH1292" t="str">
        <f>VLOOKUP(Sheet1!E1314,Sheet2!$H$2:$J$300,3,FALSE)</f>
        <v>DEN</v>
      </c>
      <c r="AI1292" t="str">
        <f>VLOOKUP(Sheet1!F1314,Sheet2!$H$2:$J$300,3,FALSE)</f>
        <v>UTA</v>
      </c>
      <c r="AJ1292" t="str">
        <f>VLOOKUP(Sheet1!G1314,Sheet2!$H$2:$J$300,3,FALSE)</f>
        <v>PHI</v>
      </c>
      <c r="AK1292" t="str">
        <f>VLOOKUP(Sheet1!H1314,Sheet2!$H$2:$J$300,3,FALSE)</f>
        <v>SAC</v>
      </c>
      <c r="AL1292" t="str">
        <f>VLOOKUP(Sheet1!I1314,Sheet2!$H$2:$J$300,3,FALSE)</f>
        <v>PHO</v>
      </c>
      <c r="AM1292" t="str">
        <f>VLOOKUP(Sheet1!J1314,Sheet2!$H$2:$J$300,3,FALSE)</f>
        <v>UTA</v>
      </c>
      <c r="AN1292">
        <f si="201" t="shared"/>
        <v>1</v>
      </c>
      <c r="AO1292">
        <f si="202" t="shared"/>
        <v>2</v>
      </c>
      <c r="AP1292">
        <f si="203" t="shared"/>
        <v>1</v>
      </c>
      <c r="AQ1292">
        <f si="204" t="shared"/>
        <v>1</v>
      </c>
      <c r="AR1292">
        <f si="205" t="shared"/>
        <v>2</v>
      </c>
      <c r="AS1292">
        <f si="206" t="shared"/>
        <v>2</v>
      </c>
      <c r="AT1292">
        <f si="207" t="shared"/>
        <v>1</v>
      </c>
      <c r="AU1292">
        <f si="208" t="shared"/>
        <v>1</v>
      </c>
      <c r="AV1292">
        <f si="209" t="shared"/>
        <v>2</v>
      </c>
      <c r="AW1292">
        <f si="210" t="shared"/>
        <v>2</v>
      </c>
    </row>
    <row r="1293" spans="30:49" x14ac:dyDescent="0.25">
      <c r="AD1293">
        <v>1292</v>
      </c>
      <c r="AE1293" t="str">
        <f>VLOOKUP(Sheet1!B1315,Sheet2!$H$2:$J$300,3,FALSE)</f>
        <v>PHI</v>
      </c>
      <c r="AF1293" t="str">
        <f>VLOOKUP(Sheet1!C1315,Sheet2!$H$2:$J$300,3,FALSE)</f>
        <v>UTA</v>
      </c>
      <c r="AG1293" t="str">
        <f>VLOOKUP(Sheet1!D1315,Sheet2!$H$2:$J$300,3,FALSE)</f>
        <v>PHO</v>
      </c>
      <c r="AH1293" t="str">
        <f>VLOOKUP(Sheet1!E1315,Sheet2!$H$2:$J$300,3,FALSE)</f>
        <v>SAC</v>
      </c>
      <c r="AI1293" t="str">
        <f>VLOOKUP(Sheet1!F1315,Sheet2!$H$2:$J$300,3,FALSE)</f>
        <v>UTA</v>
      </c>
      <c r="AJ1293" t="str">
        <f>VLOOKUP(Sheet1!G1315,Sheet2!$H$2:$J$300,3,FALSE)</f>
        <v>HOU</v>
      </c>
      <c r="AK1293" t="str">
        <f>VLOOKUP(Sheet1!H1315,Sheet2!$H$2:$J$300,3,FALSE)</f>
        <v>DEN</v>
      </c>
      <c r="AL1293" t="str">
        <f>VLOOKUP(Sheet1!I1315,Sheet2!$H$2:$J$300,3,FALSE)</f>
        <v>PHO</v>
      </c>
      <c r="AM1293" t="str">
        <f>VLOOKUP(Sheet1!J1315,Sheet2!$H$2:$J$300,3,FALSE)</f>
        <v>MIN</v>
      </c>
      <c r="AN1293">
        <f si="201" t="shared"/>
        <v>1</v>
      </c>
      <c r="AO1293">
        <f si="202" t="shared"/>
        <v>2</v>
      </c>
      <c r="AP1293">
        <f si="203" t="shared"/>
        <v>2</v>
      </c>
      <c r="AQ1293">
        <f si="204" t="shared"/>
        <v>1</v>
      </c>
      <c r="AR1293">
        <f si="205" t="shared"/>
        <v>2</v>
      </c>
      <c r="AS1293">
        <f si="206" t="shared"/>
        <v>1</v>
      </c>
      <c r="AT1293">
        <f si="207" t="shared"/>
        <v>1</v>
      </c>
      <c r="AU1293">
        <f si="208" t="shared"/>
        <v>2</v>
      </c>
      <c r="AV1293">
        <f si="209" t="shared"/>
        <v>1</v>
      </c>
      <c r="AW1293">
        <f si="210" t="shared"/>
        <v>2</v>
      </c>
    </row>
    <row r="1294" spans="30:49" x14ac:dyDescent="0.25">
      <c r="AD1294">
        <v>1293</v>
      </c>
      <c r="AE1294" t="str">
        <f>VLOOKUP(Sheet1!B1316,Sheet2!$H$2:$J$300,3,FALSE)</f>
        <v>SAC</v>
      </c>
      <c r="AF1294" t="str">
        <f>VLOOKUP(Sheet1!C1316,Sheet2!$H$2:$J$300,3,FALSE)</f>
        <v>MIN</v>
      </c>
      <c r="AG1294" t="str">
        <f>VLOOKUP(Sheet1!D1316,Sheet2!$H$2:$J$300,3,FALSE)</f>
        <v>PHO</v>
      </c>
      <c r="AH1294" t="str">
        <f>VLOOKUP(Sheet1!E1316,Sheet2!$H$2:$J$300,3,FALSE)</f>
        <v>PHI</v>
      </c>
      <c r="AI1294" t="str">
        <f>VLOOKUP(Sheet1!F1316,Sheet2!$H$2:$J$300,3,FALSE)</f>
        <v>PHO</v>
      </c>
      <c r="AJ1294" t="str">
        <f>VLOOKUP(Sheet1!G1316,Sheet2!$H$2:$J$300,3,FALSE)</f>
        <v>UTA</v>
      </c>
      <c r="AK1294" t="str">
        <f>VLOOKUP(Sheet1!H1316,Sheet2!$H$2:$J$300,3,FALSE)</f>
        <v>HOU</v>
      </c>
      <c r="AL1294" t="str">
        <f>VLOOKUP(Sheet1!I1316,Sheet2!$H$2:$J$300,3,FALSE)</f>
        <v>PHO</v>
      </c>
      <c r="AM1294" t="str">
        <f>VLOOKUP(Sheet1!J1316,Sheet2!$H$2:$J$300,3,FALSE)</f>
        <v>UTA</v>
      </c>
      <c r="AN1294">
        <f si="201" t="shared"/>
        <v>1</v>
      </c>
      <c r="AO1294">
        <f si="202" t="shared"/>
        <v>1</v>
      </c>
      <c r="AP1294">
        <f si="203" t="shared"/>
        <v>3</v>
      </c>
      <c r="AQ1294">
        <f si="204" t="shared"/>
        <v>1</v>
      </c>
      <c r="AR1294">
        <f si="205" t="shared"/>
        <v>3</v>
      </c>
      <c r="AS1294">
        <f si="206" t="shared"/>
        <v>2</v>
      </c>
      <c r="AT1294">
        <f si="207" t="shared"/>
        <v>1</v>
      </c>
      <c r="AU1294">
        <f si="208" t="shared"/>
        <v>3</v>
      </c>
      <c r="AV1294">
        <f si="209" t="shared"/>
        <v>2</v>
      </c>
      <c r="AW1294">
        <f si="210" t="shared"/>
        <v>3</v>
      </c>
    </row>
    <row r="1295" spans="30:49" x14ac:dyDescent="0.25">
      <c r="AD1295">
        <v>1294</v>
      </c>
      <c r="AE1295" t="str">
        <f>VLOOKUP(Sheet1!B1317,Sheet2!$H$2:$J$300,3,FALSE)</f>
        <v>SAC</v>
      </c>
      <c r="AF1295" t="str">
        <f>VLOOKUP(Sheet1!C1317,Sheet2!$H$2:$J$300,3,FALSE)</f>
        <v>PHI</v>
      </c>
      <c r="AG1295" t="str">
        <f>VLOOKUP(Sheet1!D1317,Sheet2!$H$2:$J$300,3,FALSE)</f>
        <v>PHO</v>
      </c>
      <c r="AH1295" t="str">
        <f>VLOOKUP(Sheet1!E1317,Sheet2!$H$2:$J$300,3,FALSE)</f>
        <v>PHI</v>
      </c>
      <c r="AI1295" t="str">
        <f>VLOOKUP(Sheet1!F1317,Sheet2!$H$2:$J$300,3,FALSE)</f>
        <v>DEN</v>
      </c>
      <c r="AJ1295" t="str">
        <f>VLOOKUP(Sheet1!G1317,Sheet2!$H$2:$J$300,3,FALSE)</f>
        <v>ATL</v>
      </c>
      <c r="AK1295" t="str">
        <f>VLOOKUP(Sheet1!H1317,Sheet2!$H$2:$J$300,3,FALSE)</f>
        <v>PHO</v>
      </c>
      <c r="AL1295" t="str">
        <f>VLOOKUP(Sheet1!I1317,Sheet2!$H$2:$J$300,3,FALSE)</f>
        <v>DEN</v>
      </c>
      <c r="AM1295" t="str">
        <f>VLOOKUP(Sheet1!J1317,Sheet2!$H$2:$J$300,3,FALSE)</f>
        <v>UTA</v>
      </c>
      <c r="AN1295">
        <f si="201" t="shared"/>
        <v>1</v>
      </c>
      <c r="AO1295">
        <f si="202" t="shared"/>
        <v>2</v>
      </c>
      <c r="AP1295">
        <f si="203" t="shared"/>
        <v>2</v>
      </c>
      <c r="AQ1295">
        <f si="204" t="shared"/>
        <v>2</v>
      </c>
      <c r="AR1295">
        <f si="205" t="shared"/>
        <v>2</v>
      </c>
      <c r="AS1295">
        <f si="206" t="shared"/>
        <v>1</v>
      </c>
      <c r="AT1295">
        <f si="207" t="shared"/>
        <v>2</v>
      </c>
      <c r="AU1295">
        <f si="208" t="shared"/>
        <v>2</v>
      </c>
      <c r="AV1295">
        <f si="209" t="shared"/>
        <v>1</v>
      </c>
      <c r="AW1295">
        <f si="210" t="shared"/>
        <v>2</v>
      </c>
    </row>
    <row r="1296" spans="30:49" x14ac:dyDescent="0.25">
      <c r="AD1296">
        <v>1295</v>
      </c>
      <c r="AE1296" t="str">
        <f>VLOOKUP(Sheet1!B1318,Sheet2!$H$2:$J$300,3,FALSE)</f>
        <v>UTA</v>
      </c>
      <c r="AF1296" t="str">
        <f>VLOOKUP(Sheet1!C1318,Sheet2!$H$2:$J$300,3,FALSE)</f>
        <v>MIN</v>
      </c>
      <c r="AG1296" t="str">
        <f>VLOOKUP(Sheet1!D1318,Sheet2!$H$2:$J$300,3,FALSE)</f>
        <v>HOU</v>
      </c>
      <c r="AH1296" t="str">
        <f>VLOOKUP(Sheet1!E1318,Sheet2!$H$2:$J$300,3,FALSE)</f>
        <v>DEN</v>
      </c>
      <c r="AI1296" t="str">
        <f>VLOOKUP(Sheet1!F1318,Sheet2!$H$2:$J$300,3,FALSE)</f>
        <v>PHO</v>
      </c>
      <c r="AJ1296" t="str">
        <f>VLOOKUP(Sheet1!G1318,Sheet2!$H$2:$J$300,3,FALSE)</f>
        <v>UTA</v>
      </c>
      <c r="AK1296" t="str">
        <f>VLOOKUP(Sheet1!H1318,Sheet2!$H$2:$J$300,3,FALSE)</f>
        <v>SAC</v>
      </c>
      <c r="AL1296" t="str">
        <f>VLOOKUP(Sheet1!I1318,Sheet2!$H$2:$J$300,3,FALSE)</f>
        <v>DEN</v>
      </c>
      <c r="AM1296" t="str">
        <f>VLOOKUP(Sheet1!J1318,Sheet2!$H$2:$J$300,3,FALSE)</f>
        <v>MIN</v>
      </c>
      <c r="AN1296">
        <f si="201" t="shared"/>
        <v>2</v>
      </c>
      <c r="AO1296">
        <f si="202" t="shared"/>
        <v>2</v>
      </c>
      <c r="AP1296">
        <f si="203" t="shared"/>
        <v>1</v>
      </c>
      <c r="AQ1296">
        <f si="204" t="shared"/>
        <v>2</v>
      </c>
      <c r="AR1296">
        <f si="205" t="shared"/>
        <v>1</v>
      </c>
      <c r="AS1296">
        <f si="206" t="shared"/>
        <v>2</v>
      </c>
      <c r="AT1296">
        <f si="207" t="shared"/>
        <v>1</v>
      </c>
      <c r="AU1296">
        <f si="208" t="shared"/>
        <v>2</v>
      </c>
      <c r="AV1296">
        <f si="209" t="shared"/>
        <v>2</v>
      </c>
      <c r="AW1296">
        <f si="210" t="shared"/>
        <v>2</v>
      </c>
    </row>
    <row r="1297" spans="30:49" x14ac:dyDescent="0.25">
      <c r="AD1297">
        <v>1296</v>
      </c>
      <c r="AE1297" t="str">
        <f>VLOOKUP(Sheet1!B1319,Sheet2!$H$2:$J$300,3,FALSE)</f>
        <v>PHI</v>
      </c>
      <c r="AF1297" t="str">
        <f>VLOOKUP(Sheet1!C1319,Sheet2!$H$2:$J$300,3,FALSE)</f>
        <v>SAC</v>
      </c>
      <c r="AG1297" t="str">
        <f>VLOOKUP(Sheet1!D1319,Sheet2!$H$2:$J$300,3,FALSE)</f>
        <v>PHO</v>
      </c>
      <c r="AH1297" t="str">
        <f>VLOOKUP(Sheet1!E1319,Sheet2!$H$2:$J$300,3,FALSE)</f>
        <v>DEN</v>
      </c>
      <c r="AI1297" t="str">
        <f>VLOOKUP(Sheet1!F1319,Sheet2!$H$2:$J$300,3,FALSE)</f>
        <v>DEN</v>
      </c>
      <c r="AJ1297" t="str">
        <f>VLOOKUP(Sheet1!G1319,Sheet2!$H$2:$J$300,3,FALSE)</f>
        <v>UTA</v>
      </c>
      <c r="AK1297" t="str">
        <f>VLOOKUP(Sheet1!H1319,Sheet2!$H$2:$J$300,3,FALSE)</f>
        <v>HOU</v>
      </c>
      <c r="AL1297" t="str">
        <f>VLOOKUP(Sheet1!I1319,Sheet2!$H$2:$J$300,3,FALSE)</f>
        <v>DEN</v>
      </c>
      <c r="AM1297" t="str">
        <f>VLOOKUP(Sheet1!J1319,Sheet2!$H$2:$J$300,3,FALSE)</f>
        <v>PHO</v>
      </c>
      <c r="AN1297">
        <f si="201" t="shared"/>
        <v>1</v>
      </c>
      <c r="AO1297">
        <f si="202" t="shared"/>
        <v>1</v>
      </c>
      <c r="AP1297">
        <f si="203" t="shared"/>
        <v>2</v>
      </c>
      <c r="AQ1297">
        <f si="204" t="shared"/>
        <v>3</v>
      </c>
      <c r="AR1297">
        <f si="205" t="shared"/>
        <v>3</v>
      </c>
      <c r="AS1297">
        <f si="206" t="shared"/>
        <v>1</v>
      </c>
      <c r="AT1297">
        <f si="207" t="shared"/>
        <v>1</v>
      </c>
      <c r="AU1297">
        <f si="208" t="shared"/>
        <v>3</v>
      </c>
      <c r="AV1297">
        <f si="209" t="shared"/>
        <v>2</v>
      </c>
      <c r="AW1297">
        <f si="210" t="shared"/>
        <v>3</v>
      </c>
    </row>
    <row r="1298" spans="30:49" x14ac:dyDescent="0.25">
      <c r="AD1298">
        <v>1297</v>
      </c>
      <c r="AE1298" t="str">
        <f>VLOOKUP(Sheet1!B1320,Sheet2!$H$2:$J$300,3,FALSE)</f>
        <v>PHI</v>
      </c>
      <c r="AF1298" t="str">
        <f>VLOOKUP(Sheet1!C1320,Sheet2!$H$2:$J$300,3,FALSE)</f>
        <v>MIN</v>
      </c>
      <c r="AG1298" t="str">
        <f>VLOOKUP(Sheet1!D1320,Sheet2!$H$2:$J$300,3,FALSE)</f>
        <v>PHO</v>
      </c>
      <c r="AH1298" t="str">
        <f>VLOOKUP(Sheet1!E1320,Sheet2!$H$2:$J$300,3,FALSE)</f>
        <v>DEN</v>
      </c>
      <c r="AI1298" t="str">
        <f>VLOOKUP(Sheet1!F1320,Sheet2!$H$2:$J$300,3,FALSE)</f>
        <v>PHO</v>
      </c>
      <c r="AJ1298" t="str">
        <f>VLOOKUP(Sheet1!G1320,Sheet2!$H$2:$J$300,3,FALSE)</f>
        <v>HOU</v>
      </c>
      <c r="AK1298" t="str">
        <f>VLOOKUP(Sheet1!H1320,Sheet2!$H$2:$J$300,3,FALSE)</f>
        <v>ATL</v>
      </c>
      <c r="AL1298" t="str">
        <f>VLOOKUP(Sheet1!I1320,Sheet2!$H$2:$J$300,3,FALSE)</f>
        <v>SAC</v>
      </c>
      <c r="AM1298" t="str">
        <f>VLOOKUP(Sheet1!J1320,Sheet2!$H$2:$J$300,3,FALSE)</f>
        <v>UTA</v>
      </c>
      <c r="AN1298">
        <f si="201" t="shared"/>
        <v>1</v>
      </c>
      <c r="AO1298">
        <f si="202" t="shared"/>
        <v>1</v>
      </c>
      <c r="AP1298">
        <f si="203" t="shared"/>
        <v>2</v>
      </c>
      <c r="AQ1298">
        <f si="204" t="shared"/>
        <v>1</v>
      </c>
      <c r="AR1298">
        <f si="205" t="shared"/>
        <v>2</v>
      </c>
      <c r="AS1298">
        <f si="206" t="shared"/>
        <v>1</v>
      </c>
      <c r="AT1298">
        <f si="207" t="shared"/>
        <v>1</v>
      </c>
      <c r="AU1298">
        <f si="208" t="shared"/>
        <v>1</v>
      </c>
      <c r="AV1298">
        <f si="209" t="shared"/>
        <v>1</v>
      </c>
      <c r="AW1298">
        <f si="210" t="shared"/>
        <v>2</v>
      </c>
    </row>
    <row r="1299" spans="30:49" x14ac:dyDescent="0.25">
      <c r="AD1299">
        <v>1298</v>
      </c>
      <c r="AE1299" t="str">
        <f>VLOOKUP(Sheet1!B1321,Sheet2!$H$2:$J$300,3,FALSE)</f>
        <v>PHI</v>
      </c>
      <c r="AF1299" t="str">
        <f>VLOOKUP(Sheet1!C1321,Sheet2!$H$2:$J$300,3,FALSE)</f>
        <v>UTA</v>
      </c>
      <c r="AG1299" t="str">
        <f>VLOOKUP(Sheet1!D1321,Sheet2!$H$2:$J$300,3,FALSE)</f>
        <v>PHI</v>
      </c>
      <c r="AH1299" t="str">
        <f>VLOOKUP(Sheet1!E1321,Sheet2!$H$2:$J$300,3,FALSE)</f>
        <v>DEN</v>
      </c>
      <c r="AI1299" t="str">
        <f>VLOOKUP(Sheet1!F1321,Sheet2!$H$2:$J$300,3,FALSE)</f>
        <v>PHO</v>
      </c>
      <c r="AJ1299" t="str">
        <f>VLOOKUP(Sheet1!G1321,Sheet2!$H$2:$J$300,3,FALSE)</f>
        <v>PHI</v>
      </c>
      <c r="AK1299" t="str">
        <f>VLOOKUP(Sheet1!H1321,Sheet2!$H$2:$J$300,3,FALSE)</f>
        <v>DEN</v>
      </c>
      <c r="AL1299" t="str">
        <f>VLOOKUP(Sheet1!I1321,Sheet2!$H$2:$J$300,3,FALSE)</f>
        <v>MIN</v>
      </c>
      <c r="AM1299" t="str">
        <f>VLOOKUP(Sheet1!J1321,Sheet2!$H$2:$J$300,3,FALSE)</f>
        <v>PHI</v>
      </c>
      <c r="AN1299">
        <f si="201" t="shared"/>
        <v>4</v>
      </c>
      <c r="AO1299">
        <f si="202" t="shared"/>
        <v>1</v>
      </c>
      <c r="AP1299">
        <f si="203" t="shared"/>
        <v>4</v>
      </c>
      <c r="AQ1299">
        <f si="204" t="shared"/>
        <v>2</v>
      </c>
      <c r="AR1299">
        <f si="205" t="shared"/>
        <v>1</v>
      </c>
      <c r="AS1299">
        <f si="206" t="shared"/>
        <v>4</v>
      </c>
      <c r="AT1299">
        <f si="207" t="shared"/>
        <v>2</v>
      </c>
      <c r="AU1299">
        <f si="208" t="shared"/>
        <v>1</v>
      </c>
      <c r="AV1299">
        <f si="209" t="shared"/>
        <v>4</v>
      </c>
      <c r="AW1299">
        <f si="210" t="shared"/>
        <v>4</v>
      </c>
    </row>
    <row r="1300" spans="30:49" x14ac:dyDescent="0.25">
      <c r="AD1300">
        <v>1299</v>
      </c>
      <c r="AE1300" t="str">
        <f>VLOOKUP(Sheet1!B1322,Sheet2!$H$2:$J$300,3,FALSE)</f>
        <v>PHI</v>
      </c>
      <c r="AF1300" t="str">
        <f>VLOOKUP(Sheet1!C1322,Sheet2!$H$2:$J$300,3,FALSE)</f>
        <v>PHI</v>
      </c>
      <c r="AG1300" t="str">
        <f>VLOOKUP(Sheet1!D1322,Sheet2!$H$2:$J$300,3,FALSE)</f>
        <v>PHO</v>
      </c>
      <c r="AH1300" t="str">
        <f>VLOOKUP(Sheet1!E1322,Sheet2!$H$2:$J$300,3,FALSE)</f>
        <v>DEN</v>
      </c>
      <c r="AI1300" t="str">
        <f>VLOOKUP(Sheet1!F1322,Sheet2!$H$2:$J$300,3,FALSE)</f>
        <v>DEN</v>
      </c>
      <c r="AJ1300" t="str">
        <f>VLOOKUP(Sheet1!G1322,Sheet2!$H$2:$J$300,3,FALSE)</f>
        <v>PHO</v>
      </c>
      <c r="AK1300" t="str">
        <f>VLOOKUP(Sheet1!H1322,Sheet2!$H$2:$J$300,3,FALSE)</f>
        <v>SAC</v>
      </c>
      <c r="AL1300" t="str">
        <f>VLOOKUP(Sheet1!I1322,Sheet2!$H$2:$J$300,3,FALSE)</f>
        <v>UTA</v>
      </c>
      <c r="AM1300" t="str">
        <f>VLOOKUP(Sheet1!J1322,Sheet2!$H$2:$J$300,3,FALSE)</f>
        <v>UTA</v>
      </c>
      <c r="AN1300">
        <f si="201" t="shared"/>
        <v>2</v>
      </c>
      <c r="AO1300">
        <f si="202" t="shared"/>
        <v>2</v>
      </c>
      <c r="AP1300">
        <f si="203" t="shared"/>
        <v>2</v>
      </c>
      <c r="AQ1300">
        <f si="204" t="shared"/>
        <v>2</v>
      </c>
      <c r="AR1300">
        <f si="205" t="shared"/>
        <v>2</v>
      </c>
      <c r="AS1300">
        <f si="206" t="shared"/>
        <v>2</v>
      </c>
      <c r="AT1300">
        <f si="207" t="shared"/>
        <v>1</v>
      </c>
      <c r="AU1300">
        <f si="208" t="shared"/>
        <v>2</v>
      </c>
      <c r="AV1300">
        <f si="209" t="shared"/>
        <v>2</v>
      </c>
      <c r="AW1300">
        <f si="210" t="shared"/>
        <v>2</v>
      </c>
    </row>
    <row r="1301" spans="30:49" x14ac:dyDescent="0.25">
      <c r="AD1301">
        <v>1300</v>
      </c>
      <c r="AE1301" t="str">
        <f>VLOOKUP(Sheet1!B1323,Sheet2!$H$2:$J$300,3,FALSE)</f>
        <v>PHI</v>
      </c>
      <c r="AF1301" t="str">
        <f>VLOOKUP(Sheet1!C1323,Sheet2!$H$2:$J$300,3,FALSE)</f>
        <v>PHI</v>
      </c>
      <c r="AG1301" t="str">
        <f>VLOOKUP(Sheet1!D1323,Sheet2!$H$2:$J$300,3,FALSE)</f>
        <v>PHO</v>
      </c>
      <c r="AH1301" t="str">
        <f>VLOOKUP(Sheet1!E1323,Sheet2!$H$2:$J$300,3,FALSE)</f>
        <v>DEN</v>
      </c>
      <c r="AI1301" t="str">
        <f>VLOOKUP(Sheet1!F1323,Sheet2!$H$2:$J$300,3,FALSE)</f>
        <v>PHO</v>
      </c>
      <c r="AJ1301" t="str">
        <f>VLOOKUP(Sheet1!G1323,Sheet2!$H$2:$J$300,3,FALSE)</f>
        <v>UTA</v>
      </c>
      <c r="AK1301" t="str">
        <f>VLOOKUP(Sheet1!H1323,Sheet2!$H$2:$J$300,3,FALSE)</f>
        <v>DEN</v>
      </c>
      <c r="AL1301" t="str">
        <f>VLOOKUP(Sheet1!I1323,Sheet2!$H$2:$J$300,3,FALSE)</f>
        <v>MIN</v>
      </c>
      <c r="AM1301" t="str">
        <f>VLOOKUP(Sheet1!J1323,Sheet2!$H$2:$J$300,3,FALSE)</f>
        <v>DEN</v>
      </c>
      <c r="AN1301">
        <f si="201" t="shared"/>
        <v>2</v>
      </c>
      <c r="AO1301">
        <f si="202" t="shared"/>
        <v>2</v>
      </c>
      <c r="AP1301">
        <f si="203" t="shared"/>
        <v>2</v>
      </c>
      <c r="AQ1301">
        <f si="204" t="shared"/>
        <v>3</v>
      </c>
      <c r="AR1301">
        <f si="205" t="shared"/>
        <v>2</v>
      </c>
      <c r="AS1301">
        <f si="206" t="shared"/>
        <v>1</v>
      </c>
      <c r="AT1301">
        <f si="207" t="shared"/>
        <v>3</v>
      </c>
      <c r="AU1301">
        <f si="208" t="shared"/>
        <v>1</v>
      </c>
      <c r="AV1301">
        <f si="209" t="shared"/>
        <v>3</v>
      </c>
      <c r="AW1301">
        <f si="210" t="shared"/>
        <v>3</v>
      </c>
    </row>
    <row r="1302" spans="30:49" x14ac:dyDescent="0.25">
      <c r="AD1302">
        <v>1301</v>
      </c>
      <c r="AE1302" t="str">
        <f>VLOOKUP(Sheet1!B1324,Sheet2!$H$2:$J$300,3,FALSE)</f>
        <v>SAC</v>
      </c>
      <c r="AF1302" t="str">
        <f>VLOOKUP(Sheet1!C1324,Sheet2!$H$2:$J$300,3,FALSE)</f>
        <v>ATL</v>
      </c>
      <c r="AG1302" t="str">
        <f>VLOOKUP(Sheet1!D1324,Sheet2!$H$2:$J$300,3,FALSE)</f>
        <v>HOU</v>
      </c>
      <c r="AH1302" t="str">
        <f>VLOOKUP(Sheet1!E1324,Sheet2!$H$2:$J$300,3,FALSE)</f>
        <v>DEN</v>
      </c>
      <c r="AI1302" t="str">
        <f>VLOOKUP(Sheet1!F1324,Sheet2!$H$2:$J$300,3,FALSE)</f>
        <v>PHO</v>
      </c>
      <c r="AJ1302" t="str">
        <f>VLOOKUP(Sheet1!G1324,Sheet2!$H$2:$J$300,3,FALSE)</f>
        <v>PHI</v>
      </c>
      <c r="AK1302" t="str">
        <f>VLOOKUP(Sheet1!H1324,Sheet2!$H$2:$J$300,3,FALSE)</f>
        <v>PHO</v>
      </c>
      <c r="AL1302" t="str">
        <f>VLOOKUP(Sheet1!I1324,Sheet2!$H$2:$J$300,3,FALSE)</f>
        <v>DEN</v>
      </c>
      <c r="AM1302" t="str">
        <f>VLOOKUP(Sheet1!J1324,Sheet2!$H$2:$J$300,3,FALSE)</f>
        <v>UTA</v>
      </c>
      <c r="AN1302">
        <f si="201" t="shared"/>
        <v>1</v>
      </c>
      <c r="AO1302">
        <f si="202" t="shared"/>
        <v>1</v>
      </c>
      <c r="AP1302">
        <f si="203" t="shared"/>
        <v>1</v>
      </c>
      <c r="AQ1302">
        <f si="204" t="shared"/>
        <v>2</v>
      </c>
      <c r="AR1302">
        <f si="205" t="shared"/>
        <v>2</v>
      </c>
      <c r="AS1302">
        <f si="206" t="shared"/>
        <v>1</v>
      </c>
      <c r="AT1302">
        <f si="207" t="shared"/>
        <v>2</v>
      </c>
      <c r="AU1302">
        <f si="208" t="shared"/>
        <v>2</v>
      </c>
      <c r="AV1302">
        <f si="209" t="shared"/>
        <v>1</v>
      </c>
      <c r="AW1302">
        <f si="210" t="shared"/>
        <v>2</v>
      </c>
    </row>
    <row r="1303" spans="30:49" x14ac:dyDescent="0.25">
      <c r="AD1303">
        <v>1302</v>
      </c>
      <c r="AE1303" t="str">
        <f>VLOOKUP(Sheet1!B1325,Sheet2!$H$2:$J$300,3,FALSE)</f>
        <v>PHI</v>
      </c>
      <c r="AF1303" t="str">
        <f>VLOOKUP(Sheet1!C1325,Sheet2!$H$2:$J$300,3,FALSE)</f>
        <v>PHI</v>
      </c>
      <c r="AG1303" t="str">
        <f>VLOOKUP(Sheet1!D1325,Sheet2!$H$2:$J$300,3,FALSE)</f>
        <v>PHO</v>
      </c>
      <c r="AH1303" t="str">
        <f>VLOOKUP(Sheet1!E1325,Sheet2!$H$2:$J$300,3,FALSE)</f>
        <v>DEN</v>
      </c>
      <c r="AI1303" t="str">
        <f>VLOOKUP(Sheet1!F1325,Sheet2!$H$2:$J$300,3,FALSE)</f>
        <v>ATL</v>
      </c>
      <c r="AJ1303" t="str">
        <f>VLOOKUP(Sheet1!G1325,Sheet2!$H$2:$J$300,3,FALSE)</f>
        <v>ATL</v>
      </c>
      <c r="AK1303" t="str">
        <f>VLOOKUP(Sheet1!H1325,Sheet2!$H$2:$J$300,3,FALSE)</f>
        <v>HOU</v>
      </c>
      <c r="AL1303" t="str">
        <f>VLOOKUP(Sheet1!I1325,Sheet2!$H$2:$J$300,3,FALSE)</f>
        <v>PHO</v>
      </c>
      <c r="AM1303" t="str">
        <f>VLOOKUP(Sheet1!J1325,Sheet2!$H$2:$J$300,3,FALSE)</f>
        <v>MIN</v>
      </c>
      <c r="AN1303">
        <f si="201" t="shared"/>
        <v>2</v>
      </c>
      <c r="AO1303">
        <f si="202" t="shared"/>
        <v>2</v>
      </c>
      <c r="AP1303">
        <f si="203" t="shared"/>
        <v>2</v>
      </c>
      <c r="AQ1303">
        <f si="204" t="shared"/>
        <v>1</v>
      </c>
      <c r="AR1303">
        <f si="205" t="shared"/>
        <v>2</v>
      </c>
      <c r="AS1303">
        <f si="206" t="shared"/>
        <v>2</v>
      </c>
      <c r="AT1303">
        <f si="207" t="shared"/>
        <v>1</v>
      </c>
      <c r="AU1303">
        <f si="208" t="shared"/>
        <v>2</v>
      </c>
      <c r="AV1303">
        <f si="209" t="shared"/>
        <v>1</v>
      </c>
      <c r="AW1303">
        <f si="210" t="shared"/>
        <v>2</v>
      </c>
    </row>
    <row r="1304" spans="30:49" x14ac:dyDescent="0.25">
      <c r="AD1304">
        <v>1303</v>
      </c>
      <c r="AE1304" t="str">
        <f>VLOOKUP(Sheet1!B1326,Sheet2!$H$2:$J$300,3,FALSE)</f>
        <v>PHI</v>
      </c>
      <c r="AF1304" t="str">
        <f>VLOOKUP(Sheet1!C1326,Sheet2!$H$2:$J$300,3,FALSE)</f>
        <v>UTA</v>
      </c>
      <c r="AG1304" t="str">
        <f>VLOOKUP(Sheet1!D1326,Sheet2!$H$2:$J$300,3,FALSE)</f>
        <v>HOU</v>
      </c>
      <c r="AH1304" t="str">
        <f>VLOOKUP(Sheet1!E1326,Sheet2!$H$2:$J$300,3,FALSE)</f>
        <v>DEN</v>
      </c>
      <c r="AI1304" t="str">
        <f>VLOOKUP(Sheet1!F1326,Sheet2!$H$2:$J$300,3,FALSE)</f>
        <v>PHO</v>
      </c>
      <c r="AJ1304" t="str">
        <f>VLOOKUP(Sheet1!G1326,Sheet2!$H$2:$J$300,3,FALSE)</f>
        <v>PHI</v>
      </c>
      <c r="AK1304" t="str">
        <f>VLOOKUP(Sheet1!H1326,Sheet2!$H$2:$J$300,3,FALSE)</f>
        <v>SAC</v>
      </c>
      <c r="AL1304" t="str">
        <f>VLOOKUP(Sheet1!I1326,Sheet2!$H$2:$J$300,3,FALSE)</f>
        <v>DEN</v>
      </c>
      <c r="AM1304" t="str">
        <f>VLOOKUP(Sheet1!J1326,Sheet2!$H$2:$J$300,3,FALSE)</f>
        <v>PHO</v>
      </c>
      <c r="AN1304">
        <f si="201" t="shared"/>
        <v>2</v>
      </c>
      <c r="AO1304">
        <f si="202" t="shared"/>
        <v>1</v>
      </c>
      <c r="AP1304">
        <f si="203" t="shared"/>
        <v>1</v>
      </c>
      <c r="AQ1304">
        <f si="204" t="shared"/>
        <v>2</v>
      </c>
      <c r="AR1304">
        <f si="205" t="shared"/>
        <v>2</v>
      </c>
      <c r="AS1304">
        <f si="206" t="shared"/>
        <v>2</v>
      </c>
      <c r="AT1304">
        <f si="207" t="shared"/>
        <v>1</v>
      </c>
      <c r="AU1304">
        <f si="208" t="shared"/>
        <v>2</v>
      </c>
      <c r="AV1304">
        <f si="209" t="shared"/>
        <v>2</v>
      </c>
      <c r="AW1304">
        <f si="210" t="shared"/>
        <v>2</v>
      </c>
    </row>
    <row r="1305" spans="30:49" x14ac:dyDescent="0.25">
      <c r="AD1305">
        <v>1304</v>
      </c>
      <c r="AE1305" t="str">
        <f>VLOOKUP(Sheet1!B1327,Sheet2!$H$2:$J$300,3,FALSE)</f>
        <v>PHI</v>
      </c>
      <c r="AF1305" t="str">
        <f>VLOOKUP(Sheet1!C1327,Sheet2!$H$2:$J$300,3,FALSE)</f>
        <v>UTA</v>
      </c>
      <c r="AG1305" t="str">
        <f>VLOOKUP(Sheet1!D1327,Sheet2!$H$2:$J$300,3,FALSE)</f>
        <v>PHI</v>
      </c>
      <c r="AH1305" t="str">
        <f>VLOOKUP(Sheet1!E1327,Sheet2!$H$2:$J$300,3,FALSE)</f>
        <v>DEN</v>
      </c>
      <c r="AI1305" t="str">
        <f>VLOOKUP(Sheet1!F1327,Sheet2!$H$2:$J$300,3,FALSE)</f>
        <v>PHO</v>
      </c>
      <c r="AJ1305" t="str">
        <f>VLOOKUP(Sheet1!G1327,Sheet2!$H$2:$J$300,3,FALSE)</f>
        <v>UTA</v>
      </c>
      <c r="AK1305" t="str">
        <f>VLOOKUP(Sheet1!H1327,Sheet2!$H$2:$J$300,3,FALSE)</f>
        <v>PHO</v>
      </c>
      <c r="AL1305" t="str">
        <f>VLOOKUP(Sheet1!I1327,Sheet2!$H$2:$J$300,3,FALSE)</f>
        <v>DEN</v>
      </c>
      <c r="AM1305" t="str">
        <f>VLOOKUP(Sheet1!J1327,Sheet2!$H$2:$J$300,3,FALSE)</f>
        <v>DEN</v>
      </c>
      <c r="AN1305">
        <f si="201" t="shared"/>
        <v>2</v>
      </c>
      <c r="AO1305">
        <f si="202" t="shared"/>
        <v>2</v>
      </c>
      <c r="AP1305">
        <f si="203" t="shared"/>
        <v>2</v>
      </c>
      <c r="AQ1305">
        <f si="204" t="shared"/>
        <v>3</v>
      </c>
      <c r="AR1305">
        <f si="205" t="shared"/>
        <v>2</v>
      </c>
      <c r="AS1305">
        <f si="206" t="shared"/>
        <v>2</v>
      </c>
      <c r="AT1305">
        <f si="207" t="shared"/>
        <v>2</v>
      </c>
      <c r="AU1305">
        <f si="208" t="shared"/>
        <v>3</v>
      </c>
      <c r="AV1305">
        <f si="209" t="shared"/>
        <v>3</v>
      </c>
      <c r="AW1305">
        <f si="210" t="shared"/>
        <v>3</v>
      </c>
    </row>
    <row r="1306" spans="30:49" x14ac:dyDescent="0.25">
      <c r="AD1306">
        <v>1305</v>
      </c>
      <c r="AE1306" t="str">
        <f>VLOOKUP(Sheet1!B1328,Sheet2!$H$2:$J$300,3,FALSE)</f>
        <v>PHI</v>
      </c>
      <c r="AF1306" t="str">
        <f>VLOOKUP(Sheet1!C1328,Sheet2!$H$2:$J$300,3,FALSE)</f>
        <v>PHO</v>
      </c>
      <c r="AG1306" t="str">
        <f>VLOOKUP(Sheet1!D1328,Sheet2!$H$2:$J$300,3,FALSE)</f>
        <v>HOU</v>
      </c>
      <c r="AH1306" t="str">
        <f>VLOOKUP(Sheet1!E1328,Sheet2!$H$2:$J$300,3,FALSE)</f>
        <v>DEN</v>
      </c>
      <c r="AI1306" t="str">
        <f>VLOOKUP(Sheet1!F1328,Sheet2!$H$2:$J$300,3,FALSE)</f>
        <v>PHO</v>
      </c>
      <c r="AJ1306" t="str">
        <f>VLOOKUP(Sheet1!G1328,Sheet2!$H$2:$J$300,3,FALSE)</f>
        <v>UTA</v>
      </c>
      <c r="AK1306" t="str">
        <f>VLOOKUP(Sheet1!H1328,Sheet2!$H$2:$J$300,3,FALSE)</f>
        <v>PHO</v>
      </c>
      <c r="AL1306" t="str">
        <f>VLOOKUP(Sheet1!I1328,Sheet2!$H$2:$J$300,3,FALSE)</f>
        <v>DEN</v>
      </c>
      <c r="AM1306" t="str">
        <f>VLOOKUP(Sheet1!J1328,Sheet2!$H$2:$J$300,3,FALSE)</f>
        <v>SAC</v>
      </c>
      <c r="AN1306">
        <f si="201" t="shared"/>
        <v>1</v>
      </c>
      <c r="AO1306">
        <f si="202" t="shared"/>
        <v>3</v>
      </c>
      <c r="AP1306">
        <f si="203" t="shared"/>
        <v>1</v>
      </c>
      <c r="AQ1306">
        <f si="204" t="shared"/>
        <v>2</v>
      </c>
      <c r="AR1306">
        <f si="205" t="shared"/>
        <v>3</v>
      </c>
      <c r="AS1306">
        <f si="206" t="shared"/>
        <v>1</v>
      </c>
      <c r="AT1306">
        <f si="207" t="shared"/>
        <v>3</v>
      </c>
      <c r="AU1306">
        <f si="208" t="shared"/>
        <v>2</v>
      </c>
      <c r="AV1306">
        <f si="209" t="shared"/>
        <v>1</v>
      </c>
      <c r="AW1306">
        <f si="210" t="shared"/>
        <v>3</v>
      </c>
    </row>
    <row r="1307" spans="30:49" x14ac:dyDescent="0.25">
      <c r="AD1307">
        <v>1306</v>
      </c>
      <c r="AE1307" t="str">
        <f>VLOOKUP(Sheet1!B1329,Sheet2!$H$2:$J$300,3,FALSE)</f>
        <v>PHI</v>
      </c>
      <c r="AF1307" t="str">
        <f>VLOOKUP(Sheet1!C1329,Sheet2!$H$2:$J$300,3,FALSE)</f>
        <v>MIN</v>
      </c>
      <c r="AG1307" t="str">
        <f>VLOOKUP(Sheet1!D1329,Sheet2!$H$2:$J$300,3,FALSE)</f>
        <v>PHO</v>
      </c>
      <c r="AH1307" t="str">
        <f>VLOOKUP(Sheet1!E1329,Sheet2!$H$2:$J$300,3,FALSE)</f>
        <v>HOU</v>
      </c>
      <c r="AI1307" t="str">
        <f>VLOOKUP(Sheet1!F1329,Sheet2!$H$2:$J$300,3,FALSE)</f>
        <v>PHO</v>
      </c>
      <c r="AJ1307" t="str">
        <f>VLOOKUP(Sheet1!G1329,Sheet2!$H$2:$J$300,3,FALSE)</f>
        <v>PHI</v>
      </c>
      <c r="AK1307" t="str">
        <f>VLOOKUP(Sheet1!H1329,Sheet2!$H$2:$J$300,3,FALSE)</f>
        <v>HOU</v>
      </c>
      <c r="AL1307" t="str">
        <f>VLOOKUP(Sheet1!I1329,Sheet2!$H$2:$J$300,3,FALSE)</f>
        <v>DEN</v>
      </c>
      <c r="AM1307" t="str">
        <f>VLOOKUP(Sheet1!J1329,Sheet2!$H$2:$J$300,3,FALSE)</f>
        <v>MIN</v>
      </c>
      <c r="AN1307">
        <f si="201" t="shared"/>
        <v>2</v>
      </c>
      <c r="AO1307">
        <f si="202" t="shared"/>
        <v>2</v>
      </c>
      <c r="AP1307">
        <f si="203" t="shared"/>
        <v>2</v>
      </c>
      <c r="AQ1307">
        <f si="204" t="shared"/>
        <v>2</v>
      </c>
      <c r="AR1307">
        <f si="205" t="shared"/>
        <v>2</v>
      </c>
      <c r="AS1307">
        <f si="206" t="shared"/>
        <v>2</v>
      </c>
      <c r="AT1307">
        <f si="207" t="shared"/>
        <v>2</v>
      </c>
      <c r="AU1307">
        <f si="208" t="shared"/>
        <v>1</v>
      </c>
      <c r="AV1307">
        <f si="209" t="shared"/>
        <v>2</v>
      </c>
      <c r="AW1307">
        <f si="210" t="shared"/>
        <v>2</v>
      </c>
    </row>
    <row r="1308" spans="30:49" x14ac:dyDescent="0.25">
      <c r="AD1308">
        <v>1307</v>
      </c>
      <c r="AE1308" t="str">
        <f>VLOOKUP(Sheet1!B1330,Sheet2!$H$2:$J$300,3,FALSE)</f>
        <v>PHI</v>
      </c>
      <c r="AF1308" t="str">
        <f>VLOOKUP(Sheet1!C1330,Sheet2!$H$2:$J$300,3,FALSE)</f>
        <v>PHO</v>
      </c>
      <c r="AG1308" t="str">
        <f>VLOOKUP(Sheet1!D1330,Sheet2!$H$2:$J$300,3,FALSE)</f>
        <v>PHO</v>
      </c>
      <c r="AH1308" t="str">
        <f>VLOOKUP(Sheet1!E1330,Sheet2!$H$2:$J$300,3,FALSE)</f>
        <v>PHI</v>
      </c>
      <c r="AI1308" t="str">
        <f>VLOOKUP(Sheet1!F1330,Sheet2!$H$2:$J$300,3,FALSE)</f>
        <v>DEN</v>
      </c>
      <c r="AJ1308" t="str">
        <f>VLOOKUP(Sheet1!G1330,Sheet2!$H$2:$J$300,3,FALSE)</f>
        <v>PHO</v>
      </c>
      <c r="AK1308" t="str">
        <f>VLOOKUP(Sheet1!H1330,Sheet2!$H$2:$J$300,3,FALSE)</f>
        <v>PHO</v>
      </c>
      <c r="AL1308" t="str">
        <f>VLOOKUP(Sheet1!I1330,Sheet2!$H$2:$J$300,3,FALSE)</f>
        <v>DEN</v>
      </c>
      <c r="AM1308" t="str">
        <f>VLOOKUP(Sheet1!J1330,Sheet2!$H$2:$J$300,3,FALSE)</f>
        <v>PHO</v>
      </c>
      <c r="AN1308">
        <f si="201" t="shared"/>
        <v>2</v>
      </c>
      <c r="AO1308">
        <f si="202" t="shared"/>
        <v>5</v>
      </c>
      <c r="AP1308">
        <f si="203" t="shared"/>
        <v>5</v>
      </c>
      <c r="AQ1308">
        <f si="204" t="shared"/>
        <v>2</v>
      </c>
      <c r="AR1308">
        <f si="205" t="shared"/>
        <v>2</v>
      </c>
      <c r="AS1308">
        <f si="206" t="shared"/>
        <v>5</v>
      </c>
      <c r="AT1308">
        <f si="207" t="shared"/>
        <v>5</v>
      </c>
      <c r="AU1308">
        <f si="208" t="shared"/>
        <v>2</v>
      </c>
      <c r="AV1308">
        <f si="209" t="shared"/>
        <v>5</v>
      </c>
      <c r="AW1308">
        <f si="210" t="shared"/>
        <v>5</v>
      </c>
    </row>
    <row r="1309" spans="30:49" x14ac:dyDescent="0.25">
      <c r="AD1309">
        <v>1308</v>
      </c>
      <c r="AE1309" t="str">
        <f>VLOOKUP(Sheet1!B1331,Sheet2!$H$2:$J$300,3,FALSE)</f>
        <v>PHI</v>
      </c>
      <c r="AF1309" t="str">
        <f>VLOOKUP(Sheet1!C1331,Sheet2!$H$2:$J$300,3,FALSE)</f>
        <v>MIN</v>
      </c>
      <c r="AG1309" t="str">
        <f>VLOOKUP(Sheet1!D1331,Sheet2!$H$2:$J$300,3,FALSE)</f>
        <v>HOU</v>
      </c>
      <c r="AH1309" t="str">
        <f>VLOOKUP(Sheet1!E1331,Sheet2!$H$2:$J$300,3,FALSE)</f>
        <v>DEN</v>
      </c>
      <c r="AI1309" t="str">
        <f>VLOOKUP(Sheet1!F1331,Sheet2!$H$2:$J$300,3,FALSE)</f>
        <v>DEN</v>
      </c>
      <c r="AJ1309" t="str">
        <f>VLOOKUP(Sheet1!G1331,Sheet2!$H$2:$J$300,3,FALSE)</f>
        <v>PHI</v>
      </c>
      <c r="AK1309" t="str">
        <f>VLOOKUP(Sheet1!H1331,Sheet2!$H$2:$J$300,3,FALSE)</f>
        <v>DEN</v>
      </c>
      <c r="AL1309" t="str">
        <f>VLOOKUP(Sheet1!I1331,Sheet2!$H$2:$J$300,3,FALSE)</f>
        <v>PHO</v>
      </c>
      <c r="AM1309" t="str">
        <f>VLOOKUP(Sheet1!J1331,Sheet2!$H$2:$J$300,3,FALSE)</f>
        <v>UTA</v>
      </c>
      <c r="AN1309">
        <f si="201" t="shared"/>
        <v>2</v>
      </c>
      <c r="AO1309">
        <f si="202" t="shared"/>
        <v>1</v>
      </c>
      <c r="AP1309">
        <f si="203" t="shared"/>
        <v>1</v>
      </c>
      <c r="AQ1309">
        <f si="204" t="shared"/>
        <v>3</v>
      </c>
      <c r="AR1309">
        <f si="205" t="shared"/>
        <v>3</v>
      </c>
      <c r="AS1309">
        <f si="206" t="shared"/>
        <v>2</v>
      </c>
      <c r="AT1309">
        <f si="207" t="shared"/>
        <v>3</v>
      </c>
      <c r="AU1309">
        <f si="208" t="shared"/>
        <v>1</v>
      </c>
      <c r="AV1309">
        <f si="209" t="shared"/>
        <v>1</v>
      </c>
      <c r="AW1309">
        <f si="210" t="shared"/>
        <v>3</v>
      </c>
    </row>
    <row r="1310" spans="30:49" x14ac:dyDescent="0.25">
      <c r="AD1310">
        <v>1309</v>
      </c>
      <c r="AE1310" t="str">
        <f>VLOOKUP(Sheet1!B1332,Sheet2!$H$2:$J$300,3,FALSE)</f>
        <v>SAC</v>
      </c>
      <c r="AF1310" t="str">
        <f>VLOOKUP(Sheet1!C1332,Sheet2!$H$2:$J$300,3,FALSE)</f>
        <v>MIN</v>
      </c>
      <c r="AG1310" t="str">
        <f>VLOOKUP(Sheet1!D1332,Sheet2!$H$2:$J$300,3,FALSE)</f>
        <v>HOU</v>
      </c>
      <c r="AH1310" t="str">
        <f>VLOOKUP(Sheet1!E1332,Sheet2!$H$2:$J$300,3,FALSE)</f>
        <v>DEN</v>
      </c>
      <c r="AI1310" t="str">
        <f>VLOOKUP(Sheet1!F1332,Sheet2!$H$2:$J$300,3,FALSE)</f>
        <v>ATL</v>
      </c>
      <c r="AJ1310" t="str">
        <f>VLOOKUP(Sheet1!G1332,Sheet2!$H$2:$J$300,3,FALSE)</f>
        <v>PHI</v>
      </c>
      <c r="AK1310" t="str">
        <f>VLOOKUP(Sheet1!H1332,Sheet2!$H$2:$J$300,3,FALSE)</f>
        <v>DEN</v>
      </c>
      <c r="AL1310" t="str">
        <f>VLOOKUP(Sheet1!I1332,Sheet2!$H$2:$J$300,3,FALSE)</f>
        <v>UTA</v>
      </c>
      <c r="AM1310" t="str">
        <f>VLOOKUP(Sheet1!J1332,Sheet2!$H$2:$J$300,3,FALSE)</f>
        <v>DEN</v>
      </c>
      <c r="AN1310">
        <f si="201" t="shared"/>
        <v>1</v>
      </c>
      <c r="AO1310">
        <f si="202" t="shared"/>
        <v>1</v>
      </c>
      <c r="AP1310">
        <f si="203" t="shared"/>
        <v>1</v>
      </c>
      <c r="AQ1310">
        <f si="204" t="shared"/>
        <v>3</v>
      </c>
      <c r="AR1310">
        <f si="205" t="shared"/>
        <v>1</v>
      </c>
      <c r="AS1310">
        <f si="206" t="shared"/>
        <v>1</v>
      </c>
      <c r="AT1310">
        <f si="207" t="shared"/>
        <v>3</v>
      </c>
      <c r="AU1310">
        <f si="208" t="shared"/>
        <v>1</v>
      </c>
      <c r="AV1310">
        <f si="209" t="shared"/>
        <v>3</v>
      </c>
      <c r="AW1310">
        <f si="210" t="shared"/>
        <v>3</v>
      </c>
    </row>
    <row r="1311" spans="30:49" x14ac:dyDescent="0.25">
      <c r="AD1311">
        <v>1310</v>
      </c>
      <c r="AE1311" t="str">
        <f>VLOOKUP(Sheet1!B1333,Sheet2!$H$2:$J$300,3,FALSE)</f>
        <v>PHI</v>
      </c>
      <c r="AF1311" t="str">
        <f>VLOOKUP(Sheet1!C1333,Sheet2!$H$2:$J$300,3,FALSE)</f>
        <v>UTA</v>
      </c>
      <c r="AG1311" t="str">
        <f>VLOOKUP(Sheet1!D1333,Sheet2!$H$2:$J$300,3,FALSE)</f>
        <v>PHO</v>
      </c>
      <c r="AH1311" t="str">
        <f>VLOOKUP(Sheet1!E1333,Sheet2!$H$2:$J$300,3,FALSE)</f>
        <v>DEN</v>
      </c>
      <c r="AI1311" t="str">
        <f>VLOOKUP(Sheet1!F1333,Sheet2!$H$2:$J$300,3,FALSE)</f>
        <v>PHO</v>
      </c>
      <c r="AJ1311" t="str">
        <f>VLOOKUP(Sheet1!G1333,Sheet2!$H$2:$J$300,3,FALSE)</f>
        <v>UTA</v>
      </c>
      <c r="AK1311" t="str">
        <f>VLOOKUP(Sheet1!H1333,Sheet2!$H$2:$J$300,3,FALSE)</f>
        <v>PHO</v>
      </c>
      <c r="AL1311" t="str">
        <f>VLOOKUP(Sheet1!I1333,Sheet2!$H$2:$J$300,3,FALSE)</f>
        <v>DEN</v>
      </c>
      <c r="AM1311" t="str">
        <f>VLOOKUP(Sheet1!J1333,Sheet2!$H$2:$J$300,3,FALSE)</f>
        <v>MIN</v>
      </c>
      <c r="AN1311">
        <f si="201" t="shared"/>
        <v>1</v>
      </c>
      <c r="AO1311">
        <f si="202" t="shared"/>
        <v>2</v>
      </c>
      <c r="AP1311">
        <f si="203" t="shared"/>
        <v>3</v>
      </c>
      <c r="AQ1311">
        <f si="204" t="shared"/>
        <v>2</v>
      </c>
      <c r="AR1311">
        <f si="205" t="shared"/>
        <v>3</v>
      </c>
      <c r="AS1311">
        <f si="206" t="shared"/>
        <v>2</v>
      </c>
      <c r="AT1311">
        <f si="207" t="shared"/>
        <v>3</v>
      </c>
      <c r="AU1311">
        <f si="208" t="shared"/>
        <v>2</v>
      </c>
      <c r="AV1311">
        <f si="209" t="shared"/>
        <v>1</v>
      </c>
      <c r="AW1311">
        <f si="210" t="shared"/>
        <v>3</v>
      </c>
    </row>
    <row r="1312" spans="30:49" x14ac:dyDescent="0.25">
      <c r="AD1312">
        <v>1311</v>
      </c>
      <c r="AE1312" t="str">
        <f>VLOOKUP(Sheet1!B1334,Sheet2!$H$2:$J$300,3,FALSE)</f>
        <v>SAC</v>
      </c>
      <c r="AF1312" t="str">
        <f>VLOOKUP(Sheet1!C1334,Sheet2!$H$2:$J$300,3,FALSE)</f>
        <v>ATL</v>
      </c>
      <c r="AG1312" t="str">
        <f>VLOOKUP(Sheet1!D1334,Sheet2!$H$2:$J$300,3,FALSE)</f>
        <v>PHO</v>
      </c>
      <c r="AH1312" t="str">
        <f>VLOOKUP(Sheet1!E1334,Sheet2!$H$2:$J$300,3,FALSE)</f>
        <v>PHI</v>
      </c>
      <c r="AI1312" t="str">
        <f>VLOOKUP(Sheet1!F1334,Sheet2!$H$2:$J$300,3,FALSE)</f>
        <v>PHO</v>
      </c>
      <c r="AJ1312" t="str">
        <f>VLOOKUP(Sheet1!G1334,Sheet2!$H$2:$J$300,3,FALSE)</f>
        <v>UTA</v>
      </c>
      <c r="AK1312" t="str">
        <f>VLOOKUP(Sheet1!H1334,Sheet2!$H$2:$J$300,3,FALSE)</f>
        <v>SAC</v>
      </c>
      <c r="AL1312" t="str">
        <f>VLOOKUP(Sheet1!I1334,Sheet2!$H$2:$J$300,3,FALSE)</f>
        <v>DEN</v>
      </c>
      <c r="AM1312" t="str">
        <f>VLOOKUP(Sheet1!J1334,Sheet2!$H$2:$J$300,3,FALSE)</f>
        <v>UTA</v>
      </c>
      <c r="AN1312">
        <f si="201" t="shared"/>
        <v>2</v>
      </c>
      <c r="AO1312">
        <f si="202" t="shared"/>
        <v>1</v>
      </c>
      <c r="AP1312">
        <f si="203" t="shared"/>
        <v>2</v>
      </c>
      <c r="AQ1312">
        <f si="204" t="shared"/>
        <v>1</v>
      </c>
      <c r="AR1312">
        <f si="205" t="shared"/>
        <v>2</v>
      </c>
      <c r="AS1312">
        <f si="206" t="shared"/>
        <v>2</v>
      </c>
      <c r="AT1312">
        <f si="207" t="shared"/>
        <v>2</v>
      </c>
      <c r="AU1312">
        <f si="208" t="shared"/>
        <v>1</v>
      </c>
      <c r="AV1312">
        <f si="209" t="shared"/>
        <v>2</v>
      </c>
      <c r="AW1312">
        <f si="210" t="shared"/>
        <v>2</v>
      </c>
    </row>
    <row r="1313" spans="30:49" x14ac:dyDescent="0.25">
      <c r="AD1313">
        <v>1312</v>
      </c>
      <c r="AE1313" t="str">
        <f>VLOOKUP(Sheet1!B1335,Sheet2!$H$2:$J$300,3,FALSE)</f>
        <v>PHI</v>
      </c>
      <c r="AF1313" t="str">
        <f>VLOOKUP(Sheet1!C1335,Sheet2!$H$2:$J$300,3,FALSE)</f>
        <v>ATL</v>
      </c>
      <c r="AG1313" t="str">
        <f>VLOOKUP(Sheet1!D1335,Sheet2!$H$2:$J$300,3,FALSE)</f>
        <v>PHO</v>
      </c>
      <c r="AH1313" t="str">
        <f>VLOOKUP(Sheet1!E1335,Sheet2!$H$2:$J$300,3,FALSE)</f>
        <v>DEN</v>
      </c>
      <c r="AI1313" t="str">
        <f>VLOOKUP(Sheet1!F1335,Sheet2!$H$2:$J$300,3,FALSE)</f>
        <v>DEN</v>
      </c>
      <c r="AJ1313" t="str">
        <f>VLOOKUP(Sheet1!G1335,Sheet2!$H$2:$J$300,3,FALSE)</f>
        <v>PHO</v>
      </c>
      <c r="AK1313" t="str">
        <f>VLOOKUP(Sheet1!H1335,Sheet2!$H$2:$J$300,3,FALSE)</f>
        <v>SAC</v>
      </c>
      <c r="AL1313" t="str">
        <f>VLOOKUP(Sheet1!I1335,Sheet2!$H$2:$J$300,3,FALSE)</f>
        <v>PHI</v>
      </c>
      <c r="AM1313" t="str">
        <f>VLOOKUP(Sheet1!J1335,Sheet2!$H$2:$J$300,3,FALSE)</f>
        <v>MIN</v>
      </c>
      <c r="AN1313">
        <f si="201" t="shared"/>
        <v>2</v>
      </c>
      <c r="AO1313">
        <f si="202" t="shared"/>
        <v>1</v>
      </c>
      <c r="AP1313">
        <f si="203" t="shared"/>
        <v>2</v>
      </c>
      <c r="AQ1313">
        <f si="204" t="shared"/>
        <v>2</v>
      </c>
      <c r="AR1313">
        <f si="205" t="shared"/>
        <v>2</v>
      </c>
      <c r="AS1313">
        <f si="206" t="shared"/>
        <v>2</v>
      </c>
      <c r="AT1313">
        <f si="207" t="shared"/>
        <v>1</v>
      </c>
      <c r="AU1313">
        <f si="208" t="shared"/>
        <v>2</v>
      </c>
      <c r="AV1313">
        <f si="209" t="shared"/>
        <v>1</v>
      </c>
      <c r="AW1313">
        <f si="210" t="shared"/>
        <v>2</v>
      </c>
    </row>
    <row r="1314" spans="30:49" x14ac:dyDescent="0.25">
      <c r="AD1314">
        <v>1313</v>
      </c>
      <c r="AE1314" t="str">
        <f>VLOOKUP(Sheet1!B1336,Sheet2!$H$2:$J$300,3,FALSE)</f>
        <v>PHI</v>
      </c>
      <c r="AF1314" t="str">
        <f>VLOOKUP(Sheet1!C1336,Sheet2!$H$2:$J$300,3,FALSE)</f>
        <v>ATL</v>
      </c>
      <c r="AG1314" t="str">
        <f>VLOOKUP(Sheet1!D1336,Sheet2!$H$2:$J$300,3,FALSE)</f>
        <v>PHO</v>
      </c>
      <c r="AH1314" t="str">
        <f>VLOOKUP(Sheet1!E1336,Sheet2!$H$2:$J$300,3,FALSE)</f>
        <v>DEN</v>
      </c>
      <c r="AI1314" t="str">
        <f>VLOOKUP(Sheet1!F1336,Sheet2!$H$2:$J$300,3,FALSE)</f>
        <v>PHO</v>
      </c>
      <c r="AJ1314" t="str">
        <f>VLOOKUP(Sheet1!G1336,Sheet2!$H$2:$J$300,3,FALSE)</f>
        <v>PHI</v>
      </c>
      <c r="AK1314" t="str">
        <f>VLOOKUP(Sheet1!H1336,Sheet2!$H$2:$J$300,3,FALSE)</f>
        <v>ATL</v>
      </c>
      <c r="AL1314" t="str">
        <f>VLOOKUP(Sheet1!I1336,Sheet2!$H$2:$J$300,3,FALSE)</f>
        <v>UTA</v>
      </c>
      <c r="AM1314" t="str">
        <f>VLOOKUP(Sheet1!J1336,Sheet2!$H$2:$J$300,3,FALSE)</f>
        <v>MIN</v>
      </c>
      <c r="AN1314">
        <f si="201" t="shared"/>
        <v>2</v>
      </c>
      <c r="AO1314">
        <f si="202" t="shared"/>
        <v>2</v>
      </c>
      <c r="AP1314">
        <f si="203" t="shared"/>
        <v>2</v>
      </c>
      <c r="AQ1314">
        <f si="204" t="shared"/>
        <v>1</v>
      </c>
      <c r="AR1314">
        <f si="205" t="shared"/>
        <v>2</v>
      </c>
      <c r="AS1314">
        <f si="206" t="shared"/>
        <v>2</v>
      </c>
      <c r="AT1314">
        <f si="207" t="shared"/>
        <v>2</v>
      </c>
      <c r="AU1314">
        <f si="208" t="shared"/>
        <v>1</v>
      </c>
      <c r="AV1314">
        <f si="209" t="shared"/>
        <v>1</v>
      </c>
      <c r="AW1314">
        <f si="210" t="shared"/>
        <v>2</v>
      </c>
    </row>
    <row r="1315" spans="30:49" x14ac:dyDescent="0.25">
      <c r="AD1315">
        <v>1314</v>
      </c>
      <c r="AE1315" t="str">
        <f>VLOOKUP(Sheet1!B1337,Sheet2!$H$2:$J$300,3,FALSE)</f>
        <v>PHI</v>
      </c>
      <c r="AF1315" t="str">
        <f>VLOOKUP(Sheet1!C1337,Sheet2!$H$2:$J$300,3,FALSE)</f>
        <v>MIN</v>
      </c>
      <c r="AG1315" t="str">
        <f>VLOOKUP(Sheet1!D1337,Sheet2!$H$2:$J$300,3,FALSE)</f>
        <v>HOU</v>
      </c>
      <c r="AH1315" t="str">
        <f>VLOOKUP(Sheet1!E1337,Sheet2!$H$2:$J$300,3,FALSE)</f>
        <v>DEN</v>
      </c>
      <c r="AI1315" t="str">
        <f>VLOOKUP(Sheet1!F1337,Sheet2!$H$2:$J$300,3,FALSE)</f>
        <v>DEN</v>
      </c>
      <c r="AJ1315" t="str">
        <f>VLOOKUP(Sheet1!G1337,Sheet2!$H$2:$J$300,3,FALSE)</f>
        <v>ATL</v>
      </c>
      <c r="AK1315" t="str">
        <f>VLOOKUP(Sheet1!H1337,Sheet2!$H$2:$J$300,3,FALSE)</f>
        <v>PHO</v>
      </c>
      <c r="AL1315" t="str">
        <f>VLOOKUP(Sheet1!I1337,Sheet2!$H$2:$J$300,3,FALSE)</f>
        <v>DEN</v>
      </c>
      <c r="AM1315" t="str">
        <f>VLOOKUP(Sheet1!J1337,Sheet2!$H$2:$J$300,3,FALSE)</f>
        <v>ATL</v>
      </c>
      <c r="AN1315">
        <f si="201" t="shared"/>
        <v>1</v>
      </c>
      <c r="AO1315">
        <f si="202" t="shared"/>
        <v>1</v>
      </c>
      <c r="AP1315">
        <f si="203" t="shared"/>
        <v>1</v>
      </c>
      <c r="AQ1315">
        <f si="204" t="shared"/>
        <v>3</v>
      </c>
      <c r="AR1315">
        <f si="205" t="shared"/>
        <v>3</v>
      </c>
      <c r="AS1315">
        <f si="206" t="shared"/>
        <v>2</v>
      </c>
      <c r="AT1315">
        <f si="207" t="shared"/>
        <v>1</v>
      </c>
      <c r="AU1315">
        <f si="208" t="shared"/>
        <v>3</v>
      </c>
      <c r="AV1315">
        <f si="209" t="shared"/>
        <v>2</v>
      </c>
      <c r="AW1315">
        <f si="210" t="shared"/>
        <v>3</v>
      </c>
    </row>
    <row r="1316" spans="30:49" x14ac:dyDescent="0.25">
      <c r="AD1316">
        <v>1315</v>
      </c>
      <c r="AE1316" t="str">
        <f>VLOOKUP(Sheet1!B1338,Sheet2!$H$2:$J$300,3,FALSE)</f>
        <v>PHI</v>
      </c>
      <c r="AF1316" t="str">
        <f>VLOOKUP(Sheet1!C1338,Sheet2!$H$2:$J$300,3,FALSE)</f>
        <v>PHI</v>
      </c>
      <c r="AG1316" t="str">
        <f>VLOOKUP(Sheet1!D1338,Sheet2!$H$2:$J$300,3,FALSE)</f>
        <v>PHI</v>
      </c>
      <c r="AH1316" t="str">
        <f>VLOOKUP(Sheet1!E1338,Sheet2!$H$2:$J$300,3,FALSE)</f>
        <v>DEN</v>
      </c>
      <c r="AI1316" t="str">
        <f>VLOOKUP(Sheet1!F1338,Sheet2!$H$2:$J$300,3,FALSE)</f>
        <v>PHO</v>
      </c>
      <c r="AJ1316" t="str">
        <f>VLOOKUP(Sheet1!G1338,Sheet2!$H$2:$J$300,3,FALSE)</f>
        <v>PHO</v>
      </c>
      <c r="AK1316" t="str">
        <f>VLOOKUP(Sheet1!H1338,Sheet2!$H$2:$J$300,3,FALSE)</f>
        <v>HOU</v>
      </c>
      <c r="AL1316" t="str">
        <f>VLOOKUP(Sheet1!I1338,Sheet2!$H$2:$J$300,3,FALSE)</f>
        <v>HOU</v>
      </c>
      <c r="AM1316" t="str">
        <f>VLOOKUP(Sheet1!J1338,Sheet2!$H$2:$J$300,3,FALSE)</f>
        <v>UTA</v>
      </c>
      <c r="AN1316">
        <f si="201" t="shared"/>
        <v>3</v>
      </c>
      <c r="AO1316">
        <f si="202" t="shared"/>
        <v>3</v>
      </c>
      <c r="AP1316">
        <f si="203" t="shared"/>
        <v>3</v>
      </c>
      <c r="AQ1316">
        <f si="204" t="shared"/>
        <v>1</v>
      </c>
      <c r="AR1316">
        <f si="205" t="shared"/>
        <v>2</v>
      </c>
      <c r="AS1316">
        <f si="206" t="shared"/>
        <v>2</v>
      </c>
      <c r="AT1316">
        <f si="207" t="shared"/>
        <v>2</v>
      </c>
      <c r="AU1316">
        <f si="208" t="shared"/>
        <v>2</v>
      </c>
      <c r="AV1316">
        <f si="209" t="shared"/>
        <v>1</v>
      </c>
      <c r="AW1316">
        <f si="210" t="shared"/>
        <v>3</v>
      </c>
    </row>
    <row r="1317" spans="30:49" x14ac:dyDescent="0.25">
      <c r="AD1317">
        <v>1316</v>
      </c>
      <c r="AE1317" t="str">
        <f>VLOOKUP(Sheet1!B1339,Sheet2!$H$2:$J$300,3,FALSE)</f>
        <v>UTA</v>
      </c>
      <c r="AF1317" t="str">
        <f>VLOOKUP(Sheet1!C1339,Sheet2!$H$2:$J$300,3,FALSE)</f>
        <v>PHI</v>
      </c>
      <c r="AG1317" t="str">
        <f>VLOOKUP(Sheet1!D1339,Sheet2!$H$2:$J$300,3,FALSE)</f>
        <v>PHO</v>
      </c>
      <c r="AH1317" t="str">
        <f>VLOOKUP(Sheet1!E1339,Sheet2!$H$2:$J$300,3,FALSE)</f>
        <v>PHI</v>
      </c>
      <c r="AI1317" t="str">
        <f>VLOOKUP(Sheet1!F1339,Sheet2!$H$2:$J$300,3,FALSE)</f>
        <v>PHO</v>
      </c>
      <c r="AJ1317" t="str">
        <f>VLOOKUP(Sheet1!G1339,Sheet2!$H$2:$J$300,3,FALSE)</f>
        <v>PHI</v>
      </c>
      <c r="AK1317" t="str">
        <f>VLOOKUP(Sheet1!H1339,Sheet2!$H$2:$J$300,3,FALSE)</f>
        <v>PHO</v>
      </c>
      <c r="AL1317" t="str">
        <f>VLOOKUP(Sheet1!I1339,Sheet2!$H$2:$J$300,3,FALSE)</f>
        <v>DEN</v>
      </c>
      <c r="AM1317" t="str">
        <f>VLOOKUP(Sheet1!J1339,Sheet2!$H$2:$J$300,3,FALSE)</f>
        <v>DEN</v>
      </c>
      <c r="AN1317">
        <f si="201" t="shared"/>
        <v>1</v>
      </c>
      <c r="AO1317">
        <f si="202" t="shared"/>
        <v>3</v>
      </c>
      <c r="AP1317">
        <f si="203" t="shared"/>
        <v>3</v>
      </c>
      <c r="AQ1317">
        <f si="204" t="shared"/>
        <v>3</v>
      </c>
      <c r="AR1317">
        <f si="205" t="shared"/>
        <v>3</v>
      </c>
      <c r="AS1317">
        <f si="206" t="shared"/>
        <v>3</v>
      </c>
      <c r="AT1317">
        <f si="207" t="shared"/>
        <v>3</v>
      </c>
      <c r="AU1317">
        <f si="208" t="shared"/>
        <v>2</v>
      </c>
      <c r="AV1317">
        <f si="209" t="shared"/>
        <v>2</v>
      </c>
      <c r="AW1317">
        <f si="210" t="shared"/>
        <v>3</v>
      </c>
    </row>
    <row r="1318" spans="30:49" x14ac:dyDescent="0.25">
      <c r="AD1318">
        <v>1317</v>
      </c>
      <c r="AE1318" t="str">
        <f>VLOOKUP(Sheet1!B1340,Sheet2!$H$2:$J$300,3,FALSE)</f>
        <v>PHI</v>
      </c>
      <c r="AF1318" t="str">
        <f>VLOOKUP(Sheet1!C1340,Sheet2!$H$2:$J$300,3,FALSE)</f>
        <v>PHI</v>
      </c>
      <c r="AG1318" t="str">
        <f>VLOOKUP(Sheet1!D1340,Sheet2!$H$2:$J$300,3,FALSE)</f>
        <v>PHO</v>
      </c>
      <c r="AH1318" t="str">
        <f>VLOOKUP(Sheet1!E1340,Sheet2!$H$2:$J$300,3,FALSE)</f>
        <v>DEN</v>
      </c>
      <c r="AI1318" t="str">
        <f>VLOOKUP(Sheet1!F1340,Sheet2!$H$2:$J$300,3,FALSE)</f>
        <v>UTA</v>
      </c>
      <c r="AJ1318" t="str">
        <f>VLOOKUP(Sheet1!G1340,Sheet2!$H$2:$J$300,3,FALSE)</f>
        <v>PHI</v>
      </c>
      <c r="AK1318" t="str">
        <f>VLOOKUP(Sheet1!H1340,Sheet2!$H$2:$J$300,3,FALSE)</f>
        <v>SAC</v>
      </c>
      <c r="AL1318" t="str">
        <f>VLOOKUP(Sheet1!I1340,Sheet2!$H$2:$J$300,3,FALSE)</f>
        <v>PHO</v>
      </c>
      <c r="AM1318" t="str">
        <f>VLOOKUP(Sheet1!J1340,Sheet2!$H$2:$J$300,3,FALSE)</f>
        <v>PHI</v>
      </c>
      <c r="AN1318">
        <f si="201" t="shared"/>
        <v>4</v>
      </c>
      <c r="AO1318">
        <f si="202" t="shared"/>
        <v>4</v>
      </c>
      <c r="AP1318">
        <f si="203" t="shared"/>
        <v>2</v>
      </c>
      <c r="AQ1318">
        <f si="204" t="shared"/>
        <v>1</v>
      </c>
      <c r="AR1318">
        <f si="205" t="shared"/>
        <v>1</v>
      </c>
      <c r="AS1318">
        <f si="206" t="shared"/>
        <v>4</v>
      </c>
      <c r="AT1318">
        <f si="207" t="shared"/>
        <v>1</v>
      </c>
      <c r="AU1318">
        <f si="208" t="shared"/>
        <v>2</v>
      </c>
      <c r="AV1318">
        <f si="209" t="shared"/>
        <v>4</v>
      </c>
      <c r="AW1318">
        <f si="210" t="shared"/>
        <v>4</v>
      </c>
    </row>
    <row r="1319" spans="30:49" x14ac:dyDescent="0.25">
      <c r="AD1319">
        <v>1318</v>
      </c>
      <c r="AE1319" t="str">
        <f>VLOOKUP(Sheet1!B1341,Sheet2!$H$2:$J$300,3,FALSE)</f>
        <v>SAC</v>
      </c>
      <c r="AF1319" t="str">
        <f>VLOOKUP(Sheet1!C1341,Sheet2!$H$2:$J$300,3,FALSE)</f>
        <v>MIN</v>
      </c>
      <c r="AG1319" t="str">
        <f>VLOOKUP(Sheet1!D1341,Sheet2!$H$2:$J$300,3,FALSE)</f>
        <v>HOU</v>
      </c>
      <c r="AH1319" t="str">
        <f>VLOOKUP(Sheet1!E1341,Sheet2!$H$2:$J$300,3,FALSE)</f>
        <v>DEN</v>
      </c>
      <c r="AI1319" t="str">
        <f>VLOOKUP(Sheet1!F1341,Sheet2!$H$2:$J$300,3,FALSE)</f>
        <v>DEN</v>
      </c>
      <c r="AJ1319" t="str">
        <f>VLOOKUP(Sheet1!G1341,Sheet2!$H$2:$J$300,3,FALSE)</f>
        <v>PHO</v>
      </c>
      <c r="AK1319" t="str">
        <f>VLOOKUP(Sheet1!H1341,Sheet2!$H$2:$J$300,3,FALSE)</f>
        <v>PHO</v>
      </c>
      <c r="AL1319" t="str">
        <f>VLOOKUP(Sheet1!I1341,Sheet2!$H$2:$J$300,3,FALSE)</f>
        <v>DEN</v>
      </c>
      <c r="AM1319" t="str">
        <f>VLOOKUP(Sheet1!J1341,Sheet2!$H$2:$J$300,3,FALSE)</f>
        <v>PHO</v>
      </c>
      <c r="AN1319">
        <f si="201" t="shared"/>
        <v>1</v>
      </c>
      <c r="AO1319">
        <f si="202" t="shared"/>
        <v>1</v>
      </c>
      <c r="AP1319">
        <f si="203" t="shared"/>
        <v>1</v>
      </c>
      <c r="AQ1319">
        <f si="204" t="shared"/>
        <v>3</v>
      </c>
      <c r="AR1319">
        <f si="205" t="shared"/>
        <v>3</v>
      </c>
      <c r="AS1319">
        <f si="206" t="shared"/>
        <v>3</v>
      </c>
      <c r="AT1319">
        <f si="207" t="shared"/>
        <v>3</v>
      </c>
      <c r="AU1319">
        <f si="208" t="shared"/>
        <v>3</v>
      </c>
      <c r="AV1319">
        <f si="209" t="shared"/>
        <v>3</v>
      </c>
      <c r="AW1319">
        <f si="210" t="shared"/>
        <v>3</v>
      </c>
    </row>
    <row r="1320" spans="30:49" x14ac:dyDescent="0.25">
      <c r="AD1320">
        <v>1319</v>
      </c>
      <c r="AE1320" t="str">
        <f>VLOOKUP(Sheet1!B1342,Sheet2!$H$2:$J$300,3,FALSE)</f>
        <v>PHI</v>
      </c>
      <c r="AF1320" t="str">
        <f>VLOOKUP(Sheet1!C1342,Sheet2!$H$2:$J$300,3,FALSE)</f>
        <v>ATL</v>
      </c>
      <c r="AG1320" t="str">
        <f>VLOOKUP(Sheet1!D1342,Sheet2!$H$2:$J$300,3,FALSE)</f>
        <v>DEN</v>
      </c>
      <c r="AH1320" t="str">
        <f>VLOOKUP(Sheet1!E1342,Sheet2!$H$2:$J$300,3,FALSE)</f>
        <v>DEN</v>
      </c>
      <c r="AI1320" t="str">
        <f>VLOOKUP(Sheet1!F1342,Sheet2!$H$2:$J$300,3,FALSE)</f>
        <v>PHO</v>
      </c>
      <c r="AJ1320" t="str">
        <f>VLOOKUP(Sheet1!G1342,Sheet2!$H$2:$J$300,3,FALSE)</f>
        <v>PHI</v>
      </c>
      <c r="AK1320" t="str">
        <f>VLOOKUP(Sheet1!H1342,Sheet2!$H$2:$J$300,3,FALSE)</f>
        <v>HOU</v>
      </c>
      <c r="AL1320" t="str">
        <f>VLOOKUP(Sheet1!I1342,Sheet2!$H$2:$J$300,3,FALSE)</f>
        <v>ATL</v>
      </c>
      <c r="AM1320" t="str">
        <f>VLOOKUP(Sheet1!J1342,Sheet2!$H$2:$J$300,3,FALSE)</f>
        <v>UTA</v>
      </c>
      <c r="AN1320">
        <f si="201" t="shared"/>
        <v>2</v>
      </c>
      <c r="AO1320">
        <f si="202" t="shared"/>
        <v>2</v>
      </c>
      <c r="AP1320">
        <f si="203" t="shared"/>
        <v>2</v>
      </c>
      <c r="AQ1320">
        <f si="204" t="shared"/>
        <v>2</v>
      </c>
      <c r="AR1320">
        <f si="205" t="shared"/>
        <v>1</v>
      </c>
      <c r="AS1320">
        <f si="206" t="shared"/>
        <v>2</v>
      </c>
      <c r="AT1320">
        <f si="207" t="shared"/>
        <v>1</v>
      </c>
      <c r="AU1320">
        <f si="208" t="shared"/>
        <v>2</v>
      </c>
      <c r="AV1320">
        <f si="209" t="shared"/>
        <v>1</v>
      </c>
      <c r="AW1320">
        <f si="210" t="shared"/>
        <v>2</v>
      </c>
    </row>
    <row r="1321" spans="30:49" x14ac:dyDescent="0.25">
      <c r="AD1321">
        <v>1320</v>
      </c>
      <c r="AE1321" t="str">
        <f>VLOOKUP(Sheet1!B1343,Sheet2!$H$2:$J$300,3,FALSE)</f>
        <v>PHI</v>
      </c>
      <c r="AF1321" t="str">
        <f>VLOOKUP(Sheet1!C1343,Sheet2!$H$2:$J$300,3,FALSE)</f>
        <v>ATL</v>
      </c>
      <c r="AG1321" t="str">
        <f>VLOOKUP(Sheet1!D1343,Sheet2!$H$2:$J$300,3,FALSE)</f>
        <v>PHO</v>
      </c>
      <c r="AH1321" t="str">
        <f>VLOOKUP(Sheet1!E1343,Sheet2!$H$2:$J$300,3,FALSE)</f>
        <v>DEN</v>
      </c>
      <c r="AI1321" t="str">
        <f>VLOOKUP(Sheet1!F1343,Sheet2!$H$2:$J$300,3,FALSE)</f>
        <v>ATL</v>
      </c>
      <c r="AJ1321" t="str">
        <f>VLOOKUP(Sheet1!G1343,Sheet2!$H$2:$J$300,3,FALSE)</f>
        <v>HOU</v>
      </c>
      <c r="AK1321" t="str">
        <f>VLOOKUP(Sheet1!H1343,Sheet2!$H$2:$J$300,3,FALSE)</f>
        <v>ATL</v>
      </c>
      <c r="AL1321" t="str">
        <f>VLOOKUP(Sheet1!I1343,Sheet2!$H$2:$J$300,3,FALSE)</f>
        <v>MIN</v>
      </c>
      <c r="AM1321" t="str">
        <f>VLOOKUP(Sheet1!J1343,Sheet2!$H$2:$J$300,3,FALSE)</f>
        <v>MIN</v>
      </c>
      <c r="AN1321">
        <f si="201" t="shared"/>
        <v>1</v>
      </c>
      <c r="AO1321">
        <f si="202" t="shared"/>
        <v>3</v>
      </c>
      <c r="AP1321">
        <f si="203" t="shared"/>
        <v>1</v>
      </c>
      <c r="AQ1321">
        <f si="204" t="shared"/>
        <v>1</v>
      </c>
      <c r="AR1321">
        <f si="205" t="shared"/>
        <v>3</v>
      </c>
      <c r="AS1321">
        <f si="206" t="shared"/>
        <v>1</v>
      </c>
      <c r="AT1321">
        <f si="207" t="shared"/>
        <v>3</v>
      </c>
      <c r="AU1321">
        <f si="208" t="shared"/>
        <v>2</v>
      </c>
      <c r="AV1321">
        <f si="209" t="shared"/>
        <v>2</v>
      </c>
      <c r="AW1321">
        <f si="210" t="shared"/>
        <v>3</v>
      </c>
    </row>
    <row r="1322" spans="30:49" x14ac:dyDescent="0.25">
      <c r="AD1322">
        <v>1321</v>
      </c>
      <c r="AE1322" t="str">
        <f>VLOOKUP(Sheet1!B1344,Sheet2!$H$2:$J$300,3,FALSE)</f>
        <v>ATL</v>
      </c>
      <c r="AF1322" t="str">
        <f>VLOOKUP(Sheet1!C1344,Sheet2!$H$2:$J$300,3,FALSE)</f>
        <v>PHI</v>
      </c>
      <c r="AG1322" t="str">
        <f>VLOOKUP(Sheet1!D1344,Sheet2!$H$2:$J$300,3,FALSE)</f>
        <v>PHO</v>
      </c>
      <c r="AH1322" t="str">
        <f>VLOOKUP(Sheet1!E1344,Sheet2!$H$2:$J$300,3,FALSE)</f>
        <v>DEN</v>
      </c>
      <c r="AI1322" t="str">
        <f>VLOOKUP(Sheet1!F1344,Sheet2!$H$2:$J$300,3,FALSE)</f>
        <v>PHO</v>
      </c>
      <c r="AJ1322" t="str">
        <f>VLOOKUP(Sheet1!G1344,Sheet2!$H$2:$J$300,3,FALSE)</f>
        <v>ATL</v>
      </c>
      <c r="AK1322" t="str">
        <f>VLOOKUP(Sheet1!H1344,Sheet2!$H$2:$J$300,3,FALSE)</f>
        <v>HOU</v>
      </c>
      <c r="AL1322" t="str">
        <f>VLOOKUP(Sheet1!I1344,Sheet2!$H$2:$J$300,3,FALSE)</f>
        <v>PHO</v>
      </c>
      <c r="AM1322" t="str">
        <f>VLOOKUP(Sheet1!J1344,Sheet2!$H$2:$J$300,3,FALSE)</f>
        <v>MIN</v>
      </c>
      <c r="AN1322">
        <f ref="AN1322:AN1385" si="211" t="shared">COUNTIF($AE1322:$AM1322,AE1322)</f>
        <v>2</v>
      </c>
      <c r="AO1322">
        <f ref="AO1322:AO1385" si="212" t="shared">COUNTIF($AE1322:$AM1322,AF1322)</f>
        <v>1</v>
      </c>
      <c r="AP1322">
        <f ref="AP1322:AP1385" si="213" t="shared">COUNTIF($AE1322:$AM1322,AG1322)</f>
        <v>3</v>
      </c>
      <c r="AQ1322">
        <f ref="AQ1322:AQ1385" si="214" t="shared">COUNTIF($AE1322:$AM1322,AH1322)</f>
        <v>1</v>
      </c>
      <c r="AR1322">
        <f ref="AR1322:AR1385" si="215" t="shared">COUNTIF($AE1322:$AM1322,AI1322)</f>
        <v>3</v>
      </c>
      <c r="AS1322">
        <f ref="AS1322:AS1385" si="216" t="shared">COUNTIF($AE1322:$AM1322,AJ1322)</f>
        <v>2</v>
      </c>
      <c r="AT1322">
        <f ref="AT1322:AT1385" si="217" t="shared">COUNTIF($AE1322:$AM1322,AK1322)</f>
        <v>1</v>
      </c>
      <c r="AU1322">
        <f ref="AU1322:AU1385" si="218" t="shared">COUNTIF($AE1322:$AM1322,AL1322)</f>
        <v>3</v>
      </c>
      <c r="AV1322">
        <f ref="AV1322:AV1385" si="219" t="shared">COUNTIF($AE1322:$AM1322,AM1322)</f>
        <v>1</v>
      </c>
      <c r="AW1322">
        <f ref="AW1322:AW1385" si="220" t="shared">MAX(AN1322:AV1322)</f>
        <v>3</v>
      </c>
    </row>
    <row r="1323" spans="30:49" x14ac:dyDescent="0.25">
      <c r="AD1323">
        <v>1322</v>
      </c>
      <c r="AE1323" t="str">
        <f>VLOOKUP(Sheet1!B1345,Sheet2!$H$2:$J$300,3,FALSE)</f>
        <v>SAC</v>
      </c>
      <c r="AF1323" t="str">
        <f>VLOOKUP(Sheet1!C1345,Sheet2!$H$2:$J$300,3,FALSE)</f>
        <v>MIN</v>
      </c>
      <c r="AG1323" t="str">
        <f>VLOOKUP(Sheet1!D1345,Sheet2!$H$2:$J$300,3,FALSE)</f>
        <v>PHO</v>
      </c>
      <c r="AH1323" t="str">
        <f>VLOOKUP(Sheet1!E1345,Sheet2!$H$2:$J$300,3,FALSE)</f>
        <v>DEN</v>
      </c>
      <c r="AI1323" t="str">
        <f>VLOOKUP(Sheet1!F1345,Sheet2!$H$2:$J$300,3,FALSE)</f>
        <v>DEN</v>
      </c>
      <c r="AJ1323" t="str">
        <f>VLOOKUP(Sheet1!G1345,Sheet2!$H$2:$J$300,3,FALSE)</f>
        <v>UTA</v>
      </c>
      <c r="AK1323" t="str">
        <f>VLOOKUP(Sheet1!H1345,Sheet2!$H$2:$J$300,3,FALSE)</f>
        <v>HOU</v>
      </c>
      <c r="AL1323" t="str">
        <f>VLOOKUP(Sheet1!I1345,Sheet2!$H$2:$J$300,3,FALSE)</f>
        <v>UTA</v>
      </c>
      <c r="AM1323" t="str">
        <f>VLOOKUP(Sheet1!J1345,Sheet2!$H$2:$J$300,3,FALSE)</f>
        <v>PHI</v>
      </c>
      <c r="AN1323">
        <f si="211" t="shared"/>
        <v>1</v>
      </c>
      <c r="AO1323">
        <f si="212" t="shared"/>
        <v>1</v>
      </c>
      <c r="AP1323">
        <f si="213" t="shared"/>
        <v>1</v>
      </c>
      <c r="AQ1323">
        <f si="214" t="shared"/>
        <v>2</v>
      </c>
      <c r="AR1323">
        <f si="215" t="shared"/>
        <v>2</v>
      </c>
      <c r="AS1323">
        <f si="216" t="shared"/>
        <v>2</v>
      </c>
      <c r="AT1323">
        <f si="217" t="shared"/>
        <v>1</v>
      </c>
      <c r="AU1323">
        <f si="218" t="shared"/>
        <v>2</v>
      </c>
      <c r="AV1323">
        <f si="219" t="shared"/>
        <v>1</v>
      </c>
      <c r="AW1323">
        <f si="220" t="shared"/>
        <v>2</v>
      </c>
    </row>
    <row r="1324" spans="30:49" x14ac:dyDescent="0.25">
      <c r="AD1324">
        <v>1323</v>
      </c>
      <c r="AE1324" t="str">
        <f>VLOOKUP(Sheet1!B1346,Sheet2!$H$2:$J$300,3,FALSE)</f>
        <v>SAC</v>
      </c>
      <c r="AF1324" t="str">
        <f>VLOOKUP(Sheet1!C1346,Sheet2!$H$2:$J$300,3,FALSE)</f>
        <v>PHI</v>
      </c>
      <c r="AG1324" t="str">
        <f>VLOOKUP(Sheet1!D1346,Sheet2!$H$2:$J$300,3,FALSE)</f>
        <v>HOU</v>
      </c>
      <c r="AH1324" t="str">
        <f>VLOOKUP(Sheet1!E1346,Sheet2!$H$2:$J$300,3,FALSE)</f>
        <v>DEN</v>
      </c>
      <c r="AI1324" t="str">
        <f>VLOOKUP(Sheet1!F1346,Sheet2!$H$2:$J$300,3,FALSE)</f>
        <v>PHO</v>
      </c>
      <c r="AJ1324" t="str">
        <f>VLOOKUP(Sheet1!G1346,Sheet2!$H$2:$J$300,3,FALSE)</f>
        <v>PHO</v>
      </c>
      <c r="AK1324" t="str">
        <f>VLOOKUP(Sheet1!H1346,Sheet2!$H$2:$J$300,3,FALSE)</f>
        <v>DEN</v>
      </c>
      <c r="AL1324" t="str">
        <f>VLOOKUP(Sheet1!I1346,Sheet2!$H$2:$J$300,3,FALSE)</f>
        <v>HOU</v>
      </c>
      <c r="AM1324" t="str">
        <f>VLOOKUP(Sheet1!J1346,Sheet2!$H$2:$J$300,3,FALSE)</f>
        <v>UTA</v>
      </c>
      <c r="AN1324">
        <f si="211" t="shared"/>
        <v>1</v>
      </c>
      <c r="AO1324">
        <f si="212" t="shared"/>
        <v>1</v>
      </c>
      <c r="AP1324">
        <f si="213" t="shared"/>
        <v>2</v>
      </c>
      <c r="AQ1324">
        <f si="214" t="shared"/>
        <v>2</v>
      </c>
      <c r="AR1324">
        <f si="215" t="shared"/>
        <v>2</v>
      </c>
      <c r="AS1324">
        <f si="216" t="shared"/>
        <v>2</v>
      </c>
      <c r="AT1324">
        <f si="217" t="shared"/>
        <v>2</v>
      </c>
      <c r="AU1324">
        <f si="218" t="shared"/>
        <v>2</v>
      </c>
      <c r="AV1324">
        <f si="219" t="shared"/>
        <v>1</v>
      </c>
      <c r="AW1324">
        <f si="220" t="shared"/>
        <v>2</v>
      </c>
    </row>
    <row r="1325" spans="30:49" x14ac:dyDescent="0.25">
      <c r="AD1325">
        <v>1324</v>
      </c>
      <c r="AE1325" t="str">
        <f>VLOOKUP(Sheet1!B1347,Sheet2!$H$2:$J$300,3,FALSE)</f>
        <v>PHI</v>
      </c>
      <c r="AF1325" t="str">
        <f>VLOOKUP(Sheet1!C1347,Sheet2!$H$2:$J$300,3,FALSE)</f>
        <v>SAC</v>
      </c>
      <c r="AG1325" t="str">
        <f>VLOOKUP(Sheet1!D1347,Sheet2!$H$2:$J$300,3,FALSE)</f>
        <v>PHO</v>
      </c>
      <c r="AH1325" t="str">
        <f>VLOOKUP(Sheet1!E1347,Sheet2!$H$2:$J$300,3,FALSE)</f>
        <v>DEN</v>
      </c>
      <c r="AI1325" t="str">
        <f>VLOOKUP(Sheet1!F1347,Sheet2!$H$2:$J$300,3,FALSE)</f>
        <v>PHO</v>
      </c>
      <c r="AJ1325" t="str">
        <f>VLOOKUP(Sheet1!G1347,Sheet2!$H$2:$J$300,3,FALSE)</f>
        <v>HOU</v>
      </c>
      <c r="AK1325" t="str">
        <f>VLOOKUP(Sheet1!H1347,Sheet2!$H$2:$J$300,3,FALSE)</f>
        <v>HOU</v>
      </c>
      <c r="AL1325" t="str">
        <f>VLOOKUP(Sheet1!I1347,Sheet2!$H$2:$J$300,3,FALSE)</f>
        <v>MIN</v>
      </c>
      <c r="AM1325" t="str">
        <f>VLOOKUP(Sheet1!J1347,Sheet2!$H$2:$J$300,3,FALSE)</f>
        <v>MIN</v>
      </c>
      <c r="AN1325">
        <f si="211" t="shared"/>
        <v>1</v>
      </c>
      <c r="AO1325">
        <f si="212" t="shared"/>
        <v>1</v>
      </c>
      <c r="AP1325">
        <f si="213" t="shared"/>
        <v>2</v>
      </c>
      <c r="AQ1325">
        <f si="214" t="shared"/>
        <v>1</v>
      </c>
      <c r="AR1325">
        <f si="215" t="shared"/>
        <v>2</v>
      </c>
      <c r="AS1325">
        <f si="216" t="shared"/>
        <v>2</v>
      </c>
      <c r="AT1325">
        <f si="217" t="shared"/>
        <v>2</v>
      </c>
      <c r="AU1325">
        <f si="218" t="shared"/>
        <v>2</v>
      </c>
      <c r="AV1325">
        <f si="219" t="shared"/>
        <v>2</v>
      </c>
      <c r="AW1325">
        <f si="220" t="shared"/>
        <v>2</v>
      </c>
    </row>
    <row r="1326" spans="30:49" x14ac:dyDescent="0.25">
      <c r="AD1326">
        <v>1325</v>
      </c>
      <c r="AE1326" t="str">
        <f>VLOOKUP(Sheet1!B1348,Sheet2!$H$2:$J$300,3,FALSE)</f>
        <v>PHI</v>
      </c>
      <c r="AF1326" t="str">
        <f>VLOOKUP(Sheet1!C1348,Sheet2!$H$2:$J$300,3,FALSE)</f>
        <v>PHI</v>
      </c>
      <c r="AG1326" t="str">
        <f>VLOOKUP(Sheet1!D1348,Sheet2!$H$2:$J$300,3,FALSE)</f>
        <v>HOU</v>
      </c>
      <c r="AH1326" t="str">
        <f>VLOOKUP(Sheet1!E1348,Sheet2!$H$2:$J$300,3,FALSE)</f>
        <v>DEN</v>
      </c>
      <c r="AI1326" t="str">
        <f>VLOOKUP(Sheet1!F1348,Sheet2!$H$2:$J$300,3,FALSE)</f>
        <v>ATL</v>
      </c>
      <c r="AJ1326" t="str">
        <f>VLOOKUP(Sheet1!G1348,Sheet2!$H$2:$J$300,3,FALSE)</f>
        <v>UTA</v>
      </c>
      <c r="AK1326" t="str">
        <f>VLOOKUP(Sheet1!H1348,Sheet2!$H$2:$J$300,3,FALSE)</f>
        <v>HOU</v>
      </c>
      <c r="AL1326" t="str">
        <f>VLOOKUP(Sheet1!I1348,Sheet2!$H$2:$J$300,3,FALSE)</f>
        <v>PHO</v>
      </c>
      <c r="AM1326" t="str">
        <f>VLOOKUP(Sheet1!J1348,Sheet2!$H$2:$J$300,3,FALSE)</f>
        <v>PHO</v>
      </c>
      <c r="AN1326">
        <f si="211" t="shared"/>
        <v>2</v>
      </c>
      <c r="AO1326">
        <f si="212" t="shared"/>
        <v>2</v>
      </c>
      <c r="AP1326">
        <f si="213" t="shared"/>
        <v>2</v>
      </c>
      <c r="AQ1326">
        <f si="214" t="shared"/>
        <v>1</v>
      </c>
      <c r="AR1326">
        <f si="215" t="shared"/>
        <v>1</v>
      </c>
      <c r="AS1326">
        <f si="216" t="shared"/>
        <v>1</v>
      </c>
      <c r="AT1326">
        <f si="217" t="shared"/>
        <v>2</v>
      </c>
      <c r="AU1326">
        <f si="218" t="shared"/>
        <v>2</v>
      </c>
      <c r="AV1326">
        <f si="219" t="shared"/>
        <v>2</v>
      </c>
      <c r="AW1326">
        <f si="220" t="shared"/>
        <v>2</v>
      </c>
    </row>
    <row r="1327" spans="30:49" x14ac:dyDescent="0.25">
      <c r="AD1327">
        <v>1326</v>
      </c>
      <c r="AE1327" t="str">
        <f>VLOOKUP(Sheet1!B1349,Sheet2!$H$2:$J$300,3,FALSE)</f>
        <v>PHI</v>
      </c>
      <c r="AF1327" t="str">
        <f>VLOOKUP(Sheet1!C1349,Sheet2!$H$2:$J$300,3,FALSE)</f>
        <v>PHI</v>
      </c>
      <c r="AG1327" t="str">
        <f>VLOOKUP(Sheet1!D1349,Sheet2!$H$2:$J$300,3,FALSE)</f>
        <v>PHO</v>
      </c>
      <c r="AH1327" t="str">
        <f>VLOOKUP(Sheet1!E1349,Sheet2!$H$2:$J$300,3,FALSE)</f>
        <v>DEN</v>
      </c>
      <c r="AI1327" t="str">
        <f>VLOOKUP(Sheet1!F1349,Sheet2!$H$2:$J$300,3,FALSE)</f>
        <v>DEN</v>
      </c>
      <c r="AJ1327" t="str">
        <f>VLOOKUP(Sheet1!G1349,Sheet2!$H$2:$J$300,3,FALSE)</f>
        <v>PHO</v>
      </c>
      <c r="AK1327" t="str">
        <f>VLOOKUP(Sheet1!H1349,Sheet2!$H$2:$J$300,3,FALSE)</f>
        <v>DEN</v>
      </c>
      <c r="AL1327" t="str">
        <f>VLOOKUP(Sheet1!I1349,Sheet2!$H$2:$J$300,3,FALSE)</f>
        <v>MIN</v>
      </c>
      <c r="AM1327" t="str">
        <f>VLOOKUP(Sheet1!J1349,Sheet2!$H$2:$J$300,3,FALSE)</f>
        <v>PHI</v>
      </c>
      <c r="AN1327">
        <f si="211" t="shared"/>
        <v>3</v>
      </c>
      <c r="AO1327">
        <f si="212" t="shared"/>
        <v>3</v>
      </c>
      <c r="AP1327">
        <f si="213" t="shared"/>
        <v>2</v>
      </c>
      <c r="AQ1327">
        <f si="214" t="shared"/>
        <v>3</v>
      </c>
      <c r="AR1327">
        <f si="215" t="shared"/>
        <v>3</v>
      </c>
      <c r="AS1327">
        <f si="216" t="shared"/>
        <v>2</v>
      </c>
      <c r="AT1327">
        <f si="217" t="shared"/>
        <v>3</v>
      </c>
      <c r="AU1327">
        <f si="218" t="shared"/>
        <v>1</v>
      </c>
      <c r="AV1327">
        <f si="219" t="shared"/>
        <v>3</v>
      </c>
      <c r="AW1327">
        <f si="220" t="shared"/>
        <v>3</v>
      </c>
    </row>
    <row r="1328" spans="30:49" x14ac:dyDescent="0.25">
      <c r="AD1328">
        <v>1327</v>
      </c>
      <c r="AE1328" t="str">
        <f>VLOOKUP(Sheet1!B1350,Sheet2!$H$2:$J$300,3,FALSE)</f>
        <v>PHI</v>
      </c>
      <c r="AF1328" t="str">
        <f>VLOOKUP(Sheet1!C1350,Sheet2!$H$2:$J$300,3,FALSE)</f>
        <v>ATL</v>
      </c>
      <c r="AG1328" t="str">
        <f>VLOOKUP(Sheet1!D1350,Sheet2!$H$2:$J$300,3,FALSE)</f>
        <v>PHO</v>
      </c>
      <c r="AH1328" t="str">
        <f>VLOOKUP(Sheet1!E1350,Sheet2!$H$2:$J$300,3,FALSE)</f>
        <v>DEN</v>
      </c>
      <c r="AI1328" t="str">
        <f>VLOOKUP(Sheet1!F1350,Sheet2!$H$2:$J$300,3,FALSE)</f>
        <v>UTA</v>
      </c>
      <c r="AJ1328" t="str">
        <f>VLOOKUP(Sheet1!G1350,Sheet2!$H$2:$J$300,3,FALSE)</f>
        <v>PHO</v>
      </c>
      <c r="AK1328" t="str">
        <f>VLOOKUP(Sheet1!H1350,Sheet2!$H$2:$J$300,3,FALSE)</f>
        <v>HOU</v>
      </c>
      <c r="AL1328" t="str">
        <f>VLOOKUP(Sheet1!I1350,Sheet2!$H$2:$J$300,3,FALSE)</f>
        <v>ATL</v>
      </c>
      <c r="AM1328" t="str">
        <f>VLOOKUP(Sheet1!J1350,Sheet2!$H$2:$J$300,3,FALSE)</f>
        <v>PHO</v>
      </c>
      <c r="AN1328">
        <f si="211" t="shared"/>
        <v>1</v>
      </c>
      <c r="AO1328">
        <f si="212" t="shared"/>
        <v>2</v>
      </c>
      <c r="AP1328">
        <f si="213" t="shared"/>
        <v>3</v>
      </c>
      <c r="AQ1328">
        <f si="214" t="shared"/>
        <v>1</v>
      </c>
      <c r="AR1328">
        <f si="215" t="shared"/>
        <v>1</v>
      </c>
      <c r="AS1328">
        <f si="216" t="shared"/>
        <v>3</v>
      </c>
      <c r="AT1328">
        <f si="217" t="shared"/>
        <v>1</v>
      </c>
      <c r="AU1328">
        <f si="218" t="shared"/>
        <v>2</v>
      </c>
      <c r="AV1328">
        <f si="219" t="shared"/>
        <v>3</v>
      </c>
      <c r="AW1328">
        <f si="220" t="shared"/>
        <v>3</v>
      </c>
    </row>
    <row r="1329" spans="30:49" x14ac:dyDescent="0.25">
      <c r="AD1329">
        <v>1328</v>
      </c>
      <c r="AE1329" t="str">
        <f>VLOOKUP(Sheet1!B1351,Sheet2!$H$2:$J$300,3,FALSE)</f>
        <v>PHI</v>
      </c>
      <c r="AF1329" t="str">
        <f>VLOOKUP(Sheet1!C1351,Sheet2!$H$2:$J$300,3,FALSE)</f>
        <v>SAC</v>
      </c>
      <c r="AG1329" t="str">
        <f>VLOOKUP(Sheet1!D1351,Sheet2!$H$2:$J$300,3,FALSE)</f>
        <v>PHO</v>
      </c>
      <c r="AH1329" t="str">
        <f>VLOOKUP(Sheet1!E1351,Sheet2!$H$2:$J$300,3,FALSE)</f>
        <v>DEN</v>
      </c>
      <c r="AI1329" t="str">
        <f>VLOOKUP(Sheet1!F1351,Sheet2!$H$2:$J$300,3,FALSE)</f>
        <v>DEN</v>
      </c>
      <c r="AJ1329" t="str">
        <f>VLOOKUP(Sheet1!G1351,Sheet2!$H$2:$J$300,3,FALSE)</f>
        <v>PHO</v>
      </c>
      <c r="AK1329" t="str">
        <f>VLOOKUP(Sheet1!H1351,Sheet2!$H$2:$J$300,3,FALSE)</f>
        <v>DEN</v>
      </c>
      <c r="AL1329" t="str">
        <f>VLOOKUP(Sheet1!I1351,Sheet2!$H$2:$J$300,3,FALSE)</f>
        <v>MIN</v>
      </c>
      <c r="AM1329" t="str">
        <f>VLOOKUP(Sheet1!J1351,Sheet2!$H$2:$J$300,3,FALSE)</f>
        <v>PHO</v>
      </c>
      <c r="AN1329">
        <f si="211" t="shared"/>
        <v>1</v>
      </c>
      <c r="AO1329">
        <f si="212" t="shared"/>
        <v>1</v>
      </c>
      <c r="AP1329">
        <f si="213" t="shared"/>
        <v>3</v>
      </c>
      <c r="AQ1329">
        <f si="214" t="shared"/>
        <v>3</v>
      </c>
      <c r="AR1329">
        <f si="215" t="shared"/>
        <v>3</v>
      </c>
      <c r="AS1329">
        <f si="216" t="shared"/>
        <v>3</v>
      </c>
      <c r="AT1329">
        <f si="217" t="shared"/>
        <v>3</v>
      </c>
      <c r="AU1329">
        <f si="218" t="shared"/>
        <v>1</v>
      </c>
      <c r="AV1329">
        <f si="219" t="shared"/>
        <v>3</v>
      </c>
      <c r="AW1329">
        <f si="220" t="shared"/>
        <v>3</v>
      </c>
    </row>
    <row r="1330" spans="30:49" x14ac:dyDescent="0.25">
      <c r="AD1330">
        <v>1329</v>
      </c>
      <c r="AE1330" t="str">
        <f>VLOOKUP(Sheet1!B1352,Sheet2!$H$2:$J$300,3,FALSE)</f>
        <v>PHI</v>
      </c>
      <c r="AF1330" t="str">
        <f>VLOOKUP(Sheet1!C1352,Sheet2!$H$2:$J$300,3,FALSE)</f>
        <v>SAC</v>
      </c>
      <c r="AG1330" t="str">
        <f>VLOOKUP(Sheet1!D1352,Sheet2!$H$2:$J$300,3,FALSE)</f>
        <v>PHI</v>
      </c>
      <c r="AH1330" t="str">
        <f>VLOOKUP(Sheet1!E1352,Sheet2!$H$2:$J$300,3,FALSE)</f>
        <v>DEN</v>
      </c>
      <c r="AI1330" t="str">
        <f>VLOOKUP(Sheet1!F1352,Sheet2!$H$2:$J$300,3,FALSE)</f>
        <v>PHI</v>
      </c>
      <c r="AJ1330" t="str">
        <f>VLOOKUP(Sheet1!G1352,Sheet2!$H$2:$J$300,3,FALSE)</f>
        <v>UTA</v>
      </c>
      <c r="AK1330" t="str">
        <f>VLOOKUP(Sheet1!H1352,Sheet2!$H$2:$J$300,3,FALSE)</f>
        <v>HOU</v>
      </c>
      <c r="AL1330" t="str">
        <f>VLOOKUP(Sheet1!I1352,Sheet2!$H$2:$J$300,3,FALSE)</f>
        <v>ATL</v>
      </c>
      <c r="AM1330" t="str">
        <f>VLOOKUP(Sheet1!J1352,Sheet2!$H$2:$J$300,3,FALSE)</f>
        <v>PHO</v>
      </c>
      <c r="AN1330">
        <f si="211" t="shared"/>
        <v>3</v>
      </c>
      <c r="AO1330">
        <f si="212" t="shared"/>
        <v>1</v>
      </c>
      <c r="AP1330">
        <f si="213" t="shared"/>
        <v>3</v>
      </c>
      <c r="AQ1330">
        <f si="214" t="shared"/>
        <v>1</v>
      </c>
      <c r="AR1330">
        <f si="215" t="shared"/>
        <v>3</v>
      </c>
      <c r="AS1330">
        <f si="216" t="shared"/>
        <v>1</v>
      </c>
      <c r="AT1330">
        <f si="217" t="shared"/>
        <v>1</v>
      </c>
      <c r="AU1330">
        <f si="218" t="shared"/>
        <v>1</v>
      </c>
      <c r="AV1330">
        <f si="219" t="shared"/>
        <v>1</v>
      </c>
      <c r="AW1330">
        <f si="220" t="shared"/>
        <v>3</v>
      </c>
    </row>
    <row r="1331" spans="30:49" x14ac:dyDescent="0.25">
      <c r="AD1331">
        <v>1330</v>
      </c>
      <c r="AE1331" t="str">
        <f>VLOOKUP(Sheet1!B1353,Sheet2!$H$2:$J$300,3,FALSE)</f>
        <v>SAC</v>
      </c>
      <c r="AF1331" t="str">
        <f>VLOOKUP(Sheet1!C1353,Sheet2!$H$2:$J$300,3,FALSE)</f>
        <v>MIN</v>
      </c>
      <c r="AG1331" t="str">
        <f>VLOOKUP(Sheet1!D1353,Sheet2!$H$2:$J$300,3,FALSE)</f>
        <v>PHO</v>
      </c>
      <c r="AH1331" t="str">
        <f>VLOOKUP(Sheet1!E1353,Sheet2!$H$2:$J$300,3,FALSE)</f>
        <v>PHI</v>
      </c>
      <c r="AI1331" t="str">
        <f>VLOOKUP(Sheet1!F1353,Sheet2!$H$2:$J$300,3,FALSE)</f>
        <v>PHO</v>
      </c>
      <c r="AJ1331" t="str">
        <f>VLOOKUP(Sheet1!G1353,Sheet2!$H$2:$J$300,3,FALSE)</f>
        <v>ATL</v>
      </c>
      <c r="AK1331" t="str">
        <f>VLOOKUP(Sheet1!H1353,Sheet2!$H$2:$J$300,3,FALSE)</f>
        <v>SAC</v>
      </c>
      <c r="AL1331" t="str">
        <f>VLOOKUP(Sheet1!I1353,Sheet2!$H$2:$J$300,3,FALSE)</f>
        <v>UTA</v>
      </c>
      <c r="AM1331" t="str">
        <f>VLOOKUP(Sheet1!J1353,Sheet2!$H$2:$J$300,3,FALSE)</f>
        <v>UTA</v>
      </c>
      <c r="AN1331">
        <f si="211" t="shared"/>
        <v>2</v>
      </c>
      <c r="AO1331">
        <f si="212" t="shared"/>
        <v>1</v>
      </c>
      <c r="AP1331">
        <f si="213" t="shared"/>
        <v>2</v>
      </c>
      <c r="AQ1331">
        <f si="214" t="shared"/>
        <v>1</v>
      </c>
      <c r="AR1331">
        <f si="215" t="shared"/>
        <v>2</v>
      </c>
      <c r="AS1331">
        <f si="216" t="shared"/>
        <v>1</v>
      </c>
      <c r="AT1331">
        <f si="217" t="shared"/>
        <v>2</v>
      </c>
      <c r="AU1331">
        <f si="218" t="shared"/>
        <v>2</v>
      </c>
      <c r="AV1331">
        <f si="219" t="shared"/>
        <v>2</v>
      </c>
      <c r="AW1331">
        <f si="220" t="shared"/>
        <v>2</v>
      </c>
    </row>
    <row r="1332" spans="30:49" x14ac:dyDescent="0.25">
      <c r="AD1332">
        <v>1331</v>
      </c>
      <c r="AE1332" t="str">
        <f>VLOOKUP(Sheet1!B1354,Sheet2!$H$2:$J$300,3,FALSE)</f>
        <v>PHI</v>
      </c>
      <c r="AF1332" t="str">
        <f>VLOOKUP(Sheet1!C1354,Sheet2!$H$2:$J$300,3,FALSE)</f>
        <v>PHI</v>
      </c>
      <c r="AG1332" t="str">
        <f>VLOOKUP(Sheet1!D1354,Sheet2!$H$2:$J$300,3,FALSE)</f>
        <v>PHO</v>
      </c>
      <c r="AH1332" t="str">
        <f>VLOOKUP(Sheet1!E1354,Sheet2!$H$2:$J$300,3,FALSE)</f>
        <v>SAC</v>
      </c>
      <c r="AI1332" t="str">
        <f>VLOOKUP(Sheet1!F1354,Sheet2!$H$2:$J$300,3,FALSE)</f>
        <v>PHO</v>
      </c>
      <c r="AJ1332" t="str">
        <f>VLOOKUP(Sheet1!G1354,Sheet2!$H$2:$J$300,3,FALSE)</f>
        <v>UTA</v>
      </c>
      <c r="AK1332" t="str">
        <f>VLOOKUP(Sheet1!H1354,Sheet2!$H$2:$J$300,3,FALSE)</f>
        <v>HOU</v>
      </c>
      <c r="AL1332" t="str">
        <f>VLOOKUP(Sheet1!I1354,Sheet2!$H$2:$J$300,3,FALSE)</f>
        <v>PHO</v>
      </c>
      <c r="AM1332" t="str">
        <f>VLOOKUP(Sheet1!J1354,Sheet2!$H$2:$J$300,3,FALSE)</f>
        <v>PHO</v>
      </c>
      <c r="AN1332">
        <f si="211" t="shared"/>
        <v>2</v>
      </c>
      <c r="AO1332">
        <f si="212" t="shared"/>
        <v>2</v>
      </c>
      <c r="AP1332">
        <f si="213" t="shared"/>
        <v>4</v>
      </c>
      <c r="AQ1332">
        <f si="214" t="shared"/>
        <v>1</v>
      </c>
      <c r="AR1332">
        <f si="215" t="shared"/>
        <v>4</v>
      </c>
      <c r="AS1332">
        <f si="216" t="shared"/>
        <v>1</v>
      </c>
      <c r="AT1332">
        <f si="217" t="shared"/>
        <v>1</v>
      </c>
      <c r="AU1332">
        <f si="218" t="shared"/>
        <v>4</v>
      </c>
      <c r="AV1332">
        <f si="219" t="shared"/>
        <v>4</v>
      </c>
      <c r="AW1332">
        <f si="220" t="shared"/>
        <v>4</v>
      </c>
    </row>
    <row r="1333" spans="30:49" x14ac:dyDescent="0.25">
      <c r="AD1333">
        <v>1332</v>
      </c>
      <c r="AE1333" t="str">
        <f>VLOOKUP(Sheet1!B1355,Sheet2!$H$2:$J$300,3,FALSE)</f>
        <v>PHI</v>
      </c>
      <c r="AF1333" t="str">
        <f>VLOOKUP(Sheet1!C1355,Sheet2!$H$2:$J$300,3,FALSE)</f>
        <v>SAC</v>
      </c>
      <c r="AG1333" t="str">
        <f>VLOOKUP(Sheet1!D1355,Sheet2!$H$2:$J$300,3,FALSE)</f>
        <v>SAC</v>
      </c>
      <c r="AH1333" t="str">
        <f>VLOOKUP(Sheet1!E1355,Sheet2!$H$2:$J$300,3,FALSE)</f>
        <v>DEN</v>
      </c>
      <c r="AI1333" t="str">
        <f>VLOOKUP(Sheet1!F1355,Sheet2!$H$2:$J$300,3,FALSE)</f>
        <v>PHI</v>
      </c>
      <c r="AJ1333" t="str">
        <f>VLOOKUP(Sheet1!G1355,Sheet2!$H$2:$J$300,3,FALSE)</f>
        <v>HOU</v>
      </c>
      <c r="AK1333" t="str">
        <f>VLOOKUP(Sheet1!H1355,Sheet2!$H$2:$J$300,3,FALSE)</f>
        <v>HOU</v>
      </c>
      <c r="AL1333" t="str">
        <f>VLOOKUP(Sheet1!I1355,Sheet2!$H$2:$J$300,3,FALSE)</f>
        <v>PHO</v>
      </c>
      <c r="AM1333" t="str">
        <f>VLOOKUP(Sheet1!J1355,Sheet2!$H$2:$J$300,3,FALSE)</f>
        <v>MIN</v>
      </c>
      <c r="AN1333">
        <f si="211" t="shared"/>
        <v>2</v>
      </c>
      <c r="AO1333">
        <f si="212" t="shared"/>
        <v>2</v>
      </c>
      <c r="AP1333">
        <f si="213" t="shared"/>
        <v>2</v>
      </c>
      <c r="AQ1333">
        <f si="214" t="shared"/>
        <v>1</v>
      </c>
      <c r="AR1333">
        <f si="215" t="shared"/>
        <v>2</v>
      </c>
      <c r="AS1333">
        <f si="216" t="shared"/>
        <v>2</v>
      </c>
      <c r="AT1333">
        <f si="217" t="shared"/>
        <v>2</v>
      </c>
      <c r="AU1333">
        <f si="218" t="shared"/>
        <v>1</v>
      </c>
      <c r="AV1333">
        <f si="219" t="shared"/>
        <v>1</v>
      </c>
      <c r="AW1333">
        <f si="220" t="shared"/>
        <v>2</v>
      </c>
    </row>
    <row r="1334" spans="30:49" x14ac:dyDescent="0.25">
      <c r="AD1334">
        <v>1333</v>
      </c>
      <c r="AE1334" t="str">
        <f>VLOOKUP(Sheet1!B1356,Sheet2!$H$2:$J$300,3,FALSE)</f>
        <v>PHI</v>
      </c>
      <c r="AF1334" t="str">
        <f>VLOOKUP(Sheet1!C1356,Sheet2!$H$2:$J$300,3,FALSE)</f>
        <v>SAC</v>
      </c>
      <c r="AG1334" t="str">
        <f>VLOOKUP(Sheet1!D1356,Sheet2!$H$2:$J$300,3,FALSE)</f>
        <v>PHI</v>
      </c>
      <c r="AH1334" t="str">
        <f>VLOOKUP(Sheet1!E1356,Sheet2!$H$2:$J$300,3,FALSE)</f>
        <v>DEN</v>
      </c>
      <c r="AI1334" t="str">
        <f>VLOOKUP(Sheet1!F1356,Sheet2!$H$2:$J$300,3,FALSE)</f>
        <v>PHO</v>
      </c>
      <c r="AJ1334" t="str">
        <f>VLOOKUP(Sheet1!G1356,Sheet2!$H$2:$J$300,3,FALSE)</f>
        <v>HOU</v>
      </c>
      <c r="AK1334" t="str">
        <f>VLOOKUP(Sheet1!H1356,Sheet2!$H$2:$J$300,3,FALSE)</f>
        <v>PHO</v>
      </c>
      <c r="AL1334" t="str">
        <f>VLOOKUP(Sheet1!I1356,Sheet2!$H$2:$J$300,3,FALSE)</f>
        <v>DEN</v>
      </c>
      <c r="AM1334" t="str">
        <f>VLOOKUP(Sheet1!J1356,Sheet2!$H$2:$J$300,3,FALSE)</f>
        <v>DEN</v>
      </c>
      <c r="AN1334">
        <f si="211" t="shared"/>
        <v>2</v>
      </c>
      <c r="AO1334">
        <f si="212" t="shared"/>
        <v>1</v>
      </c>
      <c r="AP1334">
        <f si="213" t="shared"/>
        <v>2</v>
      </c>
      <c r="AQ1334">
        <f si="214" t="shared"/>
        <v>3</v>
      </c>
      <c r="AR1334">
        <f si="215" t="shared"/>
        <v>2</v>
      </c>
      <c r="AS1334">
        <f si="216" t="shared"/>
        <v>1</v>
      </c>
      <c r="AT1334">
        <f si="217" t="shared"/>
        <v>2</v>
      </c>
      <c r="AU1334">
        <f si="218" t="shared"/>
        <v>3</v>
      </c>
      <c r="AV1334">
        <f si="219" t="shared"/>
        <v>3</v>
      </c>
      <c r="AW1334">
        <f si="220" t="shared"/>
        <v>3</v>
      </c>
    </row>
    <row r="1335" spans="30:49" x14ac:dyDescent="0.25">
      <c r="AD1335">
        <v>1334</v>
      </c>
      <c r="AE1335" t="str">
        <f>VLOOKUP(Sheet1!B1357,Sheet2!$H$2:$J$300,3,FALSE)</f>
        <v>PHI</v>
      </c>
      <c r="AF1335" t="str">
        <f>VLOOKUP(Sheet1!C1357,Sheet2!$H$2:$J$300,3,FALSE)</f>
        <v>SAC</v>
      </c>
      <c r="AG1335" t="str">
        <f>VLOOKUP(Sheet1!D1357,Sheet2!$H$2:$J$300,3,FALSE)</f>
        <v>SAC</v>
      </c>
      <c r="AH1335" t="str">
        <f>VLOOKUP(Sheet1!E1357,Sheet2!$H$2:$J$300,3,FALSE)</f>
        <v>DEN</v>
      </c>
      <c r="AI1335" t="str">
        <f>VLOOKUP(Sheet1!F1357,Sheet2!$H$2:$J$300,3,FALSE)</f>
        <v>UTA</v>
      </c>
      <c r="AJ1335" t="str">
        <f>VLOOKUP(Sheet1!G1357,Sheet2!$H$2:$J$300,3,FALSE)</f>
        <v>HOU</v>
      </c>
      <c r="AK1335" t="str">
        <f>VLOOKUP(Sheet1!H1357,Sheet2!$H$2:$J$300,3,FALSE)</f>
        <v>SAC</v>
      </c>
      <c r="AL1335" t="str">
        <f>VLOOKUP(Sheet1!I1357,Sheet2!$H$2:$J$300,3,FALSE)</f>
        <v>PHO</v>
      </c>
      <c r="AM1335" t="str">
        <f>VLOOKUP(Sheet1!J1357,Sheet2!$H$2:$J$300,3,FALSE)</f>
        <v>PHI</v>
      </c>
      <c r="AN1335">
        <f si="211" t="shared"/>
        <v>2</v>
      </c>
      <c r="AO1335">
        <f si="212" t="shared"/>
        <v>3</v>
      </c>
      <c r="AP1335">
        <f si="213" t="shared"/>
        <v>3</v>
      </c>
      <c r="AQ1335">
        <f si="214" t="shared"/>
        <v>1</v>
      </c>
      <c r="AR1335">
        <f si="215" t="shared"/>
        <v>1</v>
      </c>
      <c r="AS1335">
        <f si="216" t="shared"/>
        <v>1</v>
      </c>
      <c r="AT1335">
        <f si="217" t="shared"/>
        <v>3</v>
      </c>
      <c r="AU1335">
        <f si="218" t="shared"/>
        <v>1</v>
      </c>
      <c r="AV1335">
        <f si="219" t="shared"/>
        <v>2</v>
      </c>
      <c r="AW1335">
        <f si="220" t="shared"/>
        <v>3</v>
      </c>
    </row>
    <row r="1336" spans="30:49" x14ac:dyDescent="0.25">
      <c r="AD1336">
        <v>1335</v>
      </c>
      <c r="AE1336" t="str">
        <f>VLOOKUP(Sheet1!B1358,Sheet2!$H$2:$J$300,3,FALSE)</f>
        <v>PHI</v>
      </c>
      <c r="AF1336" t="str">
        <f>VLOOKUP(Sheet1!C1358,Sheet2!$H$2:$J$300,3,FALSE)</f>
        <v>SAC</v>
      </c>
      <c r="AG1336" t="str">
        <f>VLOOKUP(Sheet1!D1358,Sheet2!$H$2:$J$300,3,FALSE)</f>
        <v>PHI</v>
      </c>
      <c r="AH1336" t="str">
        <f>VLOOKUP(Sheet1!E1358,Sheet2!$H$2:$J$300,3,FALSE)</f>
        <v>DEN</v>
      </c>
      <c r="AI1336" t="str">
        <f>VLOOKUP(Sheet1!F1358,Sheet2!$H$2:$J$300,3,FALSE)</f>
        <v>PHO</v>
      </c>
      <c r="AJ1336" t="str">
        <f>VLOOKUP(Sheet1!G1358,Sheet2!$H$2:$J$300,3,FALSE)</f>
        <v>MIN</v>
      </c>
      <c r="AK1336" t="str">
        <f>VLOOKUP(Sheet1!H1358,Sheet2!$H$2:$J$300,3,FALSE)</f>
        <v>HOU</v>
      </c>
      <c r="AL1336" t="str">
        <f>VLOOKUP(Sheet1!I1358,Sheet2!$H$2:$J$300,3,FALSE)</f>
        <v>PHO</v>
      </c>
      <c r="AM1336" t="str">
        <f>VLOOKUP(Sheet1!J1358,Sheet2!$H$2:$J$300,3,FALSE)</f>
        <v>PHO</v>
      </c>
      <c r="AN1336">
        <f si="211" t="shared"/>
        <v>2</v>
      </c>
      <c r="AO1336">
        <f si="212" t="shared"/>
        <v>1</v>
      </c>
      <c r="AP1336">
        <f si="213" t="shared"/>
        <v>2</v>
      </c>
      <c r="AQ1336">
        <f si="214" t="shared"/>
        <v>1</v>
      </c>
      <c r="AR1336">
        <f si="215" t="shared"/>
        <v>3</v>
      </c>
      <c r="AS1336">
        <f si="216" t="shared"/>
        <v>1</v>
      </c>
      <c r="AT1336">
        <f si="217" t="shared"/>
        <v>1</v>
      </c>
      <c r="AU1336">
        <f si="218" t="shared"/>
        <v>3</v>
      </c>
      <c r="AV1336">
        <f si="219" t="shared"/>
        <v>3</v>
      </c>
      <c r="AW1336">
        <f si="220" t="shared"/>
        <v>3</v>
      </c>
    </row>
    <row r="1337" spans="30:49" x14ac:dyDescent="0.25">
      <c r="AD1337">
        <v>1336</v>
      </c>
      <c r="AE1337" t="str">
        <f>VLOOKUP(Sheet1!B1359,Sheet2!$H$2:$J$300,3,FALSE)</f>
        <v>PHI</v>
      </c>
      <c r="AF1337" t="str">
        <f>VLOOKUP(Sheet1!C1359,Sheet2!$H$2:$J$300,3,FALSE)</f>
        <v>PHI</v>
      </c>
      <c r="AG1337" t="str">
        <f>VLOOKUP(Sheet1!D1359,Sheet2!$H$2:$J$300,3,FALSE)</f>
        <v>PHO</v>
      </c>
      <c r="AH1337" t="str">
        <f>VLOOKUP(Sheet1!E1359,Sheet2!$H$2:$J$300,3,FALSE)</f>
        <v>DEN</v>
      </c>
      <c r="AI1337" t="str">
        <f>VLOOKUP(Sheet1!F1359,Sheet2!$H$2:$J$300,3,FALSE)</f>
        <v>PHO</v>
      </c>
      <c r="AJ1337" t="str">
        <f>VLOOKUP(Sheet1!G1359,Sheet2!$H$2:$J$300,3,FALSE)</f>
        <v>ATL</v>
      </c>
      <c r="AK1337" t="str">
        <f>VLOOKUP(Sheet1!H1359,Sheet2!$H$2:$J$300,3,FALSE)</f>
        <v>ATL</v>
      </c>
      <c r="AL1337" t="str">
        <f>VLOOKUP(Sheet1!I1359,Sheet2!$H$2:$J$300,3,FALSE)</f>
        <v>MIN</v>
      </c>
      <c r="AM1337" t="str">
        <f>VLOOKUP(Sheet1!J1359,Sheet2!$H$2:$J$300,3,FALSE)</f>
        <v>MIN</v>
      </c>
      <c r="AN1337">
        <f si="211" t="shared"/>
        <v>2</v>
      </c>
      <c r="AO1337">
        <f si="212" t="shared"/>
        <v>2</v>
      </c>
      <c r="AP1337">
        <f si="213" t="shared"/>
        <v>2</v>
      </c>
      <c r="AQ1337">
        <f si="214" t="shared"/>
        <v>1</v>
      </c>
      <c r="AR1337">
        <f si="215" t="shared"/>
        <v>2</v>
      </c>
      <c r="AS1337">
        <f si="216" t="shared"/>
        <v>2</v>
      </c>
      <c r="AT1337">
        <f si="217" t="shared"/>
        <v>2</v>
      </c>
      <c r="AU1337">
        <f si="218" t="shared"/>
        <v>2</v>
      </c>
      <c r="AV1337">
        <f si="219" t="shared"/>
        <v>2</v>
      </c>
      <c r="AW1337">
        <f si="220" t="shared"/>
        <v>2</v>
      </c>
    </row>
    <row r="1338" spans="30:49" x14ac:dyDescent="0.25">
      <c r="AD1338">
        <v>1337</v>
      </c>
      <c r="AE1338" t="str">
        <f>VLOOKUP(Sheet1!B1360,Sheet2!$H$2:$J$300,3,FALSE)</f>
        <v>ATL</v>
      </c>
      <c r="AF1338" t="str">
        <f>VLOOKUP(Sheet1!C1360,Sheet2!$H$2:$J$300,3,FALSE)</f>
        <v>ATL</v>
      </c>
      <c r="AG1338" t="str">
        <f>VLOOKUP(Sheet1!D1360,Sheet2!$H$2:$J$300,3,FALSE)</f>
        <v>PHO</v>
      </c>
      <c r="AH1338" t="str">
        <f>VLOOKUP(Sheet1!E1360,Sheet2!$H$2:$J$300,3,FALSE)</f>
        <v>PHI</v>
      </c>
      <c r="AI1338" t="str">
        <f>VLOOKUP(Sheet1!F1360,Sheet2!$H$2:$J$300,3,FALSE)</f>
        <v>PHO</v>
      </c>
      <c r="AJ1338" t="str">
        <f>VLOOKUP(Sheet1!G1360,Sheet2!$H$2:$J$300,3,FALSE)</f>
        <v>HOU</v>
      </c>
      <c r="AK1338" t="str">
        <f>VLOOKUP(Sheet1!H1360,Sheet2!$H$2:$J$300,3,FALSE)</f>
        <v>PHO</v>
      </c>
      <c r="AL1338" t="str">
        <f>VLOOKUP(Sheet1!I1360,Sheet2!$H$2:$J$300,3,FALSE)</f>
        <v>UTA</v>
      </c>
      <c r="AM1338" t="str">
        <f>VLOOKUP(Sheet1!J1360,Sheet2!$H$2:$J$300,3,FALSE)</f>
        <v>MIN</v>
      </c>
      <c r="AN1338">
        <f si="211" t="shared"/>
        <v>2</v>
      </c>
      <c r="AO1338">
        <f si="212" t="shared"/>
        <v>2</v>
      </c>
      <c r="AP1338">
        <f si="213" t="shared"/>
        <v>3</v>
      </c>
      <c r="AQ1338">
        <f si="214" t="shared"/>
        <v>1</v>
      </c>
      <c r="AR1338">
        <f si="215" t="shared"/>
        <v>3</v>
      </c>
      <c r="AS1338">
        <f si="216" t="shared"/>
        <v>1</v>
      </c>
      <c r="AT1338">
        <f si="217" t="shared"/>
        <v>3</v>
      </c>
      <c r="AU1338">
        <f si="218" t="shared"/>
        <v>1</v>
      </c>
      <c r="AV1338">
        <f si="219" t="shared"/>
        <v>1</v>
      </c>
      <c r="AW1338">
        <f si="220" t="shared"/>
        <v>3</v>
      </c>
    </row>
    <row r="1339" spans="30:49" x14ac:dyDescent="0.25">
      <c r="AD1339">
        <v>1338</v>
      </c>
      <c r="AE1339" t="str">
        <f>VLOOKUP(Sheet1!B1361,Sheet2!$H$2:$J$300,3,FALSE)</f>
        <v>UTA</v>
      </c>
      <c r="AF1339" t="str">
        <f>VLOOKUP(Sheet1!C1361,Sheet2!$H$2:$J$300,3,FALSE)</f>
        <v>PHI</v>
      </c>
      <c r="AG1339" t="str">
        <f>VLOOKUP(Sheet1!D1361,Sheet2!$H$2:$J$300,3,FALSE)</f>
        <v>HOU</v>
      </c>
      <c r="AH1339" t="str">
        <f>VLOOKUP(Sheet1!E1361,Sheet2!$H$2:$J$300,3,FALSE)</f>
        <v>DEN</v>
      </c>
      <c r="AI1339" t="str">
        <f>VLOOKUP(Sheet1!F1361,Sheet2!$H$2:$J$300,3,FALSE)</f>
        <v>DEN</v>
      </c>
      <c r="AJ1339" t="str">
        <f>VLOOKUP(Sheet1!G1361,Sheet2!$H$2:$J$300,3,FALSE)</f>
        <v>UTA</v>
      </c>
      <c r="AK1339" t="str">
        <f>VLOOKUP(Sheet1!H1361,Sheet2!$H$2:$J$300,3,FALSE)</f>
        <v>DEN</v>
      </c>
      <c r="AL1339" t="str">
        <f>VLOOKUP(Sheet1!I1361,Sheet2!$H$2:$J$300,3,FALSE)</f>
        <v>UTA</v>
      </c>
      <c r="AM1339" t="str">
        <f>VLOOKUP(Sheet1!J1361,Sheet2!$H$2:$J$300,3,FALSE)</f>
        <v>UTA</v>
      </c>
      <c r="AN1339">
        <f si="211" t="shared"/>
        <v>4</v>
      </c>
      <c r="AO1339">
        <f si="212" t="shared"/>
        <v>1</v>
      </c>
      <c r="AP1339">
        <f si="213" t="shared"/>
        <v>1</v>
      </c>
      <c r="AQ1339">
        <f si="214" t="shared"/>
        <v>3</v>
      </c>
      <c r="AR1339">
        <f si="215" t="shared"/>
        <v>3</v>
      </c>
      <c r="AS1339">
        <f si="216" t="shared"/>
        <v>4</v>
      </c>
      <c r="AT1339">
        <f si="217" t="shared"/>
        <v>3</v>
      </c>
      <c r="AU1339">
        <f si="218" t="shared"/>
        <v>4</v>
      </c>
      <c r="AV1339">
        <f si="219" t="shared"/>
        <v>4</v>
      </c>
      <c r="AW1339">
        <f si="220" t="shared"/>
        <v>4</v>
      </c>
    </row>
    <row r="1340" spans="30:49" x14ac:dyDescent="0.25">
      <c r="AD1340">
        <v>1339</v>
      </c>
      <c r="AE1340" t="str">
        <f>VLOOKUP(Sheet1!B1362,Sheet2!$H$2:$J$300,3,FALSE)</f>
        <v>PHI</v>
      </c>
      <c r="AF1340" t="str">
        <f>VLOOKUP(Sheet1!C1362,Sheet2!$H$2:$J$300,3,FALSE)</f>
        <v>PHO</v>
      </c>
      <c r="AG1340" t="str">
        <f>VLOOKUP(Sheet1!D1362,Sheet2!$H$2:$J$300,3,FALSE)</f>
        <v>HOU</v>
      </c>
      <c r="AH1340" t="str">
        <f>VLOOKUP(Sheet1!E1362,Sheet2!$H$2:$J$300,3,FALSE)</f>
        <v>DEN</v>
      </c>
      <c r="AI1340" t="str">
        <f>VLOOKUP(Sheet1!F1362,Sheet2!$H$2:$J$300,3,FALSE)</f>
        <v>MIN</v>
      </c>
      <c r="AJ1340" t="str">
        <f>VLOOKUP(Sheet1!G1362,Sheet2!$H$2:$J$300,3,FALSE)</f>
        <v>HOU</v>
      </c>
      <c r="AK1340" t="str">
        <f>VLOOKUP(Sheet1!H1362,Sheet2!$H$2:$J$300,3,FALSE)</f>
        <v>HOU</v>
      </c>
      <c r="AL1340" t="str">
        <f>VLOOKUP(Sheet1!I1362,Sheet2!$H$2:$J$300,3,FALSE)</f>
        <v>PHO</v>
      </c>
      <c r="AM1340" t="str">
        <f>VLOOKUP(Sheet1!J1362,Sheet2!$H$2:$J$300,3,FALSE)</f>
        <v>PHO</v>
      </c>
      <c r="AN1340">
        <f si="211" t="shared"/>
        <v>1</v>
      </c>
      <c r="AO1340">
        <f si="212" t="shared"/>
        <v>3</v>
      </c>
      <c r="AP1340">
        <f si="213" t="shared"/>
        <v>3</v>
      </c>
      <c r="AQ1340">
        <f si="214" t="shared"/>
        <v>1</v>
      </c>
      <c r="AR1340">
        <f si="215" t="shared"/>
        <v>1</v>
      </c>
      <c r="AS1340">
        <f si="216" t="shared"/>
        <v>3</v>
      </c>
      <c r="AT1340">
        <f si="217" t="shared"/>
        <v>3</v>
      </c>
      <c r="AU1340">
        <f si="218" t="shared"/>
        <v>3</v>
      </c>
      <c r="AV1340">
        <f si="219" t="shared"/>
        <v>3</v>
      </c>
      <c r="AW1340">
        <f si="220" t="shared"/>
        <v>3</v>
      </c>
    </row>
    <row r="1341" spans="30:49" x14ac:dyDescent="0.25">
      <c r="AD1341">
        <v>1340</v>
      </c>
      <c r="AE1341" t="str">
        <f>VLOOKUP(Sheet1!B1363,Sheet2!$H$2:$J$300,3,FALSE)</f>
        <v>PHI</v>
      </c>
      <c r="AF1341" t="str">
        <f>VLOOKUP(Sheet1!C1363,Sheet2!$H$2:$J$300,3,FALSE)</f>
        <v>ATL</v>
      </c>
      <c r="AG1341" t="str">
        <f>VLOOKUP(Sheet1!D1363,Sheet2!$H$2:$J$300,3,FALSE)</f>
        <v>PHO</v>
      </c>
      <c r="AH1341" t="str">
        <f>VLOOKUP(Sheet1!E1363,Sheet2!$H$2:$J$300,3,FALSE)</f>
        <v>DEN</v>
      </c>
      <c r="AI1341" t="str">
        <f>VLOOKUP(Sheet1!F1363,Sheet2!$H$2:$J$300,3,FALSE)</f>
        <v>PHO</v>
      </c>
      <c r="AJ1341" t="str">
        <f>VLOOKUP(Sheet1!G1363,Sheet2!$H$2:$J$300,3,FALSE)</f>
        <v>UTA</v>
      </c>
      <c r="AK1341" t="str">
        <f>VLOOKUP(Sheet1!H1363,Sheet2!$H$2:$J$300,3,FALSE)</f>
        <v>SAC</v>
      </c>
      <c r="AL1341" t="str">
        <f>VLOOKUP(Sheet1!I1363,Sheet2!$H$2:$J$300,3,FALSE)</f>
        <v>ATL</v>
      </c>
      <c r="AM1341" t="str">
        <f>VLOOKUP(Sheet1!J1363,Sheet2!$H$2:$J$300,3,FALSE)</f>
        <v>UTA</v>
      </c>
      <c r="AN1341">
        <f si="211" t="shared"/>
        <v>1</v>
      </c>
      <c r="AO1341">
        <f si="212" t="shared"/>
        <v>2</v>
      </c>
      <c r="AP1341">
        <f si="213" t="shared"/>
        <v>2</v>
      </c>
      <c r="AQ1341">
        <f si="214" t="shared"/>
        <v>1</v>
      </c>
      <c r="AR1341">
        <f si="215" t="shared"/>
        <v>2</v>
      </c>
      <c r="AS1341">
        <f si="216" t="shared"/>
        <v>2</v>
      </c>
      <c r="AT1341">
        <f si="217" t="shared"/>
        <v>1</v>
      </c>
      <c r="AU1341">
        <f si="218" t="shared"/>
        <v>2</v>
      </c>
      <c r="AV1341">
        <f si="219" t="shared"/>
        <v>2</v>
      </c>
      <c r="AW1341">
        <f si="220" t="shared"/>
        <v>2</v>
      </c>
    </row>
    <row r="1342" spans="30:49" x14ac:dyDescent="0.25">
      <c r="AD1342">
        <v>1341</v>
      </c>
      <c r="AE1342" t="str">
        <f>VLOOKUP(Sheet1!B1364,Sheet2!$H$2:$J$300,3,FALSE)</f>
        <v>PHI</v>
      </c>
      <c r="AF1342" t="str">
        <f>VLOOKUP(Sheet1!C1364,Sheet2!$H$2:$J$300,3,FALSE)</f>
        <v>SAC</v>
      </c>
      <c r="AG1342" t="str">
        <f>VLOOKUP(Sheet1!D1364,Sheet2!$H$2:$J$300,3,FALSE)</f>
        <v>DEN</v>
      </c>
      <c r="AH1342" t="str">
        <f>VLOOKUP(Sheet1!E1364,Sheet2!$H$2:$J$300,3,FALSE)</f>
        <v>DEN</v>
      </c>
      <c r="AI1342" t="str">
        <f>VLOOKUP(Sheet1!F1364,Sheet2!$H$2:$J$300,3,FALSE)</f>
        <v>PHO</v>
      </c>
      <c r="AJ1342" t="str">
        <f>VLOOKUP(Sheet1!G1364,Sheet2!$H$2:$J$300,3,FALSE)</f>
        <v>PHI</v>
      </c>
      <c r="AK1342" t="str">
        <f>VLOOKUP(Sheet1!H1364,Sheet2!$H$2:$J$300,3,FALSE)</f>
        <v>HOU</v>
      </c>
      <c r="AL1342" t="str">
        <f>VLOOKUP(Sheet1!I1364,Sheet2!$H$2:$J$300,3,FALSE)</f>
        <v>HOU</v>
      </c>
      <c r="AM1342" t="str">
        <f>VLOOKUP(Sheet1!J1364,Sheet2!$H$2:$J$300,3,FALSE)</f>
        <v>PHI</v>
      </c>
      <c r="AN1342">
        <f si="211" t="shared"/>
        <v>3</v>
      </c>
      <c r="AO1342">
        <f si="212" t="shared"/>
        <v>1</v>
      </c>
      <c r="AP1342">
        <f si="213" t="shared"/>
        <v>2</v>
      </c>
      <c r="AQ1342">
        <f si="214" t="shared"/>
        <v>2</v>
      </c>
      <c r="AR1342">
        <f si="215" t="shared"/>
        <v>1</v>
      </c>
      <c r="AS1342">
        <f si="216" t="shared"/>
        <v>3</v>
      </c>
      <c r="AT1342">
        <f si="217" t="shared"/>
        <v>2</v>
      </c>
      <c r="AU1342">
        <f si="218" t="shared"/>
        <v>2</v>
      </c>
      <c r="AV1342">
        <f si="219" t="shared"/>
        <v>3</v>
      </c>
      <c r="AW1342">
        <f si="220" t="shared"/>
        <v>3</v>
      </c>
    </row>
    <row r="1343" spans="30:49" x14ac:dyDescent="0.25">
      <c r="AD1343">
        <v>1342</v>
      </c>
      <c r="AE1343" t="str">
        <f>VLOOKUP(Sheet1!B1365,Sheet2!$H$2:$J$300,3,FALSE)</f>
        <v>SAC</v>
      </c>
      <c r="AF1343" t="str">
        <f>VLOOKUP(Sheet1!C1365,Sheet2!$H$2:$J$300,3,FALSE)</f>
        <v>PHI</v>
      </c>
      <c r="AG1343" t="str">
        <f>VLOOKUP(Sheet1!D1365,Sheet2!$H$2:$J$300,3,FALSE)</f>
        <v>UTA</v>
      </c>
      <c r="AH1343" t="str">
        <f>VLOOKUP(Sheet1!E1365,Sheet2!$H$2:$J$300,3,FALSE)</f>
        <v>DEN</v>
      </c>
      <c r="AI1343" t="str">
        <f>VLOOKUP(Sheet1!F1365,Sheet2!$H$2:$J$300,3,FALSE)</f>
        <v>DEN</v>
      </c>
      <c r="AJ1343" t="str">
        <f>VLOOKUP(Sheet1!G1365,Sheet2!$H$2:$J$300,3,FALSE)</f>
        <v>PHO</v>
      </c>
      <c r="AK1343" t="str">
        <f>VLOOKUP(Sheet1!H1365,Sheet2!$H$2:$J$300,3,FALSE)</f>
        <v>HOU</v>
      </c>
      <c r="AL1343" t="str">
        <f>VLOOKUP(Sheet1!I1365,Sheet2!$H$2:$J$300,3,FALSE)</f>
        <v>DEN</v>
      </c>
      <c r="AM1343" t="str">
        <f>VLOOKUP(Sheet1!J1365,Sheet2!$H$2:$J$300,3,FALSE)</f>
        <v>MIN</v>
      </c>
      <c r="AN1343">
        <f si="211" t="shared"/>
        <v>1</v>
      </c>
      <c r="AO1343">
        <f si="212" t="shared"/>
        <v>1</v>
      </c>
      <c r="AP1343">
        <f si="213" t="shared"/>
        <v>1</v>
      </c>
      <c r="AQ1343">
        <f si="214" t="shared"/>
        <v>3</v>
      </c>
      <c r="AR1343">
        <f si="215" t="shared"/>
        <v>3</v>
      </c>
      <c r="AS1343">
        <f si="216" t="shared"/>
        <v>1</v>
      </c>
      <c r="AT1343">
        <f si="217" t="shared"/>
        <v>1</v>
      </c>
      <c r="AU1343">
        <f si="218" t="shared"/>
        <v>3</v>
      </c>
      <c r="AV1343">
        <f si="219" t="shared"/>
        <v>1</v>
      </c>
      <c r="AW1343">
        <f si="220" t="shared"/>
        <v>3</v>
      </c>
    </row>
    <row r="1344" spans="30:49" x14ac:dyDescent="0.25">
      <c r="AD1344">
        <v>1343</v>
      </c>
      <c r="AE1344" t="str">
        <f>VLOOKUP(Sheet1!B1366,Sheet2!$H$2:$J$300,3,FALSE)</f>
        <v>PHI</v>
      </c>
      <c r="AF1344" t="str">
        <f>VLOOKUP(Sheet1!C1366,Sheet2!$H$2:$J$300,3,FALSE)</f>
        <v>ATL</v>
      </c>
      <c r="AG1344" t="str">
        <f>VLOOKUP(Sheet1!D1366,Sheet2!$H$2:$J$300,3,FALSE)</f>
        <v>PHI</v>
      </c>
      <c r="AH1344" t="str">
        <f>VLOOKUP(Sheet1!E1366,Sheet2!$H$2:$J$300,3,FALSE)</f>
        <v>DEN</v>
      </c>
      <c r="AI1344" t="str">
        <f>VLOOKUP(Sheet1!F1366,Sheet2!$H$2:$J$300,3,FALSE)</f>
        <v>PHO</v>
      </c>
      <c r="AJ1344" t="str">
        <f>VLOOKUP(Sheet1!G1366,Sheet2!$H$2:$J$300,3,FALSE)</f>
        <v>PHI</v>
      </c>
      <c r="AK1344" t="str">
        <f>VLOOKUP(Sheet1!H1366,Sheet2!$H$2:$J$300,3,FALSE)</f>
        <v>HOU</v>
      </c>
      <c r="AL1344" t="str">
        <f>VLOOKUP(Sheet1!I1366,Sheet2!$H$2:$J$300,3,FALSE)</f>
        <v>DEN</v>
      </c>
      <c r="AM1344" t="str">
        <f>VLOOKUP(Sheet1!J1366,Sheet2!$H$2:$J$300,3,FALSE)</f>
        <v>PHI</v>
      </c>
      <c r="AN1344">
        <f si="211" t="shared"/>
        <v>4</v>
      </c>
      <c r="AO1344">
        <f si="212" t="shared"/>
        <v>1</v>
      </c>
      <c r="AP1344">
        <f si="213" t="shared"/>
        <v>4</v>
      </c>
      <c r="AQ1344">
        <f si="214" t="shared"/>
        <v>2</v>
      </c>
      <c r="AR1344">
        <f si="215" t="shared"/>
        <v>1</v>
      </c>
      <c r="AS1344">
        <f si="216" t="shared"/>
        <v>4</v>
      </c>
      <c r="AT1344">
        <f si="217" t="shared"/>
        <v>1</v>
      </c>
      <c r="AU1344">
        <f si="218" t="shared"/>
        <v>2</v>
      </c>
      <c r="AV1344">
        <f si="219" t="shared"/>
        <v>4</v>
      </c>
      <c r="AW1344">
        <f si="220" t="shared"/>
        <v>4</v>
      </c>
    </row>
    <row r="1345" spans="30:49" x14ac:dyDescent="0.25">
      <c r="AD1345">
        <v>1344</v>
      </c>
      <c r="AE1345" t="str">
        <f>VLOOKUP(Sheet1!B1367,Sheet2!$H$2:$J$300,3,FALSE)</f>
        <v>PHI</v>
      </c>
      <c r="AF1345" t="str">
        <f>VLOOKUP(Sheet1!C1367,Sheet2!$H$2:$J$300,3,FALSE)</f>
        <v>SAC</v>
      </c>
      <c r="AG1345" t="str">
        <f>VLOOKUP(Sheet1!D1367,Sheet2!$H$2:$J$300,3,FALSE)</f>
        <v>MIN</v>
      </c>
      <c r="AH1345" t="str">
        <f>VLOOKUP(Sheet1!E1367,Sheet2!$H$2:$J$300,3,FALSE)</f>
        <v>DEN</v>
      </c>
      <c r="AI1345" t="str">
        <f>VLOOKUP(Sheet1!F1367,Sheet2!$H$2:$J$300,3,FALSE)</f>
        <v>PHO</v>
      </c>
      <c r="AJ1345" t="str">
        <f>VLOOKUP(Sheet1!G1367,Sheet2!$H$2:$J$300,3,FALSE)</f>
        <v>HOU</v>
      </c>
      <c r="AK1345" t="str">
        <f>VLOOKUP(Sheet1!H1367,Sheet2!$H$2:$J$300,3,FALSE)</f>
        <v>PHO</v>
      </c>
      <c r="AL1345" t="str">
        <f>VLOOKUP(Sheet1!I1367,Sheet2!$H$2:$J$300,3,FALSE)</f>
        <v>UTA</v>
      </c>
      <c r="AM1345" t="str">
        <f>VLOOKUP(Sheet1!J1367,Sheet2!$H$2:$J$300,3,FALSE)</f>
        <v>MIN</v>
      </c>
      <c r="AN1345">
        <f si="211" t="shared"/>
        <v>1</v>
      </c>
      <c r="AO1345">
        <f si="212" t="shared"/>
        <v>1</v>
      </c>
      <c r="AP1345">
        <f si="213" t="shared"/>
        <v>2</v>
      </c>
      <c r="AQ1345">
        <f si="214" t="shared"/>
        <v>1</v>
      </c>
      <c r="AR1345">
        <f si="215" t="shared"/>
        <v>2</v>
      </c>
      <c r="AS1345">
        <f si="216" t="shared"/>
        <v>1</v>
      </c>
      <c r="AT1345">
        <f si="217" t="shared"/>
        <v>2</v>
      </c>
      <c r="AU1345">
        <f si="218" t="shared"/>
        <v>1</v>
      </c>
      <c r="AV1345">
        <f si="219" t="shared"/>
        <v>2</v>
      </c>
      <c r="AW1345">
        <f si="220" t="shared"/>
        <v>2</v>
      </c>
    </row>
    <row r="1346" spans="30:49" x14ac:dyDescent="0.25">
      <c r="AD1346">
        <v>1345</v>
      </c>
      <c r="AE1346" t="str">
        <f>VLOOKUP(Sheet1!B1368,Sheet2!$H$2:$J$300,3,FALSE)</f>
        <v>PHI</v>
      </c>
      <c r="AF1346" t="str">
        <f>VLOOKUP(Sheet1!C1368,Sheet2!$H$2:$J$300,3,FALSE)</f>
        <v>PHI</v>
      </c>
      <c r="AG1346" t="str">
        <f>VLOOKUP(Sheet1!D1368,Sheet2!$H$2:$J$300,3,FALSE)</f>
        <v>PHO</v>
      </c>
      <c r="AH1346" t="str">
        <f>VLOOKUP(Sheet1!E1368,Sheet2!$H$2:$J$300,3,FALSE)</f>
        <v>DEN</v>
      </c>
      <c r="AI1346" t="str">
        <f>VLOOKUP(Sheet1!F1368,Sheet2!$H$2:$J$300,3,FALSE)</f>
        <v>UTA</v>
      </c>
      <c r="AJ1346" t="str">
        <f>VLOOKUP(Sheet1!G1368,Sheet2!$H$2:$J$300,3,FALSE)</f>
        <v>PHO</v>
      </c>
      <c r="AK1346" t="str">
        <f>VLOOKUP(Sheet1!H1368,Sheet2!$H$2:$J$300,3,FALSE)</f>
        <v>SAC</v>
      </c>
      <c r="AL1346" t="str">
        <f>VLOOKUP(Sheet1!I1368,Sheet2!$H$2:$J$300,3,FALSE)</f>
        <v>DEN</v>
      </c>
      <c r="AM1346" t="str">
        <f>VLOOKUP(Sheet1!J1368,Sheet2!$H$2:$J$300,3,FALSE)</f>
        <v>MIN</v>
      </c>
      <c r="AN1346">
        <f si="211" t="shared"/>
        <v>2</v>
      </c>
      <c r="AO1346">
        <f si="212" t="shared"/>
        <v>2</v>
      </c>
      <c r="AP1346">
        <f si="213" t="shared"/>
        <v>2</v>
      </c>
      <c r="AQ1346">
        <f si="214" t="shared"/>
        <v>2</v>
      </c>
      <c r="AR1346">
        <f si="215" t="shared"/>
        <v>1</v>
      </c>
      <c r="AS1346">
        <f si="216" t="shared"/>
        <v>2</v>
      </c>
      <c r="AT1346">
        <f si="217" t="shared"/>
        <v>1</v>
      </c>
      <c r="AU1346">
        <f si="218" t="shared"/>
        <v>2</v>
      </c>
      <c r="AV1346">
        <f si="219" t="shared"/>
        <v>1</v>
      </c>
      <c r="AW1346">
        <f si="220" t="shared"/>
        <v>2</v>
      </c>
    </row>
    <row r="1347" spans="30:49" x14ac:dyDescent="0.25">
      <c r="AD1347">
        <v>1346</v>
      </c>
      <c r="AE1347" t="str">
        <f>VLOOKUP(Sheet1!B1369,Sheet2!$H$2:$J$300,3,FALSE)</f>
        <v>PHI</v>
      </c>
      <c r="AF1347" t="str">
        <f>VLOOKUP(Sheet1!C1369,Sheet2!$H$2:$J$300,3,FALSE)</f>
        <v>SAC</v>
      </c>
      <c r="AG1347" t="str">
        <f>VLOOKUP(Sheet1!D1369,Sheet2!$H$2:$J$300,3,FALSE)</f>
        <v>PHO</v>
      </c>
      <c r="AH1347" t="str">
        <f>VLOOKUP(Sheet1!E1369,Sheet2!$H$2:$J$300,3,FALSE)</f>
        <v>DEN</v>
      </c>
      <c r="AI1347" t="str">
        <f>VLOOKUP(Sheet1!F1369,Sheet2!$H$2:$J$300,3,FALSE)</f>
        <v>DEN</v>
      </c>
      <c r="AJ1347" t="str">
        <f>VLOOKUP(Sheet1!G1369,Sheet2!$H$2:$J$300,3,FALSE)</f>
        <v>UTA</v>
      </c>
      <c r="AK1347" t="str">
        <f>VLOOKUP(Sheet1!H1369,Sheet2!$H$2:$J$300,3,FALSE)</f>
        <v>HOU</v>
      </c>
      <c r="AL1347" t="str">
        <f>VLOOKUP(Sheet1!I1369,Sheet2!$H$2:$J$300,3,FALSE)</f>
        <v>MIN</v>
      </c>
      <c r="AM1347" t="str">
        <f>VLOOKUP(Sheet1!J1369,Sheet2!$H$2:$J$300,3,FALSE)</f>
        <v>PHO</v>
      </c>
      <c r="AN1347">
        <f si="211" t="shared"/>
        <v>1</v>
      </c>
      <c r="AO1347">
        <f si="212" t="shared"/>
        <v>1</v>
      </c>
      <c r="AP1347">
        <f si="213" t="shared"/>
        <v>2</v>
      </c>
      <c r="AQ1347">
        <f si="214" t="shared"/>
        <v>2</v>
      </c>
      <c r="AR1347">
        <f si="215" t="shared"/>
        <v>2</v>
      </c>
      <c r="AS1347">
        <f si="216" t="shared"/>
        <v>1</v>
      </c>
      <c r="AT1347">
        <f si="217" t="shared"/>
        <v>1</v>
      </c>
      <c r="AU1347">
        <f si="218" t="shared"/>
        <v>1</v>
      </c>
      <c r="AV1347">
        <f si="219" t="shared"/>
        <v>2</v>
      </c>
      <c r="AW1347">
        <f si="220" t="shared"/>
        <v>2</v>
      </c>
    </row>
    <row r="1348" spans="30:49" x14ac:dyDescent="0.25">
      <c r="AD1348">
        <v>1347</v>
      </c>
      <c r="AE1348" t="str">
        <f>VLOOKUP(Sheet1!B1370,Sheet2!$H$2:$J$300,3,FALSE)</f>
        <v>PHI</v>
      </c>
      <c r="AF1348" t="str">
        <f>VLOOKUP(Sheet1!C1370,Sheet2!$H$2:$J$300,3,FALSE)</f>
        <v>SAC</v>
      </c>
      <c r="AG1348" t="str">
        <f>VLOOKUP(Sheet1!D1370,Sheet2!$H$2:$J$300,3,FALSE)</f>
        <v>DEN</v>
      </c>
      <c r="AH1348" t="str">
        <f>VLOOKUP(Sheet1!E1370,Sheet2!$H$2:$J$300,3,FALSE)</f>
        <v>DEN</v>
      </c>
      <c r="AI1348" t="str">
        <f>VLOOKUP(Sheet1!F1370,Sheet2!$H$2:$J$300,3,FALSE)</f>
        <v>DEN</v>
      </c>
      <c r="AJ1348" t="str">
        <f>VLOOKUP(Sheet1!G1370,Sheet2!$H$2:$J$300,3,FALSE)</f>
        <v>MIN</v>
      </c>
      <c r="AK1348" t="str">
        <f>VLOOKUP(Sheet1!H1370,Sheet2!$H$2:$J$300,3,FALSE)</f>
        <v>HOU</v>
      </c>
      <c r="AL1348" t="str">
        <f>VLOOKUP(Sheet1!I1370,Sheet2!$H$2:$J$300,3,FALSE)</f>
        <v>SAC</v>
      </c>
      <c r="AM1348" t="str">
        <f>VLOOKUP(Sheet1!J1370,Sheet2!$H$2:$J$300,3,FALSE)</f>
        <v>UTA</v>
      </c>
      <c r="AN1348">
        <f si="211" t="shared"/>
        <v>1</v>
      </c>
      <c r="AO1348">
        <f si="212" t="shared"/>
        <v>2</v>
      </c>
      <c r="AP1348">
        <f si="213" t="shared"/>
        <v>3</v>
      </c>
      <c r="AQ1348">
        <f si="214" t="shared"/>
        <v>3</v>
      </c>
      <c r="AR1348">
        <f si="215" t="shared"/>
        <v>3</v>
      </c>
      <c r="AS1348">
        <f si="216" t="shared"/>
        <v>1</v>
      </c>
      <c r="AT1348">
        <f si="217" t="shared"/>
        <v>1</v>
      </c>
      <c r="AU1348">
        <f si="218" t="shared"/>
        <v>2</v>
      </c>
      <c r="AV1348">
        <f si="219" t="shared"/>
        <v>1</v>
      </c>
      <c r="AW1348">
        <f si="220" t="shared"/>
        <v>3</v>
      </c>
    </row>
    <row r="1349" spans="30:49" x14ac:dyDescent="0.25">
      <c r="AD1349">
        <v>1348</v>
      </c>
      <c r="AE1349" t="str">
        <f>VLOOKUP(Sheet1!B1371,Sheet2!$H$2:$J$300,3,FALSE)</f>
        <v>ATL</v>
      </c>
      <c r="AF1349" t="str">
        <f>VLOOKUP(Sheet1!C1371,Sheet2!$H$2:$J$300,3,FALSE)</f>
        <v>MIN</v>
      </c>
      <c r="AG1349" t="str">
        <f>VLOOKUP(Sheet1!D1371,Sheet2!$H$2:$J$300,3,FALSE)</f>
        <v>PHO</v>
      </c>
      <c r="AH1349" t="str">
        <f>VLOOKUP(Sheet1!E1371,Sheet2!$H$2:$J$300,3,FALSE)</f>
        <v>PHI</v>
      </c>
      <c r="AI1349" t="str">
        <f>VLOOKUP(Sheet1!F1371,Sheet2!$H$2:$J$300,3,FALSE)</f>
        <v>PHO</v>
      </c>
      <c r="AJ1349" t="str">
        <f>VLOOKUP(Sheet1!G1371,Sheet2!$H$2:$J$300,3,FALSE)</f>
        <v>ATL</v>
      </c>
      <c r="AK1349" t="str">
        <f>VLOOKUP(Sheet1!H1371,Sheet2!$H$2:$J$300,3,FALSE)</f>
        <v>HOU</v>
      </c>
      <c r="AL1349" t="str">
        <f>VLOOKUP(Sheet1!I1371,Sheet2!$H$2:$J$300,3,FALSE)</f>
        <v>ATL</v>
      </c>
      <c r="AM1349" t="str">
        <f>VLOOKUP(Sheet1!J1371,Sheet2!$H$2:$J$300,3,FALSE)</f>
        <v>UTA</v>
      </c>
      <c r="AN1349">
        <f si="211" t="shared"/>
        <v>3</v>
      </c>
      <c r="AO1349">
        <f si="212" t="shared"/>
        <v>1</v>
      </c>
      <c r="AP1349">
        <f si="213" t="shared"/>
        <v>2</v>
      </c>
      <c r="AQ1349">
        <f si="214" t="shared"/>
        <v>1</v>
      </c>
      <c r="AR1349">
        <f si="215" t="shared"/>
        <v>2</v>
      </c>
      <c r="AS1349">
        <f si="216" t="shared"/>
        <v>3</v>
      </c>
      <c r="AT1349">
        <f si="217" t="shared"/>
        <v>1</v>
      </c>
      <c r="AU1349">
        <f si="218" t="shared"/>
        <v>3</v>
      </c>
      <c r="AV1349">
        <f si="219" t="shared"/>
        <v>1</v>
      </c>
      <c r="AW1349">
        <f si="220" t="shared"/>
        <v>3</v>
      </c>
    </row>
    <row r="1350" spans="30:49" x14ac:dyDescent="0.25">
      <c r="AD1350">
        <v>1349</v>
      </c>
      <c r="AE1350" t="str">
        <f>VLOOKUP(Sheet1!B1372,Sheet2!$H$2:$J$300,3,FALSE)</f>
        <v>PHI</v>
      </c>
      <c r="AF1350" t="str">
        <f>VLOOKUP(Sheet1!C1372,Sheet2!$H$2:$J$300,3,FALSE)</f>
        <v>ATL</v>
      </c>
      <c r="AG1350" t="str">
        <f>VLOOKUP(Sheet1!D1372,Sheet2!$H$2:$J$300,3,FALSE)</f>
        <v>PHI</v>
      </c>
      <c r="AH1350" t="str">
        <f>VLOOKUP(Sheet1!E1372,Sheet2!$H$2:$J$300,3,FALSE)</f>
        <v>DEN</v>
      </c>
      <c r="AI1350" t="str">
        <f>VLOOKUP(Sheet1!F1372,Sheet2!$H$2:$J$300,3,FALSE)</f>
        <v>PHO</v>
      </c>
      <c r="AJ1350" t="str">
        <f>VLOOKUP(Sheet1!G1372,Sheet2!$H$2:$J$300,3,FALSE)</f>
        <v>PHO</v>
      </c>
      <c r="AK1350" t="str">
        <f>VLOOKUP(Sheet1!H1372,Sheet2!$H$2:$J$300,3,FALSE)</f>
        <v>ATL</v>
      </c>
      <c r="AL1350" t="str">
        <f>VLOOKUP(Sheet1!I1372,Sheet2!$H$2:$J$300,3,FALSE)</f>
        <v>DEN</v>
      </c>
      <c r="AM1350" t="str">
        <f>VLOOKUP(Sheet1!J1372,Sheet2!$H$2:$J$300,3,FALSE)</f>
        <v>UTA</v>
      </c>
      <c r="AN1350">
        <f si="211" t="shared"/>
        <v>2</v>
      </c>
      <c r="AO1350">
        <f si="212" t="shared"/>
        <v>2</v>
      </c>
      <c r="AP1350">
        <f si="213" t="shared"/>
        <v>2</v>
      </c>
      <c r="AQ1350">
        <f si="214" t="shared"/>
        <v>2</v>
      </c>
      <c r="AR1350">
        <f si="215" t="shared"/>
        <v>2</v>
      </c>
      <c r="AS1350">
        <f si="216" t="shared"/>
        <v>2</v>
      </c>
      <c r="AT1350">
        <f si="217" t="shared"/>
        <v>2</v>
      </c>
      <c r="AU1350">
        <f si="218" t="shared"/>
        <v>2</v>
      </c>
      <c r="AV1350">
        <f si="219" t="shared"/>
        <v>1</v>
      </c>
      <c r="AW1350">
        <f si="220" t="shared"/>
        <v>2</v>
      </c>
    </row>
    <row r="1351" spans="30:49" x14ac:dyDescent="0.25">
      <c r="AD1351">
        <v>1350</v>
      </c>
      <c r="AE1351" t="str">
        <f>VLOOKUP(Sheet1!B1373,Sheet2!$H$2:$J$300,3,FALSE)</f>
        <v>PHI</v>
      </c>
      <c r="AF1351" t="str">
        <f>VLOOKUP(Sheet1!C1373,Sheet2!$H$2:$J$300,3,FALSE)</f>
        <v>ATL</v>
      </c>
      <c r="AG1351" t="str">
        <f>VLOOKUP(Sheet1!D1373,Sheet2!$H$2:$J$300,3,FALSE)</f>
        <v>PHO</v>
      </c>
      <c r="AH1351" t="str">
        <f>VLOOKUP(Sheet1!E1373,Sheet2!$H$2:$J$300,3,FALSE)</f>
        <v>DEN</v>
      </c>
      <c r="AI1351" t="str">
        <f>VLOOKUP(Sheet1!F1373,Sheet2!$H$2:$J$300,3,FALSE)</f>
        <v>ATL</v>
      </c>
      <c r="AJ1351" t="str">
        <f>VLOOKUP(Sheet1!G1373,Sheet2!$H$2:$J$300,3,FALSE)</f>
        <v>MIN</v>
      </c>
      <c r="AK1351" t="str">
        <f>VLOOKUP(Sheet1!H1373,Sheet2!$H$2:$J$300,3,FALSE)</f>
        <v>PHO</v>
      </c>
      <c r="AL1351" t="str">
        <f>VLOOKUP(Sheet1!I1373,Sheet2!$H$2:$J$300,3,FALSE)</f>
        <v>DEN</v>
      </c>
      <c r="AM1351" t="str">
        <f>VLOOKUP(Sheet1!J1373,Sheet2!$H$2:$J$300,3,FALSE)</f>
        <v>MIN</v>
      </c>
      <c r="AN1351">
        <f si="211" t="shared"/>
        <v>1</v>
      </c>
      <c r="AO1351">
        <f si="212" t="shared"/>
        <v>2</v>
      </c>
      <c r="AP1351">
        <f si="213" t="shared"/>
        <v>2</v>
      </c>
      <c r="AQ1351">
        <f si="214" t="shared"/>
        <v>2</v>
      </c>
      <c r="AR1351">
        <f si="215" t="shared"/>
        <v>2</v>
      </c>
      <c r="AS1351">
        <f si="216" t="shared"/>
        <v>2</v>
      </c>
      <c r="AT1351">
        <f si="217" t="shared"/>
        <v>2</v>
      </c>
      <c r="AU1351">
        <f si="218" t="shared"/>
        <v>2</v>
      </c>
      <c r="AV1351">
        <f si="219" t="shared"/>
        <v>2</v>
      </c>
      <c r="AW1351">
        <f si="220" t="shared"/>
        <v>2</v>
      </c>
    </row>
    <row r="1352" spans="30:49" x14ac:dyDescent="0.25">
      <c r="AD1352">
        <v>1351</v>
      </c>
      <c r="AE1352" t="str">
        <f>VLOOKUP(Sheet1!B1374,Sheet2!$H$2:$J$300,3,FALSE)</f>
        <v>ATL</v>
      </c>
      <c r="AF1352" t="str">
        <f>VLOOKUP(Sheet1!C1374,Sheet2!$H$2:$J$300,3,FALSE)</f>
        <v>MIN</v>
      </c>
      <c r="AG1352" t="str">
        <f>VLOOKUP(Sheet1!D1374,Sheet2!$H$2:$J$300,3,FALSE)</f>
        <v>HOU</v>
      </c>
      <c r="AH1352" t="str">
        <f>VLOOKUP(Sheet1!E1374,Sheet2!$H$2:$J$300,3,FALSE)</f>
        <v>DEN</v>
      </c>
      <c r="AI1352" t="str">
        <f>VLOOKUP(Sheet1!F1374,Sheet2!$H$2:$J$300,3,FALSE)</f>
        <v>PHO</v>
      </c>
      <c r="AJ1352" t="str">
        <f>VLOOKUP(Sheet1!G1374,Sheet2!$H$2:$J$300,3,FALSE)</f>
        <v>ATL</v>
      </c>
      <c r="AK1352" t="str">
        <f>VLOOKUP(Sheet1!H1374,Sheet2!$H$2:$J$300,3,FALSE)</f>
        <v>DEN</v>
      </c>
      <c r="AL1352" t="str">
        <f>VLOOKUP(Sheet1!I1374,Sheet2!$H$2:$J$300,3,FALSE)</f>
        <v>UTA</v>
      </c>
      <c r="AM1352" t="str">
        <f>VLOOKUP(Sheet1!J1374,Sheet2!$H$2:$J$300,3,FALSE)</f>
        <v>UTA</v>
      </c>
      <c r="AN1352">
        <f si="211" t="shared"/>
        <v>2</v>
      </c>
      <c r="AO1352">
        <f si="212" t="shared"/>
        <v>1</v>
      </c>
      <c r="AP1352">
        <f si="213" t="shared"/>
        <v>1</v>
      </c>
      <c r="AQ1352">
        <f si="214" t="shared"/>
        <v>2</v>
      </c>
      <c r="AR1352">
        <f si="215" t="shared"/>
        <v>1</v>
      </c>
      <c r="AS1352">
        <f si="216" t="shared"/>
        <v>2</v>
      </c>
      <c r="AT1352">
        <f si="217" t="shared"/>
        <v>2</v>
      </c>
      <c r="AU1352">
        <f si="218" t="shared"/>
        <v>2</v>
      </c>
      <c r="AV1352">
        <f si="219" t="shared"/>
        <v>2</v>
      </c>
      <c r="AW1352">
        <f si="220" t="shared"/>
        <v>2</v>
      </c>
    </row>
    <row r="1353" spans="30:49" x14ac:dyDescent="0.25">
      <c r="AD1353">
        <v>1352</v>
      </c>
      <c r="AE1353" t="str">
        <f>VLOOKUP(Sheet1!B1375,Sheet2!$H$2:$J$300,3,FALSE)</f>
        <v>PHI</v>
      </c>
      <c r="AF1353" t="str">
        <f>VLOOKUP(Sheet1!C1375,Sheet2!$H$2:$J$300,3,FALSE)</f>
        <v>SAC</v>
      </c>
      <c r="AG1353" t="str">
        <f>VLOOKUP(Sheet1!D1375,Sheet2!$H$2:$J$300,3,FALSE)</f>
        <v>PHI</v>
      </c>
      <c r="AH1353" t="str">
        <f>VLOOKUP(Sheet1!E1375,Sheet2!$H$2:$J$300,3,FALSE)</f>
        <v>ATL</v>
      </c>
      <c r="AI1353" t="str">
        <f>VLOOKUP(Sheet1!F1375,Sheet2!$H$2:$J$300,3,FALSE)</f>
        <v>UTA</v>
      </c>
      <c r="AJ1353" t="str">
        <f>VLOOKUP(Sheet1!G1375,Sheet2!$H$2:$J$300,3,FALSE)</f>
        <v>HOU</v>
      </c>
      <c r="AK1353" t="str">
        <f>VLOOKUP(Sheet1!H1375,Sheet2!$H$2:$J$300,3,FALSE)</f>
        <v>PHO</v>
      </c>
      <c r="AL1353" t="str">
        <f>VLOOKUP(Sheet1!I1375,Sheet2!$H$2:$J$300,3,FALSE)</f>
        <v>DEN</v>
      </c>
      <c r="AM1353" t="str">
        <f>VLOOKUP(Sheet1!J1375,Sheet2!$H$2:$J$300,3,FALSE)</f>
        <v>UTA</v>
      </c>
      <c r="AN1353">
        <f si="211" t="shared"/>
        <v>2</v>
      </c>
      <c r="AO1353">
        <f si="212" t="shared"/>
        <v>1</v>
      </c>
      <c r="AP1353">
        <f si="213" t="shared"/>
        <v>2</v>
      </c>
      <c r="AQ1353">
        <f si="214" t="shared"/>
        <v>1</v>
      </c>
      <c r="AR1353">
        <f si="215" t="shared"/>
        <v>2</v>
      </c>
      <c r="AS1353">
        <f si="216" t="shared"/>
        <v>1</v>
      </c>
      <c r="AT1353">
        <f si="217" t="shared"/>
        <v>1</v>
      </c>
      <c r="AU1353">
        <f si="218" t="shared"/>
        <v>1</v>
      </c>
      <c r="AV1353">
        <f si="219" t="shared"/>
        <v>2</v>
      </c>
      <c r="AW1353">
        <f si="220" t="shared"/>
        <v>2</v>
      </c>
    </row>
    <row r="1354" spans="30:49" x14ac:dyDescent="0.25">
      <c r="AD1354">
        <v>1353</v>
      </c>
      <c r="AE1354" t="str">
        <f>VLOOKUP(Sheet1!B1376,Sheet2!$H$2:$J$300,3,FALSE)</f>
        <v>MIN</v>
      </c>
      <c r="AF1354" t="str">
        <f>VLOOKUP(Sheet1!C1376,Sheet2!$H$2:$J$300,3,FALSE)</f>
        <v>MIN</v>
      </c>
      <c r="AG1354" t="str">
        <f>VLOOKUP(Sheet1!D1376,Sheet2!$H$2:$J$300,3,FALSE)</f>
        <v>PHO</v>
      </c>
      <c r="AH1354" t="str">
        <f>VLOOKUP(Sheet1!E1376,Sheet2!$H$2:$J$300,3,FALSE)</f>
        <v>DEN</v>
      </c>
      <c r="AI1354" t="str">
        <f>VLOOKUP(Sheet1!F1376,Sheet2!$H$2:$J$300,3,FALSE)</f>
        <v>PHO</v>
      </c>
      <c r="AJ1354" t="str">
        <f>VLOOKUP(Sheet1!G1376,Sheet2!$H$2:$J$300,3,FALSE)</f>
        <v>UTA</v>
      </c>
      <c r="AK1354" t="str">
        <f>VLOOKUP(Sheet1!H1376,Sheet2!$H$2:$J$300,3,FALSE)</f>
        <v>HOU</v>
      </c>
      <c r="AL1354" t="str">
        <f>VLOOKUP(Sheet1!I1376,Sheet2!$H$2:$J$300,3,FALSE)</f>
        <v>PHO</v>
      </c>
      <c r="AM1354" t="str">
        <f>VLOOKUP(Sheet1!J1376,Sheet2!$H$2:$J$300,3,FALSE)</f>
        <v>DEN</v>
      </c>
      <c r="AN1354">
        <f si="211" t="shared"/>
        <v>2</v>
      </c>
      <c r="AO1354">
        <f si="212" t="shared"/>
        <v>2</v>
      </c>
      <c r="AP1354">
        <f si="213" t="shared"/>
        <v>3</v>
      </c>
      <c r="AQ1354">
        <f si="214" t="shared"/>
        <v>2</v>
      </c>
      <c r="AR1354">
        <f si="215" t="shared"/>
        <v>3</v>
      </c>
      <c r="AS1354">
        <f si="216" t="shared"/>
        <v>1</v>
      </c>
      <c r="AT1354">
        <f si="217" t="shared"/>
        <v>1</v>
      </c>
      <c r="AU1354">
        <f si="218" t="shared"/>
        <v>3</v>
      </c>
      <c r="AV1354">
        <f si="219" t="shared"/>
        <v>2</v>
      </c>
      <c r="AW1354">
        <f si="220" t="shared"/>
        <v>3</v>
      </c>
    </row>
    <row r="1355" spans="30:49" x14ac:dyDescent="0.25">
      <c r="AD1355">
        <v>1354</v>
      </c>
      <c r="AE1355" t="str">
        <f>VLOOKUP(Sheet1!B1377,Sheet2!$H$2:$J$300,3,FALSE)</f>
        <v>SAC</v>
      </c>
      <c r="AF1355" t="str">
        <f>VLOOKUP(Sheet1!C1377,Sheet2!$H$2:$J$300,3,FALSE)</f>
        <v>PHI</v>
      </c>
      <c r="AG1355" t="str">
        <f>VLOOKUP(Sheet1!D1377,Sheet2!$H$2:$J$300,3,FALSE)</f>
        <v>PHO</v>
      </c>
      <c r="AH1355" t="str">
        <f>VLOOKUP(Sheet1!E1377,Sheet2!$H$2:$J$300,3,FALSE)</f>
        <v>DEN</v>
      </c>
      <c r="AI1355" t="str">
        <f>VLOOKUP(Sheet1!F1377,Sheet2!$H$2:$J$300,3,FALSE)</f>
        <v>DEN</v>
      </c>
      <c r="AJ1355" t="str">
        <f>VLOOKUP(Sheet1!G1377,Sheet2!$H$2:$J$300,3,FALSE)</f>
        <v>ATL</v>
      </c>
      <c r="AK1355" t="str">
        <f>VLOOKUP(Sheet1!H1377,Sheet2!$H$2:$J$300,3,FALSE)</f>
        <v>HOU</v>
      </c>
      <c r="AL1355" t="str">
        <f>VLOOKUP(Sheet1!I1377,Sheet2!$H$2:$J$300,3,FALSE)</f>
        <v>PHO</v>
      </c>
      <c r="AM1355" t="str">
        <f>VLOOKUP(Sheet1!J1377,Sheet2!$H$2:$J$300,3,FALSE)</f>
        <v>DEN</v>
      </c>
      <c r="AN1355">
        <f si="211" t="shared"/>
        <v>1</v>
      </c>
      <c r="AO1355">
        <f si="212" t="shared"/>
        <v>1</v>
      </c>
      <c r="AP1355">
        <f si="213" t="shared"/>
        <v>2</v>
      </c>
      <c r="AQ1355">
        <f si="214" t="shared"/>
        <v>3</v>
      </c>
      <c r="AR1355">
        <f si="215" t="shared"/>
        <v>3</v>
      </c>
      <c r="AS1355">
        <f si="216" t="shared"/>
        <v>1</v>
      </c>
      <c r="AT1355">
        <f si="217" t="shared"/>
        <v>1</v>
      </c>
      <c r="AU1355">
        <f si="218" t="shared"/>
        <v>2</v>
      </c>
      <c r="AV1355">
        <f si="219" t="shared"/>
        <v>3</v>
      </c>
      <c r="AW1355">
        <f si="220" t="shared"/>
        <v>3</v>
      </c>
    </row>
    <row r="1356" spans="30:49" x14ac:dyDescent="0.25">
      <c r="AD1356">
        <v>1355</v>
      </c>
      <c r="AE1356" t="str">
        <f>VLOOKUP(Sheet1!B1378,Sheet2!$H$2:$J$300,3,FALSE)</f>
        <v>PHI</v>
      </c>
      <c r="AF1356" t="str">
        <f>VLOOKUP(Sheet1!C1378,Sheet2!$H$2:$J$300,3,FALSE)</f>
        <v>SAC</v>
      </c>
      <c r="AG1356" t="str">
        <f>VLOOKUP(Sheet1!D1378,Sheet2!$H$2:$J$300,3,FALSE)</f>
        <v>PHO</v>
      </c>
      <c r="AH1356" t="str">
        <f>VLOOKUP(Sheet1!E1378,Sheet2!$H$2:$J$300,3,FALSE)</f>
        <v>PHO</v>
      </c>
      <c r="AI1356" t="str">
        <f>VLOOKUP(Sheet1!F1378,Sheet2!$H$2:$J$300,3,FALSE)</f>
        <v>PHO</v>
      </c>
      <c r="AJ1356" t="str">
        <f>VLOOKUP(Sheet1!G1378,Sheet2!$H$2:$J$300,3,FALSE)</f>
        <v>PHO</v>
      </c>
      <c r="AK1356" t="str">
        <f>VLOOKUP(Sheet1!H1378,Sheet2!$H$2:$J$300,3,FALSE)</f>
        <v>PHO</v>
      </c>
      <c r="AL1356" t="str">
        <f>VLOOKUP(Sheet1!I1378,Sheet2!$H$2:$J$300,3,FALSE)</f>
        <v>DEN</v>
      </c>
      <c r="AM1356" t="str">
        <f>VLOOKUP(Sheet1!J1378,Sheet2!$H$2:$J$300,3,FALSE)</f>
        <v>UTA</v>
      </c>
      <c r="AN1356">
        <f si="211" t="shared"/>
        <v>1</v>
      </c>
      <c r="AO1356">
        <f si="212" t="shared"/>
        <v>1</v>
      </c>
      <c r="AP1356">
        <f si="213" t="shared"/>
        <v>5</v>
      </c>
      <c r="AQ1356">
        <f si="214" t="shared"/>
        <v>5</v>
      </c>
      <c r="AR1356">
        <f si="215" t="shared"/>
        <v>5</v>
      </c>
      <c r="AS1356">
        <f si="216" t="shared"/>
        <v>5</v>
      </c>
      <c r="AT1356">
        <f si="217" t="shared"/>
        <v>5</v>
      </c>
      <c r="AU1356">
        <f si="218" t="shared"/>
        <v>1</v>
      </c>
      <c r="AV1356">
        <f si="219" t="shared"/>
        <v>1</v>
      </c>
      <c r="AW1356">
        <f si="220" t="shared"/>
        <v>5</v>
      </c>
    </row>
    <row r="1357" spans="30:49" x14ac:dyDescent="0.25">
      <c r="AD1357">
        <v>1356</v>
      </c>
      <c r="AE1357" t="str">
        <f>VLOOKUP(Sheet1!B1379,Sheet2!$H$2:$J$300,3,FALSE)</f>
        <v>ATL</v>
      </c>
      <c r="AF1357" t="str">
        <f>VLOOKUP(Sheet1!C1379,Sheet2!$H$2:$J$300,3,FALSE)</f>
        <v>MIN</v>
      </c>
      <c r="AG1357" t="str">
        <f>VLOOKUP(Sheet1!D1379,Sheet2!$H$2:$J$300,3,FALSE)</f>
        <v>PHI</v>
      </c>
      <c r="AH1357" t="str">
        <f>VLOOKUP(Sheet1!E1379,Sheet2!$H$2:$J$300,3,FALSE)</f>
        <v>DEN</v>
      </c>
      <c r="AI1357" t="str">
        <f>VLOOKUP(Sheet1!F1379,Sheet2!$H$2:$J$300,3,FALSE)</f>
        <v>DEN</v>
      </c>
      <c r="AJ1357" t="str">
        <f>VLOOKUP(Sheet1!G1379,Sheet2!$H$2:$J$300,3,FALSE)</f>
        <v>PHO</v>
      </c>
      <c r="AK1357" t="str">
        <f>VLOOKUP(Sheet1!H1379,Sheet2!$H$2:$J$300,3,FALSE)</f>
        <v>SAC</v>
      </c>
      <c r="AL1357" t="str">
        <f>VLOOKUP(Sheet1!I1379,Sheet2!$H$2:$J$300,3,FALSE)</f>
        <v>DEN</v>
      </c>
      <c r="AM1357" t="str">
        <f>VLOOKUP(Sheet1!J1379,Sheet2!$H$2:$J$300,3,FALSE)</f>
        <v>DEN</v>
      </c>
      <c r="AN1357">
        <f si="211" t="shared"/>
        <v>1</v>
      </c>
      <c r="AO1357">
        <f si="212" t="shared"/>
        <v>1</v>
      </c>
      <c r="AP1357">
        <f si="213" t="shared"/>
        <v>1</v>
      </c>
      <c r="AQ1357">
        <f si="214" t="shared"/>
        <v>4</v>
      </c>
      <c r="AR1357">
        <f si="215" t="shared"/>
        <v>4</v>
      </c>
      <c r="AS1357">
        <f si="216" t="shared"/>
        <v>1</v>
      </c>
      <c r="AT1357">
        <f si="217" t="shared"/>
        <v>1</v>
      </c>
      <c r="AU1357">
        <f si="218" t="shared"/>
        <v>4</v>
      </c>
      <c r="AV1357">
        <f si="219" t="shared"/>
        <v>4</v>
      </c>
      <c r="AW1357">
        <f si="220" t="shared"/>
        <v>4</v>
      </c>
    </row>
    <row r="1358" spans="30:49" x14ac:dyDescent="0.25">
      <c r="AD1358">
        <v>1357</v>
      </c>
      <c r="AE1358" t="str">
        <f>VLOOKUP(Sheet1!B1380,Sheet2!$H$2:$J$300,3,FALSE)</f>
        <v>PHI</v>
      </c>
      <c r="AF1358" t="str">
        <f>VLOOKUP(Sheet1!C1380,Sheet2!$H$2:$J$300,3,FALSE)</f>
        <v>UTA</v>
      </c>
      <c r="AG1358" t="str">
        <f>VLOOKUP(Sheet1!D1380,Sheet2!$H$2:$J$300,3,FALSE)</f>
        <v>DEN</v>
      </c>
      <c r="AH1358" t="str">
        <f>VLOOKUP(Sheet1!E1380,Sheet2!$H$2:$J$300,3,FALSE)</f>
        <v>DEN</v>
      </c>
      <c r="AI1358" t="str">
        <f>VLOOKUP(Sheet1!F1380,Sheet2!$H$2:$J$300,3,FALSE)</f>
        <v>PHO</v>
      </c>
      <c r="AJ1358" t="str">
        <f>VLOOKUP(Sheet1!G1380,Sheet2!$H$2:$J$300,3,FALSE)</f>
        <v>UTA</v>
      </c>
      <c r="AK1358" t="str">
        <f>VLOOKUP(Sheet1!H1380,Sheet2!$H$2:$J$300,3,FALSE)</f>
        <v>HOU</v>
      </c>
      <c r="AL1358" t="str">
        <f>VLOOKUP(Sheet1!I1380,Sheet2!$H$2:$J$300,3,FALSE)</f>
        <v>SAC</v>
      </c>
      <c r="AM1358" t="str">
        <f>VLOOKUP(Sheet1!J1380,Sheet2!$H$2:$J$300,3,FALSE)</f>
        <v>MIN</v>
      </c>
      <c r="AN1358">
        <f si="211" t="shared"/>
        <v>1</v>
      </c>
      <c r="AO1358">
        <f si="212" t="shared"/>
        <v>2</v>
      </c>
      <c r="AP1358">
        <f si="213" t="shared"/>
        <v>2</v>
      </c>
      <c r="AQ1358">
        <f si="214" t="shared"/>
        <v>2</v>
      </c>
      <c r="AR1358">
        <f si="215" t="shared"/>
        <v>1</v>
      </c>
      <c r="AS1358">
        <f si="216" t="shared"/>
        <v>2</v>
      </c>
      <c r="AT1358">
        <f si="217" t="shared"/>
        <v>1</v>
      </c>
      <c r="AU1358">
        <f si="218" t="shared"/>
        <v>1</v>
      </c>
      <c r="AV1358">
        <f si="219" t="shared"/>
        <v>1</v>
      </c>
      <c r="AW1358">
        <f si="220" t="shared"/>
        <v>2</v>
      </c>
    </row>
    <row r="1359" spans="30:49" x14ac:dyDescent="0.25">
      <c r="AD1359">
        <v>1358</v>
      </c>
      <c r="AE1359" t="str">
        <f>VLOOKUP(Sheet1!B1381,Sheet2!$H$2:$J$300,3,FALSE)</f>
        <v>PHI</v>
      </c>
      <c r="AF1359" t="str">
        <f>VLOOKUP(Sheet1!C1381,Sheet2!$H$2:$J$300,3,FALSE)</f>
        <v>PHI</v>
      </c>
      <c r="AG1359" t="str">
        <f>VLOOKUP(Sheet1!D1381,Sheet2!$H$2:$J$300,3,FALSE)</f>
        <v>MIN</v>
      </c>
      <c r="AH1359" t="str">
        <f>VLOOKUP(Sheet1!E1381,Sheet2!$H$2:$J$300,3,FALSE)</f>
        <v>DEN</v>
      </c>
      <c r="AI1359" t="str">
        <f>VLOOKUP(Sheet1!F1381,Sheet2!$H$2:$J$300,3,FALSE)</f>
        <v>UTA</v>
      </c>
      <c r="AJ1359" t="str">
        <f>VLOOKUP(Sheet1!G1381,Sheet2!$H$2:$J$300,3,FALSE)</f>
        <v>ATL</v>
      </c>
      <c r="AK1359" t="str">
        <f>VLOOKUP(Sheet1!H1381,Sheet2!$H$2:$J$300,3,FALSE)</f>
        <v>ATL</v>
      </c>
      <c r="AL1359" t="str">
        <f>VLOOKUP(Sheet1!I1381,Sheet2!$H$2:$J$300,3,FALSE)</f>
        <v>PHO</v>
      </c>
      <c r="AM1359" t="str">
        <f>VLOOKUP(Sheet1!J1381,Sheet2!$H$2:$J$300,3,FALSE)</f>
        <v>PHI</v>
      </c>
      <c r="AN1359">
        <f si="211" t="shared"/>
        <v>3</v>
      </c>
      <c r="AO1359">
        <f si="212" t="shared"/>
        <v>3</v>
      </c>
      <c r="AP1359">
        <f si="213" t="shared"/>
        <v>1</v>
      </c>
      <c r="AQ1359">
        <f si="214" t="shared"/>
        <v>1</v>
      </c>
      <c r="AR1359">
        <f si="215" t="shared"/>
        <v>1</v>
      </c>
      <c r="AS1359">
        <f si="216" t="shared"/>
        <v>2</v>
      </c>
      <c r="AT1359">
        <f si="217" t="shared"/>
        <v>2</v>
      </c>
      <c r="AU1359">
        <f si="218" t="shared"/>
        <v>1</v>
      </c>
      <c r="AV1359">
        <f si="219" t="shared"/>
        <v>3</v>
      </c>
      <c r="AW1359">
        <f si="220" t="shared"/>
        <v>3</v>
      </c>
    </row>
    <row r="1360" spans="30:49" x14ac:dyDescent="0.25">
      <c r="AD1360">
        <v>1359</v>
      </c>
      <c r="AE1360" t="str">
        <f>VLOOKUP(Sheet1!B1382,Sheet2!$H$2:$J$300,3,FALSE)</f>
        <v>PHI</v>
      </c>
      <c r="AF1360" t="str">
        <f>VLOOKUP(Sheet1!C1382,Sheet2!$H$2:$J$300,3,FALSE)</f>
        <v>ATL</v>
      </c>
      <c r="AG1360" t="str">
        <f>VLOOKUP(Sheet1!D1382,Sheet2!$H$2:$J$300,3,FALSE)</f>
        <v>SAC</v>
      </c>
      <c r="AH1360" t="str">
        <f>VLOOKUP(Sheet1!E1382,Sheet2!$H$2:$J$300,3,FALSE)</f>
        <v>DEN</v>
      </c>
      <c r="AI1360" t="str">
        <f>VLOOKUP(Sheet1!F1382,Sheet2!$H$2:$J$300,3,FALSE)</f>
        <v>PHO</v>
      </c>
      <c r="AJ1360" t="str">
        <f>VLOOKUP(Sheet1!G1382,Sheet2!$H$2:$J$300,3,FALSE)</f>
        <v>UTA</v>
      </c>
      <c r="AK1360" t="str">
        <f>VLOOKUP(Sheet1!H1382,Sheet2!$H$2:$J$300,3,FALSE)</f>
        <v>ATL</v>
      </c>
      <c r="AL1360" t="str">
        <f>VLOOKUP(Sheet1!I1382,Sheet2!$H$2:$J$300,3,FALSE)</f>
        <v>DEN</v>
      </c>
      <c r="AM1360" t="str">
        <f>VLOOKUP(Sheet1!J1382,Sheet2!$H$2:$J$300,3,FALSE)</f>
        <v>UTA</v>
      </c>
      <c r="AN1360">
        <f si="211" t="shared"/>
        <v>1</v>
      </c>
      <c r="AO1360">
        <f si="212" t="shared"/>
        <v>2</v>
      </c>
      <c r="AP1360">
        <f si="213" t="shared"/>
        <v>1</v>
      </c>
      <c r="AQ1360">
        <f si="214" t="shared"/>
        <v>2</v>
      </c>
      <c r="AR1360">
        <f si="215" t="shared"/>
        <v>1</v>
      </c>
      <c r="AS1360">
        <f si="216" t="shared"/>
        <v>2</v>
      </c>
      <c r="AT1360">
        <f si="217" t="shared"/>
        <v>2</v>
      </c>
      <c r="AU1360">
        <f si="218" t="shared"/>
        <v>2</v>
      </c>
      <c r="AV1360">
        <f si="219" t="shared"/>
        <v>2</v>
      </c>
      <c r="AW1360">
        <f si="220" t="shared"/>
        <v>2</v>
      </c>
    </row>
    <row r="1361" spans="30:49" x14ac:dyDescent="0.25">
      <c r="AD1361">
        <v>1360</v>
      </c>
      <c r="AE1361" t="str">
        <f>VLOOKUP(Sheet1!B1383,Sheet2!$H$2:$J$300,3,FALSE)</f>
        <v>PHI</v>
      </c>
      <c r="AF1361" t="str">
        <f>VLOOKUP(Sheet1!C1383,Sheet2!$H$2:$J$300,3,FALSE)</f>
        <v>UTA</v>
      </c>
      <c r="AG1361" t="str">
        <f>VLOOKUP(Sheet1!D1383,Sheet2!$H$2:$J$300,3,FALSE)</f>
        <v>PHO</v>
      </c>
      <c r="AH1361" t="str">
        <f>VLOOKUP(Sheet1!E1383,Sheet2!$H$2:$J$300,3,FALSE)</f>
        <v>HOU</v>
      </c>
      <c r="AI1361" t="str">
        <f>VLOOKUP(Sheet1!F1383,Sheet2!$H$2:$J$300,3,FALSE)</f>
        <v>DEN</v>
      </c>
      <c r="AJ1361" t="str">
        <f>VLOOKUP(Sheet1!G1383,Sheet2!$H$2:$J$300,3,FALSE)</f>
        <v>UTA</v>
      </c>
      <c r="AK1361" t="str">
        <f>VLOOKUP(Sheet1!H1383,Sheet2!$H$2:$J$300,3,FALSE)</f>
        <v>DEN</v>
      </c>
      <c r="AL1361" t="str">
        <f>VLOOKUP(Sheet1!I1383,Sheet2!$H$2:$J$300,3,FALSE)</f>
        <v>DEN</v>
      </c>
      <c r="AM1361" t="str">
        <f>VLOOKUP(Sheet1!J1383,Sheet2!$H$2:$J$300,3,FALSE)</f>
        <v>MIN</v>
      </c>
      <c r="AN1361">
        <f si="211" t="shared"/>
        <v>1</v>
      </c>
      <c r="AO1361">
        <f si="212" t="shared"/>
        <v>2</v>
      </c>
      <c r="AP1361">
        <f si="213" t="shared"/>
        <v>1</v>
      </c>
      <c r="AQ1361">
        <f si="214" t="shared"/>
        <v>1</v>
      </c>
      <c r="AR1361">
        <f si="215" t="shared"/>
        <v>3</v>
      </c>
      <c r="AS1361">
        <f si="216" t="shared"/>
        <v>2</v>
      </c>
      <c r="AT1361">
        <f si="217" t="shared"/>
        <v>3</v>
      </c>
      <c r="AU1361">
        <f si="218" t="shared"/>
        <v>3</v>
      </c>
      <c r="AV1361">
        <f si="219" t="shared"/>
        <v>1</v>
      </c>
      <c r="AW1361">
        <f si="220" t="shared"/>
        <v>3</v>
      </c>
    </row>
    <row r="1362" spans="30:49" x14ac:dyDescent="0.25">
      <c r="AD1362">
        <v>1361</v>
      </c>
      <c r="AE1362" t="str">
        <f>VLOOKUP(Sheet1!B1384,Sheet2!$H$2:$J$300,3,FALSE)</f>
        <v>PHI</v>
      </c>
      <c r="AF1362" t="str">
        <f>VLOOKUP(Sheet1!C1384,Sheet2!$H$2:$J$300,3,FALSE)</f>
        <v>MIN</v>
      </c>
      <c r="AG1362" t="str">
        <f>VLOOKUP(Sheet1!D1384,Sheet2!$H$2:$J$300,3,FALSE)</f>
        <v>PHO</v>
      </c>
      <c r="AH1362" t="str">
        <f>VLOOKUP(Sheet1!E1384,Sheet2!$H$2:$J$300,3,FALSE)</f>
        <v>HOU</v>
      </c>
      <c r="AI1362" t="str">
        <f>VLOOKUP(Sheet1!F1384,Sheet2!$H$2:$J$300,3,FALSE)</f>
        <v>DEN</v>
      </c>
      <c r="AJ1362" t="str">
        <f>VLOOKUP(Sheet1!G1384,Sheet2!$H$2:$J$300,3,FALSE)</f>
        <v>UTA</v>
      </c>
      <c r="AK1362" t="str">
        <f>VLOOKUP(Sheet1!H1384,Sheet2!$H$2:$J$300,3,FALSE)</f>
        <v>HOU</v>
      </c>
      <c r="AL1362" t="str">
        <f>VLOOKUP(Sheet1!I1384,Sheet2!$H$2:$J$300,3,FALSE)</f>
        <v>ATL</v>
      </c>
      <c r="AM1362" t="str">
        <f>VLOOKUP(Sheet1!J1384,Sheet2!$H$2:$J$300,3,FALSE)</f>
        <v>PHO</v>
      </c>
      <c r="AN1362">
        <f si="211" t="shared"/>
        <v>1</v>
      </c>
      <c r="AO1362">
        <f si="212" t="shared"/>
        <v>1</v>
      </c>
      <c r="AP1362">
        <f si="213" t="shared"/>
        <v>2</v>
      </c>
      <c r="AQ1362">
        <f si="214" t="shared"/>
        <v>2</v>
      </c>
      <c r="AR1362">
        <f si="215" t="shared"/>
        <v>1</v>
      </c>
      <c r="AS1362">
        <f si="216" t="shared"/>
        <v>1</v>
      </c>
      <c r="AT1362">
        <f si="217" t="shared"/>
        <v>2</v>
      </c>
      <c r="AU1362">
        <f si="218" t="shared"/>
        <v>1</v>
      </c>
      <c r="AV1362">
        <f si="219" t="shared"/>
        <v>2</v>
      </c>
      <c r="AW1362">
        <f si="220" t="shared"/>
        <v>2</v>
      </c>
    </row>
    <row r="1363" spans="30:49" x14ac:dyDescent="0.25">
      <c r="AD1363">
        <v>1362</v>
      </c>
      <c r="AE1363" t="str">
        <f>VLOOKUP(Sheet1!B1385,Sheet2!$H$2:$J$300,3,FALSE)</f>
        <v>ATL</v>
      </c>
      <c r="AF1363" t="str">
        <f>VLOOKUP(Sheet1!C1385,Sheet2!$H$2:$J$300,3,FALSE)</f>
        <v>PHI</v>
      </c>
      <c r="AG1363" t="str">
        <f>VLOOKUP(Sheet1!D1385,Sheet2!$H$2:$J$300,3,FALSE)</f>
        <v>HOU</v>
      </c>
      <c r="AH1363" t="str">
        <f>VLOOKUP(Sheet1!E1385,Sheet2!$H$2:$J$300,3,FALSE)</f>
        <v>DEN</v>
      </c>
      <c r="AI1363" t="str">
        <f>VLOOKUP(Sheet1!F1385,Sheet2!$H$2:$J$300,3,FALSE)</f>
        <v>DEN</v>
      </c>
      <c r="AJ1363" t="str">
        <f>VLOOKUP(Sheet1!G1385,Sheet2!$H$2:$J$300,3,FALSE)</f>
        <v>UTA</v>
      </c>
      <c r="AK1363" t="str">
        <f>VLOOKUP(Sheet1!H1385,Sheet2!$H$2:$J$300,3,FALSE)</f>
        <v>ATL</v>
      </c>
      <c r="AL1363" t="str">
        <f>VLOOKUP(Sheet1!I1385,Sheet2!$H$2:$J$300,3,FALSE)</f>
        <v>PHO</v>
      </c>
      <c r="AM1363" t="str">
        <f>VLOOKUP(Sheet1!J1385,Sheet2!$H$2:$J$300,3,FALSE)</f>
        <v>PHO</v>
      </c>
      <c r="AN1363">
        <f si="211" t="shared"/>
        <v>2</v>
      </c>
      <c r="AO1363">
        <f si="212" t="shared"/>
        <v>1</v>
      </c>
      <c r="AP1363">
        <f si="213" t="shared"/>
        <v>1</v>
      </c>
      <c r="AQ1363">
        <f si="214" t="shared"/>
        <v>2</v>
      </c>
      <c r="AR1363">
        <f si="215" t="shared"/>
        <v>2</v>
      </c>
      <c r="AS1363">
        <f si="216" t="shared"/>
        <v>1</v>
      </c>
      <c r="AT1363">
        <f si="217" t="shared"/>
        <v>2</v>
      </c>
      <c r="AU1363">
        <f si="218" t="shared"/>
        <v>2</v>
      </c>
      <c r="AV1363">
        <f si="219" t="shared"/>
        <v>2</v>
      </c>
      <c r="AW1363">
        <f si="220" t="shared"/>
        <v>2</v>
      </c>
    </row>
    <row r="1364" spans="30:49" x14ac:dyDescent="0.25">
      <c r="AD1364">
        <v>1363</v>
      </c>
      <c r="AE1364" t="str">
        <f>VLOOKUP(Sheet1!B1386,Sheet2!$H$2:$J$300,3,FALSE)</f>
        <v>PHI</v>
      </c>
      <c r="AF1364" t="str">
        <f>VLOOKUP(Sheet1!C1386,Sheet2!$H$2:$J$300,3,FALSE)</f>
        <v>ATL</v>
      </c>
      <c r="AG1364" t="str">
        <f>VLOOKUP(Sheet1!D1386,Sheet2!$H$2:$J$300,3,FALSE)</f>
        <v>HOU</v>
      </c>
      <c r="AH1364" t="str">
        <f>VLOOKUP(Sheet1!E1386,Sheet2!$H$2:$J$300,3,FALSE)</f>
        <v>DEN</v>
      </c>
      <c r="AI1364" t="str">
        <f>VLOOKUP(Sheet1!F1386,Sheet2!$H$2:$J$300,3,FALSE)</f>
        <v>UTA</v>
      </c>
      <c r="AJ1364" t="str">
        <f>VLOOKUP(Sheet1!G1386,Sheet2!$H$2:$J$300,3,FALSE)</f>
        <v>PHI</v>
      </c>
      <c r="AK1364" t="str">
        <f>VLOOKUP(Sheet1!H1386,Sheet2!$H$2:$J$300,3,FALSE)</f>
        <v>PHO</v>
      </c>
      <c r="AL1364" t="str">
        <f>VLOOKUP(Sheet1!I1386,Sheet2!$H$2:$J$300,3,FALSE)</f>
        <v>PHO</v>
      </c>
      <c r="AM1364" t="str">
        <f>VLOOKUP(Sheet1!J1386,Sheet2!$H$2:$J$300,3,FALSE)</f>
        <v>UTA</v>
      </c>
      <c r="AN1364">
        <f si="211" t="shared"/>
        <v>2</v>
      </c>
      <c r="AO1364">
        <f si="212" t="shared"/>
        <v>1</v>
      </c>
      <c r="AP1364">
        <f si="213" t="shared"/>
        <v>1</v>
      </c>
      <c r="AQ1364">
        <f si="214" t="shared"/>
        <v>1</v>
      </c>
      <c r="AR1364">
        <f si="215" t="shared"/>
        <v>2</v>
      </c>
      <c r="AS1364">
        <f si="216" t="shared"/>
        <v>2</v>
      </c>
      <c r="AT1364">
        <f si="217" t="shared"/>
        <v>2</v>
      </c>
      <c r="AU1364">
        <f si="218" t="shared"/>
        <v>2</v>
      </c>
      <c r="AV1364">
        <f si="219" t="shared"/>
        <v>2</v>
      </c>
      <c r="AW1364">
        <f si="220" t="shared"/>
        <v>2</v>
      </c>
    </row>
    <row r="1365" spans="30:49" x14ac:dyDescent="0.25">
      <c r="AD1365">
        <v>1364</v>
      </c>
      <c r="AE1365" t="str">
        <f>VLOOKUP(Sheet1!B1387,Sheet2!$H$2:$J$300,3,FALSE)</f>
        <v>PHI</v>
      </c>
      <c r="AF1365" t="str">
        <f>VLOOKUP(Sheet1!C1387,Sheet2!$H$2:$J$300,3,FALSE)</f>
        <v>SAC</v>
      </c>
      <c r="AG1365" t="str">
        <f>VLOOKUP(Sheet1!D1387,Sheet2!$H$2:$J$300,3,FALSE)</f>
        <v>SAC</v>
      </c>
      <c r="AH1365" t="str">
        <f>VLOOKUP(Sheet1!E1387,Sheet2!$H$2:$J$300,3,FALSE)</f>
        <v>DEN</v>
      </c>
      <c r="AI1365" t="str">
        <f>VLOOKUP(Sheet1!F1387,Sheet2!$H$2:$J$300,3,FALSE)</f>
        <v>UTA</v>
      </c>
      <c r="AJ1365" t="str">
        <f>VLOOKUP(Sheet1!G1387,Sheet2!$H$2:$J$300,3,FALSE)</f>
        <v>HOU</v>
      </c>
      <c r="AK1365" t="str">
        <f>VLOOKUP(Sheet1!H1387,Sheet2!$H$2:$J$300,3,FALSE)</f>
        <v>HOU</v>
      </c>
      <c r="AL1365" t="str">
        <f>VLOOKUP(Sheet1!I1387,Sheet2!$H$2:$J$300,3,FALSE)</f>
        <v>DEN</v>
      </c>
      <c r="AM1365" t="str">
        <f>VLOOKUP(Sheet1!J1387,Sheet2!$H$2:$J$300,3,FALSE)</f>
        <v>UTA</v>
      </c>
      <c r="AN1365">
        <f si="211" t="shared"/>
        <v>1</v>
      </c>
      <c r="AO1365">
        <f si="212" t="shared"/>
        <v>2</v>
      </c>
      <c r="AP1365">
        <f si="213" t="shared"/>
        <v>2</v>
      </c>
      <c r="AQ1365">
        <f si="214" t="shared"/>
        <v>2</v>
      </c>
      <c r="AR1365">
        <f si="215" t="shared"/>
        <v>2</v>
      </c>
      <c r="AS1365">
        <f si="216" t="shared"/>
        <v>2</v>
      </c>
      <c r="AT1365">
        <f si="217" t="shared"/>
        <v>2</v>
      </c>
      <c r="AU1365">
        <f si="218" t="shared"/>
        <v>2</v>
      </c>
      <c r="AV1365">
        <f si="219" t="shared"/>
        <v>2</v>
      </c>
      <c r="AW1365">
        <f si="220" t="shared"/>
        <v>2</v>
      </c>
    </row>
    <row r="1366" spans="30:49" x14ac:dyDescent="0.25">
      <c r="AD1366">
        <v>1365</v>
      </c>
      <c r="AE1366" t="str">
        <f>VLOOKUP(Sheet1!B1388,Sheet2!$H$2:$J$300,3,FALSE)</f>
        <v>PHI</v>
      </c>
      <c r="AF1366" t="str">
        <f>VLOOKUP(Sheet1!C1388,Sheet2!$H$2:$J$300,3,FALSE)</f>
        <v>PHO</v>
      </c>
      <c r="AG1366" t="str">
        <f>VLOOKUP(Sheet1!D1388,Sheet2!$H$2:$J$300,3,FALSE)</f>
        <v>HOU</v>
      </c>
      <c r="AH1366" t="str">
        <f>VLOOKUP(Sheet1!E1388,Sheet2!$H$2:$J$300,3,FALSE)</f>
        <v>DEN</v>
      </c>
      <c r="AI1366" t="str">
        <f>VLOOKUP(Sheet1!F1388,Sheet2!$H$2:$J$300,3,FALSE)</f>
        <v>DEN</v>
      </c>
      <c r="AJ1366" t="str">
        <f>VLOOKUP(Sheet1!G1388,Sheet2!$H$2:$J$300,3,FALSE)</f>
        <v>PHI</v>
      </c>
      <c r="AK1366" t="str">
        <f>VLOOKUP(Sheet1!H1388,Sheet2!$H$2:$J$300,3,FALSE)</f>
        <v>UTA</v>
      </c>
      <c r="AL1366" t="str">
        <f>VLOOKUP(Sheet1!I1388,Sheet2!$H$2:$J$300,3,FALSE)</f>
        <v>DEN</v>
      </c>
      <c r="AM1366" t="str">
        <f>VLOOKUP(Sheet1!J1388,Sheet2!$H$2:$J$300,3,FALSE)</f>
        <v>UTA</v>
      </c>
      <c r="AN1366">
        <f si="211" t="shared"/>
        <v>2</v>
      </c>
      <c r="AO1366">
        <f si="212" t="shared"/>
        <v>1</v>
      </c>
      <c r="AP1366">
        <f si="213" t="shared"/>
        <v>1</v>
      </c>
      <c r="AQ1366">
        <f si="214" t="shared"/>
        <v>3</v>
      </c>
      <c r="AR1366">
        <f si="215" t="shared"/>
        <v>3</v>
      </c>
      <c r="AS1366">
        <f si="216" t="shared"/>
        <v>2</v>
      </c>
      <c r="AT1366">
        <f si="217" t="shared"/>
        <v>2</v>
      </c>
      <c r="AU1366">
        <f si="218" t="shared"/>
        <v>3</v>
      </c>
      <c r="AV1366">
        <f si="219" t="shared"/>
        <v>2</v>
      </c>
      <c r="AW1366">
        <f si="220" t="shared"/>
        <v>3</v>
      </c>
    </row>
    <row r="1367" spans="30:49" x14ac:dyDescent="0.25">
      <c r="AD1367">
        <v>1366</v>
      </c>
      <c r="AE1367" t="str">
        <f>VLOOKUP(Sheet1!B1389,Sheet2!$H$2:$J$300,3,FALSE)</f>
        <v>SAC</v>
      </c>
      <c r="AF1367" t="str">
        <f>VLOOKUP(Sheet1!C1389,Sheet2!$H$2:$J$300,3,FALSE)</f>
        <v>MIN</v>
      </c>
      <c r="AG1367" t="str">
        <f>VLOOKUP(Sheet1!D1389,Sheet2!$H$2:$J$300,3,FALSE)</f>
        <v>HOU</v>
      </c>
      <c r="AH1367" t="str">
        <f>VLOOKUP(Sheet1!E1389,Sheet2!$H$2:$J$300,3,FALSE)</f>
        <v>DEN</v>
      </c>
      <c r="AI1367" t="str">
        <f>VLOOKUP(Sheet1!F1389,Sheet2!$H$2:$J$300,3,FALSE)</f>
        <v>PHO</v>
      </c>
      <c r="AJ1367" t="str">
        <f>VLOOKUP(Sheet1!G1389,Sheet2!$H$2:$J$300,3,FALSE)</f>
        <v>ATL</v>
      </c>
      <c r="AK1367" t="str">
        <f>VLOOKUP(Sheet1!H1389,Sheet2!$H$2:$J$300,3,FALSE)</f>
        <v>HOU</v>
      </c>
      <c r="AL1367" t="str">
        <f>VLOOKUP(Sheet1!I1389,Sheet2!$H$2:$J$300,3,FALSE)</f>
        <v>PHO</v>
      </c>
      <c r="AM1367" t="str">
        <f>VLOOKUP(Sheet1!J1389,Sheet2!$H$2:$J$300,3,FALSE)</f>
        <v>PHO</v>
      </c>
      <c r="AN1367">
        <f si="211" t="shared"/>
        <v>1</v>
      </c>
      <c r="AO1367">
        <f si="212" t="shared"/>
        <v>1</v>
      </c>
      <c r="AP1367">
        <f si="213" t="shared"/>
        <v>2</v>
      </c>
      <c r="AQ1367">
        <f si="214" t="shared"/>
        <v>1</v>
      </c>
      <c r="AR1367">
        <f si="215" t="shared"/>
        <v>3</v>
      </c>
      <c r="AS1367">
        <f si="216" t="shared"/>
        <v>1</v>
      </c>
      <c r="AT1367">
        <f si="217" t="shared"/>
        <v>2</v>
      </c>
      <c r="AU1367">
        <f si="218" t="shared"/>
        <v>3</v>
      </c>
      <c r="AV1367">
        <f si="219" t="shared"/>
        <v>3</v>
      </c>
      <c r="AW1367">
        <f si="220" t="shared"/>
        <v>3</v>
      </c>
    </row>
    <row r="1368" spans="30:49" x14ac:dyDescent="0.25">
      <c r="AD1368">
        <v>1367</v>
      </c>
      <c r="AE1368" t="str">
        <f>VLOOKUP(Sheet1!B1390,Sheet2!$H$2:$J$300,3,FALSE)</f>
        <v>PHI</v>
      </c>
      <c r="AF1368" t="str">
        <f>VLOOKUP(Sheet1!C1390,Sheet2!$H$2:$J$300,3,FALSE)</f>
        <v>ATL</v>
      </c>
      <c r="AG1368" t="str">
        <f>VLOOKUP(Sheet1!D1390,Sheet2!$H$2:$J$300,3,FALSE)</f>
        <v>PHI</v>
      </c>
      <c r="AH1368" t="str">
        <f>VLOOKUP(Sheet1!E1390,Sheet2!$H$2:$J$300,3,FALSE)</f>
        <v>DEN</v>
      </c>
      <c r="AI1368" t="str">
        <f>VLOOKUP(Sheet1!F1390,Sheet2!$H$2:$J$300,3,FALSE)</f>
        <v>PHO</v>
      </c>
      <c r="AJ1368" t="str">
        <f>VLOOKUP(Sheet1!G1390,Sheet2!$H$2:$J$300,3,FALSE)</f>
        <v>UTA</v>
      </c>
      <c r="AK1368" t="str">
        <f>VLOOKUP(Sheet1!H1390,Sheet2!$H$2:$J$300,3,FALSE)</f>
        <v>ATL</v>
      </c>
      <c r="AL1368" t="str">
        <f>VLOOKUP(Sheet1!I1390,Sheet2!$H$2:$J$300,3,FALSE)</f>
        <v>SAC</v>
      </c>
      <c r="AM1368" t="str">
        <f>VLOOKUP(Sheet1!J1390,Sheet2!$H$2:$J$300,3,FALSE)</f>
        <v>UTA</v>
      </c>
      <c r="AN1368">
        <f si="211" t="shared"/>
        <v>2</v>
      </c>
      <c r="AO1368">
        <f si="212" t="shared"/>
        <v>2</v>
      </c>
      <c r="AP1368">
        <f si="213" t="shared"/>
        <v>2</v>
      </c>
      <c r="AQ1368">
        <f si="214" t="shared"/>
        <v>1</v>
      </c>
      <c r="AR1368">
        <f si="215" t="shared"/>
        <v>1</v>
      </c>
      <c r="AS1368">
        <f si="216" t="shared"/>
        <v>2</v>
      </c>
      <c r="AT1368">
        <f si="217" t="shared"/>
        <v>2</v>
      </c>
      <c r="AU1368">
        <f si="218" t="shared"/>
        <v>1</v>
      </c>
      <c r="AV1368">
        <f si="219" t="shared"/>
        <v>2</v>
      </c>
      <c r="AW1368">
        <f si="220" t="shared"/>
        <v>2</v>
      </c>
    </row>
    <row r="1369" spans="30:49" x14ac:dyDescent="0.25">
      <c r="AD1369">
        <v>1368</v>
      </c>
      <c r="AE1369" t="str">
        <f>VLOOKUP(Sheet1!B1391,Sheet2!$H$2:$J$300,3,FALSE)</f>
        <v>PHI</v>
      </c>
      <c r="AF1369" t="str">
        <f>VLOOKUP(Sheet1!C1391,Sheet2!$H$2:$J$300,3,FALSE)</f>
        <v>MIN</v>
      </c>
      <c r="AG1369" t="str">
        <f>VLOOKUP(Sheet1!D1391,Sheet2!$H$2:$J$300,3,FALSE)</f>
        <v>PHO</v>
      </c>
      <c r="AH1369" t="str">
        <f>VLOOKUP(Sheet1!E1391,Sheet2!$H$2:$J$300,3,FALSE)</f>
        <v>DEN</v>
      </c>
      <c r="AI1369" t="str">
        <f>VLOOKUP(Sheet1!F1391,Sheet2!$H$2:$J$300,3,FALSE)</f>
        <v>ATL</v>
      </c>
      <c r="AJ1369" t="str">
        <f>VLOOKUP(Sheet1!G1391,Sheet2!$H$2:$J$300,3,FALSE)</f>
        <v>ATL</v>
      </c>
      <c r="AK1369" t="str">
        <f>VLOOKUP(Sheet1!H1391,Sheet2!$H$2:$J$300,3,FALSE)</f>
        <v>ATL</v>
      </c>
      <c r="AL1369" t="str">
        <f>VLOOKUP(Sheet1!I1391,Sheet2!$H$2:$J$300,3,FALSE)</f>
        <v>PHO</v>
      </c>
      <c r="AM1369" t="str">
        <f>VLOOKUP(Sheet1!J1391,Sheet2!$H$2:$J$300,3,FALSE)</f>
        <v>DEN</v>
      </c>
      <c r="AN1369">
        <f si="211" t="shared"/>
        <v>1</v>
      </c>
      <c r="AO1369">
        <f si="212" t="shared"/>
        <v>1</v>
      </c>
      <c r="AP1369">
        <f si="213" t="shared"/>
        <v>2</v>
      </c>
      <c r="AQ1369">
        <f si="214" t="shared"/>
        <v>2</v>
      </c>
      <c r="AR1369">
        <f si="215" t="shared"/>
        <v>3</v>
      </c>
      <c r="AS1369">
        <f si="216" t="shared"/>
        <v>3</v>
      </c>
      <c r="AT1369">
        <f si="217" t="shared"/>
        <v>3</v>
      </c>
      <c r="AU1369">
        <f si="218" t="shared"/>
        <v>2</v>
      </c>
      <c r="AV1369">
        <f si="219" t="shared"/>
        <v>2</v>
      </c>
      <c r="AW1369">
        <f si="220" t="shared"/>
        <v>3</v>
      </c>
    </row>
    <row r="1370" spans="30:49" x14ac:dyDescent="0.25">
      <c r="AD1370">
        <v>1369</v>
      </c>
      <c r="AE1370" t="str">
        <f>VLOOKUP(Sheet1!B1392,Sheet2!$H$2:$J$300,3,FALSE)</f>
        <v>PHI</v>
      </c>
      <c r="AF1370" t="str">
        <f>VLOOKUP(Sheet1!C1392,Sheet2!$H$2:$J$300,3,FALSE)</f>
        <v>UTA</v>
      </c>
      <c r="AG1370" t="str">
        <f>VLOOKUP(Sheet1!D1392,Sheet2!$H$2:$J$300,3,FALSE)</f>
        <v>PHO</v>
      </c>
      <c r="AH1370" t="str">
        <f>VLOOKUP(Sheet1!E1392,Sheet2!$H$2:$J$300,3,FALSE)</f>
        <v>DEN</v>
      </c>
      <c r="AI1370" t="str">
        <f>VLOOKUP(Sheet1!F1392,Sheet2!$H$2:$J$300,3,FALSE)</f>
        <v>PHO</v>
      </c>
      <c r="AJ1370" t="str">
        <f>VLOOKUP(Sheet1!G1392,Sheet2!$H$2:$J$300,3,FALSE)</f>
        <v>HOU</v>
      </c>
      <c r="AK1370" t="str">
        <f>VLOOKUP(Sheet1!H1392,Sheet2!$H$2:$J$300,3,FALSE)</f>
        <v>DEN</v>
      </c>
      <c r="AL1370" t="str">
        <f>VLOOKUP(Sheet1!I1392,Sheet2!$H$2:$J$300,3,FALSE)</f>
        <v>PHO</v>
      </c>
      <c r="AM1370" t="str">
        <f>VLOOKUP(Sheet1!J1392,Sheet2!$H$2:$J$300,3,FALSE)</f>
        <v>PHI</v>
      </c>
      <c r="AN1370">
        <f si="211" t="shared"/>
        <v>2</v>
      </c>
      <c r="AO1370">
        <f si="212" t="shared"/>
        <v>1</v>
      </c>
      <c r="AP1370">
        <f si="213" t="shared"/>
        <v>3</v>
      </c>
      <c r="AQ1370">
        <f si="214" t="shared"/>
        <v>2</v>
      </c>
      <c r="AR1370">
        <f si="215" t="shared"/>
        <v>3</v>
      </c>
      <c r="AS1370">
        <f si="216" t="shared"/>
        <v>1</v>
      </c>
      <c r="AT1370">
        <f si="217" t="shared"/>
        <v>2</v>
      </c>
      <c r="AU1370">
        <f si="218" t="shared"/>
        <v>3</v>
      </c>
      <c r="AV1370">
        <f si="219" t="shared"/>
        <v>2</v>
      </c>
      <c r="AW1370">
        <f si="220" t="shared"/>
        <v>3</v>
      </c>
    </row>
    <row r="1371" spans="30:49" x14ac:dyDescent="0.25">
      <c r="AD1371">
        <v>1370</v>
      </c>
      <c r="AE1371" t="str">
        <f>VLOOKUP(Sheet1!B1393,Sheet2!$H$2:$J$300,3,FALSE)</f>
        <v>PHI</v>
      </c>
      <c r="AF1371" t="str">
        <f>VLOOKUP(Sheet1!C1393,Sheet2!$H$2:$J$300,3,FALSE)</f>
        <v>UTA</v>
      </c>
      <c r="AG1371" t="str">
        <f>VLOOKUP(Sheet1!D1393,Sheet2!$H$2:$J$300,3,FALSE)</f>
        <v>PHO</v>
      </c>
      <c r="AH1371" t="str">
        <f>VLOOKUP(Sheet1!E1393,Sheet2!$H$2:$J$300,3,FALSE)</f>
        <v>DEN</v>
      </c>
      <c r="AI1371" t="str">
        <f>VLOOKUP(Sheet1!F1393,Sheet2!$H$2:$J$300,3,FALSE)</f>
        <v>PHO</v>
      </c>
      <c r="AJ1371" t="str">
        <f>VLOOKUP(Sheet1!G1393,Sheet2!$H$2:$J$300,3,FALSE)</f>
        <v>HOU</v>
      </c>
      <c r="AK1371" t="str">
        <f>VLOOKUP(Sheet1!H1393,Sheet2!$H$2:$J$300,3,FALSE)</f>
        <v>PHO</v>
      </c>
      <c r="AL1371" t="str">
        <f>VLOOKUP(Sheet1!I1393,Sheet2!$H$2:$J$300,3,FALSE)</f>
        <v>MIN</v>
      </c>
      <c r="AM1371" t="str">
        <f>VLOOKUP(Sheet1!J1393,Sheet2!$H$2:$J$300,3,FALSE)</f>
        <v>PHI</v>
      </c>
      <c r="AN1371">
        <f si="211" t="shared"/>
        <v>2</v>
      </c>
      <c r="AO1371">
        <f si="212" t="shared"/>
        <v>1</v>
      </c>
      <c r="AP1371">
        <f si="213" t="shared"/>
        <v>3</v>
      </c>
      <c r="AQ1371">
        <f si="214" t="shared"/>
        <v>1</v>
      </c>
      <c r="AR1371">
        <f si="215" t="shared"/>
        <v>3</v>
      </c>
      <c r="AS1371">
        <f si="216" t="shared"/>
        <v>1</v>
      </c>
      <c r="AT1371">
        <f si="217" t="shared"/>
        <v>3</v>
      </c>
      <c r="AU1371">
        <f si="218" t="shared"/>
        <v>1</v>
      </c>
      <c r="AV1371">
        <f si="219" t="shared"/>
        <v>2</v>
      </c>
      <c r="AW1371">
        <f si="220" t="shared"/>
        <v>3</v>
      </c>
    </row>
    <row r="1372" spans="30:49" x14ac:dyDescent="0.25">
      <c r="AD1372">
        <v>1371</v>
      </c>
      <c r="AE1372" t="str">
        <f>VLOOKUP(Sheet1!B1394,Sheet2!$H$2:$J$300,3,FALSE)</f>
        <v>PHI</v>
      </c>
      <c r="AF1372" t="str">
        <f>VLOOKUP(Sheet1!C1394,Sheet2!$H$2:$J$300,3,FALSE)</f>
        <v>PHI</v>
      </c>
      <c r="AG1372" t="str">
        <f>VLOOKUP(Sheet1!D1394,Sheet2!$H$2:$J$300,3,FALSE)</f>
        <v>MIN</v>
      </c>
      <c r="AH1372" t="str">
        <f>VLOOKUP(Sheet1!E1394,Sheet2!$H$2:$J$300,3,FALSE)</f>
        <v>DEN</v>
      </c>
      <c r="AI1372" t="str">
        <f>VLOOKUP(Sheet1!F1394,Sheet2!$H$2:$J$300,3,FALSE)</f>
        <v>PHO</v>
      </c>
      <c r="AJ1372" t="str">
        <f>VLOOKUP(Sheet1!G1394,Sheet2!$H$2:$J$300,3,FALSE)</f>
        <v>ATL</v>
      </c>
      <c r="AK1372" t="str">
        <f>VLOOKUP(Sheet1!H1394,Sheet2!$H$2:$J$300,3,FALSE)</f>
        <v>HOU</v>
      </c>
      <c r="AL1372" t="str">
        <f>VLOOKUP(Sheet1!I1394,Sheet2!$H$2:$J$300,3,FALSE)</f>
        <v>DEN</v>
      </c>
      <c r="AM1372" t="str">
        <f>VLOOKUP(Sheet1!J1394,Sheet2!$H$2:$J$300,3,FALSE)</f>
        <v>MIN</v>
      </c>
      <c r="AN1372">
        <f si="211" t="shared"/>
        <v>2</v>
      </c>
      <c r="AO1372">
        <f si="212" t="shared"/>
        <v>2</v>
      </c>
      <c r="AP1372">
        <f si="213" t="shared"/>
        <v>2</v>
      </c>
      <c r="AQ1372">
        <f si="214" t="shared"/>
        <v>2</v>
      </c>
      <c r="AR1372">
        <f si="215" t="shared"/>
        <v>1</v>
      </c>
      <c r="AS1372">
        <f si="216" t="shared"/>
        <v>1</v>
      </c>
      <c r="AT1372">
        <f si="217" t="shared"/>
        <v>1</v>
      </c>
      <c r="AU1372">
        <f si="218" t="shared"/>
        <v>2</v>
      </c>
      <c r="AV1372">
        <f si="219" t="shared"/>
        <v>2</v>
      </c>
      <c r="AW1372">
        <f si="220" t="shared"/>
        <v>2</v>
      </c>
    </row>
    <row r="1373" spans="30:49" x14ac:dyDescent="0.25">
      <c r="AD1373">
        <v>1372</v>
      </c>
      <c r="AE1373" t="str">
        <f>VLOOKUP(Sheet1!B1395,Sheet2!$H$2:$J$300,3,FALSE)</f>
        <v>PHI</v>
      </c>
      <c r="AF1373" t="str">
        <f>VLOOKUP(Sheet1!C1395,Sheet2!$H$2:$J$300,3,FALSE)</f>
        <v>UTA</v>
      </c>
      <c r="AG1373" t="str">
        <f>VLOOKUP(Sheet1!D1395,Sheet2!$H$2:$J$300,3,FALSE)</f>
        <v>SAC</v>
      </c>
      <c r="AH1373" t="str">
        <f>VLOOKUP(Sheet1!E1395,Sheet2!$H$2:$J$300,3,FALSE)</f>
        <v>DEN</v>
      </c>
      <c r="AI1373" t="str">
        <f>VLOOKUP(Sheet1!F1395,Sheet2!$H$2:$J$300,3,FALSE)</f>
        <v>DEN</v>
      </c>
      <c r="AJ1373" t="str">
        <f>VLOOKUP(Sheet1!G1395,Sheet2!$H$2:$J$300,3,FALSE)</f>
        <v>HOU</v>
      </c>
      <c r="AK1373" t="str">
        <f>VLOOKUP(Sheet1!H1395,Sheet2!$H$2:$J$300,3,FALSE)</f>
        <v>PHO</v>
      </c>
      <c r="AL1373" t="str">
        <f>VLOOKUP(Sheet1!I1395,Sheet2!$H$2:$J$300,3,FALSE)</f>
        <v>DEN</v>
      </c>
      <c r="AM1373" t="str">
        <f>VLOOKUP(Sheet1!J1395,Sheet2!$H$2:$J$300,3,FALSE)</f>
        <v>PHI</v>
      </c>
      <c r="AN1373">
        <f si="211" t="shared"/>
        <v>2</v>
      </c>
      <c r="AO1373">
        <f si="212" t="shared"/>
        <v>1</v>
      </c>
      <c r="AP1373">
        <f si="213" t="shared"/>
        <v>1</v>
      </c>
      <c r="AQ1373">
        <f si="214" t="shared"/>
        <v>3</v>
      </c>
      <c r="AR1373">
        <f si="215" t="shared"/>
        <v>3</v>
      </c>
      <c r="AS1373">
        <f si="216" t="shared"/>
        <v>1</v>
      </c>
      <c r="AT1373">
        <f si="217" t="shared"/>
        <v>1</v>
      </c>
      <c r="AU1373">
        <f si="218" t="shared"/>
        <v>3</v>
      </c>
      <c r="AV1373">
        <f si="219" t="shared"/>
        <v>2</v>
      </c>
      <c r="AW1373">
        <f si="220" t="shared"/>
        <v>3</v>
      </c>
    </row>
    <row r="1374" spans="30:49" x14ac:dyDescent="0.25">
      <c r="AD1374">
        <v>1373</v>
      </c>
      <c r="AE1374" t="str">
        <f>VLOOKUP(Sheet1!B1396,Sheet2!$H$2:$J$300,3,FALSE)</f>
        <v>PHI</v>
      </c>
      <c r="AF1374" t="str">
        <f>VLOOKUP(Sheet1!C1396,Sheet2!$H$2:$J$300,3,FALSE)</f>
        <v>MIN</v>
      </c>
      <c r="AG1374" t="str">
        <f>VLOOKUP(Sheet1!D1396,Sheet2!$H$2:$J$300,3,FALSE)</f>
        <v>PHO</v>
      </c>
      <c r="AH1374" t="str">
        <f>VLOOKUP(Sheet1!E1396,Sheet2!$H$2:$J$300,3,FALSE)</f>
        <v>PHI</v>
      </c>
      <c r="AI1374" t="str">
        <f>VLOOKUP(Sheet1!F1396,Sheet2!$H$2:$J$300,3,FALSE)</f>
        <v>DEN</v>
      </c>
      <c r="AJ1374" t="str">
        <f>VLOOKUP(Sheet1!G1396,Sheet2!$H$2:$J$300,3,FALSE)</f>
        <v>ATL</v>
      </c>
      <c r="AK1374" t="str">
        <f>VLOOKUP(Sheet1!H1396,Sheet2!$H$2:$J$300,3,FALSE)</f>
        <v>ATL</v>
      </c>
      <c r="AL1374" t="str">
        <f>VLOOKUP(Sheet1!I1396,Sheet2!$H$2:$J$300,3,FALSE)</f>
        <v>PHO</v>
      </c>
      <c r="AM1374" t="str">
        <f>VLOOKUP(Sheet1!J1396,Sheet2!$H$2:$J$300,3,FALSE)</f>
        <v>SAC</v>
      </c>
      <c r="AN1374">
        <f si="211" t="shared"/>
        <v>2</v>
      </c>
      <c r="AO1374">
        <f si="212" t="shared"/>
        <v>1</v>
      </c>
      <c r="AP1374">
        <f si="213" t="shared"/>
        <v>2</v>
      </c>
      <c r="AQ1374">
        <f si="214" t="shared"/>
        <v>2</v>
      </c>
      <c r="AR1374">
        <f si="215" t="shared"/>
        <v>1</v>
      </c>
      <c r="AS1374">
        <f si="216" t="shared"/>
        <v>2</v>
      </c>
      <c r="AT1374">
        <f si="217" t="shared"/>
        <v>2</v>
      </c>
      <c r="AU1374">
        <f si="218" t="shared"/>
        <v>2</v>
      </c>
      <c r="AV1374">
        <f si="219" t="shared"/>
        <v>1</v>
      </c>
      <c r="AW1374">
        <f si="220" t="shared"/>
        <v>2</v>
      </c>
    </row>
    <row r="1375" spans="30:49" x14ac:dyDescent="0.25">
      <c r="AD1375">
        <v>1374</v>
      </c>
      <c r="AE1375" t="str">
        <f>VLOOKUP(Sheet1!B1397,Sheet2!$H$2:$J$300,3,FALSE)</f>
        <v>PHI</v>
      </c>
      <c r="AF1375" t="str">
        <f>VLOOKUP(Sheet1!C1397,Sheet2!$H$2:$J$300,3,FALSE)</f>
        <v>PHO</v>
      </c>
      <c r="AG1375" t="str">
        <f>VLOOKUP(Sheet1!D1397,Sheet2!$H$2:$J$300,3,FALSE)</f>
        <v>PHO</v>
      </c>
      <c r="AH1375" t="str">
        <f>VLOOKUP(Sheet1!E1397,Sheet2!$H$2:$J$300,3,FALSE)</f>
        <v>DEN</v>
      </c>
      <c r="AI1375" t="str">
        <f>VLOOKUP(Sheet1!F1397,Sheet2!$H$2:$J$300,3,FALSE)</f>
        <v>DEN</v>
      </c>
      <c r="AJ1375" t="str">
        <f>VLOOKUP(Sheet1!G1397,Sheet2!$H$2:$J$300,3,FALSE)</f>
        <v>PHI</v>
      </c>
      <c r="AK1375" t="str">
        <f>VLOOKUP(Sheet1!H1397,Sheet2!$H$2:$J$300,3,FALSE)</f>
        <v>SAC</v>
      </c>
      <c r="AL1375" t="str">
        <f>VLOOKUP(Sheet1!I1397,Sheet2!$H$2:$J$300,3,FALSE)</f>
        <v>PHO</v>
      </c>
      <c r="AM1375" t="str">
        <f>VLOOKUP(Sheet1!J1397,Sheet2!$H$2:$J$300,3,FALSE)</f>
        <v>MIN</v>
      </c>
      <c r="AN1375">
        <f si="211" t="shared"/>
        <v>2</v>
      </c>
      <c r="AO1375">
        <f si="212" t="shared"/>
        <v>3</v>
      </c>
      <c r="AP1375">
        <f si="213" t="shared"/>
        <v>3</v>
      </c>
      <c r="AQ1375">
        <f si="214" t="shared"/>
        <v>2</v>
      </c>
      <c r="AR1375">
        <f si="215" t="shared"/>
        <v>2</v>
      </c>
      <c r="AS1375">
        <f si="216" t="shared"/>
        <v>2</v>
      </c>
      <c r="AT1375">
        <f si="217" t="shared"/>
        <v>1</v>
      </c>
      <c r="AU1375">
        <f si="218" t="shared"/>
        <v>3</v>
      </c>
      <c r="AV1375">
        <f si="219" t="shared"/>
        <v>1</v>
      </c>
      <c r="AW1375">
        <f si="220" t="shared"/>
        <v>3</v>
      </c>
    </row>
    <row r="1376" spans="30:49" x14ac:dyDescent="0.25">
      <c r="AD1376">
        <v>1375</v>
      </c>
      <c r="AE1376" t="str">
        <f>VLOOKUP(Sheet1!B1398,Sheet2!$H$2:$J$300,3,FALSE)</f>
        <v>PHI</v>
      </c>
      <c r="AF1376" t="str">
        <f>VLOOKUP(Sheet1!C1398,Sheet2!$H$2:$J$300,3,FALSE)</f>
        <v>ATL</v>
      </c>
      <c r="AG1376" t="str">
        <f>VLOOKUP(Sheet1!D1398,Sheet2!$H$2:$J$300,3,FALSE)</f>
        <v>PHI</v>
      </c>
      <c r="AH1376" t="str">
        <f>VLOOKUP(Sheet1!E1398,Sheet2!$H$2:$J$300,3,FALSE)</f>
        <v>DEN</v>
      </c>
      <c r="AI1376" t="str">
        <f>VLOOKUP(Sheet1!F1398,Sheet2!$H$2:$J$300,3,FALSE)</f>
        <v>PHO</v>
      </c>
      <c r="AJ1376" t="str">
        <f>VLOOKUP(Sheet1!G1398,Sheet2!$H$2:$J$300,3,FALSE)</f>
        <v>UTA</v>
      </c>
      <c r="AK1376" t="str">
        <f>VLOOKUP(Sheet1!H1398,Sheet2!$H$2:$J$300,3,FALSE)</f>
        <v>DEN</v>
      </c>
      <c r="AL1376" t="str">
        <f>VLOOKUP(Sheet1!I1398,Sheet2!$H$2:$J$300,3,FALSE)</f>
        <v>UTA</v>
      </c>
      <c r="AM1376" t="str">
        <f>VLOOKUP(Sheet1!J1398,Sheet2!$H$2:$J$300,3,FALSE)</f>
        <v>UTA</v>
      </c>
      <c r="AN1376">
        <f si="211" t="shared"/>
        <v>2</v>
      </c>
      <c r="AO1376">
        <f si="212" t="shared"/>
        <v>1</v>
      </c>
      <c r="AP1376">
        <f si="213" t="shared"/>
        <v>2</v>
      </c>
      <c r="AQ1376">
        <f si="214" t="shared"/>
        <v>2</v>
      </c>
      <c r="AR1376">
        <f si="215" t="shared"/>
        <v>1</v>
      </c>
      <c r="AS1376">
        <f si="216" t="shared"/>
        <v>3</v>
      </c>
      <c r="AT1376">
        <f si="217" t="shared"/>
        <v>2</v>
      </c>
      <c r="AU1376">
        <f si="218" t="shared"/>
        <v>3</v>
      </c>
      <c r="AV1376">
        <f si="219" t="shared"/>
        <v>3</v>
      </c>
      <c r="AW1376">
        <f si="220" t="shared"/>
        <v>3</v>
      </c>
    </row>
    <row r="1377" spans="30:49" x14ac:dyDescent="0.25">
      <c r="AD1377">
        <v>1376</v>
      </c>
      <c r="AE1377" t="str">
        <f>VLOOKUP(Sheet1!B1399,Sheet2!$H$2:$J$300,3,FALSE)</f>
        <v>PHI</v>
      </c>
      <c r="AF1377" t="str">
        <f>VLOOKUP(Sheet1!C1399,Sheet2!$H$2:$J$300,3,FALSE)</f>
        <v>SAC</v>
      </c>
      <c r="AG1377" t="str">
        <f>VLOOKUP(Sheet1!D1399,Sheet2!$H$2:$J$300,3,FALSE)</f>
        <v>PHO</v>
      </c>
      <c r="AH1377" t="str">
        <f>VLOOKUP(Sheet1!E1399,Sheet2!$H$2:$J$300,3,FALSE)</f>
        <v>DEN</v>
      </c>
      <c r="AI1377" t="str">
        <f>VLOOKUP(Sheet1!F1399,Sheet2!$H$2:$J$300,3,FALSE)</f>
        <v>PHO</v>
      </c>
      <c r="AJ1377" t="str">
        <f>VLOOKUP(Sheet1!G1399,Sheet2!$H$2:$J$300,3,FALSE)</f>
        <v>PHI</v>
      </c>
      <c r="AK1377" t="str">
        <f>VLOOKUP(Sheet1!H1399,Sheet2!$H$2:$J$300,3,FALSE)</f>
        <v>UTA</v>
      </c>
      <c r="AL1377" t="str">
        <f>VLOOKUP(Sheet1!I1399,Sheet2!$H$2:$J$300,3,FALSE)</f>
        <v>DEN</v>
      </c>
      <c r="AM1377" t="str">
        <f>VLOOKUP(Sheet1!J1399,Sheet2!$H$2:$J$300,3,FALSE)</f>
        <v>PHI</v>
      </c>
      <c r="AN1377">
        <f si="211" t="shared"/>
        <v>3</v>
      </c>
      <c r="AO1377">
        <f si="212" t="shared"/>
        <v>1</v>
      </c>
      <c r="AP1377">
        <f si="213" t="shared"/>
        <v>2</v>
      </c>
      <c r="AQ1377">
        <f si="214" t="shared"/>
        <v>2</v>
      </c>
      <c r="AR1377">
        <f si="215" t="shared"/>
        <v>2</v>
      </c>
      <c r="AS1377">
        <f si="216" t="shared"/>
        <v>3</v>
      </c>
      <c r="AT1377">
        <f si="217" t="shared"/>
        <v>1</v>
      </c>
      <c r="AU1377">
        <f si="218" t="shared"/>
        <v>2</v>
      </c>
      <c r="AV1377">
        <f si="219" t="shared"/>
        <v>3</v>
      </c>
      <c r="AW1377">
        <f si="220" t="shared"/>
        <v>3</v>
      </c>
    </row>
    <row r="1378" spans="30:49" x14ac:dyDescent="0.25">
      <c r="AD1378">
        <v>1377</v>
      </c>
      <c r="AE1378" t="str">
        <f>VLOOKUP(Sheet1!B1400,Sheet2!$H$2:$J$300,3,FALSE)</f>
        <v>PHI</v>
      </c>
      <c r="AF1378" t="str">
        <f>VLOOKUP(Sheet1!C1400,Sheet2!$H$2:$J$300,3,FALSE)</f>
        <v>MIN</v>
      </c>
      <c r="AG1378" t="str">
        <f>VLOOKUP(Sheet1!D1400,Sheet2!$H$2:$J$300,3,FALSE)</f>
        <v>SAC</v>
      </c>
      <c r="AH1378" t="str">
        <f>VLOOKUP(Sheet1!E1400,Sheet2!$H$2:$J$300,3,FALSE)</f>
        <v>DEN</v>
      </c>
      <c r="AI1378" t="str">
        <f>VLOOKUP(Sheet1!F1400,Sheet2!$H$2:$J$300,3,FALSE)</f>
        <v>DEN</v>
      </c>
      <c r="AJ1378" t="str">
        <f>VLOOKUP(Sheet1!G1400,Sheet2!$H$2:$J$300,3,FALSE)</f>
        <v>PHO</v>
      </c>
      <c r="AK1378" t="str">
        <f>VLOOKUP(Sheet1!H1400,Sheet2!$H$2:$J$300,3,FALSE)</f>
        <v>ATL</v>
      </c>
      <c r="AL1378" t="str">
        <f>VLOOKUP(Sheet1!I1400,Sheet2!$H$2:$J$300,3,FALSE)</f>
        <v>DEN</v>
      </c>
      <c r="AM1378" t="str">
        <f>VLOOKUP(Sheet1!J1400,Sheet2!$H$2:$J$300,3,FALSE)</f>
        <v>DEN</v>
      </c>
      <c r="AN1378">
        <f si="211" t="shared"/>
        <v>1</v>
      </c>
      <c r="AO1378">
        <f si="212" t="shared"/>
        <v>1</v>
      </c>
      <c r="AP1378">
        <f si="213" t="shared"/>
        <v>1</v>
      </c>
      <c r="AQ1378">
        <f si="214" t="shared"/>
        <v>4</v>
      </c>
      <c r="AR1378">
        <f si="215" t="shared"/>
        <v>4</v>
      </c>
      <c r="AS1378">
        <f si="216" t="shared"/>
        <v>1</v>
      </c>
      <c r="AT1378">
        <f si="217" t="shared"/>
        <v>1</v>
      </c>
      <c r="AU1378">
        <f si="218" t="shared"/>
        <v>4</v>
      </c>
      <c r="AV1378">
        <f si="219" t="shared"/>
        <v>4</v>
      </c>
      <c r="AW1378">
        <f si="220" t="shared"/>
        <v>4</v>
      </c>
    </row>
    <row r="1379" spans="30:49" x14ac:dyDescent="0.25">
      <c r="AD1379">
        <v>1378</v>
      </c>
      <c r="AE1379" t="str">
        <f>VLOOKUP(Sheet1!B1401,Sheet2!$H$2:$J$300,3,FALSE)</f>
        <v>PHI</v>
      </c>
      <c r="AF1379" t="str">
        <f>VLOOKUP(Sheet1!C1401,Sheet2!$H$2:$J$300,3,FALSE)</f>
        <v>SAC</v>
      </c>
      <c r="AG1379" t="str">
        <f>VLOOKUP(Sheet1!D1401,Sheet2!$H$2:$J$300,3,FALSE)</f>
        <v>PHI</v>
      </c>
      <c r="AH1379" t="str">
        <f>VLOOKUP(Sheet1!E1401,Sheet2!$H$2:$J$300,3,FALSE)</f>
        <v>DEN</v>
      </c>
      <c r="AI1379" t="str">
        <f>VLOOKUP(Sheet1!F1401,Sheet2!$H$2:$J$300,3,FALSE)</f>
        <v>PHI</v>
      </c>
      <c r="AJ1379" t="str">
        <f>VLOOKUP(Sheet1!G1401,Sheet2!$H$2:$J$300,3,FALSE)</f>
        <v>HOU</v>
      </c>
      <c r="AK1379" t="str">
        <f>VLOOKUP(Sheet1!H1401,Sheet2!$H$2:$J$300,3,FALSE)</f>
        <v>DEN</v>
      </c>
      <c r="AL1379" t="str">
        <f>VLOOKUP(Sheet1!I1401,Sheet2!$H$2:$J$300,3,FALSE)</f>
        <v>UTA</v>
      </c>
      <c r="AM1379" t="str">
        <f>VLOOKUP(Sheet1!J1401,Sheet2!$H$2:$J$300,3,FALSE)</f>
        <v>PHI</v>
      </c>
      <c r="AN1379">
        <f si="211" t="shared"/>
        <v>4</v>
      </c>
      <c r="AO1379">
        <f si="212" t="shared"/>
        <v>1</v>
      </c>
      <c r="AP1379">
        <f si="213" t="shared"/>
        <v>4</v>
      </c>
      <c r="AQ1379">
        <f si="214" t="shared"/>
        <v>2</v>
      </c>
      <c r="AR1379">
        <f si="215" t="shared"/>
        <v>4</v>
      </c>
      <c r="AS1379">
        <f si="216" t="shared"/>
        <v>1</v>
      </c>
      <c r="AT1379">
        <f si="217" t="shared"/>
        <v>2</v>
      </c>
      <c r="AU1379">
        <f si="218" t="shared"/>
        <v>1</v>
      </c>
      <c r="AV1379">
        <f si="219" t="shared"/>
        <v>4</v>
      </c>
      <c r="AW1379">
        <f si="220" t="shared"/>
        <v>4</v>
      </c>
    </row>
    <row r="1380" spans="30:49" x14ac:dyDescent="0.25">
      <c r="AD1380">
        <v>1379</v>
      </c>
      <c r="AE1380" t="str">
        <f>VLOOKUP(Sheet1!B1402,Sheet2!$H$2:$J$300,3,FALSE)</f>
        <v>SAC</v>
      </c>
      <c r="AF1380" t="str">
        <f>VLOOKUP(Sheet1!C1402,Sheet2!$H$2:$J$300,3,FALSE)</f>
        <v>ATL</v>
      </c>
      <c r="AG1380" t="str">
        <f>VLOOKUP(Sheet1!D1402,Sheet2!$H$2:$J$300,3,FALSE)</f>
        <v>PHI</v>
      </c>
      <c r="AH1380" t="str">
        <f>VLOOKUP(Sheet1!E1402,Sheet2!$H$2:$J$300,3,FALSE)</f>
        <v>DEN</v>
      </c>
      <c r="AI1380" t="str">
        <f>VLOOKUP(Sheet1!F1402,Sheet2!$H$2:$J$300,3,FALSE)</f>
        <v>DEN</v>
      </c>
      <c r="AJ1380" t="str">
        <f>VLOOKUP(Sheet1!G1402,Sheet2!$H$2:$J$300,3,FALSE)</f>
        <v>PHO</v>
      </c>
      <c r="AK1380" t="str">
        <f>VLOOKUP(Sheet1!H1402,Sheet2!$H$2:$J$300,3,FALSE)</f>
        <v>HOU</v>
      </c>
      <c r="AL1380" t="str">
        <f>VLOOKUP(Sheet1!I1402,Sheet2!$H$2:$J$300,3,FALSE)</f>
        <v>DEN</v>
      </c>
      <c r="AM1380" t="str">
        <f>VLOOKUP(Sheet1!J1402,Sheet2!$H$2:$J$300,3,FALSE)</f>
        <v>UTA</v>
      </c>
      <c r="AN1380">
        <f si="211" t="shared"/>
        <v>1</v>
      </c>
      <c r="AO1380">
        <f si="212" t="shared"/>
        <v>1</v>
      </c>
      <c r="AP1380">
        <f si="213" t="shared"/>
        <v>1</v>
      </c>
      <c r="AQ1380">
        <f si="214" t="shared"/>
        <v>3</v>
      </c>
      <c r="AR1380">
        <f si="215" t="shared"/>
        <v>3</v>
      </c>
      <c r="AS1380">
        <f si="216" t="shared"/>
        <v>1</v>
      </c>
      <c r="AT1380">
        <f si="217" t="shared"/>
        <v>1</v>
      </c>
      <c r="AU1380">
        <f si="218" t="shared"/>
        <v>3</v>
      </c>
      <c r="AV1380">
        <f si="219" t="shared"/>
        <v>1</v>
      </c>
      <c r="AW1380">
        <f si="220" t="shared"/>
        <v>3</v>
      </c>
    </row>
    <row r="1381" spans="30:49" x14ac:dyDescent="0.25">
      <c r="AD1381">
        <v>1380</v>
      </c>
      <c r="AE1381" t="str">
        <f>VLOOKUP(Sheet1!B1403,Sheet2!$H$2:$J$300,3,FALSE)</f>
        <v>PHO</v>
      </c>
      <c r="AF1381" t="str">
        <f>VLOOKUP(Sheet1!C1403,Sheet2!$H$2:$J$300,3,FALSE)</f>
        <v>MIN</v>
      </c>
      <c r="AG1381" t="str">
        <f>VLOOKUP(Sheet1!D1403,Sheet2!$H$2:$J$300,3,FALSE)</f>
        <v>HOU</v>
      </c>
      <c r="AH1381" t="str">
        <f>VLOOKUP(Sheet1!E1403,Sheet2!$H$2:$J$300,3,FALSE)</f>
        <v>PHO</v>
      </c>
      <c r="AI1381" t="str">
        <f>VLOOKUP(Sheet1!F1403,Sheet2!$H$2:$J$300,3,FALSE)</f>
        <v>PHO</v>
      </c>
      <c r="AJ1381" t="str">
        <f>VLOOKUP(Sheet1!G1403,Sheet2!$H$2:$J$300,3,FALSE)</f>
        <v>PHO</v>
      </c>
      <c r="AK1381" t="str">
        <f>VLOOKUP(Sheet1!H1403,Sheet2!$H$2:$J$300,3,FALSE)</f>
        <v>DEN</v>
      </c>
      <c r="AL1381" t="str">
        <f>VLOOKUP(Sheet1!I1403,Sheet2!$H$2:$J$300,3,FALSE)</f>
        <v>MIN</v>
      </c>
      <c r="AM1381" t="str">
        <f>VLOOKUP(Sheet1!J1403,Sheet2!$H$2:$J$300,3,FALSE)</f>
        <v>UTA</v>
      </c>
      <c r="AN1381">
        <f si="211" t="shared"/>
        <v>4</v>
      </c>
      <c r="AO1381">
        <f si="212" t="shared"/>
        <v>2</v>
      </c>
      <c r="AP1381">
        <f si="213" t="shared"/>
        <v>1</v>
      </c>
      <c r="AQ1381">
        <f si="214" t="shared"/>
        <v>4</v>
      </c>
      <c r="AR1381">
        <f si="215" t="shared"/>
        <v>4</v>
      </c>
      <c r="AS1381">
        <f si="216" t="shared"/>
        <v>4</v>
      </c>
      <c r="AT1381">
        <f si="217" t="shared"/>
        <v>1</v>
      </c>
      <c r="AU1381">
        <f si="218" t="shared"/>
        <v>2</v>
      </c>
      <c r="AV1381">
        <f si="219" t="shared"/>
        <v>1</v>
      </c>
      <c r="AW1381">
        <f si="220" t="shared"/>
        <v>4</v>
      </c>
    </row>
    <row r="1382" spans="30:49" x14ac:dyDescent="0.25">
      <c r="AD1382">
        <v>1381</v>
      </c>
      <c r="AE1382" t="str">
        <f>VLOOKUP(Sheet1!B1404,Sheet2!$H$2:$J$300,3,FALSE)</f>
        <v>PHI</v>
      </c>
      <c r="AF1382" t="str">
        <f>VLOOKUP(Sheet1!C1404,Sheet2!$H$2:$J$300,3,FALSE)</f>
        <v>MIN</v>
      </c>
      <c r="AG1382" t="str">
        <f>VLOOKUP(Sheet1!D1404,Sheet2!$H$2:$J$300,3,FALSE)</f>
        <v>PHO</v>
      </c>
      <c r="AH1382" t="str">
        <f>VLOOKUP(Sheet1!E1404,Sheet2!$H$2:$J$300,3,FALSE)</f>
        <v>SAC</v>
      </c>
      <c r="AI1382" t="str">
        <f>VLOOKUP(Sheet1!F1404,Sheet2!$H$2:$J$300,3,FALSE)</f>
        <v>UTA</v>
      </c>
      <c r="AJ1382" t="str">
        <f>VLOOKUP(Sheet1!G1404,Sheet2!$H$2:$J$300,3,FALSE)</f>
        <v>PHI</v>
      </c>
      <c r="AK1382" t="str">
        <f>VLOOKUP(Sheet1!H1404,Sheet2!$H$2:$J$300,3,FALSE)</f>
        <v>HOU</v>
      </c>
      <c r="AL1382" t="str">
        <f>VLOOKUP(Sheet1!I1404,Sheet2!$H$2:$J$300,3,FALSE)</f>
        <v>SAC</v>
      </c>
      <c r="AM1382" t="str">
        <f>VLOOKUP(Sheet1!J1404,Sheet2!$H$2:$J$300,3,FALSE)</f>
        <v>UTA</v>
      </c>
      <c r="AN1382">
        <f si="211" t="shared"/>
        <v>2</v>
      </c>
      <c r="AO1382">
        <f si="212" t="shared"/>
        <v>1</v>
      </c>
      <c r="AP1382">
        <f si="213" t="shared"/>
        <v>1</v>
      </c>
      <c r="AQ1382">
        <f si="214" t="shared"/>
        <v>2</v>
      </c>
      <c r="AR1382">
        <f si="215" t="shared"/>
        <v>2</v>
      </c>
      <c r="AS1382">
        <f si="216" t="shared"/>
        <v>2</v>
      </c>
      <c r="AT1382">
        <f si="217" t="shared"/>
        <v>1</v>
      </c>
      <c r="AU1382">
        <f si="218" t="shared"/>
        <v>2</v>
      </c>
      <c r="AV1382">
        <f si="219" t="shared"/>
        <v>2</v>
      </c>
      <c r="AW1382">
        <f si="220" t="shared"/>
        <v>2</v>
      </c>
    </row>
    <row r="1383" spans="30:49" x14ac:dyDescent="0.25">
      <c r="AD1383">
        <v>1382</v>
      </c>
      <c r="AE1383" t="str">
        <f>VLOOKUP(Sheet1!B1405,Sheet2!$H$2:$J$300,3,FALSE)</f>
        <v>PHI</v>
      </c>
      <c r="AF1383" t="str">
        <f>VLOOKUP(Sheet1!C1405,Sheet2!$H$2:$J$300,3,FALSE)</f>
        <v>PHI</v>
      </c>
      <c r="AG1383" t="str">
        <f>VLOOKUP(Sheet1!D1405,Sheet2!$H$2:$J$300,3,FALSE)</f>
        <v>PHO</v>
      </c>
      <c r="AH1383" t="str">
        <f>VLOOKUP(Sheet1!E1405,Sheet2!$H$2:$J$300,3,FALSE)</f>
        <v>DEN</v>
      </c>
      <c r="AI1383" t="str">
        <f>VLOOKUP(Sheet1!F1405,Sheet2!$H$2:$J$300,3,FALSE)</f>
        <v>PHO</v>
      </c>
      <c r="AJ1383" t="str">
        <f>VLOOKUP(Sheet1!G1405,Sheet2!$H$2:$J$300,3,FALSE)</f>
        <v>PHI</v>
      </c>
      <c r="AK1383" t="str">
        <f>VLOOKUP(Sheet1!H1405,Sheet2!$H$2:$J$300,3,FALSE)</f>
        <v>ATL</v>
      </c>
      <c r="AL1383" t="str">
        <f>VLOOKUP(Sheet1!I1405,Sheet2!$H$2:$J$300,3,FALSE)</f>
        <v>DEN</v>
      </c>
      <c r="AM1383" t="str">
        <f>VLOOKUP(Sheet1!J1405,Sheet2!$H$2:$J$300,3,FALSE)</f>
        <v>PHI</v>
      </c>
      <c r="AN1383">
        <f si="211" t="shared"/>
        <v>4</v>
      </c>
      <c r="AO1383">
        <f si="212" t="shared"/>
        <v>4</v>
      </c>
      <c r="AP1383">
        <f si="213" t="shared"/>
        <v>2</v>
      </c>
      <c r="AQ1383">
        <f si="214" t="shared"/>
        <v>2</v>
      </c>
      <c r="AR1383">
        <f si="215" t="shared"/>
        <v>2</v>
      </c>
      <c r="AS1383">
        <f si="216" t="shared"/>
        <v>4</v>
      </c>
      <c r="AT1383">
        <f si="217" t="shared"/>
        <v>1</v>
      </c>
      <c r="AU1383">
        <f si="218" t="shared"/>
        <v>2</v>
      </c>
      <c r="AV1383">
        <f si="219" t="shared"/>
        <v>4</v>
      </c>
      <c r="AW1383">
        <f si="220" t="shared"/>
        <v>4</v>
      </c>
    </row>
    <row r="1384" spans="30:49" x14ac:dyDescent="0.25">
      <c r="AD1384">
        <v>1383</v>
      </c>
      <c r="AE1384" t="str">
        <f>VLOOKUP(Sheet1!B1406,Sheet2!$H$2:$J$300,3,FALSE)</f>
        <v>PHI</v>
      </c>
      <c r="AF1384" t="str">
        <f>VLOOKUP(Sheet1!C1406,Sheet2!$H$2:$J$300,3,FALSE)</f>
        <v>ATL</v>
      </c>
      <c r="AG1384" t="str">
        <f>VLOOKUP(Sheet1!D1406,Sheet2!$H$2:$J$300,3,FALSE)</f>
        <v>PHI</v>
      </c>
      <c r="AH1384" t="str">
        <f>VLOOKUP(Sheet1!E1406,Sheet2!$H$2:$J$300,3,FALSE)</f>
        <v>DEN</v>
      </c>
      <c r="AI1384" t="str">
        <f>VLOOKUP(Sheet1!F1406,Sheet2!$H$2:$J$300,3,FALSE)</f>
        <v>PHI</v>
      </c>
      <c r="AJ1384" t="str">
        <f>VLOOKUP(Sheet1!G1406,Sheet2!$H$2:$J$300,3,FALSE)</f>
        <v>HOU</v>
      </c>
      <c r="AK1384" t="str">
        <f>VLOOKUP(Sheet1!H1406,Sheet2!$H$2:$J$300,3,FALSE)</f>
        <v>PHO</v>
      </c>
      <c r="AL1384" t="str">
        <f>VLOOKUP(Sheet1!I1406,Sheet2!$H$2:$J$300,3,FALSE)</f>
        <v>HOU</v>
      </c>
      <c r="AM1384" t="str">
        <f>VLOOKUP(Sheet1!J1406,Sheet2!$H$2:$J$300,3,FALSE)</f>
        <v>DEN</v>
      </c>
      <c r="AN1384">
        <f si="211" t="shared"/>
        <v>3</v>
      </c>
      <c r="AO1384">
        <f si="212" t="shared"/>
        <v>1</v>
      </c>
      <c r="AP1384">
        <f si="213" t="shared"/>
        <v>3</v>
      </c>
      <c r="AQ1384">
        <f si="214" t="shared"/>
        <v>2</v>
      </c>
      <c r="AR1384">
        <f si="215" t="shared"/>
        <v>3</v>
      </c>
      <c r="AS1384">
        <f si="216" t="shared"/>
        <v>2</v>
      </c>
      <c r="AT1384">
        <f si="217" t="shared"/>
        <v>1</v>
      </c>
      <c r="AU1384">
        <f si="218" t="shared"/>
        <v>2</v>
      </c>
      <c r="AV1384">
        <f si="219" t="shared"/>
        <v>2</v>
      </c>
      <c r="AW1384">
        <f si="220" t="shared"/>
        <v>3</v>
      </c>
    </row>
    <row r="1385" spans="30:49" x14ac:dyDescent="0.25">
      <c r="AD1385">
        <v>1384</v>
      </c>
      <c r="AE1385" t="str">
        <f>VLOOKUP(Sheet1!B1407,Sheet2!$H$2:$J$300,3,FALSE)</f>
        <v>SAC</v>
      </c>
      <c r="AF1385" t="str">
        <f>VLOOKUP(Sheet1!C1407,Sheet2!$H$2:$J$300,3,FALSE)</f>
        <v>PHI</v>
      </c>
      <c r="AG1385" t="str">
        <f>VLOOKUP(Sheet1!D1407,Sheet2!$H$2:$J$300,3,FALSE)</f>
        <v>PHO</v>
      </c>
      <c r="AH1385" t="str">
        <f>VLOOKUP(Sheet1!E1407,Sheet2!$H$2:$J$300,3,FALSE)</f>
        <v>DEN</v>
      </c>
      <c r="AI1385" t="str">
        <f>VLOOKUP(Sheet1!F1407,Sheet2!$H$2:$J$300,3,FALSE)</f>
        <v>DEN</v>
      </c>
      <c r="AJ1385" t="str">
        <f>VLOOKUP(Sheet1!G1407,Sheet2!$H$2:$J$300,3,FALSE)</f>
        <v>PHO</v>
      </c>
      <c r="AK1385" t="str">
        <f>VLOOKUP(Sheet1!H1407,Sheet2!$H$2:$J$300,3,FALSE)</f>
        <v>HOU</v>
      </c>
      <c r="AL1385" t="str">
        <f>VLOOKUP(Sheet1!I1407,Sheet2!$H$2:$J$300,3,FALSE)</f>
        <v>MIN</v>
      </c>
      <c r="AM1385" t="str">
        <f>VLOOKUP(Sheet1!J1407,Sheet2!$H$2:$J$300,3,FALSE)</f>
        <v>MIN</v>
      </c>
      <c r="AN1385">
        <f si="211" t="shared"/>
        <v>1</v>
      </c>
      <c r="AO1385">
        <f si="212" t="shared"/>
        <v>1</v>
      </c>
      <c r="AP1385">
        <f si="213" t="shared"/>
        <v>2</v>
      </c>
      <c r="AQ1385">
        <f si="214" t="shared"/>
        <v>2</v>
      </c>
      <c r="AR1385">
        <f si="215" t="shared"/>
        <v>2</v>
      </c>
      <c r="AS1385">
        <f si="216" t="shared"/>
        <v>2</v>
      </c>
      <c r="AT1385">
        <f si="217" t="shared"/>
        <v>1</v>
      </c>
      <c r="AU1385">
        <f si="218" t="shared"/>
        <v>2</v>
      </c>
      <c r="AV1385">
        <f si="219" t="shared"/>
        <v>2</v>
      </c>
      <c r="AW1385">
        <f si="220" t="shared"/>
        <v>2</v>
      </c>
    </row>
    <row r="1386" spans="30:49" x14ac:dyDescent="0.25">
      <c r="AD1386">
        <v>1385</v>
      </c>
      <c r="AE1386" t="str">
        <f>VLOOKUP(Sheet1!B1408,Sheet2!$H$2:$J$300,3,FALSE)</f>
        <v>PHI</v>
      </c>
      <c r="AF1386" t="str">
        <f>VLOOKUP(Sheet1!C1408,Sheet2!$H$2:$J$300,3,FALSE)</f>
        <v>ATL</v>
      </c>
      <c r="AG1386" t="str">
        <f>VLOOKUP(Sheet1!D1408,Sheet2!$H$2:$J$300,3,FALSE)</f>
        <v>PHI</v>
      </c>
      <c r="AH1386" t="str">
        <f>VLOOKUP(Sheet1!E1408,Sheet2!$H$2:$J$300,3,FALSE)</f>
        <v>DEN</v>
      </c>
      <c r="AI1386" t="str">
        <f>VLOOKUP(Sheet1!F1408,Sheet2!$H$2:$J$300,3,FALSE)</f>
        <v>UTA</v>
      </c>
      <c r="AJ1386" t="str">
        <f>VLOOKUP(Sheet1!G1408,Sheet2!$H$2:$J$300,3,FALSE)</f>
        <v>HOU</v>
      </c>
      <c r="AK1386" t="str">
        <f>VLOOKUP(Sheet1!H1408,Sheet2!$H$2:$J$300,3,FALSE)</f>
        <v>ATL</v>
      </c>
      <c r="AL1386" t="str">
        <f>VLOOKUP(Sheet1!I1408,Sheet2!$H$2:$J$300,3,FALSE)</f>
        <v>SAC</v>
      </c>
      <c r="AM1386" t="str">
        <f>VLOOKUP(Sheet1!J1408,Sheet2!$H$2:$J$300,3,FALSE)</f>
        <v>PHO</v>
      </c>
      <c r="AN1386">
        <f ref="AN1386:AN1449" si="221" t="shared">COUNTIF($AE1386:$AM1386,AE1386)</f>
        <v>2</v>
      </c>
      <c r="AO1386">
        <f ref="AO1386:AO1449" si="222" t="shared">COUNTIF($AE1386:$AM1386,AF1386)</f>
        <v>2</v>
      </c>
      <c r="AP1386">
        <f ref="AP1386:AP1449" si="223" t="shared">COUNTIF($AE1386:$AM1386,AG1386)</f>
        <v>2</v>
      </c>
      <c r="AQ1386">
        <f ref="AQ1386:AQ1449" si="224" t="shared">COUNTIF($AE1386:$AM1386,AH1386)</f>
        <v>1</v>
      </c>
      <c r="AR1386">
        <f ref="AR1386:AR1449" si="225" t="shared">COUNTIF($AE1386:$AM1386,AI1386)</f>
        <v>1</v>
      </c>
      <c r="AS1386">
        <f ref="AS1386:AS1449" si="226" t="shared">COUNTIF($AE1386:$AM1386,AJ1386)</f>
        <v>1</v>
      </c>
      <c r="AT1386">
        <f ref="AT1386:AT1449" si="227" t="shared">COUNTIF($AE1386:$AM1386,AK1386)</f>
        <v>2</v>
      </c>
      <c r="AU1386">
        <f ref="AU1386:AU1449" si="228" t="shared">COUNTIF($AE1386:$AM1386,AL1386)</f>
        <v>1</v>
      </c>
      <c r="AV1386">
        <f ref="AV1386:AV1449" si="229" t="shared">COUNTIF($AE1386:$AM1386,AM1386)</f>
        <v>1</v>
      </c>
      <c r="AW1386">
        <f ref="AW1386:AW1449" si="230" t="shared">MAX(AN1386:AV1386)</f>
        <v>2</v>
      </c>
    </row>
    <row r="1387" spans="30:49" x14ac:dyDescent="0.25">
      <c r="AD1387">
        <v>1386</v>
      </c>
      <c r="AE1387" t="str">
        <f>VLOOKUP(Sheet1!B1409,Sheet2!$H$2:$J$300,3,FALSE)</f>
        <v>PHI</v>
      </c>
      <c r="AF1387" t="str">
        <f>VLOOKUP(Sheet1!C1409,Sheet2!$H$2:$J$300,3,FALSE)</f>
        <v>MIN</v>
      </c>
      <c r="AG1387" t="str">
        <f>VLOOKUP(Sheet1!D1409,Sheet2!$H$2:$J$300,3,FALSE)</f>
        <v>HOU</v>
      </c>
      <c r="AH1387" t="str">
        <f>VLOOKUP(Sheet1!E1409,Sheet2!$H$2:$J$300,3,FALSE)</f>
        <v>DEN</v>
      </c>
      <c r="AI1387" t="str">
        <f>VLOOKUP(Sheet1!F1409,Sheet2!$H$2:$J$300,3,FALSE)</f>
        <v>DEN</v>
      </c>
      <c r="AJ1387" t="str">
        <f>VLOOKUP(Sheet1!G1409,Sheet2!$H$2:$J$300,3,FALSE)</f>
        <v>ATL</v>
      </c>
      <c r="AK1387" t="str">
        <f>VLOOKUP(Sheet1!H1409,Sheet2!$H$2:$J$300,3,FALSE)</f>
        <v>PHO</v>
      </c>
      <c r="AL1387" t="str">
        <f>VLOOKUP(Sheet1!I1409,Sheet2!$H$2:$J$300,3,FALSE)</f>
        <v>UTA</v>
      </c>
      <c r="AM1387" t="str">
        <f>VLOOKUP(Sheet1!J1409,Sheet2!$H$2:$J$300,3,FALSE)</f>
        <v>PHO</v>
      </c>
      <c r="AN1387">
        <f si="221" t="shared"/>
        <v>1</v>
      </c>
      <c r="AO1387">
        <f si="222" t="shared"/>
        <v>1</v>
      </c>
      <c r="AP1387">
        <f si="223" t="shared"/>
        <v>1</v>
      </c>
      <c r="AQ1387">
        <f si="224" t="shared"/>
        <v>2</v>
      </c>
      <c r="AR1387">
        <f si="225" t="shared"/>
        <v>2</v>
      </c>
      <c r="AS1387">
        <f si="226" t="shared"/>
        <v>1</v>
      </c>
      <c r="AT1387">
        <f si="227" t="shared"/>
        <v>2</v>
      </c>
      <c r="AU1387">
        <f si="228" t="shared"/>
        <v>1</v>
      </c>
      <c r="AV1387">
        <f si="229" t="shared"/>
        <v>2</v>
      </c>
      <c r="AW1387">
        <f si="230" t="shared"/>
        <v>2</v>
      </c>
    </row>
    <row r="1388" spans="30:49" x14ac:dyDescent="0.25">
      <c r="AD1388">
        <v>1387</v>
      </c>
      <c r="AE1388" t="str">
        <f>VLOOKUP(Sheet1!B1410,Sheet2!$H$2:$J$300,3,FALSE)</f>
        <v>PHI</v>
      </c>
      <c r="AF1388" t="str">
        <f>VLOOKUP(Sheet1!C1410,Sheet2!$H$2:$J$300,3,FALSE)</f>
        <v>SAC</v>
      </c>
      <c r="AG1388" t="str">
        <f>VLOOKUP(Sheet1!D1410,Sheet2!$H$2:$J$300,3,FALSE)</f>
        <v>PHO</v>
      </c>
      <c r="AH1388" t="str">
        <f>VLOOKUP(Sheet1!E1410,Sheet2!$H$2:$J$300,3,FALSE)</f>
        <v>DEN</v>
      </c>
      <c r="AI1388" t="str">
        <f>VLOOKUP(Sheet1!F1410,Sheet2!$H$2:$J$300,3,FALSE)</f>
        <v>PHI</v>
      </c>
      <c r="AJ1388" t="str">
        <f>VLOOKUP(Sheet1!G1410,Sheet2!$H$2:$J$300,3,FALSE)</f>
        <v>MIN</v>
      </c>
      <c r="AK1388" t="str">
        <f>VLOOKUP(Sheet1!H1410,Sheet2!$H$2:$J$300,3,FALSE)</f>
        <v>ATL</v>
      </c>
      <c r="AL1388" t="str">
        <f>VLOOKUP(Sheet1!I1410,Sheet2!$H$2:$J$300,3,FALSE)</f>
        <v>PHO</v>
      </c>
      <c r="AM1388" t="str">
        <f>VLOOKUP(Sheet1!J1410,Sheet2!$H$2:$J$300,3,FALSE)</f>
        <v>UTA</v>
      </c>
      <c r="AN1388">
        <f si="221" t="shared"/>
        <v>2</v>
      </c>
      <c r="AO1388">
        <f si="222" t="shared"/>
        <v>1</v>
      </c>
      <c r="AP1388">
        <f si="223" t="shared"/>
        <v>2</v>
      </c>
      <c r="AQ1388">
        <f si="224" t="shared"/>
        <v>1</v>
      </c>
      <c r="AR1388">
        <f si="225" t="shared"/>
        <v>2</v>
      </c>
      <c r="AS1388">
        <f si="226" t="shared"/>
        <v>1</v>
      </c>
      <c r="AT1388">
        <f si="227" t="shared"/>
        <v>1</v>
      </c>
      <c r="AU1388">
        <f si="228" t="shared"/>
        <v>2</v>
      </c>
      <c r="AV1388">
        <f si="229" t="shared"/>
        <v>1</v>
      </c>
      <c r="AW1388">
        <f si="230" t="shared"/>
        <v>2</v>
      </c>
    </row>
    <row r="1389" spans="30:49" x14ac:dyDescent="0.25">
      <c r="AD1389">
        <v>1388</v>
      </c>
      <c r="AE1389" t="str">
        <f>VLOOKUP(Sheet1!B1411,Sheet2!$H$2:$J$300,3,FALSE)</f>
        <v>PHI</v>
      </c>
      <c r="AF1389" t="str">
        <f>VLOOKUP(Sheet1!C1411,Sheet2!$H$2:$J$300,3,FALSE)</f>
        <v>SAC</v>
      </c>
      <c r="AG1389" t="str">
        <f>VLOOKUP(Sheet1!D1411,Sheet2!$H$2:$J$300,3,FALSE)</f>
        <v>PHO</v>
      </c>
      <c r="AH1389" t="str">
        <f>VLOOKUP(Sheet1!E1411,Sheet2!$H$2:$J$300,3,FALSE)</f>
        <v>DEN</v>
      </c>
      <c r="AI1389" t="str">
        <f>VLOOKUP(Sheet1!F1411,Sheet2!$H$2:$J$300,3,FALSE)</f>
        <v>PHO</v>
      </c>
      <c r="AJ1389" t="str">
        <f>VLOOKUP(Sheet1!G1411,Sheet2!$H$2:$J$300,3,FALSE)</f>
        <v>UTA</v>
      </c>
      <c r="AK1389" t="str">
        <f>VLOOKUP(Sheet1!H1411,Sheet2!$H$2:$J$300,3,FALSE)</f>
        <v>HOU</v>
      </c>
      <c r="AL1389" t="str">
        <f>VLOOKUP(Sheet1!I1411,Sheet2!$H$2:$J$300,3,FALSE)</f>
        <v>DEN</v>
      </c>
      <c r="AM1389" t="str">
        <f>VLOOKUP(Sheet1!J1411,Sheet2!$H$2:$J$300,3,FALSE)</f>
        <v>SAC</v>
      </c>
      <c r="AN1389">
        <f si="221" t="shared"/>
        <v>1</v>
      </c>
      <c r="AO1389">
        <f si="222" t="shared"/>
        <v>2</v>
      </c>
      <c r="AP1389">
        <f si="223" t="shared"/>
        <v>2</v>
      </c>
      <c r="AQ1389">
        <f si="224" t="shared"/>
        <v>2</v>
      </c>
      <c r="AR1389">
        <f si="225" t="shared"/>
        <v>2</v>
      </c>
      <c r="AS1389">
        <f si="226" t="shared"/>
        <v>1</v>
      </c>
      <c r="AT1389">
        <f si="227" t="shared"/>
        <v>1</v>
      </c>
      <c r="AU1389">
        <f si="228" t="shared"/>
        <v>2</v>
      </c>
      <c r="AV1389">
        <f si="229" t="shared"/>
        <v>2</v>
      </c>
      <c r="AW1389">
        <f si="230" t="shared"/>
        <v>2</v>
      </c>
    </row>
    <row r="1390" spans="30:49" x14ac:dyDescent="0.25">
      <c r="AD1390">
        <v>1389</v>
      </c>
      <c r="AE1390" t="str">
        <f>VLOOKUP(Sheet1!B1412,Sheet2!$H$2:$J$300,3,FALSE)</f>
        <v>PHI</v>
      </c>
      <c r="AF1390" t="str">
        <f>VLOOKUP(Sheet1!C1412,Sheet2!$H$2:$J$300,3,FALSE)</f>
        <v>SAC</v>
      </c>
      <c r="AG1390" t="str">
        <f>VLOOKUP(Sheet1!D1412,Sheet2!$H$2:$J$300,3,FALSE)</f>
        <v>PHO</v>
      </c>
      <c r="AH1390" t="str">
        <f>VLOOKUP(Sheet1!E1412,Sheet2!$H$2:$J$300,3,FALSE)</f>
        <v>DEN</v>
      </c>
      <c r="AI1390" t="str">
        <f>VLOOKUP(Sheet1!F1412,Sheet2!$H$2:$J$300,3,FALSE)</f>
        <v>PHO</v>
      </c>
      <c r="AJ1390" t="str">
        <f>VLOOKUP(Sheet1!G1412,Sheet2!$H$2:$J$300,3,FALSE)</f>
        <v>PHI</v>
      </c>
      <c r="AK1390" t="str">
        <f>VLOOKUP(Sheet1!H1412,Sheet2!$H$2:$J$300,3,FALSE)</f>
        <v>DEN</v>
      </c>
      <c r="AL1390" t="str">
        <f>VLOOKUP(Sheet1!I1412,Sheet2!$H$2:$J$300,3,FALSE)</f>
        <v>DEN</v>
      </c>
      <c r="AM1390" t="str">
        <f>VLOOKUP(Sheet1!J1412,Sheet2!$H$2:$J$300,3,FALSE)</f>
        <v>PHI</v>
      </c>
      <c r="AN1390">
        <f si="221" t="shared"/>
        <v>3</v>
      </c>
      <c r="AO1390">
        <f si="222" t="shared"/>
        <v>1</v>
      </c>
      <c r="AP1390">
        <f si="223" t="shared"/>
        <v>2</v>
      </c>
      <c r="AQ1390">
        <f si="224" t="shared"/>
        <v>3</v>
      </c>
      <c r="AR1390">
        <f si="225" t="shared"/>
        <v>2</v>
      </c>
      <c r="AS1390">
        <f si="226" t="shared"/>
        <v>3</v>
      </c>
      <c r="AT1390">
        <f si="227" t="shared"/>
        <v>3</v>
      </c>
      <c r="AU1390">
        <f si="228" t="shared"/>
        <v>3</v>
      </c>
      <c r="AV1390">
        <f si="229" t="shared"/>
        <v>3</v>
      </c>
      <c r="AW1390">
        <f si="230" t="shared"/>
        <v>3</v>
      </c>
    </row>
    <row r="1391" spans="30:49" x14ac:dyDescent="0.25">
      <c r="AD1391">
        <v>1390</v>
      </c>
      <c r="AE1391" t="str">
        <f>VLOOKUP(Sheet1!B1413,Sheet2!$H$2:$J$300,3,FALSE)</f>
        <v>PHI</v>
      </c>
      <c r="AF1391" t="str">
        <f>VLOOKUP(Sheet1!C1413,Sheet2!$H$2:$J$300,3,FALSE)</f>
        <v>PHI</v>
      </c>
      <c r="AG1391" t="str">
        <f>VLOOKUP(Sheet1!D1413,Sheet2!$H$2:$J$300,3,FALSE)</f>
        <v>UTA</v>
      </c>
      <c r="AH1391" t="str">
        <f>VLOOKUP(Sheet1!E1413,Sheet2!$H$2:$J$300,3,FALSE)</f>
        <v>DEN</v>
      </c>
      <c r="AI1391" t="str">
        <f>VLOOKUP(Sheet1!F1413,Sheet2!$H$2:$J$300,3,FALSE)</f>
        <v>PHO</v>
      </c>
      <c r="AJ1391" t="str">
        <f>VLOOKUP(Sheet1!G1413,Sheet2!$H$2:$J$300,3,FALSE)</f>
        <v>ATL</v>
      </c>
      <c r="AK1391" t="str">
        <f>VLOOKUP(Sheet1!H1413,Sheet2!$H$2:$J$300,3,FALSE)</f>
        <v>ATL</v>
      </c>
      <c r="AL1391" t="str">
        <f>VLOOKUP(Sheet1!I1413,Sheet2!$H$2:$J$300,3,FALSE)</f>
        <v>DEN</v>
      </c>
      <c r="AM1391" t="str">
        <f>VLOOKUP(Sheet1!J1413,Sheet2!$H$2:$J$300,3,FALSE)</f>
        <v>MIN</v>
      </c>
      <c r="AN1391">
        <f si="221" t="shared"/>
        <v>2</v>
      </c>
      <c r="AO1391">
        <f si="222" t="shared"/>
        <v>2</v>
      </c>
      <c r="AP1391">
        <f si="223" t="shared"/>
        <v>1</v>
      </c>
      <c r="AQ1391">
        <f si="224" t="shared"/>
        <v>2</v>
      </c>
      <c r="AR1391">
        <f si="225" t="shared"/>
        <v>1</v>
      </c>
      <c r="AS1391">
        <f si="226" t="shared"/>
        <v>2</v>
      </c>
      <c r="AT1391">
        <f si="227" t="shared"/>
        <v>2</v>
      </c>
      <c r="AU1391">
        <f si="228" t="shared"/>
        <v>2</v>
      </c>
      <c r="AV1391">
        <f si="229" t="shared"/>
        <v>1</v>
      </c>
      <c r="AW1391">
        <f si="230" t="shared"/>
        <v>2</v>
      </c>
    </row>
    <row r="1392" spans="30:49" x14ac:dyDescent="0.25">
      <c r="AD1392">
        <v>1391</v>
      </c>
      <c r="AE1392" t="str">
        <f>VLOOKUP(Sheet1!B1414,Sheet2!$H$2:$J$300,3,FALSE)</f>
        <v>PHI</v>
      </c>
      <c r="AF1392" t="str">
        <f>VLOOKUP(Sheet1!C1414,Sheet2!$H$2:$J$300,3,FALSE)</f>
        <v>PHI</v>
      </c>
      <c r="AG1392" t="str">
        <f>VLOOKUP(Sheet1!D1414,Sheet2!$H$2:$J$300,3,FALSE)</f>
        <v>PHI</v>
      </c>
      <c r="AH1392" t="str">
        <f>VLOOKUP(Sheet1!E1414,Sheet2!$H$2:$J$300,3,FALSE)</f>
        <v>DEN</v>
      </c>
      <c r="AI1392" t="str">
        <f>VLOOKUP(Sheet1!F1414,Sheet2!$H$2:$J$300,3,FALSE)</f>
        <v>DEN</v>
      </c>
      <c r="AJ1392" t="str">
        <f>VLOOKUP(Sheet1!G1414,Sheet2!$H$2:$J$300,3,FALSE)</f>
        <v>PHO</v>
      </c>
      <c r="AK1392" t="str">
        <f>VLOOKUP(Sheet1!H1414,Sheet2!$H$2:$J$300,3,FALSE)</f>
        <v>SAC</v>
      </c>
      <c r="AL1392" t="str">
        <f>VLOOKUP(Sheet1!I1414,Sheet2!$H$2:$J$300,3,FALSE)</f>
        <v>UTA</v>
      </c>
      <c r="AM1392" t="str">
        <f>VLOOKUP(Sheet1!J1414,Sheet2!$H$2:$J$300,3,FALSE)</f>
        <v>UTA</v>
      </c>
      <c r="AN1392">
        <f si="221" t="shared"/>
        <v>3</v>
      </c>
      <c r="AO1392">
        <f si="222" t="shared"/>
        <v>3</v>
      </c>
      <c r="AP1392">
        <f si="223" t="shared"/>
        <v>3</v>
      </c>
      <c r="AQ1392">
        <f si="224" t="shared"/>
        <v>2</v>
      </c>
      <c r="AR1392">
        <f si="225" t="shared"/>
        <v>2</v>
      </c>
      <c r="AS1392">
        <f si="226" t="shared"/>
        <v>1</v>
      </c>
      <c r="AT1392">
        <f si="227" t="shared"/>
        <v>1</v>
      </c>
      <c r="AU1392">
        <f si="228" t="shared"/>
        <v>2</v>
      </c>
      <c r="AV1392">
        <f si="229" t="shared"/>
        <v>2</v>
      </c>
      <c r="AW1392">
        <f si="230" t="shared"/>
        <v>3</v>
      </c>
    </row>
    <row r="1393" spans="30:49" x14ac:dyDescent="0.25">
      <c r="AD1393">
        <v>1392</v>
      </c>
      <c r="AE1393" t="str">
        <f>VLOOKUP(Sheet1!B1415,Sheet2!$H$2:$J$300,3,FALSE)</f>
        <v>PHI</v>
      </c>
      <c r="AF1393" t="str">
        <f>VLOOKUP(Sheet1!C1415,Sheet2!$H$2:$J$300,3,FALSE)</f>
        <v>ATL</v>
      </c>
      <c r="AG1393" t="str">
        <f>VLOOKUP(Sheet1!D1415,Sheet2!$H$2:$J$300,3,FALSE)</f>
        <v>PHO</v>
      </c>
      <c r="AH1393" t="str">
        <f>VLOOKUP(Sheet1!E1415,Sheet2!$H$2:$J$300,3,FALSE)</f>
        <v>DEN</v>
      </c>
      <c r="AI1393" t="str">
        <f>VLOOKUP(Sheet1!F1415,Sheet2!$H$2:$J$300,3,FALSE)</f>
        <v>UTA</v>
      </c>
      <c r="AJ1393" t="str">
        <f>VLOOKUP(Sheet1!G1415,Sheet2!$H$2:$J$300,3,FALSE)</f>
        <v>PHO</v>
      </c>
      <c r="AK1393" t="str">
        <f>VLOOKUP(Sheet1!H1415,Sheet2!$H$2:$J$300,3,FALSE)</f>
        <v>ATL</v>
      </c>
      <c r="AL1393" t="str">
        <f>VLOOKUP(Sheet1!I1415,Sheet2!$H$2:$J$300,3,FALSE)</f>
        <v>PHO</v>
      </c>
      <c r="AM1393" t="str">
        <f>VLOOKUP(Sheet1!J1415,Sheet2!$H$2:$J$300,3,FALSE)</f>
        <v>UTA</v>
      </c>
      <c r="AN1393">
        <f si="221" t="shared"/>
        <v>1</v>
      </c>
      <c r="AO1393">
        <f si="222" t="shared"/>
        <v>2</v>
      </c>
      <c r="AP1393">
        <f si="223" t="shared"/>
        <v>3</v>
      </c>
      <c r="AQ1393">
        <f si="224" t="shared"/>
        <v>1</v>
      </c>
      <c r="AR1393">
        <f si="225" t="shared"/>
        <v>2</v>
      </c>
      <c r="AS1393">
        <f si="226" t="shared"/>
        <v>3</v>
      </c>
      <c r="AT1393">
        <f si="227" t="shared"/>
        <v>2</v>
      </c>
      <c r="AU1393">
        <f si="228" t="shared"/>
        <v>3</v>
      </c>
      <c r="AV1393">
        <f si="229" t="shared"/>
        <v>2</v>
      </c>
      <c r="AW1393">
        <f si="230" t="shared"/>
        <v>3</v>
      </c>
    </row>
    <row r="1394" spans="30:49" x14ac:dyDescent="0.25">
      <c r="AD1394">
        <v>1393</v>
      </c>
      <c r="AE1394" t="str">
        <f>VLOOKUP(Sheet1!B1416,Sheet2!$H$2:$J$300,3,FALSE)</f>
        <v>PHI</v>
      </c>
      <c r="AF1394" t="str">
        <f>VLOOKUP(Sheet1!C1416,Sheet2!$H$2:$J$300,3,FALSE)</f>
        <v>SAC</v>
      </c>
      <c r="AG1394" t="str">
        <f>VLOOKUP(Sheet1!D1416,Sheet2!$H$2:$J$300,3,FALSE)</f>
        <v>DEN</v>
      </c>
      <c r="AH1394" t="str">
        <f>VLOOKUP(Sheet1!E1416,Sheet2!$H$2:$J$300,3,FALSE)</f>
        <v>DEN</v>
      </c>
      <c r="AI1394" t="str">
        <f>VLOOKUP(Sheet1!F1416,Sheet2!$H$2:$J$300,3,FALSE)</f>
        <v>PHO</v>
      </c>
      <c r="AJ1394" t="str">
        <f>VLOOKUP(Sheet1!G1416,Sheet2!$H$2:$J$300,3,FALSE)</f>
        <v>HOU</v>
      </c>
      <c r="AK1394" t="str">
        <f>VLOOKUP(Sheet1!H1416,Sheet2!$H$2:$J$300,3,FALSE)</f>
        <v>HOU</v>
      </c>
      <c r="AL1394" t="str">
        <f>VLOOKUP(Sheet1!I1416,Sheet2!$H$2:$J$300,3,FALSE)</f>
        <v>UTA</v>
      </c>
      <c r="AM1394" t="str">
        <f>VLOOKUP(Sheet1!J1416,Sheet2!$H$2:$J$300,3,FALSE)</f>
        <v>PHI</v>
      </c>
      <c r="AN1394">
        <f si="221" t="shared"/>
        <v>2</v>
      </c>
      <c r="AO1394">
        <f si="222" t="shared"/>
        <v>1</v>
      </c>
      <c r="AP1394">
        <f si="223" t="shared"/>
        <v>2</v>
      </c>
      <c r="AQ1394">
        <f si="224" t="shared"/>
        <v>2</v>
      </c>
      <c r="AR1394">
        <f si="225" t="shared"/>
        <v>1</v>
      </c>
      <c r="AS1394">
        <f si="226" t="shared"/>
        <v>2</v>
      </c>
      <c r="AT1394">
        <f si="227" t="shared"/>
        <v>2</v>
      </c>
      <c r="AU1394">
        <f si="228" t="shared"/>
        <v>1</v>
      </c>
      <c r="AV1394">
        <f si="229" t="shared"/>
        <v>2</v>
      </c>
      <c r="AW1394">
        <f si="230" t="shared"/>
        <v>2</v>
      </c>
    </row>
    <row r="1395" spans="30:49" x14ac:dyDescent="0.25">
      <c r="AD1395">
        <v>1394</v>
      </c>
      <c r="AE1395" t="str">
        <f>VLOOKUP(Sheet1!B1417,Sheet2!$H$2:$J$300,3,FALSE)</f>
        <v>PHI</v>
      </c>
      <c r="AF1395" t="str">
        <f>VLOOKUP(Sheet1!C1417,Sheet2!$H$2:$J$300,3,FALSE)</f>
        <v>PHO</v>
      </c>
      <c r="AG1395" t="str">
        <f>VLOOKUP(Sheet1!D1417,Sheet2!$H$2:$J$300,3,FALSE)</f>
        <v>PHO</v>
      </c>
      <c r="AH1395" t="str">
        <f>VLOOKUP(Sheet1!E1417,Sheet2!$H$2:$J$300,3,FALSE)</f>
        <v>DEN</v>
      </c>
      <c r="AI1395" t="str">
        <f>VLOOKUP(Sheet1!F1417,Sheet2!$H$2:$J$300,3,FALSE)</f>
        <v>PHO</v>
      </c>
      <c r="AJ1395" t="str">
        <f>VLOOKUP(Sheet1!G1417,Sheet2!$H$2:$J$300,3,FALSE)</f>
        <v>UTA</v>
      </c>
      <c r="AK1395" t="str">
        <f>VLOOKUP(Sheet1!H1417,Sheet2!$H$2:$J$300,3,FALSE)</f>
        <v>PHO</v>
      </c>
      <c r="AL1395" t="str">
        <f>VLOOKUP(Sheet1!I1417,Sheet2!$H$2:$J$300,3,FALSE)</f>
        <v>DEN</v>
      </c>
      <c r="AM1395" t="str">
        <f>VLOOKUP(Sheet1!J1417,Sheet2!$H$2:$J$300,3,FALSE)</f>
        <v>MIN</v>
      </c>
      <c r="AN1395">
        <f si="221" t="shared"/>
        <v>1</v>
      </c>
      <c r="AO1395">
        <f si="222" t="shared"/>
        <v>4</v>
      </c>
      <c r="AP1395">
        <f si="223" t="shared"/>
        <v>4</v>
      </c>
      <c r="AQ1395">
        <f si="224" t="shared"/>
        <v>2</v>
      </c>
      <c r="AR1395">
        <f si="225" t="shared"/>
        <v>4</v>
      </c>
      <c r="AS1395">
        <f si="226" t="shared"/>
        <v>1</v>
      </c>
      <c r="AT1395">
        <f si="227" t="shared"/>
        <v>4</v>
      </c>
      <c r="AU1395">
        <f si="228" t="shared"/>
        <v>2</v>
      </c>
      <c r="AV1395">
        <f si="229" t="shared"/>
        <v>1</v>
      </c>
      <c r="AW1395">
        <f si="230" t="shared"/>
        <v>4</v>
      </c>
    </row>
    <row r="1396" spans="30:49" x14ac:dyDescent="0.25">
      <c r="AD1396">
        <v>1395</v>
      </c>
      <c r="AE1396" t="str">
        <f>VLOOKUP(Sheet1!B1418,Sheet2!$H$2:$J$300,3,FALSE)</f>
        <v>PHI</v>
      </c>
      <c r="AF1396" t="str">
        <f>VLOOKUP(Sheet1!C1418,Sheet2!$H$2:$J$300,3,FALSE)</f>
        <v>SAC</v>
      </c>
      <c r="AG1396" t="str">
        <f>VLOOKUP(Sheet1!D1418,Sheet2!$H$2:$J$300,3,FALSE)</f>
        <v>PHO</v>
      </c>
      <c r="AH1396" t="str">
        <f>VLOOKUP(Sheet1!E1418,Sheet2!$H$2:$J$300,3,FALSE)</f>
        <v>DEN</v>
      </c>
      <c r="AI1396" t="str">
        <f>VLOOKUP(Sheet1!F1418,Sheet2!$H$2:$J$300,3,FALSE)</f>
        <v>UTA</v>
      </c>
      <c r="AJ1396" t="str">
        <f>VLOOKUP(Sheet1!G1418,Sheet2!$H$2:$J$300,3,FALSE)</f>
        <v>HOU</v>
      </c>
      <c r="AK1396" t="str">
        <f>VLOOKUP(Sheet1!H1418,Sheet2!$H$2:$J$300,3,FALSE)</f>
        <v>SAC</v>
      </c>
      <c r="AL1396" t="str">
        <f>VLOOKUP(Sheet1!I1418,Sheet2!$H$2:$J$300,3,FALSE)</f>
        <v>PHO</v>
      </c>
      <c r="AM1396" t="str">
        <f>VLOOKUP(Sheet1!J1418,Sheet2!$H$2:$J$300,3,FALSE)</f>
        <v>MIN</v>
      </c>
      <c r="AN1396">
        <f si="221" t="shared"/>
        <v>1</v>
      </c>
      <c r="AO1396">
        <f si="222" t="shared"/>
        <v>2</v>
      </c>
      <c r="AP1396">
        <f si="223" t="shared"/>
        <v>2</v>
      </c>
      <c r="AQ1396">
        <f si="224" t="shared"/>
        <v>1</v>
      </c>
      <c r="AR1396">
        <f si="225" t="shared"/>
        <v>1</v>
      </c>
      <c r="AS1396">
        <f si="226" t="shared"/>
        <v>1</v>
      </c>
      <c r="AT1396">
        <f si="227" t="shared"/>
        <v>2</v>
      </c>
      <c r="AU1396">
        <f si="228" t="shared"/>
        <v>2</v>
      </c>
      <c r="AV1396">
        <f si="229" t="shared"/>
        <v>1</v>
      </c>
      <c r="AW1396">
        <f si="230" t="shared"/>
        <v>2</v>
      </c>
    </row>
    <row r="1397" spans="30:49" x14ac:dyDescent="0.25">
      <c r="AD1397">
        <v>1396</v>
      </c>
      <c r="AE1397" t="str">
        <f>VLOOKUP(Sheet1!B1419,Sheet2!$H$2:$J$300,3,FALSE)</f>
        <v>PHI</v>
      </c>
      <c r="AF1397" t="str">
        <f>VLOOKUP(Sheet1!C1419,Sheet2!$H$2:$J$300,3,FALSE)</f>
        <v>PHO</v>
      </c>
      <c r="AG1397" t="str">
        <f>VLOOKUP(Sheet1!D1419,Sheet2!$H$2:$J$300,3,FALSE)</f>
        <v>SAC</v>
      </c>
      <c r="AH1397" t="str">
        <f>VLOOKUP(Sheet1!E1419,Sheet2!$H$2:$J$300,3,FALSE)</f>
        <v>DEN</v>
      </c>
      <c r="AI1397" t="str">
        <f>VLOOKUP(Sheet1!F1419,Sheet2!$H$2:$J$300,3,FALSE)</f>
        <v>DEN</v>
      </c>
      <c r="AJ1397" t="str">
        <f>VLOOKUP(Sheet1!G1419,Sheet2!$H$2:$J$300,3,FALSE)</f>
        <v>PHO</v>
      </c>
      <c r="AK1397" t="str">
        <f>VLOOKUP(Sheet1!H1419,Sheet2!$H$2:$J$300,3,FALSE)</f>
        <v>HOU</v>
      </c>
      <c r="AL1397" t="str">
        <f>VLOOKUP(Sheet1!I1419,Sheet2!$H$2:$J$300,3,FALSE)</f>
        <v>DEN</v>
      </c>
      <c r="AM1397" t="str">
        <f>VLOOKUP(Sheet1!J1419,Sheet2!$H$2:$J$300,3,FALSE)</f>
        <v>UTA</v>
      </c>
      <c r="AN1397">
        <f si="221" t="shared"/>
        <v>1</v>
      </c>
      <c r="AO1397">
        <f si="222" t="shared"/>
        <v>2</v>
      </c>
      <c r="AP1397">
        <f si="223" t="shared"/>
        <v>1</v>
      </c>
      <c r="AQ1397">
        <f si="224" t="shared"/>
        <v>3</v>
      </c>
      <c r="AR1397">
        <f si="225" t="shared"/>
        <v>3</v>
      </c>
      <c r="AS1397">
        <f si="226" t="shared"/>
        <v>2</v>
      </c>
      <c r="AT1397">
        <f si="227" t="shared"/>
        <v>1</v>
      </c>
      <c r="AU1397">
        <f si="228" t="shared"/>
        <v>3</v>
      </c>
      <c r="AV1397">
        <f si="229" t="shared"/>
        <v>1</v>
      </c>
      <c r="AW1397">
        <f si="230" t="shared"/>
        <v>3</v>
      </c>
    </row>
    <row r="1398" spans="30:49" x14ac:dyDescent="0.25">
      <c r="AD1398">
        <v>1397</v>
      </c>
      <c r="AE1398" t="str">
        <f>VLOOKUP(Sheet1!B1420,Sheet2!$H$2:$J$300,3,FALSE)</f>
        <v>PHI</v>
      </c>
      <c r="AF1398" t="str">
        <f>VLOOKUP(Sheet1!C1420,Sheet2!$H$2:$J$300,3,FALSE)</f>
        <v>MIN</v>
      </c>
      <c r="AG1398" t="str">
        <f>VLOOKUP(Sheet1!D1420,Sheet2!$H$2:$J$300,3,FALSE)</f>
        <v>PHO</v>
      </c>
      <c r="AH1398" t="str">
        <f>VLOOKUP(Sheet1!E1420,Sheet2!$H$2:$J$300,3,FALSE)</f>
        <v>DEN</v>
      </c>
      <c r="AI1398" t="str">
        <f>VLOOKUP(Sheet1!F1420,Sheet2!$H$2:$J$300,3,FALSE)</f>
        <v>DEN</v>
      </c>
      <c r="AJ1398" t="str">
        <f>VLOOKUP(Sheet1!G1420,Sheet2!$H$2:$J$300,3,FALSE)</f>
        <v>PHO</v>
      </c>
      <c r="AK1398" t="str">
        <f>VLOOKUP(Sheet1!H1420,Sheet2!$H$2:$J$300,3,FALSE)</f>
        <v>HOU</v>
      </c>
      <c r="AL1398" t="str">
        <f>VLOOKUP(Sheet1!I1420,Sheet2!$H$2:$J$300,3,FALSE)</f>
        <v>DEN</v>
      </c>
      <c r="AM1398" t="str">
        <f>VLOOKUP(Sheet1!J1420,Sheet2!$H$2:$J$300,3,FALSE)</f>
        <v>PHO</v>
      </c>
      <c r="AN1398">
        <f si="221" t="shared"/>
        <v>1</v>
      </c>
      <c r="AO1398">
        <f si="222" t="shared"/>
        <v>1</v>
      </c>
      <c r="AP1398">
        <f si="223" t="shared"/>
        <v>3</v>
      </c>
      <c r="AQ1398">
        <f si="224" t="shared"/>
        <v>3</v>
      </c>
      <c r="AR1398">
        <f si="225" t="shared"/>
        <v>3</v>
      </c>
      <c r="AS1398">
        <f si="226" t="shared"/>
        <v>3</v>
      </c>
      <c r="AT1398">
        <f si="227" t="shared"/>
        <v>1</v>
      </c>
      <c r="AU1398">
        <f si="228" t="shared"/>
        <v>3</v>
      </c>
      <c r="AV1398">
        <f si="229" t="shared"/>
        <v>3</v>
      </c>
      <c r="AW1398">
        <f si="230" t="shared"/>
        <v>3</v>
      </c>
    </row>
    <row r="1399" spans="30:49" x14ac:dyDescent="0.25">
      <c r="AD1399">
        <v>1398</v>
      </c>
      <c r="AE1399" t="str">
        <f>VLOOKUP(Sheet1!B1421,Sheet2!$H$2:$J$300,3,FALSE)</f>
        <v>SAC</v>
      </c>
      <c r="AF1399" t="str">
        <f>VLOOKUP(Sheet1!C1421,Sheet2!$H$2:$J$300,3,FALSE)</f>
        <v>PHI</v>
      </c>
      <c r="AG1399" t="str">
        <f>VLOOKUP(Sheet1!D1421,Sheet2!$H$2:$J$300,3,FALSE)</f>
        <v>HOU</v>
      </c>
      <c r="AH1399" t="str">
        <f>VLOOKUP(Sheet1!E1421,Sheet2!$H$2:$J$300,3,FALSE)</f>
        <v>DEN</v>
      </c>
      <c r="AI1399" t="str">
        <f>VLOOKUP(Sheet1!F1421,Sheet2!$H$2:$J$300,3,FALSE)</f>
        <v>PHO</v>
      </c>
      <c r="AJ1399" t="str">
        <f>VLOOKUP(Sheet1!G1421,Sheet2!$H$2:$J$300,3,FALSE)</f>
        <v>HOU</v>
      </c>
      <c r="AK1399" t="str">
        <f>VLOOKUP(Sheet1!H1421,Sheet2!$H$2:$J$300,3,FALSE)</f>
        <v>ATL</v>
      </c>
      <c r="AL1399" t="str">
        <f>VLOOKUP(Sheet1!I1421,Sheet2!$H$2:$J$300,3,FALSE)</f>
        <v>PHO</v>
      </c>
      <c r="AM1399" t="str">
        <f>VLOOKUP(Sheet1!J1421,Sheet2!$H$2:$J$300,3,FALSE)</f>
        <v>UTA</v>
      </c>
      <c r="AN1399">
        <f si="221" t="shared"/>
        <v>1</v>
      </c>
      <c r="AO1399">
        <f si="222" t="shared"/>
        <v>1</v>
      </c>
      <c r="AP1399">
        <f si="223" t="shared"/>
        <v>2</v>
      </c>
      <c r="AQ1399">
        <f si="224" t="shared"/>
        <v>1</v>
      </c>
      <c r="AR1399">
        <f si="225" t="shared"/>
        <v>2</v>
      </c>
      <c r="AS1399">
        <f si="226" t="shared"/>
        <v>2</v>
      </c>
      <c r="AT1399">
        <f si="227" t="shared"/>
        <v>1</v>
      </c>
      <c r="AU1399">
        <f si="228" t="shared"/>
        <v>2</v>
      </c>
      <c r="AV1399">
        <f si="229" t="shared"/>
        <v>1</v>
      </c>
      <c r="AW1399">
        <f si="230" t="shared"/>
        <v>2</v>
      </c>
    </row>
    <row r="1400" spans="30:49" x14ac:dyDescent="0.25">
      <c r="AD1400">
        <v>1399</v>
      </c>
      <c r="AE1400" t="str">
        <f>VLOOKUP(Sheet1!B1422,Sheet2!$H$2:$J$300,3,FALSE)</f>
        <v>PHI</v>
      </c>
      <c r="AF1400" t="str">
        <f>VLOOKUP(Sheet1!C1422,Sheet2!$H$2:$J$300,3,FALSE)</f>
        <v>PHI</v>
      </c>
      <c r="AG1400" t="str">
        <f>VLOOKUP(Sheet1!D1422,Sheet2!$H$2:$J$300,3,FALSE)</f>
        <v>PHO</v>
      </c>
      <c r="AH1400" t="str">
        <f>VLOOKUP(Sheet1!E1422,Sheet2!$H$2:$J$300,3,FALSE)</f>
        <v>PHI</v>
      </c>
      <c r="AI1400" t="str">
        <f>VLOOKUP(Sheet1!F1422,Sheet2!$H$2:$J$300,3,FALSE)</f>
        <v>PHO</v>
      </c>
      <c r="AJ1400" t="str">
        <f>VLOOKUP(Sheet1!G1422,Sheet2!$H$2:$J$300,3,FALSE)</f>
        <v>ATL</v>
      </c>
      <c r="AK1400" t="str">
        <f>VLOOKUP(Sheet1!H1422,Sheet2!$H$2:$J$300,3,FALSE)</f>
        <v>SAC</v>
      </c>
      <c r="AL1400" t="str">
        <f>VLOOKUP(Sheet1!I1422,Sheet2!$H$2:$J$300,3,FALSE)</f>
        <v>PHO</v>
      </c>
      <c r="AM1400" t="str">
        <f>VLOOKUP(Sheet1!J1422,Sheet2!$H$2:$J$300,3,FALSE)</f>
        <v>PHO</v>
      </c>
      <c r="AN1400">
        <f si="221" t="shared"/>
        <v>3</v>
      </c>
      <c r="AO1400">
        <f si="222" t="shared"/>
        <v>3</v>
      </c>
      <c r="AP1400">
        <f si="223" t="shared"/>
        <v>4</v>
      </c>
      <c r="AQ1400">
        <f si="224" t="shared"/>
        <v>3</v>
      </c>
      <c r="AR1400">
        <f si="225" t="shared"/>
        <v>4</v>
      </c>
      <c r="AS1400">
        <f si="226" t="shared"/>
        <v>1</v>
      </c>
      <c r="AT1400">
        <f si="227" t="shared"/>
        <v>1</v>
      </c>
      <c r="AU1400">
        <f si="228" t="shared"/>
        <v>4</v>
      </c>
      <c r="AV1400">
        <f si="229" t="shared"/>
        <v>4</v>
      </c>
      <c r="AW1400">
        <f si="230" t="shared"/>
        <v>4</v>
      </c>
    </row>
    <row r="1401" spans="30:49" x14ac:dyDescent="0.25">
      <c r="AD1401">
        <v>1400</v>
      </c>
      <c r="AE1401" t="str">
        <f>VLOOKUP(Sheet1!B1423,Sheet2!$H$2:$J$300,3,FALSE)</f>
        <v>PHI</v>
      </c>
      <c r="AF1401" t="str">
        <f>VLOOKUP(Sheet1!C1423,Sheet2!$H$2:$J$300,3,FALSE)</f>
        <v>UTA</v>
      </c>
      <c r="AG1401" t="str">
        <f>VLOOKUP(Sheet1!D1423,Sheet2!$H$2:$J$300,3,FALSE)</f>
        <v>PHO</v>
      </c>
      <c r="AH1401" t="str">
        <f>VLOOKUP(Sheet1!E1423,Sheet2!$H$2:$J$300,3,FALSE)</f>
        <v>DEN</v>
      </c>
      <c r="AI1401" t="str">
        <f>VLOOKUP(Sheet1!F1423,Sheet2!$H$2:$J$300,3,FALSE)</f>
        <v>DEN</v>
      </c>
      <c r="AJ1401" t="str">
        <f>VLOOKUP(Sheet1!G1423,Sheet2!$H$2:$J$300,3,FALSE)</f>
        <v>PHO</v>
      </c>
      <c r="AK1401" t="str">
        <f>VLOOKUP(Sheet1!H1423,Sheet2!$H$2:$J$300,3,FALSE)</f>
        <v>DEN</v>
      </c>
      <c r="AL1401" t="str">
        <f>VLOOKUP(Sheet1!I1423,Sheet2!$H$2:$J$300,3,FALSE)</f>
        <v>DEN</v>
      </c>
      <c r="AM1401" t="str">
        <f>VLOOKUP(Sheet1!J1423,Sheet2!$H$2:$J$300,3,FALSE)</f>
        <v>UTA</v>
      </c>
      <c r="AN1401">
        <f si="221" t="shared"/>
        <v>1</v>
      </c>
      <c r="AO1401">
        <f si="222" t="shared"/>
        <v>2</v>
      </c>
      <c r="AP1401">
        <f si="223" t="shared"/>
        <v>2</v>
      </c>
      <c r="AQ1401">
        <f si="224" t="shared"/>
        <v>4</v>
      </c>
      <c r="AR1401">
        <f si="225" t="shared"/>
        <v>4</v>
      </c>
      <c r="AS1401">
        <f si="226" t="shared"/>
        <v>2</v>
      </c>
      <c r="AT1401">
        <f si="227" t="shared"/>
        <v>4</v>
      </c>
      <c r="AU1401">
        <f si="228" t="shared"/>
        <v>4</v>
      </c>
      <c r="AV1401">
        <f si="229" t="shared"/>
        <v>2</v>
      </c>
      <c r="AW1401">
        <f si="230" t="shared"/>
        <v>4</v>
      </c>
    </row>
    <row r="1402" spans="30:49" x14ac:dyDescent="0.25">
      <c r="AD1402">
        <v>1401</v>
      </c>
      <c r="AE1402" t="str">
        <f>VLOOKUP(Sheet1!B1424,Sheet2!$H$2:$J$300,3,FALSE)</f>
        <v>PHI</v>
      </c>
      <c r="AF1402" t="str">
        <f>VLOOKUP(Sheet1!C1424,Sheet2!$H$2:$J$300,3,FALSE)</f>
        <v>PHI</v>
      </c>
      <c r="AG1402" t="str">
        <f>VLOOKUP(Sheet1!D1424,Sheet2!$H$2:$J$300,3,FALSE)</f>
        <v>PHI</v>
      </c>
      <c r="AH1402" t="str">
        <f>VLOOKUP(Sheet1!E1424,Sheet2!$H$2:$J$300,3,FALSE)</f>
        <v>DEN</v>
      </c>
      <c r="AI1402" t="str">
        <f>VLOOKUP(Sheet1!F1424,Sheet2!$H$2:$J$300,3,FALSE)</f>
        <v>PHO</v>
      </c>
      <c r="AJ1402" t="str">
        <f>VLOOKUP(Sheet1!G1424,Sheet2!$H$2:$J$300,3,FALSE)</f>
        <v>PHI</v>
      </c>
      <c r="AK1402" t="str">
        <f>VLOOKUP(Sheet1!H1424,Sheet2!$H$2:$J$300,3,FALSE)</f>
        <v>ATL</v>
      </c>
      <c r="AL1402" t="str">
        <f>VLOOKUP(Sheet1!I1424,Sheet2!$H$2:$J$300,3,FALSE)</f>
        <v>PHO</v>
      </c>
      <c r="AM1402" t="str">
        <f>VLOOKUP(Sheet1!J1424,Sheet2!$H$2:$J$300,3,FALSE)</f>
        <v>DEN</v>
      </c>
      <c r="AN1402">
        <f si="221" t="shared"/>
        <v>4</v>
      </c>
      <c r="AO1402">
        <f si="222" t="shared"/>
        <v>4</v>
      </c>
      <c r="AP1402">
        <f si="223" t="shared"/>
        <v>4</v>
      </c>
      <c r="AQ1402">
        <f si="224" t="shared"/>
        <v>2</v>
      </c>
      <c r="AR1402">
        <f si="225" t="shared"/>
        <v>2</v>
      </c>
      <c r="AS1402">
        <f si="226" t="shared"/>
        <v>4</v>
      </c>
      <c r="AT1402">
        <f si="227" t="shared"/>
        <v>1</v>
      </c>
      <c r="AU1402">
        <f si="228" t="shared"/>
        <v>2</v>
      </c>
      <c r="AV1402">
        <f si="229" t="shared"/>
        <v>2</v>
      </c>
      <c r="AW1402">
        <f si="230" t="shared"/>
        <v>4</v>
      </c>
    </row>
    <row r="1403" spans="30:49" x14ac:dyDescent="0.25">
      <c r="AD1403">
        <v>1402</v>
      </c>
      <c r="AE1403" t="str">
        <f>VLOOKUP(Sheet1!B1425,Sheet2!$H$2:$J$300,3,FALSE)</f>
        <v>PHI</v>
      </c>
      <c r="AF1403" t="str">
        <f>VLOOKUP(Sheet1!C1425,Sheet2!$H$2:$J$300,3,FALSE)</f>
        <v>SAC</v>
      </c>
      <c r="AG1403" t="str">
        <f>VLOOKUP(Sheet1!D1425,Sheet2!$H$2:$J$300,3,FALSE)</f>
        <v>PHO</v>
      </c>
      <c r="AH1403" t="str">
        <f>VLOOKUP(Sheet1!E1425,Sheet2!$H$2:$J$300,3,FALSE)</f>
        <v>DEN</v>
      </c>
      <c r="AI1403" t="str">
        <f>VLOOKUP(Sheet1!F1425,Sheet2!$H$2:$J$300,3,FALSE)</f>
        <v>PHO</v>
      </c>
      <c r="AJ1403" t="str">
        <f>VLOOKUP(Sheet1!G1425,Sheet2!$H$2:$J$300,3,FALSE)</f>
        <v>SAC</v>
      </c>
      <c r="AK1403" t="str">
        <f>VLOOKUP(Sheet1!H1425,Sheet2!$H$2:$J$300,3,FALSE)</f>
        <v>SAC</v>
      </c>
      <c r="AL1403" t="str">
        <f>VLOOKUP(Sheet1!I1425,Sheet2!$H$2:$J$300,3,FALSE)</f>
        <v>DEN</v>
      </c>
      <c r="AM1403" t="str">
        <f>VLOOKUP(Sheet1!J1425,Sheet2!$H$2:$J$300,3,FALSE)</f>
        <v>UTA</v>
      </c>
      <c r="AN1403">
        <f si="221" t="shared"/>
        <v>1</v>
      </c>
      <c r="AO1403">
        <f si="222" t="shared"/>
        <v>3</v>
      </c>
      <c r="AP1403">
        <f si="223" t="shared"/>
        <v>2</v>
      </c>
      <c r="AQ1403">
        <f si="224" t="shared"/>
        <v>2</v>
      </c>
      <c r="AR1403">
        <f si="225" t="shared"/>
        <v>2</v>
      </c>
      <c r="AS1403">
        <f si="226" t="shared"/>
        <v>3</v>
      </c>
      <c r="AT1403">
        <f si="227" t="shared"/>
        <v>3</v>
      </c>
      <c r="AU1403">
        <f si="228" t="shared"/>
        <v>2</v>
      </c>
      <c r="AV1403">
        <f si="229" t="shared"/>
        <v>1</v>
      </c>
      <c r="AW1403">
        <f si="230" t="shared"/>
        <v>3</v>
      </c>
    </row>
    <row r="1404" spans="30:49" x14ac:dyDescent="0.25">
      <c r="AD1404">
        <v>1403</v>
      </c>
      <c r="AE1404" t="str">
        <f>VLOOKUP(Sheet1!B1426,Sheet2!$H$2:$J$300,3,FALSE)</f>
        <v>SAC</v>
      </c>
      <c r="AF1404" t="str">
        <f>VLOOKUP(Sheet1!C1426,Sheet2!$H$2:$J$300,3,FALSE)</f>
        <v>ATL</v>
      </c>
      <c r="AG1404" t="str">
        <f>VLOOKUP(Sheet1!D1426,Sheet2!$H$2:$J$300,3,FALSE)</f>
        <v>PHO</v>
      </c>
      <c r="AH1404" t="str">
        <f>VLOOKUP(Sheet1!E1426,Sheet2!$H$2:$J$300,3,FALSE)</f>
        <v>MIN</v>
      </c>
      <c r="AI1404" t="str">
        <f>VLOOKUP(Sheet1!F1426,Sheet2!$H$2:$J$300,3,FALSE)</f>
        <v>PHO</v>
      </c>
      <c r="AJ1404" t="str">
        <f>VLOOKUP(Sheet1!G1426,Sheet2!$H$2:$J$300,3,FALSE)</f>
        <v>HOU</v>
      </c>
      <c r="AK1404" t="str">
        <f>VLOOKUP(Sheet1!H1426,Sheet2!$H$2:$J$300,3,FALSE)</f>
        <v>ATL</v>
      </c>
      <c r="AL1404" t="str">
        <f>VLOOKUP(Sheet1!I1426,Sheet2!$H$2:$J$300,3,FALSE)</f>
        <v>PHO</v>
      </c>
      <c r="AM1404" t="str">
        <f>VLOOKUP(Sheet1!J1426,Sheet2!$H$2:$J$300,3,FALSE)</f>
        <v>PHO</v>
      </c>
      <c r="AN1404">
        <f si="221" t="shared"/>
        <v>1</v>
      </c>
      <c r="AO1404">
        <f si="222" t="shared"/>
        <v>2</v>
      </c>
      <c r="AP1404">
        <f si="223" t="shared"/>
        <v>4</v>
      </c>
      <c r="AQ1404">
        <f si="224" t="shared"/>
        <v>1</v>
      </c>
      <c r="AR1404">
        <f si="225" t="shared"/>
        <v>4</v>
      </c>
      <c r="AS1404">
        <f si="226" t="shared"/>
        <v>1</v>
      </c>
      <c r="AT1404">
        <f si="227" t="shared"/>
        <v>2</v>
      </c>
      <c r="AU1404">
        <f si="228" t="shared"/>
        <v>4</v>
      </c>
      <c r="AV1404">
        <f si="229" t="shared"/>
        <v>4</v>
      </c>
      <c r="AW1404">
        <f si="230" t="shared"/>
        <v>4</v>
      </c>
    </row>
    <row r="1405" spans="30:49" x14ac:dyDescent="0.25">
      <c r="AD1405">
        <v>1404</v>
      </c>
      <c r="AE1405" t="str">
        <f>VLOOKUP(Sheet1!B1427,Sheet2!$H$2:$J$300,3,FALSE)</f>
        <v>PHI</v>
      </c>
      <c r="AF1405" t="str">
        <f>VLOOKUP(Sheet1!C1427,Sheet2!$H$2:$J$300,3,FALSE)</f>
        <v>SAC</v>
      </c>
      <c r="AG1405" t="str">
        <f>VLOOKUP(Sheet1!D1427,Sheet2!$H$2:$J$300,3,FALSE)</f>
        <v>PHO</v>
      </c>
      <c r="AH1405" t="str">
        <f>VLOOKUP(Sheet1!E1427,Sheet2!$H$2:$J$300,3,FALSE)</f>
        <v>DEN</v>
      </c>
      <c r="AI1405" t="str">
        <f>VLOOKUP(Sheet1!F1427,Sheet2!$H$2:$J$300,3,FALSE)</f>
        <v>ATL</v>
      </c>
      <c r="AJ1405" t="str">
        <f>VLOOKUP(Sheet1!G1427,Sheet2!$H$2:$J$300,3,FALSE)</f>
        <v>HOU</v>
      </c>
      <c r="AK1405" t="str">
        <f>VLOOKUP(Sheet1!H1427,Sheet2!$H$2:$J$300,3,FALSE)</f>
        <v>ATL</v>
      </c>
      <c r="AL1405" t="str">
        <f>VLOOKUP(Sheet1!I1427,Sheet2!$H$2:$J$300,3,FALSE)</f>
        <v>DEN</v>
      </c>
      <c r="AM1405" t="str">
        <f>VLOOKUP(Sheet1!J1427,Sheet2!$H$2:$J$300,3,FALSE)</f>
        <v>MIN</v>
      </c>
      <c r="AN1405">
        <f si="221" t="shared"/>
        <v>1</v>
      </c>
      <c r="AO1405">
        <f si="222" t="shared"/>
        <v>1</v>
      </c>
      <c r="AP1405">
        <f si="223" t="shared"/>
        <v>1</v>
      </c>
      <c r="AQ1405">
        <f si="224" t="shared"/>
        <v>2</v>
      </c>
      <c r="AR1405">
        <f si="225" t="shared"/>
        <v>2</v>
      </c>
      <c r="AS1405">
        <f si="226" t="shared"/>
        <v>1</v>
      </c>
      <c r="AT1405">
        <f si="227" t="shared"/>
        <v>2</v>
      </c>
      <c r="AU1405">
        <f si="228" t="shared"/>
        <v>2</v>
      </c>
      <c r="AV1405">
        <f si="229" t="shared"/>
        <v>1</v>
      </c>
      <c r="AW1405">
        <f si="230" t="shared"/>
        <v>2</v>
      </c>
    </row>
    <row r="1406" spans="30:49" x14ac:dyDescent="0.25">
      <c r="AD1406">
        <v>1405</v>
      </c>
      <c r="AE1406" t="str">
        <f>VLOOKUP(Sheet1!B1428,Sheet2!$H$2:$J$300,3,FALSE)</f>
        <v>UTA</v>
      </c>
      <c r="AF1406" t="str">
        <f>VLOOKUP(Sheet1!C1428,Sheet2!$H$2:$J$300,3,FALSE)</f>
        <v>MIN</v>
      </c>
      <c r="AG1406" t="str">
        <f>VLOOKUP(Sheet1!D1428,Sheet2!$H$2:$J$300,3,FALSE)</f>
        <v>PHO</v>
      </c>
      <c r="AH1406" t="str">
        <f>VLOOKUP(Sheet1!E1428,Sheet2!$H$2:$J$300,3,FALSE)</f>
        <v>DEN</v>
      </c>
      <c r="AI1406" t="str">
        <f>VLOOKUP(Sheet1!F1428,Sheet2!$H$2:$J$300,3,FALSE)</f>
        <v>DEN</v>
      </c>
      <c r="AJ1406" t="str">
        <f>VLOOKUP(Sheet1!G1428,Sheet2!$H$2:$J$300,3,FALSE)</f>
        <v>MIN</v>
      </c>
      <c r="AK1406" t="str">
        <f>VLOOKUP(Sheet1!H1428,Sheet2!$H$2:$J$300,3,FALSE)</f>
        <v>HOU</v>
      </c>
      <c r="AL1406" t="str">
        <f>VLOOKUP(Sheet1!I1428,Sheet2!$H$2:$J$300,3,FALSE)</f>
        <v>PHO</v>
      </c>
      <c r="AM1406" t="str">
        <f>VLOOKUP(Sheet1!J1428,Sheet2!$H$2:$J$300,3,FALSE)</f>
        <v>MIN</v>
      </c>
      <c r="AN1406">
        <f si="221" t="shared"/>
        <v>1</v>
      </c>
      <c r="AO1406">
        <f si="222" t="shared"/>
        <v>3</v>
      </c>
      <c r="AP1406">
        <f si="223" t="shared"/>
        <v>2</v>
      </c>
      <c r="AQ1406">
        <f si="224" t="shared"/>
        <v>2</v>
      </c>
      <c r="AR1406">
        <f si="225" t="shared"/>
        <v>2</v>
      </c>
      <c r="AS1406">
        <f si="226" t="shared"/>
        <v>3</v>
      </c>
      <c r="AT1406">
        <f si="227" t="shared"/>
        <v>1</v>
      </c>
      <c r="AU1406">
        <f si="228" t="shared"/>
        <v>2</v>
      </c>
      <c r="AV1406">
        <f si="229" t="shared"/>
        <v>3</v>
      </c>
      <c r="AW1406">
        <f si="230" t="shared"/>
        <v>3</v>
      </c>
    </row>
    <row r="1407" spans="30:49" x14ac:dyDescent="0.25">
      <c r="AD1407">
        <v>1406</v>
      </c>
      <c r="AE1407" t="str">
        <f>VLOOKUP(Sheet1!B1429,Sheet2!$H$2:$J$300,3,FALSE)</f>
        <v>PHI</v>
      </c>
      <c r="AF1407" t="str">
        <f>VLOOKUP(Sheet1!C1429,Sheet2!$H$2:$J$300,3,FALSE)</f>
        <v>MIN</v>
      </c>
      <c r="AG1407" t="str">
        <f>VLOOKUP(Sheet1!D1429,Sheet2!$H$2:$J$300,3,FALSE)</f>
        <v>PHI</v>
      </c>
      <c r="AH1407" t="str">
        <f>VLOOKUP(Sheet1!E1429,Sheet2!$H$2:$J$300,3,FALSE)</f>
        <v>DEN</v>
      </c>
      <c r="AI1407" t="str">
        <f>VLOOKUP(Sheet1!F1429,Sheet2!$H$2:$J$300,3,FALSE)</f>
        <v>DEN</v>
      </c>
      <c r="AJ1407" t="str">
        <f>VLOOKUP(Sheet1!G1429,Sheet2!$H$2:$J$300,3,FALSE)</f>
        <v>PHO</v>
      </c>
      <c r="AK1407" t="str">
        <f>VLOOKUP(Sheet1!H1429,Sheet2!$H$2:$J$300,3,FALSE)</f>
        <v>HOU</v>
      </c>
      <c r="AL1407" t="str">
        <f>VLOOKUP(Sheet1!I1429,Sheet2!$H$2:$J$300,3,FALSE)</f>
        <v>PHI</v>
      </c>
      <c r="AM1407" t="str">
        <f>VLOOKUP(Sheet1!J1429,Sheet2!$H$2:$J$300,3,FALSE)</f>
        <v>PHO</v>
      </c>
      <c r="AN1407">
        <f si="221" t="shared"/>
        <v>3</v>
      </c>
      <c r="AO1407">
        <f si="222" t="shared"/>
        <v>1</v>
      </c>
      <c r="AP1407">
        <f si="223" t="shared"/>
        <v>3</v>
      </c>
      <c r="AQ1407">
        <f si="224" t="shared"/>
        <v>2</v>
      </c>
      <c r="AR1407">
        <f si="225" t="shared"/>
        <v>2</v>
      </c>
      <c r="AS1407">
        <f si="226" t="shared"/>
        <v>2</v>
      </c>
      <c r="AT1407">
        <f si="227" t="shared"/>
        <v>1</v>
      </c>
      <c r="AU1407">
        <f si="228" t="shared"/>
        <v>3</v>
      </c>
      <c r="AV1407">
        <f si="229" t="shared"/>
        <v>2</v>
      </c>
      <c r="AW1407">
        <f si="230" t="shared"/>
        <v>3</v>
      </c>
    </row>
    <row r="1408" spans="30:49" x14ac:dyDescent="0.25">
      <c r="AD1408">
        <v>1407</v>
      </c>
      <c r="AE1408" t="str">
        <f>VLOOKUP(Sheet1!B1430,Sheet2!$H$2:$J$300,3,FALSE)</f>
        <v>PHI</v>
      </c>
      <c r="AF1408" t="str">
        <f>VLOOKUP(Sheet1!C1430,Sheet2!$H$2:$J$300,3,FALSE)</f>
        <v>PHI</v>
      </c>
      <c r="AG1408" t="str">
        <f>VLOOKUP(Sheet1!D1430,Sheet2!$H$2:$J$300,3,FALSE)</f>
        <v>PHO</v>
      </c>
      <c r="AH1408" t="str">
        <f>VLOOKUP(Sheet1!E1430,Sheet2!$H$2:$J$300,3,FALSE)</f>
        <v>DEN</v>
      </c>
      <c r="AI1408" t="str">
        <f>VLOOKUP(Sheet1!F1430,Sheet2!$H$2:$J$300,3,FALSE)</f>
        <v>PHO</v>
      </c>
      <c r="AJ1408" t="str">
        <f>VLOOKUP(Sheet1!G1430,Sheet2!$H$2:$J$300,3,FALSE)</f>
        <v>UTA</v>
      </c>
      <c r="AK1408" t="str">
        <f>VLOOKUP(Sheet1!H1430,Sheet2!$H$2:$J$300,3,FALSE)</f>
        <v>PHO</v>
      </c>
      <c r="AL1408" t="str">
        <f>VLOOKUP(Sheet1!I1430,Sheet2!$H$2:$J$300,3,FALSE)</f>
        <v>MIN</v>
      </c>
      <c r="AM1408" t="str">
        <f>VLOOKUP(Sheet1!J1430,Sheet2!$H$2:$J$300,3,FALSE)</f>
        <v>PHI</v>
      </c>
      <c r="AN1408">
        <f si="221" t="shared"/>
        <v>3</v>
      </c>
      <c r="AO1408">
        <f si="222" t="shared"/>
        <v>3</v>
      </c>
      <c r="AP1408">
        <f si="223" t="shared"/>
        <v>3</v>
      </c>
      <c r="AQ1408">
        <f si="224" t="shared"/>
        <v>1</v>
      </c>
      <c r="AR1408">
        <f si="225" t="shared"/>
        <v>3</v>
      </c>
      <c r="AS1408">
        <f si="226" t="shared"/>
        <v>1</v>
      </c>
      <c r="AT1408">
        <f si="227" t="shared"/>
        <v>3</v>
      </c>
      <c r="AU1408">
        <f si="228" t="shared"/>
        <v>1</v>
      </c>
      <c r="AV1408">
        <f si="229" t="shared"/>
        <v>3</v>
      </c>
      <c r="AW1408">
        <f si="230" t="shared"/>
        <v>3</v>
      </c>
    </row>
    <row r="1409" spans="30:49" x14ac:dyDescent="0.25">
      <c r="AD1409">
        <v>1408</v>
      </c>
      <c r="AE1409" t="str">
        <f>VLOOKUP(Sheet1!B1431,Sheet2!$H$2:$J$300,3,FALSE)</f>
        <v>PHI</v>
      </c>
      <c r="AF1409" t="str">
        <f>VLOOKUP(Sheet1!C1431,Sheet2!$H$2:$J$300,3,FALSE)</f>
        <v>SAC</v>
      </c>
      <c r="AG1409" t="str">
        <f>VLOOKUP(Sheet1!D1431,Sheet2!$H$2:$J$300,3,FALSE)</f>
        <v>PHI</v>
      </c>
      <c r="AH1409" t="str">
        <f>VLOOKUP(Sheet1!E1431,Sheet2!$H$2:$J$300,3,FALSE)</f>
        <v>DEN</v>
      </c>
      <c r="AI1409" t="str">
        <f>VLOOKUP(Sheet1!F1431,Sheet2!$H$2:$J$300,3,FALSE)</f>
        <v>PHO</v>
      </c>
      <c r="AJ1409" t="str">
        <f>VLOOKUP(Sheet1!G1431,Sheet2!$H$2:$J$300,3,FALSE)</f>
        <v>ATL</v>
      </c>
      <c r="AK1409" t="str">
        <f>VLOOKUP(Sheet1!H1431,Sheet2!$H$2:$J$300,3,FALSE)</f>
        <v>PHO</v>
      </c>
      <c r="AL1409" t="str">
        <f>VLOOKUP(Sheet1!I1431,Sheet2!$H$2:$J$300,3,FALSE)</f>
        <v>DEN</v>
      </c>
      <c r="AM1409" t="str">
        <f>VLOOKUP(Sheet1!J1431,Sheet2!$H$2:$J$300,3,FALSE)</f>
        <v>UTA</v>
      </c>
      <c r="AN1409">
        <f si="221" t="shared"/>
        <v>2</v>
      </c>
      <c r="AO1409">
        <f si="222" t="shared"/>
        <v>1</v>
      </c>
      <c r="AP1409">
        <f si="223" t="shared"/>
        <v>2</v>
      </c>
      <c r="AQ1409">
        <f si="224" t="shared"/>
        <v>2</v>
      </c>
      <c r="AR1409">
        <f si="225" t="shared"/>
        <v>2</v>
      </c>
      <c r="AS1409">
        <f si="226" t="shared"/>
        <v>1</v>
      </c>
      <c r="AT1409">
        <f si="227" t="shared"/>
        <v>2</v>
      </c>
      <c r="AU1409">
        <f si="228" t="shared"/>
        <v>2</v>
      </c>
      <c r="AV1409">
        <f si="229" t="shared"/>
        <v>1</v>
      </c>
      <c r="AW1409">
        <f si="230" t="shared"/>
        <v>2</v>
      </c>
    </row>
    <row r="1410" spans="30:49" x14ac:dyDescent="0.25">
      <c r="AD1410">
        <v>1409</v>
      </c>
      <c r="AE1410" t="str">
        <f>VLOOKUP(Sheet1!B1432,Sheet2!$H$2:$J$300,3,FALSE)</f>
        <v>PHI</v>
      </c>
      <c r="AF1410" t="str">
        <f>VLOOKUP(Sheet1!C1432,Sheet2!$H$2:$J$300,3,FALSE)</f>
        <v>PHI</v>
      </c>
      <c r="AG1410" t="str">
        <f>VLOOKUP(Sheet1!D1432,Sheet2!$H$2:$J$300,3,FALSE)</f>
        <v>PHI</v>
      </c>
      <c r="AH1410" t="str">
        <f>VLOOKUP(Sheet1!E1432,Sheet2!$H$2:$J$300,3,FALSE)</f>
        <v>DEN</v>
      </c>
      <c r="AI1410" t="str">
        <f>VLOOKUP(Sheet1!F1432,Sheet2!$H$2:$J$300,3,FALSE)</f>
        <v>DEN</v>
      </c>
      <c r="AJ1410" t="str">
        <f>VLOOKUP(Sheet1!G1432,Sheet2!$H$2:$J$300,3,FALSE)</f>
        <v>PHO</v>
      </c>
      <c r="AK1410" t="str">
        <f>VLOOKUP(Sheet1!H1432,Sheet2!$H$2:$J$300,3,FALSE)</f>
        <v>ATL</v>
      </c>
      <c r="AL1410" t="str">
        <f>VLOOKUP(Sheet1!I1432,Sheet2!$H$2:$J$300,3,FALSE)</f>
        <v>MIN</v>
      </c>
      <c r="AM1410" t="str">
        <f>VLOOKUP(Sheet1!J1432,Sheet2!$H$2:$J$300,3,FALSE)</f>
        <v>UTA</v>
      </c>
      <c r="AN1410">
        <f si="221" t="shared"/>
        <v>3</v>
      </c>
      <c r="AO1410">
        <f si="222" t="shared"/>
        <v>3</v>
      </c>
      <c r="AP1410">
        <f si="223" t="shared"/>
        <v>3</v>
      </c>
      <c r="AQ1410">
        <f si="224" t="shared"/>
        <v>2</v>
      </c>
      <c r="AR1410">
        <f si="225" t="shared"/>
        <v>2</v>
      </c>
      <c r="AS1410">
        <f si="226" t="shared"/>
        <v>1</v>
      </c>
      <c r="AT1410">
        <f si="227" t="shared"/>
        <v>1</v>
      </c>
      <c r="AU1410">
        <f si="228" t="shared"/>
        <v>1</v>
      </c>
      <c r="AV1410">
        <f si="229" t="shared"/>
        <v>1</v>
      </c>
      <c r="AW1410">
        <f si="230" t="shared"/>
        <v>3</v>
      </c>
    </row>
    <row r="1411" spans="30:49" x14ac:dyDescent="0.25">
      <c r="AD1411">
        <v>1410</v>
      </c>
      <c r="AE1411" t="str">
        <f>VLOOKUP(Sheet1!B1433,Sheet2!$H$2:$J$300,3,FALSE)</f>
        <v>PHI</v>
      </c>
      <c r="AF1411" t="str">
        <f>VLOOKUP(Sheet1!C1433,Sheet2!$H$2:$J$300,3,FALSE)</f>
        <v>MIN</v>
      </c>
      <c r="AG1411" t="str">
        <f>VLOOKUP(Sheet1!D1433,Sheet2!$H$2:$J$300,3,FALSE)</f>
        <v>PHO</v>
      </c>
      <c r="AH1411" t="str">
        <f>VLOOKUP(Sheet1!E1433,Sheet2!$H$2:$J$300,3,FALSE)</f>
        <v>DEN</v>
      </c>
      <c r="AI1411" t="str">
        <f>VLOOKUP(Sheet1!F1433,Sheet2!$H$2:$J$300,3,FALSE)</f>
        <v>DEN</v>
      </c>
      <c r="AJ1411" t="str">
        <f>VLOOKUP(Sheet1!G1433,Sheet2!$H$2:$J$300,3,FALSE)</f>
        <v>ATL</v>
      </c>
      <c r="AK1411" t="str">
        <f>VLOOKUP(Sheet1!H1433,Sheet2!$H$2:$J$300,3,FALSE)</f>
        <v>HOU</v>
      </c>
      <c r="AL1411" t="str">
        <f>VLOOKUP(Sheet1!I1433,Sheet2!$H$2:$J$300,3,FALSE)</f>
        <v>PHO</v>
      </c>
      <c r="AM1411" t="str">
        <f>VLOOKUP(Sheet1!J1433,Sheet2!$H$2:$J$300,3,FALSE)</f>
        <v>UTA</v>
      </c>
      <c r="AN1411">
        <f si="221" t="shared"/>
        <v>1</v>
      </c>
      <c r="AO1411">
        <f si="222" t="shared"/>
        <v>1</v>
      </c>
      <c r="AP1411">
        <f si="223" t="shared"/>
        <v>2</v>
      </c>
      <c r="AQ1411">
        <f si="224" t="shared"/>
        <v>2</v>
      </c>
      <c r="AR1411">
        <f si="225" t="shared"/>
        <v>2</v>
      </c>
      <c r="AS1411">
        <f si="226" t="shared"/>
        <v>1</v>
      </c>
      <c r="AT1411">
        <f si="227" t="shared"/>
        <v>1</v>
      </c>
      <c r="AU1411">
        <f si="228" t="shared"/>
        <v>2</v>
      </c>
      <c r="AV1411">
        <f si="229" t="shared"/>
        <v>1</v>
      </c>
      <c r="AW1411">
        <f si="230" t="shared"/>
        <v>2</v>
      </c>
    </row>
    <row r="1412" spans="30:49" x14ac:dyDescent="0.25">
      <c r="AD1412">
        <v>1411</v>
      </c>
      <c r="AE1412" t="str">
        <f>VLOOKUP(Sheet1!B1434,Sheet2!$H$2:$J$300,3,FALSE)</f>
        <v>ATL</v>
      </c>
      <c r="AF1412" t="str">
        <f>VLOOKUP(Sheet1!C1434,Sheet2!$H$2:$J$300,3,FALSE)</f>
        <v>MIN</v>
      </c>
      <c r="AG1412" t="str">
        <f>VLOOKUP(Sheet1!D1434,Sheet2!$H$2:$J$300,3,FALSE)</f>
        <v>PHO</v>
      </c>
      <c r="AH1412" t="str">
        <f>VLOOKUP(Sheet1!E1434,Sheet2!$H$2:$J$300,3,FALSE)</f>
        <v>DEN</v>
      </c>
      <c r="AI1412" t="str">
        <f>VLOOKUP(Sheet1!F1434,Sheet2!$H$2:$J$300,3,FALSE)</f>
        <v>UTA</v>
      </c>
      <c r="AJ1412" t="str">
        <f>VLOOKUP(Sheet1!G1434,Sheet2!$H$2:$J$300,3,FALSE)</f>
        <v>PHO</v>
      </c>
      <c r="AK1412" t="str">
        <f>VLOOKUP(Sheet1!H1434,Sheet2!$H$2:$J$300,3,FALSE)</f>
        <v>HOU</v>
      </c>
      <c r="AL1412" t="str">
        <f>VLOOKUP(Sheet1!I1434,Sheet2!$H$2:$J$300,3,FALSE)</f>
        <v>SAC</v>
      </c>
      <c r="AM1412" t="str">
        <f>VLOOKUP(Sheet1!J1434,Sheet2!$H$2:$J$300,3,FALSE)</f>
        <v>MIN</v>
      </c>
      <c r="AN1412">
        <f si="221" t="shared"/>
        <v>1</v>
      </c>
      <c r="AO1412">
        <f si="222" t="shared"/>
        <v>2</v>
      </c>
      <c r="AP1412">
        <f si="223" t="shared"/>
        <v>2</v>
      </c>
      <c r="AQ1412">
        <f si="224" t="shared"/>
        <v>1</v>
      </c>
      <c r="AR1412">
        <f si="225" t="shared"/>
        <v>1</v>
      </c>
      <c r="AS1412">
        <f si="226" t="shared"/>
        <v>2</v>
      </c>
      <c r="AT1412">
        <f si="227" t="shared"/>
        <v>1</v>
      </c>
      <c r="AU1412">
        <f si="228" t="shared"/>
        <v>1</v>
      </c>
      <c r="AV1412">
        <f si="229" t="shared"/>
        <v>2</v>
      </c>
      <c r="AW1412">
        <f si="230" t="shared"/>
        <v>2</v>
      </c>
    </row>
    <row r="1413" spans="30:49" x14ac:dyDescent="0.25">
      <c r="AD1413">
        <v>1412</v>
      </c>
      <c r="AE1413" t="str">
        <f>VLOOKUP(Sheet1!B1435,Sheet2!$H$2:$J$300,3,FALSE)</f>
        <v>ATL</v>
      </c>
      <c r="AF1413" t="str">
        <f>VLOOKUP(Sheet1!C1435,Sheet2!$H$2:$J$300,3,FALSE)</f>
        <v>MIN</v>
      </c>
      <c r="AG1413" t="str">
        <f>VLOOKUP(Sheet1!D1435,Sheet2!$H$2:$J$300,3,FALSE)</f>
        <v>HOU</v>
      </c>
      <c r="AH1413" t="str">
        <f>VLOOKUP(Sheet1!E1435,Sheet2!$H$2:$J$300,3,FALSE)</f>
        <v>DEN</v>
      </c>
      <c r="AI1413" t="str">
        <f>VLOOKUP(Sheet1!F1435,Sheet2!$H$2:$J$300,3,FALSE)</f>
        <v>DEN</v>
      </c>
      <c r="AJ1413" t="str">
        <f>VLOOKUP(Sheet1!G1435,Sheet2!$H$2:$J$300,3,FALSE)</f>
        <v>PHI</v>
      </c>
      <c r="AK1413" t="str">
        <f>VLOOKUP(Sheet1!H1435,Sheet2!$H$2:$J$300,3,FALSE)</f>
        <v>HOU</v>
      </c>
      <c r="AL1413" t="str">
        <f>VLOOKUP(Sheet1!I1435,Sheet2!$H$2:$J$300,3,FALSE)</f>
        <v>ATL</v>
      </c>
      <c r="AM1413" t="str">
        <f>VLOOKUP(Sheet1!J1435,Sheet2!$H$2:$J$300,3,FALSE)</f>
        <v>UTA</v>
      </c>
      <c r="AN1413">
        <f si="221" t="shared"/>
        <v>2</v>
      </c>
      <c r="AO1413">
        <f si="222" t="shared"/>
        <v>1</v>
      </c>
      <c r="AP1413">
        <f si="223" t="shared"/>
        <v>2</v>
      </c>
      <c r="AQ1413">
        <f si="224" t="shared"/>
        <v>2</v>
      </c>
      <c r="AR1413">
        <f si="225" t="shared"/>
        <v>2</v>
      </c>
      <c r="AS1413">
        <f si="226" t="shared"/>
        <v>1</v>
      </c>
      <c r="AT1413">
        <f si="227" t="shared"/>
        <v>2</v>
      </c>
      <c r="AU1413">
        <f si="228" t="shared"/>
        <v>2</v>
      </c>
      <c r="AV1413">
        <f si="229" t="shared"/>
        <v>1</v>
      </c>
      <c r="AW1413">
        <f si="230" t="shared"/>
        <v>2</v>
      </c>
    </row>
    <row r="1414" spans="30:49" x14ac:dyDescent="0.25">
      <c r="AD1414">
        <v>1413</v>
      </c>
      <c r="AE1414" t="str">
        <f>VLOOKUP(Sheet1!B1436,Sheet2!$H$2:$J$300,3,FALSE)</f>
        <v>UTA</v>
      </c>
      <c r="AF1414" t="str">
        <f>VLOOKUP(Sheet1!C1436,Sheet2!$H$2:$J$300,3,FALSE)</f>
        <v>MIN</v>
      </c>
      <c r="AG1414" t="str">
        <f>VLOOKUP(Sheet1!D1436,Sheet2!$H$2:$J$300,3,FALSE)</f>
        <v>PHO</v>
      </c>
      <c r="AH1414" t="str">
        <f>VLOOKUP(Sheet1!E1436,Sheet2!$H$2:$J$300,3,FALSE)</f>
        <v>PHI</v>
      </c>
      <c r="AI1414" t="str">
        <f>VLOOKUP(Sheet1!F1436,Sheet2!$H$2:$J$300,3,FALSE)</f>
        <v>PHO</v>
      </c>
      <c r="AJ1414" t="str">
        <f>VLOOKUP(Sheet1!G1436,Sheet2!$H$2:$J$300,3,FALSE)</f>
        <v>HOU</v>
      </c>
      <c r="AK1414" t="str">
        <f>VLOOKUP(Sheet1!H1436,Sheet2!$H$2:$J$300,3,FALSE)</f>
        <v>HOU</v>
      </c>
      <c r="AL1414" t="str">
        <f>VLOOKUP(Sheet1!I1436,Sheet2!$H$2:$J$300,3,FALSE)</f>
        <v>PHO</v>
      </c>
      <c r="AM1414" t="str">
        <f>VLOOKUP(Sheet1!J1436,Sheet2!$H$2:$J$300,3,FALSE)</f>
        <v>PHO</v>
      </c>
      <c r="AN1414">
        <f si="221" t="shared"/>
        <v>1</v>
      </c>
      <c r="AO1414">
        <f si="222" t="shared"/>
        <v>1</v>
      </c>
      <c r="AP1414">
        <f si="223" t="shared"/>
        <v>4</v>
      </c>
      <c r="AQ1414">
        <f si="224" t="shared"/>
        <v>1</v>
      </c>
      <c r="AR1414">
        <f si="225" t="shared"/>
        <v>4</v>
      </c>
      <c r="AS1414">
        <f si="226" t="shared"/>
        <v>2</v>
      </c>
      <c r="AT1414">
        <f si="227" t="shared"/>
        <v>2</v>
      </c>
      <c r="AU1414">
        <f si="228" t="shared"/>
        <v>4</v>
      </c>
      <c r="AV1414">
        <f si="229" t="shared"/>
        <v>4</v>
      </c>
      <c r="AW1414">
        <f si="230" t="shared"/>
        <v>4</v>
      </c>
    </row>
    <row r="1415" spans="30:49" x14ac:dyDescent="0.25">
      <c r="AD1415">
        <v>1414</v>
      </c>
      <c r="AE1415" t="str">
        <f>VLOOKUP(Sheet1!B1437,Sheet2!$H$2:$J$300,3,FALSE)</f>
        <v>PHI</v>
      </c>
      <c r="AF1415" t="str">
        <f>VLOOKUP(Sheet1!C1437,Sheet2!$H$2:$J$300,3,FALSE)</f>
        <v>UTA</v>
      </c>
      <c r="AG1415" t="str">
        <f>VLOOKUP(Sheet1!D1437,Sheet2!$H$2:$J$300,3,FALSE)</f>
        <v>HOU</v>
      </c>
      <c r="AH1415" t="str">
        <f>VLOOKUP(Sheet1!E1437,Sheet2!$H$2:$J$300,3,FALSE)</f>
        <v>DEN</v>
      </c>
      <c r="AI1415" t="str">
        <f>VLOOKUP(Sheet1!F1437,Sheet2!$H$2:$J$300,3,FALSE)</f>
        <v>ATL</v>
      </c>
      <c r="AJ1415" t="str">
        <f>VLOOKUP(Sheet1!G1437,Sheet2!$H$2:$J$300,3,FALSE)</f>
        <v>HOU</v>
      </c>
      <c r="AK1415" t="str">
        <f>VLOOKUP(Sheet1!H1437,Sheet2!$H$2:$J$300,3,FALSE)</f>
        <v>PHO</v>
      </c>
      <c r="AL1415" t="str">
        <f>VLOOKUP(Sheet1!I1437,Sheet2!$H$2:$J$300,3,FALSE)</f>
        <v>DEN</v>
      </c>
      <c r="AM1415" t="str">
        <f>VLOOKUP(Sheet1!J1437,Sheet2!$H$2:$J$300,3,FALSE)</f>
        <v>PHO</v>
      </c>
      <c r="AN1415">
        <f si="221" t="shared"/>
        <v>1</v>
      </c>
      <c r="AO1415">
        <f si="222" t="shared"/>
        <v>1</v>
      </c>
      <c r="AP1415">
        <f si="223" t="shared"/>
        <v>2</v>
      </c>
      <c r="AQ1415">
        <f si="224" t="shared"/>
        <v>2</v>
      </c>
      <c r="AR1415">
        <f si="225" t="shared"/>
        <v>1</v>
      </c>
      <c r="AS1415">
        <f si="226" t="shared"/>
        <v>2</v>
      </c>
      <c r="AT1415">
        <f si="227" t="shared"/>
        <v>2</v>
      </c>
      <c r="AU1415">
        <f si="228" t="shared"/>
        <v>2</v>
      </c>
      <c r="AV1415">
        <f si="229" t="shared"/>
        <v>2</v>
      </c>
      <c r="AW1415">
        <f si="230" t="shared"/>
        <v>2</v>
      </c>
    </row>
    <row r="1416" spans="30:49" x14ac:dyDescent="0.25">
      <c r="AD1416">
        <v>1415</v>
      </c>
      <c r="AE1416" t="str">
        <f>VLOOKUP(Sheet1!B1438,Sheet2!$H$2:$J$300,3,FALSE)</f>
        <v>PHI</v>
      </c>
      <c r="AF1416" t="str">
        <f>VLOOKUP(Sheet1!C1438,Sheet2!$H$2:$J$300,3,FALSE)</f>
        <v>SAC</v>
      </c>
      <c r="AG1416" t="str">
        <f>VLOOKUP(Sheet1!D1438,Sheet2!$H$2:$J$300,3,FALSE)</f>
        <v>PHO</v>
      </c>
      <c r="AH1416" t="str">
        <f>VLOOKUP(Sheet1!E1438,Sheet2!$H$2:$J$300,3,FALSE)</f>
        <v>DEN</v>
      </c>
      <c r="AI1416" t="str">
        <f>VLOOKUP(Sheet1!F1438,Sheet2!$H$2:$J$300,3,FALSE)</f>
        <v>PHO</v>
      </c>
      <c r="AJ1416" t="str">
        <f>VLOOKUP(Sheet1!G1438,Sheet2!$H$2:$J$300,3,FALSE)</f>
        <v>PHO</v>
      </c>
      <c r="AK1416" t="str">
        <f>VLOOKUP(Sheet1!H1438,Sheet2!$H$2:$J$300,3,FALSE)</f>
        <v>DEN</v>
      </c>
      <c r="AL1416" t="str">
        <f>VLOOKUP(Sheet1!I1438,Sheet2!$H$2:$J$300,3,FALSE)</f>
        <v>DEN</v>
      </c>
      <c r="AM1416" t="str">
        <f>VLOOKUP(Sheet1!J1438,Sheet2!$H$2:$J$300,3,FALSE)</f>
        <v>UTA</v>
      </c>
      <c r="AN1416">
        <f si="221" t="shared"/>
        <v>1</v>
      </c>
      <c r="AO1416">
        <f si="222" t="shared"/>
        <v>1</v>
      </c>
      <c r="AP1416">
        <f si="223" t="shared"/>
        <v>3</v>
      </c>
      <c r="AQ1416">
        <f si="224" t="shared"/>
        <v>3</v>
      </c>
      <c r="AR1416">
        <f si="225" t="shared"/>
        <v>3</v>
      </c>
      <c r="AS1416">
        <f si="226" t="shared"/>
        <v>3</v>
      </c>
      <c r="AT1416">
        <f si="227" t="shared"/>
        <v>3</v>
      </c>
      <c r="AU1416">
        <f si="228" t="shared"/>
        <v>3</v>
      </c>
      <c r="AV1416">
        <f si="229" t="shared"/>
        <v>1</v>
      </c>
      <c r="AW1416">
        <f si="230" t="shared"/>
        <v>3</v>
      </c>
    </row>
    <row r="1417" spans="30:49" x14ac:dyDescent="0.25">
      <c r="AD1417">
        <v>1416</v>
      </c>
      <c r="AE1417" t="str">
        <f>VLOOKUP(Sheet1!B1439,Sheet2!$H$2:$J$300,3,FALSE)</f>
        <v>PHI</v>
      </c>
      <c r="AF1417" t="str">
        <f>VLOOKUP(Sheet1!C1439,Sheet2!$H$2:$J$300,3,FALSE)</f>
        <v>PHI</v>
      </c>
      <c r="AG1417" t="str">
        <f>VLOOKUP(Sheet1!D1439,Sheet2!$H$2:$J$300,3,FALSE)</f>
        <v>PHO</v>
      </c>
      <c r="AH1417" t="str">
        <f>VLOOKUP(Sheet1!E1439,Sheet2!$H$2:$J$300,3,FALSE)</f>
        <v>DEN</v>
      </c>
      <c r="AI1417" t="str">
        <f>VLOOKUP(Sheet1!F1439,Sheet2!$H$2:$J$300,3,FALSE)</f>
        <v>PHO</v>
      </c>
      <c r="AJ1417" t="str">
        <f>VLOOKUP(Sheet1!G1439,Sheet2!$H$2:$J$300,3,FALSE)</f>
        <v>ATL</v>
      </c>
      <c r="AK1417" t="str">
        <f>VLOOKUP(Sheet1!H1439,Sheet2!$H$2:$J$300,3,FALSE)</f>
        <v>ATL</v>
      </c>
      <c r="AL1417" t="str">
        <f>VLOOKUP(Sheet1!I1439,Sheet2!$H$2:$J$300,3,FALSE)</f>
        <v>PHO</v>
      </c>
      <c r="AM1417" t="str">
        <f>VLOOKUP(Sheet1!J1439,Sheet2!$H$2:$J$300,3,FALSE)</f>
        <v>UTA</v>
      </c>
      <c r="AN1417">
        <f si="221" t="shared"/>
        <v>2</v>
      </c>
      <c r="AO1417">
        <f si="222" t="shared"/>
        <v>2</v>
      </c>
      <c r="AP1417">
        <f si="223" t="shared"/>
        <v>3</v>
      </c>
      <c r="AQ1417">
        <f si="224" t="shared"/>
        <v>1</v>
      </c>
      <c r="AR1417">
        <f si="225" t="shared"/>
        <v>3</v>
      </c>
      <c r="AS1417">
        <f si="226" t="shared"/>
        <v>2</v>
      </c>
      <c r="AT1417">
        <f si="227" t="shared"/>
        <v>2</v>
      </c>
      <c r="AU1417">
        <f si="228" t="shared"/>
        <v>3</v>
      </c>
      <c r="AV1417">
        <f si="229" t="shared"/>
        <v>1</v>
      </c>
      <c r="AW1417">
        <f si="230" t="shared"/>
        <v>3</v>
      </c>
    </row>
    <row r="1418" spans="30:49" x14ac:dyDescent="0.25">
      <c r="AD1418">
        <v>1417</v>
      </c>
      <c r="AE1418" t="str">
        <f>VLOOKUP(Sheet1!B1440,Sheet2!$H$2:$J$300,3,FALSE)</f>
        <v>PHI</v>
      </c>
      <c r="AF1418" t="str">
        <f>VLOOKUP(Sheet1!C1440,Sheet2!$H$2:$J$300,3,FALSE)</f>
        <v>PHO</v>
      </c>
      <c r="AG1418" t="str">
        <f>VLOOKUP(Sheet1!D1440,Sheet2!$H$2:$J$300,3,FALSE)</f>
        <v>HOU</v>
      </c>
      <c r="AH1418" t="str">
        <f>VLOOKUP(Sheet1!E1440,Sheet2!$H$2:$J$300,3,FALSE)</f>
        <v>DEN</v>
      </c>
      <c r="AI1418" t="str">
        <f>VLOOKUP(Sheet1!F1440,Sheet2!$H$2:$J$300,3,FALSE)</f>
        <v>PHI</v>
      </c>
      <c r="AJ1418" t="str">
        <f>VLOOKUP(Sheet1!G1440,Sheet2!$H$2:$J$300,3,FALSE)</f>
        <v>HOU</v>
      </c>
      <c r="AK1418" t="str">
        <f>VLOOKUP(Sheet1!H1440,Sheet2!$H$2:$J$300,3,FALSE)</f>
        <v>SAC</v>
      </c>
      <c r="AL1418" t="str">
        <f>VLOOKUP(Sheet1!I1440,Sheet2!$H$2:$J$300,3,FALSE)</f>
        <v>DEN</v>
      </c>
      <c r="AM1418" t="str">
        <f>VLOOKUP(Sheet1!J1440,Sheet2!$H$2:$J$300,3,FALSE)</f>
        <v>UTA</v>
      </c>
      <c r="AN1418">
        <f si="221" t="shared"/>
        <v>2</v>
      </c>
      <c r="AO1418">
        <f si="222" t="shared"/>
        <v>1</v>
      </c>
      <c r="AP1418">
        <f si="223" t="shared"/>
        <v>2</v>
      </c>
      <c r="AQ1418">
        <f si="224" t="shared"/>
        <v>2</v>
      </c>
      <c r="AR1418">
        <f si="225" t="shared"/>
        <v>2</v>
      </c>
      <c r="AS1418">
        <f si="226" t="shared"/>
        <v>2</v>
      </c>
      <c r="AT1418">
        <f si="227" t="shared"/>
        <v>1</v>
      </c>
      <c r="AU1418">
        <f si="228" t="shared"/>
        <v>2</v>
      </c>
      <c r="AV1418">
        <f si="229" t="shared"/>
        <v>1</v>
      </c>
      <c r="AW1418">
        <f si="230" t="shared"/>
        <v>2</v>
      </c>
    </row>
    <row r="1419" spans="30:49" x14ac:dyDescent="0.25">
      <c r="AD1419">
        <v>1418</v>
      </c>
      <c r="AE1419" t="str">
        <f>VLOOKUP(Sheet1!B1441,Sheet2!$H$2:$J$300,3,FALSE)</f>
        <v>UTA</v>
      </c>
      <c r="AF1419" t="str">
        <f>VLOOKUP(Sheet1!C1441,Sheet2!$H$2:$J$300,3,FALSE)</f>
        <v>MIN</v>
      </c>
      <c r="AG1419" t="str">
        <f>VLOOKUP(Sheet1!D1441,Sheet2!$H$2:$J$300,3,FALSE)</f>
        <v>PHO</v>
      </c>
      <c r="AH1419" t="str">
        <f>VLOOKUP(Sheet1!E1441,Sheet2!$H$2:$J$300,3,FALSE)</f>
        <v>PHI</v>
      </c>
      <c r="AI1419" t="str">
        <f>VLOOKUP(Sheet1!F1441,Sheet2!$H$2:$J$300,3,FALSE)</f>
        <v>DEN</v>
      </c>
      <c r="AJ1419" t="str">
        <f>VLOOKUP(Sheet1!G1441,Sheet2!$H$2:$J$300,3,FALSE)</f>
        <v>PHI</v>
      </c>
      <c r="AK1419" t="str">
        <f>VLOOKUP(Sheet1!H1441,Sheet2!$H$2:$J$300,3,FALSE)</f>
        <v>SAC</v>
      </c>
      <c r="AL1419" t="str">
        <f>VLOOKUP(Sheet1!I1441,Sheet2!$H$2:$J$300,3,FALSE)</f>
        <v>PHO</v>
      </c>
      <c r="AM1419" t="str">
        <f>VLOOKUP(Sheet1!J1441,Sheet2!$H$2:$J$300,3,FALSE)</f>
        <v>MIN</v>
      </c>
      <c r="AN1419">
        <f si="221" t="shared"/>
        <v>1</v>
      </c>
      <c r="AO1419">
        <f si="222" t="shared"/>
        <v>2</v>
      </c>
      <c r="AP1419">
        <f si="223" t="shared"/>
        <v>2</v>
      </c>
      <c r="AQ1419">
        <f si="224" t="shared"/>
        <v>2</v>
      </c>
      <c r="AR1419">
        <f si="225" t="shared"/>
        <v>1</v>
      </c>
      <c r="AS1419">
        <f si="226" t="shared"/>
        <v>2</v>
      </c>
      <c r="AT1419">
        <f si="227" t="shared"/>
        <v>1</v>
      </c>
      <c r="AU1419">
        <f si="228" t="shared"/>
        <v>2</v>
      </c>
      <c r="AV1419">
        <f si="229" t="shared"/>
        <v>2</v>
      </c>
      <c r="AW1419">
        <f si="230" t="shared"/>
        <v>2</v>
      </c>
    </row>
    <row r="1420" spans="30:49" x14ac:dyDescent="0.25">
      <c r="AD1420">
        <v>1419</v>
      </c>
      <c r="AE1420" t="str">
        <f>VLOOKUP(Sheet1!B1442,Sheet2!$H$2:$J$300,3,FALSE)</f>
        <v>ATL</v>
      </c>
      <c r="AF1420" t="str">
        <f>VLOOKUP(Sheet1!C1442,Sheet2!$H$2:$J$300,3,FALSE)</f>
        <v>MIN</v>
      </c>
      <c r="AG1420" t="str">
        <f>VLOOKUP(Sheet1!D1442,Sheet2!$H$2:$J$300,3,FALSE)</f>
        <v>PHI</v>
      </c>
      <c r="AH1420" t="str">
        <f>VLOOKUP(Sheet1!E1442,Sheet2!$H$2:$J$300,3,FALSE)</f>
        <v>MIN</v>
      </c>
      <c r="AI1420" t="str">
        <f>VLOOKUP(Sheet1!F1442,Sheet2!$H$2:$J$300,3,FALSE)</f>
        <v>PHO</v>
      </c>
      <c r="AJ1420" t="str">
        <f>VLOOKUP(Sheet1!G1442,Sheet2!$H$2:$J$300,3,FALSE)</f>
        <v>UTA</v>
      </c>
      <c r="AK1420" t="str">
        <f>VLOOKUP(Sheet1!H1442,Sheet2!$H$2:$J$300,3,FALSE)</f>
        <v>PHO</v>
      </c>
      <c r="AL1420" t="str">
        <f>VLOOKUP(Sheet1!I1442,Sheet2!$H$2:$J$300,3,FALSE)</f>
        <v>DEN</v>
      </c>
      <c r="AM1420" t="str">
        <f>VLOOKUP(Sheet1!J1442,Sheet2!$H$2:$J$300,3,FALSE)</f>
        <v>MIN</v>
      </c>
      <c r="AN1420">
        <f si="221" t="shared"/>
        <v>1</v>
      </c>
      <c r="AO1420">
        <f si="222" t="shared"/>
        <v>3</v>
      </c>
      <c r="AP1420">
        <f si="223" t="shared"/>
        <v>1</v>
      </c>
      <c r="AQ1420">
        <f si="224" t="shared"/>
        <v>3</v>
      </c>
      <c r="AR1420">
        <f si="225" t="shared"/>
        <v>2</v>
      </c>
      <c r="AS1420">
        <f si="226" t="shared"/>
        <v>1</v>
      </c>
      <c r="AT1420">
        <f si="227" t="shared"/>
        <v>2</v>
      </c>
      <c r="AU1420">
        <f si="228" t="shared"/>
        <v>1</v>
      </c>
      <c r="AV1420">
        <f si="229" t="shared"/>
        <v>3</v>
      </c>
      <c r="AW1420">
        <f si="230" t="shared"/>
        <v>3</v>
      </c>
    </row>
    <row r="1421" spans="30:49" x14ac:dyDescent="0.25">
      <c r="AD1421">
        <v>1420</v>
      </c>
      <c r="AE1421" t="str">
        <f>VLOOKUP(Sheet1!B1443,Sheet2!$H$2:$J$300,3,FALSE)</f>
        <v>PHI</v>
      </c>
      <c r="AF1421" t="str">
        <f>VLOOKUP(Sheet1!C1443,Sheet2!$H$2:$J$300,3,FALSE)</f>
        <v>UTA</v>
      </c>
      <c r="AG1421" t="str">
        <f>VLOOKUP(Sheet1!D1443,Sheet2!$H$2:$J$300,3,FALSE)</f>
        <v>PHI</v>
      </c>
      <c r="AH1421" t="str">
        <f>VLOOKUP(Sheet1!E1443,Sheet2!$H$2:$J$300,3,FALSE)</f>
        <v>DEN</v>
      </c>
      <c r="AI1421" t="str">
        <f>VLOOKUP(Sheet1!F1443,Sheet2!$H$2:$J$300,3,FALSE)</f>
        <v>PHO</v>
      </c>
      <c r="AJ1421" t="str">
        <f>VLOOKUP(Sheet1!G1443,Sheet2!$H$2:$J$300,3,FALSE)</f>
        <v>HOU</v>
      </c>
      <c r="AK1421" t="str">
        <f>VLOOKUP(Sheet1!H1443,Sheet2!$H$2:$J$300,3,FALSE)</f>
        <v>PHO</v>
      </c>
      <c r="AL1421" t="str">
        <f>VLOOKUP(Sheet1!I1443,Sheet2!$H$2:$J$300,3,FALSE)</f>
        <v>MIN</v>
      </c>
      <c r="AM1421" t="str">
        <f>VLOOKUP(Sheet1!J1443,Sheet2!$H$2:$J$300,3,FALSE)</f>
        <v>PHI</v>
      </c>
      <c r="AN1421">
        <f si="221" t="shared"/>
        <v>3</v>
      </c>
      <c r="AO1421">
        <f si="222" t="shared"/>
        <v>1</v>
      </c>
      <c r="AP1421">
        <f si="223" t="shared"/>
        <v>3</v>
      </c>
      <c r="AQ1421">
        <f si="224" t="shared"/>
        <v>1</v>
      </c>
      <c r="AR1421">
        <f si="225" t="shared"/>
        <v>2</v>
      </c>
      <c r="AS1421">
        <f si="226" t="shared"/>
        <v>1</v>
      </c>
      <c r="AT1421">
        <f si="227" t="shared"/>
        <v>2</v>
      </c>
      <c r="AU1421">
        <f si="228" t="shared"/>
        <v>1</v>
      </c>
      <c r="AV1421">
        <f si="229" t="shared"/>
        <v>3</v>
      </c>
      <c r="AW1421">
        <f si="230" t="shared"/>
        <v>3</v>
      </c>
    </row>
    <row r="1422" spans="30:49" x14ac:dyDescent="0.25">
      <c r="AD1422">
        <v>1421</v>
      </c>
      <c r="AE1422" t="str">
        <f>VLOOKUP(Sheet1!B1444,Sheet2!$H$2:$J$300,3,FALSE)</f>
        <v>SAC</v>
      </c>
      <c r="AF1422" t="str">
        <f>VLOOKUP(Sheet1!C1444,Sheet2!$H$2:$J$300,3,FALSE)</f>
        <v>PHI</v>
      </c>
      <c r="AG1422" t="str">
        <f>VLOOKUP(Sheet1!D1444,Sheet2!$H$2:$J$300,3,FALSE)</f>
        <v>PHO</v>
      </c>
      <c r="AH1422" t="str">
        <f>VLOOKUP(Sheet1!E1444,Sheet2!$H$2:$J$300,3,FALSE)</f>
        <v>DEN</v>
      </c>
      <c r="AI1422" t="str">
        <f>VLOOKUP(Sheet1!F1444,Sheet2!$H$2:$J$300,3,FALSE)</f>
        <v>PHO</v>
      </c>
      <c r="AJ1422" t="str">
        <f>VLOOKUP(Sheet1!G1444,Sheet2!$H$2:$J$300,3,FALSE)</f>
        <v>PHO</v>
      </c>
      <c r="AK1422" t="str">
        <f>VLOOKUP(Sheet1!H1444,Sheet2!$H$2:$J$300,3,FALSE)</f>
        <v>HOU</v>
      </c>
      <c r="AL1422" t="str">
        <f>VLOOKUP(Sheet1!I1444,Sheet2!$H$2:$J$300,3,FALSE)</f>
        <v>ATL</v>
      </c>
      <c r="AM1422" t="str">
        <f>VLOOKUP(Sheet1!J1444,Sheet2!$H$2:$J$300,3,FALSE)</f>
        <v>UTA</v>
      </c>
      <c r="AN1422">
        <f si="221" t="shared"/>
        <v>1</v>
      </c>
      <c r="AO1422">
        <f si="222" t="shared"/>
        <v>1</v>
      </c>
      <c r="AP1422">
        <f si="223" t="shared"/>
        <v>3</v>
      </c>
      <c r="AQ1422">
        <f si="224" t="shared"/>
        <v>1</v>
      </c>
      <c r="AR1422">
        <f si="225" t="shared"/>
        <v>3</v>
      </c>
      <c r="AS1422">
        <f si="226" t="shared"/>
        <v>3</v>
      </c>
      <c r="AT1422">
        <f si="227" t="shared"/>
        <v>1</v>
      </c>
      <c r="AU1422">
        <f si="228" t="shared"/>
        <v>1</v>
      </c>
      <c r="AV1422">
        <f si="229" t="shared"/>
        <v>1</v>
      </c>
      <c r="AW1422">
        <f si="230" t="shared"/>
        <v>3</v>
      </c>
    </row>
    <row r="1423" spans="30:49" x14ac:dyDescent="0.25">
      <c r="AD1423">
        <v>1422</v>
      </c>
      <c r="AE1423" t="str">
        <f>VLOOKUP(Sheet1!B1445,Sheet2!$H$2:$J$300,3,FALSE)</f>
        <v>PHI</v>
      </c>
      <c r="AF1423" t="str">
        <f>VLOOKUP(Sheet1!C1445,Sheet2!$H$2:$J$300,3,FALSE)</f>
        <v>UTA</v>
      </c>
      <c r="AG1423" t="str">
        <f>VLOOKUP(Sheet1!D1445,Sheet2!$H$2:$J$300,3,FALSE)</f>
        <v>PHO</v>
      </c>
      <c r="AH1423" t="str">
        <f>VLOOKUP(Sheet1!E1445,Sheet2!$H$2:$J$300,3,FALSE)</f>
        <v>DEN</v>
      </c>
      <c r="AI1423" t="str">
        <f>VLOOKUP(Sheet1!F1445,Sheet2!$H$2:$J$300,3,FALSE)</f>
        <v>PHO</v>
      </c>
      <c r="AJ1423" t="str">
        <f>VLOOKUP(Sheet1!G1445,Sheet2!$H$2:$J$300,3,FALSE)</f>
        <v>PHI</v>
      </c>
      <c r="AK1423" t="str">
        <f>VLOOKUP(Sheet1!H1445,Sheet2!$H$2:$J$300,3,FALSE)</f>
        <v>SAC</v>
      </c>
      <c r="AL1423" t="str">
        <f>VLOOKUP(Sheet1!I1445,Sheet2!$H$2:$J$300,3,FALSE)</f>
        <v>DEN</v>
      </c>
      <c r="AM1423" t="str">
        <f>VLOOKUP(Sheet1!J1445,Sheet2!$H$2:$J$300,3,FALSE)</f>
        <v>MIN</v>
      </c>
      <c r="AN1423">
        <f si="221" t="shared"/>
        <v>2</v>
      </c>
      <c r="AO1423">
        <f si="222" t="shared"/>
        <v>1</v>
      </c>
      <c r="AP1423">
        <f si="223" t="shared"/>
        <v>2</v>
      </c>
      <c r="AQ1423">
        <f si="224" t="shared"/>
        <v>2</v>
      </c>
      <c r="AR1423">
        <f si="225" t="shared"/>
        <v>2</v>
      </c>
      <c r="AS1423">
        <f si="226" t="shared"/>
        <v>2</v>
      </c>
      <c r="AT1423">
        <f si="227" t="shared"/>
        <v>1</v>
      </c>
      <c r="AU1423">
        <f si="228" t="shared"/>
        <v>2</v>
      </c>
      <c r="AV1423">
        <f si="229" t="shared"/>
        <v>1</v>
      </c>
      <c r="AW1423">
        <f si="230" t="shared"/>
        <v>2</v>
      </c>
    </row>
    <row r="1424" spans="30:49" x14ac:dyDescent="0.25">
      <c r="AD1424">
        <v>1423</v>
      </c>
      <c r="AE1424" t="str">
        <f>VLOOKUP(Sheet1!B1446,Sheet2!$H$2:$J$300,3,FALSE)</f>
        <v>PHI</v>
      </c>
      <c r="AF1424" t="str">
        <f>VLOOKUP(Sheet1!C1446,Sheet2!$H$2:$J$300,3,FALSE)</f>
        <v>ATL</v>
      </c>
      <c r="AG1424" t="str">
        <f>VLOOKUP(Sheet1!D1446,Sheet2!$H$2:$J$300,3,FALSE)</f>
        <v>DEN</v>
      </c>
      <c r="AH1424" t="str">
        <f>VLOOKUP(Sheet1!E1446,Sheet2!$H$2:$J$300,3,FALSE)</f>
        <v>DEN</v>
      </c>
      <c r="AI1424" t="str">
        <f>VLOOKUP(Sheet1!F1446,Sheet2!$H$2:$J$300,3,FALSE)</f>
        <v>PHO</v>
      </c>
      <c r="AJ1424" t="str">
        <f>VLOOKUP(Sheet1!G1446,Sheet2!$H$2:$J$300,3,FALSE)</f>
        <v>PHO</v>
      </c>
      <c r="AK1424" t="str">
        <f>VLOOKUP(Sheet1!H1446,Sheet2!$H$2:$J$300,3,FALSE)</f>
        <v>HOU</v>
      </c>
      <c r="AL1424" t="str">
        <f>VLOOKUP(Sheet1!I1446,Sheet2!$H$2:$J$300,3,FALSE)</f>
        <v>ATL</v>
      </c>
      <c r="AM1424" t="str">
        <f>VLOOKUP(Sheet1!J1446,Sheet2!$H$2:$J$300,3,FALSE)</f>
        <v>MIN</v>
      </c>
      <c r="AN1424">
        <f si="221" t="shared"/>
        <v>1</v>
      </c>
      <c r="AO1424">
        <f si="222" t="shared"/>
        <v>2</v>
      </c>
      <c r="AP1424">
        <f si="223" t="shared"/>
        <v>2</v>
      </c>
      <c r="AQ1424">
        <f si="224" t="shared"/>
        <v>2</v>
      </c>
      <c r="AR1424">
        <f si="225" t="shared"/>
        <v>2</v>
      </c>
      <c r="AS1424">
        <f si="226" t="shared"/>
        <v>2</v>
      </c>
      <c r="AT1424">
        <f si="227" t="shared"/>
        <v>1</v>
      </c>
      <c r="AU1424">
        <f si="228" t="shared"/>
        <v>2</v>
      </c>
      <c r="AV1424">
        <f si="229" t="shared"/>
        <v>1</v>
      </c>
      <c r="AW1424">
        <f si="230" t="shared"/>
        <v>2</v>
      </c>
    </row>
    <row r="1425" spans="30:49" x14ac:dyDescent="0.25">
      <c r="AD1425">
        <v>1424</v>
      </c>
      <c r="AE1425" t="str">
        <f>VLOOKUP(Sheet1!B1447,Sheet2!$H$2:$J$300,3,FALSE)</f>
        <v>SAC</v>
      </c>
      <c r="AF1425" t="str">
        <f>VLOOKUP(Sheet1!C1447,Sheet2!$H$2:$J$300,3,FALSE)</f>
        <v>PHI</v>
      </c>
      <c r="AG1425" t="str">
        <f>VLOOKUP(Sheet1!D1447,Sheet2!$H$2:$J$300,3,FALSE)</f>
        <v>PHI</v>
      </c>
      <c r="AH1425" t="str">
        <f>VLOOKUP(Sheet1!E1447,Sheet2!$H$2:$J$300,3,FALSE)</f>
        <v>DEN</v>
      </c>
      <c r="AI1425" t="str">
        <f>VLOOKUP(Sheet1!F1447,Sheet2!$H$2:$J$300,3,FALSE)</f>
        <v>DEN</v>
      </c>
      <c r="AJ1425" t="str">
        <f>VLOOKUP(Sheet1!G1447,Sheet2!$H$2:$J$300,3,FALSE)</f>
        <v>UTA</v>
      </c>
      <c r="AK1425" t="str">
        <f>VLOOKUP(Sheet1!H1447,Sheet2!$H$2:$J$300,3,FALSE)</f>
        <v>HOU</v>
      </c>
      <c r="AL1425" t="str">
        <f>VLOOKUP(Sheet1!I1447,Sheet2!$H$2:$J$300,3,FALSE)</f>
        <v>DEN</v>
      </c>
      <c r="AM1425" t="str">
        <f>VLOOKUP(Sheet1!J1447,Sheet2!$H$2:$J$300,3,FALSE)</f>
        <v>DEN</v>
      </c>
      <c r="AN1425">
        <f si="221" t="shared"/>
        <v>1</v>
      </c>
      <c r="AO1425">
        <f si="222" t="shared"/>
        <v>2</v>
      </c>
      <c r="AP1425">
        <f si="223" t="shared"/>
        <v>2</v>
      </c>
      <c r="AQ1425">
        <f si="224" t="shared"/>
        <v>4</v>
      </c>
      <c r="AR1425">
        <f si="225" t="shared"/>
        <v>4</v>
      </c>
      <c r="AS1425">
        <f si="226" t="shared"/>
        <v>1</v>
      </c>
      <c r="AT1425">
        <f si="227" t="shared"/>
        <v>1</v>
      </c>
      <c r="AU1425">
        <f si="228" t="shared"/>
        <v>4</v>
      </c>
      <c r="AV1425">
        <f si="229" t="shared"/>
        <v>4</v>
      </c>
      <c r="AW1425">
        <f si="230" t="shared"/>
        <v>4</v>
      </c>
    </row>
    <row r="1426" spans="30:49" x14ac:dyDescent="0.25">
      <c r="AD1426">
        <v>1425</v>
      </c>
      <c r="AE1426" t="str">
        <f>VLOOKUP(Sheet1!B1448,Sheet2!$H$2:$J$300,3,FALSE)</f>
        <v>PHI</v>
      </c>
      <c r="AF1426" t="str">
        <f>VLOOKUP(Sheet1!C1448,Sheet2!$H$2:$J$300,3,FALSE)</f>
        <v>PHI</v>
      </c>
      <c r="AG1426" t="str">
        <f>VLOOKUP(Sheet1!D1448,Sheet2!$H$2:$J$300,3,FALSE)</f>
        <v>PHI</v>
      </c>
      <c r="AH1426" t="str">
        <f>VLOOKUP(Sheet1!E1448,Sheet2!$H$2:$J$300,3,FALSE)</f>
        <v>DEN</v>
      </c>
      <c r="AI1426" t="str">
        <f>VLOOKUP(Sheet1!F1448,Sheet2!$H$2:$J$300,3,FALSE)</f>
        <v>DEN</v>
      </c>
      <c r="AJ1426" t="str">
        <f>VLOOKUP(Sheet1!G1448,Sheet2!$H$2:$J$300,3,FALSE)</f>
        <v>ATL</v>
      </c>
      <c r="AK1426" t="str">
        <f>VLOOKUP(Sheet1!H1448,Sheet2!$H$2:$J$300,3,FALSE)</f>
        <v>ATL</v>
      </c>
      <c r="AL1426" t="str">
        <f>VLOOKUP(Sheet1!I1448,Sheet2!$H$2:$J$300,3,FALSE)</f>
        <v>DEN</v>
      </c>
      <c r="AM1426" t="str">
        <f>VLOOKUP(Sheet1!J1448,Sheet2!$H$2:$J$300,3,FALSE)</f>
        <v>MIN</v>
      </c>
      <c r="AN1426">
        <f si="221" t="shared"/>
        <v>3</v>
      </c>
      <c r="AO1426">
        <f si="222" t="shared"/>
        <v>3</v>
      </c>
      <c r="AP1426">
        <f si="223" t="shared"/>
        <v>3</v>
      </c>
      <c r="AQ1426">
        <f si="224" t="shared"/>
        <v>3</v>
      </c>
      <c r="AR1426">
        <f si="225" t="shared"/>
        <v>3</v>
      </c>
      <c r="AS1426">
        <f si="226" t="shared"/>
        <v>2</v>
      </c>
      <c r="AT1426">
        <f si="227" t="shared"/>
        <v>2</v>
      </c>
      <c r="AU1426">
        <f si="228" t="shared"/>
        <v>3</v>
      </c>
      <c r="AV1426">
        <f si="229" t="shared"/>
        <v>1</v>
      </c>
      <c r="AW1426">
        <f si="230" t="shared"/>
        <v>3</v>
      </c>
    </row>
    <row r="1427" spans="30:49" x14ac:dyDescent="0.25">
      <c r="AD1427">
        <v>1426</v>
      </c>
      <c r="AE1427" t="str">
        <f>VLOOKUP(Sheet1!B1449,Sheet2!$H$2:$J$300,3,FALSE)</f>
        <v>PHI</v>
      </c>
      <c r="AF1427" t="str">
        <f>VLOOKUP(Sheet1!C1449,Sheet2!$H$2:$J$300,3,FALSE)</f>
        <v>MIN</v>
      </c>
      <c r="AG1427" t="str">
        <f>VLOOKUP(Sheet1!D1449,Sheet2!$H$2:$J$300,3,FALSE)</f>
        <v>PHI</v>
      </c>
      <c r="AH1427" t="str">
        <f>VLOOKUP(Sheet1!E1449,Sheet2!$H$2:$J$300,3,FALSE)</f>
        <v>DEN</v>
      </c>
      <c r="AI1427" t="str">
        <f>VLOOKUP(Sheet1!F1449,Sheet2!$H$2:$J$300,3,FALSE)</f>
        <v>DEN</v>
      </c>
      <c r="AJ1427" t="str">
        <f>VLOOKUP(Sheet1!G1449,Sheet2!$H$2:$J$300,3,FALSE)</f>
        <v>PHO</v>
      </c>
      <c r="AK1427" t="str">
        <f>VLOOKUP(Sheet1!H1449,Sheet2!$H$2:$J$300,3,FALSE)</f>
        <v>DEN</v>
      </c>
      <c r="AL1427" t="str">
        <f>VLOOKUP(Sheet1!I1449,Sheet2!$H$2:$J$300,3,FALSE)</f>
        <v>PHO</v>
      </c>
      <c r="AM1427" t="str">
        <f>VLOOKUP(Sheet1!J1449,Sheet2!$H$2:$J$300,3,FALSE)</f>
        <v>MIN</v>
      </c>
      <c r="AN1427">
        <f si="221" t="shared"/>
        <v>2</v>
      </c>
      <c r="AO1427">
        <f si="222" t="shared"/>
        <v>2</v>
      </c>
      <c r="AP1427">
        <f si="223" t="shared"/>
        <v>2</v>
      </c>
      <c r="AQ1427">
        <f si="224" t="shared"/>
        <v>3</v>
      </c>
      <c r="AR1427">
        <f si="225" t="shared"/>
        <v>3</v>
      </c>
      <c r="AS1427">
        <f si="226" t="shared"/>
        <v>2</v>
      </c>
      <c r="AT1427">
        <f si="227" t="shared"/>
        <v>3</v>
      </c>
      <c r="AU1427">
        <f si="228" t="shared"/>
        <v>2</v>
      </c>
      <c r="AV1427">
        <f si="229" t="shared"/>
        <v>2</v>
      </c>
      <c r="AW1427">
        <f si="230" t="shared"/>
        <v>3</v>
      </c>
    </row>
    <row r="1428" spans="30:49" x14ac:dyDescent="0.25">
      <c r="AD1428">
        <v>1427</v>
      </c>
      <c r="AE1428" t="str">
        <f>VLOOKUP(Sheet1!B1450,Sheet2!$H$2:$J$300,3,FALSE)</f>
        <v>PHI</v>
      </c>
      <c r="AF1428" t="str">
        <f>VLOOKUP(Sheet1!C1450,Sheet2!$H$2:$J$300,3,FALSE)</f>
        <v>PHI</v>
      </c>
      <c r="AG1428" t="str">
        <f>VLOOKUP(Sheet1!D1450,Sheet2!$H$2:$J$300,3,FALSE)</f>
        <v>PHO</v>
      </c>
      <c r="AH1428" t="str">
        <f>VLOOKUP(Sheet1!E1450,Sheet2!$H$2:$J$300,3,FALSE)</f>
        <v>DEN</v>
      </c>
      <c r="AI1428" t="str">
        <f>VLOOKUP(Sheet1!F1450,Sheet2!$H$2:$J$300,3,FALSE)</f>
        <v>PHO</v>
      </c>
      <c r="AJ1428" t="str">
        <f>VLOOKUP(Sheet1!G1450,Sheet2!$H$2:$J$300,3,FALSE)</f>
        <v>PHO</v>
      </c>
      <c r="AK1428" t="str">
        <f>VLOOKUP(Sheet1!H1450,Sheet2!$H$2:$J$300,3,FALSE)</f>
        <v>DEN</v>
      </c>
      <c r="AL1428" t="str">
        <f>VLOOKUP(Sheet1!I1450,Sheet2!$H$2:$J$300,3,FALSE)</f>
        <v>HOU</v>
      </c>
      <c r="AM1428" t="str">
        <f>VLOOKUP(Sheet1!J1450,Sheet2!$H$2:$J$300,3,FALSE)</f>
        <v>DEN</v>
      </c>
      <c r="AN1428">
        <f si="221" t="shared"/>
        <v>2</v>
      </c>
      <c r="AO1428">
        <f si="222" t="shared"/>
        <v>2</v>
      </c>
      <c r="AP1428">
        <f si="223" t="shared"/>
        <v>3</v>
      </c>
      <c r="AQ1428">
        <f si="224" t="shared"/>
        <v>3</v>
      </c>
      <c r="AR1428">
        <f si="225" t="shared"/>
        <v>3</v>
      </c>
      <c r="AS1428">
        <f si="226" t="shared"/>
        <v>3</v>
      </c>
      <c r="AT1428">
        <f si="227" t="shared"/>
        <v>3</v>
      </c>
      <c r="AU1428">
        <f si="228" t="shared"/>
        <v>1</v>
      </c>
      <c r="AV1428">
        <f si="229" t="shared"/>
        <v>3</v>
      </c>
      <c r="AW1428">
        <f si="230" t="shared"/>
        <v>3</v>
      </c>
    </row>
    <row r="1429" spans="30:49" x14ac:dyDescent="0.25">
      <c r="AD1429">
        <v>1428</v>
      </c>
      <c r="AE1429" t="str">
        <f>VLOOKUP(Sheet1!B1451,Sheet2!$H$2:$J$300,3,FALSE)</f>
        <v>UTA</v>
      </c>
      <c r="AF1429" t="str">
        <f>VLOOKUP(Sheet1!C1451,Sheet2!$H$2:$J$300,3,FALSE)</f>
        <v>MIN</v>
      </c>
      <c r="AG1429" t="str">
        <f>VLOOKUP(Sheet1!D1451,Sheet2!$H$2:$J$300,3,FALSE)</f>
        <v>HOU</v>
      </c>
      <c r="AH1429" t="str">
        <f>VLOOKUP(Sheet1!E1451,Sheet2!$H$2:$J$300,3,FALSE)</f>
        <v>DEN</v>
      </c>
      <c r="AI1429" t="str">
        <f>VLOOKUP(Sheet1!F1451,Sheet2!$H$2:$J$300,3,FALSE)</f>
        <v>PHO</v>
      </c>
      <c r="AJ1429" t="str">
        <f>VLOOKUP(Sheet1!G1451,Sheet2!$H$2:$J$300,3,FALSE)</f>
        <v>PHI</v>
      </c>
      <c r="AK1429" t="str">
        <f>VLOOKUP(Sheet1!H1451,Sheet2!$H$2:$J$300,3,FALSE)</f>
        <v>HOU</v>
      </c>
      <c r="AL1429" t="str">
        <f>VLOOKUP(Sheet1!I1451,Sheet2!$H$2:$J$300,3,FALSE)</f>
        <v>HOU</v>
      </c>
      <c r="AM1429" t="str">
        <f>VLOOKUP(Sheet1!J1451,Sheet2!$H$2:$J$300,3,FALSE)</f>
        <v>UTA</v>
      </c>
      <c r="AN1429">
        <f si="221" t="shared"/>
        <v>2</v>
      </c>
      <c r="AO1429">
        <f si="222" t="shared"/>
        <v>1</v>
      </c>
      <c r="AP1429">
        <f si="223" t="shared"/>
        <v>3</v>
      </c>
      <c r="AQ1429">
        <f si="224" t="shared"/>
        <v>1</v>
      </c>
      <c r="AR1429">
        <f si="225" t="shared"/>
        <v>1</v>
      </c>
      <c r="AS1429">
        <f si="226" t="shared"/>
        <v>1</v>
      </c>
      <c r="AT1429">
        <f si="227" t="shared"/>
        <v>3</v>
      </c>
      <c r="AU1429">
        <f si="228" t="shared"/>
        <v>3</v>
      </c>
      <c r="AV1429">
        <f si="229" t="shared"/>
        <v>2</v>
      </c>
      <c r="AW1429">
        <f si="230" t="shared"/>
        <v>3</v>
      </c>
    </row>
    <row r="1430" spans="30:49" x14ac:dyDescent="0.25">
      <c r="AD1430">
        <v>1429</v>
      </c>
      <c r="AE1430" t="str">
        <f>VLOOKUP(Sheet1!B1452,Sheet2!$H$2:$J$300,3,FALSE)</f>
        <v>PHI</v>
      </c>
      <c r="AF1430" t="str">
        <f>VLOOKUP(Sheet1!C1452,Sheet2!$H$2:$J$300,3,FALSE)</f>
        <v>PHI</v>
      </c>
      <c r="AG1430" t="str">
        <f>VLOOKUP(Sheet1!D1452,Sheet2!$H$2:$J$300,3,FALSE)</f>
        <v>UTA</v>
      </c>
      <c r="AH1430" t="str">
        <f>VLOOKUP(Sheet1!E1452,Sheet2!$H$2:$J$300,3,FALSE)</f>
        <v>DEN</v>
      </c>
      <c r="AI1430" t="str">
        <f>VLOOKUP(Sheet1!F1452,Sheet2!$H$2:$J$300,3,FALSE)</f>
        <v>DEN</v>
      </c>
      <c r="AJ1430" t="str">
        <f>VLOOKUP(Sheet1!G1452,Sheet2!$H$2:$J$300,3,FALSE)</f>
        <v>ATL</v>
      </c>
      <c r="AK1430" t="str">
        <f>VLOOKUP(Sheet1!H1452,Sheet2!$H$2:$J$300,3,FALSE)</f>
        <v>ATL</v>
      </c>
      <c r="AL1430" t="str">
        <f>VLOOKUP(Sheet1!I1452,Sheet2!$H$2:$J$300,3,FALSE)</f>
        <v>DEN</v>
      </c>
      <c r="AM1430" t="str">
        <f>VLOOKUP(Sheet1!J1452,Sheet2!$H$2:$J$300,3,FALSE)</f>
        <v>MIN</v>
      </c>
      <c r="AN1430">
        <f si="221" t="shared"/>
        <v>2</v>
      </c>
      <c r="AO1430">
        <f si="222" t="shared"/>
        <v>2</v>
      </c>
      <c r="AP1430">
        <f si="223" t="shared"/>
        <v>1</v>
      </c>
      <c r="AQ1430">
        <f si="224" t="shared"/>
        <v>3</v>
      </c>
      <c r="AR1430">
        <f si="225" t="shared"/>
        <v>3</v>
      </c>
      <c r="AS1430">
        <f si="226" t="shared"/>
        <v>2</v>
      </c>
      <c r="AT1430">
        <f si="227" t="shared"/>
        <v>2</v>
      </c>
      <c r="AU1430">
        <f si="228" t="shared"/>
        <v>3</v>
      </c>
      <c r="AV1430">
        <f si="229" t="shared"/>
        <v>1</v>
      </c>
      <c r="AW1430">
        <f si="230" t="shared"/>
        <v>3</v>
      </c>
    </row>
    <row r="1431" spans="30:49" x14ac:dyDescent="0.25">
      <c r="AD1431">
        <v>1430</v>
      </c>
      <c r="AE1431" t="str">
        <f>VLOOKUP(Sheet1!B1453,Sheet2!$H$2:$J$300,3,FALSE)</f>
        <v>PHI</v>
      </c>
      <c r="AF1431" t="str">
        <f>VLOOKUP(Sheet1!C1453,Sheet2!$H$2:$J$300,3,FALSE)</f>
        <v>PHI</v>
      </c>
      <c r="AG1431" t="str">
        <f>VLOOKUP(Sheet1!D1453,Sheet2!$H$2:$J$300,3,FALSE)</f>
        <v>PHO</v>
      </c>
      <c r="AH1431" t="str">
        <f>VLOOKUP(Sheet1!E1453,Sheet2!$H$2:$J$300,3,FALSE)</f>
        <v>DEN</v>
      </c>
      <c r="AI1431" t="str">
        <f>VLOOKUP(Sheet1!F1453,Sheet2!$H$2:$J$300,3,FALSE)</f>
        <v>ATL</v>
      </c>
      <c r="AJ1431" t="str">
        <f>VLOOKUP(Sheet1!G1453,Sheet2!$H$2:$J$300,3,FALSE)</f>
        <v>UTA</v>
      </c>
      <c r="AK1431" t="str">
        <f>VLOOKUP(Sheet1!H1453,Sheet2!$H$2:$J$300,3,FALSE)</f>
        <v>HOU</v>
      </c>
      <c r="AL1431" t="str">
        <f>VLOOKUP(Sheet1!I1453,Sheet2!$H$2:$J$300,3,FALSE)</f>
        <v>DEN</v>
      </c>
      <c r="AM1431" t="str">
        <f>VLOOKUP(Sheet1!J1453,Sheet2!$H$2:$J$300,3,FALSE)</f>
        <v>MIN</v>
      </c>
      <c r="AN1431">
        <f si="221" t="shared"/>
        <v>2</v>
      </c>
      <c r="AO1431">
        <f si="222" t="shared"/>
        <v>2</v>
      </c>
      <c r="AP1431">
        <f si="223" t="shared"/>
        <v>1</v>
      </c>
      <c r="AQ1431">
        <f si="224" t="shared"/>
        <v>2</v>
      </c>
      <c r="AR1431">
        <f si="225" t="shared"/>
        <v>1</v>
      </c>
      <c r="AS1431">
        <f si="226" t="shared"/>
        <v>1</v>
      </c>
      <c r="AT1431">
        <f si="227" t="shared"/>
        <v>1</v>
      </c>
      <c r="AU1431">
        <f si="228" t="shared"/>
        <v>2</v>
      </c>
      <c r="AV1431">
        <f si="229" t="shared"/>
        <v>1</v>
      </c>
      <c r="AW1431">
        <f si="230" t="shared"/>
        <v>2</v>
      </c>
    </row>
    <row r="1432" spans="30:49" x14ac:dyDescent="0.25">
      <c r="AD1432">
        <v>1431</v>
      </c>
      <c r="AE1432" t="str">
        <f>VLOOKUP(Sheet1!B1454,Sheet2!$H$2:$J$300,3,FALSE)</f>
        <v>PHI</v>
      </c>
      <c r="AF1432" t="str">
        <f>VLOOKUP(Sheet1!C1454,Sheet2!$H$2:$J$300,3,FALSE)</f>
        <v>SAC</v>
      </c>
      <c r="AG1432" t="str">
        <f>VLOOKUP(Sheet1!D1454,Sheet2!$H$2:$J$300,3,FALSE)</f>
        <v>PHO</v>
      </c>
      <c r="AH1432" t="str">
        <f>VLOOKUP(Sheet1!E1454,Sheet2!$H$2:$J$300,3,FALSE)</f>
        <v>DEN</v>
      </c>
      <c r="AI1432" t="str">
        <f>VLOOKUP(Sheet1!F1454,Sheet2!$H$2:$J$300,3,FALSE)</f>
        <v>DEN</v>
      </c>
      <c r="AJ1432" t="str">
        <f>VLOOKUP(Sheet1!G1454,Sheet2!$H$2:$J$300,3,FALSE)</f>
        <v>HOU</v>
      </c>
      <c r="AK1432" t="str">
        <f>VLOOKUP(Sheet1!H1454,Sheet2!$H$2:$J$300,3,FALSE)</f>
        <v>DEN</v>
      </c>
      <c r="AL1432" t="str">
        <f>VLOOKUP(Sheet1!I1454,Sheet2!$H$2:$J$300,3,FALSE)</f>
        <v>MIN</v>
      </c>
      <c r="AM1432" t="str">
        <f>VLOOKUP(Sheet1!J1454,Sheet2!$H$2:$J$300,3,FALSE)</f>
        <v>MIN</v>
      </c>
      <c r="AN1432">
        <f si="221" t="shared"/>
        <v>1</v>
      </c>
      <c r="AO1432">
        <f si="222" t="shared"/>
        <v>1</v>
      </c>
      <c r="AP1432">
        <f si="223" t="shared"/>
        <v>1</v>
      </c>
      <c r="AQ1432">
        <f si="224" t="shared"/>
        <v>3</v>
      </c>
      <c r="AR1432">
        <f si="225" t="shared"/>
        <v>3</v>
      </c>
      <c r="AS1432">
        <f si="226" t="shared"/>
        <v>1</v>
      </c>
      <c r="AT1432">
        <f si="227" t="shared"/>
        <v>3</v>
      </c>
      <c r="AU1432">
        <f si="228" t="shared"/>
        <v>2</v>
      </c>
      <c r="AV1432">
        <f si="229" t="shared"/>
        <v>2</v>
      </c>
      <c r="AW1432">
        <f si="230" t="shared"/>
        <v>3</v>
      </c>
    </row>
    <row r="1433" spans="30:49" x14ac:dyDescent="0.25">
      <c r="AD1433">
        <v>1432</v>
      </c>
      <c r="AE1433" t="str">
        <f>VLOOKUP(Sheet1!B1455,Sheet2!$H$2:$J$300,3,FALSE)</f>
        <v>PHI</v>
      </c>
      <c r="AF1433" t="str">
        <f>VLOOKUP(Sheet1!C1455,Sheet2!$H$2:$J$300,3,FALSE)</f>
        <v>PHI</v>
      </c>
      <c r="AG1433" t="str">
        <f>VLOOKUP(Sheet1!D1455,Sheet2!$H$2:$J$300,3,FALSE)</f>
        <v>PHI</v>
      </c>
      <c r="AH1433" t="str">
        <f>VLOOKUP(Sheet1!E1455,Sheet2!$H$2:$J$300,3,FALSE)</f>
        <v>DEN</v>
      </c>
      <c r="AI1433" t="str">
        <f>VLOOKUP(Sheet1!F1455,Sheet2!$H$2:$J$300,3,FALSE)</f>
        <v>DEN</v>
      </c>
      <c r="AJ1433" t="str">
        <f>VLOOKUP(Sheet1!G1455,Sheet2!$H$2:$J$300,3,FALSE)</f>
        <v>PHO</v>
      </c>
      <c r="AK1433" t="str">
        <f>VLOOKUP(Sheet1!H1455,Sheet2!$H$2:$J$300,3,FALSE)</f>
        <v>UTA</v>
      </c>
      <c r="AL1433" t="str">
        <f>VLOOKUP(Sheet1!I1455,Sheet2!$H$2:$J$300,3,FALSE)</f>
        <v>PHO</v>
      </c>
      <c r="AM1433" t="str">
        <f>VLOOKUP(Sheet1!J1455,Sheet2!$H$2:$J$300,3,FALSE)</f>
        <v>MIN</v>
      </c>
      <c r="AN1433">
        <f si="221" t="shared"/>
        <v>3</v>
      </c>
      <c r="AO1433">
        <f si="222" t="shared"/>
        <v>3</v>
      </c>
      <c r="AP1433">
        <f si="223" t="shared"/>
        <v>3</v>
      </c>
      <c r="AQ1433">
        <f si="224" t="shared"/>
        <v>2</v>
      </c>
      <c r="AR1433">
        <f si="225" t="shared"/>
        <v>2</v>
      </c>
      <c r="AS1433">
        <f si="226" t="shared"/>
        <v>2</v>
      </c>
      <c r="AT1433">
        <f si="227" t="shared"/>
        <v>1</v>
      </c>
      <c r="AU1433">
        <f si="228" t="shared"/>
        <v>2</v>
      </c>
      <c r="AV1433">
        <f si="229" t="shared"/>
        <v>1</v>
      </c>
      <c r="AW1433">
        <f si="230" t="shared"/>
        <v>3</v>
      </c>
    </row>
    <row r="1434" spans="30:49" x14ac:dyDescent="0.25">
      <c r="AD1434">
        <v>1433</v>
      </c>
      <c r="AE1434" t="str">
        <f>VLOOKUP(Sheet1!B1456,Sheet2!$H$2:$J$300,3,FALSE)</f>
        <v>PHI</v>
      </c>
      <c r="AF1434" t="str">
        <f>VLOOKUP(Sheet1!C1456,Sheet2!$H$2:$J$300,3,FALSE)</f>
        <v>SAC</v>
      </c>
      <c r="AG1434" t="str">
        <f>VLOOKUP(Sheet1!D1456,Sheet2!$H$2:$J$300,3,FALSE)</f>
        <v>PHO</v>
      </c>
      <c r="AH1434" t="str">
        <f>VLOOKUP(Sheet1!E1456,Sheet2!$H$2:$J$300,3,FALSE)</f>
        <v>PHI</v>
      </c>
      <c r="AI1434" t="str">
        <f>VLOOKUP(Sheet1!F1456,Sheet2!$H$2:$J$300,3,FALSE)</f>
        <v>PHI</v>
      </c>
      <c r="AJ1434" t="str">
        <f>VLOOKUP(Sheet1!G1456,Sheet2!$H$2:$J$300,3,FALSE)</f>
        <v>UTA</v>
      </c>
      <c r="AK1434" t="str">
        <f>VLOOKUP(Sheet1!H1456,Sheet2!$H$2:$J$300,3,FALSE)</f>
        <v>PHO</v>
      </c>
      <c r="AL1434" t="str">
        <f>VLOOKUP(Sheet1!I1456,Sheet2!$H$2:$J$300,3,FALSE)</f>
        <v>UTA</v>
      </c>
      <c r="AM1434" t="str">
        <f>VLOOKUP(Sheet1!J1456,Sheet2!$H$2:$J$300,3,FALSE)</f>
        <v>PHO</v>
      </c>
      <c r="AN1434">
        <f si="221" t="shared"/>
        <v>3</v>
      </c>
      <c r="AO1434">
        <f si="222" t="shared"/>
        <v>1</v>
      </c>
      <c r="AP1434">
        <f si="223" t="shared"/>
        <v>3</v>
      </c>
      <c r="AQ1434">
        <f si="224" t="shared"/>
        <v>3</v>
      </c>
      <c r="AR1434">
        <f si="225" t="shared"/>
        <v>3</v>
      </c>
      <c r="AS1434">
        <f si="226" t="shared"/>
        <v>2</v>
      </c>
      <c r="AT1434">
        <f si="227" t="shared"/>
        <v>3</v>
      </c>
      <c r="AU1434">
        <f si="228" t="shared"/>
        <v>2</v>
      </c>
      <c r="AV1434">
        <f si="229" t="shared"/>
        <v>3</v>
      </c>
      <c r="AW1434">
        <f si="230" t="shared"/>
        <v>3</v>
      </c>
    </row>
    <row r="1435" spans="30:49" x14ac:dyDescent="0.25">
      <c r="AD1435">
        <v>1434</v>
      </c>
      <c r="AE1435" t="str">
        <f>VLOOKUP(Sheet1!B1457,Sheet2!$H$2:$J$300,3,FALSE)</f>
        <v>UTA</v>
      </c>
      <c r="AF1435" t="str">
        <f>VLOOKUP(Sheet1!C1457,Sheet2!$H$2:$J$300,3,FALSE)</f>
        <v>ATL</v>
      </c>
      <c r="AG1435" t="str">
        <f>VLOOKUP(Sheet1!D1457,Sheet2!$H$2:$J$300,3,FALSE)</f>
        <v>HOU</v>
      </c>
      <c r="AH1435" t="str">
        <f>VLOOKUP(Sheet1!E1457,Sheet2!$H$2:$J$300,3,FALSE)</f>
        <v>DEN</v>
      </c>
      <c r="AI1435" t="str">
        <f>VLOOKUP(Sheet1!F1457,Sheet2!$H$2:$J$300,3,FALSE)</f>
        <v>PHO</v>
      </c>
      <c r="AJ1435" t="str">
        <f>VLOOKUP(Sheet1!G1457,Sheet2!$H$2:$J$300,3,FALSE)</f>
        <v>UTA</v>
      </c>
      <c r="AK1435" t="str">
        <f>VLOOKUP(Sheet1!H1457,Sheet2!$H$2:$J$300,3,FALSE)</f>
        <v>PHO</v>
      </c>
      <c r="AL1435" t="str">
        <f>VLOOKUP(Sheet1!I1457,Sheet2!$H$2:$J$300,3,FALSE)</f>
        <v>DEN</v>
      </c>
      <c r="AM1435" t="str">
        <f>VLOOKUP(Sheet1!J1457,Sheet2!$H$2:$J$300,3,FALSE)</f>
        <v>MIN</v>
      </c>
      <c r="AN1435">
        <f si="221" t="shared"/>
        <v>2</v>
      </c>
      <c r="AO1435">
        <f si="222" t="shared"/>
        <v>1</v>
      </c>
      <c r="AP1435">
        <f si="223" t="shared"/>
        <v>1</v>
      </c>
      <c r="AQ1435">
        <f si="224" t="shared"/>
        <v>2</v>
      </c>
      <c r="AR1435">
        <f si="225" t="shared"/>
        <v>2</v>
      </c>
      <c r="AS1435">
        <f si="226" t="shared"/>
        <v>2</v>
      </c>
      <c r="AT1435">
        <f si="227" t="shared"/>
        <v>2</v>
      </c>
      <c r="AU1435">
        <f si="228" t="shared"/>
        <v>2</v>
      </c>
      <c r="AV1435">
        <f si="229" t="shared"/>
        <v>1</v>
      </c>
      <c r="AW1435">
        <f si="230" t="shared"/>
        <v>2</v>
      </c>
    </row>
    <row r="1436" spans="30:49" x14ac:dyDescent="0.25">
      <c r="AD1436">
        <v>1435</v>
      </c>
      <c r="AE1436" t="str">
        <f>VLOOKUP(Sheet1!B1458,Sheet2!$H$2:$J$300,3,FALSE)</f>
        <v>PHI</v>
      </c>
      <c r="AF1436" t="str">
        <f>VLOOKUP(Sheet1!C1458,Sheet2!$H$2:$J$300,3,FALSE)</f>
        <v>SAC</v>
      </c>
      <c r="AG1436" t="str">
        <f>VLOOKUP(Sheet1!D1458,Sheet2!$H$2:$J$300,3,FALSE)</f>
        <v>PHI</v>
      </c>
      <c r="AH1436" t="str">
        <f>VLOOKUP(Sheet1!E1458,Sheet2!$H$2:$J$300,3,FALSE)</f>
        <v>SAC</v>
      </c>
      <c r="AI1436" t="str">
        <f>VLOOKUP(Sheet1!F1458,Sheet2!$H$2:$J$300,3,FALSE)</f>
        <v>PHO</v>
      </c>
      <c r="AJ1436" t="str">
        <f>VLOOKUP(Sheet1!G1458,Sheet2!$H$2:$J$300,3,FALSE)</f>
        <v>UTA</v>
      </c>
      <c r="AK1436" t="str">
        <f>VLOOKUP(Sheet1!H1458,Sheet2!$H$2:$J$300,3,FALSE)</f>
        <v>DEN</v>
      </c>
      <c r="AL1436" t="str">
        <f>VLOOKUP(Sheet1!I1458,Sheet2!$H$2:$J$300,3,FALSE)</f>
        <v>DEN</v>
      </c>
      <c r="AM1436" t="str">
        <f>VLOOKUP(Sheet1!J1458,Sheet2!$H$2:$J$300,3,FALSE)</f>
        <v>PHO</v>
      </c>
      <c r="AN1436">
        <f si="221" t="shared"/>
        <v>2</v>
      </c>
      <c r="AO1436">
        <f si="222" t="shared"/>
        <v>2</v>
      </c>
      <c r="AP1436">
        <f si="223" t="shared"/>
        <v>2</v>
      </c>
      <c r="AQ1436">
        <f si="224" t="shared"/>
        <v>2</v>
      </c>
      <c r="AR1436">
        <f si="225" t="shared"/>
        <v>2</v>
      </c>
      <c r="AS1436">
        <f si="226" t="shared"/>
        <v>1</v>
      </c>
      <c r="AT1436">
        <f si="227" t="shared"/>
        <v>2</v>
      </c>
      <c r="AU1436">
        <f si="228" t="shared"/>
        <v>2</v>
      </c>
      <c r="AV1436">
        <f si="229" t="shared"/>
        <v>2</v>
      </c>
      <c r="AW1436">
        <f si="230" t="shared"/>
        <v>2</v>
      </c>
    </row>
    <row r="1437" spans="30:49" x14ac:dyDescent="0.25">
      <c r="AD1437">
        <v>1436</v>
      </c>
      <c r="AE1437" t="str">
        <f>VLOOKUP(Sheet1!B1459,Sheet2!$H$2:$J$300,3,FALSE)</f>
        <v>UTA</v>
      </c>
      <c r="AF1437" t="str">
        <f>VLOOKUP(Sheet1!C1459,Sheet2!$H$2:$J$300,3,FALSE)</f>
        <v>ATL</v>
      </c>
      <c r="AG1437" t="str">
        <f>VLOOKUP(Sheet1!D1459,Sheet2!$H$2:$J$300,3,FALSE)</f>
        <v>PHO</v>
      </c>
      <c r="AH1437" t="str">
        <f>VLOOKUP(Sheet1!E1459,Sheet2!$H$2:$J$300,3,FALSE)</f>
        <v>PHI</v>
      </c>
      <c r="AI1437" t="str">
        <f>VLOOKUP(Sheet1!F1459,Sheet2!$H$2:$J$300,3,FALSE)</f>
        <v>UTA</v>
      </c>
      <c r="AJ1437" t="str">
        <f>VLOOKUP(Sheet1!G1459,Sheet2!$H$2:$J$300,3,FALSE)</f>
        <v>PHI</v>
      </c>
      <c r="AK1437" t="str">
        <f>VLOOKUP(Sheet1!H1459,Sheet2!$H$2:$J$300,3,FALSE)</f>
        <v>HOU</v>
      </c>
      <c r="AL1437" t="str">
        <f>VLOOKUP(Sheet1!I1459,Sheet2!$H$2:$J$300,3,FALSE)</f>
        <v>PHO</v>
      </c>
      <c r="AM1437" t="str">
        <f>VLOOKUP(Sheet1!J1459,Sheet2!$H$2:$J$300,3,FALSE)</f>
        <v>UTA</v>
      </c>
      <c r="AN1437">
        <f si="221" t="shared"/>
        <v>3</v>
      </c>
      <c r="AO1437">
        <f si="222" t="shared"/>
        <v>1</v>
      </c>
      <c r="AP1437">
        <f si="223" t="shared"/>
        <v>2</v>
      </c>
      <c r="AQ1437">
        <f si="224" t="shared"/>
        <v>2</v>
      </c>
      <c r="AR1437">
        <f si="225" t="shared"/>
        <v>3</v>
      </c>
      <c r="AS1437">
        <f si="226" t="shared"/>
        <v>2</v>
      </c>
      <c r="AT1437">
        <f si="227" t="shared"/>
        <v>1</v>
      </c>
      <c r="AU1437">
        <f si="228" t="shared"/>
        <v>2</v>
      </c>
      <c r="AV1437">
        <f si="229" t="shared"/>
        <v>3</v>
      </c>
      <c r="AW1437">
        <f si="230" t="shared"/>
        <v>3</v>
      </c>
    </row>
    <row r="1438" spans="30:49" x14ac:dyDescent="0.25">
      <c r="AD1438">
        <v>1437</v>
      </c>
      <c r="AE1438" t="str">
        <f>VLOOKUP(Sheet1!B1460,Sheet2!$H$2:$J$300,3,FALSE)</f>
        <v>SAC</v>
      </c>
      <c r="AF1438" t="str">
        <f>VLOOKUP(Sheet1!C1460,Sheet2!$H$2:$J$300,3,FALSE)</f>
        <v>PHI</v>
      </c>
      <c r="AG1438" t="str">
        <f>VLOOKUP(Sheet1!D1460,Sheet2!$H$2:$J$300,3,FALSE)</f>
        <v>HOU</v>
      </c>
      <c r="AH1438" t="str">
        <f>VLOOKUP(Sheet1!E1460,Sheet2!$H$2:$J$300,3,FALSE)</f>
        <v>HOU</v>
      </c>
      <c r="AI1438" t="str">
        <f>VLOOKUP(Sheet1!F1460,Sheet2!$H$2:$J$300,3,FALSE)</f>
        <v>PHO</v>
      </c>
      <c r="AJ1438" t="str">
        <f>VLOOKUP(Sheet1!G1460,Sheet2!$H$2:$J$300,3,FALSE)</f>
        <v>ATL</v>
      </c>
      <c r="AK1438" t="str">
        <f>VLOOKUP(Sheet1!H1460,Sheet2!$H$2:$J$300,3,FALSE)</f>
        <v>PHO</v>
      </c>
      <c r="AL1438" t="str">
        <f>VLOOKUP(Sheet1!I1460,Sheet2!$H$2:$J$300,3,FALSE)</f>
        <v>DEN</v>
      </c>
      <c r="AM1438" t="str">
        <f>VLOOKUP(Sheet1!J1460,Sheet2!$H$2:$J$300,3,FALSE)</f>
        <v>UTA</v>
      </c>
      <c r="AN1438">
        <f si="221" t="shared"/>
        <v>1</v>
      </c>
      <c r="AO1438">
        <f si="222" t="shared"/>
        <v>1</v>
      </c>
      <c r="AP1438">
        <f si="223" t="shared"/>
        <v>2</v>
      </c>
      <c r="AQ1438">
        <f si="224" t="shared"/>
        <v>2</v>
      </c>
      <c r="AR1438">
        <f si="225" t="shared"/>
        <v>2</v>
      </c>
      <c r="AS1438">
        <f si="226" t="shared"/>
        <v>1</v>
      </c>
      <c r="AT1438">
        <f si="227" t="shared"/>
        <v>2</v>
      </c>
      <c r="AU1438">
        <f si="228" t="shared"/>
        <v>1</v>
      </c>
      <c r="AV1438">
        <f si="229" t="shared"/>
        <v>1</v>
      </c>
      <c r="AW1438">
        <f si="230" t="shared"/>
        <v>2</v>
      </c>
    </row>
    <row r="1439" spans="30:49" x14ac:dyDescent="0.25">
      <c r="AD1439">
        <v>1438</v>
      </c>
      <c r="AE1439" t="str">
        <f>VLOOKUP(Sheet1!B1461,Sheet2!$H$2:$J$300,3,FALSE)</f>
        <v>PHI</v>
      </c>
      <c r="AF1439" t="str">
        <f>VLOOKUP(Sheet1!C1461,Sheet2!$H$2:$J$300,3,FALSE)</f>
        <v>PHI</v>
      </c>
      <c r="AG1439" t="str">
        <f>VLOOKUP(Sheet1!D1461,Sheet2!$H$2:$J$300,3,FALSE)</f>
        <v>UTA</v>
      </c>
      <c r="AH1439" t="str">
        <f>VLOOKUP(Sheet1!E1461,Sheet2!$H$2:$J$300,3,FALSE)</f>
        <v>DEN</v>
      </c>
      <c r="AI1439" t="str">
        <f>VLOOKUP(Sheet1!F1461,Sheet2!$H$2:$J$300,3,FALSE)</f>
        <v>PHO</v>
      </c>
      <c r="AJ1439" t="str">
        <f>VLOOKUP(Sheet1!G1461,Sheet2!$H$2:$J$300,3,FALSE)</f>
        <v>ATL</v>
      </c>
      <c r="AK1439" t="str">
        <f>VLOOKUP(Sheet1!H1461,Sheet2!$H$2:$J$300,3,FALSE)</f>
        <v>PHO</v>
      </c>
      <c r="AL1439" t="str">
        <f>VLOOKUP(Sheet1!I1461,Sheet2!$H$2:$J$300,3,FALSE)</f>
        <v>DEN</v>
      </c>
      <c r="AM1439" t="str">
        <f>VLOOKUP(Sheet1!J1461,Sheet2!$H$2:$J$300,3,FALSE)</f>
        <v>PHI</v>
      </c>
      <c r="AN1439">
        <f si="221" t="shared"/>
        <v>3</v>
      </c>
      <c r="AO1439">
        <f si="222" t="shared"/>
        <v>3</v>
      </c>
      <c r="AP1439">
        <f si="223" t="shared"/>
        <v>1</v>
      </c>
      <c r="AQ1439">
        <f si="224" t="shared"/>
        <v>2</v>
      </c>
      <c r="AR1439">
        <f si="225" t="shared"/>
        <v>2</v>
      </c>
      <c r="AS1439">
        <f si="226" t="shared"/>
        <v>1</v>
      </c>
      <c r="AT1439">
        <f si="227" t="shared"/>
        <v>2</v>
      </c>
      <c r="AU1439">
        <f si="228" t="shared"/>
        <v>2</v>
      </c>
      <c r="AV1439">
        <f si="229" t="shared"/>
        <v>3</v>
      </c>
      <c r="AW1439">
        <f si="230" t="shared"/>
        <v>3</v>
      </c>
    </row>
    <row r="1440" spans="30:49" x14ac:dyDescent="0.25">
      <c r="AD1440">
        <v>1439</v>
      </c>
      <c r="AE1440" t="str">
        <f>VLOOKUP(Sheet1!B1462,Sheet2!$H$2:$J$300,3,FALSE)</f>
        <v>PHI</v>
      </c>
      <c r="AF1440" t="str">
        <f>VLOOKUP(Sheet1!C1462,Sheet2!$H$2:$J$300,3,FALSE)</f>
        <v>SAC</v>
      </c>
      <c r="AG1440" t="str">
        <f>VLOOKUP(Sheet1!D1462,Sheet2!$H$2:$J$300,3,FALSE)</f>
        <v>MIN</v>
      </c>
      <c r="AH1440" t="str">
        <f>VLOOKUP(Sheet1!E1462,Sheet2!$H$2:$J$300,3,FALSE)</f>
        <v>DEN</v>
      </c>
      <c r="AI1440" t="str">
        <f>VLOOKUP(Sheet1!F1462,Sheet2!$H$2:$J$300,3,FALSE)</f>
        <v>UTA</v>
      </c>
      <c r="AJ1440" t="str">
        <f>VLOOKUP(Sheet1!G1462,Sheet2!$H$2:$J$300,3,FALSE)</f>
        <v>HOU</v>
      </c>
      <c r="AK1440" t="str">
        <f>VLOOKUP(Sheet1!H1462,Sheet2!$H$2:$J$300,3,FALSE)</f>
        <v>ATL</v>
      </c>
      <c r="AL1440" t="str">
        <f>VLOOKUP(Sheet1!I1462,Sheet2!$H$2:$J$300,3,FALSE)</f>
        <v>PHO</v>
      </c>
      <c r="AM1440" t="str">
        <f>VLOOKUP(Sheet1!J1462,Sheet2!$H$2:$J$300,3,FALSE)</f>
        <v>MIN</v>
      </c>
      <c r="AN1440">
        <f si="221" t="shared"/>
        <v>1</v>
      </c>
      <c r="AO1440">
        <f si="222" t="shared"/>
        <v>1</v>
      </c>
      <c r="AP1440">
        <f si="223" t="shared"/>
        <v>2</v>
      </c>
      <c r="AQ1440">
        <f si="224" t="shared"/>
        <v>1</v>
      </c>
      <c r="AR1440">
        <f si="225" t="shared"/>
        <v>1</v>
      </c>
      <c r="AS1440">
        <f si="226" t="shared"/>
        <v>1</v>
      </c>
      <c r="AT1440">
        <f si="227" t="shared"/>
        <v>1</v>
      </c>
      <c r="AU1440">
        <f si="228" t="shared"/>
        <v>1</v>
      </c>
      <c r="AV1440">
        <f si="229" t="shared"/>
        <v>2</v>
      </c>
      <c r="AW1440">
        <f si="230" t="shared"/>
        <v>2</v>
      </c>
    </row>
    <row r="1441" spans="30:49" x14ac:dyDescent="0.25">
      <c r="AD1441">
        <v>1440</v>
      </c>
      <c r="AE1441" t="str">
        <f>VLOOKUP(Sheet1!B1463,Sheet2!$H$2:$J$300,3,FALSE)</f>
        <v>PHI</v>
      </c>
      <c r="AF1441" t="str">
        <f>VLOOKUP(Sheet1!C1463,Sheet2!$H$2:$J$300,3,FALSE)</f>
        <v>MIN</v>
      </c>
      <c r="AG1441" t="str">
        <f>VLOOKUP(Sheet1!D1463,Sheet2!$H$2:$J$300,3,FALSE)</f>
        <v>PHO</v>
      </c>
      <c r="AH1441" t="str">
        <f>VLOOKUP(Sheet1!E1463,Sheet2!$H$2:$J$300,3,FALSE)</f>
        <v>MIN</v>
      </c>
      <c r="AI1441" t="str">
        <f>VLOOKUP(Sheet1!F1463,Sheet2!$H$2:$J$300,3,FALSE)</f>
        <v>PHO</v>
      </c>
      <c r="AJ1441" t="str">
        <f>VLOOKUP(Sheet1!G1463,Sheet2!$H$2:$J$300,3,FALSE)</f>
        <v>PHO</v>
      </c>
      <c r="AK1441" t="str">
        <f>VLOOKUP(Sheet1!H1463,Sheet2!$H$2:$J$300,3,FALSE)</f>
        <v>HOU</v>
      </c>
      <c r="AL1441" t="str">
        <f>VLOOKUP(Sheet1!I1463,Sheet2!$H$2:$J$300,3,FALSE)</f>
        <v>PHO</v>
      </c>
      <c r="AM1441" t="str">
        <f>VLOOKUP(Sheet1!J1463,Sheet2!$H$2:$J$300,3,FALSE)</f>
        <v>ATL</v>
      </c>
      <c r="AN1441">
        <f si="221" t="shared"/>
        <v>1</v>
      </c>
      <c r="AO1441">
        <f si="222" t="shared"/>
        <v>2</v>
      </c>
      <c r="AP1441">
        <f si="223" t="shared"/>
        <v>4</v>
      </c>
      <c r="AQ1441">
        <f si="224" t="shared"/>
        <v>2</v>
      </c>
      <c r="AR1441">
        <f si="225" t="shared"/>
        <v>4</v>
      </c>
      <c r="AS1441">
        <f si="226" t="shared"/>
        <v>4</v>
      </c>
      <c r="AT1441">
        <f si="227" t="shared"/>
        <v>1</v>
      </c>
      <c r="AU1441">
        <f si="228" t="shared"/>
        <v>4</v>
      </c>
      <c r="AV1441">
        <f si="229" t="shared"/>
        <v>1</v>
      </c>
      <c r="AW1441">
        <f si="230" t="shared"/>
        <v>4</v>
      </c>
    </row>
    <row r="1442" spans="30:49" x14ac:dyDescent="0.25">
      <c r="AD1442">
        <v>1441</v>
      </c>
      <c r="AE1442" t="str">
        <f>VLOOKUP(Sheet1!B1464,Sheet2!$H$2:$J$300,3,FALSE)</f>
        <v>SAC</v>
      </c>
      <c r="AF1442" t="str">
        <f>VLOOKUP(Sheet1!C1464,Sheet2!$H$2:$J$300,3,FALSE)</f>
        <v>MIN</v>
      </c>
      <c r="AG1442" t="str">
        <f>VLOOKUP(Sheet1!D1464,Sheet2!$H$2:$J$300,3,FALSE)</f>
        <v>PHI</v>
      </c>
      <c r="AH1442" t="str">
        <f>VLOOKUP(Sheet1!E1464,Sheet2!$H$2:$J$300,3,FALSE)</f>
        <v>DEN</v>
      </c>
      <c r="AI1442" t="str">
        <f>VLOOKUP(Sheet1!F1464,Sheet2!$H$2:$J$300,3,FALSE)</f>
        <v>DEN</v>
      </c>
      <c r="AJ1442" t="str">
        <f>VLOOKUP(Sheet1!G1464,Sheet2!$H$2:$J$300,3,FALSE)</f>
        <v>UTA</v>
      </c>
      <c r="AK1442" t="str">
        <f>VLOOKUP(Sheet1!H1464,Sheet2!$H$2:$J$300,3,FALSE)</f>
        <v>ATL</v>
      </c>
      <c r="AL1442" t="str">
        <f>VLOOKUP(Sheet1!I1464,Sheet2!$H$2:$J$300,3,FALSE)</f>
        <v>SAC</v>
      </c>
      <c r="AM1442" t="str">
        <f>VLOOKUP(Sheet1!J1464,Sheet2!$H$2:$J$300,3,FALSE)</f>
        <v>PHI</v>
      </c>
      <c r="AN1442">
        <f si="221" t="shared"/>
        <v>2</v>
      </c>
      <c r="AO1442">
        <f si="222" t="shared"/>
        <v>1</v>
      </c>
      <c r="AP1442">
        <f si="223" t="shared"/>
        <v>2</v>
      </c>
      <c r="AQ1442">
        <f si="224" t="shared"/>
        <v>2</v>
      </c>
      <c r="AR1442">
        <f si="225" t="shared"/>
        <v>2</v>
      </c>
      <c r="AS1442">
        <f si="226" t="shared"/>
        <v>1</v>
      </c>
      <c r="AT1442">
        <f si="227" t="shared"/>
        <v>1</v>
      </c>
      <c r="AU1442">
        <f si="228" t="shared"/>
        <v>2</v>
      </c>
      <c r="AV1442">
        <f si="229" t="shared"/>
        <v>2</v>
      </c>
      <c r="AW1442">
        <f si="230" t="shared"/>
        <v>2</v>
      </c>
    </row>
    <row r="1443" spans="30:49" x14ac:dyDescent="0.25">
      <c r="AD1443">
        <v>1442</v>
      </c>
      <c r="AE1443" t="str">
        <f>VLOOKUP(Sheet1!B1465,Sheet2!$H$2:$J$300,3,FALSE)</f>
        <v>PHI</v>
      </c>
      <c r="AF1443" t="str">
        <f>VLOOKUP(Sheet1!C1465,Sheet2!$H$2:$J$300,3,FALSE)</f>
        <v>PHI</v>
      </c>
      <c r="AG1443" t="str">
        <f>VLOOKUP(Sheet1!D1465,Sheet2!$H$2:$J$300,3,FALSE)</f>
        <v>PHO</v>
      </c>
      <c r="AH1443" t="str">
        <f>VLOOKUP(Sheet1!E1465,Sheet2!$H$2:$J$300,3,FALSE)</f>
        <v>PHI</v>
      </c>
      <c r="AI1443" t="str">
        <f>VLOOKUP(Sheet1!F1465,Sheet2!$H$2:$J$300,3,FALSE)</f>
        <v>UTA</v>
      </c>
      <c r="AJ1443" t="str">
        <f>VLOOKUP(Sheet1!G1465,Sheet2!$H$2:$J$300,3,FALSE)</f>
        <v>HOU</v>
      </c>
      <c r="AK1443" t="str">
        <f>VLOOKUP(Sheet1!H1465,Sheet2!$H$2:$J$300,3,FALSE)</f>
        <v>SAC</v>
      </c>
      <c r="AL1443" t="str">
        <f>VLOOKUP(Sheet1!I1465,Sheet2!$H$2:$J$300,3,FALSE)</f>
        <v>DEN</v>
      </c>
      <c r="AM1443" t="str">
        <f>VLOOKUP(Sheet1!J1465,Sheet2!$H$2:$J$300,3,FALSE)</f>
        <v>UTA</v>
      </c>
      <c r="AN1443">
        <f si="221" t="shared"/>
        <v>3</v>
      </c>
      <c r="AO1443">
        <f si="222" t="shared"/>
        <v>3</v>
      </c>
      <c r="AP1443">
        <f si="223" t="shared"/>
        <v>1</v>
      </c>
      <c r="AQ1443">
        <f si="224" t="shared"/>
        <v>3</v>
      </c>
      <c r="AR1443">
        <f si="225" t="shared"/>
        <v>2</v>
      </c>
      <c r="AS1443">
        <f si="226" t="shared"/>
        <v>1</v>
      </c>
      <c r="AT1443">
        <f si="227" t="shared"/>
        <v>1</v>
      </c>
      <c r="AU1443">
        <f si="228" t="shared"/>
        <v>1</v>
      </c>
      <c r="AV1443">
        <f si="229" t="shared"/>
        <v>2</v>
      </c>
      <c r="AW1443">
        <f si="230" t="shared"/>
        <v>3</v>
      </c>
    </row>
    <row r="1444" spans="30:49" x14ac:dyDescent="0.25">
      <c r="AD1444">
        <v>1443</v>
      </c>
      <c r="AE1444" t="str">
        <f>VLOOKUP(Sheet1!B1466,Sheet2!$H$2:$J$300,3,FALSE)</f>
        <v>ATL</v>
      </c>
      <c r="AF1444" t="str">
        <f>VLOOKUP(Sheet1!C1466,Sheet2!$H$2:$J$300,3,FALSE)</f>
        <v>PHI</v>
      </c>
      <c r="AG1444" t="str">
        <f>VLOOKUP(Sheet1!D1466,Sheet2!$H$2:$J$300,3,FALSE)</f>
        <v>HOU</v>
      </c>
      <c r="AH1444" t="str">
        <f>VLOOKUP(Sheet1!E1466,Sheet2!$H$2:$J$300,3,FALSE)</f>
        <v>DEN</v>
      </c>
      <c r="AI1444" t="str">
        <f>VLOOKUP(Sheet1!F1466,Sheet2!$H$2:$J$300,3,FALSE)</f>
        <v>PHO</v>
      </c>
      <c r="AJ1444" t="str">
        <f>VLOOKUP(Sheet1!G1466,Sheet2!$H$2:$J$300,3,FALSE)</f>
        <v>PHI</v>
      </c>
      <c r="AK1444" t="str">
        <f>VLOOKUP(Sheet1!H1466,Sheet2!$H$2:$J$300,3,FALSE)</f>
        <v>SAC</v>
      </c>
      <c r="AL1444" t="str">
        <f>VLOOKUP(Sheet1!I1466,Sheet2!$H$2:$J$300,3,FALSE)</f>
        <v>DEN</v>
      </c>
      <c r="AM1444" t="str">
        <f>VLOOKUP(Sheet1!J1466,Sheet2!$H$2:$J$300,3,FALSE)</f>
        <v>UTA</v>
      </c>
      <c r="AN1444">
        <f si="221" t="shared"/>
        <v>1</v>
      </c>
      <c r="AO1444">
        <f si="222" t="shared"/>
        <v>2</v>
      </c>
      <c r="AP1444">
        <f si="223" t="shared"/>
        <v>1</v>
      </c>
      <c r="AQ1444">
        <f si="224" t="shared"/>
        <v>2</v>
      </c>
      <c r="AR1444">
        <f si="225" t="shared"/>
        <v>1</v>
      </c>
      <c r="AS1444">
        <f si="226" t="shared"/>
        <v>2</v>
      </c>
      <c r="AT1444">
        <f si="227" t="shared"/>
        <v>1</v>
      </c>
      <c r="AU1444">
        <f si="228" t="shared"/>
        <v>2</v>
      </c>
      <c r="AV1444">
        <f si="229" t="shared"/>
        <v>1</v>
      </c>
      <c r="AW1444">
        <f si="230" t="shared"/>
        <v>2</v>
      </c>
    </row>
    <row r="1445" spans="30:49" x14ac:dyDescent="0.25">
      <c r="AD1445">
        <v>1444</v>
      </c>
      <c r="AE1445" t="str">
        <f>VLOOKUP(Sheet1!B1467,Sheet2!$H$2:$J$300,3,FALSE)</f>
        <v>SAC</v>
      </c>
      <c r="AF1445" t="str">
        <f>VLOOKUP(Sheet1!C1467,Sheet2!$H$2:$J$300,3,FALSE)</f>
        <v>PHO</v>
      </c>
      <c r="AG1445" t="str">
        <f>VLOOKUP(Sheet1!D1467,Sheet2!$H$2:$J$300,3,FALSE)</f>
        <v>PHO</v>
      </c>
      <c r="AH1445" t="str">
        <f>VLOOKUP(Sheet1!E1467,Sheet2!$H$2:$J$300,3,FALSE)</f>
        <v>DEN</v>
      </c>
      <c r="AI1445" t="str">
        <f>VLOOKUP(Sheet1!F1467,Sheet2!$H$2:$J$300,3,FALSE)</f>
        <v>PHO</v>
      </c>
      <c r="AJ1445" t="str">
        <f>VLOOKUP(Sheet1!G1467,Sheet2!$H$2:$J$300,3,FALSE)</f>
        <v>HOU</v>
      </c>
      <c r="AK1445" t="str">
        <f>VLOOKUP(Sheet1!H1467,Sheet2!$H$2:$J$300,3,FALSE)</f>
        <v>HOU</v>
      </c>
      <c r="AL1445" t="str">
        <f>VLOOKUP(Sheet1!I1467,Sheet2!$H$2:$J$300,3,FALSE)</f>
        <v>PHO</v>
      </c>
      <c r="AM1445" t="str">
        <f>VLOOKUP(Sheet1!J1467,Sheet2!$H$2:$J$300,3,FALSE)</f>
        <v>PHI</v>
      </c>
      <c r="AN1445">
        <f si="221" t="shared"/>
        <v>1</v>
      </c>
      <c r="AO1445">
        <f si="222" t="shared"/>
        <v>4</v>
      </c>
      <c r="AP1445">
        <f si="223" t="shared"/>
        <v>4</v>
      </c>
      <c r="AQ1445">
        <f si="224" t="shared"/>
        <v>1</v>
      </c>
      <c r="AR1445">
        <f si="225" t="shared"/>
        <v>4</v>
      </c>
      <c r="AS1445">
        <f si="226" t="shared"/>
        <v>2</v>
      </c>
      <c r="AT1445">
        <f si="227" t="shared"/>
        <v>2</v>
      </c>
      <c r="AU1445">
        <f si="228" t="shared"/>
        <v>4</v>
      </c>
      <c r="AV1445">
        <f si="229" t="shared"/>
        <v>1</v>
      </c>
      <c r="AW1445">
        <f si="230" t="shared"/>
        <v>4</v>
      </c>
    </row>
    <row r="1446" spans="30:49" x14ac:dyDescent="0.25">
      <c r="AD1446">
        <v>1445</v>
      </c>
      <c r="AE1446" t="str">
        <f>VLOOKUP(Sheet1!B1468,Sheet2!$H$2:$J$300,3,FALSE)</f>
        <v>SAC</v>
      </c>
      <c r="AF1446" t="str">
        <f>VLOOKUP(Sheet1!C1468,Sheet2!$H$2:$J$300,3,FALSE)</f>
        <v>PHI</v>
      </c>
      <c r="AG1446" t="str">
        <f>VLOOKUP(Sheet1!D1468,Sheet2!$H$2:$J$300,3,FALSE)</f>
        <v>PHO</v>
      </c>
      <c r="AH1446" t="str">
        <f>VLOOKUP(Sheet1!E1468,Sheet2!$H$2:$J$300,3,FALSE)</f>
        <v>PHI</v>
      </c>
      <c r="AI1446" t="str">
        <f>VLOOKUP(Sheet1!F1468,Sheet2!$H$2:$J$300,3,FALSE)</f>
        <v>DEN</v>
      </c>
      <c r="AJ1446" t="str">
        <f>VLOOKUP(Sheet1!G1468,Sheet2!$H$2:$J$300,3,FALSE)</f>
        <v>UTA</v>
      </c>
      <c r="AK1446" t="str">
        <f>VLOOKUP(Sheet1!H1468,Sheet2!$H$2:$J$300,3,FALSE)</f>
        <v>ATL</v>
      </c>
      <c r="AL1446" t="str">
        <f>VLOOKUP(Sheet1!I1468,Sheet2!$H$2:$J$300,3,FALSE)</f>
        <v>DEN</v>
      </c>
      <c r="AM1446" t="str">
        <f>VLOOKUP(Sheet1!J1468,Sheet2!$H$2:$J$300,3,FALSE)</f>
        <v>PHO</v>
      </c>
      <c r="AN1446">
        <f si="221" t="shared"/>
        <v>1</v>
      </c>
      <c r="AO1446">
        <f si="222" t="shared"/>
        <v>2</v>
      </c>
      <c r="AP1446">
        <f si="223" t="shared"/>
        <v>2</v>
      </c>
      <c r="AQ1446">
        <f si="224" t="shared"/>
        <v>2</v>
      </c>
      <c r="AR1446">
        <f si="225" t="shared"/>
        <v>2</v>
      </c>
      <c r="AS1446">
        <f si="226" t="shared"/>
        <v>1</v>
      </c>
      <c r="AT1446">
        <f si="227" t="shared"/>
        <v>1</v>
      </c>
      <c r="AU1446">
        <f si="228" t="shared"/>
        <v>2</v>
      </c>
      <c r="AV1446">
        <f si="229" t="shared"/>
        <v>2</v>
      </c>
      <c r="AW1446">
        <f si="230" t="shared"/>
        <v>2</v>
      </c>
    </row>
    <row r="1447" spans="30:49" x14ac:dyDescent="0.25">
      <c r="AD1447">
        <v>1446</v>
      </c>
      <c r="AE1447" t="str">
        <f>VLOOKUP(Sheet1!B1469,Sheet2!$H$2:$J$300,3,FALSE)</f>
        <v>PHI</v>
      </c>
      <c r="AF1447" t="str">
        <f>VLOOKUP(Sheet1!C1469,Sheet2!$H$2:$J$300,3,FALSE)</f>
        <v>MIN</v>
      </c>
      <c r="AG1447" t="str">
        <f>VLOOKUP(Sheet1!D1469,Sheet2!$H$2:$J$300,3,FALSE)</f>
        <v>UTA</v>
      </c>
      <c r="AH1447" t="str">
        <f>VLOOKUP(Sheet1!E1469,Sheet2!$H$2:$J$300,3,FALSE)</f>
        <v>DEN</v>
      </c>
      <c r="AI1447" t="str">
        <f>VLOOKUP(Sheet1!F1469,Sheet2!$H$2:$J$300,3,FALSE)</f>
        <v>PHO</v>
      </c>
      <c r="AJ1447" t="str">
        <f>VLOOKUP(Sheet1!G1469,Sheet2!$H$2:$J$300,3,FALSE)</f>
        <v>HOU</v>
      </c>
      <c r="AK1447" t="str">
        <f>VLOOKUP(Sheet1!H1469,Sheet2!$H$2:$J$300,3,FALSE)</f>
        <v>SAC</v>
      </c>
      <c r="AL1447" t="str">
        <f>VLOOKUP(Sheet1!I1469,Sheet2!$H$2:$J$300,3,FALSE)</f>
        <v>PHO</v>
      </c>
      <c r="AM1447" t="str">
        <f>VLOOKUP(Sheet1!J1469,Sheet2!$H$2:$J$300,3,FALSE)</f>
        <v>UTA</v>
      </c>
      <c r="AN1447">
        <f si="221" t="shared"/>
        <v>1</v>
      </c>
      <c r="AO1447">
        <f si="222" t="shared"/>
        <v>1</v>
      </c>
      <c r="AP1447">
        <f si="223" t="shared"/>
        <v>2</v>
      </c>
      <c r="AQ1447">
        <f si="224" t="shared"/>
        <v>1</v>
      </c>
      <c r="AR1447">
        <f si="225" t="shared"/>
        <v>2</v>
      </c>
      <c r="AS1447">
        <f si="226" t="shared"/>
        <v>1</v>
      </c>
      <c r="AT1447">
        <f si="227" t="shared"/>
        <v>1</v>
      </c>
      <c r="AU1447">
        <f si="228" t="shared"/>
        <v>2</v>
      </c>
      <c r="AV1447">
        <f si="229" t="shared"/>
        <v>2</v>
      </c>
      <c r="AW1447">
        <f si="230" t="shared"/>
        <v>2</v>
      </c>
    </row>
    <row r="1448" spans="30:49" x14ac:dyDescent="0.25">
      <c r="AD1448">
        <v>1447</v>
      </c>
      <c r="AE1448" t="str">
        <f>VLOOKUP(Sheet1!B1470,Sheet2!$H$2:$J$300,3,FALSE)</f>
        <v>PHI</v>
      </c>
      <c r="AF1448" t="str">
        <f>VLOOKUP(Sheet1!C1470,Sheet2!$H$2:$J$300,3,FALSE)</f>
        <v>MIN</v>
      </c>
      <c r="AG1448" t="str">
        <f>VLOOKUP(Sheet1!D1470,Sheet2!$H$2:$J$300,3,FALSE)</f>
        <v>PHO</v>
      </c>
      <c r="AH1448" t="str">
        <f>VLOOKUP(Sheet1!E1470,Sheet2!$H$2:$J$300,3,FALSE)</f>
        <v>DEN</v>
      </c>
      <c r="AI1448" t="str">
        <f>VLOOKUP(Sheet1!F1470,Sheet2!$H$2:$J$300,3,FALSE)</f>
        <v>DEN</v>
      </c>
      <c r="AJ1448" t="str">
        <f>VLOOKUP(Sheet1!G1470,Sheet2!$H$2:$J$300,3,FALSE)</f>
        <v>PHO</v>
      </c>
      <c r="AK1448" t="str">
        <f>VLOOKUP(Sheet1!H1470,Sheet2!$H$2:$J$300,3,FALSE)</f>
        <v>UTA</v>
      </c>
      <c r="AL1448" t="str">
        <f>VLOOKUP(Sheet1!I1470,Sheet2!$H$2:$J$300,3,FALSE)</f>
        <v>PHO</v>
      </c>
      <c r="AM1448" t="str">
        <f>VLOOKUP(Sheet1!J1470,Sheet2!$H$2:$J$300,3,FALSE)</f>
        <v>DEN</v>
      </c>
      <c r="AN1448">
        <f si="221" t="shared"/>
        <v>1</v>
      </c>
      <c r="AO1448">
        <f si="222" t="shared"/>
        <v>1</v>
      </c>
      <c r="AP1448">
        <f si="223" t="shared"/>
        <v>3</v>
      </c>
      <c r="AQ1448">
        <f si="224" t="shared"/>
        <v>3</v>
      </c>
      <c r="AR1448">
        <f si="225" t="shared"/>
        <v>3</v>
      </c>
      <c r="AS1448">
        <f si="226" t="shared"/>
        <v>3</v>
      </c>
      <c r="AT1448">
        <f si="227" t="shared"/>
        <v>1</v>
      </c>
      <c r="AU1448">
        <f si="228" t="shared"/>
        <v>3</v>
      </c>
      <c r="AV1448">
        <f si="229" t="shared"/>
        <v>3</v>
      </c>
      <c r="AW1448">
        <f si="230" t="shared"/>
        <v>3</v>
      </c>
    </row>
    <row r="1449" spans="30:49" x14ac:dyDescent="0.25">
      <c r="AD1449">
        <v>1448</v>
      </c>
      <c r="AE1449" t="str">
        <f>VLOOKUP(Sheet1!B1471,Sheet2!$H$2:$J$300,3,FALSE)</f>
        <v>PHI</v>
      </c>
      <c r="AF1449" t="str">
        <f>VLOOKUP(Sheet1!C1471,Sheet2!$H$2:$J$300,3,FALSE)</f>
        <v>PHI</v>
      </c>
      <c r="AG1449" t="str">
        <f>VLOOKUP(Sheet1!D1471,Sheet2!$H$2:$J$300,3,FALSE)</f>
        <v>HOU</v>
      </c>
      <c r="AH1449" t="str">
        <f>VLOOKUP(Sheet1!E1471,Sheet2!$H$2:$J$300,3,FALSE)</f>
        <v>DEN</v>
      </c>
      <c r="AI1449" t="str">
        <f>VLOOKUP(Sheet1!F1471,Sheet2!$H$2:$J$300,3,FALSE)</f>
        <v>PHO</v>
      </c>
      <c r="AJ1449" t="str">
        <f>VLOOKUP(Sheet1!G1471,Sheet2!$H$2:$J$300,3,FALSE)</f>
        <v>UTA</v>
      </c>
      <c r="AK1449" t="str">
        <f>VLOOKUP(Sheet1!H1471,Sheet2!$H$2:$J$300,3,FALSE)</f>
        <v>SAC</v>
      </c>
      <c r="AL1449" t="str">
        <f>VLOOKUP(Sheet1!I1471,Sheet2!$H$2:$J$300,3,FALSE)</f>
        <v>DEN</v>
      </c>
      <c r="AM1449" t="str">
        <f>VLOOKUP(Sheet1!J1471,Sheet2!$H$2:$J$300,3,FALSE)</f>
        <v>PHO</v>
      </c>
      <c r="AN1449">
        <f si="221" t="shared"/>
        <v>2</v>
      </c>
      <c r="AO1449">
        <f si="222" t="shared"/>
        <v>2</v>
      </c>
      <c r="AP1449">
        <f si="223" t="shared"/>
        <v>1</v>
      </c>
      <c r="AQ1449">
        <f si="224" t="shared"/>
        <v>2</v>
      </c>
      <c r="AR1449">
        <f si="225" t="shared"/>
        <v>2</v>
      </c>
      <c r="AS1449">
        <f si="226" t="shared"/>
        <v>1</v>
      </c>
      <c r="AT1449">
        <f si="227" t="shared"/>
        <v>1</v>
      </c>
      <c r="AU1449">
        <f si="228" t="shared"/>
        <v>2</v>
      </c>
      <c r="AV1449">
        <f si="229" t="shared"/>
        <v>2</v>
      </c>
      <c r="AW1449">
        <f si="230" t="shared"/>
        <v>2</v>
      </c>
    </row>
    <row r="1450" spans="30:49" x14ac:dyDescent="0.25">
      <c r="AD1450">
        <v>1449</v>
      </c>
      <c r="AE1450" t="str">
        <f>VLOOKUP(Sheet1!B1472,Sheet2!$H$2:$J$300,3,FALSE)</f>
        <v>PHI</v>
      </c>
      <c r="AF1450" t="str">
        <f>VLOOKUP(Sheet1!C1472,Sheet2!$H$2:$J$300,3,FALSE)</f>
        <v>PHI</v>
      </c>
      <c r="AG1450" t="str">
        <f>VLOOKUP(Sheet1!D1472,Sheet2!$H$2:$J$300,3,FALSE)</f>
        <v>PHO</v>
      </c>
      <c r="AH1450" t="str">
        <f>VLOOKUP(Sheet1!E1472,Sheet2!$H$2:$J$300,3,FALSE)</f>
        <v>MIN</v>
      </c>
      <c r="AI1450" t="str">
        <f>VLOOKUP(Sheet1!F1472,Sheet2!$H$2:$J$300,3,FALSE)</f>
        <v>PHO</v>
      </c>
      <c r="AJ1450" t="str">
        <f>VLOOKUP(Sheet1!G1472,Sheet2!$H$2:$J$300,3,FALSE)</f>
        <v>UTA</v>
      </c>
      <c r="AK1450" t="str">
        <f>VLOOKUP(Sheet1!H1472,Sheet2!$H$2:$J$300,3,FALSE)</f>
        <v>HOU</v>
      </c>
      <c r="AL1450" t="str">
        <f>VLOOKUP(Sheet1!I1472,Sheet2!$H$2:$J$300,3,FALSE)</f>
        <v>DEN</v>
      </c>
      <c r="AM1450" t="str">
        <f>VLOOKUP(Sheet1!J1472,Sheet2!$H$2:$J$300,3,FALSE)</f>
        <v>PHO</v>
      </c>
      <c r="AN1450">
        <f ref="AN1450:AN1513" si="231" t="shared">COUNTIF($AE1450:$AM1450,AE1450)</f>
        <v>2</v>
      </c>
      <c r="AO1450">
        <f ref="AO1450:AO1513" si="232" t="shared">COUNTIF($AE1450:$AM1450,AF1450)</f>
        <v>2</v>
      </c>
      <c r="AP1450">
        <f ref="AP1450:AP1513" si="233" t="shared">COUNTIF($AE1450:$AM1450,AG1450)</f>
        <v>3</v>
      </c>
      <c r="AQ1450">
        <f ref="AQ1450:AQ1513" si="234" t="shared">COUNTIF($AE1450:$AM1450,AH1450)</f>
        <v>1</v>
      </c>
      <c r="AR1450">
        <f ref="AR1450:AR1513" si="235" t="shared">COUNTIF($AE1450:$AM1450,AI1450)</f>
        <v>3</v>
      </c>
      <c r="AS1450">
        <f ref="AS1450:AS1513" si="236" t="shared">COUNTIF($AE1450:$AM1450,AJ1450)</f>
        <v>1</v>
      </c>
      <c r="AT1450">
        <f ref="AT1450:AT1513" si="237" t="shared">COUNTIF($AE1450:$AM1450,AK1450)</f>
        <v>1</v>
      </c>
      <c r="AU1450">
        <f ref="AU1450:AU1513" si="238" t="shared">COUNTIF($AE1450:$AM1450,AL1450)</f>
        <v>1</v>
      </c>
      <c r="AV1450">
        <f ref="AV1450:AV1513" si="239" t="shared">COUNTIF($AE1450:$AM1450,AM1450)</f>
        <v>3</v>
      </c>
      <c r="AW1450">
        <f ref="AW1450:AW1513" si="240" t="shared">MAX(AN1450:AV1450)</f>
        <v>3</v>
      </c>
    </row>
    <row r="1451" spans="30:49" x14ac:dyDescent="0.25">
      <c r="AD1451">
        <v>1450</v>
      </c>
      <c r="AE1451" t="str">
        <f>VLOOKUP(Sheet1!B1473,Sheet2!$H$2:$J$300,3,FALSE)</f>
        <v>SAC</v>
      </c>
      <c r="AF1451" t="str">
        <f>VLOOKUP(Sheet1!C1473,Sheet2!$H$2:$J$300,3,FALSE)</f>
        <v>PHI</v>
      </c>
      <c r="AG1451" t="str">
        <f>VLOOKUP(Sheet1!D1473,Sheet2!$H$2:$J$300,3,FALSE)</f>
        <v>HOU</v>
      </c>
      <c r="AH1451" t="str">
        <f>VLOOKUP(Sheet1!E1473,Sheet2!$H$2:$J$300,3,FALSE)</f>
        <v>DEN</v>
      </c>
      <c r="AI1451" t="str">
        <f>VLOOKUP(Sheet1!F1473,Sheet2!$H$2:$J$300,3,FALSE)</f>
        <v>PHO</v>
      </c>
      <c r="AJ1451" t="str">
        <f>VLOOKUP(Sheet1!G1473,Sheet2!$H$2:$J$300,3,FALSE)</f>
        <v>UTA</v>
      </c>
      <c r="AK1451" t="str">
        <f>VLOOKUP(Sheet1!H1473,Sheet2!$H$2:$J$300,3,FALSE)</f>
        <v>ATL</v>
      </c>
      <c r="AL1451" t="str">
        <f>VLOOKUP(Sheet1!I1473,Sheet2!$H$2:$J$300,3,FALSE)</f>
        <v>PHO</v>
      </c>
      <c r="AM1451" t="str">
        <f>VLOOKUP(Sheet1!J1473,Sheet2!$H$2:$J$300,3,FALSE)</f>
        <v>PHO</v>
      </c>
      <c r="AN1451">
        <f si="231" t="shared"/>
        <v>1</v>
      </c>
      <c r="AO1451">
        <f si="232" t="shared"/>
        <v>1</v>
      </c>
      <c r="AP1451">
        <f si="233" t="shared"/>
        <v>1</v>
      </c>
      <c r="AQ1451">
        <f si="234" t="shared"/>
        <v>1</v>
      </c>
      <c r="AR1451">
        <f si="235" t="shared"/>
        <v>3</v>
      </c>
      <c r="AS1451">
        <f si="236" t="shared"/>
        <v>1</v>
      </c>
      <c r="AT1451">
        <f si="237" t="shared"/>
        <v>1</v>
      </c>
      <c r="AU1451">
        <f si="238" t="shared"/>
        <v>3</v>
      </c>
      <c r="AV1451">
        <f si="239" t="shared"/>
        <v>3</v>
      </c>
      <c r="AW1451">
        <f si="240" t="shared"/>
        <v>3</v>
      </c>
    </row>
    <row r="1452" spans="30:49" x14ac:dyDescent="0.25">
      <c r="AD1452">
        <v>1451</v>
      </c>
      <c r="AE1452" t="str">
        <f>VLOOKUP(Sheet1!B1474,Sheet2!$H$2:$J$300,3,FALSE)</f>
        <v>PHI</v>
      </c>
      <c r="AF1452" t="str">
        <f>VLOOKUP(Sheet1!C1474,Sheet2!$H$2:$J$300,3,FALSE)</f>
        <v>SAC</v>
      </c>
      <c r="AG1452" t="str">
        <f>VLOOKUP(Sheet1!D1474,Sheet2!$H$2:$J$300,3,FALSE)</f>
        <v>PHO</v>
      </c>
      <c r="AH1452" t="str">
        <f>VLOOKUP(Sheet1!E1474,Sheet2!$H$2:$J$300,3,FALSE)</f>
        <v>HOU</v>
      </c>
      <c r="AI1452" t="str">
        <f>VLOOKUP(Sheet1!F1474,Sheet2!$H$2:$J$300,3,FALSE)</f>
        <v>PHO</v>
      </c>
      <c r="AJ1452" t="str">
        <f>VLOOKUP(Sheet1!G1474,Sheet2!$H$2:$J$300,3,FALSE)</f>
        <v>UTA</v>
      </c>
      <c r="AK1452" t="str">
        <f>VLOOKUP(Sheet1!H1474,Sheet2!$H$2:$J$300,3,FALSE)</f>
        <v>PHO</v>
      </c>
      <c r="AL1452" t="str">
        <f>VLOOKUP(Sheet1!I1474,Sheet2!$H$2:$J$300,3,FALSE)</f>
        <v>DEN</v>
      </c>
      <c r="AM1452" t="str">
        <f>VLOOKUP(Sheet1!J1474,Sheet2!$H$2:$J$300,3,FALSE)</f>
        <v>UTA</v>
      </c>
      <c r="AN1452">
        <f si="231" t="shared"/>
        <v>1</v>
      </c>
      <c r="AO1452">
        <f si="232" t="shared"/>
        <v>1</v>
      </c>
      <c r="AP1452">
        <f si="233" t="shared"/>
        <v>3</v>
      </c>
      <c r="AQ1452">
        <f si="234" t="shared"/>
        <v>1</v>
      </c>
      <c r="AR1452">
        <f si="235" t="shared"/>
        <v>3</v>
      </c>
      <c r="AS1452">
        <f si="236" t="shared"/>
        <v>2</v>
      </c>
      <c r="AT1452">
        <f si="237" t="shared"/>
        <v>3</v>
      </c>
      <c r="AU1452">
        <f si="238" t="shared"/>
        <v>1</v>
      </c>
      <c r="AV1452">
        <f si="239" t="shared"/>
        <v>2</v>
      </c>
      <c r="AW1452">
        <f si="240" t="shared"/>
        <v>3</v>
      </c>
    </row>
    <row r="1453" spans="30:49" x14ac:dyDescent="0.25">
      <c r="AD1453">
        <v>1452</v>
      </c>
      <c r="AE1453" t="str">
        <f>VLOOKUP(Sheet1!B1475,Sheet2!$H$2:$J$300,3,FALSE)</f>
        <v>PHI</v>
      </c>
      <c r="AF1453" t="str">
        <f>VLOOKUP(Sheet1!C1475,Sheet2!$H$2:$J$300,3,FALSE)</f>
        <v>UTA</v>
      </c>
      <c r="AG1453" t="str">
        <f>VLOOKUP(Sheet1!D1475,Sheet2!$H$2:$J$300,3,FALSE)</f>
        <v>HOU</v>
      </c>
      <c r="AH1453" t="str">
        <f>VLOOKUP(Sheet1!E1475,Sheet2!$H$2:$J$300,3,FALSE)</f>
        <v>DEN</v>
      </c>
      <c r="AI1453" t="str">
        <f>VLOOKUP(Sheet1!F1475,Sheet2!$H$2:$J$300,3,FALSE)</f>
        <v>UTA</v>
      </c>
      <c r="AJ1453" t="str">
        <f>VLOOKUP(Sheet1!G1475,Sheet2!$H$2:$J$300,3,FALSE)</f>
        <v>PHI</v>
      </c>
      <c r="AK1453" t="str">
        <f>VLOOKUP(Sheet1!H1475,Sheet2!$H$2:$J$300,3,FALSE)</f>
        <v>PHO</v>
      </c>
      <c r="AL1453" t="str">
        <f>VLOOKUP(Sheet1!I1475,Sheet2!$H$2:$J$300,3,FALSE)</f>
        <v>DEN</v>
      </c>
      <c r="AM1453" t="str">
        <f>VLOOKUP(Sheet1!J1475,Sheet2!$H$2:$J$300,3,FALSE)</f>
        <v>UTA</v>
      </c>
      <c r="AN1453">
        <f si="231" t="shared"/>
        <v>2</v>
      </c>
      <c r="AO1453">
        <f si="232" t="shared"/>
        <v>3</v>
      </c>
      <c r="AP1453">
        <f si="233" t="shared"/>
        <v>1</v>
      </c>
      <c r="AQ1453">
        <f si="234" t="shared"/>
        <v>2</v>
      </c>
      <c r="AR1453">
        <f si="235" t="shared"/>
        <v>3</v>
      </c>
      <c r="AS1453">
        <f si="236" t="shared"/>
        <v>2</v>
      </c>
      <c r="AT1453">
        <f si="237" t="shared"/>
        <v>1</v>
      </c>
      <c r="AU1453">
        <f si="238" t="shared"/>
        <v>2</v>
      </c>
      <c r="AV1453">
        <f si="239" t="shared"/>
        <v>3</v>
      </c>
      <c r="AW1453">
        <f si="240" t="shared"/>
        <v>3</v>
      </c>
    </row>
    <row r="1454" spans="30:49" x14ac:dyDescent="0.25">
      <c r="AD1454">
        <v>1453</v>
      </c>
      <c r="AE1454" t="str">
        <f>VLOOKUP(Sheet1!B1476,Sheet2!$H$2:$J$300,3,FALSE)</f>
        <v>PHI</v>
      </c>
      <c r="AF1454" t="str">
        <f>VLOOKUP(Sheet1!C1476,Sheet2!$H$2:$J$300,3,FALSE)</f>
        <v>MIN</v>
      </c>
      <c r="AG1454" t="str">
        <f>VLOOKUP(Sheet1!D1476,Sheet2!$H$2:$J$300,3,FALSE)</f>
        <v>MIN</v>
      </c>
      <c r="AH1454" t="str">
        <f>VLOOKUP(Sheet1!E1476,Sheet2!$H$2:$J$300,3,FALSE)</f>
        <v>DEN</v>
      </c>
      <c r="AI1454" t="str">
        <f>VLOOKUP(Sheet1!F1476,Sheet2!$H$2:$J$300,3,FALSE)</f>
        <v>PHO</v>
      </c>
      <c r="AJ1454" t="str">
        <f>VLOOKUP(Sheet1!G1476,Sheet2!$H$2:$J$300,3,FALSE)</f>
        <v>UTA</v>
      </c>
      <c r="AK1454" t="str">
        <f>VLOOKUP(Sheet1!H1476,Sheet2!$H$2:$J$300,3,FALSE)</f>
        <v>HOU</v>
      </c>
      <c r="AL1454" t="str">
        <f>VLOOKUP(Sheet1!I1476,Sheet2!$H$2:$J$300,3,FALSE)</f>
        <v>HOU</v>
      </c>
      <c r="AM1454" t="str">
        <f>VLOOKUP(Sheet1!J1476,Sheet2!$H$2:$J$300,3,FALSE)</f>
        <v>MIN</v>
      </c>
      <c r="AN1454">
        <f si="231" t="shared"/>
        <v>1</v>
      </c>
      <c r="AO1454">
        <f si="232" t="shared"/>
        <v>3</v>
      </c>
      <c r="AP1454">
        <f si="233" t="shared"/>
        <v>3</v>
      </c>
      <c r="AQ1454">
        <f si="234" t="shared"/>
        <v>1</v>
      </c>
      <c r="AR1454">
        <f si="235" t="shared"/>
        <v>1</v>
      </c>
      <c r="AS1454">
        <f si="236" t="shared"/>
        <v>1</v>
      </c>
      <c r="AT1454">
        <f si="237" t="shared"/>
        <v>2</v>
      </c>
      <c r="AU1454">
        <f si="238" t="shared"/>
        <v>2</v>
      </c>
      <c r="AV1454">
        <f si="239" t="shared"/>
        <v>3</v>
      </c>
      <c r="AW1454">
        <f si="240" t="shared"/>
        <v>3</v>
      </c>
    </row>
    <row r="1455" spans="30:49" x14ac:dyDescent="0.25">
      <c r="AD1455">
        <v>1454</v>
      </c>
      <c r="AE1455" t="str">
        <f>VLOOKUP(Sheet1!B1477,Sheet2!$H$2:$J$300,3,FALSE)</f>
        <v>PHI</v>
      </c>
      <c r="AF1455" t="str">
        <f>VLOOKUP(Sheet1!C1477,Sheet2!$H$2:$J$300,3,FALSE)</f>
        <v>UTA</v>
      </c>
      <c r="AG1455" t="str">
        <f>VLOOKUP(Sheet1!D1477,Sheet2!$H$2:$J$300,3,FALSE)</f>
        <v>DEN</v>
      </c>
      <c r="AH1455" t="str">
        <f>VLOOKUP(Sheet1!E1477,Sheet2!$H$2:$J$300,3,FALSE)</f>
        <v>DEN</v>
      </c>
      <c r="AI1455" t="str">
        <f>VLOOKUP(Sheet1!F1477,Sheet2!$H$2:$J$300,3,FALSE)</f>
        <v>DEN</v>
      </c>
      <c r="AJ1455" t="str">
        <f>VLOOKUP(Sheet1!G1477,Sheet2!$H$2:$J$300,3,FALSE)</f>
        <v>PHI</v>
      </c>
      <c r="AK1455" t="str">
        <f>VLOOKUP(Sheet1!H1477,Sheet2!$H$2:$J$300,3,FALSE)</f>
        <v>HOU</v>
      </c>
      <c r="AL1455" t="str">
        <f>VLOOKUP(Sheet1!I1477,Sheet2!$H$2:$J$300,3,FALSE)</f>
        <v>PHO</v>
      </c>
      <c r="AM1455" t="str">
        <f>VLOOKUP(Sheet1!J1477,Sheet2!$H$2:$J$300,3,FALSE)</f>
        <v>MIN</v>
      </c>
      <c r="AN1455">
        <f si="231" t="shared"/>
        <v>2</v>
      </c>
      <c r="AO1455">
        <f si="232" t="shared"/>
        <v>1</v>
      </c>
      <c r="AP1455">
        <f si="233" t="shared"/>
        <v>3</v>
      </c>
      <c r="AQ1455">
        <f si="234" t="shared"/>
        <v>3</v>
      </c>
      <c r="AR1455">
        <f si="235" t="shared"/>
        <v>3</v>
      </c>
      <c r="AS1455">
        <f si="236" t="shared"/>
        <v>2</v>
      </c>
      <c r="AT1455">
        <f si="237" t="shared"/>
        <v>1</v>
      </c>
      <c r="AU1455">
        <f si="238" t="shared"/>
        <v>1</v>
      </c>
      <c r="AV1455">
        <f si="239" t="shared"/>
        <v>1</v>
      </c>
      <c r="AW1455">
        <f si="240" t="shared"/>
        <v>3</v>
      </c>
    </row>
    <row r="1456" spans="30:49" x14ac:dyDescent="0.25">
      <c r="AD1456">
        <v>1455</v>
      </c>
      <c r="AE1456" t="str">
        <f>VLOOKUP(Sheet1!B1478,Sheet2!$H$2:$J$300,3,FALSE)</f>
        <v>SAC</v>
      </c>
      <c r="AF1456" t="str">
        <f>VLOOKUP(Sheet1!C1478,Sheet2!$H$2:$J$300,3,FALSE)</f>
        <v>ATL</v>
      </c>
      <c r="AG1456" t="str">
        <f>VLOOKUP(Sheet1!D1478,Sheet2!$H$2:$J$300,3,FALSE)</f>
        <v>HOU</v>
      </c>
      <c r="AH1456" t="str">
        <f>VLOOKUP(Sheet1!E1478,Sheet2!$H$2:$J$300,3,FALSE)</f>
        <v>DEN</v>
      </c>
      <c r="AI1456" t="str">
        <f>VLOOKUP(Sheet1!F1478,Sheet2!$H$2:$J$300,3,FALSE)</f>
        <v>PHO</v>
      </c>
      <c r="AJ1456" t="str">
        <f>VLOOKUP(Sheet1!G1478,Sheet2!$H$2:$J$300,3,FALSE)</f>
        <v>HOU</v>
      </c>
      <c r="AK1456" t="str">
        <f>VLOOKUP(Sheet1!H1478,Sheet2!$H$2:$J$300,3,FALSE)</f>
        <v>PHO</v>
      </c>
      <c r="AL1456" t="str">
        <f>VLOOKUP(Sheet1!I1478,Sheet2!$H$2:$J$300,3,FALSE)</f>
        <v>DEN</v>
      </c>
      <c r="AM1456" t="str">
        <f>VLOOKUP(Sheet1!J1478,Sheet2!$H$2:$J$300,3,FALSE)</f>
        <v>PHO</v>
      </c>
      <c r="AN1456">
        <f si="231" t="shared"/>
        <v>1</v>
      </c>
      <c r="AO1456">
        <f si="232" t="shared"/>
        <v>1</v>
      </c>
      <c r="AP1456">
        <f si="233" t="shared"/>
        <v>2</v>
      </c>
      <c r="AQ1456">
        <f si="234" t="shared"/>
        <v>2</v>
      </c>
      <c r="AR1456">
        <f si="235" t="shared"/>
        <v>3</v>
      </c>
      <c r="AS1456">
        <f si="236" t="shared"/>
        <v>2</v>
      </c>
      <c r="AT1456">
        <f si="237" t="shared"/>
        <v>3</v>
      </c>
      <c r="AU1456">
        <f si="238" t="shared"/>
        <v>2</v>
      </c>
      <c r="AV1456">
        <f si="239" t="shared"/>
        <v>3</v>
      </c>
      <c r="AW1456">
        <f si="240" t="shared"/>
        <v>3</v>
      </c>
    </row>
    <row r="1457" spans="30:49" x14ac:dyDescent="0.25">
      <c r="AD1457">
        <v>1456</v>
      </c>
      <c r="AE1457" t="str">
        <f>VLOOKUP(Sheet1!B1479,Sheet2!$H$2:$J$300,3,FALSE)</f>
        <v>PHI</v>
      </c>
      <c r="AF1457" t="str">
        <f>VLOOKUP(Sheet1!C1479,Sheet2!$H$2:$J$300,3,FALSE)</f>
        <v>ATL</v>
      </c>
      <c r="AG1457" t="str">
        <f>VLOOKUP(Sheet1!D1479,Sheet2!$H$2:$J$300,3,FALSE)</f>
        <v>PHO</v>
      </c>
      <c r="AH1457" t="str">
        <f>VLOOKUP(Sheet1!E1479,Sheet2!$H$2:$J$300,3,FALSE)</f>
        <v>DEN</v>
      </c>
      <c r="AI1457" t="str">
        <f>VLOOKUP(Sheet1!F1479,Sheet2!$H$2:$J$300,3,FALSE)</f>
        <v>PHO</v>
      </c>
      <c r="AJ1457" t="str">
        <f>VLOOKUP(Sheet1!G1479,Sheet2!$H$2:$J$300,3,FALSE)</f>
        <v>SAC</v>
      </c>
      <c r="AK1457" t="str">
        <f>VLOOKUP(Sheet1!H1479,Sheet2!$H$2:$J$300,3,FALSE)</f>
        <v>SAC</v>
      </c>
      <c r="AL1457" t="str">
        <f>VLOOKUP(Sheet1!I1479,Sheet2!$H$2:$J$300,3,FALSE)</f>
        <v>DEN</v>
      </c>
      <c r="AM1457" t="str">
        <f>VLOOKUP(Sheet1!J1479,Sheet2!$H$2:$J$300,3,FALSE)</f>
        <v>UTA</v>
      </c>
      <c r="AN1457">
        <f si="231" t="shared"/>
        <v>1</v>
      </c>
      <c r="AO1457">
        <f si="232" t="shared"/>
        <v>1</v>
      </c>
      <c r="AP1457">
        <f si="233" t="shared"/>
        <v>2</v>
      </c>
      <c r="AQ1457">
        <f si="234" t="shared"/>
        <v>2</v>
      </c>
      <c r="AR1457">
        <f si="235" t="shared"/>
        <v>2</v>
      </c>
      <c r="AS1457">
        <f si="236" t="shared"/>
        <v>2</v>
      </c>
      <c r="AT1457">
        <f si="237" t="shared"/>
        <v>2</v>
      </c>
      <c r="AU1457">
        <f si="238" t="shared"/>
        <v>2</v>
      </c>
      <c r="AV1457">
        <f si="239" t="shared"/>
        <v>1</v>
      </c>
      <c r="AW1457">
        <f si="240" t="shared"/>
        <v>2</v>
      </c>
    </row>
    <row r="1458" spans="30:49" x14ac:dyDescent="0.25">
      <c r="AD1458">
        <v>1457</v>
      </c>
      <c r="AE1458" t="str">
        <f>VLOOKUP(Sheet1!B1480,Sheet2!$H$2:$J$300,3,FALSE)</f>
        <v>PHO</v>
      </c>
      <c r="AF1458" t="str">
        <f>VLOOKUP(Sheet1!C1480,Sheet2!$H$2:$J$300,3,FALSE)</f>
        <v>MIN</v>
      </c>
      <c r="AG1458" t="str">
        <f>VLOOKUP(Sheet1!D1480,Sheet2!$H$2:$J$300,3,FALSE)</f>
        <v>PHO</v>
      </c>
      <c r="AH1458" t="str">
        <f>VLOOKUP(Sheet1!E1480,Sheet2!$H$2:$J$300,3,FALSE)</f>
        <v>MIN</v>
      </c>
      <c r="AI1458" t="str">
        <f>VLOOKUP(Sheet1!F1480,Sheet2!$H$2:$J$300,3,FALSE)</f>
        <v>DEN</v>
      </c>
      <c r="AJ1458" t="str">
        <f>VLOOKUP(Sheet1!G1480,Sheet2!$H$2:$J$300,3,FALSE)</f>
        <v>PHO</v>
      </c>
      <c r="AK1458" t="str">
        <f>VLOOKUP(Sheet1!H1480,Sheet2!$H$2:$J$300,3,FALSE)</f>
        <v>HOU</v>
      </c>
      <c r="AL1458" t="str">
        <f>VLOOKUP(Sheet1!I1480,Sheet2!$H$2:$J$300,3,FALSE)</f>
        <v>PHO</v>
      </c>
      <c r="AM1458" t="str">
        <f>VLOOKUP(Sheet1!J1480,Sheet2!$H$2:$J$300,3,FALSE)</f>
        <v>MIN</v>
      </c>
      <c r="AN1458">
        <f si="231" t="shared"/>
        <v>4</v>
      </c>
      <c r="AO1458">
        <f si="232" t="shared"/>
        <v>3</v>
      </c>
      <c r="AP1458">
        <f si="233" t="shared"/>
        <v>4</v>
      </c>
      <c r="AQ1458">
        <f si="234" t="shared"/>
        <v>3</v>
      </c>
      <c r="AR1458">
        <f si="235" t="shared"/>
        <v>1</v>
      </c>
      <c r="AS1458">
        <f si="236" t="shared"/>
        <v>4</v>
      </c>
      <c r="AT1458">
        <f si="237" t="shared"/>
        <v>1</v>
      </c>
      <c r="AU1458">
        <f si="238" t="shared"/>
        <v>4</v>
      </c>
      <c r="AV1458">
        <f si="239" t="shared"/>
        <v>3</v>
      </c>
      <c r="AW1458">
        <f si="240" t="shared"/>
        <v>4</v>
      </c>
    </row>
    <row r="1459" spans="30:49" x14ac:dyDescent="0.25">
      <c r="AD1459">
        <v>1458</v>
      </c>
      <c r="AE1459" t="str">
        <f>VLOOKUP(Sheet1!B1481,Sheet2!$H$2:$J$300,3,FALSE)</f>
        <v>PHI</v>
      </c>
      <c r="AF1459" t="str">
        <f>VLOOKUP(Sheet1!C1481,Sheet2!$H$2:$J$300,3,FALSE)</f>
        <v>PHI</v>
      </c>
      <c r="AG1459" t="str">
        <f>VLOOKUP(Sheet1!D1481,Sheet2!$H$2:$J$300,3,FALSE)</f>
        <v>PHO</v>
      </c>
      <c r="AH1459" t="str">
        <f>VLOOKUP(Sheet1!E1481,Sheet2!$H$2:$J$300,3,FALSE)</f>
        <v>MIN</v>
      </c>
      <c r="AI1459" t="str">
        <f>VLOOKUP(Sheet1!F1481,Sheet2!$H$2:$J$300,3,FALSE)</f>
        <v>ATL</v>
      </c>
      <c r="AJ1459" t="str">
        <f>VLOOKUP(Sheet1!G1481,Sheet2!$H$2:$J$300,3,FALSE)</f>
        <v>UTA</v>
      </c>
      <c r="AK1459" t="str">
        <f>VLOOKUP(Sheet1!H1481,Sheet2!$H$2:$J$300,3,FALSE)</f>
        <v>PHO</v>
      </c>
      <c r="AL1459" t="str">
        <f>VLOOKUP(Sheet1!I1481,Sheet2!$H$2:$J$300,3,FALSE)</f>
        <v>DEN</v>
      </c>
      <c r="AM1459" t="str">
        <f>VLOOKUP(Sheet1!J1481,Sheet2!$H$2:$J$300,3,FALSE)</f>
        <v>MIN</v>
      </c>
      <c r="AN1459">
        <f si="231" t="shared"/>
        <v>2</v>
      </c>
      <c r="AO1459">
        <f si="232" t="shared"/>
        <v>2</v>
      </c>
      <c r="AP1459">
        <f si="233" t="shared"/>
        <v>2</v>
      </c>
      <c r="AQ1459">
        <f si="234" t="shared"/>
        <v>2</v>
      </c>
      <c r="AR1459">
        <f si="235" t="shared"/>
        <v>1</v>
      </c>
      <c r="AS1459">
        <f si="236" t="shared"/>
        <v>1</v>
      </c>
      <c r="AT1459">
        <f si="237" t="shared"/>
        <v>2</v>
      </c>
      <c r="AU1459">
        <f si="238" t="shared"/>
        <v>1</v>
      </c>
      <c r="AV1459">
        <f si="239" t="shared"/>
        <v>2</v>
      </c>
      <c r="AW1459">
        <f si="240" t="shared"/>
        <v>2</v>
      </c>
    </row>
    <row r="1460" spans="30:49" x14ac:dyDescent="0.25">
      <c r="AD1460">
        <v>1459</v>
      </c>
      <c r="AE1460" t="str">
        <f>VLOOKUP(Sheet1!B1482,Sheet2!$H$2:$J$300,3,FALSE)</f>
        <v>PHI</v>
      </c>
      <c r="AF1460" t="str">
        <f>VLOOKUP(Sheet1!C1482,Sheet2!$H$2:$J$300,3,FALSE)</f>
        <v>PHO</v>
      </c>
      <c r="AG1460" t="str">
        <f>VLOOKUP(Sheet1!D1482,Sheet2!$H$2:$J$300,3,FALSE)</f>
        <v>PHO</v>
      </c>
      <c r="AH1460" t="str">
        <f>VLOOKUP(Sheet1!E1482,Sheet2!$H$2:$J$300,3,FALSE)</f>
        <v>PHI</v>
      </c>
      <c r="AI1460" t="str">
        <f>VLOOKUP(Sheet1!F1482,Sheet2!$H$2:$J$300,3,FALSE)</f>
        <v>PHO</v>
      </c>
      <c r="AJ1460" t="str">
        <f>VLOOKUP(Sheet1!G1482,Sheet2!$H$2:$J$300,3,FALSE)</f>
        <v>PHI</v>
      </c>
      <c r="AK1460" t="str">
        <f>VLOOKUP(Sheet1!H1482,Sheet2!$H$2:$J$300,3,FALSE)</f>
        <v>SAC</v>
      </c>
      <c r="AL1460" t="str">
        <f>VLOOKUP(Sheet1!I1482,Sheet2!$H$2:$J$300,3,FALSE)</f>
        <v>DEN</v>
      </c>
      <c r="AM1460" t="str">
        <f>VLOOKUP(Sheet1!J1482,Sheet2!$H$2:$J$300,3,FALSE)</f>
        <v>PHO</v>
      </c>
      <c r="AN1460">
        <f si="231" t="shared"/>
        <v>3</v>
      </c>
      <c r="AO1460">
        <f si="232" t="shared"/>
        <v>4</v>
      </c>
      <c r="AP1460">
        <f si="233" t="shared"/>
        <v>4</v>
      </c>
      <c r="AQ1460">
        <f si="234" t="shared"/>
        <v>3</v>
      </c>
      <c r="AR1460">
        <f si="235" t="shared"/>
        <v>4</v>
      </c>
      <c r="AS1460">
        <f si="236" t="shared"/>
        <v>3</v>
      </c>
      <c r="AT1460">
        <f si="237" t="shared"/>
        <v>1</v>
      </c>
      <c r="AU1460">
        <f si="238" t="shared"/>
        <v>1</v>
      </c>
      <c r="AV1460">
        <f si="239" t="shared"/>
        <v>4</v>
      </c>
      <c r="AW1460">
        <f si="240" t="shared"/>
        <v>4</v>
      </c>
    </row>
    <row r="1461" spans="30:49" x14ac:dyDescent="0.25">
      <c r="AD1461">
        <v>1460</v>
      </c>
      <c r="AE1461" t="str">
        <f>VLOOKUP(Sheet1!B1483,Sheet2!$H$2:$J$300,3,FALSE)</f>
        <v>UTA</v>
      </c>
      <c r="AF1461" t="str">
        <f>VLOOKUP(Sheet1!C1483,Sheet2!$H$2:$J$300,3,FALSE)</f>
        <v>PHI</v>
      </c>
      <c r="AG1461" t="str">
        <f>VLOOKUP(Sheet1!D1483,Sheet2!$H$2:$J$300,3,FALSE)</f>
        <v>HOU</v>
      </c>
      <c r="AH1461" t="str">
        <f>VLOOKUP(Sheet1!E1483,Sheet2!$H$2:$J$300,3,FALSE)</f>
        <v>DEN</v>
      </c>
      <c r="AI1461" t="str">
        <f>VLOOKUP(Sheet1!F1483,Sheet2!$H$2:$J$300,3,FALSE)</f>
        <v>PHO</v>
      </c>
      <c r="AJ1461" t="str">
        <f>VLOOKUP(Sheet1!G1483,Sheet2!$H$2:$J$300,3,FALSE)</f>
        <v>ATL</v>
      </c>
      <c r="AK1461" t="str">
        <f>VLOOKUP(Sheet1!H1483,Sheet2!$H$2:$J$300,3,FALSE)</f>
        <v>SAC</v>
      </c>
      <c r="AL1461" t="str">
        <f>VLOOKUP(Sheet1!I1483,Sheet2!$H$2:$J$300,3,FALSE)</f>
        <v>DEN</v>
      </c>
      <c r="AM1461" t="str">
        <f>VLOOKUP(Sheet1!J1483,Sheet2!$H$2:$J$300,3,FALSE)</f>
        <v>UTA</v>
      </c>
      <c r="AN1461">
        <f si="231" t="shared"/>
        <v>2</v>
      </c>
      <c r="AO1461">
        <f si="232" t="shared"/>
        <v>1</v>
      </c>
      <c r="AP1461">
        <f si="233" t="shared"/>
        <v>1</v>
      </c>
      <c r="AQ1461">
        <f si="234" t="shared"/>
        <v>2</v>
      </c>
      <c r="AR1461">
        <f si="235" t="shared"/>
        <v>1</v>
      </c>
      <c r="AS1461">
        <f si="236" t="shared"/>
        <v>1</v>
      </c>
      <c r="AT1461">
        <f si="237" t="shared"/>
        <v>1</v>
      </c>
      <c r="AU1461">
        <f si="238" t="shared"/>
        <v>2</v>
      </c>
      <c r="AV1461">
        <f si="239" t="shared"/>
        <v>2</v>
      </c>
      <c r="AW1461">
        <f si="240" t="shared"/>
        <v>2</v>
      </c>
    </row>
    <row r="1462" spans="30:49" x14ac:dyDescent="0.25">
      <c r="AD1462">
        <v>1461</v>
      </c>
      <c r="AE1462" t="str">
        <f>VLOOKUP(Sheet1!B1484,Sheet2!$H$2:$J$300,3,FALSE)</f>
        <v>PHI</v>
      </c>
      <c r="AF1462" t="str">
        <f>VLOOKUP(Sheet1!C1484,Sheet2!$H$2:$J$300,3,FALSE)</f>
        <v>SAC</v>
      </c>
      <c r="AG1462" t="str">
        <f>VLOOKUP(Sheet1!D1484,Sheet2!$H$2:$J$300,3,FALSE)</f>
        <v>DEN</v>
      </c>
      <c r="AH1462" t="str">
        <f>VLOOKUP(Sheet1!E1484,Sheet2!$H$2:$J$300,3,FALSE)</f>
        <v>DEN</v>
      </c>
      <c r="AI1462" t="str">
        <f>VLOOKUP(Sheet1!F1484,Sheet2!$H$2:$J$300,3,FALSE)</f>
        <v>PHO</v>
      </c>
      <c r="AJ1462" t="str">
        <f>VLOOKUP(Sheet1!G1484,Sheet2!$H$2:$J$300,3,FALSE)</f>
        <v>PHO</v>
      </c>
      <c r="AK1462" t="str">
        <f>VLOOKUP(Sheet1!H1484,Sheet2!$H$2:$J$300,3,FALSE)</f>
        <v>ATL</v>
      </c>
      <c r="AL1462" t="str">
        <f>VLOOKUP(Sheet1!I1484,Sheet2!$H$2:$J$300,3,FALSE)</f>
        <v>DEN</v>
      </c>
      <c r="AM1462" t="str">
        <f>VLOOKUP(Sheet1!J1484,Sheet2!$H$2:$J$300,3,FALSE)</f>
        <v>DEN</v>
      </c>
      <c r="AN1462">
        <f si="231" t="shared"/>
        <v>1</v>
      </c>
      <c r="AO1462">
        <f si="232" t="shared"/>
        <v>1</v>
      </c>
      <c r="AP1462">
        <f si="233" t="shared"/>
        <v>4</v>
      </c>
      <c r="AQ1462">
        <f si="234" t="shared"/>
        <v>4</v>
      </c>
      <c r="AR1462">
        <f si="235" t="shared"/>
        <v>2</v>
      </c>
      <c r="AS1462">
        <f si="236" t="shared"/>
        <v>2</v>
      </c>
      <c r="AT1462">
        <f si="237" t="shared"/>
        <v>1</v>
      </c>
      <c r="AU1462">
        <f si="238" t="shared"/>
        <v>4</v>
      </c>
      <c r="AV1462">
        <f si="239" t="shared"/>
        <v>4</v>
      </c>
      <c r="AW1462">
        <f si="240" t="shared"/>
        <v>4</v>
      </c>
    </row>
    <row r="1463" spans="30:49" x14ac:dyDescent="0.25">
      <c r="AD1463">
        <v>1462</v>
      </c>
      <c r="AE1463" t="str">
        <f>VLOOKUP(Sheet1!B1485,Sheet2!$H$2:$J$300,3,FALSE)</f>
        <v>PHI</v>
      </c>
      <c r="AF1463" t="str">
        <f>VLOOKUP(Sheet1!C1485,Sheet2!$H$2:$J$300,3,FALSE)</f>
        <v>PHO</v>
      </c>
      <c r="AG1463" t="str">
        <f>VLOOKUP(Sheet1!D1485,Sheet2!$H$2:$J$300,3,FALSE)</f>
        <v>PHO</v>
      </c>
      <c r="AH1463" t="str">
        <f>VLOOKUP(Sheet1!E1485,Sheet2!$H$2:$J$300,3,FALSE)</f>
        <v>DEN</v>
      </c>
      <c r="AI1463" t="str">
        <f>VLOOKUP(Sheet1!F1485,Sheet2!$H$2:$J$300,3,FALSE)</f>
        <v>PHO</v>
      </c>
      <c r="AJ1463" t="str">
        <f>VLOOKUP(Sheet1!G1485,Sheet2!$H$2:$J$300,3,FALSE)</f>
        <v>HOU</v>
      </c>
      <c r="AK1463" t="str">
        <f>VLOOKUP(Sheet1!H1485,Sheet2!$H$2:$J$300,3,FALSE)</f>
        <v>SAC</v>
      </c>
      <c r="AL1463" t="str">
        <f>VLOOKUP(Sheet1!I1485,Sheet2!$H$2:$J$300,3,FALSE)</f>
        <v>DEN</v>
      </c>
      <c r="AM1463" t="str">
        <f>VLOOKUP(Sheet1!J1485,Sheet2!$H$2:$J$300,3,FALSE)</f>
        <v>DEN</v>
      </c>
      <c r="AN1463">
        <f si="231" t="shared"/>
        <v>1</v>
      </c>
      <c r="AO1463">
        <f si="232" t="shared"/>
        <v>3</v>
      </c>
      <c r="AP1463">
        <f si="233" t="shared"/>
        <v>3</v>
      </c>
      <c r="AQ1463">
        <f si="234" t="shared"/>
        <v>3</v>
      </c>
      <c r="AR1463">
        <f si="235" t="shared"/>
        <v>3</v>
      </c>
      <c r="AS1463">
        <f si="236" t="shared"/>
        <v>1</v>
      </c>
      <c r="AT1463">
        <f si="237" t="shared"/>
        <v>1</v>
      </c>
      <c r="AU1463">
        <f si="238" t="shared"/>
        <v>3</v>
      </c>
      <c r="AV1463">
        <f si="239" t="shared"/>
        <v>3</v>
      </c>
      <c r="AW1463">
        <f si="240" t="shared"/>
        <v>3</v>
      </c>
    </row>
    <row r="1464" spans="30:49" x14ac:dyDescent="0.25">
      <c r="AD1464">
        <v>1463</v>
      </c>
      <c r="AE1464" t="str">
        <f>VLOOKUP(Sheet1!B1486,Sheet2!$H$2:$J$300,3,FALSE)</f>
        <v>SAC</v>
      </c>
      <c r="AF1464" t="str">
        <f>VLOOKUP(Sheet1!C1486,Sheet2!$H$2:$J$300,3,FALSE)</f>
        <v>ATL</v>
      </c>
      <c r="AG1464" t="str">
        <f>VLOOKUP(Sheet1!D1486,Sheet2!$H$2:$J$300,3,FALSE)</f>
        <v>PHO</v>
      </c>
      <c r="AH1464" t="str">
        <f>VLOOKUP(Sheet1!E1486,Sheet2!$H$2:$J$300,3,FALSE)</f>
        <v>DEN</v>
      </c>
      <c r="AI1464" t="str">
        <f>VLOOKUP(Sheet1!F1486,Sheet2!$H$2:$J$300,3,FALSE)</f>
        <v>DEN</v>
      </c>
      <c r="AJ1464" t="str">
        <f>VLOOKUP(Sheet1!G1486,Sheet2!$H$2:$J$300,3,FALSE)</f>
        <v>PHO</v>
      </c>
      <c r="AK1464" t="str">
        <f>VLOOKUP(Sheet1!H1486,Sheet2!$H$2:$J$300,3,FALSE)</f>
        <v>HOU</v>
      </c>
      <c r="AL1464" t="str">
        <f>VLOOKUP(Sheet1!I1486,Sheet2!$H$2:$J$300,3,FALSE)</f>
        <v>DEN</v>
      </c>
      <c r="AM1464" t="str">
        <f>VLOOKUP(Sheet1!J1486,Sheet2!$H$2:$J$300,3,FALSE)</f>
        <v>UTA</v>
      </c>
      <c r="AN1464">
        <f si="231" t="shared"/>
        <v>1</v>
      </c>
      <c r="AO1464">
        <f si="232" t="shared"/>
        <v>1</v>
      </c>
      <c r="AP1464">
        <f si="233" t="shared"/>
        <v>2</v>
      </c>
      <c r="AQ1464">
        <f si="234" t="shared"/>
        <v>3</v>
      </c>
      <c r="AR1464">
        <f si="235" t="shared"/>
        <v>3</v>
      </c>
      <c r="AS1464">
        <f si="236" t="shared"/>
        <v>2</v>
      </c>
      <c r="AT1464">
        <f si="237" t="shared"/>
        <v>1</v>
      </c>
      <c r="AU1464">
        <f si="238" t="shared"/>
        <v>3</v>
      </c>
      <c r="AV1464">
        <f si="239" t="shared"/>
        <v>1</v>
      </c>
      <c r="AW1464">
        <f si="240" t="shared"/>
        <v>3</v>
      </c>
    </row>
    <row r="1465" spans="30:49" x14ac:dyDescent="0.25">
      <c r="AD1465">
        <v>1464</v>
      </c>
      <c r="AE1465" t="str">
        <f>VLOOKUP(Sheet1!B1487,Sheet2!$H$2:$J$300,3,FALSE)</f>
        <v>PHI</v>
      </c>
      <c r="AF1465" t="str">
        <f>VLOOKUP(Sheet1!C1487,Sheet2!$H$2:$J$300,3,FALSE)</f>
        <v>MIN</v>
      </c>
      <c r="AG1465" t="str">
        <f>VLOOKUP(Sheet1!D1487,Sheet2!$H$2:$J$300,3,FALSE)</f>
        <v>PHO</v>
      </c>
      <c r="AH1465" t="str">
        <f>VLOOKUP(Sheet1!E1487,Sheet2!$H$2:$J$300,3,FALSE)</f>
        <v>DEN</v>
      </c>
      <c r="AI1465" t="str">
        <f>VLOOKUP(Sheet1!F1487,Sheet2!$H$2:$J$300,3,FALSE)</f>
        <v>PHO</v>
      </c>
      <c r="AJ1465" t="str">
        <f>VLOOKUP(Sheet1!G1487,Sheet2!$H$2:$J$300,3,FALSE)</f>
        <v>UTA</v>
      </c>
      <c r="AK1465" t="str">
        <f>VLOOKUP(Sheet1!H1487,Sheet2!$H$2:$J$300,3,FALSE)</f>
        <v>HOU</v>
      </c>
      <c r="AL1465" t="str">
        <f>VLOOKUP(Sheet1!I1487,Sheet2!$H$2:$J$300,3,FALSE)</f>
        <v>UTA</v>
      </c>
      <c r="AM1465" t="str">
        <f>VLOOKUP(Sheet1!J1487,Sheet2!$H$2:$J$300,3,FALSE)</f>
        <v>MIN</v>
      </c>
      <c r="AN1465">
        <f si="231" t="shared"/>
        <v>1</v>
      </c>
      <c r="AO1465">
        <f si="232" t="shared"/>
        <v>2</v>
      </c>
      <c r="AP1465">
        <f si="233" t="shared"/>
        <v>2</v>
      </c>
      <c r="AQ1465">
        <f si="234" t="shared"/>
        <v>1</v>
      </c>
      <c r="AR1465">
        <f si="235" t="shared"/>
        <v>2</v>
      </c>
      <c r="AS1465">
        <f si="236" t="shared"/>
        <v>2</v>
      </c>
      <c r="AT1465">
        <f si="237" t="shared"/>
        <v>1</v>
      </c>
      <c r="AU1465">
        <f si="238" t="shared"/>
        <v>2</v>
      </c>
      <c r="AV1465">
        <f si="239" t="shared"/>
        <v>2</v>
      </c>
      <c r="AW1465">
        <f si="240" t="shared"/>
        <v>2</v>
      </c>
    </row>
    <row r="1466" spans="30:49" x14ac:dyDescent="0.25">
      <c r="AD1466">
        <v>1465</v>
      </c>
      <c r="AE1466" t="str">
        <f>VLOOKUP(Sheet1!B1488,Sheet2!$H$2:$J$300,3,FALSE)</f>
        <v>UTA</v>
      </c>
      <c r="AF1466" t="str">
        <f>VLOOKUP(Sheet1!C1488,Sheet2!$H$2:$J$300,3,FALSE)</f>
        <v>MIN</v>
      </c>
      <c r="AG1466" t="str">
        <f>VLOOKUP(Sheet1!D1488,Sheet2!$H$2:$J$300,3,FALSE)</f>
        <v>HOU</v>
      </c>
      <c r="AH1466" t="str">
        <f>VLOOKUP(Sheet1!E1488,Sheet2!$H$2:$J$300,3,FALSE)</f>
        <v>DEN</v>
      </c>
      <c r="AI1466" t="str">
        <f>VLOOKUP(Sheet1!F1488,Sheet2!$H$2:$J$300,3,FALSE)</f>
        <v>PHO</v>
      </c>
      <c r="AJ1466" t="str">
        <f>VLOOKUP(Sheet1!G1488,Sheet2!$H$2:$J$300,3,FALSE)</f>
        <v>ATL</v>
      </c>
      <c r="AK1466" t="str">
        <f>VLOOKUP(Sheet1!H1488,Sheet2!$H$2:$J$300,3,FALSE)</f>
        <v>PHO</v>
      </c>
      <c r="AL1466" t="str">
        <f>VLOOKUP(Sheet1!I1488,Sheet2!$H$2:$J$300,3,FALSE)</f>
        <v>DEN</v>
      </c>
      <c r="AM1466" t="str">
        <f>VLOOKUP(Sheet1!J1488,Sheet2!$H$2:$J$300,3,FALSE)</f>
        <v>MIN</v>
      </c>
      <c r="AN1466">
        <f si="231" t="shared"/>
        <v>1</v>
      </c>
      <c r="AO1466">
        <f si="232" t="shared"/>
        <v>2</v>
      </c>
      <c r="AP1466">
        <f si="233" t="shared"/>
        <v>1</v>
      </c>
      <c r="AQ1466">
        <f si="234" t="shared"/>
        <v>2</v>
      </c>
      <c r="AR1466">
        <f si="235" t="shared"/>
        <v>2</v>
      </c>
      <c r="AS1466">
        <f si="236" t="shared"/>
        <v>1</v>
      </c>
      <c r="AT1466">
        <f si="237" t="shared"/>
        <v>2</v>
      </c>
      <c r="AU1466">
        <f si="238" t="shared"/>
        <v>2</v>
      </c>
      <c r="AV1466">
        <f si="239" t="shared"/>
        <v>2</v>
      </c>
      <c r="AW1466">
        <f si="240" t="shared"/>
        <v>2</v>
      </c>
    </row>
    <row r="1467" spans="30:49" x14ac:dyDescent="0.25">
      <c r="AD1467">
        <v>1466</v>
      </c>
      <c r="AE1467" t="str">
        <f>VLOOKUP(Sheet1!B1489,Sheet2!$H$2:$J$300,3,FALSE)</f>
        <v>PHI</v>
      </c>
      <c r="AF1467" t="str">
        <f>VLOOKUP(Sheet1!C1489,Sheet2!$H$2:$J$300,3,FALSE)</f>
        <v>PHI</v>
      </c>
      <c r="AG1467" t="str">
        <f>VLOOKUP(Sheet1!D1489,Sheet2!$H$2:$J$300,3,FALSE)</f>
        <v>PHI</v>
      </c>
      <c r="AH1467" t="str">
        <f>VLOOKUP(Sheet1!E1489,Sheet2!$H$2:$J$300,3,FALSE)</f>
        <v>DEN</v>
      </c>
      <c r="AI1467" t="str">
        <f>VLOOKUP(Sheet1!F1489,Sheet2!$H$2:$J$300,3,FALSE)</f>
        <v>PHO</v>
      </c>
      <c r="AJ1467" t="str">
        <f>VLOOKUP(Sheet1!G1489,Sheet2!$H$2:$J$300,3,FALSE)</f>
        <v>ATL</v>
      </c>
      <c r="AK1467" t="str">
        <f>VLOOKUP(Sheet1!H1489,Sheet2!$H$2:$J$300,3,FALSE)</f>
        <v>SAC</v>
      </c>
      <c r="AL1467" t="str">
        <f>VLOOKUP(Sheet1!I1489,Sheet2!$H$2:$J$300,3,FALSE)</f>
        <v>UTA</v>
      </c>
      <c r="AM1467" t="str">
        <f>VLOOKUP(Sheet1!J1489,Sheet2!$H$2:$J$300,3,FALSE)</f>
        <v>MIN</v>
      </c>
      <c r="AN1467">
        <f si="231" t="shared"/>
        <v>3</v>
      </c>
      <c r="AO1467">
        <f si="232" t="shared"/>
        <v>3</v>
      </c>
      <c r="AP1467">
        <f si="233" t="shared"/>
        <v>3</v>
      </c>
      <c r="AQ1467">
        <f si="234" t="shared"/>
        <v>1</v>
      </c>
      <c r="AR1467">
        <f si="235" t="shared"/>
        <v>1</v>
      </c>
      <c r="AS1467">
        <f si="236" t="shared"/>
        <v>1</v>
      </c>
      <c r="AT1467">
        <f si="237" t="shared"/>
        <v>1</v>
      </c>
      <c r="AU1467">
        <f si="238" t="shared"/>
        <v>1</v>
      </c>
      <c r="AV1467">
        <f si="239" t="shared"/>
        <v>1</v>
      </c>
      <c r="AW1467">
        <f si="240" t="shared"/>
        <v>3</v>
      </c>
    </row>
    <row r="1468" spans="30:49" x14ac:dyDescent="0.25">
      <c r="AD1468">
        <v>1467</v>
      </c>
      <c r="AE1468" t="str">
        <f>VLOOKUP(Sheet1!B1490,Sheet2!$H$2:$J$300,3,FALSE)</f>
        <v>PHI</v>
      </c>
      <c r="AF1468" t="str">
        <f>VLOOKUP(Sheet1!C1490,Sheet2!$H$2:$J$300,3,FALSE)</f>
        <v>MIN</v>
      </c>
      <c r="AG1468" t="str">
        <f>VLOOKUP(Sheet1!D1490,Sheet2!$H$2:$J$300,3,FALSE)</f>
        <v>UTA</v>
      </c>
      <c r="AH1468" t="str">
        <f>VLOOKUP(Sheet1!E1490,Sheet2!$H$2:$J$300,3,FALSE)</f>
        <v>DEN</v>
      </c>
      <c r="AI1468" t="str">
        <f>VLOOKUP(Sheet1!F1490,Sheet2!$H$2:$J$300,3,FALSE)</f>
        <v>PHO</v>
      </c>
      <c r="AJ1468" t="str">
        <f>VLOOKUP(Sheet1!G1490,Sheet2!$H$2:$J$300,3,FALSE)</f>
        <v>UTA</v>
      </c>
      <c r="AK1468" t="str">
        <f>VLOOKUP(Sheet1!H1490,Sheet2!$H$2:$J$300,3,FALSE)</f>
        <v>HOU</v>
      </c>
      <c r="AL1468" t="str">
        <f>VLOOKUP(Sheet1!I1490,Sheet2!$H$2:$J$300,3,FALSE)</f>
        <v>PHO</v>
      </c>
      <c r="AM1468" t="str">
        <f>VLOOKUP(Sheet1!J1490,Sheet2!$H$2:$J$300,3,FALSE)</f>
        <v>MIN</v>
      </c>
      <c r="AN1468">
        <f si="231" t="shared"/>
        <v>1</v>
      </c>
      <c r="AO1468">
        <f si="232" t="shared"/>
        <v>2</v>
      </c>
      <c r="AP1468">
        <f si="233" t="shared"/>
        <v>2</v>
      </c>
      <c r="AQ1468">
        <f si="234" t="shared"/>
        <v>1</v>
      </c>
      <c r="AR1468">
        <f si="235" t="shared"/>
        <v>2</v>
      </c>
      <c r="AS1468">
        <f si="236" t="shared"/>
        <v>2</v>
      </c>
      <c r="AT1468">
        <f si="237" t="shared"/>
        <v>1</v>
      </c>
      <c r="AU1468">
        <f si="238" t="shared"/>
        <v>2</v>
      </c>
      <c r="AV1468">
        <f si="239" t="shared"/>
        <v>2</v>
      </c>
      <c r="AW1468">
        <f si="240" t="shared"/>
        <v>2</v>
      </c>
    </row>
    <row r="1469" spans="30:49" x14ac:dyDescent="0.25">
      <c r="AD1469">
        <v>1468</v>
      </c>
      <c r="AE1469" t="str">
        <f>VLOOKUP(Sheet1!B1491,Sheet2!$H$2:$J$300,3,FALSE)</f>
        <v>PHI</v>
      </c>
      <c r="AF1469" t="str">
        <f>VLOOKUP(Sheet1!C1491,Sheet2!$H$2:$J$300,3,FALSE)</f>
        <v>UTA</v>
      </c>
      <c r="AG1469" t="str">
        <f>VLOOKUP(Sheet1!D1491,Sheet2!$H$2:$J$300,3,FALSE)</f>
        <v>SAC</v>
      </c>
      <c r="AH1469" t="str">
        <f>VLOOKUP(Sheet1!E1491,Sheet2!$H$2:$J$300,3,FALSE)</f>
        <v>DEN</v>
      </c>
      <c r="AI1469" t="str">
        <f>VLOOKUP(Sheet1!F1491,Sheet2!$H$2:$J$300,3,FALSE)</f>
        <v>PHI</v>
      </c>
      <c r="AJ1469" t="str">
        <f>VLOOKUP(Sheet1!G1491,Sheet2!$H$2:$J$300,3,FALSE)</f>
        <v>HOU</v>
      </c>
      <c r="AK1469" t="str">
        <f>VLOOKUP(Sheet1!H1491,Sheet2!$H$2:$J$300,3,FALSE)</f>
        <v>HOU</v>
      </c>
      <c r="AL1469" t="str">
        <f>VLOOKUP(Sheet1!I1491,Sheet2!$H$2:$J$300,3,FALSE)</f>
        <v>PHO</v>
      </c>
      <c r="AM1469" t="str">
        <f>VLOOKUP(Sheet1!J1491,Sheet2!$H$2:$J$300,3,FALSE)</f>
        <v>PHI</v>
      </c>
      <c r="AN1469">
        <f si="231" t="shared"/>
        <v>3</v>
      </c>
      <c r="AO1469">
        <f si="232" t="shared"/>
        <v>1</v>
      </c>
      <c r="AP1469">
        <f si="233" t="shared"/>
        <v>1</v>
      </c>
      <c r="AQ1469">
        <f si="234" t="shared"/>
        <v>1</v>
      </c>
      <c r="AR1469">
        <f si="235" t="shared"/>
        <v>3</v>
      </c>
      <c r="AS1469">
        <f si="236" t="shared"/>
        <v>2</v>
      </c>
      <c r="AT1469">
        <f si="237" t="shared"/>
        <v>2</v>
      </c>
      <c r="AU1469">
        <f si="238" t="shared"/>
        <v>1</v>
      </c>
      <c r="AV1469">
        <f si="239" t="shared"/>
        <v>3</v>
      </c>
      <c r="AW1469">
        <f si="240" t="shared"/>
        <v>3</v>
      </c>
    </row>
    <row r="1470" spans="30:49" x14ac:dyDescent="0.25">
      <c r="AD1470">
        <v>1469</v>
      </c>
      <c r="AE1470" t="str">
        <f>VLOOKUP(Sheet1!B1492,Sheet2!$H$2:$J$300,3,FALSE)</f>
        <v>PHI</v>
      </c>
      <c r="AF1470" t="str">
        <f>VLOOKUP(Sheet1!C1492,Sheet2!$H$2:$J$300,3,FALSE)</f>
        <v>MIN</v>
      </c>
      <c r="AG1470" t="str">
        <f>VLOOKUP(Sheet1!D1492,Sheet2!$H$2:$J$300,3,FALSE)</f>
        <v>HOU</v>
      </c>
      <c r="AH1470" t="str">
        <f>VLOOKUP(Sheet1!E1492,Sheet2!$H$2:$J$300,3,FALSE)</f>
        <v>DEN</v>
      </c>
      <c r="AI1470" t="str">
        <f>VLOOKUP(Sheet1!F1492,Sheet2!$H$2:$J$300,3,FALSE)</f>
        <v>DEN</v>
      </c>
      <c r="AJ1470" t="str">
        <f>VLOOKUP(Sheet1!G1492,Sheet2!$H$2:$J$300,3,FALSE)</f>
        <v>PHO</v>
      </c>
      <c r="AK1470" t="str">
        <f>VLOOKUP(Sheet1!H1492,Sheet2!$H$2:$J$300,3,FALSE)</f>
        <v>SAC</v>
      </c>
      <c r="AL1470" t="str">
        <f>VLOOKUP(Sheet1!I1492,Sheet2!$H$2:$J$300,3,FALSE)</f>
        <v>PHO</v>
      </c>
      <c r="AM1470" t="str">
        <f>VLOOKUP(Sheet1!J1492,Sheet2!$H$2:$J$300,3,FALSE)</f>
        <v>PHI</v>
      </c>
      <c r="AN1470">
        <f si="231" t="shared"/>
        <v>2</v>
      </c>
      <c r="AO1470">
        <f si="232" t="shared"/>
        <v>1</v>
      </c>
      <c r="AP1470">
        <f si="233" t="shared"/>
        <v>1</v>
      </c>
      <c r="AQ1470">
        <f si="234" t="shared"/>
        <v>2</v>
      </c>
      <c r="AR1470">
        <f si="235" t="shared"/>
        <v>2</v>
      </c>
      <c r="AS1470">
        <f si="236" t="shared"/>
        <v>2</v>
      </c>
      <c r="AT1470">
        <f si="237" t="shared"/>
        <v>1</v>
      </c>
      <c r="AU1470">
        <f si="238" t="shared"/>
        <v>2</v>
      </c>
      <c r="AV1470">
        <f si="239" t="shared"/>
        <v>2</v>
      </c>
      <c r="AW1470">
        <f si="240" t="shared"/>
        <v>2</v>
      </c>
    </row>
    <row r="1471" spans="30:49" x14ac:dyDescent="0.25">
      <c r="AD1471">
        <v>1470</v>
      </c>
      <c r="AE1471" t="str">
        <f>VLOOKUP(Sheet1!B1493,Sheet2!$H$2:$J$300,3,FALSE)</f>
        <v>PHI</v>
      </c>
      <c r="AF1471" t="str">
        <f>VLOOKUP(Sheet1!C1493,Sheet2!$H$2:$J$300,3,FALSE)</f>
        <v>SAC</v>
      </c>
      <c r="AG1471" t="str">
        <f>VLOOKUP(Sheet1!D1493,Sheet2!$H$2:$J$300,3,FALSE)</f>
        <v>PHI</v>
      </c>
      <c r="AH1471" t="str">
        <f>VLOOKUP(Sheet1!E1493,Sheet2!$H$2:$J$300,3,FALSE)</f>
        <v>DEN</v>
      </c>
      <c r="AI1471" t="str">
        <f>VLOOKUP(Sheet1!F1493,Sheet2!$H$2:$J$300,3,FALSE)</f>
        <v>UTA</v>
      </c>
      <c r="AJ1471" t="str">
        <f>VLOOKUP(Sheet1!G1493,Sheet2!$H$2:$J$300,3,FALSE)</f>
        <v>MIN</v>
      </c>
      <c r="AK1471" t="str">
        <f>VLOOKUP(Sheet1!H1493,Sheet2!$H$2:$J$300,3,FALSE)</f>
        <v>ATL</v>
      </c>
      <c r="AL1471" t="str">
        <f>VLOOKUP(Sheet1!I1493,Sheet2!$H$2:$J$300,3,FALSE)</f>
        <v>DEN</v>
      </c>
      <c r="AM1471" t="str">
        <f>VLOOKUP(Sheet1!J1493,Sheet2!$H$2:$J$300,3,FALSE)</f>
        <v>UTA</v>
      </c>
      <c r="AN1471">
        <f si="231" t="shared"/>
        <v>2</v>
      </c>
      <c r="AO1471">
        <f si="232" t="shared"/>
        <v>1</v>
      </c>
      <c r="AP1471">
        <f si="233" t="shared"/>
        <v>2</v>
      </c>
      <c r="AQ1471">
        <f si="234" t="shared"/>
        <v>2</v>
      </c>
      <c r="AR1471">
        <f si="235" t="shared"/>
        <v>2</v>
      </c>
      <c r="AS1471">
        <f si="236" t="shared"/>
        <v>1</v>
      </c>
      <c r="AT1471">
        <f si="237" t="shared"/>
        <v>1</v>
      </c>
      <c r="AU1471">
        <f si="238" t="shared"/>
        <v>2</v>
      </c>
      <c r="AV1471">
        <f si="239" t="shared"/>
        <v>2</v>
      </c>
      <c r="AW1471">
        <f si="240" t="shared"/>
        <v>2</v>
      </c>
    </row>
    <row r="1472" spans="30:49" x14ac:dyDescent="0.25">
      <c r="AD1472">
        <v>1471</v>
      </c>
      <c r="AE1472" t="str">
        <f>VLOOKUP(Sheet1!B1494,Sheet2!$H$2:$J$300,3,FALSE)</f>
        <v>PHI</v>
      </c>
      <c r="AF1472" t="str">
        <f>VLOOKUP(Sheet1!C1494,Sheet2!$H$2:$J$300,3,FALSE)</f>
        <v>MIN</v>
      </c>
      <c r="AG1472" t="str">
        <f>VLOOKUP(Sheet1!D1494,Sheet2!$H$2:$J$300,3,FALSE)</f>
        <v>PHI</v>
      </c>
      <c r="AH1472" t="str">
        <f>VLOOKUP(Sheet1!E1494,Sheet2!$H$2:$J$300,3,FALSE)</f>
        <v>DEN</v>
      </c>
      <c r="AI1472" t="str">
        <f>VLOOKUP(Sheet1!F1494,Sheet2!$H$2:$J$300,3,FALSE)</f>
        <v>DEN</v>
      </c>
      <c r="AJ1472" t="str">
        <f>VLOOKUP(Sheet1!G1494,Sheet2!$H$2:$J$300,3,FALSE)</f>
        <v>PHO</v>
      </c>
      <c r="AK1472" t="str">
        <f>VLOOKUP(Sheet1!H1494,Sheet2!$H$2:$J$300,3,FALSE)</f>
        <v>DEN</v>
      </c>
      <c r="AL1472" t="str">
        <f>VLOOKUP(Sheet1!I1494,Sheet2!$H$2:$J$300,3,FALSE)</f>
        <v>PHO</v>
      </c>
      <c r="AM1472" t="str">
        <f>VLOOKUP(Sheet1!J1494,Sheet2!$H$2:$J$300,3,FALSE)</f>
        <v>DEN</v>
      </c>
      <c r="AN1472">
        <f si="231" t="shared"/>
        <v>2</v>
      </c>
      <c r="AO1472">
        <f si="232" t="shared"/>
        <v>1</v>
      </c>
      <c r="AP1472">
        <f si="233" t="shared"/>
        <v>2</v>
      </c>
      <c r="AQ1472">
        <f si="234" t="shared"/>
        <v>4</v>
      </c>
      <c r="AR1472">
        <f si="235" t="shared"/>
        <v>4</v>
      </c>
      <c r="AS1472">
        <f si="236" t="shared"/>
        <v>2</v>
      </c>
      <c r="AT1472">
        <f si="237" t="shared"/>
        <v>4</v>
      </c>
      <c r="AU1472">
        <f si="238" t="shared"/>
        <v>2</v>
      </c>
      <c r="AV1472">
        <f si="239" t="shared"/>
        <v>4</v>
      </c>
      <c r="AW1472">
        <f si="240" t="shared"/>
        <v>4</v>
      </c>
    </row>
    <row r="1473" spans="30:49" x14ac:dyDescent="0.25">
      <c r="AD1473">
        <v>1472</v>
      </c>
      <c r="AE1473" t="str">
        <f>VLOOKUP(Sheet1!B1495,Sheet2!$H$2:$J$300,3,FALSE)</f>
        <v>PHI</v>
      </c>
      <c r="AF1473" t="str">
        <f>VLOOKUP(Sheet1!C1495,Sheet2!$H$2:$J$300,3,FALSE)</f>
        <v>PHO</v>
      </c>
      <c r="AG1473" t="str">
        <f>VLOOKUP(Sheet1!D1495,Sheet2!$H$2:$J$300,3,FALSE)</f>
        <v>PHO</v>
      </c>
      <c r="AH1473" t="str">
        <f>VLOOKUP(Sheet1!E1495,Sheet2!$H$2:$J$300,3,FALSE)</f>
        <v>DEN</v>
      </c>
      <c r="AI1473" t="str">
        <f>VLOOKUP(Sheet1!F1495,Sheet2!$H$2:$J$300,3,FALSE)</f>
        <v>PHO</v>
      </c>
      <c r="AJ1473" t="str">
        <f>VLOOKUP(Sheet1!G1495,Sheet2!$H$2:$J$300,3,FALSE)</f>
        <v>HOU</v>
      </c>
      <c r="AK1473" t="str">
        <f>VLOOKUP(Sheet1!H1495,Sheet2!$H$2:$J$300,3,FALSE)</f>
        <v>PHO</v>
      </c>
      <c r="AL1473" t="str">
        <f>VLOOKUP(Sheet1!I1495,Sheet2!$H$2:$J$300,3,FALSE)</f>
        <v>DEN</v>
      </c>
      <c r="AM1473" t="str">
        <f>VLOOKUP(Sheet1!J1495,Sheet2!$H$2:$J$300,3,FALSE)</f>
        <v>PHI</v>
      </c>
      <c r="AN1473">
        <f si="231" t="shared"/>
        <v>2</v>
      </c>
      <c r="AO1473">
        <f si="232" t="shared"/>
        <v>4</v>
      </c>
      <c r="AP1473">
        <f si="233" t="shared"/>
        <v>4</v>
      </c>
      <c r="AQ1473">
        <f si="234" t="shared"/>
        <v>2</v>
      </c>
      <c r="AR1473">
        <f si="235" t="shared"/>
        <v>4</v>
      </c>
      <c r="AS1473">
        <f si="236" t="shared"/>
        <v>1</v>
      </c>
      <c r="AT1473">
        <f si="237" t="shared"/>
        <v>4</v>
      </c>
      <c r="AU1473">
        <f si="238" t="shared"/>
        <v>2</v>
      </c>
      <c r="AV1473">
        <f si="239" t="shared"/>
        <v>2</v>
      </c>
      <c r="AW1473">
        <f si="240" t="shared"/>
        <v>4</v>
      </c>
    </row>
    <row r="1474" spans="30:49" x14ac:dyDescent="0.25">
      <c r="AD1474">
        <v>1473</v>
      </c>
      <c r="AE1474" t="str">
        <f>VLOOKUP(Sheet1!B1496,Sheet2!$H$2:$J$300,3,FALSE)</f>
        <v>SAC</v>
      </c>
      <c r="AF1474" t="str">
        <f>VLOOKUP(Sheet1!C1496,Sheet2!$H$2:$J$300,3,FALSE)</f>
        <v>MIN</v>
      </c>
      <c r="AG1474" t="str">
        <f>VLOOKUP(Sheet1!D1496,Sheet2!$H$2:$J$300,3,FALSE)</f>
        <v>PHO</v>
      </c>
      <c r="AH1474" t="str">
        <f>VLOOKUP(Sheet1!E1496,Sheet2!$H$2:$J$300,3,FALSE)</f>
        <v>SAC</v>
      </c>
      <c r="AI1474" t="str">
        <f>VLOOKUP(Sheet1!F1496,Sheet2!$H$2:$J$300,3,FALSE)</f>
        <v>PHO</v>
      </c>
      <c r="AJ1474" t="str">
        <f>VLOOKUP(Sheet1!G1496,Sheet2!$H$2:$J$300,3,FALSE)</f>
        <v>PHI</v>
      </c>
      <c r="AK1474" t="str">
        <f>VLOOKUP(Sheet1!H1496,Sheet2!$H$2:$J$300,3,FALSE)</f>
        <v>ATL</v>
      </c>
      <c r="AL1474" t="str">
        <f>VLOOKUP(Sheet1!I1496,Sheet2!$H$2:$J$300,3,FALSE)</f>
        <v>UTA</v>
      </c>
      <c r="AM1474" t="str">
        <f>VLOOKUP(Sheet1!J1496,Sheet2!$H$2:$J$300,3,FALSE)</f>
        <v>DEN</v>
      </c>
      <c r="AN1474">
        <f si="231" t="shared"/>
        <v>2</v>
      </c>
      <c r="AO1474">
        <f si="232" t="shared"/>
        <v>1</v>
      </c>
      <c r="AP1474">
        <f si="233" t="shared"/>
        <v>2</v>
      </c>
      <c r="AQ1474">
        <f si="234" t="shared"/>
        <v>2</v>
      </c>
      <c r="AR1474">
        <f si="235" t="shared"/>
        <v>2</v>
      </c>
      <c r="AS1474">
        <f si="236" t="shared"/>
        <v>1</v>
      </c>
      <c r="AT1474">
        <f si="237" t="shared"/>
        <v>1</v>
      </c>
      <c r="AU1474">
        <f si="238" t="shared"/>
        <v>1</v>
      </c>
      <c r="AV1474">
        <f si="239" t="shared"/>
        <v>1</v>
      </c>
      <c r="AW1474">
        <f si="240" t="shared"/>
        <v>2</v>
      </c>
    </row>
    <row r="1475" spans="30:49" x14ac:dyDescent="0.25">
      <c r="AD1475">
        <v>1474</v>
      </c>
      <c r="AE1475" t="str">
        <f>VLOOKUP(Sheet1!B1497,Sheet2!$H$2:$J$300,3,FALSE)</f>
        <v>PHI</v>
      </c>
      <c r="AF1475" t="str">
        <f>VLOOKUP(Sheet1!C1497,Sheet2!$H$2:$J$300,3,FALSE)</f>
        <v>ATL</v>
      </c>
      <c r="AG1475" t="str">
        <f>VLOOKUP(Sheet1!D1497,Sheet2!$H$2:$J$300,3,FALSE)</f>
        <v>PHO</v>
      </c>
      <c r="AH1475" t="str">
        <f>VLOOKUP(Sheet1!E1497,Sheet2!$H$2:$J$300,3,FALSE)</f>
        <v>DEN</v>
      </c>
      <c r="AI1475" t="str">
        <f>VLOOKUP(Sheet1!F1497,Sheet2!$H$2:$J$300,3,FALSE)</f>
        <v>DEN</v>
      </c>
      <c r="AJ1475" t="str">
        <f>VLOOKUP(Sheet1!G1497,Sheet2!$H$2:$J$300,3,FALSE)</f>
        <v>HOU</v>
      </c>
      <c r="AK1475" t="str">
        <f>VLOOKUP(Sheet1!H1497,Sheet2!$H$2:$J$300,3,FALSE)</f>
        <v>PHO</v>
      </c>
      <c r="AL1475" t="str">
        <f>VLOOKUP(Sheet1!I1497,Sheet2!$H$2:$J$300,3,FALSE)</f>
        <v>DEN</v>
      </c>
      <c r="AM1475" t="str">
        <f>VLOOKUP(Sheet1!J1497,Sheet2!$H$2:$J$300,3,FALSE)</f>
        <v>PHI</v>
      </c>
      <c r="AN1475">
        <f si="231" t="shared"/>
        <v>2</v>
      </c>
      <c r="AO1475">
        <f si="232" t="shared"/>
        <v>1</v>
      </c>
      <c r="AP1475">
        <f si="233" t="shared"/>
        <v>2</v>
      </c>
      <c r="AQ1475">
        <f si="234" t="shared"/>
        <v>3</v>
      </c>
      <c r="AR1475">
        <f si="235" t="shared"/>
        <v>3</v>
      </c>
      <c r="AS1475">
        <f si="236" t="shared"/>
        <v>1</v>
      </c>
      <c r="AT1475">
        <f si="237" t="shared"/>
        <v>2</v>
      </c>
      <c r="AU1475">
        <f si="238" t="shared"/>
        <v>3</v>
      </c>
      <c r="AV1475">
        <f si="239" t="shared"/>
        <v>2</v>
      </c>
      <c r="AW1475">
        <f si="240" t="shared"/>
        <v>3</v>
      </c>
    </row>
    <row r="1476" spans="30:49" x14ac:dyDescent="0.25">
      <c r="AD1476">
        <v>1475</v>
      </c>
      <c r="AE1476" t="str">
        <f>VLOOKUP(Sheet1!B1498,Sheet2!$H$2:$J$300,3,FALSE)</f>
        <v>PHI</v>
      </c>
      <c r="AF1476" t="str">
        <f>VLOOKUP(Sheet1!C1498,Sheet2!$H$2:$J$300,3,FALSE)</f>
        <v>UTA</v>
      </c>
      <c r="AG1476" t="str">
        <f>VLOOKUP(Sheet1!D1498,Sheet2!$H$2:$J$300,3,FALSE)</f>
        <v>PHI</v>
      </c>
      <c r="AH1476" t="str">
        <f>VLOOKUP(Sheet1!E1498,Sheet2!$H$2:$J$300,3,FALSE)</f>
        <v>DEN</v>
      </c>
      <c r="AI1476" t="str">
        <f>VLOOKUP(Sheet1!F1498,Sheet2!$H$2:$J$300,3,FALSE)</f>
        <v>UTA</v>
      </c>
      <c r="AJ1476" t="str">
        <f>VLOOKUP(Sheet1!G1498,Sheet2!$H$2:$J$300,3,FALSE)</f>
        <v>HOU</v>
      </c>
      <c r="AK1476" t="str">
        <f>VLOOKUP(Sheet1!H1498,Sheet2!$H$2:$J$300,3,FALSE)</f>
        <v>PHO</v>
      </c>
      <c r="AL1476" t="str">
        <f>VLOOKUP(Sheet1!I1498,Sheet2!$H$2:$J$300,3,FALSE)</f>
        <v>DEN</v>
      </c>
      <c r="AM1476" t="str">
        <f>VLOOKUP(Sheet1!J1498,Sheet2!$H$2:$J$300,3,FALSE)</f>
        <v>DEN</v>
      </c>
      <c r="AN1476">
        <f si="231" t="shared"/>
        <v>2</v>
      </c>
      <c r="AO1476">
        <f si="232" t="shared"/>
        <v>2</v>
      </c>
      <c r="AP1476">
        <f si="233" t="shared"/>
        <v>2</v>
      </c>
      <c r="AQ1476">
        <f si="234" t="shared"/>
        <v>3</v>
      </c>
      <c r="AR1476">
        <f si="235" t="shared"/>
        <v>2</v>
      </c>
      <c r="AS1476">
        <f si="236" t="shared"/>
        <v>1</v>
      </c>
      <c r="AT1476">
        <f si="237" t="shared"/>
        <v>1</v>
      </c>
      <c r="AU1476">
        <f si="238" t="shared"/>
        <v>3</v>
      </c>
      <c r="AV1476">
        <f si="239" t="shared"/>
        <v>3</v>
      </c>
      <c r="AW1476">
        <f si="240" t="shared"/>
        <v>3</v>
      </c>
    </row>
    <row r="1477" spans="30:49" x14ac:dyDescent="0.25">
      <c r="AD1477">
        <v>1476</v>
      </c>
      <c r="AE1477" t="str">
        <f>VLOOKUP(Sheet1!B1499,Sheet2!$H$2:$J$300,3,FALSE)</f>
        <v>PHI</v>
      </c>
      <c r="AF1477" t="str">
        <f>VLOOKUP(Sheet1!C1499,Sheet2!$H$2:$J$300,3,FALSE)</f>
        <v>SAC</v>
      </c>
      <c r="AG1477" t="str">
        <f>VLOOKUP(Sheet1!D1499,Sheet2!$H$2:$J$300,3,FALSE)</f>
        <v>DEN</v>
      </c>
      <c r="AH1477" t="str">
        <f>VLOOKUP(Sheet1!E1499,Sheet2!$H$2:$J$300,3,FALSE)</f>
        <v>DEN</v>
      </c>
      <c r="AI1477" t="str">
        <f>VLOOKUP(Sheet1!F1499,Sheet2!$H$2:$J$300,3,FALSE)</f>
        <v>PHO</v>
      </c>
      <c r="AJ1477" t="str">
        <f>VLOOKUP(Sheet1!G1499,Sheet2!$H$2:$J$300,3,FALSE)</f>
        <v>MIN</v>
      </c>
      <c r="AK1477" t="str">
        <f>VLOOKUP(Sheet1!H1499,Sheet2!$H$2:$J$300,3,FALSE)</f>
        <v>ATL</v>
      </c>
      <c r="AL1477" t="str">
        <f>VLOOKUP(Sheet1!I1499,Sheet2!$H$2:$J$300,3,FALSE)</f>
        <v>PHO</v>
      </c>
      <c r="AM1477" t="str">
        <f>VLOOKUP(Sheet1!J1499,Sheet2!$H$2:$J$300,3,FALSE)</f>
        <v>PHI</v>
      </c>
      <c r="AN1477">
        <f si="231" t="shared"/>
        <v>2</v>
      </c>
      <c r="AO1477">
        <f si="232" t="shared"/>
        <v>1</v>
      </c>
      <c r="AP1477">
        <f si="233" t="shared"/>
        <v>2</v>
      </c>
      <c r="AQ1477">
        <f si="234" t="shared"/>
        <v>2</v>
      </c>
      <c r="AR1477">
        <f si="235" t="shared"/>
        <v>2</v>
      </c>
      <c r="AS1477">
        <f si="236" t="shared"/>
        <v>1</v>
      </c>
      <c r="AT1477">
        <f si="237" t="shared"/>
        <v>1</v>
      </c>
      <c r="AU1477">
        <f si="238" t="shared"/>
        <v>2</v>
      </c>
      <c r="AV1477">
        <f si="239" t="shared"/>
        <v>2</v>
      </c>
      <c r="AW1477">
        <f si="240" t="shared"/>
        <v>2</v>
      </c>
    </row>
    <row r="1478" spans="30:49" x14ac:dyDescent="0.25">
      <c r="AD1478">
        <v>1477</v>
      </c>
      <c r="AE1478" t="str">
        <f>VLOOKUP(Sheet1!B1500,Sheet2!$H$2:$J$300,3,FALSE)</f>
        <v>SAC</v>
      </c>
      <c r="AF1478" t="str">
        <f>VLOOKUP(Sheet1!C1500,Sheet2!$H$2:$J$300,3,FALSE)</f>
        <v>UTA</v>
      </c>
      <c r="AG1478" t="str">
        <f>VLOOKUP(Sheet1!D1500,Sheet2!$H$2:$J$300,3,FALSE)</f>
        <v>HOU</v>
      </c>
      <c r="AH1478" t="str">
        <f>VLOOKUP(Sheet1!E1500,Sheet2!$H$2:$J$300,3,FALSE)</f>
        <v>DEN</v>
      </c>
      <c r="AI1478" t="str">
        <f>VLOOKUP(Sheet1!F1500,Sheet2!$H$2:$J$300,3,FALSE)</f>
        <v>PHO</v>
      </c>
      <c r="AJ1478" t="str">
        <f>VLOOKUP(Sheet1!G1500,Sheet2!$H$2:$J$300,3,FALSE)</f>
        <v>MIN</v>
      </c>
      <c r="AK1478" t="str">
        <f>VLOOKUP(Sheet1!H1500,Sheet2!$H$2:$J$300,3,FALSE)</f>
        <v>PHO</v>
      </c>
      <c r="AL1478" t="str">
        <f>VLOOKUP(Sheet1!I1500,Sheet2!$H$2:$J$300,3,FALSE)</f>
        <v>DEN</v>
      </c>
      <c r="AM1478" t="str">
        <f>VLOOKUP(Sheet1!J1500,Sheet2!$H$2:$J$300,3,FALSE)</f>
        <v>PHO</v>
      </c>
      <c r="AN1478">
        <f si="231" t="shared"/>
        <v>1</v>
      </c>
      <c r="AO1478">
        <f si="232" t="shared"/>
        <v>1</v>
      </c>
      <c r="AP1478">
        <f si="233" t="shared"/>
        <v>1</v>
      </c>
      <c r="AQ1478">
        <f si="234" t="shared"/>
        <v>2</v>
      </c>
      <c r="AR1478">
        <f si="235" t="shared"/>
        <v>3</v>
      </c>
      <c r="AS1478">
        <f si="236" t="shared"/>
        <v>1</v>
      </c>
      <c r="AT1478">
        <f si="237" t="shared"/>
        <v>3</v>
      </c>
      <c r="AU1478">
        <f si="238" t="shared"/>
        <v>2</v>
      </c>
      <c r="AV1478">
        <f si="239" t="shared"/>
        <v>3</v>
      </c>
      <c r="AW1478">
        <f si="240" t="shared"/>
        <v>3</v>
      </c>
    </row>
    <row r="1479" spans="30:49" x14ac:dyDescent="0.25">
      <c r="AD1479">
        <v>1478</v>
      </c>
      <c r="AE1479" t="str">
        <f>VLOOKUP(Sheet1!B1501,Sheet2!$H$2:$J$300,3,FALSE)</f>
        <v>PHI</v>
      </c>
      <c r="AF1479" t="str">
        <f>VLOOKUP(Sheet1!C1501,Sheet2!$H$2:$J$300,3,FALSE)</f>
        <v>ATL</v>
      </c>
      <c r="AG1479" t="str">
        <f>VLOOKUP(Sheet1!D1501,Sheet2!$H$2:$J$300,3,FALSE)</f>
        <v>PHO</v>
      </c>
      <c r="AH1479" t="str">
        <f>VLOOKUP(Sheet1!E1501,Sheet2!$H$2:$J$300,3,FALSE)</f>
        <v>DEN</v>
      </c>
      <c r="AI1479" t="str">
        <f>VLOOKUP(Sheet1!F1501,Sheet2!$H$2:$J$300,3,FALSE)</f>
        <v>PHI</v>
      </c>
      <c r="AJ1479" t="str">
        <f>VLOOKUP(Sheet1!G1501,Sheet2!$H$2:$J$300,3,FALSE)</f>
        <v>HOU</v>
      </c>
      <c r="AK1479" t="str">
        <f>VLOOKUP(Sheet1!H1501,Sheet2!$H$2:$J$300,3,FALSE)</f>
        <v>PHO</v>
      </c>
      <c r="AL1479" t="str">
        <f>VLOOKUP(Sheet1!I1501,Sheet2!$H$2:$J$300,3,FALSE)</f>
        <v>DEN</v>
      </c>
      <c r="AM1479" t="str">
        <f>VLOOKUP(Sheet1!J1501,Sheet2!$H$2:$J$300,3,FALSE)</f>
        <v>MIN</v>
      </c>
      <c r="AN1479">
        <f si="231" t="shared"/>
        <v>2</v>
      </c>
      <c r="AO1479">
        <f si="232" t="shared"/>
        <v>1</v>
      </c>
      <c r="AP1479">
        <f si="233" t="shared"/>
        <v>2</v>
      </c>
      <c r="AQ1479">
        <f si="234" t="shared"/>
        <v>2</v>
      </c>
      <c r="AR1479">
        <f si="235" t="shared"/>
        <v>2</v>
      </c>
      <c r="AS1479">
        <f si="236" t="shared"/>
        <v>1</v>
      </c>
      <c r="AT1479">
        <f si="237" t="shared"/>
        <v>2</v>
      </c>
      <c r="AU1479">
        <f si="238" t="shared"/>
        <v>2</v>
      </c>
      <c r="AV1479">
        <f si="239" t="shared"/>
        <v>1</v>
      </c>
      <c r="AW1479">
        <f si="240" t="shared"/>
        <v>2</v>
      </c>
    </row>
    <row r="1480" spans="30:49" x14ac:dyDescent="0.25">
      <c r="AD1480">
        <v>1479</v>
      </c>
      <c r="AE1480" t="str">
        <f>VLOOKUP(Sheet1!B1502,Sheet2!$H$2:$J$300,3,FALSE)</f>
        <v>PHI</v>
      </c>
      <c r="AF1480" t="str">
        <f>VLOOKUP(Sheet1!C1502,Sheet2!$H$2:$J$300,3,FALSE)</f>
        <v>UTA</v>
      </c>
      <c r="AG1480" t="str">
        <f>VLOOKUP(Sheet1!D1502,Sheet2!$H$2:$J$300,3,FALSE)</f>
        <v>PHI</v>
      </c>
      <c r="AH1480" t="str">
        <f>VLOOKUP(Sheet1!E1502,Sheet2!$H$2:$J$300,3,FALSE)</f>
        <v>DEN</v>
      </c>
      <c r="AI1480" t="str">
        <f>VLOOKUP(Sheet1!F1502,Sheet2!$H$2:$J$300,3,FALSE)</f>
        <v>DEN</v>
      </c>
      <c r="AJ1480" t="str">
        <f>VLOOKUP(Sheet1!G1502,Sheet2!$H$2:$J$300,3,FALSE)</f>
        <v>UTA</v>
      </c>
      <c r="AK1480" t="str">
        <f>VLOOKUP(Sheet1!H1502,Sheet2!$H$2:$J$300,3,FALSE)</f>
        <v>ATL</v>
      </c>
      <c r="AL1480" t="str">
        <f>VLOOKUP(Sheet1!I1502,Sheet2!$H$2:$J$300,3,FALSE)</f>
        <v>MIN</v>
      </c>
      <c r="AM1480" t="str">
        <f>VLOOKUP(Sheet1!J1502,Sheet2!$H$2:$J$300,3,FALSE)</f>
        <v>UTA</v>
      </c>
      <c r="AN1480">
        <f si="231" t="shared"/>
        <v>2</v>
      </c>
      <c r="AO1480">
        <f si="232" t="shared"/>
        <v>3</v>
      </c>
      <c r="AP1480">
        <f si="233" t="shared"/>
        <v>2</v>
      </c>
      <c r="AQ1480">
        <f si="234" t="shared"/>
        <v>2</v>
      </c>
      <c r="AR1480">
        <f si="235" t="shared"/>
        <v>2</v>
      </c>
      <c r="AS1480">
        <f si="236" t="shared"/>
        <v>3</v>
      </c>
      <c r="AT1480">
        <f si="237" t="shared"/>
        <v>1</v>
      </c>
      <c r="AU1480">
        <f si="238" t="shared"/>
        <v>1</v>
      </c>
      <c r="AV1480">
        <f si="239" t="shared"/>
        <v>3</v>
      </c>
      <c r="AW1480">
        <f si="240" t="shared"/>
        <v>3</v>
      </c>
    </row>
    <row r="1481" spans="30:49" x14ac:dyDescent="0.25">
      <c r="AD1481">
        <v>1480</v>
      </c>
      <c r="AE1481" t="str">
        <f>VLOOKUP(Sheet1!B1503,Sheet2!$H$2:$J$300,3,FALSE)</f>
        <v>PHI</v>
      </c>
      <c r="AF1481" t="str">
        <f>VLOOKUP(Sheet1!C1503,Sheet2!$H$2:$J$300,3,FALSE)</f>
        <v>MIN</v>
      </c>
      <c r="AG1481" t="str">
        <f>VLOOKUP(Sheet1!D1503,Sheet2!$H$2:$J$300,3,FALSE)</f>
        <v>HOU</v>
      </c>
      <c r="AH1481" t="str">
        <f>VLOOKUP(Sheet1!E1503,Sheet2!$H$2:$J$300,3,FALSE)</f>
        <v>DEN</v>
      </c>
      <c r="AI1481" t="str">
        <f>VLOOKUP(Sheet1!F1503,Sheet2!$H$2:$J$300,3,FALSE)</f>
        <v>PHO</v>
      </c>
      <c r="AJ1481" t="str">
        <f>VLOOKUP(Sheet1!G1503,Sheet2!$H$2:$J$300,3,FALSE)</f>
        <v>ATL</v>
      </c>
      <c r="AK1481" t="str">
        <f>VLOOKUP(Sheet1!H1503,Sheet2!$H$2:$J$300,3,FALSE)</f>
        <v>ATL</v>
      </c>
      <c r="AL1481" t="str">
        <f>VLOOKUP(Sheet1!I1503,Sheet2!$H$2:$J$300,3,FALSE)</f>
        <v>UTA</v>
      </c>
      <c r="AM1481" t="str">
        <f>VLOOKUP(Sheet1!J1503,Sheet2!$H$2:$J$300,3,FALSE)</f>
        <v>MIN</v>
      </c>
      <c r="AN1481">
        <f si="231" t="shared"/>
        <v>1</v>
      </c>
      <c r="AO1481">
        <f si="232" t="shared"/>
        <v>2</v>
      </c>
      <c r="AP1481">
        <f si="233" t="shared"/>
        <v>1</v>
      </c>
      <c r="AQ1481">
        <f si="234" t="shared"/>
        <v>1</v>
      </c>
      <c r="AR1481">
        <f si="235" t="shared"/>
        <v>1</v>
      </c>
      <c r="AS1481">
        <f si="236" t="shared"/>
        <v>2</v>
      </c>
      <c r="AT1481">
        <f si="237" t="shared"/>
        <v>2</v>
      </c>
      <c r="AU1481">
        <f si="238" t="shared"/>
        <v>1</v>
      </c>
      <c r="AV1481">
        <f si="239" t="shared"/>
        <v>2</v>
      </c>
      <c r="AW1481">
        <f si="240" t="shared"/>
        <v>2</v>
      </c>
    </row>
    <row r="1482" spans="30:49" x14ac:dyDescent="0.25">
      <c r="AD1482">
        <v>1481</v>
      </c>
      <c r="AE1482" t="str">
        <f>VLOOKUP(Sheet1!B1504,Sheet2!$H$2:$J$300,3,FALSE)</f>
        <v>PHI</v>
      </c>
      <c r="AF1482" t="str">
        <f>VLOOKUP(Sheet1!C1504,Sheet2!$H$2:$J$300,3,FALSE)</f>
        <v>SAC</v>
      </c>
      <c r="AG1482" t="str">
        <f>VLOOKUP(Sheet1!D1504,Sheet2!$H$2:$J$300,3,FALSE)</f>
        <v>PHI</v>
      </c>
      <c r="AH1482" t="str">
        <f>VLOOKUP(Sheet1!E1504,Sheet2!$H$2:$J$300,3,FALSE)</f>
        <v>DEN</v>
      </c>
      <c r="AI1482" t="str">
        <f>VLOOKUP(Sheet1!F1504,Sheet2!$H$2:$J$300,3,FALSE)</f>
        <v>DEN</v>
      </c>
      <c r="AJ1482" t="str">
        <f>VLOOKUP(Sheet1!G1504,Sheet2!$H$2:$J$300,3,FALSE)</f>
        <v>PHO</v>
      </c>
      <c r="AK1482" t="str">
        <f>VLOOKUP(Sheet1!H1504,Sheet2!$H$2:$J$300,3,FALSE)</f>
        <v>HOU</v>
      </c>
      <c r="AL1482" t="str">
        <f>VLOOKUP(Sheet1!I1504,Sheet2!$H$2:$J$300,3,FALSE)</f>
        <v>DEN</v>
      </c>
      <c r="AM1482" t="str">
        <f>VLOOKUP(Sheet1!J1504,Sheet2!$H$2:$J$300,3,FALSE)</f>
        <v>HOU</v>
      </c>
      <c r="AN1482">
        <f si="231" t="shared"/>
        <v>2</v>
      </c>
      <c r="AO1482">
        <f si="232" t="shared"/>
        <v>1</v>
      </c>
      <c r="AP1482">
        <f si="233" t="shared"/>
        <v>2</v>
      </c>
      <c r="AQ1482">
        <f si="234" t="shared"/>
        <v>3</v>
      </c>
      <c r="AR1482">
        <f si="235" t="shared"/>
        <v>3</v>
      </c>
      <c r="AS1482">
        <f si="236" t="shared"/>
        <v>1</v>
      </c>
      <c r="AT1482">
        <f si="237" t="shared"/>
        <v>2</v>
      </c>
      <c r="AU1482">
        <f si="238" t="shared"/>
        <v>3</v>
      </c>
      <c r="AV1482">
        <f si="239" t="shared"/>
        <v>2</v>
      </c>
      <c r="AW1482">
        <f si="240" t="shared"/>
        <v>3</v>
      </c>
    </row>
    <row r="1483" spans="30:49" x14ac:dyDescent="0.25">
      <c r="AD1483">
        <v>1482</v>
      </c>
      <c r="AE1483" t="str">
        <f>VLOOKUP(Sheet1!B1505,Sheet2!$H$2:$J$300,3,FALSE)</f>
        <v>PHI</v>
      </c>
      <c r="AF1483" t="str">
        <f>VLOOKUP(Sheet1!C1505,Sheet2!$H$2:$J$300,3,FALSE)</f>
        <v>ATL</v>
      </c>
      <c r="AG1483" t="str">
        <f>VLOOKUP(Sheet1!D1505,Sheet2!$H$2:$J$300,3,FALSE)</f>
        <v>PHI</v>
      </c>
      <c r="AH1483" t="str">
        <f>VLOOKUP(Sheet1!E1505,Sheet2!$H$2:$J$300,3,FALSE)</f>
        <v>DEN</v>
      </c>
      <c r="AI1483" t="str">
        <f>VLOOKUP(Sheet1!F1505,Sheet2!$H$2:$J$300,3,FALSE)</f>
        <v>PHO</v>
      </c>
      <c r="AJ1483" t="str">
        <f>VLOOKUP(Sheet1!G1505,Sheet2!$H$2:$J$300,3,FALSE)</f>
        <v>PHO</v>
      </c>
      <c r="AK1483" t="str">
        <f>VLOOKUP(Sheet1!H1505,Sheet2!$H$2:$J$300,3,FALSE)</f>
        <v>DEN</v>
      </c>
      <c r="AL1483" t="str">
        <f>VLOOKUP(Sheet1!I1505,Sheet2!$H$2:$J$300,3,FALSE)</f>
        <v>MIN</v>
      </c>
      <c r="AM1483" t="str">
        <f>VLOOKUP(Sheet1!J1505,Sheet2!$H$2:$J$300,3,FALSE)</f>
        <v>UTA</v>
      </c>
      <c r="AN1483">
        <f si="231" t="shared"/>
        <v>2</v>
      </c>
      <c r="AO1483">
        <f si="232" t="shared"/>
        <v>1</v>
      </c>
      <c r="AP1483">
        <f si="233" t="shared"/>
        <v>2</v>
      </c>
      <c r="AQ1483">
        <f si="234" t="shared"/>
        <v>2</v>
      </c>
      <c r="AR1483">
        <f si="235" t="shared"/>
        <v>2</v>
      </c>
      <c r="AS1483">
        <f si="236" t="shared"/>
        <v>2</v>
      </c>
      <c r="AT1483">
        <f si="237" t="shared"/>
        <v>2</v>
      </c>
      <c r="AU1483">
        <f si="238" t="shared"/>
        <v>1</v>
      </c>
      <c r="AV1483">
        <f si="239" t="shared"/>
        <v>1</v>
      </c>
      <c r="AW1483">
        <f si="240" t="shared"/>
        <v>2</v>
      </c>
    </row>
    <row r="1484" spans="30:49" x14ac:dyDescent="0.25">
      <c r="AD1484">
        <v>1483</v>
      </c>
      <c r="AE1484" t="str">
        <f>VLOOKUP(Sheet1!B1506,Sheet2!$H$2:$J$300,3,FALSE)</f>
        <v>SAC</v>
      </c>
      <c r="AF1484" t="str">
        <f>VLOOKUP(Sheet1!C1506,Sheet2!$H$2:$J$300,3,FALSE)</f>
        <v>MIN</v>
      </c>
      <c r="AG1484" t="str">
        <f>VLOOKUP(Sheet1!D1506,Sheet2!$H$2:$J$300,3,FALSE)</f>
        <v>UTA</v>
      </c>
      <c r="AH1484" t="str">
        <f>VLOOKUP(Sheet1!E1506,Sheet2!$H$2:$J$300,3,FALSE)</f>
        <v>PHO</v>
      </c>
      <c r="AI1484" t="str">
        <f>VLOOKUP(Sheet1!F1506,Sheet2!$H$2:$J$300,3,FALSE)</f>
        <v>PHO</v>
      </c>
      <c r="AJ1484" t="str">
        <f>VLOOKUP(Sheet1!G1506,Sheet2!$H$2:$J$300,3,FALSE)</f>
        <v>PHI</v>
      </c>
      <c r="AK1484" t="str">
        <f>VLOOKUP(Sheet1!H1506,Sheet2!$H$2:$J$300,3,FALSE)</f>
        <v>ATL</v>
      </c>
      <c r="AL1484" t="str">
        <f>VLOOKUP(Sheet1!I1506,Sheet2!$H$2:$J$300,3,FALSE)</f>
        <v>DEN</v>
      </c>
      <c r="AM1484" t="str">
        <f>VLOOKUP(Sheet1!J1506,Sheet2!$H$2:$J$300,3,FALSE)</f>
        <v>UTA</v>
      </c>
      <c r="AN1484">
        <f si="231" t="shared"/>
        <v>1</v>
      </c>
      <c r="AO1484">
        <f si="232" t="shared"/>
        <v>1</v>
      </c>
      <c r="AP1484">
        <f si="233" t="shared"/>
        <v>2</v>
      </c>
      <c r="AQ1484">
        <f si="234" t="shared"/>
        <v>2</v>
      </c>
      <c r="AR1484">
        <f si="235" t="shared"/>
        <v>2</v>
      </c>
      <c r="AS1484">
        <f si="236" t="shared"/>
        <v>1</v>
      </c>
      <c r="AT1484">
        <f si="237" t="shared"/>
        <v>1</v>
      </c>
      <c r="AU1484">
        <f si="238" t="shared"/>
        <v>1</v>
      </c>
      <c r="AV1484">
        <f si="239" t="shared"/>
        <v>2</v>
      </c>
      <c r="AW1484">
        <f si="240" t="shared"/>
        <v>2</v>
      </c>
    </row>
    <row r="1485" spans="30:49" x14ac:dyDescent="0.25">
      <c r="AD1485">
        <v>1484</v>
      </c>
      <c r="AE1485" t="str">
        <f>VLOOKUP(Sheet1!B1507,Sheet2!$H$2:$J$300,3,FALSE)</f>
        <v>SAC</v>
      </c>
      <c r="AF1485" t="str">
        <f>VLOOKUP(Sheet1!C1507,Sheet2!$H$2:$J$300,3,FALSE)</f>
        <v>UTA</v>
      </c>
      <c r="AG1485" t="str">
        <f>VLOOKUP(Sheet1!D1507,Sheet2!$H$2:$J$300,3,FALSE)</f>
        <v>PHO</v>
      </c>
      <c r="AH1485" t="str">
        <f>VLOOKUP(Sheet1!E1507,Sheet2!$H$2:$J$300,3,FALSE)</f>
        <v>DEN</v>
      </c>
      <c r="AI1485" t="str">
        <f>VLOOKUP(Sheet1!F1507,Sheet2!$H$2:$J$300,3,FALSE)</f>
        <v>PHO</v>
      </c>
      <c r="AJ1485" t="str">
        <f>VLOOKUP(Sheet1!G1507,Sheet2!$H$2:$J$300,3,FALSE)</f>
        <v>HOU</v>
      </c>
      <c r="AK1485" t="str">
        <f>VLOOKUP(Sheet1!H1507,Sheet2!$H$2:$J$300,3,FALSE)</f>
        <v>SAC</v>
      </c>
      <c r="AL1485" t="str">
        <f>VLOOKUP(Sheet1!I1507,Sheet2!$H$2:$J$300,3,FALSE)</f>
        <v>UTA</v>
      </c>
      <c r="AM1485" t="str">
        <f>VLOOKUP(Sheet1!J1507,Sheet2!$H$2:$J$300,3,FALSE)</f>
        <v>PHI</v>
      </c>
      <c r="AN1485">
        <f si="231" t="shared"/>
        <v>2</v>
      </c>
      <c r="AO1485">
        <f si="232" t="shared"/>
        <v>2</v>
      </c>
      <c r="AP1485">
        <f si="233" t="shared"/>
        <v>2</v>
      </c>
      <c r="AQ1485">
        <f si="234" t="shared"/>
        <v>1</v>
      </c>
      <c r="AR1485">
        <f si="235" t="shared"/>
        <v>2</v>
      </c>
      <c r="AS1485">
        <f si="236" t="shared"/>
        <v>1</v>
      </c>
      <c r="AT1485">
        <f si="237" t="shared"/>
        <v>2</v>
      </c>
      <c r="AU1485">
        <f si="238" t="shared"/>
        <v>2</v>
      </c>
      <c r="AV1485">
        <f si="239" t="shared"/>
        <v>1</v>
      </c>
      <c r="AW1485">
        <f si="240" t="shared"/>
        <v>2</v>
      </c>
    </row>
    <row r="1486" spans="30:49" x14ac:dyDescent="0.25">
      <c r="AD1486">
        <v>1485</v>
      </c>
      <c r="AE1486" t="str">
        <f>VLOOKUP(Sheet1!B1508,Sheet2!$H$2:$J$300,3,FALSE)</f>
        <v>UTA</v>
      </c>
      <c r="AF1486" t="str">
        <f>VLOOKUP(Sheet1!C1508,Sheet2!$H$2:$J$300,3,FALSE)</f>
        <v>PHI</v>
      </c>
      <c r="AG1486" t="str">
        <f>VLOOKUP(Sheet1!D1508,Sheet2!$H$2:$J$300,3,FALSE)</f>
        <v>PHO</v>
      </c>
      <c r="AH1486" t="str">
        <f>VLOOKUP(Sheet1!E1508,Sheet2!$H$2:$J$300,3,FALSE)</f>
        <v>PHI</v>
      </c>
      <c r="AI1486" t="str">
        <f>VLOOKUP(Sheet1!F1508,Sheet2!$H$2:$J$300,3,FALSE)</f>
        <v>PHO</v>
      </c>
      <c r="AJ1486" t="str">
        <f>VLOOKUP(Sheet1!G1508,Sheet2!$H$2:$J$300,3,FALSE)</f>
        <v>UTA</v>
      </c>
      <c r="AK1486" t="str">
        <f>VLOOKUP(Sheet1!H1508,Sheet2!$H$2:$J$300,3,FALSE)</f>
        <v>SAC</v>
      </c>
      <c r="AL1486" t="str">
        <f>VLOOKUP(Sheet1!I1508,Sheet2!$H$2:$J$300,3,FALSE)</f>
        <v>DEN</v>
      </c>
      <c r="AM1486" t="str">
        <f>VLOOKUP(Sheet1!J1508,Sheet2!$H$2:$J$300,3,FALSE)</f>
        <v>MIN</v>
      </c>
      <c r="AN1486">
        <f si="231" t="shared"/>
        <v>2</v>
      </c>
      <c r="AO1486">
        <f si="232" t="shared"/>
        <v>2</v>
      </c>
      <c r="AP1486">
        <f si="233" t="shared"/>
        <v>2</v>
      </c>
      <c r="AQ1486">
        <f si="234" t="shared"/>
        <v>2</v>
      </c>
      <c r="AR1486">
        <f si="235" t="shared"/>
        <v>2</v>
      </c>
      <c r="AS1486">
        <f si="236" t="shared"/>
        <v>2</v>
      </c>
      <c r="AT1486">
        <f si="237" t="shared"/>
        <v>1</v>
      </c>
      <c r="AU1486">
        <f si="238" t="shared"/>
        <v>1</v>
      </c>
      <c r="AV1486">
        <f si="239" t="shared"/>
        <v>1</v>
      </c>
      <c r="AW1486">
        <f si="240" t="shared"/>
        <v>2</v>
      </c>
    </row>
    <row r="1487" spans="30:49" x14ac:dyDescent="0.25">
      <c r="AD1487">
        <v>1486</v>
      </c>
      <c r="AE1487" t="str">
        <f>VLOOKUP(Sheet1!B1509,Sheet2!$H$2:$J$300,3,FALSE)</f>
        <v>PHI</v>
      </c>
      <c r="AF1487" t="str">
        <f>VLOOKUP(Sheet1!C1509,Sheet2!$H$2:$J$300,3,FALSE)</f>
        <v>PHI</v>
      </c>
      <c r="AG1487" t="str">
        <f>VLOOKUP(Sheet1!D1509,Sheet2!$H$2:$J$300,3,FALSE)</f>
        <v>PHO</v>
      </c>
      <c r="AH1487" t="str">
        <f>VLOOKUP(Sheet1!E1509,Sheet2!$H$2:$J$300,3,FALSE)</f>
        <v>DEN</v>
      </c>
      <c r="AI1487" t="str">
        <f>VLOOKUP(Sheet1!F1509,Sheet2!$H$2:$J$300,3,FALSE)</f>
        <v>PHO</v>
      </c>
      <c r="AJ1487" t="str">
        <f>VLOOKUP(Sheet1!G1509,Sheet2!$H$2:$J$300,3,FALSE)</f>
        <v>ATL</v>
      </c>
      <c r="AK1487" t="str">
        <f>VLOOKUP(Sheet1!H1509,Sheet2!$H$2:$J$300,3,FALSE)</f>
        <v>HOU</v>
      </c>
      <c r="AL1487" t="str">
        <f>VLOOKUP(Sheet1!I1509,Sheet2!$H$2:$J$300,3,FALSE)</f>
        <v>PHO</v>
      </c>
      <c r="AM1487" t="str">
        <f>VLOOKUP(Sheet1!J1509,Sheet2!$H$2:$J$300,3,FALSE)</f>
        <v>UTA</v>
      </c>
      <c r="AN1487">
        <f si="231" t="shared"/>
        <v>2</v>
      </c>
      <c r="AO1487">
        <f si="232" t="shared"/>
        <v>2</v>
      </c>
      <c r="AP1487">
        <f si="233" t="shared"/>
        <v>3</v>
      </c>
      <c r="AQ1487">
        <f si="234" t="shared"/>
        <v>1</v>
      </c>
      <c r="AR1487">
        <f si="235" t="shared"/>
        <v>3</v>
      </c>
      <c r="AS1487">
        <f si="236" t="shared"/>
        <v>1</v>
      </c>
      <c r="AT1487">
        <f si="237" t="shared"/>
        <v>1</v>
      </c>
      <c r="AU1487">
        <f si="238" t="shared"/>
        <v>3</v>
      </c>
      <c r="AV1487">
        <f si="239" t="shared"/>
        <v>1</v>
      </c>
      <c r="AW1487">
        <f si="240" t="shared"/>
        <v>3</v>
      </c>
    </row>
    <row r="1488" spans="30:49" x14ac:dyDescent="0.25">
      <c r="AD1488">
        <v>1487</v>
      </c>
      <c r="AE1488" t="str">
        <f>VLOOKUP(Sheet1!B1510,Sheet2!$H$2:$J$300,3,FALSE)</f>
        <v>ATL</v>
      </c>
      <c r="AF1488" t="str">
        <f>VLOOKUP(Sheet1!C1510,Sheet2!$H$2:$J$300,3,FALSE)</f>
        <v>PHI</v>
      </c>
      <c r="AG1488" t="str">
        <f>VLOOKUP(Sheet1!D1510,Sheet2!$H$2:$J$300,3,FALSE)</f>
        <v>PHO</v>
      </c>
      <c r="AH1488" t="str">
        <f>VLOOKUP(Sheet1!E1510,Sheet2!$H$2:$J$300,3,FALSE)</f>
        <v>PHI</v>
      </c>
      <c r="AI1488" t="str">
        <f>VLOOKUP(Sheet1!F1510,Sheet2!$H$2:$J$300,3,FALSE)</f>
        <v>PHO</v>
      </c>
      <c r="AJ1488" t="str">
        <f>VLOOKUP(Sheet1!G1510,Sheet2!$H$2:$J$300,3,FALSE)</f>
        <v>PHO</v>
      </c>
      <c r="AK1488" t="str">
        <f>VLOOKUP(Sheet1!H1510,Sheet2!$H$2:$J$300,3,FALSE)</f>
        <v>DEN</v>
      </c>
      <c r="AL1488" t="str">
        <f>VLOOKUP(Sheet1!I1510,Sheet2!$H$2:$J$300,3,FALSE)</f>
        <v>MIN</v>
      </c>
      <c r="AM1488" t="str">
        <f>VLOOKUP(Sheet1!J1510,Sheet2!$H$2:$J$300,3,FALSE)</f>
        <v>MIN</v>
      </c>
      <c r="AN1488">
        <f si="231" t="shared"/>
        <v>1</v>
      </c>
      <c r="AO1488">
        <f si="232" t="shared"/>
        <v>2</v>
      </c>
      <c r="AP1488">
        <f si="233" t="shared"/>
        <v>3</v>
      </c>
      <c r="AQ1488">
        <f si="234" t="shared"/>
        <v>2</v>
      </c>
      <c r="AR1488">
        <f si="235" t="shared"/>
        <v>3</v>
      </c>
      <c r="AS1488">
        <f si="236" t="shared"/>
        <v>3</v>
      </c>
      <c r="AT1488">
        <f si="237" t="shared"/>
        <v>1</v>
      </c>
      <c r="AU1488">
        <f si="238" t="shared"/>
        <v>2</v>
      </c>
      <c r="AV1488">
        <f si="239" t="shared"/>
        <v>2</v>
      </c>
      <c r="AW1488">
        <f si="240" t="shared"/>
        <v>3</v>
      </c>
    </row>
    <row r="1489" spans="30:49" x14ac:dyDescent="0.25">
      <c r="AD1489">
        <v>1488</v>
      </c>
      <c r="AE1489" t="str">
        <f>VLOOKUP(Sheet1!B1511,Sheet2!$H$2:$J$300,3,FALSE)</f>
        <v>UTA</v>
      </c>
      <c r="AF1489" t="str">
        <f>VLOOKUP(Sheet1!C1511,Sheet2!$H$2:$J$300,3,FALSE)</f>
        <v>MIN</v>
      </c>
      <c r="AG1489" t="str">
        <f>VLOOKUP(Sheet1!D1511,Sheet2!$H$2:$J$300,3,FALSE)</f>
        <v>PHO</v>
      </c>
      <c r="AH1489" t="str">
        <f>VLOOKUP(Sheet1!E1511,Sheet2!$H$2:$J$300,3,FALSE)</f>
        <v>DEN</v>
      </c>
      <c r="AI1489" t="str">
        <f>VLOOKUP(Sheet1!F1511,Sheet2!$H$2:$J$300,3,FALSE)</f>
        <v>PHO</v>
      </c>
      <c r="AJ1489" t="str">
        <f>VLOOKUP(Sheet1!G1511,Sheet2!$H$2:$J$300,3,FALSE)</f>
        <v>PHO</v>
      </c>
      <c r="AK1489" t="str">
        <f>VLOOKUP(Sheet1!H1511,Sheet2!$H$2:$J$300,3,FALSE)</f>
        <v>HOU</v>
      </c>
      <c r="AL1489" t="str">
        <f>VLOOKUP(Sheet1!I1511,Sheet2!$H$2:$J$300,3,FALSE)</f>
        <v>PHO</v>
      </c>
      <c r="AM1489" t="str">
        <f>VLOOKUP(Sheet1!J1511,Sheet2!$H$2:$J$300,3,FALSE)</f>
        <v>DEN</v>
      </c>
      <c r="AN1489">
        <f si="231" t="shared"/>
        <v>1</v>
      </c>
      <c r="AO1489">
        <f si="232" t="shared"/>
        <v>1</v>
      </c>
      <c r="AP1489">
        <f si="233" t="shared"/>
        <v>4</v>
      </c>
      <c r="AQ1489">
        <f si="234" t="shared"/>
        <v>2</v>
      </c>
      <c r="AR1489">
        <f si="235" t="shared"/>
        <v>4</v>
      </c>
      <c r="AS1489">
        <f si="236" t="shared"/>
        <v>4</v>
      </c>
      <c r="AT1489">
        <f si="237" t="shared"/>
        <v>1</v>
      </c>
      <c r="AU1489">
        <f si="238" t="shared"/>
        <v>4</v>
      </c>
      <c r="AV1489">
        <f si="239" t="shared"/>
        <v>2</v>
      </c>
      <c r="AW1489">
        <f si="240" t="shared"/>
        <v>4</v>
      </c>
    </row>
    <row r="1490" spans="30:49" x14ac:dyDescent="0.25">
      <c r="AD1490">
        <v>1489</v>
      </c>
      <c r="AE1490" t="str">
        <f>VLOOKUP(Sheet1!B1512,Sheet2!$H$2:$J$300,3,FALSE)</f>
        <v>PHI</v>
      </c>
      <c r="AF1490" t="str">
        <f>VLOOKUP(Sheet1!C1512,Sheet2!$H$2:$J$300,3,FALSE)</f>
        <v>ATL</v>
      </c>
      <c r="AG1490" t="str">
        <f>VLOOKUP(Sheet1!D1512,Sheet2!$H$2:$J$300,3,FALSE)</f>
        <v>PHO</v>
      </c>
      <c r="AH1490" t="str">
        <f>VLOOKUP(Sheet1!E1512,Sheet2!$H$2:$J$300,3,FALSE)</f>
        <v>DEN</v>
      </c>
      <c r="AI1490" t="str">
        <f>VLOOKUP(Sheet1!F1512,Sheet2!$H$2:$J$300,3,FALSE)</f>
        <v>PHO</v>
      </c>
      <c r="AJ1490" t="str">
        <f>VLOOKUP(Sheet1!G1512,Sheet2!$H$2:$J$300,3,FALSE)</f>
        <v>PHI</v>
      </c>
      <c r="AK1490" t="str">
        <f>VLOOKUP(Sheet1!H1512,Sheet2!$H$2:$J$300,3,FALSE)</f>
        <v>PHO</v>
      </c>
      <c r="AL1490" t="str">
        <f>VLOOKUP(Sheet1!I1512,Sheet2!$H$2:$J$300,3,FALSE)</f>
        <v>MIN</v>
      </c>
      <c r="AM1490" t="str">
        <f>VLOOKUP(Sheet1!J1512,Sheet2!$H$2:$J$300,3,FALSE)</f>
        <v>UTA</v>
      </c>
      <c r="AN1490">
        <f si="231" t="shared"/>
        <v>2</v>
      </c>
      <c r="AO1490">
        <f si="232" t="shared"/>
        <v>1</v>
      </c>
      <c r="AP1490">
        <f si="233" t="shared"/>
        <v>3</v>
      </c>
      <c r="AQ1490">
        <f si="234" t="shared"/>
        <v>1</v>
      </c>
      <c r="AR1490">
        <f si="235" t="shared"/>
        <v>3</v>
      </c>
      <c r="AS1490">
        <f si="236" t="shared"/>
        <v>2</v>
      </c>
      <c r="AT1490">
        <f si="237" t="shared"/>
        <v>3</v>
      </c>
      <c r="AU1490">
        <f si="238" t="shared"/>
        <v>1</v>
      </c>
      <c r="AV1490">
        <f si="239" t="shared"/>
        <v>1</v>
      </c>
      <c r="AW1490">
        <f si="240" t="shared"/>
        <v>3</v>
      </c>
    </row>
    <row r="1491" spans="30:49" x14ac:dyDescent="0.25">
      <c r="AD1491">
        <v>1490</v>
      </c>
      <c r="AE1491" t="str">
        <f>VLOOKUP(Sheet1!B1513,Sheet2!$H$2:$J$300,3,FALSE)</f>
        <v>SAC</v>
      </c>
      <c r="AF1491" t="str">
        <f>VLOOKUP(Sheet1!C1513,Sheet2!$H$2:$J$300,3,FALSE)</f>
        <v>UTA</v>
      </c>
      <c r="AG1491" t="str">
        <f>VLOOKUP(Sheet1!D1513,Sheet2!$H$2:$J$300,3,FALSE)</f>
        <v>PHI</v>
      </c>
      <c r="AH1491" t="str">
        <f>VLOOKUP(Sheet1!E1513,Sheet2!$H$2:$J$300,3,FALSE)</f>
        <v>DEN</v>
      </c>
      <c r="AI1491" t="str">
        <f>VLOOKUP(Sheet1!F1513,Sheet2!$H$2:$J$300,3,FALSE)</f>
        <v>PHO</v>
      </c>
      <c r="AJ1491" t="str">
        <f>VLOOKUP(Sheet1!G1513,Sheet2!$H$2:$J$300,3,FALSE)</f>
        <v>HOU</v>
      </c>
      <c r="AK1491" t="str">
        <f>VLOOKUP(Sheet1!H1513,Sheet2!$H$2:$J$300,3,FALSE)</f>
        <v>SAC</v>
      </c>
      <c r="AL1491" t="str">
        <f>VLOOKUP(Sheet1!I1513,Sheet2!$H$2:$J$300,3,FALSE)</f>
        <v>DEN</v>
      </c>
      <c r="AM1491" t="str">
        <f>VLOOKUP(Sheet1!J1513,Sheet2!$H$2:$J$300,3,FALSE)</f>
        <v>PHI</v>
      </c>
      <c r="AN1491">
        <f si="231" t="shared"/>
        <v>2</v>
      </c>
      <c r="AO1491">
        <f si="232" t="shared"/>
        <v>1</v>
      </c>
      <c r="AP1491">
        <f si="233" t="shared"/>
        <v>2</v>
      </c>
      <c r="AQ1491">
        <f si="234" t="shared"/>
        <v>2</v>
      </c>
      <c r="AR1491">
        <f si="235" t="shared"/>
        <v>1</v>
      </c>
      <c r="AS1491">
        <f si="236" t="shared"/>
        <v>1</v>
      </c>
      <c r="AT1491">
        <f si="237" t="shared"/>
        <v>2</v>
      </c>
      <c r="AU1491">
        <f si="238" t="shared"/>
        <v>2</v>
      </c>
      <c r="AV1491">
        <f si="239" t="shared"/>
        <v>2</v>
      </c>
      <c r="AW1491">
        <f si="240" t="shared"/>
        <v>2</v>
      </c>
    </row>
    <row r="1492" spans="30:49" x14ac:dyDescent="0.25">
      <c r="AD1492">
        <v>1491</v>
      </c>
      <c r="AE1492" t="str">
        <f>VLOOKUP(Sheet1!B1514,Sheet2!$H$2:$J$300,3,FALSE)</f>
        <v>PHI</v>
      </c>
      <c r="AF1492" t="str">
        <f>VLOOKUP(Sheet1!C1514,Sheet2!$H$2:$J$300,3,FALSE)</f>
        <v>SAC</v>
      </c>
      <c r="AG1492" t="str">
        <f>VLOOKUP(Sheet1!D1514,Sheet2!$H$2:$J$300,3,FALSE)</f>
        <v>PHO</v>
      </c>
      <c r="AH1492" t="str">
        <f>VLOOKUP(Sheet1!E1514,Sheet2!$H$2:$J$300,3,FALSE)</f>
        <v>DEN</v>
      </c>
      <c r="AI1492" t="str">
        <f>VLOOKUP(Sheet1!F1514,Sheet2!$H$2:$J$300,3,FALSE)</f>
        <v>DEN</v>
      </c>
      <c r="AJ1492" t="str">
        <f>VLOOKUP(Sheet1!G1514,Sheet2!$H$2:$J$300,3,FALSE)</f>
        <v>PHI</v>
      </c>
      <c r="AK1492" t="str">
        <f>VLOOKUP(Sheet1!H1514,Sheet2!$H$2:$J$300,3,FALSE)</f>
        <v>SAC</v>
      </c>
      <c r="AL1492" t="str">
        <f>VLOOKUP(Sheet1!I1514,Sheet2!$H$2:$J$300,3,FALSE)</f>
        <v>PHO</v>
      </c>
      <c r="AM1492" t="str">
        <f>VLOOKUP(Sheet1!J1514,Sheet2!$H$2:$J$300,3,FALSE)</f>
        <v>PHO</v>
      </c>
      <c r="AN1492">
        <f si="231" t="shared"/>
        <v>2</v>
      </c>
      <c r="AO1492">
        <f si="232" t="shared"/>
        <v>2</v>
      </c>
      <c r="AP1492">
        <f si="233" t="shared"/>
        <v>3</v>
      </c>
      <c r="AQ1492">
        <f si="234" t="shared"/>
        <v>2</v>
      </c>
      <c r="AR1492">
        <f si="235" t="shared"/>
        <v>2</v>
      </c>
      <c r="AS1492">
        <f si="236" t="shared"/>
        <v>2</v>
      </c>
      <c r="AT1492">
        <f si="237" t="shared"/>
        <v>2</v>
      </c>
      <c r="AU1492">
        <f si="238" t="shared"/>
        <v>3</v>
      </c>
      <c r="AV1492">
        <f si="239" t="shared"/>
        <v>3</v>
      </c>
      <c r="AW1492">
        <f si="240" t="shared"/>
        <v>3</v>
      </c>
    </row>
    <row r="1493" spans="30:49" x14ac:dyDescent="0.25">
      <c r="AD1493">
        <v>1492</v>
      </c>
      <c r="AE1493" t="str">
        <f>VLOOKUP(Sheet1!B1515,Sheet2!$H$2:$J$300,3,FALSE)</f>
        <v>PHI</v>
      </c>
      <c r="AF1493" t="str">
        <f>VLOOKUP(Sheet1!C1515,Sheet2!$H$2:$J$300,3,FALSE)</f>
        <v>MIN</v>
      </c>
      <c r="AG1493" t="str">
        <f>VLOOKUP(Sheet1!D1515,Sheet2!$H$2:$J$300,3,FALSE)</f>
        <v>PHO</v>
      </c>
      <c r="AH1493" t="str">
        <f>VLOOKUP(Sheet1!E1515,Sheet2!$H$2:$J$300,3,FALSE)</f>
        <v>DEN</v>
      </c>
      <c r="AI1493" t="str">
        <f>VLOOKUP(Sheet1!F1515,Sheet2!$H$2:$J$300,3,FALSE)</f>
        <v>PHO</v>
      </c>
      <c r="AJ1493" t="str">
        <f>VLOOKUP(Sheet1!G1515,Sheet2!$H$2:$J$300,3,FALSE)</f>
        <v>UTA</v>
      </c>
      <c r="AK1493" t="str">
        <f>VLOOKUP(Sheet1!H1515,Sheet2!$H$2:$J$300,3,FALSE)</f>
        <v>HOU</v>
      </c>
      <c r="AL1493" t="str">
        <f>VLOOKUP(Sheet1!I1515,Sheet2!$H$2:$J$300,3,FALSE)</f>
        <v>UTA</v>
      </c>
      <c r="AM1493" t="str">
        <f>VLOOKUP(Sheet1!J1515,Sheet2!$H$2:$J$300,3,FALSE)</f>
        <v>MIN</v>
      </c>
      <c r="AN1493">
        <f si="231" t="shared"/>
        <v>1</v>
      </c>
      <c r="AO1493">
        <f si="232" t="shared"/>
        <v>2</v>
      </c>
      <c r="AP1493">
        <f si="233" t="shared"/>
        <v>2</v>
      </c>
      <c r="AQ1493">
        <f si="234" t="shared"/>
        <v>1</v>
      </c>
      <c r="AR1493">
        <f si="235" t="shared"/>
        <v>2</v>
      </c>
      <c r="AS1493">
        <f si="236" t="shared"/>
        <v>2</v>
      </c>
      <c r="AT1493">
        <f si="237" t="shared"/>
        <v>1</v>
      </c>
      <c r="AU1493">
        <f si="238" t="shared"/>
        <v>2</v>
      </c>
      <c r="AV1493">
        <f si="239" t="shared"/>
        <v>2</v>
      </c>
      <c r="AW1493">
        <f si="240" t="shared"/>
        <v>2</v>
      </c>
    </row>
    <row r="1494" spans="30:49" x14ac:dyDescent="0.25">
      <c r="AD1494">
        <v>1493</v>
      </c>
      <c r="AE1494" t="str">
        <f>VLOOKUP(Sheet1!B1516,Sheet2!$H$2:$J$300,3,FALSE)</f>
        <v>PHI</v>
      </c>
      <c r="AF1494" t="str">
        <f>VLOOKUP(Sheet1!C1516,Sheet2!$H$2:$J$300,3,FALSE)</f>
        <v>MIN</v>
      </c>
      <c r="AG1494" t="str">
        <f>VLOOKUP(Sheet1!D1516,Sheet2!$H$2:$J$300,3,FALSE)</f>
        <v>PHO</v>
      </c>
      <c r="AH1494" t="str">
        <f>VLOOKUP(Sheet1!E1516,Sheet2!$H$2:$J$300,3,FALSE)</f>
        <v>DEN</v>
      </c>
      <c r="AI1494" t="str">
        <f>VLOOKUP(Sheet1!F1516,Sheet2!$H$2:$J$300,3,FALSE)</f>
        <v>DEN</v>
      </c>
      <c r="AJ1494" t="str">
        <f>VLOOKUP(Sheet1!G1516,Sheet2!$H$2:$J$300,3,FALSE)</f>
        <v>UTA</v>
      </c>
      <c r="AK1494" t="str">
        <f>VLOOKUP(Sheet1!H1516,Sheet2!$H$2:$J$300,3,FALSE)</f>
        <v>SAC</v>
      </c>
      <c r="AL1494" t="str">
        <f>VLOOKUP(Sheet1!I1516,Sheet2!$H$2:$J$300,3,FALSE)</f>
        <v>PHO</v>
      </c>
      <c r="AM1494" t="str">
        <f>VLOOKUP(Sheet1!J1516,Sheet2!$H$2:$J$300,3,FALSE)</f>
        <v>DEN</v>
      </c>
      <c r="AN1494">
        <f si="231" t="shared"/>
        <v>1</v>
      </c>
      <c r="AO1494">
        <f si="232" t="shared"/>
        <v>1</v>
      </c>
      <c r="AP1494">
        <f si="233" t="shared"/>
        <v>2</v>
      </c>
      <c r="AQ1494">
        <f si="234" t="shared"/>
        <v>3</v>
      </c>
      <c r="AR1494">
        <f si="235" t="shared"/>
        <v>3</v>
      </c>
      <c r="AS1494">
        <f si="236" t="shared"/>
        <v>1</v>
      </c>
      <c r="AT1494">
        <f si="237" t="shared"/>
        <v>1</v>
      </c>
      <c r="AU1494">
        <f si="238" t="shared"/>
        <v>2</v>
      </c>
      <c r="AV1494">
        <f si="239" t="shared"/>
        <v>3</v>
      </c>
      <c r="AW1494">
        <f si="240" t="shared"/>
        <v>3</v>
      </c>
    </row>
    <row r="1495" spans="30:49" x14ac:dyDescent="0.25">
      <c r="AD1495">
        <v>1494</v>
      </c>
      <c r="AE1495" t="str">
        <f>VLOOKUP(Sheet1!B1517,Sheet2!$H$2:$J$300,3,FALSE)</f>
        <v>PHI</v>
      </c>
      <c r="AF1495" t="str">
        <f>VLOOKUP(Sheet1!C1517,Sheet2!$H$2:$J$300,3,FALSE)</f>
        <v>PHI</v>
      </c>
      <c r="AG1495" t="str">
        <f>VLOOKUP(Sheet1!D1517,Sheet2!$H$2:$J$300,3,FALSE)</f>
        <v>PHO</v>
      </c>
      <c r="AH1495" t="str">
        <f>VLOOKUP(Sheet1!E1517,Sheet2!$H$2:$J$300,3,FALSE)</f>
        <v>DEN</v>
      </c>
      <c r="AI1495" t="str">
        <f>VLOOKUP(Sheet1!F1517,Sheet2!$H$2:$J$300,3,FALSE)</f>
        <v>PHO</v>
      </c>
      <c r="AJ1495" t="str">
        <f>VLOOKUP(Sheet1!G1517,Sheet2!$H$2:$J$300,3,FALSE)</f>
        <v>UTA</v>
      </c>
      <c r="AK1495" t="str">
        <f>VLOOKUP(Sheet1!H1517,Sheet2!$H$2:$J$300,3,FALSE)</f>
        <v>PHO</v>
      </c>
      <c r="AL1495" t="str">
        <f>VLOOKUP(Sheet1!I1517,Sheet2!$H$2:$J$300,3,FALSE)</f>
        <v>UTA</v>
      </c>
      <c r="AM1495" t="str">
        <f>VLOOKUP(Sheet1!J1517,Sheet2!$H$2:$J$300,3,FALSE)</f>
        <v>DEN</v>
      </c>
      <c r="AN1495">
        <f si="231" t="shared"/>
        <v>2</v>
      </c>
      <c r="AO1495">
        <f si="232" t="shared"/>
        <v>2</v>
      </c>
      <c r="AP1495">
        <f si="233" t="shared"/>
        <v>3</v>
      </c>
      <c r="AQ1495">
        <f si="234" t="shared"/>
        <v>2</v>
      </c>
      <c r="AR1495">
        <f si="235" t="shared"/>
        <v>3</v>
      </c>
      <c r="AS1495">
        <f si="236" t="shared"/>
        <v>2</v>
      </c>
      <c r="AT1495">
        <f si="237" t="shared"/>
        <v>3</v>
      </c>
      <c r="AU1495">
        <f si="238" t="shared"/>
        <v>2</v>
      </c>
      <c r="AV1495">
        <f si="239" t="shared"/>
        <v>2</v>
      </c>
      <c r="AW1495">
        <f si="240" t="shared"/>
        <v>3</v>
      </c>
    </row>
    <row r="1496" spans="30:49" x14ac:dyDescent="0.25">
      <c r="AD1496">
        <v>1495</v>
      </c>
      <c r="AE1496" t="str">
        <f>VLOOKUP(Sheet1!B1518,Sheet2!$H$2:$J$300,3,FALSE)</f>
        <v>PHI</v>
      </c>
      <c r="AF1496" t="str">
        <f>VLOOKUP(Sheet1!C1518,Sheet2!$H$2:$J$300,3,FALSE)</f>
        <v>SAC</v>
      </c>
      <c r="AG1496" t="str">
        <f>VLOOKUP(Sheet1!D1518,Sheet2!$H$2:$J$300,3,FALSE)</f>
        <v>PHI</v>
      </c>
      <c r="AH1496" t="str">
        <f>VLOOKUP(Sheet1!E1518,Sheet2!$H$2:$J$300,3,FALSE)</f>
        <v>DEN</v>
      </c>
      <c r="AI1496" t="str">
        <f>VLOOKUP(Sheet1!F1518,Sheet2!$H$2:$J$300,3,FALSE)</f>
        <v>UTA</v>
      </c>
      <c r="AJ1496" t="str">
        <f>VLOOKUP(Sheet1!G1518,Sheet2!$H$2:$J$300,3,FALSE)</f>
        <v>HOU</v>
      </c>
      <c r="AK1496" t="str">
        <f>VLOOKUP(Sheet1!H1518,Sheet2!$H$2:$J$300,3,FALSE)</f>
        <v>ATL</v>
      </c>
      <c r="AL1496" t="str">
        <f>VLOOKUP(Sheet1!I1518,Sheet2!$H$2:$J$300,3,FALSE)</f>
        <v>SAC</v>
      </c>
      <c r="AM1496" t="str">
        <f>VLOOKUP(Sheet1!J1518,Sheet2!$H$2:$J$300,3,FALSE)</f>
        <v>UTA</v>
      </c>
      <c r="AN1496">
        <f si="231" t="shared"/>
        <v>2</v>
      </c>
      <c r="AO1496">
        <f si="232" t="shared"/>
        <v>2</v>
      </c>
      <c r="AP1496">
        <f si="233" t="shared"/>
        <v>2</v>
      </c>
      <c r="AQ1496">
        <f si="234" t="shared"/>
        <v>1</v>
      </c>
      <c r="AR1496">
        <f si="235" t="shared"/>
        <v>2</v>
      </c>
      <c r="AS1496">
        <f si="236" t="shared"/>
        <v>1</v>
      </c>
      <c r="AT1496">
        <f si="237" t="shared"/>
        <v>1</v>
      </c>
      <c r="AU1496">
        <f si="238" t="shared"/>
        <v>2</v>
      </c>
      <c r="AV1496">
        <f si="239" t="shared"/>
        <v>2</v>
      </c>
      <c r="AW1496">
        <f si="240" t="shared"/>
        <v>2</v>
      </c>
    </row>
    <row r="1497" spans="30:49" x14ac:dyDescent="0.25">
      <c r="AD1497">
        <v>1496</v>
      </c>
      <c r="AE1497" t="str">
        <f>VLOOKUP(Sheet1!B1519,Sheet2!$H$2:$J$300,3,FALSE)</f>
        <v>PHI</v>
      </c>
      <c r="AF1497" t="str">
        <f>VLOOKUP(Sheet1!C1519,Sheet2!$H$2:$J$300,3,FALSE)</f>
        <v>PHI</v>
      </c>
      <c r="AG1497" t="str">
        <f>VLOOKUP(Sheet1!D1519,Sheet2!$H$2:$J$300,3,FALSE)</f>
        <v>PHO</v>
      </c>
      <c r="AH1497" t="str">
        <f>VLOOKUP(Sheet1!E1519,Sheet2!$H$2:$J$300,3,FALSE)</f>
        <v>DEN</v>
      </c>
      <c r="AI1497" t="str">
        <f>VLOOKUP(Sheet1!F1519,Sheet2!$H$2:$J$300,3,FALSE)</f>
        <v>UTA</v>
      </c>
      <c r="AJ1497" t="str">
        <f>VLOOKUP(Sheet1!G1519,Sheet2!$H$2:$J$300,3,FALSE)</f>
        <v>ATL</v>
      </c>
      <c r="AK1497" t="str">
        <f>VLOOKUP(Sheet1!H1519,Sheet2!$H$2:$J$300,3,FALSE)</f>
        <v>HOU</v>
      </c>
      <c r="AL1497" t="str">
        <f>VLOOKUP(Sheet1!I1519,Sheet2!$H$2:$J$300,3,FALSE)</f>
        <v>DEN</v>
      </c>
      <c r="AM1497" t="str">
        <f>VLOOKUP(Sheet1!J1519,Sheet2!$H$2:$J$300,3,FALSE)</f>
        <v>UTA</v>
      </c>
      <c r="AN1497">
        <f si="231" t="shared"/>
        <v>2</v>
      </c>
      <c r="AO1497">
        <f si="232" t="shared"/>
        <v>2</v>
      </c>
      <c r="AP1497">
        <f si="233" t="shared"/>
        <v>1</v>
      </c>
      <c r="AQ1497">
        <f si="234" t="shared"/>
        <v>2</v>
      </c>
      <c r="AR1497">
        <f si="235" t="shared"/>
        <v>2</v>
      </c>
      <c r="AS1497">
        <f si="236" t="shared"/>
        <v>1</v>
      </c>
      <c r="AT1497">
        <f si="237" t="shared"/>
        <v>1</v>
      </c>
      <c r="AU1497">
        <f si="238" t="shared"/>
        <v>2</v>
      </c>
      <c r="AV1497">
        <f si="239" t="shared"/>
        <v>2</v>
      </c>
      <c r="AW1497">
        <f si="240" t="shared"/>
        <v>2</v>
      </c>
    </row>
    <row r="1498" spans="30:49" x14ac:dyDescent="0.25">
      <c r="AD1498">
        <v>1497</v>
      </c>
      <c r="AE1498" t="str">
        <f>VLOOKUP(Sheet1!B1520,Sheet2!$H$2:$J$300,3,FALSE)</f>
        <v>PHI</v>
      </c>
      <c r="AF1498" t="str">
        <f>VLOOKUP(Sheet1!C1520,Sheet2!$H$2:$J$300,3,FALSE)</f>
        <v>SAC</v>
      </c>
      <c r="AG1498" t="str">
        <f>VLOOKUP(Sheet1!D1520,Sheet2!$H$2:$J$300,3,FALSE)</f>
        <v>PHO</v>
      </c>
      <c r="AH1498" t="str">
        <f>VLOOKUP(Sheet1!E1520,Sheet2!$H$2:$J$300,3,FALSE)</f>
        <v>DEN</v>
      </c>
      <c r="AI1498" t="str">
        <f>VLOOKUP(Sheet1!F1520,Sheet2!$H$2:$J$300,3,FALSE)</f>
        <v>UTA</v>
      </c>
      <c r="AJ1498" t="str">
        <f>VLOOKUP(Sheet1!G1520,Sheet2!$H$2:$J$300,3,FALSE)</f>
        <v>HOU</v>
      </c>
      <c r="AK1498" t="str">
        <f>VLOOKUP(Sheet1!H1520,Sheet2!$H$2:$J$300,3,FALSE)</f>
        <v>PHO</v>
      </c>
      <c r="AL1498" t="str">
        <f>VLOOKUP(Sheet1!I1520,Sheet2!$H$2:$J$300,3,FALSE)</f>
        <v>PHO</v>
      </c>
      <c r="AM1498" t="str">
        <f>VLOOKUP(Sheet1!J1520,Sheet2!$H$2:$J$300,3,FALSE)</f>
        <v>DEN</v>
      </c>
      <c r="AN1498">
        <f si="231" t="shared"/>
        <v>1</v>
      </c>
      <c r="AO1498">
        <f si="232" t="shared"/>
        <v>1</v>
      </c>
      <c r="AP1498">
        <f si="233" t="shared"/>
        <v>3</v>
      </c>
      <c r="AQ1498">
        <f si="234" t="shared"/>
        <v>2</v>
      </c>
      <c r="AR1498">
        <f si="235" t="shared"/>
        <v>1</v>
      </c>
      <c r="AS1498">
        <f si="236" t="shared"/>
        <v>1</v>
      </c>
      <c r="AT1498">
        <f si="237" t="shared"/>
        <v>3</v>
      </c>
      <c r="AU1498">
        <f si="238" t="shared"/>
        <v>3</v>
      </c>
      <c r="AV1498">
        <f si="239" t="shared"/>
        <v>2</v>
      </c>
      <c r="AW1498">
        <f si="240" t="shared"/>
        <v>3</v>
      </c>
    </row>
    <row r="1499" spans="30:49" x14ac:dyDescent="0.25">
      <c r="AD1499">
        <v>1498</v>
      </c>
      <c r="AE1499" t="str">
        <f>VLOOKUP(Sheet1!B1521,Sheet2!$H$2:$J$300,3,FALSE)</f>
        <v>PHI</v>
      </c>
      <c r="AF1499" t="str">
        <f>VLOOKUP(Sheet1!C1521,Sheet2!$H$2:$J$300,3,FALSE)</f>
        <v>PHI</v>
      </c>
      <c r="AG1499" t="str">
        <f>VLOOKUP(Sheet1!D1521,Sheet2!$H$2:$J$300,3,FALSE)</f>
        <v>PHO</v>
      </c>
      <c r="AH1499" t="str">
        <f>VLOOKUP(Sheet1!E1521,Sheet2!$H$2:$J$300,3,FALSE)</f>
        <v>DEN</v>
      </c>
      <c r="AI1499" t="str">
        <f>VLOOKUP(Sheet1!F1521,Sheet2!$H$2:$J$300,3,FALSE)</f>
        <v>PHO</v>
      </c>
      <c r="AJ1499" t="str">
        <f>VLOOKUP(Sheet1!G1521,Sheet2!$H$2:$J$300,3,FALSE)</f>
        <v>UTA</v>
      </c>
      <c r="AK1499" t="str">
        <f>VLOOKUP(Sheet1!H1521,Sheet2!$H$2:$J$300,3,FALSE)</f>
        <v>DEN</v>
      </c>
      <c r="AL1499" t="str">
        <f>VLOOKUP(Sheet1!I1521,Sheet2!$H$2:$J$300,3,FALSE)</f>
        <v>MIN</v>
      </c>
      <c r="AM1499" t="str">
        <f>VLOOKUP(Sheet1!J1521,Sheet2!$H$2:$J$300,3,FALSE)</f>
        <v>PHI</v>
      </c>
      <c r="AN1499">
        <f si="231" t="shared"/>
        <v>3</v>
      </c>
      <c r="AO1499">
        <f si="232" t="shared"/>
        <v>3</v>
      </c>
      <c r="AP1499">
        <f si="233" t="shared"/>
        <v>2</v>
      </c>
      <c r="AQ1499">
        <f si="234" t="shared"/>
        <v>2</v>
      </c>
      <c r="AR1499">
        <f si="235" t="shared"/>
        <v>2</v>
      </c>
      <c r="AS1499">
        <f si="236" t="shared"/>
        <v>1</v>
      </c>
      <c r="AT1499">
        <f si="237" t="shared"/>
        <v>2</v>
      </c>
      <c r="AU1499">
        <f si="238" t="shared"/>
        <v>1</v>
      </c>
      <c r="AV1499">
        <f si="239" t="shared"/>
        <v>3</v>
      </c>
      <c r="AW1499">
        <f si="240" t="shared"/>
        <v>3</v>
      </c>
    </row>
    <row r="1500" spans="30:49" x14ac:dyDescent="0.25">
      <c r="AD1500">
        <v>1499</v>
      </c>
      <c r="AE1500" t="str">
        <f>VLOOKUP(Sheet1!B1522,Sheet2!$H$2:$J$300,3,FALSE)</f>
        <v>UTA</v>
      </c>
      <c r="AF1500" t="str">
        <f>VLOOKUP(Sheet1!C1522,Sheet2!$H$2:$J$300,3,FALSE)</f>
        <v>MIN</v>
      </c>
      <c r="AG1500" t="str">
        <f>VLOOKUP(Sheet1!D1522,Sheet2!$H$2:$J$300,3,FALSE)</f>
        <v>PHI</v>
      </c>
      <c r="AH1500" t="str">
        <f>VLOOKUP(Sheet1!E1522,Sheet2!$H$2:$J$300,3,FALSE)</f>
        <v>DEN</v>
      </c>
      <c r="AI1500" t="str">
        <f>VLOOKUP(Sheet1!F1522,Sheet2!$H$2:$J$300,3,FALSE)</f>
        <v>DEN</v>
      </c>
      <c r="AJ1500" t="str">
        <f>VLOOKUP(Sheet1!G1522,Sheet2!$H$2:$J$300,3,FALSE)</f>
        <v>PHO</v>
      </c>
      <c r="AK1500" t="str">
        <f>VLOOKUP(Sheet1!H1522,Sheet2!$H$2:$J$300,3,FALSE)</f>
        <v>HOU</v>
      </c>
      <c r="AL1500" t="str">
        <f>VLOOKUP(Sheet1!I1522,Sheet2!$H$2:$J$300,3,FALSE)</f>
        <v>DEN</v>
      </c>
      <c r="AM1500" t="str">
        <f>VLOOKUP(Sheet1!J1522,Sheet2!$H$2:$J$300,3,FALSE)</f>
        <v>MIN</v>
      </c>
      <c r="AN1500">
        <f si="231" t="shared"/>
        <v>1</v>
      </c>
      <c r="AO1500">
        <f si="232" t="shared"/>
        <v>2</v>
      </c>
      <c r="AP1500">
        <f si="233" t="shared"/>
        <v>1</v>
      </c>
      <c r="AQ1500">
        <f si="234" t="shared"/>
        <v>3</v>
      </c>
      <c r="AR1500">
        <f si="235" t="shared"/>
        <v>3</v>
      </c>
      <c r="AS1500">
        <f si="236" t="shared"/>
        <v>1</v>
      </c>
      <c r="AT1500">
        <f si="237" t="shared"/>
        <v>1</v>
      </c>
      <c r="AU1500">
        <f si="238" t="shared"/>
        <v>3</v>
      </c>
      <c r="AV1500">
        <f si="239" t="shared"/>
        <v>2</v>
      </c>
      <c r="AW1500">
        <f si="240" t="shared"/>
        <v>3</v>
      </c>
    </row>
    <row r="1501" spans="30:49" x14ac:dyDescent="0.25">
      <c r="AD1501">
        <v>1500</v>
      </c>
      <c r="AE1501" t="str">
        <f>VLOOKUP(Sheet1!B1523,Sheet2!$H$2:$J$300,3,FALSE)</f>
        <v>PHI</v>
      </c>
      <c r="AF1501" t="str">
        <f>VLOOKUP(Sheet1!C1523,Sheet2!$H$2:$J$300,3,FALSE)</f>
        <v>UTA</v>
      </c>
      <c r="AG1501" t="str">
        <f>VLOOKUP(Sheet1!D1523,Sheet2!$H$2:$J$300,3,FALSE)</f>
        <v>PHO</v>
      </c>
      <c r="AH1501" t="str">
        <f>VLOOKUP(Sheet1!E1523,Sheet2!$H$2:$J$300,3,FALSE)</f>
        <v>DEN</v>
      </c>
      <c r="AI1501" t="str">
        <f>VLOOKUP(Sheet1!F1523,Sheet2!$H$2:$J$300,3,FALSE)</f>
        <v>PHO</v>
      </c>
      <c r="AJ1501" t="str">
        <f>VLOOKUP(Sheet1!G1523,Sheet2!$H$2:$J$300,3,FALSE)</f>
        <v>PHI</v>
      </c>
      <c r="AK1501" t="str">
        <f>VLOOKUP(Sheet1!H1523,Sheet2!$H$2:$J$300,3,FALSE)</f>
        <v>DEN</v>
      </c>
      <c r="AL1501" t="str">
        <f>VLOOKUP(Sheet1!I1523,Sheet2!$H$2:$J$300,3,FALSE)</f>
        <v>DEN</v>
      </c>
      <c r="AM1501" t="str">
        <f>VLOOKUP(Sheet1!J1523,Sheet2!$H$2:$J$300,3,FALSE)</f>
        <v>DEN</v>
      </c>
      <c r="AN1501">
        <f si="231" t="shared"/>
        <v>2</v>
      </c>
      <c r="AO1501">
        <f si="232" t="shared"/>
        <v>1</v>
      </c>
      <c r="AP1501">
        <f si="233" t="shared"/>
        <v>2</v>
      </c>
      <c r="AQ1501">
        <f si="234" t="shared"/>
        <v>4</v>
      </c>
      <c r="AR1501">
        <f si="235" t="shared"/>
        <v>2</v>
      </c>
      <c r="AS1501">
        <f si="236" t="shared"/>
        <v>2</v>
      </c>
      <c r="AT1501">
        <f si="237" t="shared"/>
        <v>4</v>
      </c>
      <c r="AU1501">
        <f si="238" t="shared"/>
        <v>4</v>
      </c>
      <c r="AV1501">
        <f si="239" t="shared"/>
        <v>4</v>
      </c>
      <c r="AW1501">
        <f si="240" t="shared"/>
        <v>4</v>
      </c>
    </row>
    <row r="1502" spans="30:49" x14ac:dyDescent="0.25">
      <c r="AD1502">
        <v>1501</v>
      </c>
      <c r="AE1502" t="str">
        <f>VLOOKUP(Sheet1!B1524,Sheet2!$H$2:$J$300,3,FALSE)</f>
        <v>MIN</v>
      </c>
      <c r="AF1502" t="str">
        <f>VLOOKUP(Sheet1!C1524,Sheet2!$H$2:$J$300,3,FALSE)</f>
        <v>PHI</v>
      </c>
      <c r="AG1502" t="str">
        <f>VLOOKUP(Sheet1!D1524,Sheet2!$H$2:$J$300,3,FALSE)</f>
        <v>PHO</v>
      </c>
      <c r="AH1502" t="str">
        <f>VLOOKUP(Sheet1!E1524,Sheet2!$H$2:$J$300,3,FALSE)</f>
        <v>DEN</v>
      </c>
      <c r="AI1502" t="str">
        <f>VLOOKUP(Sheet1!F1524,Sheet2!$H$2:$J$300,3,FALSE)</f>
        <v>DEN</v>
      </c>
      <c r="AJ1502" t="str">
        <f>VLOOKUP(Sheet1!G1524,Sheet2!$H$2:$J$300,3,FALSE)</f>
        <v>PHO</v>
      </c>
      <c r="AK1502" t="str">
        <f>VLOOKUP(Sheet1!H1524,Sheet2!$H$2:$J$300,3,FALSE)</f>
        <v>HOU</v>
      </c>
      <c r="AL1502" t="str">
        <f>VLOOKUP(Sheet1!I1524,Sheet2!$H$2:$J$300,3,FALSE)</f>
        <v>PHO</v>
      </c>
      <c r="AM1502" t="str">
        <f>VLOOKUP(Sheet1!J1524,Sheet2!$H$2:$J$300,3,FALSE)</f>
        <v>MIN</v>
      </c>
      <c r="AN1502">
        <f si="231" t="shared"/>
        <v>2</v>
      </c>
      <c r="AO1502">
        <f si="232" t="shared"/>
        <v>1</v>
      </c>
      <c r="AP1502">
        <f si="233" t="shared"/>
        <v>3</v>
      </c>
      <c r="AQ1502">
        <f si="234" t="shared"/>
        <v>2</v>
      </c>
      <c r="AR1502">
        <f si="235" t="shared"/>
        <v>2</v>
      </c>
      <c r="AS1502">
        <f si="236" t="shared"/>
        <v>3</v>
      </c>
      <c r="AT1502">
        <f si="237" t="shared"/>
        <v>1</v>
      </c>
      <c r="AU1502">
        <f si="238" t="shared"/>
        <v>3</v>
      </c>
      <c r="AV1502">
        <f si="239" t="shared"/>
        <v>2</v>
      </c>
      <c r="AW1502">
        <f si="240" t="shared"/>
        <v>3</v>
      </c>
    </row>
    <row r="1503" spans="30:49" x14ac:dyDescent="0.25">
      <c r="AD1503">
        <v>1502</v>
      </c>
      <c r="AE1503" t="str">
        <f>VLOOKUP(Sheet1!B1525,Sheet2!$H$2:$J$300,3,FALSE)</f>
        <v>ATL</v>
      </c>
      <c r="AF1503" t="str">
        <f>VLOOKUP(Sheet1!C1525,Sheet2!$H$2:$J$300,3,FALSE)</f>
        <v>UTA</v>
      </c>
      <c r="AG1503" t="str">
        <f>VLOOKUP(Sheet1!D1525,Sheet2!$H$2:$J$300,3,FALSE)</f>
        <v>PHO</v>
      </c>
      <c r="AH1503" t="str">
        <f>VLOOKUP(Sheet1!E1525,Sheet2!$H$2:$J$300,3,FALSE)</f>
        <v>DEN</v>
      </c>
      <c r="AI1503" t="str">
        <f>VLOOKUP(Sheet1!F1525,Sheet2!$H$2:$J$300,3,FALSE)</f>
        <v>PHO</v>
      </c>
      <c r="AJ1503" t="str">
        <f>VLOOKUP(Sheet1!G1525,Sheet2!$H$2:$J$300,3,FALSE)</f>
        <v>MIN</v>
      </c>
      <c r="AK1503" t="str">
        <f>VLOOKUP(Sheet1!H1525,Sheet2!$H$2:$J$300,3,FALSE)</f>
        <v>HOU</v>
      </c>
      <c r="AL1503" t="str">
        <f>VLOOKUP(Sheet1!I1525,Sheet2!$H$2:$J$300,3,FALSE)</f>
        <v>PHO</v>
      </c>
      <c r="AM1503" t="str">
        <f>VLOOKUP(Sheet1!J1525,Sheet2!$H$2:$J$300,3,FALSE)</f>
        <v>UTA</v>
      </c>
      <c r="AN1503">
        <f si="231" t="shared"/>
        <v>1</v>
      </c>
      <c r="AO1503">
        <f si="232" t="shared"/>
        <v>2</v>
      </c>
      <c r="AP1503">
        <f si="233" t="shared"/>
        <v>3</v>
      </c>
      <c r="AQ1503">
        <f si="234" t="shared"/>
        <v>1</v>
      </c>
      <c r="AR1503">
        <f si="235" t="shared"/>
        <v>3</v>
      </c>
      <c r="AS1503">
        <f si="236" t="shared"/>
        <v>1</v>
      </c>
      <c r="AT1503">
        <f si="237" t="shared"/>
        <v>1</v>
      </c>
      <c r="AU1503">
        <f si="238" t="shared"/>
        <v>3</v>
      </c>
      <c r="AV1503">
        <f si="239" t="shared"/>
        <v>2</v>
      </c>
      <c r="AW1503">
        <f si="240" t="shared"/>
        <v>3</v>
      </c>
    </row>
    <row r="1504" spans="30:49" x14ac:dyDescent="0.25">
      <c r="AD1504">
        <v>1503</v>
      </c>
      <c r="AE1504" t="str">
        <f>VLOOKUP(Sheet1!B1526,Sheet2!$H$2:$J$300,3,FALSE)</f>
        <v>SAC</v>
      </c>
      <c r="AF1504" t="str">
        <f>VLOOKUP(Sheet1!C1526,Sheet2!$H$2:$J$300,3,FALSE)</f>
        <v>MIN</v>
      </c>
      <c r="AG1504" t="str">
        <f>VLOOKUP(Sheet1!D1526,Sheet2!$H$2:$J$300,3,FALSE)</f>
        <v>HOU</v>
      </c>
      <c r="AH1504" t="str">
        <f>VLOOKUP(Sheet1!E1526,Sheet2!$H$2:$J$300,3,FALSE)</f>
        <v>DEN</v>
      </c>
      <c r="AI1504" t="str">
        <f>VLOOKUP(Sheet1!F1526,Sheet2!$H$2:$J$300,3,FALSE)</f>
        <v>PHO</v>
      </c>
      <c r="AJ1504" t="str">
        <f>VLOOKUP(Sheet1!G1526,Sheet2!$H$2:$J$300,3,FALSE)</f>
        <v>PHI</v>
      </c>
      <c r="AK1504" t="str">
        <f>VLOOKUP(Sheet1!H1526,Sheet2!$H$2:$J$300,3,FALSE)</f>
        <v>DEN</v>
      </c>
      <c r="AL1504" t="str">
        <f>VLOOKUP(Sheet1!I1526,Sheet2!$H$2:$J$300,3,FALSE)</f>
        <v>PHO</v>
      </c>
      <c r="AM1504" t="str">
        <f>VLOOKUP(Sheet1!J1526,Sheet2!$H$2:$J$300,3,FALSE)</f>
        <v>MIN</v>
      </c>
      <c r="AN1504">
        <f si="231" t="shared"/>
        <v>1</v>
      </c>
      <c r="AO1504">
        <f si="232" t="shared"/>
        <v>2</v>
      </c>
      <c r="AP1504">
        <f si="233" t="shared"/>
        <v>1</v>
      </c>
      <c r="AQ1504">
        <f si="234" t="shared"/>
        <v>2</v>
      </c>
      <c r="AR1504">
        <f si="235" t="shared"/>
        <v>2</v>
      </c>
      <c r="AS1504">
        <f si="236" t="shared"/>
        <v>1</v>
      </c>
      <c r="AT1504">
        <f si="237" t="shared"/>
        <v>2</v>
      </c>
      <c r="AU1504">
        <f si="238" t="shared"/>
        <v>2</v>
      </c>
      <c r="AV1504">
        <f si="239" t="shared"/>
        <v>2</v>
      </c>
      <c r="AW1504">
        <f si="240" t="shared"/>
        <v>2</v>
      </c>
    </row>
    <row r="1505" spans="30:49" x14ac:dyDescent="0.25">
      <c r="AD1505">
        <v>1504</v>
      </c>
      <c r="AE1505" t="str">
        <f>VLOOKUP(Sheet1!B1527,Sheet2!$H$2:$J$300,3,FALSE)</f>
        <v>PHI</v>
      </c>
      <c r="AF1505" t="str">
        <f>VLOOKUP(Sheet1!C1527,Sheet2!$H$2:$J$300,3,FALSE)</f>
        <v>SAC</v>
      </c>
      <c r="AG1505" t="str">
        <f>VLOOKUP(Sheet1!D1527,Sheet2!$H$2:$J$300,3,FALSE)</f>
        <v>PHO</v>
      </c>
      <c r="AH1505" t="str">
        <f>VLOOKUP(Sheet1!E1527,Sheet2!$H$2:$J$300,3,FALSE)</f>
        <v>DEN</v>
      </c>
      <c r="AI1505" t="str">
        <f>VLOOKUP(Sheet1!F1527,Sheet2!$H$2:$J$300,3,FALSE)</f>
        <v>UTA</v>
      </c>
      <c r="AJ1505" t="str">
        <f>VLOOKUP(Sheet1!G1527,Sheet2!$H$2:$J$300,3,FALSE)</f>
        <v>PHI</v>
      </c>
      <c r="AK1505" t="str">
        <f>VLOOKUP(Sheet1!H1527,Sheet2!$H$2:$J$300,3,FALSE)</f>
        <v>PHO</v>
      </c>
      <c r="AL1505" t="str">
        <f>VLOOKUP(Sheet1!I1527,Sheet2!$H$2:$J$300,3,FALSE)</f>
        <v>PHI</v>
      </c>
      <c r="AM1505" t="str">
        <f>VLOOKUP(Sheet1!J1527,Sheet2!$H$2:$J$300,3,FALSE)</f>
        <v>MIN</v>
      </c>
      <c r="AN1505">
        <f si="231" t="shared"/>
        <v>3</v>
      </c>
      <c r="AO1505">
        <f si="232" t="shared"/>
        <v>1</v>
      </c>
      <c r="AP1505">
        <f si="233" t="shared"/>
        <v>2</v>
      </c>
      <c r="AQ1505">
        <f si="234" t="shared"/>
        <v>1</v>
      </c>
      <c r="AR1505">
        <f si="235" t="shared"/>
        <v>1</v>
      </c>
      <c r="AS1505">
        <f si="236" t="shared"/>
        <v>3</v>
      </c>
      <c r="AT1505">
        <f si="237" t="shared"/>
        <v>2</v>
      </c>
      <c r="AU1505">
        <f si="238" t="shared"/>
        <v>3</v>
      </c>
      <c r="AV1505">
        <f si="239" t="shared"/>
        <v>1</v>
      </c>
      <c r="AW1505">
        <f si="240" t="shared"/>
        <v>3</v>
      </c>
    </row>
    <row r="1506" spans="30:49" x14ac:dyDescent="0.25">
      <c r="AD1506">
        <v>1505</v>
      </c>
      <c r="AE1506" t="str">
        <f>VLOOKUP(Sheet1!B1528,Sheet2!$H$2:$J$300,3,FALSE)</f>
        <v>PHI</v>
      </c>
      <c r="AF1506" t="str">
        <f>VLOOKUP(Sheet1!C1528,Sheet2!$H$2:$J$300,3,FALSE)</f>
        <v>SAC</v>
      </c>
      <c r="AG1506" t="str">
        <f>VLOOKUP(Sheet1!D1528,Sheet2!$H$2:$J$300,3,FALSE)</f>
        <v>PHI</v>
      </c>
      <c r="AH1506" t="str">
        <f>VLOOKUP(Sheet1!E1528,Sheet2!$H$2:$J$300,3,FALSE)</f>
        <v>DEN</v>
      </c>
      <c r="AI1506" t="str">
        <f>VLOOKUP(Sheet1!F1528,Sheet2!$H$2:$J$300,3,FALSE)</f>
        <v>ATL</v>
      </c>
      <c r="AJ1506" t="str">
        <f>VLOOKUP(Sheet1!G1528,Sheet2!$H$2:$J$300,3,FALSE)</f>
        <v>HOU</v>
      </c>
      <c r="AK1506" t="str">
        <f>VLOOKUP(Sheet1!H1528,Sheet2!$H$2:$J$300,3,FALSE)</f>
        <v>HOU</v>
      </c>
      <c r="AL1506" t="str">
        <f>VLOOKUP(Sheet1!I1528,Sheet2!$H$2:$J$300,3,FALSE)</f>
        <v>ATL</v>
      </c>
      <c r="AM1506" t="str">
        <f>VLOOKUP(Sheet1!J1528,Sheet2!$H$2:$J$300,3,FALSE)</f>
        <v>SAC</v>
      </c>
      <c r="AN1506">
        <f si="231" t="shared"/>
        <v>2</v>
      </c>
      <c r="AO1506">
        <f si="232" t="shared"/>
        <v>2</v>
      </c>
      <c r="AP1506">
        <f si="233" t="shared"/>
        <v>2</v>
      </c>
      <c r="AQ1506">
        <f si="234" t="shared"/>
        <v>1</v>
      </c>
      <c r="AR1506">
        <f si="235" t="shared"/>
        <v>2</v>
      </c>
      <c r="AS1506">
        <f si="236" t="shared"/>
        <v>2</v>
      </c>
      <c r="AT1506">
        <f si="237" t="shared"/>
        <v>2</v>
      </c>
      <c r="AU1506">
        <f si="238" t="shared"/>
        <v>2</v>
      </c>
      <c r="AV1506">
        <f si="239" t="shared"/>
        <v>2</v>
      </c>
      <c r="AW1506">
        <f si="240" t="shared"/>
        <v>2</v>
      </c>
    </row>
    <row r="1507" spans="30:49" x14ac:dyDescent="0.25">
      <c r="AD1507">
        <v>1506</v>
      </c>
      <c r="AE1507" t="str">
        <f>VLOOKUP(Sheet1!B1529,Sheet2!$H$2:$J$300,3,FALSE)</f>
        <v>SAC</v>
      </c>
      <c r="AF1507" t="str">
        <f>VLOOKUP(Sheet1!C1529,Sheet2!$H$2:$J$300,3,FALSE)</f>
        <v>ATL</v>
      </c>
      <c r="AG1507" t="str">
        <f>VLOOKUP(Sheet1!D1529,Sheet2!$H$2:$J$300,3,FALSE)</f>
        <v>PHI</v>
      </c>
      <c r="AH1507" t="str">
        <f>VLOOKUP(Sheet1!E1529,Sheet2!$H$2:$J$300,3,FALSE)</f>
        <v>DEN</v>
      </c>
      <c r="AI1507" t="str">
        <f>VLOOKUP(Sheet1!F1529,Sheet2!$H$2:$J$300,3,FALSE)</f>
        <v>PHO</v>
      </c>
      <c r="AJ1507" t="str">
        <f>VLOOKUP(Sheet1!G1529,Sheet2!$H$2:$J$300,3,FALSE)</f>
        <v>HOU</v>
      </c>
      <c r="AK1507" t="str">
        <f>VLOOKUP(Sheet1!H1529,Sheet2!$H$2:$J$300,3,FALSE)</f>
        <v>ATL</v>
      </c>
      <c r="AL1507" t="str">
        <f>VLOOKUP(Sheet1!I1529,Sheet2!$H$2:$J$300,3,FALSE)</f>
        <v>PHO</v>
      </c>
      <c r="AM1507" t="str">
        <f>VLOOKUP(Sheet1!J1529,Sheet2!$H$2:$J$300,3,FALSE)</f>
        <v>UTA</v>
      </c>
      <c r="AN1507">
        <f si="231" t="shared"/>
        <v>1</v>
      </c>
      <c r="AO1507">
        <f si="232" t="shared"/>
        <v>2</v>
      </c>
      <c r="AP1507">
        <f si="233" t="shared"/>
        <v>1</v>
      </c>
      <c r="AQ1507">
        <f si="234" t="shared"/>
        <v>1</v>
      </c>
      <c r="AR1507">
        <f si="235" t="shared"/>
        <v>2</v>
      </c>
      <c r="AS1507">
        <f si="236" t="shared"/>
        <v>1</v>
      </c>
      <c r="AT1507">
        <f si="237" t="shared"/>
        <v>2</v>
      </c>
      <c r="AU1507">
        <f si="238" t="shared"/>
        <v>2</v>
      </c>
      <c r="AV1507">
        <f si="239" t="shared"/>
        <v>1</v>
      </c>
      <c r="AW1507">
        <f si="240" t="shared"/>
        <v>2</v>
      </c>
    </row>
    <row r="1508" spans="30:49" x14ac:dyDescent="0.25">
      <c r="AD1508">
        <v>1507</v>
      </c>
      <c r="AE1508" t="str">
        <f>VLOOKUP(Sheet1!B1530,Sheet2!$H$2:$J$300,3,FALSE)</f>
        <v>PHI</v>
      </c>
      <c r="AF1508" t="str">
        <f>VLOOKUP(Sheet1!C1530,Sheet2!$H$2:$J$300,3,FALSE)</f>
        <v>MIN</v>
      </c>
      <c r="AG1508" t="str">
        <f>VLOOKUP(Sheet1!D1530,Sheet2!$H$2:$J$300,3,FALSE)</f>
        <v>MIN</v>
      </c>
      <c r="AH1508" t="str">
        <f>VLOOKUP(Sheet1!E1530,Sheet2!$H$2:$J$300,3,FALSE)</f>
        <v>SAC</v>
      </c>
      <c r="AI1508" t="str">
        <f>VLOOKUP(Sheet1!F1530,Sheet2!$H$2:$J$300,3,FALSE)</f>
        <v>PHO</v>
      </c>
      <c r="AJ1508" t="str">
        <f>VLOOKUP(Sheet1!G1530,Sheet2!$H$2:$J$300,3,FALSE)</f>
        <v>ATL</v>
      </c>
      <c r="AK1508" t="str">
        <f>VLOOKUP(Sheet1!H1530,Sheet2!$H$2:$J$300,3,FALSE)</f>
        <v>SAC</v>
      </c>
      <c r="AL1508" t="str">
        <f>VLOOKUP(Sheet1!I1530,Sheet2!$H$2:$J$300,3,FALSE)</f>
        <v>DEN</v>
      </c>
      <c r="AM1508" t="str">
        <f>VLOOKUP(Sheet1!J1530,Sheet2!$H$2:$J$300,3,FALSE)</f>
        <v>PHI</v>
      </c>
      <c r="AN1508">
        <f si="231" t="shared"/>
        <v>2</v>
      </c>
      <c r="AO1508">
        <f si="232" t="shared"/>
        <v>2</v>
      </c>
      <c r="AP1508">
        <f si="233" t="shared"/>
        <v>2</v>
      </c>
      <c r="AQ1508">
        <f si="234" t="shared"/>
        <v>2</v>
      </c>
      <c r="AR1508">
        <f si="235" t="shared"/>
        <v>1</v>
      </c>
      <c r="AS1508">
        <f si="236" t="shared"/>
        <v>1</v>
      </c>
      <c r="AT1508">
        <f si="237" t="shared"/>
        <v>2</v>
      </c>
      <c r="AU1508">
        <f si="238" t="shared"/>
        <v>1</v>
      </c>
      <c r="AV1508">
        <f si="239" t="shared"/>
        <v>2</v>
      </c>
      <c r="AW1508">
        <f si="240" t="shared"/>
        <v>2</v>
      </c>
    </row>
    <row r="1509" spans="30:49" x14ac:dyDescent="0.25">
      <c r="AD1509">
        <v>1508</v>
      </c>
      <c r="AE1509" t="str">
        <f>VLOOKUP(Sheet1!B1531,Sheet2!$H$2:$J$300,3,FALSE)</f>
        <v>PHI</v>
      </c>
      <c r="AF1509" t="str">
        <f>VLOOKUP(Sheet1!C1531,Sheet2!$H$2:$J$300,3,FALSE)</f>
        <v>ATL</v>
      </c>
      <c r="AG1509" t="str">
        <f>VLOOKUP(Sheet1!D1531,Sheet2!$H$2:$J$300,3,FALSE)</f>
        <v>PHO</v>
      </c>
      <c r="AH1509" t="str">
        <f>VLOOKUP(Sheet1!E1531,Sheet2!$H$2:$J$300,3,FALSE)</f>
        <v>PHI</v>
      </c>
      <c r="AI1509" t="str">
        <f>VLOOKUP(Sheet1!F1531,Sheet2!$H$2:$J$300,3,FALSE)</f>
        <v>PHI</v>
      </c>
      <c r="AJ1509" t="str">
        <f>VLOOKUP(Sheet1!G1531,Sheet2!$H$2:$J$300,3,FALSE)</f>
        <v>SAC</v>
      </c>
      <c r="AK1509" t="str">
        <f>VLOOKUP(Sheet1!H1531,Sheet2!$H$2:$J$300,3,FALSE)</f>
        <v>PHO</v>
      </c>
      <c r="AL1509" t="str">
        <f>VLOOKUP(Sheet1!I1531,Sheet2!$H$2:$J$300,3,FALSE)</f>
        <v>DEN</v>
      </c>
      <c r="AM1509" t="str">
        <f>VLOOKUP(Sheet1!J1531,Sheet2!$H$2:$J$300,3,FALSE)</f>
        <v>PHO</v>
      </c>
      <c r="AN1509">
        <f si="231" t="shared"/>
        <v>3</v>
      </c>
      <c r="AO1509">
        <f si="232" t="shared"/>
        <v>1</v>
      </c>
      <c r="AP1509">
        <f si="233" t="shared"/>
        <v>3</v>
      </c>
      <c r="AQ1509">
        <f si="234" t="shared"/>
        <v>3</v>
      </c>
      <c r="AR1509">
        <f si="235" t="shared"/>
        <v>3</v>
      </c>
      <c r="AS1509">
        <f si="236" t="shared"/>
        <v>1</v>
      </c>
      <c r="AT1509">
        <f si="237" t="shared"/>
        <v>3</v>
      </c>
      <c r="AU1509">
        <f si="238" t="shared"/>
        <v>1</v>
      </c>
      <c r="AV1509">
        <f si="239" t="shared"/>
        <v>3</v>
      </c>
      <c r="AW1509">
        <f si="240" t="shared"/>
        <v>3</v>
      </c>
    </row>
    <row r="1510" spans="30:49" x14ac:dyDescent="0.25">
      <c r="AD1510">
        <v>1509</v>
      </c>
      <c r="AE1510" t="str">
        <f>VLOOKUP(Sheet1!B1532,Sheet2!$H$2:$J$300,3,FALSE)</f>
        <v>PHI</v>
      </c>
      <c r="AF1510" t="str">
        <f>VLOOKUP(Sheet1!C1532,Sheet2!$H$2:$J$300,3,FALSE)</f>
        <v>UTA</v>
      </c>
      <c r="AG1510" t="str">
        <f>VLOOKUP(Sheet1!D1532,Sheet2!$H$2:$J$300,3,FALSE)</f>
        <v>HOU</v>
      </c>
      <c r="AH1510" t="str">
        <f>VLOOKUP(Sheet1!E1532,Sheet2!$H$2:$J$300,3,FALSE)</f>
        <v>DEN</v>
      </c>
      <c r="AI1510" t="str">
        <f>VLOOKUP(Sheet1!F1532,Sheet2!$H$2:$J$300,3,FALSE)</f>
        <v>PHO</v>
      </c>
      <c r="AJ1510" t="str">
        <f>VLOOKUP(Sheet1!G1532,Sheet2!$H$2:$J$300,3,FALSE)</f>
        <v>PHO</v>
      </c>
      <c r="AK1510" t="str">
        <f>VLOOKUP(Sheet1!H1532,Sheet2!$H$2:$J$300,3,FALSE)</f>
        <v>HOU</v>
      </c>
      <c r="AL1510" t="str">
        <f>VLOOKUP(Sheet1!I1532,Sheet2!$H$2:$J$300,3,FALSE)</f>
        <v>DEN</v>
      </c>
      <c r="AM1510" t="str">
        <f>VLOOKUP(Sheet1!J1532,Sheet2!$H$2:$J$300,3,FALSE)</f>
        <v>ATL</v>
      </c>
      <c r="AN1510">
        <f si="231" t="shared"/>
        <v>1</v>
      </c>
      <c r="AO1510">
        <f si="232" t="shared"/>
        <v>1</v>
      </c>
      <c r="AP1510">
        <f si="233" t="shared"/>
        <v>2</v>
      </c>
      <c r="AQ1510">
        <f si="234" t="shared"/>
        <v>2</v>
      </c>
      <c r="AR1510">
        <f si="235" t="shared"/>
        <v>2</v>
      </c>
      <c r="AS1510">
        <f si="236" t="shared"/>
        <v>2</v>
      </c>
      <c r="AT1510">
        <f si="237" t="shared"/>
        <v>2</v>
      </c>
      <c r="AU1510">
        <f si="238" t="shared"/>
        <v>2</v>
      </c>
      <c r="AV1510">
        <f si="239" t="shared"/>
        <v>1</v>
      </c>
      <c r="AW1510">
        <f si="240" t="shared"/>
        <v>2</v>
      </c>
    </row>
    <row r="1511" spans="30:49" x14ac:dyDescent="0.25">
      <c r="AD1511">
        <v>1510</v>
      </c>
      <c r="AE1511" t="str">
        <f>VLOOKUP(Sheet1!B1533,Sheet2!$H$2:$J$300,3,FALSE)</f>
        <v>PHI</v>
      </c>
      <c r="AF1511" t="str">
        <f>VLOOKUP(Sheet1!C1533,Sheet2!$H$2:$J$300,3,FALSE)</f>
        <v>ATL</v>
      </c>
      <c r="AG1511" t="str">
        <f>VLOOKUP(Sheet1!D1533,Sheet2!$H$2:$J$300,3,FALSE)</f>
        <v>PHO</v>
      </c>
      <c r="AH1511" t="str">
        <f>VLOOKUP(Sheet1!E1533,Sheet2!$H$2:$J$300,3,FALSE)</f>
        <v>DEN</v>
      </c>
      <c r="AI1511" t="str">
        <f>VLOOKUP(Sheet1!F1533,Sheet2!$H$2:$J$300,3,FALSE)</f>
        <v>ATL</v>
      </c>
      <c r="AJ1511" t="str">
        <f>VLOOKUP(Sheet1!G1533,Sheet2!$H$2:$J$300,3,FALSE)</f>
        <v>HOU</v>
      </c>
      <c r="AK1511" t="str">
        <f>VLOOKUP(Sheet1!H1533,Sheet2!$H$2:$J$300,3,FALSE)</f>
        <v>ATL</v>
      </c>
      <c r="AL1511" t="str">
        <f>VLOOKUP(Sheet1!I1533,Sheet2!$H$2:$J$300,3,FALSE)</f>
        <v>HOU</v>
      </c>
      <c r="AM1511" t="str">
        <f>VLOOKUP(Sheet1!J1533,Sheet2!$H$2:$J$300,3,FALSE)</f>
        <v>UTA</v>
      </c>
      <c r="AN1511">
        <f si="231" t="shared"/>
        <v>1</v>
      </c>
      <c r="AO1511">
        <f si="232" t="shared"/>
        <v>3</v>
      </c>
      <c r="AP1511">
        <f si="233" t="shared"/>
        <v>1</v>
      </c>
      <c r="AQ1511">
        <f si="234" t="shared"/>
        <v>1</v>
      </c>
      <c r="AR1511">
        <f si="235" t="shared"/>
        <v>3</v>
      </c>
      <c r="AS1511">
        <f si="236" t="shared"/>
        <v>2</v>
      </c>
      <c r="AT1511">
        <f si="237" t="shared"/>
        <v>3</v>
      </c>
      <c r="AU1511">
        <f si="238" t="shared"/>
        <v>2</v>
      </c>
      <c r="AV1511">
        <f si="239" t="shared"/>
        <v>1</v>
      </c>
      <c r="AW1511">
        <f si="240" t="shared"/>
        <v>3</v>
      </c>
    </row>
    <row r="1512" spans="30:49" x14ac:dyDescent="0.25">
      <c r="AD1512">
        <v>1511</v>
      </c>
      <c r="AE1512" t="str">
        <f>VLOOKUP(Sheet1!B1534,Sheet2!$H$2:$J$300,3,FALSE)</f>
        <v>PHI</v>
      </c>
      <c r="AF1512" t="str">
        <f>VLOOKUP(Sheet1!C1534,Sheet2!$H$2:$J$300,3,FALSE)</f>
        <v>PHI</v>
      </c>
      <c r="AG1512" t="str">
        <f>VLOOKUP(Sheet1!D1534,Sheet2!$H$2:$J$300,3,FALSE)</f>
        <v>PHO</v>
      </c>
      <c r="AH1512" t="str">
        <f>VLOOKUP(Sheet1!E1534,Sheet2!$H$2:$J$300,3,FALSE)</f>
        <v>DEN</v>
      </c>
      <c r="AI1512" t="str">
        <f>VLOOKUP(Sheet1!F1534,Sheet2!$H$2:$J$300,3,FALSE)</f>
        <v>PHO</v>
      </c>
      <c r="AJ1512" t="str">
        <f>VLOOKUP(Sheet1!G1534,Sheet2!$H$2:$J$300,3,FALSE)</f>
        <v>ATL</v>
      </c>
      <c r="AK1512" t="str">
        <f>VLOOKUP(Sheet1!H1534,Sheet2!$H$2:$J$300,3,FALSE)</f>
        <v>SAC</v>
      </c>
      <c r="AL1512" t="str">
        <f>VLOOKUP(Sheet1!I1534,Sheet2!$H$2:$J$300,3,FALSE)</f>
        <v>DEN</v>
      </c>
      <c r="AM1512" t="str">
        <f>VLOOKUP(Sheet1!J1534,Sheet2!$H$2:$J$300,3,FALSE)</f>
        <v>DEN</v>
      </c>
      <c r="AN1512">
        <f si="231" t="shared"/>
        <v>2</v>
      </c>
      <c r="AO1512">
        <f si="232" t="shared"/>
        <v>2</v>
      </c>
      <c r="AP1512">
        <f si="233" t="shared"/>
        <v>2</v>
      </c>
      <c r="AQ1512">
        <f si="234" t="shared"/>
        <v>3</v>
      </c>
      <c r="AR1512">
        <f si="235" t="shared"/>
        <v>2</v>
      </c>
      <c r="AS1512">
        <f si="236" t="shared"/>
        <v>1</v>
      </c>
      <c r="AT1512">
        <f si="237" t="shared"/>
        <v>1</v>
      </c>
      <c r="AU1512">
        <f si="238" t="shared"/>
        <v>3</v>
      </c>
      <c r="AV1512">
        <f si="239" t="shared"/>
        <v>3</v>
      </c>
      <c r="AW1512">
        <f si="240" t="shared"/>
        <v>3</v>
      </c>
    </row>
    <row r="1513" spans="30:49" x14ac:dyDescent="0.25">
      <c r="AD1513">
        <v>1512</v>
      </c>
      <c r="AE1513" t="str">
        <f>VLOOKUP(Sheet1!B1535,Sheet2!$H$2:$J$300,3,FALSE)</f>
        <v>PHI</v>
      </c>
      <c r="AF1513" t="str">
        <f>VLOOKUP(Sheet1!C1535,Sheet2!$H$2:$J$300,3,FALSE)</f>
        <v>ATL</v>
      </c>
      <c r="AG1513" t="str">
        <f>VLOOKUP(Sheet1!D1535,Sheet2!$H$2:$J$300,3,FALSE)</f>
        <v>PHO</v>
      </c>
      <c r="AH1513" t="str">
        <f>VLOOKUP(Sheet1!E1535,Sheet2!$H$2:$J$300,3,FALSE)</f>
        <v>DEN</v>
      </c>
      <c r="AI1513" t="str">
        <f>VLOOKUP(Sheet1!F1535,Sheet2!$H$2:$J$300,3,FALSE)</f>
        <v>PHO</v>
      </c>
      <c r="AJ1513" t="str">
        <f>VLOOKUP(Sheet1!G1535,Sheet2!$H$2:$J$300,3,FALSE)</f>
        <v>PHI</v>
      </c>
      <c r="AK1513" t="str">
        <f>VLOOKUP(Sheet1!H1535,Sheet2!$H$2:$J$300,3,FALSE)</f>
        <v>PHO</v>
      </c>
      <c r="AL1513" t="str">
        <f>VLOOKUP(Sheet1!I1535,Sheet2!$H$2:$J$300,3,FALSE)</f>
        <v>DEN</v>
      </c>
      <c r="AM1513" t="str">
        <f>VLOOKUP(Sheet1!J1535,Sheet2!$H$2:$J$300,3,FALSE)</f>
        <v>DEN</v>
      </c>
      <c r="AN1513">
        <f si="231" t="shared"/>
        <v>2</v>
      </c>
      <c r="AO1513">
        <f si="232" t="shared"/>
        <v>1</v>
      </c>
      <c r="AP1513">
        <f si="233" t="shared"/>
        <v>3</v>
      </c>
      <c r="AQ1513">
        <f si="234" t="shared"/>
        <v>3</v>
      </c>
      <c r="AR1513">
        <f si="235" t="shared"/>
        <v>3</v>
      </c>
      <c r="AS1513">
        <f si="236" t="shared"/>
        <v>2</v>
      </c>
      <c r="AT1513">
        <f si="237" t="shared"/>
        <v>3</v>
      </c>
      <c r="AU1513">
        <f si="238" t="shared"/>
        <v>3</v>
      </c>
      <c r="AV1513">
        <f si="239" t="shared"/>
        <v>3</v>
      </c>
      <c r="AW1513">
        <f si="240" t="shared"/>
        <v>3</v>
      </c>
    </row>
    <row r="1514" spans="30:49" x14ac:dyDescent="0.25">
      <c r="AD1514">
        <v>1513</v>
      </c>
      <c r="AE1514" t="str">
        <f>VLOOKUP(Sheet1!B1536,Sheet2!$H$2:$J$300,3,FALSE)</f>
        <v>SAC</v>
      </c>
      <c r="AF1514" t="str">
        <f>VLOOKUP(Sheet1!C1536,Sheet2!$H$2:$J$300,3,FALSE)</f>
        <v>PHI</v>
      </c>
      <c r="AG1514" t="str">
        <f>VLOOKUP(Sheet1!D1536,Sheet2!$H$2:$J$300,3,FALSE)</f>
        <v>PHI</v>
      </c>
      <c r="AH1514" t="str">
        <f>VLOOKUP(Sheet1!E1536,Sheet2!$H$2:$J$300,3,FALSE)</f>
        <v>MIN</v>
      </c>
      <c r="AI1514" t="str">
        <f>VLOOKUP(Sheet1!F1536,Sheet2!$H$2:$J$300,3,FALSE)</f>
        <v>DEN</v>
      </c>
      <c r="AJ1514" t="str">
        <f>VLOOKUP(Sheet1!G1536,Sheet2!$H$2:$J$300,3,FALSE)</f>
        <v>UTA</v>
      </c>
      <c r="AK1514" t="str">
        <f>VLOOKUP(Sheet1!H1536,Sheet2!$H$2:$J$300,3,FALSE)</f>
        <v>DEN</v>
      </c>
      <c r="AL1514" t="str">
        <f>VLOOKUP(Sheet1!I1536,Sheet2!$H$2:$J$300,3,FALSE)</f>
        <v>MIN</v>
      </c>
      <c r="AM1514" t="str">
        <f>VLOOKUP(Sheet1!J1536,Sheet2!$H$2:$J$300,3,FALSE)</f>
        <v>PHI</v>
      </c>
      <c r="AN1514">
        <f ref="AN1514:AN1577" si="241" t="shared">COUNTIF($AE1514:$AM1514,AE1514)</f>
        <v>1</v>
      </c>
      <c r="AO1514">
        <f ref="AO1514:AO1577" si="242" t="shared">COUNTIF($AE1514:$AM1514,AF1514)</f>
        <v>3</v>
      </c>
      <c r="AP1514">
        <f ref="AP1514:AP1577" si="243" t="shared">COUNTIF($AE1514:$AM1514,AG1514)</f>
        <v>3</v>
      </c>
      <c r="AQ1514">
        <f ref="AQ1514:AQ1577" si="244" t="shared">COUNTIF($AE1514:$AM1514,AH1514)</f>
        <v>2</v>
      </c>
      <c r="AR1514">
        <f ref="AR1514:AR1577" si="245" t="shared">COUNTIF($AE1514:$AM1514,AI1514)</f>
        <v>2</v>
      </c>
      <c r="AS1514">
        <f ref="AS1514:AS1577" si="246" t="shared">COUNTIF($AE1514:$AM1514,AJ1514)</f>
        <v>1</v>
      </c>
      <c r="AT1514">
        <f ref="AT1514:AT1577" si="247" t="shared">COUNTIF($AE1514:$AM1514,AK1514)</f>
        <v>2</v>
      </c>
      <c r="AU1514">
        <f ref="AU1514:AU1577" si="248" t="shared">COUNTIF($AE1514:$AM1514,AL1514)</f>
        <v>2</v>
      </c>
      <c r="AV1514">
        <f ref="AV1514:AV1577" si="249" t="shared">COUNTIF($AE1514:$AM1514,AM1514)</f>
        <v>3</v>
      </c>
      <c r="AW1514">
        <f ref="AW1514:AW1577" si="250" t="shared">MAX(AN1514:AV1514)</f>
        <v>3</v>
      </c>
    </row>
    <row r="1515" spans="30:49" x14ac:dyDescent="0.25">
      <c r="AD1515">
        <v>1514</v>
      </c>
      <c r="AE1515" t="str">
        <f>VLOOKUP(Sheet1!B1537,Sheet2!$H$2:$J$300,3,FALSE)</f>
        <v>PHI</v>
      </c>
      <c r="AF1515" t="str">
        <f>VLOOKUP(Sheet1!C1537,Sheet2!$H$2:$J$300,3,FALSE)</f>
        <v>UTA</v>
      </c>
      <c r="AG1515" t="str">
        <f>VLOOKUP(Sheet1!D1537,Sheet2!$H$2:$J$300,3,FALSE)</f>
        <v>PHO</v>
      </c>
      <c r="AH1515" t="str">
        <f>VLOOKUP(Sheet1!E1537,Sheet2!$H$2:$J$300,3,FALSE)</f>
        <v>PHI</v>
      </c>
      <c r="AI1515" t="str">
        <f>VLOOKUP(Sheet1!F1537,Sheet2!$H$2:$J$300,3,FALSE)</f>
        <v>PHI</v>
      </c>
      <c r="AJ1515" t="str">
        <f>VLOOKUP(Sheet1!G1537,Sheet2!$H$2:$J$300,3,FALSE)</f>
        <v>HOU</v>
      </c>
      <c r="AK1515" t="str">
        <f>VLOOKUP(Sheet1!H1537,Sheet2!$H$2:$J$300,3,FALSE)</f>
        <v>HOU</v>
      </c>
      <c r="AL1515" t="str">
        <f>VLOOKUP(Sheet1!I1537,Sheet2!$H$2:$J$300,3,FALSE)</f>
        <v>MIN</v>
      </c>
      <c r="AM1515" t="str">
        <f>VLOOKUP(Sheet1!J1537,Sheet2!$H$2:$J$300,3,FALSE)</f>
        <v>PHO</v>
      </c>
      <c r="AN1515">
        <f si="241" t="shared"/>
        <v>3</v>
      </c>
      <c r="AO1515">
        <f si="242" t="shared"/>
        <v>1</v>
      </c>
      <c r="AP1515">
        <f si="243" t="shared"/>
        <v>2</v>
      </c>
      <c r="AQ1515">
        <f si="244" t="shared"/>
        <v>3</v>
      </c>
      <c r="AR1515">
        <f si="245" t="shared"/>
        <v>3</v>
      </c>
      <c r="AS1515">
        <f si="246" t="shared"/>
        <v>2</v>
      </c>
      <c r="AT1515">
        <f si="247" t="shared"/>
        <v>2</v>
      </c>
      <c r="AU1515">
        <f si="248" t="shared"/>
        <v>1</v>
      </c>
      <c r="AV1515">
        <f si="249" t="shared"/>
        <v>2</v>
      </c>
      <c r="AW1515">
        <f si="250" t="shared"/>
        <v>3</v>
      </c>
    </row>
    <row r="1516" spans="30:49" x14ac:dyDescent="0.25">
      <c r="AD1516">
        <v>1515</v>
      </c>
      <c r="AE1516" t="str">
        <f>VLOOKUP(Sheet1!B1538,Sheet2!$H$2:$J$300,3,FALSE)</f>
        <v>SAC</v>
      </c>
      <c r="AF1516" t="str">
        <f>VLOOKUP(Sheet1!C1538,Sheet2!$H$2:$J$300,3,FALSE)</f>
        <v>ATL</v>
      </c>
      <c r="AG1516" t="str">
        <f>VLOOKUP(Sheet1!D1538,Sheet2!$H$2:$J$300,3,FALSE)</f>
        <v>HOU</v>
      </c>
      <c r="AH1516" t="str">
        <f>VLOOKUP(Sheet1!E1538,Sheet2!$H$2:$J$300,3,FALSE)</f>
        <v>PHO</v>
      </c>
      <c r="AI1516" t="str">
        <f>VLOOKUP(Sheet1!F1538,Sheet2!$H$2:$J$300,3,FALSE)</f>
        <v>PHO</v>
      </c>
      <c r="AJ1516" t="str">
        <f>VLOOKUP(Sheet1!G1538,Sheet2!$H$2:$J$300,3,FALSE)</f>
        <v>HOU</v>
      </c>
      <c r="AK1516" t="str">
        <f>VLOOKUP(Sheet1!H1538,Sheet2!$H$2:$J$300,3,FALSE)</f>
        <v>DEN</v>
      </c>
      <c r="AL1516" t="str">
        <f>VLOOKUP(Sheet1!I1538,Sheet2!$H$2:$J$300,3,FALSE)</f>
        <v>MIN</v>
      </c>
      <c r="AM1516" t="str">
        <f>VLOOKUP(Sheet1!J1538,Sheet2!$H$2:$J$300,3,FALSE)</f>
        <v>PHO</v>
      </c>
      <c r="AN1516">
        <f si="241" t="shared"/>
        <v>1</v>
      </c>
      <c r="AO1516">
        <f si="242" t="shared"/>
        <v>1</v>
      </c>
      <c r="AP1516">
        <f si="243" t="shared"/>
        <v>2</v>
      </c>
      <c r="AQ1516">
        <f si="244" t="shared"/>
        <v>3</v>
      </c>
      <c r="AR1516">
        <f si="245" t="shared"/>
        <v>3</v>
      </c>
      <c r="AS1516">
        <f si="246" t="shared"/>
        <v>2</v>
      </c>
      <c r="AT1516">
        <f si="247" t="shared"/>
        <v>1</v>
      </c>
      <c r="AU1516">
        <f si="248" t="shared"/>
        <v>1</v>
      </c>
      <c r="AV1516">
        <f si="249" t="shared"/>
        <v>3</v>
      </c>
      <c r="AW1516">
        <f si="250" t="shared"/>
        <v>3</v>
      </c>
    </row>
    <row r="1517" spans="30:49" x14ac:dyDescent="0.25">
      <c r="AD1517">
        <v>1516</v>
      </c>
      <c r="AE1517" t="str">
        <f>VLOOKUP(Sheet1!B1539,Sheet2!$H$2:$J$300,3,FALSE)</f>
        <v>PHI</v>
      </c>
      <c r="AF1517" t="str">
        <f>VLOOKUP(Sheet1!C1539,Sheet2!$H$2:$J$300,3,FALSE)</f>
        <v>ATL</v>
      </c>
      <c r="AG1517" t="str">
        <f>VLOOKUP(Sheet1!D1539,Sheet2!$H$2:$J$300,3,FALSE)</f>
        <v>DEN</v>
      </c>
      <c r="AH1517" t="str">
        <f>VLOOKUP(Sheet1!E1539,Sheet2!$H$2:$J$300,3,FALSE)</f>
        <v>DEN</v>
      </c>
      <c r="AI1517" t="str">
        <f>VLOOKUP(Sheet1!F1539,Sheet2!$H$2:$J$300,3,FALSE)</f>
        <v>DEN</v>
      </c>
      <c r="AJ1517" t="str">
        <f>VLOOKUP(Sheet1!G1539,Sheet2!$H$2:$J$300,3,FALSE)</f>
        <v>MIN</v>
      </c>
      <c r="AK1517" t="str">
        <f>VLOOKUP(Sheet1!H1539,Sheet2!$H$2:$J$300,3,FALSE)</f>
        <v>ATL</v>
      </c>
      <c r="AL1517" t="str">
        <f>VLOOKUP(Sheet1!I1539,Sheet2!$H$2:$J$300,3,FALSE)</f>
        <v>PHO</v>
      </c>
      <c r="AM1517" t="str">
        <f>VLOOKUP(Sheet1!J1539,Sheet2!$H$2:$J$300,3,FALSE)</f>
        <v>MIN</v>
      </c>
      <c r="AN1517">
        <f si="241" t="shared"/>
        <v>1</v>
      </c>
      <c r="AO1517">
        <f si="242" t="shared"/>
        <v>2</v>
      </c>
      <c r="AP1517">
        <f si="243" t="shared"/>
        <v>3</v>
      </c>
      <c r="AQ1517">
        <f si="244" t="shared"/>
        <v>3</v>
      </c>
      <c r="AR1517">
        <f si="245" t="shared"/>
        <v>3</v>
      </c>
      <c r="AS1517">
        <f si="246" t="shared"/>
        <v>2</v>
      </c>
      <c r="AT1517">
        <f si="247" t="shared"/>
        <v>2</v>
      </c>
      <c r="AU1517">
        <f si="248" t="shared"/>
        <v>1</v>
      </c>
      <c r="AV1517">
        <f si="249" t="shared"/>
        <v>2</v>
      </c>
      <c r="AW1517">
        <f si="250" t="shared"/>
        <v>3</v>
      </c>
    </row>
    <row r="1518" spans="30:49" x14ac:dyDescent="0.25">
      <c r="AD1518">
        <v>1517</v>
      </c>
      <c r="AE1518" t="str">
        <f>VLOOKUP(Sheet1!B1540,Sheet2!$H$2:$J$300,3,FALSE)</f>
        <v>PHI</v>
      </c>
      <c r="AF1518" t="str">
        <f>VLOOKUP(Sheet1!C1540,Sheet2!$H$2:$J$300,3,FALSE)</f>
        <v>PHI</v>
      </c>
      <c r="AG1518" t="str">
        <f>VLOOKUP(Sheet1!D1540,Sheet2!$H$2:$J$300,3,FALSE)</f>
        <v>PHO</v>
      </c>
      <c r="AH1518" t="str">
        <f>VLOOKUP(Sheet1!E1540,Sheet2!$H$2:$J$300,3,FALSE)</f>
        <v>DEN</v>
      </c>
      <c r="AI1518" t="str">
        <f>VLOOKUP(Sheet1!F1540,Sheet2!$H$2:$J$300,3,FALSE)</f>
        <v>PHO</v>
      </c>
      <c r="AJ1518" t="str">
        <f>VLOOKUP(Sheet1!G1540,Sheet2!$H$2:$J$300,3,FALSE)</f>
        <v>UTA</v>
      </c>
      <c r="AK1518" t="str">
        <f>VLOOKUP(Sheet1!H1540,Sheet2!$H$2:$J$300,3,FALSE)</f>
        <v>PHO</v>
      </c>
      <c r="AL1518" t="str">
        <f>VLOOKUP(Sheet1!I1540,Sheet2!$H$2:$J$300,3,FALSE)</f>
        <v>PHO</v>
      </c>
      <c r="AM1518" t="str">
        <f>VLOOKUP(Sheet1!J1540,Sheet2!$H$2:$J$300,3,FALSE)</f>
        <v>MIN</v>
      </c>
      <c r="AN1518">
        <f si="241" t="shared"/>
        <v>2</v>
      </c>
      <c r="AO1518">
        <f si="242" t="shared"/>
        <v>2</v>
      </c>
      <c r="AP1518">
        <f si="243" t="shared"/>
        <v>4</v>
      </c>
      <c r="AQ1518">
        <f si="244" t="shared"/>
        <v>1</v>
      </c>
      <c r="AR1518">
        <f si="245" t="shared"/>
        <v>4</v>
      </c>
      <c r="AS1518">
        <f si="246" t="shared"/>
        <v>1</v>
      </c>
      <c r="AT1518">
        <f si="247" t="shared"/>
        <v>4</v>
      </c>
      <c r="AU1518">
        <f si="248" t="shared"/>
        <v>4</v>
      </c>
      <c r="AV1518">
        <f si="249" t="shared"/>
        <v>1</v>
      </c>
      <c r="AW1518">
        <f si="250" t="shared"/>
        <v>4</v>
      </c>
    </row>
    <row r="1519" spans="30:49" x14ac:dyDescent="0.25">
      <c r="AD1519">
        <v>1518</v>
      </c>
      <c r="AE1519" t="str">
        <f>VLOOKUP(Sheet1!B1541,Sheet2!$H$2:$J$300,3,FALSE)</f>
        <v>UTA</v>
      </c>
      <c r="AF1519" t="str">
        <f>VLOOKUP(Sheet1!C1541,Sheet2!$H$2:$J$300,3,FALSE)</f>
        <v>MIN</v>
      </c>
      <c r="AG1519" t="str">
        <f>VLOOKUP(Sheet1!D1541,Sheet2!$H$2:$J$300,3,FALSE)</f>
        <v>PHO</v>
      </c>
      <c r="AH1519" t="str">
        <f>VLOOKUP(Sheet1!E1541,Sheet2!$H$2:$J$300,3,FALSE)</f>
        <v>PHI</v>
      </c>
      <c r="AI1519" t="str">
        <f>VLOOKUP(Sheet1!F1541,Sheet2!$H$2:$J$300,3,FALSE)</f>
        <v>DEN</v>
      </c>
      <c r="AJ1519" t="str">
        <f>VLOOKUP(Sheet1!G1541,Sheet2!$H$2:$J$300,3,FALSE)</f>
        <v>UTA</v>
      </c>
      <c r="AK1519" t="str">
        <f>VLOOKUP(Sheet1!H1541,Sheet2!$H$2:$J$300,3,FALSE)</f>
        <v>SAC</v>
      </c>
      <c r="AL1519" t="str">
        <f>VLOOKUP(Sheet1!I1541,Sheet2!$H$2:$J$300,3,FALSE)</f>
        <v>DEN</v>
      </c>
      <c r="AM1519" t="str">
        <f>VLOOKUP(Sheet1!J1541,Sheet2!$H$2:$J$300,3,FALSE)</f>
        <v>UTA</v>
      </c>
      <c r="AN1519">
        <f si="241" t="shared"/>
        <v>3</v>
      </c>
      <c r="AO1519">
        <f si="242" t="shared"/>
        <v>1</v>
      </c>
      <c r="AP1519">
        <f si="243" t="shared"/>
        <v>1</v>
      </c>
      <c r="AQ1519">
        <f si="244" t="shared"/>
        <v>1</v>
      </c>
      <c r="AR1519">
        <f si="245" t="shared"/>
        <v>2</v>
      </c>
      <c r="AS1519">
        <f si="246" t="shared"/>
        <v>3</v>
      </c>
      <c r="AT1519">
        <f si="247" t="shared"/>
        <v>1</v>
      </c>
      <c r="AU1519">
        <f si="248" t="shared"/>
        <v>2</v>
      </c>
      <c r="AV1519">
        <f si="249" t="shared"/>
        <v>3</v>
      </c>
      <c r="AW1519">
        <f si="250" t="shared"/>
        <v>3</v>
      </c>
    </row>
    <row r="1520" spans="30:49" x14ac:dyDescent="0.25">
      <c r="AD1520">
        <v>1519</v>
      </c>
      <c r="AE1520" t="str">
        <f>VLOOKUP(Sheet1!B1542,Sheet2!$H$2:$J$300,3,FALSE)</f>
        <v>SAC</v>
      </c>
      <c r="AF1520" t="str">
        <f>VLOOKUP(Sheet1!C1542,Sheet2!$H$2:$J$300,3,FALSE)</f>
        <v>PHI</v>
      </c>
      <c r="AG1520" t="str">
        <f>VLOOKUP(Sheet1!D1542,Sheet2!$H$2:$J$300,3,FALSE)</f>
        <v>PHO</v>
      </c>
      <c r="AH1520" t="str">
        <f>VLOOKUP(Sheet1!E1542,Sheet2!$H$2:$J$300,3,FALSE)</f>
        <v>PHI</v>
      </c>
      <c r="AI1520" t="str">
        <f>VLOOKUP(Sheet1!F1542,Sheet2!$H$2:$J$300,3,FALSE)</f>
        <v>PHO</v>
      </c>
      <c r="AJ1520" t="str">
        <f>VLOOKUP(Sheet1!G1542,Sheet2!$H$2:$J$300,3,FALSE)</f>
        <v>PHO</v>
      </c>
      <c r="AK1520" t="str">
        <f>VLOOKUP(Sheet1!H1542,Sheet2!$H$2:$J$300,3,FALSE)</f>
        <v>PHO</v>
      </c>
      <c r="AL1520" t="str">
        <f>VLOOKUP(Sheet1!I1542,Sheet2!$H$2:$J$300,3,FALSE)</f>
        <v>UTA</v>
      </c>
      <c r="AM1520" t="str">
        <f>VLOOKUP(Sheet1!J1542,Sheet2!$H$2:$J$300,3,FALSE)</f>
        <v>UTA</v>
      </c>
      <c r="AN1520">
        <f si="241" t="shared"/>
        <v>1</v>
      </c>
      <c r="AO1520">
        <f si="242" t="shared"/>
        <v>2</v>
      </c>
      <c r="AP1520">
        <f si="243" t="shared"/>
        <v>4</v>
      </c>
      <c r="AQ1520">
        <f si="244" t="shared"/>
        <v>2</v>
      </c>
      <c r="AR1520">
        <f si="245" t="shared"/>
        <v>4</v>
      </c>
      <c r="AS1520">
        <f si="246" t="shared"/>
        <v>4</v>
      </c>
      <c r="AT1520">
        <f si="247" t="shared"/>
        <v>4</v>
      </c>
      <c r="AU1520">
        <f si="248" t="shared"/>
        <v>2</v>
      </c>
      <c r="AV1520">
        <f si="249" t="shared"/>
        <v>2</v>
      </c>
      <c r="AW1520">
        <f si="250" t="shared"/>
        <v>4</v>
      </c>
    </row>
    <row r="1521" spans="30:49" x14ac:dyDescent="0.25">
      <c r="AD1521">
        <v>1520</v>
      </c>
      <c r="AE1521" t="str">
        <f>VLOOKUP(Sheet1!B1543,Sheet2!$H$2:$J$300,3,FALSE)</f>
        <v>PHI</v>
      </c>
      <c r="AF1521" t="str">
        <f>VLOOKUP(Sheet1!C1543,Sheet2!$H$2:$J$300,3,FALSE)</f>
        <v>SAC</v>
      </c>
      <c r="AG1521" t="str">
        <f>VLOOKUP(Sheet1!D1543,Sheet2!$H$2:$J$300,3,FALSE)</f>
        <v>PHO</v>
      </c>
      <c r="AH1521" t="str">
        <f>VLOOKUP(Sheet1!E1543,Sheet2!$H$2:$J$300,3,FALSE)</f>
        <v>DEN</v>
      </c>
      <c r="AI1521" t="str">
        <f>VLOOKUP(Sheet1!F1543,Sheet2!$H$2:$J$300,3,FALSE)</f>
        <v>PHO</v>
      </c>
      <c r="AJ1521" t="str">
        <f>VLOOKUP(Sheet1!G1543,Sheet2!$H$2:$J$300,3,FALSE)</f>
        <v>HOU</v>
      </c>
      <c r="AK1521" t="str">
        <f>VLOOKUP(Sheet1!H1543,Sheet2!$H$2:$J$300,3,FALSE)</f>
        <v>ATL</v>
      </c>
      <c r="AL1521" t="str">
        <f>VLOOKUP(Sheet1!I1543,Sheet2!$H$2:$J$300,3,FALSE)</f>
        <v>PHI</v>
      </c>
      <c r="AM1521" t="str">
        <f>VLOOKUP(Sheet1!J1543,Sheet2!$H$2:$J$300,3,FALSE)</f>
        <v>UTA</v>
      </c>
      <c r="AN1521">
        <f si="241" t="shared"/>
        <v>2</v>
      </c>
      <c r="AO1521">
        <f si="242" t="shared"/>
        <v>1</v>
      </c>
      <c r="AP1521">
        <f si="243" t="shared"/>
        <v>2</v>
      </c>
      <c r="AQ1521">
        <f si="244" t="shared"/>
        <v>1</v>
      </c>
      <c r="AR1521">
        <f si="245" t="shared"/>
        <v>2</v>
      </c>
      <c r="AS1521">
        <f si="246" t="shared"/>
        <v>1</v>
      </c>
      <c r="AT1521">
        <f si="247" t="shared"/>
        <v>1</v>
      </c>
      <c r="AU1521">
        <f si="248" t="shared"/>
        <v>2</v>
      </c>
      <c r="AV1521">
        <f si="249" t="shared"/>
        <v>1</v>
      </c>
      <c r="AW1521">
        <f si="250" t="shared"/>
        <v>2</v>
      </c>
    </row>
    <row r="1522" spans="30:49" x14ac:dyDescent="0.25">
      <c r="AD1522">
        <v>1521</v>
      </c>
      <c r="AE1522" t="str">
        <f>VLOOKUP(Sheet1!B1544,Sheet2!$H$2:$J$300,3,FALSE)</f>
        <v>PHI</v>
      </c>
      <c r="AF1522" t="str">
        <f>VLOOKUP(Sheet1!C1544,Sheet2!$H$2:$J$300,3,FALSE)</f>
        <v>ATL</v>
      </c>
      <c r="AG1522" t="str">
        <f>VLOOKUP(Sheet1!D1544,Sheet2!$H$2:$J$300,3,FALSE)</f>
        <v>UTA</v>
      </c>
      <c r="AH1522" t="str">
        <f>VLOOKUP(Sheet1!E1544,Sheet2!$H$2:$J$300,3,FALSE)</f>
        <v>DEN</v>
      </c>
      <c r="AI1522" t="str">
        <f>VLOOKUP(Sheet1!F1544,Sheet2!$H$2:$J$300,3,FALSE)</f>
        <v>PHO</v>
      </c>
      <c r="AJ1522" t="str">
        <f>VLOOKUP(Sheet1!G1544,Sheet2!$H$2:$J$300,3,FALSE)</f>
        <v>PHO</v>
      </c>
      <c r="AK1522" t="str">
        <f>VLOOKUP(Sheet1!H1544,Sheet2!$H$2:$J$300,3,FALSE)</f>
        <v>DEN</v>
      </c>
      <c r="AL1522" t="str">
        <f>VLOOKUP(Sheet1!I1544,Sheet2!$H$2:$J$300,3,FALSE)</f>
        <v>DEN</v>
      </c>
      <c r="AM1522" t="str">
        <f>VLOOKUP(Sheet1!J1544,Sheet2!$H$2:$J$300,3,FALSE)</f>
        <v>UTA</v>
      </c>
      <c r="AN1522">
        <f si="241" t="shared"/>
        <v>1</v>
      </c>
      <c r="AO1522">
        <f si="242" t="shared"/>
        <v>1</v>
      </c>
      <c r="AP1522">
        <f si="243" t="shared"/>
        <v>2</v>
      </c>
      <c r="AQ1522">
        <f si="244" t="shared"/>
        <v>3</v>
      </c>
      <c r="AR1522">
        <f si="245" t="shared"/>
        <v>2</v>
      </c>
      <c r="AS1522">
        <f si="246" t="shared"/>
        <v>2</v>
      </c>
      <c r="AT1522">
        <f si="247" t="shared"/>
        <v>3</v>
      </c>
      <c r="AU1522">
        <f si="248" t="shared"/>
        <v>3</v>
      </c>
      <c r="AV1522">
        <f si="249" t="shared"/>
        <v>2</v>
      </c>
      <c r="AW1522">
        <f si="250" t="shared"/>
        <v>3</v>
      </c>
    </row>
    <row r="1523" spans="30:49" x14ac:dyDescent="0.25">
      <c r="AD1523">
        <v>1522</v>
      </c>
      <c r="AE1523" t="str">
        <f>VLOOKUP(Sheet1!B1545,Sheet2!$H$2:$J$300,3,FALSE)</f>
        <v>SAC</v>
      </c>
      <c r="AF1523" t="str">
        <f>VLOOKUP(Sheet1!C1545,Sheet2!$H$2:$J$300,3,FALSE)</f>
        <v>PHI</v>
      </c>
      <c r="AG1523" t="str">
        <f>VLOOKUP(Sheet1!D1545,Sheet2!$H$2:$J$300,3,FALSE)</f>
        <v>PHO</v>
      </c>
      <c r="AH1523" t="str">
        <f>VLOOKUP(Sheet1!E1545,Sheet2!$H$2:$J$300,3,FALSE)</f>
        <v>SAC</v>
      </c>
      <c r="AI1523" t="str">
        <f>VLOOKUP(Sheet1!F1545,Sheet2!$H$2:$J$300,3,FALSE)</f>
        <v>PHO</v>
      </c>
      <c r="AJ1523" t="str">
        <f>VLOOKUP(Sheet1!G1545,Sheet2!$H$2:$J$300,3,FALSE)</f>
        <v>UTA</v>
      </c>
      <c r="AK1523" t="str">
        <f>VLOOKUP(Sheet1!H1545,Sheet2!$H$2:$J$300,3,FALSE)</f>
        <v>PHO</v>
      </c>
      <c r="AL1523" t="str">
        <f>VLOOKUP(Sheet1!I1545,Sheet2!$H$2:$J$300,3,FALSE)</f>
        <v>DEN</v>
      </c>
      <c r="AM1523" t="str">
        <f>VLOOKUP(Sheet1!J1545,Sheet2!$H$2:$J$300,3,FALSE)</f>
        <v>MIN</v>
      </c>
      <c r="AN1523">
        <f si="241" t="shared"/>
        <v>2</v>
      </c>
      <c r="AO1523">
        <f si="242" t="shared"/>
        <v>1</v>
      </c>
      <c r="AP1523">
        <f si="243" t="shared"/>
        <v>3</v>
      </c>
      <c r="AQ1523">
        <f si="244" t="shared"/>
        <v>2</v>
      </c>
      <c r="AR1523">
        <f si="245" t="shared"/>
        <v>3</v>
      </c>
      <c r="AS1523">
        <f si="246" t="shared"/>
        <v>1</v>
      </c>
      <c r="AT1523">
        <f si="247" t="shared"/>
        <v>3</v>
      </c>
      <c r="AU1523">
        <f si="248" t="shared"/>
        <v>1</v>
      </c>
      <c r="AV1523">
        <f si="249" t="shared"/>
        <v>1</v>
      </c>
      <c r="AW1523">
        <f si="250" t="shared"/>
        <v>3</v>
      </c>
    </row>
    <row r="1524" spans="30:49" x14ac:dyDescent="0.25">
      <c r="AD1524">
        <v>1523</v>
      </c>
      <c r="AE1524" t="str">
        <f>VLOOKUP(Sheet1!B1546,Sheet2!$H$2:$J$300,3,FALSE)</f>
        <v>PHI</v>
      </c>
      <c r="AF1524" t="str">
        <f>VLOOKUP(Sheet1!C1546,Sheet2!$H$2:$J$300,3,FALSE)</f>
        <v>MIN</v>
      </c>
      <c r="AG1524" t="str">
        <f>VLOOKUP(Sheet1!D1546,Sheet2!$H$2:$J$300,3,FALSE)</f>
        <v>HOU</v>
      </c>
      <c r="AH1524" t="str">
        <f>VLOOKUP(Sheet1!E1546,Sheet2!$H$2:$J$300,3,FALSE)</f>
        <v>DEN</v>
      </c>
      <c r="AI1524" t="str">
        <f>VLOOKUP(Sheet1!F1546,Sheet2!$H$2:$J$300,3,FALSE)</f>
        <v>ATL</v>
      </c>
      <c r="AJ1524" t="str">
        <f>VLOOKUP(Sheet1!G1546,Sheet2!$H$2:$J$300,3,FALSE)</f>
        <v>PHI</v>
      </c>
      <c r="AK1524" t="str">
        <f>VLOOKUP(Sheet1!H1546,Sheet2!$H$2:$J$300,3,FALSE)</f>
        <v>PHO</v>
      </c>
      <c r="AL1524" t="str">
        <f>VLOOKUP(Sheet1!I1546,Sheet2!$H$2:$J$300,3,FALSE)</f>
        <v>HOU</v>
      </c>
      <c r="AM1524" t="str">
        <f>VLOOKUP(Sheet1!J1546,Sheet2!$H$2:$J$300,3,FALSE)</f>
        <v>UTA</v>
      </c>
      <c r="AN1524">
        <f si="241" t="shared"/>
        <v>2</v>
      </c>
      <c r="AO1524">
        <f si="242" t="shared"/>
        <v>1</v>
      </c>
      <c r="AP1524">
        <f si="243" t="shared"/>
        <v>2</v>
      </c>
      <c r="AQ1524">
        <f si="244" t="shared"/>
        <v>1</v>
      </c>
      <c r="AR1524">
        <f si="245" t="shared"/>
        <v>1</v>
      </c>
      <c r="AS1524">
        <f si="246" t="shared"/>
        <v>2</v>
      </c>
      <c r="AT1524">
        <f si="247" t="shared"/>
        <v>1</v>
      </c>
      <c r="AU1524">
        <f si="248" t="shared"/>
        <v>2</v>
      </c>
      <c r="AV1524">
        <f si="249" t="shared"/>
        <v>1</v>
      </c>
      <c r="AW1524">
        <f si="250" t="shared"/>
        <v>2</v>
      </c>
    </row>
    <row r="1525" spans="30:49" x14ac:dyDescent="0.25">
      <c r="AD1525">
        <v>1524</v>
      </c>
      <c r="AE1525" t="str">
        <f>VLOOKUP(Sheet1!B1547,Sheet2!$H$2:$J$300,3,FALSE)</f>
        <v>PHI</v>
      </c>
      <c r="AF1525" t="str">
        <f>VLOOKUP(Sheet1!C1547,Sheet2!$H$2:$J$300,3,FALSE)</f>
        <v>PHI</v>
      </c>
      <c r="AG1525" t="str">
        <f>VLOOKUP(Sheet1!D1547,Sheet2!$H$2:$J$300,3,FALSE)</f>
        <v>MIN</v>
      </c>
      <c r="AH1525" t="str">
        <f>VLOOKUP(Sheet1!E1547,Sheet2!$H$2:$J$300,3,FALSE)</f>
        <v>DEN</v>
      </c>
      <c r="AI1525" t="str">
        <f>VLOOKUP(Sheet1!F1547,Sheet2!$H$2:$J$300,3,FALSE)</f>
        <v>DEN</v>
      </c>
      <c r="AJ1525" t="str">
        <f>VLOOKUP(Sheet1!G1547,Sheet2!$H$2:$J$300,3,FALSE)</f>
        <v>UTA</v>
      </c>
      <c r="AK1525" t="str">
        <f>VLOOKUP(Sheet1!H1547,Sheet2!$H$2:$J$300,3,FALSE)</f>
        <v>HOU</v>
      </c>
      <c r="AL1525" t="str">
        <f>VLOOKUP(Sheet1!I1547,Sheet2!$H$2:$J$300,3,FALSE)</f>
        <v>PHO</v>
      </c>
      <c r="AM1525" t="str">
        <f>VLOOKUP(Sheet1!J1547,Sheet2!$H$2:$J$300,3,FALSE)</f>
        <v>UTA</v>
      </c>
      <c r="AN1525">
        <f si="241" t="shared"/>
        <v>2</v>
      </c>
      <c r="AO1525">
        <f si="242" t="shared"/>
        <v>2</v>
      </c>
      <c r="AP1525">
        <f si="243" t="shared"/>
        <v>1</v>
      </c>
      <c r="AQ1525">
        <f si="244" t="shared"/>
        <v>2</v>
      </c>
      <c r="AR1525">
        <f si="245" t="shared"/>
        <v>2</v>
      </c>
      <c r="AS1525">
        <f si="246" t="shared"/>
        <v>2</v>
      </c>
      <c r="AT1525">
        <f si="247" t="shared"/>
        <v>1</v>
      </c>
      <c r="AU1525">
        <f si="248" t="shared"/>
        <v>1</v>
      </c>
      <c r="AV1525">
        <f si="249" t="shared"/>
        <v>2</v>
      </c>
      <c r="AW1525">
        <f si="250" t="shared"/>
        <v>2</v>
      </c>
    </row>
    <row r="1526" spans="30:49" x14ac:dyDescent="0.25">
      <c r="AD1526">
        <v>1525</v>
      </c>
      <c r="AE1526" t="str">
        <f>VLOOKUP(Sheet1!B1548,Sheet2!$H$2:$J$300,3,FALSE)</f>
        <v>PHO</v>
      </c>
      <c r="AF1526" t="str">
        <f>VLOOKUP(Sheet1!C1548,Sheet2!$H$2:$J$300,3,FALSE)</f>
        <v>MIN</v>
      </c>
      <c r="AG1526" t="str">
        <f>VLOOKUP(Sheet1!D1548,Sheet2!$H$2:$J$300,3,FALSE)</f>
        <v>HOU</v>
      </c>
      <c r="AH1526" t="str">
        <f>VLOOKUP(Sheet1!E1548,Sheet2!$H$2:$J$300,3,FALSE)</f>
        <v>DEN</v>
      </c>
      <c r="AI1526" t="str">
        <f>VLOOKUP(Sheet1!F1548,Sheet2!$H$2:$J$300,3,FALSE)</f>
        <v>DEN</v>
      </c>
      <c r="AJ1526" t="str">
        <f>VLOOKUP(Sheet1!G1548,Sheet2!$H$2:$J$300,3,FALSE)</f>
        <v>ATL</v>
      </c>
      <c r="AK1526" t="str">
        <f>VLOOKUP(Sheet1!H1548,Sheet2!$H$2:$J$300,3,FALSE)</f>
        <v>HOU</v>
      </c>
      <c r="AL1526" t="str">
        <f>VLOOKUP(Sheet1!I1548,Sheet2!$H$2:$J$300,3,FALSE)</f>
        <v>PHO</v>
      </c>
      <c r="AM1526" t="str">
        <f>VLOOKUP(Sheet1!J1548,Sheet2!$H$2:$J$300,3,FALSE)</f>
        <v>UTA</v>
      </c>
      <c r="AN1526">
        <f si="241" t="shared"/>
        <v>2</v>
      </c>
      <c r="AO1526">
        <f si="242" t="shared"/>
        <v>1</v>
      </c>
      <c r="AP1526">
        <f si="243" t="shared"/>
        <v>2</v>
      </c>
      <c r="AQ1526">
        <f si="244" t="shared"/>
        <v>2</v>
      </c>
      <c r="AR1526">
        <f si="245" t="shared"/>
        <v>2</v>
      </c>
      <c r="AS1526">
        <f si="246" t="shared"/>
        <v>1</v>
      </c>
      <c r="AT1526">
        <f si="247" t="shared"/>
        <v>2</v>
      </c>
      <c r="AU1526">
        <f si="248" t="shared"/>
        <v>2</v>
      </c>
      <c r="AV1526">
        <f si="249" t="shared"/>
        <v>1</v>
      </c>
      <c r="AW1526">
        <f si="250" t="shared"/>
        <v>2</v>
      </c>
    </row>
    <row r="1527" spans="30:49" x14ac:dyDescent="0.25">
      <c r="AD1527">
        <v>1526</v>
      </c>
      <c r="AE1527" t="str">
        <f>VLOOKUP(Sheet1!B1549,Sheet2!$H$2:$J$300,3,FALSE)</f>
        <v>PHI</v>
      </c>
      <c r="AF1527" t="str">
        <f>VLOOKUP(Sheet1!C1549,Sheet2!$H$2:$J$300,3,FALSE)</f>
        <v>ATL</v>
      </c>
      <c r="AG1527" t="str">
        <f>VLOOKUP(Sheet1!D1549,Sheet2!$H$2:$J$300,3,FALSE)</f>
        <v>PHI</v>
      </c>
      <c r="AH1527" t="str">
        <f>VLOOKUP(Sheet1!E1549,Sheet2!$H$2:$J$300,3,FALSE)</f>
        <v>DEN</v>
      </c>
      <c r="AI1527" t="str">
        <f>VLOOKUP(Sheet1!F1549,Sheet2!$H$2:$J$300,3,FALSE)</f>
        <v>PHO</v>
      </c>
      <c r="AJ1527" t="str">
        <f>VLOOKUP(Sheet1!G1549,Sheet2!$H$2:$J$300,3,FALSE)</f>
        <v>PHI</v>
      </c>
      <c r="AK1527" t="str">
        <f>VLOOKUP(Sheet1!H1549,Sheet2!$H$2:$J$300,3,FALSE)</f>
        <v>ATL</v>
      </c>
      <c r="AL1527" t="str">
        <f>VLOOKUP(Sheet1!I1549,Sheet2!$H$2:$J$300,3,FALSE)</f>
        <v>DEN</v>
      </c>
      <c r="AM1527" t="str">
        <f>VLOOKUP(Sheet1!J1549,Sheet2!$H$2:$J$300,3,FALSE)</f>
        <v>PHI</v>
      </c>
      <c r="AN1527">
        <f si="241" t="shared"/>
        <v>4</v>
      </c>
      <c r="AO1527">
        <f si="242" t="shared"/>
        <v>2</v>
      </c>
      <c r="AP1527">
        <f si="243" t="shared"/>
        <v>4</v>
      </c>
      <c r="AQ1527">
        <f si="244" t="shared"/>
        <v>2</v>
      </c>
      <c r="AR1527">
        <f si="245" t="shared"/>
        <v>1</v>
      </c>
      <c r="AS1527">
        <f si="246" t="shared"/>
        <v>4</v>
      </c>
      <c r="AT1527">
        <f si="247" t="shared"/>
        <v>2</v>
      </c>
      <c r="AU1527">
        <f si="248" t="shared"/>
        <v>2</v>
      </c>
      <c r="AV1527">
        <f si="249" t="shared"/>
        <v>4</v>
      </c>
      <c r="AW1527">
        <f si="250" t="shared"/>
        <v>4</v>
      </c>
    </row>
    <row r="1528" spans="30:49" x14ac:dyDescent="0.25">
      <c r="AD1528">
        <v>1527</v>
      </c>
      <c r="AE1528" t="str">
        <f>VLOOKUP(Sheet1!B1550,Sheet2!$H$2:$J$300,3,FALSE)</f>
        <v>PHI</v>
      </c>
      <c r="AF1528" t="str">
        <f>VLOOKUP(Sheet1!C1550,Sheet2!$H$2:$J$300,3,FALSE)</f>
        <v>PHI</v>
      </c>
      <c r="AG1528" t="str">
        <f>VLOOKUP(Sheet1!D1550,Sheet2!$H$2:$J$300,3,FALSE)</f>
        <v>PHO</v>
      </c>
      <c r="AH1528" t="str">
        <f>VLOOKUP(Sheet1!E1550,Sheet2!$H$2:$J$300,3,FALSE)</f>
        <v>DEN</v>
      </c>
      <c r="AI1528" t="str">
        <f>VLOOKUP(Sheet1!F1550,Sheet2!$H$2:$J$300,3,FALSE)</f>
        <v>PHO</v>
      </c>
      <c r="AJ1528" t="str">
        <f>VLOOKUP(Sheet1!G1550,Sheet2!$H$2:$J$300,3,FALSE)</f>
        <v>HOU</v>
      </c>
      <c r="AK1528" t="str">
        <f>VLOOKUP(Sheet1!H1550,Sheet2!$H$2:$J$300,3,FALSE)</f>
        <v>HOU</v>
      </c>
      <c r="AL1528" t="str">
        <f>VLOOKUP(Sheet1!I1550,Sheet2!$H$2:$J$300,3,FALSE)</f>
        <v>DEN</v>
      </c>
      <c r="AM1528" t="str">
        <f>VLOOKUP(Sheet1!J1550,Sheet2!$H$2:$J$300,3,FALSE)</f>
        <v>MIN</v>
      </c>
      <c r="AN1528">
        <f si="241" t="shared"/>
        <v>2</v>
      </c>
      <c r="AO1528">
        <f si="242" t="shared"/>
        <v>2</v>
      </c>
      <c r="AP1528">
        <f si="243" t="shared"/>
        <v>2</v>
      </c>
      <c r="AQ1528">
        <f si="244" t="shared"/>
        <v>2</v>
      </c>
      <c r="AR1528">
        <f si="245" t="shared"/>
        <v>2</v>
      </c>
      <c r="AS1528">
        <f si="246" t="shared"/>
        <v>2</v>
      </c>
      <c r="AT1528">
        <f si="247" t="shared"/>
        <v>2</v>
      </c>
      <c r="AU1528">
        <f si="248" t="shared"/>
        <v>2</v>
      </c>
      <c r="AV1528">
        <f si="249" t="shared"/>
        <v>1</v>
      </c>
      <c r="AW1528">
        <f si="250" t="shared"/>
        <v>2</v>
      </c>
    </row>
    <row r="1529" spans="30:49" x14ac:dyDescent="0.25">
      <c r="AD1529">
        <v>1528</v>
      </c>
      <c r="AE1529" t="str">
        <f>VLOOKUP(Sheet1!B1551,Sheet2!$H$2:$J$300,3,FALSE)</f>
        <v>PHI</v>
      </c>
      <c r="AF1529" t="str">
        <f>VLOOKUP(Sheet1!C1551,Sheet2!$H$2:$J$300,3,FALSE)</f>
        <v>MIN</v>
      </c>
      <c r="AG1529" t="str">
        <f>VLOOKUP(Sheet1!D1551,Sheet2!$H$2:$J$300,3,FALSE)</f>
        <v>PHI</v>
      </c>
      <c r="AH1529" t="str">
        <f>VLOOKUP(Sheet1!E1551,Sheet2!$H$2:$J$300,3,FALSE)</f>
        <v>DEN</v>
      </c>
      <c r="AI1529" t="str">
        <f>VLOOKUP(Sheet1!F1551,Sheet2!$H$2:$J$300,3,FALSE)</f>
        <v>PHO</v>
      </c>
      <c r="AJ1529" t="str">
        <f>VLOOKUP(Sheet1!G1551,Sheet2!$H$2:$J$300,3,FALSE)</f>
        <v>HOU</v>
      </c>
      <c r="AK1529" t="str">
        <f>VLOOKUP(Sheet1!H1551,Sheet2!$H$2:$J$300,3,FALSE)</f>
        <v>ATL</v>
      </c>
      <c r="AL1529" t="str">
        <f>VLOOKUP(Sheet1!I1551,Sheet2!$H$2:$J$300,3,FALSE)</f>
        <v>UTA</v>
      </c>
      <c r="AM1529" t="str">
        <f>VLOOKUP(Sheet1!J1551,Sheet2!$H$2:$J$300,3,FALSE)</f>
        <v>UTA</v>
      </c>
      <c r="AN1529">
        <f si="241" t="shared"/>
        <v>2</v>
      </c>
      <c r="AO1529">
        <f si="242" t="shared"/>
        <v>1</v>
      </c>
      <c r="AP1529">
        <f si="243" t="shared"/>
        <v>2</v>
      </c>
      <c r="AQ1529">
        <f si="244" t="shared"/>
        <v>1</v>
      </c>
      <c r="AR1529">
        <f si="245" t="shared"/>
        <v>1</v>
      </c>
      <c r="AS1529">
        <f si="246" t="shared"/>
        <v>1</v>
      </c>
      <c r="AT1529">
        <f si="247" t="shared"/>
        <v>1</v>
      </c>
      <c r="AU1529">
        <f si="248" t="shared"/>
        <v>2</v>
      </c>
      <c r="AV1529">
        <f si="249" t="shared"/>
        <v>2</v>
      </c>
      <c r="AW1529">
        <f si="250" t="shared"/>
        <v>2</v>
      </c>
    </row>
    <row r="1530" spans="30:49" x14ac:dyDescent="0.25">
      <c r="AD1530">
        <v>1529</v>
      </c>
      <c r="AE1530" t="str">
        <f>VLOOKUP(Sheet1!B1552,Sheet2!$H$2:$J$300,3,FALSE)</f>
        <v>SAC</v>
      </c>
      <c r="AF1530" t="str">
        <f>VLOOKUP(Sheet1!C1552,Sheet2!$H$2:$J$300,3,FALSE)</f>
        <v>PHI</v>
      </c>
      <c r="AG1530" t="str">
        <f>VLOOKUP(Sheet1!D1552,Sheet2!$H$2:$J$300,3,FALSE)</f>
        <v>PHO</v>
      </c>
      <c r="AH1530" t="str">
        <f>VLOOKUP(Sheet1!E1552,Sheet2!$H$2:$J$300,3,FALSE)</f>
        <v>HOU</v>
      </c>
      <c r="AI1530" t="str">
        <f>VLOOKUP(Sheet1!F1552,Sheet2!$H$2:$J$300,3,FALSE)</f>
        <v>PHO</v>
      </c>
      <c r="AJ1530" t="str">
        <f>VLOOKUP(Sheet1!G1552,Sheet2!$H$2:$J$300,3,FALSE)</f>
        <v>PHO</v>
      </c>
      <c r="AK1530" t="str">
        <f>VLOOKUP(Sheet1!H1552,Sheet2!$H$2:$J$300,3,FALSE)</f>
        <v>HOU</v>
      </c>
      <c r="AL1530" t="str">
        <f>VLOOKUP(Sheet1!I1552,Sheet2!$H$2:$J$300,3,FALSE)</f>
        <v>DEN</v>
      </c>
      <c r="AM1530" t="str">
        <f>VLOOKUP(Sheet1!J1552,Sheet2!$H$2:$J$300,3,FALSE)</f>
        <v>DEN</v>
      </c>
      <c r="AN1530">
        <f si="241" t="shared"/>
        <v>1</v>
      </c>
      <c r="AO1530">
        <f si="242" t="shared"/>
        <v>1</v>
      </c>
      <c r="AP1530">
        <f si="243" t="shared"/>
        <v>3</v>
      </c>
      <c r="AQ1530">
        <f si="244" t="shared"/>
        <v>2</v>
      </c>
      <c r="AR1530">
        <f si="245" t="shared"/>
        <v>3</v>
      </c>
      <c r="AS1530">
        <f si="246" t="shared"/>
        <v>3</v>
      </c>
      <c r="AT1530">
        <f si="247" t="shared"/>
        <v>2</v>
      </c>
      <c r="AU1530">
        <f si="248" t="shared"/>
        <v>2</v>
      </c>
      <c r="AV1530">
        <f si="249" t="shared"/>
        <v>2</v>
      </c>
      <c r="AW1530">
        <f si="250" t="shared"/>
        <v>3</v>
      </c>
    </row>
    <row r="1531" spans="30:49" x14ac:dyDescent="0.25">
      <c r="AD1531">
        <v>1530</v>
      </c>
      <c r="AE1531" t="str">
        <f>VLOOKUP(Sheet1!B1553,Sheet2!$H$2:$J$300,3,FALSE)</f>
        <v>MIN</v>
      </c>
      <c r="AF1531" t="str">
        <f>VLOOKUP(Sheet1!C1553,Sheet2!$H$2:$J$300,3,FALSE)</f>
        <v>MIN</v>
      </c>
      <c r="AG1531" t="str">
        <f>VLOOKUP(Sheet1!D1553,Sheet2!$H$2:$J$300,3,FALSE)</f>
        <v>PHO</v>
      </c>
      <c r="AH1531" t="str">
        <f>VLOOKUP(Sheet1!E1553,Sheet2!$H$2:$J$300,3,FALSE)</f>
        <v>PHI</v>
      </c>
      <c r="AI1531" t="str">
        <f>VLOOKUP(Sheet1!F1553,Sheet2!$H$2:$J$300,3,FALSE)</f>
        <v>DEN</v>
      </c>
      <c r="AJ1531" t="str">
        <f>VLOOKUP(Sheet1!G1553,Sheet2!$H$2:$J$300,3,FALSE)</f>
        <v>PHO</v>
      </c>
      <c r="AK1531" t="str">
        <f>VLOOKUP(Sheet1!H1553,Sheet2!$H$2:$J$300,3,FALSE)</f>
        <v>SAC</v>
      </c>
      <c r="AL1531" t="str">
        <f>VLOOKUP(Sheet1!I1553,Sheet2!$H$2:$J$300,3,FALSE)</f>
        <v>DEN</v>
      </c>
      <c r="AM1531" t="str">
        <f>VLOOKUP(Sheet1!J1553,Sheet2!$H$2:$J$300,3,FALSE)</f>
        <v>UTA</v>
      </c>
      <c r="AN1531">
        <f si="241" t="shared"/>
        <v>2</v>
      </c>
      <c r="AO1531">
        <f si="242" t="shared"/>
        <v>2</v>
      </c>
      <c r="AP1531">
        <f si="243" t="shared"/>
        <v>2</v>
      </c>
      <c r="AQ1531">
        <f si="244" t="shared"/>
        <v>1</v>
      </c>
      <c r="AR1531">
        <f si="245" t="shared"/>
        <v>2</v>
      </c>
      <c r="AS1531">
        <f si="246" t="shared"/>
        <v>2</v>
      </c>
      <c r="AT1531">
        <f si="247" t="shared"/>
        <v>1</v>
      </c>
      <c r="AU1531">
        <f si="248" t="shared"/>
        <v>2</v>
      </c>
      <c r="AV1531">
        <f si="249" t="shared"/>
        <v>1</v>
      </c>
      <c r="AW1531">
        <f si="250" t="shared"/>
        <v>2</v>
      </c>
    </row>
    <row r="1532" spans="30:49" x14ac:dyDescent="0.25">
      <c r="AD1532">
        <v>1531</v>
      </c>
      <c r="AE1532" t="str">
        <f>VLOOKUP(Sheet1!B1554,Sheet2!$H$2:$J$300,3,FALSE)</f>
        <v>PHI</v>
      </c>
      <c r="AF1532" t="str">
        <f>VLOOKUP(Sheet1!C1554,Sheet2!$H$2:$J$300,3,FALSE)</f>
        <v>PHI</v>
      </c>
      <c r="AG1532" t="str">
        <f>VLOOKUP(Sheet1!D1554,Sheet2!$H$2:$J$300,3,FALSE)</f>
        <v>PHO</v>
      </c>
      <c r="AH1532" t="str">
        <f>VLOOKUP(Sheet1!E1554,Sheet2!$H$2:$J$300,3,FALSE)</f>
        <v>DEN</v>
      </c>
      <c r="AI1532" t="str">
        <f>VLOOKUP(Sheet1!F1554,Sheet2!$H$2:$J$300,3,FALSE)</f>
        <v>PHO</v>
      </c>
      <c r="AJ1532" t="str">
        <f>VLOOKUP(Sheet1!G1554,Sheet2!$H$2:$J$300,3,FALSE)</f>
        <v>HOU</v>
      </c>
      <c r="AK1532" t="str">
        <f>VLOOKUP(Sheet1!H1554,Sheet2!$H$2:$J$300,3,FALSE)</f>
        <v>PHO</v>
      </c>
      <c r="AL1532" t="str">
        <f>VLOOKUP(Sheet1!I1554,Sheet2!$H$2:$J$300,3,FALSE)</f>
        <v>DEN</v>
      </c>
      <c r="AM1532" t="str">
        <f>VLOOKUP(Sheet1!J1554,Sheet2!$H$2:$J$300,3,FALSE)</f>
        <v>PHI</v>
      </c>
      <c r="AN1532">
        <f si="241" t="shared"/>
        <v>3</v>
      </c>
      <c r="AO1532">
        <f si="242" t="shared"/>
        <v>3</v>
      </c>
      <c r="AP1532">
        <f si="243" t="shared"/>
        <v>3</v>
      </c>
      <c r="AQ1532">
        <f si="244" t="shared"/>
        <v>2</v>
      </c>
      <c r="AR1532">
        <f si="245" t="shared"/>
        <v>3</v>
      </c>
      <c r="AS1532">
        <f si="246" t="shared"/>
        <v>1</v>
      </c>
      <c r="AT1532">
        <f si="247" t="shared"/>
        <v>3</v>
      </c>
      <c r="AU1532">
        <f si="248" t="shared"/>
        <v>2</v>
      </c>
      <c r="AV1532">
        <f si="249" t="shared"/>
        <v>3</v>
      </c>
      <c r="AW1532">
        <f si="250" t="shared"/>
        <v>3</v>
      </c>
    </row>
    <row r="1533" spans="30:49" x14ac:dyDescent="0.25">
      <c r="AD1533">
        <v>1532</v>
      </c>
      <c r="AE1533" t="str">
        <f>VLOOKUP(Sheet1!B1555,Sheet2!$H$2:$J$300,3,FALSE)</f>
        <v>PHI</v>
      </c>
      <c r="AF1533" t="str">
        <f>VLOOKUP(Sheet1!C1555,Sheet2!$H$2:$J$300,3,FALSE)</f>
        <v>MIN</v>
      </c>
      <c r="AG1533" t="str">
        <f>VLOOKUP(Sheet1!D1555,Sheet2!$H$2:$J$300,3,FALSE)</f>
        <v>PHI</v>
      </c>
      <c r="AH1533" t="str">
        <f>VLOOKUP(Sheet1!E1555,Sheet2!$H$2:$J$300,3,FALSE)</f>
        <v>DEN</v>
      </c>
      <c r="AI1533" t="str">
        <f>VLOOKUP(Sheet1!F1555,Sheet2!$H$2:$J$300,3,FALSE)</f>
        <v>PHO</v>
      </c>
      <c r="AJ1533" t="str">
        <f>VLOOKUP(Sheet1!G1555,Sheet2!$H$2:$J$300,3,FALSE)</f>
        <v>HOU</v>
      </c>
      <c r="AK1533" t="str">
        <f>VLOOKUP(Sheet1!H1555,Sheet2!$H$2:$J$300,3,FALSE)</f>
        <v>SAC</v>
      </c>
      <c r="AL1533" t="str">
        <f>VLOOKUP(Sheet1!I1555,Sheet2!$H$2:$J$300,3,FALSE)</f>
        <v>PHO</v>
      </c>
      <c r="AM1533" t="str">
        <f>VLOOKUP(Sheet1!J1555,Sheet2!$H$2:$J$300,3,FALSE)</f>
        <v>UTA</v>
      </c>
      <c r="AN1533">
        <f si="241" t="shared"/>
        <v>2</v>
      </c>
      <c r="AO1533">
        <f si="242" t="shared"/>
        <v>1</v>
      </c>
      <c r="AP1533">
        <f si="243" t="shared"/>
        <v>2</v>
      </c>
      <c r="AQ1533">
        <f si="244" t="shared"/>
        <v>1</v>
      </c>
      <c r="AR1533">
        <f si="245" t="shared"/>
        <v>2</v>
      </c>
      <c r="AS1533">
        <f si="246" t="shared"/>
        <v>1</v>
      </c>
      <c r="AT1533">
        <f si="247" t="shared"/>
        <v>1</v>
      </c>
      <c r="AU1533">
        <f si="248" t="shared"/>
        <v>2</v>
      </c>
      <c r="AV1533">
        <f si="249" t="shared"/>
        <v>1</v>
      </c>
      <c r="AW1533">
        <f si="250" t="shared"/>
        <v>2</v>
      </c>
    </row>
    <row r="1534" spans="30:49" x14ac:dyDescent="0.25">
      <c r="AD1534">
        <v>1533</v>
      </c>
      <c r="AE1534" t="str">
        <f>VLOOKUP(Sheet1!B1556,Sheet2!$H$2:$J$300,3,FALSE)</f>
        <v>PHI</v>
      </c>
      <c r="AF1534" t="str">
        <f>VLOOKUP(Sheet1!C1556,Sheet2!$H$2:$J$300,3,FALSE)</f>
        <v>PHI</v>
      </c>
      <c r="AG1534" t="str">
        <f>VLOOKUP(Sheet1!D1556,Sheet2!$H$2:$J$300,3,FALSE)</f>
        <v>PHO</v>
      </c>
      <c r="AH1534" t="str">
        <f>VLOOKUP(Sheet1!E1556,Sheet2!$H$2:$J$300,3,FALSE)</f>
        <v>DEN</v>
      </c>
      <c r="AI1534" t="str">
        <f>VLOOKUP(Sheet1!F1556,Sheet2!$H$2:$J$300,3,FALSE)</f>
        <v>PHO</v>
      </c>
      <c r="AJ1534" t="str">
        <f>VLOOKUP(Sheet1!G1556,Sheet2!$H$2:$J$300,3,FALSE)</f>
        <v>PHI</v>
      </c>
      <c r="AK1534" t="str">
        <f>VLOOKUP(Sheet1!H1556,Sheet2!$H$2:$J$300,3,FALSE)</f>
        <v>HOU</v>
      </c>
      <c r="AL1534" t="str">
        <f>VLOOKUP(Sheet1!I1556,Sheet2!$H$2:$J$300,3,FALSE)</f>
        <v>PHO</v>
      </c>
      <c r="AM1534" t="str">
        <f>VLOOKUP(Sheet1!J1556,Sheet2!$H$2:$J$300,3,FALSE)</f>
        <v>DEN</v>
      </c>
      <c r="AN1534">
        <f si="241" t="shared"/>
        <v>3</v>
      </c>
      <c r="AO1534">
        <f si="242" t="shared"/>
        <v>3</v>
      </c>
      <c r="AP1534">
        <f si="243" t="shared"/>
        <v>3</v>
      </c>
      <c r="AQ1534">
        <f si="244" t="shared"/>
        <v>2</v>
      </c>
      <c r="AR1534">
        <f si="245" t="shared"/>
        <v>3</v>
      </c>
      <c r="AS1534">
        <f si="246" t="shared"/>
        <v>3</v>
      </c>
      <c r="AT1534">
        <f si="247" t="shared"/>
        <v>1</v>
      </c>
      <c r="AU1534">
        <f si="248" t="shared"/>
        <v>3</v>
      </c>
      <c r="AV1534">
        <f si="249" t="shared"/>
        <v>2</v>
      </c>
      <c r="AW1534">
        <f si="250" t="shared"/>
        <v>3</v>
      </c>
    </row>
    <row r="1535" spans="30:49" x14ac:dyDescent="0.25">
      <c r="AD1535">
        <v>1534</v>
      </c>
      <c r="AE1535" t="str">
        <f>VLOOKUP(Sheet1!B1557,Sheet2!$H$2:$J$300,3,FALSE)</f>
        <v>PHI</v>
      </c>
      <c r="AF1535" t="str">
        <f>VLOOKUP(Sheet1!C1557,Sheet2!$H$2:$J$300,3,FALSE)</f>
        <v>PHI</v>
      </c>
      <c r="AG1535" t="str">
        <f>VLOOKUP(Sheet1!D1557,Sheet2!$H$2:$J$300,3,FALSE)</f>
        <v>PHO</v>
      </c>
      <c r="AH1535" t="str">
        <f>VLOOKUP(Sheet1!E1557,Sheet2!$H$2:$J$300,3,FALSE)</f>
        <v>DEN</v>
      </c>
      <c r="AI1535" t="str">
        <f>VLOOKUP(Sheet1!F1557,Sheet2!$H$2:$J$300,3,FALSE)</f>
        <v>PHO</v>
      </c>
      <c r="AJ1535" t="str">
        <f>VLOOKUP(Sheet1!G1557,Sheet2!$H$2:$J$300,3,FALSE)</f>
        <v>PHI</v>
      </c>
      <c r="AK1535" t="str">
        <f>VLOOKUP(Sheet1!H1557,Sheet2!$H$2:$J$300,3,FALSE)</f>
        <v>SAC</v>
      </c>
      <c r="AL1535" t="str">
        <f>VLOOKUP(Sheet1!I1557,Sheet2!$H$2:$J$300,3,FALSE)</f>
        <v>UTA</v>
      </c>
      <c r="AM1535" t="str">
        <f>VLOOKUP(Sheet1!J1557,Sheet2!$H$2:$J$300,3,FALSE)</f>
        <v>PHI</v>
      </c>
      <c r="AN1535">
        <f si="241" t="shared"/>
        <v>4</v>
      </c>
      <c r="AO1535">
        <f si="242" t="shared"/>
        <v>4</v>
      </c>
      <c r="AP1535">
        <f si="243" t="shared"/>
        <v>2</v>
      </c>
      <c r="AQ1535">
        <f si="244" t="shared"/>
        <v>1</v>
      </c>
      <c r="AR1535">
        <f si="245" t="shared"/>
        <v>2</v>
      </c>
      <c r="AS1535">
        <f si="246" t="shared"/>
        <v>4</v>
      </c>
      <c r="AT1535">
        <f si="247" t="shared"/>
        <v>1</v>
      </c>
      <c r="AU1535">
        <f si="248" t="shared"/>
        <v>1</v>
      </c>
      <c r="AV1535">
        <f si="249" t="shared"/>
        <v>4</v>
      </c>
      <c r="AW1535">
        <f si="250" t="shared"/>
        <v>4</v>
      </c>
    </row>
    <row r="1536" spans="30:49" x14ac:dyDescent="0.25">
      <c r="AD1536">
        <v>1535</v>
      </c>
      <c r="AE1536" t="str">
        <f>VLOOKUP(Sheet1!B1558,Sheet2!$H$2:$J$300,3,FALSE)</f>
        <v>SAC</v>
      </c>
      <c r="AF1536" t="str">
        <f>VLOOKUP(Sheet1!C1558,Sheet2!$H$2:$J$300,3,FALSE)</f>
        <v>MIN</v>
      </c>
      <c r="AG1536" t="str">
        <f>VLOOKUP(Sheet1!D1558,Sheet2!$H$2:$J$300,3,FALSE)</f>
        <v>PHO</v>
      </c>
      <c r="AH1536" t="str">
        <f>VLOOKUP(Sheet1!E1558,Sheet2!$H$2:$J$300,3,FALSE)</f>
        <v>MIN</v>
      </c>
      <c r="AI1536" t="str">
        <f>VLOOKUP(Sheet1!F1558,Sheet2!$H$2:$J$300,3,FALSE)</f>
        <v>PHO</v>
      </c>
      <c r="AJ1536" t="str">
        <f>VLOOKUP(Sheet1!G1558,Sheet2!$H$2:$J$300,3,FALSE)</f>
        <v>UTA</v>
      </c>
      <c r="AK1536" t="str">
        <f>VLOOKUP(Sheet1!H1558,Sheet2!$H$2:$J$300,3,FALSE)</f>
        <v>ATL</v>
      </c>
      <c r="AL1536" t="str">
        <f>VLOOKUP(Sheet1!I1558,Sheet2!$H$2:$J$300,3,FALSE)</f>
        <v>DEN</v>
      </c>
      <c r="AM1536" t="str">
        <f>VLOOKUP(Sheet1!J1558,Sheet2!$H$2:$J$300,3,FALSE)</f>
        <v>MIN</v>
      </c>
      <c r="AN1536">
        <f si="241" t="shared"/>
        <v>1</v>
      </c>
      <c r="AO1536">
        <f si="242" t="shared"/>
        <v>3</v>
      </c>
      <c r="AP1536">
        <f si="243" t="shared"/>
        <v>2</v>
      </c>
      <c r="AQ1536">
        <f si="244" t="shared"/>
        <v>3</v>
      </c>
      <c r="AR1536">
        <f si="245" t="shared"/>
        <v>2</v>
      </c>
      <c r="AS1536">
        <f si="246" t="shared"/>
        <v>1</v>
      </c>
      <c r="AT1536">
        <f si="247" t="shared"/>
        <v>1</v>
      </c>
      <c r="AU1536">
        <f si="248" t="shared"/>
        <v>1</v>
      </c>
      <c r="AV1536">
        <f si="249" t="shared"/>
        <v>3</v>
      </c>
      <c r="AW1536">
        <f si="250" t="shared"/>
        <v>3</v>
      </c>
    </row>
    <row r="1537" spans="30:49" x14ac:dyDescent="0.25">
      <c r="AD1537">
        <v>1536</v>
      </c>
      <c r="AE1537" t="str">
        <f>VLOOKUP(Sheet1!B1559,Sheet2!$H$2:$J$300,3,FALSE)</f>
        <v>SAC</v>
      </c>
      <c r="AF1537" t="str">
        <f>VLOOKUP(Sheet1!C1559,Sheet2!$H$2:$J$300,3,FALSE)</f>
        <v>UTA</v>
      </c>
      <c r="AG1537" t="str">
        <f>VLOOKUP(Sheet1!D1559,Sheet2!$H$2:$J$300,3,FALSE)</f>
        <v>PHI</v>
      </c>
      <c r="AH1537" t="str">
        <f>VLOOKUP(Sheet1!E1559,Sheet2!$H$2:$J$300,3,FALSE)</f>
        <v>DEN</v>
      </c>
      <c r="AI1537" t="str">
        <f>VLOOKUP(Sheet1!F1559,Sheet2!$H$2:$J$300,3,FALSE)</f>
        <v>PHO</v>
      </c>
      <c r="AJ1537" t="str">
        <f>VLOOKUP(Sheet1!G1559,Sheet2!$H$2:$J$300,3,FALSE)</f>
        <v>SAC</v>
      </c>
      <c r="AK1537" t="str">
        <f>VLOOKUP(Sheet1!H1559,Sheet2!$H$2:$J$300,3,FALSE)</f>
        <v>SAC</v>
      </c>
      <c r="AL1537" t="str">
        <f>VLOOKUP(Sheet1!I1559,Sheet2!$H$2:$J$300,3,FALSE)</f>
        <v>DEN</v>
      </c>
      <c r="AM1537" t="str">
        <f>VLOOKUP(Sheet1!J1559,Sheet2!$H$2:$J$300,3,FALSE)</f>
        <v>PHI</v>
      </c>
      <c r="AN1537">
        <f si="241" t="shared"/>
        <v>3</v>
      </c>
      <c r="AO1537">
        <f si="242" t="shared"/>
        <v>1</v>
      </c>
      <c r="AP1537">
        <f si="243" t="shared"/>
        <v>2</v>
      </c>
      <c r="AQ1537">
        <f si="244" t="shared"/>
        <v>2</v>
      </c>
      <c r="AR1537">
        <f si="245" t="shared"/>
        <v>1</v>
      </c>
      <c r="AS1537">
        <f si="246" t="shared"/>
        <v>3</v>
      </c>
      <c r="AT1537">
        <f si="247" t="shared"/>
        <v>3</v>
      </c>
      <c r="AU1537">
        <f si="248" t="shared"/>
        <v>2</v>
      </c>
      <c r="AV1537">
        <f si="249" t="shared"/>
        <v>2</v>
      </c>
      <c r="AW1537">
        <f si="250" t="shared"/>
        <v>3</v>
      </c>
    </row>
    <row r="1538" spans="30:49" x14ac:dyDescent="0.25">
      <c r="AD1538">
        <v>1537</v>
      </c>
      <c r="AE1538" t="str">
        <f>VLOOKUP(Sheet1!B1560,Sheet2!$H$2:$J$300,3,FALSE)</f>
        <v>PHI</v>
      </c>
      <c r="AF1538" t="str">
        <f>VLOOKUP(Sheet1!C1560,Sheet2!$H$2:$J$300,3,FALSE)</f>
        <v>PHI</v>
      </c>
      <c r="AG1538" t="str">
        <f>VLOOKUP(Sheet1!D1560,Sheet2!$H$2:$J$300,3,FALSE)</f>
        <v>PHI</v>
      </c>
      <c r="AH1538" t="str">
        <f>VLOOKUP(Sheet1!E1560,Sheet2!$H$2:$J$300,3,FALSE)</f>
        <v>DEN</v>
      </c>
      <c r="AI1538" t="str">
        <f>VLOOKUP(Sheet1!F1560,Sheet2!$H$2:$J$300,3,FALSE)</f>
        <v>DEN</v>
      </c>
      <c r="AJ1538" t="str">
        <f>VLOOKUP(Sheet1!G1560,Sheet2!$H$2:$J$300,3,FALSE)</f>
        <v>HOU</v>
      </c>
      <c r="AK1538" t="str">
        <f>VLOOKUP(Sheet1!H1560,Sheet2!$H$2:$J$300,3,FALSE)</f>
        <v>PHO</v>
      </c>
      <c r="AL1538" t="str">
        <f>VLOOKUP(Sheet1!I1560,Sheet2!$H$2:$J$300,3,FALSE)</f>
        <v>DEN</v>
      </c>
      <c r="AM1538" t="str">
        <f>VLOOKUP(Sheet1!J1560,Sheet2!$H$2:$J$300,3,FALSE)</f>
        <v>DEN</v>
      </c>
      <c r="AN1538">
        <f si="241" t="shared"/>
        <v>3</v>
      </c>
      <c r="AO1538">
        <f si="242" t="shared"/>
        <v>3</v>
      </c>
      <c r="AP1538">
        <f si="243" t="shared"/>
        <v>3</v>
      </c>
      <c r="AQ1538">
        <f si="244" t="shared"/>
        <v>4</v>
      </c>
      <c r="AR1538">
        <f si="245" t="shared"/>
        <v>4</v>
      </c>
      <c r="AS1538">
        <f si="246" t="shared"/>
        <v>1</v>
      </c>
      <c r="AT1538">
        <f si="247" t="shared"/>
        <v>1</v>
      </c>
      <c r="AU1538">
        <f si="248" t="shared"/>
        <v>4</v>
      </c>
      <c r="AV1538">
        <f si="249" t="shared"/>
        <v>4</v>
      </c>
      <c r="AW1538">
        <f si="250" t="shared"/>
        <v>4</v>
      </c>
    </row>
    <row r="1539" spans="30:49" x14ac:dyDescent="0.25">
      <c r="AD1539">
        <v>1538</v>
      </c>
      <c r="AE1539" t="str">
        <f>VLOOKUP(Sheet1!B1561,Sheet2!$H$2:$J$300,3,FALSE)</f>
        <v>PHI</v>
      </c>
      <c r="AF1539" t="str">
        <f>VLOOKUP(Sheet1!C1561,Sheet2!$H$2:$J$300,3,FALSE)</f>
        <v>PHI</v>
      </c>
      <c r="AG1539" t="str">
        <f>VLOOKUP(Sheet1!D1561,Sheet2!$H$2:$J$300,3,FALSE)</f>
        <v>PHO</v>
      </c>
      <c r="AH1539" t="str">
        <f>VLOOKUP(Sheet1!E1561,Sheet2!$H$2:$J$300,3,FALSE)</f>
        <v>DEN</v>
      </c>
      <c r="AI1539" t="str">
        <f>VLOOKUP(Sheet1!F1561,Sheet2!$H$2:$J$300,3,FALSE)</f>
        <v>UTA</v>
      </c>
      <c r="AJ1539" t="str">
        <f>VLOOKUP(Sheet1!G1561,Sheet2!$H$2:$J$300,3,FALSE)</f>
        <v>PHO</v>
      </c>
      <c r="AK1539" t="str">
        <f>VLOOKUP(Sheet1!H1561,Sheet2!$H$2:$J$300,3,FALSE)</f>
        <v>ATL</v>
      </c>
      <c r="AL1539" t="str">
        <f>VLOOKUP(Sheet1!I1561,Sheet2!$H$2:$J$300,3,FALSE)</f>
        <v>PHO</v>
      </c>
      <c r="AM1539" t="str">
        <f>VLOOKUP(Sheet1!J1561,Sheet2!$H$2:$J$300,3,FALSE)</f>
        <v>MIN</v>
      </c>
      <c r="AN1539">
        <f si="241" t="shared"/>
        <v>2</v>
      </c>
      <c r="AO1539">
        <f si="242" t="shared"/>
        <v>2</v>
      </c>
      <c r="AP1539">
        <f si="243" t="shared"/>
        <v>3</v>
      </c>
      <c r="AQ1539">
        <f si="244" t="shared"/>
        <v>1</v>
      </c>
      <c r="AR1539">
        <f si="245" t="shared"/>
        <v>1</v>
      </c>
      <c r="AS1539">
        <f si="246" t="shared"/>
        <v>3</v>
      </c>
      <c r="AT1539">
        <f si="247" t="shared"/>
        <v>1</v>
      </c>
      <c r="AU1539">
        <f si="248" t="shared"/>
        <v>3</v>
      </c>
      <c r="AV1539">
        <f si="249" t="shared"/>
        <v>1</v>
      </c>
      <c r="AW1539">
        <f si="250" t="shared"/>
        <v>3</v>
      </c>
    </row>
    <row r="1540" spans="30:49" x14ac:dyDescent="0.25">
      <c r="AD1540">
        <v>1539</v>
      </c>
      <c r="AE1540" t="str">
        <f>VLOOKUP(Sheet1!B1562,Sheet2!$H$2:$J$300,3,FALSE)</f>
        <v>SAC</v>
      </c>
      <c r="AF1540" t="str">
        <f>VLOOKUP(Sheet1!C1562,Sheet2!$H$2:$J$300,3,FALSE)</f>
        <v>MIN</v>
      </c>
      <c r="AG1540" t="str">
        <f>VLOOKUP(Sheet1!D1562,Sheet2!$H$2:$J$300,3,FALSE)</f>
        <v>PHO</v>
      </c>
      <c r="AH1540" t="str">
        <f>VLOOKUP(Sheet1!E1562,Sheet2!$H$2:$J$300,3,FALSE)</f>
        <v>MIN</v>
      </c>
      <c r="AI1540" t="str">
        <f>VLOOKUP(Sheet1!F1562,Sheet2!$H$2:$J$300,3,FALSE)</f>
        <v>UTA</v>
      </c>
      <c r="AJ1540" t="str">
        <f>VLOOKUP(Sheet1!G1562,Sheet2!$H$2:$J$300,3,FALSE)</f>
        <v>UTA</v>
      </c>
      <c r="AK1540" t="str">
        <f>VLOOKUP(Sheet1!H1562,Sheet2!$H$2:$J$300,3,FALSE)</f>
        <v>ATL</v>
      </c>
      <c r="AL1540" t="str">
        <f>VLOOKUP(Sheet1!I1562,Sheet2!$H$2:$J$300,3,FALSE)</f>
        <v>PHO</v>
      </c>
      <c r="AM1540" t="str">
        <f>VLOOKUP(Sheet1!J1562,Sheet2!$H$2:$J$300,3,FALSE)</f>
        <v>MIN</v>
      </c>
      <c r="AN1540">
        <f si="241" t="shared"/>
        <v>1</v>
      </c>
      <c r="AO1540">
        <f si="242" t="shared"/>
        <v>3</v>
      </c>
      <c r="AP1540">
        <f si="243" t="shared"/>
        <v>2</v>
      </c>
      <c r="AQ1540">
        <f si="244" t="shared"/>
        <v>3</v>
      </c>
      <c r="AR1540">
        <f si="245" t="shared"/>
        <v>2</v>
      </c>
      <c r="AS1540">
        <f si="246" t="shared"/>
        <v>2</v>
      </c>
      <c r="AT1540">
        <f si="247" t="shared"/>
        <v>1</v>
      </c>
      <c r="AU1540">
        <f si="248" t="shared"/>
        <v>2</v>
      </c>
      <c r="AV1540">
        <f si="249" t="shared"/>
        <v>3</v>
      </c>
      <c r="AW1540">
        <f si="250" t="shared"/>
        <v>3</v>
      </c>
    </row>
    <row r="1541" spans="30:49" x14ac:dyDescent="0.25">
      <c r="AD1541">
        <v>1540</v>
      </c>
      <c r="AE1541" t="str">
        <f>VLOOKUP(Sheet1!B1563,Sheet2!$H$2:$J$300,3,FALSE)</f>
        <v>PHI</v>
      </c>
      <c r="AF1541" t="str">
        <f>VLOOKUP(Sheet1!C1563,Sheet2!$H$2:$J$300,3,FALSE)</f>
        <v>SAC</v>
      </c>
      <c r="AG1541" t="str">
        <f>VLOOKUP(Sheet1!D1563,Sheet2!$H$2:$J$300,3,FALSE)</f>
        <v>PHO</v>
      </c>
      <c r="AH1541" t="str">
        <f>VLOOKUP(Sheet1!E1563,Sheet2!$H$2:$J$300,3,FALSE)</f>
        <v>DEN</v>
      </c>
      <c r="AI1541" t="str">
        <f>VLOOKUP(Sheet1!F1563,Sheet2!$H$2:$J$300,3,FALSE)</f>
        <v>DEN</v>
      </c>
      <c r="AJ1541" t="str">
        <f>VLOOKUP(Sheet1!G1563,Sheet2!$H$2:$J$300,3,FALSE)</f>
        <v>PHO</v>
      </c>
      <c r="AK1541" t="str">
        <f>VLOOKUP(Sheet1!H1563,Sheet2!$H$2:$J$300,3,FALSE)</f>
        <v>SAC</v>
      </c>
      <c r="AL1541" t="str">
        <f>VLOOKUP(Sheet1!I1563,Sheet2!$H$2:$J$300,3,FALSE)</f>
        <v>DEN</v>
      </c>
      <c r="AM1541" t="str">
        <f>VLOOKUP(Sheet1!J1563,Sheet2!$H$2:$J$300,3,FALSE)</f>
        <v>PHO</v>
      </c>
      <c r="AN1541">
        <f si="241" t="shared"/>
        <v>1</v>
      </c>
      <c r="AO1541">
        <f si="242" t="shared"/>
        <v>2</v>
      </c>
      <c r="AP1541">
        <f si="243" t="shared"/>
        <v>3</v>
      </c>
      <c r="AQ1541">
        <f si="244" t="shared"/>
        <v>3</v>
      </c>
      <c r="AR1541">
        <f si="245" t="shared"/>
        <v>3</v>
      </c>
      <c r="AS1541">
        <f si="246" t="shared"/>
        <v>3</v>
      </c>
      <c r="AT1541">
        <f si="247" t="shared"/>
        <v>2</v>
      </c>
      <c r="AU1541">
        <f si="248" t="shared"/>
        <v>3</v>
      </c>
      <c r="AV1541">
        <f si="249" t="shared"/>
        <v>3</v>
      </c>
      <c r="AW1541">
        <f si="250" t="shared"/>
        <v>3</v>
      </c>
    </row>
    <row r="1542" spans="30:49" x14ac:dyDescent="0.25">
      <c r="AD1542">
        <v>1541</v>
      </c>
      <c r="AE1542" t="str">
        <f>VLOOKUP(Sheet1!B1564,Sheet2!$H$2:$J$300,3,FALSE)</f>
        <v>SAC</v>
      </c>
      <c r="AF1542" t="str">
        <f>VLOOKUP(Sheet1!C1564,Sheet2!$H$2:$J$300,3,FALSE)</f>
        <v>ATL</v>
      </c>
      <c r="AG1542" t="str">
        <f>VLOOKUP(Sheet1!D1564,Sheet2!$H$2:$J$300,3,FALSE)</f>
        <v>PHI</v>
      </c>
      <c r="AH1542" t="str">
        <f>VLOOKUP(Sheet1!E1564,Sheet2!$H$2:$J$300,3,FALSE)</f>
        <v>DEN</v>
      </c>
      <c r="AI1542" t="str">
        <f>VLOOKUP(Sheet1!F1564,Sheet2!$H$2:$J$300,3,FALSE)</f>
        <v>PHO</v>
      </c>
      <c r="AJ1542" t="str">
        <f>VLOOKUP(Sheet1!G1564,Sheet2!$H$2:$J$300,3,FALSE)</f>
        <v>UTA</v>
      </c>
      <c r="AK1542" t="str">
        <f>VLOOKUP(Sheet1!H1564,Sheet2!$H$2:$J$300,3,FALSE)</f>
        <v>HOU</v>
      </c>
      <c r="AL1542" t="str">
        <f>VLOOKUP(Sheet1!I1564,Sheet2!$H$2:$J$300,3,FALSE)</f>
        <v>ATL</v>
      </c>
      <c r="AM1542" t="str">
        <f>VLOOKUP(Sheet1!J1564,Sheet2!$H$2:$J$300,3,FALSE)</f>
        <v>MIN</v>
      </c>
      <c r="AN1542">
        <f si="241" t="shared"/>
        <v>1</v>
      </c>
      <c r="AO1542">
        <f si="242" t="shared"/>
        <v>2</v>
      </c>
      <c r="AP1542">
        <f si="243" t="shared"/>
        <v>1</v>
      </c>
      <c r="AQ1542">
        <f si="244" t="shared"/>
        <v>1</v>
      </c>
      <c r="AR1542">
        <f si="245" t="shared"/>
        <v>1</v>
      </c>
      <c r="AS1542">
        <f si="246" t="shared"/>
        <v>1</v>
      </c>
      <c r="AT1542">
        <f si="247" t="shared"/>
        <v>1</v>
      </c>
      <c r="AU1542">
        <f si="248" t="shared"/>
        <v>2</v>
      </c>
      <c r="AV1542">
        <f si="249" t="shared"/>
        <v>1</v>
      </c>
      <c r="AW1542">
        <f si="250" t="shared"/>
        <v>2</v>
      </c>
    </row>
    <row r="1543" spans="30:49" x14ac:dyDescent="0.25">
      <c r="AD1543">
        <v>1542</v>
      </c>
      <c r="AE1543" t="str">
        <f>VLOOKUP(Sheet1!B1565,Sheet2!$H$2:$J$300,3,FALSE)</f>
        <v>PHI</v>
      </c>
      <c r="AF1543" t="str">
        <f>VLOOKUP(Sheet1!C1565,Sheet2!$H$2:$J$300,3,FALSE)</f>
        <v>MIN</v>
      </c>
      <c r="AG1543" t="str">
        <f>VLOOKUP(Sheet1!D1565,Sheet2!$H$2:$J$300,3,FALSE)</f>
        <v>PHI</v>
      </c>
      <c r="AH1543" t="str">
        <f>VLOOKUP(Sheet1!E1565,Sheet2!$H$2:$J$300,3,FALSE)</f>
        <v>DEN</v>
      </c>
      <c r="AI1543" t="str">
        <f>VLOOKUP(Sheet1!F1565,Sheet2!$H$2:$J$300,3,FALSE)</f>
        <v>PHO</v>
      </c>
      <c r="AJ1543" t="str">
        <f>VLOOKUP(Sheet1!G1565,Sheet2!$H$2:$J$300,3,FALSE)</f>
        <v>UTA</v>
      </c>
      <c r="AK1543" t="str">
        <f>VLOOKUP(Sheet1!H1565,Sheet2!$H$2:$J$300,3,FALSE)</f>
        <v>SAC</v>
      </c>
      <c r="AL1543" t="str">
        <f>VLOOKUP(Sheet1!I1565,Sheet2!$H$2:$J$300,3,FALSE)</f>
        <v>PHO</v>
      </c>
      <c r="AM1543" t="str">
        <f>VLOOKUP(Sheet1!J1565,Sheet2!$H$2:$J$300,3,FALSE)</f>
        <v>MIN</v>
      </c>
      <c r="AN1543">
        <f si="241" t="shared"/>
        <v>2</v>
      </c>
      <c r="AO1543">
        <f si="242" t="shared"/>
        <v>2</v>
      </c>
      <c r="AP1543">
        <f si="243" t="shared"/>
        <v>2</v>
      </c>
      <c r="AQ1543">
        <f si="244" t="shared"/>
        <v>1</v>
      </c>
      <c r="AR1543">
        <f si="245" t="shared"/>
        <v>2</v>
      </c>
      <c r="AS1543">
        <f si="246" t="shared"/>
        <v>1</v>
      </c>
      <c r="AT1543">
        <f si="247" t="shared"/>
        <v>1</v>
      </c>
      <c r="AU1543">
        <f si="248" t="shared"/>
        <v>2</v>
      </c>
      <c r="AV1543">
        <f si="249" t="shared"/>
        <v>2</v>
      </c>
      <c r="AW1543">
        <f si="250" t="shared"/>
        <v>2</v>
      </c>
    </row>
    <row r="1544" spans="30:49" x14ac:dyDescent="0.25">
      <c r="AD1544">
        <v>1543</v>
      </c>
      <c r="AE1544" t="str">
        <f>VLOOKUP(Sheet1!B1566,Sheet2!$H$2:$J$300,3,FALSE)</f>
        <v>ATL</v>
      </c>
      <c r="AF1544" t="str">
        <f>VLOOKUP(Sheet1!C1566,Sheet2!$H$2:$J$300,3,FALSE)</f>
        <v>PHI</v>
      </c>
      <c r="AG1544" t="str">
        <f>VLOOKUP(Sheet1!D1566,Sheet2!$H$2:$J$300,3,FALSE)</f>
        <v>PHO</v>
      </c>
      <c r="AH1544" t="str">
        <f>VLOOKUP(Sheet1!E1566,Sheet2!$H$2:$J$300,3,FALSE)</f>
        <v>DEN</v>
      </c>
      <c r="AI1544" t="str">
        <f>VLOOKUP(Sheet1!F1566,Sheet2!$H$2:$J$300,3,FALSE)</f>
        <v>PHO</v>
      </c>
      <c r="AJ1544" t="str">
        <f>VLOOKUP(Sheet1!G1566,Sheet2!$H$2:$J$300,3,FALSE)</f>
        <v>PHO</v>
      </c>
      <c r="AK1544" t="str">
        <f>VLOOKUP(Sheet1!H1566,Sheet2!$H$2:$J$300,3,FALSE)</f>
        <v>HOU</v>
      </c>
      <c r="AL1544" t="str">
        <f>VLOOKUP(Sheet1!I1566,Sheet2!$H$2:$J$300,3,FALSE)</f>
        <v>ATL</v>
      </c>
      <c r="AM1544" t="str">
        <f>VLOOKUP(Sheet1!J1566,Sheet2!$H$2:$J$300,3,FALSE)</f>
        <v>UTA</v>
      </c>
      <c r="AN1544">
        <f si="241" t="shared"/>
        <v>2</v>
      </c>
      <c r="AO1544">
        <f si="242" t="shared"/>
        <v>1</v>
      </c>
      <c r="AP1544">
        <f si="243" t="shared"/>
        <v>3</v>
      </c>
      <c r="AQ1544">
        <f si="244" t="shared"/>
        <v>1</v>
      </c>
      <c r="AR1544">
        <f si="245" t="shared"/>
        <v>3</v>
      </c>
      <c r="AS1544">
        <f si="246" t="shared"/>
        <v>3</v>
      </c>
      <c r="AT1544">
        <f si="247" t="shared"/>
        <v>1</v>
      </c>
      <c r="AU1544">
        <f si="248" t="shared"/>
        <v>2</v>
      </c>
      <c r="AV1544">
        <f si="249" t="shared"/>
        <v>1</v>
      </c>
      <c r="AW1544">
        <f si="250" t="shared"/>
        <v>3</v>
      </c>
    </row>
    <row r="1545" spans="30:49" x14ac:dyDescent="0.25">
      <c r="AD1545">
        <v>1544</v>
      </c>
      <c r="AE1545" t="str">
        <f>VLOOKUP(Sheet1!B1567,Sheet2!$H$2:$J$300,3,FALSE)</f>
        <v>PHI</v>
      </c>
      <c r="AF1545" t="str">
        <f>VLOOKUP(Sheet1!C1567,Sheet2!$H$2:$J$300,3,FALSE)</f>
        <v>PHI</v>
      </c>
      <c r="AG1545" t="str">
        <f>VLOOKUP(Sheet1!D1567,Sheet2!$H$2:$J$300,3,FALSE)</f>
        <v>PHO</v>
      </c>
      <c r="AH1545" t="str">
        <f>VLOOKUP(Sheet1!E1567,Sheet2!$H$2:$J$300,3,FALSE)</f>
        <v>DEN</v>
      </c>
      <c r="AI1545" t="str">
        <f>VLOOKUP(Sheet1!F1567,Sheet2!$H$2:$J$300,3,FALSE)</f>
        <v>ATL</v>
      </c>
      <c r="AJ1545" t="str">
        <f>VLOOKUP(Sheet1!G1567,Sheet2!$H$2:$J$300,3,FALSE)</f>
        <v>ATL</v>
      </c>
      <c r="AK1545" t="str">
        <f>VLOOKUP(Sheet1!H1567,Sheet2!$H$2:$J$300,3,FALSE)</f>
        <v>HOU</v>
      </c>
      <c r="AL1545" t="str">
        <f>VLOOKUP(Sheet1!I1567,Sheet2!$H$2:$J$300,3,FALSE)</f>
        <v>ATL</v>
      </c>
      <c r="AM1545" t="str">
        <f>VLOOKUP(Sheet1!J1567,Sheet2!$H$2:$J$300,3,FALSE)</f>
        <v>UTA</v>
      </c>
      <c r="AN1545">
        <f si="241" t="shared"/>
        <v>2</v>
      </c>
      <c r="AO1545">
        <f si="242" t="shared"/>
        <v>2</v>
      </c>
      <c r="AP1545">
        <f si="243" t="shared"/>
        <v>1</v>
      </c>
      <c r="AQ1545">
        <f si="244" t="shared"/>
        <v>1</v>
      </c>
      <c r="AR1545">
        <f si="245" t="shared"/>
        <v>3</v>
      </c>
      <c r="AS1545">
        <f si="246" t="shared"/>
        <v>3</v>
      </c>
      <c r="AT1545">
        <f si="247" t="shared"/>
        <v>1</v>
      </c>
      <c r="AU1545">
        <f si="248" t="shared"/>
        <v>3</v>
      </c>
      <c r="AV1545">
        <f si="249" t="shared"/>
        <v>1</v>
      </c>
      <c r="AW1545">
        <f si="250" t="shared"/>
        <v>3</v>
      </c>
    </row>
    <row r="1546" spans="30:49" x14ac:dyDescent="0.25">
      <c r="AD1546">
        <v>1545</v>
      </c>
      <c r="AE1546" t="str">
        <f>VLOOKUP(Sheet1!B1568,Sheet2!$H$2:$J$300,3,FALSE)</f>
        <v>PHI</v>
      </c>
      <c r="AF1546" t="str">
        <f>VLOOKUP(Sheet1!C1568,Sheet2!$H$2:$J$300,3,FALSE)</f>
        <v>ATL</v>
      </c>
      <c r="AG1546" t="str">
        <f>VLOOKUP(Sheet1!D1568,Sheet2!$H$2:$J$300,3,FALSE)</f>
        <v>MIN</v>
      </c>
      <c r="AH1546" t="str">
        <f>VLOOKUP(Sheet1!E1568,Sheet2!$H$2:$J$300,3,FALSE)</f>
        <v>DEN</v>
      </c>
      <c r="AI1546" t="str">
        <f>VLOOKUP(Sheet1!F1568,Sheet2!$H$2:$J$300,3,FALSE)</f>
        <v>PHO</v>
      </c>
      <c r="AJ1546" t="str">
        <f>VLOOKUP(Sheet1!G1568,Sheet2!$H$2:$J$300,3,FALSE)</f>
        <v>UTA</v>
      </c>
      <c r="AK1546" t="str">
        <f>VLOOKUP(Sheet1!H1568,Sheet2!$H$2:$J$300,3,FALSE)</f>
        <v>ATL</v>
      </c>
      <c r="AL1546" t="str">
        <f>VLOOKUP(Sheet1!I1568,Sheet2!$H$2:$J$300,3,FALSE)</f>
        <v>DEN</v>
      </c>
      <c r="AM1546" t="str">
        <f>VLOOKUP(Sheet1!J1568,Sheet2!$H$2:$J$300,3,FALSE)</f>
        <v>MIN</v>
      </c>
      <c r="AN1546">
        <f si="241" t="shared"/>
        <v>1</v>
      </c>
      <c r="AO1546">
        <f si="242" t="shared"/>
        <v>2</v>
      </c>
      <c r="AP1546">
        <f si="243" t="shared"/>
        <v>2</v>
      </c>
      <c r="AQ1546">
        <f si="244" t="shared"/>
        <v>2</v>
      </c>
      <c r="AR1546">
        <f si="245" t="shared"/>
        <v>1</v>
      </c>
      <c r="AS1546">
        <f si="246" t="shared"/>
        <v>1</v>
      </c>
      <c r="AT1546">
        <f si="247" t="shared"/>
        <v>2</v>
      </c>
      <c r="AU1546">
        <f si="248" t="shared"/>
        <v>2</v>
      </c>
      <c r="AV1546">
        <f si="249" t="shared"/>
        <v>2</v>
      </c>
      <c r="AW1546">
        <f si="250" t="shared"/>
        <v>2</v>
      </c>
    </row>
    <row r="1547" spans="30:49" x14ac:dyDescent="0.25">
      <c r="AD1547">
        <v>1546</v>
      </c>
      <c r="AE1547" t="str">
        <f>VLOOKUP(Sheet1!B1569,Sheet2!$H$2:$J$300,3,FALSE)</f>
        <v>PHI</v>
      </c>
      <c r="AF1547" t="str">
        <f>VLOOKUP(Sheet1!C1569,Sheet2!$H$2:$J$300,3,FALSE)</f>
        <v>SAC</v>
      </c>
      <c r="AG1547" t="str">
        <f>VLOOKUP(Sheet1!D1569,Sheet2!$H$2:$J$300,3,FALSE)</f>
        <v>DEN</v>
      </c>
      <c r="AH1547" t="str">
        <f>VLOOKUP(Sheet1!E1569,Sheet2!$H$2:$J$300,3,FALSE)</f>
        <v>DEN</v>
      </c>
      <c r="AI1547" t="str">
        <f>VLOOKUP(Sheet1!F1569,Sheet2!$H$2:$J$300,3,FALSE)</f>
        <v>DEN</v>
      </c>
      <c r="AJ1547" t="str">
        <f>VLOOKUP(Sheet1!G1569,Sheet2!$H$2:$J$300,3,FALSE)</f>
        <v>ATL</v>
      </c>
      <c r="AK1547" t="str">
        <f>VLOOKUP(Sheet1!H1569,Sheet2!$H$2:$J$300,3,FALSE)</f>
        <v>ATL</v>
      </c>
      <c r="AL1547" t="str">
        <f>VLOOKUP(Sheet1!I1569,Sheet2!$H$2:$J$300,3,FALSE)</f>
        <v>DEN</v>
      </c>
      <c r="AM1547" t="str">
        <f>VLOOKUP(Sheet1!J1569,Sheet2!$H$2:$J$300,3,FALSE)</f>
        <v>PHI</v>
      </c>
      <c r="AN1547">
        <f si="241" t="shared"/>
        <v>2</v>
      </c>
      <c r="AO1547">
        <f si="242" t="shared"/>
        <v>1</v>
      </c>
      <c r="AP1547">
        <f si="243" t="shared"/>
        <v>4</v>
      </c>
      <c r="AQ1547">
        <f si="244" t="shared"/>
        <v>4</v>
      </c>
      <c r="AR1547">
        <f si="245" t="shared"/>
        <v>4</v>
      </c>
      <c r="AS1547">
        <f si="246" t="shared"/>
        <v>2</v>
      </c>
      <c r="AT1547">
        <f si="247" t="shared"/>
        <v>2</v>
      </c>
      <c r="AU1547">
        <f si="248" t="shared"/>
        <v>4</v>
      </c>
      <c r="AV1547">
        <f si="249" t="shared"/>
        <v>2</v>
      </c>
      <c r="AW1547">
        <f si="250" t="shared"/>
        <v>4</v>
      </c>
    </row>
    <row r="1548" spans="30:49" x14ac:dyDescent="0.25">
      <c r="AD1548">
        <v>1547</v>
      </c>
      <c r="AE1548" t="str">
        <f>VLOOKUP(Sheet1!B1570,Sheet2!$H$2:$J$300,3,FALSE)</f>
        <v>PHI</v>
      </c>
      <c r="AF1548" t="str">
        <f>VLOOKUP(Sheet1!C1570,Sheet2!$H$2:$J$300,3,FALSE)</f>
        <v>ATL</v>
      </c>
      <c r="AG1548" t="str">
        <f>VLOOKUP(Sheet1!D1570,Sheet2!$H$2:$J$300,3,FALSE)</f>
        <v>PHI</v>
      </c>
      <c r="AH1548" t="str">
        <f>VLOOKUP(Sheet1!E1570,Sheet2!$H$2:$J$300,3,FALSE)</f>
        <v>DEN</v>
      </c>
      <c r="AI1548" t="str">
        <f>VLOOKUP(Sheet1!F1570,Sheet2!$H$2:$J$300,3,FALSE)</f>
        <v>PHO</v>
      </c>
      <c r="AJ1548" t="str">
        <f>VLOOKUP(Sheet1!G1570,Sheet2!$H$2:$J$300,3,FALSE)</f>
        <v>PHI</v>
      </c>
      <c r="AK1548" t="str">
        <f>VLOOKUP(Sheet1!H1570,Sheet2!$H$2:$J$300,3,FALSE)</f>
        <v>DEN</v>
      </c>
      <c r="AL1548" t="str">
        <f>VLOOKUP(Sheet1!I1570,Sheet2!$H$2:$J$300,3,FALSE)</f>
        <v>MIN</v>
      </c>
      <c r="AM1548" t="str">
        <f>VLOOKUP(Sheet1!J1570,Sheet2!$H$2:$J$300,3,FALSE)</f>
        <v>MIN</v>
      </c>
      <c r="AN1548">
        <f si="241" t="shared"/>
        <v>3</v>
      </c>
      <c r="AO1548">
        <f si="242" t="shared"/>
        <v>1</v>
      </c>
      <c r="AP1548">
        <f si="243" t="shared"/>
        <v>3</v>
      </c>
      <c r="AQ1548">
        <f si="244" t="shared"/>
        <v>2</v>
      </c>
      <c r="AR1548">
        <f si="245" t="shared"/>
        <v>1</v>
      </c>
      <c r="AS1548">
        <f si="246" t="shared"/>
        <v>3</v>
      </c>
      <c r="AT1548">
        <f si="247" t="shared"/>
        <v>2</v>
      </c>
      <c r="AU1548">
        <f si="248" t="shared"/>
        <v>2</v>
      </c>
      <c r="AV1548">
        <f si="249" t="shared"/>
        <v>2</v>
      </c>
      <c r="AW1548">
        <f si="250" t="shared"/>
        <v>3</v>
      </c>
    </row>
    <row r="1549" spans="30:49" x14ac:dyDescent="0.25">
      <c r="AD1549">
        <v>1548</v>
      </c>
      <c r="AE1549" t="str">
        <f>VLOOKUP(Sheet1!B1571,Sheet2!$H$2:$J$300,3,FALSE)</f>
        <v>PHI</v>
      </c>
      <c r="AF1549" t="str">
        <f>VLOOKUP(Sheet1!C1571,Sheet2!$H$2:$J$300,3,FALSE)</f>
        <v>ATL</v>
      </c>
      <c r="AG1549" t="str">
        <f>VLOOKUP(Sheet1!D1571,Sheet2!$H$2:$J$300,3,FALSE)</f>
        <v>PHI</v>
      </c>
      <c r="AH1549" t="str">
        <f>VLOOKUP(Sheet1!E1571,Sheet2!$H$2:$J$300,3,FALSE)</f>
        <v>DEN</v>
      </c>
      <c r="AI1549" t="str">
        <f>VLOOKUP(Sheet1!F1571,Sheet2!$H$2:$J$300,3,FALSE)</f>
        <v>UTA</v>
      </c>
      <c r="AJ1549" t="str">
        <f>VLOOKUP(Sheet1!G1571,Sheet2!$H$2:$J$300,3,FALSE)</f>
        <v>HOU</v>
      </c>
      <c r="AK1549" t="str">
        <f>VLOOKUP(Sheet1!H1571,Sheet2!$H$2:$J$300,3,FALSE)</f>
        <v>ATL</v>
      </c>
      <c r="AL1549" t="str">
        <f>VLOOKUP(Sheet1!I1571,Sheet2!$H$2:$J$300,3,FALSE)</f>
        <v>SAC</v>
      </c>
      <c r="AM1549" t="str">
        <f>VLOOKUP(Sheet1!J1571,Sheet2!$H$2:$J$300,3,FALSE)</f>
        <v>UTA</v>
      </c>
      <c r="AN1549">
        <f si="241" t="shared"/>
        <v>2</v>
      </c>
      <c r="AO1549">
        <f si="242" t="shared"/>
        <v>2</v>
      </c>
      <c r="AP1549">
        <f si="243" t="shared"/>
        <v>2</v>
      </c>
      <c r="AQ1549">
        <f si="244" t="shared"/>
        <v>1</v>
      </c>
      <c r="AR1549">
        <f si="245" t="shared"/>
        <v>2</v>
      </c>
      <c r="AS1549">
        <f si="246" t="shared"/>
        <v>1</v>
      </c>
      <c r="AT1549">
        <f si="247" t="shared"/>
        <v>2</v>
      </c>
      <c r="AU1549">
        <f si="248" t="shared"/>
        <v>1</v>
      </c>
      <c r="AV1549">
        <f si="249" t="shared"/>
        <v>2</v>
      </c>
      <c r="AW1549">
        <f si="250" t="shared"/>
        <v>2</v>
      </c>
    </row>
    <row r="1550" spans="30:49" x14ac:dyDescent="0.25">
      <c r="AD1550">
        <v>1549</v>
      </c>
      <c r="AE1550" t="str">
        <f>VLOOKUP(Sheet1!B1572,Sheet2!$H$2:$J$300,3,FALSE)</f>
        <v>PHI</v>
      </c>
      <c r="AF1550" t="str">
        <f>VLOOKUP(Sheet1!C1572,Sheet2!$H$2:$J$300,3,FALSE)</f>
        <v>SAC</v>
      </c>
      <c r="AG1550" t="str">
        <f>VLOOKUP(Sheet1!D1572,Sheet2!$H$2:$J$300,3,FALSE)</f>
        <v>PHI</v>
      </c>
      <c r="AH1550" t="str">
        <f>VLOOKUP(Sheet1!E1572,Sheet2!$H$2:$J$300,3,FALSE)</f>
        <v>DEN</v>
      </c>
      <c r="AI1550" t="str">
        <f>VLOOKUP(Sheet1!F1572,Sheet2!$H$2:$J$300,3,FALSE)</f>
        <v>ATL</v>
      </c>
      <c r="AJ1550" t="str">
        <f>VLOOKUP(Sheet1!G1572,Sheet2!$H$2:$J$300,3,FALSE)</f>
        <v>PHI</v>
      </c>
      <c r="AK1550" t="str">
        <f>VLOOKUP(Sheet1!H1572,Sheet2!$H$2:$J$300,3,FALSE)</f>
        <v>HOU</v>
      </c>
      <c r="AL1550" t="str">
        <f>VLOOKUP(Sheet1!I1572,Sheet2!$H$2:$J$300,3,FALSE)</f>
        <v>PHO</v>
      </c>
      <c r="AM1550" t="str">
        <f>VLOOKUP(Sheet1!J1572,Sheet2!$H$2:$J$300,3,FALSE)</f>
        <v>PHO</v>
      </c>
      <c r="AN1550">
        <f si="241" t="shared"/>
        <v>3</v>
      </c>
      <c r="AO1550">
        <f si="242" t="shared"/>
        <v>1</v>
      </c>
      <c r="AP1550">
        <f si="243" t="shared"/>
        <v>3</v>
      </c>
      <c r="AQ1550">
        <f si="244" t="shared"/>
        <v>1</v>
      </c>
      <c r="AR1550">
        <f si="245" t="shared"/>
        <v>1</v>
      </c>
      <c r="AS1550">
        <f si="246" t="shared"/>
        <v>3</v>
      </c>
      <c r="AT1550">
        <f si="247" t="shared"/>
        <v>1</v>
      </c>
      <c r="AU1550">
        <f si="248" t="shared"/>
        <v>2</v>
      </c>
      <c r="AV1550">
        <f si="249" t="shared"/>
        <v>2</v>
      </c>
      <c r="AW1550">
        <f si="250" t="shared"/>
        <v>3</v>
      </c>
    </row>
    <row r="1551" spans="30:49" x14ac:dyDescent="0.25">
      <c r="AD1551">
        <v>1550</v>
      </c>
      <c r="AE1551" t="str">
        <f>VLOOKUP(Sheet1!B1573,Sheet2!$H$2:$J$300,3,FALSE)</f>
        <v>PHI</v>
      </c>
      <c r="AF1551" t="str">
        <f>VLOOKUP(Sheet1!C1573,Sheet2!$H$2:$J$300,3,FALSE)</f>
        <v>MIN</v>
      </c>
      <c r="AG1551" t="str">
        <f>VLOOKUP(Sheet1!D1573,Sheet2!$H$2:$J$300,3,FALSE)</f>
        <v>HOU</v>
      </c>
      <c r="AH1551" t="str">
        <f>VLOOKUP(Sheet1!E1573,Sheet2!$H$2:$J$300,3,FALSE)</f>
        <v>HOU</v>
      </c>
      <c r="AI1551" t="str">
        <f>VLOOKUP(Sheet1!F1573,Sheet2!$H$2:$J$300,3,FALSE)</f>
        <v>PHO</v>
      </c>
      <c r="AJ1551" t="str">
        <f>VLOOKUP(Sheet1!G1573,Sheet2!$H$2:$J$300,3,FALSE)</f>
        <v>PHI</v>
      </c>
      <c r="AK1551" t="str">
        <f>VLOOKUP(Sheet1!H1573,Sheet2!$H$2:$J$300,3,FALSE)</f>
        <v>ATL</v>
      </c>
      <c r="AL1551" t="str">
        <f>VLOOKUP(Sheet1!I1573,Sheet2!$H$2:$J$300,3,FALSE)</f>
        <v>DEN</v>
      </c>
      <c r="AM1551" t="str">
        <f>VLOOKUP(Sheet1!J1573,Sheet2!$H$2:$J$300,3,FALSE)</f>
        <v>PHO</v>
      </c>
      <c r="AN1551">
        <f si="241" t="shared"/>
        <v>2</v>
      </c>
      <c r="AO1551">
        <f si="242" t="shared"/>
        <v>1</v>
      </c>
      <c r="AP1551">
        <f si="243" t="shared"/>
        <v>2</v>
      </c>
      <c r="AQ1551">
        <f si="244" t="shared"/>
        <v>2</v>
      </c>
      <c r="AR1551">
        <f si="245" t="shared"/>
        <v>2</v>
      </c>
      <c r="AS1551">
        <f si="246" t="shared"/>
        <v>2</v>
      </c>
      <c r="AT1551">
        <f si="247" t="shared"/>
        <v>1</v>
      </c>
      <c r="AU1551">
        <f si="248" t="shared"/>
        <v>1</v>
      </c>
      <c r="AV1551">
        <f si="249" t="shared"/>
        <v>2</v>
      </c>
      <c r="AW1551">
        <f si="250" t="shared"/>
        <v>2</v>
      </c>
    </row>
    <row r="1552" spans="30:49" x14ac:dyDescent="0.25">
      <c r="AD1552">
        <v>1551</v>
      </c>
      <c r="AE1552" t="str">
        <f>VLOOKUP(Sheet1!B1574,Sheet2!$H$2:$J$300,3,FALSE)</f>
        <v>PHI</v>
      </c>
      <c r="AF1552" t="str">
        <f>VLOOKUP(Sheet1!C1574,Sheet2!$H$2:$J$300,3,FALSE)</f>
        <v>UTA</v>
      </c>
      <c r="AG1552" t="str">
        <f>VLOOKUP(Sheet1!D1574,Sheet2!$H$2:$J$300,3,FALSE)</f>
        <v>DEN</v>
      </c>
      <c r="AH1552" t="str">
        <f>VLOOKUP(Sheet1!E1574,Sheet2!$H$2:$J$300,3,FALSE)</f>
        <v>DEN</v>
      </c>
      <c r="AI1552" t="str">
        <f>VLOOKUP(Sheet1!F1574,Sheet2!$H$2:$J$300,3,FALSE)</f>
        <v>PHO</v>
      </c>
      <c r="AJ1552" t="str">
        <f>VLOOKUP(Sheet1!G1574,Sheet2!$H$2:$J$300,3,FALSE)</f>
        <v>MIN</v>
      </c>
      <c r="AK1552" t="str">
        <f>VLOOKUP(Sheet1!H1574,Sheet2!$H$2:$J$300,3,FALSE)</f>
        <v>HOU</v>
      </c>
      <c r="AL1552" t="str">
        <f>VLOOKUP(Sheet1!I1574,Sheet2!$H$2:$J$300,3,FALSE)</f>
        <v>UTA</v>
      </c>
      <c r="AM1552" t="str">
        <f>VLOOKUP(Sheet1!J1574,Sheet2!$H$2:$J$300,3,FALSE)</f>
        <v>DEN</v>
      </c>
      <c r="AN1552">
        <f si="241" t="shared"/>
        <v>1</v>
      </c>
      <c r="AO1552">
        <f si="242" t="shared"/>
        <v>2</v>
      </c>
      <c r="AP1552">
        <f si="243" t="shared"/>
        <v>3</v>
      </c>
      <c r="AQ1552">
        <f si="244" t="shared"/>
        <v>3</v>
      </c>
      <c r="AR1552">
        <f si="245" t="shared"/>
        <v>1</v>
      </c>
      <c r="AS1552">
        <f si="246" t="shared"/>
        <v>1</v>
      </c>
      <c r="AT1552">
        <f si="247" t="shared"/>
        <v>1</v>
      </c>
      <c r="AU1552">
        <f si="248" t="shared"/>
        <v>2</v>
      </c>
      <c r="AV1552">
        <f si="249" t="shared"/>
        <v>3</v>
      </c>
      <c r="AW1552">
        <f si="250" t="shared"/>
        <v>3</v>
      </c>
    </row>
    <row r="1553" spans="30:49" x14ac:dyDescent="0.25">
      <c r="AD1553">
        <v>1552</v>
      </c>
      <c r="AE1553" t="str">
        <f>VLOOKUP(Sheet1!B1575,Sheet2!$H$2:$J$300,3,FALSE)</f>
        <v>UTA</v>
      </c>
      <c r="AF1553" t="str">
        <f>VLOOKUP(Sheet1!C1575,Sheet2!$H$2:$J$300,3,FALSE)</f>
        <v>ATL</v>
      </c>
      <c r="AG1553" t="str">
        <f>VLOOKUP(Sheet1!D1575,Sheet2!$H$2:$J$300,3,FALSE)</f>
        <v>PHO</v>
      </c>
      <c r="AH1553" t="str">
        <f>VLOOKUP(Sheet1!E1575,Sheet2!$H$2:$J$300,3,FALSE)</f>
        <v>PHI</v>
      </c>
      <c r="AI1553" t="str">
        <f>VLOOKUP(Sheet1!F1575,Sheet2!$H$2:$J$300,3,FALSE)</f>
        <v>PHO</v>
      </c>
      <c r="AJ1553" t="str">
        <f>VLOOKUP(Sheet1!G1575,Sheet2!$H$2:$J$300,3,FALSE)</f>
        <v>MIN</v>
      </c>
      <c r="AK1553" t="str">
        <f>VLOOKUP(Sheet1!H1575,Sheet2!$H$2:$J$300,3,FALSE)</f>
        <v>SAC</v>
      </c>
      <c r="AL1553" t="str">
        <f>VLOOKUP(Sheet1!I1575,Sheet2!$H$2:$J$300,3,FALSE)</f>
        <v>PHO</v>
      </c>
      <c r="AM1553" t="str">
        <f>VLOOKUP(Sheet1!J1575,Sheet2!$H$2:$J$300,3,FALSE)</f>
        <v>MIN</v>
      </c>
      <c r="AN1553">
        <f si="241" t="shared"/>
        <v>1</v>
      </c>
      <c r="AO1553">
        <f si="242" t="shared"/>
        <v>1</v>
      </c>
      <c r="AP1553">
        <f si="243" t="shared"/>
        <v>3</v>
      </c>
      <c r="AQ1553">
        <f si="244" t="shared"/>
        <v>1</v>
      </c>
      <c r="AR1553">
        <f si="245" t="shared"/>
        <v>3</v>
      </c>
      <c r="AS1553">
        <f si="246" t="shared"/>
        <v>2</v>
      </c>
      <c r="AT1553">
        <f si="247" t="shared"/>
        <v>1</v>
      </c>
      <c r="AU1553">
        <f si="248" t="shared"/>
        <v>3</v>
      </c>
      <c r="AV1553">
        <f si="249" t="shared"/>
        <v>2</v>
      </c>
      <c r="AW1553">
        <f si="250" t="shared"/>
        <v>3</v>
      </c>
    </row>
    <row r="1554" spans="30:49" x14ac:dyDescent="0.25">
      <c r="AD1554">
        <v>1553</v>
      </c>
      <c r="AE1554" t="str">
        <f>VLOOKUP(Sheet1!B1576,Sheet2!$H$2:$J$300,3,FALSE)</f>
        <v>UTA</v>
      </c>
      <c r="AF1554" t="str">
        <f>VLOOKUP(Sheet1!C1576,Sheet2!$H$2:$J$300,3,FALSE)</f>
        <v>PHI</v>
      </c>
      <c r="AG1554" t="str">
        <f>VLOOKUP(Sheet1!D1576,Sheet2!$H$2:$J$300,3,FALSE)</f>
        <v>HOU</v>
      </c>
      <c r="AH1554" t="str">
        <f>VLOOKUP(Sheet1!E1576,Sheet2!$H$2:$J$300,3,FALSE)</f>
        <v>DEN</v>
      </c>
      <c r="AI1554" t="str">
        <f>VLOOKUP(Sheet1!F1576,Sheet2!$H$2:$J$300,3,FALSE)</f>
        <v>PHO</v>
      </c>
      <c r="AJ1554" t="str">
        <f>VLOOKUP(Sheet1!G1576,Sheet2!$H$2:$J$300,3,FALSE)</f>
        <v>MIN</v>
      </c>
      <c r="AK1554" t="str">
        <f>VLOOKUP(Sheet1!H1576,Sheet2!$H$2:$J$300,3,FALSE)</f>
        <v>ATL</v>
      </c>
      <c r="AL1554" t="str">
        <f>VLOOKUP(Sheet1!I1576,Sheet2!$H$2:$J$300,3,FALSE)</f>
        <v>PHO</v>
      </c>
      <c r="AM1554" t="str">
        <f>VLOOKUP(Sheet1!J1576,Sheet2!$H$2:$J$300,3,FALSE)</f>
        <v>UTA</v>
      </c>
      <c r="AN1554">
        <f si="241" t="shared"/>
        <v>2</v>
      </c>
      <c r="AO1554">
        <f si="242" t="shared"/>
        <v>1</v>
      </c>
      <c r="AP1554">
        <f si="243" t="shared"/>
        <v>1</v>
      </c>
      <c r="AQ1554">
        <f si="244" t="shared"/>
        <v>1</v>
      </c>
      <c r="AR1554">
        <f si="245" t="shared"/>
        <v>2</v>
      </c>
      <c r="AS1554">
        <f si="246" t="shared"/>
        <v>1</v>
      </c>
      <c r="AT1554">
        <f si="247" t="shared"/>
        <v>1</v>
      </c>
      <c r="AU1554">
        <f si="248" t="shared"/>
        <v>2</v>
      </c>
      <c r="AV1554">
        <f si="249" t="shared"/>
        <v>2</v>
      </c>
      <c r="AW1554">
        <f si="250" t="shared"/>
        <v>2</v>
      </c>
    </row>
    <row r="1555" spans="30:49" x14ac:dyDescent="0.25">
      <c r="AD1555">
        <v>1554</v>
      </c>
      <c r="AE1555" t="str">
        <f>VLOOKUP(Sheet1!B1577,Sheet2!$H$2:$J$300,3,FALSE)</f>
        <v>PHI</v>
      </c>
      <c r="AF1555" t="str">
        <f>VLOOKUP(Sheet1!C1577,Sheet2!$H$2:$J$300,3,FALSE)</f>
        <v>MIN</v>
      </c>
      <c r="AG1555" t="str">
        <f>VLOOKUP(Sheet1!D1577,Sheet2!$H$2:$J$300,3,FALSE)</f>
        <v>UTA</v>
      </c>
      <c r="AH1555" t="str">
        <f>VLOOKUP(Sheet1!E1577,Sheet2!$H$2:$J$300,3,FALSE)</f>
        <v>DEN</v>
      </c>
      <c r="AI1555" t="str">
        <f>VLOOKUP(Sheet1!F1577,Sheet2!$H$2:$J$300,3,FALSE)</f>
        <v>DEN</v>
      </c>
      <c r="AJ1555" t="str">
        <f>VLOOKUP(Sheet1!G1577,Sheet2!$H$2:$J$300,3,FALSE)</f>
        <v>PHO</v>
      </c>
      <c r="AK1555" t="str">
        <f>VLOOKUP(Sheet1!H1577,Sheet2!$H$2:$J$300,3,FALSE)</f>
        <v>PHO</v>
      </c>
      <c r="AL1555" t="str">
        <f>VLOOKUP(Sheet1!I1577,Sheet2!$H$2:$J$300,3,FALSE)</f>
        <v>DEN</v>
      </c>
      <c r="AM1555" t="str">
        <f>VLOOKUP(Sheet1!J1577,Sheet2!$H$2:$J$300,3,FALSE)</f>
        <v>MIN</v>
      </c>
      <c r="AN1555">
        <f si="241" t="shared"/>
        <v>1</v>
      </c>
      <c r="AO1555">
        <f si="242" t="shared"/>
        <v>2</v>
      </c>
      <c r="AP1555">
        <f si="243" t="shared"/>
        <v>1</v>
      </c>
      <c r="AQ1555">
        <f si="244" t="shared"/>
        <v>3</v>
      </c>
      <c r="AR1555">
        <f si="245" t="shared"/>
        <v>3</v>
      </c>
      <c r="AS1555">
        <f si="246" t="shared"/>
        <v>2</v>
      </c>
      <c r="AT1555">
        <f si="247" t="shared"/>
        <v>2</v>
      </c>
      <c r="AU1555">
        <f si="248" t="shared"/>
        <v>3</v>
      </c>
      <c r="AV1555">
        <f si="249" t="shared"/>
        <v>2</v>
      </c>
      <c r="AW1555">
        <f si="250" t="shared"/>
        <v>3</v>
      </c>
    </row>
    <row r="1556" spans="30:49" x14ac:dyDescent="0.25">
      <c r="AD1556">
        <v>1555</v>
      </c>
      <c r="AE1556" t="str">
        <f>VLOOKUP(Sheet1!B1578,Sheet2!$H$2:$J$300,3,FALSE)</f>
        <v>PHI</v>
      </c>
      <c r="AF1556" t="str">
        <f>VLOOKUP(Sheet1!C1578,Sheet2!$H$2:$J$300,3,FALSE)</f>
        <v>PHI</v>
      </c>
      <c r="AG1556" t="str">
        <f>VLOOKUP(Sheet1!D1578,Sheet2!$H$2:$J$300,3,FALSE)</f>
        <v>PHO</v>
      </c>
      <c r="AH1556" t="str">
        <f>VLOOKUP(Sheet1!E1578,Sheet2!$H$2:$J$300,3,FALSE)</f>
        <v>HOU</v>
      </c>
      <c r="AI1556" t="str">
        <f>VLOOKUP(Sheet1!F1578,Sheet2!$H$2:$J$300,3,FALSE)</f>
        <v>PHO</v>
      </c>
      <c r="AJ1556" t="str">
        <f>VLOOKUP(Sheet1!G1578,Sheet2!$H$2:$J$300,3,FALSE)</f>
        <v>UTA</v>
      </c>
      <c r="AK1556" t="str">
        <f>VLOOKUP(Sheet1!H1578,Sheet2!$H$2:$J$300,3,FALSE)</f>
        <v>ATL</v>
      </c>
      <c r="AL1556" t="str">
        <f>VLOOKUP(Sheet1!I1578,Sheet2!$H$2:$J$300,3,FALSE)</f>
        <v>PHO</v>
      </c>
      <c r="AM1556" t="str">
        <f>VLOOKUP(Sheet1!J1578,Sheet2!$H$2:$J$300,3,FALSE)</f>
        <v>UTA</v>
      </c>
      <c r="AN1556">
        <f si="241" t="shared"/>
        <v>2</v>
      </c>
      <c r="AO1556">
        <f si="242" t="shared"/>
        <v>2</v>
      </c>
      <c r="AP1556">
        <f si="243" t="shared"/>
        <v>3</v>
      </c>
      <c r="AQ1556">
        <f si="244" t="shared"/>
        <v>1</v>
      </c>
      <c r="AR1556">
        <f si="245" t="shared"/>
        <v>3</v>
      </c>
      <c r="AS1556">
        <f si="246" t="shared"/>
        <v>2</v>
      </c>
      <c r="AT1556">
        <f si="247" t="shared"/>
        <v>1</v>
      </c>
      <c r="AU1556">
        <f si="248" t="shared"/>
        <v>3</v>
      </c>
      <c r="AV1556">
        <f si="249" t="shared"/>
        <v>2</v>
      </c>
      <c r="AW1556">
        <f si="250" t="shared"/>
        <v>3</v>
      </c>
    </row>
    <row r="1557" spans="30:49" x14ac:dyDescent="0.25">
      <c r="AD1557">
        <v>1556</v>
      </c>
      <c r="AE1557" t="str">
        <f>VLOOKUP(Sheet1!B1579,Sheet2!$H$2:$J$300,3,FALSE)</f>
        <v>PHI</v>
      </c>
      <c r="AF1557" t="str">
        <f>VLOOKUP(Sheet1!C1579,Sheet2!$H$2:$J$300,3,FALSE)</f>
        <v>SAC</v>
      </c>
      <c r="AG1557" t="str">
        <f>VLOOKUP(Sheet1!D1579,Sheet2!$H$2:$J$300,3,FALSE)</f>
        <v>PHO</v>
      </c>
      <c r="AH1557" t="str">
        <f>VLOOKUP(Sheet1!E1579,Sheet2!$H$2:$J$300,3,FALSE)</f>
        <v>HOU</v>
      </c>
      <c r="AI1557" t="str">
        <f>VLOOKUP(Sheet1!F1579,Sheet2!$H$2:$J$300,3,FALSE)</f>
        <v>PHO</v>
      </c>
      <c r="AJ1557" t="str">
        <f>VLOOKUP(Sheet1!G1579,Sheet2!$H$2:$J$300,3,FALSE)</f>
        <v>PHI</v>
      </c>
      <c r="AK1557" t="str">
        <f>VLOOKUP(Sheet1!H1579,Sheet2!$H$2:$J$300,3,FALSE)</f>
        <v>HOU</v>
      </c>
      <c r="AL1557" t="str">
        <f>VLOOKUP(Sheet1!I1579,Sheet2!$H$2:$J$300,3,FALSE)</f>
        <v>PHO</v>
      </c>
      <c r="AM1557" t="str">
        <f>VLOOKUP(Sheet1!J1579,Sheet2!$H$2:$J$300,3,FALSE)</f>
        <v>PHO</v>
      </c>
      <c r="AN1557">
        <f si="241" t="shared"/>
        <v>2</v>
      </c>
      <c r="AO1557">
        <f si="242" t="shared"/>
        <v>1</v>
      </c>
      <c r="AP1557">
        <f si="243" t="shared"/>
        <v>4</v>
      </c>
      <c r="AQ1557">
        <f si="244" t="shared"/>
        <v>2</v>
      </c>
      <c r="AR1557">
        <f si="245" t="shared"/>
        <v>4</v>
      </c>
      <c r="AS1557">
        <f si="246" t="shared"/>
        <v>2</v>
      </c>
      <c r="AT1557">
        <f si="247" t="shared"/>
        <v>2</v>
      </c>
      <c r="AU1557">
        <f si="248" t="shared"/>
        <v>4</v>
      </c>
      <c r="AV1557">
        <f si="249" t="shared"/>
        <v>4</v>
      </c>
      <c r="AW1557">
        <f si="250" t="shared"/>
        <v>4</v>
      </c>
    </row>
    <row r="1558" spans="30:49" x14ac:dyDescent="0.25">
      <c r="AD1558">
        <v>1557</v>
      </c>
      <c r="AE1558" t="str">
        <f>VLOOKUP(Sheet1!B1580,Sheet2!$H$2:$J$300,3,FALSE)</f>
        <v>PHI</v>
      </c>
      <c r="AF1558" t="str">
        <f>VLOOKUP(Sheet1!C1580,Sheet2!$H$2:$J$300,3,FALSE)</f>
        <v>PHO</v>
      </c>
      <c r="AG1558" t="str">
        <f>VLOOKUP(Sheet1!D1580,Sheet2!$H$2:$J$300,3,FALSE)</f>
        <v>MIN</v>
      </c>
      <c r="AH1558" t="str">
        <f>VLOOKUP(Sheet1!E1580,Sheet2!$H$2:$J$300,3,FALSE)</f>
        <v>DEN</v>
      </c>
      <c r="AI1558" t="str">
        <f>VLOOKUP(Sheet1!F1580,Sheet2!$H$2:$J$300,3,FALSE)</f>
        <v>PHO</v>
      </c>
      <c r="AJ1558" t="str">
        <f>VLOOKUP(Sheet1!G1580,Sheet2!$H$2:$J$300,3,FALSE)</f>
        <v>PHI</v>
      </c>
      <c r="AK1558" t="str">
        <f>VLOOKUP(Sheet1!H1580,Sheet2!$H$2:$J$300,3,FALSE)</f>
        <v>HOU</v>
      </c>
      <c r="AL1558" t="str">
        <f>VLOOKUP(Sheet1!I1580,Sheet2!$H$2:$J$300,3,FALSE)</f>
        <v>SAC</v>
      </c>
      <c r="AM1558" t="str">
        <f>VLOOKUP(Sheet1!J1580,Sheet2!$H$2:$J$300,3,FALSE)</f>
        <v>MIN</v>
      </c>
      <c r="AN1558">
        <f si="241" t="shared"/>
        <v>2</v>
      </c>
      <c r="AO1558">
        <f si="242" t="shared"/>
        <v>2</v>
      </c>
      <c r="AP1558">
        <f si="243" t="shared"/>
        <v>2</v>
      </c>
      <c r="AQ1558">
        <f si="244" t="shared"/>
        <v>1</v>
      </c>
      <c r="AR1558">
        <f si="245" t="shared"/>
        <v>2</v>
      </c>
      <c r="AS1558">
        <f si="246" t="shared"/>
        <v>2</v>
      </c>
      <c r="AT1558">
        <f si="247" t="shared"/>
        <v>1</v>
      </c>
      <c r="AU1558">
        <f si="248" t="shared"/>
        <v>1</v>
      </c>
      <c r="AV1558">
        <f si="249" t="shared"/>
        <v>2</v>
      </c>
      <c r="AW1558">
        <f si="250" t="shared"/>
        <v>2</v>
      </c>
    </row>
    <row r="1559" spans="30:49" x14ac:dyDescent="0.25">
      <c r="AD1559">
        <v>1558</v>
      </c>
      <c r="AE1559" t="str">
        <f>VLOOKUP(Sheet1!B1581,Sheet2!$H$2:$J$300,3,FALSE)</f>
        <v>PHI</v>
      </c>
      <c r="AF1559" t="str">
        <f>VLOOKUP(Sheet1!C1581,Sheet2!$H$2:$J$300,3,FALSE)</f>
        <v>PHO</v>
      </c>
      <c r="AG1559" t="str">
        <f>VLOOKUP(Sheet1!D1581,Sheet2!$H$2:$J$300,3,FALSE)</f>
        <v>UTA</v>
      </c>
      <c r="AH1559" t="str">
        <f>VLOOKUP(Sheet1!E1581,Sheet2!$H$2:$J$300,3,FALSE)</f>
        <v>DEN</v>
      </c>
      <c r="AI1559" t="str">
        <f>VLOOKUP(Sheet1!F1581,Sheet2!$H$2:$J$300,3,FALSE)</f>
        <v>PHO</v>
      </c>
      <c r="AJ1559" t="str">
        <f>VLOOKUP(Sheet1!G1581,Sheet2!$H$2:$J$300,3,FALSE)</f>
        <v>MIN</v>
      </c>
      <c r="AK1559" t="str">
        <f>VLOOKUP(Sheet1!H1581,Sheet2!$H$2:$J$300,3,FALSE)</f>
        <v>HOU</v>
      </c>
      <c r="AL1559" t="str">
        <f>VLOOKUP(Sheet1!I1581,Sheet2!$H$2:$J$300,3,FALSE)</f>
        <v>PHO</v>
      </c>
      <c r="AM1559" t="str">
        <f>VLOOKUP(Sheet1!J1581,Sheet2!$H$2:$J$300,3,FALSE)</f>
        <v>UTA</v>
      </c>
      <c r="AN1559">
        <f si="241" t="shared"/>
        <v>1</v>
      </c>
      <c r="AO1559">
        <f si="242" t="shared"/>
        <v>3</v>
      </c>
      <c r="AP1559">
        <f si="243" t="shared"/>
        <v>2</v>
      </c>
      <c r="AQ1559">
        <f si="244" t="shared"/>
        <v>1</v>
      </c>
      <c r="AR1559">
        <f si="245" t="shared"/>
        <v>3</v>
      </c>
      <c r="AS1559">
        <f si="246" t="shared"/>
        <v>1</v>
      </c>
      <c r="AT1559">
        <f si="247" t="shared"/>
        <v>1</v>
      </c>
      <c r="AU1559">
        <f si="248" t="shared"/>
        <v>3</v>
      </c>
      <c r="AV1559">
        <f si="249" t="shared"/>
        <v>2</v>
      </c>
      <c r="AW1559">
        <f si="250" t="shared"/>
        <v>3</v>
      </c>
    </row>
    <row r="1560" spans="30:49" x14ac:dyDescent="0.25">
      <c r="AD1560">
        <v>1559</v>
      </c>
      <c r="AE1560" t="str">
        <f>VLOOKUP(Sheet1!B1582,Sheet2!$H$2:$J$300,3,FALSE)</f>
        <v>PHI</v>
      </c>
      <c r="AF1560" t="str">
        <f>VLOOKUP(Sheet1!C1582,Sheet2!$H$2:$J$300,3,FALSE)</f>
        <v>PHI</v>
      </c>
      <c r="AG1560" t="str">
        <f>VLOOKUP(Sheet1!D1582,Sheet2!$H$2:$J$300,3,FALSE)</f>
        <v>PHO</v>
      </c>
      <c r="AH1560" t="str">
        <f>VLOOKUP(Sheet1!E1582,Sheet2!$H$2:$J$300,3,FALSE)</f>
        <v>DEN</v>
      </c>
      <c r="AI1560" t="str">
        <f>VLOOKUP(Sheet1!F1582,Sheet2!$H$2:$J$300,3,FALSE)</f>
        <v>PHO</v>
      </c>
      <c r="AJ1560" t="str">
        <f>VLOOKUP(Sheet1!G1582,Sheet2!$H$2:$J$300,3,FALSE)</f>
        <v>UTA</v>
      </c>
      <c r="AK1560" t="str">
        <f>VLOOKUP(Sheet1!H1582,Sheet2!$H$2:$J$300,3,FALSE)</f>
        <v>ATL</v>
      </c>
      <c r="AL1560" t="str">
        <f>VLOOKUP(Sheet1!I1582,Sheet2!$H$2:$J$300,3,FALSE)</f>
        <v>SAC</v>
      </c>
      <c r="AM1560" t="str">
        <f>VLOOKUP(Sheet1!J1582,Sheet2!$H$2:$J$300,3,FALSE)</f>
        <v>UTA</v>
      </c>
      <c r="AN1560">
        <f si="241" t="shared"/>
        <v>2</v>
      </c>
      <c r="AO1560">
        <f si="242" t="shared"/>
        <v>2</v>
      </c>
      <c r="AP1560">
        <f si="243" t="shared"/>
        <v>2</v>
      </c>
      <c r="AQ1560">
        <f si="244" t="shared"/>
        <v>1</v>
      </c>
      <c r="AR1560">
        <f si="245" t="shared"/>
        <v>2</v>
      </c>
      <c r="AS1560">
        <f si="246" t="shared"/>
        <v>2</v>
      </c>
      <c r="AT1560">
        <f si="247" t="shared"/>
        <v>1</v>
      </c>
      <c r="AU1560">
        <f si="248" t="shared"/>
        <v>1</v>
      </c>
      <c r="AV1560">
        <f si="249" t="shared"/>
        <v>2</v>
      </c>
      <c r="AW1560">
        <f si="250" t="shared"/>
        <v>2</v>
      </c>
    </row>
    <row r="1561" spans="30:49" x14ac:dyDescent="0.25">
      <c r="AD1561">
        <v>1560</v>
      </c>
      <c r="AE1561" t="str">
        <f>VLOOKUP(Sheet1!B1583,Sheet2!$H$2:$J$300,3,FALSE)</f>
        <v>PHI</v>
      </c>
      <c r="AF1561" t="str">
        <f>VLOOKUP(Sheet1!C1583,Sheet2!$H$2:$J$300,3,FALSE)</f>
        <v>PHO</v>
      </c>
      <c r="AG1561" t="str">
        <f>VLOOKUP(Sheet1!D1583,Sheet2!$H$2:$J$300,3,FALSE)</f>
        <v>DEN</v>
      </c>
      <c r="AH1561" t="str">
        <f>VLOOKUP(Sheet1!E1583,Sheet2!$H$2:$J$300,3,FALSE)</f>
        <v>DEN</v>
      </c>
      <c r="AI1561" t="str">
        <f>VLOOKUP(Sheet1!F1583,Sheet2!$H$2:$J$300,3,FALSE)</f>
        <v>PHO</v>
      </c>
      <c r="AJ1561" t="str">
        <f>VLOOKUP(Sheet1!G1583,Sheet2!$H$2:$J$300,3,FALSE)</f>
        <v>UTA</v>
      </c>
      <c r="AK1561" t="str">
        <f>VLOOKUP(Sheet1!H1583,Sheet2!$H$2:$J$300,3,FALSE)</f>
        <v>HOU</v>
      </c>
      <c r="AL1561" t="str">
        <f>VLOOKUP(Sheet1!I1583,Sheet2!$H$2:$J$300,3,FALSE)</f>
        <v>DEN</v>
      </c>
      <c r="AM1561" t="str">
        <f>VLOOKUP(Sheet1!J1583,Sheet2!$H$2:$J$300,3,FALSE)</f>
        <v>PHI</v>
      </c>
      <c r="AN1561">
        <f si="241" t="shared"/>
        <v>2</v>
      </c>
      <c r="AO1561">
        <f si="242" t="shared"/>
        <v>2</v>
      </c>
      <c r="AP1561">
        <f si="243" t="shared"/>
        <v>3</v>
      </c>
      <c r="AQ1561">
        <f si="244" t="shared"/>
        <v>3</v>
      </c>
      <c r="AR1561">
        <f si="245" t="shared"/>
        <v>2</v>
      </c>
      <c r="AS1561">
        <f si="246" t="shared"/>
        <v>1</v>
      </c>
      <c r="AT1561">
        <f si="247" t="shared"/>
        <v>1</v>
      </c>
      <c r="AU1561">
        <f si="248" t="shared"/>
        <v>3</v>
      </c>
      <c r="AV1561">
        <f si="249" t="shared"/>
        <v>2</v>
      </c>
      <c r="AW1561">
        <f si="250" t="shared"/>
        <v>3</v>
      </c>
    </row>
    <row r="1562" spans="30:49" x14ac:dyDescent="0.25">
      <c r="AD1562">
        <v>1561</v>
      </c>
      <c r="AE1562" t="str">
        <f>VLOOKUP(Sheet1!B1584,Sheet2!$H$2:$J$300,3,FALSE)</f>
        <v>PHI</v>
      </c>
      <c r="AF1562" t="str">
        <f>VLOOKUP(Sheet1!C1584,Sheet2!$H$2:$J$300,3,FALSE)</f>
        <v>ATL</v>
      </c>
      <c r="AG1562" t="str">
        <f>VLOOKUP(Sheet1!D1584,Sheet2!$H$2:$J$300,3,FALSE)</f>
        <v>PHO</v>
      </c>
      <c r="AH1562" t="str">
        <f>VLOOKUP(Sheet1!E1584,Sheet2!$H$2:$J$300,3,FALSE)</f>
        <v>DEN</v>
      </c>
      <c r="AI1562" t="str">
        <f>VLOOKUP(Sheet1!F1584,Sheet2!$H$2:$J$300,3,FALSE)</f>
        <v>PHO</v>
      </c>
      <c r="AJ1562" t="str">
        <f>VLOOKUP(Sheet1!G1584,Sheet2!$H$2:$J$300,3,FALSE)</f>
        <v>PHI</v>
      </c>
      <c r="AK1562" t="str">
        <f>VLOOKUP(Sheet1!H1584,Sheet2!$H$2:$J$300,3,FALSE)</f>
        <v>HOU</v>
      </c>
      <c r="AL1562" t="str">
        <f>VLOOKUP(Sheet1!I1584,Sheet2!$H$2:$J$300,3,FALSE)</f>
        <v>MIN</v>
      </c>
      <c r="AM1562" t="str">
        <f>VLOOKUP(Sheet1!J1584,Sheet2!$H$2:$J$300,3,FALSE)</f>
        <v>PHO</v>
      </c>
      <c r="AN1562">
        <f si="241" t="shared"/>
        <v>2</v>
      </c>
      <c r="AO1562">
        <f si="242" t="shared"/>
        <v>1</v>
      </c>
      <c r="AP1562">
        <f si="243" t="shared"/>
        <v>3</v>
      </c>
      <c r="AQ1562">
        <f si="244" t="shared"/>
        <v>1</v>
      </c>
      <c r="AR1562">
        <f si="245" t="shared"/>
        <v>3</v>
      </c>
      <c r="AS1562">
        <f si="246" t="shared"/>
        <v>2</v>
      </c>
      <c r="AT1562">
        <f si="247" t="shared"/>
        <v>1</v>
      </c>
      <c r="AU1562">
        <f si="248" t="shared"/>
        <v>1</v>
      </c>
      <c r="AV1562">
        <f si="249" t="shared"/>
        <v>3</v>
      </c>
      <c r="AW1562">
        <f si="250" t="shared"/>
        <v>3</v>
      </c>
    </row>
    <row r="1563" spans="30:49" x14ac:dyDescent="0.25">
      <c r="AD1563">
        <v>1562</v>
      </c>
      <c r="AE1563" t="str">
        <f>VLOOKUP(Sheet1!B1585,Sheet2!$H$2:$J$300,3,FALSE)</f>
        <v>PHI</v>
      </c>
      <c r="AF1563" t="str">
        <f>VLOOKUP(Sheet1!C1585,Sheet2!$H$2:$J$300,3,FALSE)</f>
        <v>SAC</v>
      </c>
      <c r="AG1563" t="str">
        <f>VLOOKUP(Sheet1!D1585,Sheet2!$H$2:$J$300,3,FALSE)</f>
        <v>DEN</v>
      </c>
      <c r="AH1563" t="str">
        <f>VLOOKUP(Sheet1!E1585,Sheet2!$H$2:$J$300,3,FALSE)</f>
        <v>DEN</v>
      </c>
      <c r="AI1563" t="str">
        <f>VLOOKUP(Sheet1!F1585,Sheet2!$H$2:$J$300,3,FALSE)</f>
        <v>UTA</v>
      </c>
      <c r="AJ1563" t="str">
        <f>VLOOKUP(Sheet1!G1585,Sheet2!$H$2:$J$300,3,FALSE)</f>
        <v>MIN</v>
      </c>
      <c r="AK1563" t="str">
        <f>VLOOKUP(Sheet1!H1585,Sheet2!$H$2:$J$300,3,FALSE)</f>
        <v>HOU</v>
      </c>
      <c r="AL1563" t="str">
        <f>VLOOKUP(Sheet1!I1585,Sheet2!$H$2:$J$300,3,FALSE)</f>
        <v>PHO</v>
      </c>
      <c r="AM1563" t="str">
        <f>VLOOKUP(Sheet1!J1585,Sheet2!$H$2:$J$300,3,FALSE)</f>
        <v>PHI</v>
      </c>
      <c r="AN1563">
        <f si="241" t="shared"/>
        <v>2</v>
      </c>
      <c r="AO1563">
        <f si="242" t="shared"/>
        <v>1</v>
      </c>
      <c r="AP1563">
        <f si="243" t="shared"/>
        <v>2</v>
      </c>
      <c r="AQ1563">
        <f si="244" t="shared"/>
        <v>2</v>
      </c>
      <c r="AR1563">
        <f si="245" t="shared"/>
        <v>1</v>
      </c>
      <c r="AS1563">
        <f si="246" t="shared"/>
        <v>1</v>
      </c>
      <c r="AT1563">
        <f si="247" t="shared"/>
        <v>1</v>
      </c>
      <c r="AU1563">
        <f si="248" t="shared"/>
        <v>1</v>
      </c>
      <c r="AV1563">
        <f si="249" t="shared"/>
        <v>2</v>
      </c>
      <c r="AW1563">
        <f si="250" t="shared"/>
        <v>2</v>
      </c>
    </row>
    <row r="1564" spans="30:49" x14ac:dyDescent="0.25">
      <c r="AD1564">
        <v>1563</v>
      </c>
      <c r="AE1564" t="str">
        <f>VLOOKUP(Sheet1!B1586,Sheet2!$H$2:$J$300,3,FALSE)</f>
        <v>SAC</v>
      </c>
      <c r="AF1564" t="str">
        <f>VLOOKUP(Sheet1!C1586,Sheet2!$H$2:$J$300,3,FALSE)</f>
        <v>MIN</v>
      </c>
      <c r="AG1564" t="str">
        <f>VLOOKUP(Sheet1!D1586,Sheet2!$H$2:$J$300,3,FALSE)</f>
        <v>PHO</v>
      </c>
      <c r="AH1564" t="str">
        <f>VLOOKUP(Sheet1!E1586,Sheet2!$H$2:$J$300,3,FALSE)</f>
        <v>DEN</v>
      </c>
      <c r="AI1564" t="str">
        <f>VLOOKUP(Sheet1!F1586,Sheet2!$H$2:$J$300,3,FALSE)</f>
        <v>DEN</v>
      </c>
      <c r="AJ1564" t="str">
        <f>VLOOKUP(Sheet1!G1586,Sheet2!$H$2:$J$300,3,FALSE)</f>
        <v>PHO</v>
      </c>
      <c r="AK1564" t="str">
        <f>VLOOKUP(Sheet1!H1586,Sheet2!$H$2:$J$300,3,FALSE)</f>
        <v>ATL</v>
      </c>
      <c r="AL1564" t="str">
        <f>VLOOKUP(Sheet1!I1586,Sheet2!$H$2:$J$300,3,FALSE)</f>
        <v>MIN</v>
      </c>
      <c r="AM1564" t="str">
        <f>VLOOKUP(Sheet1!J1586,Sheet2!$H$2:$J$300,3,FALSE)</f>
        <v>PHI</v>
      </c>
      <c r="AN1564">
        <f si="241" t="shared"/>
        <v>1</v>
      </c>
      <c r="AO1564">
        <f si="242" t="shared"/>
        <v>2</v>
      </c>
      <c r="AP1564">
        <f si="243" t="shared"/>
        <v>2</v>
      </c>
      <c r="AQ1564">
        <f si="244" t="shared"/>
        <v>2</v>
      </c>
      <c r="AR1564">
        <f si="245" t="shared"/>
        <v>2</v>
      </c>
      <c r="AS1564">
        <f si="246" t="shared"/>
        <v>2</v>
      </c>
      <c r="AT1564">
        <f si="247" t="shared"/>
        <v>1</v>
      </c>
      <c r="AU1564">
        <f si="248" t="shared"/>
        <v>2</v>
      </c>
      <c r="AV1564">
        <f si="249" t="shared"/>
        <v>1</v>
      </c>
      <c r="AW1564">
        <f si="250" t="shared"/>
        <v>2</v>
      </c>
    </row>
    <row r="1565" spans="30:49" x14ac:dyDescent="0.25">
      <c r="AD1565">
        <v>1564</v>
      </c>
      <c r="AE1565" t="str">
        <f>VLOOKUP(Sheet1!B1587,Sheet2!$H$2:$J$300,3,FALSE)</f>
        <v>ATL</v>
      </c>
      <c r="AF1565" t="str">
        <f>VLOOKUP(Sheet1!C1587,Sheet2!$H$2:$J$300,3,FALSE)</f>
        <v>MIN</v>
      </c>
      <c r="AG1565" t="str">
        <f>VLOOKUP(Sheet1!D1587,Sheet2!$H$2:$J$300,3,FALSE)</f>
        <v>PHO</v>
      </c>
      <c r="AH1565" t="str">
        <f>VLOOKUP(Sheet1!E1587,Sheet2!$H$2:$J$300,3,FALSE)</f>
        <v>SAC</v>
      </c>
      <c r="AI1565" t="str">
        <f>VLOOKUP(Sheet1!F1587,Sheet2!$H$2:$J$300,3,FALSE)</f>
        <v>PHO</v>
      </c>
      <c r="AJ1565" t="str">
        <f>VLOOKUP(Sheet1!G1587,Sheet2!$H$2:$J$300,3,FALSE)</f>
        <v>PHI</v>
      </c>
      <c r="AK1565" t="str">
        <f>VLOOKUP(Sheet1!H1587,Sheet2!$H$2:$J$300,3,FALSE)</f>
        <v>ATL</v>
      </c>
      <c r="AL1565" t="str">
        <f>VLOOKUP(Sheet1!I1587,Sheet2!$H$2:$J$300,3,FALSE)</f>
        <v>SAC</v>
      </c>
      <c r="AM1565" t="str">
        <f>VLOOKUP(Sheet1!J1587,Sheet2!$H$2:$J$300,3,FALSE)</f>
        <v>MIN</v>
      </c>
      <c r="AN1565">
        <f si="241" t="shared"/>
        <v>2</v>
      </c>
      <c r="AO1565">
        <f si="242" t="shared"/>
        <v>2</v>
      </c>
      <c r="AP1565">
        <f si="243" t="shared"/>
        <v>2</v>
      </c>
      <c r="AQ1565">
        <f si="244" t="shared"/>
        <v>2</v>
      </c>
      <c r="AR1565">
        <f si="245" t="shared"/>
        <v>2</v>
      </c>
      <c r="AS1565">
        <f si="246" t="shared"/>
        <v>1</v>
      </c>
      <c r="AT1565">
        <f si="247" t="shared"/>
        <v>2</v>
      </c>
      <c r="AU1565">
        <f si="248" t="shared"/>
        <v>2</v>
      </c>
      <c r="AV1565">
        <f si="249" t="shared"/>
        <v>2</v>
      </c>
      <c r="AW1565">
        <f si="250" t="shared"/>
        <v>2</v>
      </c>
    </row>
    <row r="1566" spans="30:49" x14ac:dyDescent="0.25">
      <c r="AD1566">
        <v>1565</v>
      </c>
      <c r="AE1566" t="str">
        <f>VLOOKUP(Sheet1!B1588,Sheet2!$H$2:$J$300,3,FALSE)</f>
        <v>PHI</v>
      </c>
      <c r="AF1566" t="str">
        <f>VLOOKUP(Sheet1!C1588,Sheet2!$H$2:$J$300,3,FALSE)</f>
        <v>SAC</v>
      </c>
      <c r="AG1566" t="str">
        <f>VLOOKUP(Sheet1!D1588,Sheet2!$H$2:$J$300,3,FALSE)</f>
        <v>PHO</v>
      </c>
      <c r="AH1566" t="str">
        <f>VLOOKUP(Sheet1!E1588,Sheet2!$H$2:$J$300,3,FALSE)</f>
        <v>DEN</v>
      </c>
      <c r="AI1566" t="str">
        <f>VLOOKUP(Sheet1!F1588,Sheet2!$H$2:$J$300,3,FALSE)</f>
        <v>PHO</v>
      </c>
      <c r="AJ1566" t="str">
        <f>VLOOKUP(Sheet1!G1588,Sheet2!$H$2:$J$300,3,FALSE)</f>
        <v>UTA</v>
      </c>
      <c r="AK1566" t="str">
        <f>VLOOKUP(Sheet1!H1588,Sheet2!$H$2:$J$300,3,FALSE)</f>
        <v>HOU</v>
      </c>
      <c r="AL1566" t="str">
        <f>VLOOKUP(Sheet1!I1588,Sheet2!$H$2:$J$300,3,FALSE)</f>
        <v>DEN</v>
      </c>
      <c r="AM1566" t="str">
        <f>VLOOKUP(Sheet1!J1588,Sheet2!$H$2:$J$300,3,FALSE)</f>
        <v>MIN</v>
      </c>
      <c r="AN1566">
        <f si="241" t="shared"/>
        <v>1</v>
      </c>
      <c r="AO1566">
        <f si="242" t="shared"/>
        <v>1</v>
      </c>
      <c r="AP1566">
        <f si="243" t="shared"/>
        <v>2</v>
      </c>
      <c r="AQ1566">
        <f si="244" t="shared"/>
        <v>2</v>
      </c>
      <c r="AR1566">
        <f si="245" t="shared"/>
        <v>2</v>
      </c>
      <c r="AS1566">
        <f si="246" t="shared"/>
        <v>1</v>
      </c>
      <c r="AT1566">
        <f si="247" t="shared"/>
        <v>1</v>
      </c>
      <c r="AU1566">
        <f si="248" t="shared"/>
        <v>2</v>
      </c>
      <c r="AV1566">
        <f si="249" t="shared"/>
        <v>1</v>
      </c>
      <c r="AW1566">
        <f si="250" t="shared"/>
        <v>2</v>
      </c>
    </row>
    <row r="1567" spans="30:49" x14ac:dyDescent="0.25">
      <c r="AD1567">
        <v>1566</v>
      </c>
      <c r="AE1567" t="str">
        <f>VLOOKUP(Sheet1!B1589,Sheet2!$H$2:$J$300,3,FALSE)</f>
        <v>SAC</v>
      </c>
      <c r="AF1567" t="str">
        <f>VLOOKUP(Sheet1!C1589,Sheet2!$H$2:$J$300,3,FALSE)</f>
        <v>PHI</v>
      </c>
      <c r="AG1567" t="str">
        <f>VLOOKUP(Sheet1!D1589,Sheet2!$H$2:$J$300,3,FALSE)</f>
        <v>HOU</v>
      </c>
      <c r="AH1567" t="str">
        <f>VLOOKUP(Sheet1!E1589,Sheet2!$H$2:$J$300,3,FALSE)</f>
        <v>DEN</v>
      </c>
      <c r="AI1567" t="str">
        <f>VLOOKUP(Sheet1!F1589,Sheet2!$H$2:$J$300,3,FALSE)</f>
        <v>ATL</v>
      </c>
      <c r="AJ1567" t="str">
        <f>VLOOKUP(Sheet1!G1589,Sheet2!$H$2:$J$300,3,FALSE)</f>
        <v>UTA</v>
      </c>
      <c r="AK1567" t="str">
        <f>VLOOKUP(Sheet1!H1589,Sheet2!$H$2:$J$300,3,FALSE)</f>
        <v>HOU</v>
      </c>
      <c r="AL1567" t="str">
        <f>VLOOKUP(Sheet1!I1589,Sheet2!$H$2:$J$300,3,FALSE)</f>
        <v>MIN</v>
      </c>
      <c r="AM1567" t="str">
        <f>VLOOKUP(Sheet1!J1589,Sheet2!$H$2:$J$300,3,FALSE)</f>
        <v>UTA</v>
      </c>
      <c r="AN1567">
        <f si="241" t="shared"/>
        <v>1</v>
      </c>
      <c r="AO1567">
        <f si="242" t="shared"/>
        <v>1</v>
      </c>
      <c r="AP1567">
        <f si="243" t="shared"/>
        <v>2</v>
      </c>
      <c r="AQ1567">
        <f si="244" t="shared"/>
        <v>1</v>
      </c>
      <c r="AR1567">
        <f si="245" t="shared"/>
        <v>1</v>
      </c>
      <c r="AS1567">
        <f si="246" t="shared"/>
        <v>2</v>
      </c>
      <c r="AT1567">
        <f si="247" t="shared"/>
        <v>2</v>
      </c>
      <c r="AU1567">
        <f si="248" t="shared"/>
        <v>1</v>
      </c>
      <c r="AV1567">
        <f si="249" t="shared"/>
        <v>2</v>
      </c>
      <c r="AW1567">
        <f si="250" t="shared"/>
        <v>2</v>
      </c>
    </row>
    <row r="1568" spans="30:49" x14ac:dyDescent="0.25">
      <c r="AD1568">
        <v>1567</v>
      </c>
      <c r="AE1568" t="str">
        <f>VLOOKUP(Sheet1!B1590,Sheet2!$H$2:$J$300,3,FALSE)</f>
        <v>PHI</v>
      </c>
      <c r="AF1568" t="str">
        <f>VLOOKUP(Sheet1!C1590,Sheet2!$H$2:$J$300,3,FALSE)</f>
        <v>MIN</v>
      </c>
      <c r="AG1568" t="str">
        <f>VLOOKUP(Sheet1!D1590,Sheet2!$H$2:$J$300,3,FALSE)</f>
        <v>PHO</v>
      </c>
      <c r="AH1568" t="str">
        <f>VLOOKUP(Sheet1!E1590,Sheet2!$H$2:$J$300,3,FALSE)</f>
        <v>PHI</v>
      </c>
      <c r="AI1568" t="str">
        <f>VLOOKUP(Sheet1!F1590,Sheet2!$H$2:$J$300,3,FALSE)</f>
        <v>UTA</v>
      </c>
      <c r="AJ1568" t="str">
        <f>VLOOKUP(Sheet1!G1590,Sheet2!$H$2:$J$300,3,FALSE)</f>
        <v>PHI</v>
      </c>
      <c r="AK1568" t="str">
        <f>VLOOKUP(Sheet1!H1590,Sheet2!$H$2:$J$300,3,FALSE)</f>
        <v>SAC</v>
      </c>
      <c r="AL1568" t="str">
        <f>VLOOKUP(Sheet1!I1590,Sheet2!$H$2:$J$300,3,FALSE)</f>
        <v>PHO</v>
      </c>
      <c r="AM1568" t="str">
        <f>VLOOKUP(Sheet1!J1590,Sheet2!$H$2:$J$300,3,FALSE)</f>
        <v>UTA</v>
      </c>
      <c r="AN1568">
        <f si="241" t="shared"/>
        <v>3</v>
      </c>
      <c r="AO1568">
        <f si="242" t="shared"/>
        <v>1</v>
      </c>
      <c r="AP1568">
        <f si="243" t="shared"/>
        <v>2</v>
      </c>
      <c r="AQ1568">
        <f si="244" t="shared"/>
        <v>3</v>
      </c>
      <c r="AR1568">
        <f si="245" t="shared"/>
        <v>2</v>
      </c>
      <c r="AS1568">
        <f si="246" t="shared"/>
        <v>3</v>
      </c>
      <c r="AT1568">
        <f si="247" t="shared"/>
        <v>1</v>
      </c>
      <c r="AU1568">
        <f si="248" t="shared"/>
        <v>2</v>
      </c>
      <c r="AV1568">
        <f si="249" t="shared"/>
        <v>2</v>
      </c>
      <c r="AW1568">
        <f si="250" t="shared"/>
        <v>3</v>
      </c>
    </row>
    <row r="1569" spans="30:49" x14ac:dyDescent="0.25">
      <c r="AD1569">
        <v>1568</v>
      </c>
      <c r="AE1569" t="str">
        <f>VLOOKUP(Sheet1!B1591,Sheet2!$H$2:$J$300,3,FALSE)</f>
        <v>PHI</v>
      </c>
      <c r="AF1569" t="str">
        <f>VLOOKUP(Sheet1!C1591,Sheet2!$H$2:$J$300,3,FALSE)</f>
        <v>PHI</v>
      </c>
      <c r="AG1569" t="str">
        <f>VLOOKUP(Sheet1!D1591,Sheet2!$H$2:$J$300,3,FALSE)</f>
        <v>UTA</v>
      </c>
      <c r="AH1569" t="str">
        <f>VLOOKUP(Sheet1!E1591,Sheet2!$H$2:$J$300,3,FALSE)</f>
        <v>DEN</v>
      </c>
      <c r="AI1569" t="str">
        <f>VLOOKUP(Sheet1!F1591,Sheet2!$H$2:$J$300,3,FALSE)</f>
        <v>PHO</v>
      </c>
      <c r="AJ1569" t="str">
        <f>VLOOKUP(Sheet1!G1591,Sheet2!$H$2:$J$300,3,FALSE)</f>
        <v>ATL</v>
      </c>
      <c r="AK1569" t="str">
        <f>VLOOKUP(Sheet1!H1591,Sheet2!$H$2:$J$300,3,FALSE)</f>
        <v>ATL</v>
      </c>
      <c r="AL1569" t="str">
        <f>VLOOKUP(Sheet1!I1591,Sheet2!$H$2:$J$300,3,FALSE)</f>
        <v>PHO</v>
      </c>
      <c r="AM1569" t="str">
        <f>VLOOKUP(Sheet1!J1591,Sheet2!$H$2:$J$300,3,FALSE)</f>
        <v>UTA</v>
      </c>
      <c r="AN1569">
        <f si="241" t="shared"/>
        <v>2</v>
      </c>
      <c r="AO1569">
        <f si="242" t="shared"/>
        <v>2</v>
      </c>
      <c r="AP1569">
        <f si="243" t="shared"/>
        <v>2</v>
      </c>
      <c r="AQ1569">
        <f si="244" t="shared"/>
        <v>1</v>
      </c>
      <c r="AR1569">
        <f si="245" t="shared"/>
        <v>2</v>
      </c>
      <c r="AS1569">
        <f si="246" t="shared"/>
        <v>2</v>
      </c>
      <c r="AT1569">
        <f si="247" t="shared"/>
        <v>2</v>
      </c>
      <c r="AU1569">
        <f si="248" t="shared"/>
        <v>2</v>
      </c>
      <c r="AV1569">
        <f si="249" t="shared"/>
        <v>2</v>
      </c>
      <c r="AW1569">
        <f si="250" t="shared"/>
        <v>2</v>
      </c>
    </row>
    <row r="1570" spans="30:49" x14ac:dyDescent="0.25">
      <c r="AD1570">
        <v>1569</v>
      </c>
      <c r="AE1570" t="str">
        <f>VLOOKUP(Sheet1!B1592,Sheet2!$H$2:$J$300,3,FALSE)</f>
        <v>PHI</v>
      </c>
      <c r="AF1570" t="str">
        <f>VLOOKUP(Sheet1!C1592,Sheet2!$H$2:$J$300,3,FALSE)</f>
        <v>SAC</v>
      </c>
      <c r="AG1570" t="str">
        <f>VLOOKUP(Sheet1!D1592,Sheet2!$H$2:$J$300,3,FALSE)</f>
        <v>PHI</v>
      </c>
      <c r="AH1570" t="str">
        <f>VLOOKUP(Sheet1!E1592,Sheet2!$H$2:$J$300,3,FALSE)</f>
        <v>DEN</v>
      </c>
      <c r="AI1570" t="str">
        <f>VLOOKUP(Sheet1!F1592,Sheet2!$H$2:$J$300,3,FALSE)</f>
        <v>PHO</v>
      </c>
      <c r="AJ1570" t="str">
        <f>VLOOKUP(Sheet1!G1592,Sheet2!$H$2:$J$300,3,FALSE)</f>
        <v>PHI</v>
      </c>
      <c r="AK1570" t="str">
        <f>VLOOKUP(Sheet1!H1592,Sheet2!$H$2:$J$300,3,FALSE)</f>
        <v>UTA</v>
      </c>
      <c r="AL1570" t="str">
        <f>VLOOKUP(Sheet1!I1592,Sheet2!$H$2:$J$300,3,FALSE)</f>
        <v>MIN</v>
      </c>
      <c r="AM1570" t="str">
        <f>VLOOKUP(Sheet1!J1592,Sheet2!$H$2:$J$300,3,FALSE)</f>
        <v>MIN</v>
      </c>
      <c r="AN1570">
        <f si="241" t="shared"/>
        <v>3</v>
      </c>
      <c r="AO1570">
        <f si="242" t="shared"/>
        <v>1</v>
      </c>
      <c r="AP1570">
        <f si="243" t="shared"/>
        <v>3</v>
      </c>
      <c r="AQ1570">
        <f si="244" t="shared"/>
        <v>1</v>
      </c>
      <c r="AR1570">
        <f si="245" t="shared"/>
        <v>1</v>
      </c>
      <c r="AS1570">
        <f si="246" t="shared"/>
        <v>3</v>
      </c>
      <c r="AT1570">
        <f si="247" t="shared"/>
        <v>1</v>
      </c>
      <c r="AU1570">
        <f si="248" t="shared"/>
        <v>2</v>
      </c>
      <c r="AV1570">
        <f si="249" t="shared"/>
        <v>2</v>
      </c>
      <c r="AW1570">
        <f si="250" t="shared"/>
        <v>3</v>
      </c>
    </row>
    <row r="1571" spans="30:49" x14ac:dyDescent="0.25">
      <c r="AD1571">
        <v>1570</v>
      </c>
      <c r="AE1571" t="str">
        <f>VLOOKUP(Sheet1!B1593,Sheet2!$H$2:$J$300,3,FALSE)</f>
        <v>PHI</v>
      </c>
      <c r="AF1571" t="str">
        <f>VLOOKUP(Sheet1!C1593,Sheet2!$H$2:$J$300,3,FALSE)</f>
        <v>MIN</v>
      </c>
      <c r="AG1571" t="str">
        <f>VLOOKUP(Sheet1!D1593,Sheet2!$H$2:$J$300,3,FALSE)</f>
        <v>HOU</v>
      </c>
      <c r="AH1571" t="str">
        <f>VLOOKUP(Sheet1!E1593,Sheet2!$H$2:$J$300,3,FALSE)</f>
        <v>DEN</v>
      </c>
      <c r="AI1571" t="str">
        <f>VLOOKUP(Sheet1!F1593,Sheet2!$H$2:$J$300,3,FALSE)</f>
        <v>UTA</v>
      </c>
      <c r="AJ1571" t="str">
        <f>VLOOKUP(Sheet1!G1593,Sheet2!$H$2:$J$300,3,FALSE)</f>
        <v>PHO</v>
      </c>
      <c r="AK1571" t="str">
        <f>VLOOKUP(Sheet1!H1593,Sheet2!$H$2:$J$300,3,FALSE)</f>
        <v>DEN</v>
      </c>
      <c r="AL1571" t="str">
        <f>VLOOKUP(Sheet1!I1593,Sheet2!$H$2:$J$300,3,FALSE)</f>
        <v>UTA</v>
      </c>
      <c r="AM1571" t="str">
        <f>VLOOKUP(Sheet1!J1593,Sheet2!$H$2:$J$300,3,FALSE)</f>
        <v>PHO</v>
      </c>
      <c r="AN1571">
        <f si="241" t="shared"/>
        <v>1</v>
      </c>
      <c r="AO1571">
        <f si="242" t="shared"/>
        <v>1</v>
      </c>
      <c r="AP1571">
        <f si="243" t="shared"/>
        <v>1</v>
      </c>
      <c r="AQ1571">
        <f si="244" t="shared"/>
        <v>2</v>
      </c>
      <c r="AR1571">
        <f si="245" t="shared"/>
        <v>2</v>
      </c>
      <c r="AS1571">
        <f si="246" t="shared"/>
        <v>2</v>
      </c>
      <c r="AT1571">
        <f si="247" t="shared"/>
        <v>2</v>
      </c>
      <c r="AU1571">
        <f si="248" t="shared"/>
        <v>2</v>
      </c>
      <c r="AV1571">
        <f si="249" t="shared"/>
        <v>2</v>
      </c>
      <c r="AW1571">
        <f si="250" t="shared"/>
        <v>2</v>
      </c>
    </row>
    <row r="1572" spans="30:49" x14ac:dyDescent="0.25">
      <c r="AD1572">
        <v>1571</v>
      </c>
      <c r="AE1572" t="str">
        <f>VLOOKUP(Sheet1!B1594,Sheet2!$H$2:$J$300,3,FALSE)</f>
        <v>MIN</v>
      </c>
      <c r="AF1572" t="str">
        <f>VLOOKUP(Sheet1!C1594,Sheet2!$H$2:$J$300,3,FALSE)</f>
        <v>MIN</v>
      </c>
      <c r="AG1572" t="str">
        <f>VLOOKUP(Sheet1!D1594,Sheet2!$H$2:$J$300,3,FALSE)</f>
        <v>PHI</v>
      </c>
      <c r="AH1572" t="str">
        <f>VLOOKUP(Sheet1!E1594,Sheet2!$H$2:$J$300,3,FALSE)</f>
        <v>SAC</v>
      </c>
      <c r="AI1572" t="str">
        <f>VLOOKUP(Sheet1!F1594,Sheet2!$H$2:$J$300,3,FALSE)</f>
        <v>DEN</v>
      </c>
      <c r="AJ1572" t="str">
        <f>VLOOKUP(Sheet1!G1594,Sheet2!$H$2:$J$300,3,FALSE)</f>
        <v>PHO</v>
      </c>
      <c r="AK1572" t="str">
        <f>VLOOKUP(Sheet1!H1594,Sheet2!$H$2:$J$300,3,FALSE)</f>
        <v>ATL</v>
      </c>
      <c r="AL1572" t="str">
        <f>VLOOKUP(Sheet1!I1594,Sheet2!$H$2:$J$300,3,FALSE)</f>
        <v>DEN</v>
      </c>
      <c r="AM1572" t="str">
        <f>VLOOKUP(Sheet1!J1594,Sheet2!$H$2:$J$300,3,FALSE)</f>
        <v>MIN</v>
      </c>
      <c r="AN1572">
        <f si="241" t="shared"/>
        <v>3</v>
      </c>
      <c r="AO1572">
        <f si="242" t="shared"/>
        <v>3</v>
      </c>
      <c r="AP1572">
        <f si="243" t="shared"/>
        <v>1</v>
      </c>
      <c r="AQ1572">
        <f si="244" t="shared"/>
        <v>1</v>
      </c>
      <c r="AR1572">
        <f si="245" t="shared"/>
        <v>2</v>
      </c>
      <c r="AS1572">
        <f si="246" t="shared"/>
        <v>1</v>
      </c>
      <c r="AT1572">
        <f si="247" t="shared"/>
        <v>1</v>
      </c>
      <c r="AU1572">
        <f si="248" t="shared"/>
        <v>2</v>
      </c>
      <c r="AV1572">
        <f si="249" t="shared"/>
        <v>3</v>
      </c>
      <c r="AW1572">
        <f si="250" t="shared"/>
        <v>3</v>
      </c>
    </row>
    <row r="1573" spans="30:49" x14ac:dyDescent="0.25">
      <c r="AD1573">
        <v>1572</v>
      </c>
      <c r="AE1573" t="str">
        <f>VLOOKUP(Sheet1!B1595,Sheet2!$H$2:$J$300,3,FALSE)</f>
        <v>PHI</v>
      </c>
      <c r="AF1573" t="str">
        <f>VLOOKUP(Sheet1!C1595,Sheet2!$H$2:$J$300,3,FALSE)</f>
        <v>MIN</v>
      </c>
      <c r="AG1573" t="str">
        <f>VLOOKUP(Sheet1!D1595,Sheet2!$H$2:$J$300,3,FALSE)</f>
        <v>PHO</v>
      </c>
      <c r="AH1573" t="str">
        <f>VLOOKUP(Sheet1!E1595,Sheet2!$H$2:$J$300,3,FALSE)</f>
        <v>DEN</v>
      </c>
      <c r="AI1573" t="str">
        <f>VLOOKUP(Sheet1!F1595,Sheet2!$H$2:$J$300,3,FALSE)</f>
        <v>UTA</v>
      </c>
      <c r="AJ1573" t="str">
        <f>VLOOKUP(Sheet1!G1595,Sheet2!$H$2:$J$300,3,FALSE)</f>
        <v>HOU</v>
      </c>
      <c r="AK1573" t="str">
        <f>VLOOKUP(Sheet1!H1595,Sheet2!$H$2:$J$300,3,FALSE)</f>
        <v>HOU</v>
      </c>
      <c r="AL1573" t="str">
        <f>VLOOKUP(Sheet1!I1595,Sheet2!$H$2:$J$300,3,FALSE)</f>
        <v>PHO</v>
      </c>
      <c r="AM1573" t="str">
        <f>VLOOKUP(Sheet1!J1595,Sheet2!$H$2:$J$300,3,FALSE)</f>
        <v>UTA</v>
      </c>
      <c r="AN1573">
        <f si="241" t="shared"/>
        <v>1</v>
      </c>
      <c r="AO1573">
        <f si="242" t="shared"/>
        <v>1</v>
      </c>
      <c r="AP1573">
        <f si="243" t="shared"/>
        <v>2</v>
      </c>
      <c r="AQ1573">
        <f si="244" t="shared"/>
        <v>1</v>
      </c>
      <c r="AR1573">
        <f si="245" t="shared"/>
        <v>2</v>
      </c>
      <c r="AS1573">
        <f si="246" t="shared"/>
        <v>2</v>
      </c>
      <c r="AT1573">
        <f si="247" t="shared"/>
        <v>2</v>
      </c>
      <c r="AU1573">
        <f si="248" t="shared"/>
        <v>2</v>
      </c>
      <c r="AV1573">
        <f si="249" t="shared"/>
        <v>2</v>
      </c>
      <c r="AW1573">
        <f si="250" t="shared"/>
        <v>2</v>
      </c>
    </row>
    <row r="1574" spans="30:49" x14ac:dyDescent="0.25">
      <c r="AD1574">
        <v>1573</v>
      </c>
      <c r="AE1574" t="str">
        <f>VLOOKUP(Sheet1!B1596,Sheet2!$H$2:$J$300,3,FALSE)</f>
        <v>PHI</v>
      </c>
      <c r="AF1574" t="str">
        <f>VLOOKUP(Sheet1!C1596,Sheet2!$H$2:$J$300,3,FALSE)</f>
        <v>PHI</v>
      </c>
      <c r="AG1574" t="str">
        <f>VLOOKUP(Sheet1!D1596,Sheet2!$H$2:$J$300,3,FALSE)</f>
        <v>PHO</v>
      </c>
      <c r="AH1574" t="str">
        <f>VLOOKUP(Sheet1!E1596,Sheet2!$H$2:$J$300,3,FALSE)</f>
        <v>PHI</v>
      </c>
      <c r="AI1574" t="str">
        <f>VLOOKUP(Sheet1!F1596,Sheet2!$H$2:$J$300,3,FALSE)</f>
        <v>PHO</v>
      </c>
      <c r="AJ1574" t="str">
        <f>VLOOKUP(Sheet1!G1596,Sheet2!$H$2:$J$300,3,FALSE)</f>
        <v>PHI</v>
      </c>
      <c r="AK1574" t="str">
        <f>VLOOKUP(Sheet1!H1596,Sheet2!$H$2:$J$300,3,FALSE)</f>
        <v>HOU</v>
      </c>
      <c r="AL1574" t="str">
        <f>VLOOKUP(Sheet1!I1596,Sheet2!$H$2:$J$300,3,FALSE)</f>
        <v>SAC</v>
      </c>
      <c r="AM1574" t="str">
        <f>VLOOKUP(Sheet1!J1596,Sheet2!$H$2:$J$300,3,FALSE)</f>
        <v>MIN</v>
      </c>
      <c r="AN1574">
        <f si="241" t="shared"/>
        <v>4</v>
      </c>
      <c r="AO1574">
        <f si="242" t="shared"/>
        <v>4</v>
      </c>
      <c r="AP1574">
        <f si="243" t="shared"/>
        <v>2</v>
      </c>
      <c r="AQ1574">
        <f si="244" t="shared"/>
        <v>4</v>
      </c>
      <c r="AR1574">
        <f si="245" t="shared"/>
        <v>2</v>
      </c>
      <c r="AS1574">
        <f si="246" t="shared"/>
        <v>4</v>
      </c>
      <c r="AT1574">
        <f si="247" t="shared"/>
        <v>1</v>
      </c>
      <c r="AU1574">
        <f si="248" t="shared"/>
        <v>1</v>
      </c>
      <c r="AV1574">
        <f si="249" t="shared"/>
        <v>1</v>
      </c>
      <c r="AW1574">
        <f si="250" t="shared"/>
        <v>4</v>
      </c>
    </row>
    <row r="1575" spans="30:49" x14ac:dyDescent="0.25">
      <c r="AD1575">
        <v>1574</v>
      </c>
      <c r="AE1575" t="str">
        <f>VLOOKUP(Sheet1!B1597,Sheet2!$H$2:$J$300,3,FALSE)</f>
        <v>PHI</v>
      </c>
      <c r="AF1575" t="str">
        <f>VLOOKUP(Sheet1!C1597,Sheet2!$H$2:$J$300,3,FALSE)</f>
        <v>MIN</v>
      </c>
      <c r="AG1575" t="str">
        <f>VLOOKUP(Sheet1!D1597,Sheet2!$H$2:$J$300,3,FALSE)</f>
        <v>SAC</v>
      </c>
      <c r="AH1575" t="str">
        <f>VLOOKUP(Sheet1!E1597,Sheet2!$H$2:$J$300,3,FALSE)</f>
        <v>DEN</v>
      </c>
      <c r="AI1575" t="str">
        <f>VLOOKUP(Sheet1!F1597,Sheet2!$H$2:$J$300,3,FALSE)</f>
        <v>PHO</v>
      </c>
      <c r="AJ1575" t="str">
        <f>VLOOKUP(Sheet1!G1597,Sheet2!$H$2:$J$300,3,FALSE)</f>
        <v>UTA</v>
      </c>
      <c r="AK1575" t="str">
        <f>VLOOKUP(Sheet1!H1597,Sheet2!$H$2:$J$300,3,FALSE)</f>
        <v>SAC</v>
      </c>
      <c r="AL1575" t="str">
        <f>VLOOKUP(Sheet1!I1597,Sheet2!$H$2:$J$300,3,FALSE)</f>
        <v>PHO</v>
      </c>
      <c r="AM1575" t="str">
        <f>VLOOKUP(Sheet1!J1597,Sheet2!$H$2:$J$300,3,FALSE)</f>
        <v>DEN</v>
      </c>
      <c r="AN1575">
        <f si="241" t="shared"/>
        <v>1</v>
      </c>
      <c r="AO1575">
        <f si="242" t="shared"/>
        <v>1</v>
      </c>
      <c r="AP1575">
        <f si="243" t="shared"/>
        <v>2</v>
      </c>
      <c r="AQ1575">
        <f si="244" t="shared"/>
        <v>2</v>
      </c>
      <c r="AR1575">
        <f si="245" t="shared"/>
        <v>2</v>
      </c>
      <c r="AS1575">
        <f si="246" t="shared"/>
        <v>1</v>
      </c>
      <c r="AT1575">
        <f si="247" t="shared"/>
        <v>2</v>
      </c>
      <c r="AU1575">
        <f si="248" t="shared"/>
        <v>2</v>
      </c>
      <c r="AV1575">
        <f si="249" t="shared"/>
        <v>2</v>
      </c>
      <c r="AW1575">
        <f si="250" t="shared"/>
        <v>2</v>
      </c>
    </row>
    <row r="1576" spans="30:49" x14ac:dyDescent="0.25">
      <c r="AD1576">
        <v>1575</v>
      </c>
      <c r="AE1576" t="str">
        <f>VLOOKUP(Sheet1!B1598,Sheet2!$H$2:$J$300,3,FALSE)</f>
        <v>PHI</v>
      </c>
      <c r="AF1576" t="str">
        <f>VLOOKUP(Sheet1!C1598,Sheet2!$H$2:$J$300,3,FALSE)</f>
        <v>PHI</v>
      </c>
      <c r="AG1576" t="str">
        <f>VLOOKUP(Sheet1!D1598,Sheet2!$H$2:$J$300,3,FALSE)</f>
        <v>HOU</v>
      </c>
      <c r="AH1576" t="str">
        <f>VLOOKUP(Sheet1!E1598,Sheet2!$H$2:$J$300,3,FALSE)</f>
        <v>DEN</v>
      </c>
      <c r="AI1576" t="str">
        <f>VLOOKUP(Sheet1!F1598,Sheet2!$H$2:$J$300,3,FALSE)</f>
        <v>PHO</v>
      </c>
      <c r="AJ1576" t="str">
        <f>VLOOKUP(Sheet1!G1598,Sheet2!$H$2:$J$300,3,FALSE)</f>
        <v>UTA</v>
      </c>
      <c r="AK1576" t="str">
        <f>VLOOKUP(Sheet1!H1598,Sheet2!$H$2:$J$300,3,FALSE)</f>
        <v>PHO</v>
      </c>
      <c r="AL1576" t="str">
        <f>VLOOKUP(Sheet1!I1598,Sheet2!$H$2:$J$300,3,FALSE)</f>
        <v>PHO</v>
      </c>
      <c r="AM1576" t="str">
        <f>VLOOKUP(Sheet1!J1598,Sheet2!$H$2:$J$300,3,FALSE)</f>
        <v>PHO</v>
      </c>
      <c r="AN1576">
        <f si="241" t="shared"/>
        <v>2</v>
      </c>
      <c r="AO1576">
        <f si="242" t="shared"/>
        <v>2</v>
      </c>
      <c r="AP1576">
        <f si="243" t="shared"/>
        <v>1</v>
      </c>
      <c r="AQ1576">
        <f si="244" t="shared"/>
        <v>1</v>
      </c>
      <c r="AR1576">
        <f si="245" t="shared"/>
        <v>4</v>
      </c>
      <c r="AS1576">
        <f si="246" t="shared"/>
        <v>1</v>
      </c>
      <c r="AT1576">
        <f si="247" t="shared"/>
        <v>4</v>
      </c>
      <c r="AU1576">
        <f si="248" t="shared"/>
        <v>4</v>
      </c>
      <c r="AV1576">
        <f si="249" t="shared"/>
        <v>4</v>
      </c>
      <c r="AW1576">
        <f si="250" t="shared"/>
        <v>4</v>
      </c>
    </row>
    <row r="1577" spans="30:49" x14ac:dyDescent="0.25">
      <c r="AD1577">
        <v>1576</v>
      </c>
      <c r="AE1577" t="str">
        <f>VLOOKUP(Sheet1!B1599,Sheet2!$H$2:$J$300,3,FALSE)</f>
        <v>PHI</v>
      </c>
      <c r="AF1577" t="str">
        <f>VLOOKUP(Sheet1!C1599,Sheet2!$H$2:$J$300,3,FALSE)</f>
        <v>SAC</v>
      </c>
      <c r="AG1577" t="str">
        <f>VLOOKUP(Sheet1!D1599,Sheet2!$H$2:$J$300,3,FALSE)</f>
        <v>PHO</v>
      </c>
      <c r="AH1577" t="str">
        <f>VLOOKUP(Sheet1!E1599,Sheet2!$H$2:$J$300,3,FALSE)</f>
        <v>MIN</v>
      </c>
      <c r="AI1577" t="str">
        <f>VLOOKUP(Sheet1!F1599,Sheet2!$H$2:$J$300,3,FALSE)</f>
        <v>PHO</v>
      </c>
      <c r="AJ1577" t="str">
        <f>VLOOKUP(Sheet1!G1599,Sheet2!$H$2:$J$300,3,FALSE)</f>
        <v>PHO</v>
      </c>
      <c r="AK1577" t="str">
        <f>VLOOKUP(Sheet1!H1599,Sheet2!$H$2:$J$300,3,FALSE)</f>
        <v>SAC</v>
      </c>
      <c r="AL1577" t="str">
        <f>VLOOKUP(Sheet1!I1599,Sheet2!$H$2:$J$300,3,FALSE)</f>
        <v>DEN</v>
      </c>
      <c r="AM1577" t="str">
        <f>VLOOKUP(Sheet1!J1599,Sheet2!$H$2:$J$300,3,FALSE)</f>
        <v>UTA</v>
      </c>
      <c r="AN1577">
        <f si="241" t="shared"/>
        <v>1</v>
      </c>
      <c r="AO1577">
        <f si="242" t="shared"/>
        <v>2</v>
      </c>
      <c r="AP1577">
        <f si="243" t="shared"/>
        <v>3</v>
      </c>
      <c r="AQ1577">
        <f si="244" t="shared"/>
        <v>1</v>
      </c>
      <c r="AR1577">
        <f si="245" t="shared"/>
        <v>3</v>
      </c>
      <c r="AS1577">
        <f si="246" t="shared"/>
        <v>3</v>
      </c>
      <c r="AT1577">
        <f si="247" t="shared"/>
        <v>2</v>
      </c>
      <c r="AU1577">
        <f si="248" t="shared"/>
        <v>1</v>
      </c>
      <c r="AV1577">
        <f si="249" t="shared"/>
        <v>1</v>
      </c>
      <c r="AW1577">
        <f si="250" t="shared"/>
        <v>3</v>
      </c>
    </row>
    <row r="1578" spans="30:49" x14ac:dyDescent="0.25">
      <c r="AD1578">
        <v>1577</v>
      </c>
      <c r="AE1578" t="str">
        <f>VLOOKUP(Sheet1!B1600,Sheet2!$H$2:$J$300,3,FALSE)</f>
        <v>PHI</v>
      </c>
      <c r="AF1578" t="str">
        <f>VLOOKUP(Sheet1!C1600,Sheet2!$H$2:$J$300,3,FALSE)</f>
        <v>UTA</v>
      </c>
      <c r="AG1578" t="str">
        <f>VLOOKUP(Sheet1!D1600,Sheet2!$H$2:$J$300,3,FALSE)</f>
        <v>PHO</v>
      </c>
      <c r="AH1578" t="str">
        <f>VLOOKUP(Sheet1!E1600,Sheet2!$H$2:$J$300,3,FALSE)</f>
        <v>DEN</v>
      </c>
      <c r="AI1578" t="str">
        <f>VLOOKUP(Sheet1!F1600,Sheet2!$H$2:$J$300,3,FALSE)</f>
        <v>ATL</v>
      </c>
      <c r="AJ1578" t="str">
        <f>VLOOKUP(Sheet1!G1600,Sheet2!$H$2:$J$300,3,FALSE)</f>
        <v>UTA</v>
      </c>
      <c r="AK1578" t="str">
        <f>VLOOKUP(Sheet1!H1600,Sheet2!$H$2:$J$300,3,FALSE)</f>
        <v>SAC</v>
      </c>
      <c r="AL1578" t="str">
        <f>VLOOKUP(Sheet1!I1600,Sheet2!$H$2:$J$300,3,FALSE)</f>
        <v>DEN</v>
      </c>
      <c r="AM1578" t="str">
        <f>VLOOKUP(Sheet1!J1600,Sheet2!$H$2:$J$300,3,FALSE)</f>
        <v>DEN</v>
      </c>
      <c r="AN1578">
        <f ref="AN1578:AN1641" si="251" t="shared">COUNTIF($AE1578:$AM1578,AE1578)</f>
        <v>1</v>
      </c>
      <c r="AO1578">
        <f ref="AO1578:AO1641" si="252" t="shared">COUNTIF($AE1578:$AM1578,AF1578)</f>
        <v>2</v>
      </c>
      <c r="AP1578">
        <f ref="AP1578:AP1641" si="253" t="shared">COUNTIF($AE1578:$AM1578,AG1578)</f>
        <v>1</v>
      </c>
      <c r="AQ1578">
        <f ref="AQ1578:AQ1641" si="254" t="shared">COUNTIF($AE1578:$AM1578,AH1578)</f>
        <v>3</v>
      </c>
      <c r="AR1578">
        <f ref="AR1578:AR1641" si="255" t="shared">COUNTIF($AE1578:$AM1578,AI1578)</f>
        <v>1</v>
      </c>
      <c r="AS1578">
        <f ref="AS1578:AS1641" si="256" t="shared">COUNTIF($AE1578:$AM1578,AJ1578)</f>
        <v>2</v>
      </c>
      <c r="AT1578">
        <f ref="AT1578:AT1641" si="257" t="shared">COUNTIF($AE1578:$AM1578,AK1578)</f>
        <v>1</v>
      </c>
      <c r="AU1578">
        <f ref="AU1578:AU1641" si="258" t="shared">COUNTIF($AE1578:$AM1578,AL1578)</f>
        <v>3</v>
      </c>
      <c r="AV1578">
        <f ref="AV1578:AV1641" si="259" t="shared">COUNTIF($AE1578:$AM1578,AM1578)</f>
        <v>3</v>
      </c>
      <c r="AW1578">
        <f ref="AW1578:AW1641" si="260" t="shared">MAX(AN1578:AV1578)</f>
        <v>3</v>
      </c>
    </row>
    <row r="1579" spans="30:49" x14ac:dyDescent="0.25">
      <c r="AD1579">
        <v>1578</v>
      </c>
      <c r="AE1579" t="str">
        <f>VLOOKUP(Sheet1!B1601,Sheet2!$H$2:$J$300,3,FALSE)</f>
        <v>PHI</v>
      </c>
      <c r="AF1579" t="str">
        <f>VLOOKUP(Sheet1!C1601,Sheet2!$H$2:$J$300,3,FALSE)</f>
        <v>ATL</v>
      </c>
      <c r="AG1579" t="str">
        <f>VLOOKUP(Sheet1!D1601,Sheet2!$H$2:$J$300,3,FALSE)</f>
        <v>PHO</v>
      </c>
      <c r="AH1579" t="str">
        <f>VLOOKUP(Sheet1!E1601,Sheet2!$H$2:$J$300,3,FALSE)</f>
        <v>DEN</v>
      </c>
      <c r="AI1579" t="str">
        <f>VLOOKUP(Sheet1!F1601,Sheet2!$H$2:$J$300,3,FALSE)</f>
        <v>DEN</v>
      </c>
      <c r="AJ1579" t="str">
        <f>VLOOKUP(Sheet1!G1601,Sheet2!$H$2:$J$300,3,FALSE)</f>
        <v>PHO</v>
      </c>
      <c r="AK1579" t="str">
        <f>VLOOKUP(Sheet1!H1601,Sheet2!$H$2:$J$300,3,FALSE)</f>
        <v>DEN</v>
      </c>
      <c r="AL1579" t="str">
        <f>VLOOKUP(Sheet1!I1601,Sheet2!$H$2:$J$300,3,FALSE)</f>
        <v>MIN</v>
      </c>
      <c r="AM1579" t="str">
        <f>VLOOKUP(Sheet1!J1601,Sheet2!$H$2:$J$300,3,FALSE)</f>
        <v>MIN</v>
      </c>
      <c r="AN1579">
        <f si="251" t="shared"/>
        <v>1</v>
      </c>
      <c r="AO1579">
        <f si="252" t="shared"/>
        <v>1</v>
      </c>
      <c r="AP1579">
        <f si="253" t="shared"/>
        <v>2</v>
      </c>
      <c r="AQ1579">
        <f si="254" t="shared"/>
        <v>3</v>
      </c>
      <c r="AR1579">
        <f si="255" t="shared"/>
        <v>3</v>
      </c>
      <c r="AS1579">
        <f si="256" t="shared"/>
        <v>2</v>
      </c>
      <c r="AT1579">
        <f si="257" t="shared"/>
        <v>3</v>
      </c>
      <c r="AU1579">
        <f si="258" t="shared"/>
        <v>2</v>
      </c>
      <c r="AV1579">
        <f si="259" t="shared"/>
        <v>2</v>
      </c>
      <c r="AW1579">
        <f si="260" t="shared"/>
        <v>3</v>
      </c>
    </row>
    <row r="1580" spans="30:49" x14ac:dyDescent="0.25">
      <c r="AD1580">
        <v>1579</v>
      </c>
      <c r="AE1580" t="str">
        <f>VLOOKUP(Sheet1!B1602,Sheet2!$H$2:$J$300,3,FALSE)</f>
        <v>PHI</v>
      </c>
      <c r="AF1580" t="str">
        <f>VLOOKUP(Sheet1!C1602,Sheet2!$H$2:$J$300,3,FALSE)</f>
        <v>ATL</v>
      </c>
      <c r="AG1580" t="str">
        <f>VLOOKUP(Sheet1!D1602,Sheet2!$H$2:$J$300,3,FALSE)</f>
        <v>PHO</v>
      </c>
      <c r="AH1580" t="str">
        <f>VLOOKUP(Sheet1!E1602,Sheet2!$H$2:$J$300,3,FALSE)</f>
        <v>DEN</v>
      </c>
      <c r="AI1580" t="str">
        <f>VLOOKUP(Sheet1!F1602,Sheet2!$H$2:$J$300,3,FALSE)</f>
        <v>PHO</v>
      </c>
      <c r="AJ1580" t="str">
        <f>VLOOKUP(Sheet1!G1602,Sheet2!$H$2:$J$300,3,FALSE)</f>
        <v>PHI</v>
      </c>
      <c r="AK1580" t="str">
        <f>VLOOKUP(Sheet1!H1602,Sheet2!$H$2:$J$300,3,FALSE)</f>
        <v>DEN</v>
      </c>
      <c r="AL1580" t="str">
        <f>VLOOKUP(Sheet1!I1602,Sheet2!$H$2:$J$300,3,FALSE)</f>
        <v>DEN</v>
      </c>
      <c r="AM1580" t="str">
        <f>VLOOKUP(Sheet1!J1602,Sheet2!$H$2:$J$300,3,FALSE)</f>
        <v>MIN</v>
      </c>
      <c r="AN1580">
        <f si="251" t="shared"/>
        <v>2</v>
      </c>
      <c r="AO1580">
        <f si="252" t="shared"/>
        <v>1</v>
      </c>
      <c r="AP1580">
        <f si="253" t="shared"/>
        <v>2</v>
      </c>
      <c r="AQ1580">
        <f si="254" t="shared"/>
        <v>3</v>
      </c>
      <c r="AR1580">
        <f si="255" t="shared"/>
        <v>2</v>
      </c>
      <c r="AS1580">
        <f si="256" t="shared"/>
        <v>2</v>
      </c>
      <c r="AT1580">
        <f si="257" t="shared"/>
        <v>3</v>
      </c>
      <c r="AU1580">
        <f si="258" t="shared"/>
        <v>3</v>
      </c>
      <c r="AV1580">
        <f si="259" t="shared"/>
        <v>1</v>
      </c>
      <c r="AW1580">
        <f si="260" t="shared"/>
        <v>3</v>
      </c>
    </row>
    <row r="1581" spans="30:49" x14ac:dyDescent="0.25">
      <c r="AD1581">
        <v>1580</v>
      </c>
      <c r="AE1581" t="str">
        <f>VLOOKUP(Sheet1!B1603,Sheet2!$H$2:$J$300,3,FALSE)</f>
        <v>PHO</v>
      </c>
      <c r="AF1581" t="str">
        <f>VLOOKUP(Sheet1!C1603,Sheet2!$H$2:$J$300,3,FALSE)</f>
        <v>ATL</v>
      </c>
      <c r="AG1581" t="str">
        <f>VLOOKUP(Sheet1!D1603,Sheet2!$H$2:$J$300,3,FALSE)</f>
        <v>HOU</v>
      </c>
      <c r="AH1581" t="str">
        <f>VLOOKUP(Sheet1!E1603,Sheet2!$H$2:$J$300,3,FALSE)</f>
        <v>DEN</v>
      </c>
      <c r="AI1581" t="str">
        <f>VLOOKUP(Sheet1!F1603,Sheet2!$H$2:$J$300,3,FALSE)</f>
        <v>PHO</v>
      </c>
      <c r="AJ1581" t="str">
        <f>VLOOKUP(Sheet1!G1603,Sheet2!$H$2:$J$300,3,FALSE)</f>
        <v>PHI</v>
      </c>
      <c r="AK1581" t="str">
        <f>VLOOKUP(Sheet1!H1603,Sheet2!$H$2:$J$300,3,FALSE)</f>
        <v>HOU</v>
      </c>
      <c r="AL1581" t="str">
        <f>VLOOKUP(Sheet1!I1603,Sheet2!$H$2:$J$300,3,FALSE)</f>
        <v>DEN</v>
      </c>
      <c r="AM1581" t="str">
        <f>VLOOKUP(Sheet1!J1603,Sheet2!$H$2:$J$300,3,FALSE)</f>
        <v>MIN</v>
      </c>
      <c r="AN1581">
        <f si="251" t="shared"/>
        <v>2</v>
      </c>
      <c r="AO1581">
        <f si="252" t="shared"/>
        <v>1</v>
      </c>
      <c r="AP1581">
        <f si="253" t="shared"/>
        <v>2</v>
      </c>
      <c r="AQ1581">
        <f si="254" t="shared"/>
        <v>2</v>
      </c>
      <c r="AR1581">
        <f si="255" t="shared"/>
        <v>2</v>
      </c>
      <c r="AS1581">
        <f si="256" t="shared"/>
        <v>1</v>
      </c>
      <c r="AT1581">
        <f si="257" t="shared"/>
        <v>2</v>
      </c>
      <c r="AU1581">
        <f si="258" t="shared"/>
        <v>2</v>
      </c>
      <c r="AV1581">
        <f si="259" t="shared"/>
        <v>1</v>
      </c>
      <c r="AW1581">
        <f si="260" t="shared"/>
        <v>2</v>
      </c>
    </row>
    <row r="1582" spans="30:49" x14ac:dyDescent="0.25">
      <c r="AD1582">
        <v>1581</v>
      </c>
      <c r="AE1582" t="str">
        <f>VLOOKUP(Sheet1!B1604,Sheet2!$H$2:$J$300,3,FALSE)</f>
        <v>PHI</v>
      </c>
      <c r="AF1582" t="str">
        <f>VLOOKUP(Sheet1!C1604,Sheet2!$H$2:$J$300,3,FALSE)</f>
        <v>MIN</v>
      </c>
      <c r="AG1582" t="str">
        <f>VLOOKUP(Sheet1!D1604,Sheet2!$H$2:$J$300,3,FALSE)</f>
        <v>PHO</v>
      </c>
      <c r="AH1582" t="str">
        <f>VLOOKUP(Sheet1!E1604,Sheet2!$H$2:$J$300,3,FALSE)</f>
        <v>DEN</v>
      </c>
      <c r="AI1582" t="str">
        <f>VLOOKUP(Sheet1!F1604,Sheet2!$H$2:$J$300,3,FALSE)</f>
        <v>DEN</v>
      </c>
      <c r="AJ1582" t="str">
        <f>VLOOKUP(Sheet1!G1604,Sheet2!$H$2:$J$300,3,FALSE)</f>
        <v>PHI</v>
      </c>
      <c r="AK1582" t="str">
        <f>VLOOKUP(Sheet1!H1604,Sheet2!$H$2:$J$300,3,FALSE)</f>
        <v>SAC</v>
      </c>
      <c r="AL1582" t="str">
        <f>VLOOKUP(Sheet1!I1604,Sheet2!$H$2:$J$300,3,FALSE)</f>
        <v>DEN</v>
      </c>
      <c r="AM1582" t="str">
        <f>VLOOKUP(Sheet1!J1604,Sheet2!$H$2:$J$300,3,FALSE)</f>
        <v>DEN</v>
      </c>
      <c r="AN1582">
        <f si="251" t="shared"/>
        <v>2</v>
      </c>
      <c r="AO1582">
        <f si="252" t="shared"/>
        <v>1</v>
      </c>
      <c r="AP1582">
        <f si="253" t="shared"/>
        <v>1</v>
      </c>
      <c r="AQ1582">
        <f si="254" t="shared"/>
        <v>4</v>
      </c>
      <c r="AR1582">
        <f si="255" t="shared"/>
        <v>4</v>
      </c>
      <c r="AS1582">
        <f si="256" t="shared"/>
        <v>2</v>
      </c>
      <c r="AT1582">
        <f si="257" t="shared"/>
        <v>1</v>
      </c>
      <c r="AU1582">
        <f si="258" t="shared"/>
        <v>4</v>
      </c>
      <c r="AV1582">
        <f si="259" t="shared"/>
        <v>4</v>
      </c>
      <c r="AW1582">
        <f si="260" t="shared"/>
        <v>4</v>
      </c>
    </row>
    <row r="1583" spans="30:49" x14ac:dyDescent="0.25">
      <c r="AD1583">
        <v>1582</v>
      </c>
      <c r="AE1583" t="str">
        <f>VLOOKUP(Sheet1!B1605,Sheet2!$H$2:$J$300,3,FALSE)</f>
        <v>SAC</v>
      </c>
      <c r="AF1583" t="str">
        <f>VLOOKUP(Sheet1!C1605,Sheet2!$H$2:$J$300,3,FALSE)</f>
        <v>PHI</v>
      </c>
      <c r="AG1583" t="str">
        <f>VLOOKUP(Sheet1!D1605,Sheet2!$H$2:$J$300,3,FALSE)</f>
        <v>PHO</v>
      </c>
      <c r="AH1583" t="str">
        <f>VLOOKUP(Sheet1!E1605,Sheet2!$H$2:$J$300,3,FALSE)</f>
        <v>DEN</v>
      </c>
      <c r="AI1583" t="str">
        <f>VLOOKUP(Sheet1!F1605,Sheet2!$H$2:$J$300,3,FALSE)</f>
        <v>UTA</v>
      </c>
      <c r="AJ1583" t="str">
        <f>VLOOKUP(Sheet1!G1605,Sheet2!$H$2:$J$300,3,FALSE)</f>
        <v>UTA</v>
      </c>
      <c r="AK1583" t="str">
        <f>VLOOKUP(Sheet1!H1605,Sheet2!$H$2:$J$300,3,FALSE)</f>
        <v>HOU</v>
      </c>
      <c r="AL1583" t="str">
        <f>VLOOKUP(Sheet1!I1605,Sheet2!$H$2:$J$300,3,FALSE)</f>
        <v>PHO</v>
      </c>
      <c r="AM1583" t="str">
        <f>VLOOKUP(Sheet1!J1605,Sheet2!$H$2:$J$300,3,FALSE)</f>
        <v>PHI</v>
      </c>
      <c r="AN1583">
        <f si="251" t="shared"/>
        <v>1</v>
      </c>
      <c r="AO1583">
        <f si="252" t="shared"/>
        <v>2</v>
      </c>
      <c r="AP1583">
        <f si="253" t="shared"/>
        <v>2</v>
      </c>
      <c r="AQ1583">
        <f si="254" t="shared"/>
        <v>1</v>
      </c>
      <c r="AR1583">
        <f si="255" t="shared"/>
        <v>2</v>
      </c>
      <c r="AS1583">
        <f si="256" t="shared"/>
        <v>2</v>
      </c>
      <c r="AT1583">
        <f si="257" t="shared"/>
        <v>1</v>
      </c>
      <c r="AU1583">
        <f si="258" t="shared"/>
        <v>2</v>
      </c>
      <c r="AV1583">
        <f si="259" t="shared"/>
        <v>2</v>
      </c>
      <c r="AW1583">
        <f si="260" t="shared"/>
        <v>2</v>
      </c>
    </row>
    <row r="1584" spans="30:49" x14ac:dyDescent="0.25">
      <c r="AD1584">
        <v>1583</v>
      </c>
      <c r="AE1584" t="str">
        <f>VLOOKUP(Sheet1!B1606,Sheet2!$H$2:$J$300,3,FALSE)</f>
        <v>SAC</v>
      </c>
      <c r="AF1584" t="str">
        <f>VLOOKUP(Sheet1!C1606,Sheet2!$H$2:$J$300,3,FALSE)</f>
        <v>ATL</v>
      </c>
      <c r="AG1584" t="str">
        <f>VLOOKUP(Sheet1!D1606,Sheet2!$H$2:$J$300,3,FALSE)</f>
        <v>PHO</v>
      </c>
      <c r="AH1584" t="str">
        <f>VLOOKUP(Sheet1!E1606,Sheet2!$H$2:$J$300,3,FALSE)</f>
        <v>MIN</v>
      </c>
      <c r="AI1584" t="str">
        <f>VLOOKUP(Sheet1!F1606,Sheet2!$H$2:$J$300,3,FALSE)</f>
        <v>PHO</v>
      </c>
      <c r="AJ1584" t="str">
        <f>VLOOKUP(Sheet1!G1606,Sheet2!$H$2:$J$300,3,FALSE)</f>
        <v>HOU</v>
      </c>
      <c r="AK1584" t="str">
        <f>VLOOKUP(Sheet1!H1606,Sheet2!$H$2:$J$300,3,FALSE)</f>
        <v>ATL</v>
      </c>
      <c r="AL1584" t="str">
        <f>VLOOKUP(Sheet1!I1606,Sheet2!$H$2:$J$300,3,FALSE)</f>
        <v>PHO</v>
      </c>
      <c r="AM1584" t="str">
        <f>VLOOKUP(Sheet1!J1606,Sheet2!$H$2:$J$300,3,FALSE)</f>
        <v>MIN</v>
      </c>
      <c r="AN1584">
        <f si="251" t="shared"/>
        <v>1</v>
      </c>
      <c r="AO1584">
        <f si="252" t="shared"/>
        <v>2</v>
      </c>
      <c r="AP1584">
        <f si="253" t="shared"/>
        <v>3</v>
      </c>
      <c r="AQ1584">
        <f si="254" t="shared"/>
        <v>2</v>
      </c>
      <c r="AR1584">
        <f si="255" t="shared"/>
        <v>3</v>
      </c>
      <c r="AS1584">
        <f si="256" t="shared"/>
        <v>1</v>
      </c>
      <c r="AT1584">
        <f si="257" t="shared"/>
        <v>2</v>
      </c>
      <c r="AU1584">
        <f si="258" t="shared"/>
        <v>3</v>
      </c>
      <c r="AV1584">
        <f si="259" t="shared"/>
        <v>2</v>
      </c>
      <c r="AW1584">
        <f si="260" t="shared"/>
        <v>3</v>
      </c>
    </row>
    <row r="1585" spans="30:49" x14ac:dyDescent="0.25">
      <c r="AD1585">
        <v>1584</v>
      </c>
      <c r="AE1585" t="str">
        <f>VLOOKUP(Sheet1!B1607,Sheet2!$H$2:$J$300,3,FALSE)</f>
        <v>PHI</v>
      </c>
      <c r="AF1585" t="str">
        <f>VLOOKUP(Sheet1!C1607,Sheet2!$H$2:$J$300,3,FALSE)</f>
        <v>MIN</v>
      </c>
      <c r="AG1585" t="str">
        <f>VLOOKUP(Sheet1!D1607,Sheet2!$H$2:$J$300,3,FALSE)</f>
        <v>PHI</v>
      </c>
      <c r="AH1585" t="str">
        <f>VLOOKUP(Sheet1!E1607,Sheet2!$H$2:$J$300,3,FALSE)</f>
        <v>SAC</v>
      </c>
      <c r="AI1585" t="str">
        <f>VLOOKUP(Sheet1!F1607,Sheet2!$H$2:$J$300,3,FALSE)</f>
        <v>ATL</v>
      </c>
      <c r="AJ1585" t="str">
        <f>VLOOKUP(Sheet1!G1607,Sheet2!$H$2:$J$300,3,FALSE)</f>
        <v>PHI</v>
      </c>
      <c r="AK1585" t="str">
        <f>VLOOKUP(Sheet1!H1607,Sheet2!$H$2:$J$300,3,FALSE)</f>
        <v>HOU</v>
      </c>
      <c r="AL1585" t="str">
        <f>VLOOKUP(Sheet1!I1607,Sheet2!$H$2:$J$300,3,FALSE)</f>
        <v>DEN</v>
      </c>
      <c r="AM1585" t="str">
        <f>VLOOKUP(Sheet1!J1607,Sheet2!$H$2:$J$300,3,FALSE)</f>
        <v>MIN</v>
      </c>
      <c r="AN1585">
        <f si="251" t="shared"/>
        <v>3</v>
      </c>
      <c r="AO1585">
        <f si="252" t="shared"/>
        <v>2</v>
      </c>
      <c r="AP1585">
        <f si="253" t="shared"/>
        <v>3</v>
      </c>
      <c r="AQ1585">
        <f si="254" t="shared"/>
        <v>1</v>
      </c>
      <c r="AR1585">
        <f si="255" t="shared"/>
        <v>1</v>
      </c>
      <c r="AS1585">
        <f si="256" t="shared"/>
        <v>3</v>
      </c>
      <c r="AT1585">
        <f si="257" t="shared"/>
        <v>1</v>
      </c>
      <c r="AU1585">
        <f si="258" t="shared"/>
        <v>1</v>
      </c>
      <c r="AV1585">
        <f si="259" t="shared"/>
        <v>2</v>
      </c>
      <c r="AW1585">
        <f si="260" t="shared"/>
        <v>3</v>
      </c>
    </row>
    <row r="1586" spans="30:49" x14ac:dyDescent="0.25">
      <c r="AD1586">
        <v>1585</v>
      </c>
      <c r="AE1586" t="str">
        <f>VLOOKUP(Sheet1!B1608,Sheet2!$H$2:$J$300,3,FALSE)</f>
        <v>PHI</v>
      </c>
      <c r="AF1586" t="str">
        <f>VLOOKUP(Sheet1!C1608,Sheet2!$H$2:$J$300,3,FALSE)</f>
        <v>UTA</v>
      </c>
      <c r="AG1586" t="str">
        <f>VLOOKUP(Sheet1!D1608,Sheet2!$H$2:$J$300,3,FALSE)</f>
        <v>PHO</v>
      </c>
      <c r="AH1586" t="str">
        <f>VLOOKUP(Sheet1!E1608,Sheet2!$H$2:$J$300,3,FALSE)</f>
        <v>DEN</v>
      </c>
      <c r="AI1586" t="str">
        <f>VLOOKUP(Sheet1!F1608,Sheet2!$H$2:$J$300,3,FALSE)</f>
        <v>PHO</v>
      </c>
      <c r="AJ1586" t="str">
        <f>VLOOKUP(Sheet1!G1608,Sheet2!$H$2:$J$300,3,FALSE)</f>
        <v>UTA</v>
      </c>
      <c r="AK1586" t="str">
        <f>VLOOKUP(Sheet1!H1608,Sheet2!$H$2:$J$300,3,FALSE)</f>
        <v>PHO</v>
      </c>
      <c r="AL1586" t="str">
        <f>VLOOKUP(Sheet1!I1608,Sheet2!$H$2:$J$300,3,FALSE)</f>
        <v>MIN</v>
      </c>
      <c r="AM1586" t="str">
        <f>VLOOKUP(Sheet1!J1608,Sheet2!$H$2:$J$300,3,FALSE)</f>
        <v>UTA</v>
      </c>
      <c r="AN1586">
        <f si="251" t="shared"/>
        <v>1</v>
      </c>
      <c r="AO1586">
        <f si="252" t="shared"/>
        <v>3</v>
      </c>
      <c r="AP1586">
        <f si="253" t="shared"/>
        <v>3</v>
      </c>
      <c r="AQ1586">
        <f si="254" t="shared"/>
        <v>1</v>
      </c>
      <c r="AR1586">
        <f si="255" t="shared"/>
        <v>3</v>
      </c>
      <c r="AS1586">
        <f si="256" t="shared"/>
        <v>3</v>
      </c>
      <c r="AT1586">
        <f si="257" t="shared"/>
        <v>3</v>
      </c>
      <c r="AU1586">
        <f si="258" t="shared"/>
        <v>1</v>
      </c>
      <c r="AV1586">
        <f si="259" t="shared"/>
        <v>3</v>
      </c>
      <c r="AW1586">
        <f si="260" t="shared"/>
        <v>3</v>
      </c>
    </row>
    <row r="1587" spans="30:49" x14ac:dyDescent="0.25">
      <c r="AD1587">
        <v>1586</v>
      </c>
      <c r="AE1587" t="str">
        <f>VLOOKUP(Sheet1!B1609,Sheet2!$H$2:$J$300,3,FALSE)</f>
        <v>PHI</v>
      </c>
      <c r="AF1587" t="str">
        <f>VLOOKUP(Sheet1!C1609,Sheet2!$H$2:$J$300,3,FALSE)</f>
        <v>MIN</v>
      </c>
      <c r="AG1587" t="str">
        <f>VLOOKUP(Sheet1!D1609,Sheet2!$H$2:$J$300,3,FALSE)</f>
        <v>MIN</v>
      </c>
      <c r="AH1587" t="str">
        <f>VLOOKUP(Sheet1!E1609,Sheet2!$H$2:$J$300,3,FALSE)</f>
        <v>DEN</v>
      </c>
      <c r="AI1587" t="str">
        <f>VLOOKUP(Sheet1!F1609,Sheet2!$H$2:$J$300,3,FALSE)</f>
        <v>DEN</v>
      </c>
      <c r="AJ1587" t="str">
        <f>VLOOKUP(Sheet1!G1609,Sheet2!$H$2:$J$300,3,FALSE)</f>
        <v>PHO</v>
      </c>
      <c r="AK1587" t="str">
        <f>VLOOKUP(Sheet1!H1609,Sheet2!$H$2:$J$300,3,FALSE)</f>
        <v>SAC</v>
      </c>
      <c r="AL1587" t="str">
        <f>VLOOKUP(Sheet1!I1609,Sheet2!$H$2:$J$300,3,FALSE)</f>
        <v>PHO</v>
      </c>
      <c r="AM1587" t="str">
        <f>VLOOKUP(Sheet1!J1609,Sheet2!$H$2:$J$300,3,FALSE)</f>
        <v>MIN</v>
      </c>
      <c r="AN1587">
        <f si="251" t="shared"/>
        <v>1</v>
      </c>
      <c r="AO1587">
        <f si="252" t="shared"/>
        <v>3</v>
      </c>
      <c r="AP1587">
        <f si="253" t="shared"/>
        <v>3</v>
      </c>
      <c r="AQ1587">
        <f si="254" t="shared"/>
        <v>2</v>
      </c>
      <c r="AR1587">
        <f si="255" t="shared"/>
        <v>2</v>
      </c>
      <c r="AS1587">
        <f si="256" t="shared"/>
        <v>2</v>
      </c>
      <c r="AT1587">
        <f si="257" t="shared"/>
        <v>1</v>
      </c>
      <c r="AU1587">
        <f si="258" t="shared"/>
        <v>2</v>
      </c>
      <c r="AV1587">
        <f si="259" t="shared"/>
        <v>3</v>
      </c>
      <c r="AW1587">
        <f si="260" t="shared"/>
        <v>3</v>
      </c>
    </row>
    <row r="1588" spans="30:49" x14ac:dyDescent="0.25">
      <c r="AD1588">
        <v>1587</v>
      </c>
      <c r="AE1588" t="str">
        <f>VLOOKUP(Sheet1!B1610,Sheet2!$H$2:$J$300,3,FALSE)</f>
        <v>PHI</v>
      </c>
      <c r="AF1588" t="str">
        <f>VLOOKUP(Sheet1!C1610,Sheet2!$H$2:$J$300,3,FALSE)</f>
        <v>ATL</v>
      </c>
      <c r="AG1588" t="str">
        <f>VLOOKUP(Sheet1!D1610,Sheet2!$H$2:$J$300,3,FALSE)</f>
        <v>HOU</v>
      </c>
      <c r="AH1588" t="str">
        <f>VLOOKUP(Sheet1!E1610,Sheet2!$H$2:$J$300,3,FALSE)</f>
        <v>DEN</v>
      </c>
      <c r="AI1588" t="str">
        <f>VLOOKUP(Sheet1!F1610,Sheet2!$H$2:$J$300,3,FALSE)</f>
        <v>PHO</v>
      </c>
      <c r="AJ1588" t="str">
        <f>VLOOKUP(Sheet1!G1610,Sheet2!$H$2:$J$300,3,FALSE)</f>
        <v>UTA</v>
      </c>
      <c r="AK1588" t="str">
        <f>VLOOKUP(Sheet1!H1610,Sheet2!$H$2:$J$300,3,FALSE)</f>
        <v>DEN</v>
      </c>
      <c r="AL1588" t="str">
        <f>VLOOKUP(Sheet1!I1610,Sheet2!$H$2:$J$300,3,FALSE)</f>
        <v>DEN</v>
      </c>
      <c r="AM1588" t="str">
        <f>VLOOKUP(Sheet1!J1610,Sheet2!$H$2:$J$300,3,FALSE)</f>
        <v>MIN</v>
      </c>
      <c r="AN1588">
        <f si="251" t="shared"/>
        <v>1</v>
      </c>
      <c r="AO1588">
        <f si="252" t="shared"/>
        <v>1</v>
      </c>
      <c r="AP1588">
        <f si="253" t="shared"/>
        <v>1</v>
      </c>
      <c r="AQ1588">
        <f si="254" t="shared"/>
        <v>3</v>
      </c>
      <c r="AR1588">
        <f si="255" t="shared"/>
        <v>1</v>
      </c>
      <c r="AS1588">
        <f si="256" t="shared"/>
        <v>1</v>
      </c>
      <c r="AT1588">
        <f si="257" t="shared"/>
        <v>3</v>
      </c>
      <c r="AU1588">
        <f si="258" t="shared"/>
        <v>3</v>
      </c>
      <c r="AV1588">
        <f si="259" t="shared"/>
        <v>1</v>
      </c>
      <c r="AW1588">
        <f si="260" t="shared"/>
        <v>3</v>
      </c>
    </row>
    <row r="1589" spans="30:49" x14ac:dyDescent="0.25">
      <c r="AD1589">
        <v>1588</v>
      </c>
      <c r="AE1589" t="str">
        <f>VLOOKUP(Sheet1!B1611,Sheet2!$H$2:$J$300,3,FALSE)</f>
        <v>PHI</v>
      </c>
      <c r="AF1589" t="str">
        <f>VLOOKUP(Sheet1!C1611,Sheet2!$H$2:$J$300,3,FALSE)</f>
        <v>SAC</v>
      </c>
      <c r="AG1589" t="str">
        <f>VLOOKUP(Sheet1!D1611,Sheet2!$H$2:$J$300,3,FALSE)</f>
        <v>HOU</v>
      </c>
      <c r="AH1589" t="str">
        <f>VLOOKUP(Sheet1!E1611,Sheet2!$H$2:$J$300,3,FALSE)</f>
        <v>DEN</v>
      </c>
      <c r="AI1589" t="str">
        <f>VLOOKUP(Sheet1!F1611,Sheet2!$H$2:$J$300,3,FALSE)</f>
        <v>PHO</v>
      </c>
      <c r="AJ1589" t="str">
        <f>VLOOKUP(Sheet1!G1611,Sheet2!$H$2:$J$300,3,FALSE)</f>
        <v>MIN</v>
      </c>
      <c r="AK1589" t="str">
        <f>VLOOKUP(Sheet1!H1611,Sheet2!$H$2:$J$300,3,FALSE)</f>
        <v>MIN</v>
      </c>
      <c r="AL1589" t="str">
        <f>VLOOKUP(Sheet1!I1611,Sheet2!$H$2:$J$300,3,FALSE)</f>
        <v>DEN</v>
      </c>
      <c r="AM1589" t="str">
        <f>VLOOKUP(Sheet1!J1611,Sheet2!$H$2:$J$300,3,FALSE)</f>
        <v>PHO</v>
      </c>
      <c r="AN1589">
        <f si="251" t="shared"/>
        <v>1</v>
      </c>
      <c r="AO1589">
        <f si="252" t="shared"/>
        <v>1</v>
      </c>
      <c r="AP1589">
        <f si="253" t="shared"/>
        <v>1</v>
      </c>
      <c r="AQ1589">
        <f si="254" t="shared"/>
        <v>2</v>
      </c>
      <c r="AR1589">
        <f si="255" t="shared"/>
        <v>2</v>
      </c>
      <c r="AS1589">
        <f si="256" t="shared"/>
        <v>2</v>
      </c>
      <c r="AT1589">
        <f si="257" t="shared"/>
        <v>2</v>
      </c>
      <c r="AU1589">
        <f si="258" t="shared"/>
        <v>2</v>
      </c>
      <c r="AV1589">
        <f si="259" t="shared"/>
        <v>2</v>
      </c>
      <c r="AW1589">
        <f si="260" t="shared"/>
        <v>2</v>
      </c>
    </row>
    <row r="1590" spans="30:49" x14ac:dyDescent="0.25">
      <c r="AD1590">
        <v>1589</v>
      </c>
      <c r="AE1590" t="str">
        <f>VLOOKUP(Sheet1!B1612,Sheet2!$H$2:$J$300,3,FALSE)</f>
        <v>PHI</v>
      </c>
      <c r="AF1590" t="str">
        <f>VLOOKUP(Sheet1!C1612,Sheet2!$H$2:$J$300,3,FALSE)</f>
        <v>MIN</v>
      </c>
      <c r="AG1590" t="str">
        <f>VLOOKUP(Sheet1!D1612,Sheet2!$H$2:$J$300,3,FALSE)</f>
        <v>DEN</v>
      </c>
      <c r="AH1590" t="str">
        <f>VLOOKUP(Sheet1!E1612,Sheet2!$H$2:$J$300,3,FALSE)</f>
        <v>HOU</v>
      </c>
      <c r="AI1590" t="str">
        <f>VLOOKUP(Sheet1!F1612,Sheet2!$H$2:$J$300,3,FALSE)</f>
        <v>DEN</v>
      </c>
      <c r="AJ1590" t="str">
        <f>VLOOKUP(Sheet1!G1612,Sheet2!$H$2:$J$300,3,FALSE)</f>
        <v>PHO</v>
      </c>
      <c r="AK1590" t="str">
        <f>VLOOKUP(Sheet1!H1612,Sheet2!$H$2:$J$300,3,FALSE)</f>
        <v>HOU</v>
      </c>
      <c r="AL1590" t="str">
        <f>VLOOKUP(Sheet1!I1612,Sheet2!$H$2:$J$300,3,FALSE)</f>
        <v>ATL</v>
      </c>
      <c r="AM1590" t="str">
        <f>VLOOKUP(Sheet1!J1612,Sheet2!$H$2:$J$300,3,FALSE)</f>
        <v>PHI</v>
      </c>
      <c r="AN1590">
        <f si="251" t="shared"/>
        <v>2</v>
      </c>
      <c r="AO1590">
        <f si="252" t="shared"/>
        <v>1</v>
      </c>
      <c r="AP1590">
        <f si="253" t="shared"/>
        <v>2</v>
      </c>
      <c r="AQ1590">
        <f si="254" t="shared"/>
        <v>2</v>
      </c>
      <c r="AR1590">
        <f si="255" t="shared"/>
        <v>2</v>
      </c>
      <c r="AS1590">
        <f si="256" t="shared"/>
        <v>1</v>
      </c>
      <c r="AT1590">
        <f si="257" t="shared"/>
        <v>2</v>
      </c>
      <c r="AU1590">
        <f si="258" t="shared"/>
        <v>1</v>
      </c>
      <c r="AV1590">
        <f si="259" t="shared"/>
        <v>2</v>
      </c>
      <c r="AW1590">
        <f si="260" t="shared"/>
        <v>2</v>
      </c>
    </row>
    <row r="1591" spans="30:49" x14ac:dyDescent="0.25">
      <c r="AD1591">
        <v>1590</v>
      </c>
      <c r="AE1591" t="str">
        <f>VLOOKUP(Sheet1!B1613,Sheet2!$H$2:$J$300,3,FALSE)</f>
        <v>PHI</v>
      </c>
      <c r="AF1591" t="str">
        <f>VLOOKUP(Sheet1!C1613,Sheet2!$H$2:$J$300,3,FALSE)</f>
        <v>PHI</v>
      </c>
      <c r="AG1591" t="str">
        <f>VLOOKUP(Sheet1!D1613,Sheet2!$H$2:$J$300,3,FALSE)</f>
        <v>PHO</v>
      </c>
      <c r="AH1591" t="str">
        <f>VLOOKUP(Sheet1!E1613,Sheet2!$H$2:$J$300,3,FALSE)</f>
        <v>DEN</v>
      </c>
      <c r="AI1591" t="str">
        <f>VLOOKUP(Sheet1!F1613,Sheet2!$H$2:$J$300,3,FALSE)</f>
        <v>PHO</v>
      </c>
      <c r="AJ1591" t="str">
        <f>VLOOKUP(Sheet1!G1613,Sheet2!$H$2:$J$300,3,FALSE)</f>
        <v>UTA</v>
      </c>
      <c r="AK1591" t="str">
        <f>VLOOKUP(Sheet1!H1613,Sheet2!$H$2:$J$300,3,FALSE)</f>
        <v>SAC</v>
      </c>
      <c r="AL1591" t="str">
        <f>VLOOKUP(Sheet1!I1613,Sheet2!$H$2:$J$300,3,FALSE)</f>
        <v>PHO</v>
      </c>
      <c r="AM1591" t="str">
        <f>VLOOKUP(Sheet1!J1613,Sheet2!$H$2:$J$300,3,FALSE)</f>
        <v>DEN</v>
      </c>
      <c r="AN1591">
        <f si="251" t="shared"/>
        <v>2</v>
      </c>
      <c r="AO1591">
        <f si="252" t="shared"/>
        <v>2</v>
      </c>
      <c r="AP1591">
        <f si="253" t="shared"/>
        <v>3</v>
      </c>
      <c r="AQ1591">
        <f si="254" t="shared"/>
        <v>2</v>
      </c>
      <c r="AR1591">
        <f si="255" t="shared"/>
        <v>3</v>
      </c>
      <c r="AS1591">
        <f si="256" t="shared"/>
        <v>1</v>
      </c>
      <c r="AT1591">
        <f si="257" t="shared"/>
        <v>1</v>
      </c>
      <c r="AU1591">
        <f si="258" t="shared"/>
        <v>3</v>
      </c>
      <c r="AV1591">
        <f si="259" t="shared"/>
        <v>2</v>
      </c>
      <c r="AW1591">
        <f si="260" t="shared"/>
        <v>3</v>
      </c>
    </row>
    <row r="1592" spans="30:49" x14ac:dyDescent="0.25">
      <c r="AD1592">
        <v>1591</v>
      </c>
      <c r="AE1592" t="str">
        <f>VLOOKUP(Sheet1!B1614,Sheet2!$H$2:$J$300,3,FALSE)</f>
        <v>PHI</v>
      </c>
      <c r="AF1592" t="str">
        <f>VLOOKUP(Sheet1!C1614,Sheet2!$H$2:$J$300,3,FALSE)</f>
        <v>PHO</v>
      </c>
      <c r="AG1592" t="str">
        <f>VLOOKUP(Sheet1!D1614,Sheet2!$H$2:$J$300,3,FALSE)</f>
        <v>PHO</v>
      </c>
      <c r="AH1592" t="str">
        <f>VLOOKUP(Sheet1!E1614,Sheet2!$H$2:$J$300,3,FALSE)</f>
        <v>PHI</v>
      </c>
      <c r="AI1592" t="str">
        <f>VLOOKUP(Sheet1!F1614,Sheet2!$H$2:$J$300,3,FALSE)</f>
        <v>DEN</v>
      </c>
      <c r="AJ1592" t="str">
        <f>VLOOKUP(Sheet1!G1614,Sheet2!$H$2:$J$300,3,FALSE)</f>
        <v>PHO</v>
      </c>
      <c r="AK1592" t="str">
        <f>VLOOKUP(Sheet1!H1614,Sheet2!$H$2:$J$300,3,FALSE)</f>
        <v>PHO</v>
      </c>
      <c r="AL1592" t="str">
        <f>VLOOKUP(Sheet1!I1614,Sheet2!$H$2:$J$300,3,FALSE)</f>
        <v>ATL</v>
      </c>
      <c r="AM1592" t="str">
        <f>VLOOKUP(Sheet1!J1614,Sheet2!$H$2:$J$300,3,FALSE)</f>
        <v>PHO</v>
      </c>
      <c r="AN1592">
        <f si="251" t="shared"/>
        <v>2</v>
      </c>
      <c r="AO1592">
        <f si="252" t="shared"/>
        <v>5</v>
      </c>
      <c r="AP1592">
        <f si="253" t="shared"/>
        <v>5</v>
      </c>
      <c r="AQ1592">
        <f si="254" t="shared"/>
        <v>2</v>
      </c>
      <c r="AR1592">
        <f si="255" t="shared"/>
        <v>1</v>
      </c>
      <c r="AS1592">
        <f si="256" t="shared"/>
        <v>5</v>
      </c>
      <c r="AT1592">
        <f si="257" t="shared"/>
        <v>5</v>
      </c>
      <c r="AU1592">
        <f si="258" t="shared"/>
        <v>1</v>
      </c>
      <c r="AV1592">
        <f si="259" t="shared"/>
        <v>5</v>
      </c>
      <c r="AW1592">
        <f si="260" t="shared"/>
        <v>5</v>
      </c>
    </row>
    <row r="1593" spans="30:49" x14ac:dyDescent="0.25">
      <c r="AD1593">
        <v>1592</v>
      </c>
      <c r="AE1593" t="str">
        <f>VLOOKUP(Sheet1!B1615,Sheet2!$H$2:$J$300,3,FALSE)</f>
        <v>PHI</v>
      </c>
      <c r="AF1593" t="str">
        <f>VLOOKUP(Sheet1!C1615,Sheet2!$H$2:$J$300,3,FALSE)</f>
        <v>MIN</v>
      </c>
      <c r="AG1593" t="str">
        <f>VLOOKUP(Sheet1!D1615,Sheet2!$H$2:$J$300,3,FALSE)</f>
        <v>PHO</v>
      </c>
      <c r="AH1593" t="str">
        <f>VLOOKUP(Sheet1!E1615,Sheet2!$H$2:$J$300,3,FALSE)</f>
        <v>DEN</v>
      </c>
      <c r="AI1593" t="str">
        <f>VLOOKUP(Sheet1!F1615,Sheet2!$H$2:$J$300,3,FALSE)</f>
        <v>PHO</v>
      </c>
      <c r="AJ1593" t="str">
        <f>VLOOKUP(Sheet1!G1615,Sheet2!$H$2:$J$300,3,FALSE)</f>
        <v>UTA</v>
      </c>
      <c r="AK1593" t="str">
        <f>VLOOKUP(Sheet1!H1615,Sheet2!$H$2:$J$300,3,FALSE)</f>
        <v>SAC</v>
      </c>
      <c r="AL1593" t="str">
        <f>VLOOKUP(Sheet1!I1615,Sheet2!$H$2:$J$300,3,FALSE)</f>
        <v>PHO</v>
      </c>
      <c r="AM1593" t="str">
        <f>VLOOKUP(Sheet1!J1615,Sheet2!$H$2:$J$300,3,FALSE)</f>
        <v>PHI</v>
      </c>
      <c r="AN1593">
        <f si="251" t="shared"/>
        <v>2</v>
      </c>
      <c r="AO1593">
        <f si="252" t="shared"/>
        <v>1</v>
      </c>
      <c r="AP1593">
        <f si="253" t="shared"/>
        <v>3</v>
      </c>
      <c r="AQ1593">
        <f si="254" t="shared"/>
        <v>1</v>
      </c>
      <c r="AR1593">
        <f si="255" t="shared"/>
        <v>3</v>
      </c>
      <c r="AS1593">
        <f si="256" t="shared"/>
        <v>1</v>
      </c>
      <c r="AT1593">
        <f si="257" t="shared"/>
        <v>1</v>
      </c>
      <c r="AU1593">
        <f si="258" t="shared"/>
        <v>3</v>
      </c>
      <c r="AV1593">
        <f si="259" t="shared"/>
        <v>2</v>
      </c>
      <c r="AW1593">
        <f si="260" t="shared"/>
        <v>3</v>
      </c>
    </row>
    <row r="1594" spans="30:49" x14ac:dyDescent="0.25">
      <c r="AD1594">
        <v>1593</v>
      </c>
      <c r="AE1594" t="str">
        <f>VLOOKUP(Sheet1!B1616,Sheet2!$H$2:$J$300,3,FALSE)</f>
        <v>PHI</v>
      </c>
      <c r="AF1594" t="str">
        <f>VLOOKUP(Sheet1!C1616,Sheet2!$H$2:$J$300,3,FALSE)</f>
        <v>ATL</v>
      </c>
      <c r="AG1594" t="str">
        <f>VLOOKUP(Sheet1!D1616,Sheet2!$H$2:$J$300,3,FALSE)</f>
        <v>PHO</v>
      </c>
      <c r="AH1594" t="str">
        <f>VLOOKUP(Sheet1!E1616,Sheet2!$H$2:$J$300,3,FALSE)</f>
        <v>DEN</v>
      </c>
      <c r="AI1594" t="str">
        <f>VLOOKUP(Sheet1!F1616,Sheet2!$H$2:$J$300,3,FALSE)</f>
        <v>DEN</v>
      </c>
      <c r="AJ1594" t="str">
        <f>VLOOKUP(Sheet1!G1616,Sheet2!$H$2:$J$300,3,FALSE)</f>
        <v>UTA</v>
      </c>
      <c r="AK1594" t="str">
        <f>VLOOKUP(Sheet1!H1616,Sheet2!$H$2:$J$300,3,FALSE)</f>
        <v>HOU</v>
      </c>
      <c r="AL1594" t="str">
        <f>VLOOKUP(Sheet1!I1616,Sheet2!$H$2:$J$300,3,FALSE)</f>
        <v>DEN</v>
      </c>
      <c r="AM1594" t="str">
        <f>VLOOKUP(Sheet1!J1616,Sheet2!$H$2:$J$300,3,FALSE)</f>
        <v>ATL</v>
      </c>
      <c r="AN1594">
        <f si="251" t="shared"/>
        <v>1</v>
      </c>
      <c r="AO1594">
        <f si="252" t="shared"/>
        <v>2</v>
      </c>
      <c r="AP1594">
        <f si="253" t="shared"/>
        <v>1</v>
      </c>
      <c r="AQ1594">
        <f si="254" t="shared"/>
        <v>3</v>
      </c>
      <c r="AR1594">
        <f si="255" t="shared"/>
        <v>3</v>
      </c>
      <c r="AS1594">
        <f si="256" t="shared"/>
        <v>1</v>
      </c>
      <c r="AT1594">
        <f si="257" t="shared"/>
        <v>1</v>
      </c>
      <c r="AU1594">
        <f si="258" t="shared"/>
        <v>3</v>
      </c>
      <c r="AV1594">
        <f si="259" t="shared"/>
        <v>2</v>
      </c>
      <c r="AW1594">
        <f si="260" t="shared"/>
        <v>3</v>
      </c>
    </row>
    <row r="1595" spans="30:49" x14ac:dyDescent="0.25">
      <c r="AD1595">
        <v>1594</v>
      </c>
      <c r="AE1595" t="str">
        <f>VLOOKUP(Sheet1!B1617,Sheet2!$H$2:$J$300,3,FALSE)</f>
        <v>PHI</v>
      </c>
      <c r="AF1595" t="str">
        <f>VLOOKUP(Sheet1!C1617,Sheet2!$H$2:$J$300,3,FALSE)</f>
        <v>PHI</v>
      </c>
      <c r="AG1595" t="str">
        <f>VLOOKUP(Sheet1!D1617,Sheet2!$H$2:$J$300,3,FALSE)</f>
        <v>PHI</v>
      </c>
      <c r="AH1595" t="str">
        <f>VLOOKUP(Sheet1!E1617,Sheet2!$H$2:$J$300,3,FALSE)</f>
        <v>DEN</v>
      </c>
      <c r="AI1595" t="str">
        <f>VLOOKUP(Sheet1!F1617,Sheet2!$H$2:$J$300,3,FALSE)</f>
        <v>PHO</v>
      </c>
      <c r="AJ1595" t="str">
        <f>VLOOKUP(Sheet1!G1617,Sheet2!$H$2:$J$300,3,FALSE)</f>
        <v>ATL</v>
      </c>
      <c r="AK1595" t="str">
        <f>VLOOKUP(Sheet1!H1617,Sheet2!$H$2:$J$300,3,FALSE)</f>
        <v>PHO</v>
      </c>
      <c r="AL1595" t="str">
        <f>VLOOKUP(Sheet1!I1617,Sheet2!$H$2:$J$300,3,FALSE)</f>
        <v>HOU</v>
      </c>
      <c r="AM1595" t="str">
        <f>VLOOKUP(Sheet1!J1617,Sheet2!$H$2:$J$300,3,FALSE)</f>
        <v>DEN</v>
      </c>
      <c r="AN1595">
        <f si="251" t="shared"/>
        <v>3</v>
      </c>
      <c r="AO1595">
        <f si="252" t="shared"/>
        <v>3</v>
      </c>
      <c r="AP1595">
        <f si="253" t="shared"/>
        <v>3</v>
      </c>
      <c r="AQ1595">
        <f si="254" t="shared"/>
        <v>2</v>
      </c>
      <c r="AR1595">
        <f si="255" t="shared"/>
        <v>2</v>
      </c>
      <c r="AS1595">
        <f si="256" t="shared"/>
        <v>1</v>
      </c>
      <c r="AT1595">
        <f si="257" t="shared"/>
        <v>2</v>
      </c>
      <c r="AU1595">
        <f si="258" t="shared"/>
        <v>1</v>
      </c>
      <c r="AV1595">
        <f si="259" t="shared"/>
        <v>2</v>
      </c>
      <c r="AW1595">
        <f si="260" t="shared"/>
        <v>3</v>
      </c>
    </row>
    <row r="1596" spans="30:49" x14ac:dyDescent="0.25">
      <c r="AD1596">
        <v>1595</v>
      </c>
      <c r="AE1596" t="str">
        <f>VLOOKUP(Sheet1!B1618,Sheet2!$H$2:$J$300,3,FALSE)</f>
        <v>ATL</v>
      </c>
      <c r="AF1596" t="str">
        <f>VLOOKUP(Sheet1!C1618,Sheet2!$H$2:$J$300,3,FALSE)</f>
        <v>ATL</v>
      </c>
      <c r="AG1596" t="str">
        <f>VLOOKUP(Sheet1!D1618,Sheet2!$H$2:$J$300,3,FALSE)</f>
        <v>HOU</v>
      </c>
      <c r="AH1596" t="str">
        <f>VLOOKUP(Sheet1!E1618,Sheet2!$H$2:$J$300,3,FALSE)</f>
        <v>DEN</v>
      </c>
      <c r="AI1596" t="str">
        <f>VLOOKUP(Sheet1!F1618,Sheet2!$H$2:$J$300,3,FALSE)</f>
        <v>PHO</v>
      </c>
      <c r="AJ1596" t="str">
        <f>VLOOKUP(Sheet1!G1618,Sheet2!$H$2:$J$300,3,FALSE)</f>
        <v>HOU</v>
      </c>
      <c r="AK1596" t="str">
        <f>VLOOKUP(Sheet1!H1618,Sheet2!$H$2:$J$300,3,FALSE)</f>
        <v>SAC</v>
      </c>
      <c r="AL1596" t="str">
        <f>VLOOKUP(Sheet1!I1618,Sheet2!$H$2:$J$300,3,FALSE)</f>
        <v>DEN</v>
      </c>
      <c r="AM1596" t="str">
        <f>VLOOKUP(Sheet1!J1618,Sheet2!$H$2:$J$300,3,FALSE)</f>
        <v>UTA</v>
      </c>
      <c r="AN1596">
        <f si="251" t="shared"/>
        <v>2</v>
      </c>
      <c r="AO1596">
        <f si="252" t="shared"/>
        <v>2</v>
      </c>
      <c r="AP1596">
        <f si="253" t="shared"/>
        <v>2</v>
      </c>
      <c r="AQ1596">
        <f si="254" t="shared"/>
        <v>2</v>
      </c>
      <c r="AR1596">
        <f si="255" t="shared"/>
        <v>1</v>
      </c>
      <c r="AS1596">
        <f si="256" t="shared"/>
        <v>2</v>
      </c>
      <c r="AT1596">
        <f si="257" t="shared"/>
        <v>1</v>
      </c>
      <c r="AU1596">
        <f si="258" t="shared"/>
        <v>2</v>
      </c>
      <c r="AV1596">
        <f si="259" t="shared"/>
        <v>1</v>
      </c>
      <c r="AW1596">
        <f si="260" t="shared"/>
        <v>2</v>
      </c>
    </row>
    <row r="1597" spans="30:49" x14ac:dyDescent="0.25">
      <c r="AD1597">
        <v>1596</v>
      </c>
      <c r="AE1597" t="str">
        <f>VLOOKUP(Sheet1!B1619,Sheet2!$H$2:$J$300,3,FALSE)</f>
        <v>PHI</v>
      </c>
      <c r="AF1597" t="str">
        <f>VLOOKUP(Sheet1!C1619,Sheet2!$H$2:$J$300,3,FALSE)</f>
        <v>SAC</v>
      </c>
      <c r="AG1597" t="str">
        <f>VLOOKUP(Sheet1!D1619,Sheet2!$H$2:$J$300,3,FALSE)</f>
        <v>PHI</v>
      </c>
      <c r="AH1597" t="str">
        <f>VLOOKUP(Sheet1!E1619,Sheet2!$H$2:$J$300,3,FALSE)</f>
        <v>DEN</v>
      </c>
      <c r="AI1597" t="str">
        <f>VLOOKUP(Sheet1!F1619,Sheet2!$H$2:$J$300,3,FALSE)</f>
        <v>PHO</v>
      </c>
      <c r="AJ1597" t="str">
        <f>VLOOKUP(Sheet1!G1619,Sheet2!$H$2:$J$300,3,FALSE)</f>
        <v>ATL</v>
      </c>
      <c r="AK1597" t="str">
        <f>VLOOKUP(Sheet1!H1619,Sheet2!$H$2:$J$300,3,FALSE)</f>
        <v>HOU</v>
      </c>
      <c r="AL1597" t="str">
        <f>VLOOKUP(Sheet1!I1619,Sheet2!$H$2:$J$300,3,FALSE)</f>
        <v>DEN</v>
      </c>
      <c r="AM1597" t="str">
        <f>VLOOKUP(Sheet1!J1619,Sheet2!$H$2:$J$300,3,FALSE)</f>
        <v>PHO</v>
      </c>
      <c r="AN1597">
        <f si="251" t="shared"/>
        <v>2</v>
      </c>
      <c r="AO1597">
        <f si="252" t="shared"/>
        <v>1</v>
      </c>
      <c r="AP1597">
        <f si="253" t="shared"/>
        <v>2</v>
      </c>
      <c r="AQ1597">
        <f si="254" t="shared"/>
        <v>2</v>
      </c>
      <c r="AR1597">
        <f si="255" t="shared"/>
        <v>2</v>
      </c>
      <c r="AS1597">
        <f si="256" t="shared"/>
        <v>1</v>
      </c>
      <c r="AT1597">
        <f si="257" t="shared"/>
        <v>1</v>
      </c>
      <c r="AU1597">
        <f si="258" t="shared"/>
        <v>2</v>
      </c>
      <c r="AV1597">
        <f si="259" t="shared"/>
        <v>2</v>
      </c>
      <c r="AW1597">
        <f si="260" t="shared"/>
        <v>2</v>
      </c>
    </row>
    <row r="1598" spans="30:49" x14ac:dyDescent="0.25">
      <c r="AD1598">
        <v>1597</v>
      </c>
      <c r="AE1598" t="str">
        <f>VLOOKUP(Sheet1!B1620,Sheet2!$H$2:$J$300,3,FALSE)</f>
        <v>PHI</v>
      </c>
      <c r="AF1598" t="str">
        <f>VLOOKUP(Sheet1!C1620,Sheet2!$H$2:$J$300,3,FALSE)</f>
        <v>PHI</v>
      </c>
      <c r="AG1598" t="str">
        <f>VLOOKUP(Sheet1!D1620,Sheet2!$H$2:$J$300,3,FALSE)</f>
        <v>PHO</v>
      </c>
      <c r="AH1598" t="str">
        <f>VLOOKUP(Sheet1!E1620,Sheet2!$H$2:$J$300,3,FALSE)</f>
        <v>DEN</v>
      </c>
      <c r="AI1598" t="str">
        <f>VLOOKUP(Sheet1!F1620,Sheet2!$H$2:$J$300,3,FALSE)</f>
        <v>PHO</v>
      </c>
      <c r="AJ1598" t="str">
        <f>VLOOKUP(Sheet1!G1620,Sheet2!$H$2:$J$300,3,FALSE)</f>
        <v>UTA</v>
      </c>
      <c r="AK1598" t="str">
        <f>VLOOKUP(Sheet1!H1620,Sheet2!$H$2:$J$300,3,FALSE)</f>
        <v>ATL</v>
      </c>
      <c r="AL1598" t="str">
        <f>VLOOKUP(Sheet1!I1620,Sheet2!$H$2:$J$300,3,FALSE)</f>
        <v>PHO</v>
      </c>
      <c r="AM1598" t="str">
        <f>VLOOKUP(Sheet1!J1620,Sheet2!$H$2:$J$300,3,FALSE)</f>
        <v>MIN</v>
      </c>
      <c r="AN1598">
        <f si="251" t="shared"/>
        <v>2</v>
      </c>
      <c r="AO1598">
        <f si="252" t="shared"/>
        <v>2</v>
      </c>
      <c r="AP1598">
        <f si="253" t="shared"/>
        <v>3</v>
      </c>
      <c r="AQ1598">
        <f si="254" t="shared"/>
        <v>1</v>
      </c>
      <c r="AR1598">
        <f si="255" t="shared"/>
        <v>3</v>
      </c>
      <c r="AS1598">
        <f si="256" t="shared"/>
        <v>1</v>
      </c>
      <c r="AT1598">
        <f si="257" t="shared"/>
        <v>1</v>
      </c>
      <c r="AU1598">
        <f si="258" t="shared"/>
        <v>3</v>
      </c>
      <c r="AV1598">
        <f si="259" t="shared"/>
        <v>1</v>
      </c>
      <c r="AW1598">
        <f si="260" t="shared"/>
        <v>3</v>
      </c>
    </row>
    <row r="1599" spans="30:49" x14ac:dyDescent="0.25">
      <c r="AD1599">
        <v>1598</v>
      </c>
      <c r="AE1599" t="str">
        <f>VLOOKUP(Sheet1!B1621,Sheet2!$H$2:$J$300,3,FALSE)</f>
        <v>PHI</v>
      </c>
      <c r="AF1599" t="str">
        <f>VLOOKUP(Sheet1!C1621,Sheet2!$H$2:$J$300,3,FALSE)</f>
        <v>PHI</v>
      </c>
      <c r="AG1599" t="str">
        <f>VLOOKUP(Sheet1!D1621,Sheet2!$H$2:$J$300,3,FALSE)</f>
        <v>UTA</v>
      </c>
      <c r="AH1599" t="str">
        <f>VLOOKUP(Sheet1!E1621,Sheet2!$H$2:$J$300,3,FALSE)</f>
        <v>DEN</v>
      </c>
      <c r="AI1599" t="str">
        <f>VLOOKUP(Sheet1!F1621,Sheet2!$H$2:$J$300,3,FALSE)</f>
        <v>DEN</v>
      </c>
      <c r="AJ1599" t="str">
        <f>VLOOKUP(Sheet1!G1621,Sheet2!$H$2:$J$300,3,FALSE)</f>
        <v>UTA</v>
      </c>
      <c r="AK1599" t="str">
        <f>VLOOKUP(Sheet1!H1621,Sheet2!$H$2:$J$300,3,FALSE)</f>
        <v>DEN</v>
      </c>
      <c r="AL1599" t="str">
        <f>VLOOKUP(Sheet1!I1621,Sheet2!$H$2:$J$300,3,FALSE)</f>
        <v>UTA</v>
      </c>
      <c r="AM1599" t="str">
        <f>VLOOKUP(Sheet1!J1621,Sheet2!$H$2:$J$300,3,FALSE)</f>
        <v>PHI</v>
      </c>
      <c r="AN1599">
        <f si="251" t="shared"/>
        <v>3</v>
      </c>
      <c r="AO1599">
        <f si="252" t="shared"/>
        <v>3</v>
      </c>
      <c r="AP1599">
        <f si="253" t="shared"/>
        <v>3</v>
      </c>
      <c r="AQ1599">
        <f si="254" t="shared"/>
        <v>3</v>
      </c>
      <c r="AR1599">
        <f si="255" t="shared"/>
        <v>3</v>
      </c>
      <c r="AS1599">
        <f si="256" t="shared"/>
        <v>3</v>
      </c>
      <c r="AT1599">
        <f si="257" t="shared"/>
        <v>3</v>
      </c>
      <c r="AU1599">
        <f si="258" t="shared"/>
        <v>3</v>
      </c>
      <c r="AV1599">
        <f si="259" t="shared"/>
        <v>3</v>
      </c>
      <c r="AW1599">
        <f si="260" t="shared"/>
        <v>3</v>
      </c>
    </row>
    <row r="1600" spans="30:49" x14ac:dyDescent="0.25">
      <c r="AD1600">
        <v>1599</v>
      </c>
      <c r="AE1600" t="str">
        <f>VLOOKUP(Sheet1!B1622,Sheet2!$H$2:$J$300,3,FALSE)</f>
        <v>PHI</v>
      </c>
      <c r="AF1600" t="str">
        <f>VLOOKUP(Sheet1!C1622,Sheet2!$H$2:$J$300,3,FALSE)</f>
        <v>SAC</v>
      </c>
      <c r="AG1600" t="str">
        <f>VLOOKUP(Sheet1!D1622,Sheet2!$H$2:$J$300,3,FALSE)</f>
        <v>UTA</v>
      </c>
      <c r="AH1600" t="str">
        <f>VLOOKUP(Sheet1!E1622,Sheet2!$H$2:$J$300,3,FALSE)</f>
        <v>DEN</v>
      </c>
      <c r="AI1600" t="str">
        <f>VLOOKUP(Sheet1!F1622,Sheet2!$H$2:$J$300,3,FALSE)</f>
        <v>PHI</v>
      </c>
      <c r="AJ1600" t="str">
        <f>VLOOKUP(Sheet1!G1622,Sheet2!$H$2:$J$300,3,FALSE)</f>
        <v>HOU</v>
      </c>
      <c r="AK1600" t="str">
        <f>VLOOKUP(Sheet1!H1622,Sheet2!$H$2:$J$300,3,FALSE)</f>
        <v>HOU</v>
      </c>
      <c r="AL1600" t="str">
        <f>VLOOKUP(Sheet1!I1622,Sheet2!$H$2:$J$300,3,FALSE)</f>
        <v>PHO</v>
      </c>
      <c r="AM1600" t="str">
        <f>VLOOKUP(Sheet1!J1622,Sheet2!$H$2:$J$300,3,FALSE)</f>
        <v>UTA</v>
      </c>
      <c r="AN1600">
        <f si="251" t="shared"/>
        <v>2</v>
      </c>
      <c r="AO1600">
        <f si="252" t="shared"/>
        <v>1</v>
      </c>
      <c r="AP1600">
        <f si="253" t="shared"/>
        <v>2</v>
      </c>
      <c r="AQ1600">
        <f si="254" t="shared"/>
        <v>1</v>
      </c>
      <c r="AR1600">
        <f si="255" t="shared"/>
        <v>2</v>
      </c>
      <c r="AS1600">
        <f si="256" t="shared"/>
        <v>2</v>
      </c>
      <c r="AT1600">
        <f si="257" t="shared"/>
        <v>2</v>
      </c>
      <c r="AU1600">
        <f si="258" t="shared"/>
        <v>1</v>
      </c>
      <c r="AV1600">
        <f si="259" t="shared"/>
        <v>2</v>
      </c>
      <c r="AW1600">
        <f si="260" t="shared"/>
        <v>2</v>
      </c>
    </row>
    <row r="1601" spans="30:49" x14ac:dyDescent="0.25">
      <c r="AD1601">
        <v>1600</v>
      </c>
      <c r="AE1601" t="str">
        <f>VLOOKUP(Sheet1!B1623,Sheet2!$H$2:$J$300,3,FALSE)</f>
        <v>PHI</v>
      </c>
      <c r="AF1601" t="str">
        <f>VLOOKUP(Sheet1!C1623,Sheet2!$H$2:$J$300,3,FALSE)</f>
        <v>ATL</v>
      </c>
      <c r="AG1601" t="str">
        <f>VLOOKUP(Sheet1!D1623,Sheet2!$H$2:$J$300,3,FALSE)</f>
        <v>DEN</v>
      </c>
      <c r="AH1601" t="str">
        <f>VLOOKUP(Sheet1!E1623,Sheet2!$H$2:$J$300,3,FALSE)</f>
        <v>DEN</v>
      </c>
      <c r="AI1601" t="str">
        <f>VLOOKUP(Sheet1!F1623,Sheet2!$H$2:$J$300,3,FALSE)</f>
        <v>ATL</v>
      </c>
      <c r="AJ1601" t="str">
        <f>VLOOKUP(Sheet1!G1623,Sheet2!$H$2:$J$300,3,FALSE)</f>
        <v>MIN</v>
      </c>
      <c r="AK1601" t="str">
        <f>VLOOKUP(Sheet1!H1623,Sheet2!$H$2:$J$300,3,FALSE)</f>
        <v>HOU</v>
      </c>
      <c r="AL1601" t="str">
        <f>VLOOKUP(Sheet1!I1623,Sheet2!$H$2:$J$300,3,FALSE)</f>
        <v>DEN</v>
      </c>
      <c r="AM1601" t="str">
        <f>VLOOKUP(Sheet1!J1623,Sheet2!$H$2:$J$300,3,FALSE)</f>
        <v>PHI</v>
      </c>
      <c r="AN1601">
        <f si="251" t="shared"/>
        <v>2</v>
      </c>
      <c r="AO1601">
        <f si="252" t="shared"/>
        <v>2</v>
      </c>
      <c r="AP1601">
        <f si="253" t="shared"/>
        <v>3</v>
      </c>
      <c r="AQ1601">
        <f si="254" t="shared"/>
        <v>3</v>
      </c>
      <c r="AR1601">
        <f si="255" t="shared"/>
        <v>2</v>
      </c>
      <c r="AS1601">
        <f si="256" t="shared"/>
        <v>1</v>
      </c>
      <c r="AT1601">
        <f si="257" t="shared"/>
        <v>1</v>
      </c>
      <c r="AU1601">
        <f si="258" t="shared"/>
        <v>3</v>
      </c>
      <c r="AV1601">
        <f si="259" t="shared"/>
        <v>2</v>
      </c>
      <c r="AW1601">
        <f si="260" t="shared"/>
        <v>3</v>
      </c>
    </row>
    <row r="1602" spans="30:49" x14ac:dyDescent="0.25">
      <c r="AD1602">
        <v>1601</v>
      </c>
      <c r="AE1602" t="str">
        <f>VLOOKUP(Sheet1!B1624,Sheet2!$H$2:$J$300,3,FALSE)</f>
        <v>SAC</v>
      </c>
      <c r="AF1602" t="str">
        <f>VLOOKUP(Sheet1!C1624,Sheet2!$H$2:$J$300,3,FALSE)</f>
        <v>UTA</v>
      </c>
      <c r="AG1602" t="str">
        <f>VLOOKUP(Sheet1!D1624,Sheet2!$H$2:$J$300,3,FALSE)</f>
        <v>PHO</v>
      </c>
      <c r="AH1602" t="str">
        <f>VLOOKUP(Sheet1!E1624,Sheet2!$H$2:$J$300,3,FALSE)</f>
        <v>DEN</v>
      </c>
      <c r="AI1602" t="str">
        <f>VLOOKUP(Sheet1!F1624,Sheet2!$H$2:$J$300,3,FALSE)</f>
        <v>PHO</v>
      </c>
      <c r="AJ1602" t="str">
        <f>VLOOKUP(Sheet1!G1624,Sheet2!$H$2:$J$300,3,FALSE)</f>
        <v>MIN</v>
      </c>
      <c r="AK1602" t="str">
        <f>VLOOKUP(Sheet1!H1624,Sheet2!$H$2:$J$300,3,FALSE)</f>
        <v>ATL</v>
      </c>
      <c r="AL1602" t="str">
        <f>VLOOKUP(Sheet1!I1624,Sheet2!$H$2:$J$300,3,FALSE)</f>
        <v>DEN</v>
      </c>
      <c r="AM1602" t="str">
        <f>VLOOKUP(Sheet1!J1624,Sheet2!$H$2:$J$300,3,FALSE)</f>
        <v>PHI</v>
      </c>
      <c r="AN1602">
        <f si="251" t="shared"/>
        <v>1</v>
      </c>
      <c r="AO1602">
        <f si="252" t="shared"/>
        <v>1</v>
      </c>
      <c r="AP1602">
        <f si="253" t="shared"/>
        <v>2</v>
      </c>
      <c r="AQ1602">
        <f si="254" t="shared"/>
        <v>2</v>
      </c>
      <c r="AR1602">
        <f si="255" t="shared"/>
        <v>2</v>
      </c>
      <c r="AS1602">
        <f si="256" t="shared"/>
        <v>1</v>
      </c>
      <c r="AT1602">
        <f si="257" t="shared"/>
        <v>1</v>
      </c>
      <c r="AU1602">
        <f si="258" t="shared"/>
        <v>2</v>
      </c>
      <c r="AV1602">
        <f si="259" t="shared"/>
        <v>1</v>
      </c>
      <c r="AW1602">
        <f si="260" t="shared"/>
        <v>2</v>
      </c>
    </row>
    <row r="1603" spans="30:49" x14ac:dyDescent="0.25">
      <c r="AD1603">
        <v>1602</v>
      </c>
      <c r="AE1603" t="str">
        <f>VLOOKUP(Sheet1!B1625,Sheet2!$H$2:$J$300,3,FALSE)</f>
        <v>PHI</v>
      </c>
      <c r="AF1603" t="str">
        <f>VLOOKUP(Sheet1!C1625,Sheet2!$H$2:$J$300,3,FALSE)</f>
        <v>PHI</v>
      </c>
      <c r="AG1603" t="str">
        <f>VLOOKUP(Sheet1!D1625,Sheet2!$H$2:$J$300,3,FALSE)</f>
        <v>HOU</v>
      </c>
      <c r="AH1603" t="str">
        <f>VLOOKUP(Sheet1!E1625,Sheet2!$H$2:$J$300,3,FALSE)</f>
        <v>DEN</v>
      </c>
      <c r="AI1603" t="str">
        <f>VLOOKUP(Sheet1!F1625,Sheet2!$H$2:$J$300,3,FALSE)</f>
        <v>DEN</v>
      </c>
      <c r="AJ1603" t="str">
        <f>VLOOKUP(Sheet1!G1625,Sheet2!$H$2:$J$300,3,FALSE)</f>
        <v>PHI</v>
      </c>
      <c r="AK1603" t="str">
        <f>VLOOKUP(Sheet1!H1625,Sheet2!$H$2:$J$300,3,FALSE)</f>
        <v>PHO</v>
      </c>
      <c r="AL1603" t="str">
        <f>VLOOKUP(Sheet1!I1625,Sheet2!$H$2:$J$300,3,FALSE)</f>
        <v>DEN</v>
      </c>
      <c r="AM1603" t="str">
        <f>VLOOKUP(Sheet1!J1625,Sheet2!$H$2:$J$300,3,FALSE)</f>
        <v>PHO</v>
      </c>
      <c r="AN1603">
        <f si="251" t="shared"/>
        <v>3</v>
      </c>
      <c r="AO1603">
        <f si="252" t="shared"/>
        <v>3</v>
      </c>
      <c r="AP1603">
        <f si="253" t="shared"/>
        <v>1</v>
      </c>
      <c r="AQ1603">
        <f si="254" t="shared"/>
        <v>3</v>
      </c>
      <c r="AR1603">
        <f si="255" t="shared"/>
        <v>3</v>
      </c>
      <c r="AS1603">
        <f si="256" t="shared"/>
        <v>3</v>
      </c>
      <c r="AT1603">
        <f si="257" t="shared"/>
        <v>2</v>
      </c>
      <c r="AU1603">
        <f si="258" t="shared"/>
        <v>3</v>
      </c>
      <c r="AV1603">
        <f si="259" t="shared"/>
        <v>2</v>
      </c>
      <c r="AW1603">
        <f si="260" t="shared"/>
        <v>3</v>
      </c>
    </row>
    <row r="1604" spans="30:49" x14ac:dyDescent="0.25">
      <c r="AD1604">
        <v>1603</v>
      </c>
      <c r="AE1604" t="str">
        <f>VLOOKUP(Sheet1!B1626,Sheet2!$H$2:$J$300,3,FALSE)</f>
        <v>PHI</v>
      </c>
      <c r="AF1604" t="str">
        <f>VLOOKUP(Sheet1!C1626,Sheet2!$H$2:$J$300,3,FALSE)</f>
        <v>ATL</v>
      </c>
      <c r="AG1604" t="str">
        <f>VLOOKUP(Sheet1!D1626,Sheet2!$H$2:$J$300,3,FALSE)</f>
        <v>PHI</v>
      </c>
      <c r="AH1604" t="str">
        <f>VLOOKUP(Sheet1!E1626,Sheet2!$H$2:$J$300,3,FALSE)</f>
        <v>DEN</v>
      </c>
      <c r="AI1604" t="str">
        <f>VLOOKUP(Sheet1!F1626,Sheet2!$H$2:$J$300,3,FALSE)</f>
        <v>UTA</v>
      </c>
      <c r="AJ1604" t="str">
        <f>VLOOKUP(Sheet1!G1626,Sheet2!$H$2:$J$300,3,FALSE)</f>
        <v>PHI</v>
      </c>
      <c r="AK1604" t="str">
        <f>VLOOKUP(Sheet1!H1626,Sheet2!$H$2:$J$300,3,FALSE)</f>
        <v>HOU</v>
      </c>
      <c r="AL1604" t="str">
        <f>VLOOKUP(Sheet1!I1626,Sheet2!$H$2:$J$300,3,FALSE)</f>
        <v>DEN</v>
      </c>
      <c r="AM1604" t="str">
        <f>VLOOKUP(Sheet1!J1626,Sheet2!$H$2:$J$300,3,FALSE)</f>
        <v>DEN</v>
      </c>
      <c r="AN1604">
        <f si="251" t="shared"/>
        <v>3</v>
      </c>
      <c r="AO1604">
        <f si="252" t="shared"/>
        <v>1</v>
      </c>
      <c r="AP1604">
        <f si="253" t="shared"/>
        <v>3</v>
      </c>
      <c r="AQ1604">
        <f si="254" t="shared"/>
        <v>3</v>
      </c>
      <c r="AR1604">
        <f si="255" t="shared"/>
        <v>1</v>
      </c>
      <c r="AS1604">
        <f si="256" t="shared"/>
        <v>3</v>
      </c>
      <c r="AT1604">
        <f si="257" t="shared"/>
        <v>1</v>
      </c>
      <c r="AU1604">
        <f si="258" t="shared"/>
        <v>3</v>
      </c>
      <c r="AV1604">
        <f si="259" t="shared"/>
        <v>3</v>
      </c>
      <c r="AW1604">
        <f si="260" t="shared"/>
        <v>3</v>
      </c>
    </row>
    <row r="1605" spans="30:49" x14ac:dyDescent="0.25">
      <c r="AD1605">
        <v>1604</v>
      </c>
      <c r="AE1605" t="str">
        <f>VLOOKUP(Sheet1!B1627,Sheet2!$H$2:$J$300,3,FALSE)</f>
        <v>PHI</v>
      </c>
      <c r="AF1605" t="str">
        <f>VLOOKUP(Sheet1!C1627,Sheet2!$H$2:$J$300,3,FALSE)</f>
        <v>SAC</v>
      </c>
      <c r="AG1605" t="str">
        <f>VLOOKUP(Sheet1!D1627,Sheet2!$H$2:$J$300,3,FALSE)</f>
        <v>PHI</v>
      </c>
      <c r="AH1605" t="str">
        <f>VLOOKUP(Sheet1!E1627,Sheet2!$H$2:$J$300,3,FALSE)</f>
        <v>DEN</v>
      </c>
      <c r="AI1605" t="str">
        <f>VLOOKUP(Sheet1!F1627,Sheet2!$H$2:$J$300,3,FALSE)</f>
        <v>PHO</v>
      </c>
      <c r="AJ1605" t="str">
        <f>VLOOKUP(Sheet1!G1627,Sheet2!$H$2:$J$300,3,FALSE)</f>
        <v>UTA</v>
      </c>
      <c r="AK1605" t="str">
        <f>VLOOKUP(Sheet1!H1627,Sheet2!$H$2:$J$300,3,FALSE)</f>
        <v>SAC</v>
      </c>
      <c r="AL1605" t="str">
        <f>VLOOKUP(Sheet1!I1627,Sheet2!$H$2:$J$300,3,FALSE)</f>
        <v>DEN</v>
      </c>
      <c r="AM1605" t="str">
        <f>VLOOKUP(Sheet1!J1627,Sheet2!$H$2:$J$300,3,FALSE)</f>
        <v>UTA</v>
      </c>
      <c r="AN1605">
        <f si="251" t="shared"/>
        <v>2</v>
      </c>
      <c r="AO1605">
        <f si="252" t="shared"/>
        <v>2</v>
      </c>
      <c r="AP1605">
        <f si="253" t="shared"/>
        <v>2</v>
      </c>
      <c r="AQ1605">
        <f si="254" t="shared"/>
        <v>2</v>
      </c>
      <c r="AR1605">
        <f si="255" t="shared"/>
        <v>1</v>
      </c>
      <c r="AS1605">
        <f si="256" t="shared"/>
        <v>2</v>
      </c>
      <c r="AT1605">
        <f si="257" t="shared"/>
        <v>2</v>
      </c>
      <c r="AU1605">
        <f si="258" t="shared"/>
        <v>2</v>
      </c>
      <c r="AV1605">
        <f si="259" t="shared"/>
        <v>2</v>
      </c>
      <c r="AW1605">
        <f si="260" t="shared"/>
        <v>2</v>
      </c>
    </row>
    <row r="1606" spans="30:49" x14ac:dyDescent="0.25">
      <c r="AD1606">
        <v>1605</v>
      </c>
      <c r="AE1606" t="str">
        <f>VLOOKUP(Sheet1!B1628,Sheet2!$H$2:$J$300,3,FALSE)</f>
        <v>PHI</v>
      </c>
      <c r="AF1606" t="str">
        <f>VLOOKUP(Sheet1!C1628,Sheet2!$H$2:$J$300,3,FALSE)</f>
        <v>PHI</v>
      </c>
      <c r="AG1606" t="str">
        <f>VLOOKUP(Sheet1!D1628,Sheet2!$H$2:$J$300,3,FALSE)</f>
        <v>UTA</v>
      </c>
      <c r="AH1606" t="str">
        <f>VLOOKUP(Sheet1!E1628,Sheet2!$H$2:$J$300,3,FALSE)</f>
        <v>PHI</v>
      </c>
      <c r="AI1606" t="str">
        <f>VLOOKUP(Sheet1!F1628,Sheet2!$H$2:$J$300,3,FALSE)</f>
        <v>PHO</v>
      </c>
      <c r="AJ1606" t="str">
        <f>VLOOKUP(Sheet1!G1628,Sheet2!$H$2:$J$300,3,FALSE)</f>
        <v>UTA</v>
      </c>
      <c r="AK1606" t="str">
        <f>VLOOKUP(Sheet1!H1628,Sheet2!$H$2:$J$300,3,FALSE)</f>
        <v>DEN</v>
      </c>
      <c r="AL1606" t="str">
        <f>VLOOKUP(Sheet1!I1628,Sheet2!$H$2:$J$300,3,FALSE)</f>
        <v>PHO</v>
      </c>
      <c r="AM1606" t="str">
        <f>VLOOKUP(Sheet1!J1628,Sheet2!$H$2:$J$300,3,FALSE)</f>
        <v>PHO</v>
      </c>
      <c r="AN1606">
        <f si="251" t="shared"/>
        <v>3</v>
      </c>
      <c r="AO1606">
        <f si="252" t="shared"/>
        <v>3</v>
      </c>
      <c r="AP1606">
        <f si="253" t="shared"/>
        <v>2</v>
      </c>
      <c r="AQ1606">
        <f si="254" t="shared"/>
        <v>3</v>
      </c>
      <c r="AR1606">
        <f si="255" t="shared"/>
        <v>3</v>
      </c>
      <c r="AS1606">
        <f si="256" t="shared"/>
        <v>2</v>
      </c>
      <c r="AT1606">
        <f si="257" t="shared"/>
        <v>1</v>
      </c>
      <c r="AU1606">
        <f si="258" t="shared"/>
        <v>3</v>
      </c>
      <c r="AV1606">
        <f si="259" t="shared"/>
        <v>3</v>
      </c>
      <c r="AW1606">
        <f si="260" t="shared"/>
        <v>3</v>
      </c>
    </row>
    <row r="1607" spans="30:49" x14ac:dyDescent="0.25">
      <c r="AD1607">
        <v>1606</v>
      </c>
      <c r="AE1607" t="str">
        <f>VLOOKUP(Sheet1!B1629,Sheet2!$H$2:$J$300,3,FALSE)</f>
        <v>PHI</v>
      </c>
      <c r="AF1607" t="str">
        <f>VLOOKUP(Sheet1!C1629,Sheet2!$H$2:$J$300,3,FALSE)</f>
        <v>MIN</v>
      </c>
      <c r="AG1607" t="str">
        <f>VLOOKUP(Sheet1!D1629,Sheet2!$H$2:$J$300,3,FALSE)</f>
        <v>UTA</v>
      </c>
      <c r="AH1607" t="str">
        <f>VLOOKUP(Sheet1!E1629,Sheet2!$H$2:$J$300,3,FALSE)</f>
        <v>PHO</v>
      </c>
      <c r="AI1607" t="str">
        <f>VLOOKUP(Sheet1!F1629,Sheet2!$H$2:$J$300,3,FALSE)</f>
        <v>PHO</v>
      </c>
      <c r="AJ1607" t="str">
        <f>VLOOKUP(Sheet1!G1629,Sheet2!$H$2:$J$300,3,FALSE)</f>
        <v>HOU</v>
      </c>
      <c r="AK1607" t="str">
        <f>VLOOKUP(Sheet1!H1629,Sheet2!$H$2:$J$300,3,FALSE)</f>
        <v>PHO</v>
      </c>
      <c r="AL1607" t="str">
        <f>VLOOKUP(Sheet1!I1629,Sheet2!$H$2:$J$300,3,FALSE)</f>
        <v>DEN</v>
      </c>
      <c r="AM1607" t="str">
        <f>VLOOKUP(Sheet1!J1629,Sheet2!$H$2:$J$300,3,FALSE)</f>
        <v>PHO</v>
      </c>
      <c r="AN1607">
        <f si="251" t="shared"/>
        <v>1</v>
      </c>
      <c r="AO1607">
        <f si="252" t="shared"/>
        <v>1</v>
      </c>
      <c r="AP1607">
        <f si="253" t="shared"/>
        <v>1</v>
      </c>
      <c r="AQ1607">
        <f si="254" t="shared"/>
        <v>4</v>
      </c>
      <c r="AR1607">
        <f si="255" t="shared"/>
        <v>4</v>
      </c>
      <c r="AS1607">
        <f si="256" t="shared"/>
        <v>1</v>
      </c>
      <c r="AT1607">
        <f si="257" t="shared"/>
        <v>4</v>
      </c>
      <c r="AU1607">
        <f si="258" t="shared"/>
        <v>1</v>
      </c>
      <c r="AV1607">
        <f si="259" t="shared"/>
        <v>4</v>
      </c>
      <c r="AW1607">
        <f si="260" t="shared"/>
        <v>4</v>
      </c>
    </row>
    <row r="1608" spans="30:49" x14ac:dyDescent="0.25">
      <c r="AD1608">
        <v>1607</v>
      </c>
      <c r="AE1608" t="str">
        <f>VLOOKUP(Sheet1!B1630,Sheet2!$H$2:$J$300,3,FALSE)</f>
        <v>PHI</v>
      </c>
      <c r="AF1608" t="str">
        <f>VLOOKUP(Sheet1!C1630,Sheet2!$H$2:$J$300,3,FALSE)</f>
        <v>MIN</v>
      </c>
      <c r="AG1608" t="str">
        <f>VLOOKUP(Sheet1!D1630,Sheet2!$H$2:$J$300,3,FALSE)</f>
        <v>PHO</v>
      </c>
      <c r="AH1608" t="str">
        <f>VLOOKUP(Sheet1!E1630,Sheet2!$H$2:$J$300,3,FALSE)</f>
        <v>DEN</v>
      </c>
      <c r="AI1608" t="str">
        <f>VLOOKUP(Sheet1!F1630,Sheet2!$H$2:$J$300,3,FALSE)</f>
        <v>PHO</v>
      </c>
      <c r="AJ1608" t="str">
        <f>VLOOKUP(Sheet1!G1630,Sheet2!$H$2:$J$300,3,FALSE)</f>
        <v>HOU</v>
      </c>
      <c r="AK1608" t="str">
        <f>VLOOKUP(Sheet1!H1630,Sheet2!$H$2:$J$300,3,FALSE)</f>
        <v>HOU</v>
      </c>
      <c r="AL1608" t="str">
        <f>VLOOKUP(Sheet1!I1630,Sheet2!$H$2:$J$300,3,FALSE)</f>
        <v>PHO</v>
      </c>
      <c r="AM1608" t="str">
        <f>VLOOKUP(Sheet1!J1630,Sheet2!$H$2:$J$300,3,FALSE)</f>
        <v>MIN</v>
      </c>
      <c r="AN1608">
        <f si="251" t="shared"/>
        <v>1</v>
      </c>
      <c r="AO1608">
        <f si="252" t="shared"/>
        <v>2</v>
      </c>
      <c r="AP1608">
        <f si="253" t="shared"/>
        <v>3</v>
      </c>
      <c r="AQ1608">
        <f si="254" t="shared"/>
        <v>1</v>
      </c>
      <c r="AR1608">
        <f si="255" t="shared"/>
        <v>3</v>
      </c>
      <c r="AS1608">
        <f si="256" t="shared"/>
        <v>2</v>
      </c>
      <c r="AT1608">
        <f si="257" t="shared"/>
        <v>2</v>
      </c>
      <c r="AU1608">
        <f si="258" t="shared"/>
        <v>3</v>
      </c>
      <c r="AV1608">
        <f si="259" t="shared"/>
        <v>2</v>
      </c>
      <c r="AW1608">
        <f si="260" t="shared"/>
        <v>3</v>
      </c>
    </row>
    <row r="1609" spans="30:49" x14ac:dyDescent="0.25">
      <c r="AD1609">
        <v>1608</v>
      </c>
      <c r="AE1609" t="str">
        <f>VLOOKUP(Sheet1!B1631,Sheet2!$H$2:$J$300,3,FALSE)</f>
        <v>PHI</v>
      </c>
      <c r="AF1609" t="str">
        <f>VLOOKUP(Sheet1!C1631,Sheet2!$H$2:$J$300,3,FALSE)</f>
        <v>UTA</v>
      </c>
      <c r="AG1609" t="str">
        <f>VLOOKUP(Sheet1!D1631,Sheet2!$H$2:$J$300,3,FALSE)</f>
        <v>PHO</v>
      </c>
      <c r="AH1609" t="str">
        <f>VLOOKUP(Sheet1!E1631,Sheet2!$H$2:$J$300,3,FALSE)</f>
        <v>MIN</v>
      </c>
      <c r="AI1609" t="str">
        <f>VLOOKUP(Sheet1!F1631,Sheet2!$H$2:$J$300,3,FALSE)</f>
        <v>PHO</v>
      </c>
      <c r="AJ1609" t="str">
        <f>VLOOKUP(Sheet1!G1631,Sheet2!$H$2:$J$300,3,FALSE)</f>
        <v>PHI</v>
      </c>
      <c r="AK1609" t="str">
        <f>VLOOKUP(Sheet1!H1631,Sheet2!$H$2:$J$300,3,FALSE)</f>
        <v>PHO</v>
      </c>
      <c r="AL1609" t="str">
        <f>VLOOKUP(Sheet1!I1631,Sheet2!$H$2:$J$300,3,FALSE)</f>
        <v>DEN</v>
      </c>
      <c r="AM1609" t="str">
        <f>VLOOKUP(Sheet1!J1631,Sheet2!$H$2:$J$300,3,FALSE)</f>
        <v>UTA</v>
      </c>
      <c r="AN1609">
        <f si="251" t="shared"/>
        <v>2</v>
      </c>
      <c r="AO1609">
        <f si="252" t="shared"/>
        <v>2</v>
      </c>
      <c r="AP1609">
        <f si="253" t="shared"/>
        <v>3</v>
      </c>
      <c r="AQ1609">
        <f si="254" t="shared"/>
        <v>1</v>
      </c>
      <c r="AR1609">
        <f si="255" t="shared"/>
        <v>3</v>
      </c>
      <c r="AS1609">
        <f si="256" t="shared"/>
        <v>2</v>
      </c>
      <c r="AT1609">
        <f si="257" t="shared"/>
        <v>3</v>
      </c>
      <c r="AU1609">
        <f si="258" t="shared"/>
        <v>1</v>
      </c>
      <c r="AV1609">
        <f si="259" t="shared"/>
        <v>2</v>
      </c>
      <c r="AW1609">
        <f si="260" t="shared"/>
        <v>3</v>
      </c>
    </row>
    <row r="1610" spans="30:49" x14ac:dyDescent="0.25">
      <c r="AD1610">
        <v>1609</v>
      </c>
      <c r="AE1610" t="str">
        <f>VLOOKUP(Sheet1!B1632,Sheet2!$H$2:$J$300,3,FALSE)</f>
        <v>PHI</v>
      </c>
      <c r="AF1610" t="str">
        <f>VLOOKUP(Sheet1!C1632,Sheet2!$H$2:$J$300,3,FALSE)</f>
        <v>MIN</v>
      </c>
      <c r="AG1610" t="str">
        <f>VLOOKUP(Sheet1!D1632,Sheet2!$H$2:$J$300,3,FALSE)</f>
        <v>PHO</v>
      </c>
      <c r="AH1610" t="str">
        <f>VLOOKUP(Sheet1!E1632,Sheet2!$H$2:$J$300,3,FALSE)</f>
        <v>PHI</v>
      </c>
      <c r="AI1610" t="str">
        <f>VLOOKUP(Sheet1!F1632,Sheet2!$H$2:$J$300,3,FALSE)</f>
        <v>PHO</v>
      </c>
      <c r="AJ1610" t="str">
        <f>VLOOKUP(Sheet1!G1632,Sheet2!$H$2:$J$300,3,FALSE)</f>
        <v>ATL</v>
      </c>
      <c r="AK1610" t="str">
        <f>VLOOKUP(Sheet1!H1632,Sheet2!$H$2:$J$300,3,FALSE)</f>
        <v>ATL</v>
      </c>
      <c r="AL1610" t="str">
        <f>VLOOKUP(Sheet1!I1632,Sheet2!$H$2:$J$300,3,FALSE)</f>
        <v>UTA</v>
      </c>
      <c r="AM1610" t="str">
        <f>VLOOKUP(Sheet1!J1632,Sheet2!$H$2:$J$300,3,FALSE)</f>
        <v>PHO</v>
      </c>
      <c r="AN1610">
        <f si="251" t="shared"/>
        <v>2</v>
      </c>
      <c r="AO1610">
        <f si="252" t="shared"/>
        <v>1</v>
      </c>
      <c r="AP1610">
        <f si="253" t="shared"/>
        <v>3</v>
      </c>
      <c r="AQ1610">
        <f si="254" t="shared"/>
        <v>2</v>
      </c>
      <c r="AR1610">
        <f si="255" t="shared"/>
        <v>3</v>
      </c>
      <c r="AS1610">
        <f si="256" t="shared"/>
        <v>2</v>
      </c>
      <c r="AT1610">
        <f si="257" t="shared"/>
        <v>2</v>
      </c>
      <c r="AU1610">
        <f si="258" t="shared"/>
        <v>1</v>
      </c>
      <c r="AV1610">
        <f si="259" t="shared"/>
        <v>3</v>
      </c>
      <c r="AW1610">
        <f si="260" t="shared"/>
        <v>3</v>
      </c>
    </row>
    <row r="1611" spans="30:49" x14ac:dyDescent="0.25">
      <c r="AD1611">
        <v>1610</v>
      </c>
      <c r="AE1611" t="str">
        <f>VLOOKUP(Sheet1!B1633,Sheet2!$H$2:$J$300,3,FALSE)</f>
        <v>PHI</v>
      </c>
      <c r="AF1611" t="str">
        <f>VLOOKUP(Sheet1!C1633,Sheet2!$H$2:$J$300,3,FALSE)</f>
        <v>MIN</v>
      </c>
      <c r="AG1611" t="str">
        <f>VLOOKUP(Sheet1!D1633,Sheet2!$H$2:$J$300,3,FALSE)</f>
        <v>UTA</v>
      </c>
      <c r="AH1611" t="str">
        <f>VLOOKUP(Sheet1!E1633,Sheet2!$H$2:$J$300,3,FALSE)</f>
        <v>PHI</v>
      </c>
      <c r="AI1611" t="str">
        <f>VLOOKUP(Sheet1!F1633,Sheet2!$H$2:$J$300,3,FALSE)</f>
        <v>PHO</v>
      </c>
      <c r="AJ1611" t="str">
        <f>VLOOKUP(Sheet1!G1633,Sheet2!$H$2:$J$300,3,FALSE)</f>
        <v>PHI</v>
      </c>
      <c r="AK1611" t="str">
        <f>VLOOKUP(Sheet1!H1633,Sheet2!$H$2:$J$300,3,FALSE)</f>
        <v>HOU</v>
      </c>
      <c r="AL1611" t="str">
        <f>VLOOKUP(Sheet1!I1633,Sheet2!$H$2:$J$300,3,FALSE)</f>
        <v>DEN</v>
      </c>
      <c r="AM1611" t="str">
        <f>VLOOKUP(Sheet1!J1633,Sheet2!$H$2:$J$300,3,FALSE)</f>
        <v>ATL</v>
      </c>
      <c r="AN1611">
        <f si="251" t="shared"/>
        <v>3</v>
      </c>
      <c r="AO1611">
        <f si="252" t="shared"/>
        <v>1</v>
      </c>
      <c r="AP1611">
        <f si="253" t="shared"/>
        <v>1</v>
      </c>
      <c r="AQ1611">
        <f si="254" t="shared"/>
        <v>3</v>
      </c>
      <c r="AR1611">
        <f si="255" t="shared"/>
        <v>1</v>
      </c>
      <c r="AS1611">
        <f si="256" t="shared"/>
        <v>3</v>
      </c>
      <c r="AT1611">
        <f si="257" t="shared"/>
        <v>1</v>
      </c>
      <c r="AU1611">
        <f si="258" t="shared"/>
        <v>1</v>
      </c>
      <c r="AV1611">
        <f si="259" t="shared"/>
        <v>1</v>
      </c>
      <c r="AW1611">
        <f si="260" t="shared"/>
        <v>3</v>
      </c>
    </row>
    <row r="1612" spans="30:49" x14ac:dyDescent="0.25">
      <c r="AD1612">
        <v>1611</v>
      </c>
      <c r="AE1612" t="str">
        <f>VLOOKUP(Sheet1!B1634,Sheet2!$H$2:$J$300,3,FALSE)</f>
        <v>PHI</v>
      </c>
      <c r="AF1612" t="str">
        <f>VLOOKUP(Sheet1!C1634,Sheet2!$H$2:$J$300,3,FALSE)</f>
        <v>PHI</v>
      </c>
      <c r="AG1612" t="str">
        <f>VLOOKUP(Sheet1!D1634,Sheet2!$H$2:$J$300,3,FALSE)</f>
        <v>PHI</v>
      </c>
      <c r="AH1612" t="str">
        <f>VLOOKUP(Sheet1!E1634,Sheet2!$H$2:$J$300,3,FALSE)</f>
        <v>DEN</v>
      </c>
      <c r="AI1612" t="str">
        <f>VLOOKUP(Sheet1!F1634,Sheet2!$H$2:$J$300,3,FALSE)</f>
        <v>PHO</v>
      </c>
      <c r="AJ1612" t="str">
        <f>VLOOKUP(Sheet1!G1634,Sheet2!$H$2:$J$300,3,FALSE)</f>
        <v>ATL</v>
      </c>
      <c r="AK1612" t="str">
        <f>VLOOKUP(Sheet1!H1634,Sheet2!$H$2:$J$300,3,FALSE)</f>
        <v>HOU</v>
      </c>
      <c r="AL1612" t="str">
        <f>VLOOKUP(Sheet1!I1634,Sheet2!$H$2:$J$300,3,FALSE)</f>
        <v>DEN</v>
      </c>
      <c r="AM1612" t="str">
        <f>VLOOKUP(Sheet1!J1634,Sheet2!$H$2:$J$300,3,FALSE)</f>
        <v>UTA</v>
      </c>
      <c r="AN1612">
        <f si="251" t="shared"/>
        <v>3</v>
      </c>
      <c r="AO1612">
        <f si="252" t="shared"/>
        <v>3</v>
      </c>
      <c r="AP1612">
        <f si="253" t="shared"/>
        <v>3</v>
      </c>
      <c r="AQ1612">
        <f si="254" t="shared"/>
        <v>2</v>
      </c>
      <c r="AR1612">
        <f si="255" t="shared"/>
        <v>1</v>
      </c>
      <c r="AS1612">
        <f si="256" t="shared"/>
        <v>1</v>
      </c>
      <c r="AT1612">
        <f si="257" t="shared"/>
        <v>1</v>
      </c>
      <c r="AU1612">
        <f si="258" t="shared"/>
        <v>2</v>
      </c>
      <c r="AV1612">
        <f si="259" t="shared"/>
        <v>1</v>
      </c>
      <c r="AW1612">
        <f si="260" t="shared"/>
        <v>3</v>
      </c>
    </row>
    <row r="1613" spans="30:49" x14ac:dyDescent="0.25">
      <c r="AD1613">
        <v>1612</v>
      </c>
      <c r="AE1613" t="str">
        <f>VLOOKUP(Sheet1!B1635,Sheet2!$H$2:$J$300,3,FALSE)</f>
        <v>PHI</v>
      </c>
      <c r="AF1613" t="str">
        <f>VLOOKUP(Sheet1!C1635,Sheet2!$H$2:$J$300,3,FALSE)</f>
        <v>MIN</v>
      </c>
      <c r="AG1613" t="str">
        <f>VLOOKUP(Sheet1!D1635,Sheet2!$H$2:$J$300,3,FALSE)</f>
        <v>PHI</v>
      </c>
      <c r="AH1613" t="str">
        <f>VLOOKUP(Sheet1!E1635,Sheet2!$H$2:$J$300,3,FALSE)</f>
        <v>DEN</v>
      </c>
      <c r="AI1613" t="str">
        <f>VLOOKUP(Sheet1!F1635,Sheet2!$H$2:$J$300,3,FALSE)</f>
        <v>DEN</v>
      </c>
      <c r="AJ1613" t="str">
        <f>VLOOKUP(Sheet1!G1635,Sheet2!$H$2:$J$300,3,FALSE)</f>
        <v>UTA</v>
      </c>
      <c r="AK1613" t="str">
        <f>VLOOKUP(Sheet1!H1635,Sheet2!$H$2:$J$300,3,FALSE)</f>
        <v>PHO</v>
      </c>
      <c r="AL1613" t="str">
        <f>VLOOKUP(Sheet1!I1635,Sheet2!$H$2:$J$300,3,FALSE)</f>
        <v>PHO</v>
      </c>
      <c r="AM1613" t="str">
        <f>VLOOKUP(Sheet1!J1635,Sheet2!$H$2:$J$300,3,FALSE)</f>
        <v>PHI</v>
      </c>
      <c r="AN1613">
        <f si="251" t="shared"/>
        <v>3</v>
      </c>
      <c r="AO1613">
        <f si="252" t="shared"/>
        <v>1</v>
      </c>
      <c r="AP1613">
        <f si="253" t="shared"/>
        <v>3</v>
      </c>
      <c r="AQ1613">
        <f si="254" t="shared"/>
        <v>2</v>
      </c>
      <c r="AR1613">
        <f si="255" t="shared"/>
        <v>2</v>
      </c>
      <c r="AS1613">
        <f si="256" t="shared"/>
        <v>1</v>
      </c>
      <c r="AT1613">
        <f si="257" t="shared"/>
        <v>2</v>
      </c>
      <c r="AU1613">
        <f si="258" t="shared"/>
        <v>2</v>
      </c>
      <c r="AV1613">
        <f si="259" t="shared"/>
        <v>3</v>
      </c>
      <c r="AW1613">
        <f si="260" t="shared"/>
        <v>3</v>
      </c>
    </row>
    <row r="1614" spans="30:49" x14ac:dyDescent="0.25">
      <c r="AD1614">
        <v>1613</v>
      </c>
      <c r="AE1614" t="str">
        <f>VLOOKUP(Sheet1!B1636,Sheet2!$H$2:$J$300,3,FALSE)</f>
        <v>SAC</v>
      </c>
      <c r="AF1614" t="str">
        <f>VLOOKUP(Sheet1!C1636,Sheet2!$H$2:$J$300,3,FALSE)</f>
        <v>PHI</v>
      </c>
      <c r="AG1614" t="str">
        <f>VLOOKUP(Sheet1!D1636,Sheet2!$H$2:$J$300,3,FALSE)</f>
        <v>PHI</v>
      </c>
      <c r="AH1614" t="str">
        <f>VLOOKUP(Sheet1!E1636,Sheet2!$H$2:$J$300,3,FALSE)</f>
        <v>DEN</v>
      </c>
      <c r="AI1614" t="str">
        <f>VLOOKUP(Sheet1!F1636,Sheet2!$H$2:$J$300,3,FALSE)</f>
        <v>DEN</v>
      </c>
      <c r="AJ1614" t="str">
        <f>VLOOKUP(Sheet1!G1636,Sheet2!$H$2:$J$300,3,FALSE)</f>
        <v>PHI</v>
      </c>
      <c r="AK1614" t="str">
        <f>VLOOKUP(Sheet1!H1636,Sheet2!$H$2:$J$300,3,FALSE)</f>
        <v>HOU</v>
      </c>
      <c r="AL1614" t="str">
        <f>VLOOKUP(Sheet1!I1636,Sheet2!$H$2:$J$300,3,FALSE)</f>
        <v>PHO</v>
      </c>
      <c r="AM1614" t="str">
        <f>VLOOKUP(Sheet1!J1636,Sheet2!$H$2:$J$300,3,FALSE)</f>
        <v>PHI</v>
      </c>
      <c r="AN1614">
        <f si="251" t="shared"/>
        <v>1</v>
      </c>
      <c r="AO1614">
        <f si="252" t="shared"/>
        <v>4</v>
      </c>
      <c r="AP1614">
        <f si="253" t="shared"/>
        <v>4</v>
      </c>
      <c r="AQ1614">
        <f si="254" t="shared"/>
        <v>2</v>
      </c>
      <c r="AR1614">
        <f si="255" t="shared"/>
        <v>2</v>
      </c>
      <c r="AS1614">
        <f si="256" t="shared"/>
        <v>4</v>
      </c>
      <c r="AT1614">
        <f si="257" t="shared"/>
        <v>1</v>
      </c>
      <c r="AU1614">
        <f si="258" t="shared"/>
        <v>1</v>
      </c>
      <c r="AV1614">
        <f si="259" t="shared"/>
        <v>4</v>
      </c>
      <c r="AW1614">
        <f si="260" t="shared"/>
        <v>4</v>
      </c>
    </row>
    <row r="1615" spans="30:49" x14ac:dyDescent="0.25">
      <c r="AD1615">
        <v>1614</v>
      </c>
      <c r="AE1615" t="str">
        <f>VLOOKUP(Sheet1!B1637,Sheet2!$H$2:$J$300,3,FALSE)</f>
        <v>PHI</v>
      </c>
      <c r="AF1615" t="str">
        <f>VLOOKUP(Sheet1!C1637,Sheet2!$H$2:$J$300,3,FALSE)</f>
        <v>ATL</v>
      </c>
      <c r="AG1615" t="str">
        <f>VLOOKUP(Sheet1!D1637,Sheet2!$H$2:$J$300,3,FALSE)</f>
        <v>UTA</v>
      </c>
      <c r="AH1615" t="str">
        <f>VLOOKUP(Sheet1!E1637,Sheet2!$H$2:$J$300,3,FALSE)</f>
        <v>DEN</v>
      </c>
      <c r="AI1615" t="str">
        <f>VLOOKUP(Sheet1!F1637,Sheet2!$H$2:$J$300,3,FALSE)</f>
        <v>PHO</v>
      </c>
      <c r="AJ1615" t="str">
        <f>VLOOKUP(Sheet1!G1637,Sheet2!$H$2:$J$300,3,FALSE)</f>
        <v>PHI</v>
      </c>
      <c r="AK1615" t="str">
        <f>VLOOKUP(Sheet1!H1637,Sheet2!$H$2:$J$300,3,FALSE)</f>
        <v>PHO</v>
      </c>
      <c r="AL1615" t="str">
        <f>VLOOKUP(Sheet1!I1637,Sheet2!$H$2:$J$300,3,FALSE)</f>
        <v>DEN</v>
      </c>
      <c r="AM1615" t="str">
        <f>VLOOKUP(Sheet1!J1637,Sheet2!$H$2:$J$300,3,FALSE)</f>
        <v>PHI</v>
      </c>
      <c r="AN1615">
        <f si="251" t="shared"/>
        <v>3</v>
      </c>
      <c r="AO1615">
        <f si="252" t="shared"/>
        <v>1</v>
      </c>
      <c r="AP1615">
        <f si="253" t="shared"/>
        <v>1</v>
      </c>
      <c r="AQ1615">
        <f si="254" t="shared"/>
        <v>2</v>
      </c>
      <c r="AR1615">
        <f si="255" t="shared"/>
        <v>2</v>
      </c>
      <c r="AS1615">
        <f si="256" t="shared"/>
        <v>3</v>
      </c>
      <c r="AT1615">
        <f si="257" t="shared"/>
        <v>2</v>
      </c>
      <c r="AU1615">
        <f si="258" t="shared"/>
        <v>2</v>
      </c>
      <c r="AV1615">
        <f si="259" t="shared"/>
        <v>3</v>
      </c>
      <c r="AW1615">
        <f si="260" t="shared"/>
        <v>3</v>
      </c>
    </row>
    <row r="1616" spans="30:49" x14ac:dyDescent="0.25">
      <c r="AD1616">
        <v>1615</v>
      </c>
      <c r="AE1616" t="str">
        <f>VLOOKUP(Sheet1!B1638,Sheet2!$H$2:$J$300,3,FALSE)</f>
        <v>PHI</v>
      </c>
      <c r="AF1616" t="str">
        <f>VLOOKUP(Sheet1!C1638,Sheet2!$H$2:$J$300,3,FALSE)</f>
        <v>PHI</v>
      </c>
      <c r="AG1616" t="str">
        <f>VLOOKUP(Sheet1!D1638,Sheet2!$H$2:$J$300,3,FALSE)</f>
        <v>PHO</v>
      </c>
      <c r="AH1616" t="str">
        <f>VLOOKUP(Sheet1!E1638,Sheet2!$H$2:$J$300,3,FALSE)</f>
        <v>DEN</v>
      </c>
      <c r="AI1616" t="str">
        <f>VLOOKUP(Sheet1!F1638,Sheet2!$H$2:$J$300,3,FALSE)</f>
        <v>PHO</v>
      </c>
      <c r="AJ1616" t="str">
        <f>VLOOKUP(Sheet1!G1638,Sheet2!$H$2:$J$300,3,FALSE)</f>
        <v>UTA</v>
      </c>
      <c r="AK1616" t="str">
        <f>VLOOKUP(Sheet1!H1638,Sheet2!$H$2:$J$300,3,FALSE)</f>
        <v>ATL</v>
      </c>
      <c r="AL1616" t="str">
        <f>VLOOKUP(Sheet1!I1638,Sheet2!$H$2:$J$300,3,FALSE)</f>
        <v>PHO</v>
      </c>
      <c r="AM1616" t="str">
        <f>VLOOKUP(Sheet1!J1638,Sheet2!$H$2:$J$300,3,FALSE)</f>
        <v>UTA</v>
      </c>
      <c r="AN1616">
        <f si="251" t="shared"/>
        <v>2</v>
      </c>
      <c r="AO1616">
        <f si="252" t="shared"/>
        <v>2</v>
      </c>
      <c r="AP1616">
        <f si="253" t="shared"/>
        <v>3</v>
      </c>
      <c r="AQ1616">
        <f si="254" t="shared"/>
        <v>1</v>
      </c>
      <c r="AR1616">
        <f si="255" t="shared"/>
        <v>3</v>
      </c>
      <c r="AS1616">
        <f si="256" t="shared"/>
        <v>2</v>
      </c>
      <c r="AT1616">
        <f si="257" t="shared"/>
        <v>1</v>
      </c>
      <c r="AU1616">
        <f si="258" t="shared"/>
        <v>3</v>
      </c>
      <c r="AV1616">
        <f si="259" t="shared"/>
        <v>2</v>
      </c>
      <c r="AW1616">
        <f si="260" t="shared"/>
        <v>3</v>
      </c>
    </row>
    <row r="1617" spans="30:49" x14ac:dyDescent="0.25">
      <c r="AD1617">
        <v>1616</v>
      </c>
      <c r="AE1617" t="str">
        <f>VLOOKUP(Sheet1!B1639,Sheet2!$H$2:$J$300,3,FALSE)</f>
        <v>PHI</v>
      </c>
      <c r="AF1617" t="str">
        <f>VLOOKUP(Sheet1!C1639,Sheet2!$H$2:$J$300,3,FALSE)</f>
        <v>MIN</v>
      </c>
      <c r="AG1617" t="str">
        <f>VLOOKUP(Sheet1!D1639,Sheet2!$H$2:$J$300,3,FALSE)</f>
        <v>PHI</v>
      </c>
      <c r="AH1617" t="str">
        <f>VLOOKUP(Sheet1!E1639,Sheet2!$H$2:$J$300,3,FALSE)</f>
        <v>DEN</v>
      </c>
      <c r="AI1617" t="str">
        <f>VLOOKUP(Sheet1!F1639,Sheet2!$H$2:$J$300,3,FALSE)</f>
        <v>UTA</v>
      </c>
      <c r="AJ1617" t="str">
        <f>VLOOKUP(Sheet1!G1639,Sheet2!$H$2:$J$300,3,FALSE)</f>
        <v>HOU</v>
      </c>
      <c r="AK1617" t="str">
        <f>VLOOKUP(Sheet1!H1639,Sheet2!$H$2:$J$300,3,FALSE)</f>
        <v>HOU</v>
      </c>
      <c r="AL1617" t="str">
        <f>VLOOKUP(Sheet1!I1639,Sheet2!$H$2:$J$300,3,FALSE)</f>
        <v>MIN</v>
      </c>
      <c r="AM1617" t="str">
        <f>VLOOKUP(Sheet1!J1639,Sheet2!$H$2:$J$300,3,FALSE)</f>
        <v>PHI</v>
      </c>
      <c r="AN1617">
        <f si="251" t="shared"/>
        <v>3</v>
      </c>
      <c r="AO1617">
        <f si="252" t="shared"/>
        <v>2</v>
      </c>
      <c r="AP1617">
        <f si="253" t="shared"/>
        <v>3</v>
      </c>
      <c r="AQ1617">
        <f si="254" t="shared"/>
        <v>1</v>
      </c>
      <c r="AR1617">
        <f si="255" t="shared"/>
        <v>1</v>
      </c>
      <c r="AS1617">
        <f si="256" t="shared"/>
        <v>2</v>
      </c>
      <c r="AT1617">
        <f si="257" t="shared"/>
        <v>2</v>
      </c>
      <c r="AU1617">
        <f si="258" t="shared"/>
        <v>2</v>
      </c>
      <c r="AV1617">
        <f si="259" t="shared"/>
        <v>3</v>
      </c>
      <c r="AW1617">
        <f si="260" t="shared"/>
        <v>3</v>
      </c>
    </row>
    <row r="1618" spans="30:49" x14ac:dyDescent="0.25">
      <c r="AD1618">
        <v>1617</v>
      </c>
      <c r="AE1618" t="str">
        <f>VLOOKUP(Sheet1!B1640,Sheet2!$H$2:$J$300,3,FALSE)</f>
        <v>PHI</v>
      </c>
      <c r="AF1618" t="str">
        <f>VLOOKUP(Sheet1!C1640,Sheet2!$H$2:$J$300,3,FALSE)</f>
        <v>PHI</v>
      </c>
      <c r="AG1618" t="str">
        <f>VLOOKUP(Sheet1!D1640,Sheet2!$H$2:$J$300,3,FALSE)</f>
        <v>HOU</v>
      </c>
      <c r="AH1618" t="str">
        <f>VLOOKUP(Sheet1!E1640,Sheet2!$H$2:$J$300,3,FALSE)</f>
        <v>DEN</v>
      </c>
      <c r="AI1618" t="str">
        <f>VLOOKUP(Sheet1!F1640,Sheet2!$H$2:$J$300,3,FALSE)</f>
        <v>PHO</v>
      </c>
      <c r="AJ1618" t="str">
        <f>VLOOKUP(Sheet1!G1640,Sheet2!$H$2:$J$300,3,FALSE)</f>
        <v>PHI</v>
      </c>
      <c r="AK1618" t="str">
        <f>VLOOKUP(Sheet1!H1640,Sheet2!$H$2:$J$300,3,FALSE)</f>
        <v>PHO</v>
      </c>
      <c r="AL1618" t="str">
        <f>VLOOKUP(Sheet1!I1640,Sheet2!$H$2:$J$300,3,FALSE)</f>
        <v>DEN</v>
      </c>
      <c r="AM1618" t="str">
        <f>VLOOKUP(Sheet1!J1640,Sheet2!$H$2:$J$300,3,FALSE)</f>
        <v>UTA</v>
      </c>
      <c r="AN1618">
        <f si="251" t="shared"/>
        <v>3</v>
      </c>
      <c r="AO1618">
        <f si="252" t="shared"/>
        <v>3</v>
      </c>
      <c r="AP1618">
        <f si="253" t="shared"/>
        <v>1</v>
      </c>
      <c r="AQ1618">
        <f si="254" t="shared"/>
        <v>2</v>
      </c>
      <c r="AR1618">
        <f si="255" t="shared"/>
        <v>2</v>
      </c>
      <c r="AS1618">
        <f si="256" t="shared"/>
        <v>3</v>
      </c>
      <c r="AT1618">
        <f si="257" t="shared"/>
        <v>2</v>
      </c>
      <c r="AU1618">
        <f si="258" t="shared"/>
        <v>2</v>
      </c>
      <c r="AV1618">
        <f si="259" t="shared"/>
        <v>1</v>
      </c>
      <c r="AW1618">
        <f si="260" t="shared"/>
        <v>3</v>
      </c>
    </row>
    <row r="1619" spans="30:49" x14ac:dyDescent="0.25">
      <c r="AD1619">
        <v>1618</v>
      </c>
      <c r="AE1619" t="str">
        <f>VLOOKUP(Sheet1!B1641,Sheet2!$H$2:$J$300,3,FALSE)</f>
        <v>PHI</v>
      </c>
      <c r="AF1619" t="str">
        <f>VLOOKUP(Sheet1!C1641,Sheet2!$H$2:$J$300,3,FALSE)</f>
        <v>MIN</v>
      </c>
      <c r="AG1619" t="str">
        <f>VLOOKUP(Sheet1!D1641,Sheet2!$H$2:$J$300,3,FALSE)</f>
        <v>PHI</v>
      </c>
      <c r="AH1619" t="str">
        <f>VLOOKUP(Sheet1!E1641,Sheet2!$H$2:$J$300,3,FALSE)</f>
        <v>DEN</v>
      </c>
      <c r="AI1619" t="str">
        <f>VLOOKUP(Sheet1!F1641,Sheet2!$H$2:$J$300,3,FALSE)</f>
        <v>PHO</v>
      </c>
      <c r="AJ1619" t="str">
        <f>VLOOKUP(Sheet1!G1641,Sheet2!$H$2:$J$300,3,FALSE)</f>
        <v>UTA</v>
      </c>
      <c r="AK1619" t="str">
        <f>VLOOKUP(Sheet1!H1641,Sheet2!$H$2:$J$300,3,FALSE)</f>
        <v>SAC</v>
      </c>
      <c r="AL1619" t="str">
        <f>VLOOKUP(Sheet1!I1641,Sheet2!$H$2:$J$300,3,FALSE)</f>
        <v>MIN</v>
      </c>
      <c r="AM1619" t="str">
        <f>VLOOKUP(Sheet1!J1641,Sheet2!$H$2:$J$300,3,FALSE)</f>
        <v>MIN</v>
      </c>
      <c r="AN1619">
        <f si="251" t="shared"/>
        <v>2</v>
      </c>
      <c r="AO1619">
        <f si="252" t="shared"/>
        <v>3</v>
      </c>
      <c r="AP1619">
        <f si="253" t="shared"/>
        <v>2</v>
      </c>
      <c r="AQ1619">
        <f si="254" t="shared"/>
        <v>1</v>
      </c>
      <c r="AR1619">
        <f si="255" t="shared"/>
        <v>1</v>
      </c>
      <c r="AS1619">
        <f si="256" t="shared"/>
        <v>1</v>
      </c>
      <c r="AT1619">
        <f si="257" t="shared"/>
        <v>1</v>
      </c>
      <c r="AU1619">
        <f si="258" t="shared"/>
        <v>3</v>
      </c>
      <c r="AV1619">
        <f si="259" t="shared"/>
        <v>3</v>
      </c>
      <c r="AW1619">
        <f si="260" t="shared"/>
        <v>3</v>
      </c>
    </row>
    <row r="1620" spans="30:49" x14ac:dyDescent="0.25">
      <c r="AD1620">
        <v>1619</v>
      </c>
      <c r="AE1620" t="str">
        <f>VLOOKUP(Sheet1!B1642,Sheet2!$H$2:$J$300,3,FALSE)</f>
        <v>SAC</v>
      </c>
      <c r="AF1620" t="str">
        <f>VLOOKUP(Sheet1!C1642,Sheet2!$H$2:$J$300,3,FALSE)</f>
        <v>PHI</v>
      </c>
      <c r="AG1620" t="str">
        <f>VLOOKUP(Sheet1!D1642,Sheet2!$H$2:$J$300,3,FALSE)</f>
        <v>PHO</v>
      </c>
      <c r="AH1620" t="str">
        <f>VLOOKUP(Sheet1!E1642,Sheet2!$H$2:$J$300,3,FALSE)</f>
        <v>DEN</v>
      </c>
      <c r="AI1620" t="str">
        <f>VLOOKUP(Sheet1!F1642,Sheet2!$H$2:$J$300,3,FALSE)</f>
        <v>PHO</v>
      </c>
      <c r="AJ1620" t="str">
        <f>VLOOKUP(Sheet1!G1642,Sheet2!$H$2:$J$300,3,FALSE)</f>
        <v>UTA</v>
      </c>
      <c r="AK1620" t="str">
        <f>VLOOKUP(Sheet1!H1642,Sheet2!$H$2:$J$300,3,FALSE)</f>
        <v>HOU</v>
      </c>
      <c r="AL1620" t="str">
        <f>VLOOKUP(Sheet1!I1642,Sheet2!$H$2:$J$300,3,FALSE)</f>
        <v>SAC</v>
      </c>
      <c r="AM1620" t="str">
        <f>VLOOKUP(Sheet1!J1642,Sheet2!$H$2:$J$300,3,FALSE)</f>
        <v>MIN</v>
      </c>
      <c r="AN1620">
        <f si="251" t="shared"/>
        <v>2</v>
      </c>
      <c r="AO1620">
        <f si="252" t="shared"/>
        <v>1</v>
      </c>
      <c r="AP1620">
        <f si="253" t="shared"/>
        <v>2</v>
      </c>
      <c r="AQ1620">
        <f si="254" t="shared"/>
        <v>1</v>
      </c>
      <c r="AR1620">
        <f si="255" t="shared"/>
        <v>2</v>
      </c>
      <c r="AS1620">
        <f si="256" t="shared"/>
        <v>1</v>
      </c>
      <c r="AT1620">
        <f si="257" t="shared"/>
        <v>1</v>
      </c>
      <c r="AU1620">
        <f si="258" t="shared"/>
        <v>2</v>
      </c>
      <c r="AV1620">
        <f si="259" t="shared"/>
        <v>1</v>
      </c>
      <c r="AW1620">
        <f si="260" t="shared"/>
        <v>2</v>
      </c>
    </row>
    <row r="1621" spans="30:49" x14ac:dyDescent="0.25">
      <c r="AD1621">
        <v>1620</v>
      </c>
      <c r="AE1621" t="str">
        <f>VLOOKUP(Sheet1!B1643,Sheet2!$H$2:$J$300,3,FALSE)</f>
        <v>PHI</v>
      </c>
      <c r="AF1621" t="str">
        <f>VLOOKUP(Sheet1!C1643,Sheet2!$H$2:$J$300,3,FALSE)</f>
        <v>MIN</v>
      </c>
      <c r="AG1621" t="str">
        <f>VLOOKUP(Sheet1!D1643,Sheet2!$H$2:$J$300,3,FALSE)</f>
        <v>HOU</v>
      </c>
      <c r="AH1621" t="str">
        <f>VLOOKUP(Sheet1!E1643,Sheet2!$H$2:$J$300,3,FALSE)</f>
        <v>DEN</v>
      </c>
      <c r="AI1621" t="str">
        <f>VLOOKUP(Sheet1!F1643,Sheet2!$H$2:$J$300,3,FALSE)</f>
        <v>PHO</v>
      </c>
      <c r="AJ1621" t="str">
        <f>VLOOKUP(Sheet1!G1643,Sheet2!$H$2:$J$300,3,FALSE)</f>
        <v>UTA</v>
      </c>
      <c r="AK1621" t="str">
        <f>VLOOKUP(Sheet1!H1643,Sheet2!$H$2:$J$300,3,FALSE)</f>
        <v>UTA</v>
      </c>
      <c r="AL1621" t="str">
        <f>VLOOKUP(Sheet1!I1643,Sheet2!$H$2:$J$300,3,FALSE)</f>
        <v>MIN</v>
      </c>
      <c r="AM1621" t="str">
        <f>VLOOKUP(Sheet1!J1643,Sheet2!$H$2:$J$300,3,FALSE)</f>
        <v>PHO</v>
      </c>
      <c r="AN1621">
        <f si="251" t="shared"/>
        <v>1</v>
      </c>
      <c r="AO1621">
        <f si="252" t="shared"/>
        <v>2</v>
      </c>
      <c r="AP1621">
        <f si="253" t="shared"/>
        <v>1</v>
      </c>
      <c r="AQ1621">
        <f si="254" t="shared"/>
        <v>1</v>
      </c>
      <c r="AR1621">
        <f si="255" t="shared"/>
        <v>2</v>
      </c>
      <c r="AS1621">
        <f si="256" t="shared"/>
        <v>2</v>
      </c>
      <c r="AT1621">
        <f si="257" t="shared"/>
        <v>2</v>
      </c>
      <c r="AU1621">
        <f si="258" t="shared"/>
        <v>2</v>
      </c>
      <c r="AV1621">
        <f si="259" t="shared"/>
        <v>2</v>
      </c>
      <c r="AW1621">
        <f si="260" t="shared"/>
        <v>2</v>
      </c>
    </row>
    <row r="1622" spans="30:49" x14ac:dyDescent="0.25">
      <c r="AD1622">
        <v>1621</v>
      </c>
      <c r="AE1622" t="str">
        <f>VLOOKUP(Sheet1!B1644,Sheet2!$H$2:$J$300,3,FALSE)</f>
        <v>PHI</v>
      </c>
      <c r="AF1622" t="str">
        <f>VLOOKUP(Sheet1!C1644,Sheet2!$H$2:$J$300,3,FALSE)</f>
        <v>ATL</v>
      </c>
      <c r="AG1622" t="str">
        <f>VLOOKUP(Sheet1!D1644,Sheet2!$H$2:$J$300,3,FALSE)</f>
        <v>SAC</v>
      </c>
      <c r="AH1622" t="str">
        <f>VLOOKUP(Sheet1!E1644,Sheet2!$H$2:$J$300,3,FALSE)</f>
        <v>DEN</v>
      </c>
      <c r="AI1622" t="str">
        <f>VLOOKUP(Sheet1!F1644,Sheet2!$H$2:$J$300,3,FALSE)</f>
        <v>PHO</v>
      </c>
      <c r="AJ1622" t="str">
        <f>VLOOKUP(Sheet1!G1644,Sheet2!$H$2:$J$300,3,FALSE)</f>
        <v>HOU</v>
      </c>
      <c r="AK1622" t="str">
        <f>VLOOKUP(Sheet1!H1644,Sheet2!$H$2:$J$300,3,FALSE)</f>
        <v>ATL</v>
      </c>
      <c r="AL1622" t="str">
        <f>VLOOKUP(Sheet1!I1644,Sheet2!$H$2:$J$300,3,FALSE)</f>
        <v>DEN</v>
      </c>
      <c r="AM1622" t="str">
        <f>VLOOKUP(Sheet1!J1644,Sheet2!$H$2:$J$300,3,FALSE)</f>
        <v>MIN</v>
      </c>
      <c r="AN1622">
        <f si="251" t="shared"/>
        <v>1</v>
      </c>
      <c r="AO1622">
        <f si="252" t="shared"/>
        <v>2</v>
      </c>
      <c r="AP1622">
        <f si="253" t="shared"/>
        <v>1</v>
      </c>
      <c r="AQ1622">
        <f si="254" t="shared"/>
        <v>2</v>
      </c>
      <c r="AR1622">
        <f si="255" t="shared"/>
        <v>1</v>
      </c>
      <c r="AS1622">
        <f si="256" t="shared"/>
        <v>1</v>
      </c>
      <c r="AT1622">
        <f si="257" t="shared"/>
        <v>2</v>
      </c>
      <c r="AU1622">
        <f si="258" t="shared"/>
        <v>2</v>
      </c>
      <c r="AV1622">
        <f si="259" t="shared"/>
        <v>1</v>
      </c>
      <c r="AW1622">
        <f si="260" t="shared"/>
        <v>2</v>
      </c>
    </row>
    <row r="1623" spans="30:49" x14ac:dyDescent="0.25">
      <c r="AD1623">
        <v>1622</v>
      </c>
      <c r="AE1623" t="str">
        <f>VLOOKUP(Sheet1!B1645,Sheet2!$H$2:$J$300,3,FALSE)</f>
        <v>PHI</v>
      </c>
      <c r="AF1623" t="str">
        <f>VLOOKUP(Sheet1!C1645,Sheet2!$H$2:$J$300,3,FALSE)</f>
        <v>MIN</v>
      </c>
      <c r="AG1623" t="str">
        <f>VLOOKUP(Sheet1!D1645,Sheet2!$H$2:$J$300,3,FALSE)</f>
        <v>PHO</v>
      </c>
      <c r="AH1623" t="str">
        <f>VLOOKUP(Sheet1!E1645,Sheet2!$H$2:$J$300,3,FALSE)</f>
        <v>DEN</v>
      </c>
      <c r="AI1623" t="str">
        <f>VLOOKUP(Sheet1!F1645,Sheet2!$H$2:$J$300,3,FALSE)</f>
        <v>ATL</v>
      </c>
      <c r="AJ1623" t="str">
        <f>VLOOKUP(Sheet1!G1645,Sheet2!$H$2:$J$300,3,FALSE)</f>
        <v>PHI</v>
      </c>
      <c r="AK1623" t="str">
        <f>VLOOKUP(Sheet1!H1645,Sheet2!$H$2:$J$300,3,FALSE)</f>
        <v>HOU</v>
      </c>
      <c r="AL1623" t="str">
        <f>VLOOKUP(Sheet1!I1645,Sheet2!$H$2:$J$300,3,FALSE)</f>
        <v>ATL</v>
      </c>
      <c r="AM1623" t="str">
        <f>VLOOKUP(Sheet1!J1645,Sheet2!$H$2:$J$300,3,FALSE)</f>
        <v>MIN</v>
      </c>
      <c r="AN1623">
        <f si="251" t="shared"/>
        <v>2</v>
      </c>
      <c r="AO1623">
        <f si="252" t="shared"/>
        <v>2</v>
      </c>
      <c r="AP1623">
        <f si="253" t="shared"/>
        <v>1</v>
      </c>
      <c r="AQ1623">
        <f si="254" t="shared"/>
        <v>1</v>
      </c>
      <c r="AR1623">
        <f si="255" t="shared"/>
        <v>2</v>
      </c>
      <c r="AS1623">
        <f si="256" t="shared"/>
        <v>2</v>
      </c>
      <c r="AT1623">
        <f si="257" t="shared"/>
        <v>1</v>
      </c>
      <c r="AU1623">
        <f si="258" t="shared"/>
        <v>2</v>
      </c>
      <c r="AV1623">
        <f si="259" t="shared"/>
        <v>2</v>
      </c>
      <c r="AW1623">
        <f si="260" t="shared"/>
        <v>2</v>
      </c>
    </row>
    <row r="1624" spans="30:49" x14ac:dyDescent="0.25">
      <c r="AD1624">
        <v>1623</v>
      </c>
      <c r="AE1624" t="str">
        <f>VLOOKUP(Sheet1!B1646,Sheet2!$H$2:$J$300,3,FALSE)</f>
        <v>PHI</v>
      </c>
      <c r="AF1624" t="str">
        <f>VLOOKUP(Sheet1!C1646,Sheet2!$H$2:$J$300,3,FALSE)</f>
        <v>ATL</v>
      </c>
      <c r="AG1624" t="str">
        <f>VLOOKUP(Sheet1!D1646,Sheet2!$H$2:$J$300,3,FALSE)</f>
        <v>PHO</v>
      </c>
      <c r="AH1624" t="str">
        <f>VLOOKUP(Sheet1!E1646,Sheet2!$H$2:$J$300,3,FALSE)</f>
        <v>DEN</v>
      </c>
      <c r="AI1624" t="str">
        <f>VLOOKUP(Sheet1!F1646,Sheet2!$H$2:$J$300,3,FALSE)</f>
        <v>PHO</v>
      </c>
      <c r="AJ1624" t="str">
        <f>VLOOKUP(Sheet1!G1646,Sheet2!$H$2:$J$300,3,FALSE)</f>
        <v>HOU</v>
      </c>
      <c r="AK1624" t="str">
        <f>VLOOKUP(Sheet1!H1646,Sheet2!$H$2:$J$300,3,FALSE)</f>
        <v>PHO</v>
      </c>
      <c r="AL1624" t="str">
        <f>VLOOKUP(Sheet1!I1646,Sheet2!$H$2:$J$300,3,FALSE)</f>
        <v>DEN</v>
      </c>
      <c r="AM1624" t="str">
        <f>VLOOKUP(Sheet1!J1646,Sheet2!$H$2:$J$300,3,FALSE)</f>
        <v>PHI</v>
      </c>
      <c r="AN1624">
        <f si="251" t="shared"/>
        <v>2</v>
      </c>
      <c r="AO1624">
        <f si="252" t="shared"/>
        <v>1</v>
      </c>
      <c r="AP1624">
        <f si="253" t="shared"/>
        <v>3</v>
      </c>
      <c r="AQ1624">
        <f si="254" t="shared"/>
        <v>2</v>
      </c>
      <c r="AR1624">
        <f si="255" t="shared"/>
        <v>3</v>
      </c>
      <c r="AS1624">
        <f si="256" t="shared"/>
        <v>1</v>
      </c>
      <c r="AT1624">
        <f si="257" t="shared"/>
        <v>3</v>
      </c>
      <c r="AU1624">
        <f si="258" t="shared"/>
        <v>2</v>
      </c>
      <c r="AV1624">
        <f si="259" t="shared"/>
        <v>2</v>
      </c>
      <c r="AW1624">
        <f si="260" t="shared"/>
        <v>3</v>
      </c>
    </row>
    <row r="1625" spans="30:49" x14ac:dyDescent="0.25">
      <c r="AD1625">
        <v>1624</v>
      </c>
      <c r="AE1625" t="str">
        <f>VLOOKUP(Sheet1!B1647,Sheet2!$H$2:$J$300,3,FALSE)</f>
        <v>SAC</v>
      </c>
      <c r="AF1625" t="str">
        <f>VLOOKUP(Sheet1!C1647,Sheet2!$H$2:$J$300,3,FALSE)</f>
        <v>MIN</v>
      </c>
      <c r="AG1625" t="str">
        <f>VLOOKUP(Sheet1!D1647,Sheet2!$H$2:$J$300,3,FALSE)</f>
        <v>PHO</v>
      </c>
      <c r="AH1625" t="str">
        <f>VLOOKUP(Sheet1!E1647,Sheet2!$H$2:$J$300,3,FALSE)</f>
        <v>PHI</v>
      </c>
      <c r="AI1625" t="str">
        <f>VLOOKUP(Sheet1!F1647,Sheet2!$H$2:$J$300,3,FALSE)</f>
        <v>PHO</v>
      </c>
      <c r="AJ1625" t="str">
        <f>VLOOKUP(Sheet1!G1647,Sheet2!$H$2:$J$300,3,FALSE)</f>
        <v>PHI</v>
      </c>
      <c r="AK1625" t="str">
        <f>VLOOKUP(Sheet1!H1647,Sheet2!$H$2:$J$300,3,FALSE)</f>
        <v>PHO</v>
      </c>
      <c r="AL1625" t="str">
        <f>VLOOKUP(Sheet1!I1647,Sheet2!$H$2:$J$300,3,FALSE)</f>
        <v>MIN</v>
      </c>
      <c r="AM1625" t="str">
        <f>VLOOKUP(Sheet1!J1647,Sheet2!$H$2:$J$300,3,FALSE)</f>
        <v>DEN</v>
      </c>
      <c r="AN1625">
        <f si="251" t="shared"/>
        <v>1</v>
      </c>
      <c r="AO1625">
        <f si="252" t="shared"/>
        <v>2</v>
      </c>
      <c r="AP1625">
        <f si="253" t="shared"/>
        <v>3</v>
      </c>
      <c r="AQ1625">
        <f si="254" t="shared"/>
        <v>2</v>
      </c>
      <c r="AR1625">
        <f si="255" t="shared"/>
        <v>3</v>
      </c>
      <c r="AS1625">
        <f si="256" t="shared"/>
        <v>2</v>
      </c>
      <c r="AT1625">
        <f si="257" t="shared"/>
        <v>3</v>
      </c>
      <c r="AU1625">
        <f si="258" t="shared"/>
        <v>2</v>
      </c>
      <c r="AV1625">
        <f si="259" t="shared"/>
        <v>1</v>
      </c>
      <c r="AW1625">
        <f si="260" t="shared"/>
        <v>3</v>
      </c>
    </row>
    <row r="1626" spans="30:49" x14ac:dyDescent="0.25">
      <c r="AD1626">
        <v>1625</v>
      </c>
      <c r="AE1626" t="str">
        <f>VLOOKUP(Sheet1!B1648,Sheet2!$H$2:$J$300,3,FALSE)</f>
        <v>SAC</v>
      </c>
      <c r="AF1626" t="str">
        <f>VLOOKUP(Sheet1!C1648,Sheet2!$H$2:$J$300,3,FALSE)</f>
        <v>MIN</v>
      </c>
      <c r="AG1626" t="str">
        <f>VLOOKUP(Sheet1!D1648,Sheet2!$H$2:$J$300,3,FALSE)</f>
        <v>PHO</v>
      </c>
      <c r="AH1626" t="str">
        <f>VLOOKUP(Sheet1!E1648,Sheet2!$H$2:$J$300,3,FALSE)</f>
        <v>PHI</v>
      </c>
      <c r="AI1626" t="str">
        <f>VLOOKUP(Sheet1!F1648,Sheet2!$H$2:$J$300,3,FALSE)</f>
        <v>PHO</v>
      </c>
      <c r="AJ1626" t="str">
        <f>VLOOKUP(Sheet1!G1648,Sheet2!$H$2:$J$300,3,FALSE)</f>
        <v>UTA</v>
      </c>
      <c r="AK1626" t="str">
        <f>VLOOKUP(Sheet1!H1648,Sheet2!$H$2:$J$300,3,FALSE)</f>
        <v>ATL</v>
      </c>
      <c r="AL1626" t="str">
        <f>VLOOKUP(Sheet1!I1648,Sheet2!$H$2:$J$300,3,FALSE)</f>
        <v>PHO</v>
      </c>
      <c r="AM1626" t="str">
        <f>VLOOKUP(Sheet1!J1648,Sheet2!$H$2:$J$300,3,FALSE)</f>
        <v>UTA</v>
      </c>
      <c r="AN1626">
        <f si="251" t="shared"/>
        <v>1</v>
      </c>
      <c r="AO1626">
        <f si="252" t="shared"/>
        <v>1</v>
      </c>
      <c r="AP1626">
        <f si="253" t="shared"/>
        <v>3</v>
      </c>
      <c r="AQ1626">
        <f si="254" t="shared"/>
        <v>1</v>
      </c>
      <c r="AR1626">
        <f si="255" t="shared"/>
        <v>3</v>
      </c>
      <c r="AS1626">
        <f si="256" t="shared"/>
        <v>2</v>
      </c>
      <c r="AT1626">
        <f si="257" t="shared"/>
        <v>1</v>
      </c>
      <c r="AU1626">
        <f si="258" t="shared"/>
        <v>3</v>
      </c>
      <c r="AV1626">
        <f si="259" t="shared"/>
        <v>2</v>
      </c>
      <c r="AW1626">
        <f si="260" t="shared"/>
        <v>3</v>
      </c>
    </row>
    <row r="1627" spans="30:49" x14ac:dyDescent="0.25">
      <c r="AD1627">
        <v>1626</v>
      </c>
      <c r="AE1627" t="str">
        <f>VLOOKUP(Sheet1!B1649,Sheet2!$H$2:$J$300,3,FALSE)</f>
        <v>SAC</v>
      </c>
      <c r="AF1627" t="str">
        <f>VLOOKUP(Sheet1!C1649,Sheet2!$H$2:$J$300,3,FALSE)</f>
        <v>MIN</v>
      </c>
      <c r="AG1627" t="str">
        <f>VLOOKUP(Sheet1!D1649,Sheet2!$H$2:$J$300,3,FALSE)</f>
        <v>HOU</v>
      </c>
      <c r="AH1627" t="str">
        <f>VLOOKUP(Sheet1!E1649,Sheet2!$H$2:$J$300,3,FALSE)</f>
        <v>PHO</v>
      </c>
      <c r="AI1627" t="str">
        <f>VLOOKUP(Sheet1!F1649,Sheet2!$H$2:$J$300,3,FALSE)</f>
        <v>PHO</v>
      </c>
      <c r="AJ1627" t="str">
        <f>VLOOKUP(Sheet1!G1649,Sheet2!$H$2:$J$300,3,FALSE)</f>
        <v>ATL</v>
      </c>
      <c r="AK1627" t="str">
        <f>VLOOKUP(Sheet1!H1649,Sheet2!$H$2:$J$300,3,FALSE)</f>
        <v>DEN</v>
      </c>
      <c r="AL1627" t="str">
        <f>VLOOKUP(Sheet1!I1649,Sheet2!$H$2:$J$300,3,FALSE)</f>
        <v>MIN</v>
      </c>
      <c r="AM1627" t="str">
        <f>VLOOKUP(Sheet1!J1649,Sheet2!$H$2:$J$300,3,FALSE)</f>
        <v>ATL</v>
      </c>
      <c r="AN1627">
        <f si="251" t="shared"/>
        <v>1</v>
      </c>
      <c r="AO1627">
        <f si="252" t="shared"/>
        <v>2</v>
      </c>
      <c r="AP1627">
        <f si="253" t="shared"/>
        <v>1</v>
      </c>
      <c r="AQ1627">
        <f si="254" t="shared"/>
        <v>2</v>
      </c>
      <c r="AR1627">
        <f si="255" t="shared"/>
        <v>2</v>
      </c>
      <c r="AS1627">
        <f si="256" t="shared"/>
        <v>2</v>
      </c>
      <c r="AT1627">
        <f si="257" t="shared"/>
        <v>1</v>
      </c>
      <c r="AU1627">
        <f si="258" t="shared"/>
        <v>2</v>
      </c>
      <c r="AV1627">
        <f si="259" t="shared"/>
        <v>2</v>
      </c>
      <c r="AW1627">
        <f si="260" t="shared"/>
        <v>2</v>
      </c>
    </row>
    <row r="1628" spans="30:49" x14ac:dyDescent="0.25">
      <c r="AD1628">
        <v>1627</v>
      </c>
      <c r="AE1628" t="str">
        <f>VLOOKUP(Sheet1!B1650,Sheet2!$H$2:$J$300,3,FALSE)</f>
        <v>SAC</v>
      </c>
      <c r="AF1628" t="str">
        <f>VLOOKUP(Sheet1!C1650,Sheet2!$H$2:$J$300,3,FALSE)</f>
        <v>MIN</v>
      </c>
      <c r="AG1628" t="str">
        <f>VLOOKUP(Sheet1!D1650,Sheet2!$H$2:$J$300,3,FALSE)</f>
        <v>HOU</v>
      </c>
      <c r="AH1628" t="str">
        <f>VLOOKUP(Sheet1!E1650,Sheet2!$H$2:$J$300,3,FALSE)</f>
        <v>DEN</v>
      </c>
      <c r="AI1628" t="str">
        <f>VLOOKUP(Sheet1!F1650,Sheet2!$H$2:$J$300,3,FALSE)</f>
        <v>DEN</v>
      </c>
      <c r="AJ1628" t="str">
        <f>VLOOKUP(Sheet1!G1650,Sheet2!$H$2:$J$300,3,FALSE)</f>
        <v>PHI</v>
      </c>
      <c r="AK1628" t="str">
        <f>VLOOKUP(Sheet1!H1650,Sheet2!$H$2:$J$300,3,FALSE)</f>
        <v>UTA</v>
      </c>
      <c r="AL1628" t="str">
        <f>VLOOKUP(Sheet1!I1650,Sheet2!$H$2:$J$300,3,FALSE)</f>
        <v>HOU</v>
      </c>
      <c r="AM1628" t="str">
        <f>VLOOKUP(Sheet1!J1650,Sheet2!$H$2:$J$300,3,FALSE)</f>
        <v>MIN</v>
      </c>
      <c r="AN1628">
        <f si="251" t="shared"/>
        <v>1</v>
      </c>
      <c r="AO1628">
        <f si="252" t="shared"/>
        <v>2</v>
      </c>
      <c r="AP1628">
        <f si="253" t="shared"/>
        <v>2</v>
      </c>
      <c r="AQ1628">
        <f si="254" t="shared"/>
        <v>2</v>
      </c>
      <c r="AR1628">
        <f si="255" t="shared"/>
        <v>2</v>
      </c>
      <c r="AS1628">
        <f si="256" t="shared"/>
        <v>1</v>
      </c>
      <c r="AT1628">
        <f si="257" t="shared"/>
        <v>1</v>
      </c>
      <c r="AU1628">
        <f si="258" t="shared"/>
        <v>2</v>
      </c>
      <c r="AV1628">
        <f si="259" t="shared"/>
        <v>2</v>
      </c>
      <c r="AW1628">
        <f si="260" t="shared"/>
        <v>2</v>
      </c>
    </row>
    <row r="1629" spans="30:49" x14ac:dyDescent="0.25">
      <c r="AD1629">
        <v>1628</v>
      </c>
      <c r="AE1629" t="str">
        <f>VLOOKUP(Sheet1!B1651,Sheet2!$H$2:$J$300,3,FALSE)</f>
        <v>PHI</v>
      </c>
      <c r="AF1629" t="str">
        <f>VLOOKUP(Sheet1!C1651,Sheet2!$H$2:$J$300,3,FALSE)</f>
        <v>MIN</v>
      </c>
      <c r="AG1629" t="str">
        <f>VLOOKUP(Sheet1!D1651,Sheet2!$H$2:$J$300,3,FALSE)</f>
        <v>PHI</v>
      </c>
      <c r="AH1629" t="str">
        <f>VLOOKUP(Sheet1!E1651,Sheet2!$H$2:$J$300,3,FALSE)</f>
        <v>HOU</v>
      </c>
      <c r="AI1629" t="str">
        <f>VLOOKUP(Sheet1!F1651,Sheet2!$H$2:$J$300,3,FALSE)</f>
        <v>PHO</v>
      </c>
      <c r="AJ1629" t="str">
        <f>VLOOKUP(Sheet1!G1651,Sheet2!$H$2:$J$300,3,FALSE)</f>
        <v>PHO</v>
      </c>
      <c r="AK1629" t="str">
        <f>VLOOKUP(Sheet1!H1651,Sheet2!$H$2:$J$300,3,FALSE)</f>
        <v>ATL</v>
      </c>
      <c r="AL1629" t="str">
        <f>VLOOKUP(Sheet1!I1651,Sheet2!$H$2:$J$300,3,FALSE)</f>
        <v>DEN</v>
      </c>
      <c r="AM1629" t="str">
        <f>VLOOKUP(Sheet1!J1651,Sheet2!$H$2:$J$300,3,FALSE)</f>
        <v>UTA</v>
      </c>
      <c r="AN1629">
        <f si="251" t="shared"/>
        <v>2</v>
      </c>
      <c r="AO1629">
        <f si="252" t="shared"/>
        <v>1</v>
      </c>
      <c r="AP1629">
        <f si="253" t="shared"/>
        <v>2</v>
      </c>
      <c r="AQ1629">
        <f si="254" t="shared"/>
        <v>1</v>
      </c>
      <c r="AR1629">
        <f si="255" t="shared"/>
        <v>2</v>
      </c>
      <c r="AS1629">
        <f si="256" t="shared"/>
        <v>2</v>
      </c>
      <c r="AT1629">
        <f si="257" t="shared"/>
        <v>1</v>
      </c>
      <c r="AU1629">
        <f si="258" t="shared"/>
        <v>1</v>
      </c>
      <c r="AV1629">
        <f si="259" t="shared"/>
        <v>1</v>
      </c>
      <c r="AW1629">
        <f si="260" t="shared"/>
        <v>2</v>
      </c>
    </row>
    <row r="1630" spans="30:49" x14ac:dyDescent="0.25">
      <c r="AD1630">
        <v>1629</v>
      </c>
      <c r="AE1630" t="str">
        <f>VLOOKUP(Sheet1!B1652,Sheet2!$H$2:$J$300,3,FALSE)</f>
        <v>SAC</v>
      </c>
      <c r="AF1630" t="str">
        <f>VLOOKUP(Sheet1!C1652,Sheet2!$H$2:$J$300,3,FALSE)</f>
        <v>PHI</v>
      </c>
      <c r="AG1630" t="str">
        <f>VLOOKUP(Sheet1!D1652,Sheet2!$H$2:$J$300,3,FALSE)</f>
        <v>PHI</v>
      </c>
      <c r="AH1630" t="str">
        <f>VLOOKUP(Sheet1!E1652,Sheet2!$H$2:$J$300,3,FALSE)</f>
        <v>MIN</v>
      </c>
      <c r="AI1630" t="str">
        <f>VLOOKUP(Sheet1!F1652,Sheet2!$H$2:$J$300,3,FALSE)</f>
        <v>PHO</v>
      </c>
      <c r="AJ1630" t="str">
        <f>VLOOKUP(Sheet1!G1652,Sheet2!$H$2:$J$300,3,FALSE)</f>
        <v>UTA</v>
      </c>
      <c r="AK1630" t="str">
        <f>VLOOKUP(Sheet1!H1652,Sheet2!$H$2:$J$300,3,FALSE)</f>
        <v>PHO</v>
      </c>
      <c r="AL1630" t="str">
        <f>VLOOKUP(Sheet1!I1652,Sheet2!$H$2:$J$300,3,FALSE)</f>
        <v>DEN</v>
      </c>
      <c r="AM1630" t="str">
        <f>VLOOKUP(Sheet1!J1652,Sheet2!$H$2:$J$300,3,FALSE)</f>
        <v>PHI</v>
      </c>
      <c r="AN1630">
        <f si="251" t="shared"/>
        <v>1</v>
      </c>
      <c r="AO1630">
        <f si="252" t="shared"/>
        <v>3</v>
      </c>
      <c r="AP1630">
        <f si="253" t="shared"/>
        <v>3</v>
      </c>
      <c r="AQ1630">
        <f si="254" t="shared"/>
        <v>1</v>
      </c>
      <c r="AR1630">
        <f si="255" t="shared"/>
        <v>2</v>
      </c>
      <c r="AS1630">
        <f si="256" t="shared"/>
        <v>1</v>
      </c>
      <c r="AT1630">
        <f si="257" t="shared"/>
        <v>2</v>
      </c>
      <c r="AU1630">
        <f si="258" t="shared"/>
        <v>1</v>
      </c>
      <c r="AV1630">
        <f si="259" t="shared"/>
        <v>3</v>
      </c>
      <c r="AW1630">
        <f si="260" t="shared"/>
        <v>3</v>
      </c>
    </row>
    <row r="1631" spans="30:49" x14ac:dyDescent="0.25">
      <c r="AD1631">
        <v>1630</v>
      </c>
      <c r="AE1631" t="str">
        <f>VLOOKUP(Sheet1!B1653,Sheet2!$H$2:$J$300,3,FALSE)</f>
        <v>PHI</v>
      </c>
      <c r="AF1631" t="str">
        <f>VLOOKUP(Sheet1!C1653,Sheet2!$H$2:$J$300,3,FALSE)</f>
        <v>SAC</v>
      </c>
      <c r="AG1631" t="str">
        <f>VLOOKUP(Sheet1!D1653,Sheet2!$H$2:$J$300,3,FALSE)</f>
        <v>PHI</v>
      </c>
      <c r="AH1631" t="str">
        <f>VLOOKUP(Sheet1!E1653,Sheet2!$H$2:$J$300,3,FALSE)</f>
        <v>DEN</v>
      </c>
      <c r="AI1631" t="str">
        <f>VLOOKUP(Sheet1!F1653,Sheet2!$H$2:$J$300,3,FALSE)</f>
        <v>DEN</v>
      </c>
      <c r="AJ1631" t="str">
        <f>VLOOKUP(Sheet1!G1653,Sheet2!$H$2:$J$300,3,FALSE)</f>
        <v>PHI</v>
      </c>
      <c r="AK1631" t="str">
        <f>VLOOKUP(Sheet1!H1653,Sheet2!$H$2:$J$300,3,FALSE)</f>
        <v>PHO</v>
      </c>
      <c r="AL1631" t="str">
        <f>VLOOKUP(Sheet1!I1653,Sheet2!$H$2:$J$300,3,FALSE)</f>
        <v>MIN</v>
      </c>
      <c r="AM1631" t="str">
        <f>VLOOKUP(Sheet1!J1653,Sheet2!$H$2:$J$300,3,FALSE)</f>
        <v>UTA</v>
      </c>
      <c r="AN1631">
        <f si="251" t="shared"/>
        <v>3</v>
      </c>
      <c r="AO1631">
        <f si="252" t="shared"/>
        <v>1</v>
      </c>
      <c r="AP1631">
        <f si="253" t="shared"/>
        <v>3</v>
      </c>
      <c r="AQ1631">
        <f si="254" t="shared"/>
        <v>2</v>
      </c>
      <c r="AR1631">
        <f si="255" t="shared"/>
        <v>2</v>
      </c>
      <c r="AS1631">
        <f si="256" t="shared"/>
        <v>3</v>
      </c>
      <c r="AT1631">
        <f si="257" t="shared"/>
        <v>1</v>
      </c>
      <c r="AU1631">
        <f si="258" t="shared"/>
        <v>1</v>
      </c>
      <c r="AV1631">
        <f si="259" t="shared"/>
        <v>1</v>
      </c>
      <c r="AW1631">
        <f si="260" t="shared"/>
        <v>3</v>
      </c>
    </row>
    <row r="1632" spans="30:49" x14ac:dyDescent="0.25">
      <c r="AD1632">
        <v>1631</v>
      </c>
      <c r="AE1632" t="str">
        <f>VLOOKUP(Sheet1!B1654,Sheet2!$H$2:$J$300,3,FALSE)</f>
        <v>UTA</v>
      </c>
      <c r="AF1632" t="str">
        <f>VLOOKUP(Sheet1!C1654,Sheet2!$H$2:$J$300,3,FALSE)</f>
        <v>MIN</v>
      </c>
      <c r="AG1632" t="str">
        <f>VLOOKUP(Sheet1!D1654,Sheet2!$H$2:$J$300,3,FALSE)</f>
        <v>HOU</v>
      </c>
      <c r="AH1632" t="str">
        <f>VLOOKUP(Sheet1!E1654,Sheet2!$H$2:$J$300,3,FALSE)</f>
        <v>DEN</v>
      </c>
      <c r="AI1632" t="str">
        <f>VLOOKUP(Sheet1!F1654,Sheet2!$H$2:$J$300,3,FALSE)</f>
        <v>PHO</v>
      </c>
      <c r="AJ1632" t="str">
        <f>VLOOKUP(Sheet1!G1654,Sheet2!$H$2:$J$300,3,FALSE)</f>
        <v>UTA</v>
      </c>
      <c r="AK1632" t="str">
        <f>VLOOKUP(Sheet1!H1654,Sheet2!$H$2:$J$300,3,FALSE)</f>
        <v>HOU</v>
      </c>
      <c r="AL1632" t="str">
        <f>VLOOKUP(Sheet1!I1654,Sheet2!$H$2:$J$300,3,FALSE)</f>
        <v>UTA</v>
      </c>
      <c r="AM1632" t="str">
        <f>VLOOKUP(Sheet1!J1654,Sheet2!$H$2:$J$300,3,FALSE)</f>
        <v>UTA</v>
      </c>
      <c r="AN1632">
        <f si="251" t="shared"/>
        <v>4</v>
      </c>
      <c r="AO1632">
        <f si="252" t="shared"/>
        <v>1</v>
      </c>
      <c r="AP1632">
        <f si="253" t="shared"/>
        <v>2</v>
      </c>
      <c r="AQ1632">
        <f si="254" t="shared"/>
        <v>1</v>
      </c>
      <c r="AR1632">
        <f si="255" t="shared"/>
        <v>1</v>
      </c>
      <c r="AS1632">
        <f si="256" t="shared"/>
        <v>4</v>
      </c>
      <c r="AT1632">
        <f si="257" t="shared"/>
        <v>2</v>
      </c>
      <c r="AU1632">
        <f si="258" t="shared"/>
        <v>4</v>
      </c>
      <c r="AV1632">
        <f si="259" t="shared"/>
        <v>4</v>
      </c>
      <c r="AW1632">
        <f si="260" t="shared"/>
        <v>4</v>
      </c>
    </row>
    <row r="1633" spans="30:49" x14ac:dyDescent="0.25">
      <c r="AD1633">
        <v>1632</v>
      </c>
      <c r="AE1633" t="str">
        <f>VLOOKUP(Sheet1!B1655,Sheet2!$H$2:$J$300,3,FALSE)</f>
        <v>PHI</v>
      </c>
      <c r="AF1633" t="str">
        <f>VLOOKUP(Sheet1!C1655,Sheet2!$H$2:$J$300,3,FALSE)</f>
        <v>UTA</v>
      </c>
      <c r="AG1633" t="str">
        <f>VLOOKUP(Sheet1!D1655,Sheet2!$H$2:$J$300,3,FALSE)</f>
        <v>PHO</v>
      </c>
      <c r="AH1633" t="str">
        <f>VLOOKUP(Sheet1!E1655,Sheet2!$H$2:$J$300,3,FALSE)</f>
        <v>DEN</v>
      </c>
      <c r="AI1633" t="str">
        <f>VLOOKUP(Sheet1!F1655,Sheet2!$H$2:$J$300,3,FALSE)</f>
        <v>DEN</v>
      </c>
      <c r="AJ1633" t="str">
        <f>VLOOKUP(Sheet1!G1655,Sheet2!$H$2:$J$300,3,FALSE)</f>
        <v>HOU</v>
      </c>
      <c r="AK1633" t="str">
        <f>VLOOKUP(Sheet1!H1655,Sheet2!$H$2:$J$300,3,FALSE)</f>
        <v>PHO</v>
      </c>
      <c r="AL1633" t="str">
        <f>VLOOKUP(Sheet1!I1655,Sheet2!$H$2:$J$300,3,FALSE)</f>
        <v>DEN</v>
      </c>
      <c r="AM1633" t="str">
        <f>VLOOKUP(Sheet1!J1655,Sheet2!$H$2:$J$300,3,FALSE)</f>
        <v>MIN</v>
      </c>
      <c r="AN1633">
        <f si="251" t="shared"/>
        <v>1</v>
      </c>
      <c r="AO1633">
        <f si="252" t="shared"/>
        <v>1</v>
      </c>
      <c r="AP1633">
        <f si="253" t="shared"/>
        <v>2</v>
      </c>
      <c r="AQ1633">
        <f si="254" t="shared"/>
        <v>3</v>
      </c>
      <c r="AR1633">
        <f si="255" t="shared"/>
        <v>3</v>
      </c>
      <c r="AS1633">
        <f si="256" t="shared"/>
        <v>1</v>
      </c>
      <c r="AT1633">
        <f si="257" t="shared"/>
        <v>2</v>
      </c>
      <c r="AU1633">
        <f si="258" t="shared"/>
        <v>3</v>
      </c>
      <c r="AV1633">
        <f si="259" t="shared"/>
        <v>1</v>
      </c>
      <c r="AW1633">
        <f si="260" t="shared"/>
        <v>3</v>
      </c>
    </row>
    <row r="1634" spans="30:49" x14ac:dyDescent="0.25">
      <c r="AD1634">
        <v>1633</v>
      </c>
      <c r="AE1634" t="str">
        <f>VLOOKUP(Sheet1!B1656,Sheet2!$H$2:$J$300,3,FALSE)</f>
        <v>PHI</v>
      </c>
      <c r="AF1634" t="str">
        <f>VLOOKUP(Sheet1!C1656,Sheet2!$H$2:$J$300,3,FALSE)</f>
        <v>SAC</v>
      </c>
      <c r="AG1634" t="str">
        <f>VLOOKUP(Sheet1!D1656,Sheet2!$H$2:$J$300,3,FALSE)</f>
        <v>PHO</v>
      </c>
      <c r="AH1634" t="str">
        <f>VLOOKUP(Sheet1!E1656,Sheet2!$H$2:$J$300,3,FALSE)</f>
        <v>DEN</v>
      </c>
      <c r="AI1634" t="str">
        <f>VLOOKUP(Sheet1!F1656,Sheet2!$H$2:$J$300,3,FALSE)</f>
        <v>PHI</v>
      </c>
      <c r="AJ1634" t="str">
        <f>VLOOKUP(Sheet1!G1656,Sheet2!$H$2:$J$300,3,FALSE)</f>
        <v>UTA</v>
      </c>
      <c r="AK1634" t="str">
        <f>VLOOKUP(Sheet1!H1656,Sheet2!$H$2:$J$300,3,FALSE)</f>
        <v>PHO</v>
      </c>
      <c r="AL1634" t="str">
        <f>VLOOKUP(Sheet1!I1656,Sheet2!$H$2:$J$300,3,FALSE)</f>
        <v>DEN</v>
      </c>
      <c r="AM1634" t="str">
        <f>VLOOKUP(Sheet1!J1656,Sheet2!$H$2:$J$300,3,FALSE)</f>
        <v>MIN</v>
      </c>
      <c r="AN1634">
        <f si="251" t="shared"/>
        <v>2</v>
      </c>
      <c r="AO1634">
        <f si="252" t="shared"/>
        <v>1</v>
      </c>
      <c r="AP1634">
        <f si="253" t="shared"/>
        <v>2</v>
      </c>
      <c r="AQ1634">
        <f si="254" t="shared"/>
        <v>2</v>
      </c>
      <c r="AR1634">
        <f si="255" t="shared"/>
        <v>2</v>
      </c>
      <c r="AS1634">
        <f si="256" t="shared"/>
        <v>1</v>
      </c>
      <c r="AT1634">
        <f si="257" t="shared"/>
        <v>2</v>
      </c>
      <c r="AU1634">
        <f si="258" t="shared"/>
        <v>2</v>
      </c>
      <c r="AV1634">
        <f si="259" t="shared"/>
        <v>1</v>
      </c>
      <c r="AW1634">
        <f si="260" t="shared"/>
        <v>2</v>
      </c>
    </row>
    <row r="1635" spans="30:49" x14ac:dyDescent="0.25">
      <c r="AD1635">
        <v>1634</v>
      </c>
      <c r="AE1635" t="str">
        <f>VLOOKUP(Sheet1!B1657,Sheet2!$H$2:$J$300,3,FALSE)</f>
        <v>PHI</v>
      </c>
      <c r="AF1635" t="str">
        <f>VLOOKUP(Sheet1!C1657,Sheet2!$H$2:$J$300,3,FALSE)</f>
        <v>PHI</v>
      </c>
      <c r="AG1635" t="str">
        <f>VLOOKUP(Sheet1!D1657,Sheet2!$H$2:$J$300,3,FALSE)</f>
        <v>PHO</v>
      </c>
      <c r="AH1635" t="str">
        <f>VLOOKUP(Sheet1!E1657,Sheet2!$H$2:$J$300,3,FALSE)</f>
        <v>DEN</v>
      </c>
      <c r="AI1635" t="str">
        <f>VLOOKUP(Sheet1!F1657,Sheet2!$H$2:$J$300,3,FALSE)</f>
        <v>ATL</v>
      </c>
      <c r="AJ1635" t="str">
        <f>VLOOKUP(Sheet1!G1657,Sheet2!$H$2:$J$300,3,FALSE)</f>
        <v>HOU</v>
      </c>
      <c r="AK1635" t="str">
        <f>VLOOKUP(Sheet1!H1657,Sheet2!$H$2:$J$300,3,FALSE)</f>
        <v>HOU</v>
      </c>
      <c r="AL1635" t="str">
        <f>VLOOKUP(Sheet1!I1657,Sheet2!$H$2:$J$300,3,FALSE)</f>
        <v>ATL</v>
      </c>
      <c r="AM1635" t="str">
        <f>VLOOKUP(Sheet1!J1657,Sheet2!$H$2:$J$300,3,FALSE)</f>
        <v>UTA</v>
      </c>
      <c r="AN1635">
        <f si="251" t="shared"/>
        <v>2</v>
      </c>
      <c r="AO1635">
        <f si="252" t="shared"/>
        <v>2</v>
      </c>
      <c r="AP1635">
        <f si="253" t="shared"/>
        <v>1</v>
      </c>
      <c r="AQ1635">
        <f si="254" t="shared"/>
        <v>1</v>
      </c>
      <c r="AR1635">
        <f si="255" t="shared"/>
        <v>2</v>
      </c>
      <c r="AS1635">
        <f si="256" t="shared"/>
        <v>2</v>
      </c>
      <c r="AT1635">
        <f si="257" t="shared"/>
        <v>2</v>
      </c>
      <c r="AU1635">
        <f si="258" t="shared"/>
        <v>2</v>
      </c>
      <c r="AV1635">
        <f si="259" t="shared"/>
        <v>1</v>
      </c>
      <c r="AW1635">
        <f si="260" t="shared"/>
        <v>2</v>
      </c>
    </row>
    <row r="1636" spans="30:49" x14ac:dyDescent="0.25">
      <c r="AD1636">
        <v>1635</v>
      </c>
      <c r="AE1636" t="str">
        <f>VLOOKUP(Sheet1!B1658,Sheet2!$H$2:$J$300,3,FALSE)</f>
        <v>PHI</v>
      </c>
      <c r="AF1636" t="str">
        <f>VLOOKUP(Sheet1!C1658,Sheet2!$H$2:$J$300,3,FALSE)</f>
        <v>MIN</v>
      </c>
      <c r="AG1636" t="str">
        <f>VLOOKUP(Sheet1!D1658,Sheet2!$H$2:$J$300,3,FALSE)</f>
        <v>PHO</v>
      </c>
      <c r="AH1636" t="str">
        <f>VLOOKUP(Sheet1!E1658,Sheet2!$H$2:$J$300,3,FALSE)</f>
        <v>MIN</v>
      </c>
      <c r="AI1636" t="str">
        <f>VLOOKUP(Sheet1!F1658,Sheet2!$H$2:$J$300,3,FALSE)</f>
        <v>PHO</v>
      </c>
      <c r="AJ1636" t="str">
        <f>VLOOKUP(Sheet1!G1658,Sheet2!$H$2:$J$300,3,FALSE)</f>
        <v>ATL</v>
      </c>
      <c r="AK1636" t="str">
        <f>VLOOKUP(Sheet1!H1658,Sheet2!$H$2:$J$300,3,FALSE)</f>
        <v>ATL</v>
      </c>
      <c r="AL1636" t="str">
        <f>VLOOKUP(Sheet1!I1658,Sheet2!$H$2:$J$300,3,FALSE)</f>
        <v>DEN</v>
      </c>
      <c r="AM1636" t="str">
        <f>VLOOKUP(Sheet1!J1658,Sheet2!$H$2:$J$300,3,FALSE)</f>
        <v>DEN</v>
      </c>
      <c r="AN1636">
        <f si="251" t="shared"/>
        <v>1</v>
      </c>
      <c r="AO1636">
        <f si="252" t="shared"/>
        <v>2</v>
      </c>
      <c r="AP1636">
        <f si="253" t="shared"/>
        <v>2</v>
      </c>
      <c r="AQ1636">
        <f si="254" t="shared"/>
        <v>2</v>
      </c>
      <c r="AR1636">
        <f si="255" t="shared"/>
        <v>2</v>
      </c>
      <c r="AS1636">
        <f si="256" t="shared"/>
        <v>2</v>
      </c>
      <c r="AT1636">
        <f si="257" t="shared"/>
        <v>2</v>
      </c>
      <c r="AU1636">
        <f si="258" t="shared"/>
        <v>2</v>
      </c>
      <c r="AV1636">
        <f si="259" t="shared"/>
        <v>2</v>
      </c>
      <c r="AW1636">
        <f si="260" t="shared"/>
        <v>2</v>
      </c>
    </row>
    <row r="1637" spans="30:49" x14ac:dyDescent="0.25">
      <c r="AD1637">
        <v>1636</v>
      </c>
      <c r="AE1637" t="str">
        <f>VLOOKUP(Sheet1!B1659,Sheet2!$H$2:$J$300,3,FALSE)</f>
        <v>PHI</v>
      </c>
      <c r="AF1637" t="str">
        <f>VLOOKUP(Sheet1!C1659,Sheet2!$H$2:$J$300,3,FALSE)</f>
        <v>MIN</v>
      </c>
      <c r="AG1637" t="str">
        <f>VLOOKUP(Sheet1!D1659,Sheet2!$H$2:$J$300,3,FALSE)</f>
        <v>PHO</v>
      </c>
      <c r="AH1637" t="str">
        <f>VLOOKUP(Sheet1!E1659,Sheet2!$H$2:$J$300,3,FALSE)</f>
        <v>DEN</v>
      </c>
      <c r="AI1637" t="str">
        <f>VLOOKUP(Sheet1!F1659,Sheet2!$H$2:$J$300,3,FALSE)</f>
        <v>UTA</v>
      </c>
      <c r="AJ1637" t="str">
        <f>VLOOKUP(Sheet1!G1659,Sheet2!$H$2:$J$300,3,FALSE)</f>
        <v>UTA</v>
      </c>
      <c r="AK1637" t="str">
        <f>VLOOKUP(Sheet1!H1659,Sheet2!$H$2:$J$300,3,FALSE)</f>
        <v>ATL</v>
      </c>
      <c r="AL1637" t="str">
        <f>VLOOKUP(Sheet1!I1659,Sheet2!$H$2:$J$300,3,FALSE)</f>
        <v>DEN</v>
      </c>
      <c r="AM1637" t="str">
        <f>VLOOKUP(Sheet1!J1659,Sheet2!$H$2:$J$300,3,FALSE)</f>
        <v>MIN</v>
      </c>
      <c r="AN1637">
        <f si="251" t="shared"/>
        <v>1</v>
      </c>
      <c r="AO1637">
        <f si="252" t="shared"/>
        <v>2</v>
      </c>
      <c r="AP1637">
        <f si="253" t="shared"/>
        <v>1</v>
      </c>
      <c r="AQ1637">
        <f si="254" t="shared"/>
        <v>2</v>
      </c>
      <c r="AR1637">
        <f si="255" t="shared"/>
        <v>2</v>
      </c>
      <c r="AS1637">
        <f si="256" t="shared"/>
        <v>2</v>
      </c>
      <c r="AT1637">
        <f si="257" t="shared"/>
        <v>1</v>
      </c>
      <c r="AU1637">
        <f si="258" t="shared"/>
        <v>2</v>
      </c>
      <c r="AV1637">
        <f si="259" t="shared"/>
        <v>2</v>
      </c>
      <c r="AW1637">
        <f si="260" t="shared"/>
        <v>2</v>
      </c>
    </row>
    <row r="1638" spans="30:49" x14ac:dyDescent="0.25">
      <c r="AD1638">
        <v>1637</v>
      </c>
      <c r="AE1638" t="str">
        <f>VLOOKUP(Sheet1!B1660,Sheet2!$H$2:$J$300,3,FALSE)</f>
        <v>PHI</v>
      </c>
      <c r="AF1638" t="str">
        <f>VLOOKUP(Sheet1!C1660,Sheet2!$H$2:$J$300,3,FALSE)</f>
        <v>PHO</v>
      </c>
      <c r="AG1638" t="str">
        <f>VLOOKUP(Sheet1!D1660,Sheet2!$H$2:$J$300,3,FALSE)</f>
        <v>PHO</v>
      </c>
      <c r="AH1638" t="str">
        <f>VLOOKUP(Sheet1!E1660,Sheet2!$H$2:$J$300,3,FALSE)</f>
        <v>DEN</v>
      </c>
      <c r="AI1638" t="str">
        <f>VLOOKUP(Sheet1!F1660,Sheet2!$H$2:$J$300,3,FALSE)</f>
        <v>PHO</v>
      </c>
      <c r="AJ1638" t="str">
        <f>VLOOKUP(Sheet1!G1660,Sheet2!$H$2:$J$300,3,FALSE)</f>
        <v>PHI</v>
      </c>
      <c r="AK1638" t="str">
        <f>VLOOKUP(Sheet1!H1660,Sheet2!$H$2:$J$300,3,FALSE)</f>
        <v>PHO</v>
      </c>
      <c r="AL1638" t="str">
        <f>VLOOKUP(Sheet1!I1660,Sheet2!$H$2:$J$300,3,FALSE)</f>
        <v>DEN</v>
      </c>
      <c r="AM1638" t="str">
        <f>VLOOKUP(Sheet1!J1660,Sheet2!$H$2:$J$300,3,FALSE)</f>
        <v>DEN</v>
      </c>
      <c r="AN1638">
        <f si="251" t="shared"/>
        <v>2</v>
      </c>
      <c r="AO1638">
        <f si="252" t="shared"/>
        <v>4</v>
      </c>
      <c r="AP1638">
        <f si="253" t="shared"/>
        <v>4</v>
      </c>
      <c r="AQ1638">
        <f si="254" t="shared"/>
        <v>3</v>
      </c>
      <c r="AR1638">
        <f si="255" t="shared"/>
        <v>4</v>
      </c>
      <c r="AS1638">
        <f si="256" t="shared"/>
        <v>2</v>
      </c>
      <c r="AT1638">
        <f si="257" t="shared"/>
        <v>4</v>
      </c>
      <c r="AU1638">
        <f si="258" t="shared"/>
        <v>3</v>
      </c>
      <c r="AV1638">
        <f si="259" t="shared"/>
        <v>3</v>
      </c>
      <c r="AW1638">
        <f si="260" t="shared"/>
        <v>4</v>
      </c>
    </row>
    <row r="1639" spans="30:49" x14ac:dyDescent="0.25">
      <c r="AD1639">
        <v>1638</v>
      </c>
      <c r="AE1639" t="str">
        <f>VLOOKUP(Sheet1!B1661,Sheet2!$H$2:$J$300,3,FALSE)</f>
        <v>PHI</v>
      </c>
      <c r="AF1639" t="str">
        <f>VLOOKUP(Sheet1!C1661,Sheet2!$H$2:$J$300,3,FALSE)</f>
        <v>ATL</v>
      </c>
      <c r="AG1639" t="str">
        <f>VLOOKUP(Sheet1!D1661,Sheet2!$H$2:$J$300,3,FALSE)</f>
        <v>PHO</v>
      </c>
      <c r="AH1639" t="str">
        <f>VLOOKUP(Sheet1!E1661,Sheet2!$H$2:$J$300,3,FALSE)</f>
        <v>DEN</v>
      </c>
      <c r="AI1639" t="str">
        <f>VLOOKUP(Sheet1!F1661,Sheet2!$H$2:$J$300,3,FALSE)</f>
        <v>PHO</v>
      </c>
      <c r="AJ1639" t="str">
        <f>VLOOKUP(Sheet1!G1661,Sheet2!$H$2:$J$300,3,FALSE)</f>
        <v>UTA</v>
      </c>
      <c r="AK1639" t="str">
        <f>VLOOKUP(Sheet1!H1661,Sheet2!$H$2:$J$300,3,FALSE)</f>
        <v>HOU</v>
      </c>
      <c r="AL1639" t="str">
        <f>VLOOKUP(Sheet1!I1661,Sheet2!$H$2:$J$300,3,FALSE)</f>
        <v>DEN</v>
      </c>
      <c r="AM1639" t="str">
        <f>VLOOKUP(Sheet1!J1661,Sheet2!$H$2:$J$300,3,FALSE)</f>
        <v>SAC</v>
      </c>
      <c r="AN1639">
        <f si="251" t="shared"/>
        <v>1</v>
      </c>
      <c r="AO1639">
        <f si="252" t="shared"/>
        <v>1</v>
      </c>
      <c r="AP1639">
        <f si="253" t="shared"/>
        <v>2</v>
      </c>
      <c r="AQ1639">
        <f si="254" t="shared"/>
        <v>2</v>
      </c>
      <c r="AR1639">
        <f si="255" t="shared"/>
        <v>2</v>
      </c>
      <c r="AS1639">
        <f si="256" t="shared"/>
        <v>1</v>
      </c>
      <c r="AT1639">
        <f si="257" t="shared"/>
        <v>1</v>
      </c>
      <c r="AU1639">
        <f si="258" t="shared"/>
        <v>2</v>
      </c>
      <c r="AV1639">
        <f si="259" t="shared"/>
        <v>1</v>
      </c>
      <c r="AW1639">
        <f si="260" t="shared"/>
        <v>2</v>
      </c>
    </row>
    <row r="1640" spans="30:49" x14ac:dyDescent="0.25">
      <c r="AD1640">
        <v>1639</v>
      </c>
      <c r="AE1640" t="str">
        <f>VLOOKUP(Sheet1!B1662,Sheet2!$H$2:$J$300,3,FALSE)</f>
        <v>PHI</v>
      </c>
      <c r="AF1640" t="str">
        <f>VLOOKUP(Sheet1!C1662,Sheet2!$H$2:$J$300,3,FALSE)</f>
        <v>PHI</v>
      </c>
      <c r="AG1640" t="str">
        <f>VLOOKUP(Sheet1!D1662,Sheet2!$H$2:$J$300,3,FALSE)</f>
        <v>HOU</v>
      </c>
      <c r="AH1640" t="str">
        <f>VLOOKUP(Sheet1!E1662,Sheet2!$H$2:$J$300,3,FALSE)</f>
        <v>DEN</v>
      </c>
      <c r="AI1640" t="str">
        <f>VLOOKUP(Sheet1!F1662,Sheet2!$H$2:$J$300,3,FALSE)</f>
        <v>PHI</v>
      </c>
      <c r="AJ1640" t="str">
        <f>VLOOKUP(Sheet1!G1662,Sheet2!$H$2:$J$300,3,FALSE)</f>
        <v>UTA</v>
      </c>
      <c r="AK1640" t="str">
        <f>VLOOKUP(Sheet1!H1662,Sheet2!$H$2:$J$300,3,FALSE)</f>
        <v>HOU</v>
      </c>
      <c r="AL1640" t="str">
        <f>VLOOKUP(Sheet1!I1662,Sheet2!$H$2:$J$300,3,FALSE)</f>
        <v>DEN</v>
      </c>
      <c r="AM1640" t="str">
        <f>VLOOKUP(Sheet1!J1662,Sheet2!$H$2:$J$300,3,FALSE)</f>
        <v>PHO</v>
      </c>
      <c r="AN1640">
        <f si="251" t="shared"/>
        <v>3</v>
      </c>
      <c r="AO1640">
        <f si="252" t="shared"/>
        <v>3</v>
      </c>
      <c r="AP1640">
        <f si="253" t="shared"/>
        <v>2</v>
      </c>
      <c r="AQ1640">
        <f si="254" t="shared"/>
        <v>2</v>
      </c>
      <c r="AR1640">
        <f si="255" t="shared"/>
        <v>3</v>
      </c>
      <c r="AS1640">
        <f si="256" t="shared"/>
        <v>1</v>
      </c>
      <c r="AT1640">
        <f si="257" t="shared"/>
        <v>2</v>
      </c>
      <c r="AU1640">
        <f si="258" t="shared"/>
        <v>2</v>
      </c>
      <c r="AV1640">
        <f si="259" t="shared"/>
        <v>1</v>
      </c>
      <c r="AW1640">
        <f si="260" t="shared"/>
        <v>3</v>
      </c>
    </row>
    <row r="1641" spans="30:49" x14ac:dyDescent="0.25">
      <c r="AD1641">
        <v>1640</v>
      </c>
      <c r="AE1641" t="str">
        <f>VLOOKUP(Sheet1!B1663,Sheet2!$H$2:$J$300,3,FALSE)</f>
        <v>PHI</v>
      </c>
      <c r="AF1641" t="str">
        <f>VLOOKUP(Sheet1!C1663,Sheet2!$H$2:$J$300,3,FALSE)</f>
        <v>MIN</v>
      </c>
      <c r="AG1641" t="str">
        <f>VLOOKUP(Sheet1!D1663,Sheet2!$H$2:$J$300,3,FALSE)</f>
        <v>PHI</v>
      </c>
      <c r="AH1641" t="str">
        <f>VLOOKUP(Sheet1!E1663,Sheet2!$H$2:$J$300,3,FALSE)</f>
        <v>UTA</v>
      </c>
      <c r="AI1641" t="str">
        <f>VLOOKUP(Sheet1!F1663,Sheet2!$H$2:$J$300,3,FALSE)</f>
        <v>DEN</v>
      </c>
      <c r="AJ1641" t="str">
        <f>VLOOKUP(Sheet1!G1663,Sheet2!$H$2:$J$300,3,FALSE)</f>
        <v>PHO</v>
      </c>
      <c r="AK1641" t="str">
        <f>VLOOKUP(Sheet1!H1663,Sheet2!$H$2:$J$300,3,FALSE)</f>
        <v>HOU</v>
      </c>
      <c r="AL1641" t="str">
        <f>VLOOKUP(Sheet1!I1663,Sheet2!$H$2:$J$300,3,FALSE)</f>
        <v>ATL</v>
      </c>
      <c r="AM1641" t="str">
        <f>VLOOKUP(Sheet1!J1663,Sheet2!$H$2:$J$300,3,FALSE)</f>
        <v>PHO</v>
      </c>
      <c r="AN1641">
        <f si="251" t="shared"/>
        <v>2</v>
      </c>
      <c r="AO1641">
        <f si="252" t="shared"/>
        <v>1</v>
      </c>
      <c r="AP1641">
        <f si="253" t="shared"/>
        <v>2</v>
      </c>
      <c r="AQ1641">
        <f si="254" t="shared"/>
        <v>1</v>
      </c>
      <c r="AR1641">
        <f si="255" t="shared"/>
        <v>1</v>
      </c>
      <c r="AS1641">
        <f si="256" t="shared"/>
        <v>2</v>
      </c>
      <c r="AT1641">
        <f si="257" t="shared"/>
        <v>1</v>
      </c>
      <c r="AU1641">
        <f si="258" t="shared"/>
        <v>1</v>
      </c>
      <c r="AV1641">
        <f si="259" t="shared"/>
        <v>2</v>
      </c>
      <c r="AW1641">
        <f si="260" t="shared"/>
        <v>2</v>
      </c>
    </row>
    <row r="1642" spans="30:49" x14ac:dyDescent="0.25">
      <c r="AD1642">
        <v>1641</v>
      </c>
      <c r="AE1642" t="str">
        <f>VLOOKUP(Sheet1!B1664,Sheet2!$H$2:$J$300,3,FALSE)</f>
        <v>PHI</v>
      </c>
      <c r="AF1642" t="str">
        <f>VLOOKUP(Sheet1!C1664,Sheet2!$H$2:$J$300,3,FALSE)</f>
        <v>PHI</v>
      </c>
      <c r="AG1642" t="str">
        <f>VLOOKUP(Sheet1!D1664,Sheet2!$H$2:$J$300,3,FALSE)</f>
        <v>PHO</v>
      </c>
      <c r="AH1642" t="str">
        <f>VLOOKUP(Sheet1!E1664,Sheet2!$H$2:$J$300,3,FALSE)</f>
        <v>DEN</v>
      </c>
      <c r="AI1642" t="str">
        <f>VLOOKUP(Sheet1!F1664,Sheet2!$H$2:$J$300,3,FALSE)</f>
        <v>DEN</v>
      </c>
      <c r="AJ1642" t="str">
        <f>VLOOKUP(Sheet1!G1664,Sheet2!$H$2:$J$300,3,FALSE)</f>
        <v>PHI</v>
      </c>
      <c r="AK1642" t="str">
        <f>VLOOKUP(Sheet1!H1664,Sheet2!$H$2:$J$300,3,FALSE)</f>
        <v>HOU</v>
      </c>
      <c r="AL1642" t="str">
        <f>VLOOKUP(Sheet1!I1664,Sheet2!$H$2:$J$300,3,FALSE)</f>
        <v>ATL</v>
      </c>
      <c r="AM1642" t="str">
        <f>VLOOKUP(Sheet1!J1664,Sheet2!$H$2:$J$300,3,FALSE)</f>
        <v>UTA</v>
      </c>
      <c r="AN1642">
        <f ref="AN1642:AN1705" si="261" t="shared">COUNTIF($AE1642:$AM1642,AE1642)</f>
        <v>3</v>
      </c>
      <c r="AO1642">
        <f ref="AO1642:AO1705" si="262" t="shared">COUNTIF($AE1642:$AM1642,AF1642)</f>
        <v>3</v>
      </c>
      <c r="AP1642">
        <f ref="AP1642:AP1705" si="263" t="shared">COUNTIF($AE1642:$AM1642,AG1642)</f>
        <v>1</v>
      </c>
      <c r="AQ1642">
        <f ref="AQ1642:AQ1705" si="264" t="shared">COUNTIF($AE1642:$AM1642,AH1642)</f>
        <v>2</v>
      </c>
      <c r="AR1642">
        <f ref="AR1642:AR1705" si="265" t="shared">COUNTIF($AE1642:$AM1642,AI1642)</f>
        <v>2</v>
      </c>
      <c r="AS1642">
        <f ref="AS1642:AS1705" si="266" t="shared">COUNTIF($AE1642:$AM1642,AJ1642)</f>
        <v>3</v>
      </c>
      <c r="AT1642">
        <f ref="AT1642:AT1705" si="267" t="shared">COUNTIF($AE1642:$AM1642,AK1642)</f>
        <v>1</v>
      </c>
      <c r="AU1642">
        <f ref="AU1642:AU1705" si="268" t="shared">COUNTIF($AE1642:$AM1642,AL1642)</f>
        <v>1</v>
      </c>
      <c r="AV1642">
        <f ref="AV1642:AV1705" si="269" t="shared">COUNTIF($AE1642:$AM1642,AM1642)</f>
        <v>1</v>
      </c>
      <c r="AW1642">
        <f ref="AW1642:AW1705" si="270" t="shared">MAX(AN1642:AV1642)</f>
        <v>3</v>
      </c>
    </row>
    <row r="1643" spans="30:49" x14ac:dyDescent="0.25">
      <c r="AD1643">
        <v>1642</v>
      </c>
      <c r="AE1643" t="str">
        <f>VLOOKUP(Sheet1!B1665,Sheet2!$H$2:$J$300,3,FALSE)</f>
        <v>PHI</v>
      </c>
      <c r="AF1643" t="str">
        <f>VLOOKUP(Sheet1!C1665,Sheet2!$H$2:$J$300,3,FALSE)</f>
        <v>SAC</v>
      </c>
      <c r="AG1643" t="str">
        <f>VLOOKUP(Sheet1!D1665,Sheet2!$H$2:$J$300,3,FALSE)</f>
        <v>PHO</v>
      </c>
      <c r="AH1643" t="str">
        <f>VLOOKUP(Sheet1!E1665,Sheet2!$H$2:$J$300,3,FALSE)</f>
        <v>DEN</v>
      </c>
      <c r="AI1643" t="str">
        <f>VLOOKUP(Sheet1!F1665,Sheet2!$H$2:$J$300,3,FALSE)</f>
        <v>PHO</v>
      </c>
      <c r="AJ1643" t="str">
        <f>VLOOKUP(Sheet1!G1665,Sheet2!$H$2:$J$300,3,FALSE)</f>
        <v>PHI</v>
      </c>
      <c r="AK1643" t="str">
        <f>VLOOKUP(Sheet1!H1665,Sheet2!$H$2:$J$300,3,FALSE)</f>
        <v>SAC</v>
      </c>
      <c r="AL1643" t="str">
        <f>VLOOKUP(Sheet1!I1665,Sheet2!$H$2:$J$300,3,FALSE)</f>
        <v>DEN</v>
      </c>
      <c r="AM1643" t="str">
        <f>VLOOKUP(Sheet1!J1665,Sheet2!$H$2:$J$300,3,FALSE)</f>
        <v>MIN</v>
      </c>
      <c r="AN1643">
        <f si="261" t="shared"/>
        <v>2</v>
      </c>
      <c r="AO1643">
        <f si="262" t="shared"/>
        <v>2</v>
      </c>
      <c r="AP1643">
        <f si="263" t="shared"/>
        <v>2</v>
      </c>
      <c r="AQ1643">
        <f si="264" t="shared"/>
        <v>2</v>
      </c>
      <c r="AR1643">
        <f si="265" t="shared"/>
        <v>2</v>
      </c>
      <c r="AS1643">
        <f si="266" t="shared"/>
        <v>2</v>
      </c>
      <c r="AT1643">
        <f si="267" t="shared"/>
        <v>2</v>
      </c>
      <c r="AU1643">
        <f si="268" t="shared"/>
        <v>2</v>
      </c>
      <c r="AV1643">
        <f si="269" t="shared"/>
        <v>1</v>
      </c>
      <c r="AW1643">
        <f si="270" t="shared"/>
        <v>2</v>
      </c>
    </row>
    <row r="1644" spans="30:49" x14ac:dyDescent="0.25">
      <c r="AD1644">
        <v>1643</v>
      </c>
      <c r="AE1644" t="str">
        <f>VLOOKUP(Sheet1!B1666,Sheet2!$H$2:$J$300,3,FALSE)</f>
        <v>PHI</v>
      </c>
      <c r="AF1644" t="str">
        <f>VLOOKUP(Sheet1!C1666,Sheet2!$H$2:$J$300,3,FALSE)</f>
        <v>ATL</v>
      </c>
      <c r="AG1644" t="str">
        <f>VLOOKUP(Sheet1!D1666,Sheet2!$H$2:$J$300,3,FALSE)</f>
        <v>PHI</v>
      </c>
      <c r="AH1644" t="str">
        <f>VLOOKUP(Sheet1!E1666,Sheet2!$H$2:$J$300,3,FALSE)</f>
        <v>DEN</v>
      </c>
      <c r="AI1644" t="str">
        <f>VLOOKUP(Sheet1!F1666,Sheet2!$H$2:$J$300,3,FALSE)</f>
        <v>PHO</v>
      </c>
      <c r="AJ1644" t="str">
        <f>VLOOKUP(Sheet1!G1666,Sheet2!$H$2:$J$300,3,FALSE)</f>
        <v>MIN</v>
      </c>
      <c r="AK1644" t="str">
        <f>VLOOKUP(Sheet1!H1666,Sheet2!$H$2:$J$300,3,FALSE)</f>
        <v>DEN</v>
      </c>
      <c r="AL1644" t="str">
        <f>VLOOKUP(Sheet1!I1666,Sheet2!$H$2:$J$300,3,FALSE)</f>
        <v>UTA</v>
      </c>
      <c r="AM1644" t="str">
        <f>VLOOKUP(Sheet1!J1666,Sheet2!$H$2:$J$300,3,FALSE)</f>
        <v>UTA</v>
      </c>
      <c r="AN1644">
        <f si="261" t="shared"/>
        <v>2</v>
      </c>
      <c r="AO1644">
        <f si="262" t="shared"/>
        <v>1</v>
      </c>
      <c r="AP1644">
        <f si="263" t="shared"/>
        <v>2</v>
      </c>
      <c r="AQ1644">
        <f si="264" t="shared"/>
        <v>2</v>
      </c>
      <c r="AR1644">
        <f si="265" t="shared"/>
        <v>1</v>
      </c>
      <c r="AS1644">
        <f si="266" t="shared"/>
        <v>1</v>
      </c>
      <c r="AT1644">
        <f si="267" t="shared"/>
        <v>2</v>
      </c>
      <c r="AU1644">
        <f si="268" t="shared"/>
        <v>2</v>
      </c>
      <c r="AV1644">
        <f si="269" t="shared"/>
        <v>2</v>
      </c>
      <c r="AW1644">
        <f si="270" t="shared"/>
        <v>2</v>
      </c>
    </row>
    <row r="1645" spans="30:49" x14ac:dyDescent="0.25">
      <c r="AD1645">
        <v>1644</v>
      </c>
      <c r="AE1645" t="str">
        <f>VLOOKUP(Sheet1!B1667,Sheet2!$H$2:$J$300,3,FALSE)</f>
        <v>PHI</v>
      </c>
      <c r="AF1645" t="str">
        <f>VLOOKUP(Sheet1!C1667,Sheet2!$H$2:$J$300,3,FALSE)</f>
        <v>ATL</v>
      </c>
      <c r="AG1645" t="str">
        <f>VLOOKUP(Sheet1!D1667,Sheet2!$H$2:$J$300,3,FALSE)</f>
        <v>PHI</v>
      </c>
      <c r="AH1645" t="str">
        <f>VLOOKUP(Sheet1!E1667,Sheet2!$H$2:$J$300,3,FALSE)</f>
        <v>DEN</v>
      </c>
      <c r="AI1645" t="str">
        <f>VLOOKUP(Sheet1!F1667,Sheet2!$H$2:$J$300,3,FALSE)</f>
        <v>DEN</v>
      </c>
      <c r="AJ1645" t="str">
        <f>VLOOKUP(Sheet1!G1667,Sheet2!$H$2:$J$300,3,FALSE)</f>
        <v>ATL</v>
      </c>
      <c r="AK1645" t="str">
        <f>VLOOKUP(Sheet1!H1667,Sheet2!$H$2:$J$300,3,FALSE)</f>
        <v>SAC</v>
      </c>
      <c r="AL1645" t="str">
        <f>VLOOKUP(Sheet1!I1667,Sheet2!$H$2:$J$300,3,FALSE)</f>
        <v>PHO</v>
      </c>
      <c r="AM1645" t="str">
        <f>VLOOKUP(Sheet1!J1667,Sheet2!$H$2:$J$300,3,FALSE)</f>
        <v>MIN</v>
      </c>
      <c r="AN1645">
        <f si="261" t="shared"/>
        <v>2</v>
      </c>
      <c r="AO1645">
        <f si="262" t="shared"/>
        <v>2</v>
      </c>
      <c r="AP1645">
        <f si="263" t="shared"/>
        <v>2</v>
      </c>
      <c r="AQ1645">
        <f si="264" t="shared"/>
        <v>2</v>
      </c>
      <c r="AR1645">
        <f si="265" t="shared"/>
        <v>2</v>
      </c>
      <c r="AS1645">
        <f si="266" t="shared"/>
        <v>2</v>
      </c>
      <c r="AT1645">
        <f si="267" t="shared"/>
        <v>1</v>
      </c>
      <c r="AU1645">
        <f si="268" t="shared"/>
        <v>1</v>
      </c>
      <c r="AV1645">
        <f si="269" t="shared"/>
        <v>1</v>
      </c>
      <c r="AW1645">
        <f si="270" t="shared"/>
        <v>2</v>
      </c>
    </row>
    <row r="1646" spans="30:49" x14ac:dyDescent="0.25">
      <c r="AD1646">
        <v>1645</v>
      </c>
      <c r="AE1646" t="str">
        <f>VLOOKUP(Sheet1!B1668,Sheet2!$H$2:$J$300,3,FALSE)</f>
        <v>ATL</v>
      </c>
      <c r="AF1646" t="str">
        <f>VLOOKUP(Sheet1!C1668,Sheet2!$H$2:$J$300,3,FALSE)</f>
        <v>MIN</v>
      </c>
      <c r="AG1646" t="str">
        <f>VLOOKUP(Sheet1!D1668,Sheet2!$H$2:$J$300,3,FALSE)</f>
        <v>HOU</v>
      </c>
      <c r="AH1646" t="str">
        <f>VLOOKUP(Sheet1!E1668,Sheet2!$H$2:$J$300,3,FALSE)</f>
        <v>DEN</v>
      </c>
      <c r="AI1646" t="str">
        <f>VLOOKUP(Sheet1!F1668,Sheet2!$H$2:$J$300,3,FALSE)</f>
        <v>PHO</v>
      </c>
      <c r="AJ1646" t="str">
        <f>VLOOKUP(Sheet1!G1668,Sheet2!$H$2:$J$300,3,FALSE)</f>
        <v>UTA</v>
      </c>
      <c r="AK1646" t="str">
        <f>VLOOKUP(Sheet1!H1668,Sheet2!$H$2:$J$300,3,FALSE)</f>
        <v>PHO</v>
      </c>
      <c r="AL1646" t="str">
        <f>VLOOKUP(Sheet1!I1668,Sheet2!$H$2:$J$300,3,FALSE)</f>
        <v>UTA</v>
      </c>
      <c r="AM1646" t="str">
        <f>VLOOKUP(Sheet1!J1668,Sheet2!$H$2:$J$300,3,FALSE)</f>
        <v>UTA</v>
      </c>
      <c r="AN1646">
        <f si="261" t="shared"/>
        <v>1</v>
      </c>
      <c r="AO1646">
        <f si="262" t="shared"/>
        <v>1</v>
      </c>
      <c r="AP1646">
        <f si="263" t="shared"/>
        <v>1</v>
      </c>
      <c r="AQ1646">
        <f si="264" t="shared"/>
        <v>1</v>
      </c>
      <c r="AR1646">
        <f si="265" t="shared"/>
        <v>2</v>
      </c>
      <c r="AS1646">
        <f si="266" t="shared"/>
        <v>3</v>
      </c>
      <c r="AT1646">
        <f si="267" t="shared"/>
        <v>2</v>
      </c>
      <c r="AU1646">
        <f si="268" t="shared"/>
        <v>3</v>
      </c>
      <c r="AV1646">
        <f si="269" t="shared"/>
        <v>3</v>
      </c>
      <c r="AW1646">
        <f si="270" t="shared"/>
        <v>3</v>
      </c>
    </row>
    <row r="1647" spans="30:49" x14ac:dyDescent="0.25">
      <c r="AD1647">
        <v>1646</v>
      </c>
      <c r="AE1647" t="str">
        <f>VLOOKUP(Sheet1!B1669,Sheet2!$H$2:$J$300,3,FALSE)</f>
        <v>PHI</v>
      </c>
      <c r="AF1647" t="str">
        <f>VLOOKUP(Sheet1!C1669,Sheet2!$H$2:$J$300,3,FALSE)</f>
        <v>MIN</v>
      </c>
      <c r="AG1647" t="str">
        <f>VLOOKUP(Sheet1!D1669,Sheet2!$H$2:$J$300,3,FALSE)</f>
        <v>HOU</v>
      </c>
      <c r="AH1647" t="str">
        <f>VLOOKUP(Sheet1!E1669,Sheet2!$H$2:$J$300,3,FALSE)</f>
        <v>DEN</v>
      </c>
      <c r="AI1647" t="str">
        <f>VLOOKUP(Sheet1!F1669,Sheet2!$H$2:$J$300,3,FALSE)</f>
        <v>UTA</v>
      </c>
      <c r="AJ1647" t="str">
        <f>VLOOKUP(Sheet1!G1669,Sheet2!$H$2:$J$300,3,FALSE)</f>
        <v>PHO</v>
      </c>
      <c r="AK1647" t="str">
        <f>VLOOKUP(Sheet1!H1669,Sheet2!$H$2:$J$300,3,FALSE)</f>
        <v>SAC</v>
      </c>
      <c r="AL1647" t="str">
        <f>VLOOKUP(Sheet1!I1669,Sheet2!$H$2:$J$300,3,FALSE)</f>
        <v>MIN</v>
      </c>
      <c r="AM1647" t="str">
        <f>VLOOKUP(Sheet1!J1669,Sheet2!$H$2:$J$300,3,FALSE)</f>
        <v>PHO</v>
      </c>
      <c r="AN1647">
        <f si="261" t="shared"/>
        <v>1</v>
      </c>
      <c r="AO1647">
        <f si="262" t="shared"/>
        <v>2</v>
      </c>
      <c r="AP1647">
        <f si="263" t="shared"/>
        <v>1</v>
      </c>
      <c r="AQ1647">
        <f si="264" t="shared"/>
        <v>1</v>
      </c>
      <c r="AR1647">
        <f si="265" t="shared"/>
        <v>1</v>
      </c>
      <c r="AS1647">
        <f si="266" t="shared"/>
        <v>2</v>
      </c>
      <c r="AT1647">
        <f si="267" t="shared"/>
        <v>1</v>
      </c>
      <c r="AU1647">
        <f si="268" t="shared"/>
        <v>2</v>
      </c>
      <c r="AV1647">
        <f si="269" t="shared"/>
        <v>2</v>
      </c>
      <c r="AW1647">
        <f si="270" t="shared"/>
        <v>2</v>
      </c>
    </row>
    <row r="1648" spans="30:49" x14ac:dyDescent="0.25">
      <c r="AD1648">
        <v>1647</v>
      </c>
      <c r="AE1648" t="str">
        <f>VLOOKUP(Sheet1!B1670,Sheet2!$H$2:$J$300,3,FALSE)</f>
        <v>PHI</v>
      </c>
      <c r="AF1648" t="str">
        <f>VLOOKUP(Sheet1!C1670,Sheet2!$H$2:$J$300,3,FALSE)</f>
        <v>ATL</v>
      </c>
      <c r="AG1648" t="str">
        <f>VLOOKUP(Sheet1!D1670,Sheet2!$H$2:$J$300,3,FALSE)</f>
        <v>PHI</v>
      </c>
      <c r="AH1648" t="str">
        <f>VLOOKUP(Sheet1!E1670,Sheet2!$H$2:$J$300,3,FALSE)</f>
        <v>DEN</v>
      </c>
      <c r="AI1648" t="str">
        <f>VLOOKUP(Sheet1!F1670,Sheet2!$H$2:$J$300,3,FALSE)</f>
        <v>DEN</v>
      </c>
      <c r="AJ1648" t="str">
        <f>VLOOKUP(Sheet1!G1670,Sheet2!$H$2:$J$300,3,FALSE)</f>
        <v>UTA</v>
      </c>
      <c r="AK1648" t="str">
        <f>VLOOKUP(Sheet1!H1670,Sheet2!$H$2:$J$300,3,FALSE)</f>
        <v>HOU</v>
      </c>
      <c r="AL1648" t="str">
        <f>VLOOKUP(Sheet1!I1670,Sheet2!$H$2:$J$300,3,FALSE)</f>
        <v>PHO</v>
      </c>
      <c r="AM1648" t="str">
        <f>VLOOKUP(Sheet1!J1670,Sheet2!$H$2:$J$300,3,FALSE)</f>
        <v>UTA</v>
      </c>
      <c r="AN1648">
        <f si="261" t="shared"/>
        <v>2</v>
      </c>
      <c r="AO1648">
        <f si="262" t="shared"/>
        <v>1</v>
      </c>
      <c r="AP1648">
        <f si="263" t="shared"/>
        <v>2</v>
      </c>
      <c r="AQ1648">
        <f si="264" t="shared"/>
        <v>2</v>
      </c>
      <c r="AR1648">
        <f si="265" t="shared"/>
        <v>2</v>
      </c>
      <c r="AS1648">
        <f si="266" t="shared"/>
        <v>2</v>
      </c>
      <c r="AT1648">
        <f si="267" t="shared"/>
        <v>1</v>
      </c>
      <c r="AU1648">
        <f si="268" t="shared"/>
        <v>1</v>
      </c>
      <c r="AV1648">
        <f si="269" t="shared"/>
        <v>2</v>
      </c>
      <c r="AW1648">
        <f si="270" t="shared"/>
        <v>2</v>
      </c>
    </row>
    <row r="1649" spans="30:49" x14ac:dyDescent="0.25">
      <c r="AD1649">
        <v>1648</v>
      </c>
      <c r="AE1649" t="str">
        <f>VLOOKUP(Sheet1!B1671,Sheet2!$H$2:$J$300,3,FALSE)</f>
        <v>ATL</v>
      </c>
      <c r="AF1649" t="str">
        <f>VLOOKUP(Sheet1!C1671,Sheet2!$H$2:$J$300,3,FALSE)</f>
        <v>PHI</v>
      </c>
      <c r="AG1649" t="str">
        <f>VLOOKUP(Sheet1!D1671,Sheet2!$H$2:$J$300,3,FALSE)</f>
        <v>PHO</v>
      </c>
      <c r="AH1649" t="str">
        <f>VLOOKUP(Sheet1!E1671,Sheet2!$H$2:$J$300,3,FALSE)</f>
        <v>DEN</v>
      </c>
      <c r="AI1649" t="str">
        <f>VLOOKUP(Sheet1!F1671,Sheet2!$H$2:$J$300,3,FALSE)</f>
        <v>DEN</v>
      </c>
      <c r="AJ1649" t="str">
        <f>VLOOKUP(Sheet1!G1671,Sheet2!$H$2:$J$300,3,FALSE)</f>
        <v>PHO</v>
      </c>
      <c r="AK1649" t="str">
        <f>VLOOKUP(Sheet1!H1671,Sheet2!$H$2:$J$300,3,FALSE)</f>
        <v>ATL</v>
      </c>
      <c r="AL1649" t="str">
        <f>VLOOKUP(Sheet1!I1671,Sheet2!$H$2:$J$300,3,FALSE)</f>
        <v>UTA</v>
      </c>
      <c r="AM1649" t="str">
        <f>VLOOKUP(Sheet1!J1671,Sheet2!$H$2:$J$300,3,FALSE)</f>
        <v>PHI</v>
      </c>
      <c r="AN1649">
        <f si="261" t="shared"/>
        <v>2</v>
      </c>
      <c r="AO1649">
        <f si="262" t="shared"/>
        <v>2</v>
      </c>
      <c r="AP1649">
        <f si="263" t="shared"/>
        <v>2</v>
      </c>
      <c r="AQ1649">
        <f si="264" t="shared"/>
        <v>2</v>
      </c>
      <c r="AR1649">
        <f si="265" t="shared"/>
        <v>2</v>
      </c>
      <c r="AS1649">
        <f si="266" t="shared"/>
        <v>2</v>
      </c>
      <c r="AT1649">
        <f si="267" t="shared"/>
        <v>2</v>
      </c>
      <c r="AU1649">
        <f si="268" t="shared"/>
        <v>1</v>
      </c>
      <c r="AV1649">
        <f si="269" t="shared"/>
        <v>2</v>
      </c>
      <c r="AW1649">
        <f si="270" t="shared"/>
        <v>2</v>
      </c>
    </row>
    <row r="1650" spans="30:49" x14ac:dyDescent="0.25">
      <c r="AD1650">
        <v>1649</v>
      </c>
      <c r="AE1650" t="str">
        <f>VLOOKUP(Sheet1!B1672,Sheet2!$H$2:$J$300,3,FALSE)</f>
        <v>SAC</v>
      </c>
      <c r="AF1650" t="str">
        <f>VLOOKUP(Sheet1!C1672,Sheet2!$H$2:$J$300,3,FALSE)</f>
        <v>UTA</v>
      </c>
      <c r="AG1650" t="str">
        <f>VLOOKUP(Sheet1!D1672,Sheet2!$H$2:$J$300,3,FALSE)</f>
        <v>PHO</v>
      </c>
      <c r="AH1650" t="str">
        <f>VLOOKUP(Sheet1!E1672,Sheet2!$H$2:$J$300,3,FALSE)</f>
        <v>PHI</v>
      </c>
      <c r="AI1650" t="str">
        <f>VLOOKUP(Sheet1!F1672,Sheet2!$H$2:$J$300,3,FALSE)</f>
        <v>PHO</v>
      </c>
      <c r="AJ1650" t="str">
        <f>VLOOKUP(Sheet1!G1672,Sheet2!$H$2:$J$300,3,FALSE)</f>
        <v>PHO</v>
      </c>
      <c r="AK1650" t="str">
        <f>VLOOKUP(Sheet1!H1672,Sheet2!$H$2:$J$300,3,FALSE)</f>
        <v>ATL</v>
      </c>
      <c r="AL1650" t="str">
        <f>VLOOKUP(Sheet1!I1672,Sheet2!$H$2:$J$300,3,FALSE)</f>
        <v>DEN</v>
      </c>
      <c r="AM1650" t="str">
        <f>VLOOKUP(Sheet1!J1672,Sheet2!$H$2:$J$300,3,FALSE)</f>
        <v>PHO</v>
      </c>
      <c r="AN1650">
        <f si="261" t="shared"/>
        <v>1</v>
      </c>
      <c r="AO1650">
        <f si="262" t="shared"/>
        <v>1</v>
      </c>
      <c r="AP1650">
        <f si="263" t="shared"/>
        <v>4</v>
      </c>
      <c r="AQ1650">
        <f si="264" t="shared"/>
        <v>1</v>
      </c>
      <c r="AR1650">
        <f si="265" t="shared"/>
        <v>4</v>
      </c>
      <c r="AS1650">
        <f si="266" t="shared"/>
        <v>4</v>
      </c>
      <c r="AT1650">
        <f si="267" t="shared"/>
        <v>1</v>
      </c>
      <c r="AU1650">
        <f si="268" t="shared"/>
        <v>1</v>
      </c>
      <c r="AV1650">
        <f si="269" t="shared"/>
        <v>4</v>
      </c>
      <c r="AW1650">
        <f si="270" t="shared"/>
        <v>4</v>
      </c>
    </row>
    <row r="1651" spans="30:49" x14ac:dyDescent="0.25">
      <c r="AD1651">
        <v>1650</v>
      </c>
      <c r="AE1651" t="str">
        <f>VLOOKUP(Sheet1!B1673,Sheet2!$H$2:$J$300,3,FALSE)</f>
        <v>PHI</v>
      </c>
      <c r="AF1651" t="str">
        <f>VLOOKUP(Sheet1!C1673,Sheet2!$H$2:$J$300,3,FALSE)</f>
        <v>UTA</v>
      </c>
      <c r="AG1651" t="str">
        <f>VLOOKUP(Sheet1!D1673,Sheet2!$H$2:$J$300,3,FALSE)</f>
        <v>PHI</v>
      </c>
      <c r="AH1651" t="str">
        <f>VLOOKUP(Sheet1!E1673,Sheet2!$H$2:$J$300,3,FALSE)</f>
        <v>DEN</v>
      </c>
      <c r="AI1651" t="str">
        <f>VLOOKUP(Sheet1!F1673,Sheet2!$H$2:$J$300,3,FALSE)</f>
        <v>DEN</v>
      </c>
      <c r="AJ1651" t="str">
        <f>VLOOKUP(Sheet1!G1673,Sheet2!$H$2:$J$300,3,FALSE)</f>
        <v>PHO</v>
      </c>
      <c r="AK1651" t="str">
        <f>VLOOKUP(Sheet1!H1673,Sheet2!$H$2:$J$300,3,FALSE)</f>
        <v>DEN</v>
      </c>
      <c r="AL1651" t="str">
        <f>VLOOKUP(Sheet1!I1673,Sheet2!$H$2:$J$300,3,FALSE)</f>
        <v>DEN</v>
      </c>
      <c r="AM1651" t="str">
        <f>VLOOKUP(Sheet1!J1673,Sheet2!$H$2:$J$300,3,FALSE)</f>
        <v>UTA</v>
      </c>
      <c r="AN1651">
        <f si="261" t="shared"/>
        <v>2</v>
      </c>
      <c r="AO1651">
        <f si="262" t="shared"/>
        <v>2</v>
      </c>
      <c r="AP1651">
        <f si="263" t="shared"/>
        <v>2</v>
      </c>
      <c r="AQ1651">
        <f si="264" t="shared"/>
        <v>4</v>
      </c>
      <c r="AR1651">
        <f si="265" t="shared"/>
        <v>4</v>
      </c>
      <c r="AS1651">
        <f si="266" t="shared"/>
        <v>1</v>
      </c>
      <c r="AT1651">
        <f si="267" t="shared"/>
        <v>4</v>
      </c>
      <c r="AU1651">
        <f si="268" t="shared"/>
        <v>4</v>
      </c>
      <c r="AV1651">
        <f si="269" t="shared"/>
        <v>2</v>
      </c>
      <c r="AW1651">
        <f si="270" t="shared"/>
        <v>4</v>
      </c>
    </row>
    <row r="1652" spans="30:49" x14ac:dyDescent="0.25">
      <c r="AD1652">
        <v>1651</v>
      </c>
      <c r="AE1652" t="str">
        <f>VLOOKUP(Sheet1!B1674,Sheet2!$H$2:$J$300,3,FALSE)</f>
        <v>UTA</v>
      </c>
      <c r="AF1652" t="str">
        <f>VLOOKUP(Sheet1!C1674,Sheet2!$H$2:$J$300,3,FALSE)</f>
        <v>PHI</v>
      </c>
      <c r="AG1652" t="str">
        <f>VLOOKUP(Sheet1!D1674,Sheet2!$H$2:$J$300,3,FALSE)</f>
        <v>PHI</v>
      </c>
      <c r="AH1652" t="str">
        <f>VLOOKUP(Sheet1!E1674,Sheet2!$H$2:$J$300,3,FALSE)</f>
        <v>DEN</v>
      </c>
      <c r="AI1652" t="str">
        <f>VLOOKUP(Sheet1!F1674,Sheet2!$H$2:$J$300,3,FALSE)</f>
        <v>DEN</v>
      </c>
      <c r="AJ1652" t="str">
        <f>VLOOKUP(Sheet1!G1674,Sheet2!$H$2:$J$300,3,FALSE)</f>
        <v>PHO</v>
      </c>
      <c r="AK1652" t="str">
        <f>VLOOKUP(Sheet1!H1674,Sheet2!$H$2:$J$300,3,FALSE)</f>
        <v>ATL</v>
      </c>
      <c r="AL1652" t="str">
        <f>VLOOKUP(Sheet1!I1674,Sheet2!$H$2:$J$300,3,FALSE)</f>
        <v>DEN</v>
      </c>
      <c r="AM1652" t="str">
        <f>VLOOKUP(Sheet1!J1674,Sheet2!$H$2:$J$300,3,FALSE)</f>
        <v>DEN</v>
      </c>
      <c r="AN1652">
        <f si="261" t="shared"/>
        <v>1</v>
      </c>
      <c r="AO1652">
        <f si="262" t="shared"/>
        <v>2</v>
      </c>
      <c r="AP1652">
        <f si="263" t="shared"/>
        <v>2</v>
      </c>
      <c r="AQ1652">
        <f si="264" t="shared"/>
        <v>4</v>
      </c>
      <c r="AR1652">
        <f si="265" t="shared"/>
        <v>4</v>
      </c>
      <c r="AS1652">
        <f si="266" t="shared"/>
        <v>1</v>
      </c>
      <c r="AT1652">
        <f si="267" t="shared"/>
        <v>1</v>
      </c>
      <c r="AU1652">
        <f si="268" t="shared"/>
        <v>4</v>
      </c>
      <c r="AV1652">
        <f si="269" t="shared"/>
        <v>4</v>
      </c>
      <c r="AW1652">
        <f si="270" t="shared"/>
        <v>4</v>
      </c>
    </row>
    <row r="1653" spans="30:49" x14ac:dyDescent="0.25">
      <c r="AD1653">
        <v>1652</v>
      </c>
      <c r="AE1653" t="str">
        <f>VLOOKUP(Sheet1!B1675,Sheet2!$H$2:$J$300,3,FALSE)</f>
        <v>PHI</v>
      </c>
      <c r="AF1653" t="str">
        <f>VLOOKUP(Sheet1!C1675,Sheet2!$H$2:$J$300,3,FALSE)</f>
        <v>SAC</v>
      </c>
      <c r="AG1653" t="str">
        <f>VLOOKUP(Sheet1!D1675,Sheet2!$H$2:$J$300,3,FALSE)</f>
        <v>DEN</v>
      </c>
      <c r="AH1653" t="str">
        <f>VLOOKUP(Sheet1!E1675,Sheet2!$H$2:$J$300,3,FALSE)</f>
        <v>DEN</v>
      </c>
      <c r="AI1653" t="str">
        <f>VLOOKUP(Sheet1!F1675,Sheet2!$H$2:$J$300,3,FALSE)</f>
        <v>PHO</v>
      </c>
      <c r="AJ1653" t="str">
        <f>VLOOKUP(Sheet1!G1675,Sheet2!$H$2:$J$300,3,FALSE)</f>
        <v>SAC</v>
      </c>
      <c r="AK1653" t="str">
        <f>VLOOKUP(Sheet1!H1675,Sheet2!$H$2:$J$300,3,FALSE)</f>
        <v>HOU</v>
      </c>
      <c r="AL1653" t="str">
        <f>VLOOKUP(Sheet1!I1675,Sheet2!$H$2:$J$300,3,FALSE)</f>
        <v>UTA</v>
      </c>
      <c r="AM1653" t="str">
        <f>VLOOKUP(Sheet1!J1675,Sheet2!$H$2:$J$300,3,FALSE)</f>
        <v>MIN</v>
      </c>
      <c r="AN1653">
        <f si="261" t="shared"/>
        <v>1</v>
      </c>
      <c r="AO1653">
        <f si="262" t="shared"/>
        <v>2</v>
      </c>
      <c r="AP1653">
        <f si="263" t="shared"/>
        <v>2</v>
      </c>
      <c r="AQ1653">
        <f si="264" t="shared"/>
        <v>2</v>
      </c>
      <c r="AR1653">
        <f si="265" t="shared"/>
        <v>1</v>
      </c>
      <c r="AS1653">
        <f si="266" t="shared"/>
        <v>2</v>
      </c>
      <c r="AT1653">
        <f si="267" t="shared"/>
        <v>1</v>
      </c>
      <c r="AU1653">
        <f si="268" t="shared"/>
        <v>1</v>
      </c>
      <c r="AV1653">
        <f si="269" t="shared"/>
        <v>1</v>
      </c>
      <c r="AW1653">
        <f si="270" t="shared"/>
        <v>2</v>
      </c>
    </row>
    <row r="1654" spans="30:49" x14ac:dyDescent="0.25">
      <c r="AD1654">
        <v>1653</v>
      </c>
      <c r="AE1654" t="str">
        <f>VLOOKUP(Sheet1!B1676,Sheet2!$H$2:$J$300,3,FALSE)</f>
        <v>PHI</v>
      </c>
      <c r="AF1654" t="str">
        <f>VLOOKUP(Sheet1!C1676,Sheet2!$H$2:$J$300,3,FALSE)</f>
        <v>PHI</v>
      </c>
      <c r="AG1654" t="str">
        <f>VLOOKUP(Sheet1!D1676,Sheet2!$H$2:$J$300,3,FALSE)</f>
        <v>HOU</v>
      </c>
      <c r="AH1654" t="str">
        <f>VLOOKUP(Sheet1!E1676,Sheet2!$H$2:$J$300,3,FALSE)</f>
        <v>DEN</v>
      </c>
      <c r="AI1654" t="str">
        <f>VLOOKUP(Sheet1!F1676,Sheet2!$H$2:$J$300,3,FALSE)</f>
        <v>PHO</v>
      </c>
      <c r="AJ1654" t="str">
        <f>VLOOKUP(Sheet1!G1676,Sheet2!$H$2:$J$300,3,FALSE)</f>
        <v>PHI</v>
      </c>
      <c r="AK1654" t="str">
        <f>VLOOKUP(Sheet1!H1676,Sheet2!$H$2:$J$300,3,FALSE)</f>
        <v>DEN</v>
      </c>
      <c r="AL1654" t="str">
        <f>VLOOKUP(Sheet1!I1676,Sheet2!$H$2:$J$300,3,FALSE)</f>
        <v>PHO</v>
      </c>
      <c r="AM1654" t="str">
        <f>VLOOKUP(Sheet1!J1676,Sheet2!$H$2:$J$300,3,FALSE)</f>
        <v>UTA</v>
      </c>
      <c r="AN1654">
        <f si="261" t="shared"/>
        <v>3</v>
      </c>
      <c r="AO1654">
        <f si="262" t="shared"/>
        <v>3</v>
      </c>
      <c r="AP1654">
        <f si="263" t="shared"/>
        <v>1</v>
      </c>
      <c r="AQ1654">
        <f si="264" t="shared"/>
        <v>2</v>
      </c>
      <c r="AR1654">
        <f si="265" t="shared"/>
        <v>2</v>
      </c>
      <c r="AS1654">
        <f si="266" t="shared"/>
        <v>3</v>
      </c>
      <c r="AT1654">
        <f si="267" t="shared"/>
        <v>2</v>
      </c>
      <c r="AU1654">
        <f si="268" t="shared"/>
        <v>2</v>
      </c>
      <c r="AV1654">
        <f si="269" t="shared"/>
        <v>1</v>
      </c>
      <c r="AW1654">
        <f si="270" t="shared"/>
        <v>3</v>
      </c>
    </row>
    <row r="1655" spans="30:49" x14ac:dyDescent="0.25">
      <c r="AD1655">
        <v>1654</v>
      </c>
      <c r="AE1655" t="str">
        <f>VLOOKUP(Sheet1!B1677,Sheet2!$H$2:$J$300,3,FALSE)</f>
        <v>PHI</v>
      </c>
      <c r="AF1655" t="str">
        <f>VLOOKUP(Sheet1!C1677,Sheet2!$H$2:$J$300,3,FALSE)</f>
        <v>MIN</v>
      </c>
      <c r="AG1655" t="str">
        <f>VLOOKUP(Sheet1!D1677,Sheet2!$H$2:$J$300,3,FALSE)</f>
        <v>UTA</v>
      </c>
      <c r="AH1655" t="str">
        <f>VLOOKUP(Sheet1!E1677,Sheet2!$H$2:$J$300,3,FALSE)</f>
        <v>DEN</v>
      </c>
      <c r="AI1655" t="str">
        <f>VLOOKUP(Sheet1!F1677,Sheet2!$H$2:$J$300,3,FALSE)</f>
        <v>DEN</v>
      </c>
      <c r="AJ1655" t="str">
        <f>VLOOKUP(Sheet1!G1677,Sheet2!$H$2:$J$300,3,FALSE)</f>
        <v>UTA</v>
      </c>
      <c r="AK1655" t="str">
        <f>VLOOKUP(Sheet1!H1677,Sheet2!$H$2:$J$300,3,FALSE)</f>
        <v>HOU</v>
      </c>
      <c r="AL1655" t="str">
        <f>VLOOKUP(Sheet1!I1677,Sheet2!$H$2:$J$300,3,FALSE)</f>
        <v>DEN</v>
      </c>
      <c r="AM1655" t="str">
        <f>VLOOKUP(Sheet1!J1677,Sheet2!$H$2:$J$300,3,FALSE)</f>
        <v>UTA</v>
      </c>
      <c r="AN1655">
        <f si="261" t="shared"/>
        <v>1</v>
      </c>
      <c r="AO1655">
        <f si="262" t="shared"/>
        <v>1</v>
      </c>
      <c r="AP1655">
        <f si="263" t="shared"/>
        <v>3</v>
      </c>
      <c r="AQ1655">
        <f si="264" t="shared"/>
        <v>3</v>
      </c>
      <c r="AR1655">
        <f si="265" t="shared"/>
        <v>3</v>
      </c>
      <c r="AS1655">
        <f si="266" t="shared"/>
        <v>3</v>
      </c>
      <c r="AT1655">
        <f si="267" t="shared"/>
        <v>1</v>
      </c>
      <c r="AU1655">
        <f si="268" t="shared"/>
        <v>3</v>
      </c>
      <c r="AV1655">
        <f si="269" t="shared"/>
        <v>3</v>
      </c>
      <c r="AW1655">
        <f si="270" t="shared"/>
        <v>3</v>
      </c>
    </row>
    <row r="1656" spans="30:49" x14ac:dyDescent="0.25">
      <c r="AD1656">
        <v>1655</v>
      </c>
      <c r="AE1656" t="str">
        <f>VLOOKUP(Sheet1!B1678,Sheet2!$H$2:$J$300,3,FALSE)</f>
        <v>PHI</v>
      </c>
      <c r="AF1656" t="str">
        <f>VLOOKUP(Sheet1!C1678,Sheet2!$H$2:$J$300,3,FALSE)</f>
        <v>PHO</v>
      </c>
      <c r="AG1656" t="str">
        <f>VLOOKUP(Sheet1!D1678,Sheet2!$H$2:$J$300,3,FALSE)</f>
        <v>PHO</v>
      </c>
      <c r="AH1656" t="str">
        <f>VLOOKUP(Sheet1!E1678,Sheet2!$H$2:$J$300,3,FALSE)</f>
        <v>DEN</v>
      </c>
      <c r="AI1656" t="str">
        <f>VLOOKUP(Sheet1!F1678,Sheet2!$H$2:$J$300,3,FALSE)</f>
        <v>DEN</v>
      </c>
      <c r="AJ1656" t="str">
        <f>VLOOKUP(Sheet1!G1678,Sheet2!$H$2:$J$300,3,FALSE)</f>
        <v>PHO</v>
      </c>
      <c r="AK1656" t="str">
        <f>VLOOKUP(Sheet1!H1678,Sheet2!$H$2:$J$300,3,FALSE)</f>
        <v>DEN</v>
      </c>
      <c r="AL1656" t="str">
        <f>VLOOKUP(Sheet1!I1678,Sheet2!$H$2:$J$300,3,FALSE)</f>
        <v>MIN</v>
      </c>
      <c r="AM1656" t="str">
        <f>VLOOKUP(Sheet1!J1678,Sheet2!$H$2:$J$300,3,FALSE)</f>
        <v>MIN</v>
      </c>
      <c r="AN1656">
        <f si="261" t="shared"/>
        <v>1</v>
      </c>
      <c r="AO1656">
        <f si="262" t="shared"/>
        <v>3</v>
      </c>
      <c r="AP1656">
        <f si="263" t="shared"/>
        <v>3</v>
      </c>
      <c r="AQ1656">
        <f si="264" t="shared"/>
        <v>3</v>
      </c>
      <c r="AR1656">
        <f si="265" t="shared"/>
        <v>3</v>
      </c>
      <c r="AS1656">
        <f si="266" t="shared"/>
        <v>3</v>
      </c>
      <c r="AT1656">
        <f si="267" t="shared"/>
        <v>3</v>
      </c>
      <c r="AU1656">
        <f si="268" t="shared"/>
        <v>2</v>
      </c>
      <c r="AV1656">
        <f si="269" t="shared"/>
        <v>2</v>
      </c>
      <c r="AW1656">
        <f si="270" t="shared"/>
        <v>3</v>
      </c>
    </row>
    <row r="1657" spans="30:49" x14ac:dyDescent="0.25">
      <c r="AD1657">
        <v>1656</v>
      </c>
      <c r="AE1657" t="str">
        <f>VLOOKUP(Sheet1!B1679,Sheet2!$H$2:$J$300,3,FALSE)</f>
        <v>PHI</v>
      </c>
      <c r="AF1657" t="str">
        <f>VLOOKUP(Sheet1!C1679,Sheet2!$H$2:$J$300,3,FALSE)</f>
        <v>PHO</v>
      </c>
      <c r="AG1657" t="str">
        <f>VLOOKUP(Sheet1!D1679,Sheet2!$H$2:$J$300,3,FALSE)</f>
        <v>SAC</v>
      </c>
      <c r="AH1657" t="str">
        <f>VLOOKUP(Sheet1!E1679,Sheet2!$H$2:$J$300,3,FALSE)</f>
        <v>DEN</v>
      </c>
      <c r="AI1657" t="str">
        <f>VLOOKUP(Sheet1!F1679,Sheet2!$H$2:$J$300,3,FALSE)</f>
        <v>UTA</v>
      </c>
      <c r="AJ1657" t="str">
        <f>VLOOKUP(Sheet1!G1679,Sheet2!$H$2:$J$300,3,FALSE)</f>
        <v>PHI</v>
      </c>
      <c r="AK1657" t="str">
        <f>VLOOKUP(Sheet1!H1679,Sheet2!$H$2:$J$300,3,FALSE)</f>
        <v>HOU</v>
      </c>
      <c r="AL1657" t="str">
        <f>VLOOKUP(Sheet1!I1679,Sheet2!$H$2:$J$300,3,FALSE)</f>
        <v>ATL</v>
      </c>
      <c r="AM1657" t="str">
        <f>VLOOKUP(Sheet1!J1679,Sheet2!$H$2:$J$300,3,FALSE)</f>
        <v>MIN</v>
      </c>
      <c r="AN1657">
        <f si="261" t="shared"/>
        <v>2</v>
      </c>
      <c r="AO1657">
        <f si="262" t="shared"/>
        <v>1</v>
      </c>
      <c r="AP1657">
        <f si="263" t="shared"/>
        <v>1</v>
      </c>
      <c r="AQ1657">
        <f si="264" t="shared"/>
        <v>1</v>
      </c>
      <c r="AR1657">
        <f si="265" t="shared"/>
        <v>1</v>
      </c>
      <c r="AS1657">
        <f si="266" t="shared"/>
        <v>2</v>
      </c>
      <c r="AT1657">
        <f si="267" t="shared"/>
        <v>1</v>
      </c>
      <c r="AU1657">
        <f si="268" t="shared"/>
        <v>1</v>
      </c>
      <c r="AV1657">
        <f si="269" t="shared"/>
        <v>1</v>
      </c>
      <c r="AW1657">
        <f si="270" t="shared"/>
        <v>2</v>
      </c>
    </row>
    <row r="1658" spans="30:49" x14ac:dyDescent="0.25">
      <c r="AD1658">
        <v>1657</v>
      </c>
      <c r="AE1658" t="str">
        <f>VLOOKUP(Sheet1!B1680,Sheet2!$H$2:$J$300,3,FALSE)</f>
        <v>PHI</v>
      </c>
      <c r="AF1658" t="str">
        <f>VLOOKUP(Sheet1!C1680,Sheet2!$H$2:$J$300,3,FALSE)</f>
        <v>PHI</v>
      </c>
      <c r="AG1658" t="str">
        <f>VLOOKUP(Sheet1!D1680,Sheet2!$H$2:$J$300,3,FALSE)</f>
        <v>PHO</v>
      </c>
      <c r="AH1658" t="str">
        <f>VLOOKUP(Sheet1!E1680,Sheet2!$H$2:$J$300,3,FALSE)</f>
        <v>DEN</v>
      </c>
      <c r="AI1658" t="str">
        <f>VLOOKUP(Sheet1!F1680,Sheet2!$H$2:$J$300,3,FALSE)</f>
        <v>PHO</v>
      </c>
      <c r="AJ1658" t="str">
        <f>VLOOKUP(Sheet1!G1680,Sheet2!$H$2:$J$300,3,FALSE)</f>
        <v>ATL</v>
      </c>
      <c r="AK1658" t="str">
        <f>VLOOKUP(Sheet1!H1680,Sheet2!$H$2:$J$300,3,FALSE)</f>
        <v>HOU</v>
      </c>
      <c r="AL1658" t="str">
        <f>VLOOKUP(Sheet1!I1680,Sheet2!$H$2:$J$300,3,FALSE)</f>
        <v>PHO</v>
      </c>
      <c r="AM1658" t="str">
        <f>VLOOKUP(Sheet1!J1680,Sheet2!$H$2:$J$300,3,FALSE)</f>
        <v>UTA</v>
      </c>
      <c r="AN1658">
        <f si="261" t="shared"/>
        <v>2</v>
      </c>
      <c r="AO1658">
        <f si="262" t="shared"/>
        <v>2</v>
      </c>
      <c r="AP1658">
        <f si="263" t="shared"/>
        <v>3</v>
      </c>
      <c r="AQ1658">
        <f si="264" t="shared"/>
        <v>1</v>
      </c>
      <c r="AR1658">
        <f si="265" t="shared"/>
        <v>3</v>
      </c>
      <c r="AS1658">
        <f si="266" t="shared"/>
        <v>1</v>
      </c>
      <c r="AT1658">
        <f si="267" t="shared"/>
        <v>1</v>
      </c>
      <c r="AU1658">
        <f si="268" t="shared"/>
        <v>3</v>
      </c>
      <c r="AV1658">
        <f si="269" t="shared"/>
        <v>1</v>
      </c>
      <c r="AW1658">
        <f si="270" t="shared"/>
        <v>3</v>
      </c>
    </row>
    <row r="1659" spans="30:49" x14ac:dyDescent="0.25">
      <c r="AD1659">
        <v>1658</v>
      </c>
      <c r="AE1659" t="str">
        <f>VLOOKUP(Sheet1!B1681,Sheet2!$H$2:$J$300,3,FALSE)</f>
        <v>UTA</v>
      </c>
      <c r="AF1659" t="str">
        <f>VLOOKUP(Sheet1!C1681,Sheet2!$H$2:$J$300,3,FALSE)</f>
        <v>MIN</v>
      </c>
      <c r="AG1659" t="str">
        <f>VLOOKUP(Sheet1!D1681,Sheet2!$H$2:$J$300,3,FALSE)</f>
        <v>PHI</v>
      </c>
      <c r="AH1659" t="str">
        <f>VLOOKUP(Sheet1!E1681,Sheet2!$H$2:$J$300,3,FALSE)</f>
        <v>DEN</v>
      </c>
      <c r="AI1659" t="str">
        <f>VLOOKUP(Sheet1!F1681,Sheet2!$H$2:$J$300,3,FALSE)</f>
        <v>PHO</v>
      </c>
      <c r="AJ1659" t="str">
        <f>VLOOKUP(Sheet1!G1681,Sheet2!$H$2:$J$300,3,FALSE)</f>
        <v>UTA</v>
      </c>
      <c r="AK1659" t="str">
        <f>VLOOKUP(Sheet1!H1681,Sheet2!$H$2:$J$300,3,FALSE)</f>
        <v>HOU</v>
      </c>
      <c r="AL1659" t="str">
        <f>VLOOKUP(Sheet1!I1681,Sheet2!$H$2:$J$300,3,FALSE)</f>
        <v>DEN</v>
      </c>
      <c r="AM1659" t="str">
        <f>VLOOKUP(Sheet1!J1681,Sheet2!$H$2:$J$300,3,FALSE)</f>
        <v>PHI</v>
      </c>
      <c r="AN1659">
        <f si="261" t="shared"/>
        <v>2</v>
      </c>
      <c r="AO1659">
        <f si="262" t="shared"/>
        <v>1</v>
      </c>
      <c r="AP1659">
        <f si="263" t="shared"/>
        <v>2</v>
      </c>
      <c r="AQ1659">
        <f si="264" t="shared"/>
        <v>2</v>
      </c>
      <c r="AR1659">
        <f si="265" t="shared"/>
        <v>1</v>
      </c>
      <c r="AS1659">
        <f si="266" t="shared"/>
        <v>2</v>
      </c>
      <c r="AT1659">
        <f si="267" t="shared"/>
        <v>1</v>
      </c>
      <c r="AU1659">
        <f si="268" t="shared"/>
        <v>2</v>
      </c>
      <c r="AV1659">
        <f si="269" t="shared"/>
        <v>2</v>
      </c>
      <c r="AW1659">
        <f si="270" t="shared"/>
        <v>2</v>
      </c>
    </row>
    <row r="1660" spans="30:49" x14ac:dyDescent="0.25">
      <c r="AD1660">
        <v>1659</v>
      </c>
      <c r="AE1660" t="str">
        <f>VLOOKUP(Sheet1!B1682,Sheet2!$H$2:$J$300,3,FALSE)</f>
        <v>PHI</v>
      </c>
      <c r="AF1660" t="str">
        <f>VLOOKUP(Sheet1!C1682,Sheet2!$H$2:$J$300,3,FALSE)</f>
        <v>ATL</v>
      </c>
      <c r="AG1660" t="str">
        <f>VLOOKUP(Sheet1!D1682,Sheet2!$H$2:$J$300,3,FALSE)</f>
        <v>PHO</v>
      </c>
      <c r="AH1660" t="str">
        <f>VLOOKUP(Sheet1!E1682,Sheet2!$H$2:$J$300,3,FALSE)</f>
        <v>PHI</v>
      </c>
      <c r="AI1660" t="str">
        <f>VLOOKUP(Sheet1!F1682,Sheet2!$H$2:$J$300,3,FALSE)</f>
        <v>PHO</v>
      </c>
      <c r="AJ1660" t="str">
        <f>VLOOKUP(Sheet1!G1682,Sheet2!$H$2:$J$300,3,FALSE)</f>
        <v>UTA</v>
      </c>
      <c r="AK1660" t="str">
        <f>VLOOKUP(Sheet1!H1682,Sheet2!$H$2:$J$300,3,FALSE)</f>
        <v>PHO</v>
      </c>
      <c r="AL1660" t="str">
        <f>VLOOKUP(Sheet1!I1682,Sheet2!$H$2:$J$300,3,FALSE)</f>
        <v>DEN</v>
      </c>
      <c r="AM1660" t="str">
        <f>VLOOKUP(Sheet1!J1682,Sheet2!$H$2:$J$300,3,FALSE)</f>
        <v>UTA</v>
      </c>
      <c r="AN1660">
        <f si="261" t="shared"/>
        <v>2</v>
      </c>
      <c r="AO1660">
        <f si="262" t="shared"/>
        <v>1</v>
      </c>
      <c r="AP1660">
        <f si="263" t="shared"/>
        <v>3</v>
      </c>
      <c r="AQ1660">
        <f si="264" t="shared"/>
        <v>2</v>
      </c>
      <c r="AR1660">
        <f si="265" t="shared"/>
        <v>3</v>
      </c>
      <c r="AS1660">
        <f si="266" t="shared"/>
        <v>2</v>
      </c>
      <c r="AT1660">
        <f si="267" t="shared"/>
        <v>3</v>
      </c>
      <c r="AU1660">
        <f si="268" t="shared"/>
        <v>1</v>
      </c>
      <c r="AV1660">
        <f si="269" t="shared"/>
        <v>2</v>
      </c>
      <c r="AW1660">
        <f si="270" t="shared"/>
        <v>3</v>
      </c>
    </row>
    <row r="1661" spans="30:49" x14ac:dyDescent="0.25">
      <c r="AD1661">
        <v>1660</v>
      </c>
      <c r="AE1661" t="str">
        <f>VLOOKUP(Sheet1!B1683,Sheet2!$H$2:$J$300,3,FALSE)</f>
        <v>PHI</v>
      </c>
      <c r="AF1661" t="str">
        <f>VLOOKUP(Sheet1!C1683,Sheet2!$H$2:$J$300,3,FALSE)</f>
        <v>MIN</v>
      </c>
      <c r="AG1661" t="str">
        <f>VLOOKUP(Sheet1!D1683,Sheet2!$H$2:$J$300,3,FALSE)</f>
        <v>SAC</v>
      </c>
      <c r="AH1661" t="str">
        <f>VLOOKUP(Sheet1!E1683,Sheet2!$H$2:$J$300,3,FALSE)</f>
        <v>DEN</v>
      </c>
      <c r="AI1661" t="str">
        <f>VLOOKUP(Sheet1!F1683,Sheet2!$H$2:$J$300,3,FALSE)</f>
        <v>DEN</v>
      </c>
      <c r="AJ1661" t="str">
        <f>VLOOKUP(Sheet1!G1683,Sheet2!$H$2:$J$300,3,FALSE)</f>
        <v>UTA</v>
      </c>
      <c r="AK1661" t="str">
        <f>VLOOKUP(Sheet1!H1683,Sheet2!$H$2:$J$300,3,FALSE)</f>
        <v>HOU</v>
      </c>
      <c r="AL1661" t="str">
        <f>VLOOKUP(Sheet1!I1683,Sheet2!$H$2:$J$300,3,FALSE)</f>
        <v>UTA</v>
      </c>
      <c r="AM1661" t="str">
        <f>VLOOKUP(Sheet1!J1683,Sheet2!$H$2:$J$300,3,FALSE)</f>
        <v>DEN</v>
      </c>
      <c r="AN1661">
        <f si="261" t="shared"/>
        <v>1</v>
      </c>
      <c r="AO1661">
        <f si="262" t="shared"/>
        <v>1</v>
      </c>
      <c r="AP1661">
        <f si="263" t="shared"/>
        <v>1</v>
      </c>
      <c r="AQ1661">
        <f si="264" t="shared"/>
        <v>3</v>
      </c>
      <c r="AR1661">
        <f si="265" t="shared"/>
        <v>3</v>
      </c>
      <c r="AS1661">
        <f si="266" t="shared"/>
        <v>2</v>
      </c>
      <c r="AT1661">
        <f si="267" t="shared"/>
        <v>1</v>
      </c>
      <c r="AU1661">
        <f si="268" t="shared"/>
        <v>2</v>
      </c>
      <c r="AV1661">
        <f si="269" t="shared"/>
        <v>3</v>
      </c>
      <c r="AW1661">
        <f si="270" t="shared"/>
        <v>3</v>
      </c>
    </row>
    <row r="1662" spans="30:49" x14ac:dyDescent="0.25">
      <c r="AD1662">
        <v>1661</v>
      </c>
      <c r="AE1662" t="str">
        <f>VLOOKUP(Sheet1!B1684,Sheet2!$H$2:$J$300,3,FALSE)</f>
        <v>PHI</v>
      </c>
      <c r="AF1662" t="str">
        <f>VLOOKUP(Sheet1!C1684,Sheet2!$H$2:$J$300,3,FALSE)</f>
        <v>PHI</v>
      </c>
      <c r="AG1662" t="str">
        <f>VLOOKUP(Sheet1!D1684,Sheet2!$H$2:$J$300,3,FALSE)</f>
        <v>DEN</v>
      </c>
      <c r="AH1662" t="str">
        <f>VLOOKUP(Sheet1!E1684,Sheet2!$H$2:$J$300,3,FALSE)</f>
        <v>DEN</v>
      </c>
      <c r="AI1662" t="str">
        <f>VLOOKUP(Sheet1!F1684,Sheet2!$H$2:$J$300,3,FALSE)</f>
        <v>DEN</v>
      </c>
      <c r="AJ1662" t="str">
        <f>VLOOKUP(Sheet1!G1684,Sheet2!$H$2:$J$300,3,FALSE)</f>
        <v>PHO</v>
      </c>
      <c r="AK1662" t="str">
        <f>VLOOKUP(Sheet1!H1684,Sheet2!$H$2:$J$300,3,FALSE)</f>
        <v>HOU</v>
      </c>
      <c r="AL1662" t="str">
        <f>VLOOKUP(Sheet1!I1684,Sheet2!$H$2:$J$300,3,FALSE)</f>
        <v>SAC</v>
      </c>
      <c r="AM1662" t="str">
        <f>VLOOKUP(Sheet1!J1684,Sheet2!$H$2:$J$300,3,FALSE)</f>
        <v>DEN</v>
      </c>
      <c r="AN1662">
        <f si="261" t="shared"/>
        <v>2</v>
      </c>
      <c r="AO1662">
        <f si="262" t="shared"/>
        <v>2</v>
      </c>
      <c r="AP1662">
        <f si="263" t="shared"/>
        <v>4</v>
      </c>
      <c r="AQ1662">
        <f si="264" t="shared"/>
        <v>4</v>
      </c>
      <c r="AR1662">
        <f si="265" t="shared"/>
        <v>4</v>
      </c>
      <c r="AS1662">
        <f si="266" t="shared"/>
        <v>1</v>
      </c>
      <c r="AT1662">
        <f si="267" t="shared"/>
        <v>1</v>
      </c>
      <c r="AU1662">
        <f si="268" t="shared"/>
        <v>1</v>
      </c>
      <c r="AV1662">
        <f si="269" t="shared"/>
        <v>4</v>
      </c>
      <c r="AW1662">
        <f si="270" t="shared"/>
        <v>4</v>
      </c>
    </row>
    <row r="1663" spans="30:49" x14ac:dyDescent="0.25">
      <c r="AD1663">
        <v>1662</v>
      </c>
      <c r="AE1663" t="str">
        <f>VLOOKUP(Sheet1!B1685,Sheet2!$H$2:$J$300,3,FALSE)</f>
        <v>PHI</v>
      </c>
      <c r="AF1663" t="str">
        <f>VLOOKUP(Sheet1!C1685,Sheet2!$H$2:$J$300,3,FALSE)</f>
        <v>SAC</v>
      </c>
      <c r="AG1663" t="str">
        <f>VLOOKUP(Sheet1!D1685,Sheet2!$H$2:$J$300,3,FALSE)</f>
        <v>PHO</v>
      </c>
      <c r="AH1663" t="str">
        <f>VLOOKUP(Sheet1!E1685,Sheet2!$H$2:$J$300,3,FALSE)</f>
        <v>DEN</v>
      </c>
      <c r="AI1663" t="str">
        <f>VLOOKUP(Sheet1!F1685,Sheet2!$H$2:$J$300,3,FALSE)</f>
        <v>UTA</v>
      </c>
      <c r="AJ1663" t="str">
        <f>VLOOKUP(Sheet1!G1685,Sheet2!$H$2:$J$300,3,FALSE)</f>
        <v>HOU</v>
      </c>
      <c r="AK1663" t="str">
        <f>VLOOKUP(Sheet1!H1685,Sheet2!$H$2:$J$300,3,FALSE)</f>
        <v>HOU</v>
      </c>
      <c r="AL1663" t="str">
        <f>VLOOKUP(Sheet1!I1685,Sheet2!$H$2:$J$300,3,FALSE)</f>
        <v>MIN</v>
      </c>
      <c r="AM1663" t="str">
        <f>VLOOKUP(Sheet1!J1685,Sheet2!$H$2:$J$300,3,FALSE)</f>
        <v>UTA</v>
      </c>
      <c r="AN1663">
        <f si="261" t="shared"/>
        <v>1</v>
      </c>
      <c r="AO1663">
        <f si="262" t="shared"/>
        <v>1</v>
      </c>
      <c r="AP1663">
        <f si="263" t="shared"/>
        <v>1</v>
      </c>
      <c r="AQ1663">
        <f si="264" t="shared"/>
        <v>1</v>
      </c>
      <c r="AR1663">
        <f si="265" t="shared"/>
        <v>2</v>
      </c>
      <c r="AS1663">
        <f si="266" t="shared"/>
        <v>2</v>
      </c>
      <c r="AT1663">
        <f si="267" t="shared"/>
        <v>2</v>
      </c>
      <c r="AU1663">
        <f si="268" t="shared"/>
        <v>1</v>
      </c>
      <c r="AV1663">
        <f si="269" t="shared"/>
        <v>2</v>
      </c>
      <c r="AW1663">
        <f si="270" t="shared"/>
        <v>2</v>
      </c>
    </row>
    <row r="1664" spans="30:49" x14ac:dyDescent="0.25">
      <c r="AD1664">
        <v>1663</v>
      </c>
      <c r="AE1664" t="str">
        <f>VLOOKUP(Sheet1!B1686,Sheet2!$H$2:$J$300,3,FALSE)</f>
        <v>PHI</v>
      </c>
      <c r="AF1664" t="str">
        <f>VLOOKUP(Sheet1!C1686,Sheet2!$H$2:$J$300,3,FALSE)</f>
        <v>ATL</v>
      </c>
      <c r="AG1664" t="str">
        <f>VLOOKUP(Sheet1!D1686,Sheet2!$H$2:$J$300,3,FALSE)</f>
        <v>PHO</v>
      </c>
      <c r="AH1664" t="str">
        <f>VLOOKUP(Sheet1!E1686,Sheet2!$H$2:$J$300,3,FALSE)</f>
        <v>DEN</v>
      </c>
      <c r="AI1664" t="str">
        <f>VLOOKUP(Sheet1!F1686,Sheet2!$H$2:$J$300,3,FALSE)</f>
        <v>PHO</v>
      </c>
      <c r="AJ1664" t="str">
        <f>VLOOKUP(Sheet1!G1686,Sheet2!$H$2:$J$300,3,FALSE)</f>
        <v>ATL</v>
      </c>
      <c r="AK1664" t="str">
        <f>VLOOKUP(Sheet1!H1686,Sheet2!$H$2:$J$300,3,FALSE)</f>
        <v>HOU</v>
      </c>
      <c r="AL1664" t="str">
        <f>VLOOKUP(Sheet1!I1686,Sheet2!$H$2:$J$300,3,FALSE)</f>
        <v>PHO</v>
      </c>
      <c r="AM1664" t="str">
        <f>VLOOKUP(Sheet1!J1686,Sheet2!$H$2:$J$300,3,FALSE)</f>
        <v>UTA</v>
      </c>
      <c r="AN1664">
        <f si="261" t="shared"/>
        <v>1</v>
      </c>
      <c r="AO1664">
        <f si="262" t="shared"/>
        <v>2</v>
      </c>
      <c r="AP1664">
        <f si="263" t="shared"/>
        <v>3</v>
      </c>
      <c r="AQ1664">
        <f si="264" t="shared"/>
        <v>1</v>
      </c>
      <c r="AR1664">
        <f si="265" t="shared"/>
        <v>3</v>
      </c>
      <c r="AS1664">
        <f si="266" t="shared"/>
        <v>2</v>
      </c>
      <c r="AT1664">
        <f si="267" t="shared"/>
        <v>1</v>
      </c>
      <c r="AU1664">
        <f si="268" t="shared"/>
        <v>3</v>
      </c>
      <c r="AV1664">
        <f si="269" t="shared"/>
        <v>1</v>
      </c>
      <c r="AW1664">
        <f si="270" t="shared"/>
        <v>3</v>
      </c>
    </row>
    <row r="1665" spans="30:49" x14ac:dyDescent="0.25">
      <c r="AD1665">
        <v>1664</v>
      </c>
      <c r="AE1665" t="str">
        <f>VLOOKUP(Sheet1!B1687,Sheet2!$H$2:$J$300,3,FALSE)</f>
        <v>UTA</v>
      </c>
      <c r="AF1665" t="str">
        <f>VLOOKUP(Sheet1!C1687,Sheet2!$H$2:$J$300,3,FALSE)</f>
        <v>PHI</v>
      </c>
      <c r="AG1665" t="str">
        <f>VLOOKUP(Sheet1!D1687,Sheet2!$H$2:$J$300,3,FALSE)</f>
        <v>UTA</v>
      </c>
      <c r="AH1665" t="str">
        <f>VLOOKUP(Sheet1!E1687,Sheet2!$H$2:$J$300,3,FALSE)</f>
        <v>PHO</v>
      </c>
      <c r="AI1665" t="str">
        <f>VLOOKUP(Sheet1!F1687,Sheet2!$H$2:$J$300,3,FALSE)</f>
        <v>DEN</v>
      </c>
      <c r="AJ1665" t="str">
        <f>VLOOKUP(Sheet1!G1687,Sheet2!$H$2:$J$300,3,FALSE)</f>
        <v>PHO</v>
      </c>
      <c r="AK1665" t="str">
        <f>VLOOKUP(Sheet1!H1687,Sheet2!$H$2:$J$300,3,FALSE)</f>
        <v>ATL</v>
      </c>
      <c r="AL1665" t="str">
        <f>VLOOKUP(Sheet1!I1687,Sheet2!$H$2:$J$300,3,FALSE)</f>
        <v>PHO</v>
      </c>
      <c r="AM1665" t="str">
        <f>VLOOKUP(Sheet1!J1687,Sheet2!$H$2:$J$300,3,FALSE)</f>
        <v>PHO</v>
      </c>
      <c r="AN1665">
        <f si="261" t="shared"/>
        <v>2</v>
      </c>
      <c r="AO1665">
        <f si="262" t="shared"/>
        <v>1</v>
      </c>
      <c r="AP1665">
        <f si="263" t="shared"/>
        <v>2</v>
      </c>
      <c r="AQ1665">
        <f si="264" t="shared"/>
        <v>4</v>
      </c>
      <c r="AR1665">
        <f si="265" t="shared"/>
        <v>1</v>
      </c>
      <c r="AS1665">
        <f si="266" t="shared"/>
        <v>4</v>
      </c>
      <c r="AT1665">
        <f si="267" t="shared"/>
        <v>1</v>
      </c>
      <c r="AU1665">
        <f si="268" t="shared"/>
        <v>4</v>
      </c>
      <c r="AV1665">
        <f si="269" t="shared"/>
        <v>4</v>
      </c>
      <c r="AW1665">
        <f si="270" t="shared"/>
        <v>4</v>
      </c>
    </row>
    <row r="1666" spans="30:49" x14ac:dyDescent="0.25">
      <c r="AD1666">
        <v>1665</v>
      </c>
      <c r="AE1666" t="str">
        <f>VLOOKUP(Sheet1!B1688,Sheet2!$H$2:$J$300,3,FALSE)</f>
        <v>SAC</v>
      </c>
      <c r="AF1666" t="str">
        <f>VLOOKUP(Sheet1!C1688,Sheet2!$H$2:$J$300,3,FALSE)</f>
        <v>PHI</v>
      </c>
      <c r="AG1666" t="str">
        <f>VLOOKUP(Sheet1!D1688,Sheet2!$H$2:$J$300,3,FALSE)</f>
        <v>PHO</v>
      </c>
      <c r="AH1666" t="str">
        <f>VLOOKUP(Sheet1!E1688,Sheet2!$H$2:$J$300,3,FALSE)</f>
        <v>HOU</v>
      </c>
      <c r="AI1666" t="str">
        <f>VLOOKUP(Sheet1!F1688,Sheet2!$H$2:$J$300,3,FALSE)</f>
        <v>PHO</v>
      </c>
      <c r="AJ1666" t="str">
        <f>VLOOKUP(Sheet1!G1688,Sheet2!$H$2:$J$300,3,FALSE)</f>
        <v>PHO</v>
      </c>
      <c r="AK1666" t="str">
        <f>VLOOKUP(Sheet1!H1688,Sheet2!$H$2:$J$300,3,FALSE)</f>
        <v>HOU</v>
      </c>
      <c r="AL1666" t="str">
        <f>VLOOKUP(Sheet1!I1688,Sheet2!$H$2:$J$300,3,FALSE)</f>
        <v>DEN</v>
      </c>
      <c r="AM1666" t="str">
        <f>VLOOKUP(Sheet1!J1688,Sheet2!$H$2:$J$300,3,FALSE)</f>
        <v>PHI</v>
      </c>
      <c r="AN1666">
        <f si="261" t="shared"/>
        <v>1</v>
      </c>
      <c r="AO1666">
        <f si="262" t="shared"/>
        <v>2</v>
      </c>
      <c r="AP1666">
        <f si="263" t="shared"/>
        <v>3</v>
      </c>
      <c r="AQ1666">
        <f si="264" t="shared"/>
        <v>2</v>
      </c>
      <c r="AR1666">
        <f si="265" t="shared"/>
        <v>3</v>
      </c>
      <c r="AS1666">
        <f si="266" t="shared"/>
        <v>3</v>
      </c>
      <c r="AT1666">
        <f si="267" t="shared"/>
        <v>2</v>
      </c>
      <c r="AU1666">
        <f si="268" t="shared"/>
        <v>1</v>
      </c>
      <c r="AV1666">
        <f si="269" t="shared"/>
        <v>2</v>
      </c>
      <c r="AW1666">
        <f si="270" t="shared"/>
        <v>3</v>
      </c>
    </row>
    <row r="1667" spans="30:49" x14ac:dyDescent="0.25">
      <c r="AD1667">
        <v>1666</v>
      </c>
      <c r="AE1667" t="str">
        <f>VLOOKUP(Sheet1!B1689,Sheet2!$H$2:$J$300,3,FALSE)</f>
        <v>PHI</v>
      </c>
      <c r="AF1667" t="str">
        <f>VLOOKUP(Sheet1!C1689,Sheet2!$H$2:$J$300,3,FALSE)</f>
        <v>PHI</v>
      </c>
      <c r="AG1667" t="str">
        <f>VLOOKUP(Sheet1!D1689,Sheet2!$H$2:$J$300,3,FALSE)</f>
        <v>PHI</v>
      </c>
      <c r="AH1667" t="str">
        <f>VLOOKUP(Sheet1!E1689,Sheet2!$H$2:$J$300,3,FALSE)</f>
        <v>DEN</v>
      </c>
      <c r="AI1667" t="str">
        <f>VLOOKUP(Sheet1!F1689,Sheet2!$H$2:$J$300,3,FALSE)</f>
        <v>DEN</v>
      </c>
      <c r="AJ1667" t="str">
        <f>VLOOKUP(Sheet1!G1689,Sheet2!$H$2:$J$300,3,FALSE)</f>
        <v>PHO</v>
      </c>
      <c r="AK1667" t="str">
        <f>VLOOKUP(Sheet1!H1689,Sheet2!$H$2:$J$300,3,FALSE)</f>
        <v>ATL</v>
      </c>
      <c r="AL1667" t="str">
        <f>VLOOKUP(Sheet1!I1689,Sheet2!$H$2:$J$300,3,FALSE)</f>
        <v>PHO</v>
      </c>
      <c r="AM1667" t="str">
        <f>VLOOKUP(Sheet1!J1689,Sheet2!$H$2:$J$300,3,FALSE)</f>
        <v>PHO</v>
      </c>
      <c r="AN1667">
        <f si="261" t="shared"/>
        <v>3</v>
      </c>
      <c r="AO1667">
        <f si="262" t="shared"/>
        <v>3</v>
      </c>
      <c r="AP1667">
        <f si="263" t="shared"/>
        <v>3</v>
      </c>
      <c r="AQ1667">
        <f si="264" t="shared"/>
        <v>2</v>
      </c>
      <c r="AR1667">
        <f si="265" t="shared"/>
        <v>2</v>
      </c>
      <c r="AS1667">
        <f si="266" t="shared"/>
        <v>3</v>
      </c>
      <c r="AT1667">
        <f si="267" t="shared"/>
        <v>1</v>
      </c>
      <c r="AU1667">
        <f si="268" t="shared"/>
        <v>3</v>
      </c>
      <c r="AV1667">
        <f si="269" t="shared"/>
        <v>3</v>
      </c>
      <c r="AW1667">
        <f si="270" t="shared"/>
        <v>3</v>
      </c>
    </row>
    <row r="1668" spans="30:49" x14ac:dyDescent="0.25">
      <c r="AD1668">
        <v>1667</v>
      </c>
      <c r="AE1668" t="str">
        <f>VLOOKUP(Sheet1!B1690,Sheet2!$H$2:$J$300,3,FALSE)</f>
        <v>ATL</v>
      </c>
      <c r="AF1668" t="str">
        <f>VLOOKUP(Sheet1!C1690,Sheet2!$H$2:$J$300,3,FALSE)</f>
        <v>MIN</v>
      </c>
      <c r="AG1668" t="str">
        <f>VLOOKUP(Sheet1!D1690,Sheet2!$H$2:$J$300,3,FALSE)</f>
        <v>HOU</v>
      </c>
      <c r="AH1668" t="str">
        <f>VLOOKUP(Sheet1!E1690,Sheet2!$H$2:$J$300,3,FALSE)</f>
        <v>HOU</v>
      </c>
      <c r="AI1668" t="str">
        <f>VLOOKUP(Sheet1!F1690,Sheet2!$H$2:$J$300,3,FALSE)</f>
        <v>PHO</v>
      </c>
      <c r="AJ1668" t="str">
        <f>VLOOKUP(Sheet1!G1690,Sheet2!$H$2:$J$300,3,FALSE)</f>
        <v>UTA</v>
      </c>
      <c r="AK1668" t="str">
        <f>VLOOKUP(Sheet1!H1690,Sheet2!$H$2:$J$300,3,FALSE)</f>
        <v>DEN</v>
      </c>
      <c r="AL1668" t="str">
        <f>VLOOKUP(Sheet1!I1690,Sheet2!$H$2:$J$300,3,FALSE)</f>
        <v>UTA</v>
      </c>
      <c r="AM1668" t="str">
        <f>VLOOKUP(Sheet1!J1690,Sheet2!$H$2:$J$300,3,FALSE)</f>
        <v>MIN</v>
      </c>
      <c r="AN1668">
        <f si="261" t="shared"/>
        <v>1</v>
      </c>
      <c r="AO1668">
        <f si="262" t="shared"/>
        <v>2</v>
      </c>
      <c r="AP1668">
        <f si="263" t="shared"/>
        <v>2</v>
      </c>
      <c r="AQ1668">
        <f si="264" t="shared"/>
        <v>2</v>
      </c>
      <c r="AR1668">
        <f si="265" t="shared"/>
        <v>1</v>
      </c>
      <c r="AS1668">
        <f si="266" t="shared"/>
        <v>2</v>
      </c>
      <c r="AT1668">
        <f si="267" t="shared"/>
        <v>1</v>
      </c>
      <c r="AU1668">
        <f si="268" t="shared"/>
        <v>2</v>
      </c>
      <c r="AV1668">
        <f si="269" t="shared"/>
        <v>2</v>
      </c>
      <c r="AW1668">
        <f si="270" t="shared"/>
        <v>2</v>
      </c>
    </row>
    <row r="1669" spans="30:49" x14ac:dyDescent="0.25">
      <c r="AD1669">
        <v>1668</v>
      </c>
      <c r="AE1669" t="str">
        <f>VLOOKUP(Sheet1!B1691,Sheet2!$H$2:$J$300,3,FALSE)</f>
        <v>SAC</v>
      </c>
      <c r="AF1669" t="str">
        <f>VLOOKUP(Sheet1!C1691,Sheet2!$H$2:$J$300,3,FALSE)</f>
        <v>ATL</v>
      </c>
      <c r="AG1669" t="str">
        <f>VLOOKUP(Sheet1!D1691,Sheet2!$H$2:$J$300,3,FALSE)</f>
        <v>PHO</v>
      </c>
      <c r="AH1669" t="str">
        <f>VLOOKUP(Sheet1!E1691,Sheet2!$H$2:$J$300,3,FALSE)</f>
        <v>PHI</v>
      </c>
      <c r="AI1669" t="str">
        <f>VLOOKUP(Sheet1!F1691,Sheet2!$H$2:$J$300,3,FALSE)</f>
        <v>ATL</v>
      </c>
      <c r="AJ1669" t="str">
        <f>VLOOKUP(Sheet1!G1691,Sheet2!$H$2:$J$300,3,FALSE)</f>
        <v>HOU</v>
      </c>
      <c r="AK1669" t="str">
        <f>VLOOKUP(Sheet1!H1691,Sheet2!$H$2:$J$300,3,FALSE)</f>
        <v>ATL</v>
      </c>
      <c r="AL1669" t="str">
        <f>VLOOKUP(Sheet1!I1691,Sheet2!$H$2:$J$300,3,FALSE)</f>
        <v>DEN</v>
      </c>
      <c r="AM1669" t="str">
        <f>VLOOKUP(Sheet1!J1691,Sheet2!$H$2:$J$300,3,FALSE)</f>
        <v>PHO</v>
      </c>
      <c r="AN1669">
        <f si="261" t="shared"/>
        <v>1</v>
      </c>
      <c r="AO1669">
        <f si="262" t="shared"/>
        <v>3</v>
      </c>
      <c r="AP1669">
        <f si="263" t="shared"/>
        <v>2</v>
      </c>
      <c r="AQ1669">
        <f si="264" t="shared"/>
        <v>1</v>
      </c>
      <c r="AR1669">
        <f si="265" t="shared"/>
        <v>3</v>
      </c>
      <c r="AS1669">
        <f si="266" t="shared"/>
        <v>1</v>
      </c>
      <c r="AT1669">
        <f si="267" t="shared"/>
        <v>3</v>
      </c>
      <c r="AU1669">
        <f si="268" t="shared"/>
        <v>1</v>
      </c>
      <c r="AV1669">
        <f si="269" t="shared"/>
        <v>2</v>
      </c>
      <c r="AW1669">
        <f si="270" t="shared"/>
        <v>3</v>
      </c>
    </row>
    <row r="1670" spans="30:49" x14ac:dyDescent="0.25">
      <c r="AD1670">
        <v>1669</v>
      </c>
      <c r="AE1670" t="str">
        <f>VLOOKUP(Sheet1!B1692,Sheet2!$H$2:$J$300,3,FALSE)</f>
        <v>PHO</v>
      </c>
      <c r="AF1670" t="str">
        <f>VLOOKUP(Sheet1!C1692,Sheet2!$H$2:$J$300,3,FALSE)</f>
        <v>PHI</v>
      </c>
      <c r="AG1670" t="str">
        <f>VLOOKUP(Sheet1!D1692,Sheet2!$H$2:$J$300,3,FALSE)</f>
        <v>HOU</v>
      </c>
      <c r="AH1670" t="str">
        <f>VLOOKUP(Sheet1!E1692,Sheet2!$H$2:$J$300,3,FALSE)</f>
        <v>PHO</v>
      </c>
      <c r="AI1670" t="str">
        <f>VLOOKUP(Sheet1!F1692,Sheet2!$H$2:$J$300,3,FALSE)</f>
        <v>PHO</v>
      </c>
      <c r="AJ1670" t="str">
        <f>VLOOKUP(Sheet1!G1692,Sheet2!$H$2:$J$300,3,FALSE)</f>
        <v>UTA</v>
      </c>
      <c r="AK1670" t="str">
        <f>VLOOKUP(Sheet1!H1692,Sheet2!$H$2:$J$300,3,FALSE)</f>
        <v>PHO</v>
      </c>
      <c r="AL1670" t="str">
        <f>VLOOKUP(Sheet1!I1692,Sheet2!$H$2:$J$300,3,FALSE)</f>
        <v>DEN</v>
      </c>
      <c r="AM1670" t="str">
        <f>VLOOKUP(Sheet1!J1692,Sheet2!$H$2:$J$300,3,FALSE)</f>
        <v>PHO</v>
      </c>
      <c r="AN1670">
        <f si="261" t="shared"/>
        <v>5</v>
      </c>
      <c r="AO1670">
        <f si="262" t="shared"/>
        <v>1</v>
      </c>
      <c r="AP1670">
        <f si="263" t="shared"/>
        <v>1</v>
      </c>
      <c r="AQ1670">
        <f si="264" t="shared"/>
        <v>5</v>
      </c>
      <c r="AR1670">
        <f si="265" t="shared"/>
        <v>5</v>
      </c>
      <c r="AS1670">
        <f si="266" t="shared"/>
        <v>1</v>
      </c>
      <c r="AT1670">
        <f si="267" t="shared"/>
        <v>5</v>
      </c>
      <c r="AU1670">
        <f si="268" t="shared"/>
        <v>1</v>
      </c>
      <c r="AV1670">
        <f si="269" t="shared"/>
        <v>5</v>
      </c>
      <c r="AW1670">
        <f si="270" t="shared"/>
        <v>5</v>
      </c>
    </row>
    <row r="1671" spans="30:49" x14ac:dyDescent="0.25">
      <c r="AD1671">
        <v>1670</v>
      </c>
      <c r="AE1671" t="str">
        <f>VLOOKUP(Sheet1!B1693,Sheet2!$H$2:$J$300,3,FALSE)</f>
        <v>SAC</v>
      </c>
      <c r="AF1671" t="str">
        <f>VLOOKUP(Sheet1!C1693,Sheet2!$H$2:$J$300,3,FALSE)</f>
        <v>ATL</v>
      </c>
      <c r="AG1671" t="str">
        <f>VLOOKUP(Sheet1!D1693,Sheet2!$H$2:$J$300,3,FALSE)</f>
        <v>PHO</v>
      </c>
      <c r="AH1671" t="str">
        <f>VLOOKUP(Sheet1!E1693,Sheet2!$H$2:$J$300,3,FALSE)</f>
        <v>DEN</v>
      </c>
      <c r="AI1671" t="str">
        <f>VLOOKUP(Sheet1!F1693,Sheet2!$H$2:$J$300,3,FALSE)</f>
        <v>PHO</v>
      </c>
      <c r="AJ1671" t="str">
        <f>VLOOKUP(Sheet1!G1693,Sheet2!$H$2:$J$300,3,FALSE)</f>
        <v>PHO</v>
      </c>
      <c r="AK1671" t="str">
        <f>VLOOKUP(Sheet1!H1693,Sheet2!$H$2:$J$300,3,FALSE)</f>
        <v>DEN</v>
      </c>
      <c r="AL1671" t="str">
        <f>VLOOKUP(Sheet1!I1693,Sheet2!$H$2:$J$300,3,FALSE)</f>
        <v>DEN</v>
      </c>
      <c r="AM1671" t="str">
        <f>VLOOKUP(Sheet1!J1693,Sheet2!$H$2:$J$300,3,FALSE)</f>
        <v>DEN</v>
      </c>
      <c r="AN1671">
        <f si="261" t="shared"/>
        <v>1</v>
      </c>
      <c r="AO1671">
        <f si="262" t="shared"/>
        <v>1</v>
      </c>
      <c r="AP1671">
        <f si="263" t="shared"/>
        <v>3</v>
      </c>
      <c r="AQ1671">
        <f si="264" t="shared"/>
        <v>4</v>
      </c>
      <c r="AR1671">
        <f si="265" t="shared"/>
        <v>3</v>
      </c>
      <c r="AS1671">
        <f si="266" t="shared"/>
        <v>3</v>
      </c>
      <c r="AT1671">
        <f si="267" t="shared"/>
        <v>4</v>
      </c>
      <c r="AU1671">
        <f si="268" t="shared"/>
        <v>4</v>
      </c>
      <c r="AV1671">
        <f si="269" t="shared"/>
        <v>4</v>
      </c>
      <c r="AW1671">
        <f si="270" t="shared"/>
        <v>4</v>
      </c>
    </row>
    <row r="1672" spans="30:49" x14ac:dyDescent="0.25">
      <c r="AD1672">
        <v>1671</v>
      </c>
      <c r="AE1672" t="str">
        <f>VLOOKUP(Sheet1!B1694,Sheet2!$H$2:$J$300,3,FALSE)</f>
        <v>PHI</v>
      </c>
      <c r="AF1672" t="str">
        <f>VLOOKUP(Sheet1!C1694,Sheet2!$H$2:$J$300,3,FALSE)</f>
        <v>SAC</v>
      </c>
      <c r="AG1672" t="str">
        <f>VLOOKUP(Sheet1!D1694,Sheet2!$H$2:$J$300,3,FALSE)</f>
        <v>PHO</v>
      </c>
      <c r="AH1672" t="str">
        <f>VLOOKUP(Sheet1!E1694,Sheet2!$H$2:$J$300,3,FALSE)</f>
        <v>DEN</v>
      </c>
      <c r="AI1672" t="str">
        <f>VLOOKUP(Sheet1!F1694,Sheet2!$H$2:$J$300,3,FALSE)</f>
        <v>ATL</v>
      </c>
      <c r="AJ1672" t="str">
        <f>VLOOKUP(Sheet1!G1694,Sheet2!$H$2:$J$300,3,FALSE)</f>
        <v>HOU</v>
      </c>
      <c r="AK1672" t="str">
        <f>VLOOKUP(Sheet1!H1694,Sheet2!$H$2:$J$300,3,FALSE)</f>
        <v>ATL</v>
      </c>
      <c r="AL1672" t="str">
        <f>VLOOKUP(Sheet1!I1694,Sheet2!$H$2:$J$300,3,FALSE)</f>
        <v>HOU</v>
      </c>
      <c r="AM1672" t="str">
        <f>VLOOKUP(Sheet1!J1694,Sheet2!$H$2:$J$300,3,FALSE)</f>
        <v>UTA</v>
      </c>
      <c r="AN1672">
        <f si="261" t="shared"/>
        <v>1</v>
      </c>
      <c r="AO1672">
        <f si="262" t="shared"/>
        <v>1</v>
      </c>
      <c r="AP1672">
        <f si="263" t="shared"/>
        <v>1</v>
      </c>
      <c r="AQ1672">
        <f si="264" t="shared"/>
        <v>1</v>
      </c>
      <c r="AR1672">
        <f si="265" t="shared"/>
        <v>2</v>
      </c>
      <c r="AS1672">
        <f si="266" t="shared"/>
        <v>2</v>
      </c>
      <c r="AT1672">
        <f si="267" t="shared"/>
        <v>2</v>
      </c>
      <c r="AU1672">
        <f si="268" t="shared"/>
        <v>2</v>
      </c>
      <c r="AV1672">
        <f si="269" t="shared"/>
        <v>1</v>
      </c>
      <c r="AW1672">
        <f si="270" t="shared"/>
        <v>2</v>
      </c>
    </row>
    <row r="1673" spans="30:49" x14ac:dyDescent="0.25">
      <c r="AD1673">
        <v>1672</v>
      </c>
      <c r="AE1673" t="str">
        <f>VLOOKUP(Sheet1!B1695,Sheet2!$H$2:$J$300,3,FALSE)</f>
        <v>PHI</v>
      </c>
      <c r="AF1673" t="str">
        <f>VLOOKUP(Sheet1!C1695,Sheet2!$H$2:$J$300,3,FALSE)</f>
        <v>PHI</v>
      </c>
      <c r="AG1673" t="str">
        <f>VLOOKUP(Sheet1!D1695,Sheet2!$H$2:$J$300,3,FALSE)</f>
        <v>DEN</v>
      </c>
      <c r="AH1673" t="str">
        <f>VLOOKUP(Sheet1!E1695,Sheet2!$H$2:$J$300,3,FALSE)</f>
        <v>DEN</v>
      </c>
      <c r="AI1673" t="str">
        <f>VLOOKUP(Sheet1!F1695,Sheet2!$H$2:$J$300,3,FALSE)</f>
        <v>DEN</v>
      </c>
      <c r="AJ1673" t="str">
        <f>VLOOKUP(Sheet1!G1695,Sheet2!$H$2:$J$300,3,FALSE)</f>
        <v>PHO</v>
      </c>
      <c r="AK1673" t="str">
        <f>VLOOKUP(Sheet1!H1695,Sheet2!$H$2:$J$300,3,FALSE)</f>
        <v>ATL</v>
      </c>
      <c r="AL1673" t="str">
        <f>VLOOKUP(Sheet1!I1695,Sheet2!$H$2:$J$300,3,FALSE)</f>
        <v>PHO</v>
      </c>
      <c r="AM1673" t="str">
        <f>VLOOKUP(Sheet1!J1695,Sheet2!$H$2:$J$300,3,FALSE)</f>
        <v>DEN</v>
      </c>
      <c r="AN1673">
        <f si="261" t="shared"/>
        <v>2</v>
      </c>
      <c r="AO1673">
        <f si="262" t="shared"/>
        <v>2</v>
      </c>
      <c r="AP1673">
        <f si="263" t="shared"/>
        <v>4</v>
      </c>
      <c r="AQ1673">
        <f si="264" t="shared"/>
        <v>4</v>
      </c>
      <c r="AR1673">
        <f si="265" t="shared"/>
        <v>4</v>
      </c>
      <c r="AS1673">
        <f si="266" t="shared"/>
        <v>2</v>
      </c>
      <c r="AT1673">
        <f si="267" t="shared"/>
        <v>1</v>
      </c>
      <c r="AU1673">
        <f si="268" t="shared"/>
        <v>2</v>
      </c>
      <c r="AV1673">
        <f si="269" t="shared"/>
        <v>4</v>
      </c>
      <c r="AW1673">
        <f si="270" t="shared"/>
        <v>4</v>
      </c>
    </row>
    <row r="1674" spans="30:49" x14ac:dyDescent="0.25">
      <c r="AD1674">
        <v>1673</v>
      </c>
      <c r="AE1674" t="str">
        <f>VLOOKUP(Sheet1!B1696,Sheet2!$H$2:$J$300,3,FALSE)</f>
        <v>PHI</v>
      </c>
      <c r="AF1674" t="str">
        <f>VLOOKUP(Sheet1!C1696,Sheet2!$H$2:$J$300,3,FALSE)</f>
        <v>MIN</v>
      </c>
      <c r="AG1674" t="str">
        <f>VLOOKUP(Sheet1!D1696,Sheet2!$H$2:$J$300,3,FALSE)</f>
        <v>PHI</v>
      </c>
      <c r="AH1674" t="str">
        <f>VLOOKUP(Sheet1!E1696,Sheet2!$H$2:$J$300,3,FALSE)</f>
        <v>DEN</v>
      </c>
      <c r="AI1674" t="str">
        <f>VLOOKUP(Sheet1!F1696,Sheet2!$H$2:$J$300,3,FALSE)</f>
        <v>DEN</v>
      </c>
      <c r="AJ1674" t="str">
        <f>VLOOKUP(Sheet1!G1696,Sheet2!$H$2:$J$300,3,FALSE)</f>
        <v>PHO</v>
      </c>
      <c r="AK1674" t="str">
        <f>VLOOKUP(Sheet1!H1696,Sheet2!$H$2:$J$300,3,FALSE)</f>
        <v>HOU</v>
      </c>
      <c r="AL1674" t="str">
        <f>VLOOKUP(Sheet1!I1696,Sheet2!$H$2:$J$300,3,FALSE)</f>
        <v>PHO</v>
      </c>
      <c r="AM1674" t="str">
        <f>VLOOKUP(Sheet1!J1696,Sheet2!$H$2:$J$300,3,FALSE)</f>
        <v>PHO</v>
      </c>
      <c r="AN1674">
        <f si="261" t="shared"/>
        <v>2</v>
      </c>
      <c r="AO1674">
        <f si="262" t="shared"/>
        <v>1</v>
      </c>
      <c r="AP1674">
        <f si="263" t="shared"/>
        <v>2</v>
      </c>
      <c r="AQ1674">
        <f si="264" t="shared"/>
        <v>2</v>
      </c>
      <c r="AR1674">
        <f si="265" t="shared"/>
        <v>2</v>
      </c>
      <c r="AS1674">
        <f si="266" t="shared"/>
        <v>3</v>
      </c>
      <c r="AT1674">
        <f si="267" t="shared"/>
        <v>1</v>
      </c>
      <c r="AU1674">
        <f si="268" t="shared"/>
        <v>3</v>
      </c>
      <c r="AV1674">
        <f si="269" t="shared"/>
        <v>3</v>
      </c>
      <c r="AW1674">
        <f si="270" t="shared"/>
        <v>3</v>
      </c>
    </row>
    <row r="1675" spans="30:49" x14ac:dyDescent="0.25">
      <c r="AD1675">
        <v>1674</v>
      </c>
      <c r="AE1675" t="str">
        <f>VLOOKUP(Sheet1!B1697,Sheet2!$H$2:$J$300,3,FALSE)</f>
        <v>PHI</v>
      </c>
      <c r="AF1675" t="str">
        <f>VLOOKUP(Sheet1!C1697,Sheet2!$H$2:$J$300,3,FALSE)</f>
        <v>MIN</v>
      </c>
      <c r="AG1675" t="str">
        <f>VLOOKUP(Sheet1!D1697,Sheet2!$H$2:$J$300,3,FALSE)</f>
        <v>UTA</v>
      </c>
      <c r="AH1675" t="str">
        <f>VLOOKUP(Sheet1!E1697,Sheet2!$H$2:$J$300,3,FALSE)</f>
        <v>DEN</v>
      </c>
      <c r="AI1675" t="str">
        <f>VLOOKUP(Sheet1!F1697,Sheet2!$H$2:$J$300,3,FALSE)</f>
        <v>DEN</v>
      </c>
      <c r="AJ1675" t="str">
        <f>VLOOKUP(Sheet1!G1697,Sheet2!$H$2:$J$300,3,FALSE)</f>
        <v>PHO</v>
      </c>
      <c r="AK1675" t="str">
        <f>VLOOKUP(Sheet1!H1697,Sheet2!$H$2:$J$300,3,FALSE)</f>
        <v>SAC</v>
      </c>
      <c r="AL1675" t="str">
        <f>VLOOKUP(Sheet1!I1697,Sheet2!$H$2:$J$300,3,FALSE)</f>
        <v>UTA</v>
      </c>
      <c r="AM1675" t="str">
        <f>VLOOKUP(Sheet1!J1697,Sheet2!$H$2:$J$300,3,FALSE)</f>
        <v>UTA</v>
      </c>
      <c r="AN1675">
        <f si="261" t="shared"/>
        <v>1</v>
      </c>
      <c r="AO1675">
        <f si="262" t="shared"/>
        <v>1</v>
      </c>
      <c r="AP1675">
        <f si="263" t="shared"/>
        <v>3</v>
      </c>
      <c r="AQ1675">
        <f si="264" t="shared"/>
        <v>2</v>
      </c>
      <c r="AR1675">
        <f si="265" t="shared"/>
        <v>2</v>
      </c>
      <c r="AS1675">
        <f si="266" t="shared"/>
        <v>1</v>
      </c>
      <c r="AT1675">
        <f si="267" t="shared"/>
        <v>1</v>
      </c>
      <c r="AU1675">
        <f si="268" t="shared"/>
        <v>3</v>
      </c>
      <c r="AV1675">
        <f si="269" t="shared"/>
        <v>3</v>
      </c>
      <c r="AW1675">
        <f si="270" t="shared"/>
        <v>3</v>
      </c>
    </row>
    <row r="1676" spans="30:49" x14ac:dyDescent="0.25">
      <c r="AD1676">
        <v>1675</v>
      </c>
      <c r="AE1676" t="str">
        <f>VLOOKUP(Sheet1!B1698,Sheet2!$H$2:$J$300,3,FALSE)</f>
        <v>PHI</v>
      </c>
      <c r="AF1676" t="str">
        <f>VLOOKUP(Sheet1!C1698,Sheet2!$H$2:$J$300,3,FALSE)</f>
        <v>SAC</v>
      </c>
      <c r="AG1676" t="str">
        <f>VLOOKUP(Sheet1!D1698,Sheet2!$H$2:$J$300,3,FALSE)</f>
        <v>MIN</v>
      </c>
      <c r="AH1676" t="str">
        <f>VLOOKUP(Sheet1!E1698,Sheet2!$H$2:$J$300,3,FALSE)</f>
        <v>DEN</v>
      </c>
      <c r="AI1676" t="str">
        <f>VLOOKUP(Sheet1!F1698,Sheet2!$H$2:$J$300,3,FALSE)</f>
        <v>PHO</v>
      </c>
      <c r="AJ1676" t="str">
        <f>VLOOKUP(Sheet1!G1698,Sheet2!$H$2:$J$300,3,FALSE)</f>
        <v>HOU</v>
      </c>
      <c r="AK1676" t="str">
        <f>VLOOKUP(Sheet1!H1698,Sheet2!$H$2:$J$300,3,FALSE)</f>
        <v>PHO</v>
      </c>
      <c r="AL1676" t="str">
        <f>VLOOKUP(Sheet1!I1698,Sheet2!$H$2:$J$300,3,FALSE)</f>
        <v>UTA</v>
      </c>
      <c r="AM1676" t="str">
        <f>VLOOKUP(Sheet1!J1698,Sheet2!$H$2:$J$300,3,FALSE)</f>
        <v>PHI</v>
      </c>
      <c r="AN1676">
        <f si="261" t="shared"/>
        <v>2</v>
      </c>
      <c r="AO1676">
        <f si="262" t="shared"/>
        <v>1</v>
      </c>
      <c r="AP1676">
        <f si="263" t="shared"/>
        <v>1</v>
      </c>
      <c r="AQ1676">
        <f si="264" t="shared"/>
        <v>1</v>
      </c>
      <c r="AR1676">
        <f si="265" t="shared"/>
        <v>2</v>
      </c>
      <c r="AS1676">
        <f si="266" t="shared"/>
        <v>1</v>
      </c>
      <c r="AT1676">
        <f si="267" t="shared"/>
        <v>2</v>
      </c>
      <c r="AU1676">
        <f si="268" t="shared"/>
        <v>1</v>
      </c>
      <c r="AV1676">
        <f si="269" t="shared"/>
        <v>2</v>
      </c>
      <c r="AW1676">
        <f si="270" t="shared"/>
        <v>2</v>
      </c>
    </row>
    <row r="1677" spans="30:49" x14ac:dyDescent="0.25">
      <c r="AD1677">
        <v>1676</v>
      </c>
      <c r="AE1677" t="str">
        <f>VLOOKUP(Sheet1!B1699,Sheet2!$H$2:$J$300,3,FALSE)</f>
        <v>SAC</v>
      </c>
      <c r="AF1677" t="str">
        <f>VLOOKUP(Sheet1!C1699,Sheet2!$H$2:$J$300,3,FALSE)</f>
        <v>PHI</v>
      </c>
      <c r="AG1677" t="str">
        <f>VLOOKUP(Sheet1!D1699,Sheet2!$H$2:$J$300,3,FALSE)</f>
        <v>PHI</v>
      </c>
      <c r="AH1677" t="str">
        <f>VLOOKUP(Sheet1!E1699,Sheet2!$H$2:$J$300,3,FALSE)</f>
        <v>DEN</v>
      </c>
      <c r="AI1677" t="str">
        <f>VLOOKUP(Sheet1!F1699,Sheet2!$H$2:$J$300,3,FALSE)</f>
        <v>PHO</v>
      </c>
      <c r="AJ1677" t="str">
        <f>VLOOKUP(Sheet1!G1699,Sheet2!$H$2:$J$300,3,FALSE)</f>
        <v>PHI</v>
      </c>
      <c r="AK1677" t="str">
        <f>VLOOKUP(Sheet1!H1699,Sheet2!$H$2:$J$300,3,FALSE)</f>
        <v>HOU</v>
      </c>
      <c r="AL1677" t="str">
        <f>VLOOKUP(Sheet1!I1699,Sheet2!$H$2:$J$300,3,FALSE)</f>
        <v>PHO</v>
      </c>
      <c r="AM1677" t="str">
        <f>VLOOKUP(Sheet1!J1699,Sheet2!$H$2:$J$300,3,FALSE)</f>
        <v>PHI</v>
      </c>
      <c r="AN1677">
        <f si="261" t="shared"/>
        <v>1</v>
      </c>
      <c r="AO1677">
        <f si="262" t="shared"/>
        <v>4</v>
      </c>
      <c r="AP1677">
        <f si="263" t="shared"/>
        <v>4</v>
      </c>
      <c r="AQ1677">
        <f si="264" t="shared"/>
        <v>1</v>
      </c>
      <c r="AR1677">
        <f si="265" t="shared"/>
        <v>2</v>
      </c>
      <c r="AS1677">
        <f si="266" t="shared"/>
        <v>4</v>
      </c>
      <c r="AT1677">
        <f si="267" t="shared"/>
        <v>1</v>
      </c>
      <c r="AU1677">
        <f si="268" t="shared"/>
        <v>2</v>
      </c>
      <c r="AV1677">
        <f si="269" t="shared"/>
        <v>4</v>
      </c>
      <c r="AW1677">
        <f si="270" t="shared"/>
        <v>4</v>
      </c>
    </row>
    <row r="1678" spans="30:49" x14ac:dyDescent="0.25">
      <c r="AD1678">
        <v>1677</v>
      </c>
      <c r="AE1678" t="str">
        <f>VLOOKUP(Sheet1!B1700,Sheet2!$H$2:$J$300,3,FALSE)</f>
        <v>PHI</v>
      </c>
      <c r="AF1678" t="str">
        <f>VLOOKUP(Sheet1!C1700,Sheet2!$H$2:$J$300,3,FALSE)</f>
        <v>MIN</v>
      </c>
      <c r="AG1678" t="str">
        <f>VLOOKUP(Sheet1!D1700,Sheet2!$H$2:$J$300,3,FALSE)</f>
        <v>HOU</v>
      </c>
      <c r="AH1678" t="str">
        <f>VLOOKUP(Sheet1!E1700,Sheet2!$H$2:$J$300,3,FALSE)</f>
        <v>DEN</v>
      </c>
      <c r="AI1678" t="str">
        <f>VLOOKUP(Sheet1!F1700,Sheet2!$H$2:$J$300,3,FALSE)</f>
        <v>ATL</v>
      </c>
      <c r="AJ1678" t="str">
        <f>VLOOKUP(Sheet1!G1700,Sheet2!$H$2:$J$300,3,FALSE)</f>
        <v>PHI</v>
      </c>
      <c r="AK1678" t="str">
        <f>VLOOKUP(Sheet1!H1700,Sheet2!$H$2:$J$300,3,FALSE)</f>
        <v>HOU</v>
      </c>
      <c r="AL1678" t="str">
        <f>VLOOKUP(Sheet1!I1700,Sheet2!$H$2:$J$300,3,FALSE)</f>
        <v>PHO</v>
      </c>
      <c r="AM1678" t="str">
        <f>VLOOKUP(Sheet1!J1700,Sheet2!$H$2:$J$300,3,FALSE)</f>
        <v>ATL</v>
      </c>
      <c r="AN1678">
        <f si="261" t="shared"/>
        <v>2</v>
      </c>
      <c r="AO1678">
        <f si="262" t="shared"/>
        <v>1</v>
      </c>
      <c r="AP1678">
        <f si="263" t="shared"/>
        <v>2</v>
      </c>
      <c r="AQ1678">
        <f si="264" t="shared"/>
        <v>1</v>
      </c>
      <c r="AR1678">
        <f si="265" t="shared"/>
        <v>2</v>
      </c>
      <c r="AS1678">
        <f si="266" t="shared"/>
        <v>2</v>
      </c>
      <c r="AT1678">
        <f si="267" t="shared"/>
        <v>2</v>
      </c>
      <c r="AU1678">
        <f si="268" t="shared"/>
        <v>1</v>
      </c>
      <c r="AV1678">
        <f si="269" t="shared"/>
        <v>2</v>
      </c>
      <c r="AW1678">
        <f si="270" t="shared"/>
        <v>2</v>
      </c>
    </row>
    <row r="1679" spans="30:49" x14ac:dyDescent="0.25">
      <c r="AD1679">
        <v>1678</v>
      </c>
      <c r="AE1679" t="str">
        <f>VLOOKUP(Sheet1!B1701,Sheet2!$H$2:$J$300,3,FALSE)</f>
        <v>SAC</v>
      </c>
      <c r="AF1679" t="str">
        <f>VLOOKUP(Sheet1!C1701,Sheet2!$H$2:$J$300,3,FALSE)</f>
        <v>PHI</v>
      </c>
      <c r="AG1679" t="str">
        <f>VLOOKUP(Sheet1!D1701,Sheet2!$H$2:$J$300,3,FALSE)</f>
        <v>PHO</v>
      </c>
      <c r="AH1679" t="str">
        <f>VLOOKUP(Sheet1!E1701,Sheet2!$H$2:$J$300,3,FALSE)</f>
        <v>PHO</v>
      </c>
      <c r="AI1679" t="str">
        <f>VLOOKUP(Sheet1!F1701,Sheet2!$H$2:$J$300,3,FALSE)</f>
        <v>PHO</v>
      </c>
      <c r="AJ1679" t="str">
        <f>VLOOKUP(Sheet1!G1701,Sheet2!$H$2:$J$300,3,FALSE)</f>
        <v>PHO</v>
      </c>
      <c r="AK1679" t="str">
        <f>VLOOKUP(Sheet1!H1701,Sheet2!$H$2:$J$300,3,FALSE)</f>
        <v>ATL</v>
      </c>
      <c r="AL1679" t="str">
        <f>VLOOKUP(Sheet1!I1701,Sheet2!$H$2:$J$300,3,FALSE)</f>
        <v>PHO</v>
      </c>
      <c r="AM1679" t="str">
        <f>VLOOKUP(Sheet1!J1701,Sheet2!$H$2:$J$300,3,FALSE)</f>
        <v>PHI</v>
      </c>
      <c r="AN1679">
        <f si="261" t="shared"/>
        <v>1</v>
      </c>
      <c r="AO1679">
        <f si="262" t="shared"/>
        <v>2</v>
      </c>
      <c r="AP1679">
        <f si="263" t="shared"/>
        <v>5</v>
      </c>
      <c r="AQ1679">
        <f si="264" t="shared"/>
        <v>5</v>
      </c>
      <c r="AR1679">
        <f si="265" t="shared"/>
        <v>5</v>
      </c>
      <c r="AS1679">
        <f si="266" t="shared"/>
        <v>5</v>
      </c>
      <c r="AT1679">
        <f si="267" t="shared"/>
        <v>1</v>
      </c>
      <c r="AU1679">
        <f si="268" t="shared"/>
        <v>5</v>
      </c>
      <c r="AV1679">
        <f si="269" t="shared"/>
        <v>2</v>
      </c>
      <c r="AW1679">
        <f si="270" t="shared"/>
        <v>5</v>
      </c>
    </row>
    <row r="1680" spans="30:49" x14ac:dyDescent="0.25">
      <c r="AD1680">
        <v>1679</v>
      </c>
      <c r="AE1680" t="str">
        <f>VLOOKUP(Sheet1!B1702,Sheet2!$H$2:$J$300,3,FALSE)</f>
        <v>PHI</v>
      </c>
      <c r="AF1680" t="str">
        <f>VLOOKUP(Sheet1!C1702,Sheet2!$H$2:$J$300,3,FALSE)</f>
        <v>SAC</v>
      </c>
      <c r="AG1680" t="str">
        <f>VLOOKUP(Sheet1!D1702,Sheet2!$H$2:$J$300,3,FALSE)</f>
        <v>PHO</v>
      </c>
      <c r="AH1680" t="str">
        <f>VLOOKUP(Sheet1!E1702,Sheet2!$H$2:$J$300,3,FALSE)</f>
        <v>DEN</v>
      </c>
      <c r="AI1680" t="str">
        <f>VLOOKUP(Sheet1!F1702,Sheet2!$H$2:$J$300,3,FALSE)</f>
        <v>DEN</v>
      </c>
      <c r="AJ1680" t="str">
        <f>VLOOKUP(Sheet1!G1702,Sheet2!$H$2:$J$300,3,FALSE)</f>
        <v>PHO</v>
      </c>
      <c r="AK1680" t="str">
        <f>VLOOKUP(Sheet1!H1702,Sheet2!$H$2:$J$300,3,FALSE)</f>
        <v>SAC</v>
      </c>
      <c r="AL1680" t="str">
        <f>VLOOKUP(Sheet1!I1702,Sheet2!$H$2:$J$300,3,FALSE)</f>
        <v>ATL</v>
      </c>
      <c r="AM1680" t="str">
        <f>VLOOKUP(Sheet1!J1702,Sheet2!$H$2:$J$300,3,FALSE)</f>
        <v>PHO</v>
      </c>
      <c r="AN1680">
        <f si="261" t="shared"/>
        <v>1</v>
      </c>
      <c r="AO1680">
        <f si="262" t="shared"/>
        <v>2</v>
      </c>
      <c r="AP1680">
        <f si="263" t="shared"/>
        <v>3</v>
      </c>
      <c r="AQ1680">
        <f si="264" t="shared"/>
        <v>2</v>
      </c>
      <c r="AR1680">
        <f si="265" t="shared"/>
        <v>2</v>
      </c>
      <c r="AS1680">
        <f si="266" t="shared"/>
        <v>3</v>
      </c>
      <c r="AT1680">
        <f si="267" t="shared"/>
        <v>2</v>
      </c>
      <c r="AU1680">
        <f si="268" t="shared"/>
        <v>1</v>
      </c>
      <c r="AV1680">
        <f si="269" t="shared"/>
        <v>3</v>
      </c>
      <c r="AW1680">
        <f si="270" t="shared"/>
        <v>3</v>
      </c>
    </row>
    <row r="1681" spans="30:49" x14ac:dyDescent="0.25">
      <c r="AD1681">
        <v>1680</v>
      </c>
      <c r="AE1681" t="str">
        <f>VLOOKUP(Sheet1!B1703,Sheet2!$H$2:$J$300,3,FALSE)</f>
        <v>PHI</v>
      </c>
      <c r="AF1681" t="str">
        <f>VLOOKUP(Sheet1!C1703,Sheet2!$H$2:$J$300,3,FALSE)</f>
        <v>SAC</v>
      </c>
      <c r="AG1681" t="str">
        <f>VLOOKUP(Sheet1!D1703,Sheet2!$H$2:$J$300,3,FALSE)</f>
        <v>PHO</v>
      </c>
      <c r="AH1681" t="str">
        <f>VLOOKUP(Sheet1!E1703,Sheet2!$H$2:$J$300,3,FALSE)</f>
        <v>DEN</v>
      </c>
      <c r="AI1681" t="str">
        <f>VLOOKUP(Sheet1!F1703,Sheet2!$H$2:$J$300,3,FALSE)</f>
        <v>PHO</v>
      </c>
      <c r="AJ1681" t="str">
        <f>VLOOKUP(Sheet1!G1703,Sheet2!$H$2:$J$300,3,FALSE)</f>
        <v>UTA</v>
      </c>
      <c r="AK1681" t="str">
        <f>VLOOKUP(Sheet1!H1703,Sheet2!$H$2:$J$300,3,FALSE)</f>
        <v>HOU</v>
      </c>
      <c r="AL1681" t="str">
        <f>VLOOKUP(Sheet1!I1703,Sheet2!$H$2:$J$300,3,FALSE)</f>
        <v>ATL</v>
      </c>
      <c r="AM1681" t="str">
        <f>VLOOKUP(Sheet1!J1703,Sheet2!$H$2:$J$300,3,FALSE)</f>
        <v>DEN</v>
      </c>
      <c r="AN1681">
        <f si="261" t="shared"/>
        <v>1</v>
      </c>
      <c r="AO1681">
        <f si="262" t="shared"/>
        <v>1</v>
      </c>
      <c r="AP1681">
        <f si="263" t="shared"/>
        <v>2</v>
      </c>
      <c r="AQ1681">
        <f si="264" t="shared"/>
        <v>2</v>
      </c>
      <c r="AR1681">
        <f si="265" t="shared"/>
        <v>2</v>
      </c>
      <c r="AS1681">
        <f si="266" t="shared"/>
        <v>1</v>
      </c>
      <c r="AT1681">
        <f si="267" t="shared"/>
        <v>1</v>
      </c>
      <c r="AU1681">
        <f si="268" t="shared"/>
        <v>1</v>
      </c>
      <c r="AV1681">
        <f si="269" t="shared"/>
        <v>2</v>
      </c>
      <c r="AW1681">
        <f si="270" t="shared"/>
        <v>2</v>
      </c>
    </row>
    <row r="1682" spans="30:49" x14ac:dyDescent="0.25">
      <c r="AD1682">
        <v>1681</v>
      </c>
      <c r="AE1682" t="str">
        <f>VLOOKUP(Sheet1!B1704,Sheet2!$H$2:$J$300,3,FALSE)</f>
        <v>PHI</v>
      </c>
      <c r="AF1682" t="str">
        <f>VLOOKUP(Sheet1!C1704,Sheet2!$H$2:$J$300,3,FALSE)</f>
        <v>SAC</v>
      </c>
      <c r="AG1682" t="str">
        <f>VLOOKUP(Sheet1!D1704,Sheet2!$H$2:$J$300,3,FALSE)</f>
        <v>PHO</v>
      </c>
      <c r="AH1682" t="str">
        <f>VLOOKUP(Sheet1!E1704,Sheet2!$H$2:$J$300,3,FALSE)</f>
        <v>DEN</v>
      </c>
      <c r="AI1682" t="str">
        <f>VLOOKUP(Sheet1!F1704,Sheet2!$H$2:$J$300,3,FALSE)</f>
        <v>PHO</v>
      </c>
      <c r="AJ1682" t="str">
        <f>VLOOKUP(Sheet1!G1704,Sheet2!$H$2:$J$300,3,FALSE)</f>
        <v>UTA</v>
      </c>
      <c r="AK1682" t="str">
        <f>VLOOKUP(Sheet1!H1704,Sheet2!$H$2:$J$300,3,FALSE)</f>
        <v>PHI</v>
      </c>
      <c r="AL1682" t="str">
        <f>VLOOKUP(Sheet1!I1704,Sheet2!$H$2:$J$300,3,FALSE)</f>
        <v>DEN</v>
      </c>
      <c r="AM1682" t="str">
        <f>VLOOKUP(Sheet1!J1704,Sheet2!$H$2:$J$300,3,FALSE)</f>
        <v>MIN</v>
      </c>
      <c r="AN1682">
        <f si="261" t="shared"/>
        <v>2</v>
      </c>
      <c r="AO1682">
        <f si="262" t="shared"/>
        <v>1</v>
      </c>
      <c r="AP1682">
        <f si="263" t="shared"/>
        <v>2</v>
      </c>
      <c r="AQ1682">
        <f si="264" t="shared"/>
        <v>2</v>
      </c>
      <c r="AR1682">
        <f si="265" t="shared"/>
        <v>2</v>
      </c>
      <c r="AS1682">
        <f si="266" t="shared"/>
        <v>1</v>
      </c>
      <c r="AT1682">
        <f si="267" t="shared"/>
        <v>2</v>
      </c>
      <c r="AU1682">
        <f si="268" t="shared"/>
        <v>2</v>
      </c>
      <c r="AV1682">
        <f si="269" t="shared"/>
        <v>1</v>
      </c>
      <c r="AW1682">
        <f si="270" t="shared"/>
        <v>2</v>
      </c>
    </row>
    <row r="1683" spans="30:49" x14ac:dyDescent="0.25">
      <c r="AD1683">
        <v>1682</v>
      </c>
      <c r="AE1683" t="str">
        <f>VLOOKUP(Sheet1!B1705,Sheet2!$H$2:$J$300,3,FALSE)</f>
        <v>PHI</v>
      </c>
      <c r="AF1683" t="str">
        <f>VLOOKUP(Sheet1!C1705,Sheet2!$H$2:$J$300,3,FALSE)</f>
        <v>PHI</v>
      </c>
      <c r="AG1683" t="str">
        <f>VLOOKUP(Sheet1!D1705,Sheet2!$H$2:$J$300,3,FALSE)</f>
        <v>PHO</v>
      </c>
      <c r="AH1683" t="str">
        <f>VLOOKUP(Sheet1!E1705,Sheet2!$H$2:$J$300,3,FALSE)</f>
        <v>DEN</v>
      </c>
      <c r="AI1683" t="str">
        <f>VLOOKUP(Sheet1!F1705,Sheet2!$H$2:$J$300,3,FALSE)</f>
        <v>DEN</v>
      </c>
      <c r="AJ1683" t="str">
        <f>VLOOKUP(Sheet1!G1705,Sheet2!$H$2:$J$300,3,FALSE)</f>
        <v>ATL</v>
      </c>
      <c r="AK1683" t="str">
        <f>VLOOKUP(Sheet1!H1705,Sheet2!$H$2:$J$300,3,FALSE)</f>
        <v>SAC</v>
      </c>
      <c r="AL1683" t="str">
        <f>VLOOKUP(Sheet1!I1705,Sheet2!$H$2:$J$300,3,FALSE)</f>
        <v>PHO</v>
      </c>
      <c r="AM1683" t="str">
        <f>VLOOKUP(Sheet1!J1705,Sheet2!$H$2:$J$300,3,FALSE)</f>
        <v>MIN</v>
      </c>
      <c r="AN1683">
        <f si="261" t="shared"/>
        <v>2</v>
      </c>
      <c r="AO1683">
        <f si="262" t="shared"/>
        <v>2</v>
      </c>
      <c r="AP1683">
        <f si="263" t="shared"/>
        <v>2</v>
      </c>
      <c r="AQ1683">
        <f si="264" t="shared"/>
        <v>2</v>
      </c>
      <c r="AR1683">
        <f si="265" t="shared"/>
        <v>2</v>
      </c>
      <c r="AS1683">
        <f si="266" t="shared"/>
        <v>1</v>
      </c>
      <c r="AT1683">
        <f si="267" t="shared"/>
        <v>1</v>
      </c>
      <c r="AU1683">
        <f si="268" t="shared"/>
        <v>2</v>
      </c>
      <c r="AV1683">
        <f si="269" t="shared"/>
        <v>1</v>
      </c>
      <c r="AW1683">
        <f si="270" t="shared"/>
        <v>2</v>
      </c>
    </row>
    <row r="1684" spans="30:49" x14ac:dyDescent="0.25">
      <c r="AD1684">
        <v>1683</v>
      </c>
      <c r="AE1684" t="str">
        <f>VLOOKUP(Sheet1!B1706,Sheet2!$H$2:$J$300,3,FALSE)</f>
        <v>UTA</v>
      </c>
      <c r="AF1684" t="str">
        <f>VLOOKUP(Sheet1!C1706,Sheet2!$H$2:$J$300,3,FALSE)</f>
        <v>ATL</v>
      </c>
      <c r="AG1684" t="str">
        <f>VLOOKUP(Sheet1!D1706,Sheet2!$H$2:$J$300,3,FALSE)</f>
        <v>HOU</v>
      </c>
      <c r="AH1684" t="str">
        <f>VLOOKUP(Sheet1!E1706,Sheet2!$H$2:$J$300,3,FALSE)</f>
        <v>DEN</v>
      </c>
      <c r="AI1684" t="str">
        <f>VLOOKUP(Sheet1!F1706,Sheet2!$H$2:$J$300,3,FALSE)</f>
        <v>PHO</v>
      </c>
      <c r="AJ1684" t="str">
        <f>VLOOKUP(Sheet1!G1706,Sheet2!$H$2:$J$300,3,FALSE)</f>
        <v>HOU</v>
      </c>
      <c r="AK1684" t="str">
        <f>VLOOKUP(Sheet1!H1706,Sheet2!$H$2:$J$300,3,FALSE)</f>
        <v>ATL</v>
      </c>
      <c r="AL1684" t="str">
        <f>VLOOKUP(Sheet1!I1706,Sheet2!$H$2:$J$300,3,FALSE)</f>
        <v>DEN</v>
      </c>
      <c r="AM1684" t="str">
        <f>VLOOKUP(Sheet1!J1706,Sheet2!$H$2:$J$300,3,FALSE)</f>
        <v>MIN</v>
      </c>
      <c r="AN1684">
        <f si="261" t="shared"/>
        <v>1</v>
      </c>
      <c r="AO1684">
        <f si="262" t="shared"/>
        <v>2</v>
      </c>
      <c r="AP1684">
        <f si="263" t="shared"/>
        <v>2</v>
      </c>
      <c r="AQ1684">
        <f si="264" t="shared"/>
        <v>2</v>
      </c>
      <c r="AR1684">
        <f si="265" t="shared"/>
        <v>1</v>
      </c>
      <c r="AS1684">
        <f si="266" t="shared"/>
        <v>2</v>
      </c>
      <c r="AT1684">
        <f si="267" t="shared"/>
        <v>2</v>
      </c>
      <c r="AU1684">
        <f si="268" t="shared"/>
        <v>2</v>
      </c>
      <c r="AV1684">
        <f si="269" t="shared"/>
        <v>1</v>
      </c>
      <c r="AW1684">
        <f si="270" t="shared"/>
        <v>2</v>
      </c>
    </row>
    <row r="1685" spans="30:49" x14ac:dyDescent="0.25">
      <c r="AD1685">
        <v>1684</v>
      </c>
      <c r="AE1685" t="str">
        <f>VLOOKUP(Sheet1!B1707,Sheet2!$H$2:$J$300,3,FALSE)</f>
        <v>PHI</v>
      </c>
      <c r="AF1685" t="str">
        <f>VLOOKUP(Sheet1!C1707,Sheet2!$H$2:$J$300,3,FALSE)</f>
        <v>PHO</v>
      </c>
      <c r="AG1685" t="str">
        <f>VLOOKUP(Sheet1!D1707,Sheet2!$H$2:$J$300,3,FALSE)</f>
        <v>PHI</v>
      </c>
      <c r="AH1685" t="str">
        <f>VLOOKUP(Sheet1!E1707,Sheet2!$H$2:$J$300,3,FALSE)</f>
        <v>DEN</v>
      </c>
      <c r="AI1685" t="str">
        <f>VLOOKUP(Sheet1!F1707,Sheet2!$H$2:$J$300,3,FALSE)</f>
        <v>PHO</v>
      </c>
      <c r="AJ1685" t="str">
        <f>VLOOKUP(Sheet1!G1707,Sheet2!$H$2:$J$300,3,FALSE)</f>
        <v>MIN</v>
      </c>
      <c r="AK1685" t="str">
        <f>VLOOKUP(Sheet1!H1707,Sheet2!$H$2:$J$300,3,FALSE)</f>
        <v>HOU</v>
      </c>
      <c r="AL1685" t="str">
        <f>VLOOKUP(Sheet1!I1707,Sheet2!$H$2:$J$300,3,FALSE)</f>
        <v>PHO</v>
      </c>
      <c r="AM1685" t="str">
        <f>VLOOKUP(Sheet1!J1707,Sheet2!$H$2:$J$300,3,FALSE)</f>
        <v>UTA</v>
      </c>
      <c r="AN1685">
        <f si="261" t="shared"/>
        <v>2</v>
      </c>
      <c r="AO1685">
        <f si="262" t="shared"/>
        <v>3</v>
      </c>
      <c r="AP1685">
        <f si="263" t="shared"/>
        <v>2</v>
      </c>
      <c r="AQ1685">
        <f si="264" t="shared"/>
        <v>1</v>
      </c>
      <c r="AR1685">
        <f si="265" t="shared"/>
        <v>3</v>
      </c>
      <c r="AS1685">
        <f si="266" t="shared"/>
        <v>1</v>
      </c>
      <c r="AT1685">
        <f si="267" t="shared"/>
        <v>1</v>
      </c>
      <c r="AU1685">
        <f si="268" t="shared"/>
        <v>3</v>
      </c>
      <c r="AV1685">
        <f si="269" t="shared"/>
        <v>1</v>
      </c>
      <c r="AW1685">
        <f si="270" t="shared"/>
        <v>3</v>
      </c>
    </row>
    <row r="1686" spans="30:49" x14ac:dyDescent="0.25">
      <c r="AD1686">
        <v>1685</v>
      </c>
      <c r="AE1686" t="str">
        <f>VLOOKUP(Sheet1!B1708,Sheet2!$H$2:$J$300,3,FALSE)</f>
        <v>PHI</v>
      </c>
      <c r="AF1686" t="str">
        <f>VLOOKUP(Sheet1!C1708,Sheet2!$H$2:$J$300,3,FALSE)</f>
        <v>MIN</v>
      </c>
      <c r="AG1686" t="str">
        <f>VLOOKUP(Sheet1!D1708,Sheet2!$H$2:$J$300,3,FALSE)</f>
        <v>PHI</v>
      </c>
      <c r="AH1686" t="str">
        <f>VLOOKUP(Sheet1!E1708,Sheet2!$H$2:$J$300,3,FALSE)</f>
        <v>DEN</v>
      </c>
      <c r="AI1686" t="str">
        <f>VLOOKUP(Sheet1!F1708,Sheet2!$H$2:$J$300,3,FALSE)</f>
        <v>PHI</v>
      </c>
      <c r="AJ1686" t="str">
        <f>VLOOKUP(Sheet1!G1708,Sheet2!$H$2:$J$300,3,FALSE)</f>
        <v>MIN</v>
      </c>
      <c r="AK1686" t="str">
        <f>VLOOKUP(Sheet1!H1708,Sheet2!$H$2:$J$300,3,FALSE)</f>
        <v>SAC</v>
      </c>
      <c r="AL1686" t="str">
        <f>VLOOKUP(Sheet1!I1708,Sheet2!$H$2:$J$300,3,FALSE)</f>
        <v>PHO</v>
      </c>
      <c r="AM1686" t="str">
        <f>VLOOKUP(Sheet1!J1708,Sheet2!$H$2:$J$300,3,FALSE)</f>
        <v>DEN</v>
      </c>
      <c r="AN1686">
        <f si="261" t="shared"/>
        <v>3</v>
      </c>
      <c r="AO1686">
        <f si="262" t="shared"/>
        <v>2</v>
      </c>
      <c r="AP1686">
        <f si="263" t="shared"/>
        <v>3</v>
      </c>
      <c r="AQ1686">
        <f si="264" t="shared"/>
        <v>2</v>
      </c>
      <c r="AR1686">
        <f si="265" t="shared"/>
        <v>3</v>
      </c>
      <c r="AS1686">
        <f si="266" t="shared"/>
        <v>2</v>
      </c>
      <c r="AT1686">
        <f si="267" t="shared"/>
        <v>1</v>
      </c>
      <c r="AU1686">
        <f si="268" t="shared"/>
        <v>1</v>
      </c>
      <c r="AV1686">
        <f si="269" t="shared"/>
        <v>2</v>
      </c>
      <c r="AW1686">
        <f si="270" t="shared"/>
        <v>3</v>
      </c>
    </row>
    <row r="1687" spans="30:49" x14ac:dyDescent="0.25">
      <c r="AD1687">
        <v>1686</v>
      </c>
      <c r="AE1687" t="str">
        <f>VLOOKUP(Sheet1!B1709,Sheet2!$H$2:$J$300,3,FALSE)</f>
        <v>PHI</v>
      </c>
      <c r="AF1687" t="str">
        <f>VLOOKUP(Sheet1!C1709,Sheet2!$H$2:$J$300,3,FALSE)</f>
        <v>ATL</v>
      </c>
      <c r="AG1687" t="str">
        <f>VLOOKUP(Sheet1!D1709,Sheet2!$H$2:$J$300,3,FALSE)</f>
        <v>PHO</v>
      </c>
      <c r="AH1687" t="str">
        <f>VLOOKUP(Sheet1!E1709,Sheet2!$H$2:$J$300,3,FALSE)</f>
        <v>UTA</v>
      </c>
      <c r="AI1687" t="str">
        <f>VLOOKUP(Sheet1!F1709,Sheet2!$H$2:$J$300,3,FALSE)</f>
        <v>PHO</v>
      </c>
      <c r="AJ1687" t="str">
        <f>VLOOKUP(Sheet1!G1709,Sheet2!$H$2:$J$300,3,FALSE)</f>
        <v>UTA</v>
      </c>
      <c r="AK1687" t="str">
        <f>VLOOKUP(Sheet1!H1709,Sheet2!$H$2:$J$300,3,FALSE)</f>
        <v>HOU</v>
      </c>
      <c r="AL1687" t="str">
        <f>VLOOKUP(Sheet1!I1709,Sheet2!$H$2:$J$300,3,FALSE)</f>
        <v>PHO</v>
      </c>
      <c r="AM1687" t="str">
        <f>VLOOKUP(Sheet1!J1709,Sheet2!$H$2:$J$300,3,FALSE)</f>
        <v>MIN</v>
      </c>
      <c r="AN1687">
        <f si="261" t="shared"/>
        <v>1</v>
      </c>
      <c r="AO1687">
        <f si="262" t="shared"/>
        <v>1</v>
      </c>
      <c r="AP1687">
        <f si="263" t="shared"/>
        <v>3</v>
      </c>
      <c r="AQ1687">
        <f si="264" t="shared"/>
        <v>2</v>
      </c>
      <c r="AR1687">
        <f si="265" t="shared"/>
        <v>3</v>
      </c>
      <c r="AS1687">
        <f si="266" t="shared"/>
        <v>2</v>
      </c>
      <c r="AT1687">
        <f si="267" t="shared"/>
        <v>1</v>
      </c>
      <c r="AU1687">
        <f si="268" t="shared"/>
        <v>3</v>
      </c>
      <c r="AV1687">
        <f si="269" t="shared"/>
        <v>1</v>
      </c>
      <c r="AW1687">
        <f si="270" t="shared"/>
        <v>3</v>
      </c>
    </row>
    <row r="1688" spans="30:49" x14ac:dyDescent="0.25">
      <c r="AD1688">
        <v>1687</v>
      </c>
      <c r="AE1688" t="str">
        <f>VLOOKUP(Sheet1!B1710,Sheet2!$H$2:$J$300,3,FALSE)</f>
        <v>PHI</v>
      </c>
      <c r="AF1688" t="str">
        <f>VLOOKUP(Sheet1!C1710,Sheet2!$H$2:$J$300,3,FALSE)</f>
        <v>PHI</v>
      </c>
      <c r="AG1688" t="str">
        <f>VLOOKUP(Sheet1!D1710,Sheet2!$H$2:$J$300,3,FALSE)</f>
        <v>PHO</v>
      </c>
      <c r="AH1688" t="str">
        <f>VLOOKUP(Sheet1!E1710,Sheet2!$H$2:$J$300,3,FALSE)</f>
        <v>PHI</v>
      </c>
      <c r="AI1688" t="str">
        <f>VLOOKUP(Sheet1!F1710,Sheet2!$H$2:$J$300,3,FALSE)</f>
        <v>PHO</v>
      </c>
      <c r="AJ1688" t="str">
        <f>VLOOKUP(Sheet1!G1710,Sheet2!$H$2:$J$300,3,FALSE)</f>
        <v>UTA</v>
      </c>
      <c r="AK1688" t="str">
        <f>VLOOKUP(Sheet1!H1710,Sheet2!$H$2:$J$300,3,FALSE)</f>
        <v>PHO</v>
      </c>
      <c r="AL1688" t="str">
        <f>VLOOKUP(Sheet1!I1710,Sheet2!$H$2:$J$300,3,FALSE)</f>
        <v>DEN</v>
      </c>
      <c r="AM1688" t="str">
        <f>VLOOKUP(Sheet1!J1710,Sheet2!$H$2:$J$300,3,FALSE)</f>
        <v>ATL</v>
      </c>
      <c r="AN1688">
        <f si="261" t="shared"/>
        <v>3</v>
      </c>
      <c r="AO1688">
        <f si="262" t="shared"/>
        <v>3</v>
      </c>
      <c r="AP1688">
        <f si="263" t="shared"/>
        <v>3</v>
      </c>
      <c r="AQ1688">
        <f si="264" t="shared"/>
        <v>3</v>
      </c>
      <c r="AR1688">
        <f si="265" t="shared"/>
        <v>3</v>
      </c>
      <c r="AS1688">
        <f si="266" t="shared"/>
        <v>1</v>
      </c>
      <c r="AT1688">
        <f si="267" t="shared"/>
        <v>3</v>
      </c>
      <c r="AU1688">
        <f si="268" t="shared"/>
        <v>1</v>
      </c>
      <c r="AV1688">
        <f si="269" t="shared"/>
        <v>1</v>
      </c>
      <c r="AW1688">
        <f si="270" t="shared"/>
        <v>3</v>
      </c>
    </row>
    <row r="1689" spans="30:49" x14ac:dyDescent="0.25">
      <c r="AD1689">
        <v>1688</v>
      </c>
      <c r="AE1689" t="str">
        <f>VLOOKUP(Sheet1!B1711,Sheet2!$H$2:$J$300,3,FALSE)</f>
        <v>PHI</v>
      </c>
      <c r="AF1689" t="str">
        <f>VLOOKUP(Sheet1!C1711,Sheet2!$H$2:$J$300,3,FALSE)</f>
        <v>PHI</v>
      </c>
      <c r="AG1689" t="str">
        <f>VLOOKUP(Sheet1!D1711,Sheet2!$H$2:$J$300,3,FALSE)</f>
        <v>PHI</v>
      </c>
      <c r="AH1689" t="str">
        <f>VLOOKUP(Sheet1!E1711,Sheet2!$H$2:$J$300,3,FALSE)</f>
        <v>DEN</v>
      </c>
      <c r="AI1689" t="str">
        <f>VLOOKUP(Sheet1!F1711,Sheet2!$H$2:$J$300,3,FALSE)</f>
        <v>DEN</v>
      </c>
      <c r="AJ1689" t="str">
        <f>VLOOKUP(Sheet1!G1711,Sheet2!$H$2:$J$300,3,FALSE)</f>
        <v>PHO</v>
      </c>
      <c r="AK1689" t="str">
        <f>VLOOKUP(Sheet1!H1711,Sheet2!$H$2:$J$300,3,FALSE)</f>
        <v>UTA</v>
      </c>
      <c r="AL1689" t="str">
        <f>VLOOKUP(Sheet1!I1711,Sheet2!$H$2:$J$300,3,FALSE)</f>
        <v>HOU</v>
      </c>
      <c r="AM1689" t="str">
        <f>VLOOKUP(Sheet1!J1711,Sheet2!$H$2:$J$300,3,FALSE)</f>
        <v>MIN</v>
      </c>
      <c r="AN1689">
        <f si="261" t="shared"/>
        <v>3</v>
      </c>
      <c r="AO1689">
        <f si="262" t="shared"/>
        <v>3</v>
      </c>
      <c r="AP1689">
        <f si="263" t="shared"/>
        <v>3</v>
      </c>
      <c r="AQ1689">
        <f si="264" t="shared"/>
        <v>2</v>
      </c>
      <c r="AR1689">
        <f si="265" t="shared"/>
        <v>2</v>
      </c>
      <c r="AS1689">
        <f si="266" t="shared"/>
        <v>1</v>
      </c>
      <c r="AT1689">
        <f si="267" t="shared"/>
        <v>1</v>
      </c>
      <c r="AU1689">
        <f si="268" t="shared"/>
        <v>1</v>
      </c>
      <c r="AV1689">
        <f si="269" t="shared"/>
        <v>1</v>
      </c>
      <c r="AW1689">
        <f si="270" t="shared"/>
        <v>3</v>
      </c>
    </row>
    <row r="1690" spans="30:49" x14ac:dyDescent="0.25">
      <c r="AD1690">
        <v>1689</v>
      </c>
      <c r="AE1690" t="str">
        <f>VLOOKUP(Sheet1!B1712,Sheet2!$H$2:$J$300,3,FALSE)</f>
        <v>SAC</v>
      </c>
      <c r="AF1690" t="str">
        <f>VLOOKUP(Sheet1!C1712,Sheet2!$H$2:$J$300,3,FALSE)</f>
        <v>ATL</v>
      </c>
      <c r="AG1690" t="str">
        <f>VLOOKUP(Sheet1!D1712,Sheet2!$H$2:$J$300,3,FALSE)</f>
        <v>PHO</v>
      </c>
      <c r="AH1690" t="str">
        <f>VLOOKUP(Sheet1!E1712,Sheet2!$H$2:$J$300,3,FALSE)</f>
        <v>PHI</v>
      </c>
      <c r="AI1690" t="str">
        <f>VLOOKUP(Sheet1!F1712,Sheet2!$H$2:$J$300,3,FALSE)</f>
        <v>PHO</v>
      </c>
      <c r="AJ1690" t="str">
        <f>VLOOKUP(Sheet1!G1712,Sheet2!$H$2:$J$300,3,FALSE)</f>
        <v>ATL</v>
      </c>
      <c r="AK1690" t="str">
        <f>VLOOKUP(Sheet1!H1712,Sheet2!$H$2:$J$300,3,FALSE)</f>
        <v>DEN</v>
      </c>
      <c r="AL1690" t="str">
        <f>VLOOKUP(Sheet1!I1712,Sheet2!$H$2:$J$300,3,FALSE)</f>
        <v>MIN</v>
      </c>
      <c r="AM1690" t="str">
        <f>VLOOKUP(Sheet1!J1712,Sheet2!$H$2:$J$300,3,FALSE)</f>
        <v>MIN</v>
      </c>
      <c r="AN1690">
        <f si="261" t="shared"/>
        <v>1</v>
      </c>
      <c r="AO1690">
        <f si="262" t="shared"/>
        <v>2</v>
      </c>
      <c r="AP1690">
        <f si="263" t="shared"/>
        <v>2</v>
      </c>
      <c r="AQ1690">
        <f si="264" t="shared"/>
        <v>1</v>
      </c>
      <c r="AR1690">
        <f si="265" t="shared"/>
        <v>2</v>
      </c>
      <c r="AS1690">
        <f si="266" t="shared"/>
        <v>2</v>
      </c>
      <c r="AT1690">
        <f si="267" t="shared"/>
        <v>1</v>
      </c>
      <c r="AU1690">
        <f si="268" t="shared"/>
        <v>2</v>
      </c>
      <c r="AV1690">
        <f si="269" t="shared"/>
        <v>2</v>
      </c>
      <c r="AW1690">
        <f si="270" t="shared"/>
        <v>2</v>
      </c>
    </row>
    <row r="1691" spans="30:49" x14ac:dyDescent="0.25">
      <c r="AD1691">
        <v>1690</v>
      </c>
      <c r="AE1691" t="str">
        <f>VLOOKUP(Sheet1!B1713,Sheet2!$H$2:$J$300,3,FALSE)</f>
        <v>SAC</v>
      </c>
      <c r="AF1691" t="str">
        <f>VLOOKUP(Sheet1!C1713,Sheet2!$H$2:$J$300,3,FALSE)</f>
        <v>MIN</v>
      </c>
      <c r="AG1691" t="str">
        <f>VLOOKUP(Sheet1!D1713,Sheet2!$H$2:$J$300,3,FALSE)</f>
        <v>PHI</v>
      </c>
      <c r="AH1691" t="str">
        <f>VLOOKUP(Sheet1!E1713,Sheet2!$H$2:$J$300,3,FALSE)</f>
        <v>MIN</v>
      </c>
      <c r="AI1691" t="str">
        <f>VLOOKUP(Sheet1!F1713,Sheet2!$H$2:$J$300,3,FALSE)</f>
        <v>DEN</v>
      </c>
      <c r="AJ1691" t="str">
        <f>VLOOKUP(Sheet1!G1713,Sheet2!$H$2:$J$300,3,FALSE)</f>
        <v>PHO</v>
      </c>
      <c r="AK1691" t="str">
        <f>VLOOKUP(Sheet1!H1713,Sheet2!$H$2:$J$300,3,FALSE)</f>
        <v>ATL</v>
      </c>
      <c r="AL1691" t="str">
        <f>VLOOKUP(Sheet1!I1713,Sheet2!$H$2:$J$300,3,FALSE)</f>
        <v>PHO</v>
      </c>
      <c r="AM1691" t="str">
        <f>VLOOKUP(Sheet1!J1713,Sheet2!$H$2:$J$300,3,FALSE)</f>
        <v>UTA</v>
      </c>
      <c r="AN1691">
        <f si="261" t="shared"/>
        <v>1</v>
      </c>
      <c r="AO1691">
        <f si="262" t="shared"/>
        <v>2</v>
      </c>
      <c r="AP1691">
        <f si="263" t="shared"/>
        <v>1</v>
      </c>
      <c r="AQ1691">
        <f si="264" t="shared"/>
        <v>2</v>
      </c>
      <c r="AR1691">
        <f si="265" t="shared"/>
        <v>1</v>
      </c>
      <c r="AS1691">
        <f si="266" t="shared"/>
        <v>2</v>
      </c>
      <c r="AT1691">
        <f si="267" t="shared"/>
        <v>1</v>
      </c>
      <c r="AU1691">
        <f si="268" t="shared"/>
        <v>2</v>
      </c>
      <c r="AV1691">
        <f si="269" t="shared"/>
        <v>1</v>
      </c>
      <c r="AW1691">
        <f si="270" t="shared"/>
        <v>2</v>
      </c>
    </row>
    <row r="1692" spans="30:49" x14ac:dyDescent="0.25">
      <c r="AD1692">
        <v>1691</v>
      </c>
      <c r="AE1692" t="str">
        <f>VLOOKUP(Sheet1!B1714,Sheet2!$H$2:$J$300,3,FALSE)</f>
        <v>PHI</v>
      </c>
      <c r="AF1692" t="str">
        <f>VLOOKUP(Sheet1!C1714,Sheet2!$H$2:$J$300,3,FALSE)</f>
        <v>MIN</v>
      </c>
      <c r="AG1692" t="str">
        <f>VLOOKUP(Sheet1!D1714,Sheet2!$H$2:$J$300,3,FALSE)</f>
        <v>HOU</v>
      </c>
      <c r="AH1692" t="str">
        <f>VLOOKUP(Sheet1!E1714,Sheet2!$H$2:$J$300,3,FALSE)</f>
        <v>DEN</v>
      </c>
      <c r="AI1692" t="str">
        <f>VLOOKUP(Sheet1!F1714,Sheet2!$H$2:$J$300,3,FALSE)</f>
        <v>PHO</v>
      </c>
      <c r="AJ1692" t="str">
        <f>VLOOKUP(Sheet1!G1714,Sheet2!$H$2:$J$300,3,FALSE)</f>
        <v>HOU</v>
      </c>
      <c r="AK1692" t="str">
        <f>VLOOKUP(Sheet1!H1714,Sheet2!$H$2:$J$300,3,FALSE)</f>
        <v>SAC</v>
      </c>
      <c r="AL1692" t="str">
        <f>VLOOKUP(Sheet1!I1714,Sheet2!$H$2:$J$300,3,FALSE)</f>
        <v>MIN</v>
      </c>
      <c r="AM1692" t="str">
        <f>VLOOKUP(Sheet1!J1714,Sheet2!$H$2:$J$300,3,FALSE)</f>
        <v>PHO</v>
      </c>
      <c r="AN1692">
        <f si="261" t="shared"/>
        <v>1</v>
      </c>
      <c r="AO1692">
        <f si="262" t="shared"/>
        <v>2</v>
      </c>
      <c r="AP1692">
        <f si="263" t="shared"/>
        <v>2</v>
      </c>
      <c r="AQ1692">
        <f si="264" t="shared"/>
        <v>1</v>
      </c>
      <c r="AR1692">
        <f si="265" t="shared"/>
        <v>2</v>
      </c>
      <c r="AS1692">
        <f si="266" t="shared"/>
        <v>2</v>
      </c>
      <c r="AT1692">
        <f si="267" t="shared"/>
        <v>1</v>
      </c>
      <c r="AU1692">
        <f si="268" t="shared"/>
        <v>2</v>
      </c>
      <c r="AV1692">
        <f si="269" t="shared"/>
        <v>2</v>
      </c>
      <c r="AW1692">
        <f si="270" t="shared"/>
        <v>2</v>
      </c>
    </row>
    <row r="1693" spans="30:49" x14ac:dyDescent="0.25">
      <c r="AD1693">
        <v>1692</v>
      </c>
      <c r="AE1693" t="str">
        <f>VLOOKUP(Sheet1!B1715,Sheet2!$H$2:$J$300,3,FALSE)</f>
        <v>PHI</v>
      </c>
      <c r="AF1693" t="str">
        <f>VLOOKUP(Sheet1!C1715,Sheet2!$H$2:$J$300,3,FALSE)</f>
        <v>PHI</v>
      </c>
      <c r="AG1693" t="str">
        <f>VLOOKUP(Sheet1!D1715,Sheet2!$H$2:$J$300,3,FALSE)</f>
        <v>PHO</v>
      </c>
      <c r="AH1693" t="str">
        <f>VLOOKUP(Sheet1!E1715,Sheet2!$H$2:$J$300,3,FALSE)</f>
        <v>DEN</v>
      </c>
      <c r="AI1693" t="str">
        <f>VLOOKUP(Sheet1!F1715,Sheet2!$H$2:$J$300,3,FALSE)</f>
        <v>DEN</v>
      </c>
      <c r="AJ1693" t="str">
        <f>VLOOKUP(Sheet1!G1715,Sheet2!$H$2:$J$300,3,FALSE)</f>
        <v>PHO</v>
      </c>
      <c r="AK1693" t="str">
        <f>VLOOKUP(Sheet1!H1715,Sheet2!$H$2:$J$300,3,FALSE)</f>
        <v>HOU</v>
      </c>
      <c r="AL1693" t="str">
        <f>VLOOKUP(Sheet1!I1715,Sheet2!$H$2:$J$300,3,FALSE)</f>
        <v>DEN</v>
      </c>
      <c r="AM1693" t="str">
        <f>VLOOKUP(Sheet1!J1715,Sheet2!$H$2:$J$300,3,FALSE)</f>
        <v>PHO</v>
      </c>
      <c r="AN1693">
        <f si="261" t="shared"/>
        <v>2</v>
      </c>
      <c r="AO1693">
        <f si="262" t="shared"/>
        <v>2</v>
      </c>
      <c r="AP1693">
        <f si="263" t="shared"/>
        <v>3</v>
      </c>
      <c r="AQ1693">
        <f si="264" t="shared"/>
        <v>3</v>
      </c>
      <c r="AR1693">
        <f si="265" t="shared"/>
        <v>3</v>
      </c>
      <c r="AS1693">
        <f si="266" t="shared"/>
        <v>3</v>
      </c>
      <c r="AT1693">
        <f si="267" t="shared"/>
        <v>1</v>
      </c>
      <c r="AU1693">
        <f si="268" t="shared"/>
        <v>3</v>
      </c>
      <c r="AV1693">
        <f si="269" t="shared"/>
        <v>3</v>
      </c>
      <c r="AW1693">
        <f si="270" t="shared"/>
        <v>3</v>
      </c>
    </row>
    <row r="1694" spans="30:49" x14ac:dyDescent="0.25">
      <c r="AD1694">
        <v>1693</v>
      </c>
      <c r="AE1694" t="str">
        <f>VLOOKUP(Sheet1!B1716,Sheet2!$H$2:$J$300,3,FALSE)</f>
        <v>PHI</v>
      </c>
      <c r="AF1694" t="str">
        <f>VLOOKUP(Sheet1!C1716,Sheet2!$H$2:$J$300,3,FALSE)</f>
        <v>SAC</v>
      </c>
      <c r="AG1694" t="str">
        <f>VLOOKUP(Sheet1!D1716,Sheet2!$H$2:$J$300,3,FALSE)</f>
        <v>HOU</v>
      </c>
      <c r="AH1694" t="str">
        <f>VLOOKUP(Sheet1!E1716,Sheet2!$H$2:$J$300,3,FALSE)</f>
        <v>DEN</v>
      </c>
      <c r="AI1694" t="str">
        <f>VLOOKUP(Sheet1!F1716,Sheet2!$H$2:$J$300,3,FALSE)</f>
        <v>DEN</v>
      </c>
      <c r="AJ1694" t="str">
        <f>VLOOKUP(Sheet1!G1716,Sheet2!$H$2:$J$300,3,FALSE)</f>
        <v>HOU</v>
      </c>
      <c r="AK1694" t="str">
        <f>VLOOKUP(Sheet1!H1716,Sheet2!$H$2:$J$300,3,FALSE)</f>
        <v>ATL</v>
      </c>
      <c r="AL1694" t="str">
        <f>VLOOKUP(Sheet1!I1716,Sheet2!$H$2:$J$300,3,FALSE)</f>
        <v>MIN</v>
      </c>
      <c r="AM1694" t="str">
        <f>VLOOKUP(Sheet1!J1716,Sheet2!$H$2:$J$300,3,FALSE)</f>
        <v>PHI</v>
      </c>
      <c r="AN1694">
        <f si="261" t="shared"/>
        <v>2</v>
      </c>
      <c r="AO1694">
        <f si="262" t="shared"/>
        <v>1</v>
      </c>
      <c r="AP1694">
        <f si="263" t="shared"/>
        <v>2</v>
      </c>
      <c r="AQ1694">
        <f si="264" t="shared"/>
        <v>2</v>
      </c>
      <c r="AR1694">
        <f si="265" t="shared"/>
        <v>2</v>
      </c>
      <c r="AS1694">
        <f si="266" t="shared"/>
        <v>2</v>
      </c>
      <c r="AT1694">
        <f si="267" t="shared"/>
        <v>1</v>
      </c>
      <c r="AU1694">
        <f si="268" t="shared"/>
        <v>1</v>
      </c>
      <c r="AV1694">
        <f si="269" t="shared"/>
        <v>2</v>
      </c>
      <c r="AW1694">
        <f si="270" t="shared"/>
        <v>2</v>
      </c>
    </row>
    <row r="1695" spans="30:49" x14ac:dyDescent="0.25">
      <c r="AD1695">
        <v>1694</v>
      </c>
      <c r="AE1695" t="str">
        <f>VLOOKUP(Sheet1!B1717,Sheet2!$H$2:$J$300,3,FALSE)</f>
        <v>SAC</v>
      </c>
      <c r="AF1695" t="str">
        <f>VLOOKUP(Sheet1!C1717,Sheet2!$H$2:$J$300,3,FALSE)</f>
        <v>PHO</v>
      </c>
      <c r="AG1695" t="str">
        <f>VLOOKUP(Sheet1!D1717,Sheet2!$H$2:$J$300,3,FALSE)</f>
        <v>PHO</v>
      </c>
      <c r="AH1695" t="str">
        <f>VLOOKUP(Sheet1!E1717,Sheet2!$H$2:$J$300,3,FALSE)</f>
        <v>DEN</v>
      </c>
      <c r="AI1695" t="str">
        <f>VLOOKUP(Sheet1!F1717,Sheet2!$H$2:$J$300,3,FALSE)</f>
        <v>DEN</v>
      </c>
      <c r="AJ1695" t="str">
        <f>VLOOKUP(Sheet1!G1717,Sheet2!$H$2:$J$300,3,FALSE)</f>
        <v>PHO</v>
      </c>
      <c r="AK1695" t="str">
        <f>VLOOKUP(Sheet1!H1717,Sheet2!$H$2:$J$300,3,FALSE)</f>
        <v>HOU</v>
      </c>
      <c r="AL1695" t="str">
        <f>VLOOKUP(Sheet1!I1717,Sheet2!$H$2:$J$300,3,FALSE)</f>
        <v>ATL</v>
      </c>
      <c r="AM1695" t="str">
        <f>VLOOKUP(Sheet1!J1717,Sheet2!$H$2:$J$300,3,FALSE)</f>
        <v>PHO</v>
      </c>
      <c r="AN1695">
        <f si="261" t="shared"/>
        <v>1</v>
      </c>
      <c r="AO1695">
        <f si="262" t="shared"/>
        <v>4</v>
      </c>
      <c r="AP1695">
        <f si="263" t="shared"/>
        <v>4</v>
      </c>
      <c r="AQ1695">
        <f si="264" t="shared"/>
        <v>2</v>
      </c>
      <c r="AR1695">
        <f si="265" t="shared"/>
        <v>2</v>
      </c>
      <c r="AS1695">
        <f si="266" t="shared"/>
        <v>4</v>
      </c>
      <c r="AT1695">
        <f si="267" t="shared"/>
        <v>1</v>
      </c>
      <c r="AU1695">
        <f si="268" t="shared"/>
        <v>1</v>
      </c>
      <c r="AV1695">
        <f si="269" t="shared"/>
        <v>4</v>
      </c>
      <c r="AW1695">
        <f si="270" t="shared"/>
        <v>4</v>
      </c>
    </row>
    <row r="1696" spans="30:49" x14ac:dyDescent="0.25">
      <c r="AD1696">
        <v>1695</v>
      </c>
      <c r="AE1696" t="str">
        <f>VLOOKUP(Sheet1!B1718,Sheet2!$H$2:$J$300,3,FALSE)</f>
        <v>PHO</v>
      </c>
      <c r="AF1696" t="str">
        <f>VLOOKUP(Sheet1!C1718,Sheet2!$H$2:$J$300,3,FALSE)</f>
        <v>PHI</v>
      </c>
      <c r="AG1696" t="str">
        <f>VLOOKUP(Sheet1!D1718,Sheet2!$H$2:$J$300,3,FALSE)</f>
        <v>HOU</v>
      </c>
      <c r="AH1696" t="str">
        <f>VLOOKUP(Sheet1!E1718,Sheet2!$H$2:$J$300,3,FALSE)</f>
        <v>DEN</v>
      </c>
      <c r="AI1696" t="str">
        <f>VLOOKUP(Sheet1!F1718,Sheet2!$H$2:$J$300,3,FALSE)</f>
        <v>DEN</v>
      </c>
      <c r="AJ1696" t="str">
        <f>VLOOKUP(Sheet1!G1718,Sheet2!$H$2:$J$300,3,FALSE)</f>
        <v>UTA</v>
      </c>
      <c r="AK1696" t="str">
        <f>VLOOKUP(Sheet1!H1718,Sheet2!$H$2:$J$300,3,FALSE)</f>
        <v>ATL</v>
      </c>
      <c r="AL1696" t="str">
        <f>VLOOKUP(Sheet1!I1718,Sheet2!$H$2:$J$300,3,FALSE)</f>
        <v>PHO</v>
      </c>
      <c r="AM1696" t="str">
        <f>VLOOKUP(Sheet1!J1718,Sheet2!$H$2:$J$300,3,FALSE)</f>
        <v>UTA</v>
      </c>
      <c r="AN1696">
        <f si="261" t="shared"/>
        <v>2</v>
      </c>
      <c r="AO1696">
        <f si="262" t="shared"/>
        <v>1</v>
      </c>
      <c r="AP1696">
        <f si="263" t="shared"/>
        <v>1</v>
      </c>
      <c r="AQ1696">
        <f si="264" t="shared"/>
        <v>2</v>
      </c>
      <c r="AR1696">
        <f si="265" t="shared"/>
        <v>2</v>
      </c>
      <c r="AS1696">
        <f si="266" t="shared"/>
        <v>2</v>
      </c>
      <c r="AT1696">
        <f si="267" t="shared"/>
        <v>1</v>
      </c>
      <c r="AU1696">
        <f si="268" t="shared"/>
        <v>2</v>
      </c>
      <c r="AV1696">
        <f si="269" t="shared"/>
        <v>2</v>
      </c>
      <c r="AW1696">
        <f si="270" t="shared"/>
        <v>2</v>
      </c>
    </row>
    <row r="1697" spans="30:49" x14ac:dyDescent="0.25">
      <c r="AD1697">
        <v>1696</v>
      </c>
      <c r="AE1697" t="str">
        <f>VLOOKUP(Sheet1!B1719,Sheet2!$H$2:$J$300,3,FALSE)</f>
        <v>PHI</v>
      </c>
      <c r="AF1697" t="str">
        <f>VLOOKUP(Sheet1!C1719,Sheet2!$H$2:$J$300,3,FALSE)</f>
        <v>PHO</v>
      </c>
      <c r="AG1697" t="str">
        <f>VLOOKUP(Sheet1!D1719,Sheet2!$H$2:$J$300,3,FALSE)</f>
        <v>PHI</v>
      </c>
      <c r="AH1697" t="str">
        <f>VLOOKUP(Sheet1!E1719,Sheet2!$H$2:$J$300,3,FALSE)</f>
        <v>DEN</v>
      </c>
      <c r="AI1697" t="str">
        <f>VLOOKUP(Sheet1!F1719,Sheet2!$H$2:$J$300,3,FALSE)</f>
        <v>PHO</v>
      </c>
      <c r="AJ1697" t="str">
        <f>VLOOKUP(Sheet1!G1719,Sheet2!$H$2:$J$300,3,FALSE)</f>
        <v>UTA</v>
      </c>
      <c r="AK1697" t="str">
        <f>VLOOKUP(Sheet1!H1719,Sheet2!$H$2:$J$300,3,FALSE)</f>
        <v>SAC</v>
      </c>
      <c r="AL1697" t="str">
        <f>VLOOKUP(Sheet1!I1719,Sheet2!$H$2:$J$300,3,FALSE)</f>
        <v>DEN</v>
      </c>
      <c r="AM1697" t="str">
        <f>VLOOKUP(Sheet1!J1719,Sheet2!$H$2:$J$300,3,FALSE)</f>
        <v>MIN</v>
      </c>
      <c r="AN1697">
        <f si="261" t="shared"/>
        <v>2</v>
      </c>
      <c r="AO1697">
        <f si="262" t="shared"/>
        <v>2</v>
      </c>
      <c r="AP1697">
        <f si="263" t="shared"/>
        <v>2</v>
      </c>
      <c r="AQ1697">
        <f si="264" t="shared"/>
        <v>2</v>
      </c>
      <c r="AR1697">
        <f si="265" t="shared"/>
        <v>2</v>
      </c>
      <c r="AS1697">
        <f si="266" t="shared"/>
        <v>1</v>
      </c>
      <c r="AT1697">
        <f si="267" t="shared"/>
        <v>1</v>
      </c>
      <c r="AU1697">
        <f si="268" t="shared"/>
        <v>2</v>
      </c>
      <c r="AV1697">
        <f si="269" t="shared"/>
        <v>1</v>
      </c>
      <c r="AW1697">
        <f si="270" t="shared"/>
        <v>2</v>
      </c>
    </row>
    <row r="1698" spans="30:49" x14ac:dyDescent="0.25">
      <c r="AD1698">
        <v>1697</v>
      </c>
      <c r="AE1698" t="str">
        <f>VLOOKUP(Sheet1!B1720,Sheet2!$H$2:$J$300,3,FALSE)</f>
        <v>PHI</v>
      </c>
      <c r="AF1698" t="str">
        <f>VLOOKUP(Sheet1!C1720,Sheet2!$H$2:$J$300,3,FALSE)</f>
        <v>ATL</v>
      </c>
      <c r="AG1698" t="str">
        <f>VLOOKUP(Sheet1!D1720,Sheet2!$H$2:$J$300,3,FALSE)</f>
        <v>UTA</v>
      </c>
      <c r="AH1698" t="str">
        <f>VLOOKUP(Sheet1!E1720,Sheet2!$H$2:$J$300,3,FALSE)</f>
        <v>DEN</v>
      </c>
      <c r="AI1698" t="str">
        <f>VLOOKUP(Sheet1!F1720,Sheet2!$H$2:$J$300,3,FALSE)</f>
        <v>PHO</v>
      </c>
      <c r="AJ1698" t="str">
        <f>VLOOKUP(Sheet1!G1720,Sheet2!$H$2:$J$300,3,FALSE)</f>
        <v>MIN</v>
      </c>
      <c r="AK1698" t="str">
        <f>VLOOKUP(Sheet1!H1720,Sheet2!$H$2:$J$300,3,FALSE)</f>
        <v>HOU</v>
      </c>
      <c r="AL1698" t="str">
        <f>VLOOKUP(Sheet1!I1720,Sheet2!$H$2:$J$300,3,FALSE)</f>
        <v>PHO</v>
      </c>
      <c r="AM1698" t="str">
        <f>VLOOKUP(Sheet1!J1720,Sheet2!$H$2:$J$300,3,FALSE)</f>
        <v>UTA</v>
      </c>
      <c r="AN1698">
        <f si="261" t="shared"/>
        <v>1</v>
      </c>
      <c r="AO1698">
        <f si="262" t="shared"/>
        <v>1</v>
      </c>
      <c r="AP1698">
        <f si="263" t="shared"/>
        <v>2</v>
      </c>
      <c r="AQ1698">
        <f si="264" t="shared"/>
        <v>1</v>
      </c>
      <c r="AR1698">
        <f si="265" t="shared"/>
        <v>2</v>
      </c>
      <c r="AS1698">
        <f si="266" t="shared"/>
        <v>1</v>
      </c>
      <c r="AT1698">
        <f si="267" t="shared"/>
        <v>1</v>
      </c>
      <c r="AU1698">
        <f si="268" t="shared"/>
        <v>2</v>
      </c>
      <c r="AV1698">
        <f si="269" t="shared"/>
        <v>2</v>
      </c>
      <c r="AW1698">
        <f si="270" t="shared"/>
        <v>2</v>
      </c>
    </row>
    <row r="1699" spans="30:49" x14ac:dyDescent="0.25">
      <c r="AD1699">
        <v>1698</v>
      </c>
      <c r="AE1699" t="str">
        <f>VLOOKUP(Sheet1!B1721,Sheet2!$H$2:$J$300,3,FALSE)</f>
        <v>PHI</v>
      </c>
      <c r="AF1699" t="str">
        <f>VLOOKUP(Sheet1!C1721,Sheet2!$H$2:$J$300,3,FALSE)</f>
        <v>UTA</v>
      </c>
      <c r="AG1699" t="str">
        <f>VLOOKUP(Sheet1!D1721,Sheet2!$H$2:$J$300,3,FALSE)</f>
        <v>PHI</v>
      </c>
      <c r="AH1699" t="str">
        <f>VLOOKUP(Sheet1!E1721,Sheet2!$H$2:$J$300,3,FALSE)</f>
        <v>DEN</v>
      </c>
      <c r="AI1699" t="str">
        <f>VLOOKUP(Sheet1!F1721,Sheet2!$H$2:$J$300,3,FALSE)</f>
        <v>PHO</v>
      </c>
      <c r="AJ1699" t="str">
        <f>VLOOKUP(Sheet1!G1721,Sheet2!$H$2:$J$300,3,FALSE)</f>
        <v>MIN</v>
      </c>
      <c r="AK1699" t="str">
        <f>VLOOKUP(Sheet1!H1721,Sheet2!$H$2:$J$300,3,FALSE)</f>
        <v>PHO</v>
      </c>
      <c r="AL1699" t="str">
        <f>VLOOKUP(Sheet1!I1721,Sheet2!$H$2:$J$300,3,FALSE)</f>
        <v>MIN</v>
      </c>
      <c r="AM1699" t="str">
        <f>VLOOKUP(Sheet1!J1721,Sheet2!$H$2:$J$300,3,FALSE)</f>
        <v>MIN</v>
      </c>
      <c r="AN1699">
        <f si="261" t="shared"/>
        <v>2</v>
      </c>
      <c r="AO1699">
        <f si="262" t="shared"/>
        <v>1</v>
      </c>
      <c r="AP1699">
        <f si="263" t="shared"/>
        <v>2</v>
      </c>
      <c r="AQ1699">
        <f si="264" t="shared"/>
        <v>1</v>
      </c>
      <c r="AR1699">
        <f si="265" t="shared"/>
        <v>2</v>
      </c>
      <c r="AS1699">
        <f si="266" t="shared"/>
        <v>3</v>
      </c>
      <c r="AT1699">
        <f si="267" t="shared"/>
        <v>2</v>
      </c>
      <c r="AU1699">
        <f si="268" t="shared"/>
        <v>3</v>
      </c>
      <c r="AV1699">
        <f si="269" t="shared"/>
        <v>3</v>
      </c>
      <c r="AW1699">
        <f si="270" t="shared"/>
        <v>3</v>
      </c>
    </row>
    <row r="1700" spans="30:49" x14ac:dyDescent="0.25">
      <c r="AD1700">
        <v>1699</v>
      </c>
      <c r="AE1700" t="str">
        <f>VLOOKUP(Sheet1!B1722,Sheet2!$H$2:$J$300,3,FALSE)</f>
        <v>SAC</v>
      </c>
      <c r="AF1700" t="str">
        <f>VLOOKUP(Sheet1!C1722,Sheet2!$H$2:$J$300,3,FALSE)</f>
        <v>PHI</v>
      </c>
      <c r="AG1700" t="str">
        <f>VLOOKUP(Sheet1!D1722,Sheet2!$H$2:$J$300,3,FALSE)</f>
        <v>PHI</v>
      </c>
      <c r="AH1700" t="str">
        <f>VLOOKUP(Sheet1!E1722,Sheet2!$H$2:$J$300,3,FALSE)</f>
        <v>MIN</v>
      </c>
      <c r="AI1700" t="str">
        <f>VLOOKUP(Sheet1!F1722,Sheet2!$H$2:$J$300,3,FALSE)</f>
        <v>PHO</v>
      </c>
      <c r="AJ1700" t="str">
        <f>VLOOKUP(Sheet1!G1722,Sheet2!$H$2:$J$300,3,FALSE)</f>
        <v>PHO</v>
      </c>
      <c r="AK1700" t="str">
        <f>VLOOKUP(Sheet1!H1722,Sheet2!$H$2:$J$300,3,FALSE)</f>
        <v>SAC</v>
      </c>
      <c r="AL1700" t="str">
        <f>VLOOKUP(Sheet1!I1722,Sheet2!$H$2:$J$300,3,FALSE)</f>
        <v>DEN</v>
      </c>
      <c r="AM1700" t="str">
        <f>VLOOKUP(Sheet1!J1722,Sheet2!$H$2:$J$300,3,FALSE)</f>
        <v>MIN</v>
      </c>
      <c r="AN1700">
        <f si="261" t="shared"/>
        <v>2</v>
      </c>
      <c r="AO1700">
        <f si="262" t="shared"/>
        <v>2</v>
      </c>
      <c r="AP1700">
        <f si="263" t="shared"/>
        <v>2</v>
      </c>
      <c r="AQ1700">
        <f si="264" t="shared"/>
        <v>2</v>
      </c>
      <c r="AR1700">
        <f si="265" t="shared"/>
        <v>2</v>
      </c>
      <c r="AS1700">
        <f si="266" t="shared"/>
        <v>2</v>
      </c>
      <c r="AT1700">
        <f si="267" t="shared"/>
        <v>2</v>
      </c>
      <c r="AU1700">
        <f si="268" t="shared"/>
        <v>1</v>
      </c>
      <c r="AV1700">
        <f si="269" t="shared"/>
        <v>2</v>
      </c>
      <c r="AW1700">
        <f si="270" t="shared"/>
        <v>2</v>
      </c>
    </row>
    <row r="1701" spans="30:49" x14ac:dyDescent="0.25">
      <c r="AD1701">
        <v>1700</v>
      </c>
      <c r="AE1701" t="str">
        <f>VLOOKUP(Sheet1!B1723,Sheet2!$H$2:$J$300,3,FALSE)</f>
        <v>PHI</v>
      </c>
      <c r="AF1701" t="str">
        <f>VLOOKUP(Sheet1!C1723,Sheet2!$H$2:$J$300,3,FALSE)</f>
        <v>ATL</v>
      </c>
      <c r="AG1701" t="str">
        <f>VLOOKUP(Sheet1!D1723,Sheet2!$H$2:$J$300,3,FALSE)</f>
        <v>DEN</v>
      </c>
      <c r="AH1701" t="str">
        <f>VLOOKUP(Sheet1!E1723,Sheet2!$H$2:$J$300,3,FALSE)</f>
        <v>DEN</v>
      </c>
      <c r="AI1701" t="str">
        <f>VLOOKUP(Sheet1!F1723,Sheet2!$H$2:$J$300,3,FALSE)</f>
        <v>PHO</v>
      </c>
      <c r="AJ1701" t="str">
        <f>VLOOKUP(Sheet1!G1723,Sheet2!$H$2:$J$300,3,FALSE)</f>
        <v>MIN</v>
      </c>
      <c r="AK1701" t="str">
        <f>VLOOKUP(Sheet1!H1723,Sheet2!$H$2:$J$300,3,FALSE)</f>
        <v>ATL</v>
      </c>
      <c r="AL1701" t="str">
        <f>VLOOKUP(Sheet1!I1723,Sheet2!$H$2:$J$300,3,FALSE)</f>
        <v>PHO</v>
      </c>
      <c r="AM1701" t="str">
        <f>VLOOKUP(Sheet1!J1723,Sheet2!$H$2:$J$300,3,FALSE)</f>
        <v>PHI</v>
      </c>
      <c r="AN1701">
        <f si="261" t="shared"/>
        <v>2</v>
      </c>
      <c r="AO1701">
        <f si="262" t="shared"/>
        <v>2</v>
      </c>
      <c r="AP1701">
        <f si="263" t="shared"/>
        <v>2</v>
      </c>
      <c r="AQ1701">
        <f si="264" t="shared"/>
        <v>2</v>
      </c>
      <c r="AR1701">
        <f si="265" t="shared"/>
        <v>2</v>
      </c>
      <c r="AS1701">
        <f si="266" t="shared"/>
        <v>1</v>
      </c>
      <c r="AT1701">
        <f si="267" t="shared"/>
        <v>2</v>
      </c>
      <c r="AU1701">
        <f si="268" t="shared"/>
        <v>2</v>
      </c>
      <c r="AV1701">
        <f si="269" t="shared"/>
        <v>2</v>
      </c>
      <c r="AW1701">
        <f si="270" t="shared"/>
        <v>2</v>
      </c>
    </row>
    <row r="1702" spans="30:49" x14ac:dyDescent="0.25">
      <c r="AD1702">
        <v>1701</v>
      </c>
      <c r="AE1702" t="str">
        <f>VLOOKUP(Sheet1!B1724,Sheet2!$H$2:$J$300,3,FALSE)</f>
        <v>PHI</v>
      </c>
      <c r="AF1702" t="str">
        <f>VLOOKUP(Sheet1!C1724,Sheet2!$H$2:$J$300,3,FALSE)</f>
        <v>MIN</v>
      </c>
      <c r="AG1702" t="str">
        <f>VLOOKUP(Sheet1!D1724,Sheet2!$H$2:$J$300,3,FALSE)</f>
        <v>DEN</v>
      </c>
      <c r="AH1702" t="str">
        <f>VLOOKUP(Sheet1!E1724,Sheet2!$H$2:$J$300,3,FALSE)</f>
        <v>DEN</v>
      </c>
      <c r="AI1702" t="str">
        <f>VLOOKUP(Sheet1!F1724,Sheet2!$H$2:$J$300,3,FALSE)</f>
        <v>PHO</v>
      </c>
      <c r="AJ1702" t="str">
        <f>VLOOKUP(Sheet1!G1724,Sheet2!$H$2:$J$300,3,FALSE)</f>
        <v>UTA</v>
      </c>
      <c r="AK1702" t="str">
        <f>VLOOKUP(Sheet1!H1724,Sheet2!$H$2:$J$300,3,FALSE)</f>
        <v>HOU</v>
      </c>
      <c r="AL1702" t="str">
        <f>VLOOKUP(Sheet1!I1724,Sheet2!$H$2:$J$300,3,FALSE)</f>
        <v>ATL</v>
      </c>
      <c r="AM1702" t="str">
        <f>VLOOKUP(Sheet1!J1724,Sheet2!$H$2:$J$300,3,FALSE)</f>
        <v>DEN</v>
      </c>
      <c r="AN1702">
        <f si="261" t="shared"/>
        <v>1</v>
      </c>
      <c r="AO1702">
        <f si="262" t="shared"/>
        <v>1</v>
      </c>
      <c r="AP1702">
        <f si="263" t="shared"/>
        <v>3</v>
      </c>
      <c r="AQ1702">
        <f si="264" t="shared"/>
        <v>3</v>
      </c>
      <c r="AR1702">
        <f si="265" t="shared"/>
        <v>1</v>
      </c>
      <c r="AS1702">
        <f si="266" t="shared"/>
        <v>1</v>
      </c>
      <c r="AT1702">
        <f si="267" t="shared"/>
        <v>1</v>
      </c>
      <c r="AU1702">
        <f si="268" t="shared"/>
        <v>1</v>
      </c>
      <c r="AV1702">
        <f si="269" t="shared"/>
        <v>3</v>
      </c>
      <c r="AW1702">
        <f si="270" t="shared"/>
        <v>3</v>
      </c>
    </row>
    <row r="1703" spans="30:49" x14ac:dyDescent="0.25">
      <c r="AD1703">
        <v>1702</v>
      </c>
      <c r="AE1703" t="str">
        <f>VLOOKUP(Sheet1!B1725,Sheet2!$H$2:$J$300,3,FALSE)</f>
        <v>PHI</v>
      </c>
      <c r="AF1703" t="str">
        <f>VLOOKUP(Sheet1!C1725,Sheet2!$H$2:$J$300,3,FALSE)</f>
        <v>UTA</v>
      </c>
      <c r="AG1703" t="str">
        <f>VLOOKUP(Sheet1!D1725,Sheet2!$H$2:$J$300,3,FALSE)</f>
        <v>PHI</v>
      </c>
      <c r="AH1703" t="str">
        <f>VLOOKUP(Sheet1!E1725,Sheet2!$H$2:$J$300,3,FALSE)</f>
        <v>DEN</v>
      </c>
      <c r="AI1703" t="str">
        <f>VLOOKUP(Sheet1!F1725,Sheet2!$H$2:$J$300,3,FALSE)</f>
        <v>MIN</v>
      </c>
      <c r="AJ1703" t="str">
        <f>VLOOKUP(Sheet1!G1725,Sheet2!$H$2:$J$300,3,FALSE)</f>
        <v>HOU</v>
      </c>
      <c r="AK1703" t="str">
        <f>VLOOKUP(Sheet1!H1725,Sheet2!$H$2:$J$300,3,FALSE)</f>
        <v>ATL</v>
      </c>
      <c r="AL1703" t="str">
        <f>VLOOKUP(Sheet1!I1725,Sheet2!$H$2:$J$300,3,FALSE)</f>
        <v>PHO</v>
      </c>
      <c r="AM1703" t="str">
        <f>VLOOKUP(Sheet1!J1725,Sheet2!$H$2:$J$300,3,FALSE)</f>
        <v>MIN</v>
      </c>
      <c r="AN1703">
        <f si="261" t="shared"/>
        <v>2</v>
      </c>
      <c r="AO1703">
        <f si="262" t="shared"/>
        <v>1</v>
      </c>
      <c r="AP1703">
        <f si="263" t="shared"/>
        <v>2</v>
      </c>
      <c r="AQ1703">
        <f si="264" t="shared"/>
        <v>1</v>
      </c>
      <c r="AR1703">
        <f si="265" t="shared"/>
        <v>2</v>
      </c>
      <c r="AS1703">
        <f si="266" t="shared"/>
        <v>1</v>
      </c>
      <c r="AT1703">
        <f si="267" t="shared"/>
        <v>1</v>
      </c>
      <c r="AU1703">
        <f si="268" t="shared"/>
        <v>1</v>
      </c>
      <c r="AV1703">
        <f si="269" t="shared"/>
        <v>2</v>
      </c>
      <c r="AW1703">
        <f si="270" t="shared"/>
        <v>2</v>
      </c>
    </row>
    <row r="1704" spans="30:49" x14ac:dyDescent="0.25">
      <c r="AD1704">
        <v>1703</v>
      </c>
      <c r="AE1704" t="str">
        <f>VLOOKUP(Sheet1!B1726,Sheet2!$H$2:$J$300,3,FALSE)</f>
        <v>PHI</v>
      </c>
      <c r="AF1704" t="str">
        <f>VLOOKUP(Sheet1!C1726,Sheet2!$H$2:$J$300,3,FALSE)</f>
        <v>ATL</v>
      </c>
      <c r="AG1704" t="str">
        <f>VLOOKUP(Sheet1!D1726,Sheet2!$H$2:$J$300,3,FALSE)</f>
        <v>PHI</v>
      </c>
      <c r="AH1704" t="str">
        <f>VLOOKUP(Sheet1!E1726,Sheet2!$H$2:$J$300,3,FALSE)</f>
        <v>DEN</v>
      </c>
      <c r="AI1704" t="str">
        <f>VLOOKUP(Sheet1!F1726,Sheet2!$H$2:$J$300,3,FALSE)</f>
        <v>PHO</v>
      </c>
      <c r="AJ1704" t="str">
        <f>VLOOKUP(Sheet1!G1726,Sheet2!$H$2:$J$300,3,FALSE)</f>
        <v>ATL</v>
      </c>
      <c r="AK1704" t="str">
        <f>VLOOKUP(Sheet1!H1726,Sheet2!$H$2:$J$300,3,FALSE)</f>
        <v>HOU</v>
      </c>
      <c r="AL1704" t="str">
        <f>VLOOKUP(Sheet1!I1726,Sheet2!$H$2:$J$300,3,FALSE)</f>
        <v>PHO</v>
      </c>
      <c r="AM1704" t="str">
        <f>VLOOKUP(Sheet1!J1726,Sheet2!$H$2:$J$300,3,FALSE)</f>
        <v>UTA</v>
      </c>
      <c r="AN1704">
        <f si="261" t="shared"/>
        <v>2</v>
      </c>
      <c r="AO1704">
        <f si="262" t="shared"/>
        <v>2</v>
      </c>
      <c r="AP1704">
        <f si="263" t="shared"/>
        <v>2</v>
      </c>
      <c r="AQ1704">
        <f si="264" t="shared"/>
        <v>1</v>
      </c>
      <c r="AR1704">
        <f si="265" t="shared"/>
        <v>2</v>
      </c>
      <c r="AS1704">
        <f si="266" t="shared"/>
        <v>2</v>
      </c>
      <c r="AT1704">
        <f si="267" t="shared"/>
        <v>1</v>
      </c>
      <c r="AU1704">
        <f si="268" t="shared"/>
        <v>2</v>
      </c>
      <c r="AV1704">
        <f si="269" t="shared"/>
        <v>1</v>
      </c>
      <c r="AW1704">
        <f si="270" t="shared"/>
        <v>2</v>
      </c>
    </row>
    <row r="1705" spans="30:49" x14ac:dyDescent="0.25">
      <c r="AD1705">
        <v>1704</v>
      </c>
      <c r="AE1705" t="str">
        <f>VLOOKUP(Sheet1!B1727,Sheet2!$H$2:$J$300,3,FALSE)</f>
        <v>PHI</v>
      </c>
      <c r="AF1705" t="str">
        <f>VLOOKUP(Sheet1!C1727,Sheet2!$H$2:$J$300,3,FALSE)</f>
        <v>PHO</v>
      </c>
      <c r="AG1705" t="str">
        <f>VLOOKUP(Sheet1!D1727,Sheet2!$H$2:$J$300,3,FALSE)</f>
        <v>HOU</v>
      </c>
      <c r="AH1705" t="str">
        <f>VLOOKUP(Sheet1!E1727,Sheet2!$H$2:$J$300,3,FALSE)</f>
        <v>PHO</v>
      </c>
      <c r="AI1705" t="str">
        <f>VLOOKUP(Sheet1!F1727,Sheet2!$H$2:$J$300,3,FALSE)</f>
        <v>HOU</v>
      </c>
      <c r="AJ1705" t="str">
        <f>VLOOKUP(Sheet1!G1727,Sheet2!$H$2:$J$300,3,FALSE)</f>
        <v>HOU</v>
      </c>
      <c r="AK1705" t="str">
        <f>VLOOKUP(Sheet1!H1727,Sheet2!$H$2:$J$300,3,FALSE)</f>
        <v>DEN</v>
      </c>
      <c r="AL1705" t="str">
        <f>VLOOKUP(Sheet1!I1727,Sheet2!$H$2:$J$300,3,FALSE)</f>
        <v>MIN</v>
      </c>
      <c r="AM1705" t="str">
        <f>VLOOKUP(Sheet1!J1727,Sheet2!$H$2:$J$300,3,FALSE)</f>
        <v>PHO</v>
      </c>
      <c r="AN1705">
        <f si="261" t="shared"/>
        <v>1</v>
      </c>
      <c r="AO1705">
        <f si="262" t="shared"/>
        <v>3</v>
      </c>
      <c r="AP1705">
        <f si="263" t="shared"/>
        <v>3</v>
      </c>
      <c r="AQ1705">
        <f si="264" t="shared"/>
        <v>3</v>
      </c>
      <c r="AR1705">
        <f si="265" t="shared"/>
        <v>3</v>
      </c>
      <c r="AS1705">
        <f si="266" t="shared"/>
        <v>3</v>
      </c>
      <c r="AT1705">
        <f si="267" t="shared"/>
        <v>1</v>
      </c>
      <c r="AU1705">
        <f si="268" t="shared"/>
        <v>1</v>
      </c>
      <c r="AV1705">
        <f si="269" t="shared"/>
        <v>3</v>
      </c>
      <c r="AW1705">
        <f si="270" t="shared"/>
        <v>3</v>
      </c>
    </row>
    <row r="1706" spans="30:49" x14ac:dyDescent="0.25">
      <c r="AD1706">
        <v>1705</v>
      </c>
      <c r="AE1706" t="str">
        <f>VLOOKUP(Sheet1!B1728,Sheet2!$H$2:$J$300,3,FALSE)</f>
        <v>PHI</v>
      </c>
      <c r="AF1706" t="str">
        <f>VLOOKUP(Sheet1!C1728,Sheet2!$H$2:$J$300,3,FALSE)</f>
        <v>MIN</v>
      </c>
      <c r="AG1706" t="str">
        <f>VLOOKUP(Sheet1!D1728,Sheet2!$H$2:$J$300,3,FALSE)</f>
        <v>PHI</v>
      </c>
      <c r="AH1706" t="str">
        <f>VLOOKUP(Sheet1!E1728,Sheet2!$H$2:$J$300,3,FALSE)</f>
        <v>HOU</v>
      </c>
      <c r="AI1706" t="str">
        <f>VLOOKUP(Sheet1!F1728,Sheet2!$H$2:$J$300,3,FALSE)</f>
        <v>PHO</v>
      </c>
      <c r="AJ1706" t="str">
        <f>VLOOKUP(Sheet1!G1728,Sheet2!$H$2:$J$300,3,FALSE)</f>
        <v>ATL</v>
      </c>
      <c r="AK1706" t="str">
        <f>VLOOKUP(Sheet1!H1728,Sheet2!$H$2:$J$300,3,FALSE)</f>
        <v>SAC</v>
      </c>
      <c r="AL1706" t="str">
        <f>VLOOKUP(Sheet1!I1728,Sheet2!$H$2:$J$300,3,FALSE)</f>
        <v>DEN</v>
      </c>
      <c r="AM1706" t="str">
        <f>VLOOKUP(Sheet1!J1728,Sheet2!$H$2:$J$300,3,FALSE)</f>
        <v>PHI</v>
      </c>
      <c r="AN1706">
        <f ref="AN1706:AN1769" si="271" t="shared">COUNTIF($AE1706:$AM1706,AE1706)</f>
        <v>3</v>
      </c>
      <c r="AO1706">
        <f ref="AO1706:AO1769" si="272" t="shared">COUNTIF($AE1706:$AM1706,AF1706)</f>
        <v>1</v>
      </c>
      <c r="AP1706">
        <f ref="AP1706:AP1769" si="273" t="shared">COUNTIF($AE1706:$AM1706,AG1706)</f>
        <v>3</v>
      </c>
      <c r="AQ1706">
        <f ref="AQ1706:AQ1769" si="274" t="shared">COUNTIF($AE1706:$AM1706,AH1706)</f>
        <v>1</v>
      </c>
      <c r="AR1706">
        <f ref="AR1706:AR1769" si="275" t="shared">COUNTIF($AE1706:$AM1706,AI1706)</f>
        <v>1</v>
      </c>
      <c r="AS1706">
        <f ref="AS1706:AS1769" si="276" t="shared">COUNTIF($AE1706:$AM1706,AJ1706)</f>
        <v>1</v>
      </c>
      <c r="AT1706">
        <f ref="AT1706:AT1769" si="277" t="shared">COUNTIF($AE1706:$AM1706,AK1706)</f>
        <v>1</v>
      </c>
      <c r="AU1706">
        <f ref="AU1706:AU1769" si="278" t="shared">COUNTIF($AE1706:$AM1706,AL1706)</f>
        <v>1</v>
      </c>
      <c r="AV1706">
        <f ref="AV1706:AV1769" si="279" t="shared">COUNTIF($AE1706:$AM1706,AM1706)</f>
        <v>3</v>
      </c>
      <c r="AW1706">
        <f ref="AW1706:AW1769" si="280" t="shared">MAX(AN1706:AV1706)</f>
        <v>3</v>
      </c>
    </row>
    <row r="1707" spans="30:49" x14ac:dyDescent="0.25">
      <c r="AD1707">
        <v>1706</v>
      </c>
      <c r="AE1707" t="str">
        <f>VLOOKUP(Sheet1!B1729,Sheet2!$H$2:$J$300,3,FALSE)</f>
        <v>PHI</v>
      </c>
      <c r="AF1707" t="str">
        <f>VLOOKUP(Sheet1!C1729,Sheet2!$H$2:$J$300,3,FALSE)</f>
        <v>ATL</v>
      </c>
      <c r="AG1707" t="str">
        <f>VLOOKUP(Sheet1!D1729,Sheet2!$H$2:$J$300,3,FALSE)</f>
        <v>DEN</v>
      </c>
      <c r="AH1707" t="str">
        <f>VLOOKUP(Sheet1!E1729,Sheet2!$H$2:$J$300,3,FALSE)</f>
        <v>DEN</v>
      </c>
      <c r="AI1707" t="str">
        <f>VLOOKUP(Sheet1!F1729,Sheet2!$H$2:$J$300,3,FALSE)</f>
        <v>UTA</v>
      </c>
      <c r="AJ1707" t="str">
        <f>VLOOKUP(Sheet1!G1729,Sheet2!$H$2:$J$300,3,FALSE)</f>
        <v>PHI</v>
      </c>
      <c r="AK1707" t="str">
        <f>VLOOKUP(Sheet1!H1729,Sheet2!$H$2:$J$300,3,FALSE)</f>
        <v>HOU</v>
      </c>
      <c r="AL1707" t="str">
        <f>VLOOKUP(Sheet1!I1729,Sheet2!$H$2:$J$300,3,FALSE)</f>
        <v>DEN</v>
      </c>
      <c r="AM1707" t="str">
        <f>VLOOKUP(Sheet1!J1729,Sheet2!$H$2:$J$300,3,FALSE)</f>
        <v>MIN</v>
      </c>
      <c r="AN1707">
        <f si="271" t="shared"/>
        <v>2</v>
      </c>
      <c r="AO1707">
        <f si="272" t="shared"/>
        <v>1</v>
      </c>
      <c r="AP1707">
        <f si="273" t="shared"/>
        <v>3</v>
      </c>
      <c r="AQ1707">
        <f si="274" t="shared"/>
        <v>3</v>
      </c>
      <c r="AR1707">
        <f si="275" t="shared"/>
        <v>1</v>
      </c>
      <c r="AS1707">
        <f si="276" t="shared"/>
        <v>2</v>
      </c>
      <c r="AT1707">
        <f si="277" t="shared"/>
        <v>1</v>
      </c>
      <c r="AU1707">
        <f si="278" t="shared"/>
        <v>3</v>
      </c>
      <c r="AV1707">
        <f si="279" t="shared"/>
        <v>1</v>
      </c>
      <c r="AW1707">
        <f si="280" t="shared"/>
        <v>3</v>
      </c>
    </row>
    <row r="1708" spans="30:49" x14ac:dyDescent="0.25">
      <c r="AD1708">
        <v>1707</v>
      </c>
      <c r="AE1708" t="str">
        <f>VLOOKUP(Sheet1!B1730,Sheet2!$H$2:$J$300,3,FALSE)</f>
        <v>PHI</v>
      </c>
      <c r="AF1708" t="str">
        <f>VLOOKUP(Sheet1!C1730,Sheet2!$H$2:$J$300,3,FALSE)</f>
        <v>ATL</v>
      </c>
      <c r="AG1708" t="str">
        <f>VLOOKUP(Sheet1!D1730,Sheet2!$H$2:$J$300,3,FALSE)</f>
        <v>PHI</v>
      </c>
      <c r="AH1708" t="str">
        <f>VLOOKUP(Sheet1!E1730,Sheet2!$H$2:$J$300,3,FALSE)</f>
        <v>HOU</v>
      </c>
      <c r="AI1708" t="str">
        <f>VLOOKUP(Sheet1!F1730,Sheet2!$H$2:$J$300,3,FALSE)</f>
        <v>PHO</v>
      </c>
      <c r="AJ1708" t="str">
        <f>VLOOKUP(Sheet1!G1730,Sheet2!$H$2:$J$300,3,FALSE)</f>
        <v>HOU</v>
      </c>
      <c r="AK1708" t="str">
        <f>VLOOKUP(Sheet1!H1730,Sheet2!$H$2:$J$300,3,FALSE)</f>
        <v>PHO</v>
      </c>
      <c r="AL1708" t="str">
        <f>VLOOKUP(Sheet1!I1730,Sheet2!$H$2:$J$300,3,FALSE)</f>
        <v>DEN</v>
      </c>
      <c r="AM1708" t="str">
        <f>VLOOKUP(Sheet1!J1730,Sheet2!$H$2:$J$300,3,FALSE)</f>
        <v>PHI</v>
      </c>
      <c r="AN1708">
        <f si="271" t="shared"/>
        <v>3</v>
      </c>
      <c r="AO1708">
        <f si="272" t="shared"/>
        <v>1</v>
      </c>
      <c r="AP1708">
        <f si="273" t="shared"/>
        <v>3</v>
      </c>
      <c r="AQ1708">
        <f si="274" t="shared"/>
        <v>2</v>
      </c>
      <c r="AR1708">
        <f si="275" t="shared"/>
        <v>2</v>
      </c>
      <c r="AS1708">
        <f si="276" t="shared"/>
        <v>2</v>
      </c>
      <c r="AT1708">
        <f si="277" t="shared"/>
        <v>2</v>
      </c>
      <c r="AU1708">
        <f si="278" t="shared"/>
        <v>1</v>
      </c>
      <c r="AV1708">
        <f si="279" t="shared"/>
        <v>3</v>
      </c>
      <c r="AW1708">
        <f si="280" t="shared"/>
        <v>3</v>
      </c>
    </row>
    <row r="1709" spans="30:49" x14ac:dyDescent="0.25">
      <c r="AD1709">
        <v>1708</v>
      </c>
      <c r="AE1709" t="str">
        <f>VLOOKUP(Sheet1!B1731,Sheet2!$H$2:$J$300,3,FALSE)</f>
        <v>PHI</v>
      </c>
      <c r="AF1709" t="str">
        <f>VLOOKUP(Sheet1!C1731,Sheet2!$H$2:$J$300,3,FALSE)</f>
        <v>PHI</v>
      </c>
      <c r="AG1709" t="str">
        <f>VLOOKUP(Sheet1!D1731,Sheet2!$H$2:$J$300,3,FALSE)</f>
        <v>DEN</v>
      </c>
      <c r="AH1709" t="str">
        <f>VLOOKUP(Sheet1!E1731,Sheet2!$H$2:$J$300,3,FALSE)</f>
        <v>DEN</v>
      </c>
      <c r="AI1709" t="str">
        <f>VLOOKUP(Sheet1!F1731,Sheet2!$H$2:$J$300,3,FALSE)</f>
        <v>UTA</v>
      </c>
      <c r="AJ1709" t="str">
        <f>VLOOKUP(Sheet1!G1731,Sheet2!$H$2:$J$300,3,FALSE)</f>
        <v>ATL</v>
      </c>
      <c r="AK1709" t="str">
        <f>VLOOKUP(Sheet1!H1731,Sheet2!$H$2:$J$300,3,FALSE)</f>
        <v>HOU</v>
      </c>
      <c r="AL1709" t="str">
        <f>VLOOKUP(Sheet1!I1731,Sheet2!$H$2:$J$300,3,FALSE)</f>
        <v>ATL</v>
      </c>
      <c r="AM1709" t="str">
        <f>VLOOKUP(Sheet1!J1731,Sheet2!$H$2:$J$300,3,FALSE)</f>
        <v>PHI</v>
      </c>
      <c r="AN1709">
        <f si="271" t="shared"/>
        <v>3</v>
      </c>
      <c r="AO1709">
        <f si="272" t="shared"/>
        <v>3</v>
      </c>
      <c r="AP1709">
        <f si="273" t="shared"/>
        <v>2</v>
      </c>
      <c r="AQ1709">
        <f si="274" t="shared"/>
        <v>2</v>
      </c>
      <c r="AR1709">
        <f si="275" t="shared"/>
        <v>1</v>
      </c>
      <c r="AS1709">
        <f si="276" t="shared"/>
        <v>2</v>
      </c>
      <c r="AT1709">
        <f si="277" t="shared"/>
        <v>1</v>
      </c>
      <c r="AU1709">
        <f si="278" t="shared"/>
        <v>2</v>
      </c>
      <c r="AV1709">
        <f si="279" t="shared"/>
        <v>3</v>
      </c>
      <c r="AW1709">
        <f si="280" t="shared"/>
        <v>3</v>
      </c>
    </row>
    <row r="1710" spans="30:49" x14ac:dyDescent="0.25">
      <c r="AD1710">
        <v>1709</v>
      </c>
      <c r="AE1710" t="str">
        <f>VLOOKUP(Sheet1!B1732,Sheet2!$H$2:$J$300,3,FALSE)</f>
        <v>SAC</v>
      </c>
      <c r="AF1710" t="str">
        <f>VLOOKUP(Sheet1!C1732,Sheet2!$H$2:$J$300,3,FALSE)</f>
        <v>PHI</v>
      </c>
      <c r="AG1710" t="str">
        <f>VLOOKUP(Sheet1!D1732,Sheet2!$H$2:$J$300,3,FALSE)</f>
        <v>HOU</v>
      </c>
      <c r="AH1710" t="str">
        <f>VLOOKUP(Sheet1!E1732,Sheet2!$H$2:$J$300,3,FALSE)</f>
        <v>DEN</v>
      </c>
      <c r="AI1710" t="str">
        <f>VLOOKUP(Sheet1!F1732,Sheet2!$H$2:$J$300,3,FALSE)</f>
        <v>PHO</v>
      </c>
      <c r="AJ1710" t="str">
        <f>VLOOKUP(Sheet1!G1732,Sheet2!$H$2:$J$300,3,FALSE)</f>
        <v>ATL</v>
      </c>
      <c r="AK1710" t="str">
        <f>VLOOKUP(Sheet1!H1732,Sheet2!$H$2:$J$300,3,FALSE)</f>
        <v>ATL</v>
      </c>
      <c r="AL1710" t="str">
        <f>VLOOKUP(Sheet1!I1732,Sheet2!$H$2:$J$300,3,FALSE)</f>
        <v>DEN</v>
      </c>
      <c r="AM1710" t="str">
        <f>VLOOKUP(Sheet1!J1732,Sheet2!$H$2:$J$300,3,FALSE)</f>
        <v>PHO</v>
      </c>
      <c r="AN1710">
        <f si="271" t="shared"/>
        <v>1</v>
      </c>
      <c r="AO1710">
        <f si="272" t="shared"/>
        <v>1</v>
      </c>
      <c r="AP1710">
        <f si="273" t="shared"/>
        <v>1</v>
      </c>
      <c r="AQ1710">
        <f si="274" t="shared"/>
        <v>2</v>
      </c>
      <c r="AR1710">
        <f si="275" t="shared"/>
        <v>2</v>
      </c>
      <c r="AS1710">
        <f si="276" t="shared"/>
        <v>2</v>
      </c>
      <c r="AT1710">
        <f si="277" t="shared"/>
        <v>2</v>
      </c>
      <c r="AU1710">
        <f si="278" t="shared"/>
        <v>2</v>
      </c>
      <c r="AV1710">
        <f si="279" t="shared"/>
        <v>2</v>
      </c>
      <c r="AW1710">
        <f si="280" t="shared"/>
        <v>2</v>
      </c>
    </row>
    <row r="1711" spans="30:49" x14ac:dyDescent="0.25">
      <c r="AD1711">
        <v>1710</v>
      </c>
      <c r="AE1711" t="str">
        <f>VLOOKUP(Sheet1!B1733,Sheet2!$H$2:$J$300,3,FALSE)</f>
        <v>PHI</v>
      </c>
      <c r="AF1711" t="str">
        <f>VLOOKUP(Sheet1!C1733,Sheet2!$H$2:$J$300,3,FALSE)</f>
        <v>UTA</v>
      </c>
      <c r="AG1711" t="str">
        <f>VLOOKUP(Sheet1!D1733,Sheet2!$H$2:$J$300,3,FALSE)</f>
        <v>PHO</v>
      </c>
      <c r="AH1711" t="str">
        <f>VLOOKUP(Sheet1!E1733,Sheet2!$H$2:$J$300,3,FALSE)</f>
        <v>HOU</v>
      </c>
      <c r="AI1711" t="str">
        <f>VLOOKUP(Sheet1!F1733,Sheet2!$H$2:$J$300,3,FALSE)</f>
        <v>PHO</v>
      </c>
      <c r="AJ1711" t="str">
        <f>VLOOKUP(Sheet1!G1733,Sheet2!$H$2:$J$300,3,FALSE)</f>
        <v>HOU</v>
      </c>
      <c r="AK1711" t="str">
        <f>VLOOKUP(Sheet1!H1733,Sheet2!$H$2:$J$300,3,FALSE)</f>
        <v>HOU</v>
      </c>
      <c r="AL1711" t="str">
        <f>VLOOKUP(Sheet1!I1733,Sheet2!$H$2:$J$300,3,FALSE)</f>
        <v>DEN</v>
      </c>
      <c r="AM1711" t="str">
        <f>VLOOKUP(Sheet1!J1733,Sheet2!$H$2:$J$300,3,FALSE)</f>
        <v>PHO</v>
      </c>
      <c r="AN1711">
        <f si="271" t="shared"/>
        <v>1</v>
      </c>
      <c r="AO1711">
        <f si="272" t="shared"/>
        <v>1</v>
      </c>
      <c r="AP1711">
        <f si="273" t="shared"/>
        <v>3</v>
      </c>
      <c r="AQ1711">
        <f si="274" t="shared"/>
        <v>3</v>
      </c>
      <c r="AR1711">
        <f si="275" t="shared"/>
        <v>3</v>
      </c>
      <c r="AS1711">
        <f si="276" t="shared"/>
        <v>3</v>
      </c>
      <c r="AT1711">
        <f si="277" t="shared"/>
        <v>3</v>
      </c>
      <c r="AU1711">
        <f si="278" t="shared"/>
        <v>1</v>
      </c>
      <c r="AV1711">
        <f si="279" t="shared"/>
        <v>3</v>
      </c>
      <c r="AW1711">
        <f si="280" t="shared"/>
        <v>3</v>
      </c>
    </row>
    <row r="1712" spans="30:49" x14ac:dyDescent="0.25">
      <c r="AD1712">
        <v>1711</v>
      </c>
      <c r="AE1712" t="str">
        <f>VLOOKUP(Sheet1!B1734,Sheet2!$H$2:$J$300,3,FALSE)</f>
        <v>PHI</v>
      </c>
      <c r="AF1712" t="str">
        <f>VLOOKUP(Sheet1!C1734,Sheet2!$H$2:$J$300,3,FALSE)</f>
        <v>SAC</v>
      </c>
      <c r="AG1712" t="str">
        <f>VLOOKUP(Sheet1!D1734,Sheet2!$H$2:$J$300,3,FALSE)</f>
        <v>PHO</v>
      </c>
      <c r="AH1712" t="str">
        <f>VLOOKUP(Sheet1!E1734,Sheet2!$H$2:$J$300,3,FALSE)</f>
        <v>DEN</v>
      </c>
      <c r="AI1712" t="str">
        <f>VLOOKUP(Sheet1!F1734,Sheet2!$H$2:$J$300,3,FALSE)</f>
        <v>HOU</v>
      </c>
      <c r="AJ1712" t="str">
        <f>VLOOKUP(Sheet1!G1734,Sheet2!$H$2:$J$300,3,FALSE)</f>
        <v>SAC</v>
      </c>
      <c r="AK1712" t="str">
        <f>VLOOKUP(Sheet1!H1734,Sheet2!$H$2:$J$300,3,FALSE)</f>
        <v>ATL</v>
      </c>
      <c r="AL1712" t="str">
        <f>VLOOKUP(Sheet1!I1734,Sheet2!$H$2:$J$300,3,FALSE)</f>
        <v>HOU</v>
      </c>
      <c r="AM1712" t="str">
        <f>VLOOKUP(Sheet1!J1734,Sheet2!$H$2:$J$300,3,FALSE)</f>
        <v>MIN</v>
      </c>
      <c r="AN1712">
        <f si="271" t="shared"/>
        <v>1</v>
      </c>
      <c r="AO1712">
        <f si="272" t="shared"/>
        <v>2</v>
      </c>
      <c r="AP1712">
        <f si="273" t="shared"/>
        <v>1</v>
      </c>
      <c r="AQ1712">
        <f si="274" t="shared"/>
        <v>1</v>
      </c>
      <c r="AR1712">
        <f si="275" t="shared"/>
        <v>2</v>
      </c>
      <c r="AS1712">
        <f si="276" t="shared"/>
        <v>2</v>
      </c>
      <c r="AT1712">
        <f si="277" t="shared"/>
        <v>1</v>
      </c>
      <c r="AU1712">
        <f si="278" t="shared"/>
        <v>2</v>
      </c>
      <c r="AV1712">
        <f si="279" t="shared"/>
        <v>1</v>
      </c>
      <c r="AW1712">
        <f si="280" t="shared"/>
        <v>2</v>
      </c>
    </row>
    <row r="1713" spans="30:49" x14ac:dyDescent="0.25">
      <c r="AD1713">
        <v>1712</v>
      </c>
      <c r="AE1713" t="str">
        <f>VLOOKUP(Sheet1!B1735,Sheet2!$H$2:$J$300,3,FALSE)</f>
        <v>PHI</v>
      </c>
      <c r="AF1713" t="str">
        <f>VLOOKUP(Sheet1!C1735,Sheet2!$H$2:$J$300,3,FALSE)</f>
        <v>SAC</v>
      </c>
      <c r="AG1713" t="str">
        <f>VLOOKUP(Sheet1!D1735,Sheet2!$H$2:$J$300,3,FALSE)</f>
        <v>PHO</v>
      </c>
      <c r="AH1713" t="str">
        <f>VLOOKUP(Sheet1!E1735,Sheet2!$H$2:$J$300,3,FALSE)</f>
        <v>DEN</v>
      </c>
      <c r="AI1713" t="str">
        <f>VLOOKUP(Sheet1!F1735,Sheet2!$H$2:$J$300,3,FALSE)</f>
        <v>PHO</v>
      </c>
      <c r="AJ1713" t="str">
        <f>VLOOKUP(Sheet1!G1735,Sheet2!$H$2:$J$300,3,FALSE)</f>
        <v>HOU</v>
      </c>
      <c r="AK1713" t="str">
        <f>VLOOKUP(Sheet1!H1735,Sheet2!$H$2:$J$300,3,FALSE)</f>
        <v>DEN</v>
      </c>
      <c r="AL1713" t="str">
        <f>VLOOKUP(Sheet1!I1735,Sheet2!$H$2:$J$300,3,FALSE)</f>
        <v>PHO</v>
      </c>
      <c r="AM1713" t="str">
        <f>VLOOKUP(Sheet1!J1735,Sheet2!$H$2:$J$300,3,FALSE)</f>
        <v>MIN</v>
      </c>
      <c r="AN1713">
        <f si="271" t="shared"/>
        <v>1</v>
      </c>
      <c r="AO1713">
        <f si="272" t="shared"/>
        <v>1</v>
      </c>
      <c r="AP1713">
        <f si="273" t="shared"/>
        <v>3</v>
      </c>
      <c r="AQ1713">
        <f si="274" t="shared"/>
        <v>2</v>
      </c>
      <c r="AR1713">
        <f si="275" t="shared"/>
        <v>3</v>
      </c>
      <c r="AS1713">
        <f si="276" t="shared"/>
        <v>1</v>
      </c>
      <c r="AT1713">
        <f si="277" t="shared"/>
        <v>2</v>
      </c>
      <c r="AU1713">
        <f si="278" t="shared"/>
        <v>3</v>
      </c>
      <c r="AV1713">
        <f si="279" t="shared"/>
        <v>1</v>
      </c>
      <c r="AW1713">
        <f si="280" t="shared"/>
        <v>3</v>
      </c>
    </row>
    <row r="1714" spans="30:49" x14ac:dyDescent="0.25">
      <c r="AD1714">
        <v>1713</v>
      </c>
      <c r="AE1714" t="str">
        <f>VLOOKUP(Sheet1!B1736,Sheet2!$H$2:$J$300,3,FALSE)</f>
        <v>PHI</v>
      </c>
      <c r="AF1714" t="str">
        <f>VLOOKUP(Sheet1!C1736,Sheet2!$H$2:$J$300,3,FALSE)</f>
        <v>SAC</v>
      </c>
      <c r="AG1714" t="str">
        <f>VLOOKUP(Sheet1!D1736,Sheet2!$H$2:$J$300,3,FALSE)</f>
        <v>PHI</v>
      </c>
      <c r="AH1714" t="str">
        <f>VLOOKUP(Sheet1!E1736,Sheet2!$H$2:$J$300,3,FALSE)</f>
        <v>DEN</v>
      </c>
      <c r="AI1714" t="str">
        <f>VLOOKUP(Sheet1!F1736,Sheet2!$H$2:$J$300,3,FALSE)</f>
        <v>ATL</v>
      </c>
      <c r="AJ1714" t="str">
        <f>VLOOKUP(Sheet1!G1736,Sheet2!$H$2:$J$300,3,FALSE)</f>
        <v>HOU</v>
      </c>
      <c r="AK1714" t="str">
        <f>VLOOKUP(Sheet1!H1736,Sheet2!$H$2:$J$300,3,FALSE)</f>
        <v>PHO</v>
      </c>
      <c r="AL1714" t="str">
        <f>VLOOKUP(Sheet1!I1736,Sheet2!$H$2:$J$300,3,FALSE)</f>
        <v>DEN</v>
      </c>
      <c r="AM1714" t="str">
        <f>VLOOKUP(Sheet1!J1736,Sheet2!$H$2:$J$300,3,FALSE)</f>
        <v>MIN</v>
      </c>
      <c r="AN1714">
        <f si="271" t="shared"/>
        <v>2</v>
      </c>
      <c r="AO1714">
        <f si="272" t="shared"/>
        <v>1</v>
      </c>
      <c r="AP1714">
        <f si="273" t="shared"/>
        <v>2</v>
      </c>
      <c r="AQ1714">
        <f si="274" t="shared"/>
        <v>2</v>
      </c>
      <c r="AR1714">
        <f si="275" t="shared"/>
        <v>1</v>
      </c>
      <c r="AS1714">
        <f si="276" t="shared"/>
        <v>1</v>
      </c>
      <c r="AT1714">
        <f si="277" t="shared"/>
        <v>1</v>
      </c>
      <c r="AU1714">
        <f si="278" t="shared"/>
        <v>2</v>
      </c>
      <c r="AV1714">
        <f si="279" t="shared"/>
        <v>1</v>
      </c>
      <c r="AW1714">
        <f si="280" t="shared"/>
        <v>2</v>
      </c>
    </row>
    <row r="1715" spans="30:49" x14ac:dyDescent="0.25">
      <c r="AD1715">
        <v>1714</v>
      </c>
      <c r="AE1715" t="str">
        <f>VLOOKUP(Sheet1!B1737,Sheet2!$H$2:$J$300,3,FALSE)</f>
        <v>UTA</v>
      </c>
      <c r="AF1715" t="str">
        <f>VLOOKUP(Sheet1!C1737,Sheet2!$H$2:$J$300,3,FALSE)</f>
        <v>PHI</v>
      </c>
      <c r="AG1715" t="str">
        <f>VLOOKUP(Sheet1!D1737,Sheet2!$H$2:$J$300,3,FALSE)</f>
        <v>PHO</v>
      </c>
      <c r="AH1715" t="str">
        <f>VLOOKUP(Sheet1!E1737,Sheet2!$H$2:$J$300,3,FALSE)</f>
        <v>PHI</v>
      </c>
      <c r="AI1715" t="str">
        <f>VLOOKUP(Sheet1!F1737,Sheet2!$H$2:$J$300,3,FALSE)</f>
        <v>DEN</v>
      </c>
      <c r="AJ1715" t="str">
        <f>VLOOKUP(Sheet1!G1737,Sheet2!$H$2:$J$300,3,FALSE)</f>
        <v>PHO</v>
      </c>
      <c r="AK1715" t="str">
        <f>VLOOKUP(Sheet1!H1737,Sheet2!$H$2:$J$300,3,FALSE)</f>
        <v>ATL</v>
      </c>
      <c r="AL1715" t="str">
        <f>VLOOKUP(Sheet1!I1737,Sheet2!$H$2:$J$300,3,FALSE)</f>
        <v>PHO</v>
      </c>
      <c r="AM1715" t="str">
        <f>VLOOKUP(Sheet1!J1737,Sheet2!$H$2:$J$300,3,FALSE)</f>
        <v>PHO</v>
      </c>
      <c r="AN1715">
        <f si="271" t="shared"/>
        <v>1</v>
      </c>
      <c r="AO1715">
        <f si="272" t="shared"/>
        <v>2</v>
      </c>
      <c r="AP1715">
        <f si="273" t="shared"/>
        <v>4</v>
      </c>
      <c r="AQ1715">
        <f si="274" t="shared"/>
        <v>2</v>
      </c>
      <c r="AR1715">
        <f si="275" t="shared"/>
        <v>1</v>
      </c>
      <c r="AS1715">
        <f si="276" t="shared"/>
        <v>4</v>
      </c>
      <c r="AT1715">
        <f si="277" t="shared"/>
        <v>1</v>
      </c>
      <c r="AU1715">
        <f si="278" t="shared"/>
        <v>4</v>
      </c>
      <c r="AV1715">
        <f si="279" t="shared"/>
        <v>4</v>
      </c>
      <c r="AW1715">
        <f si="280" t="shared"/>
        <v>4</v>
      </c>
    </row>
    <row r="1716" spans="30:49" x14ac:dyDescent="0.25">
      <c r="AD1716">
        <v>1715</v>
      </c>
      <c r="AE1716" t="str">
        <f>VLOOKUP(Sheet1!B1738,Sheet2!$H$2:$J$300,3,FALSE)</f>
        <v>PHO</v>
      </c>
      <c r="AF1716" t="str">
        <f>VLOOKUP(Sheet1!C1738,Sheet2!$H$2:$J$300,3,FALSE)</f>
        <v>MIN</v>
      </c>
      <c r="AG1716" t="str">
        <f>VLOOKUP(Sheet1!D1738,Sheet2!$H$2:$J$300,3,FALSE)</f>
        <v>HOU</v>
      </c>
      <c r="AH1716" t="str">
        <f>VLOOKUP(Sheet1!E1738,Sheet2!$H$2:$J$300,3,FALSE)</f>
        <v>PHO</v>
      </c>
      <c r="AI1716" t="str">
        <f>VLOOKUP(Sheet1!F1738,Sheet2!$H$2:$J$300,3,FALSE)</f>
        <v>PHO</v>
      </c>
      <c r="AJ1716" t="str">
        <f>VLOOKUP(Sheet1!G1738,Sheet2!$H$2:$J$300,3,FALSE)</f>
        <v>PHI</v>
      </c>
      <c r="AK1716" t="str">
        <f>VLOOKUP(Sheet1!H1738,Sheet2!$H$2:$J$300,3,FALSE)</f>
        <v>SAC</v>
      </c>
      <c r="AL1716" t="str">
        <f>VLOOKUP(Sheet1!I1738,Sheet2!$H$2:$J$300,3,FALSE)</f>
        <v>PHO</v>
      </c>
      <c r="AM1716" t="str">
        <f>VLOOKUP(Sheet1!J1738,Sheet2!$H$2:$J$300,3,FALSE)</f>
        <v>UTA</v>
      </c>
      <c r="AN1716">
        <f si="271" t="shared"/>
        <v>4</v>
      </c>
      <c r="AO1716">
        <f si="272" t="shared"/>
        <v>1</v>
      </c>
      <c r="AP1716">
        <f si="273" t="shared"/>
        <v>1</v>
      </c>
      <c r="AQ1716">
        <f si="274" t="shared"/>
        <v>4</v>
      </c>
      <c r="AR1716">
        <f si="275" t="shared"/>
        <v>4</v>
      </c>
      <c r="AS1716">
        <f si="276" t="shared"/>
        <v>1</v>
      </c>
      <c r="AT1716">
        <f si="277" t="shared"/>
        <v>1</v>
      </c>
      <c r="AU1716">
        <f si="278" t="shared"/>
        <v>4</v>
      </c>
      <c r="AV1716">
        <f si="279" t="shared"/>
        <v>1</v>
      </c>
      <c r="AW1716">
        <f si="280" t="shared"/>
        <v>4</v>
      </c>
    </row>
    <row r="1717" spans="30:49" x14ac:dyDescent="0.25">
      <c r="AD1717">
        <v>1716</v>
      </c>
      <c r="AE1717" t="str">
        <f>VLOOKUP(Sheet1!B1739,Sheet2!$H$2:$J$300,3,FALSE)</f>
        <v>PHI</v>
      </c>
      <c r="AF1717" t="str">
        <f>VLOOKUP(Sheet1!C1739,Sheet2!$H$2:$J$300,3,FALSE)</f>
        <v>MIN</v>
      </c>
      <c r="AG1717" t="str">
        <f>VLOOKUP(Sheet1!D1739,Sheet2!$H$2:$J$300,3,FALSE)</f>
        <v>PHO</v>
      </c>
      <c r="AH1717" t="str">
        <f>VLOOKUP(Sheet1!E1739,Sheet2!$H$2:$J$300,3,FALSE)</f>
        <v>DEN</v>
      </c>
      <c r="AI1717" t="str">
        <f>VLOOKUP(Sheet1!F1739,Sheet2!$H$2:$J$300,3,FALSE)</f>
        <v>PHO</v>
      </c>
      <c r="AJ1717" t="str">
        <f>VLOOKUP(Sheet1!G1739,Sheet2!$H$2:$J$300,3,FALSE)</f>
        <v>PHI</v>
      </c>
      <c r="AK1717" t="str">
        <f>VLOOKUP(Sheet1!H1739,Sheet2!$H$2:$J$300,3,FALSE)</f>
        <v>ATL</v>
      </c>
      <c r="AL1717" t="str">
        <f>VLOOKUP(Sheet1!I1739,Sheet2!$H$2:$J$300,3,FALSE)</f>
        <v>PHO</v>
      </c>
      <c r="AM1717" t="str">
        <f>VLOOKUP(Sheet1!J1739,Sheet2!$H$2:$J$300,3,FALSE)</f>
        <v>UTA</v>
      </c>
      <c r="AN1717">
        <f si="271" t="shared"/>
        <v>2</v>
      </c>
      <c r="AO1717">
        <f si="272" t="shared"/>
        <v>1</v>
      </c>
      <c r="AP1717">
        <f si="273" t="shared"/>
        <v>3</v>
      </c>
      <c r="AQ1717">
        <f si="274" t="shared"/>
        <v>1</v>
      </c>
      <c r="AR1717">
        <f si="275" t="shared"/>
        <v>3</v>
      </c>
      <c r="AS1717">
        <f si="276" t="shared"/>
        <v>2</v>
      </c>
      <c r="AT1717">
        <f si="277" t="shared"/>
        <v>1</v>
      </c>
      <c r="AU1717">
        <f si="278" t="shared"/>
        <v>3</v>
      </c>
      <c r="AV1717">
        <f si="279" t="shared"/>
        <v>1</v>
      </c>
      <c r="AW1717">
        <f si="280" t="shared"/>
        <v>3</v>
      </c>
    </row>
    <row r="1718" spans="30:49" x14ac:dyDescent="0.25">
      <c r="AD1718">
        <v>1717</v>
      </c>
      <c r="AE1718" t="str">
        <f>VLOOKUP(Sheet1!B1740,Sheet2!$H$2:$J$300,3,FALSE)</f>
        <v>PHI</v>
      </c>
      <c r="AF1718" t="str">
        <f>VLOOKUP(Sheet1!C1740,Sheet2!$H$2:$J$300,3,FALSE)</f>
        <v>MIN</v>
      </c>
      <c r="AG1718" t="str">
        <f>VLOOKUP(Sheet1!D1740,Sheet2!$H$2:$J$300,3,FALSE)</f>
        <v>UTA</v>
      </c>
      <c r="AH1718" t="str">
        <f>VLOOKUP(Sheet1!E1740,Sheet2!$H$2:$J$300,3,FALSE)</f>
        <v>PHI</v>
      </c>
      <c r="AI1718" t="str">
        <f>VLOOKUP(Sheet1!F1740,Sheet2!$H$2:$J$300,3,FALSE)</f>
        <v>PHO</v>
      </c>
      <c r="AJ1718" t="str">
        <f>VLOOKUP(Sheet1!G1740,Sheet2!$H$2:$J$300,3,FALSE)</f>
        <v>ATL</v>
      </c>
      <c r="AK1718" t="str">
        <f>VLOOKUP(Sheet1!H1740,Sheet2!$H$2:$J$300,3,FALSE)</f>
        <v>SAC</v>
      </c>
      <c r="AL1718" t="str">
        <f>VLOOKUP(Sheet1!I1740,Sheet2!$H$2:$J$300,3,FALSE)</f>
        <v>PHO</v>
      </c>
      <c r="AM1718" t="str">
        <f>VLOOKUP(Sheet1!J1740,Sheet2!$H$2:$J$300,3,FALSE)</f>
        <v>SAC</v>
      </c>
      <c r="AN1718">
        <f si="271" t="shared"/>
        <v>2</v>
      </c>
      <c r="AO1718">
        <f si="272" t="shared"/>
        <v>1</v>
      </c>
      <c r="AP1718">
        <f si="273" t="shared"/>
        <v>1</v>
      </c>
      <c r="AQ1718">
        <f si="274" t="shared"/>
        <v>2</v>
      </c>
      <c r="AR1718">
        <f si="275" t="shared"/>
        <v>2</v>
      </c>
      <c r="AS1718">
        <f si="276" t="shared"/>
        <v>1</v>
      </c>
      <c r="AT1718">
        <f si="277" t="shared"/>
        <v>2</v>
      </c>
      <c r="AU1718">
        <f si="278" t="shared"/>
        <v>2</v>
      </c>
      <c r="AV1718">
        <f si="279" t="shared"/>
        <v>2</v>
      </c>
      <c r="AW1718">
        <f si="280" t="shared"/>
        <v>2</v>
      </c>
    </row>
    <row r="1719" spans="30:49" x14ac:dyDescent="0.25">
      <c r="AD1719">
        <v>1718</v>
      </c>
      <c r="AE1719" t="str">
        <f>VLOOKUP(Sheet1!B1741,Sheet2!$H$2:$J$300,3,FALSE)</f>
        <v>ATL</v>
      </c>
      <c r="AF1719" t="str">
        <f>VLOOKUP(Sheet1!C1741,Sheet2!$H$2:$J$300,3,FALSE)</f>
        <v>PHI</v>
      </c>
      <c r="AG1719" t="str">
        <f>VLOOKUP(Sheet1!D1741,Sheet2!$H$2:$J$300,3,FALSE)</f>
        <v>PHO</v>
      </c>
      <c r="AH1719" t="str">
        <f>VLOOKUP(Sheet1!E1741,Sheet2!$H$2:$J$300,3,FALSE)</f>
        <v>DEN</v>
      </c>
      <c r="AI1719" t="str">
        <f>VLOOKUP(Sheet1!F1741,Sheet2!$H$2:$J$300,3,FALSE)</f>
        <v>DEN</v>
      </c>
      <c r="AJ1719" t="str">
        <f>VLOOKUP(Sheet1!G1741,Sheet2!$H$2:$J$300,3,FALSE)</f>
        <v>PHO</v>
      </c>
      <c r="AK1719" t="str">
        <f>VLOOKUP(Sheet1!H1741,Sheet2!$H$2:$J$300,3,FALSE)</f>
        <v>PHO</v>
      </c>
      <c r="AL1719" t="str">
        <f>VLOOKUP(Sheet1!I1741,Sheet2!$H$2:$J$300,3,FALSE)</f>
        <v>DEN</v>
      </c>
      <c r="AM1719" t="str">
        <f>VLOOKUP(Sheet1!J1741,Sheet2!$H$2:$J$300,3,FALSE)</f>
        <v>PHI</v>
      </c>
      <c r="AN1719">
        <f si="271" t="shared"/>
        <v>1</v>
      </c>
      <c r="AO1719">
        <f si="272" t="shared"/>
        <v>2</v>
      </c>
      <c r="AP1719">
        <f si="273" t="shared"/>
        <v>3</v>
      </c>
      <c r="AQ1719">
        <f si="274" t="shared"/>
        <v>3</v>
      </c>
      <c r="AR1719">
        <f si="275" t="shared"/>
        <v>3</v>
      </c>
      <c r="AS1719">
        <f si="276" t="shared"/>
        <v>3</v>
      </c>
      <c r="AT1719">
        <f si="277" t="shared"/>
        <v>3</v>
      </c>
      <c r="AU1719">
        <f si="278" t="shared"/>
        <v>3</v>
      </c>
      <c r="AV1719">
        <f si="279" t="shared"/>
        <v>2</v>
      </c>
      <c r="AW1719">
        <f si="280" t="shared"/>
        <v>3</v>
      </c>
    </row>
    <row r="1720" spans="30:49" x14ac:dyDescent="0.25">
      <c r="AD1720">
        <v>1719</v>
      </c>
      <c r="AE1720" t="str">
        <f>VLOOKUP(Sheet1!B1742,Sheet2!$H$2:$J$300,3,FALSE)</f>
        <v>PHI</v>
      </c>
      <c r="AF1720" t="str">
        <f>VLOOKUP(Sheet1!C1742,Sheet2!$H$2:$J$300,3,FALSE)</f>
        <v>PHO</v>
      </c>
      <c r="AG1720" t="str">
        <f>VLOOKUP(Sheet1!D1742,Sheet2!$H$2:$J$300,3,FALSE)</f>
        <v>PHO</v>
      </c>
      <c r="AH1720" t="str">
        <f>VLOOKUP(Sheet1!E1742,Sheet2!$H$2:$J$300,3,FALSE)</f>
        <v>DEN</v>
      </c>
      <c r="AI1720" t="str">
        <f>VLOOKUP(Sheet1!F1742,Sheet2!$H$2:$J$300,3,FALSE)</f>
        <v>DEN</v>
      </c>
      <c r="AJ1720" t="str">
        <f>VLOOKUP(Sheet1!G1742,Sheet2!$H$2:$J$300,3,FALSE)</f>
        <v>PHI</v>
      </c>
      <c r="AK1720" t="str">
        <f>VLOOKUP(Sheet1!H1742,Sheet2!$H$2:$J$300,3,FALSE)</f>
        <v>HOU</v>
      </c>
      <c r="AL1720" t="str">
        <f>VLOOKUP(Sheet1!I1742,Sheet2!$H$2:$J$300,3,FALSE)</f>
        <v>DEN</v>
      </c>
      <c r="AM1720" t="str">
        <f>VLOOKUP(Sheet1!J1742,Sheet2!$H$2:$J$300,3,FALSE)</f>
        <v>UTA</v>
      </c>
      <c r="AN1720">
        <f si="271" t="shared"/>
        <v>2</v>
      </c>
      <c r="AO1720">
        <f si="272" t="shared"/>
        <v>2</v>
      </c>
      <c r="AP1720">
        <f si="273" t="shared"/>
        <v>2</v>
      </c>
      <c r="AQ1720">
        <f si="274" t="shared"/>
        <v>3</v>
      </c>
      <c r="AR1720">
        <f si="275" t="shared"/>
        <v>3</v>
      </c>
      <c r="AS1720">
        <f si="276" t="shared"/>
        <v>2</v>
      </c>
      <c r="AT1720">
        <f si="277" t="shared"/>
        <v>1</v>
      </c>
      <c r="AU1720">
        <f si="278" t="shared"/>
        <v>3</v>
      </c>
      <c r="AV1720">
        <f si="279" t="shared"/>
        <v>1</v>
      </c>
      <c r="AW1720">
        <f si="280" t="shared"/>
        <v>3</v>
      </c>
    </row>
    <row r="1721" spans="30:49" x14ac:dyDescent="0.25">
      <c r="AD1721">
        <v>1720</v>
      </c>
      <c r="AE1721" t="str">
        <f>VLOOKUP(Sheet1!B1743,Sheet2!$H$2:$J$300,3,FALSE)</f>
        <v>PHI</v>
      </c>
      <c r="AF1721" t="str">
        <f>VLOOKUP(Sheet1!C1743,Sheet2!$H$2:$J$300,3,FALSE)</f>
        <v>PHI</v>
      </c>
      <c r="AG1721" t="str">
        <f>VLOOKUP(Sheet1!D1743,Sheet2!$H$2:$J$300,3,FALSE)</f>
        <v>PHO</v>
      </c>
      <c r="AH1721" t="str">
        <f>VLOOKUP(Sheet1!E1743,Sheet2!$H$2:$J$300,3,FALSE)</f>
        <v>DEN</v>
      </c>
      <c r="AI1721" t="str">
        <f>VLOOKUP(Sheet1!F1743,Sheet2!$H$2:$J$300,3,FALSE)</f>
        <v>DEN</v>
      </c>
      <c r="AJ1721" t="str">
        <f>VLOOKUP(Sheet1!G1743,Sheet2!$H$2:$J$300,3,FALSE)</f>
        <v>ATL</v>
      </c>
      <c r="AK1721" t="str">
        <f>VLOOKUP(Sheet1!H1743,Sheet2!$H$2:$J$300,3,FALSE)</f>
        <v>ATL</v>
      </c>
      <c r="AL1721" t="str">
        <f>VLOOKUP(Sheet1!I1743,Sheet2!$H$2:$J$300,3,FALSE)</f>
        <v>MIN</v>
      </c>
      <c r="AM1721" t="str">
        <f>VLOOKUP(Sheet1!J1743,Sheet2!$H$2:$J$300,3,FALSE)</f>
        <v>MIN</v>
      </c>
      <c r="AN1721">
        <f si="271" t="shared"/>
        <v>2</v>
      </c>
      <c r="AO1721">
        <f si="272" t="shared"/>
        <v>2</v>
      </c>
      <c r="AP1721">
        <f si="273" t="shared"/>
        <v>1</v>
      </c>
      <c r="AQ1721">
        <f si="274" t="shared"/>
        <v>2</v>
      </c>
      <c r="AR1721">
        <f si="275" t="shared"/>
        <v>2</v>
      </c>
      <c r="AS1721">
        <f si="276" t="shared"/>
        <v>2</v>
      </c>
      <c r="AT1721">
        <f si="277" t="shared"/>
        <v>2</v>
      </c>
      <c r="AU1721">
        <f si="278" t="shared"/>
        <v>2</v>
      </c>
      <c r="AV1721">
        <f si="279" t="shared"/>
        <v>2</v>
      </c>
      <c r="AW1721">
        <f si="280" t="shared"/>
        <v>2</v>
      </c>
    </row>
    <row r="1722" spans="30:49" x14ac:dyDescent="0.25">
      <c r="AD1722">
        <v>1721</v>
      </c>
      <c r="AE1722" t="str">
        <f>VLOOKUP(Sheet1!B1744,Sheet2!$H$2:$J$300,3,FALSE)</f>
        <v>PHI</v>
      </c>
      <c r="AF1722" t="str">
        <f>VLOOKUP(Sheet1!C1744,Sheet2!$H$2:$J$300,3,FALSE)</f>
        <v>SAC</v>
      </c>
      <c r="AG1722" t="str">
        <f>VLOOKUP(Sheet1!D1744,Sheet2!$H$2:$J$300,3,FALSE)</f>
        <v>PHO</v>
      </c>
      <c r="AH1722" t="str">
        <f>VLOOKUP(Sheet1!E1744,Sheet2!$H$2:$J$300,3,FALSE)</f>
        <v>DEN</v>
      </c>
      <c r="AI1722" t="str">
        <f>VLOOKUP(Sheet1!F1744,Sheet2!$H$2:$J$300,3,FALSE)</f>
        <v>PHO</v>
      </c>
      <c r="AJ1722" t="str">
        <f>VLOOKUP(Sheet1!G1744,Sheet2!$H$2:$J$300,3,FALSE)</f>
        <v>MIN</v>
      </c>
      <c r="AK1722" t="str">
        <f>VLOOKUP(Sheet1!H1744,Sheet2!$H$2:$J$300,3,FALSE)</f>
        <v>SAC</v>
      </c>
      <c r="AL1722" t="str">
        <f>VLOOKUP(Sheet1!I1744,Sheet2!$H$2:$J$300,3,FALSE)</f>
        <v>DEN</v>
      </c>
      <c r="AM1722" t="str">
        <f>VLOOKUP(Sheet1!J1744,Sheet2!$H$2:$J$300,3,FALSE)</f>
        <v>UTA</v>
      </c>
      <c r="AN1722">
        <f si="271" t="shared"/>
        <v>1</v>
      </c>
      <c r="AO1722">
        <f si="272" t="shared"/>
        <v>2</v>
      </c>
      <c r="AP1722">
        <f si="273" t="shared"/>
        <v>2</v>
      </c>
      <c r="AQ1722">
        <f si="274" t="shared"/>
        <v>2</v>
      </c>
      <c r="AR1722">
        <f si="275" t="shared"/>
        <v>2</v>
      </c>
      <c r="AS1722">
        <f si="276" t="shared"/>
        <v>1</v>
      </c>
      <c r="AT1722">
        <f si="277" t="shared"/>
        <v>2</v>
      </c>
      <c r="AU1722">
        <f si="278" t="shared"/>
        <v>2</v>
      </c>
      <c r="AV1722">
        <f si="279" t="shared"/>
        <v>1</v>
      </c>
      <c r="AW1722">
        <f si="280" t="shared"/>
        <v>2</v>
      </c>
    </row>
    <row r="1723" spans="30:49" x14ac:dyDescent="0.25">
      <c r="AD1723">
        <v>1722</v>
      </c>
      <c r="AE1723" t="str">
        <f>VLOOKUP(Sheet1!B1745,Sheet2!$H$2:$J$300,3,FALSE)</f>
        <v>PHI</v>
      </c>
      <c r="AF1723" t="str">
        <f>VLOOKUP(Sheet1!C1745,Sheet2!$H$2:$J$300,3,FALSE)</f>
        <v>SAC</v>
      </c>
      <c r="AG1723" t="str">
        <f>VLOOKUP(Sheet1!D1745,Sheet2!$H$2:$J$300,3,FALSE)</f>
        <v>PHI</v>
      </c>
      <c r="AH1723" t="str">
        <f>VLOOKUP(Sheet1!E1745,Sheet2!$H$2:$J$300,3,FALSE)</f>
        <v>DEN</v>
      </c>
      <c r="AI1723" t="str">
        <f>VLOOKUP(Sheet1!F1745,Sheet2!$H$2:$J$300,3,FALSE)</f>
        <v>PHO</v>
      </c>
      <c r="AJ1723" t="str">
        <f>VLOOKUP(Sheet1!G1745,Sheet2!$H$2:$J$300,3,FALSE)</f>
        <v>ATL</v>
      </c>
      <c r="AK1723" t="str">
        <f>VLOOKUP(Sheet1!H1745,Sheet2!$H$2:$J$300,3,FALSE)</f>
        <v>PHO</v>
      </c>
      <c r="AL1723" t="str">
        <f>VLOOKUP(Sheet1!I1745,Sheet2!$H$2:$J$300,3,FALSE)</f>
        <v>DEN</v>
      </c>
      <c r="AM1723" t="str">
        <f>VLOOKUP(Sheet1!J1745,Sheet2!$H$2:$J$300,3,FALSE)</f>
        <v>UTA</v>
      </c>
      <c r="AN1723">
        <f si="271" t="shared"/>
        <v>2</v>
      </c>
      <c r="AO1723">
        <f si="272" t="shared"/>
        <v>1</v>
      </c>
      <c r="AP1723">
        <f si="273" t="shared"/>
        <v>2</v>
      </c>
      <c r="AQ1723">
        <f si="274" t="shared"/>
        <v>2</v>
      </c>
      <c r="AR1723">
        <f si="275" t="shared"/>
        <v>2</v>
      </c>
      <c r="AS1723">
        <f si="276" t="shared"/>
        <v>1</v>
      </c>
      <c r="AT1723">
        <f si="277" t="shared"/>
        <v>2</v>
      </c>
      <c r="AU1723">
        <f si="278" t="shared"/>
        <v>2</v>
      </c>
      <c r="AV1723">
        <f si="279" t="shared"/>
        <v>1</v>
      </c>
      <c r="AW1723">
        <f si="280" t="shared"/>
        <v>2</v>
      </c>
    </row>
    <row r="1724" spans="30:49" x14ac:dyDescent="0.25">
      <c r="AD1724">
        <v>1723</v>
      </c>
      <c r="AE1724" t="str">
        <f>VLOOKUP(Sheet1!B1746,Sheet2!$H$2:$J$300,3,FALSE)</f>
        <v>PHI</v>
      </c>
      <c r="AF1724" t="str">
        <f>VLOOKUP(Sheet1!C1746,Sheet2!$H$2:$J$300,3,FALSE)</f>
        <v>PHO</v>
      </c>
      <c r="AG1724" t="str">
        <f>VLOOKUP(Sheet1!D1746,Sheet2!$H$2:$J$300,3,FALSE)</f>
        <v>PHO</v>
      </c>
      <c r="AH1724" t="str">
        <f>VLOOKUP(Sheet1!E1746,Sheet2!$H$2:$J$300,3,FALSE)</f>
        <v>DEN</v>
      </c>
      <c r="AI1724" t="str">
        <f>VLOOKUP(Sheet1!F1746,Sheet2!$H$2:$J$300,3,FALSE)</f>
        <v>PHO</v>
      </c>
      <c r="AJ1724" t="str">
        <f>VLOOKUP(Sheet1!G1746,Sheet2!$H$2:$J$300,3,FALSE)</f>
        <v>ATL</v>
      </c>
      <c r="AK1724" t="str">
        <f>VLOOKUP(Sheet1!H1746,Sheet2!$H$2:$J$300,3,FALSE)</f>
        <v>ATL</v>
      </c>
      <c r="AL1724" t="str">
        <f>VLOOKUP(Sheet1!I1746,Sheet2!$H$2:$J$300,3,FALSE)</f>
        <v>DEN</v>
      </c>
      <c r="AM1724" t="str">
        <f>VLOOKUP(Sheet1!J1746,Sheet2!$H$2:$J$300,3,FALSE)</f>
        <v>UTA</v>
      </c>
      <c r="AN1724">
        <f si="271" t="shared"/>
        <v>1</v>
      </c>
      <c r="AO1724">
        <f si="272" t="shared"/>
        <v>3</v>
      </c>
      <c r="AP1724">
        <f si="273" t="shared"/>
        <v>3</v>
      </c>
      <c r="AQ1724">
        <f si="274" t="shared"/>
        <v>2</v>
      </c>
      <c r="AR1724">
        <f si="275" t="shared"/>
        <v>3</v>
      </c>
      <c r="AS1724">
        <f si="276" t="shared"/>
        <v>2</v>
      </c>
      <c r="AT1724">
        <f si="277" t="shared"/>
        <v>2</v>
      </c>
      <c r="AU1724">
        <f si="278" t="shared"/>
        <v>2</v>
      </c>
      <c r="AV1724">
        <f si="279" t="shared"/>
        <v>1</v>
      </c>
      <c r="AW1724">
        <f si="280" t="shared"/>
        <v>3</v>
      </c>
    </row>
    <row r="1725" spans="30:49" x14ac:dyDescent="0.25">
      <c r="AD1725">
        <v>1724</v>
      </c>
      <c r="AE1725" t="str">
        <f>VLOOKUP(Sheet1!B1747,Sheet2!$H$2:$J$300,3,FALSE)</f>
        <v>PHI</v>
      </c>
      <c r="AF1725" t="str">
        <f>VLOOKUP(Sheet1!C1747,Sheet2!$H$2:$J$300,3,FALSE)</f>
        <v>ATL</v>
      </c>
      <c r="AG1725" t="str">
        <f>VLOOKUP(Sheet1!D1747,Sheet2!$H$2:$J$300,3,FALSE)</f>
        <v>HOU</v>
      </c>
      <c r="AH1725" t="str">
        <f>VLOOKUP(Sheet1!E1747,Sheet2!$H$2:$J$300,3,FALSE)</f>
        <v>DEN</v>
      </c>
      <c r="AI1725" t="str">
        <f>VLOOKUP(Sheet1!F1747,Sheet2!$H$2:$J$300,3,FALSE)</f>
        <v>UTA</v>
      </c>
      <c r="AJ1725" t="str">
        <f>VLOOKUP(Sheet1!G1747,Sheet2!$H$2:$J$300,3,FALSE)</f>
        <v>PHI</v>
      </c>
      <c r="AK1725" t="str">
        <f>VLOOKUP(Sheet1!H1747,Sheet2!$H$2:$J$300,3,FALSE)</f>
        <v>ATL</v>
      </c>
      <c r="AL1725" t="str">
        <f>VLOOKUP(Sheet1!I1747,Sheet2!$H$2:$J$300,3,FALSE)</f>
        <v>PHO</v>
      </c>
      <c r="AM1725" t="str">
        <f>VLOOKUP(Sheet1!J1747,Sheet2!$H$2:$J$300,3,FALSE)</f>
        <v>PHO</v>
      </c>
      <c r="AN1725">
        <f si="271" t="shared"/>
        <v>2</v>
      </c>
      <c r="AO1725">
        <f si="272" t="shared"/>
        <v>2</v>
      </c>
      <c r="AP1725">
        <f si="273" t="shared"/>
        <v>1</v>
      </c>
      <c r="AQ1725">
        <f si="274" t="shared"/>
        <v>1</v>
      </c>
      <c r="AR1725">
        <f si="275" t="shared"/>
        <v>1</v>
      </c>
      <c r="AS1725">
        <f si="276" t="shared"/>
        <v>2</v>
      </c>
      <c r="AT1725">
        <f si="277" t="shared"/>
        <v>2</v>
      </c>
      <c r="AU1725">
        <f si="278" t="shared"/>
        <v>2</v>
      </c>
      <c r="AV1725">
        <f si="279" t="shared"/>
        <v>2</v>
      </c>
      <c r="AW1725">
        <f si="280" t="shared"/>
        <v>2</v>
      </c>
    </row>
    <row r="1726" spans="30:49" x14ac:dyDescent="0.25">
      <c r="AD1726">
        <v>1725</v>
      </c>
      <c r="AE1726" t="str">
        <f>VLOOKUP(Sheet1!B1748,Sheet2!$H$2:$J$300,3,FALSE)</f>
        <v>PHI</v>
      </c>
      <c r="AF1726" t="str">
        <f>VLOOKUP(Sheet1!C1748,Sheet2!$H$2:$J$300,3,FALSE)</f>
        <v>UTA</v>
      </c>
      <c r="AG1726" t="str">
        <f>VLOOKUP(Sheet1!D1748,Sheet2!$H$2:$J$300,3,FALSE)</f>
        <v>PHO</v>
      </c>
      <c r="AH1726" t="str">
        <f>VLOOKUP(Sheet1!E1748,Sheet2!$H$2:$J$300,3,FALSE)</f>
        <v>DEN</v>
      </c>
      <c r="AI1726" t="str">
        <f>VLOOKUP(Sheet1!F1748,Sheet2!$H$2:$J$300,3,FALSE)</f>
        <v>PHO</v>
      </c>
      <c r="AJ1726" t="str">
        <f>VLOOKUP(Sheet1!G1748,Sheet2!$H$2:$J$300,3,FALSE)</f>
        <v>HOU</v>
      </c>
      <c r="AK1726" t="str">
        <f>VLOOKUP(Sheet1!H1748,Sheet2!$H$2:$J$300,3,FALSE)</f>
        <v>HOU</v>
      </c>
      <c r="AL1726" t="str">
        <f>VLOOKUP(Sheet1!I1748,Sheet2!$H$2:$J$300,3,FALSE)</f>
        <v>HOU</v>
      </c>
      <c r="AM1726" t="str">
        <f>VLOOKUP(Sheet1!J1748,Sheet2!$H$2:$J$300,3,FALSE)</f>
        <v>UTA</v>
      </c>
      <c r="AN1726">
        <f si="271" t="shared"/>
        <v>1</v>
      </c>
      <c r="AO1726">
        <f si="272" t="shared"/>
        <v>2</v>
      </c>
      <c r="AP1726">
        <f si="273" t="shared"/>
        <v>2</v>
      </c>
      <c r="AQ1726">
        <f si="274" t="shared"/>
        <v>1</v>
      </c>
      <c r="AR1726">
        <f si="275" t="shared"/>
        <v>2</v>
      </c>
      <c r="AS1726">
        <f si="276" t="shared"/>
        <v>3</v>
      </c>
      <c r="AT1726">
        <f si="277" t="shared"/>
        <v>3</v>
      </c>
      <c r="AU1726">
        <f si="278" t="shared"/>
        <v>3</v>
      </c>
      <c r="AV1726">
        <f si="279" t="shared"/>
        <v>2</v>
      </c>
      <c r="AW1726">
        <f si="280" t="shared"/>
        <v>3</v>
      </c>
    </row>
    <row r="1727" spans="30:49" x14ac:dyDescent="0.25">
      <c r="AD1727">
        <v>1726</v>
      </c>
      <c r="AE1727" t="str">
        <f>VLOOKUP(Sheet1!B1749,Sheet2!$H$2:$J$300,3,FALSE)</f>
        <v>SAC</v>
      </c>
      <c r="AF1727" t="str">
        <f>VLOOKUP(Sheet1!C1749,Sheet2!$H$2:$J$300,3,FALSE)</f>
        <v>MIN</v>
      </c>
      <c r="AG1727" t="str">
        <f>VLOOKUP(Sheet1!D1749,Sheet2!$H$2:$J$300,3,FALSE)</f>
        <v>HOU</v>
      </c>
      <c r="AH1727" t="str">
        <f>VLOOKUP(Sheet1!E1749,Sheet2!$H$2:$J$300,3,FALSE)</f>
        <v>DEN</v>
      </c>
      <c r="AI1727" t="str">
        <f>VLOOKUP(Sheet1!F1749,Sheet2!$H$2:$J$300,3,FALSE)</f>
        <v>PHO</v>
      </c>
      <c r="AJ1727" t="str">
        <f>VLOOKUP(Sheet1!G1749,Sheet2!$H$2:$J$300,3,FALSE)</f>
        <v>UTA</v>
      </c>
      <c r="AK1727" t="str">
        <f>VLOOKUP(Sheet1!H1749,Sheet2!$H$2:$J$300,3,FALSE)</f>
        <v>DEN</v>
      </c>
      <c r="AL1727" t="str">
        <f>VLOOKUP(Sheet1!I1749,Sheet2!$H$2:$J$300,3,FALSE)</f>
        <v>DEN</v>
      </c>
      <c r="AM1727" t="str">
        <f>VLOOKUP(Sheet1!J1749,Sheet2!$H$2:$J$300,3,FALSE)</f>
        <v>UTA</v>
      </c>
      <c r="AN1727">
        <f si="271" t="shared"/>
        <v>1</v>
      </c>
      <c r="AO1727">
        <f si="272" t="shared"/>
        <v>1</v>
      </c>
      <c r="AP1727">
        <f si="273" t="shared"/>
        <v>1</v>
      </c>
      <c r="AQ1727">
        <f si="274" t="shared"/>
        <v>3</v>
      </c>
      <c r="AR1727">
        <f si="275" t="shared"/>
        <v>1</v>
      </c>
      <c r="AS1727">
        <f si="276" t="shared"/>
        <v>2</v>
      </c>
      <c r="AT1727">
        <f si="277" t="shared"/>
        <v>3</v>
      </c>
      <c r="AU1727">
        <f si="278" t="shared"/>
        <v>3</v>
      </c>
      <c r="AV1727">
        <f si="279" t="shared"/>
        <v>2</v>
      </c>
      <c r="AW1727">
        <f si="280" t="shared"/>
        <v>3</v>
      </c>
    </row>
    <row r="1728" spans="30:49" x14ac:dyDescent="0.25">
      <c r="AD1728">
        <v>1727</v>
      </c>
      <c r="AE1728" t="str">
        <f>VLOOKUP(Sheet1!B1750,Sheet2!$H$2:$J$300,3,FALSE)</f>
        <v>PHI</v>
      </c>
      <c r="AF1728" t="str">
        <f>VLOOKUP(Sheet1!C1750,Sheet2!$H$2:$J$300,3,FALSE)</f>
        <v>SAC</v>
      </c>
      <c r="AG1728" t="str">
        <f>VLOOKUP(Sheet1!D1750,Sheet2!$H$2:$J$300,3,FALSE)</f>
        <v>PHO</v>
      </c>
      <c r="AH1728" t="str">
        <f>VLOOKUP(Sheet1!E1750,Sheet2!$H$2:$J$300,3,FALSE)</f>
        <v>MIN</v>
      </c>
      <c r="AI1728" t="str">
        <f>VLOOKUP(Sheet1!F1750,Sheet2!$H$2:$J$300,3,FALSE)</f>
        <v>PHO</v>
      </c>
      <c r="AJ1728" t="str">
        <f>VLOOKUP(Sheet1!G1750,Sheet2!$H$2:$J$300,3,FALSE)</f>
        <v>MIN</v>
      </c>
      <c r="AK1728" t="str">
        <f>VLOOKUP(Sheet1!H1750,Sheet2!$H$2:$J$300,3,FALSE)</f>
        <v>PHO</v>
      </c>
      <c r="AL1728" t="str">
        <f>VLOOKUP(Sheet1!I1750,Sheet2!$H$2:$J$300,3,FALSE)</f>
        <v>DEN</v>
      </c>
      <c r="AM1728" t="str">
        <f>VLOOKUP(Sheet1!J1750,Sheet2!$H$2:$J$300,3,FALSE)</f>
        <v>UTA</v>
      </c>
      <c r="AN1728">
        <f si="271" t="shared"/>
        <v>1</v>
      </c>
      <c r="AO1728">
        <f si="272" t="shared"/>
        <v>1</v>
      </c>
      <c r="AP1728">
        <f si="273" t="shared"/>
        <v>3</v>
      </c>
      <c r="AQ1728">
        <f si="274" t="shared"/>
        <v>2</v>
      </c>
      <c r="AR1728">
        <f si="275" t="shared"/>
        <v>3</v>
      </c>
      <c r="AS1728">
        <f si="276" t="shared"/>
        <v>2</v>
      </c>
      <c r="AT1728">
        <f si="277" t="shared"/>
        <v>3</v>
      </c>
      <c r="AU1728">
        <f si="278" t="shared"/>
        <v>1</v>
      </c>
      <c r="AV1728">
        <f si="279" t="shared"/>
        <v>1</v>
      </c>
      <c r="AW1728">
        <f si="280" t="shared"/>
        <v>3</v>
      </c>
    </row>
    <row r="1729" spans="30:49" x14ac:dyDescent="0.25">
      <c r="AD1729">
        <v>1728</v>
      </c>
      <c r="AE1729" t="str">
        <f>VLOOKUP(Sheet1!B1751,Sheet2!$H$2:$J$300,3,FALSE)</f>
        <v>PHI</v>
      </c>
      <c r="AF1729" t="str">
        <f>VLOOKUP(Sheet1!C1751,Sheet2!$H$2:$J$300,3,FALSE)</f>
        <v>ATL</v>
      </c>
      <c r="AG1729" t="str">
        <f>VLOOKUP(Sheet1!D1751,Sheet2!$H$2:$J$300,3,FALSE)</f>
        <v>PHO</v>
      </c>
      <c r="AH1729" t="str">
        <f>VLOOKUP(Sheet1!E1751,Sheet2!$H$2:$J$300,3,FALSE)</f>
        <v>DEN</v>
      </c>
      <c r="AI1729" t="str">
        <f>VLOOKUP(Sheet1!F1751,Sheet2!$H$2:$J$300,3,FALSE)</f>
        <v>PHO</v>
      </c>
      <c r="AJ1729" t="str">
        <f>VLOOKUP(Sheet1!G1751,Sheet2!$H$2:$J$300,3,FALSE)</f>
        <v>UTA</v>
      </c>
      <c r="AK1729" t="str">
        <f>VLOOKUP(Sheet1!H1751,Sheet2!$H$2:$J$300,3,FALSE)</f>
        <v>ATL</v>
      </c>
      <c r="AL1729" t="str">
        <f>VLOOKUP(Sheet1!I1751,Sheet2!$H$2:$J$300,3,FALSE)</f>
        <v>ATL</v>
      </c>
      <c r="AM1729" t="str">
        <f>VLOOKUP(Sheet1!J1751,Sheet2!$H$2:$J$300,3,FALSE)</f>
        <v>MIN</v>
      </c>
      <c r="AN1729">
        <f si="271" t="shared"/>
        <v>1</v>
      </c>
      <c r="AO1729">
        <f si="272" t="shared"/>
        <v>3</v>
      </c>
      <c r="AP1729">
        <f si="273" t="shared"/>
        <v>2</v>
      </c>
      <c r="AQ1729">
        <f si="274" t="shared"/>
        <v>1</v>
      </c>
      <c r="AR1729">
        <f si="275" t="shared"/>
        <v>2</v>
      </c>
      <c r="AS1729">
        <f si="276" t="shared"/>
        <v>1</v>
      </c>
      <c r="AT1729">
        <f si="277" t="shared"/>
        <v>3</v>
      </c>
      <c r="AU1729">
        <f si="278" t="shared"/>
        <v>3</v>
      </c>
      <c r="AV1729">
        <f si="279" t="shared"/>
        <v>1</v>
      </c>
      <c r="AW1729">
        <f si="280" t="shared"/>
        <v>3</v>
      </c>
    </row>
    <row r="1730" spans="30:49" x14ac:dyDescent="0.25">
      <c r="AD1730">
        <v>1729</v>
      </c>
      <c r="AE1730" t="str">
        <f>VLOOKUP(Sheet1!B1752,Sheet2!$H$2:$J$300,3,FALSE)</f>
        <v>PHI</v>
      </c>
      <c r="AF1730" t="str">
        <f>VLOOKUP(Sheet1!C1752,Sheet2!$H$2:$J$300,3,FALSE)</f>
        <v>PHI</v>
      </c>
      <c r="AG1730" t="str">
        <f>VLOOKUP(Sheet1!D1752,Sheet2!$H$2:$J$300,3,FALSE)</f>
        <v>PHO</v>
      </c>
      <c r="AH1730" t="str">
        <f>VLOOKUP(Sheet1!E1752,Sheet2!$H$2:$J$300,3,FALSE)</f>
        <v>DEN</v>
      </c>
      <c r="AI1730" t="str">
        <f>VLOOKUP(Sheet1!F1752,Sheet2!$H$2:$J$300,3,FALSE)</f>
        <v>PHO</v>
      </c>
      <c r="AJ1730" t="str">
        <f>VLOOKUP(Sheet1!G1752,Sheet2!$H$2:$J$300,3,FALSE)</f>
        <v>UTA</v>
      </c>
      <c r="AK1730" t="str">
        <f>VLOOKUP(Sheet1!H1752,Sheet2!$H$2:$J$300,3,FALSE)</f>
        <v>ATL</v>
      </c>
      <c r="AL1730" t="str">
        <f>VLOOKUP(Sheet1!I1752,Sheet2!$H$2:$J$300,3,FALSE)</f>
        <v>PHO</v>
      </c>
      <c r="AM1730" t="str">
        <f>VLOOKUP(Sheet1!J1752,Sheet2!$H$2:$J$300,3,FALSE)</f>
        <v>DEN</v>
      </c>
      <c r="AN1730">
        <f si="271" t="shared"/>
        <v>2</v>
      </c>
      <c r="AO1730">
        <f si="272" t="shared"/>
        <v>2</v>
      </c>
      <c r="AP1730">
        <f si="273" t="shared"/>
        <v>3</v>
      </c>
      <c r="AQ1730">
        <f si="274" t="shared"/>
        <v>2</v>
      </c>
      <c r="AR1730">
        <f si="275" t="shared"/>
        <v>3</v>
      </c>
      <c r="AS1730">
        <f si="276" t="shared"/>
        <v>1</v>
      </c>
      <c r="AT1730">
        <f si="277" t="shared"/>
        <v>1</v>
      </c>
      <c r="AU1730">
        <f si="278" t="shared"/>
        <v>3</v>
      </c>
      <c r="AV1730">
        <f si="279" t="shared"/>
        <v>2</v>
      </c>
      <c r="AW1730">
        <f si="280" t="shared"/>
        <v>3</v>
      </c>
    </row>
    <row r="1731" spans="30:49" x14ac:dyDescent="0.25">
      <c r="AD1731">
        <v>1730</v>
      </c>
      <c r="AE1731" t="str">
        <f>VLOOKUP(Sheet1!B1753,Sheet2!$H$2:$J$300,3,FALSE)</f>
        <v>SAC</v>
      </c>
      <c r="AF1731" t="str">
        <f>VLOOKUP(Sheet1!C1753,Sheet2!$H$2:$J$300,3,FALSE)</f>
        <v>UTA</v>
      </c>
      <c r="AG1731" t="str">
        <f>VLOOKUP(Sheet1!D1753,Sheet2!$H$2:$J$300,3,FALSE)</f>
        <v>PHO</v>
      </c>
      <c r="AH1731" t="str">
        <f>VLOOKUP(Sheet1!E1753,Sheet2!$H$2:$J$300,3,FALSE)</f>
        <v>DEN</v>
      </c>
      <c r="AI1731" t="str">
        <f>VLOOKUP(Sheet1!F1753,Sheet2!$H$2:$J$300,3,FALSE)</f>
        <v>ATL</v>
      </c>
      <c r="AJ1731" t="str">
        <f>VLOOKUP(Sheet1!G1753,Sheet2!$H$2:$J$300,3,FALSE)</f>
        <v>HOU</v>
      </c>
      <c r="AK1731" t="str">
        <f>VLOOKUP(Sheet1!H1753,Sheet2!$H$2:$J$300,3,FALSE)</f>
        <v>ATL</v>
      </c>
      <c r="AL1731" t="str">
        <f>VLOOKUP(Sheet1!I1753,Sheet2!$H$2:$J$300,3,FALSE)</f>
        <v>PHO</v>
      </c>
      <c r="AM1731" t="str">
        <f>VLOOKUP(Sheet1!J1753,Sheet2!$H$2:$J$300,3,FALSE)</f>
        <v>DEN</v>
      </c>
      <c r="AN1731">
        <f si="271" t="shared"/>
        <v>1</v>
      </c>
      <c r="AO1731">
        <f si="272" t="shared"/>
        <v>1</v>
      </c>
      <c r="AP1731">
        <f si="273" t="shared"/>
        <v>2</v>
      </c>
      <c r="AQ1731">
        <f si="274" t="shared"/>
        <v>2</v>
      </c>
      <c r="AR1731">
        <f si="275" t="shared"/>
        <v>2</v>
      </c>
      <c r="AS1731">
        <f si="276" t="shared"/>
        <v>1</v>
      </c>
      <c r="AT1731">
        <f si="277" t="shared"/>
        <v>2</v>
      </c>
      <c r="AU1731">
        <f si="278" t="shared"/>
        <v>2</v>
      </c>
      <c r="AV1731">
        <f si="279" t="shared"/>
        <v>2</v>
      </c>
      <c r="AW1731">
        <f si="280" t="shared"/>
        <v>2</v>
      </c>
    </row>
    <row r="1732" spans="30:49" x14ac:dyDescent="0.25">
      <c r="AD1732">
        <v>1731</v>
      </c>
      <c r="AE1732" t="str">
        <f>VLOOKUP(Sheet1!B1754,Sheet2!$H$2:$J$300,3,FALSE)</f>
        <v>PHI</v>
      </c>
      <c r="AF1732" t="str">
        <f>VLOOKUP(Sheet1!C1754,Sheet2!$H$2:$J$300,3,FALSE)</f>
        <v>UTA</v>
      </c>
      <c r="AG1732" t="str">
        <f>VLOOKUP(Sheet1!D1754,Sheet2!$H$2:$J$300,3,FALSE)</f>
        <v>PHO</v>
      </c>
      <c r="AH1732" t="str">
        <f>VLOOKUP(Sheet1!E1754,Sheet2!$H$2:$J$300,3,FALSE)</f>
        <v>DEN</v>
      </c>
      <c r="AI1732" t="str">
        <f>VLOOKUP(Sheet1!F1754,Sheet2!$H$2:$J$300,3,FALSE)</f>
        <v>UTA</v>
      </c>
      <c r="AJ1732" t="str">
        <f>VLOOKUP(Sheet1!G1754,Sheet2!$H$2:$J$300,3,FALSE)</f>
        <v>UTA</v>
      </c>
      <c r="AK1732" t="str">
        <f>VLOOKUP(Sheet1!H1754,Sheet2!$H$2:$J$300,3,FALSE)</f>
        <v>DEN</v>
      </c>
      <c r="AL1732" t="str">
        <f>VLOOKUP(Sheet1!I1754,Sheet2!$H$2:$J$300,3,FALSE)</f>
        <v>DEN</v>
      </c>
      <c r="AM1732" t="str">
        <f>VLOOKUP(Sheet1!J1754,Sheet2!$H$2:$J$300,3,FALSE)</f>
        <v>PHI</v>
      </c>
      <c r="AN1732">
        <f si="271" t="shared"/>
        <v>2</v>
      </c>
      <c r="AO1732">
        <f si="272" t="shared"/>
        <v>3</v>
      </c>
      <c r="AP1732">
        <f si="273" t="shared"/>
        <v>1</v>
      </c>
      <c r="AQ1732">
        <f si="274" t="shared"/>
        <v>3</v>
      </c>
      <c r="AR1732">
        <f si="275" t="shared"/>
        <v>3</v>
      </c>
      <c r="AS1732">
        <f si="276" t="shared"/>
        <v>3</v>
      </c>
      <c r="AT1732">
        <f si="277" t="shared"/>
        <v>3</v>
      </c>
      <c r="AU1732">
        <f si="278" t="shared"/>
        <v>3</v>
      </c>
      <c r="AV1732">
        <f si="279" t="shared"/>
        <v>2</v>
      </c>
      <c r="AW1732">
        <f si="280" t="shared"/>
        <v>3</v>
      </c>
    </row>
    <row r="1733" spans="30:49" x14ac:dyDescent="0.25">
      <c r="AD1733">
        <v>1732</v>
      </c>
      <c r="AE1733" t="str">
        <f>VLOOKUP(Sheet1!B1755,Sheet2!$H$2:$J$300,3,FALSE)</f>
        <v>PHI</v>
      </c>
      <c r="AF1733" t="str">
        <f>VLOOKUP(Sheet1!C1755,Sheet2!$H$2:$J$300,3,FALSE)</f>
        <v>ATL</v>
      </c>
      <c r="AG1733" t="str">
        <f>VLOOKUP(Sheet1!D1755,Sheet2!$H$2:$J$300,3,FALSE)</f>
        <v>PHO</v>
      </c>
      <c r="AH1733" t="str">
        <f>VLOOKUP(Sheet1!E1755,Sheet2!$H$2:$J$300,3,FALSE)</f>
        <v>DEN</v>
      </c>
      <c r="AI1733" t="str">
        <f>VLOOKUP(Sheet1!F1755,Sheet2!$H$2:$J$300,3,FALSE)</f>
        <v>PHO</v>
      </c>
      <c r="AJ1733" t="str">
        <f>VLOOKUP(Sheet1!G1755,Sheet2!$H$2:$J$300,3,FALSE)</f>
        <v>ATL</v>
      </c>
      <c r="AK1733" t="str">
        <f>VLOOKUP(Sheet1!H1755,Sheet2!$H$2:$J$300,3,FALSE)</f>
        <v>DEN</v>
      </c>
      <c r="AL1733" t="str">
        <f>VLOOKUP(Sheet1!I1755,Sheet2!$H$2:$J$300,3,FALSE)</f>
        <v>DEN</v>
      </c>
      <c r="AM1733" t="str">
        <f>VLOOKUP(Sheet1!J1755,Sheet2!$H$2:$J$300,3,FALSE)</f>
        <v>MIN</v>
      </c>
      <c r="AN1733">
        <f si="271" t="shared"/>
        <v>1</v>
      </c>
      <c r="AO1733">
        <f si="272" t="shared"/>
        <v>2</v>
      </c>
      <c r="AP1733">
        <f si="273" t="shared"/>
        <v>2</v>
      </c>
      <c r="AQ1733">
        <f si="274" t="shared"/>
        <v>3</v>
      </c>
      <c r="AR1733">
        <f si="275" t="shared"/>
        <v>2</v>
      </c>
      <c r="AS1733">
        <f si="276" t="shared"/>
        <v>2</v>
      </c>
      <c r="AT1733">
        <f si="277" t="shared"/>
        <v>3</v>
      </c>
      <c r="AU1733">
        <f si="278" t="shared"/>
        <v>3</v>
      </c>
      <c r="AV1733">
        <f si="279" t="shared"/>
        <v>1</v>
      </c>
      <c r="AW1733">
        <f si="280" t="shared"/>
        <v>3</v>
      </c>
    </row>
    <row r="1734" spans="30:49" x14ac:dyDescent="0.25">
      <c r="AD1734">
        <v>1733</v>
      </c>
      <c r="AE1734" t="str">
        <f>VLOOKUP(Sheet1!B1756,Sheet2!$H$2:$J$300,3,FALSE)</f>
        <v>PHI</v>
      </c>
      <c r="AF1734" t="str">
        <f>VLOOKUP(Sheet1!C1756,Sheet2!$H$2:$J$300,3,FALSE)</f>
        <v>UTA</v>
      </c>
      <c r="AG1734" t="str">
        <f>VLOOKUP(Sheet1!D1756,Sheet2!$H$2:$J$300,3,FALSE)</f>
        <v>HOU</v>
      </c>
      <c r="AH1734" t="str">
        <f>VLOOKUP(Sheet1!E1756,Sheet2!$H$2:$J$300,3,FALSE)</f>
        <v>DEN</v>
      </c>
      <c r="AI1734" t="str">
        <f>VLOOKUP(Sheet1!F1756,Sheet2!$H$2:$J$300,3,FALSE)</f>
        <v>PHI</v>
      </c>
      <c r="AJ1734" t="str">
        <f>VLOOKUP(Sheet1!G1756,Sheet2!$H$2:$J$300,3,FALSE)</f>
        <v>UTA</v>
      </c>
      <c r="AK1734" t="str">
        <f>VLOOKUP(Sheet1!H1756,Sheet2!$H$2:$J$300,3,FALSE)</f>
        <v>PHO</v>
      </c>
      <c r="AL1734" t="str">
        <f>VLOOKUP(Sheet1!I1756,Sheet2!$H$2:$J$300,3,FALSE)</f>
        <v>DEN</v>
      </c>
      <c r="AM1734" t="str">
        <f>VLOOKUP(Sheet1!J1756,Sheet2!$H$2:$J$300,3,FALSE)</f>
        <v>PHO</v>
      </c>
      <c r="AN1734">
        <f si="271" t="shared"/>
        <v>2</v>
      </c>
      <c r="AO1734">
        <f si="272" t="shared"/>
        <v>2</v>
      </c>
      <c r="AP1734">
        <f si="273" t="shared"/>
        <v>1</v>
      </c>
      <c r="AQ1734">
        <f si="274" t="shared"/>
        <v>2</v>
      </c>
      <c r="AR1734">
        <f si="275" t="shared"/>
        <v>2</v>
      </c>
      <c r="AS1734">
        <f si="276" t="shared"/>
        <v>2</v>
      </c>
      <c r="AT1734">
        <f si="277" t="shared"/>
        <v>2</v>
      </c>
      <c r="AU1734">
        <f si="278" t="shared"/>
        <v>2</v>
      </c>
      <c r="AV1734">
        <f si="279" t="shared"/>
        <v>2</v>
      </c>
      <c r="AW1734">
        <f si="280" t="shared"/>
        <v>2</v>
      </c>
    </row>
    <row r="1735" spans="30:49" x14ac:dyDescent="0.25">
      <c r="AD1735">
        <v>1734</v>
      </c>
      <c r="AE1735" t="str">
        <f>VLOOKUP(Sheet1!B1757,Sheet2!$H$2:$J$300,3,FALSE)</f>
        <v>PHI</v>
      </c>
      <c r="AF1735" t="str">
        <f>VLOOKUP(Sheet1!C1757,Sheet2!$H$2:$J$300,3,FALSE)</f>
        <v>MIN</v>
      </c>
      <c r="AG1735" t="str">
        <f>VLOOKUP(Sheet1!D1757,Sheet2!$H$2:$J$300,3,FALSE)</f>
        <v>PHI</v>
      </c>
      <c r="AH1735" t="str">
        <f>VLOOKUP(Sheet1!E1757,Sheet2!$H$2:$J$300,3,FALSE)</f>
        <v>DEN</v>
      </c>
      <c r="AI1735" t="str">
        <f>VLOOKUP(Sheet1!F1757,Sheet2!$H$2:$J$300,3,FALSE)</f>
        <v>DEN</v>
      </c>
      <c r="AJ1735" t="str">
        <f>VLOOKUP(Sheet1!G1757,Sheet2!$H$2:$J$300,3,FALSE)</f>
        <v>ATL</v>
      </c>
      <c r="AK1735" t="str">
        <f>VLOOKUP(Sheet1!H1757,Sheet2!$H$2:$J$300,3,FALSE)</f>
        <v>SAC</v>
      </c>
      <c r="AL1735" t="str">
        <f>VLOOKUP(Sheet1!I1757,Sheet2!$H$2:$J$300,3,FALSE)</f>
        <v>DEN</v>
      </c>
      <c r="AM1735" t="str">
        <f>VLOOKUP(Sheet1!J1757,Sheet2!$H$2:$J$300,3,FALSE)</f>
        <v>MIN</v>
      </c>
      <c r="AN1735">
        <f si="271" t="shared"/>
        <v>2</v>
      </c>
      <c r="AO1735">
        <f si="272" t="shared"/>
        <v>2</v>
      </c>
      <c r="AP1735">
        <f si="273" t="shared"/>
        <v>2</v>
      </c>
      <c r="AQ1735">
        <f si="274" t="shared"/>
        <v>3</v>
      </c>
      <c r="AR1735">
        <f si="275" t="shared"/>
        <v>3</v>
      </c>
      <c r="AS1735">
        <f si="276" t="shared"/>
        <v>1</v>
      </c>
      <c r="AT1735">
        <f si="277" t="shared"/>
        <v>1</v>
      </c>
      <c r="AU1735">
        <f si="278" t="shared"/>
        <v>3</v>
      </c>
      <c r="AV1735">
        <f si="279" t="shared"/>
        <v>2</v>
      </c>
      <c r="AW1735">
        <f si="280" t="shared"/>
        <v>3</v>
      </c>
    </row>
    <row r="1736" spans="30:49" x14ac:dyDescent="0.25">
      <c r="AD1736">
        <v>1735</v>
      </c>
      <c r="AE1736" t="str">
        <f>VLOOKUP(Sheet1!B1758,Sheet2!$H$2:$J$300,3,FALSE)</f>
        <v>PHI</v>
      </c>
      <c r="AF1736" t="str">
        <f>VLOOKUP(Sheet1!C1758,Sheet2!$H$2:$J$300,3,FALSE)</f>
        <v>SAC</v>
      </c>
      <c r="AG1736" t="str">
        <f>VLOOKUP(Sheet1!D1758,Sheet2!$H$2:$J$300,3,FALSE)</f>
        <v>DEN</v>
      </c>
      <c r="AH1736" t="str">
        <f>VLOOKUP(Sheet1!E1758,Sheet2!$H$2:$J$300,3,FALSE)</f>
        <v>DEN</v>
      </c>
      <c r="AI1736" t="str">
        <f>VLOOKUP(Sheet1!F1758,Sheet2!$H$2:$J$300,3,FALSE)</f>
        <v>UTA</v>
      </c>
      <c r="AJ1736" t="str">
        <f>VLOOKUP(Sheet1!G1758,Sheet2!$H$2:$J$300,3,FALSE)</f>
        <v>PHI</v>
      </c>
      <c r="AK1736" t="str">
        <f>VLOOKUP(Sheet1!H1758,Sheet2!$H$2:$J$300,3,FALSE)</f>
        <v>HOU</v>
      </c>
      <c r="AL1736" t="str">
        <f>VLOOKUP(Sheet1!I1758,Sheet2!$H$2:$J$300,3,FALSE)</f>
        <v>DEN</v>
      </c>
      <c r="AM1736" t="str">
        <f>VLOOKUP(Sheet1!J1758,Sheet2!$H$2:$J$300,3,FALSE)</f>
        <v>PHI</v>
      </c>
      <c r="AN1736">
        <f si="271" t="shared"/>
        <v>3</v>
      </c>
      <c r="AO1736">
        <f si="272" t="shared"/>
        <v>1</v>
      </c>
      <c r="AP1736">
        <f si="273" t="shared"/>
        <v>3</v>
      </c>
      <c r="AQ1736">
        <f si="274" t="shared"/>
        <v>3</v>
      </c>
      <c r="AR1736">
        <f si="275" t="shared"/>
        <v>1</v>
      </c>
      <c r="AS1736">
        <f si="276" t="shared"/>
        <v>3</v>
      </c>
      <c r="AT1736">
        <f si="277" t="shared"/>
        <v>1</v>
      </c>
      <c r="AU1736">
        <f si="278" t="shared"/>
        <v>3</v>
      </c>
      <c r="AV1736">
        <f si="279" t="shared"/>
        <v>3</v>
      </c>
      <c r="AW1736">
        <f si="280" t="shared"/>
        <v>3</v>
      </c>
    </row>
    <row r="1737" spans="30:49" x14ac:dyDescent="0.25">
      <c r="AD1737">
        <v>1736</v>
      </c>
      <c r="AE1737" t="str">
        <f>VLOOKUP(Sheet1!B1759,Sheet2!$H$2:$J$300,3,FALSE)</f>
        <v>PHI</v>
      </c>
      <c r="AF1737" t="str">
        <f>VLOOKUP(Sheet1!C1759,Sheet2!$H$2:$J$300,3,FALSE)</f>
        <v>MIN</v>
      </c>
      <c r="AG1737" t="str">
        <f>VLOOKUP(Sheet1!D1759,Sheet2!$H$2:$J$300,3,FALSE)</f>
        <v>PHI</v>
      </c>
      <c r="AH1737" t="str">
        <f>VLOOKUP(Sheet1!E1759,Sheet2!$H$2:$J$300,3,FALSE)</f>
        <v>DEN</v>
      </c>
      <c r="AI1737" t="str">
        <f>VLOOKUP(Sheet1!F1759,Sheet2!$H$2:$J$300,3,FALSE)</f>
        <v>DEN</v>
      </c>
      <c r="AJ1737" t="str">
        <f>VLOOKUP(Sheet1!G1759,Sheet2!$H$2:$J$300,3,FALSE)</f>
        <v>ATL</v>
      </c>
      <c r="AK1737" t="str">
        <f>VLOOKUP(Sheet1!H1759,Sheet2!$H$2:$J$300,3,FALSE)</f>
        <v>PHO</v>
      </c>
      <c r="AL1737" t="str">
        <f>VLOOKUP(Sheet1!I1759,Sheet2!$H$2:$J$300,3,FALSE)</f>
        <v>DEN</v>
      </c>
      <c r="AM1737" t="str">
        <f>VLOOKUP(Sheet1!J1759,Sheet2!$H$2:$J$300,3,FALSE)</f>
        <v>MIN</v>
      </c>
      <c r="AN1737">
        <f si="271" t="shared"/>
        <v>2</v>
      </c>
      <c r="AO1737">
        <f si="272" t="shared"/>
        <v>2</v>
      </c>
      <c r="AP1737">
        <f si="273" t="shared"/>
        <v>2</v>
      </c>
      <c r="AQ1737">
        <f si="274" t="shared"/>
        <v>3</v>
      </c>
      <c r="AR1737">
        <f si="275" t="shared"/>
        <v>3</v>
      </c>
      <c r="AS1737">
        <f si="276" t="shared"/>
        <v>1</v>
      </c>
      <c r="AT1737">
        <f si="277" t="shared"/>
        <v>1</v>
      </c>
      <c r="AU1737">
        <f si="278" t="shared"/>
        <v>3</v>
      </c>
      <c r="AV1737">
        <f si="279" t="shared"/>
        <v>2</v>
      </c>
      <c r="AW1737">
        <f si="280" t="shared"/>
        <v>3</v>
      </c>
    </row>
    <row r="1738" spans="30:49" x14ac:dyDescent="0.25">
      <c r="AD1738">
        <v>1737</v>
      </c>
      <c r="AE1738" t="str">
        <f>VLOOKUP(Sheet1!B1760,Sheet2!$H$2:$J$300,3,FALSE)</f>
        <v>SAC</v>
      </c>
      <c r="AF1738" t="str">
        <f>VLOOKUP(Sheet1!C1760,Sheet2!$H$2:$J$300,3,FALSE)</f>
        <v>MIN</v>
      </c>
      <c r="AG1738" t="str">
        <f>VLOOKUP(Sheet1!D1760,Sheet2!$H$2:$J$300,3,FALSE)</f>
        <v>PHI</v>
      </c>
      <c r="AH1738" t="str">
        <f>VLOOKUP(Sheet1!E1760,Sheet2!$H$2:$J$300,3,FALSE)</f>
        <v>DEN</v>
      </c>
      <c r="AI1738" t="str">
        <f>VLOOKUP(Sheet1!F1760,Sheet2!$H$2:$J$300,3,FALSE)</f>
        <v>DEN</v>
      </c>
      <c r="AJ1738" t="str">
        <f>VLOOKUP(Sheet1!G1760,Sheet2!$H$2:$J$300,3,FALSE)</f>
        <v>ATL</v>
      </c>
      <c r="AK1738" t="str">
        <f>VLOOKUP(Sheet1!H1760,Sheet2!$H$2:$J$300,3,FALSE)</f>
        <v>HOU</v>
      </c>
      <c r="AL1738" t="str">
        <f>VLOOKUP(Sheet1!I1760,Sheet2!$H$2:$J$300,3,FALSE)</f>
        <v>ATL</v>
      </c>
      <c r="AM1738" t="str">
        <f>VLOOKUP(Sheet1!J1760,Sheet2!$H$2:$J$300,3,FALSE)</f>
        <v>MIN</v>
      </c>
      <c r="AN1738">
        <f si="271" t="shared"/>
        <v>1</v>
      </c>
      <c r="AO1738">
        <f si="272" t="shared"/>
        <v>2</v>
      </c>
      <c r="AP1738">
        <f si="273" t="shared"/>
        <v>1</v>
      </c>
      <c r="AQ1738">
        <f si="274" t="shared"/>
        <v>2</v>
      </c>
      <c r="AR1738">
        <f si="275" t="shared"/>
        <v>2</v>
      </c>
      <c r="AS1738">
        <f si="276" t="shared"/>
        <v>2</v>
      </c>
      <c r="AT1738">
        <f si="277" t="shared"/>
        <v>1</v>
      </c>
      <c r="AU1738">
        <f si="278" t="shared"/>
        <v>2</v>
      </c>
      <c r="AV1738">
        <f si="279" t="shared"/>
        <v>2</v>
      </c>
      <c r="AW1738">
        <f si="280" t="shared"/>
        <v>2</v>
      </c>
    </row>
    <row r="1739" spans="30:49" x14ac:dyDescent="0.25">
      <c r="AD1739">
        <v>1738</v>
      </c>
      <c r="AE1739" t="str">
        <f>VLOOKUP(Sheet1!B1761,Sheet2!$H$2:$J$300,3,FALSE)</f>
        <v>PHI</v>
      </c>
      <c r="AF1739" t="str">
        <f>VLOOKUP(Sheet1!C1761,Sheet2!$H$2:$J$300,3,FALSE)</f>
        <v>ATL</v>
      </c>
      <c r="AG1739" t="str">
        <f>VLOOKUP(Sheet1!D1761,Sheet2!$H$2:$J$300,3,FALSE)</f>
        <v>PHO</v>
      </c>
      <c r="AH1739" t="str">
        <f>VLOOKUP(Sheet1!E1761,Sheet2!$H$2:$J$300,3,FALSE)</f>
        <v>HOU</v>
      </c>
      <c r="AI1739" t="str">
        <f>VLOOKUP(Sheet1!F1761,Sheet2!$H$2:$J$300,3,FALSE)</f>
        <v>PHO</v>
      </c>
      <c r="AJ1739" t="str">
        <f>VLOOKUP(Sheet1!G1761,Sheet2!$H$2:$J$300,3,FALSE)</f>
        <v>PHO</v>
      </c>
      <c r="AK1739" t="str">
        <f>VLOOKUP(Sheet1!H1761,Sheet2!$H$2:$J$300,3,FALSE)</f>
        <v>ATL</v>
      </c>
      <c r="AL1739" t="str">
        <f>VLOOKUP(Sheet1!I1761,Sheet2!$H$2:$J$300,3,FALSE)</f>
        <v>SAC</v>
      </c>
      <c r="AM1739" t="str">
        <f>VLOOKUP(Sheet1!J1761,Sheet2!$H$2:$J$300,3,FALSE)</f>
        <v>UTA</v>
      </c>
      <c r="AN1739">
        <f si="271" t="shared"/>
        <v>1</v>
      </c>
      <c r="AO1739">
        <f si="272" t="shared"/>
        <v>2</v>
      </c>
      <c r="AP1739">
        <f si="273" t="shared"/>
        <v>3</v>
      </c>
      <c r="AQ1739">
        <f si="274" t="shared"/>
        <v>1</v>
      </c>
      <c r="AR1739">
        <f si="275" t="shared"/>
        <v>3</v>
      </c>
      <c r="AS1739">
        <f si="276" t="shared"/>
        <v>3</v>
      </c>
      <c r="AT1739">
        <f si="277" t="shared"/>
        <v>2</v>
      </c>
      <c r="AU1739">
        <f si="278" t="shared"/>
        <v>1</v>
      </c>
      <c r="AV1739">
        <f si="279" t="shared"/>
        <v>1</v>
      </c>
      <c r="AW1739">
        <f si="280" t="shared"/>
        <v>3</v>
      </c>
    </row>
    <row r="1740" spans="30:49" x14ac:dyDescent="0.25">
      <c r="AD1740">
        <v>1739</v>
      </c>
      <c r="AE1740" t="str">
        <f>VLOOKUP(Sheet1!B1762,Sheet2!$H$2:$J$300,3,FALSE)</f>
        <v>PHI</v>
      </c>
      <c r="AF1740" t="str">
        <f>VLOOKUP(Sheet1!C1762,Sheet2!$H$2:$J$300,3,FALSE)</f>
        <v>UTA</v>
      </c>
      <c r="AG1740" t="str">
        <f>VLOOKUP(Sheet1!D1762,Sheet2!$H$2:$J$300,3,FALSE)</f>
        <v>PHI</v>
      </c>
      <c r="AH1740" t="str">
        <f>VLOOKUP(Sheet1!E1762,Sheet2!$H$2:$J$300,3,FALSE)</f>
        <v>HOU</v>
      </c>
      <c r="AI1740" t="str">
        <f>VLOOKUP(Sheet1!F1762,Sheet2!$H$2:$J$300,3,FALSE)</f>
        <v>PHO</v>
      </c>
      <c r="AJ1740" t="str">
        <f>VLOOKUP(Sheet1!G1762,Sheet2!$H$2:$J$300,3,FALSE)</f>
        <v>MIN</v>
      </c>
      <c r="AK1740" t="str">
        <f>VLOOKUP(Sheet1!H1762,Sheet2!$H$2:$J$300,3,FALSE)</f>
        <v>PHO</v>
      </c>
      <c r="AL1740" t="str">
        <f>VLOOKUP(Sheet1!I1762,Sheet2!$H$2:$J$300,3,FALSE)</f>
        <v>DEN</v>
      </c>
      <c r="AM1740" t="str">
        <f>VLOOKUP(Sheet1!J1762,Sheet2!$H$2:$J$300,3,FALSE)</f>
        <v>UTA</v>
      </c>
      <c r="AN1740">
        <f si="271" t="shared"/>
        <v>2</v>
      </c>
      <c r="AO1740">
        <f si="272" t="shared"/>
        <v>2</v>
      </c>
      <c r="AP1740">
        <f si="273" t="shared"/>
        <v>2</v>
      </c>
      <c r="AQ1740">
        <f si="274" t="shared"/>
        <v>1</v>
      </c>
      <c r="AR1740">
        <f si="275" t="shared"/>
        <v>2</v>
      </c>
      <c r="AS1740">
        <f si="276" t="shared"/>
        <v>1</v>
      </c>
      <c r="AT1740">
        <f si="277" t="shared"/>
        <v>2</v>
      </c>
      <c r="AU1740">
        <f si="278" t="shared"/>
        <v>1</v>
      </c>
      <c r="AV1740">
        <f si="279" t="shared"/>
        <v>2</v>
      </c>
      <c r="AW1740">
        <f si="280" t="shared"/>
        <v>2</v>
      </c>
    </row>
    <row r="1741" spans="30:49" x14ac:dyDescent="0.25">
      <c r="AD1741">
        <v>1740</v>
      </c>
      <c r="AE1741" t="str">
        <f>VLOOKUP(Sheet1!B1763,Sheet2!$H$2:$J$300,3,FALSE)</f>
        <v>PHI</v>
      </c>
      <c r="AF1741" t="str">
        <f>VLOOKUP(Sheet1!C1763,Sheet2!$H$2:$J$300,3,FALSE)</f>
        <v>UTA</v>
      </c>
      <c r="AG1741" t="str">
        <f>VLOOKUP(Sheet1!D1763,Sheet2!$H$2:$J$300,3,FALSE)</f>
        <v>PHI</v>
      </c>
      <c r="AH1741" t="str">
        <f>VLOOKUP(Sheet1!E1763,Sheet2!$H$2:$J$300,3,FALSE)</f>
        <v>DEN</v>
      </c>
      <c r="AI1741" t="str">
        <f>VLOOKUP(Sheet1!F1763,Sheet2!$H$2:$J$300,3,FALSE)</f>
        <v>PHO</v>
      </c>
      <c r="AJ1741" t="str">
        <f>VLOOKUP(Sheet1!G1763,Sheet2!$H$2:$J$300,3,FALSE)</f>
        <v>HOU</v>
      </c>
      <c r="AK1741" t="str">
        <f>VLOOKUP(Sheet1!H1763,Sheet2!$H$2:$J$300,3,FALSE)</f>
        <v>PHO</v>
      </c>
      <c r="AL1741" t="str">
        <f>VLOOKUP(Sheet1!I1763,Sheet2!$H$2:$J$300,3,FALSE)</f>
        <v>PHI</v>
      </c>
      <c r="AM1741" t="str">
        <f>VLOOKUP(Sheet1!J1763,Sheet2!$H$2:$J$300,3,FALSE)</f>
        <v>DEN</v>
      </c>
      <c r="AN1741">
        <f si="271" t="shared"/>
        <v>3</v>
      </c>
      <c r="AO1741">
        <f si="272" t="shared"/>
        <v>1</v>
      </c>
      <c r="AP1741">
        <f si="273" t="shared"/>
        <v>3</v>
      </c>
      <c r="AQ1741">
        <f si="274" t="shared"/>
        <v>2</v>
      </c>
      <c r="AR1741">
        <f si="275" t="shared"/>
        <v>2</v>
      </c>
      <c r="AS1741">
        <f si="276" t="shared"/>
        <v>1</v>
      </c>
      <c r="AT1741">
        <f si="277" t="shared"/>
        <v>2</v>
      </c>
      <c r="AU1741">
        <f si="278" t="shared"/>
        <v>3</v>
      </c>
      <c r="AV1741">
        <f si="279" t="shared"/>
        <v>2</v>
      </c>
      <c r="AW1741">
        <f si="280" t="shared"/>
        <v>3</v>
      </c>
    </row>
    <row r="1742" spans="30:49" x14ac:dyDescent="0.25">
      <c r="AD1742">
        <v>1741</v>
      </c>
      <c r="AE1742" t="str">
        <f>VLOOKUP(Sheet1!B1764,Sheet2!$H$2:$J$300,3,FALSE)</f>
        <v>UTA</v>
      </c>
      <c r="AF1742" t="str">
        <f>VLOOKUP(Sheet1!C1764,Sheet2!$H$2:$J$300,3,FALSE)</f>
        <v>PHI</v>
      </c>
      <c r="AG1742" t="str">
        <f>VLOOKUP(Sheet1!D1764,Sheet2!$H$2:$J$300,3,FALSE)</f>
        <v>PHO</v>
      </c>
      <c r="AH1742" t="str">
        <f>VLOOKUP(Sheet1!E1764,Sheet2!$H$2:$J$300,3,FALSE)</f>
        <v>PHI</v>
      </c>
      <c r="AI1742" t="str">
        <f>VLOOKUP(Sheet1!F1764,Sheet2!$H$2:$J$300,3,FALSE)</f>
        <v>PHO</v>
      </c>
      <c r="AJ1742" t="str">
        <f>VLOOKUP(Sheet1!G1764,Sheet2!$H$2:$J$300,3,FALSE)</f>
        <v>UTA</v>
      </c>
      <c r="AK1742" t="str">
        <f>VLOOKUP(Sheet1!H1764,Sheet2!$H$2:$J$300,3,FALSE)</f>
        <v>HOU</v>
      </c>
      <c r="AL1742" t="str">
        <f>VLOOKUP(Sheet1!I1764,Sheet2!$H$2:$J$300,3,FALSE)</f>
        <v>PHO</v>
      </c>
      <c r="AM1742" t="str">
        <f>VLOOKUP(Sheet1!J1764,Sheet2!$H$2:$J$300,3,FALSE)</f>
        <v>UTA</v>
      </c>
      <c r="AN1742">
        <f si="271" t="shared"/>
        <v>3</v>
      </c>
      <c r="AO1742">
        <f si="272" t="shared"/>
        <v>2</v>
      </c>
      <c r="AP1742">
        <f si="273" t="shared"/>
        <v>3</v>
      </c>
      <c r="AQ1742">
        <f si="274" t="shared"/>
        <v>2</v>
      </c>
      <c r="AR1742">
        <f si="275" t="shared"/>
        <v>3</v>
      </c>
      <c r="AS1742">
        <f si="276" t="shared"/>
        <v>3</v>
      </c>
      <c r="AT1742">
        <f si="277" t="shared"/>
        <v>1</v>
      </c>
      <c r="AU1742">
        <f si="278" t="shared"/>
        <v>3</v>
      </c>
      <c r="AV1742">
        <f si="279" t="shared"/>
        <v>3</v>
      </c>
      <c r="AW1742">
        <f si="280" t="shared"/>
        <v>3</v>
      </c>
    </row>
    <row r="1743" spans="30:49" x14ac:dyDescent="0.25">
      <c r="AD1743">
        <v>1742</v>
      </c>
      <c r="AE1743" t="str">
        <f>VLOOKUP(Sheet1!B1765,Sheet2!$H$2:$J$300,3,FALSE)</f>
        <v>PHI</v>
      </c>
      <c r="AF1743" t="str">
        <f>VLOOKUP(Sheet1!C1765,Sheet2!$H$2:$J$300,3,FALSE)</f>
        <v>SAC</v>
      </c>
      <c r="AG1743" t="str">
        <f>VLOOKUP(Sheet1!D1765,Sheet2!$H$2:$J$300,3,FALSE)</f>
        <v>PHO</v>
      </c>
      <c r="AH1743" t="str">
        <f>VLOOKUP(Sheet1!E1765,Sheet2!$H$2:$J$300,3,FALSE)</f>
        <v>DEN</v>
      </c>
      <c r="AI1743" t="str">
        <f>VLOOKUP(Sheet1!F1765,Sheet2!$H$2:$J$300,3,FALSE)</f>
        <v>HOU</v>
      </c>
      <c r="AJ1743" t="str">
        <f>VLOOKUP(Sheet1!G1765,Sheet2!$H$2:$J$300,3,FALSE)</f>
        <v>SAC</v>
      </c>
      <c r="AK1743" t="str">
        <f>VLOOKUP(Sheet1!H1765,Sheet2!$H$2:$J$300,3,FALSE)</f>
        <v>PHO</v>
      </c>
      <c r="AL1743" t="str">
        <f>VLOOKUP(Sheet1!I1765,Sheet2!$H$2:$J$300,3,FALSE)</f>
        <v>PHO</v>
      </c>
      <c r="AM1743" t="str">
        <f>VLOOKUP(Sheet1!J1765,Sheet2!$H$2:$J$300,3,FALSE)</f>
        <v>PHI</v>
      </c>
      <c r="AN1743">
        <f si="271" t="shared"/>
        <v>2</v>
      </c>
      <c r="AO1743">
        <f si="272" t="shared"/>
        <v>2</v>
      </c>
      <c r="AP1743">
        <f si="273" t="shared"/>
        <v>3</v>
      </c>
      <c r="AQ1743">
        <f si="274" t="shared"/>
        <v>1</v>
      </c>
      <c r="AR1743">
        <f si="275" t="shared"/>
        <v>1</v>
      </c>
      <c r="AS1743">
        <f si="276" t="shared"/>
        <v>2</v>
      </c>
      <c r="AT1743">
        <f si="277" t="shared"/>
        <v>3</v>
      </c>
      <c r="AU1743">
        <f si="278" t="shared"/>
        <v>3</v>
      </c>
      <c r="AV1743">
        <f si="279" t="shared"/>
        <v>2</v>
      </c>
      <c r="AW1743">
        <f si="280" t="shared"/>
        <v>3</v>
      </c>
    </row>
    <row r="1744" spans="30:49" x14ac:dyDescent="0.25">
      <c r="AD1744">
        <v>1743</v>
      </c>
      <c r="AE1744" t="str">
        <f>VLOOKUP(Sheet1!B1766,Sheet2!$H$2:$J$300,3,FALSE)</f>
        <v>PHI</v>
      </c>
      <c r="AF1744" t="str">
        <f>VLOOKUP(Sheet1!C1766,Sheet2!$H$2:$J$300,3,FALSE)</f>
        <v>PHO</v>
      </c>
      <c r="AG1744" t="str">
        <f>VLOOKUP(Sheet1!D1766,Sheet2!$H$2:$J$300,3,FALSE)</f>
        <v>PHO</v>
      </c>
      <c r="AH1744" t="str">
        <f>VLOOKUP(Sheet1!E1766,Sheet2!$H$2:$J$300,3,FALSE)</f>
        <v>DEN</v>
      </c>
      <c r="AI1744" t="str">
        <f>VLOOKUP(Sheet1!F1766,Sheet2!$H$2:$J$300,3,FALSE)</f>
        <v>HOU</v>
      </c>
      <c r="AJ1744" t="str">
        <f>VLOOKUP(Sheet1!G1766,Sheet2!$H$2:$J$300,3,FALSE)</f>
        <v>UTA</v>
      </c>
      <c r="AK1744" t="str">
        <f>VLOOKUP(Sheet1!H1766,Sheet2!$H$2:$J$300,3,FALSE)</f>
        <v>HOU</v>
      </c>
      <c r="AL1744" t="str">
        <f>VLOOKUP(Sheet1!I1766,Sheet2!$H$2:$J$300,3,FALSE)</f>
        <v>PHO</v>
      </c>
      <c r="AM1744" t="str">
        <f>VLOOKUP(Sheet1!J1766,Sheet2!$H$2:$J$300,3,FALSE)</f>
        <v>PHI</v>
      </c>
      <c r="AN1744">
        <f si="271" t="shared"/>
        <v>2</v>
      </c>
      <c r="AO1744">
        <f si="272" t="shared"/>
        <v>3</v>
      </c>
      <c r="AP1744">
        <f si="273" t="shared"/>
        <v>3</v>
      </c>
      <c r="AQ1744">
        <f si="274" t="shared"/>
        <v>1</v>
      </c>
      <c r="AR1744">
        <f si="275" t="shared"/>
        <v>2</v>
      </c>
      <c r="AS1744">
        <f si="276" t="shared"/>
        <v>1</v>
      </c>
      <c r="AT1744">
        <f si="277" t="shared"/>
        <v>2</v>
      </c>
      <c r="AU1744">
        <f si="278" t="shared"/>
        <v>3</v>
      </c>
      <c r="AV1744">
        <f si="279" t="shared"/>
        <v>2</v>
      </c>
      <c r="AW1744">
        <f si="280" t="shared"/>
        <v>3</v>
      </c>
    </row>
    <row r="1745" spans="30:49" x14ac:dyDescent="0.25">
      <c r="AD1745">
        <v>1744</v>
      </c>
      <c r="AE1745" t="str">
        <f>VLOOKUP(Sheet1!B1767,Sheet2!$H$2:$J$300,3,FALSE)</f>
        <v>PHI</v>
      </c>
      <c r="AF1745" t="str">
        <f>VLOOKUP(Sheet1!C1767,Sheet2!$H$2:$J$300,3,FALSE)</f>
        <v>SAC</v>
      </c>
      <c r="AG1745" t="str">
        <f>VLOOKUP(Sheet1!D1767,Sheet2!$H$2:$J$300,3,FALSE)</f>
        <v>PHO</v>
      </c>
      <c r="AH1745" t="str">
        <f>VLOOKUP(Sheet1!E1767,Sheet2!$H$2:$J$300,3,FALSE)</f>
        <v>DEN</v>
      </c>
      <c r="AI1745" t="str">
        <f>VLOOKUP(Sheet1!F1767,Sheet2!$H$2:$J$300,3,FALSE)</f>
        <v>PHO</v>
      </c>
      <c r="AJ1745" t="str">
        <f>VLOOKUP(Sheet1!G1767,Sheet2!$H$2:$J$300,3,FALSE)</f>
        <v>UTA</v>
      </c>
      <c r="AK1745" t="str">
        <f>VLOOKUP(Sheet1!H1767,Sheet2!$H$2:$J$300,3,FALSE)</f>
        <v>PHO</v>
      </c>
      <c r="AL1745" t="str">
        <f>VLOOKUP(Sheet1!I1767,Sheet2!$H$2:$J$300,3,FALSE)</f>
        <v>DEN</v>
      </c>
      <c r="AM1745" t="str">
        <f>VLOOKUP(Sheet1!J1767,Sheet2!$H$2:$J$300,3,FALSE)</f>
        <v>MIN</v>
      </c>
      <c r="AN1745">
        <f si="271" t="shared"/>
        <v>1</v>
      </c>
      <c r="AO1745">
        <f si="272" t="shared"/>
        <v>1</v>
      </c>
      <c r="AP1745">
        <f si="273" t="shared"/>
        <v>3</v>
      </c>
      <c r="AQ1745">
        <f si="274" t="shared"/>
        <v>2</v>
      </c>
      <c r="AR1745">
        <f si="275" t="shared"/>
        <v>3</v>
      </c>
      <c r="AS1745">
        <f si="276" t="shared"/>
        <v>1</v>
      </c>
      <c r="AT1745">
        <f si="277" t="shared"/>
        <v>3</v>
      </c>
      <c r="AU1745">
        <f si="278" t="shared"/>
        <v>2</v>
      </c>
      <c r="AV1745">
        <f si="279" t="shared"/>
        <v>1</v>
      </c>
      <c r="AW1745">
        <f si="280" t="shared"/>
        <v>3</v>
      </c>
    </row>
    <row r="1746" spans="30:49" x14ac:dyDescent="0.25">
      <c r="AD1746">
        <v>1745</v>
      </c>
      <c r="AE1746" t="str">
        <f>VLOOKUP(Sheet1!B1768,Sheet2!$H$2:$J$300,3,FALSE)</f>
        <v>PHI</v>
      </c>
      <c r="AF1746" t="str">
        <f>VLOOKUP(Sheet1!C1768,Sheet2!$H$2:$J$300,3,FALSE)</f>
        <v>PHI</v>
      </c>
      <c r="AG1746" t="str">
        <f>VLOOKUP(Sheet1!D1768,Sheet2!$H$2:$J$300,3,FALSE)</f>
        <v>PHI</v>
      </c>
      <c r="AH1746" t="str">
        <f>VLOOKUP(Sheet1!E1768,Sheet2!$H$2:$J$300,3,FALSE)</f>
        <v>DEN</v>
      </c>
      <c r="AI1746" t="str">
        <f>VLOOKUP(Sheet1!F1768,Sheet2!$H$2:$J$300,3,FALSE)</f>
        <v>PHO</v>
      </c>
      <c r="AJ1746" t="str">
        <f>VLOOKUP(Sheet1!G1768,Sheet2!$H$2:$J$300,3,FALSE)</f>
        <v>MIN</v>
      </c>
      <c r="AK1746" t="str">
        <f>VLOOKUP(Sheet1!H1768,Sheet2!$H$2:$J$300,3,FALSE)</f>
        <v>ATL</v>
      </c>
      <c r="AL1746" t="str">
        <f>VLOOKUP(Sheet1!I1768,Sheet2!$H$2:$J$300,3,FALSE)</f>
        <v>PHO</v>
      </c>
      <c r="AM1746" t="str">
        <f>VLOOKUP(Sheet1!J1768,Sheet2!$H$2:$J$300,3,FALSE)</f>
        <v>PHI</v>
      </c>
      <c r="AN1746">
        <f si="271" t="shared"/>
        <v>4</v>
      </c>
      <c r="AO1746">
        <f si="272" t="shared"/>
        <v>4</v>
      </c>
      <c r="AP1746">
        <f si="273" t="shared"/>
        <v>4</v>
      </c>
      <c r="AQ1746">
        <f si="274" t="shared"/>
        <v>1</v>
      </c>
      <c r="AR1746">
        <f si="275" t="shared"/>
        <v>2</v>
      </c>
      <c r="AS1746">
        <f si="276" t="shared"/>
        <v>1</v>
      </c>
      <c r="AT1746">
        <f si="277" t="shared"/>
        <v>1</v>
      </c>
      <c r="AU1746">
        <f si="278" t="shared"/>
        <v>2</v>
      </c>
      <c r="AV1746">
        <f si="279" t="shared"/>
        <v>4</v>
      </c>
      <c r="AW1746">
        <f si="280" t="shared"/>
        <v>4</v>
      </c>
    </row>
    <row r="1747" spans="30:49" x14ac:dyDescent="0.25">
      <c r="AD1747">
        <v>1746</v>
      </c>
      <c r="AE1747" t="str">
        <f>VLOOKUP(Sheet1!B1769,Sheet2!$H$2:$J$300,3,FALSE)</f>
        <v>PHI</v>
      </c>
      <c r="AF1747" t="str">
        <f>VLOOKUP(Sheet1!C1769,Sheet2!$H$2:$J$300,3,FALSE)</f>
        <v>PHO</v>
      </c>
      <c r="AG1747" t="str">
        <f>VLOOKUP(Sheet1!D1769,Sheet2!$H$2:$J$300,3,FALSE)</f>
        <v>UTA</v>
      </c>
      <c r="AH1747" t="str">
        <f>VLOOKUP(Sheet1!E1769,Sheet2!$H$2:$J$300,3,FALSE)</f>
        <v>PHO</v>
      </c>
      <c r="AI1747" t="str">
        <f>VLOOKUP(Sheet1!F1769,Sheet2!$H$2:$J$300,3,FALSE)</f>
        <v>UTA</v>
      </c>
      <c r="AJ1747" t="str">
        <f>VLOOKUP(Sheet1!G1769,Sheet2!$H$2:$J$300,3,FALSE)</f>
        <v>HOU</v>
      </c>
      <c r="AK1747" t="str">
        <f>VLOOKUP(Sheet1!H1769,Sheet2!$H$2:$J$300,3,FALSE)</f>
        <v>HOU</v>
      </c>
      <c r="AL1747" t="str">
        <f>VLOOKUP(Sheet1!I1769,Sheet2!$H$2:$J$300,3,FALSE)</f>
        <v>PHO</v>
      </c>
      <c r="AM1747" t="str">
        <f>VLOOKUP(Sheet1!J1769,Sheet2!$H$2:$J$300,3,FALSE)</f>
        <v>PHO</v>
      </c>
      <c r="AN1747">
        <f si="271" t="shared"/>
        <v>1</v>
      </c>
      <c r="AO1747">
        <f si="272" t="shared"/>
        <v>4</v>
      </c>
      <c r="AP1747">
        <f si="273" t="shared"/>
        <v>2</v>
      </c>
      <c r="AQ1747">
        <f si="274" t="shared"/>
        <v>4</v>
      </c>
      <c r="AR1747">
        <f si="275" t="shared"/>
        <v>2</v>
      </c>
      <c r="AS1747">
        <f si="276" t="shared"/>
        <v>2</v>
      </c>
      <c r="AT1747">
        <f si="277" t="shared"/>
        <v>2</v>
      </c>
      <c r="AU1747">
        <f si="278" t="shared"/>
        <v>4</v>
      </c>
      <c r="AV1747">
        <f si="279" t="shared"/>
        <v>4</v>
      </c>
      <c r="AW1747">
        <f si="280" t="shared"/>
        <v>4</v>
      </c>
    </row>
    <row r="1748" spans="30:49" x14ac:dyDescent="0.25">
      <c r="AD1748">
        <v>1747</v>
      </c>
      <c r="AE1748" t="str">
        <f>VLOOKUP(Sheet1!B1770,Sheet2!$H$2:$J$300,3,FALSE)</f>
        <v>UTA</v>
      </c>
      <c r="AF1748" t="str">
        <f>VLOOKUP(Sheet1!C1770,Sheet2!$H$2:$J$300,3,FALSE)</f>
        <v>ATL</v>
      </c>
      <c r="AG1748" t="str">
        <f>VLOOKUP(Sheet1!D1770,Sheet2!$H$2:$J$300,3,FALSE)</f>
        <v>HOU</v>
      </c>
      <c r="AH1748" t="str">
        <f>VLOOKUP(Sheet1!E1770,Sheet2!$H$2:$J$300,3,FALSE)</f>
        <v>PHI</v>
      </c>
      <c r="AI1748" t="str">
        <f>VLOOKUP(Sheet1!F1770,Sheet2!$H$2:$J$300,3,FALSE)</f>
        <v>PHI</v>
      </c>
      <c r="AJ1748" t="str">
        <f>VLOOKUP(Sheet1!G1770,Sheet2!$H$2:$J$300,3,FALSE)</f>
        <v>HOU</v>
      </c>
      <c r="AK1748" t="str">
        <f>VLOOKUP(Sheet1!H1770,Sheet2!$H$2:$J$300,3,FALSE)</f>
        <v>PHO</v>
      </c>
      <c r="AL1748" t="str">
        <f>VLOOKUP(Sheet1!I1770,Sheet2!$H$2:$J$300,3,FALSE)</f>
        <v>DEN</v>
      </c>
      <c r="AM1748" t="str">
        <f>VLOOKUP(Sheet1!J1770,Sheet2!$H$2:$J$300,3,FALSE)</f>
        <v>UTA</v>
      </c>
      <c r="AN1748">
        <f si="271" t="shared"/>
        <v>2</v>
      </c>
      <c r="AO1748">
        <f si="272" t="shared"/>
        <v>1</v>
      </c>
      <c r="AP1748">
        <f si="273" t="shared"/>
        <v>2</v>
      </c>
      <c r="AQ1748">
        <f si="274" t="shared"/>
        <v>2</v>
      </c>
      <c r="AR1748">
        <f si="275" t="shared"/>
        <v>2</v>
      </c>
      <c r="AS1748">
        <f si="276" t="shared"/>
        <v>2</v>
      </c>
      <c r="AT1748">
        <f si="277" t="shared"/>
        <v>1</v>
      </c>
      <c r="AU1748">
        <f si="278" t="shared"/>
        <v>1</v>
      </c>
      <c r="AV1748">
        <f si="279" t="shared"/>
        <v>2</v>
      </c>
      <c r="AW1748">
        <f si="280" t="shared"/>
        <v>2</v>
      </c>
    </row>
    <row r="1749" spans="30:49" x14ac:dyDescent="0.25">
      <c r="AD1749">
        <v>1748</v>
      </c>
      <c r="AE1749" t="str">
        <f>VLOOKUP(Sheet1!B1771,Sheet2!$H$2:$J$300,3,FALSE)</f>
        <v>PHI</v>
      </c>
      <c r="AF1749" t="str">
        <f>VLOOKUP(Sheet1!C1771,Sheet2!$H$2:$J$300,3,FALSE)</f>
        <v>ATL</v>
      </c>
      <c r="AG1749" t="str">
        <f>VLOOKUP(Sheet1!D1771,Sheet2!$H$2:$J$300,3,FALSE)</f>
        <v>SAC</v>
      </c>
      <c r="AH1749" t="str">
        <f>VLOOKUP(Sheet1!E1771,Sheet2!$H$2:$J$300,3,FALSE)</f>
        <v>DEN</v>
      </c>
      <c r="AI1749" t="str">
        <f>VLOOKUP(Sheet1!F1771,Sheet2!$H$2:$J$300,3,FALSE)</f>
        <v>PHO</v>
      </c>
      <c r="AJ1749" t="str">
        <f>VLOOKUP(Sheet1!G1771,Sheet2!$H$2:$J$300,3,FALSE)</f>
        <v>PHO</v>
      </c>
      <c r="AK1749" t="str">
        <f>VLOOKUP(Sheet1!H1771,Sheet2!$H$2:$J$300,3,FALSE)</f>
        <v>SAC</v>
      </c>
      <c r="AL1749" t="str">
        <f>VLOOKUP(Sheet1!I1771,Sheet2!$H$2:$J$300,3,FALSE)</f>
        <v>DEN</v>
      </c>
      <c r="AM1749" t="str">
        <f>VLOOKUP(Sheet1!J1771,Sheet2!$H$2:$J$300,3,FALSE)</f>
        <v>MIN</v>
      </c>
      <c r="AN1749">
        <f si="271" t="shared"/>
        <v>1</v>
      </c>
      <c r="AO1749">
        <f si="272" t="shared"/>
        <v>1</v>
      </c>
      <c r="AP1749">
        <f si="273" t="shared"/>
        <v>2</v>
      </c>
      <c r="AQ1749">
        <f si="274" t="shared"/>
        <v>2</v>
      </c>
      <c r="AR1749">
        <f si="275" t="shared"/>
        <v>2</v>
      </c>
      <c r="AS1749">
        <f si="276" t="shared"/>
        <v>2</v>
      </c>
      <c r="AT1749">
        <f si="277" t="shared"/>
        <v>2</v>
      </c>
      <c r="AU1749">
        <f si="278" t="shared"/>
        <v>2</v>
      </c>
      <c r="AV1749">
        <f si="279" t="shared"/>
        <v>1</v>
      </c>
      <c r="AW1749">
        <f si="280" t="shared"/>
        <v>2</v>
      </c>
    </row>
    <row r="1750" spans="30:49" x14ac:dyDescent="0.25">
      <c r="AD1750">
        <v>1749</v>
      </c>
      <c r="AE1750" t="str">
        <f>VLOOKUP(Sheet1!B1772,Sheet2!$H$2:$J$300,3,FALSE)</f>
        <v>PHI</v>
      </c>
      <c r="AF1750" t="str">
        <f>VLOOKUP(Sheet1!C1772,Sheet2!$H$2:$J$300,3,FALSE)</f>
        <v>SAC</v>
      </c>
      <c r="AG1750" t="str">
        <f>VLOOKUP(Sheet1!D1772,Sheet2!$H$2:$J$300,3,FALSE)</f>
        <v>PHO</v>
      </c>
      <c r="AH1750" t="str">
        <f>VLOOKUP(Sheet1!E1772,Sheet2!$H$2:$J$300,3,FALSE)</f>
        <v>MIN</v>
      </c>
      <c r="AI1750" t="str">
        <f>VLOOKUP(Sheet1!F1772,Sheet2!$H$2:$J$300,3,FALSE)</f>
        <v>PHO</v>
      </c>
      <c r="AJ1750" t="str">
        <f>VLOOKUP(Sheet1!G1772,Sheet2!$H$2:$J$300,3,FALSE)</f>
        <v>MIN</v>
      </c>
      <c r="AK1750" t="str">
        <f>VLOOKUP(Sheet1!H1772,Sheet2!$H$2:$J$300,3,FALSE)</f>
        <v>HOU</v>
      </c>
      <c r="AL1750" t="str">
        <f>VLOOKUP(Sheet1!I1772,Sheet2!$H$2:$J$300,3,FALSE)</f>
        <v>DEN</v>
      </c>
      <c r="AM1750" t="str">
        <f>VLOOKUP(Sheet1!J1772,Sheet2!$H$2:$J$300,3,FALSE)</f>
        <v>PHO</v>
      </c>
      <c r="AN1750">
        <f si="271" t="shared"/>
        <v>1</v>
      </c>
      <c r="AO1750">
        <f si="272" t="shared"/>
        <v>1</v>
      </c>
      <c r="AP1750">
        <f si="273" t="shared"/>
        <v>3</v>
      </c>
      <c r="AQ1750">
        <f si="274" t="shared"/>
        <v>2</v>
      </c>
      <c r="AR1750">
        <f si="275" t="shared"/>
        <v>3</v>
      </c>
      <c r="AS1750">
        <f si="276" t="shared"/>
        <v>2</v>
      </c>
      <c r="AT1750">
        <f si="277" t="shared"/>
        <v>1</v>
      </c>
      <c r="AU1750">
        <f si="278" t="shared"/>
        <v>1</v>
      </c>
      <c r="AV1750">
        <f si="279" t="shared"/>
        <v>3</v>
      </c>
      <c r="AW1750">
        <f si="280" t="shared"/>
        <v>3</v>
      </c>
    </row>
    <row r="1751" spans="30:49" x14ac:dyDescent="0.25">
      <c r="AD1751">
        <v>1750</v>
      </c>
      <c r="AE1751" t="str">
        <f>VLOOKUP(Sheet1!B1773,Sheet2!$H$2:$J$300,3,FALSE)</f>
        <v>PHI</v>
      </c>
      <c r="AF1751" t="str">
        <f>VLOOKUP(Sheet1!C1773,Sheet2!$H$2:$J$300,3,FALSE)</f>
        <v>PHO</v>
      </c>
      <c r="AG1751" t="str">
        <f>VLOOKUP(Sheet1!D1773,Sheet2!$H$2:$J$300,3,FALSE)</f>
        <v>PHI</v>
      </c>
      <c r="AH1751" t="str">
        <f>VLOOKUP(Sheet1!E1773,Sheet2!$H$2:$J$300,3,FALSE)</f>
        <v>DEN</v>
      </c>
      <c r="AI1751" t="str">
        <f>VLOOKUP(Sheet1!F1773,Sheet2!$H$2:$J$300,3,FALSE)</f>
        <v>PHO</v>
      </c>
      <c r="AJ1751" t="str">
        <f>VLOOKUP(Sheet1!G1773,Sheet2!$H$2:$J$300,3,FALSE)</f>
        <v>HOU</v>
      </c>
      <c r="AK1751" t="str">
        <f>VLOOKUP(Sheet1!H1773,Sheet2!$H$2:$J$300,3,FALSE)</f>
        <v>SAC</v>
      </c>
      <c r="AL1751" t="str">
        <f>VLOOKUP(Sheet1!I1773,Sheet2!$H$2:$J$300,3,FALSE)</f>
        <v>DEN</v>
      </c>
      <c r="AM1751" t="str">
        <f>VLOOKUP(Sheet1!J1773,Sheet2!$H$2:$J$300,3,FALSE)</f>
        <v>PHI</v>
      </c>
      <c r="AN1751">
        <f si="271" t="shared"/>
        <v>3</v>
      </c>
      <c r="AO1751">
        <f si="272" t="shared"/>
        <v>2</v>
      </c>
      <c r="AP1751">
        <f si="273" t="shared"/>
        <v>3</v>
      </c>
      <c r="AQ1751">
        <f si="274" t="shared"/>
        <v>2</v>
      </c>
      <c r="AR1751">
        <f si="275" t="shared"/>
        <v>2</v>
      </c>
      <c r="AS1751">
        <f si="276" t="shared"/>
        <v>1</v>
      </c>
      <c r="AT1751">
        <f si="277" t="shared"/>
        <v>1</v>
      </c>
      <c r="AU1751">
        <f si="278" t="shared"/>
        <v>2</v>
      </c>
      <c r="AV1751">
        <f si="279" t="shared"/>
        <v>3</v>
      </c>
      <c r="AW1751">
        <f si="280" t="shared"/>
        <v>3</v>
      </c>
    </row>
    <row r="1752" spans="30:49" x14ac:dyDescent="0.25">
      <c r="AD1752">
        <v>1751</v>
      </c>
      <c r="AE1752" t="str">
        <f>VLOOKUP(Sheet1!B1774,Sheet2!$H$2:$J$300,3,FALSE)</f>
        <v>PHI</v>
      </c>
      <c r="AF1752" t="str">
        <f>VLOOKUP(Sheet1!C1774,Sheet2!$H$2:$J$300,3,FALSE)</f>
        <v>SAC</v>
      </c>
      <c r="AG1752" t="str">
        <f>VLOOKUP(Sheet1!D1774,Sheet2!$H$2:$J$300,3,FALSE)</f>
        <v>PHO</v>
      </c>
      <c r="AH1752" t="str">
        <f>VLOOKUP(Sheet1!E1774,Sheet2!$H$2:$J$300,3,FALSE)</f>
        <v>PHI</v>
      </c>
      <c r="AI1752" t="str">
        <f>VLOOKUP(Sheet1!F1774,Sheet2!$H$2:$J$300,3,FALSE)</f>
        <v>PHO</v>
      </c>
      <c r="AJ1752" t="str">
        <f>VLOOKUP(Sheet1!G1774,Sheet2!$H$2:$J$300,3,FALSE)</f>
        <v>HOU</v>
      </c>
      <c r="AK1752" t="str">
        <f>VLOOKUP(Sheet1!H1774,Sheet2!$H$2:$J$300,3,FALSE)</f>
        <v>DEN</v>
      </c>
      <c r="AL1752" t="str">
        <f>VLOOKUP(Sheet1!I1774,Sheet2!$H$2:$J$300,3,FALSE)</f>
        <v>DEN</v>
      </c>
      <c r="AM1752" t="str">
        <f>VLOOKUP(Sheet1!J1774,Sheet2!$H$2:$J$300,3,FALSE)</f>
        <v>PHO</v>
      </c>
      <c r="AN1752">
        <f si="271" t="shared"/>
        <v>2</v>
      </c>
      <c r="AO1752">
        <f si="272" t="shared"/>
        <v>1</v>
      </c>
      <c r="AP1752">
        <f si="273" t="shared"/>
        <v>3</v>
      </c>
      <c r="AQ1752">
        <f si="274" t="shared"/>
        <v>2</v>
      </c>
      <c r="AR1752">
        <f si="275" t="shared"/>
        <v>3</v>
      </c>
      <c r="AS1752">
        <f si="276" t="shared"/>
        <v>1</v>
      </c>
      <c r="AT1752">
        <f si="277" t="shared"/>
        <v>2</v>
      </c>
      <c r="AU1752">
        <f si="278" t="shared"/>
        <v>2</v>
      </c>
      <c r="AV1752">
        <f si="279" t="shared"/>
        <v>3</v>
      </c>
      <c r="AW1752">
        <f si="280" t="shared"/>
        <v>3</v>
      </c>
    </row>
    <row r="1753" spans="30:49" x14ac:dyDescent="0.25">
      <c r="AD1753">
        <v>1752</v>
      </c>
      <c r="AE1753" t="str">
        <f>VLOOKUP(Sheet1!B1775,Sheet2!$H$2:$J$300,3,FALSE)</f>
        <v>SAC</v>
      </c>
      <c r="AF1753" t="str">
        <f>VLOOKUP(Sheet1!C1775,Sheet2!$H$2:$J$300,3,FALSE)</f>
        <v>ATL</v>
      </c>
      <c r="AG1753" t="str">
        <f>VLOOKUP(Sheet1!D1775,Sheet2!$H$2:$J$300,3,FALSE)</f>
        <v>HOU</v>
      </c>
      <c r="AH1753" t="str">
        <f>VLOOKUP(Sheet1!E1775,Sheet2!$H$2:$J$300,3,FALSE)</f>
        <v>DEN</v>
      </c>
      <c r="AI1753" t="str">
        <f>VLOOKUP(Sheet1!F1775,Sheet2!$H$2:$J$300,3,FALSE)</f>
        <v>PHO</v>
      </c>
      <c r="AJ1753" t="str">
        <f>VLOOKUP(Sheet1!G1775,Sheet2!$H$2:$J$300,3,FALSE)</f>
        <v>ATL</v>
      </c>
      <c r="AK1753" t="str">
        <f>VLOOKUP(Sheet1!H1775,Sheet2!$H$2:$J$300,3,FALSE)</f>
        <v>PHO</v>
      </c>
      <c r="AL1753" t="str">
        <f>VLOOKUP(Sheet1!I1775,Sheet2!$H$2:$J$300,3,FALSE)</f>
        <v>DEN</v>
      </c>
      <c r="AM1753" t="str">
        <f>VLOOKUP(Sheet1!J1775,Sheet2!$H$2:$J$300,3,FALSE)</f>
        <v>UTA</v>
      </c>
      <c r="AN1753">
        <f si="271" t="shared"/>
        <v>1</v>
      </c>
      <c r="AO1753">
        <f si="272" t="shared"/>
        <v>2</v>
      </c>
      <c r="AP1753">
        <f si="273" t="shared"/>
        <v>1</v>
      </c>
      <c r="AQ1753">
        <f si="274" t="shared"/>
        <v>2</v>
      </c>
      <c r="AR1753">
        <f si="275" t="shared"/>
        <v>2</v>
      </c>
      <c r="AS1753">
        <f si="276" t="shared"/>
        <v>2</v>
      </c>
      <c r="AT1753">
        <f si="277" t="shared"/>
        <v>2</v>
      </c>
      <c r="AU1753">
        <f si="278" t="shared"/>
        <v>2</v>
      </c>
      <c r="AV1753">
        <f si="279" t="shared"/>
        <v>1</v>
      </c>
      <c r="AW1753">
        <f si="280" t="shared"/>
        <v>2</v>
      </c>
    </row>
    <row r="1754" spans="30:49" x14ac:dyDescent="0.25">
      <c r="AD1754">
        <v>1753</v>
      </c>
      <c r="AE1754" t="str">
        <f>VLOOKUP(Sheet1!B1776,Sheet2!$H$2:$J$300,3,FALSE)</f>
        <v>PHI</v>
      </c>
      <c r="AF1754" t="str">
        <f>VLOOKUP(Sheet1!C1776,Sheet2!$H$2:$J$300,3,FALSE)</f>
        <v>MIN</v>
      </c>
      <c r="AG1754" t="str">
        <f>VLOOKUP(Sheet1!D1776,Sheet2!$H$2:$J$300,3,FALSE)</f>
        <v>MIN</v>
      </c>
      <c r="AH1754" t="str">
        <f>VLOOKUP(Sheet1!E1776,Sheet2!$H$2:$J$300,3,FALSE)</f>
        <v>DEN</v>
      </c>
      <c r="AI1754" t="str">
        <f>VLOOKUP(Sheet1!F1776,Sheet2!$H$2:$J$300,3,FALSE)</f>
        <v>DEN</v>
      </c>
      <c r="AJ1754" t="str">
        <f>VLOOKUP(Sheet1!G1776,Sheet2!$H$2:$J$300,3,FALSE)</f>
        <v>MIN</v>
      </c>
      <c r="AK1754" t="str">
        <f>VLOOKUP(Sheet1!H1776,Sheet2!$H$2:$J$300,3,FALSE)</f>
        <v>HOU</v>
      </c>
      <c r="AL1754" t="str">
        <f>VLOOKUP(Sheet1!I1776,Sheet2!$H$2:$J$300,3,FALSE)</f>
        <v>PHO</v>
      </c>
      <c r="AM1754" t="str">
        <f>VLOOKUP(Sheet1!J1776,Sheet2!$H$2:$J$300,3,FALSE)</f>
        <v>UTA</v>
      </c>
      <c r="AN1754">
        <f si="271" t="shared"/>
        <v>1</v>
      </c>
      <c r="AO1754">
        <f si="272" t="shared"/>
        <v>3</v>
      </c>
      <c r="AP1754">
        <f si="273" t="shared"/>
        <v>3</v>
      </c>
      <c r="AQ1754">
        <f si="274" t="shared"/>
        <v>2</v>
      </c>
      <c r="AR1754">
        <f si="275" t="shared"/>
        <v>2</v>
      </c>
      <c r="AS1754">
        <f si="276" t="shared"/>
        <v>3</v>
      </c>
      <c r="AT1754">
        <f si="277" t="shared"/>
        <v>1</v>
      </c>
      <c r="AU1754">
        <f si="278" t="shared"/>
        <v>1</v>
      </c>
      <c r="AV1754">
        <f si="279" t="shared"/>
        <v>1</v>
      </c>
      <c r="AW1754">
        <f si="280" t="shared"/>
        <v>3</v>
      </c>
    </row>
    <row r="1755" spans="30:49" x14ac:dyDescent="0.25">
      <c r="AD1755">
        <v>1754</v>
      </c>
      <c r="AE1755" t="str">
        <f>VLOOKUP(Sheet1!B1777,Sheet2!$H$2:$J$300,3,FALSE)</f>
        <v>PHI</v>
      </c>
      <c r="AF1755" t="str">
        <f>VLOOKUP(Sheet1!C1777,Sheet2!$H$2:$J$300,3,FALSE)</f>
        <v>PHI</v>
      </c>
      <c r="AG1755" t="str">
        <f>VLOOKUP(Sheet1!D1777,Sheet2!$H$2:$J$300,3,FALSE)</f>
        <v>PHI</v>
      </c>
      <c r="AH1755" t="str">
        <f>VLOOKUP(Sheet1!E1777,Sheet2!$H$2:$J$300,3,FALSE)</f>
        <v>DEN</v>
      </c>
      <c r="AI1755" t="str">
        <f>VLOOKUP(Sheet1!F1777,Sheet2!$H$2:$J$300,3,FALSE)</f>
        <v>DEN</v>
      </c>
      <c r="AJ1755" t="str">
        <f>VLOOKUP(Sheet1!G1777,Sheet2!$H$2:$J$300,3,FALSE)</f>
        <v>PHI</v>
      </c>
      <c r="AK1755" t="str">
        <f>VLOOKUP(Sheet1!H1777,Sheet2!$H$2:$J$300,3,FALSE)</f>
        <v>PHO</v>
      </c>
      <c r="AL1755" t="str">
        <f>VLOOKUP(Sheet1!I1777,Sheet2!$H$2:$J$300,3,FALSE)</f>
        <v>DEN</v>
      </c>
      <c r="AM1755" t="str">
        <f>VLOOKUP(Sheet1!J1777,Sheet2!$H$2:$J$300,3,FALSE)</f>
        <v>PHI</v>
      </c>
      <c r="AN1755">
        <f si="271" t="shared"/>
        <v>5</v>
      </c>
      <c r="AO1755">
        <f si="272" t="shared"/>
        <v>5</v>
      </c>
      <c r="AP1755">
        <f si="273" t="shared"/>
        <v>5</v>
      </c>
      <c r="AQ1755">
        <f si="274" t="shared"/>
        <v>3</v>
      </c>
      <c r="AR1755">
        <f si="275" t="shared"/>
        <v>3</v>
      </c>
      <c r="AS1755">
        <f si="276" t="shared"/>
        <v>5</v>
      </c>
      <c r="AT1755">
        <f si="277" t="shared"/>
        <v>1</v>
      </c>
      <c r="AU1755">
        <f si="278" t="shared"/>
        <v>3</v>
      </c>
      <c r="AV1755">
        <f si="279" t="shared"/>
        <v>5</v>
      </c>
      <c r="AW1755">
        <f si="280" t="shared"/>
        <v>5</v>
      </c>
    </row>
    <row r="1756" spans="30:49" x14ac:dyDescent="0.25">
      <c r="AD1756">
        <v>1755</v>
      </c>
      <c r="AE1756" t="str">
        <f>VLOOKUP(Sheet1!B1778,Sheet2!$H$2:$J$300,3,FALSE)</f>
        <v>PHI</v>
      </c>
      <c r="AF1756" t="str">
        <f>VLOOKUP(Sheet1!C1778,Sheet2!$H$2:$J$300,3,FALSE)</f>
        <v>PHI</v>
      </c>
      <c r="AG1756" t="str">
        <f>VLOOKUP(Sheet1!D1778,Sheet2!$H$2:$J$300,3,FALSE)</f>
        <v>HOU</v>
      </c>
      <c r="AH1756" t="str">
        <f>VLOOKUP(Sheet1!E1778,Sheet2!$H$2:$J$300,3,FALSE)</f>
        <v>DEN</v>
      </c>
      <c r="AI1756" t="str">
        <f>VLOOKUP(Sheet1!F1778,Sheet2!$H$2:$J$300,3,FALSE)</f>
        <v>UTA</v>
      </c>
      <c r="AJ1756" t="str">
        <f>VLOOKUP(Sheet1!G1778,Sheet2!$H$2:$J$300,3,FALSE)</f>
        <v>ATL</v>
      </c>
      <c r="AK1756" t="str">
        <f>VLOOKUP(Sheet1!H1778,Sheet2!$H$2:$J$300,3,FALSE)</f>
        <v>DEN</v>
      </c>
      <c r="AL1756" t="str">
        <f>VLOOKUP(Sheet1!I1778,Sheet2!$H$2:$J$300,3,FALSE)</f>
        <v>UTA</v>
      </c>
      <c r="AM1756" t="str">
        <f>VLOOKUP(Sheet1!J1778,Sheet2!$H$2:$J$300,3,FALSE)</f>
        <v>PHO</v>
      </c>
      <c r="AN1756">
        <f si="271" t="shared"/>
        <v>2</v>
      </c>
      <c r="AO1756">
        <f si="272" t="shared"/>
        <v>2</v>
      </c>
      <c r="AP1756">
        <f si="273" t="shared"/>
        <v>1</v>
      </c>
      <c r="AQ1756">
        <f si="274" t="shared"/>
        <v>2</v>
      </c>
      <c r="AR1756">
        <f si="275" t="shared"/>
        <v>2</v>
      </c>
      <c r="AS1756">
        <f si="276" t="shared"/>
        <v>1</v>
      </c>
      <c r="AT1756">
        <f si="277" t="shared"/>
        <v>2</v>
      </c>
      <c r="AU1756">
        <f si="278" t="shared"/>
        <v>2</v>
      </c>
      <c r="AV1756">
        <f si="279" t="shared"/>
        <v>1</v>
      </c>
      <c r="AW1756">
        <f si="280" t="shared"/>
        <v>2</v>
      </c>
    </row>
    <row r="1757" spans="30:49" x14ac:dyDescent="0.25">
      <c r="AD1757">
        <v>1756</v>
      </c>
      <c r="AE1757" t="str">
        <f>VLOOKUP(Sheet1!B1779,Sheet2!$H$2:$J$300,3,FALSE)</f>
        <v>PHI</v>
      </c>
      <c r="AF1757" t="str">
        <f>VLOOKUP(Sheet1!C1779,Sheet2!$H$2:$J$300,3,FALSE)</f>
        <v>MIN</v>
      </c>
      <c r="AG1757" t="str">
        <f>VLOOKUP(Sheet1!D1779,Sheet2!$H$2:$J$300,3,FALSE)</f>
        <v>HOU</v>
      </c>
      <c r="AH1757" t="str">
        <f>VLOOKUP(Sheet1!E1779,Sheet2!$H$2:$J$300,3,FALSE)</f>
        <v>HOU</v>
      </c>
      <c r="AI1757" t="str">
        <f>VLOOKUP(Sheet1!F1779,Sheet2!$H$2:$J$300,3,FALSE)</f>
        <v>UTA</v>
      </c>
      <c r="AJ1757" t="str">
        <f>VLOOKUP(Sheet1!G1779,Sheet2!$H$2:$J$300,3,FALSE)</f>
        <v>PHI</v>
      </c>
      <c r="AK1757" t="str">
        <f>VLOOKUP(Sheet1!H1779,Sheet2!$H$2:$J$300,3,FALSE)</f>
        <v>HOU</v>
      </c>
      <c r="AL1757" t="str">
        <f>VLOOKUP(Sheet1!I1779,Sheet2!$H$2:$J$300,3,FALSE)</f>
        <v>SAC</v>
      </c>
      <c r="AM1757" t="str">
        <f>VLOOKUP(Sheet1!J1779,Sheet2!$H$2:$J$300,3,FALSE)</f>
        <v>PHO</v>
      </c>
      <c r="AN1757">
        <f si="271" t="shared"/>
        <v>2</v>
      </c>
      <c r="AO1757">
        <f si="272" t="shared"/>
        <v>1</v>
      </c>
      <c r="AP1757">
        <f si="273" t="shared"/>
        <v>3</v>
      </c>
      <c r="AQ1757">
        <f si="274" t="shared"/>
        <v>3</v>
      </c>
      <c r="AR1757">
        <f si="275" t="shared"/>
        <v>1</v>
      </c>
      <c r="AS1757">
        <f si="276" t="shared"/>
        <v>2</v>
      </c>
      <c r="AT1757">
        <f si="277" t="shared"/>
        <v>3</v>
      </c>
      <c r="AU1757">
        <f si="278" t="shared"/>
        <v>1</v>
      </c>
      <c r="AV1757">
        <f si="279" t="shared"/>
        <v>1</v>
      </c>
      <c r="AW1757">
        <f si="280" t="shared"/>
        <v>3</v>
      </c>
    </row>
    <row r="1758" spans="30:49" x14ac:dyDescent="0.25">
      <c r="AD1758">
        <v>1757</v>
      </c>
      <c r="AE1758" t="str">
        <f>VLOOKUP(Sheet1!B1780,Sheet2!$H$2:$J$300,3,FALSE)</f>
        <v>PHI</v>
      </c>
      <c r="AF1758" t="str">
        <f>VLOOKUP(Sheet1!C1780,Sheet2!$H$2:$J$300,3,FALSE)</f>
        <v>SAC</v>
      </c>
      <c r="AG1758" t="str">
        <f>VLOOKUP(Sheet1!D1780,Sheet2!$H$2:$J$300,3,FALSE)</f>
        <v>DEN</v>
      </c>
      <c r="AH1758" t="str">
        <f>VLOOKUP(Sheet1!E1780,Sheet2!$H$2:$J$300,3,FALSE)</f>
        <v>DEN</v>
      </c>
      <c r="AI1758" t="str">
        <f>VLOOKUP(Sheet1!F1780,Sheet2!$H$2:$J$300,3,FALSE)</f>
        <v>UTA</v>
      </c>
      <c r="AJ1758" t="str">
        <f>VLOOKUP(Sheet1!G1780,Sheet2!$H$2:$J$300,3,FALSE)</f>
        <v>MIN</v>
      </c>
      <c r="AK1758" t="str">
        <f>VLOOKUP(Sheet1!H1780,Sheet2!$H$2:$J$300,3,FALSE)</f>
        <v>HOU</v>
      </c>
      <c r="AL1758" t="str">
        <f>VLOOKUP(Sheet1!I1780,Sheet2!$H$2:$J$300,3,FALSE)</f>
        <v>PHO</v>
      </c>
      <c r="AM1758" t="str">
        <f>VLOOKUP(Sheet1!J1780,Sheet2!$H$2:$J$300,3,FALSE)</f>
        <v>DEN</v>
      </c>
      <c r="AN1758">
        <f si="271" t="shared"/>
        <v>1</v>
      </c>
      <c r="AO1758">
        <f si="272" t="shared"/>
        <v>1</v>
      </c>
      <c r="AP1758">
        <f si="273" t="shared"/>
        <v>3</v>
      </c>
      <c r="AQ1758">
        <f si="274" t="shared"/>
        <v>3</v>
      </c>
      <c r="AR1758">
        <f si="275" t="shared"/>
        <v>1</v>
      </c>
      <c r="AS1758">
        <f si="276" t="shared"/>
        <v>1</v>
      </c>
      <c r="AT1758">
        <f si="277" t="shared"/>
        <v>1</v>
      </c>
      <c r="AU1758">
        <f si="278" t="shared"/>
        <v>1</v>
      </c>
      <c r="AV1758">
        <f si="279" t="shared"/>
        <v>3</v>
      </c>
      <c r="AW1758">
        <f si="280" t="shared"/>
        <v>3</v>
      </c>
    </row>
    <row r="1759" spans="30:49" x14ac:dyDescent="0.25">
      <c r="AD1759">
        <v>1758</v>
      </c>
      <c r="AE1759" t="str">
        <f>VLOOKUP(Sheet1!B1781,Sheet2!$H$2:$J$300,3,FALSE)</f>
        <v>PHI</v>
      </c>
      <c r="AF1759" t="str">
        <f>VLOOKUP(Sheet1!C1781,Sheet2!$H$2:$J$300,3,FALSE)</f>
        <v>PHI</v>
      </c>
      <c r="AG1759" t="str">
        <f>VLOOKUP(Sheet1!D1781,Sheet2!$H$2:$J$300,3,FALSE)</f>
        <v>PHO</v>
      </c>
      <c r="AH1759" t="str">
        <f>VLOOKUP(Sheet1!E1781,Sheet2!$H$2:$J$300,3,FALSE)</f>
        <v>PHI</v>
      </c>
      <c r="AI1759" t="str">
        <f>VLOOKUP(Sheet1!F1781,Sheet2!$H$2:$J$300,3,FALSE)</f>
        <v>PHO</v>
      </c>
      <c r="AJ1759" t="str">
        <f>VLOOKUP(Sheet1!G1781,Sheet2!$H$2:$J$300,3,FALSE)</f>
        <v>PHO</v>
      </c>
      <c r="AK1759" t="str">
        <f>VLOOKUP(Sheet1!H1781,Sheet2!$H$2:$J$300,3,FALSE)</f>
        <v>DEN</v>
      </c>
      <c r="AL1759" t="str">
        <f>VLOOKUP(Sheet1!I1781,Sheet2!$H$2:$J$300,3,FALSE)</f>
        <v>DEN</v>
      </c>
      <c r="AM1759" t="str">
        <f>VLOOKUP(Sheet1!J1781,Sheet2!$H$2:$J$300,3,FALSE)</f>
        <v>UTA</v>
      </c>
      <c r="AN1759">
        <f si="271" t="shared"/>
        <v>3</v>
      </c>
      <c r="AO1759">
        <f si="272" t="shared"/>
        <v>3</v>
      </c>
      <c r="AP1759">
        <f si="273" t="shared"/>
        <v>3</v>
      </c>
      <c r="AQ1759">
        <f si="274" t="shared"/>
        <v>3</v>
      </c>
      <c r="AR1759">
        <f si="275" t="shared"/>
        <v>3</v>
      </c>
      <c r="AS1759">
        <f si="276" t="shared"/>
        <v>3</v>
      </c>
      <c r="AT1759">
        <f si="277" t="shared"/>
        <v>2</v>
      </c>
      <c r="AU1759">
        <f si="278" t="shared"/>
        <v>2</v>
      </c>
      <c r="AV1759">
        <f si="279" t="shared"/>
        <v>1</v>
      </c>
      <c r="AW1759">
        <f si="280" t="shared"/>
        <v>3</v>
      </c>
    </row>
    <row r="1760" spans="30:49" x14ac:dyDescent="0.25">
      <c r="AD1760">
        <v>1759</v>
      </c>
      <c r="AE1760" t="str">
        <f>VLOOKUP(Sheet1!B1782,Sheet2!$H$2:$J$300,3,FALSE)</f>
        <v>MIN</v>
      </c>
      <c r="AF1760" t="str">
        <f>VLOOKUP(Sheet1!C1782,Sheet2!$H$2:$J$300,3,FALSE)</f>
        <v>MIN</v>
      </c>
      <c r="AG1760" t="str">
        <f>VLOOKUP(Sheet1!D1782,Sheet2!$H$2:$J$300,3,FALSE)</f>
        <v>HOU</v>
      </c>
      <c r="AH1760" t="str">
        <f>VLOOKUP(Sheet1!E1782,Sheet2!$H$2:$J$300,3,FALSE)</f>
        <v>PHI</v>
      </c>
      <c r="AI1760" t="str">
        <f>VLOOKUP(Sheet1!F1782,Sheet2!$H$2:$J$300,3,FALSE)</f>
        <v>UTA</v>
      </c>
      <c r="AJ1760" t="str">
        <f>VLOOKUP(Sheet1!G1782,Sheet2!$H$2:$J$300,3,FALSE)</f>
        <v>PHI</v>
      </c>
      <c r="AK1760" t="str">
        <f>VLOOKUP(Sheet1!H1782,Sheet2!$H$2:$J$300,3,FALSE)</f>
        <v>PHO</v>
      </c>
      <c r="AL1760" t="str">
        <f>VLOOKUP(Sheet1!I1782,Sheet2!$H$2:$J$300,3,FALSE)</f>
        <v>DEN</v>
      </c>
      <c r="AM1760" t="str">
        <f>VLOOKUP(Sheet1!J1782,Sheet2!$H$2:$J$300,3,FALSE)</f>
        <v>UTA</v>
      </c>
      <c r="AN1760">
        <f si="271" t="shared"/>
        <v>2</v>
      </c>
      <c r="AO1760">
        <f si="272" t="shared"/>
        <v>2</v>
      </c>
      <c r="AP1760">
        <f si="273" t="shared"/>
        <v>1</v>
      </c>
      <c r="AQ1760">
        <f si="274" t="shared"/>
        <v>2</v>
      </c>
      <c r="AR1760">
        <f si="275" t="shared"/>
        <v>2</v>
      </c>
      <c r="AS1760">
        <f si="276" t="shared"/>
        <v>2</v>
      </c>
      <c r="AT1760">
        <f si="277" t="shared"/>
        <v>1</v>
      </c>
      <c r="AU1760">
        <f si="278" t="shared"/>
        <v>1</v>
      </c>
      <c r="AV1760">
        <f si="279" t="shared"/>
        <v>2</v>
      </c>
      <c r="AW1760">
        <f si="280" t="shared"/>
        <v>2</v>
      </c>
    </row>
    <row r="1761" spans="30:49" x14ac:dyDescent="0.25">
      <c r="AD1761">
        <v>1760</v>
      </c>
      <c r="AE1761" t="str">
        <f>VLOOKUP(Sheet1!B1783,Sheet2!$H$2:$J$300,3,FALSE)</f>
        <v>MIN</v>
      </c>
      <c r="AF1761" t="str">
        <f>VLOOKUP(Sheet1!C1783,Sheet2!$H$2:$J$300,3,FALSE)</f>
        <v>MIN</v>
      </c>
      <c r="AG1761" t="str">
        <f>VLOOKUP(Sheet1!D1783,Sheet2!$H$2:$J$300,3,FALSE)</f>
        <v>HOU</v>
      </c>
      <c r="AH1761" t="str">
        <f>VLOOKUP(Sheet1!E1783,Sheet2!$H$2:$J$300,3,FALSE)</f>
        <v>PHO</v>
      </c>
      <c r="AI1761" t="str">
        <f>VLOOKUP(Sheet1!F1783,Sheet2!$H$2:$J$300,3,FALSE)</f>
        <v>PHO</v>
      </c>
      <c r="AJ1761" t="str">
        <f>VLOOKUP(Sheet1!G1783,Sheet2!$H$2:$J$300,3,FALSE)</f>
        <v>ATL</v>
      </c>
      <c r="AK1761" t="str">
        <f>VLOOKUP(Sheet1!H1783,Sheet2!$H$2:$J$300,3,FALSE)</f>
        <v>SAC</v>
      </c>
      <c r="AL1761" t="str">
        <f>VLOOKUP(Sheet1!I1783,Sheet2!$H$2:$J$300,3,FALSE)</f>
        <v>PHO</v>
      </c>
      <c r="AM1761" t="str">
        <f>VLOOKUP(Sheet1!J1783,Sheet2!$H$2:$J$300,3,FALSE)</f>
        <v>SAC</v>
      </c>
      <c r="AN1761">
        <f si="271" t="shared"/>
        <v>2</v>
      </c>
      <c r="AO1761">
        <f si="272" t="shared"/>
        <v>2</v>
      </c>
      <c r="AP1761">
        <f si="273" t="shared"/>
        <v>1</v>
      </c>
      <c r="AQ1761">
        <f si="274" t="shared"/>
        <v>3</v>
      </c>
      <c r="AR1761">
        <f si="275" t="shared"/>
        <v>3</v>
      </c>
      <c r="AS1761">
        <f si="276" t="shared"/>
        <v>1</v>
      </c>
      <c r="AT1761">
        <f si="277" t="shared"/>
        <v>2</v>
      </c>
      <c r="AU1761">
        <f si="278" t="shared"/>
        <v>3</v>
      </c>
      <c r="AV1761">
        <f si="279" t="shared"/>
        <v>2</v>
      </c>
      <c r="AW1761">
        <f si="280" t="shared"/>
        <v>3</v>
      </c>
    </row>
    <row r="1762" spans="30:49" x14ac:dyDescent="0.25">
      <c r="AD1762">
        <v>1761</v>
      </c>
      <c r="AE1762" t="str">
        <f>VLOOKUP(Sheet1!B1784,Sheet2!$H$2:$J$300,3,FALSE)</f>
        <v>ATL</v>
      </c>
      <c r="AF1762" t="str">
        <f>VLOOKUP(Sheet1!C1784,Sheet2!$H$2:$J$300,3,FALSE)</f>
        <v>MIN</v>
      </c>
      <c r="AG1762" t="str">
        <f>VLOOKUP(Sheet1!D1784,Sheet2!$H$2:$J$300,3,FALSE)</f>
        <v>HOU</v>
      </c>
      <c r="AH1762" t="str">
        <f>VLOOKUP(Sheet1!E1784,Sheet2!$H$2:$J$300,3,FALSE)</f>
        <v>DEN</v>
      </c>
      <c r="AI1762" t="str">
        <f>VLOOKUP(Sheet1!F1784,Sheet2!$H$2:$J$300,3,FALSE)</f>
        <v>PHO</v>
      </c>
      <c r="AJ1762" t="str">
        <f>VLOOKUP(Sheet1!G1784,Sheet2!$H$2:$J$300,3,FALSE)</f>
        <v>PHI</v>
      </c>
      <c r="AK1762" t="str">
        <f>VLOOKUP(Sheet1!H1784,Sheet2!$H$2:$J$300,3,FALSE)</f>
        <v>HOU</v>
      </c>
      <c r="AL1762" t="str">
        <f>VLOOKUP(Sheet1!I1784,Sheet2!$H$2:$J$300,3,FALSE)</f>
        <v>PHO</v>
      </c>
      <c r="AM1762" t="str">
        <f>VLOOKUP(Sheet1!J1784,Sheet2!$H$2:$J$300,3,FALSE)</f>
        <v>MIN</v>
      </c>
      <c r="AN1762">
        <f si="271" t="shared"/>
        <v>1</v>
      </c>
      <c r="AO1762">
        <f si="272" t="shared"/>
        <v>2</v>
      </c>
      <c r="AP1762">
        <f si="273" t="shared"/>
        <v>2</v>
      </c>
      <c r="AQ1762">
        <f si="274" t="shared"/>
        <v>1</v>
      </c>
      <c r="AR1762">
        <f si="275" t="shared"/>
        <v>2</v>
      </c>
      <c r="AS1762">
        <f si="276" t="shared"/>
        <v>1</v>
      </c>
      <c r="AT1762">
        <f si="277" t="shared"/>
        <v>2</v>
      </c>
      <c r="AU1762">
        <f si="278" t="shared"/>
        <v>2</v>
      </c>
      <c r="AV1762">
        <f si="279" t="shared"/>
        <v>2</v>
      </c>
      <c r="AW1762">
        <f si="280" t="shared"/>
        <v>2</v>
      </c>
    </row>
    <row r="1763" spans="30:49" x14ac:dyDescent="0.25">
      <c r="AD1763">
        <v>1762</v>
      </c>
      <c r="AE1763" t="str">
        <f>VLOOKUP(Sheet1!B1785,Sheet2!$H$2:$J$300,3,FALSE)</f>
        <v>SAC</v>
      </c>
      <c r="AF1763" t="str">
        <f>VLOOKUP(Sheet1!C1785,Sheet2!$H$2:$J$300,3,FALSE)</f>
        <v>PHI</v>
      </c>
      <c r="AG1763" t="str">
        <f>VLOOKUP(Sheet1!D1785,Sheet2!$H$2:$J$300,3,FALSE)</f>
        <v>PHO</v>
      </c>
      <c r="AH1763" t="str">
        <f>VLOOKUP(Sheet1!E1785,Sheet2!$H$2:$J$300,3,FALSE)</f>
        <v>DEN</v>
      </c>
      <c r="AI1763" t="str">
        <f>VLOOKUP(Sheet1!F1785,Sheet2!$H$2:$J$300,3,FALSE)</f>
        <v>DEN</v>
      </c>
      <c r="AJ1763" t="str">
        <f>VLOOKUP(Sheet1!G1785,Sheet2!$H$2:$J$300,3,FALSE)</f>
        <v>PHO</v>
      </c>
      <c r="AK1763" t="str">
        <f>VLOOKUP(Sheet1!H1785,Sheet2!$H$2:$J$300,3,FALSE)</f>
        <v>ATL</v>
      </c>
      <c r="AL1763" t="str">
        <f>VLOOKUP(Sheet1!I1785,Sheet2!$H$2:$J$300,3,FALSE)</f>
        <v>DEN</v>
      </c>
      <c r="AM1763" t="str">
        <f>VLOOKUP(Sheet1!J1785,Sheet2!$H$2:$J$300,3,FALSE)</f>
        <v>DEN</v>
      </c>
      <c r="AN1763">
        <f si="271" t="shared"/>
        <v>1</v>
      </c>
      <c r="AO1763">
        <f si="272" t="shared"/>
        <v>1</v>
      </c>
      <c r="AP1763">
        <f si="273" t="shared"/>
        <v>2</v>
      </c>
      <c r="AQ1763">
        <f si="274" t="shared"/>
        <v>4</v>
      </c>
      <c r="AR1763">
        <f si="275" t="shared"/>
        <v>4</v>
      </c>
      <c r="AS1763">
        <f si="276" t="shared"/>
        <v>2</v>
      </c>
      <c r="AT1763">
        <f si="277" t="shared"/>
        <v>1</v>
      </c>
      <c r="AU1763">
        <f si="278" t="shared"/>
        <v>4</v>
      </c>
      <c r="AV1763">
        <f si="279" t="shared"/>
        <v>4</v>
      </c>
      <c r="AW1763">
        <f si="280" t="shared"/>
        <v>4</v>
      </c>
    </row>
    <row r="1764" spans="30:49" x14ac:dyDescent="0.25">
      <c r="AD1764">
        <v>1763</v>
      </c>
      <c r="AE1764" t="str">
        <f>VLOOKUP(Sheet1!B1786,Sheet2!$H$2:$J$300,3,FALSE)</f>
        <v>PHI</v>
      </c>
      <c r="AF1764" t="str">
        <f>VLOOKUP(Sheet1!C1786,Sheet2!$H$2:$J$300,3,FALSE)</f>
        <v>SAC</v>
      </c>
      <c r="AG1764" t="str">
        <f>VLOOKUP(Sheet1!D1786,Sheet2!$H$2:$J$300,3,FALSE)</f>
        <v>DEN</v>
      </c>
      <c r="AH1764" t="str">
        <f>VLOOKUP(Sheet1!E1786,Sheet2!$H$2:$J$300,3,FALSE)</f>
        <v>DEN</v>
      </c>
      <c r="AI1764" t="str">
        <f>VLOOKUP(Sheet1!F1786,Sheet2!$H$2:$J$300,3,FALSE)</f>
        <v>ATL</v>
      </c>
      <c r="AJ1764" t="str">
        <f>VLOOKUP(Sheet1!G1786,Sheet2!$H$2:$J$300,3,FALSE)</f>
        <v>UTA</v>
      </c>
      <c r="AK1764" t="str">
        <f>VLOOKUP(Sheet1!H1786,Sheet2!$H$2:$J$300,3,FALSE)</f>
        <v>HOU</v>
      </c>
      <c r="AL1764" t="str">
        <f>VLOOKUP(Sheet1!I1786,Sheet2!$H$2:$J$300,3,FALSE)</f>
        <v>DEN</v>
      </c>
      <c r="AM1764" t="str">
        <f>VLOOKUP(Sheet1!J1786,Sheet2!$H$2:$J$300,3,FALSE)</f>
        <v>PHI</v>
      </c>
      <c r="AN1764">
        <f si="271" t="shared"/>
        <v>2</v>
      </c>
      <c r="AO1764">
        <f si="272" t="shared"/>
        <v>1</v>
      </c>
      <c r="AP1764">
        <f si="273" t="shared"/>
        <v>3</v>
      </c>
      <c r="AQ1764">
        <f si="274" t="shared"/>
        <v>3</v>
      </c>
      <c r="AR1764">
        <f si="275" t="shared"/>
        <v>1</v>
      </c>
      <c r="AS1764">
        <f si="276" t="shared"/>
        <v>1</v>
      </c>
      <c r="AT1764">
        <f si="277" t="shared"/>
        <v>1</v>
      </c>
      <c r="AU1764">
        <f si="278" t="shared"/>
        <v>3</v>
      </c>
      <c r="AV1764">
        <f si="279" t="shared"/>
        <v>2</v>
      </c>
      <c r="AW1764">
        <f si="280" t="shared"/>
        <v>3</v>
      </c>
    </row>
    <row r="1765" spans="30:49" x14ac:dyDescent="0.25">
      <c r="AD1765">
        <v>1764</v>
      </c>
      <c r="AE1765" t="str">
        <f>VLOOKUP(Sheet1!B1787,Sheet2!$H$2:$J$300,3,FALSE)</f>
        <v>PHI</v>
      </c>
      <c r="AF1765" t="str">
        <f>VLOOKUP(Sheet1!C1787,Sheet2!$H$2:$J$300,3,FALSE)</f>
        <v>PHO</v>
      </c>
      <c r="AG1765" t="str">
        <f>VLOOKUP(Sheet1!D1787,Sheet2!$H$2:$J$300,3,FALSE)</f>
        <v>DEN</v>
      </c>
      <c r="AH1765" t="str">
        <f>VLOOKUP(Sheet1!E1787,Sheet2!$H$2:$J$300,3,FALSE)</f>
        <v>DEN</v>
      </c>
      <c r="AI1765" t="str">
        <f>VLOOKUP(Sheet1!F1787,Sheet2!$H$2:$J$300,3,FALSE)</f>
        <v>DEN</v>
      </c>
      <c r="AJ1765" t="str">
        <f>VLOOKUP(Sheet1!G1787,Sheet2!$H$2:$J$300,3,FALSE)</f>
        <v>PHI</v>
      </c>
      <c r="AK1765" t="str">
        <f>VLOOKUP(Sheet1!H1787,Sheet2!$H$2:$J$300,3,FALSE)</f>
        <v>HOU</v>
      </c>
      <c r="AL1765" t="str">
        <f>VLOOKUP(Sheet1!I1787,Sheet2!$H$2:$J$300,3,FALSE)</f>
        <v>ATL</v>
      </c>
      <c r="AM1765" t="str">
        <f>VLOOKUP(Sheet1!J1787,Sheet2!$H$2:$J$300,3,FALSE)</f>
        <v>DEN</v>
      </c>
      <c r="AN1765">
        <f si="271" t="shared"/>
        <v>2</v>
      </c>
      <c r="AO1765">
        <f si="272" t="shared"/>
        <v>1</v>
      </c>
      <c r="AP1765">
        <f si="273" t="shared"/>
        <v>4</v>
      </c>
      <c r="AQ1765">
        <f si="274" t="shared"/>
        <v>4</v>
      </c>
      <c r="AR1765">
        <f si="275" t="shared"/>
        <v>4</v>
      </c>
      <c r="AS1765">
        <f si="276" t="shared"/>
        <v>2</v>
      </c>
      <c r="AT1765">
        <f si="277" t="shared"/>
        <v>1</v>
      </c>
      <c r="AU1765">
        <f si="278" t="shared"/>
        <v>1</v>
      </c>
      <c r="AV1765">
        <f si="279" t="shared"/>
        <v>4</v>
      </c>
      <c r="AW1765">
        <f si="280" t="shared"/>
        <v>4</v>
      </c>
    </row>
    <row r="1766" spans="30:49" x14ac:dyDescent="0.25">
      <c r="AD1766">
        <v>1765</v>
      </c>
      <c r="AE1766" t="str">
        <f>VLOOKUP(Sheet1!B1788,Sheet2!$H$2:$J$300,3,FALSE)</f>
        <v>SAC</v>
      </c>
      <c r="AF1766" t="str">
        <f>VLOOKUP(Sheet1!C1788,Sheet2!$H$2:$J$300,3,FALSE)</f>
        <v>ATL</v>
      </c>
      <c r="AG1766" t="str">
        <f>VLOOKUP(Sheet1!D1788,Sheet2!$H$2:$J$300,3,FALSE)</f>
        <v>PHO</v>
      </c>
      <c r="AH1766" t="str">
        <f>VLOOKUP(Sheet1!E1788,Sheet2!$H$2:$J$300,3,FALSE)</f>
        <v>DEN</v>
      </c>
      <c r="AI1766" t="str">
        <f>VLOOKUP(Sheet1!F1788,Sheet2!$H$2:$J$300,3,FALSE)</f>
        <v>PHO</v>
      </c>
      <c r="AJ1766" t="str">
        <f>VLOOKUP(Sheet1!G1788,Sheet2!$H$2:$J$300,3,FALSE)</f>
        <v>SAC</v>
      </c>
      <c r="AK1766" t="str">
        <f>VLOOKUP(Sheet1!H1788,Sheet2!$H$2:$J$300,3,FALSE)</f>
        <v>HOU</v>
      </c>
      <c r="AL1766" t="str">
        <f>VLOOKUP(Sheet1!I1788,Sheet2!$H$2:$J$300,3,FALSE)</f>
        <v>ATL</v>
      </c>
      <c r="AM1766" t="str">
        <f>VLOOKUP(Sheet1!J1788,Sheet2!$H$2:$J$300,3,FALSE)</f>
        <v>PHO</v>
      </c>
      <c r="AN1766">
        <f si="271" t="shared"/>
        <v>2</v>
      </c>
      <c r="AO1766">
        <f si="272" t="shared"/>
        <v>2</v>
      </c>
      <c r="AP1766">
        <f si="273" t="shared"/>
        <v>3</v>
      </c>
      <c r="AQ1766">
        <f si="274" t="shared"/>
        <v>1</v>
      </c>
      <c r="AR1766">
        <f si="275" t="shared"/>
        <v>3</v>
      </c>
      <c r="AS1766">
        <f si="276" t="shared"/>
        <v>2</v>
      </c>
      <c r="AT1766">
        <f si="277" t="shared"/>
        <v>1</v>
      </c>
      <c r="AU1766">
        <f si="278" t="shared"/>
        <v>2</v>
      </c>
      <c r="AV1766">
        <f si="279" t="shared"/>
        <v>3</v>
      </c>
      <c r="AW1766">
        <f si="280" t="shared"/>
        <v>3</v>
      </c>
    </row>
    <row r="1767" spans="30:49" x14ac:dyDescent="0.25">
      <c r="AD1767">
        <v>1766</v>
      </c>
      <c r="AE1767" t="str">
        <f>VLOOKUP(Sheet1!B1789,Sheet2!$H$2:$J$300,3,FALSE)</f>
        <v>ATL</v>
      </c>
      <c r="AF1767" t="str">
        <f>VLOOKUP(Sheet1!C1789,Sheet2!$H$2:$J$300,3,FALSE)</f>
        <v>PHI</v>
      </c>
      <c r="AG1767" t="str">
        <f>VLOOKUP(Sheet1!D1789,Sheet2!$H$2:$J$300,3,FALSE)</f>
        <v>HOU</v>
      </c>
      <c r="AH1767" t="str">
        <f>VLOOKUP(Sheet1!E1789,Sheet2!$H$2:$J$300,3,FALSE)</f>
        <v>DEN</v>
      </c>
      <c r="AI1767" t="str">
        <f>VLOOKUP(Sheet1!F1789,Sheet2!$H$2:$J$300,3,FALSE)</f>
        <v>DEN</v>
      </c>
      <c r="AJ1767" t="str">
        <f>VLOOKUP(Sheet1!G1789,Sheet2!$H$2:$J$300,3,FALSE)</f>
        <v>ATL</v>
      </c>
      <c r="AK1767" t="str">
        <f>VLOOKUP(Sheet1!H1789,Sheet2!$H$2:$J$300,3,FALSE)</f>
        <v>HOU</v>
      </c>
      <c r="AL1767" t="str">
        <f>VLOOKUP(Sheet1!I1789,Sheet2!$H$2:$J$300,3,FALSE)</f>
        <v>PHO</v>
      </c>
      <c r="AM1767" t="str">
        <f>VLOOKUP(Sheet1!J1789,Sheet2!$H$2:$J$300,3,FALSE)</f>
        <v>UTA</v>
      </c>
      <c r="AN1767">
        <f si="271" t="shared"/>
        <v>2</v>
      </c>
      <c r="AO1767">
        <f si="272" t="shared"/>
        <v>1</v>
      </c>
      <c r="AP1767">
        <f si="273" t="shared"/>
        <v>2</v>
      </c>
      <c r="AQ1767">
        <f si="274" t="shared"/>
        <v>2</v>
      </c>
      <c r="AR1767">
        <f si="275" t="shared"/>
        <v>2</v>
      </c>
      <c r="AS1767">
        <f si="276" t="shared"/>
        <v>2</v>
      </c>
      <c r="AT1767">
        <f si="277" t="shared"/>
        <v>2</v>
      </c>
      <c r="AU1767">
        <f si="278" t="shared"/>
        <v>1</v>
      </c>
      <c r="AV1767">
        <f si="279" t="shared"/>
        <v>1</v>
      </c>
      <c r="AW1767">
        <f si="280" t="shared"/>
        <v>2</v>
      </c>
    </row>
    <row r="1768" spans="30:49" x14ac:dyDescent="0.25">
      <c r="AD1768">
        <v>1767</v>
      </c>
      <c r="AE1768" t="str">
        <f>VLOOKUP(Sheet1!B1790,Sheet2!$H$2:$J$300,3,FALSE)</f>
        <v>SAC</v>
      </c>
      <c r="AF1768" t="str">
        <f>VLOOKUP(Sheet1!C1790,Sheet2!$H$2:$J$300,3,FALSE)</f>
        <v>UTA</v>
      </c>
      <c r="AG1768" t="str">
        <f>VLOOKUP(Sheet1!D1790,Sheet2!$H$2:$J$300,3,FALSE)</f>
        <v>PHI</v>
      </c>
      <c r="AH1768" t="str">
        <f>VLOOKUP(Sheet1!E1790,Sheet2!$H$2:$J$300,3,FALSE)</f>
        <v>DEN</v>
      </c>
      <c r="AI1768" t="str">
        <f>VLOOKUP(Sheet1!F1790,Sheet2!$H$2:$J$300,3,FALSE)</f>
        <v>PHI</v>
      </c>
      <c r="AJ1768" t="str">
        <f>VLOOKUP(Sheet1!G1790,Sheet2!$H$2:$J$300,3,FALSE)</f>
        <v>UTA</v>
      </c>
      <c r="AK1768" t="str">
        <f>VLOOKUP(Sheet1!H1790,Sheet2!$H$2:$J$300,3,FALSE)</f>
        <v>HOU</v>
      </c>
      <c r="AL1768" t="str">
        <f>VLOOKUP(Sheet1!I1790,Sheet2!$H$2:$J$300,3,FALSE)</f>
        <v>ATL</v>
      </c>
      <c r="AM1768" t="str">
        <f>VLOOKUP(Sheet1!J1790,Sheet2!$H$2:$J$300,3,FALSE)</f>
        <v>MIN</v>
      </c>
      <c r="AN1768">
        <f si="271" t="shared"/>
        <v>1</v>
      </c>
      <c r="AO1768">
        <f si="272" t="shared"/>
        <v>2</v>
      </c>
      <c r="AP1768">
        <f si="273" t="shared"/>
        <v>2</v>
      </c>
      <c r="AQ1768">
        <f si="274" t="shared"/>
        <v>1</v>
      </c>
      <c r="AR1768">
        <f si="275" t="shared"/>
        <v>2</v>
      </c>
      <c r="AS1768">
        <f si="276" t="shared"/>
        <v>2</v>
      </c>
      <c r="AT1768">
        <f si="277" t="shared"/>
        <v>1</v>
      </c>
      <c r="AU1768">
        <f si="278" t="shared"/>
        <v>1</v>
      </c>
      <c r="AV1768">
        <f si="279" t="shared"/>
        <v>1</v>
      </c>
      <c r="AW1768">
        <f si="280" t="shared"/>
        <v>2</v>
      </c>
    </row>
    <row r="1769" spans="30:49" x14ac:dyDescent="0.25">
      <c r="AD1769">
        <v>1768</v>
      </c>
      <c r="AE1769" t="str">
        <f>VLOOKUP(Sheet1!B1791,Sheet2!$H$2:$J$300,3,FALSE)</f>
        <v>PHI</v>
      </c>
      <c r="AF1769" t="str">
        <f>VLOOKUP(Sheet1!C1791,Sheet2!$H$2:$J$300,3,FALSE)</f>
        <v>UTA</v>
      </c>
      <c r="AG1769" t="str">
        <f>VLOOKUP(Sheet1!D1791,Sheet2!$H$2:$J$300,3,FALSE)</f>
        <v>PHI</v>
      </c>
      <c r="AH1769" t="str">
        <f>VLOOKUP(Sheet1!E1791,Sheet2!$H$2:$J$300,3,FALSE)</f>
        <v>SAC</v>
      </c>
      <c r="AI1769" t="str">
        <f>VLOOKUP(Sheet1!F1791,Sheet2!$H$2:$J$300,3,FALSE)</f>
        <v>PHO</v>
      </c>
      <c r="AJ1769" t="str">
        <f>VLOOKUP(Sheet1!G1791,Sheet2!$H$2:$J$300,3,FALSE)</f>
        <v>HOU</v>
      </c>
      <c r="AK1769" t="str">
        <f>VLOOKUP(Sheet1!H1791,Sheet2!$H$2:$J$300,3,FALSE)</f>
        <v>SAC</v>
      </c>
      <c r="AL1769" t="str">
        <f>VLOOKUP(Sheet1!I1791,Sheet2!$H$2:$J$300,3,FALSE)</f>
        <v>PHO</v>
      </c>
      <c r="AM1769" t="str">
        <f>VLOOKUP(Sheet1!J1791,Sheet2!$H$2:$J$300,3,FALSE)</f>
        <v>PHO</v>
      </c>
      <c r="AN1769">
        <f si="271" t="shared"/>
        <v>2</v>
      </c>
      <c r="AO1769">
        <f si="272" t="shared"/>
        <v>1</v>
      </c>
      <c r="AP1769">
        <f si="273" t="shared"/>
        <v>2</v>
      </c>
      <c r="AQ1769">
        <f si="274" t="shared"/>
        <v>2</v>
      </c>
      <c r="AR1769">
        <f si="275" t="shared"/>
        <v>3</v>
      </c>
      <c r="AS1769">
        <f si="276" t="shared"/>
        <v>1</v>
      </c>
      <c r="AT1769">
        <f si="277" t="shared"/>
        <v>2</v>
      </c>
      <c r="AU1769">
        <f si="278" t="shared"/>
        <v>3</v>
      </c>
      <c r="AV1769">
        <f si="279" t="shared"/>
        <v>3</v>
      </c>
      <c r="AW1769">
        <f si="280" t="shared"/>
        <v>3</v>
      </c>
    </row>
    <row r="1770" spans="30:49" x14ac:dyDescent="0.25">
      <c r="AD1770">
        <v>1769</v>
      </c>
      <c r="AE1770" t="str">
        <f>VLOOKUP(Sheet1!B1792,Sheet2!$H$2:$J$300,3,FALSE)</f>
        <v>PHI</v>
      </c>
      <c r="AF1770" t="str">
        <f>VLOOKUP(Sheet1!C1792,Sheet2!$H$2:$J$300,3,FALSE)</f>
        <v>PHI</v>
      </c>
      <c r="AG1770" t="str">
        <f>VLOOKUP(Sheet1!D1792,Sheet2!$H$2:$J$300,3,FALSE)</f>
        <v>PHI</v>
      </c>
      <c r="AH1770" t="str">
        <f>VLOOKUP(Sheet1!E1792,Sheet2!$H$2:$J$300,3,FALSE)</f>
        <v>DEN</v>
      </c>
      <c r="AI1770" t="str">
        <f>VLOOKUP(Sheet1!F1792,Sheet2!$H$2:$J$300,3,FALSE)</f>
        <v>DEN</v>
      </c>
      <c r="AJ1770" t="str">
        <f>VLOOKUP(Sheet1!G1792,Sheet2!$H$2:$J$300,3,FALSE)</f>
        <v>PHO</v>
      </c>
      <c r="AK1770" t="str">
        <f>VLOOKUP(Sheet1!H1792,Sheet2!$H$2:$J$300,3,FALSE)</f>
        <v>SAC</v>
      </c>
      <c r="AL1770" t="str">
        <f>VLOOKUP(Sheet1!I1792,Sheet2!$H$2:$J$300,3,FALSE)</f>
        <v>DEN</v>
      </c>
      <c r="AM1770" t="str">
        <f>VLOOKUP(Sheet1!J1792,Sheet2!$H$2:$J$300,3,FALSE)</f>
        <v>UTA</v>
      </c>
      <c r="AN1770">
        <f ref="AN1770:AN1833" si="281" t="shared">COUNTIF($AE1770:$AM1770,AE1770)</f>
        <v>3</v>
      </c>
      <c r="AO1770">
        <f ref="AO1770:AO1833" si="282" t="shared">COUNTIF($AE1770:$AM1770,AF1770)</f>
        <v>3</v>
      </c>
      <c r="AP1770">
        <f ref="AP1770:AP1833" si="283" t="shared">COUNTIF($AE1770:$AM1770,AG1770)</f>
        <v>3</v>
      </c>
      <c r="AQ1770">
        <f ref="AQ1770:AQ1833" si="284" t="shared">COUNTIF($AE1770:$AM1770,AH1770)</f>
        <v>3</v>
      </c>
      <c r="AR1770">
        <f ref="AR1770:AR1833" si="285" t="shared">COUNTIF($AE1770:$AM1770,AI1770)</f>
        <v>3</v>
      </c>
      <c r="AS1770">
        <f ref="AS1770:AS1833" si="286" t="shared">COUNTIF($AE1770:$AM1770,AJ1770)</f>
        <v>1</v>
      </c>
      <c r="AT1770">
        <f ref="AT1770:AT1833" si="287" t="shared">COUNTIF($AE1770:$AM1770,AK1770)</f>
        <v>1</v>
      </c>
      <c r="AU1770">
        <f ref="AU1770:AU1833" si="288" t="shared">COUNTIF($AE1770:$AM1770,AL1770)</f>
        <v>3</v>
      </c>
      <c r="AV1770">
        <f ref="AV1770:AV1833" si="289" t="shared">COUNTIF($AE1770:$AM1770,AM1770)</f>
        <v>1</v>
      </c>
      <c r="AW1770">
        <f ref="AW1770:AW1833" si="290" t="shared">MAX(AN1770:AV1770)</f>
        <v>3</v>
      </c>
    </row>
    <row r="1771" spans="30:49" x14ac:dyDescent="0.25">
      <c r="AD1771">
        <v>1770</v>
      </c>
      <c r="AE1771" t="str">
        <f>VLOOKUP(Sheet1!B1793,Sheet2!$H$2:$J$300,3,FALSE)</f>
        <v>PHI</v>
      </c>
      <c r="AF1771" t="str">
        <f>VLOOKUP(Sheet1!C1793,Sheet2!$H$2:$J$300,3,FALSE)</f>
        <v>SAC</v>
      </c>
      <c r="AG1771" t="str">
        <f>VLOOKUP(Sheet1!D1793,Sheet2!$H$2:$J$300,3,FALSE)</f>
        <v>PHI</v>
      </c>
      <c r="AH1771" t="str">
        <f>VLOOKUP(Sheet1!E1793,Sheet2!$H$2:$J$300,3,FALSE)</f>
        <v>DEN</v>
      </c>
      <c r="AI1771" t="str">
        <f>VLOOKUP(Sheet1!F1793,Sheet2!$H$2:$J$300,3,FALSE)</f>
        <v>UTA</v>
      </c>
      <c r="AJ1771" t="str">
        <f>VLOOKUP(Sheet1!G1793,Sheet2!$H$2:$J$300,3,FALSE)</f>
        <v>ATL</v>
      </c>
      <c r="AK1771" t="str">
        <f>VLOOKUP(Sheet1!H1793,Sheet2!$H$2:$J$300,3,FALSE)</f>
        <v>PHO</v>
      </c>
      <c r="AL1771" t="str">
        <f>VLOOKUP(Sheet1!I1793,Sheet2!$H$2:$J$300,3,FALSE)</f>
        <v>DEN</v>
      </c>
      <c r="AM1771" t="str">
        <f>VLOOKUP(Sheet1!J1793,Sheet2!$H$2:$J$300,3,FALSE)</f>
        <v>UTA</v>
      </c>
      <c r="AN1771">
        <f si="281" t="shared"/>
        <v>2</v>
      </c>
      <c r="AO1771">
        <f si="282" t="shared"/>
        <v>1</v>
      </c>
      <c r="AP1771">
        <f si="283" t="shared"/>
        <v>2</v>
      </c>
      <c r="AQ1771">
        <f si="284" t="shared"/>
        <v>2</v>
      </c>
      <c r="AR1771">
        <f si="285" t="shared"/>
        <v>2</v>
      </c>
      <c r="AS1771">
        <f si="286" t="shared"/>
        <v>1</v>
      </c>
      <c r="AT1771">
        <f si="287" t="shared"/>
        <v>1</v>
      </c>
      <c r="AU1771">
        <f si="288" t="shared"/>
        <v>2</v>
      </c>
      <c r="AV1771">
        <f si="289" t="shared"/>
        <v>2</v>
      </c>
      <c r="AW1771">
        <f si="290" t="shared"/>
        <v>2</v>
      </c>
    </row>
    <row r="1772" spans="30:49" x14ac:dyDescent="0.25">
      <c r="AD1772">
        <v>1771</v>
      </c>
      <c r="AE1772" t="str">
        <f>VLOOKUP(Sheet1!B1794,Sheet2!$H$2:$J$300,3,FALSE)</f>
        <v>SAC</v>
      </c>
      <c r="AF1772" t="str">
        <f>VLOOKUP(Sheet1!C1794,Sheet2!$H$2:$J$300,3,FALSE)</f>
        <v>PHI</v>
      </c>
      <c r="AG1772" t="str">
        <f>VLOOKUP(Sheet1!D1794,Sheet2!$H$2:$J$300,3,FALSE)</f>
        <v>PHO</v>
      </c>
      <c r="AH1772" t="str">
        <f>VLOOKUP(Sheet1!E1794,Sheet2!$H$2:$J$300,3,FALSE)</f>
        <v>PHI</v>
      </c>
      <c r="AI1772" t="str">
        <f>VLOOKUP(Sheet1!F1794,Sheet2!$H$2:$J$300,3,FALSE)</f>
        <v>PHO</v>
      </c>
      <c r="AJ1772" t="str">
        <f>VLOOKUP(Sheet1!G1794,Sheet2!$H$2:$J$300,3,FALSE)</f>
        <v>PHI</v>
      </c>
      <c r="AK1772" t="str">
        <f>VLOOKUP(Sheet1!H1794,Sheet2!$H$2:$J$300,3,FALSE)</f>
        <v>ATL</v>
      </c>
      <c r="AL1772" t="str">
        <f>VLOOKUP(Sheet1!I1794,Sheet2!$H$2:$J$300,3,FALSE)</f>
        <v>DEN</v>
      </c>
      <c r="AM1772" t="str">
        <f>VLOOKUP(Sheet1!J1794,Sheet2!$H$2:$J$300,3,FALSE)</f>
        <v>UTA</v>
      </c>
      <c r="AN1772">
        <f si="281" t="shared"/>
        <v>1</v>
      </c>
      <c r="AO1772">
        <f si="282" t="shared"/>
        <v>3</v>
      </c>
      <c r="AP1772">
        <f si="283" t="shared"/>
        <v>2</v>
      </c>
      <c r="AQ1772">
        <f si="284" t="shared"/>
        <v>3</v>
      </c>
      <c r="AR1772">
        <f si="285" t="shared"/>
        <v>2</v>
      </c>
      <c r="AS1772">
        <f si="286" t="shared"/>
        <v>3</v>
      </c>
      <c r="AT1772">
        <f si="287" t="shared"/>
        <v>1</v>
      </c>
      <c r="AU1772">
        <f si="288" t="shared"/>
        <v>1</v>
      </c>
      <c r="AV1772">
        <f si="289" t="shared"/>
        <v>1</v>
      </c>
      <c r="AW1772">
        <f si="290" t="shared"/>
        <v>3</v>
      </c>
    </row>
    <row r="1773" spans="30:49" x14ac:dyDescent="0.25">
      <c r="AD1773">
        <v>1772</v>
      </c>
      <c r="AE1773" t="str">
        <f>VLOOKUP(Sheet1!B1795,Sheet2!$H$2:$J$300,3,FALSE)</f>
        <v>PHI</v>
      </c>
      <c r="AF1773" t="str">
        <f>VLOOKUP(Sheet1!C1795,Sheet2!$H$2:$J$300,3,FALSE)</f>
        <v>UTA</v>
      </c>
      <c r="AG1773" t="str">
        <f>VLOOKUP(Sheet1!D1795,Sheet2!$H$2:$J$300,3,FALSE)</f>
        <v>PHO</v>
      </c>
      <c r="AH1773" t="str">
        <f>VLOOKUP(Sheet1!E1795,Sheet2!$H$2:$J$300,3,FALSE)</f>
        <v>DEN</v>
      </c>
      <c r="AI1773" t="str">
        <f>VLOOKUP(Sheet1!F1795,Sheet2!$H$2:$J$300,3,FALSE)</f>
        <v>PHO</v>
      </c>
      <c r="AJ1773" t="str">
        <f>VLOOKUP(Sheet1!G1795,Sheet2!$H$2:$J$300,3,FALSE)</f>
        <v>PHI</v>
      </c>
      <c r="AK1773" t="str">
        <f>VLOOKUP(Sheet1!H1795,Sheet2!$H$2:$J$300,3,FALSE)</f>
        <v>SAC</v>
      </c>
      <c r="AL1773" t="str">
        <f>VLOOKUP(Sheet1!I1795,Sheet2!$H$2:$J$300,3,FALSE)</f>
        <v>PHI</v>
      </c>
      <c r="AM1773" t="str">
        <f>VLOOKUP(Sheet1!J1795,Sheet2!$H$2:$J$300,3,FALSE)</f>
        <v>MIN</v>
      </c>
      <c r="AN1773">
        <f si="281" t="shared"/>
        <v>3</v>
      </c>
      <c r="AO1773">
        <f si="282" t="shared"/>
        <v>1</v>
      </c>
      <c r="AP1773">
        <f si="283" t="shared"/>
        <v>2</v>
      </c>
      <c r="AQ1773">
        <f si="284" t="shared"/>
        <v>1</v>
      </c>
      <c r="AR1773">
        <f si="285" t="shared"/>
        <v>2</v>
      </c>
      <c r="AS1773">
        <f si="286" t="shared"/>
        <v>3</v>
      </c>
      <c r="AT1773">
        <f si="287" t="shared"/>
        <v>1</v>
      </c>
      <c r="AU1773">
        <f si="288" t="shared"/>
        <v>3</v>
      </c>
      <c r="AV1773">
        <f si="289" t="shared"/>
        <v>1</v>
      </c>
      <c r="AW1773">
        <f si="290" t="shared"/>
        <v>3</v>
      </c>
    </row>
    <row r="1774" spans="30:49" x14ac:dyDescent="0.25">
      <c r="AD1774">
        <v>1773</v>
      </c>
      <c r="AE1774" t="str">
        <f>VLOOKUP(Sheet1!B1796,Sheet2!$H$2:$J$300,3,FALSE)</f>
        <v>PHI</v>
      </c>
      <c r="AF1774" t="str">
        <f>VLOOKUP(Sheet1!C1796,Sheet2!$H$2:$J$300,3,FALSE)</f>
        <v>ATL</v>
      </c>
      <c r="AG1774" t="str">
        <f>VLOOKUP(Sheet1!D1796,Sheet2!$H$2:$J$300,3,FALSE)</f>
        <v>PHI</v>
      </c>
      <c r="AH1774" t="str">
        <f>VLOOKUP(Sheet1!E1796,Sheet2!$H$2:$J$300,3,FALSE)</f>
        <v>DEN</v>
      </c>
      <c r="AI1774" t="str">
        <f>VLOOKUP(Sheet1!F1796,Sheet2!$H$2:$J$300,3,FALSE)</f>
        <v>PHO</v>
      </c>
      <c r="AJ1774" t="str">
        <f>VLOOKUP(Sheet1!G1796,Sheet2!$H$2:$J$300,3,FALSE)</f>
        <v>ATL</v>
      </c>
      <c r="AK1774" t="str">
        <f>VLOOKUP(Sheet1!H1796,Sheet2!$H$2:$J$300,3,FALSE)</f>
        <v>SAC</v>
      </c>
      <c r="AL1774" t="str">
        <f>VLOOKUP(Sheet1!I1796,Sheet2!$H$2:$J$300,3,FALSE)</f>
        <v>PHO</v>
      </c>
      <c r="AM1774" t="str">
        <f>VLOOKUP(Sheet1!J1796,Sheet2!$H$2:$J$300,3,FALSE)</f>
        <v>MIN</v>
      </c>
      <c r="AN1774">
        <f si="281" t="shared"/>
        <v>2</v>
      </c>
      <c r="AO1774">
        <f si="282" t="shared"/>
        <v>2</v>
      </c>
      <c r="AP1774">
        <f si="283" t="shared"/>
        <v>2</v>
      </c>
      <c r="AQ1774">
        <f si="284" t="shared"/>
        <v>1</v>
      </c>
      <c r="AR1774">
        <f si="285" t="shared"/>
        <v>2</v>
      </c>
      <c r="AS1774">
        <f si="286" t="shared"/>
        <v>2</v>
      </c>
      <c r="AT1774">
        <f si="287" t="shared"/>
        <v>1</v>
      </c>
      <c r="AU1774">
        <f si="288" t="shared"/>
        <v>2</v>
      </c>
      <c r="AV1774">
        <f si="289" t="shared"/>
        <v>1</v>
      </c>
      <c r="AW1774">
        <f si="290" t="shared"/>
        <v>2</v>
      </c>
    </row>
    <row r="1775" spans="30:49" x14ac:dyDescent="0.25">
      <c r="AD1775">
        <v>1774</v>
      </c>
      <c r="AE1775" t="str">
        <f>VLOOKUP(Sheet1!B1797,Sheet2!$H$2:$J$300,3,FALSE)</f>
        <v>PHI</v>
      </c>
      <c r="AF1775" t="str">
        <f>VLOOKUP(Sheet1!C1797,Sheet2!$H$2:$J$300,3,FALSE)</f>
        <v>SAC</v>
      </c>
      <c r="AG1775" t="str">
        <f>VLOOKUP(Sheet1!D1797,Sheet2!$H$2:$J$300,3,FALSE)</f>
        <v>PHO</v>
      </c>
      <c r="AH1775" t="str">
        <f>VLOOKUP(Sheet1!E1797,Sheet2!$H$2:$J$300,3,FALSE)</f>
        <v>DEN</v>
      </c>
      <c r="AI1775" t="str">
        <f>VLOOKUP(Sheet1!F1797,Sheet2!$H$2:$J$300,3,FALSE)</f>
        <v>UTA</v>
      </c>
      <c r="AJ1775" t="str">
        <f>VLOOKUP(Sheet1!G1797,Sheet2!$H$2:$J$300,3,FALSE)</f>
        <v>PHI</v>
      </c>
      <c r="AK1775" t="str">
        <f>VLOOKUP(Sheet1!H1797,Sheet2!$H$2:$J$300,3,FALSE)</f>
        <v>ATL</v>
      </c>
      <c r="AL1775" t="str">
        <f>VLOOKUP(Sheet1!I1797,Sheet2!$H$2:$J$300,3,FALSE)</f>
        <v>PHO</v>
      </c>
      <c r="AM1775" t="str">
        <f>VLOOKUP(Sheet1!J1797,Sheet2!$H$2:$J$300,3,FALSE)</f>
        <v>UTA</v>
      </c>
      <c r="AN1775">
        <f si="281" t="shared"/>
        <v>2</v>
      </c>
      <c r="AO1775">
        <f si="282" t="shared"/>
        <v>1</v>
      </c>
      <c r="AP1775">
        <f si="283" t="shared"/>
        <v>2</v>
      </c>
      <c r="AQ1775">
        <f si="284" t="shared"/>
        <v>1</v>
      </c>
      <c r="AR1775">
        <f si="285" t="shared"/>
        <v>2</v>
      </c>
      <c r="AS1775">
        <f si="286" t="shared"/>
        <v>2</v>
      </c>
      <c r="AT1775">
        <f si="287" t="shared"/>
        <v>1</v>
      </c>
      <c r="AU1775">
        <f si="288" t="shared"/>
        <v>2</v>
      </c>
      <c r="AV1775">
        <f si="289" t="shared"/>
        <v>2</v>
      </c>
      <c r="AW1775">
        <f si="290" t="shared"/>
        <v>2</v>
      </c>
    </row>
    <row r="1776" spans="30:49" x14ac:dyDescent="0.25">
      <c r="AD1776">
        <v>1775</v>
      </c>
      <c r="AE1776" t="str">
        <f>VLOOKUP(Sheet1!B1798,Sheet2!$H$2:$J$300,3,FALSE)</f>
        <v>PHI</v>
      </c>
      <c r="AF1776" t="str">
        <f>VLOOKUP(Sheet1!C1798,Sheet2!$H$2:$J$300,3,FALSE)</f>
        <v>SAC</v>
      </c>
      <c r="AG1776" t="str">
        <f>VLOOKUP(Sheet1!D1798,Sheet2!$H$2:$J$300,3,FALSE)</f>
        <v>PHI</v>
      </c>
      <c r="AH1776" t="str">
        <f>VLOOKUP(Sheet1!E1798,Sheet2!$H$2:$J$300,3,FALSE)</f>
        <v>DEN</v>
      </c>
      <c r="AI1776" t="str">
        <f>VLOOKUP(Sheet1!F1798,Sheet2!$H$2:$J$300,3,FALSE)</f>
        <v>DEN</v>
      </c>
      <c r="AJ1776" t="str">
        <f>VLOOKUP(Sheet1!G1798,Sheet2!$H$2:$J$300,3,FALSE)</f>
        <v>UTA</v>
      </c>
      <c r="AK1776" t="str">
        <f>VLOOKUP(Sheet1!H1798,Sheet2!$H$2:$J$300,3,FALSE)</f>
        <v>PHO</v>
      </c>
      <c r="AL1776" t="str">
        <f>VLOOKUP(Sheet1!I1798,Sheet2!$H$2:$J$300,3,FALSE)</f>
        <v>HOU</v>
      </c>
      <c r="AM1776" t="str">
        <f>VLOOKUP(Sheet1!J1798,Sheet2!$H$2:$J$300,3,FALSE)</f>
        <v>UTA</v>
      </c>
      <c r="AN1776">
        <f si="281" t="shared"/>
        <v>2</v>
      </c>
      <c r="AO1776">
        <f si="282" t="shared"/>
        <v>1</v>
      </c>
      <c r="AP1776">
        <f si="283" t="shared"/>
        <v>2</v>
      </c>
      <c r="AQ1776">
        <f si="284" t="shared"/>
        <v>2</v>
      </c>
      <c r="AR1776">
        <f si="285" t="shared"/>
        <v>2</v>
      </c>
      <c r="AS1776">
        <f si="286" t="shared"/>
        <v>2</v>
      </c>
      <c r="AT1776">
        <f si="287" t="shared"/>
        <v>1</v>
      </c>
      <c r="AU1776">
        <f si="288" t="shared"/>
        <v>1</v>
      </c>
      <c r="AV1776">
        <f si="289" t="shared"/>
        <v>2</v>
      </c>
      <c r="AW1776">
        <f si="290" t="shared"/>
        <v>2</v>
      </c>
    </row>
    <row r="1777" spans="30:49" x14ac:dyDescent="0.25">
      <c r="AD1777">
        <v>1776</v>
      </c>
      <c r="AE1777" t="str">
        <f>VLOOKUP(Sheet1!B1799,Sheet2!$H$2:$J$300,3,FALSE)</f>
        <v>SAC</v>
      </c>
      <c r="AF1777" t="str">
        <f>VLOOKUP(Sheet1!C1799,Sheet2!$H$2:$J$300,3,FALSE)</f>
        <v>PHI</v>
      </c>
      <c r="AG1777" t="str">
        <f>VLOOKUP(Sheet1!D1799,Sheet2!$H$2:$J$300,3,FALSE)</f>
        <v>PHO</v>
      </c>
      <c r="AH1777" t="str">
        <f>VLOOKUP(Sheet1!E1799,Sheet2!$H$2:$J$300,3,FALSE)</f>
        <v>DEN</v>
      </c>
      <c r="AI1777" t="str">
        <f>VLOOKUP(Sheet1!F1799,Sheet2!$H$2:$J$300,3,FALSE)</f>
        <v>DEN</v>
      </c>
      <c r="AJ1777" t="str">
        <f>VLOOKUP(Sheet1!G1799,Sheet2!$H$2:$J$300,3,FALSE)</f>
        <v>PHO</v>
      </c>
      <c r="AK1777" t="str">
        <f>VLOOKUP(Sheet1!H1799,Sheet2!$H$2:$J$300,3,FALSE)</f>
        <v>PHO</v>
      </c>
      <c r="AL1777" t="str">
        <f>VLOOKUP(Sheet1!I1799,Sheet2!$H$2:$J$300,3,FALSE)</f>
        <v>DEN</v>
      </c>
      <c r="AM1777" t="str">
        <f>VLOOKUP(Sheet1!J1799,Sheet2!$H$2:$J$300,3,FALSE)</f>
        <v>PHI</v>
      </c>
      <c r="AN1777">
        <f si="281" t="shared"/>
        <v>1</v>
      </c>
      <c r="AO1777">
        <f si="282" t="shared"/>
        <v>2</v>
      </c>
      <c r="AP1777">
        <f si="283" t="shared"/>
        <v>3</v>
      </c>
      <c r="AQ1777">
        <f si="284" t="shared"/>
        <v>3</v>
      </c>
      <c r="AR1777">
        <f si="285" t="shared"/>
        <v>3</v>
      </c>
      <c r="AS1777">
        <f si="286" t="shared"/>
        <v>3</v>
      </c>
      <c r="AT1777">
        <f si="287" t="shared"/>
        <v>3</v>
      </c>
      <c r="AU1777">
        <f si="288" t="shared"/>
        <v>3</v>
      </c>
      <c r="AV1777">
        <f si="289" t="shared"/>
        <v>2</v>
      </c>
      <c r="AW1777">
        <f si="290" t="shared"/>
        <v>3</v>
      </c>
    </row>
    <row r="1778" spans="30:49" x14ac:dyDescent="0.25">
      <c r="AD1778">
        <v>1777</v>
      </c>
      <c r="AE1778" t="str">
        <f>VLOOKUP(Sheet1!B1800,Sheet2!$H$2:$J$300,3,FALSE)</f>
        <v>PHI</v>
      </c>
      <c r="AF1778" t="str">
        <f>VLOOKUP(Sheet1!C1800,Sheet2!$H$2:$J$300,3,FALSE)</f>
        <v>UTA</v>
      </c>
      <c r="AG1778" t="str">
        <f>VLOOKUP(Sheet1!D1800,Sheet2!$H$2:$J$300,3,FALSE)</f>
        <v>PHO</v>
      </c>
      <c r="AH1778" t="str">
        <f>VLOOKUP(Sheet1!E1800,Sheet2!$H$2:$J$300,3,FALSE)</f>
        <v>DEN</v>
      </c>
      <c r="AI1778" t="str">
        <f>VLOOKUP(Sheet1!F1800,Sheet2!$H$2:$J$300,3,FALSE)</f>
        <v>PHO</v>
      </c>
      <c r="AJ1778" t="str">
        <f>VLOOKUP(Sheet1!G1800,Sheet2!$H$2:$J$300,3,FALSE)</f>
        <v>UTA</v>
      </c>
      <c r="AK1778" t="str">
        <f>VLOOKUP(Sheet1!H1800,Sheet2!$H$2:$J$300,3,FALSE)</f>
        <v>PHO</v>
      </c>
      <c r="AL1778" t="str">
        <f>VLOOKUP(Sheet1!I1800,Sheet2!$H$2:$J$300,3,FALSE)</f>
        <v>DEN</v>
      </c>
      <c r="AM1778" t="str">
        <f>VLOOKUP(Sheet1!J1800,Sheet2!$H$2:$J$300,3,FALSE)</f>
        <v>UTA</v>
      </c>
      <c r="AN1778">
        <f si="281" t="shared"/>
        <v>1</v>
      </c>
      <c r="AO1778">
        <f si="282" t="shared"/>
        <v>3</v>
      </c>
      <c r="AP1778">
        <f si="283" t="shared"/>
        <v>3</v>
      </c>
      <c r="AQ1778">
        <f si="284" t="shared"/>
        <v>2</v>
      </c>
      <c r="AR1778">
        <f si="285" t="shared"/>
        <v>3</v>
      </c>
      <c r="AS1778">
        <f si="286" t="shared"/>
        <v>3</v>
      </c>
      <c r="AT1778">
        <f si="287" t="shared"/>
        <v>3</v>
      </c>
      <c r="AU1778">
        <f si="288" t="shared"/>
        <v>2</v>
      </c>
      <c r="AV1778">
        <f si="289" t="shared"/>
        <v>3</v>
      </c>
      <c r="AW1778">
        <f si="290" t="shared"/>
        <v>3</v>
      </c>
    </row>
    <row r="1779" spans="30:49" x14ac:dyDescent="0.25">
      <c r="AD1779">
        <v>1778</v>
      </c>
      <c r="AE1779" t="str">
        <f>VLOOKUP(Sheet1!B1801,Sheet2!$H$2:$J$300,3,FALSE)</f>
        <v>UTA</v>
      </c>
      <c r="AF1779" t="str">
        <f>VLOOKUP(Sheet1!C1801,Sheet2!$H$2:$J$300,3,FALSE)</f>
        <v>PHI</v>
      </c>
      <c r="AG1779" t="str">
        <f>VLOOKUP(Sheet1!D1801,Sheet2!$H$2:$J$300,3,FALSE)</f>
        <v>HOU</v>
      </c>
      <c r="AH1779" t="str">
        <f>VLOOKUP(Sheet1!E1801,Sheet2!$H$2:$J$300,3,FALSE)</f>
        <v>DEN</v>
      </c>
      <c r="AI1779" t="str">
        <f>VLOOKUP(Sheet1!F1801,Sheet2!$H$2:$J$300,3,FALSE)</f>
        <v>PHO</v>
      </c>
      <c r="AJ1779" t="str">
        <f>VLOOKUP(Sheet1!G1801,Sheet2!$H$2:$J$300,3,FALSE)</f>
        <v>PHO</v>
      </c>
      <c r="AK1779" t="str">
        <f>VLOOKUP(Sheet1!H1801,Sheet2!$H$2:$J$300,3,FALSE)</f>
        <v>HOU</v>
      </c>
      <c r="AL1779" t="str">
        <f>VLOOKUP(Sheet1!I1801,Sheet2!$H$2:$J$300,3,FALSE)</f>
        <v>DEN</v>
      </c>
      <c r="AM1779" t="str">
        <f>VLOOKUP(Sheet1!J1801,Sheet2!$H$2:$J$300,3,FALSE)</f>
        <v>PHO</v>
      </c>
      <c r="AN1779">
        <f si="281" t="shared"/>
        <v>1</v>
      </c>
      <c r="AO1779">
        <f si="282" t="shared"/>
        <v>1</v>
      </c>
      <c r="AP1779">
        <f si="283" t="shared"/>
        <v>2</v>
      </c>
      <c r="AQ1779">
        <f si="284" t="shared"/>
        <v>2</v>
      </c>
      <c r="AR1779">
        <f si="285" t="shared"/>
        <v>3</v>
      </c>
      <c r="AS1779">
        <f si="286" t="shared"/>
        <v>3</v>
      </c>
      <c r="AT1779">
        <f si="287" t="shared"/>
        <v>2</v>
      </c>
      <c r="AU1779">
        <f si="288" t="shared"/>
        <v>2</v>
      </c>
      <c r="AV1779">
        <f si="289" t="shared"/>
        <v>3</v>
      </c>
      <c r="AW1779">
        <f si="290" t="shared"/>
        <v>3</v>
      </c>
    </row>
    <row r="1780" spans="30:49" x14ac:dyDescent="0.25">
      <c r="AD1780">
        <v>1779</v>
      </c>
      <c r="AE1780" t="str">
        <f>VLOOKUP(Sheet1!B1802,Sheet2!$H$2:$J$300,3,FALSE)</f>
        <v>PHI</v>
      </c>
      <c r="AF1780" t="str">
        <f>VLOOKUP(Sheet1!C1802,Sheet2!$H$2:$J$300,3,FALSE)</f>
        <v>MIN</v>
      </c>
      <c r="AG1780" t="str">
        <f>VLOOKUP(Sheet1!D1802,Sheet2!$H$2:$J$300,3,FALSE)</f>
        <v>HOU</v>
      </c>
      <c r="AH1780" t="str">
        <f>VLOOKUP(Sheet1!E1802,Sheet2!$H$2:$J$300,3,FALSE)</f>
        <v>DEN</v>
      </c>
      <c r="AI1780" t="str">
        <f>VLOOKUP(Sheet1!F1802,Sheet2!$H$2:$J$300,3,FALSE)</f>
        <v>PHO</v>
      </c>
      <c r="AJ1780" t="str">
        <f>VLOOKUP(Sheet1!G1802,Sheet2!$H$2:$J$300,3,FALSE)</f>
        <v>UTA</v>
      </c>
      <c r="AK1780" t="str">
        <f>VLOOKUP(Sheet1!H1802,Sheet2!$H$2:$J$300,3,FALSE)</f>
        <v>DEN</v>
      </c>
      <c r="AL1780" t="str">
        <f>VLOOKUP(Sheet1!I1802,Sheet2!$H$2:$J$300,3,FALSE)</f>
        <v>UTA</v>
      </c>
      <c r="AM1780" t="str">
        <f>VLOOKUP(Sheet1!J1802,Sheet2!$H$2:$J$300,3,FALSE)</f>
        <v>UTA</v>
      </c>
      <c r="AN1780">
        <f si="281" t="shared"/>
        <v>1</v>
      </c>
      <c r="AO1780">
        <f si="282" t="shared"/>
        <v>1</v>
      </c>
      <c r="AP1780">
        <f si="283" t="shared"/>
        <v>1</v>
      </c>
      <c r="AQ1780">
        <f si="284" t="shared"/>
        <v>2</v>
      </c>
      <c r="AR1780">
        <f si="285" t="shared"/>
        <v>1</v>
      </c>
      <c r="AS1780">
        <f si="286" t="shared"/>
        <v>3</v>
      </c>
      <c r="AT1780">
        <f si="287" t="shared"/>
        <v>2</v>
      </c>
      <c r="AU1780">
        <f si="288" t="shared"/>
        <v>3</v>
      </c>
      <c r="AV1780">
        <f si="289" t="shared"/>
        <v>3</v>
      </c>
      <c r="AW1780">
        <f si="290" t="shared"/>
        <v>3</v>
      </c>
    </row>
    <row r="1781" spans="30:49" x14ac:dyDescent="0.25">
      <c r="AD1781">
        <v>1780</v>
      </c>
      <c r="AE1781" t="str">
        <f>VLOOKUP(Sheet1!B1803,Sheet2!$H$2:$J$300,3,FALSE)</f>
        <v>PHI</v>
      </c>
      <c r="AF1781" t="str">
        <f>VLOOKUP(Sheet1!C1803,Sheet2!$H$2:$J$300,3,FALSE)</f>
        <v>PHO</v>
      </c>
      <c r="AG1781" t="str">
        <f>VLOOKUP(Sheet1!D1803,Sheet2!$H$2:$J$300,3,FALSE)</f>
        <v>HOU</v>
      </c>
      <c r="AH1781" t="str">
        <f>VLOOKUP(Sheet1!E1803,Sheet2!$H$2:$J$300,3,FALSE)</f>
        <v>DEN</v>
      </c>
      <c r="AI1781" t="str">
        <f>VLOOKUP(Sheet1!F1803,Sheet2!$H$2:$J$300,3,FALSE)</f>
        <v>PHO</v>
      </c>
      <c r="AJ1781" t="str">
        <f>VLOOKUP(Sheet1!G1803,Sheet2!$H$2:$J$300,3,FALSE)</f>
        <v>UTA</v>
      </c>
      <c r="AK1781" t="str">
        <f>VLOOKUP(Sheet1!H1803,Sheet2!$H$2:$J$300,3,FALSE)</f>
        <v>HOU</v>
      </c>
      <c r="AL1781" t="str">
        <f>VLOOKUP(Sheet1!I1803,Sheet2!$H$2:$J$300,3,FALSE)</f>
        <v>DEN</v>
      </c>
      <c r="AM1781" t="str">
        <f>VLOOKUP(Sheet1!J1803,Sheet2!$H$2:$J$300,3,FALSE)</f>
        <v>UTA</v>
      </c>
      <c r="AN1781">
        <f si="281" t="shared"/>
        <v>1</v>
      </c>
      <c r="AO1781">
        <f si="282" t="shared"/>
        <v>2</v>
      </c>
      <c r="AP1781">
        <f si="283" t="shared"/>
        <v>2</v>
      </c>
      <c r="AQ1781">
        <f si="284" t="shared"/>
        <v>2</v>
      </c>
      <c r="AR1781">
        <f si="285" t="shared"/>
        <v>2</v>
      </c>
      <c r="AS1781">
        <f si="286" t="shared"/>
        <v>2</v>
      </c>
      <c r="AT1781">
        <f si="287" t="shared"/>
        <v>2</v>
      </c>
      <c r="AU1781">
        <f si="288" t="shared"/>
        <v>2</v>
      </c>
      <c r="AV1781">
        <f si="289" t="shared"/>
        <v>2</v>
      </c>
      <c r="AW1781">
        <f si="290" t="shared"/>
        <v>2</v>
      </c>
    </row>
    <row r="1782" spans="30:49" x14ac:dyDescent="0.25">
      <c r="AD1782">
        <v>1781</v>
      </c>
      <c r="AE1782" t="str">
        <f>VLOOKUP(Sheet1!B1804,Sheet2!$H$2:$J$300,3,FALSE)</f>
        <v>ATL</v>
      </c>
      <c r="AF1782" t="str">
        <f>VLOOKUP(Sheet1!C1804,Sheet2!$H$2:$J$300,3,FALSE)</f>
        <v>UTA</v>
      </c>
      <c r="AG1782" t="str">
        <f>VLOOKUP(Sheet1!D1804,Sheet2!$H$2:$J$300,3,FALSE)</f>
        <v>PHO</v>
      </c>
      <c r="AH1782" t="str">
        <f>VLOOKUP(Sheet1!E1804,Sheet2!$H$2:$J$300,3,FALSE)</f>
        <v>DEN</v>
      </c>
      <c r="AI1782" t="str">
        <f>VLOOKUP(Sheet1!F1804,Sheet2!$H$2:$J$300,3,FALSE)</f>
        <v>PHO</v>
      </c>
      <c r="AJ1782" t="str">
        <f>VLOOKUP(Sheet1!G1804,Sheet2!$H$2:$J$300,3,FALSE)</f>
        <v>PHI</v>
      </c>
      <c r="AK1782" t="str">
        <f>VLOOKUP(Sheet1!H1804,Sheet2!$H$2:$J$300,3,FALSE)</f>
        <v>PHO</v>
      </c>
      <c r="AL1782" t="str">
        <f>VLOOKUP(Sheet1!I1804,Sheet2!$H$2:$J$300,3,FALSE)</f>
        <v>DEN</v>
      </c>
      <c r="AM1782" t="str">
        <f>VLOOKUP(Sheet1!J1804,Sheet2!$H$2:$J$300,3,FALSE)</f>
        <v>DEN</v>
      </c>
      <c r="AN1782">
        <f si="281" t="shared"/>
        <v>1</v>
      </c>
      <c r="AO1782">
        <f si="282" t="shared"/>
        <v>1</v>
      </c>
      <c r="AP1782">
        <f si="283" t="shared"/>
        <v>3</v>
      </c>
      <c r="AQ1782">
        <f si="284" t="shared"/>
        <v>3</v>
      </c>
      <c r="AR1782">
        <f si="285" t="shared"/>
        <v>3</v>
      </c>
      <c r="AS1782">
        <f si="286" t="shared"/>
        <v>1</v>
      </c>
      <c r="AT1782">
        <f si="287" t="shared"/>
        <v>3</v>
      </c>
      <c r="AU1782">
        <f si="288" t="shared"/>
        <v>3</v>
      </c>
      <c r="AV1782">
        <f si="289" t="shared"/>
        <v>3</v>
      </c>
      <c r="AW1782">
        <f si="290" t="shared"/>
        <v>3</v>
      </c>
    </row>
    <row r="1783" spans="30:49" x14ac:dyDescent="0.25">
      <c r="AD1783">
        <v>1782</v>
      </c>
      <c r="AE1783" t="str">
        <f>VLOOKUP(Sheet1!B1805,Sheet2!$H$2:$J$300,3,FALSE)</f>
        <v>PHI</v>
      </c>
      <c r="AF1783" t="str">
        <f>VLOOKUP(Sheet1!C1805,Sheet2!$H$2:$J$300,3,FALSE)</f>
        <v>ATL</v>
      </c>
      <c r="AG1783" t="str">
        <f>VLOOKUP(Sheet1!D1805,Sheet2!$H$2:$J$300,3,FALSE)</f>
        <v>PHO</v>
      </c>
      <c r="AH1783" t="str">
        <f>VLOOKUP(Sheet1!E1805,Sheet2!$H$2:$J$300,3,FALSE)</f>
        <v>DEN</v>
      </c>
      <c r="AI1783" t="str">
        <f>VLOOKUP(Sheet1!F1805,Sheet2!$H$2:$J$300,3,FALSE)</f>
        <v>DEN</v>
      </c>
      <c r="AJ1783" t="str">
        <f>VLOOKUP(Sheet1!G1805,Sheet2!$H$2:$J$300,3,FALSE)</f>
        <v>ATL</v>
      </c>
      <c r="AK1783" t="str">
        <f>VLOOKUP(Sheet1!H1805,Sheet2!$H$2:$J$300,3,FALSE)</f>
        <v>ATL</v>
      </c>
      <c r="AL1783" t="str">
        <f>VLOOKUP(Sheet1!I1805,Sheet2!$H$2:$J$300,3,FALSE)</f>
        <v>DEN</v>
      </c>
      <c r="AM1783" t="str">
        <f>VLOOKUP(Sheet1!J1805,Sheet2!$H$2:$J$300,3,FALSE)</f>
        <v>UTA</v>
      </c>
      <c r="AN1783">
        <f si="281" t="shared"/>
        <v>1</v>
      </c>
      <c r="AO1783">
        <f si="282" t="shared"/>
        <v>3</v>
      </c>
      <c r="AP1783">
        <f si="283" t="shared"/>
        <v>1</v>
      </c>
      <c r="AQ1783">
        <f si="284" t="shared"/>
        <v>3</v>
      </c>
      <c r="AR1783">
        <f si="285" t="shared"/>
        <v>3</v>
      </c>
      <c r="AS1783">
        <f si="286" t="shared"/>
        <v>3</v>
      </c>
      <c r="AT1783">
        <f si="287" t="shared"/>
        <v>3</v>
      </c>
      <c r="AU1783">
        <f si="288" t="shared"/>
        <v>3</v>
      </c>
      <c r="AV1783">
        <f si="289" t="shared"/>
        <v>1</v>
      </c>
      <c r="AW1783">
        <f si="290" t="shared"/>
        <v>3</v>
      </c>
    </row>
    <row r="1784" spans="30:49" x14ac:dyDescent="0.25">
      <c r="AD1784">
        <v>1783</v>
      </c>
      <c r="AE1784" t="str">
        <f>VLOOKUP(Sheet1!B1806,Sheet2!$H$2:$J$300,3,FALSE)</f>
        <v>PHI</v>
      </c>
      <c r="AF1784" t="str">
        <f>VLOOKUP(Sheet1!C1806,Sheet2!$H$2:$J$300,3,FALSE)</f>
        <v>MIN</v>
      </c>
      <c r="AG1784" t="str">
        <f>VLOOKUP(Sheet1!D1806,Sheet2!$H$2:$J$300,3,FALSE)</f>
        <v>PHO</v>
      </c>
      <c r="AH1784" t="str">
        <f>VLOOKUP(Sheet1!E1806,Sheet2!$H$2:$J$300,3,FALSE)</f>
        <v>HOU</v>
      </c>
      <c r="AI1784" t="str">
        <f>VLOOKUP(Sheet1!F1806,Sheet2!$H$2:$J$300,3,FALSE)</f>
        <v>PHO</v>
      </c>
      <c r="AJ1784" t="str">
        <f>VLOOKUP(Sheet1!G1806,Sheet2!$H$2:$J$300,3,FALSE)</f>
        <v>PHO</v>
      </c>
      <c r="AK1784" t="str">
        <f>VLOOKUP(Sheet1!H1806,Sheet2!$H$2:$J$300,3,FALSE)</f>
        <v>PHO</v>
      </c>
      <c r="AL1784" t="str">
        <f>VLOOKUP(Sheet1!I1806,Sheet2!$H$2:$J$300,3,FALSE)</f>
        <v>DEN</v>
      </c>
      <c r="AM1784" t="str">
        <f>VLOOKUP(Sheet1!J1806,Sheet2!$H$2:$J$300,3,FALSE)</f>
        <v>PHI</v>
      </c>
      <c r="AN1784">
        <f si="281" t="shared"/>
        <v>2</v>
      </c>
      <c r="AO1784">
        <f si="282" t="shared"/>
        <v>1</v>
      </c>
      <c r="AP1784">
        <f si="283" t="shared"/>
        <v>4</v>
      </c>
      <c r="AQ1784">
        <f si="284" t="shared"/>
        <v>1</v>
      </c>
      <c r="AR1784">
        <f si="285" t="shared"/>
        <v>4</v>
      </c>
      <c r="AS1784">
        <f si="286" t="shared"/>
        <v>4</v>
      </c>
      <c r="AT1784">
        <f si="287" t="shared"/>
        <v>4</v>
      </c>
      <c r="AU1784">
        <f si="288" t="shared"/>
        <v>1</v>
      </c>
      <c r="AV1784">
        <f si="289" t="shared"/>
        <v>2</v>
      </c>
      <c r="AW1784">
        <f si="290" t="shared"/>
        <v>4</v>
      </c>
    </row>
    <row r="1785" spans="30:49" x14ac:dyDescent="0.25">
      <c r="AD1785">
        <v>1784</v>
      </c>
      <c r="AE1785" t="str">
        <f>VLOOKUP(Sheet1!B1807,Sheet2!$H$2:$J$300,3,FALSE)</f>
        <v>PHI</v>
      </c>
      <c r="AF1785" t="str">
        <f>VLOOKUP(Sheet1!C1807,Sheet2!$H$2:$J$300,3,FALSE)</f>
        <v>SAC</v>
      </c>
      <c r="AG1785" t="str">
        <f>VLOOKUP(Sheet1!D1807,Sheet2!$H$2:$J$300,3,FALSE)</f>
        <v>PHI</v>
      </c>
      <c r="AH1785" t="str">
        <f>VLOOKUP(Sheet1!E1807,Sheet2!$H$2:$J$300,3,FALSE)</f>
        <v>DEN</v>
      </c>
      <c r="AI1785" t="str">
        <f>VLOOKUP(Sheet1!F1807,Sheet2!$H$2:$J$300,3,FALSE)</f>
        <v>MIN</v>
      </c>
      <c r="AJ1785" t="str">
        <f>VLOOKUP(Sheet1!G1807,Sheet2!$H$2:$J$300,3,FALSE)</f>
        <v>HOU</v>
      </c>
      <c r="AK1785" t="str">
        <f>VLOOKUP(Sheet1!H1807,Sheet2!$H$2:$J$300,3,FALSE)</f>
        <v>HOU</v>
      </c>
      <c r="AL1785" t="str">
        <f>VLOOKUP(Sheet1!I1807,Sheet2!$H$2:$J$300,3,FALSE)</f>
        <v>DEN</v>
      </c>
      <c r="AM1785" t="str">
        <f>VLOOKUP(Sheet1!J1807,Sheet2!$H$2:$J$300,3,FALSE)</f>
        <v>UTA</v>
      </c>
      <c r="AN1785">
        <f si="281" t="shared"/>
        <v>2</v>
      </c>
      <c r="AO1785">
        <f si="282" t="shared"/>
        <v>1</v>
      </c>
      <c r="AP1785">
        <f si="283" t="shared"/>
        <v>2</v>
      </c>
      <c r="AQ1785">
        <f si="284" t="shared"/>
        <v>2</v>
      </c>
      <c r="AR1785">
        <f si="285" t="shared"/>
        <v>1</v>
      </c>
      <c r="AS1785">
        <f si="286" t="shared"/>
        <v>2</v>
      </c>
      <c r="AT1785">
        <f si="287" t="shared"/>
        <v>2</v>
      </c>
      <c r="AU1785">
        <f si="288" t="shared"/>
        <v>2</v>
      </c>
      <c r="AV1785">
        <f si="289" t="shared"/>
        <v>1</v>
      </c>
      <c r="AW1785">
        <f si="290" t="shared"/>
        <v>2</v>
      </c>
    </row>
    <row r="1786" spans="30:49" x14ac:dyDescent="0.25">
      <c r="AD1786">
        <v>1785</v>
      </c>
      <c r="AE1786" t="str">
        <f>VLOOKUP(Sheet1!B1808,Sheet2!$H$2:$J$300,3,FALSE)</f>
        <v>PHI</v>
      </c>
      <c r="AF1786" t="str">
        <f>VLOOKUP(Sheet1!C1808,Sheet2!$H$2:$J$300,3,FALSE)</f>
        <v>MIN</v>
      </c>
      <c r="AG1786" t="str">
        <f>VLOOKUP(Sheet1!D1808,Sheet2!$H$2:$J$300,3,FALSE)</f>
        <v>PHO</v>
      </c>
      <c r="AH1786" t="str">
        <f>VLOOKUP(Sheet1!E1808,Sheet2!$H$2:$J$300,3,FALSE)</f>
        <v>PHI</v>
      </c>
      <c r="AI1786" t="str">
        <f>VLOOKUP(Sheet1!F1808,Sheet2!$H$2:$J$300,3,FALSE)</f>
        <v>PHO</v>
      </c>
      <c r="AJ1786" t="str">
        <f>VLOOKUP(Sheet1!G1808,Sheet2!$H$2:$J$300,3,FALSE)</f>
        <v>PHI</v>
      </c>
      <c r="AK1786" t="str">
        <f>VLOOKUP(Sheet1!H1808,Sheet2!$H$2:$J$300,3,FALSE)</f>
        <v>HOU</v>
      </c>
      <c r="AL1786" t="str">
        <f>VLOOKUP(Sheet1!I1808,Sheet2!$H$2:$J$300,3,FALSE)</f>
        <v>DEN</v>
      </c>
      <c r="AM1786" t="str">
        <f>VLOOKUP(Sheet1!J1808,Sheet2!$H$2:$J$300,3,FALSE)</f>
        <v>SAC</v>
      </c>
      <c r="AN1786">
        <f si="281" t="shared"/>
        <v>3</v>
      </c>
      <c r="AO1786">
        <f si="282" t="shared"/>
        <v>1</v>
      </c>
      <c r="AP1786">
        <f si="283" t="shared"/>
        <v>2</v>
      </c>
      <c r="AQ1786">
        <f si="284" t="shared"/>
        <v>3</v>
      </c>
      <c r="AR1786">
        <f si="285" t="shared"/>
        <v>2</v>
      </c>
      <c r="AS1786">
        <f si="286" t="shared"/>
        <v>3</v>
      </c>
      <c r="AT1786">
        <f si="287" t="shared"/>
        <v>1</v>
      </c>
      <c r="AU1786">
        <f si="288" t="shared"/>
        <v>1</v>
      </c>
      <c r="AV1786">
        <f si="289" t="shared"/>
        <v>1</v>
      </c>
      <c r="AW1786">
        <f si="290" t="shared"/>
        <v>3</v>
      </c>
    </row>
    <row r="1787" spans="30:49" x14ac:dyDescent="0.25">
      <c r="AD1787">
        <v>1786</v>
      </c>
      <c r="AE1787" t="str">
        <f>VLOOKUP(Sheet1!B1809,Sheet2!$H$2:$J$300,3,FALSE)</f>
        <v>PHI</v>
      </c>
      <c r="AF1787" t="str">
        <f>VLOOKUP(Sheet1!C1809,Sheet2!$H$2:$J$300,3,FALSE)</f>
        <v>MIN</v>
      </c>
      <c r="AG1787" t="str">
        <f>VLOOKUP(Sheet1!D1809,Sheet2!$H$2:$J$300,3,FALSE)</f>
        <v>PHO</v>
      </c>
      <c r="AH1787" t="str">
        <f>VLOOKUP(Sheet1!E1809,Sheet2!$H$2:$J$300,3,FALSE)</f>
        <v>PHI</v>
      </c>
      <c r="AI1787" t="str">
        <f>VLOOKUP(Sheet1!F1809,Sheet2!$H$2:$J$300,3,FALSE)</f>
        <v>PHO</v>
      </c>
      <c r="AJ1787" t="str">
        <f>VLOOKUP(Sheet1!G1809,Sheet2!$H$2:$J$300,3,FALSE)</f>
        <v>ATL</v>
      </c>
      <c r="AK1787" t="str">
        <f>VLOOKUP(Sheet1!H1809,Sheet2!$H$2:$J$300,3,FALSE)</f>
        <v>UTA</v>
      </c>
      <c r="AL1787" t="str">
        <f>VLOOKUP(Sheet1!I1809,Sheet2!$H$2:$J$300,3,FALSE)</f>
        <v>PHO</v>
      </c>
      <c r="AM1787" t="str">
        <f>VLOOKUP(Sheet1!J1809,Sheet2!$H$2:$J$300,3,FALSE)</f>
        <v>UTA</v>
      </c>
      <c r="AN1787">
        <f si="281" t="shared"/>
        <v>2</v>
      </c>
      <c r="AO1787">
        <f si="282" t="shared"/>
        <v>1</v>
      </c>
      <c r="AP1787">
        <f si="283" t="shared"/>
        <v>3</v>
      </c>
      <c r="AQ1787">
        <f si="284" t="shared"/>
        <v>2</v>
      </c>
      <c r="AR1787">
        <f si="285" t="shared"/>
        <v>3</v>
      </c>
      <c r="AS1787">
        <f si="286" t="shared"/>
        <v>1</v>
      </c>
      <c r="AT1787">
        <f si="287" t="shared"/>
        <v>2</v>
      </c>
      <c r="AU1787">
        <f si="288" t="shared"/>
        <v>3</v>
      </c>
      <c r="AV1787">
        <f si="289" t="shared"/>
        <v>2</v>
      </c>
      <c r="AW1787">
        <f si="290" t="shared"/>
        <v>3</v>
      </c>
    </row>
    <row r="1788" spans="30:49" x14ac:dyDescent="0.25">
      <c r="AD1788">
        <v>1787</v>
      </c>
      <c r="AE1788" t="str">
        <f>VLOOKUP(Sheet1!B1810,Sheet2!$H$2:$J$300,3,FALSE)</f>
        <v>PHI</v>
      </c>
      <c r="AF1788" t="str">
        <f>VLOOKUP(Sheet1!C1810,Sheet2!$H$2:$J$300,3,FALSE)</f>
        <v>PHI</v>
      </c>
      <c r="AG1788" t="str">
        <f>VLOOKUP(Sheet1!D1810,Sheet2!$H$2:$J$300,3,FALSE)</f>
        <v>UTA</v>
      </c>
      <c r="AH1788" t="str">
        <f>VLOOKUP(Sheet1!E1810,Sheet2!$H$2:$J$300,3,FALSE)</f>
        <v>PHO</v>
      </c>
      <c r="AI1788" t="str">
        <f>VLOOKUP(Sheet1!F1810,Sheet2!$H$2:$J$300,3,FALSE)</f>
        <v>UTA</v>
      </c>
      <c r="AJ1788" t="str">
        <f>VLOOKUP(Sheet1!G1810,Sheet2!$H$2:$J$300,3,FALSE)</f>
        <v>HOU</v>
      </c>
      <c r="AK1788" t="str">
        <f>VLOOKUP(Sheet1!H1810,Sheet2!$H$2:$J$300,3,FALSE)</f>
        <v>ATL</v>
      </c>
      <c r="AL1788" t="str">
        <f>VLOOKUP(Sheet1!I1810,Sheet2!$H$2:$J$300,3,FALSE)</f>
        <v>PHO</v>
      </c>
      <c r="AM1788" t="str">
        <f>VLOOKUP(Sheet1!J1810,Sheet2!$H$2:$J$300,3,FALSE)</f>
        <v>PHO</v>
      </c>
      <c r="AN1788">
        <f si="281" t="shared"/>
        <v>2</v>
      </c>
      <c r="AO1788">
        <f si="282" t="shared"/>
        <v>2</v>
      </c>
      <c r="AP1788">
        <f si="283" t="shared"/>
        <v>2</v>
      </c>
      <c r="AQ1788">
        <f si="284" t="shared"/>
        <v>3</v>
      </c>
      <c r="AR1788">
        <f si="285" t="shared"/>
        <v>2</v>
      </c>
      <c r="AS1788">
        <f si="286" t="shared"/>
        <v>1</v>
      </c>
      <c r="AT1788">
        <f si="287" t="shared"/>
        <v>1</v>
      </c>
      <c r="AU1788">
        <f si="288" t="shared"/>
        <v>3</v>
      </c>
      <c r="AV1788">
        <f si="289" t="shared"/>
        <v>3</v>
      </c>
      <c r="AW1788">
        <f si="290" t="shared"/>
        <v>3</v>
      </c>
    </row>
    <row r="1789" spans="30:49" x14ac:dyDescent="0.25">
      <c r="AD1789">
        <v>1788</v>
      </c>
      <c r="AE1789" t="str">
        <f>VLOOKUP(Sheet1!B1811,Sheet2!$H$2:$J$300,3,FALSE)</f>
        <v>PHI</v>
      </c>
      <c r="AF1789" t="str">
        <f>VLOOKUP(Sheet1!C1811,Sheet2!$H$2:$J$300,3,FALSE)</f>
        <v>MIN</v>
      </c>
      <c r="AG1789" t="str">
        <f>VLOOKUP(Sheet1!D1811,Sheet2!$H$2:$J$300,3,FALSE)</f>
        <v>PHO</v>
      </c>
      <c r="AH1789" t="str">
        <f>VLOOKUP(Sheet1!E1811,Sheet2!$H$2:$J$300,3,FALSE)</f>
        <v>DEN</v>
      </c>
      <c r="AI1789" t="str">
        <f>VLOOKUP(Sheet1!F1811,Sheet2!$H$2:$J$300,3,FALSE)</f>
        <v>UTA</v>
      </c>
      <c r="AJ1789" t="str">
        <f>VLOOKUP(Sheet1!G1811,Sheet2!$H$2:$J$300,3,FALSE)</f>
        <v>UTA</v>
      </c>
      <c r="AK1789" t="str">
        <f>VLOOKUP(Sheet1!H1811,Sheet2!$H$2:$J$300,3,FALSE)</f>
        <v>HOU</v>
      </c>
      <c r="AL1789" t="str">
        <f>VLOOKUP(Sheet1!I1811,Sheet2!$H$2:$J$300,3,FALSE)</f>
        <v>PHO</v>
      </c>
      <c r="AM1789" t="str">
        <f>VLOOKUP(Sheet1!J1811,Sheet2!$H$2:$J$300,3,FALSE)</f>
        <v>UTA</v>
      </c>
      <c r="AN1789">
        <f si="281" t="shared"/>
        <v>1</v>
      </c>
      <c r="AO1789">
        <f si="282" t="shared"/>
        <v>1</v>
      </c>
      <c r="AP1789">
        <f si="283" t="shared"/>
        <v>2</v>
      </c>
      <c r="AQ1789">
        <f si="284" t="shared"/>
        <v>1</v>
      </c>
      <c r="AR1789">
        <f si="285" t="shared"/>
        <v>3</v>
      </c>
      <c r="AS1789">
        <f si="286" t="shared"/>
        <v>3</v>
      </c>
      <c r="AT1789">
        <f si="287" t="shared"/>
        <v>1</v>
      </c>
      <c r="AU1789">
        <f si="288" t="shared"/>
        <v>2</v>
      </c>
      <c r="AV1789">
        <f si="289" t="shared"/>
        <v>3</v>
      </c>
      <c r="AW1789">
        <f si="290" t="shared"/>
        <v>3</v>
      </c>
    </row>
    <row r="1790" spans="30:49" x14ac:dyDescent="0.25">
      <c r="AD1790">
        <v>1789</v>
      </c>
      <c r="AE1790" t="str">
        <f>VLOOKUP(Sheet1!B1812,Sheet2!$H$2:$J$300,3,FALSE)</f>
        <v>PHI</v>
      </c>
      <c r="AF1790" t="str">
        <f>VLOOKUP(Sheet1!C1812,Sheet2!$H$2:$J$300,3,FALSE)</f>
        <v>SAC</v>
      </c>
      <c r="AG1790" t="str">
        <f>VLOOKUP(Sheet1!D1812,Sheet2!$H$2:$J$300,3,FALSE)</f>
        <v>HOU</v>
      </c>
      <c r="AH1790" t="str">
        <f>VLOOKUP(Sheet1!E1812,Sheet2!$H$2:$J$300,3,FALSE)</f>
        <v>DEN</v>
      </c>
      <c r="AI1790" t="str">
        <f>VLOOKUP(Sheet1!F1812,Sheet2!$H$2:$J$300,3,FALSE)</f>
        <v>PHI</v>
      </c>
      <c r="AJ1790" t="str">
        <f>VLOOKUP(Sheet1!G1812,Sheet2!$H$2:$J$300,3,FALSE)</f>
        <v>HOU</v>
      </c>
      <c r="AK1790" t="str">
        <f>VLOOKUP(Sheet1!H1812,Sheet2!$H$2:$J$300,3,FALSE)</f>
        <v>DEN</v>
      </c>
      <c r="AL1790" t="str">
        <f>VLOOKUP(Sheet1!I1812,Sheet2!$H$2:$J$300,3,FALSE)</f>
        <v>PHO</v>
      </c>
      <c r="AM1790" t="str">
        <f>VLOOKUP(Sheet1!J1812,Sheet2!$H$2:$J$300,3,FALSE)</f>
        <v>PHO</v>
      </c>
      <c r="AN1790">
        <f si="281" t="shared"/>
        <v>2</v>
      </c>
      <c r="AO1790">
        <f si="282" t="shared"/>
        <v>1</v>
      </c>
      <c r="AP1790">
        <f si="283" t="shared"/>
        <v>2</v>
      </c>
      <c r="AQ1790">
        <f si="284" t="shared"/>
        <v>2</v>
      </c>
      <c r="AR1790">
        <f si="285" t="shared"/>
        <v>2</v>
      </c>
      <c r="AS1790">
        <f si="286" t="shared"/>
        <v>2</v>
      </c>
      <c r="AT1790">
        <f si="287" t="shared"/>
        <v>2</v>
      </c>
      <c r="AU1790">
        <f si="288" t="shared"/>
        <v>2</v>
      </c>
      <c r="AV1790">
        <f si="289" t="shared"/>
        <v>2</v>
      </c>
      <c r="AW1790">
        <f si="290" t="shared"/>
        <v>2</v>
      </c>
    </row>
    <row r="1791" spans="30:49" x14ac:dyDescent="0.25">
      <c r="AD1791">
        <v>1790</v>
      </c>
      <c r="AE1791" t="str">
        <f>VLOOKUP(Sheet1!B1813,Sheet2!$H$2:$J$300,3,FALSE)</f>
        <v>ATL</v>
      </c>
      <c r="AF1791" t="str">
        <f>VLOOKUP(Sheet1!C1813,Sheet2!$H$2:$J$300,3,FALSE)</f>
        <v>PHI</v>
      </c>
      <c r="AG1791" t="str">
        <f>VLOOKUP(Sheet1!D1813,Sheet2!$H$2:$J$300,3,FALSE)</f>
        <v>PHO</v>
      </c>
      <c r="AH1791" t="str">
        <f>VLOOKUP(Sheet1!E1813,Sheet2!$H$2:$J$300,3,FALSE)</f>
        <v>DEN</v>
      </c>
      <c r="AI1791" t="str">
        <f>VLOOKUP(Sheet1!F1813,Sheet2!$H$2:$J$300,3,FALSE)</f>
        <v>PHO</v>
      </c>
      <c r="AJ1791" t="str">
        <f>VLOOKUP(Sheet1!G1813,Sheet2!$H$2:$J$300,3,FALSE)</f>
        <v>PHO</v>
      </c>
      <c r="AK1791" t="str">
        <f>VLOOKUP(Sheet1!H1813,Sheet2!$H$2:$J$300,3,FALSE)</f>
        <v>ATL</v>
      </c>
      <c r="AL1791" t="str">
        <f>VLOOKUP(Sheet1!I1813,Sheet2!$H$2:$J$300,3,FALSE)</f>
        <v>DEN</v>
      </c>
      <c r="AM1791" t="str">
        <f>VLOOKUP(Sheet1!J1813,Sheet2!$H$2:$J$300,3,FALSE)</f>
        <v>PHI</v>
      </c>
      <c r="AN1791">
        <f si="281" t="shared"/>
        <v>2</v>
      </c>
      <c r="AO1791">
        <f si="282" t="shared"/>
        <v>2</v>
      </c>
      <c r="AP1791">
        <f si="283" t="shared"/>
        <v>3</v>
      </c>
      <c r="AQ1791">
        <f si="284" t="shared"/>
        <v>2</v>
      </c>
      <c r="AR1791">
        <f si="285" t="shared"/>
        <v>3</v>
      </c>
      <c r="AS1791">
        <f si="286" t="shared"/>
        <v>3</v>
      </c>
      <c r="AT1791">
        <f si="287" t="shared"/>
        <v>2</v>
      </c>
      <c r="AU1791">
        <f si="288" t="shared"/>
        <v>2</v>
      </c>
      <c r="AV1791">
        <f si="289" t="shared"/>
        <v>2</v>
      </c>
      <c r="AW1791">
        <f si="290" t="shared"/>
        <v>3</v>
      </c>
    </row>
    <row r="1792" spans="30:49" x14ac:dyDescent="0.25">
      <c r="AD1792">
        <v>1791</v>
      </c>
      <c r="AE1792" t="str">
        <f>VLOOKUP(Sheet1!B1814,Sheet2!$H$2:$J$300,3,FALSE)</f>
        <v>ATL</v>
      </c>
      <c r="AF1792" t="str">
        <f>VLOOKUP(Sheet1!C1814,Sheet2!$H$2:$J$300,3,FALSE)</f>
        <v>MIN</v>
      </c>
      <c r="AG1792" t="str">
        <f>VLOOKUP(Sheet1!D1814,Sheet2!$H$2:$J$300,3,FALSE)</f>
        <v>HOU</v>
      </c>
      <c r="AH1792" t="str">
        <f>VLOOKUP(Sheet1!E1814,Sheet2!$H$2:$J$300,3,FALSE)</f>
        <v>DEN</v>
      </c>
      <c r="AI1792" t="str">
        <f>VLOOKUP(Sheet1!F1814,Sheet2!$H$2:$J$300,3,FALSE)</f>
        <v>DEN</v>
      </c>
      <c r="AJ1792" t="str">
        <f>VLOOKUP(Sheet1!G1814,Sheet2!$H$2:$J$300,3,FALSE)</f>
        <v>PHO</v>
      </c>
      <c r="AK1792" t="str">
        <f>VLOOKUP(Sheet1!H1814,Sheet2!$H$2:$J$300,3,FALSE)</f>
        <v>PHO</v>
      </c>
      <c r="AL1792" t="str">
        <f>VLOOKUP(Sheet1!I1814,Sheet2!$H$2:$J$300,3,FALSE)</f>
        <v>MIN</v>
      </c>
      <c r="AM1792" t="str">
        <f>VLOOKUP(Sheet1!J1814,Sheet2!$H$2:$J$300,3,FALSE)</f>
        <v>DEN</v>
      </c>
      <c r="AN1792">
        <f si="281" t="shared"/>
        <v>1</v>
      </c>
      <c r="AO1792">
        <f si="282" t="shared"/>
        <v>2</v>
      </c>
      <c r="AP1792">
        <f si="283" t="shared"/>
        <v>1</v>
      </c>
      <c r="AQ1792">
        <f si="284" t="shared"/>
        <v>3</v>
      </c>
      <c r="AR1792">
        <f si="285" t="shared"/>
        <v>3</v>
      </c>
      <c r="AS1792">
        <f si="286" t="shared"/>
        <v>2</v>
      </c>
      <c r="AT1792">
        <f si="287" t="shared"/>
        <v>2</v>
      </c>
      <c r="AU1792">
        <f si="288" t="shared"/>
        <v>2</v>
      </c>
      <c r="AV1792">
        <f si="289" t="shared"/>
        <v>3</v>
      </c>
      <c r="AW1792">
        <f si="290" t="shared"/>
        <v>3</v>
      </c>
    </row>
    <row r="1793" spans="30:49" x14ac:dyDescent="0.25">
      <c r="AD1793">
        <v>1792</v>
      </c>
      <c r="AE1793" t="str">
        <f>VLOOKUP(Sheet1!B1815,Sheet2!$H$2:$J$300,3,FALSE)</f>
        <v>UTA</v>
      </c>
      <c r="AF1793" t="str">
        <f>VLOOKUP(Sheet1!C1815,Sheet2!$H$2:$J$300,3,FALSE)</f>
        <v>MIN</v>
      </c>
      <c r="AG1793" t="str">
        <f>VLOOKUP(Sheet1!D1815,Sheet2!$H$2:$J$300,3,FALSE)</f>
        <v>PHO</v>
      </c>
      <c r="AH1793" t="str">
        <f>VLOOKUP(Sheet1!E1815,Sheet2!$H$2:$J$300,3,FALSE)</f>
        <v>PHI</v>
      </c>
      <c r="AI1793" t="str">
        <f>VLOOKUP(Sheet1!F1815,Sheet2!$H$2:$J$300,3,FALSE)</f>
        <v>UTA</v>
      </c>
      <c r="AJ1793" t="str">
        <f>VLOOKUP(Sheet1!G1815,Sheet2!$H$2:$J$300,3,FALSE)</f>
        <v>UTA</v>
      </c>
      <c r="AK1793" t="str">
        <f>VLOOKUP(Sheet1!H1815,Sheet2!$H$2:$J$300,3,FALSE)</f>
        <v>PHO</v>
      </c>
      <c r="AL1793" t="str">
        <f>VLOOKUP(Sheet1!I1815,Sheet2!$H$2:$J$300,3,FALSE)</f>
        <v>DEN</v>
      </c>
      <c r="AM1793" t="str">
        <f>VLOOKUP(Sheet1!J1815,Sheet2!$H$2:$J$300,3,FALSE)</f>
        <v>DEN</v>
      </c>
      <c r="AN1793">
        <f si="281" t="shared"/>
        <v>3</v>
      </c>
      <c r="AO1793">
        <f si="282" t="shared"/>
        <v>1</v>
      </c>
      <c r="AP1793">
        <f si="283" t="shared"/>
        <v>2</v>
      </c>
      <c r="AQ1793">
        <f si="284" t="shared"/>
        <v>1</v>
      </c>
      <c r="AR1793">
        <f si="285" t="shared"/>
        <v>3</v>
      </c>
      <c r="AS1793">
        <f si="286" t="shared"/>
        <v>3</v>
      </c>
      <c r="AT1793">
        <f si="287" t="shared"/>
        <v>2</v>
      </c>
      <c r="AU1793">
        <f si="288" t="shared"/>
        <v>2</v>
      </c>
      <c r="AV1793">
        <f si="289" t="shared"/>
        <v>2</v>
      </c>
      <c r="AW1793">
        <f si="290" t="shared"/>
        <v>3</v>
      </c>
    </row>
    <row r="1794" spans="30:49" x14ac:dyDescent="0.25">
      <c r="AD1794">
        <v>1793</v>
      </c>
      <c r="AE1794" t="str">
        <f>VLOOKUP(Sheet1!B1816,Sheet2!$H$2:$J$300,3,FALSE)</f>
        <v>PHI</v>
      </c>
      <c r="AF1794" t="str">
        <f>VLOOKUP(Sheet1!C1816,Sheet2!$H$2:$J$300,3,FALSE)</f>
        <v>PHO</v>
      </c>
      <c r="AG1794" t="str">
        <f>VLOOKUP(Sheet1!D1816,Sheet2!$H$2:$J$300,3,FALSE)</f>
        <v>HOU</v>
      </c>
      <c r="AH1794" t="str">
        <f>VLOOKUP(Sheet1!E1816,Sheet2!$H$2:$J$300,3,FALSE)</f>
        <v>DEN</v>
      </c>
      <c r="AI1794" t="str">
        <f>VLOOKUP(Sheet1!F1816,Sheet2!$H$2:$J$300,3,FALSE)</f>
        <v>PHO</v>
      </c>
      <c r="AJ1794" t="str">
        <f>VLOOKUP(Sheet1!G1816,Sheet2!$H$2:$J$300,3,FALSE)</f>
        <v>HOU</v>
      </c>
      <c r="AK1794" t="str">
        <f>VLOOKUP(Sheet1!H1816,Sheet2!$H$2:$J$300,3,FALSE)</f>
        <v>PHO</v>
      </c>
      <c r="AL1794" t="str">
        <f>VLOOKUP(Sheet1!I1816,Sheet2!$H$2:$J$300,3,FALSE)</f>
        <v>DEN</v>
      </c>
      <c r="AM1794" t="str">
        <f>VLOOKUP(Sheet1!J1816,Sheet2!$H$2:$J$300,3,FALSE)</f>
        <v>PHO</v>
      </c>
      <c r="AN1794">
        <f si="281" t="shared"/>
        <v>1</v>
      </c>
      <c r="AO1794">
        <f si="282" t="shared"/>
        <v>4</v>
      </c>
      <c r="AP1794">
        <f si="283" t="shared"/>
        <v>2</v>
      </c>
      <c r="AQ1794">
        <f si="284" t="shared"/>
        <v>2</v>
      </c>
      <c r="AR1794">
        <f si="285" t="shared"/>
        <v>4</v>
      </c>
      <c r="AS1794">
        <f si="286" t="shared"/>
        <v>2</v>
      </c>
      <c r="AT1794">
        <f si="287" t="shared"/>
        <v>4</v>
      </c>
      <c r="AU1794">
        <f si="288" t="shared"/>
        <v>2</v>
      </c>
      <c r="AV1794">
        <f si="289" t="shared"/>
        <v>4</v>
      </c>
      <c r="AW1794">
        <f si="290" t="shared"/>
        <v>4</v>
      </c>
    </row>
    <row r="1795" spans="30:49" x14ac:dyDescent="0.25">
      <c r="AD1795">
        <v>1794</v>
      </c>
      <c r="AE1795" t="str">
        <f>VLOOKUP(Sheet1!B1817,Sheet2!$H$2:$J$300,3,FALSE)</f>
        <v>PHI</v>
      </c>
      <c r="AF1795" t="str">
        <f>VLOOKUP(Sheet1!C1817,Sheet2!$H$2:$J$300,3,FALSE)</f>
        <v>MIN</v>
      </c>
      <c r="AG1795" t="str">
        <f>VLOOKUP(Sheet1!D1817,Sheet2!$H$2:$J$300,3,FALSE)</f>
        <v>PHO</v>
      </c>
      <c r="AH1795" t="str">
        <f>VLOOKUP(Sheet1!E1817,Sheet2!$H$2:$J$300,3,FALSE)</f>
        <v>DEN</v>
      </c>
      <c r="AI1795" t="str">
        <f>VLOOKUP(Sheet1!F1817,Sheet2!$H$2:$J$300,3,FALSE)</f>
        <v>PHO</v>
      </c>
      <c r="AJ1795" t="str">
        <f>VLOOKUP(Sheet1!G1817,Sheet2!$H$2:$J$300,3,FALSE)</f>
        <v>PHO</v>
      </c>
      <c r="AK1795" t="str">
        <f>VLOOKUP(Sheet1!H1817,Sheet2!$H$2:$J$300,3,FALSE)</f>
        <v>ATL</v>
      </c>
      <c r="AL1795" t="str">
        <f>VLOOKUP(Sheet1!I1817,Sheet2!$H$2:$J$300,3,FALSE)</f>
        <v>DEN</v>
      </c>
      <c r="AM1795" t="str">
        <f>VLOOKUP(Sheet1!J1817,Sheet2!$H$2:$J$300,3,FALSE)</f>
        <v>UTA</v>
      </c>
      <c r="AN1795">
        <f si="281" t="shared"/>
        <v>1</v>
      </c>
      <c r="AO1795">
        <f si="282" t="shared"/>
        <v>1</v>
      </c>
      <c r="AP1795">
        <f si="283" t="shared"/>
        <v>3</v>
      </c>
      <c r="AQ1795">
        <f si="284" t="shared"/>
        <v>2</v>
      </c>
      <c r="AR1795">
        <f si="285" t="shared"/>
        <v>3</v>
      </c>
      <c r="AS1795">
        <f si="286" t="shared"/>
        <v>3</v>
      </c>
      <c r="AT1795">
        <f si="287" t="shared"/>
        <v>1</v>
      </c>
      <c r="AU1795">
        <f si="288" t="shared"/>
        <v>2</v>
      </c>
      <c r="AV1795">
        <f si="289" t="shared"/>
        <v>1</v>
      </c>
      <c r="AW1795">
        <f si="290" t="shared"/>
        <v>3</v>
      </c>
    </row>
    <row r="1796" spans="30:49" x14ac:dyDescent="0.25">
      <c r="AD1796">
        <v>1795</v>
      </c>
      <c r="AE1796" t="str">
        <f>VLOOKUP(Sheet1!B1818,Sheet2!$H$2:$J$300,3,FALSE)</f>
        <v>PHI</v>
      </c>
      <c r="AF1796" t="str">
        <f>VLOOKUP(Sheet1!C1818,Sheet2!$H$2:$J$300,3,FALSE)</f>
        <v>ATL</v>
      </c>
      <c r="AG1796" t="str">
        <f>VLOOKUP(Sheet1!D1818,Sheet2!$H$2:$J$300,3,FALSE)</f>
        <v>SAC</v>
      </c>
      <c r="AH1796" t="str">
        <f>VLOOKUP(Sheet1!E1818,Sheet2!$H$2:$J$300,3,FALSE)</f>
        <v>DEN</v>
      </c>
      <c r="AI1796" t="str">
        <f>VLOOKUP(Sheet1!F1818,Sheet2!$H$2:$J$300,3,FALSE)</f>
        <v>PHO</v>
      </c>
      <c r="AJ1796" t="str">
        <f>VLOOKUP(Sheet1!G1818,Sheet2!$H$2:$J$300,3,FALSE)</f>
        <v>UTA</v>
      </c>
      <c r="AK1796" t="str">
        <f>VLOOKUP(Sheet1!H1818,Sheet2!$H$2:$J$300,3,FALSE)</f>
        <v>PHO</v>
      </c>
      <c r="AL1796" t="str">
        <f>VLOOKUP(Sheet1!I1818,Sheet2!$H$2:$J$300,3,FALSE)</f>
        <v>DEN</v>
      </c>
      <c r="AM1796" t="str">
        <f>VLOOKUP(Sheet1!J1818,Sheet2!$H$2:$J$300,3,FALSE)</f>
        <v>MIN</v>
      </c>
      <c r="AN1796">
        <f si="281" t="shared"/>
        <v>1</v>
      </c>
      <c r="AO1796">
        <f si="282" t="shared"/>
        <v>1</v>
      </c>
      <c r="AP1796">
        <f si="283" t="shared"/>
        <v>1</v>
      </c>
      <c r="AQ1796">
        <f si="284" t="shared"/>
        <v>2</v>
      </c>
      <c r="AR1796">
        <f si="285" t="shared"/>
        <v>2</v>
      </c>
      <c r="AS1796">
        <f si="286" t="shared"/>
        <v>1</v>
      </c>
      <c r="AT1796">
        <f si="287" t="shared"/>
        <v>2</v>
      </c>
      <c r="AU1796">
        <f si="288" t="shared"/>
        <v>2</v>
      </c>
      <c r="AV1796">
        <f si="289" t="shared"/>
        <v>1</v>
      </c>
      <c r="AW1796">
        <f si="290" t="shared"/>
        <v>2</v>
      </c>
    </row>
    <row r="1797" spans="30:49" x14ac:dyDescent="0.25">
      <c r="AD1797">
        <v>1796</v>
      </c>
      <c r="AE1797" t="str">
        <f>VLOOKUP(Sheet1!B1819,Sheet2!$H$2:$J$300,3,FALSE)</f>
        <v>PHI</v>
      </c>
      <c r="AF1797" t="str">
        <f>VLOOKUP(Sheet1!C1819,Sheet2!$H$2:$J$300,3,FALSE)</f>
        <v>SAC</v>
      </c>
      <c r="AG1797" t="str">
        <f>VLOOKUP(Sheet1!D1819,Sheet2!$H$2:$J$300,3,FALSE)</f>
        <v>SAC</v>
      </c>
      <c r="AH1797" t="str">
        <f>VLOOKUP(Sheet1!E1819,Sheet2!$H$2:$J$300,3,FALSE)</f>
        <v>DEN</v>
      </c>
      <c r="AI1797" t="str">
        <f>VLOOKUP(Sheet1!F1819,Sheet2!$H$2:$J$300,3,FALSE)</f>
        <v>PHO</v>
      </c>
      <c r="AJ1797" t="str">
        <f>VLOOKUP(Sheet1!G1819,Sheet2!$H$2:$J$300,3,FALSE)</f>
        <v>PHO</v>
      </c>
      <c r="AK1797" t="str">
        <f>VLOOKUP(Sheet1!H1819,Sheet2!$H$2:$J$300,3,FALSE)</f>
        <v>SAC</v>
      </c>
      <c r="AL1797" t="str">
        <f>VLOOKUP(Sheet1!I1819,Sheet2!$H$2:$J$300,3,FALSE)</f>
        <v>DEN</v>
      </c>
      <c r="AM1797" t="str">
        <f>VLOOKUP(Sheet1!J1819,Sheet2!$H$2:$J$300,3,FALSE)</f>
        <v>MIN</v>
      </c>
      <c r="AN1797">
        <f si="281" t="shared"/>
        <v>1</v>
      </c>
      <c r="AO1797">
        <f si="282" t="shared"/>
        <v>3</v>
      </c>
      <c r="AP1797">
        <f si="283" t="shared"/>
        <v>3</v>
      </c>
      <c r="AQ1797">
        <f si="284" t="shared"/>
        <v>2</v>
      </c>
      <c r="AR1797">
        <f si="285" t="shared"/>
        <v>2</v>
      </c>
      <c r="AS1797">
        <f si="286" t="shared"/>
        <v>2</v>
      </c>
      <c r="AT1797">
        <f si="287" t="shared"/>
        <v>3</v>
      </c>
      <c r="AU1797">
        <f si="288" t="shared"/>
        <v>2</v>
      </c>
      <c r="AV1797">
        <f si="289" t="shared"/>
        <v>1</v>
      </c>
      <c r="AW1797">
        <f si="290" t="shared"/>
        <v>3</v>
      </c>
    </row>
    <row r="1798" spans="30:49" x14ac:dyDescent="0.25">
      <c r="AD1798">
        <v>1797</v>
      </c>
      <c r="AE1798" t="str">
        <f>VLOOKUP(Sheet1!B1820,Sheet2!$H$2:$J$300,3,FALSE)</f>
        <v>PHI</v>
      </c>
      <c r="AF1798" t="str">
        <f>VLOOKUP(Sheet1!C1820,Sheet2!$H$2:$J$300,3,FALSE)</f>
        <v>ATL</v>
      </c>
      <c r="AG1798" t="str">
        <f>VLOOKUP(Sheet1!D1820,Sheet2!$H$2:$J$300,3,FALSE)</f>
        <v>HOU</v>
      </c>
      <c r="AH1798" t="str">
        <f>VLOOKUP(Sheet1!E1820,Sheet2!$H$2:$J$300,3,FALSE)</f>
        <v>DEN</v>
      </c>
      <c r="AI1798" t="str">
        <f>VLOOKUP(Sheet1!F1820,Sheet2!$H$2:$J$300,3,FALSE)</f>
        <v>PHO</v>
      </c>
      <c r="AJ1798" t="str">
        <f>VLOOKUP(Sheet1!G1820,Sheet2!$H$2:$J$300,3,FALSE)</f>
        <v>PHI</v>
      </c>
      <c r="AK1798" t="str">
        <f>VLOOKUP(Sheet1!H1820,Sheet2!$H$2:$J$300,3,FALSE)</f>
        <v>SAC</v>
      </c>
      <c r="AL1798" t="str">
        <f>VLOOKUP(Sheet1!I1820,Sheet2!$H$2:$J$300,3,FALSE)</f>
        <v>PHO</v>
      </c>
      <c r="AM1798" t="str">
        <f>VLOOKUP(Sheet1!J1820,Sheet2!$H$2:$J$300,3,FALSE)</f>
        <v>PHO</v>
      </c>
      <c r="AN1798">
        <f si="281" t="shared"/>
        <v>2</v>
      </c>
      <c r="AO1798">
        <f si="282" t="shared"/>
        <v>1</v>
      </c>
      <c r="AP1798">
        <f si="283" t="shared"/>
        <v>1</v>
      </c>
      <c r="AQ1798">
        <f si="284" t="shared"/>
        <v>1</v>
      </c>
      <c r="AR1798">
        <f si="285" t="shared"/>
        <v>3</v>
      </c>
      <c r="AS1798">
        <f si="286" t="shared"/>
        <v>2</v>
      </c>
      <c r="AT1798">
        <f si="287" t="shared"/>
        <v>1</v>
      </c>
      <c r="AU1798">
        <f si="288" t="shared"/>
        <v>3</v>
      </c>
      <c r="AV1798">
        <f si="289" t="shared"/>
        <v>3</v>
      </c>
      <c r="AW1798">
        <f si="290" t="shared"/>
        <v>3</v>
      </c>
    </row>
    <row r="1799" spans="30:49" x14ac:dyDescent="0.25">
      <c r="AD1799">
        <v>1798</v>
      </c>
      <c r="AE1799" t="str">
        <f>VLOOKUP(Sheet1!B1821,Sheet2!$H$2:$J$300,3,FALSE)</f>
        <v>SAC</v>
      </c>
      <c r="AF1799" t="str">
        <f>VLOOKUP(Sheet1!C1821,Sheet2!$H$2:$J$300,3,FALSE)</f>
        <v>PHI</v>
      </c>
      <c r="AG1799" t="str">
        <f>VLOOKUP(Sheet1!D1821,Sheet2!$H$2:$J$300,3,FALSE)</f>
        <v>PHO</v>
      </c>
      <c r="AH1799" t="str">
        <f>VLOOKUP(Sheet1!E1821,Sheet2!$H$2:$J$300,3,FALSE)</f>
        <v>DEN</v>
      </c>
      <c r="AI1799" t="str">
        <f>VLOOKUP(Sheet1!F1821,Sheet2!$H$2:$J$300,3,FALSE)</f>
        <v>PHO</v>
      </c>
      <c r="AJ1799" t="str">
        <f>VLOOKUP(Sheet1!G1821,Sheet2!$H$2:$J$300,3,FALSE)</f>
        <v>UTA</v>
      </c>
      <c r="AK1799" t="str">
        <f>VLOOKUP(Sheet1!H1821,Sheet2!$H$2:$J$300,3,FALSE)</f>
        <v>ATL</v>
      </c>
      <c r="AL1799" t="str">
        <f>VLOOKUP(Sheet1!I1821,Sheet2!$H$2:$J$300,3,FALSE)</f>
        <v>PHO</v>
      </c>
      <c r="AM1799" t="str">
        <f>VLOOKUP(Sheet1!J1821,Sheet2!$H$2:$J$300,3,FALSE)</f>
        <v>MIN</v>
      </c>
      <c r="AN1799">
        <f si="281" t="shared"/>
        <v>1</v>
      </c>
      <c r="AO1799">
        <f si="282" t="shared"/>
        <v>1</v>
      </c>
      <c r="AP1799">
        <f si="283" t="shared"/>
        <v>3</v>
      </c>
      <c r="AQ1799">
        <f si="284" t="shared"/>
        <v>1</v>
      </c>
      <c r="AR1799">
        <f si="285" t="shared"/>
        <v>3</v>
      </c>
      <c r="AS1799">
        <f si="286" t="shared"/>
        <v>1</v>
      </c>
      <c r="AT1799">
        <f si="287" t="shared"/>
        <v>1</v>
      </c>
      <c r="AU1799">
        <f si="288" t="shared"/>
        <v>3</v>
      </c>
      <c r="AV1799">
        <f si="289" t="shared"/>
        <v>1</v>
      </c>
      <c r="AW1799">
        <f si="290" t="shared"/>
        <v>3</v>
      </c>
    </row>
    <row r="1800" spans="30:49" x14ac:dyDescent="0.25">
      <c r="AD1800">
        <v>1799</v>
      </c>
      <c r="AE1800" t="str">
        <f>VLOOKUP(Sheet1!B1822,Sheet2!$H$2:$J$300,3,FALSE)</f>
        <v>PHI</v>
      </c>
      <c r="AF1800" t="str">
        <f>VLOOKUP(Sheet1!C1822,Sheet2!$H$2:$J$300,3,FALSE)</f>
        <v>MIN</v>
      </c>
      <c r="AG1800" t="str">
        <f>VLOOKUP(Sheet1!D1822,Sheet2!$H$2:$J$300,3,FALSE)</f>
        <v>PHI</v>
      </c>
      <c r="AH1800" t="str">
        <f>VLOOKUP(Sheet1!E1822,Sheet2!$H$2:$J$300,3,FALSE)</f>
        <v>DEN</v>
      </c>
      <c r="AI1800" t="str">
        <f>VLOOKUP(Sheet1!F1822,Sheet2!$H$2:$J$300,3,FALSE)</f>
        <v>PHO</v>
      </c>
      <c r="AJ1800" t="str">
        <f>VLOOKUP(Sheet1!G1822,Sheet2!$H$2:$J$300,3,FALSE)</f>
        <v>PHI</v>
      </c>
      <c r="AK1800" t="str">
        <f>VLOOKUP(Sheet1!H1822,Sheet2!$H$2:$J$300,3,FALSE)</f>
        <v>HOU</v>
      </c>
      <c r="AL1800" t="str">
        <f>VLOOKUP(Sheet1!I1822,Sheet2!$H$2:$J$300,3,FALSE)</f>
        <v>HOU</v>
      </c>
      <c r="AM1800" t="str">
        <f>VLOOKUP(Sheet1!J1822,Sheet2!$H$2:$J$300,3,FALSE)</f>
        <v>PHI</v>
      </c>
      <c r="AN1800">
        <f si="281" t="shared"/>
        <v>4</v>
      </c>
      <c r="AO1800">
        <f si="282" t="shared"/>
        <v>1</v>
      </c>
      <c r="AP1800">
        <f si="283" t="shared"/>
        <v>4</v>
      </c>
      <c r="AQ1800">
        <f si="284" t="shared"/>
        <v>1</v>
      </c>
      <c r="AR1800">
        <f si="285" t="shared"/>
        <v>1</v>
      </c>
      <c r="AS1800">
        <f si="286" t="shared"/>
        <v>4</v>
      </c>
      <c r="AT1800">
        <f si="287" t="shared"/>
        <v>2</v>
      </c>
      <c r="AU1800">
        <f si="288" t="shared"/>
        <v>2</v>
      </c>
      <c r="AV1800">
        <f si="289" t="shared"/>
        <v>4</v>
      </c>
      <c r="AW1800">
        <f si="290" t="shared"/>
        <v>4</v>
      </c>
    </row>
    <row r="1801" spans="30:49" x14ac:dyDescent="0.25">
      <c r="AD1801">
        <v>1800</v>
      </c>
      <c r="AE1801" t="str">
        <f>VLOOKUP(Sheet1!B1823,Sheet2!$H$2:$J$300,3,FALSE)</f>
        <v>PHI</v>
      </c>
      <c r="AF1801" t="str">
        <f>VLOOKUP(Sheet1!C1823,Sheet2!$H$2:$J$300,3,FALSE)</f>
        <v>SAC</v>
      </c>
      <c r="AG1801" t="str">
        <f>VLOOKUP(Sheet1!D1823,Sheet2!$H$2:$J$300,3,FALSE)</f>
        <v>PHI</v>
      </c>
      <c r="AH1801" t="str">
        <f>VLOOKUP(Sheet1!E1823,Sheet2!$H$2:$J$300,3,FALSE)</f>
        <v>DEN</v>
      </c>
      <c r="AI1801" t="str">
        <f>VLOOKUP(Sheet1!F1823,Sheet2!$H$2:$J$300,3,FALSE)</f>
        <v>PHO</v>
      </c>
      <c r="AJ1801" t="str">
        <f>VLOOKUP(Sheet1!G1823,Sheet2!$H$2:$J$300,3,FALSE)</f>
        <v>ATL</v>
      </c>
      <c r="AK1801" t="str">
        <f>VLOOKUP(Sheet1!H1823,Sheet2!$H$2:$J$300,3,FALSE)</f>
        <v>PHO</v>
      </c>
      <c r="AL1801" t="str">
        <f>VLOOKUP(Sheet1!I1823,Sheet2!$H$2:$J$300,3,FALSE)</f>
        <v>ATL</v>
      </c>
      <c r="AM1801" t="str">
        <f>VLOOKUP(Sheet1!J1823,Sheet2!$H$2:$J$300,3,FALSE)</f>
        <v>UTA</v>
      </c>
      <c r="AN1801">
        <f si="281" t="shared"/>
        <v>2</v>
      </c>
      <c r="AO1801">
        <f si="282" t="shared"/>
        <v>1</v>
      </c>
      <c r="AP1801">
        <f si="283" t="shared"/>
        <v>2</v>
      </c>
      <c r="AQ1801">
        <f si="284" t="shared"/>
        <v>1</v>
      </c>
      <c r="AR1801">
        <f si="285" t="shared"/>
        <v>2</v>
      </c>
      <c r="AS1801">
        <f si="286" t="shared"/>
        <v>2</v>
      </c>
      <c r="AT1801">
        <f si="287" t="shared"/>
        <v>2</v>
      </c>
      <c r="AU1801">
        <f si="288" t="shared"/>
        <v>2</v>
      </c>
      <c r="AV1801">
        <f si="289" t="shared"/>
        <v>1</v>
      </c>
      <c r="AW1801">
        <f si="290" t="shared"/>
        <v>2</v>
      </c>
    </row>
    <row r="1802" spans="30:49" x14ac:dyDescent="0.25">
      <c r="AD1802">
        <v>1801</v>
      </c>
      <c r="AE1802" t="str">
        <f>VLOOKUP(Sheet1!B1824,Sheet2!$H$2:$J$300,3,FALSE)</f>
        <v>PHI</v>
      </c>
      <c r="AF1802" t="str">
        <f>VLOOKUP(Sheet1!C1824,Sheet2!$H$2:$J$300,3,FALSE)</f>
        <v>SAC</v>
      </c>
      <c r="AG1802" t="str">
        <f>VLOOKUP(Sheet1!D1824,Sheet2!$H$2:$J$300,3,FALSE)</f>
        <v>PHI</v>
      </c>
      <c r="AH1802" t="str">
        <f>VLOOKUP(Sheet1!E1824,Sheet2!$H$2:$J$300,3,FALSE)</f>
        <v>DEN</v>
      </c>
      <c r="AI1802" t="str">
        <f>VLOOKUP(Sheet1!F1824,Sheet2!$H$2:$J$300,3,FALSE)</f>
        <v>UTA</v>
      </c>
      <c r="AJ1802" t="str">
        <f>VLOOKUP(Sheet1!G1824,Sheet2!$H$2:$J$300,3,FALSE)</f>
        <v>PHI</v>
      </c>
      <c r="AK1802" t="str">
        <f>VLOOKUP(Sheet1!H1824,Sheet2!$H$2:$J$300,3,FALSE)</f>
        <v>PHO</v>
      </c>
      <c r="AL1802" t="str">
        <f>VLOOKUP(Sheet1!I1824,Sheet2!$H$2:$J$300,3,FALSE)</f>
        <v>MIN</v>
      </c>
      <c r="AM1802" t="str">
        <f>VLOOKUP(Sheet1!J1824,Sheet2!$H$2:$J$300,3,FALSE)</f>
        <v>MIN</v>
      </c>
      <c r="AN1802">
        <f si="281" t="shared"/>
        <v>3</v>
      </c>
      <c r="AO1802">
        <f si="282" t="shared"/>
        <v>1</v>
      </c>
      <c r="AP1802">
        <f si="283" t="shared"/>
        <v>3</v>
      </c>
      <c r="AQ1802">
        <f si="284" t="shared"/>
        <v>1</v>
      </c>
      <c r="AR1802">
        <f si="285" t="shared"/>
        <v>1</v>
      </c>
      <c r="AS1802">
        <f si="286" t="shared"/>
        <v>3</v>
      </c>
      <c r="AT1802">
        <f si="287" t="shared"/>
        <v>1</v>
      </c>
      <c r="AU1802">
        <f si="288" t="shared"/>
        <v>2</v>
      </c>
      <c r="AV1802">
        <f si="289" t="shared"/>
        <v>2</v>
      </c>
      <c r="AW1802">
        <f si="290" t="shared"/>
        <v>3</v>
      </c>
    </row>
    <row r="1803" spans="30:49" x14ac:dyDescent="0.25">
      <c r="AD1803">
        <v>1802</v>
      </c>
      <c r="AE1803" t="str">
        <f>VLOOKUP(Sheet1!B1825,Sheet2!$H$2:$J$300,3,FALSE)</f>
        <v>PHI</v>
      </c>
      <c r="AF1803" t="str">
        <f>VLOOKUP(Sheet1!C1825,Sheet2!$H$2:$J$300,3,FALSE)</f>
        <v>SAC</v>
      </c>
      <c r="AG1803" t="str">
        <f>VLOOKUP(Sheet1!D1825,Sheet2!$H$2:$J$300,3,FALSE)</f>
        <v>PHI</v>
      </c>
      <c r="AH1803" t="str">
        <f>VLOOKUP(Sheet1!E1825,Sheet2!$H$2:$J$300,3,FALSE)</f>
        <v>DEN</v>
      </c>
      <c r="AI1803" t="str">
        <f>VLOOKUP(Sheet1!F1825,Sheet2!$H$2:$J$300,3,FALSE)</f>
        <v>PHI</v>
      </c>
      <c r="AJ1803" t="str">
        <f>VLOOKUP(Sheet1!G1825,Sheet2!$H$2:$J$300,3,FALSE)</f>
        <v>MIN</v>
      </c>
      <c r="AK1803" t="str">
        <f>VLOOKUP(Sheet1!H1825,Sheet2!$H$2:$J$300,3,FALSE)</f>
        <v>DEN</v>
      </c>
      <c r="AL1803" t="str">
        <f>VLOOKUP(Sheet1!I1825,Sheet2!$H$2:$J$300,3,FALSE)</f>
        <v>UTA</v>
      </c>
      <c r="AM1803" t="str">
        <f>VLOOKUP(Sheet1!J1825,Sheet2!$H$2:$J$300,3,FALSE)</f>
        <v>DEN</v>
      </c>
      <c r="AN1803">
        <f si="281" t="shared"/>
        <v>3</v>
      </c>
      <c r="AO1803">
        <f si="282" t="shared"/>
        <v>1</v>
      </c>
      <c r="AP1803">
        <f si="283" t="shared"/>
        <v>3</v>
      </c>
      <c r="AQ1803">
        <f si="284" t="shared"/>
        <v>3</v>
      </c>
      <c r="AR1803">
        <f si="285" t="shared"/>
        <v>3</v>
      </c>
      <c r="AS1803">
        <f si="286" t="shared"/>
        <v>1</v>
      </c>
      <c r="AT1803">
        <f si="287" t="shared"/>
        <v>3</v>
      </c>
      <c r="AU1803">
        <f si="288" t="shared"/>
        <v>1</v>
      </c>
      <c r="AV1803">
        <f si="289" t="shared"/>
        <v>3</v>
      </c>
      <c r="AW1803">
        <f si="290" t="shared"/>
        <v>3</v>
      </c>
    </row>
    <row r="1804" spans="30:49" x14ac:dyDescent="0.25">
      <c r="AD1804">
        <v>1803</v>
      </c>
      <c r="AE1804" t="str">
        <f>VLOOKUP(Sheet1!B1826,Sheet2!$H$2:$J$300,3,FALSE)</f>
        <v>PHI</v>
      </c>
      <c r="AF1804" t="str">
        <f>VLOOKUP(Sheet1!C1826,Sheet2!$H$2:$J$300,3,FALSE)</f>
        <v>SAC</v>
      </c>
      <c r="AG1804" t="str">
        <f>VLOOKUP(Sheet1!D1826,Sheet2!$H$2:$J$300,3,FALSE)</f>
        <v>PHO</v>
      </c>
      <c r="AH1804" t="str">
        <f>VLOOKUP(Sheet1!E1826,Sheet2!$H$2:$J$300,3,FALSE)</f>
        <v>DEN</v>
      </c>
      <c r="AI1804" t="str">
        <f>VLOOKUP(Sheet1!F1826,Sheet2!$H$2:$J$300,3,FALSE)</f>
        <v>PHO</v>
      </c>
      <c r="AJ1804" t="str">
        <f>VLOOKUP(Sheet1!G1826,Sheet2!$H$2:$J$300,3,FALSE)</f>
        <v>PHI</v>
      </c>
      <c r="AK1804" t="str">
        <f>VLOOKUP(Sheet1!H1826,Sheet2!$H$2:$J$300,3,FALSE)</f>
        <v>PHO</v>
      </c>
      <c r="AL1804" t="str">
        <f>VLOOKUP(Sheet1!I1826,Sheet2!$H$2:$J$300,3,FALSE)</f>
        <v>DEN</v>
      </c>
      <c r="AM1804" t="str">
        <f>VLOOKUP(Sheet1!J1826,Sheet2!$H$2:$J$300,3,FALSE)</f>
        <v>UTA</v>
      </c>
      <c r="AN1804">
        <f si="281" t="shared"/>
        <v>2</v>
      </c>
      <c r="AO1804">
        <f si="282" t="shared"/>
        <v>1</v>
      </c>
      <c r="AP1804">
        <f si="283" t="shared"/>
        <v>3</v>
      </c>
      <c r="AQ1804">
        <f si="284" t="shared"/>
        <v>2</v>
      </c>
      <c r="AR1804">
        <f si="285" t="shared"/>
        <v>3</v>
      </c>
      <c r="AS1804">
        <f si="286" t="shared"/>
        <v>2</v>
      </c>
      <c r="AT1804">
        <f si="287" t="shared"/>
        <v>3</v>
      </c>
      <c r="AU1804">
        <f si="288" t="shared"/>
        <v>2</v>
      </c>
      <c r="AV1804">
        <f si="289" t="shared"/>
        <v>1</v>
      </c>
      <c r="AW1804">
        <f si="290" t="shared"/>
        <v>3</v>
      </c>
    </row>
    <row r="1805" spans="30:49" x14ac:dyDescent="0.25">
      <c r="AD1805">
        <v>1804</v>
      </c>
      <c r="AE1805" t="str">
        <f>VLOOKUP(Sheet1!B1827,Sheet2!$H$2:$J$300,3,FALSE)</f>
        <v>PHI</v>
      </c>
      <c r="AF1805" t="str">
        <f>VLOOKUP(Sheet1!C1827,Sheet2!$H$2:$J$300,3,FALSE)</f>
        <v>MIN</v>
      </c>
      <c r="AG1805" t="str">
        <f>VLOOKUP(Sheet1!D1827,Sheet2!$H$2:$J$300,3,FALSE)</f>
        <v>HOU</v>
      </c>
      <c r="AH1805" t="str">
        <f>VLOOKUP(Sheet1!E1827,Sheet2!$H$2:$J$300,3,FALSE)</f>
        <v>HOU</v>
      </c>
      <c r="AI1805" t="str">
        <f>VLOOKUP(Sheet1!F1827,Sheet2!$H$2:$J$300,3,FALSE)</f>
        <v>UTA</v>
      </c>
      <c r="AJ1805" t="str">
        <f>VLOOKUP(Sheet1!G1827,Sheet2!$H$2:$J$300,3,FALSE)</f>
        <v>PHI</v>
      </c>
      <c r="AK1805" t="str">
        <f>VLOOKUP(Sheet1!H1827,Sheet2!$H$2:$J$300,3,FALSE)</f>
        <v>SAC</v>
      </c>
      <c r="AL1805" t="str">
        <f>VLOOKUP(Sheet1!I1827,Sheet2!$H$2:$J$300,3,FALSE)</f>
        <v>PHO</v>
      </c>
      <c r="AM1805" t="str">
        <f>VLOOKUP(Sheet1!J1827,Sheet2!$H$2:$J$300,3,FALSE)</f>
        <v>UTA</v>
      </c>
      <c r="AN1805">
        <f si="281" t="shared"/>
        <v>2</v>
      </c>
      <c r="AO1805">
        <f si="282" t="shared"/>
        <v>1</v>
      </c>
      <c r="AP1805">
        <f si="283" t="shared"/>
        <v>2</v>
      </c>
      <c r="AQ1805">
        <f si="284" t="shared"/>
        <v>2</v>
      </c>
      <c r="AR1805">
        <f si="285" t="shared"/>
        <v>2</v>
      </c>
      <c r="AS1805">
        <f si="286" t="shared"/>
        <v>2</v>
      </c>
      <c r="AT1805">
        <f si="287" t="shared"/>
        <v>1</v>
      </c>
      <c r="AU1805">
        <f si="288" t="shared"/>
        <v>1</v>
      </c>
      <c r="AV1805">
        <f si="289" t="shared"/>
        <v>2</v>
      </c>
      <c r="AW1805">
        <f si="290" t="shared"/>
        <v>2</v>
      </c>
    </row>
    <row r="1806" spans="30:49" x14ac:dyDescent="0.25">
      <c r="AD1806">
        <v>1805</v>
      </c>
      <c r="AE1806" t="str">
        <f>VLOOKUP(Sheet1!B1828,Sheet2!$H$2:$J$300,3,FALSE)</f>
        <v>PHI</v>
      </c>
      <c r="AF1806" t="str">
        <f>VLOOKUP(Sheet1!C1828,Sheet2!$H$2:$J$300,3,FALSE)</f>
        <v>PHI</v>
      </c>
      <c r="AG1806" t="str">
        <f>VLOOKUP(Sheet1!D1828,Sheet2!$H$2:$J$300,3,FALSE)</f>
        <v>HOU</v>
      </c>
      <c r="AH1806" t="str">
        <f>VLOOKUP(Sheet1!E1828,Sheet2!$H$2:$J$300,3,FALSE)</f>
        <v>DEN</v>
      </c>
      <c r="AI1806" t="str">
        <f>VLOOKUP(Sheet1!F1828,Sheet2!$H$2:$J$300,3,FALSE)</f>
        <v>ATL</v>
      </c>
      <c r="AJ1806" t="str">
        <f>VLOOKUP(Sheet1!G1828,Sheet2!$H$2:$J$300,3,FALSE)</f>
        <v>ATL</v>
      </c>
      <c r="AK1806" t="str">
        <f>VLOOKUP(Sheet1!H1828,Sheet2!$H$2:$J$300,3,FALSE)</f>
        <v>DEN</v>
      </c>
      <c r="AL1806" t="str">
        <f>VLOOKUP(Sheet1!I1828,Sheet2!$H$2:$J$300,3,FALSE)</f>
        <v>HOU</v>
      </c>
      <c r="AM1806" t="str">
        <f>VLOOKUP(Sheet1!J1828,Sheet2!$H$2:$J$300,3,FALSE)</f>
        <v>UTA</v>
      </c>
      <c r="AN1806">
        <f si="281" t="shared"/>
        <v>2</v>
      </c>
      <c r="AO1806">
        <f si="282" t="shared"/>
        <v>2</v>
      </c>
      <c r="AP1806">
        <f si="283" t="shared"/>
        <v>2</v>
      </c>
      <c r="AQ1806">
        <f si="284" t="shared"/>
        <v>2</v>
      </c>
      <c r="AR1806">
        <f si="285" t="shared"/>
        <v>2</v>
      </c>
      <c r="AS1806">
        <f si="286" t="shared"/>
        <v>2</v>
      </c>
      <c r="AT1806">
        <f si="287" t="shared"/>
        <v>2</v>
      </c>
      <c r="AU1806">
        <f si="288" t="shared"/>
        <v>2</v>
      </c>
      <c r="AV1806">
        <f si="289" t="shared"/>
        <v>1</v>
      </c>
      <c r="AW1806">
        <f si="290" t="shared"/>
        <v>2</v>
      </c>
    </row>
    <row r="1807" spans="30:49" x14ac:dyDescent="0.25">
      <c r="AD1807">
        <v>1806</v>
      </c>
      <c r="AE1807" t="str">
        <f>VLOOKUP(Sheet1!B1829,Sheet2!$H$2:$J$300,3,FALSE)</f>
        <v>SAC</v>
      </c>
      <c r="AF1807" t="str">
        <f>VLOOKUP(Sheet1!C1829,Sheet2!$H$2:$J$300,3,FALSE)</f>
        <v>MIN</v>
      </c>
      <c r="AG1807" t="str">
        <f>VLOOKUP(Sheet1!D1829,Sheet2!$H$2:$J$300,3,FALSE)</f>
        <v>PHI</v>
      </c>
      <c r="AH1807" t="str">
        <f>VLOOKUP(Sheet1!E1829,Sheet2!$H$2:$J$300,3,FALSE)</f>
        <v>DEN</v>
      </c>
      <c r="AI1807" t="str">
        <f>VLOOKUP(Sheet1!F1829,Sheet2!$H$2:$J$300,3,FALSE)</f>
        <v>DEN</v>
      </c>
      <c r="AJ1807" t="str">
        <f>VLOOKUP(Sheet1!G1829,Sheet2!$H$2:$J$300,3,FALSE)</f>
        <v>PHO</v>
      </c>
      <c r="AK1807" t="str">
        <f>VLOOKUP(Sheet1!H1829,Sheet2!$H$2:$J$300,3,FALSE)</f>
        <v>SAC</v>
      </c>
      <c r="AL1807" t="str">
        <f>VLOOKUP(Sheet1!I1829,Sheet2!$H$2:$J$300,3,FALSE)</f>
        <v>UTA</v>
      </c>
      <c r="AM1807" t="str">
        <f>VLOOKUP(Sheet1!J1829,Sheet2!$H$2:$J$300,3,FALSE)</f>
        <v>PHI</v>
      </c>
      <c r="AN1807">
        <f si="281" t="shared"/>
        <v>2</v>
      </c>
      <c r="AO1807">
        <f si="282" t="shared"/>
        <v>1</v>
      </c>
      <c r="AP1807">
        <f si="283" t="shared"/>
        <v>2</v>
      </c>
      <c r="AQ1807">
        <f si="284" t="shared"/>
        <v>2</v>
      </c>
      <c r="AR1807">
        <f si="285" t="shared"/>
        <v>2</v>
      </c>
      <c r="AS1807">
        <f si="286" t="shared"/>
        <v>1</v>
      </c>
      <c r="AT1807">
        <f si="287" t="shared"/>
        <v>2</v>
      </c>
      <c r="AU1807">
        <f si="288" t="shared"/>
        <v>1</v>
      </c>
      <c r="AV1807">
        <f si="289" t="shared"/>
        <v>2</v>
      </c>
      <c r="AW1807">
        <f si="290" t="shared"/>
        <v>2</v>
      </c>
    </row>
    <row r="1808" spans="30:49" x14ac:dyDescent="0.25">
      <c r="AD1808">
        <v>1807</v>
      </c>
      <c r="AE1808" t="str">
        <f>VLOOKUP(Sheet1!B1830,Sheet2!$H$2:$J$300,3,FALSE)</f>
        <v>UTA</v>
      </c>
      <c r="AF1808" t="str">
        <f>VLOOKUP(Sheet1!C1830,Sheet2!$H$2:$J$300,3,FALSE)</f>
        <v>ATL</v>
      </c>
      <c r="AG1808" t="str">
        <f>VLOOKUP(Sheet1!D1830,Sheet2!$H$2:$J$300,3,FALSE)</f>
        <v>HOU</v>
      </c>
      <c r="AH1808" t="str">
        <f>VLOOKUP(Sheet1!E1830,Sheet2!$H$2:$J$300,3,FALSE)</f>
        <v>DEN</v>
      </c>
      <c r="AI1808" t="str">
        <f>VLOOKUP(Sheet1!F1830,Sheet2!$H$2:$J$300,3,FALSE)</f>
        <v>PHO</v>
      </c>
      <c r="AJ1808" t="str">
        <f>VLOOKUP(Sheet1!G1830,Sheet2!$H$2:$J$300,3,FALSE)</f>
        <v>MIN</v>
      </c>
      <c r="AK1808" t="str">
        <f>VLOOKUP(Sheet1!H1830,Sheet2!$H$2:$J$300,3,FALSE)</f>
        <v>PHO</v>
      </c>
      <c r="AL1808" t="str">
        <f>VLOOKUP(Sheet1!I1830,Sheet2!$H$2:$J$300,3,FALSE)</f>
        <v>DEN</v>
      </c>
      <c r="AM1808" t="str">
        <f>VLOOKUP(Sheet1!J1830,Sheet2!$H$2:$J$300,3,FALSE)</f>
        <v>MIN</v>
      </c>
      <c r="AN1808">
        <f si="281" t="shared"/>
        <v>1</v>
      </c>
      <c r="AO1808">
        <f si="282" t="shared"/>
        <v>1</v>
      </c>
      <c r="AP1808">
        <f si="283" t="shared"/>
        <v>1</v>
      </c>
      <c r="AQ1808">
        <f si="284" t="shared"/>
        <v>2</v>
      </c>
      <c r="AR1808">
        <f si="285" t="shared"/>
        <v>2</v>
      </c>
      <c r="AS1808">
        <f si="286" t="shared"/>
        <v>2</v>
      </c>
      <c r="AT1808">
        <f si="287" t="shared"/>
        <v>2</v>
      </c>
      <c r="AU1808">
        <f si="288" t="shared"/>
        <v>2</v>
      </c>
      <c r="AV1808">
        <f si="289" t="shared"/>
        <v>2</v>
      </c>
      <c r="AW1808">
        <f si="290" t="shared"/>
        <v>2</v>
      </c>
    </row>
    <row r="1809" spans="30:49" x14ac:dyDescent="0.25">
      <c r="AD1809">
        <v>1808</v>
      </c>
      <c r="AE1809" t="str">
        <f>VLOOKUP(Sheet1!B1831,Sheet2!$H$2:$J$300,3,FALSE)</f>
        <v>UTA</v>
      </c>
      <c r="AF1809" t="str">
        <f>VLOOKUP(Sheet1!C1831,Sheet2!$H$2:$J$300,3,FALSE)</f>
        <v>PHI</v>
      </c>
      <c r="AG1809" t="str">
        <f>VLOOKUP(Sheet1!D1831,Sheet2!$H$2:$J$300,3,FALSE)</f>
        <v>PHO</v>
      </c>
      <c r="AH1809" t="str">
        <f>VLOOKUP(Sheet1!E1831,Sheet2!$H$2:$J$300,3,FALSE)</f>
        <v>PHI</v>
      </c>
      <c r="AI1809" t="str">
        <f>VLOOKUP(Sheet1!F1831,Sheet2!$H$2:$J$300,3,FALSE)</f>
        <v>PHO</v>
      </c>
      <c r="AJ1809" t="str">
        <f>VLOOKUP(Sheet1!G1831,Sheet2!$H$2:$J$300,3,FALSE)</f>
        <v>ATL</v>
      </c>
      <c r="AK1809" t="str">
        <f>VLOOKUP(Sheet1!H1831,Sheet2!$H$2:$J$300,3,FALSE)</f>
        <v>ATL</v>
      </c>
      <c r="AL1809" t="str">
        <f>VLOOKUP(Sheet1!I1831,Sheet2!$H$2:$J$300,3,FALSE)</f>
        <v>DEN</v>
      </c>
      <c r="AM1809" t="str">
        <f>VLOOKUP(Sheet1!J1831,Sheet2!$H$2:$J$300,3,FALSE)</f>
        <v>UTA</v>
      </c>
      <c r="AN1809">
        <f si="281" t="shared"/>
        <v>2</v>
      </c>
      <c r="AO1809">
        <f si="282" t="shared"/>
        <v>2</v>
      </c>
      <c r="AP1809">
        <f si="283" t="shared"/>
        <v>2</v>
      </c>
      <c r="AQ1809">
        <f si="284" t="shared"/>
        <v>2</v>
      </c>
      <c r="AR1809">
        <f si="285" t="shared"/>
        <v>2</v>
      </c>
      <c r="AS1809">
        <f si="286" t="shared"/>
        <v>2</v>
      </c>
      <c r="AT1809">
        <f si="287" t="shared"/>
        <v>2</v>
      </c>
      <c r="AU1809">
        <f si="288" t="shared"/>
        <v>1</v>
      </c>
      <c r="AV1809">
        <f si="289" t="shared"/>
        <v>2</v>
      </c>
      <c r="AW1809">
        <f si="290" t="shared"/>
        <v>2</v>
      </c>
    </row>
    <row r="1810" spans="30:49" x14ac:dyDescent="0.25">
      <c r="AD1810">
        <v>1809</v>
      </c>
      <c r="AE1810" t="str">
        <f>VLOOKUP(Sheet1!B1832,Sheet2!$H$2:$J$300,3,FALSE)</f>
        <v>PHI</v>
      </c>
      <c r="AF1810" t="str">
        <f>VLOOKUP(Sheet1!C1832,Sheet2!$H$2:$J$300,3,FALSE)</f>
        <v>MIN</v>
      </c>
      <c r="AG1810" t="str">
        <f>VLOOKUP(Sheet1!D1832,Sheet2!$H$2:$J$300,3,FALSE)</f>
        <v>PHO</v>
      </c>
      <c r="AH1810" t="str">
        <f>VLOOKUP(Sheet1!E1832,Sheet2!$H$2:$J$300,3,FALSE)</f>
        <v>PHI</v>
      </c>
      <c r="AI1810" t="str">
        <f>VLOOKUP(Sheet1!F1832,Sheet2!$H$2:$J$300,3,FALSE)</f>
        <v>PHO</v>
      </c>
      <c r="AJ1810" t="str">
        <f>VLOOKUP(Sheet1!G1832,Sheet2!$H$2:$J$300,3,FALSE)</f>
        <v>UTA</v>
      </c>
      <c r="AK1810" t="str">
        <f>VLOOKUP(Sheet1!H1832,Sheet2!$H$2:$J$300,3,FALSE)</f>
        <v>HOU</v>
      </c>
      <c r="AL1810" t="str">
        <f>VLOOKUP(Sheet1!I1832,Sheet2!$H$2:$J$300,3,FALSE)</f>
        <v>HOU</v>
      </c>
      <c r="AM1810" t="str">
        <f>VLOOKUP(Sheet1!J1832,Sheet2!$H$2:$J$300,3,FALSE)</f>
        <v>PHO</v>
      </c>
      <c r="AN1810">
        <f si="281" t="shared"/>
        <v>2</v>
      </c>
      <c r="AO1810">
        <f si="282" t="shared"/>
        <v>1</v>
      </c>
      <c r="AP1810">
        <f si="283" t="shared"/>
        <v>3</v>
      </c>
      <c r="AQ1810">
        <f si="284" t="shared"/>
        <v>2</v>
      </c>
      <c r="AR1810">
        <f si="285" t="shared"/>
        <v>3</v>
      </c>
      <c r="AS1810">
        <f si="286" t="shared"/>
        <v>1</v>
      </c>
      <c r="AT1810">
        <f si="287" t="shared"/>
        <v>2</v>
      </c>
      <c r="AU1810">
        <f si="288" t="shared"/>
        <v>2</v>
      </c>
      <c r="AV1810">
        <f si="289" t="shared"/>
        <v>3</v>
      </c>
      <c r="AW1810">
        <f si="290" t="shared"/>
        <v>3</v>
      </c>
    </row>
    <row r="1811" spans="30:49" x14ac:dyDescent="0.25">
      <c r="AD1811">
        <v>1810</v>
      </c>
      <c r="AE1811" t="str">
        <f>VLOOKUP(Sheet1!B1833,Sheet2!$H$2:$J$300,3,FALSE)</f>
        <v>PHI</v>
      </c>
      <c r="AF1811" t="str">
        <f>VLOOKUP(Sheet1!C1833,Sheet2!$H$2:$J$300,3,FALSE)</f>
        <v>SAC</v>
      </c>
      <c r="AG1811" t="str">
        <f>VLOOKUP(Sheet1!D1833,Sheet2!$H$2:$J$300,3,FALSE)</f>
        <v>PHO</v>
      </c>
      <c r="AH1811" t="str">
        <f>VLOOKUP(Sheet1!E1833,Sheet2!$H$2:$J$300,3,FALSE)</f>
        <v>SAC</v>
      </c>
      <c r="AI1811" t="str">
        <f>VLOOKUP(Sheet1!F1833,Sheet2!$H$2:$J$300,3,FALSE)</f>
        <v>PHO</v>
      </c>
      <c r="AJ1811" t="str">
        <f>VLOOKUP(Sheet1!G1833,Sheet2!$H$2:$J$300,3,FALSE)</f>
        <v>HOU</v>
      </c>
      <c r="AK1811" t="str">
        <f>VLOOKUP(Sheet1!H1833,Sheet2!$H$2:$J$300,3,FALSE)</f>
        <v>ATL</v>
      </c>
      <c r="AL1811" t="str">
        <f>VLOOKUP(Sheet1!I1833,Sheet2!$H$2:$J$300,3,FALSE)</f>
        <v>PHO</v>
      </c>
      <c r="AM1811" t="str">
        <f>VLOOKUP(Sheet1!J1833,Sheet2!$H$2:$J$300,3,FALSE)</f>
        <v>ATL</v>
      </c>
      <c r="AN1811">
        <f si="281" t="shared"/>
        <v>1</v>
      </c>
      <c r="AO1811">
        <f si="282" t="shared"/>
        <v>2</v>
      </c>
      <c r="AP1811">
        <f si="283" t="shared"/>
        <v>3</v>
      </c>
      <c r="AQ1811">
        <f si="284" t="shared"/>
        <v>2</v>
      </c>
      <c r="AR1811">
        <f si="285" t="shared"/>
        <v>3</v>
      </c>
      <c r="AS1811">
        <f si="286" t="shared"/>
        <v>1</v>
      </c>
      <c r="AT1811">
        <f si="287" t="shared"/>
        <v>2</v>
      </c>
      <c r="AU1811">
        <f si="288" t="shared"/>
        <v>3</v>
      </c>
      <c r="AV1811">
        <f si="289" t="shared"/>
        <v>2</v>
      </c>
      <c r="AW1811">
        <f si="290" t="shared"/>
        <v>3</v>
      </c>
    </row>
    <row r="1812" spans="30:49" x14ac:dyDescent="0.25">
      <c r="AD1812">
        <v>1811</v>
      </c>
      <c r="AE1812" t="str">
        <f>VLOOKUP(Sheet1!B1834,Sheet2!$H$2:$J$300,3,FALSE)</f>
        <v>PHI</v>
      </c>
      <c r="AF1812" t="str">
        <f>VLOOKUP(Sheet1!C1834,Sheet2!$H$2:$J$300,3,FALSE)</f>
        <v>ATL</v>
      </c>
      <c r="AG1812" t="str">
        <f>VLOOKUP(Sheet1!D1834,Sheet2!$H$2:$J$300,3,FALSE)</f>
        <v>PHO</v>
      </c>
      <c r="AH1812" t="str">
        <f>VLOOKUP(Sheet1!E1834,Sheet2!$H$2:$J$300,3,FALSE)</f>
        <v>DEN</v>
      </c>
      <c r="AI1812" t="str">
        <f>VLOOKUP(Sheet1!F1834,Sheet2!$H$2:$J$300,3,FALSE)</f>
        <v>ATL</v>
      </c>
      <c r="AJ1812" t="str">
        <f>VLOOKUP(Sheet1!G1834,Sheet2!$H$2:$J$300,3,FALSE)</f>
        <v>UTA</v>
      </c>
      <c r="AK1812" t="str">
        <f>VLOOKUP(Sheet1!H1834,Sheet2!$H$2:$J$300,3,FALSE)</f>
        <v>PHO</v>
      </c>
      <c r="AL1812" t="str">
        <f>VLOOKUP(Sheet1!I1834,Sheet2!$H$2:$J$300,3,FALSE)</f>
        <v>DEN</v>
      </c>
      <c r="AM1812" t="str">
        <f>VLOOKUP(Sheet1!J1834,Sheet2!$H$2:$J$300,3,FALSE)</f>
        <v>MIN</v>
      </c>
      <c r="AN1812">
        <f si="281" t="shared"/>
        <v>1</v>
      </c>
      <c r="AO1812">
        <f si="282" t="shared"/>
        <v>2</v>
      </c>
      <c r="AP1812">
        <f si="283" t="shared"/>
        <v>2</v>
      </c>
      <c r="AQ1812">
        <f si="284" t="shared"/>
        <v>2</v>
      </c>
      <c r="AR1812">
        <f si="285" t="shared"/>
        <v>2</v>
      </c>
      <c r="AS1812">
        <f si="286" t="shared"/>
        <v>1</v>
      </c>
      <c r="AT1812">
        <f si="287" t="shared"/>
        <v>2</v>
      </c>
      <c r="AU1812">
        <f si="288" t="shared"/>
        <v>2</v>
      </c>
      <c r="AV1812">
        <f si="289" t="shared"/>
        <v>1</v>
      </c>
      <c r="AW1812">
        <f si="290" t="shared"/>
        <v>2</v>
      </c>
    </row>
    <row r="1813" spans="30:49" x14ac:dyDescent="0.25">
      <c r="AD1813">
        <v>1812</v>
      </c>
      <c r="AE1813" t="str">
        <f>VLOOKUP(Sheet1!B1835,Sheet2!$H$2:$J$300,3,FALSE)</f>
        <v>PHI</v>
      </c>
      <c r="AF1813" t="str">
        <f>VLOOKUP(Sheet1!C1835,Sheet2!$H$2:$J$300,3,FALSE)</f>
        <v>SAC</v>
      </c>
      <c r="AG1813" t="str">
        <f>VLOOKUP(Sheet1!D1835,Sheet2!$H$2:$J$300,3,FALSE)</f>
        <v>PHI</v>
      </c>
      <c r="AH1813" t="str">
        <f>VLOOKUP(Sheet1!E1835,Sheet2!$H$2:$J$300,3,FALSE)</f>
        <v>PHO</v>
      </c>
      <c r="AI1813" t="str">
        <f>VLOOKUP(Sheet1!F1835,Sheet2!$H$2:$J$300,3,FALSE)</f>
        <v>ATL</v>
      </c>
      <c r="AJ1813" t="str">
        <f>VLOOKUP(Sheet1!G1835,Sheet2!$H$2:$J$300,3,FALSE)</f>
        <v>HOU</v>
      </c>
      <c r="AK1813" t="str">
        <f>VLOOKUP(Sheet1!H1835,Sheet2!$H$2:$J$300,3,FALSE)</f>
        <v>ATL</v>
      </c>
      <c r="AL1813" t="str">
        <f>VLOOKUP(Sheet1!I1835,Sheet2!$H$2:$J$300,3,FALSE)</f>
        <v>SAC</v>
      </c>
      <c r="AM1813" t="str">
        <f>VLOOKUP(Sheet1!J1835,Sheet2!$H$2:$J$300,3,FALSE)</f>
        <v>UTA</v>
      </c>
      <c r="AN1813">
        <f si="281" t="shared"/>
        <v>2</v>
      </c>
      <c r="AO1813">
        <f si="282" t="shared"/>
        <v>2</v>
      </c>
      <c r="AP1813">
        <f si="283" t="shared"/>
        <v>2</v>
      </c>
      <c r="AQ1813">
        <f si="284" t="shared"/>
        <v>1</v>
      </c>
      <c r="AR1813">
        <f si="285" t="shared"/>
        <v>2</v>
      </c>
      <c r="AS1813">
        <f si="286" t="shared"/>
        <v>1</v>
      </c>
      <c r="AT1813">
        <f si="287" t="shared"/>
        <v>2</v>
      </c>
      <c r="AU1813">
        <f si="288" t="shared"/>
        <v>2</v>
      </c>
      <c r="AV1813">
        <f si="289" t="shared"/>
        <v>1</v>
      </c>
      <c r="AW1813">
        <f si="290" t="shared"/>
        <v>2</v>
      </c>
    </row>
    <row r="1814" spans="30:49" x14ac:dyDescent="0.25">
      <c r="AD1814">
        <v>1813</v>
      </c>
      <c r="AE1814" t="str">
        <f>VLOOKUP(Sheet1!B1836,Sheet2!$H$2:$J$300,3,FALSE)</f>
        <v>PHI</v>
      </c>
      <c r="AF1814" t="str">
        <f>VLOOKUP(Sheet1!C1836,Sheet2!$H$2:$J$300,3,FALSE)</f>
        <v>SAC</v>
      </c>
      <c r="AG1814" t="str">
        <f>VLOOKUP(Sheet1!D1836,Sheet2!$H$2:$J$300,3,FALSE)</f>
        <v>SAC</v>
      </c>
      <c r="AH1814" t="str">
        <f>VLOOKUP(Sheet1!E1836,Sheet2!$H$2:$J$300,3,FALSE)</f>
        <v>DEN</v>
      </c>
      <c r="AI1814" t="str">
        <f>VLOOKUP(Sheet1!F1836,Sheet2!$H$2:$J$300,3,FALSE)</f>
        <v>PHO</v>
      </c>
      <c r="AJ1814" t="str">
        <f>VLOOKUP(Sheet1!G1836,Sheet2!$H$2:$J$300,3,FALSE)</f>
        <v>HOU</v>
      </c>
      <c r="AK1814" t="str">
        <f>VLOOKUP(Sheet1!H1836,Sheet2!$H$2:$J$300,3,FALSE)</f>
        <v>HOU</v>
      </c>
      <c r="AL1814" t="str">
        <f>VLOOKUP(Sheet1!I1836,Sheet2!$H$2:$J$300,3,FALSE)</f>
        <v>HOU</v>
      </c>
      <c r="AM1814" t="str">
        <f>VLOOKUP(Sheet1!J1836,Sheet2!$H$2:$J$300,3,FALSE)</f>
        <v>UTA</v>
      </c>
      <c r="AN1814">
        <f si="281" t="shared"/>
        <v>1</v>
      </c>
      <c r="AO1814">
        <f si="282" t="shared"/>
        <v>2</v>
      </c>
      <c r="AP1814">
        <f si="283" t="shared"/>
        <v>2</v>
      </c>
      <c r="AQ1814">
        <f si="284" t="shared"/>
        <v>1</v>
      </c>
      <c r="AR1814">
        <f si="285" t="shared"/>
        <v>1</v>
      </c>
      <c r="AS1814">
        <f si="286" t="shared"/>
        <v>3</v>
      </c>
      <c r="AT1814">
        <f si="287" t="shared"/>
        <v>3</v>
      </c>
      <c r="AU1814">
        <f si="288" t="shared"/>
        <v>3</v>
      </c>
      <c r="AV1814">
        <f si="289" t="shared"/>
        <v>1</v>
      </c>
      <c r="AW1814">
        <f si="290" t="shared"/>
        <v>3</v>
      </c>
    </row>
    <row r="1815" spans="30:49" x14ac:dyDescent="0.25">
      <c r="AD1815">
        <v>1814</v>
      </c>
      <c r="AE1815" t="str">
        <f>VLOOKUP(Sheet1!B1837,Sheet2!$H$2:$J$300,3,FALSE)</f>
        <v>UTA</v>
      </c>
      <c r="AF1815" t="str">
        <f>VLOOKUP(Sheet1!C1837,Sheet2!$H$2:$J$300,3,FALSE)</f>
        <v>MIN</v>
      </c>
      <c r="AG1815" t="str">
        <f>VLOOKUP(Sheet1!D1837,Sheet2!$H$2:$J$300,3,FALSE)</f>
        <v>HOU</v>
      </c>
      <c r="AH1815" t="str">
        <f>VLOOKUP(Sheet1!E1837,Sheet2!$H$2:$J$300,3,FALSE)</f>
        <v>DEN</v>
      </c>
      <c r="AI1815" t="str">
        <f>VLOOKUP(Sheet1!F1837,Sheet2!$H$2:$J$300,3,FALSE)</f>
        <v>PHO</v>
      </c>
      <c r="AJ1815" t="str">
        <f>VLOOKUP(Sheet1!G1837,Sheet2!$H$2:$J$300,3,FALSE)</f>
        <v>ATL</v>
      </c>
      <c r="AK1815" t="str">
        <f>VLOOKUP(Sheet1!H1837,Sheet2!$H$2:$J$300,3,FALSE)</f>
        <v>PHO</v>
      </c>
      <c r="AL1815" t="str">
        <f>VLOOKUP(Sheet1!I1837,Sheet2!$H$2:$J$300,3,FALSE)</f>
        <v>DEN</v>
      </c>
      <c r="AM1815" t="str">
        <f>VLOOKUP(Sheet1!J1837,Sheet2!$H$2:$J$300,3,FALSE)</f>
        <v>MIN</v>
      </c>
      <c r="AN1815">
        <f si="281" t="shared"/>
        <v>1</v>
      </c>
      <c r="AO1815">
        <f si="282" t="shared"/>
        <v>2</v>
      </c>
      <c r="AP1815">
        <f si="283" t="shared"/>
        <v>1</v>
      </c>
      <c r="AQ1815">
        <f si="284" t="shared"/>
        <v>2</v>
      </c>
      <c r="AR1815">
        <f si="285" t="shared"/>
        <v>2</v>
      </c>
      <c r="AS1815">
        <f si="286" t="shared"/>
        <v>1</v>
      </c>
      <c r="AT1815">
        <f si="287" t="shared"/>
        <v>2</v>
      </c>
      <c r="AU1815">
        <f si="288" t="shared"/>
        <v>2</v>
      </c>
      <c r="AV1815">
        <f si="289" t="shared"/>
        <v>2</v>
      </c>
      <c r="AW1815">
        <f si="290" t="shared"/>
        <v>2</v>
      </c>
    </row>
    <row r="1816" spans="30:49" x14ac:dyDescent="0.25">
      <c r="AD1816">
        <v>1815</v>
      </c>
      <c r="AE1816" t="str">
        <f>VLOOKUP(Sheet1!B1838,Sheet2!$H$2:$J$300,3,FALSE)</f>
        <v>ATL</v>
      </c>
      <c r="AF1816" t="str">
        <f>VLOOKUP(Sheet1!C1838,Sheet2!$H$2:$J$300,3,FALSE)</f>
        <v>MIN</v>
      </c>
      <c r="AG1816" t="str">
        <f>VLOOKUP(Sheet1!D1838,Sheet2!$H$2:$J$300,3,FALSE)</f>
        <v>PHO</v>
      </c>
      <c r="AH1816" t="str">
        <f>VLOOKUP(Sheet1!E1838,Sheet2!$H$2:$J$300,3,FALSE)</f>
        <v>DEN</v>
      </c>
      <c r="AI1816" t="str">
        <f>VLOOKUP(Sheet1!F1838,Sheet2!$H$2:$J$300,3,FALSE)</f>
        <v>DEN</v>
      </c>
      <c r="AJ1816" t="str">
        <f>VLOOKUP(Sheet1!G1838,Sheet2!$H$2:$J$300,3,FALSE)</f>
        <v>PHO</v>
      </c>
      <c r="AK1816" t="str">
        <f>VLOOKUP(Sheet1!H1838,Sheet2!$H$2:$J$300,3,FALSE)</f>
        <v>HOU</v>
      </c>
      <c r="AL1816" t="str">
        <f>VLOOKUP(Sheet1!I1838,Sheet2!$H$2:$J$300,3,FALSE)</f>
        <v>ATL</v>
      </c>
      <c r="AM1816" t="str">
        <f>VLOOKUP(Sheet1!J1838,Sheet2!$H$2:$J$300,3,FALSE)</f>
        <v>DEN</v>
      </c>
      <c r="AN1816">
        <f si="281" t="shared"/>
        <v>2</v>
      </c>
      <c r="AO1816">
        <f si="282" t="shared"/>
        <v>1</v>
      </c>
      <c r="AP1816">
        <f si="283" t="shared"/>
        <v>2</v>
      </c>
      <c r="AQ1816">
        <f si="284" t="shared"/>
        <v>3</v>
      </c>
      <c r="AR1816">
        <f si="285" t="shared"/>
        <v>3</v>
      </c>
      <c r="AS1816">
        <f si="286" t="shared"/>
        <v>2</v>
      </c>
      <c r="AT1816">
        <f si="287" t="shared"/>
        <v>1</v>
      </c>
      <c r="AU1816">
        <f si="288" t="shared"/>
        <v>2</v>
      </c>
      <c r="AV1816">
        <f si="289" t="shared"/>
        <v>3</v>
      </c>
      <c r="AW1816">
        <f si="290" t="shared"/>
        <v>3</v>
      </c>
    </row>
    <row r="1817" spans="30:49" x14ac:dyDescent="0.25">
      <c r="AD1817">
        <v>1816</v>
      </c>
      <c r="AE1817" t="str">
        <f>VLOOKUP(Sheet1!B1839,Sheet2!$H$2:$J$300,3,FALSE)</f>
        <v>PHI</v>
      </c>
      <c r="AF1817" t="str">
        <f>VLOOKUP(Sheet1!C1839,Sheet2!$H$2:$J$300,3,FALSE)</f>
        <v>PHO</v>
      </c>
      <c r="AG1817" t="str">
        <f>VLOOKUP(Sheet1!D1839,Sheet2!$H$2:$J$300,3,FALSE)</f>
        <v>PHO</v>
      </c>
      <c r="AH1817" t="str">
        <f>VLOOKUP(Sheet1!E1839,Sheet2!$H$2:$J$300,3,FALSE)</f>
        <v>DEN</v>
      </c>
      <c r="AI1817" t="str">
        <f>VLOOKUP(Sheet1!F1839,Sheet2!$H$2:$J$300,3,FALSE)</f>
        <v>PHO</v>
      </c>
      <c r="AJ1817" t="str">
        <f>VLOOKUP(Sheet1!G1839,Sheet2!$H$2:$J$300,3,FALSE)</f>
        <v>PHI</v>
      </c>
      <c r="AK1817" t="str">
        <f>VLOOKUP(Sheet1!H1839,Sheet2!$H$2:$J$300,3,FALSE)</f>
        <v>HOU</v>
      </c>
      <c r="AL1817" t="str">
        <f>VLOOKUP(Sheet1!I1839,Sheet2!$H$2:$J$300,3,FALSE)</f>
        <v>MIN</v>
      </c>
      <c r="AM1817" t="str">
        <f>VLOOKUP(Sheet1!J1839,Sheet2!$H$2:$J$300,3,FALSE)</f>
        <v>MIN</v>
      </c>
      <c r="AN1817">
        <f si="281" t="shared"/>
        <v>2</v>
      </c>
      <c r="AO1817">
        <f si="282" t="shared"/>
        <v>3</v>
      </c>
      <c r="AP1817">
        <f si="283" t="shared"/>
        <v>3</v>
      </c>
      <c r="AQ1817">
        <f si="284" t="shared"/>
        <v>1</v>
      </c>
      <c r="AR1817">
        <f si="285" t="shared"/>
        <v>3</v>
      </c>
      <c r="AS1817">
        <f si="286" t="shared"/>
        <v>2</v>
      </c>
      <c r="AT1817">
        <f si="287" t="shared"/>
        <v>1</v>
      </c>
      <c r="AU1817">
        <f si="288" t="shared"/>
        <v>2</v>
      </c>
      <c r="AV1817">
        <f si="289" t="shared"/>
        <v>2</v>
      </c>
      <c r="AW1817">
        <f si="290" t="shared"/>
        <v>3</v>
      </c>
    </row>
    <row r="1818" spans="30:49" x14ac:dyDescent="0.25">
      <c r="AD1818">
        <v>1817</v>
      </c>
      <c r="AE1818" t="str">
        <f>VLOOKUP(Sheet1!B1840,Sheet2!$H$2:$J$300,3,FALSE)</f>
        <v>PHI</v>
      </c>
      <c r="AF1818" t="str">
        <f>VLOOKUP(Sheet1!C1840,Sheet2!$H$2:$J$300,3,FALSE)</f>
        <v>PHI</v>
      </c>
      <c r="AG1818" t="str">
        <f>VLOOKUP(Sheet1!D1840,Sheet2!$H$2:$J$300,3,FALSE)</f>
        <v>DEN</v>
      </c>
      <c r="AH1818" t="str">
        <f>VLOOKUP(Sheet1!E1840,Sheet2!$H$2:$J$300,3,FALSE)</f>
        <v>DEN</v>
      </c>
      <c r="AI1818" t="str">
        <f>VLOOKUP(Sheet1!F1840,Sheet2!$H$2:$J$300,3,FALSE)</f>
        <v>DEN</v>
      </c>
      <c r="AJ1818" t="str">
        <f>VLOOKUP(Sheet1!G1840,Sheet2!$H$2:$J$300,3,FALSE)</f>
        <v>PHO</v>
      </c>
      <c r="AK1818" t="str">
        <f>VLOOKUP(Sheet1!H1840,Sheet2!$H$2:$J$300,3,FALSE)</f>
        <v>ATL</v>
      </c>
      <c r="AL1818" t="str">
        <f>VLOOKUP(Sheet1!I1840,Sheet2!$H$2:$J$300,3,FALSE)</f>
        <v>DEN</v>
      </c>
      <c r="AM1818" t="str">
        <f>VLOOKUP(Sheet1!J1840,Sheet2!$H$2:$J$300,3,FALSE)</f>
        <v>DEN</v>
      </c>
      <c r="AN1818">
        <f si="281" t="shared"/>
        <v>2</v>
      </c>
      <c r="AO1818">
        <f si="282" t="shared"/>
        <v>2</v>
      </c>
      <c r="AP1818">
        <f si="283" t="shared"/>
        <v>5</v>
      </c>
      <c r="AQ1818">
        <f si="284" t="shared"/>
        <v>5</v>
      </c>
      <c r="AR1818">
        <f si="285" t="shared"/>
        <v>5</v>
      </c>
      <c r="AS1818">
        <f si="286" t="shared"/>
        <v>1</v>
      </c>
      <c r="AT1818">
        <f si="287" t="shared"/>
        <v>1</v>
      </c>
      <c r="AU1818">
        <f si="288" t="shared"/>
        <v>5</v>
      </c>
      <c r="AV1818">
        <f si="289" t="shared"/>
        <v>5</v>
      </c>
      <c r="AW1818">
        <f si="290" t="shared"/>
        <v>5</v>
      </c>
    </row>
    <row r="1819" spans="30:49" x14ac:dyDescent="0.25">
      <c r="AD1819">
        <v>1818</v>
      </c>
      <c r="AE1819" t="str">
        <f>VLOOKUP(Sheet1!B1841,Sheet2!$H$2:$J$300,3,FALSE)</f>
        <v>SAC</v>
      </c>
      <c r="AF1819" t="str">
        <f>VLOOKUP(Sheet1!C1841,Sheet2!$H$2:$J$300,3,FALSE)</f>
        <v>MIN</v>
      </c>
      <c r="AG1819" t="str">
        <f>VLOOKUP(Sheet1!D1841,Sheet2!$H$2:$J$300,3,FALSE)</f>
        <v>HOU</v>
      </c>
      <c r="AH1819" t="str">
        <f>VLOOKUP(Sheet1!E1841,Sheet2!$H$2:$J$300,3,FALSE)</f>
        <v>DEN</v>
      </c>
      <c r="AI1819" t="str">
        <f>VLOOKUP(Sheet1!F1841,Sheet2!$H$2:$J$300,3,FALSE)</f>
        <v>UTA</v>
      </c>
      <c r="AJ1819" t="str">
        <f>VLOOKUP(Sheet1!G1841,Sheet2!$H$2:$J$300,3,FALSE)</f>
        <v>PHO</v>
      </c>
      <c r="AK1819" t="str">
        <f>VLOOKUP(Sheet1!H1841,Sheet2!$H$2:$J$300,3,FALSE)</f>
        <v>HOU</v>
      </c>
      <c r="AL1819" t="str">
        <f>VLOOKUP(Sheet1!I1841,Sheet2!$H$2:$J$300,3,FALSE)</f>
        <v>PHO</v>
      </c>
      <c r="AM1819" t="str">
        <f>VLOOKUP(Sheet1!J1841,Sheet2!$H$2:$J$300,3,FALSE)</f>
        <v>SAC</v>
      </c>
      <c r="AN1819">
        <f si="281" t="shared"/>
        <v>2</v>
      </c>
      <c r="AO1819">
        <f si="282" t="shared"/>
        <v>1</v>
      </c>
      <c r="AP1819">
        <f si="283" t="shared"/>
        <v>2</v>
      </c>
      <c r="AQ1819">
        <f si="284" t="shared"/>
        <v>1</v>
      </c>
      <c r="AR1819">
        <f si="285" t="shared"/>
        <v>1</v>
      </c>
      <c r="AS1819">
        <f si="286" t="shared"/>
        <v>2</v>
      </c>
      <c r="AT1819">
        <f si="287" t="shared"/>
        <v>2</v>
      </c>
      <c r="AU1819">
        <f si="288" t="shared"/>
        <v>2</v>
      </c>
      <c r="AV1819">
        <f si="289" t="shared"/>
        <v>2</v>
      </c>
      <c r="AW1819">
        <f si="290" t="shared"/>
        <v>2</v>
      </c>
    </row>
    <row r="1820" spans="30:49" x14ac:dyDescent="0.25">
      <c r="AD1820">
        <v>1819</v>
      </c>
      <c r="AE1820" t="str">
        <f>VLOOKUP(Sheet1!B1842,Sheet2!$H$2:$J$300,3,FALSE)</f>
        <v>SAC</v>
      </c>
      <c r="AF1820" t="str">
        <f>VLOOKUP(Sheet1!C1842,Sheet2!$H$2:$J$300,3,FALSE)</f>
        <v>UTA</v>
      </c>
      <c r="AG1820" t="str">
        <f>VLOOKUP(Sheet1!D1842,Sheet2!$H$2:$J$300,3,FALSE)</f>
        <v>HOU</v>
      </c>
      <c r="AH1820" t="str">
        <f>VLOOKUP(Sheet1!E1842,Sheet2!$H$2:$J$300,3,FALSE)</f>
        <v>DEN</v>
      </c>
      <c r="AI1820" t="str">
        <f>VLOOKUP(Sheet1!F1842,Sheet2!$H$2:$J$300,3,FALSE)</f>
        <v>ATL</v>
      </c>
      <c r="AJ1820" t="str">
        <f>VLOOKUP(Sheet1!G1842,Sheet2!$H$2:$J$300,3,FALSE)</f>
        <v>MIN</v>
      </c>
      <c r="AK1820" t="str">
        <f>VLOOKUP(Sheet1!H1842,Sheet2!$H$2:$J$300,3,FALSE)</f>
        <v>PHO</v>
      </c>
      <c r="AL1820" t="str">
        <f>VLOOKUP(Sheet1!I1842,Sheet2!$H$2:$J$300,3,FALSE)</f>
        <v>DEN</v>
      </c>
      <c r="AM1820" t="str">
        <f>VLOOKUP(Sheet1!J1842,Sheet2!$H$2:$J$300,3,FALSE)</f>
        <v>UTA</v>
      </c>
      <c r="AN1820">
        <f si="281" t="shared"/>
        <v>1</v>
      </c>
      <c r="AO1820">
        <f si="282" t="shared"/>
        <v>2</v>
      </c>
      <c r="AP1820">
        <f si="283" t="shared"/>
        <v>1</v>
      </c>
      <c r="AQ1820">
        <f si="284" t="shared"/>
        <v>2</v>
      </c>
      <c r="AR1820">
        <f si="285" t="shared"/>
        <v>1</v>
      </c>
      <c r="AS1820">
        <f si="286" t="shared"/>
        <v>1</v>
      </c>
      <c r="AT1820">
        <f si="287" t="shared"/>
        <v>1</v>
      </c>
      <c r="AU1820">
        <f si="288" t="shared"/>
        <v>2</v>
      </c>
      <c r="AV1820">
        <f si="289" t="shared"/>
        <v>2</v>
      </c>
      <c r="AW1820">
        <f si="290" t="shared"/>
        <v>2</v>
      </c>
    </row>
    <row r="1821" spans="30:49" x14ac:dyDescent="0.25">
      <c r="AD1821">
        <v>1820</v>
      </c>
      <c r="AE1821" t="str">
        <f>VLOOKUP(Sheet1!B1843,Sheet2!$H$2:$J$300,3,FALSE)</f>
        <v>PHI</v>
      </c>
      <c r="AF1821" t="str">
        <f>VLOOKUP(Sheet1!C1843,Sheet2!$H$2:$J$300,3,FALSE)</f>
        <v>MIN</v>
      </c>
      <c r="AG1821" t="str">
        <f>VLOOKUP(Sheet1!D1843,Sheet2!$H$2:$J$300,3,FALSE)</f>
        <v>PHI</v>
      </c>
      <c r="AH1821" t="str">
        <f>VLOOKUP(Sheet1!E1843,Sheet2!$H$2:$J$300,3,FALSE)</f>
        <v>DEN</v>
      </c>
      <c r="AI1821" t="str">
        <f>VLOOKUP(Sheet1!F1843,Sheet2!$H$2:$J$300,3,FALSE)</f>
        <v>PHI</v>
      </c>
      <c r="AJ1821" t="str">
        <f>VLOOKUP(Sheet1!G1843,Sheet2!$H$2:$J$300,3,FALSE)</f>
        <v>HOU</v>
      </c>
      <c r="AK1821" t="str">
        <f>VLOOKUP(Sheet1!H1843,Sheet2!$H$2:$J$300,3,FALSE)</f>
        <v>HOU</v>
      </c>
      <c r="AL1821" t="str">
        <f>VLOOKUP(Sheet1!I1843,Sheet2!$H$2:$J$300,3,FALSE)</f>
        <v>MIN</v>
      </c>
      <c r="AM1821" t="str">
        <f>VLOOKUP(Sheet1!J1843,Sheet2!$H$2:$J$300,3,FALSE)</f>
        <v>DEN</v>
      </c>
      <c r="AN1821">
        <f si="281" t="shared"/>
        <v>3</v>
      </c>
      <c r="AO1821">
        <f si="282" t="shared"/>
        <v>2</v>
      </c>
      <c r="AP1821">
        <f si="283" t="shared"/>
        <v>3</v>
      </c>
      <c r="AQ1821">
        <f si="284" t="shared"/>
        <v>2</v>
      </c>
      <c r="AR1821">
        <f si="285" t="shared"/>
        <v>3</v>
      </c>
      <c r="AS1821">
        <f si="286" t="shared"/>
        <v>2</v>
      </c>
      <c r="AT1821">
        <f si="287" t="shared"/>
        <v>2</v>
      </c>
      <c r="AU1821">
        <f si="288" t="shared"/>
        <v>2</v>
      </c>
      <c r="AV1821">
        <f si="289" t="shared"/>
        <v>2</v>
      </c>
      <c r="AW1821">
        <f si="290" t="shared"/>
        <v>3</v>
      </c>
    </row>
    <row r="1822" spans="30:49" x14ac:dyDescent="0.25">
      <c r="AD1822">
        <v>1821</v>
      </c>
      <c r="AE1822" t="str">
        <f>VLOOKUP(Sheet1!B1844,Sheet2!$H$2:$J$300,3,FALSE)</f>
        <v>PHI</v>
      </c>
      <c r="AF1822" t="str">
        <f>VLOOKUP(Sheet1!C1844,Sheet2!$H$2:$J$300,3,FALSE)</f>
        <v>SAC</v>
      </c>
      <c r="AG1822" t="str">
        <f>VLOOKUP(Sheet1!D1844,Sheet2!$H$2:$J$300,3,FALSE)</f>
        <v>PHI</v>
      </c>
      <c r="AH1822" t="str">
        <f>VLOOKUP(Sheet1!E1844,Sheet2!$H$2:$J$300,3,FALSE)</f>
        <v>DEN</v>
      </c>
      <c r="AI1822" t="str">
        <f>VLOOKUP(Sheet1!F1844,Sheet2!$H$2:$J$300,3,FALSE)</f>
        <v>UTA</v>
      </c>
      <c r="AJ1822" t="str">
        <f>VLOOKUP(Sheet1!G1844,Sheet2!$H$2:$J$300,3,FALSE)</f>
        <v>HOU</v>
      </c>
      <c r="AK1822" t="str">
        <f>VLOOKUP(Sheet1!H1844,Sheet2!$H$2:$J$300,3,FALSE)</f>
        <v>ATL</v>
      </c>
      <c r="AL1822" t="str">
        <f>VLOOKUP(Sheet1!I1844,Sheet2!$H$2:$J$300,3,FALSE)</f>
        <v>HOU</v>
      </c>
      <c r="AM1822" t="str">
        <f>VLOOKUP(Sheet1!J1844,Sheet2!$H$2:$J$300,3,FALSE)</f>
        <v>MIN</v>
      </c>
      <c r="AN1822">
        <f si="281" t="shared"/>
        <v>2</v>
      </c>
      <c r="AO1822">
        <f si="282" t="shared"/>
        <v>1</v>
      </c>
      <c r="AP1822">
        <f si="283" t="shared"/>
        <v>2</v>
      </c>
      <c r="AQ1822">
        <f si="284" t="shared"/>
        <v>1</v>
      </c>
      <c r="AR1822">
        <f si="285" t="shared"/>
        <v>1</v>
      </c>
      <c r="AS1822">
        <f si="286" t="shared"/>
        <v>2</v>
      </c>
      <c r="AT1822">
        <f si="287" t="shared"/>
        <v>1</v>
      </c>
      <c r="AU1822">
        <f si="288" t="shared"/>
        <v>2</v>
      </c>
      <c r="AV1822">
        <f si="289" t="shared"/>
        <v>1</v>
      </c>
      <c r="AW1822">
        <f si="290" t="shared"/>
        <v>2</v>
      </c>
    </row>
    <row r="1823" spans="30:49" x14ac:dyDescent="0.25">
      <c r="AD1823">
        <v>1822</v>
      </c>
      <c r="AE1823" t="str">
        <f>VLOOKUP(Sheet1!B1845,Sheet2!$H$2:$J$300,3,FALSE)</f>
        <v>PHI</v>
      </c>
      <c r="AF1823" t="str">
        <f>VLOOKUP(Sheet1!C1845,Sheet2!$H$2:$J$300,3,FALSE)</f>
        <v>SAC</v>
      </c>
      <c r="AG1823" t="str">
        <f>VLOOKUP(Sheet1!D1845,Sheet2!$H$2:$J$300,3,FALSE)</f>
        <v>DEN</v>
      </c>
      <c r="AH1823" t="str">
        <f>VLOOKUP(Sheet1!E1845,Sheet2!$H$2:$J$300,3,FALSE)</f>
        <v>DEN</v>
      </c>
      <c r="AI1823" t="str">
        <f>VLOOKUP(Sheet1!F1845,Sheet2!$H$2:$J$300,3,FALSE)</f>
        <v>PHO</v>
      </c>
      <c r="AJ1823" t="str">
        <f>VLOOKUP(Sheet1!G1845,Sheet2!$H$2:$J$300,3,FALSE)</f>
        <v>MIN</v>
      </c>
      <c r="AK1823" t="str">
        <f>VLOOKUP(Sheet1!H1845,Sheet2!$H$2:$J$300,3,FALSE)</f>
        <v>HOU</v>
      </c>
      <c r="AL1823" t="str">
        <f>VLOOKUP(Sheet1!I1845,Sheet2!$H$2:$J$300,3,FALSE)</f>
        <v>SAC</v>
      </c>
      <c r="AM1823" t="str">
        <f>VLOOKUP(Sheet1!J1845,Sheet2!$H$2:$J$300,3,FALSE)</f>
        <v>UTA</v>
      </c>
      <c r="AN1823">
        <f si="281" t="shared"/>
        <v>1</v>
      </c>
      <c r="AO1823">
        <f si="282" t="shared"/>
        <v>2</v>
      </c>
      <c r="AP1823">
        <f si="283" t="shared"/>
        <v>2</v>
      </c>
      <c r="AQ1823">
        <f si="284" t="shared"/>
        <v>2</v>
      </c>
      <c r="AR1823">
        <f si="285" t="shared"/>
        <v>1</v>
      </c>
      <c r="AS1823">
        <f si="286" t="shared"/>
        <v>1</v>
      </c>
      <c r="AT1823">
        <f si="287" t="shared"/>
        <v>1</v>
      </c>
      <c r="AU1823">
        <f si="288" t="shared"/>
        <v>2</v>
      </c>
      <c r="AV1823">
        <f si="289" t="shared"/>
        <v>1</v>
      </c>
      <c r="AW1823">
        <f si="290" t="shared"/>
        <v>2</v>
      </c>
    </row>
    <row r="1824" spans="30:49" x14ac:dyDescent="0.25">
      <c r="AD1824">
        <v>1823</v>
      </c>
      <c r="AE1824" t="str">
        <f>VLOOKUP(Sheet1!B1846,Sheet2!$H$2:$J$300,3,FALSE)</f>
        <v>ATL</v>
      </c>
      <c r="AF1824" t="str">
        <f>VLOOKUP(Sheet1!C1846,Sheet2!$H$2:$J$300,3,FALSE)</f>
        <v>PHI</v>
      </c>
      <c r="AG1824" t="str">
        <f>VLOOKUP(Sheet1!D1846,Sheet2!$H$2:$J$300,3,FALSE)</f>
        <v>UTA</v>
      </c>
      <c r="AH1824" t="str">
        <f>VLOOKUP(Sheet1!E1846,Sheet2!$H$2:$J$300,3,FALSE)</f>
        <v>DEN</v>
      </c>
      <c r="AI1824" t="str">
        <f>VLOOKUP(Sheet1!F1846,Sheet2!$H$2:$J$300,3,FALSE)</f>
        <v>DEN</v>
      </c>
      <c r="AJ1824" t="str">
        <f>VLOOKUP(Sheet1!G1846,Sheet2!$H$2:$J$300,3,FALSE)</f>
        <v>PHO</v>
      </c>
      <c r="AK1824" t="str">
        <f>VLOOKUP(Sheet1!H1846,Sheet2!$H$2:$J$300,3,FALSE)</f>
        <v>HOU</v>
      </c>
      <c r="AL1824" t="str">
        <f>VLOOKUP(Sheet1!I1846,Sheet2!$H$2:$J$300,3,FALSE)</f>
        <v>DEN</v>
      </c>
      <c r="AM1824" t="str">
        <f>VLOOKUP(Sheet1!J1846,Sheet2!$H$2:$J$300,3,FALSE)</f>
        <v>MIN</v>
      </c>
      <c r="AN1824">
        <f si="281" t="shared"/>
        <v>1</v>
      </c>
      <c r="AO1824">
        <f si="282" t="shared"/>
        <v>1</v>
      </c>
      <c r="AP1824">
        <f si="283" t="shared"/>
        <v>1</v>
      </c>
      <c r="AQ1824">
        <f si="284" t="shared"/>
        <v>3</v>
      </c>
      <c r="AR1824">
        <f si="285" t="shared"/>
        <v>3</v>
      </c>
      <c r="AS1824">
        <f si="286" t="shared"/>
        <v>1</v>
      </c>
      <c r="AT1824">
        <f si="287" t="shared"/>
        <v>1</v>
      </c>
      <c r="AU1824">
        <f si="288" t="shared"/>
        <v>3</v>
      </c>
      <c r="AV1824">
        <f si="289" t="shared"/>
        <v>1</v>
      </c>
      <c r="AW1824">
        <f si="290" t="shared"/>
        <v>3</v>
      </c>
    </row>
    <row r="1825" spans="30:49" x14ac:dyDescent="0.25">
      <c r="AD1825">
        <v>1824</v>
      </c>
      <c r="AE1825" t="str">
        <f>VLOOKUP(Sheet1!B1847,Sheet2!$H$2:$J$300,3,FALSE)</f>
        <v>PHI</v>
      </c>
      <c r="AF1825" t="str">
        <f>VLOOKUP(Sheet1!C1847,Sheet2!$H$2:$J$300,3,FALSE)</f>
        <v>MIN</v>
      </c>
      <c r="AG1825" t="str">
        <f>VLOOKUP(Sheet1!D1847,Sheet2!$H$2:$J$300,3,FALSE)</f>
        <v>PHI</v>
      </c>
      <c r="AH1825" t="str">
        <f>VLOOKUP(Sheet1!E1847,Sheet2!$H$2:$J$300,3,FALSE)</f>
        <v>DEN</v>
      </c>
      <c r="AI1825" t="str">
        <f>VLOOKUP(Sheet1!F1847,Sheet2!$H$2:$J$300,3,FALSE)</f>
        <v>PHO</v>
      </c>
      <c r="AJ1825" t="str">
        <f>VLOOKUP(Sheet1!G1847,Sheet2!$H$2:$J$300,3,FALSE)</f>
        <v>UTA</v>
      </c>
      <c r="AK1825" t="str">
        <f>VLOOKUP(Sheet1!H1847,Sheet2!$H$2:$J$300,3,FALSE)</f>
        <v>ATL</v>
      </c>
      <c r="AL1825" t="str">
        <f>VLOOKUP(Sheet1!I1847,Sheet2!$H$2:$J$300,3,FALSE)</f>
        <v>UTA</v>
      </c>
      <c r="AM1825" t="str">
        <f>VLOOKUP(Sheet1!J1847,Sheet2!$H$2:$J$300,3,FALSE)</f>
        <v>DEN</v>
      </c>
      <c r="AN1825">
        <f si="281" t="shared"/>
        <v>2</v>
      </c>
      <c r="AO1825">
        <f si="282" t="shared"/>
        <v>1</v>
      </c>
      <c r="AP1825">
        <f si="283" t="shared"/>
        <v>2</v>
      </c>
      <c r="AQ1825">
        <f si="284" t="shared"/>
        <v>2</v>
      </c>
      <c r="AR1825">
        <f si="285" t="shared"/>
        <v>1</v>
      </c>
      <c r="AS1825">
        <f si="286" t="shared"/>
        <v>2</v>
      </c>
      <c r="AT1825">
        <f si="287" t="shared"/>
        <v>1</v>
      </c>
      <c r="AU1825">
        <f si="288" t="shared"/>
        <v>2</v>
      </c>
      <c r="AV1825">
        <f si="289" t="shared"/>
        <v>2</v>
      </c>
      <c r="AW1825">
        <f si="290" t="shared"/>
        <v>2</v>
      </c>
    </row>
    <row r="1826" spans="30:49" x14ac:dyDescent="0.25">
      <c r="AD1826">
        <v>1825</v>
      </c>
      <c r="AE1826" t="str">
        <f>VLOOKUP(Sheet1!B1848,Sheet2!$H$2:$J$300,3,FALSE)</f>
        <v>PHO</v>
      </c>
      <c r="AF1826" t="str">
        <f>VLOOKUP(Sheet1!C1848,Sheet2!$H$2:$J$300,3,FALSE)</f>
        <v>PHI</v>
      </c>
      <c r="AG1826" t="str">
        <f>VLOOKUP(Sheet1!D1848,Sheet2!$H$2:$J$300,3,FALSE)</f>
        <v>HOU</v>
      </c>
      <c r="AH1826" t="str">
        <f>VLOOKUP(Sheet1!E1848,Sheet2!$H$2:$J$300,3,FALSE)</f>
        <v>PHO</v>
      </c>
      <c r="AI1826" t="str">
        <f>VLOOKUP(Sheet1!F1848,Sheet2!$H$2:$J$300,3,FALSE)</f>
        <v>PHO</v>
      </c>
      <c r="AJ1826" t="str">
        <f>VLOOKUP(Sheet1!G1848,Sheet2!$H$2:$J$300,3,FALSE)</f>
        <v>UTA</v>
      </c>
      <c r="AK1826" t="str">
        <f>VLOOKUP(Sheet1!H1848,Sheet2!$H$2:$J$300,3,FALSE)</f>
        <v>SAC</v>
      </c>
      <c r="AL1826" t="str">
        <f>VLOOKUP(Sheet1!I1848,Sheet2!$H$2:$J$300,3,FALSE)</f>
        <v>PHO</v>
      </c>
      <c r="AM1826" t="str">
        <f>VLOOKUP(Sheet1!J1848,Sheet2!$H$2:$J$300,3,FALSE)</f>
        <v>SAC</v>
      </c>
      <c r="AN1826">
        <f si="281" t="shared"/>
        <v>4</v>
      </c>
      <c r="AO1826">
        <f si="282" t="shared"/>
        <v>1</v>
      </c>
      <c r="AP1826">
        <f si="283" t="shared"/>
        <v>1</v>
      </c>
      <c r="AQ1826">
        <f si="284" t="shared"/>
        <v>4</v>
      </c>
      <c r="AR1826">
        <f si="285" t="shared"/>
        <v>4</v>
      </c>
      <c r="AS1826">
        <f si="286" t="shared"/>
        <v>1</v>
      </c>
      <c r="AT1826">
        <f si="287" t="shared"/>
        <v>2</v>
      </c>
      <c r="AU1826">
        <f si="288" t="shared"/>
        <v>4</v>
      </c>
      <c r="AV1826">
        <f si="289" t="shared"/>
        <v>2</v>
      </c>
      <c r="AW1826">
        <f si="290" t="shared"/>
        <v>4</v>
      </c>
    </row>
    <row r="1827" spans="30:49" x14ac:dyDescent="0.25">
      <c r="AD1827">
        <v>1826</v>
      </c>
      <c r="AE1827" t="str">
        <f>VLOOKUP(Sheet1!B1849,Sheet2!$H$2:$J$300,3,FALSE)</f>
        <v>PHI</v>
      </c>
      <c r="AF1827" t="str">
        <f>VLOOKUP(Sheet1!C1849,Sheet2!$H$2:$J$300,3,FALSE)</f>
        <v>MIN</v>
      </c>
      <c r="AG1827" t="str">
        <f>VLOOKUP(Sheet1!D1849,Sheet2!$H$2:$J$300,3,FALSE)</f>
        <v>SAC</v>
      </c>
      <c r="AH1827" t="str">
        <f>VLOOKUP(Sheet1!E1849,Sheet2!$H$2:$J$300,3,FALSE)</f>
        <v>DEN</v>
      </c>
      <c r="AI1827" t="str">
        <f>VLOOKUP(Sheet1!F1849,Sheet2!$H$2:$J$300,3,FALSE)</f>
        <v>DEN</v>
      </c>
      <c r="AJ1827" t="str">
        <f>VLOOKUP(Sheet1!G1849,Sheet2!$H$2:$J$300,3,FALSE)</f>
        <v>PHO</v>
      </c>
      <c r="AK1827" t="str">
        <f>VLOOKUP(Sheet1!H1849,Sheet2!$H$2:$J$300,3,FALSE)</f>
        <v>ATL</v>
      </c>
      <c r="AL1827" t="str">
        <f>VLOOKUP(Sheet1!I1849,Sheet2!$H$2:$J$300,3,FALSE)</f>
        <v>MIN</v>
      </c>
      <c r="AM1827" t="str">
        <f>VLOOKUP(Sheet1!J1849,Sheet2!$H$2:$J$300,3,FALSE)</f>
        <v>DEN</v>
      </c>
      <c r="AN1827">
        <f si="281" t="shared"/>
        <v>1</v>
      </c>
      <c r="AO1827">
        <f si="282" t="shared"/>
        <v>2</v>
      </c>
      <c r="AP1827">
        <f si="283" t="shared"/>
        <v>1</v>
      </c>
      <c r="AQ1827">
        <f si="284" t="shared"/>
        <v>3</v>
      </c>
      <c r="AR1827">
        <f si="285" t="shared"/>
        <v>3</v>
      </c>
      <c r="AS1827">
        <f si="286" t="shared"/>
        <v>1</v>
      </c>
      <c r="AT1827">
        <f si="287" t="shared"/>
        <v>1</v>
      </c>
      <c r="AU1827">
        <f si="288" t="shared"/>
        <v>2</v>
      </c>
      <c r="AV1827">
        <f si="289" t="shared"/>
        <v>3</v>
      </c>
      <c r="AW1827">
        <f si="290" t="shared"/>
        <v>3</v>
      </c>
    </row>
    <row r="1828" spans="30:49" x14ac:dyDescent="0.25">
      <c r="AD1828">
        <v>1827</v>
      </c>
      <c r="AE1828" t="str">
        <f>VLOOKUP(Sheet1!B1850,Sheet2!$H$2:$J$300,3,FALSE)</f>
        <v>UTA</v>
      </c>
      <c r="AF1828" t="str">
        <f>VLOOKUP(Sheet1!C1850,Sheet2!$H$2:$J$300,3,FALSE)</f>
        <v>MIN</v>
      </c>
      <c r="AG1828" t="str">
        <f>VLOOKUP(Sheet1!D1850,Sheet2!$H$2:$J$300,3,FALSE)</f>
        <v>HOU</v>
      </c>
      <c r="AH1828" t="str">
        <f>VLOOKUP(Sheet1!E1850,Sheet2!$H$2:$J$300,3,FALSE)</f>
        <v>DEN</v>
      </c>
      <c r="AI1828" t="str">
        <f>VLOOKUP(Sheet1!F1850,Sheet2!$H$2:$J$300,3,FALSE)</f>
        <v>PHO</v>
      </c>
      <c r="AJ1828" t="str">
        <f>VLOOKUP(Sheet1!G1850,Sheet2!$H$2:$J$300,3,FALSE)</f>
        <v>UTA</v>
      </c>
      <c r="AK1828" t="str">
        <f>VLOOKUP(Sheet1!H1850,Sheet2!$H$2:$J$300,3,FALSE)</f>
        <v>PHO</v>
      </c>
      <c r="AL1828" t="str">
        <f>VLOOKUP(Sheet1!I1850,Sheet2!$H$2:$J$300,3,FALSE)</f>
        <v>PHO</v>
      </c>
      <c r="AM1828" t="str">
        <f>VLOOKUP(Sheet1!J1850,Sheet2!$H$2:$J$300,3,FALSE)</f>
        <v>MIN</v>
      </c>
      <c r="AN1828">
        <f si="281" t="shared"/>
        <v>2</v>
      </c>
      <c r="AO1828">
        <f si="282" t="shared"/>
        <v>2</v>
      </c>
      <c r="AP1828">
        <f si="283" t="shared"/>
        <v>1</v>
      </c>
      <c r="AQ1828">
        <f si="284" t="shared"/>
        <v>1</v>
      </c>
      <c r="AR1828">
        <f si="285" t="shared"/>
        <v>3</v>
      </c>
      <c r="AS1828">
        <f si="286" t="shared"/>
        <v>2</v>
      </c>
      <c r="AT1828">
        <f si="287" t="shared"/>
        <v>3</v>
      </c>
      <c r="AU1828">
        <f si="288" t="shared"/>
        <v>3</v>
      </c>
      <c r="AV1828">
        <f si="289" t="shared"/>
        <v>2</v>
      </c>
      <c r="AW1828">
        <f si="290" t="shared"/>
        <v>3</v>
      </c>
    </row>
    <row r="1829" spans="30:49" x14ac:dyDescent="0.25">
      <c r="AD1829">
        <v>1828</v>
      </c>
      <c r="AE1829" t="str">
        <f>VLOOKUP(Sheet1!B1851,Sheet2!$H$2:$J$300,3,FALSE)</f>
        <v>PHI</v>
      </c>
      <c r="AF1829" t="str">
        <f>VLOOKUP(Sheet1!C1851,Sheet2!$H$2:$J$300,3,FALSE)</f>
        <v>UTA</v>
      </c>
      <c r="AG1829" t="str">
        <f>VLOOKUP(Sheet1!D1851,Sheet2!$H$2:$J$300,3,FALSE)</f>
        <v>PHI</v>
      </c>
      <c r="AH1829" t="str">
        <f>VLOOKUP(Sheet1!E1851,Sheet2!$H$2:$J$300,3,FALSE)</f>
        <v>DEN</v>
      </c>
      <c r="AI1829" t="str">
        <f>VLOOKUP(Sheet1!F1851,Sheet2!$H$2:$J$300,3,FALSE)</f>
        <v>UTA</v>
      </c>
      <c r="AJ1829" t="str">
        <f>VLOOKUP(Sheet1!G1851,Sheet2!$H$2:$J$300,3,FALSE)</f>
        <v>SAC</v>
      </c>
      <c r="AK1829" t="str">
        <f>VLOOKUP(Sheet1!H1851,Sheet2!$H$2:$J$300,3,FALSE)</f>
        <v>PHO</v>
      </c>
      <c r="AL1829" t="str">
        <f>VLOOKUP(Sheet1!I1851,Sheet2!$H$2:$J$300,3,FALSE)</f>
        <v>DEN</v>
      </c>
      <c r="AM1829" t="str">
        <f>VLOOKUP(Sheet1!J1851,Sheet2!$H$2:$J$300,3,FALSE)</f>
        <v>DEN</v>
      </c>
      <c r="AN1829">
        <f si="281" t="shared"/>
        <v>2</v>
      </c>
      <c r="AO1829">
        <f si="282" t="shared"/>
        <v>2</v>
      </c>
      <c r="AP1829">
        <f si="283" t="shared"/>
        <v>2</v>
      </c>
      <c r="AQ1829">
        <f si="284" t="shared"/>
        <v>3</v>
      </c>
      <c r="AR1829">
        <f si="285" t="shared"/>
        <v>2</v>
      </c>
      <c r="AS1829">
        <f si="286" t="shared"/>
        <v>1</v>
      </c>
      <c r="AT1829">
        <f si="287" t="shared"/>
        <v>1</v>
      </c>
      <c r="AU1829">
        <f si="288" t="shared"/>
        <v>3</v>
      </c>
      <c r="AV1829">
        <f si="289" t="shared"/>
        <v>3</v>
      </c>
      <c r="AW1829">
        <f si="290" t="shared"/>
        <v>3</v>
      </c>
    </row>
    <row r="1830" spans="30:49" x14ac:dyDescent="0.25">
      <c r="AD1830">
        <v>1829</v>
      </c>
      <c r="AE1830" t="str">
        <f>VLOOKUP(Sheet1!B1852,Sheet2!$H$2:$J$300,3,FALSE)</f>
        <v>ATL</v>
      </c>
      <c r="AF1830" t="str">
        <f>VLOOKUP(Sheet1!C1852,Sheet2!$H$2:$J$300,3,FALSE)</f>
        <v>PHI</v>
      </c>
      <c r="AG1830" t="str">
        <f>VLOOKUP(Sheet1!D1852,Sheet2!$H$2:$J$300,3,FALSE)</f>
        <v>PHO</v>
      </c>
      <c r="AH1830" t="str">
        <f>VLOOKUP(Sheet1!E1852,Sheet2!$H$2:$J$300,3,FALSE)</f>
        <v>PHI</v>
      </c>
      <c r="AI1830" t="str">
        <f>VLOOKUP(Sheet1!F1852,Sheet2!$H$2:$J$300,3,FALSE)</f>
        <v>PHO</v>
      </c>
      <c r="AJ1830" t="str">
        <f>VLOOKUP(Sheet1!G1852,Sheet2!$H$2:$J$300,3,FALSE)</f>
        <v>HOU</v>
      </c>
      <c r="AK1830" t="str">
        <f>VLOOKUP(Sheet1!H1852,Sheet2!$H$2:$J$300,3,FALSE)</f>
        <v>ATL</v>
      </c>
      <c r="AL1830" t="str">
        <f>VLOOKUP(Sheet1!I1852,Sheet2!$H$2:$J$300,3,FALSE)</f>
        <v>DEN</v>
      </c>
      <c r="AM1830" t="str">
        <f>VLOOKUP(Sheet1!J1852,Sheet2!$H$2:$J$300,3,FALSE)</f>
        <v>MIN</v>
      </c>
      <c r="AN1830">
        <f si="281" t="shared"/>
        <v>2</v>
      </c>
      <c r="AO1830">
        <f si="282" t="shared"/>
        <v>2</v>
      </c>
      <c r="AP1830">
        <f si="283" t="shared"/>
        <v>2</v>
      </c>
      <c r="AQ1830">
        <f si="284" t="shared"/>
        <v>2</v>
      </c>
      <c r="AR1830">
        <f si="285" t="shared"/>
        <v>2</v>
      </c>
      <c r="AS1830">
        <f si="286" t="shared"/>
        <v>1</v>
      </c>
      <c r="AT1830">
        <f si="287" t="shared"/>
        <v>2</v>
      </c>
      <c r="AU1830">
        <f si="288" t="shared"/>
        <v>1</v>
      </c>
      <c r="AV1830">
        <f si="289" t="shared"/>
        <v>1</v>
      </c>
      <c r="AW1830">
        <f si="290" t="shared"/>
        <v>2</v>
      </c>
    </row>
    <row r="1831" spans="30:49" x14ac:dyDescent="0.25">
      <c r="AD1831">
        <v>1830</v>
      </c>
      <c r="AE1831" t="str">
        <f>VLOOKUP(Sheet1!B1853,Sheet2!$H$2:$J$300,3,FALSE)</f>
        <v>PHI</v>
      </c>
      <c r="AF1831" t="str">
        <f>VLOOKUP(Sheet1!C1853,Sheet2!$H$2:$J$300,3,FALSE)</f>
        <v>UTA</v>
      </c>
      <c r="AG1831" t="str">
        <f>VLOOKUP(Sheet1!D1853,Sheet2!$H$2:$J$300,3,FALSE)</f>
        <v>SAC</v>
      </c>
      <c r="AH1831" t="str">
        <f>VLOOKUP(Sheet1!E1853,Sheet2!$H$2:$J$300,3,FALSE)</f>
        <v>DEN</v>
      </c>
      <c r="AI1831" t="str">
        <f>VLOOKUP(Sheet1!F1853,Sheet2!$H$2:$J$300,3,FALSE)</f>
        <v>PHO</v>
      </c>
      <c r="AJ1831" t="str">
        <f>VLOOKUP(Sheet1!G1853,Sheet2!$H$2:$J$300,3,FALSE)</f>
        <v>UTA</v>
      </c>
      <c r="AK1831" t="str">
        <f>VLOOKUP(Sheet1!H1853,Sheet2!$H$2:$J$300,3,FALSE)</f>
        <v>ATL</v>
      </c>
      <c r="AL1831" t="str">
        <f>VLOOKUP(Sheet1!I1853,Sheet2!$H$2:$J$300,3,FALSE)</f>
        <v>DEN</v>
      </c>
      <c r="AM1831" t="str">
        <f>VLOOKUP(Sheet1!J1853,Sheet2!$H$2:$J$300,3,FALSE)</f>
        <v>PHI</v>
      </c>
      <c r="AN1831">
        <f si="281" t="shared"/>
        <v>2</v>
      </c>
      <c r="AO1831">
        <f si="282" t="shared"/>
        <v>2</v>
      </c>
      <c r="AP1831">
        <f si="283" t="shared"/>
        <v>1</v>
      </c>
      <c r="AQ1831">
        <f si="284" t="shared"/>
        <v>2</v>
      </c>
      <c r="AR1831">
        <f si="285" t="shared"/>
        <v>1</v>
      </c>
      <c r="AS1831">
        <f si="286" t="shared"/>
        <v>2</v>
      </c>
      <c r="AT1831">
        <f si="287" t="shared"/>
        <v>1</v>
      </c>
      <c r="AU1831">
        <f si="288" t="shared"/>
        <v>2</v>
      </c>
      <c r="AV1831">
        <f si="289" t="shared"/>
        <v>2</v>
      </c>
      <c r="AW1831">
        <f si="290" t="shared"/>
        <v>2</v>
      </c>
    </row>
    <row r="1832" spans="30:49" x14ac:dyDescent="0.25">
      <c r="AD1832">
        <v>1831</v>
      </c>
      <c r="AE1832" t="str">
        <f>VLOOKUP(Sheet1!B1854,Sheet2!$H$2:$J$300,3,FALSE)</f>
        <v>UTA</v>
      </c>
      <c r="AF1832" t="str">
        <f>VLOOKUP(Sheet1!C1854,Sheet2!$H$2:$J$300,3,FALSE)</f>
        <v>MIN</v>
      </c>
      <c r="AG1832" t="str">
        <f>VLOOKUP(Sheet1!D1854,Sheet2!$H$2:$J$300,3,FALSE)</f>
        <v>PHI</v>
      </c>
      <c r="AH1832" t="str">
        <f>VLOOKUP(Sheet1!E1854,Sheet2!$H$2:$J$300,3,FALSE)</f>
        <v>DEN</v>
      </c>
      <c r="AI1832" t="str">
        <f>VLOOKUP(Sheet1!F1854,Sheet2!$H$2:$J$300,3,FALSE)</f>
        <v>PHO</v>
      </c>
      <c r="AJ1832" t="str">
        <f>VLOOKUP(Sheet1!G1854,Sheet2!$H$2:$J$300,3,FALSE)</f>
        <v>UTA</v>
      </c>
      <c r="AK1832" t="str">
        <f>VLOOKUP(Sheet1!H1854,Sheet2!$H$2:$J$300,3,FALSE)</f>
        <v>HOU</v>
      </c>
      <c r="AL1832" t="str">
        <f>VLOOKUP(Sheet1!I1854,Sheet2!$H$2:$J$300,3,FALSE)</f>
        <v>DEN</v>
      </c>
      <c r="AM1832" t="str">
        <f>VLOOKUP(Sheet1!J1854,Sheet2!$H$2:$J$300,3,FALSE)</f>
        <v>PHI</v>
      </c>
      <c r="AN1832">
        <f si="281" t="shared"/>
        <v>2</v>
      </c>
      <c r="AO1832">
        <f si="282" t="shared"/>
        <v>1</v>
      </c>
      <c r="AP1832">
        <f si="283" t="shared"/>
        <v>2</v>
      </c>
      <c r="AQ1832">
        <f si="284" t="shared"/>
        <v>2</v>
      </c>
      <c r="AR1832">
        <f si="285" t="shared"/>
        <v>1</v>
      </c>
      <c r="AS1832">
        <f si="286" t="shared"/>
        <v>2</v>
      </c>
      <c r="AT1832">
        <f si="287" t="shared"/>
        <v>1</v>
      </c>
      <c r="AU1832">
        <f si="288" t="shared"/>
        <v>2</v>
      </c>
      <c r="AV1832">
        <f si="289" t="shared"/>
        <v>2</v>
      </c>
      <c r="AW1832">
        <f si="290" t="shared"/>
        <v>2</v>
      </c>
    </row>
    <row r="1833" spans="30:49" x14ac:dyDescent="0.25">
      <c r="AD1833">
        <v>1832</v>
      </c>
      <c r="AE1833" t="str">
        <f>VLOOKUP(Sheet1!B1855,Sheet2!$H$2:$J$300,3,FALSE)</f>
        <v>PHI</v>
      </c>
      <c r="AF1833" t="str">
        <f>VLOOKUP(Sheet1!C1855,Sheet2!$H$2:$J$300,3,FALSE)</f>
        <v>PHI</v>
      </c>
      <c r="AG1833" t="str">
        <f>VLOOKUP(Sheet1!D1855,Sheet2!$H$2:$J$300,3,FALSE)</f>
        <v>PHO</v>
      </c>
      <c r="AH1833" t="str">
        <f>VLOOKUP(Sheet1!E1855,Sheet2!$H$2:$J$300,3,FALSE)</f>
        <v>PHI</v>
      </c>
      <c r="AI1833" t="str">
        <f>VLOOKUP(Sheet1!F1855,Sheet2!$H$2:$J$300,3,FALSE)</f>
        <v>PHO</v>
      </c>
      <c r="AJ1833" t="str">
        <f>VLOOKUP(Sheet1!G1855,Sheet2!$H$2:$J$300,3,FALSE)</f>
        <v>UTA</v>
      </c>
      <c r="AK1833" t="str">
        <f>VLOOKUP(Sheet1!H1855,Sheet2!$H$2:$J$300,3,FALSE)</f>
        <v>ATL</v>
      </c>
      <c r="AL1833" t="str">
        <f>VLOOKUP(Sheet1!I1855,Sheet2!$H$2:$J$300,3,FALSE)</f>
        <v>DEN</v>
      </c>
      <c r="AM1833" t="str">
        <f>VLOOKUP(Sheet1!J1855,Sheet2!$H$2:$J$300,3,FALSE)</f>
        <v>PHO</v>
      </c>
      <c r="AN1833">
        <f si="281" t="shared"/>
        <v>3</v>
      </c>
      <c r="AO1833">
        <f si="282" t="shared"/>
        <v>3</v>
      </c>
      <c r="AP1833">
        <f si="283" t="shared"/>
        <v>3</v>
      </c>
      <c r="AQ1833">
        <f si="284" t="shared"/>
        <v>3</v>
      </c>
      <c r="AR1833">
        <f si="285" t="shared"/>
        <v>3</v>
      </c>
      <c r="AS1833">
        <f si="286" t="shared"/>
        <v>1</v>
      </c>
      <c r="AT1833">
        <f si="287" t="shared"/>
        <v>1</v>
      </c>
      <c r="AU1833">
        <f si="288" t="shared"/>
        <v>1</v>
      </c>
      <c r="AV1833">
        <f si="289" t="shared"/>
        <v>3</v>
      </c>
      <c r="AW1833">
        <f si="290" t="shared"/>
        <v>3</v>
      </c>
    </row>
    <row r="1834" spans="30:49" x14ac:dyDescent="0.25">
      <c r="AD1834">
        <v>1833</v>
      </c>
      <c r="AE1834" t="str">
        <f>VLOOKUP(Sheet1!B1856,Sheet2!$H$2:$J$300,3,FALSE)</f>
        <v>PHI</v>
      </c>
      <c r="AF1834" t="str">
        <f>VLOOKUP(Sheet1!C1856,Sheet2!$H$2:$J$300,3,FALSE)</f>
        <v>SAC</v>
      </c>
      <c r="AG1834" t="str">
        <f>VLOOKUP(Sheet1!D1856,Sheet2!$H$2:$J$300,3,FALSE)</f>
        <v>PHI</v>
      </c>
      <c r="AH1834" t="str">
        <f>VLOOKUP(Sheet1!E1856,Sheet2!$H$2:$J$300,3,FALSE)</f>
        <v>DEN</v>
      </c>
      <c r="AI1834" t="str">
        <f>VLOOKUP(Sheet1!F1856,Sheet2!$H$2:$J$300,3,FALSE)</f>
        <v>DEN</v>
      </c>
      <c r="AJ1834" t="str">
        <f>VLOOKUP(Sheet1!G1856,Sheet2!$H$2:$J$300,3,FALSE)</f>
        <v>HOU</v>
      </c>
      <c r="AK1834" t="str">
        <f>VLOOKUP(Sheet1!H1856,Sheet2!$H$2:$J$300,3,FALSE)</f>
        <v>DEN</v>
      </c>
      <c r="AL1834" t="str">
        <f>VLOOKUP(Sheet1!I1856,Sheet2!$H$2:$J$300,3,FALSE)</f>
        <v>HOU</v>
      </c>
      <c r="AM1834" t="str">
        <f>VLOOKUP(Sheet1!J1856,Sheet2!$H$2:$J$300,3,FALSE)</f>
        <v>MIN</v>
      </c>
      <c r="AN1834">
        <f ref="AN1834:AN1897" si="291" t="shared">COUNTIF($AE1834:$AM1834,AE1834)</f>
        <v>2</v>
      </c>
      <c r="AO1834">
        <f ref="AO1834:AO1897" si="292" t="shared">COUNTIF($AE1834:$AM1834,AF1834)</f>
        <v>1</v>
      </c>
      <c r="AP1834">
        <f ref="AP1834:AP1897" si="293" t="shared">COUNTIF($AE1834:$AM1834,AG1834)</f>
        <v>2</v>
      </c>
      <c r="AQ1834">
        <f ref="AQ1834:AQ1897" si="294" t="shared">COUNTIF($AE1834:$AM1834,AH1834)</f>
        <v>3</v>
      </c>
      <c r="AR1834">
        <f ref="AR1834:AR1897" si="295" t="shared">COUNTIF($AE1834:$AM1834,AI1834)</f>
        <v>3</v>
      </c>
      <c r="AS1834">
        <f ref="AS1834:AS1897" si="296" t="shared">COUNTIF($AE1834:$AM1834,AJ1834)</f>
        <v>2</v>
      </c>
      <c r="AT1834">
        <f ref="AT1834:AT1897" si="297" t="shared">COUNTIF($AE1834:$AM1834,AK1834)</f>
        <v>3</v>
      </c>
      <c r="AU1834">
        <f ref="AU1834:AU1897" si="298" t="shared">COUNTIF($AE1834:$AM1834,AL1834)</f>
        <v>2</v>
      </c>
      <c r="AV1834">
        <f ref="AV1834:AV1897" si="299" t="shared">COUNTIF($AE1834:$AM1834,AM1834)</f>
        <v>1</v>
      </c>
      <c r="AW1834">
        <f ref="AW1834:AW1897" si="300" t="shared">MAX(AN1834:AV1834)</f>
        <v>3</v>
      </c>
    </row>
    <row r="1835" spans="30:49" x14ac:dyDescent="0.25">
      <c r="AD1835">
        <v>1834</v>
      </c>
      <c r="AE1835" t="str">
        <f>VLOOKUP(Sheet1!B1857,Sheet2!$H$2:$J$300,3,FALSE)</f>
        <v>PHI</v>
      </c>
      <c r="AF1835" t="str">
        <f>VLOOKUP(Sheet1!C1857,Sheet2!$H$2:$J$300,3,FALSE)</f>
        <v>SAC</v>
      </c>
      <c r="AG1835" t="str">
        <f>VLOOKUP(Sheet1!D1857,Sheet2!$H$2:$J$300,3,FALSE)</f>
        <v>DEN</v>
      </c>
      <c r="AH1835" t="str">
        <f>VLOOKUP(Sheet1!E1857,Sheet2!$H$2:$J$300,3,FALSE)</f>
        <v>DEN</v>
      </c>
      <c r="AI1835" t="str">
        <f>VLOOKUP(Sheet1!F1857,Sheet2!$H$2:$J$300,3,FALSE)</f>
        <v>DEN</v>
      </c>
      <c r="AJ1835" t="str">
        <f>VLOOKUP(Sheet1!G1857,Sheet2!$H$2:$J$300,3,FALSE)</f>
        <v>MIN</v>
      </c>
      <c r="AK1835" t="str">
        <f>VLOOKUP(Sheet1!H1857,Sheet2!$H$2:$J$300,3,FALSE)</f>
        <v>ATL</v>
      </c>
      <c r="AL1835" t="str">
        <f>VLOOKUP(Sheet1!I1857,Sheet2!$H$2:$J$300,3,FALSE)</f>
        <v>PHO</v>
      </c>
      <c r="AM1835" t="str">
        <f>VLOOKUP(Sheet1!J1857,Sheet2!$H$2:$J$300,3,FALSE)</f>
        <v>MIN</v>
      </c>
      <c r="AN1835">
        <f si="291" t="shared"/>
        <v>1</v>
      </c>
      <c r="AO1835">
        <f si="292" t="shared"/>
        <v>1</v>
      </c>
      <c r="AP1835">
        <f si="293" t="shared"/>
        <v>3</v>
      </c>
      <c r="AQ1835">
        <f si="294" t="shared"/>
        <v>3</v>
      </c>
      <c r="AR1835">
        <f si="295" t="shared"/>
        <v>3</v>
      </c>
      <c r="AS1835">
        <f si="296" t="shared"/>
        <v>2</v>
      </c>
      <c r="AT1835">
        <f si="297" t="shared"/>
        <v>1</v>
      </c>
      <c r="AU1835">
        <f si="298" t="shared"/>
        <v>1</v>
      </c>
      <c r="AV1835">
        <f si="299" t="shared"/>
        <v>2</v>
      </c>
      <c r="AW1835">
        <f si="300" t="shared"/>
        <v>3</v>
      </c>
    </row>
    <row r="1836" spans="30:49" x14ac:dyDescent="0.25">
      <c r="AD1836">
        <v>1835</v>
      </c>
      <c r="AE1836" t="str">
        <f>VLOOKUP(Sheet1!B1858,Sheet2!$H$2:$J$300,3,FALSE)</f>
        <v>PHI</v>
      </c>
      <c r="AF1836" t="str">
        <f>VLOOKUP(Sheet1!C1858,Sheet2!$H$2:$J$300,3,FALSE)</f>
        <v>PHI</v>
      </c>
      <c r="AG1836" t="str">
        <f>VLOOKUP(Sheet1!D1858,Sheet2!$H$2:$J$300,3,FALSE)</f>
        <v>PHO</v>
      </c>
      <c r="AH1836" t="str">
        <f>VLOOKUP(Sheet1!E1858,Sheet2!$H$2:$J$300,3,FALSE)</f>
        <v>DEN</v>
      </c>
      <c r="AI1836" t="str">
        <f>VLOOKUP(Sheet1!F1858,Sheet2!$H$2:$J$300,3,FALSE)</f>
        <v>UTA</v>
      </c>
      <c r="AJ1836" t="str">
        <f>VLOOKUP(Sheet1!G1858,Sheet2!$H$2:$J$300,3,FALSE)</f>
        <v>UTA</v>
      </c>
      <c r="AK1836" t="str">
        <f>VLOOKUP(Sheet1!H1858,Sheet2!$H$2:$J$300,3,FALSE)</f>
        <v>SAC</v>
      </c>
      <c r="AL1836" t="str">
        <f>VLOOKUP(Sheet1!I1858,Sheet2!$H$2:$J$300,3,FALSE)</f>
        <v>DEN</v>
      </c>
      <c r="AM1836" t="str">
        <f>VLOOKUP(Sheet1!J1858,Sheet2!$H$2:$J$300,3,FALSE)</f>
        <v>DEN</v>
      </c>
      <c r="AN1836">
        <f si="291" t="shared"/>
        <v>2</v>
      </c>
      <c r="AO1836">
        <f si="292" t="shared"/>
        <v>2</v>
      </c>
      <c r="AP1836">
        <f si="293" t="shared"/>
        <v>1</v>
      </c>
      <c r="AQ1836">
        <f si="294" t="shared"/>
        <v>3</v>
      </c>
      <c r="AR1836">
        <f si="295" t="shared"/>
        <v>2</v>
      </c>
      <c r="AS1836">
        <f si="296" t="shared"/>
        <v>2</v>
      </c>
      <c r="AT1836">
        <f si="297" t="shared"/>
        <v>1</v>
      </c>
      <c r="AU1836">
        <f si="298" t="shared"/>
        <v>3</v>
      </c>
      <c r="AV1836">
        <f si="299" t="shared"/>
        <v>3</v>
      </c>
      <c r="AW1836">
        <f si="300" t="shared"/>
        <v>3</v>
      </c>
    </row>
    <row r="1837" spans="30:49" x14ac:dyDescent="0.25">
      <c r="AD1837">
        <v>1836</v>
      </c>
      <c r="AE1837" t="str">
        <f>VLOOKUP(Sheet1!B1859,Sheet2!$H$2:$J$300,3,FALSE)</f>
        <v>PHI</v>
      </c>
      <c r="AF1837" t="str">
        <f>VLOOKUP(Sheet1!C1859,Sheet2!$H$2:$J$300,3,FALSE)</f>
        <v>ATL</v>
      </c>
      <c r="AG1837" t="str">
        <f>VLOOKUP(Sheet1!D1859,Sheet2!$H$2:$J$300,3,FALSE)</f>
        <v>DEN</v>
      </c>
      <c r="AH1837" t="str">
        <f>VLOOKUP(Sheet1!E1859,Sheet2!$H$2:$J$300,3,FALSE)</f>
        <v>DEN</v>
      </c>
      <c r="AI1837" t="str">
        <f>VLOOKUP(Sheet1!F1859,Sheet2!$H$2:$J$300,3,FALSE)</f>
        <v>PHO</v>
      </c>
      <c r="AJ1837" t="str">
        <f>VLOOKUP(Sheet1!G1859,Sheet2!$H$2:$J$300,3,FALSE)</f>
        <v>ATL</v>
      </c>
      <c r="AK1837" t="str">
        <f>VLOOKUP(Sheet1!H1859,Sheet2!$H$2:$J$300,3,FALSE)</f>
        <v>HOU</v>
      </c>
      <c r="AL1837" t="str">
        <f>VLOOKUP(Sheet1!I1859,Sheet2!$H$2:$J$300,3,FALSE)</f>
        <v>SAC</v>
      </c>
      <c r="AM1837" t="str">
        <f>VLOOKUP(Sheet1!J1859,Sheet2!$H$2:$J$300,3,FALSE)</f>
        <v>PHI</v>
      </c>
      <c r="AN1837">
        <f si="291" t="shared"/>
        <v>2</v>
      </c>
      <c r="AO1837">
        <f si="292" t="shared"/>
        <v>2</v>
      </c>
      <c r="AP1837">
        <f si="293" t="shared"/>
        <v>2</v>
      </c>
      <c r="AQ1837">
        <f si="294" t="shared"/>
        <v>2</v>
      </c>
      <c r="AR1837">
        <f si="295" t="shared"/>
        <v>1</v>
      </c>
      <c r="AS1837">
        <f si="296" t="shared"/>
        <v>2</v>
      </c>
      <c r="AT1837">
        <f si="297" t="shared"/>
        <v>1</v>
      </c>
      <c r="AU1837">
        <f si="298" t="shared"/>
        <v>1</v>
      </c>
      <c r="AV1837">
        <f si="299" t="shared"/>
        <v>2</v>
      </c>
      <c r="AW1837">
        <f si="300" t="shared"/>
        <v>2</v>
      </c>
    </row>
    <row r="1838" spans="30:49" x14ac:dyDescent="0.25">
      <c r="AD1838">
        <v>1837</v>
      </c>
      <c r="AE1838" t="str">
        <f>VLOOKUP(Sheet1!B1860,Sheet2!$H$2:$J$300,3,FALSE)</f>
        <v>PHI</v>
      </c>
      <c r="AF1838" t="str">
        <f>VLOOKUP(Sheet1!C1860,Sheet2!$H$2:$J$300,3,FALSE)</f>
        <v>PHI</v>
      </c>
      <c r="AG1838" t="str">
        <f>VLOOKUP(Sheet1!D1860,Sheet2!$H$2:$J$300,3,FALSE)</f>
        <v>PHI</v>
      </c>
      <c r="AH1838" t="str">
        <f>VLOOKUP(Sheet1!E1860,Sheet2!$H$2:$J$300,3,FALSE)</f>
        <v>DEN</v>
      </c>
      <c r="AI1838" t="str">
        <f>VLOOKUP(Sheet1!F1860,Sheet2!$H$2:$J$300,3,FALSE)</f>
        <v>PHO</v>
      </c>
      <c r="AJ1838" t="str">
        <f>VLOOKUP(Sheet1!G1860,Sheet2!$H$2:$J$300,3,FALSE)</f>
        <v>HOU</v>
      </c>
      <c r="AK1838" t="str">
        <f>VLOOKUP(Sheet1!H1860,Sheet2!$H$2:$J$300,3,FALSE)</f>
        <v>HOU</v>
      </c>
      <c r="AL1838" t="str">
        <f>VLOOKUP(Sheet1!I1860,Sheet2!$H$2:$J$300,3,FALSE)</f>
        <v>SAC</v>
      </c>
      <c r="AM1838" t="str">
        <f>VLOOKUP(Sheet1!J1860,Sheet2!$H$2:$J$300,3,FALSE)</f>
        <v>UTA</v>
      </c>
      <c r="AN1838">
        <f si="291" t="shared"/>
        <v>3</v>
      </c>
      <c r="AO1838">
        <f si="292" t="shared"/>
        <v>3</v>
      </c>
      <c r="AP1838">
        <f si="293" t="shared"/>
        <v>3</v>
      </c>
      <c r="AQ1838">
        <f si="294" t="shared"/>
        <v>1</v>
      </c>
      <c r="AR1838">
        <f si="295" t="shared"/>
        <v>1</v>
      </c>
      <c r="AS1838">
        <f si="296" t="shared"/>
        <v>2</v>
      </c>
      <c r="AT1838">
        <f si="297" t="shared"/>
        <v>2</v>
      </c>
      <c r="AU1838">
        <f si="298" t="shared"/>
        <v>1</v>
      </c>
      <c r="AV1838">
        <f si="299" t="shared"/>
        <v>1</v>
      </c>
      <c r="AW1838">
        <f si="300" t="shared"/>
        <v>3</v>
      </c>
    </row>
    <row r="1839" spans="30:49" x14ac:dyDescent="0.25">
      <c r="AD1839">
        <v>1838</v>
      </c>
      <c r="AE1839" t="str">
        <f>VLOOKUP(Sheet1!B1861,Sheet2!$H$2:$J$300,3,FALSE)</f>
        <v>PHI</v>
      </c>
      <c r="AF1839" t="str">
        <f>VLOOKUP(Sheet1!C1861,Sheet2!$H$2:$J$300,3,FALSE)</f>
        <v>UTA</v>
      </c>
      <c r="AG1839" t="str">
        <f>VLOOKUP(Sheet1!D1861,Sheet2!$H$2:$J$300,3,FALSE)</f>
        <v>PHO</v>
      </c>
      <c r="AH1839" t="str">
        <f>VLOOKUP(Sheet1!E1861,Sheet2!$H$2:$J$300,3,FALSE)</f>
        <v>PHI</v>
      </c>
      <c r="AI1839" t="str">
        <f>VLOOKUP(Sheet1!F1861,Sheet2!$H$2:$J$300,3,FALSE)</f>
        <v>DEN</v>
      </c>
      <c r="AJ1839" t="str">
        <f>VLOOKUP(Sheet1!G1861,Sheet2!$H$2:$J$300,3,FALSE)</f>
        <v>HOU</v>
      </c>
      <c r="AK1839" t="str">
        <f>VLOOKUP(Sheet1!H1861,Sheet2!$H$2:$J$300,3,FALSE)</f>
        <v>DEN</v>
      </c>
      <c r="AL1839" t="str">
        <f>VLOOKUP(Sheet1!I1861,Sheet2!$H$2:$J$300,3,FALSE)</f>
        <v>MIN</v>
      </c>
      <c r="AM1839" t="str">
        <f>VLOOKUP(Sheet1!J1861,Sheet2!$H$2:$J$300,3,FALSE)</f>
        <v>PHO</v>
      </c>
      <c r="AN1839">
        <f si="291" t="shared"/>
        <v>2</v>
      </c>
      <c r="AO1839">
        <f si="292" t="shared"/>
        <v>1</v>
      </c>
      <c r="AP1839">
        <f si="293" t="shared"/>
        <v>2</v>
      </c>
      <c r="AQ1839">
        <f si="294" t="shared"/>
        <v>2</v>
      </c>
      <c r="AR1839">
        <f si="295" t="shared"/>
        <v>2</v>
      </c>
      <c r="AS1839">
        <f si="296" t="shared"/>
        <v>1</v>
      </c>
      <c r="AT1839">
        <f si="297" t="shared"/>
        <v>2</v>
      </c>
      <c r="AU1839">
        <f si="298" t="shared"/>
        <v>1</v>
      </c>
      <c r="AV1839">
        <f si="299" t="shared"/>
        <v>2</v>
      </c>
      <c r="AW1839">
        <f si="300" t="shared"/>
        <v>2</v>
      </c>
    </row>
    <row r="1840" spans="30:49" x14ac:dyDescent="0.25">
      <c r="AD1840">
        <v>1839</v>
      </c>
      <c r="AE1840" t="str">
        <f>VLOOKUP(Sheet1!B1862,Sheet2!$H$2:$J$300,3,FALSE)</f>
        <v>PHI</v>
      </c>
      <c r="AF1840" t="str">
        <f>VLOOKUP(Sheet1!C1862,Sheet2!$H$2:$J$300,3,FALSE)</f>
        <v>SAC</v>
      </c>
      <c r="AG1840" t="str">
        <f>VLOOKUP(Sheet1!D1862,Sheet2!$H$2:$J$300,3,FALSE)</f>
        <v>DEN</v>
      </c>
      <c r="AH1840" t="str">
        <f>VLOOKUP(Sheet1!E1862,Sheet2!$H$2:$J$300,3,FALSE)</f>
        <v>DEN</v>
      </c>
      <c r="AI1840" t="str">
        <f>VLOOKUP(Sheet1!F1862,Sheet2!$H$2:$J$300,3,FALSE)</f>
        <v>PHO</v>
      </c>
      <c r="AJ1840" t="str">
        <f>VLOOKUP(Sheet1!G1862,Sheet2!$H$2:$J$300,3,FALSE)</f>
        <v>HOU</v>
      </c>
      <c r="AK1840" t="str">
        <f>VLOOKUP(Sheet1!H1862,Sheet2!$H$2:$J$300,3,FALSE)</f>
        <v>HOU</v>
      </c>
      <c r="AL1840" t="str">
        <f>VLOOKUP(Sheet1!I1862,Sheet2!$H$2:$J$300,3,FALSE)</f>
        <v>DEN</v>
      </c>
      <c r="AM1840" t="str">
        <f>VLOOKUP(Sheet1!J1862,Sheet2!$H$2:$J$300,3,FALSE)</f>
        <v>DEN</v>
      </c>
      <c r="AN1840">
        <f si="291" t="shared"/>
        <v>1</v>
      </c>
      <c r="AO1840">
        <f si="292" t="shared"/>
        <v>1</v>
      </c>
      <c r="AP1840">
        <f si="293" t="shared"/>
        <v>4</v>
      </c>
      <c r="AQ1840">
        <f si="294" t="shared"/>
        <v>4</v>
      </c>
      <c r="AR1840">
        <f si="295" t="shared"/>
        <v>1</v>
      </c>
      <c r="AS1840">
        <f si="296" t="shared"/>
        <v>2</v>
      </c>
      <c r="AT1840">
        <f si="297" t="shared"/>
        <v>2</v>
      </c>
      <c r="AU1840">
        <f si="298" t="shared"/>
        <v>4</v>
      </c>
      <c r="AV1840">
        <f si="299" t="shared"/>
        <v>4</v>
      </c>
      <c r="AW1840">
        <f si="300" t="shared"/>
        <v>4</v>
      </c>
    </row>
    <row r="1841" spans="30:49" x14ac:dyDescent="0.25">
      <c r="AD1841">
        <v>1840</v>
      </c>
      <c r="AE1841" t="str">
        <f>VLOOKUP(Sheet1!B1863,Sheet2!$H$2:$J$300,3,FALSE)</f>
        <v>ATL</v>
      </c>
      <c r="AF1841" t="str">
        <f>VLOOKUP(Sheet1!C1863,Sheet2!$H$2:$J$300,3,FALSE)</f>
        <v>MIN</v>
      </c>
      <c r="AG1841" t="str">
        <f>VLOOKUP(Sheet1!D1863,Sheet2!$H$2:$J$300,3,FALSE)</f>
        <v>HOU</v>
      </c>
      <c r="AH1841" t="str">
        <f>VLOOKUP(Sheet1!E1863,Sheet2!$H$2:$J$300,3,FALSE)</f>
        <v>DEN</v>
      </c>
      <c r="AI1841" t="str">
        <f>VLOOKUP(Sheet1!F1863,Sheet2!$H$2:$J$300,3,FALSE)</f>
        <v>PHO</v>
      </c>
      <c r="AJ1841" t="str">
        <f>VLOOKUP(Sheet1!G1863,Sheet2!$H$2:$J$300,3,FALSE)</f>
        <v>HOU</v>
      </c>
      <c r="AK1841" t="str">
        <f>VLOOKUP(Sheet1!H1863,Sheet2!$H$2:$J$300,3,FALSE)</f>
        <v>HOU</v>
      </c>
      <c r="AL1841" t="str">
        <f>VLOOKUP(Sheet1!I1863,Sheet2!$H$2:$J$300,3,FALSE)</f>
        <v>PHO</v>
      </c>
      <c r="AM1841" t="str">
        <f>VLOOKUP(Sheet1!J1863,Sheet2!$H$2:$J$300,3,FALSE)</f>
        <v>MIN</v>
      </c>
      <c r="AN1841">
        <f si="291" t="shared"/>
        <v>1</v>
      </c>
      <c r="AO1841">
        <f si="292" t="shared"/>
        <v>2</v>
      </c>
      <c r="AP1841">
        <f si="293" t="shared"/>
        <v>3</v>
      </c>
      <c r="AQ1841">
        <f si="294" t="shared"/>
        <v>1</v>
      </c>
      <c r="AR1841">
        <f si="295" t="shared"/>
        <v>2</v>
      </c>
      <c r="AS1841">
        <f si="296" t="shared"/>
        <v>3</v>
      </c>
      <c r="AT1841">
        <f si="297" t="shared"/>
        <v>3</v>
      </c>
      <c r="AU1841">
        <f si="298" t="shared"/>
        <v>2</v>
      </c>
      <c r="AV1841">
        <f si="299" t="shared"/>
        <v>2</v>
      </c>
      <c r="AW1841">
        <f si="300" t="shared"/>
        <v>3</v>
      </c>
    </row>
    <row r="1842" spans="30:49" x14ac:dyDescent="0.25">
      <c r="AD1842">
        <v>1841</v>
      </c>
      <c r="AE1842" t="str">
        <f>VLOOKUP(Sheet1!B1864,Sheet2!$H$2:$J$300,3,FALSE)</f>
        <v>PHI</v>
      </c>
      <c r="AF1842" t="str">
        <f>VLOOKUP(Sheet1!C1864,Sheet2!$H$2:$J$300,3,FALSE)</f>
        <v>ATL</v>
      </c>
      <c r="AG1842" t="str">
        <f>VLOOKUP(Sheet1!D1864,Sheet2!$H$2:$J$300,3,FALSE)</f>
        <v>PHO</v>
      </c>
      <c r="AH1842" t="str">
        <f>VLOOKUP(Sheet1!E1864,Sheet2!$H$2:$J$300,3,FALSE)</f>
        <v>DEN</v>
      </c>
      <c r="AI1842" t="str">
        <f>VLOOKUP(Sheet1!F1864,Sheet2!$H$2:$J$300,3,FALSE)</f>
        <v>PHO</v>
      </c>
      <c r="AJ1842" t="str">
        <f>VLOOKUP(Sheet1!G1864,Sheet2!$H$2:$J$300,3,FALSE)</f>
        <v>UTA</v>
      </c>
      <c r="AK1842" t="str">
        <f>VLOOKUP(Sheet1!H1864,Sheet2!$H$2:$J$300,3,FALSE)</f>
        <v>PHO</v>
      </c>
      <c r="AL1842" t="str">
        <f>VLOOKUP(Sheet1!I1864,Sheet2!$H$2:$J$300,3,FALSE)</f>
        <v>MIN</v>
      </c>
      <c r="AM1842" t="str">
        <f>VLOOKUP(Sheet1!J1864,Sheet2!$H$2:$J$300,3,FALSE)</f>
        <v>MIN</v>
      </c>
      <c r="AN1842">
        <f si="291" t="shared"/>
        <v>1</v>
      </c>
      <c r="AO1842">
        <f si="292" t="shared"/>
        <v>1</v>
      </c>
      <c r="AP1842">
        <f si="293" t="shared"/>
        <v>3</v>
      </c>
      <c r="AQ1842">
        <f si="294" t="shared"/>
        <v>1</v>
      </c>
      <c r="AR1842">
        <f si="295" t="shared"/>
        <v>3</v>
      </c>
      <c r="AS1842">
        <f si="296" t="shared"/>
        <v>1</v>
      </c>
      <c r="AT1842">
        <f si="297" t="shared"/>
        <v>3</v>
      </c>
      <c r="AU1842">
        <f si="298" t="shared"/>
        <v>2</v>
      </c>
      <c r="AV1842">
        <f si="299" t="shared"/>
        <v>2</v>
      </c>
      <c r="AW1842">
        <f si="300" t="shared"/>
        <v>3</v>
      </c>
    </row>
    <row r="1843" spans="30:49" x14ac:dyDescent="0.25">
      <c r="AD1843">
        <v>1842</v>
      </c>
      <c r="AE1843" t="str">
        <f>VLOOKUP(Sheet1!B1865,Sheet2!$H$2:$J$300,3,FALSE)</f>
        <v>UTA</v>
      </c>
      <c r="AF1843" t="str">
        <f>VLOOKUP(Sheet1!C1865,Sheet2!$H$2:$J$300,3,FALSE)</f>
        <v>PHI</v>
      </c>
      <c r="AG1843" t="str">
        <f>VLOOKUP(Sheet1!D1865,Sheet2!$H$2:$J$300,3,FALSE)</f>
        <v>PHI</v>
      </c>
      <c r="AH1843" t="str">
        <f>VLOOKUP(Sheet1!E1865,Sheet2!$H$2:$J$300,3,FALSE)</f>
        <v>DEN</v>
      </c>
      <c r="AI1843" t="str">
        <f>VLOOKUP(Sheet1!F1865,Sheet2!$H$2:$J$300,3,FALSE)</f>
        <v>PHO</v>
      </c>
      <c r="AJ1843" t="str">
        <f>VLOOKUP(Sheet1!G1865,Sheet2!$H$2:$J$300,3,FALSE)</f>
        <v>ATL</v>
      </c>
      <c r="AK1843" t="str">
        <f>VLOOKUP(Sheet1!H1865,Sheet2!$H$2:$J$300,3,FALSE)</f>
        <v>HOU</v>
      </c>
      <c r="AL1843" t="str">
        <f>VLOOKUP(Sheet1!I1865,Sheet2!$H$2:$J$300,3,FALSE)</f>
        <v>ATL</v>
      </c>
      <c r="AM1843" t="str">
        <f>VLOOKUP(Sheet1!J1865,Sheet2!$H$2:$J$300,3,FALSE)</f>
        <v>MIN</v>
      </c>
      <c r="AN1843">
        <f si="291" t="shared"/>
        <v>1</v>
      </c>
      <c r="AO1843">
        <f si="292" t="shared"/>
        <v>2</v>
      </c>
      <c r="AP1843">
        <f si="293" t="shared"/>
        <v>2</v>
      </c>
      <c r="AQ1843">
        <f si="294" t="shared"/>
        <v>1</v>
      </c>
      <c r="AR1843">
        <f si="295" t="shared"/>
        <v>1</v>
      </c>
      <c r="AS1843">
        <f si="296" t="shared"/>
        <v>2</v>
      </c>
      <c r="AT1843">
        <f si="297" t="shared"/>
        <v>1</v>
      </c>
      <c r="AU1843">
        <f si="298" t="shared"/>
        <v>2</v>
      </c>
      <c r="AV1843">
        <f si="299" t="shared"/>
        <v>1</v>
      </c>
      <c r="AW1843">
        <f si="300" t="shared"/>
        <v>2</v>
      </c>
    </row>
    <row r="1844" spans="30:49" x14ac:dyDescent="0.25">
      <c r="AD1844">
        <v>1843</v>
      </c>
      <c r="AE1844" t="str">
        <f>VLOOKUP(Sheet1!B1866,Sheet2!$H$2:$J$300,3,FALSE)</f>
        <v>PHI</v>
      </c>
      <c r="AF1844" t="str">
        <f>VLOOKUP(Sheet1!C1866,Sheet2!$H$2:$J$300,3,FALSE)</f>
        <v>PHI</v>
      </c>
      <c r="AG1844" t="str">
        <f>VLOOKUP(Sheet1!D1866,Sheet2!$H$2:$J$300,3,FALSE)</f>
        <v>PHO</v>
      </c>
      <c r="AH1844" t="str">
        <f>VLOOKUP(Sheet1!E1866,Sheet2!$H$2:$J$300,3,FALSE)</f>
        <v>UTA</v>
      </c>
      <c r="AI1844" t="str">
        <f>VLOOKUP(Sheet1!F1866,Sheet2!$H$2:$J$300,3,FALSE)</f>
        <v>DEN</v>
      </c>
      <c r="AJ1844" t="str">
        <f>VLOOKUP(Sheet1!G1866,Sheet2!$H$2:$J$300,3,FALSE)</f>
        <v>PHO</v>
      </c>
      <c r="AK1844" t="str">
        <f>VLOOKUP(Sheet1!H1866,Sheet2!$H$2:$J$300,3,FALSE)</f>
        <v>PHO</v>
      </c>
      <c r="AL1844" t="str">
        <f>VLOOKUP(Sheet1!I1866,Sheet2!$H$2:$J$300,3,FALSE)</f>
        <v>DEN</v>
      </c>
      <c r="AM1844" t="str">
        <f>VLOOKUP(Sheet1!J1866,Sheet2!$H$2:$J$300,3,FALSE)</f>
        <v>MIN</v>
      </c>
      <c r="AN1844">
        <f si="291" t="shared"/>
        <v>2</v>
      </c>
      <c r="AO1844">
        <f si="292" t="shared"/>
        <v>2</v>
      </c>
      <c r="AP1844">
        <f si="293" t="shared"/>
        <v>3</v>
      </c>
      <c r="AQ1844">
        <f si="294" t="shared"/>
        <v>1</v>
      </c>
      <c r="AR1844">
        <f si="295" t="shared"/>
        <v>2</v>
      </c>
      <c r="AS1844">
        <f si="296" t="shared"/>
        <v>3</v>
      </c>
      <c r="AT1844">
        <f si="297" t="shared"/>
        <v>3</v>
      </c>
      <c r="AU1844">
        <f si="298" t="shared"/>
        <v>2</v>
      </c>
      <c r="AV1844">
        <f si="299" t="shared"/>
        <v>1</v>
      </c>
      <c r="AW1844">
        <f si="300" t="shared"/>
        <v>3</v>
      </c>
    </row>
    <row r="1845" spans="30:49" x14ac:dyDescent="0.25">
      <c r="AD1845">
        <v>1844</v>
      </c>
      <c r="AE1845" t="str">
        <f>VLOOKUP(Sheet1!B1867,Sheet2!$H$2:$J$300,3,FALSE)</f>
        <v>PHI</v>
      </c>
      <c r="AF1845" t="str">
        <f>VLOOKUP(Sheet1!C1867,Sheet2!$H$2:$J$300,3,FALSE)</f>
        <v>PHI</v>
      </c>
      <c r="AG1845" t="str">
        <f>VLOOKUP(Sheet1!D1867,Sheet2!$H$2:$J$300,3,FALSE)</f>
        <v>HOU</v>
      </c>
      <c r="AH1845" t="str">
        <f>VLOOKUP(Sheet1!E1867,Sheet2!$H$2:$J$300,3,FALSE)</f>
        <v>DEN</v>
      </c>
      <c r="AI1845" t="str">
        <f>VLOOKUP(Sheet1!F1867,Sheet2!$H$2:$J$300,3,FALSE)</f>
        <v>PHO</v>
      </c>
      <c r="AJ1845" t="str">
        <f>VLOOKUP(Sheet1!G1867,Sheet2!$H$2:$J$300,3,FALSE)</f>
        <v>PHI</v>
      </c>
      <c r="AK1845" t="str">
        <f>VLOOKUP(Sheet1!H1867,Sheet2!$H$2:$J$300,3,FALSE)</f>
        <v>DEN</v>
      </c>
      <c r="AL1845" t="str">
        <f>VLOOKUP(Sheet1!I1867,Sheet2!$H$2:$J$300,3,FALSE)</f>
        <v>UTA</v>
      </c>
      <c r="AM1845" t="str">
        <f>VLOOKUP(Sheet1!J1867,Sheet2!$H$2:$J$300,3,FALSE)</f>
        <v>PHO</v>
      </c>
      <c r="AN1845">
        <f si="291" t="shared"/>
        <v>3</v>
      </c>
      <c r="AO1845">
        <f si="292" t="shared"/>
        <v>3</v>
      </c>
      <c r="AP1845">
        <f si="293" t="shared"/>
        <v>1</v>
      </c>
      <c r="AQ1845">
        <f si="294" t="shared"/>
        <v>2</v>
      </c>
      <c r="AR1845">
        <f si="295" t="shared"/>
        <v>2</v>
      </c>
      <c r="AS1845">
        <f si="296" t="shared"/>
        <v>3</v>
      </c>
      <c r="AT1845">
        <f si="297" t="shared"/>
        <v>2</v>
      </c>
      <c r="AU1845">
        <f si="298" t="shared"/>
        <v>1</v>
      </c>
      <c r="AV1845">
        <f si="299" t="shared"/>
        <v>2</v>
      </c>
      <c r="AW1845">
        <f si="300" t="shared"/>
        <v>3</v>
      </c>
    </row>
    <row r="1846" spans="30:49" x14ac:dyDescent="0.25">
      <c r="AD1846">
        <v>1845</v>
      </c>
      <c r="AE1846" t="str">
        <f>VLOOKUP(Sheet1!B1868,Sheet2!$H$2:$J$300,3,FALSE)</f>
        <v>PHI</v>
      </c>
      <c r="AF1846" t="str">
        <f>VLOOKUP(Sheet1!C1868,Sheet2!$H$2:$J$300,3,FALSE)</f>
        <v>PHI</v>
      </c>
      <c r="AG1846" t="str">
        <f>VLOOKUP(Sheet1!D1868,Sheet2!$H$2:$J$300,3,FALSE)</f>
        <v>PHI</v>
      </c>
      <c r="AH1846" t="str">
        <f>VLOOKUP(Sheet1!E1868,Sheet2!$H$2:$J$300,3,FALSE)</f>
        <v>DEN</v>
      </c>
      <c r="AI1846" t="str">
        <f>VLOOKUP(Sheet1!F1868,Sheet2!$H$2:$J$300,3,FALSE)</f>
        <v>DEN</v>
      </c>
      <c r="AJ1846" t="str">
        <f>VLOOKUP(Sheet1!G1868,Sheet2!$H$2:$J$300,3,FALSE)</f>
        <v>UTA</v>
      </c>
      <c r="AK1846" t="str">
        <f>VLOOKUP(Sheet1!H1868,Sheet2!$H$2:$J$300,3,FALSE)</f>
        <v>ATL</v>
      </c>
      <c r="AL1846" t="str">
        <f>VLOOKUP(Sheet1!I1868,Sheet2!$H$2:$J$300,3,FALSE)</f>
        <v>SAC</v>
      </c>
      <c r="AM1846" t="str">
        <f>VLOOKUP(Sheet1!J1868,Sheet2!$H$2:$J$300,3,FALSE)</f>
        <v>UTA</v>
      </c>
      <c r="AN1846">
        <f si="291" t="shared"/>
        <v>3</v>
      </c>
      <c r="AO1846">
        <f si="292" t="shared"/>
        <v>3</v>
      </c>
      <c r="AP1846">
        <f si="293" t="shared"/>
        <v>3</v>
      </c>
      <c r="AQ1846">
        <f si="294" t="shared"/>
        <v>2</v>
      </c>
      <c r="AR1846">
        <f si="295" t="shared"/>
        <v>2</v>
      </c>
      <c r="AS1846">
        <f si="296" t="shared"/>
        <v>2</v>
      </c>
      <c r="AT1846">
        <f si="297" t="shared"/>
        <v>1</v>
      </c>
      <c r="AU1846">
        <f si="298" t="shared"/>
        <v>1</v>
      </c>
      <c r="AV1846">
        <f si="299" t="shared"/>
        <v>2</v>
      </c>
      <c r="AW1846">
        <f si="300" t="shared"/>
        <v>3</v>
      </c>
    </row>
    <row r="1847" spans="30:49" x14ac:dyDescent="0.25">
      <c r="AD1847">
        <v>1846</v>
      </c>
      <c r="AE1847" t="str">
        <f>VLOOKUP(Sheet1!B1869,Sheet2!$H$2:$J$300,3,FALSE)</f>
        <v>PHI</v>
      </c>
      <c r="AF1847" t="str">
        <f>VLOOKUP(Sheet1!C1869,Sheet2!$H$2:$J$300,3,FALSE)</f>
        <v>PHI</v>
      </c>
      <c r="AG1847" t="str">
        <f>VLOOKUP(Sheet1!D1869,Sheet2!$H$2:$J$300,3,FALSE)</f>
        <v>PHO</v>
      </c>
      <c r="AH1847" t="str">
        <f>VLOOKUP(Sheet1!E1869,Sheet2!$H$2:$J$300,3,FALSE)</f>
        <v>MIN</v>
      </c>
      <c r="AI1847" t="str">
        <f>VLOOKUP(Sheet1!F1869,Sheet2!$H$2:$J$300,3,FALSE)</f>
        <v>PHO</v>
      </c>
      <c r="AJ1847" t="str">
        <f>VLOOKUP(Sheet1!G1869,Sheet2!$H$2:$J$300,3,FALSE)</f>
        <v>ATL</v>
      </c>
      <c r="AK1847" t="str">
        <f>VLOOKUP(Sheet1!H1869,Sheet2!$H$2:$J$300,3,FALSE)</f>
        <v>HOU</v>
      </c>
      <c r="AL1847" t="str">
        <f>VLOOKUP(Sheet1!I1869,Sheet2!$H$2:$J$300,3,FALSE)</f>
        <v>PHO</v>
      </c>
      <c r="AM1847" t="str">
        <f>VLOOKUP(Sheet1!J1869,Sheet2!$H$2:$J$300,3,FALSE)</f>
        <v>UTA</v>
      </c>
      <c r="AN1847">
        <f si="291" t="shared"/>
        <v>2</v>
      </c>
      <c r="AO1847">
        <f si="292" t="shared"/>
        <v>2</v>
      </c>
      <c r="AP1847">
        <f si="293" t="shared"/>
        <v>3</v>
      </c>
      <c r="AQ1847">
        <f si="294" t="shared"/>
        <v>1</v>
      </c>
      <c r="AR1847">
        <f si="295" t="shared"/>
        <v>3</v>
      </c>
      <c r="AS1847">
        <f si="296" t="shared"/>
        <v>1</v>
      </c>
      <c r="AT1847">
        <f si="297" t="shared"/>
        <v>1</v>
      </c>
      <c r="AU1847">
        <f si="298" t="shared"/>
        <v>3</v>
      </c>
      <c r="AV1847">
        <f si="299" t="shared"/>
        <v>1</v>
      </c>
      <c r="AW1847">
        <f si="300" t="shared"/>
        <v>3</v>
      </c>
    </row>
    <row r="1848" spans="30:49" x14ac:dyDescent="0.25">
      <c r="AD1848">
        <v>1847</v>
      </c>
      <c r="AE1848" t="str">
        <f>VLOOKUP(Sheet1!B1870,Sheet2!$H$2:$J$300,3,FALSE)</f>
        <v>PHI</v>
      </c>
      <c r="AF1848" t="str">
        <f>VLOOKUP(Sheet1!C1870,Sheet2!$H$2:$J$300,3,FALSE)</f>
        <v>PHI</v>
      </c>
      <c r="AG1848" t="str">
        <f>VLOOKUP(Sheet1!D1870,Sheet2!$H$2:$J$300,3,FALSE)</f>
        <v>PHI</v>
      </c>
      <c r="AH1848" t="str">
        <f>VLOOKUP(Sheet1!E1870,Sheet2!$H$2:$J$300,3,FALSE)</f>
        <v>DEN</v>
      </c>
      <c r="AI1848" t="str">
        <f>VLOOKUP(Sheet1!F1870,Sheet2!$H$2:$J$300,3,FALSE)</f>
        <v>PHO</v>
      </c>
      <c r="AJ1848" t="str">
        <f>VLOOKUP(Sheet1!G1870,Sheet2!$H$2:$J$300,3,FALSE)</f>
        <v>PHO</v>
      </c>
      <c r="AK1848" t="str">
        <f>VLOOKUP(Sheet1!H1870,Sheet2!$H$2:$J$300,3,FALSE)</f>
        <v>ATL</v>
      </c>
      <c r="AL1848" t="str">
        <f>VLOOKUP(Sheet1!I1870,Sheet2!$H$2:$J$300,3,FALSE)</f>
        <v>DEN</v>
      </c>
      <c r="AM1848" t="str">
        <f>VLOOKUP(Sheet1!J1870,Sheet2!$H$2:$J$300,3,FALSE)</f>
        <v>MIN</v>
      </c>
      <c r="AN1848">
        <f si="291" t="shared"/>
        <v>3</v>
      </c>
      <c r="AO1848">
        <f si="292" t="shared"/>
        <v>3</v>
      </c>
      <c r="AP1848">
        <f si="293" t="shared"/>
        <v>3</v>
      </c>
      <c r="AQ1848">
        <f si="294" t="shared"/>
        <v>2</v>
      </c>
      <c r="AR1848">
        <f si="295" t="shared"/>
        <v>2</v>
      </c>
      <c r="AS1848">
        <f si="296" t="shared"/>
        <v>2</v>
      </c>
      <c r="AT1848">
        <f si="297" t="shared"/>
        <v>1</v>
      </c>
      <c r="AU1848">
        <f si="298" t="shared"/>
        <v>2</v>
      </c>
      <c r="AV1848">
        <f si="299" t="shared"/>
        <v>1</v>
      </c>
      <c r="AW1848">
        <f si="300" t="shared"/>
        <v>3</v>
      </c>
    </row>
    <row r="1849" spans="30:49" x14ac:dyDescent="0.25">
      <c r="AD1849">
        <v>1848</v>
      </c>
      <c r="AE1849" t="str">
        <f>VLOOKUP(Sheet1!B1871,Sheet2!$H$2:$J$300,3,FALSE)</f>
        <v>PHI</v>
      </c>
      <c r="AF1849" t="str">
        <f>VLOOKUP(Sheet1!C1871,Sheet2!$H$2:$J$300,3,FALSE)</f>
        <v>ATL</v>
      </c>
      <c r="AG1849" t="str">
        <f>VLOOKUP(Sheet1!D1871,Sheet2!$H$2:$J$300,3,FALSE)</f>
        <v>PHO</v>
      </c>
      <c r="AH1849" t="str">
        <f>VLOOKUP(Sheet1!E1871,Sheet2!$H$2:$J$300,3,FALSE)</f>
        <v>DEN</v>
      </c>
      <c r="AI1849" t="str">
        <f>VLOOKUP(Sheet1!F1871,Sheet2!$H$2:$J$300,3,FALSE)</f>
        <v>PHO</v>
      </c>
      <c r="AJ1849" t="str">
        <f>VLOOKUP(Sheet1!G1871,Sheet2!$H$2:$J$300,3,FALSE)</f>
        <v>UTA</v>
      </c>
      <c r="AK1849" t="str">
        <f>VLOOKUP(Sheet1!H1871,Sheet2!$H$2:$J$300,3,FALSE)</f>
        <v>ATL</v>
      </c>
      <c r="AL1849" t="str">
        <f>VLOOKUP(Sheet1!I1871,Sheet2!$H$2:$J$300,3,FALSE)</f>
        <v>HOU</v>
      </c>
      <c r="AM1849" t="str">
        <f>VLOOKUP(Sheet1!J1871,Sheet2!$H$2:$J$300,3,FALSE)</f>
        <v>UTA</v>
      </c>
      <c r="AN1849">
        <f si="291" t="shared"/>
        <v>1</v>
      </c>
      <c r="AO1849">
        <f si="292" t="shared"/>
        <v>2</v>
      </c>
      <c r="AP1849">
        <f si="293" t="shared"/>
        <v>2</v>
      </c>
      <c r="AQ1849">
        <f si="294" t="shared"/>
        <v>1</v>
      </c>
      <c r="AR1849">
        <f si="295" t="shared"/>
        <v>2</v>
      </c>
      <c r="AS1849">
        <f si="296" t="shared"/>
        <v>2</v>
      </c>
      <c r="AT1849">
        <f si="297" t="shared"/>
        <v>2</v>
      </c>
      <c r="AU1849">
        <f si="298" t="shared"/>
        <v>1</v>
      </c>
      <c r="AV1849">
        <f si="299" t="shared"/>
        <v>2</v>
      </c>
      <c r="AW1849">
        <f si="300" t="shared"/>
        <v>2</v>
      </c>
    </row>
    <row r="1850" spans="30:49" x14ac:dyDescent="0.25">
      <c r="AD1850">
        <v>1849</v>
      </c>
      <c r="AE1850" t="str">
        <f>VLOOKUP(Sheet1!B1872,Sheet2!$H$2:$J$300,3,FALSE)</f>
        <v>UTA</v>
      </c>
      <c r="AF1850" t="str">
        <f>VLOOKUP(Sheet1!C1872,Sheet2!$H$2:$J$300,3,FALSE)</f>
        <v>MIN</v>
      </c>
      <c r="AG1850" t="str">
        <f>VLOOKUP(Sheet1!D1872,Sheet2!$H$2:$J$300,3,FALSE)</f>
        <v>HOU</v>
      </c>
      <c r="AH1850" t="str">
        <f>VLOOKUP(Sheet1!E1872,Sheet2!$H$2:$J$300,3,FALSE)</f>
        <v>DEN</v>
      </c>
      <c r="AI1850" t="str">
        <f>VLOOKUP(Sheet1!F1872,Sheet2!$H$2:$J$300,3,FALSE)</f>
        <v>PHO</v>
      </c>
      <c r="AJ1850" t="str">
        <f>VLOOKUP(Sheet1!G1872,Sheet2!$H$2:$J$300,3,FALSE)</f>
        <v>PHO</v>
      </c>
      <c r="AK1850" t="str">
        <f>VLOOKUP(Sheet1!H1872,Sheet2!$H$2:$J$300,3,FALSE)</f>
        <v>ATL</v>
      </c>
      <c r="AL1850" t="str">
        <f>VLOOKUP(Sheet1!I1872,Sheet2!$H$2:$J$300,3,FALSE)</f>
        <v>MIN</v>
      </c>
      <c r="AM1850" t="str">
        <f>VLOOKUP(Sheet1!J1872,Sheet2!$H$2:$J$300,3,FALSE)</f>
        <v>UTA</v>
      </c>
      <c r="AN1850">
        <f si="291" t="shared"/>
        <v>2</v>
      </c>
      <c r="AO1850">
        <f si="292" t="shared"/>
        <v>2</v>
      </c>
      <c r="AP1850">
        <f si="293" t="shared"/>
        <v>1</v>
      </c>
      <c r="AQ1850">
        <f si="294" t="shared"/>
        <v>1</v>
      </c>
      <c r="AR1850">
        <f si="295" t="shared"/>
        <v>2</v>
      </c>
      <c r="AS1850">
        <f si="296" t="shared"/>
        <v>2</v>
      </c>
      <c r="AT1850">
        <f si="297" t="shared"/>
        <v>1</v>
      </c>
      <c r="AU1850">
        <f si="298" t="shared"/>
        <v>2</v>
      </c>
      <c r="AV1850">
        <f si="299" t="shared"/>
        <v>2</v>
      </c>
      <c r="AW1850">
        <f si="300" t="shared"/>
        <v>2</v>
      </c>
    </row>
    <row r="1851" spans="30:49" x14ac:dyDescent="0.25">
      <c r="AD1851">
        <v>1850</v>
      </c>
      <c r="AE1851" t="str">
        <f>VLOOKUP(Sheet1!B1873,Sheet2!$H$2:$J$300,3,FALSE)</f>
        <v>PHI</v>
      </c>
      <c r="AF1851" t="str">
        <f>VLOOKUP(Sheet1!C1873,Sheet2!$H$2:$J$300,3,FALSE)</f>
        <v>PHI</v>
      </c>
      <c r="AG1851" t="str">
        <f>VLOOKUP(Sheet1!D1873,Sheet2!$H$2:$J$300,3,FALSE)</f>
        <v>PHI</v>
      </c>
      <c r="AH1851" t="str">
        <f>VLOOKUP(Sheet1!E1873,Sheet2!$H$2:$J$300,3,FALSE)</f>
        <v>DEN</v>
      </c>
      <c r="AI1851" t="str">
        <f>VLOOKUP(Sheet1!F1873,Sheet2!$H$2:$J$300,3,FALSE)</f>
        <v>DEN</v>
      </c>
      <c r="AJ1851" t="str">
        <f>VLOOKUP(Sheet1!G1873,Sheet2!$H$2:$J$300,3,FALSE)</f>
        <v>ATL</v>
      </c>
      <c r="AK1851" t="str">
        <f>VLOOKUP(Sheet1!H1873,Sheet2!$H$2:$J$300,3,FALSE)</f>
        <v>ATL</v>
      </c>
      <c r="AL1851" t="str">
        <f>VLOOKUP(Sheet1!I1873,Sheet2!$H$2:$J$300,3,FALSE)</f>
        <v>PHO</v>
      </c>
      <c r="AM1851" t="str">
        <f>VLOOKUP(Sheet1!J1873,Sheet2!$H$2:$J$300,3,FALSE)</f>
        <v>UTA</v>
      </c>
      <c r="AN1851">
        <f si="291" t="shared"/>
        <v>3</v>
      </c>
      <c r="AO1851">
        <f si="292" t="shared"/>
        <v>3</v>
      </c>
      <c r="AP1851">
        <f si="293" t="shared"/>
        <v>3</v>
      </c>
      <c r="AQ1851">
        <f si="294" t="shared"/>
        <v>2</v>
      </c>
      <c r="AR1851">
        <f si="295" t="shared"/>
        <v>2</v>
      </c>
      <c r="AS1851">
        <f si="296" t="shared"/>
        <v>2</v>
      </c>
      <c r="AT1851">
        <f si="297" t="shared"/>
        <v>2</v>
      </c>
      <c r="AU1851">
        <f si="298" t="shared"/>
        <v>1</v>
      </c>
      <c r="AV1851">
        <f si="299" t="shared"/>
        <v>1</v>
      </c>
      <c r="AW1851">
        <f si="300" t="shared"/>
        <v>3</v>
      </c>
    </row>
    <row r="1852" spans="30:49" x14ac:dyDescent="0.25">
      <c r="AD1852">
        <v>1851</v>
      </c>
      <c r="AE1852" t="str">
        <f>VLOOKUP(Sheet1!B1874,Sheet2!$H$2:$J$300,3,FALSE)</f>
        <v>PHI</v>
      </c>
      <c r="AF1852" t="str">
        <f>VLOOKUP(Sheet1!C1874,Sheet2!$H$2:$J$300,3,FALSE)</f>
        <v>SAC</v>
      </c>
      <c r="AG1852" t="str">
        <f>VLOOKUP(Sheet1!D1874,Sheet2!$H$2:$J$300,3,FALSE)</f>
        <v>PHO</v>
      </c>
      <c r="AH1852" t="str">
        <f>VLOOKUP(Sheet1!E1874,Sheet2!$H$2:$J$300,3,FALSE)</f>
        <v>PHI</v>
      </c>
      <c r="AI1852" t="str">
        <f>VLOOKUP(Sheet1!F1874,Sheet2!$H$2:$J$300,3,FALSE)</f>
        <v>PHO</v>
      </c>
      <c r="AJ1852" t="str">
        <f>VLOOKUP(Sheet1!G1874,Sheet2!$H$2:$J$300,3,FALSE)</f>
        <v>UTA</v>
      </c>
      <c r="AK1852" t="str">
        <f>VLOOKUP(Sheet1!H1874,Sheet2!$H$2:$J$300,3,FALSE)</f>
        <v>DEN</v>
      </c>
      <c r="AL1852" t="str">
        <f>VLOOKUP(Sheet1!I1874,Sheet2!$H$2:$J$300,3,FALSE)</f>
        <v>DEN</v>
      </c>
      <c r="AM1852" t="str">
        <f>VLOOKUP(Sheet1!J1874,Sheet2!$H$2:$J$300,3,FALSE)</f>
        <v>SAC</v>
      </c>
      <c r="AN1852">
        <f si="291" t="shared"/>
        <v>2</v>
      </c>
      <c r="AO1852">
        <f si="292" t="shared"/>
        <v>2</v>
      </c>
      <c r="AP1852">
        <f si="293" t="shared"/>
        <v>2</v>
      </c>
      <c r="AQ1852">
        <f si="294" t="shared"/>
        <v>2</v>
      </c>
      <c r="AR1852">
        <f si="295" t="shared"/>
        <v>2</v>
      </c>
      <c r="AS1852">
        <f si="296" t="shared"/>
        <v>1</v>
      </c>
      <c r="AT1852">
        <f si="297" t="shared"/>
        <v>2</v>
      </c>
      <c r="AU1852">
        <f si="298" t="shared"/>
        <v>2</v>
      </c>
      <c r="AV1852">
        <f si="299" t="shared"/>
        <v>2</v>
      </c>
      <c r="AW1852">
        <f si="300" t="shared"/>
        <v>2</v>
      </c>
    </row>
    <row r="1853" spans="30:49" x14ac:dyDescent="0.25">
      <c r="AD1853">
        <v>1852</v>
      </c>
      <c r="AE1853" t="str">
        <f>VLOOKUP(Sheet1!B1875,Sheet2!$H$2:$J$300,3,FALSE)</f>
        <v>PHI</v>
      </c>
      <c r="AF1853" t="str">
        <f>VLOOKUP(Sheet1!C1875,Sheet2!$H$2:$J$300,3,FALSE)</f>
        <v>SAC</v>
      </c>
      <c r="AG1853" t="str">
        <f>VLOOKUP(Sheet1!D1875,Sheet2!$H$2:$J$300,3,FALSE)</f>
        <v>PHO</v>
      </c>
      <c r="AH1853" t="str">
        <f>VLOOKUP(Sheet1!E1875,Sheet2!$H$2:$J$300,3,FALSE)</f>
        <v>DEN</v>
      </c>
      <c r="AI1853" t="str">
        <f>VLOOKUP(Sheet1!F1875,Sheet2!$H$2:$J$300,3,FALSE)</f>
        <v>PHO</v>
      </c>
      <c r="AJ1853" t="str">
        <f>VLOOKUP(Sheet1!G1875,Sheet2!$H$2:$J$300,3,FALSE)</f>
        <v>UTA</v>
      </c>
      <c r="AK1853" t="str">
        <f>VLOOKUP(Sheet1!H1875,Sheet2!$H$2:$J$300,3,FALSE)</f>
        <v>PHO</v>
      </c>
      <c r="AL1853" t="str">
        <f>VLOOKUP(Sheet1!I1875,Sheet2!$H$2:$J$300,3,FALSE)</f>
        <v>MIN</v>
      </c>
      <c r="AM1853" t="str">
        <f>VLOOKUP(Sheet1!J1875,Sheet2!$H$2:$J$300,3,FALSE)</f>
        <v>UTA</v>
      </c>
      <c r="AN1853">
        <f si="291" t="shared"/>
        <v>1</v>
      </c>
      <c r="AO1853">
        <f si="292" t="shared"/>
        <v>1</v>
      </c>
      <c r="AP1853">
        <f si="293" t="shared"/>
        <v>3</v>
      </c>
      <c r="AQ1853">
        <f si="294" t="shared"/>
        <v>1</v>
      </c>
      <c r="AR1853">
        <f si="295" t="shared"/>
        <v>3</v>
      </c>
      <c r="AS1853">
        <f si="296" t="shared"/>
        <v>2</v>
      </c>
      <c r="AT1853">
        <f si="297" t="shared"/>
        <v>3</v>
      </c>
      <c r="AU1853">
        <f si="298" t="shared"/>
        <v>1</v>
      </c>
      <c r="AV1853">
        <f si="299" t="shared"/>
        <v>2</v>
      </c>
      <c r="AW1853">
        <f si="300" t="shared"/>
        <v>3</v>
      </c>
    </row>
    <row r="1854" spans="30:49" x14ac:dyDescent="0.25">
      <c r="AD1854">
        <v>1853</v>
      </c>
      <c r="AE1854" t="str">
        <f>VLOOKUP(Sheet1!B1876,Sheet2!$H$2:$J$300,3,FALSE)</f>
        <v>PHI</v>
      </c>
      <c r="AF1854" t="str">
        <f>VLOOKUP(Sheet1!C1876,Sheet2!$H$2:$J$300,3,FALSE)</f>
        <v>MIN</v>
      </c>
      <c r="AG1854" t="str">
        <f>VLOOKUP(Sheet1!D1876,Sheet2!$H$2:$J$300,3,FALSE)</f>
        <v>PHO</v>
      </c>
      <c r="AH1854" t="str">
        <f>VLOOKUP(Sheet1!E1876,Sheet2!$H$2:$J$300,3,FALSE)</f>
        <v>DEN</v>
      </c>
      <c r="AI1854" t="str">
        <f>VLOOKUP(Sheet1!F1876,Sheet2!$H$2:$J$300,3,FALSE)</f>
        <v>PHO</v>
      </c>
      <c r="AJ1854" t="str">
        <f>VLOOKUP(Sheet1!G1876,Sheet2!$H$2:$J$300,3,FALSE)</f>
        <v>HOU</v>
      </c>
      <c r="AK1854" t="str">
        <f>VLOOKUP(Sheet1!H1876,Sheet2!$H$2:$J$300,3,FALSE)</f>
        <v>ATL</v>
      </c>
      <c r="AL1854" t="str">
        <f>VLOOKUP(Sheet1!I1876,Sheet2!$H$2:$J$300,3,FALSE)</f>
        <v>PHO</v>
      </c>
      <c r="AM1854" t="str">
        <f>VLOOKUP(Sheet1!J1876,Sheet2!$H$2:$J$300,3,FALSE)</f>
        <v>DEN</v>
      </c>
      <c r="AN1854">
        <f si="291" t="shared"/>
        <v>1</v>
      </c>
      <c r="AO1854">
        <f si="292" t="shared"/>
        <v>1</v>
      </c>
      <c r="AP1854">
        <f si="293" t="shared"/>
        <v>3</v>
      </c>
      <c r="AQ1854">
        <f si="294" t="shared"/>
        <v>2</v>
      </c>
      <c r="AR1854">
        <f si="295" t="shared"/>
        <v>3</v>
      </c>
      <c r="AS1854">
        <f si="296" t="shared"/>
        <v>1</v>
      </c>
      <c r="AT1854">
        <f si="297" t="shared"/>
        <v>1</v>
      </c>
      <c r="AU1854">
        <f si="298" t="shared"/>
        <v>3</v>
      </c>
      <c r="AV1854">
        <f si="299" t="shared"/>
        <v>2</v>
      </c>
      <c r="AW1854">
        <f si="300" t="shared"/>
        <v>3</v>
      </c>
    </row>
    <row r="1855" spans="30:49" x14ac:dyDescent="0.25">
      <c r="AD1855">
        <v>1854</v>
      </c>
      <c r="AE1855" t="str">
        <f>VLOOKUP(Sheet1!B1877,Sheet2!$H$2:$J$300,3,FALSE)</f>
        <v>PHI</v>
      </c>
      <c r="AF1855" t="str">
        <f>VLOOKUP(Sheet1!C1877,Sheet2!$H$2:$J$300,3,FALSE)</f>
        <v>PHI</v>
      </c>
      <c r="AG1855" t="str">
        <f>VLOOKUP(Sheet1!D1877,Sheet2!$H$2:$J$300,3,FALSE)</f>
        <v>PHO</v>
      </c>
      <c r="AH1855" t="str">
        <f>VLOOKUP(Sheet1!E1877,Sheet2!$H$2:$J$300,3,FALSE)</f>
        <v>DEN</v>
      </c>
      <c r="AI1855" t="str">
        <f>VLOOKUP(Sheet1!F1877,Sheet2!$H$2:$J$300,3,FALSE)</f>
        <v>DEN</v>
      </c>
      <c r="AJ1855" t="str">
        <f>VLOOKUP(Sheet1!G1877,Sheet2!$H$2:$J$300,3,FALSE)</f>
        <v>PHI</v>
      </c>
      <c r="AK1855" t="str">
        <f>VLOOKUP(Sheet1!H1877,Sheet2!$H$2:$J$300,3,FALSE)</f>
        <v>SAC</v>
      </c>
      <c r="AL1855" t="str">
        <f>VLOOKUP(Sheet1!I1877,Sheet2!$H$2:$J$300,3,FALSE)</f>
        <v>UTA</v>
      </c>
      <c r="AM1855" t="str">
        <f>VLOOKUP(Sheet1!J1877,Sheet2!$H$2:$J$300,3,FALSE)</f>
        <v>DEN</v>
      </c>
      <c r="AN1855">
        <f si="291" t="shared"/>
        <v>3</v>
      </c>
      <c r="AO1855">
        <f si="292" t="shared"/>
        <v>3</v>
      </c>
      <c r="AP1855">
        <f si="293" t="shared"/>
        <v>1</v>
      </c>
      <c r="AQ1855">
        <f si="294" t="shared"/>
        <v>3</v>
      </c>
      <c r="AR1855">
        <f si="295" t="shared"/>
        <v>3</v>
      </c>
      <c r="AS1855">
        <f si="296" t="shared"/>
        <v>3</v>
      </c>
      <c r="AT1855">
        <f si="297" t="shared"/>
        <v>1</v>
      </c>
      <c r="AU1855">
        <f si="298" t="shared"/>
        <v>1</v>
      </c>
      <c r="AV1855">
        <f si="299" t="shared"/>
        <v>3</v>
      </c>
      <c r="AW1855">
        <f si="300" t="shared"/>
        <v>3</v>
      </c>
    </row>
    <row r="1856" spans="30:49" x14ac:dyDescent="0.25">
      <c r="AD1856">
        <v>1855</v>
      </c>
      <c r="AE1856" t="str">
        <f>VLOOKUP(Sheet1!B1878,Sheet2!$H$2:$J$300,3,FALSE)</f>
        <v>UTA</v>
      </c>
      <c r="AF1856" t="str">
        <f>VLOOKUP(Sheet1!C1878,Sheet2!$H$2:$J$300,3,FALSE)</f>
        <v>ATL</v>
      </c>
      <c r="AG1856" t="str">
        <f>VLOOKUP(Sheet1!D1878,Sheet2!$H$2:$J$300,3,FALSE)</f>
        <v>HOU</v>
      </c>
      <c r="AH1856" t="str">
        <f>VLOOKUP(Sheet1!E1878,Sheet2!$H$2:$J$300,3,FALSE)</f>
        <v>DEN</v>
      </c>
      <c r="AI1856" t="str">
        <f>VLOOKUP(Sheet1!F1878,Sheet2!$H$2:$J$300,3,FALSE)</f>
        <v>PHO</v>
      </c>
      <c r="AJ1856" t="str">
        <f>VLOOKUP(Sheet1!G1878,Sheet2!$H$2:$J$300,3,FALSE)</f>
        <v>MIN</v>
      </c>
      <c r="AK1856" t="str">
        <f>VLOOKUP(Sheet1!H1878,Sheet2!$H$2:$J$300,3,FALSE)</f>
        <v>PHO</v>
      </c>
      <c r="AL1856" t="str">
        <f>VLOOKUP(Sheet1!I1878,Sheet2!$H$2:$J$300,3,FALSE)</f>
        <v>DEN</v>
      </c>
      <c r="AM1856" t="str">
        <f>VLOOKUP(Sheet1!J1878,Sheet2!$H$2:$J$300,3,FALSE)</f>
        <v>MIN</v>
      </c>
      <c r="AN1856">
        <f si="291" t="shared"/>
        <v>1</v>
      </c>
      <c r="AO1856">
        <f si="292" t="shared"/>
        <v>1</v>
      </c>
      <c r="AP1856">
        <f si="293" t="shared"/>
        <v>1</v>
      </c>
      <c r="AQ1856">
        <f si="294" t="shared"/>
        <v>2</v>
      </c>
      <c r="AR1856">
        <f si="295" t="shared"/>
        <v>2</v>
      </c>
      <c r="AS1856">
        <f si="296" t="shared"/>
        <v>2</v>
      </c>
      <c r="AT1856">
        <f si="297" t="shared"/>
        <v>2</v>
      </c>
      <c r="AU1856">
        <f si="298" t="shared"/>
        <v>2</v>
      </c>
      <c r="AV1856">
        <f si="299" t="shared"/>
        <v>2</v>
      </c>
      <c r="AW1856">
        <f si="300" t="shared"/>
        <v>2</v>
      </c>
    </row>
    <row r="1857" spans="30:49" x14ac:dyDescent="0.25">
      <c r="AD1857">
        <v>1856</v>
      </c>
      <c r="AE1857" t="str">
        <f>VLOOKUP(Sheet1!B1879,Sheet2!$H$2:$J$300,3,FALSE)</f>
        <v>PHI</v>
      </c>
      <c r="AF1857" t="str">
        <f>VLOOKUP(Sheet1!C1879,Sheet2!$H$2:$J$300,3,FALSE)</f>
        <v>MIN</v>
      </c>
      <c r="AG1857" t="str">
        <f>VLOOKUP(Sheet1!D1879,Sheet2!$H$2:$J$300,3,FALSE)</f>
        <v>PHI</v>
      </c>
      <c r="AH1857" t="str">
        <f>VLOOKUP(Sheet1!E1879,Sheet2!$H$2:$J$300,3,FALSE)</f>
        <v>DEN</v>
      </c>
      <c r="AI1857" t="str">
        <f>VLOOKUP(Sheet1!F1879,Sheet2!$H$2:$J$300,3,FALSE)</f>
        <v>PHO</v>
      </c>
      <c r="AJ1857" t="str">
        <f>VLOOKUP(Sheet1!G1879,Sheet2!$H$2:$J$300,3,FALSE)</f>
        <v>ATL</v>
      </c>
      <c r="AK1857" t="str">
        <f>VLOOKUP(Sheet1!H1879,Sheet2!$H$2:$J$300,3,FALSE)</f>
        <v>HOU</v>
      </c>
      <c r="AL1857" t="str">
        <f>VLOOKUP(Sheet1!I1879,Sheet2!$H$2:$J$300,3,FALSE)</f>
        <v>PHO</v>
      </c>
      <c r="AM1857" t="str">
        <f>VLOOKUP(Sheet1!J1879,Sheet2!$H$2:$J$300,3,FALSE)</f>
        <v>MIN</v>
      </c>
      <c r="AN1857">
        <f si="291" t="shared"/>
        <v>2</v>
      </c>
      <c r="AO1857">
        <f si="292" t="shared"/>
        <v>2</v>
      </c>
      <c r="AP1857">
        <f si="293" t="shared"/>
        <v>2</v>
      </c>
      <c r="AQ1857">
        <f si="294" t="shared"/>
        <v>1</v>
      </c>
      <c r="AR1857">
        <f si="295" t="shared"/>
        <v>2</v>
      </c>
      <c r="AS1857">
        <f si="296" t="shared"/>
        <v>1</v>
      </c>
      <c r="AT1857">
        <f si="297" t="shared"/>
        <v>1</v>
      </c>
      <c r="AU1857">
        <f si="298" t="shared"/>
        <v>2</v>
      </c>
      <c r="AV1857">
        <f si="299" t="shared"/>
        <v>2</v>
      </c>
      <c r="AW1857">
        <f si="300" t="shared"/>
        <v>2</v>
      </c>
    </row>
    <row r="1858" spans="30:49" x14ac:dyDescent="0.25">
      <c r="AD1858">
        <v>1857</v>
      </c>
      <c r="AE1858" t="str">
        <f>VLOOKUP(Sheet1!B1880,Sheet2!$H$2:$J$300,3,FALSE)</f>
        <v>PHI</v>
      </c>
      <c r="AF1858" t="str">
        <f>VLOOKUP(Sheet1!C1880,Sheet2!$H$2:$J$300,3,FALSE)</f>
        <v>MIN</v>
      </c>
      <c r="AG1858" t="str">
        <f>VLOOKUP(Sheet1!D1880,Sheet2!$H$2:$J$300,3,FALSE)</f>
        <v>PHI</v>
      </c>
      <c r="AH1858" t="str">
        <f>VLOOKUP(Sheet1!E1880,Sheet2!$H$2:$J$300,3,FALSE)</f>
        <v>DEN</v>
      </c>
      <c r="AI1858" t="str">
        <f>VLOOKUP(Sheet1!F1880,Sheet2!$H$2:$J$300,3,FALSE)</f>
        <v>UTA</v>
      </c>
      <c r="AJ1858" t="str">
        <f>VLOOKUP(Sheet1!G1880,Sheet2!$H$2:$J$300,3,FALSE)</f>
        <v>HOU</v>
      </c>
      <c r="AK1858" t="str">
        <f>VLOOKUP(Sheet1!H1880,Sheet2!$H$2:$J$300,3,FALSE)</f>
        <v>SAC</v>
      </c>
      <c r="AL1858" t="str">
        <f>VLOOKUP(Sheet1!I1880,Sheet2!$H$2:$J$300,3,FALSE)</f>
        <v>DEN</v>
      </c>
      <c r="AM1858" t="str">
        <f>VLOOKUP(Sheet1!J1880,Sheet2!$H$2:$J$300,3,FALSE)</f>
        <v>PHI</v>
      </c>
      <c r="AN1858">
        <f si="291" t="shared"/>
        <v>3</v>
      </c>
      <c r="AO1858">
        <f si="292" t="shared"/>
        <v>1</v>
      </c>
      <c r="AP1858">
        <f si="293" t="shared"/>
        <v>3</v>
      </c>
      <c r="AQ1858">
        <f si="294" t="shared"/>
        <v>2</v>
      </c>
      <c r="AR1858">
        <f si="295" t="shared"/>
        <v>1</v>
      </c>
      <c r="AS1858">
        <f si="296" t="shared"/>
        <v>1</v>
      </c>
      <c r="AT1858">
        <f si="297" t="shared"/>
        <v>1</v>
      </c>
      <c r="AU1858">
        <f si="298" t="shared"/>
        <v>2</v>
      </c>
      <c r="AV1858">
        <f si="299" t="shared"/>
        <v>3</v>
      </c>
      <c r="AW1858">
        <f si="300" t="shared"/>
        <v>3</v>
      </c>
    </row>
    <row r="1859" spans="30:49" x14ac:dyDescent="0.25">
      <c r="AD1859">
        <v>1858</v>
      </c>
      <c r="AE1859" t="str">
        <f>VLOOKUP(Sheet1!B1881,Sheet2!$H$2:$J$300,3,FALSE)</f>
        <v>SAC</v>
      </c>
      <c r="AF1859" t="str">
        <f>VLOOKUP(Sheet1!C1881,Sheet2!$H$2:$J$300,3,FALSE)</f>
        <v>PHI</v>
      </c>
      <c r="AG1859" t="str">
        <f>VLOOKUP(Sheet1!D1881,Sheet2!$H$2:$J$300,3,FALSE)</f>
        <v>PHO</v>
      </c>
      <c r="AH1859" t="str">
        <f>VLOOKUP(Sheet1!E1881,Sheet2!$H$2:$J$300,3,FALSE)</f>
        <v>PHI</v>
      </c>
      <c r="AI1859" t="str">
        <f>VLOOKUP(Sheet1!F1881,Sheet2!$H$2:$J$300,3,FALSE)</f>
        <v>PHO</v>
      </c>
      <c r="AJ1859" t="str">
        <f>VLOOKUP(Sheet1!G1881,Sheet2!$H$2:$J$300,3,FALSE)</f>
        <v>ATL</v>
      </c>
      <c r="AK1859" t="str">
        <f>VLOOKUP(Sheet1!H1881,Sheet2!$H$2:$J$300,3,FALSE)</f>
        <v>SAC</v>
      </c>
      <c r="AL1859" t="str">
        <f>VLOOKUP(Sheet1!I1881,Sheet2!$H$2:$J$300,3,FALSE)</f>
        <v>PHO</v>
      </c>
      <c r="AM1859" t="str">
        <f>VLOOKUP(Sheet1!J1881,Sheet2!$H$2:$J$300,3,FALSE)</f>
        <v>UTA</v>
      </c>
      <c r="AN1859">
        <f si="291" t="shared"/>
        <v>2</v>
      </c>
      <c r="AO1859">
        <f si="292" t="shared"/>
        <v>2</v>
      </c>
      <c r="AP1859">
        <f si="293" t="shared"/>
        <v>3</v>
      </c>
      <c r="AQ1859">
        <f si="294" t="shared"/>
        <v>2</v>
      </c>
      <c r="AR1859">
        <f si="295" t="shared"/>
        <v>3</v>
      </c>
      <c r="AS1859">
        <f si="296" t="shared"/>
        <v>1</v>
      </c>
      <c r="AT1859">
        <f si="297" t="shared"/>
        <v>2</v>
      </c>
      <c r="AU1859">
        <f si="298" t="shared"/>
        <v>3</v>
      </c>
      <c r="AV1859">
        <f si="299" t="shared"/>
        <v>1</v>
      </c>
      <c r="AW1859">
        <f si="300" t="shared"/>
        <v>3</v>
      </c>
    </row>
    <row r="1860" spans="30:49" x14ac:dyDescent="0.25">
      <c r="AD1860">
        <v>1859</v>
      </c>
      <c r="AE1860" t="str">
        <f>VLOOKUP(Sheet1!B1882,Sheet2!$H$2:$J$300,3,FALSE)</f>
        <v>PHI</v>
      </c>
      <c r="AF1860" t="str">
        <f>VLOOKUP(Sheet1!C1882,Sheet2!$H$2:$J$300,3,FALSE)</f>
        <v>ATL</v>
      </c>
      <c r="AG1860" t="str">
        <f>VLOOKUP(Sheet1!D1882,Sheet2!$H$2:$J$300,3,FALSE)</f>
        <v>PHO</v>
      </c>
      <c r="AH1860" t="str">
        <f>VLOOKUP(Sheet1!E1882,Sheet2!$H$2:$J$300,3,FALSE)</f>
        <v>DEN</v>
      </c>
      <c r="AI1860" t="str">
        <f>VLOOKUP(Sheet1!F1882,Sheet2!$H$2:$J$300,3,FALSE)</f>
        <v>PHO</v>
      </c>
      <c r="AJ1860" t="str">
        <f>VLOOKUP(Sheet1!G1882,Sheet2!$H$2:$J$300,3,FALSE)</f>
        <v>ATL</v>
      </c>
      <c r="AK1860" t="str">
        <f>VLOOKUP(Sheet1!H1882,Sheet2!$H$2:$J$300,3,FALSE)</f>
        <v>MIN</v>
      </c>
      <c r="AL1860" t="str">
        <f>VLOOKUP(Sheet1!I1882,Sheet2!$H$2:$J$300,3,FALSE)</f>
        <v>DEN</v>
      </c>
      <c r="AM1860" t="str">
        <f>VLOOKUP(Sheet1!J1882,Sheet2!$H$2:$J$300,3,FALSE)</f>
        <v>MIN</v>
      </c>
      <c r="AN1860">
        <f si="291" t="shared"/>
        <v>1</v>
      </c>
      <c r="AO1860">
        <f si="292" t="shared"/>
        <v>2</v>
      </c>
      <c r="AP1860">
        <f si="293" t="shared"/>
        <v>2</v>
      </c>
      <c r="AQ1860">
        <f si="294" t="shared"/>
        <v>2</v>
      </c>
      <c r="AR1860">
        <f si="295" t="shared"/>
        <v>2</v>
      </c>
      <c r="AS1860">
        <f si="296" t="shared"/>
        <v>2</v>
      </c>
      <c r="AT1860">
        <f si="297" t="shared"/>
        <v>2</v>
      </c>
      <c r="AU1860">
        <f si="298" t="shared"/>
        <v>2</v>
      </c>
      <c r="AV1860">
        <f si="299" t="shared"/>
        <v>2</v>
      </c>
      <c r="AW1860">
        <f si="300" t="shared"/>
        <v>2</v>
      </c>
    </row>
    <row r="1861" spans="30:49" x14ac:dyDescent="0.25">
      <c r="AD1861">
        <v>1860</v>
      </c>
      <c r="AE1861" t="str">
        <f>VLOOKUP(Sheet1!B1883,Sheet2!$H$2:$J$300,3,FALSE)</f>
        <v>PHI</v>
      </c>
      <c r="AF1861" t="str">
        <f>VLOOKUP(Sheet1!C1883,Sheet2!$H$2:$J$300,3,FALSE)</f>
        <v>UTA</v>
      </c>
      <c r="AG1861" t="str">
        <f>VLOOKUP(Sheet1!D1883,Sheet2!$H$2:$J$300,3,FALSE)</f>
        <v>PHO</v>
      </c>
      <c r="AH1861" t="str">
        <f>VLOOKUP(Sheet1!E1883,Sheet2!$H$2:$J$300,3,FALSE)</f>
        <v>DEN</v>
      </c>
      <c r="AI1861" t="str">
        <f>VLOOKUP(Sheet1!F1883,Sheet2!$H$2:$J$300,3,FALSE)</f>
        <v>PHO</v>
      </c>
      <c r="AJ1861" t="str">
        <f>VLOOKUP(Sheet1!G1883,Sheet2!$H$2:$J$300,3,FALSE)</f>
        <v>HOU</v>
      </c>
      <c r="AK1861" t="str">
        <f>VLOOKUP(Sheet1!H1883,Sheet2!$H$2:$J$300,3,FALSE)</f>
        <v>PHO</v>
      </c>
      <c r="AL1861" t="str">
        <f>VLOOKUP(Sheet1!I1883,Sheet2!$H$2:$J$300,3,FALSE)</f>
        <v>DEN</v>
      </c>
      <c r="AM1861" t="str">
        <f>VLOOKUP(Sheet1!J1883,Sheet2!$H$2:$J$300,3,FALSE)</f>
        <v>DEN</v>
      </c>
      <c r="AN1861">
        <f si="291" t="shared"/>
        <v>1</v>
      </c>
      <c r="AO1861">
        <f si="292" t="shared"/>
        <v>1</v>
      </c>
      <c r="AP1861">
        <f si="293" t="shared"/>
        <v>3</v>
      </c>
      <c r="AQ1861">
        <f si="294" t="shared"/>
        <v>3</v>
      </c>
      <c r="AR1861">
        <f si="295" t="shared"/>
        <v>3</v>
      </c>
      <c r="AS1861">
        <f si="296" t="shared"/>
        <v>1</v>
      </c>
      <c r="AT1861">
        <f si="297" t="shared"/>
        <v>3</v>
      </c>
      <c r="AU1861">
        <f si="298" t="shared"/>
        <v>3</v>
      </c>
      <c r="AV1861">
        <f si="299" t="shared"/>
        <v>3</v>
      </c>
      <c r="AW1861">
        <f si="300" t="shared"/>
        <v>3</v>
      </c>
    </row>
    <row r="1862" spans="30:49" x14ac:dyDescent="0.25">
      <c r="AD1862">
        <v>1861</v>
      </c>
      <c r="AE1862" t="str">
        <f>VLOOKUP(Sheet1!B1884,Sheet2!$H$2:$J$300,3,FALSE)</f>
        <v>PHI</v>
      </c>
      <c r="AF1862" t="str">
        <f>VLOOKUP(Sheet1!C1884,Sheet2!$H$2:$J$300,3,FALSE)</f>
        <v>PHI</v>
      </c>
      <c r="AG1862" t="str">
        <f>VLOOKUP(Sheet1!D1884,Sheet2!$H$2:$J$300,3,FALSE)</f>
        <v>PHI</v>
      </c>
      <c r="AH1862" t="str">
        <f>VLOOKUP(Sheet1!E1884,Sheet2!$H$2:$J$300,3,FALSE)</f>
        <v>DEN</v>
      </c>
      <c r="AI1862" t="str">
        <f>VLOOKUP(Sheet1!F1884,Sheet2!$H$2:$J$300,3,FALSE)</f>
        <v>PHO</v>
      </c>
      <c r="AJ1862" t="str">
        <f>VLOOKUP(Sheet1!G1884,Sheet2!$H$2:$J$300,3,FALSE)</f>
        <v>PHO</v>
      </c>
      <c r="AK1862" t="str">
        <f>VLOOKUP(Sheet1!H1884,Sheet2!$H$2:$J$300,3,FALSE)</f>
        <v>ATL</v>
      </c>
      <c r="AL1862" t="str">
        <f>VLOOKUP(Sheet1!I1884,Sheet2!$H$2:$J$300,3,FALSE)</f>
        <v>MIN</v>
      </c>
      <c r="AM1862" t="str">
        <f>VLOOKUP(Sheet1!J1884,Sheet2!$H$2:$J$300,3,FALSE)</f>
        <v>MIN</v>
      </c>
      <c r="AN1862">
        <f si="291" t="shared"/>
        <v>3</v>
      </c>
      <c r="AO1862">
        <f si="292" t="shared"/>
        <v>3</v>
      </c>
      <c r="AP1862">
        <f si="293" t="shared"/>
        <v>3</v>
      </c>
      <c r="AQ1862">
        <f si="294" t="shared"/>
        <v>1</v>
      </c>
      <c r="AR1862">
        <f si="295" t="shared"/>
        <v>2</v>
      </c>
      <c r="AS1862">
        <f si="296" t="shared"/>
        <v>2</v>
      </c>
      <c r="AT1862">
        <f si="297" t="shared"/>
        <v>1</v>
      </c>
      <c r="AU1862">
        <f si="298" t="shared"/>
        <v>2</v>
      </c>
      <c r="AV1862">
        <f si="299" t="shared"/>
        <v>2</v>
      </c>
      <c r="AW1862">
        <f si="300" t="shared"/>
        <v>3</v>
      </c>
    </row>
    <row r="1863" spans="30:49" x14ac:dyDescent="0.25">
      <c r="AD1863">
        <v>1862</v>
      </c>
      <c r="AE1863" t="str">
        <f>VLOOKUP(Sheet1!B1885,Sheet2!$H$2:$J$300,3,FALSE)</f>
        <v>PHI</v>
      </c>
      <c r="AF1863" t="str">
        <f>VLOOKUP(Sheet1!C1885,Sheet2!$H$2:$J$300,3,FALSE)</f>
        <v>ATL</v>
      </c>
      <c r="AG1863" t="str">
        <f>VLOOKUP(Sheet1!D1885,Sheet2!$H$2:$J$300,3,FALSE)</f>
        <v>PHO</v>
      </c>
      <c r="AH1863" t="str">
        <f>VLOOKUP(Sheet1!E1885,Sheet2!$H$2:$J$300,3,FALSE)</f>
        <v>DEN</v>
      </c>
      <c r="AI1863" t="str">
        <f>VLOOKUP(Sheet1!F1885,Sheet2!$H$2:$J$300,3,FALSE)</f>
        <v>PHI</v>
      </c>
      <c r="AJ1863" t="str">
        <f>VLOOKUP(Sheet1!G1885,Sheet2!$H$2:$J$300,3,FALSE)</f>
        <v>HOU</v>
      </c>
      <c r="AK1863" t="str">
        <f>VLOOKUP(Sheet1!H1885,Sheet2!$H$2:$J$300,3,FALSE)</f>
        <v>SAC</v>
      </c>
      <c r="AL1863" t="str">
        <f>VLOOKUP(Sheet1!I1885,Sheet2!$H$2:$J$300,3,FALSE)</f>
        <v>DEN</v>
      </c>
      <c r="AM1863" t="str">
        <f>VLOOKUP(Sheet1!J1885,Sheet2!$H$2:$J$300,3,FALSE)</f>
        <v>PHI</v>
      </c>
      <c r="AN1863">
        <f si="291" t="shared"/>
        <v>3</v>
      </c>
      <c r="AO1863">
        <f si="292" t="shared"/>
        <v>1</v>
      </c>
      <c r="AP1863">
        <f si="293" t="shared"/>
        <v>1</v>
      </c>
      <c r="AQ1863">
        <f si="294" t="shared"/>
        <v>2</v>
      </c>
      <c r="AR1863">
        <f si="295" t="shared"/>
        <v>3</v>
      </c>
      <c r="AS1863">
        <f si="296" t="shared"/>
        <v>1</v>
      </c>
      <c r="AT1863">
        <f si="297" t="shared"/>
        <v>1</v>
      </c>
      <c r="AU1863">
        <f si="298" t="shared"/>
        <v>2</v>
      </c>
      <c r="AV1863">
        <f si="299" t="shared"/>
        <v>3</v>
      </c>
      <c r="AW1863">
        <f si="300" t="shared"/>
        <v>3</v>
      </c>
    </row>
    <row r="1864" spans="30:49" x14ac:dyDescent="0.25">
      <c r="AD1864">
        <v>1863</v>
      </c>
      <c r="AE1864" t="str">
        <f>VLOOKUP(Sheet1!B1886,Sheet2!$H$2:$J$300,3,FALSE)</f>
        <v>PHO</v>
      </c>
      <c r="AF1864" t="str">
        <f>VLOOKUP(Sheet1!C1886,Sheet2!$H$2:$J$300,3,FALSE)</f>
        <v>MIN</v>
      </c>
      <c r="AG1864" t="str">
        <f>VLOOKUP(Sheet1!D1886,Sheet2!$H$2:$J$300,3,FALSE)</f>
        <v>PHO</v>
      </c>
      <c r="AH1864" t="str">
        <f>VLOOKUP(Sheet1!E1886,Sheet2!$H$2:$J$300,3,FALSE)</f>
        <v>PHI</v>
      </c>
      <c r="AI1864" t="str">
        <f>VLOOKUP(Sheet1!F1886,Sheet2!$H$2:$J$300,3,FALSE)</f>
        <v>PHO</v>
      </c>
      <c r="AJ1864" t="str">
        <f>VLOOKUP(Sheet1!G1886,Sheet2!$H$2:$J$300,3,FALSE)</f>
        <v>PHO</v>
      </c>
      <c r="AK1864" t="str">
        <f>VLOOKUP(Sheet1!H1886,Sheet2!$H$2:$J$300,3,FALSE)</f>
        <v>HOU</v>
      </c>
      <c r="AL1864" t="str">
        <f>VLOOKUP(Sheet1!I1886,Sheet2!$H$2:$J$300,3,FALSE)</f>
        <v>UTA</v>
      </c>
      <c r="AM1864" t="str">
        <f>VLOOKUP(Sheet1!J1886,Sheet2!$H$2:$J$300,3,FALSE)</f>
        <v>MIN</v>
      </c>
      <c r="AN1864">
        <f si="291" t="shared"/>
        <v>4</v>
      </c>
      <c r="AO1864">
        <f si="292" t="shared"/>
        <v>2</v>
      </c>
      <c r="AP1864">
        <f si="293" t="shared"/>
        <v>4</v>
      </c>
      <c r="AQ1864">
        <f si="294" t="shared"/>
        <v>1</v>
      </c>
      <c r="AR1864">
        <f si="295" t="shared"/>
        <v>4</v>
      </c>
      <c r="AS1864">
        <f si="296" t="shared"/>
        <v>4</v>
      </c>
      <c r="AT1864">
        <f si="297" t="shared"/>
        <v>1</v>
      </c>
      <c r="AU1864">
        <f si="298" t="shared"/>
        <v>1</v>
      </c>
      <c r="AV1864">
        <f si="299" t="shared"/>
        <v>2</v>
      </c>
      <c r="AW1864">
        <f si="300" t="shared"/>
        <v>4</v>
      </c>
    </row>
    <row r="1865" spans="30:49" x14ac:dyDescent="0.25">
      <c r="AD1865">
        <v>1864</v>
      </c>
      <c r="AE1865" t="str">
        <f>VLOOKUP(Sheet1!B1887,Sheet2!$H$2:$J$300,3,FALSE)</f>
        <v>PHI</v>
      </c>
      <c r="AF1865" t="str">
        <f>VLOOKUP(Sheet1!C1887,Sheet2!$H$2:$J$300,3,FALSE)</f>
        <v>SAC</v>
      </c>
      <c r="AG1865" t="str">
        <f>VLOOKUP(Sheet1!D1887,Sheet2!$H$2:$J$300,3,FALSE)</f>
        <v>MIN</v>
      </c>
      <c r="AH1865" t="str">
        <f>VLOOKUP(Sheet1!E1887,Sheet2!$H$2:$J$300,3,FALSE)</f>
        <v>DEN</v>
      </c>
      <c r="AI1865" t="str">
        <f>VLOOKUP(Sheet1!F1887,Sheet2!$H$2:$J$300,3,FALSE)</f>
        <v>HOU</v>
      </c>
      <c r="AJ1865" t="str">
        <f>VLOOKUP(Sheet1!G1887,Sheet2!$H$2:$J$300,3,FALSE)</f>
        <v>SAC</v>
      </c>
      <c r="AK1865" t="str">
        <f>VLOOKUP(Sheet1!H1887,Sheet2!$H$2:$J$300,3,FALSE)</f>
        <v>HOU</v>
      </c>
      <c r="AL1865" t="str">
        <f>VLOOKUP(Sheet1!I1887,Sheet2!$H$2:$J$300,3,FALSE)</f>
        <v>PHO</v>
      </c>
      <c r="AM1865" t="str">
        <f>VLOOKUP(Sheet1!J1887,Sheet2!$H$2:$J$300,3,FALSE)</f>
        <v>MIN</v>
      </c>
      <c r="AN1865">
        <f si="291" t="shared"/>
        <v>1</v>
      </c>
      <c r="AO1865">
        <f si="292" t="shared"/>
        <v>2</v>
      </c>
      <c r="AP1865">
        <f si="293" t="shared"/>
        <v>2</v>
      </c>
      <c r="AQ1865">
        <f si="294" t="shared"/>
        <v>1</v>
      </c>
      <c r="AR1865">
        <f si="295" t="shared"/>
        <v>2</v>
      </c>
      <c r="AS1865">
        <f si="296" t="shared"/>
        <v>2</v>
      </c>
      <c r="AT1865">
        <f si="297" t="shared"/>
        <v>2</v>
      </c>
      <c r="AU1865">
        <f si="298" t="shared"/>
        <v>1</v>
      </c>
      <c r="AV1865">
        <f si="299" t="shared"/>
        <v>2</v>
      </c>
      <c r="AW1865">
        <f si="300" t="shared"/>
        <v>2</v>
      </c>
    </row>
    <row r="1866" spans="30:49" x14ac:dyDescent="0.25">
      <c r="AD1866">
        <v>1865</v>
      </c>
      <c r="AE1866" t="str">
        <f>VLOOKUP(Sheet1!B1888,Sheet2!$H$2:$J$300,3,FALSE)</f>
        <v>ATL</v>
      </c>
      <c r="AF1866" t="str">
        <f>VLOOKUP(Sheet1!C1888,Sheet2!$H$2:$J$300,3,FALSE)</f>
        <v>ATL</v>
      </c>
      <c r="AG1866" t="str">
        <f>VLOOKUP(Sheet1!D1888,Sheet2!$H$2:$J$300,3,FALSE)</f>
        <v>HOU</v>
      </c>
      <c r="AH1866" t="str">
        <f>VLOOKUP(Sheet1!E1888,Sheet2!$H$2:$J$300,3,FALSE)</f>
        <v>DEN</v>
      </c>
      <c r="AI1866" t="str">
        <f>VLOOKUP(Sheet1!F1888,Sheet2!$H$2:$J$300,3,FALSE)</f>
        <v>PHO</v>
      </c>
      <c r="AJ1866" t="str">
        <f>VLOOKUP(Sheet1!G1888,Sheet2!$H$2:$J$300,3,FALSE)</f>
        <v>HOU</v>
      </c>
      <c r="AK1866" t="str">
        <f>VLOOKUP(Sheet1!H1888,Sheet2!$H$2:$J$300,3,FALSE)</f>
        <v>DEN</v>
      </c>
      <c r="AL1866" t="str">
        <f>VLOOKUP(Sheet1!I1888,Sheet2!$H$2:$J$300,3,FALSE)</f>
        <v>HOU</v>
      </c>
      <c r="AM1866" t="str">
        <f>VLOOKUP(Sheet1!J1888,Sheet2!$H$2:$J$300,3,FALSE)</f>
        <v>MIN</v>
      </c>
      <c r="AN1866">
        <f si="291" t="shared"/>
        <v>2</v>
      </c>
      <c r="AO1866">
        <f si="292" t="shared"/>
        <v>2</v>
      </c>
      <c r="AP1866">
        <f si="293" t="shared"/>
        <v>3</v>
      </c>
      <c r="AQ1866">
        <f si="294" t="shared"/>
        <v>2</v>
      </c>
      <c r="AR1866">
        <f si="295" t="shared"/>
        <v>1</v>
      </c>
      <c r="AS1866">
        <f si="296" t="shared"/>
        <v>3</v>
      </c>
      <c r="AT1866">
        <f si="297" t="shared"/>
        <v>2</v>
      </c>
      <c r="AU1866">
        <f si="298" t="shared"/>
        <v>3</v>
      </c>
      <c r="AV1866">
        <f si="299" t="shared"/>
        <v>1</v>
      </c>
      <c r="AW1866">
        <f si="300" t="shared"/>
        <v>3</v>
      </c>
    </row>
    <row r="1867" spans="30:49" x14ac:dyDescent="0.25">
      <c r="AD1867">
        <v>1866</v>
      </c>
      <c r="AE1867" t="str">
        <f>VLOOKUP(Sheet1!B1889,Sheet2!$H$2:$J$300,3,FALSE)</f>
        <v>SAC</v>
      </c>
      <c r="AF1867" t="str">
        <f>VLOOKUP(Sheet1!C1889,Sheet2!$H$2:$J$300,3,FALSE)</f>
        <v>PHI</v>
      </c>
      <c r="AG1867" t="str">
        <f>VLOOKUP(Sheet1!D1889,Sheet2!$H$2:$J$300,3,FALSE)</f>
        <v>PHO</v>
      </c>
      <c r="AH1867" t="str">
        <f>VLOOKUP(Sheet1!E1889,Sheet2!$H$2:$J$300,3,FALSE)</f>
        <v>PHI</v>
      </c>
      <c r="AI1867" t="str">
        <f>VLOOKUP(Sheet1!F1889,Sheet2!$H$2:$J$300,3,FALSE)</f>
        <v>PHO</v>
      </c>
      <c r="AJ1867" t="str">
        <f>VLOOKUP(Sheet1!G1889,Sheet2!$H$2:$J$300,3,FALSE)</f>
        <v>PHO</v>
      </c>
      <c r="AK1867" t="str">
        <f>VLOOKUP(Sheet1!H1889,Sheet2!$H$2:$J$300,3,FALSE)</f>
        <v>DEN</v>
      </c>
      <c r="AL1867" t="str">
        <f>VLOOKUP(Sheet1!I1889,Sheet2!$H$2:$J$300,3,FALSE)</f>
        <v>MIN</v>
      </c>
      <c r="AM1867" t="str">
        <f>VLOOKUP(Sheet1!J1889,Sheet2!$H$2:$J$300,3,FALSE)</f>
        <v>MIN</v>
      </c>
      <c r="AN1867">
        <f si="291" t="shared"/>
        <v>1</v>
      </c>
      <c r="AO1867">
        <f si="292" t="shared"/>
        <v>2</v>
      </c>
      <c r="AP1867">
        <f si="293" t="shared"/>
        <v>3</v>
      </c>
      <c r="AQ1867">
        <f si="294" t="shared"/>
        <v>2</v>
      </c>
      <c r="AR1867">
        <f si="295" t="shared"/>
        <v>3</v>
      </c>
      <c r="AS1867">
        <f si="296" t="shared"/>
        <v>3</v>
      </c>
      <c r="AT1867">
        <f si="297" t="shared"/>
        <v>1</v>
      </c>
      <c r="AU1867">
        <f si="298" t="shared"/>
        <v>2</v>
      </c>
      <c r="AV1867">
        <f si="299" t="shared"/>
        <v>2</v>
      </c>
      <c r="AW1867">
        <f si="300" t="shared"/>
        <v>3</v>
      </c>
    </row>
    <row r="1868" spans="30:49" x14ac:dyDescent="0.25">
      <c r="AD1868">
        <v>1867</v>
      </c>
      <c r="AE1868" t="str">
        <f>VLOOKUP(Sheet1!B1890,Sheet2!$H$2:$J$300,3,FALSE)</f>
        <v>PHI</v>
      </c>
      <c r="AF1868" t="str">
        <f>VLOOKUP(Sheet1!C1890,Sheet2!$H$2:$J$300,3,FALSE)</f>
        <v>MIN</v>
      </c>
      <c r="AG1868" t="str">
        <f>VLOOKUP(Sheet1!D1890,Sheet2!$H$2:$J$300,3,FALSE)</f>
        <v>PHI</v>
      </c>
      <c r="AH1868" t="str">
        <f>VLOOKUP(Sheet1!E1890,Sheet2!$H$2:$J$300,3,FALSE)</f>
        <v>HOU</v>
      </c>
      <c r="AI1868" t="str">
        <f>VLOOKUP(Sheet1!F1890,Sheet2!$H$2:$J$300,3,FALSE)</f>
        <v>ATL</v>
      </c>
      <c r="AJ1868" t="str">
        <f>VLOOKUP(Sheet1!G1890,Sheet2!$H$2:$J$300,3,FALSE)</f>
        <v>ATL</v>
      </c>
      <c r="AK1868" t="str">
        <f>VLOOKUP(Sheet1!H1890,Sheet2!$H$2:$J$300,3,FALSE)</f>
        <v>HOU</v>
      </c>
      <c r="AL1868" t="str">
        <f>VLOOKUP(Sheet1!I1890,Sheet2!$H$2:$J$300,3,FALSE)</f>
        <v>PHO</v>
      </c>
      <c r="AM1868" t="str">
        <f>VLOOKUP(Sheet1!J1890,Sheet2!$H$2:$J$300,3,FALSE)</f>
        <v>PHI</v>
      </c>
      <c r="AN1868">
        <f si="291" t="shared"/>
        <v>3</v>
      </c>
      <c r="AO1868">
        <f si="292" t="shared"/>
        <v>1</v>
      </c>
      <c r="AP1868">
        <f si="293" t="shared"/>
        <v>3</v>
      </c>
      <c r="AQ1868">
        <f si="294" t="shared"/>
        <v>2</v>
      </c>
      <c r="AR1868">
        <f si="295" t="shared"/>
        <v>2</v>
      </c>
      <c r="AS1868">
        <f si="296" t="shared"/>
        <v>2</v>
      </c>
      <c r="AT1868">
        <f si="297" t="shared"/>
        <v>2</v>
      </c>
      <c r="AU1868">
        <f si="298" t="shared"/>
        <v>1</v>
      </c>
      <c r="AV1868">
        <f si="299" t="shared"/>
        <v>3</v>
      </c>
      <c r="AW1868">
        <f si="300" t="shared"/>
        <v>3</v>
      </c>
    </row>
    <row r="1869" spans="30:49" x14ac:dyDescent="0.25">
      <c r="AD1869">
        <v>1868</v>
      </c>
      <c r="AE1869" t="str">
        <f>VLOOKUP(Sheet1!B1891,Sheet2!$H$2:$J$300,3,FALSE)</f>
        <v>PHI</v>
      </c>
      <c r="AF1869" t="str">
        <f>VLOOKUP(Sheet1!C1891,Sheet2!$H$2:$J$300,3,FALSE)</f>
        <v>MIN</v>
      </c>
      <c r="AG1869" t="str">
        <f>VLOOKUP(Sheet1!D1891,Sheet2!$H$2:$J$300,3,FALSE)</f>
        <v>HOU</v>
      </c>
      <c r="AH1869" t="str">
        <f>VLOOKUP(Sheet1!E1891,Sheet2!$H$2:$J$300,3,FALSE)</f>
        <v>DEN</v>
      </c>
      <c r="AI1869" t="str">
        <f>VLOOKUP(Sheet1!F1891,Sheet2!$H$2:$J$300,3,FALSE)</f>
        <v>UTA</v>
      </c>
      <c r="AJ1869" t="str">
        <f>VLOOKUP(Sheet1!G1891,Sheet2!$H$2:$J$300,3,FALSE)</f>
        <v>PHI</v>
      </c>
      <c r="AK1869" t="str">
        <f>VLOOKUP(Sheet1!H1891,Sheet2!$H$2:$J$300,3,FALSE)</f>
        <v>DEN</v>
      </c>
      <c r="AL1869" t="str">
        <f>VLOOKUP(Sheet1!I1891,Sheet2!$H$2:$J$300,3,FALSE)</f>
        <v>DEN</v>
      </c>
      <c r="AM1869" t="str">
        <f>VLOOKUP(Sheet1!J1891,Sheet2!$H$2:$J$300,3,FALSE)</f>
        <v>UTA</v>
      </c>
      <c r="AN1869">
        <f si="291" t="shared"/>
        <v>2</v>
      </c>
      <c r="AO1869">
        <f si="292" t="shared"/>
        <v>1</v>
      </c>
      <c r="AP1869">
        <f si="293" t="shared"/>
        <v>1</v>
      </c>
      <c r="AQ1869">
        <f si="294" t="shared"/>
        <v>3</v>
      </c>
      <c r="AR1869">
        <f si="295" t="shared"/>
        <v>2</v>
      </c>
      <c r="AS1869">
        <f si="296" t="shared"/>
        <v>2</v>
      </c>
      <c r="AT1869">
        <f si="297" t="shared"/>
        <v>3</v>
      </c>
      <c r="AU1869">
        <f si="298" t="shared"/>
        <v>3</v>
      </c>
      <c r="AV1869">
        <f si="299" t="shared"/>
        <v>2</v>
      </c>
      <c r="AW1869">
        <f si="300" t="shared"/>
        <v>3</v>
      </c>
    </row>
    <row r="1870" spans="30:49" x14ac:dyDescent="0.25">
      <c r="AD1870">
        <v>1869</v>
      </c>
      <c r="AE1870" t="str">
        <f>VLOOKUP(Sheet1!B1892,Sheet2!$H$2:$J$300,3,FALSE)</f>
        <v>PHI</v>
      </c>
      <c r="AF1870" t="str">
        <f>VLOOKUP(Sheet1!C1892,Sheet2!$H$2:$J$300,3,FALSE)</f>
        <v>PHI</v>
      </c>
      <c r="AG1870" t="str">
        <f>VLOOKUP(Sheet1!D1892,Sheet2!$H$2:$J$300,3,FALSE)</f>
        <v>HOU</v>
      </c>
      <c r="AH1870" t="str">
        <f>VLOOKUP(Sheet1!E1892,Sheet2!$H$2:$J$300,3,FALSE)</f>
        <v>DEN</v>
      </c>
      <c r="AI1870" t="str">
        <f>VLOOKUP(Sheet1!F1892,Sheet2!$H$2:$J$300,3,FALSE)</f>
        <v>PHO</v>
      </c>
      <c r="AJ1870" t="str">
        <f>VLOOKUP(Sheet1!G1892,Sheet2!$H$2:$J$300,3,FALSE)</f>
        <v>ATL</v>
      </c>
      <c r="AK1870" t="str">
        <f>VLOOKUP(Sheet1!H1892,Sheet2!$H$2:$J$300,3,FALSE)</f>
        <v>PHO</v>
      </c>
      <c r="AL1870" t="str">
        <f>VLOOKUP(Sheet1!I1892,Sheet2!$H$2:$J$300,3,FALSE)</f>
        <v>DEN</v>
      </c>
      <c r="AM1870" t="str">
        <f>VLOOKUP(Sheet1!J1892,Sheet2!$H$2:$J$300,3,FALSE)</f>
        <v>ATL</v>
      </c>
      <c r="AN1870">
        <f si="291" t="shared"/>
        <v>2</v>
      </c>
      <c r="AO1870">
        <f si="292" t="shared"/>
        <v>2</v>
      </c>
      <c r="AP1870">
        <f si="293" t="shared"/>
        <v>1</v>
      </c>
      <c r="AQ1870">
        <f si="294" t="shared"/>
        <v>2</v>
      </c>
      <c r="AR1870">
        <f si="295" t="shared"/>
        <v>2</v>
      </c>
      <c r="AS1870">
        <f si="296" t="shared"/>
        <v>2</v>
      </c>
      <c r="AT1870">
        <f si="297" t="shared"/>
        <v>2</v>
      </c>
      <c r="AU1870">
        <f si="298" t="shared"/>
        <v>2</v>
      </c>
      <c r="AV1870">
        <f si="299" t="shared"/>
        <v>2</v>
      </c>
      <c r="AW1870">
        <f si="300" t="shared"/>
        <v>2</v>
      </c>
    </row>
    <row r="1871" spans="30:49" x14ac:dyDescent="0.25">
      <c r="AD1871">
        <v>1870</v>
      </c>
      <c r="AE1871" t="str">
        <f>VLOOKUP(Sheet1!B1893,Sheet2!$H$2:$J$300,3,FALSE)</f>
        <v>MIN</v>
      </c>
      <c r="AF1871" t="str">
        <f>VLOOKUP(Sheet1!C1893,Sheet2!$H$2:$J$300,3,FALSE)</f>
        <v>PHI</v>
      </c>
      <c r="AG1871" t="str">
        <f>VLOOKUP(Sheet1!D1893,Sheet2!$H$2:$J$300,3,FALSE)</f>
        <v>UTA</v>
      </c>
      <c r="AH1871" t="str">
        <f>VLOOKUP(Sheet1!E1893,Sheet2!$H$2:$J$300,3,FALSE)</f>
        <v>DEN</v>
      </c>
      <c r="AI1871" t="str">
        <f>VLOOKUP(Sheet1!F1893,Sheet2!$H$2:$J$300,3,FALSE)</f>
        <v>DEN</v>
      </c>
      <c r="AJ1871" t="str">
        <f>VLOOKUP(Sheet1!G1893,Sheet2!$H$2:$J$300,3,FALSE)</f>
        <v>PHO</v>
      </c>
      <c r="AK1871" t="str">
        <f>VLOOKUP(Sheet1!H1893,Sheet2!$H$2:$J$300,3,FALSE)</f>
        <v>HOU</v>
      </c>
      <c r="AL1871" t="str">
        <f>VLOOKUP(Sheet1!I1893,Sheet2!$H$2:$J$300,3,FALSE)</f>
        <v>PHO</v>
      </c>
      <c r="AM1871" t="str">
        <f>VLOOKUP(Sheet1!J1893,Sheet2!$H$2:$J$300,3,FALSE)</f>
        <v>MIN</v>
      </c>
      <c r="AN1871">
        <f si="291" t="shared"/>
        <v>2</v>
      </c>
      <c r="AO1871">
        <f si="292" t="shared"/>
        <v>1</v>
      </c>
      <c r="AP1871">
        <f si="293" t="shared"/>
        <v>1</v>
      </c>
      <c r="AQ1871">
        <f si="294" t="shared"/>
        <v>2</v>
      </c>
      <c r="AR1871">
        <f si="295" t="shared"/>
        <v>2</v>
      </c>
      <c r="AS1871">
        <f si="296" t="shared"/>
        <v>2</v>
      </c>
      <c r="AT1871">
        <f si="297" t="shared"/>
        <v>1</v>
      </c>
      <c r="AU1871">
        <f si="298" t="shared"/>
        <v>2</v>
      </c>
      <c r="AV1871">
        <f si="299" t="shared"/>
        <v>2</v>
      </c>
      <c r="AW1871">
        <f si="300" t="shared"/>
        <v>2</v>
      </c>
    </row>
    <row r="1872" spans="30:49" x14ac:dyDescent="0.25">
      <c r="AD1872">
        <v>1871</v>
      </c>
      <c r="AE1872" t="str">
        <f>VLOOKUP(Sheet1!B1894,Sheet2!$H$2:$J$300,3,FALSE)</f>
        <v>SAC</v>
      </c>
      <c r="AF1872" t="str">
        <f>VLOOKUP(Sheet1!C1894,Sheet2!$H$2:$J$300,3,FALSE)</f>
        <v>ATL</v>
      </c>
      <c r="AG1872" t="str">
        <f>VLOOKUP(Sheet1!D1894,Sheet2!$H$2:$J$300,3,FALSE)</f>
        <v>HOU</v>
      </c>
      <c r="AH1872" t="str">
        <f>VLOOKUP(Sheet1!E1894,Sheet2!$H$2:$J$300,3,FALSE)</f>
        <v>DEN</v>
      </c>
      <c r="AI1872" t="str">
        <f>VLOOKUP(Sheet1!F1894,Sheet2!$H$2:$J$300,3,FALSE)</f>
        <v>DEN</v>
      </c>
      <c r="AJ1872" t="str">
        <f>VLOOKUP(Sheet1!G1894,Sheet2!$H$2:$J$300,3,FALSE)</f>
        <v>PHI</v>
      </c>
      <c r="AK1872" t="str">
        <f>VLOOKUP(Sheet1!H1894,Sheet2!$H$2:$J$300,3,FALSE)</f>
        <v>DEN</v>
      </c>
      <c r="AL1872" t="str">
        <f>VLOOKUP(Sheet1!I1894,Sheet2!$H$2:$J$300,3,FALSE)</f>
        <v>MIN</v>
      </c>
      <c r="AM1872" t="str">
        <f>VLOOKUP(Sheet1!J1894,Sheet2!$H$2:$J$300,3,FALSE)</f>
        <v>MIN</v>
      </c>
      <c r="AN1872">
        <f si="291" t="shared"/>
        <v>1</v>
      </c>
      <c r="AO1872">
        <f si="292" t="shared"/>
        <v>1</v>
      </c>
      <c r="AP1872">
        <f si="293" t="shared"/>
        <v>1</v>
      </c>
      <c r="AQ1872">
        <f si="294" t="shared"/>
        <v>3</v>
      </c>
      <c r="AR1872">
        <f si="295" t="shared"/>
        <v>3</v>
      </c>
      <c r="AS1872">
        <f si="296" t="shared"/>
        <v>1</v>
      </c>
      <c r="AT1872">
        <f si="297" t="shared"/>
        <v>3</v>
      </c>
      <c r="AU1872">
        <f si="298" t="shared"/>
        <v>2</v>
      </c>
      <c r="AV1872">
        <f si="299" t="shared"/>
        <v>2</v>
      </c>
      <c r="AW1872">
        <f si="300" t="shared"/>
        <v>3</v>
      </c>
    </row>
    <row r="1873" spans="30:49" x14ac:dyDescent="0.25">
      <c r="AD1873">
        <v>1872</v>
      </c>
      <c r="AE1873" t="str">
        <f>VLOOKUP(Sheet1!B1895,Sheet2!$H$2:$J$300,3,FALSE)</f>
        <v>PHI</v>
      </c>
      <c r="AF1873" t="str">
        <f>VLOOKUP(Sheet1!C1895,Sheet2!$H$2:$J$300,3,FALSE)</f>
        <v>SAC</v>
      </c>
      <c r="AG1873" t="str">
        <f>VLOOKUP(Sheet1!D1895,Sheet2!$H$2:$J$300,3,FALSE)</f>
        <v>SAC</v>
      </c>
      <c r="AH1873" t="str">
        <f>VLOOKUP(Sheet1!E1895,Sheet2!$H$2:$J$300,3,FALSE)</f>
        <v>DEN</v>
      </c>
      <c r="AI1873" t="str">
        <f>VLOOKUP(Sheet1!F1895,Sheet2!$H$2:$J$300,3,FALSE)</f>
        <v>PHO</v>
      </c>
      <c r="AJ1873" t="str">
        <f>VLOOKUP(Sheet1!G1895,Sheet2!$H$2:$J$300,3,FALSE)</f>
        <v>HOU</v>
      </c>
      <c r="AK1873" t="str">
        <f>VLOOKUP(Sheet1!H1895,Sheet2!$H$2:$J$300,3,FALSE)</f>
        <v>ATL</v>
      </c>
      <c r="AL1873" t="str">
        <f>VLOOKUP(Sheet1!I1895,Sheet2!$H$2:$J$300,3,FALSE)</f>
        <v>MIN</v>
      </c>
      <c r="AM1873" t="str">
        <f>VLOOKUP(Sheet1!J1895,Sheet2!$H$2:$J$300,3,FALSE)</f>
        <v>MIN</v>
      </c>
      <c r="AN1873">
        <f si="291" t="shared"/>
        <v>1</v>
      </c>
      <c r="AO1873">
        <f si="292" t="shared"/>
        <v>2</v>
      </c>
      <c r="AP1873">
        <f si="293" t="shared"/>
        <v>2</v>
      </c>
      <c r="AQ1873">
        <f si="294" t="shared"/>
        <v>1</v>
      </c>
      <c r="AR1873">
        <f si="295" t="shared"/>
        <v>1</v>
      </c>
      <c r="AS1873">
        <f si="296" t="shared"/>
        <v>1</v>
      </c>
      <c r="AT1873">
        <f si="297" t="shared"/>
        <v>1</v>
      </c>
      <c r="AU1873">
        <f si="298" t="shared"/>
        <v>2</v>
      </c>
      <c r="AV1873">
        <f si="299" t="shared"/>
        <v>2</v>
      </c>
      <c r="AW1873">
        <f si="300" t="shared"/>
        <v>2</v>
      </c>
    </row>
    <row r="1874" spans="30:49" x14ac:dyDescent="0.25">
      <c r="AD1874">
        <v>1873</v>
      </c>
      <c r="AE1874" t="str">
        <f>VLOOKUP(Sheet1!B1896,Sheet2!$H$2:$J$300,3,FALSE)</f>
        <v>PHI</v>
      </c>
      <c r="AF1874" t="str">
        <f>VLOOKUP(Sheet1!C1896,Sheet2!$H$2:$J$300,3,FALSE)</f>
        <v>SAC</v>
      </c>
      <c r="AG1874" t="str">
        <f>VLOOKUP(Sheet1!D1896,Sheet2!$H$2:$J$300,3,FALSE)</f>
        <v>SAC</v>
      </c>
      <c r="AH1874" t="str">
        <f>VLOOKUP(Sheet1!E1896,Sheet2!$H$2:$J$300,3,FALSE)</f>
        <v>DEN</v>
      </c>
      <c r="AI1874" t="str">
        <f>VLOOKUP(Sheet1!F1896,Sheet2!$H$2:$J$300,3,FALSE)</f>
        <v>PHO</v>
      </c>
      <c r="AJ1874" t="str">
        <f>VLOOKUP(Sheet1!G1896,Sheet2!$H$2:$J$300,3,FALSE)</f>
        <v>UTA</v>
      </c>
      <c r="AK1874" t="str">
        <f>VLOOKUP(Sheet1!H1896,Sheet2!$H$2:$J$300,3,FALSE)</f>
        <v>PHO</v>
      </c>
      <c r="AL1874" t="str">
        <f>VLOOKUP(Sheet1!I1896,Sheet2!$H$2:$J$300,3,FALSE)</f>
        <v>DEN</v>
      </c>
      <c r="AM1874" t="str">
        <f>VLOOKUP(Sheet1!J1896,Sheet2!$H$2:$J$300,3,FALSE)</f>
        <v>PHI</v>
      </c>
      <c r="AN1874">
        <f si="291" t="shared"/>
        <v>2</v>
      </c>
      <c r="AO1874">
        <f si="292" t="shared"/>
        <v>2</v>
      </c>
      <c r="AP1874">
        <f si="293" t="shared"/>
        <v>2</v>
      </c>
      <c r="AQ1874">
        <f si="294" t="shared"/>
        <v>2</v>
      </c>
      <c r="AR1874">
        <f si="295" t="shared"/>
        <v>2</v>
      </c>
      <c r="AS1874">
        <f si="296" t="shared"/>
        <v>1</v>
      </c>
      <c r="AT1874">
        <f si="297" t="shared"/>
        <v>2</v>
      </c>
      <c r="AU1874">
        <f si="298" t="shared"/>
        <v>2</v>
      </c>
      <c r="AV1874">
        <f si="299" t="shared"/>
        <v>2</v>
      </c>
      <c r="AW1874">
        <f si="300" t="shared"/>
        <v>2</v>
      </c>
    </row>
    <row r="1875" spans="30:49" x14ac:dyDescent="0.25">
      <c r="AD1875">
        <v>1874</v>
      </c>
      <c r="AE1875" t="str">
        <f>VLOOKUP(Sheet1!B1897,Sheet2!$H$2:$J$300,3,FALSE)</f>
        <v>PHI</v>
      </c>
      <c r="AF1875" t="str">
        <f>VLOOKUP(Sheet1!C1897,Sheet2!$H$2:$J$300,3,FALSE)</f>
        <v>UTA</v>
      </c>
      <c r="AG1875" t="str">
        <f>VLOOKUP(Sheet1!D1897,Sheet2!$H$2:$J$300,3,FALSE)</f>
        <v>PHO</v>
      </c>
      <c r="AH1875" t="str">
        <f>VLOOKUP(Sheet1!E1897,Sheet2!$H$2:$J$300,3,FALSE)</f>
        <v>PHI</v>
      </c>
      <c r="AI1875" t="str">
        <f>VLOOKUP(Sheet1!F1897,Sheet2!$H$2:$J$300,3,FALSE)</f>
        <v>PHO</v>
      </c>
      <c r="AJ1875" t="str">
        <f>VLOOKUP(Sheet1!G1897,Sheet2!$H$2:$J$300,3,FALSE)</f>
        <v>HOU</v>
      </c>
      <c r="AK1875" t="str">
        <f>VLOOKUP(Sheet1!H1897,Sheet2!$H$2:$J$300,3,FALSE)</f>
        <v>MIN</v>
      </c>
      <c r="AL1875" t="str">
        <f>VLOOKUP(Sheet1!I1897,Sheet2!$H$2:$J$300,3,FALSE)</f>
        <v>DEN</v>
      </c>
      <c r="AM1875" t="str">
        <f>VLOOKUP(Sheet1!J1897,Sheet2!$H$2:$J$300,3,FALSE)</f>
        <v>UTA</v>
      </c>
      <c r="AN1875">
        <f si="291" t="shared"/>
        <v>2</v>
      </c>
      <c r="AO1875">
        <f si="292" t="shared"/>
        <v>2</v>
      </c>
      <c r="AP1875">
        <f si="293" t="shared"/>
        <v>2</v>
      </c>
      <c r="AQ1875">
        <f si="294" t="shared"/>
        <v>2</v>
      </c>
      <c r="AR1875">
        <f si="295" t="shared"/>
        <v>2</v>
      </c>
      <c r="AS1875">
        <f si="296" t="shared"/>
        <v>1</v>
      </c>
      <c r="AT1875">
        <f si="297" t="shared"/>
        <v>1</v>
      </c>
      <c r="AU1875">
        <f si="298" t="shared"/>
        <v>1</v>
      </c>
      <c r="AV1875">
        <f si="299" t="shared"/>
        <v>2</v>
      </c>
      <c r="AW1875">
        <f si="300" t="shared"/>
        <v>2</v>
      </c>
    </row>
    <row r="1876" spans="30:49" x14ac:dyDescent="0.25">
      <c r="AD1876">
        <v>1875</v>
      </c>
      <c r="AE1876" t="str">
        <f>VLOOKUP(Sheet1!B1898,Sheet2!$H$2:$J$300,3,FALSE)</f>
        <v>UTA</v>
      </c>
      <c r="AF1876" t="str">
        <f>VLOOKUP(Sheet1!C1898,Sheet2!$H$2:$J$300,3,FALSE)</f>
        <v>MIN</v>
      </c>
      <c r="AG1876" t="str">
        <f>VLOOKUP(Sheet1!D1898,Sheet2!$H$2:$J$300,3,FALSE)</f>
        <v>HOU</v>
      </c>
      <c r="AH1876" t="str">
        <f>VLOOKUP(Sheet1!E1898,Sheet2!$H$2:$J$300,3,FALSE)</f>
        <v>DEN</v>
      </c>
      <c r="AI1876" t="str">
        <f>VLOOKUP(Sheet1!F1898,Sheet2!$H$2:$J$300,3,FALSE)</f>
        <v>HOU</v>
      </c>
      <c r="AJ1876" t="str">
        <f>VLOOKUP(Sheet1!G1898,Sheet2!$H$2:$J$300,3,FALSE)</f>
        <v>UTA</v>
      </c>
      <c r="AK1876" t="str">
        <f>VLOOKUP(Sheet1!H1898,Sheet2!$H$2:$J$300,3,FALSE)</f>
        <v>ATL</v>
      </c>
      <c r="AL1876" t="str">
        <f>VLOOKUP(Sheet1!I1898,Sheet2!$H$2:$J$300,3,FALSE)</f>
        <v>PHO</v>
      </c>
      <c r="AM1876" t="str">
        <f>VLOOKUP(Sheet1!J1898,Sheet2!$H$2:$J$300,3,FALSE)</f>
        <v>PHI</v>
      </c>
      <c r="AN1876">
        <f si="291" t="shared"/>
        <v>2</v>
      </c>
      <c r="AO1876">
        <f si="292" t="shared"/>
        <v>1</v>
      </c>
      <c r="AP1876">
        <f si="293" t="shared"/>
        <v>2</v>
      </c>
      <c r="AQ1876">
        <f si="294" t="shared"/>
        <v>1</v>
      </c>
      <c r="AR1876">
        <f si="295" t="shared"/>
        <v>2</v>
      </c>
      <c r="AS1876">
        <f si="296" t="shared"/>
        <v>2</v>
      </c>
      <c r="AT1876">
        <f si="297" t="shared"/>
        <v>1</v>
      </c>
      <c r="AU1876">
        <f si="298" t="shared"/>
        <v>1</v>
      </c>
      <c r="AV1876">
        <f si="299" t="shared"/>
        <v>1</v>
      </c>
      <c r="AW1876">
        <f si="300" t="shared"/>
        <v>2</v>
      </c>
    </row>
    <row r="1877" spans="30:49" x14ac:dyDescent="0.25">
      <c r="AD1877">
        <v>1876</v>
      </c>
      <c r="AE1877" t="str">
        <f>VLOOKUP(Sheet1!B1899,Sheet2!$H$2:$J$300,3,FALSE)</f>
        <v>PHI</v>
      </c>
      <c r="AF1877" t="str">
        <f>VLOOKUP(Sheet1!C1899,Sheet2!$H$2:$J$300,3,FALSE)</f>
        <v>MIN</v>
      </c>
      <c r="AG1877" t="str">
        <f>VLOOKUP(Sheet1!D1899,Sheet2!$H$2:$J$300,3,FALSE)</f>
        <v>PHO</v>
      </c>
      <c r="AH1877" t="str">
        <f>VLOOKUP(Sheet1!E1899,Sheet2!$H$2:$J$300,3,FALSE)</f>
        <v>DEN</v>
      </c>
      <c r="AI1877" t="str">
        <f>VLOOKUP(Sheet1!F1899,Sheet2!$H$2:$J$300,3,FALSE)</f>
        <v>DEN</v>
      </c>
      <c r="AJ1877" t="str">
        <f>VLOOKUP(Sheet1!G1899,Sheet2!$H$2:$J$300,3,FALSE)</f>
        <v>HOU</v>
      </c>
      <c r="AK1877" t="str">
        <f>VLOOKUP(Sheet1!H1899,Sheet2!$H$2:$J$300,3,FALSE)</f>
        <v>HOU</v>
      </c>
      <c r="AL1877" t="str">
        <f>VLOOKUP(Sheet1!I1899,Sheet2!$H$2:$J$300,3,FALSE)</f>
        <v>ATL</v>
      </c>
      <c r="AM1877" t="str">
        <f>VLOOKUP(Sheet1!J1899,Sheet2!$H$2:$J$300,3,FALSE)</f>
        <v>SAC</v>
      </c>
      <c r="AN1877">
        <f si="291" t="shared"/>
        <v>1</v>
      </c>
      <c r="AO1877">
        <f si="292" t="shared"/>
        <v>1</v>
      </c>
      <c r="AP1877">
        <f si="293" t="shared"/>
        <v>1</v>
      </c>
      <c r="AQ1877">
        <f si="294" t="shared"/>
        <v>2</v>
      </c>
      <c r="AR1877">
        <f si="295" t="shared"/>
        <v>2</v>
      </c>
      <c r="AS1877">
        <f si="296" t="shared"/>
        <v>2</v>
      </c>
      <c r="AT1877">
        <f si="297" t="shared"/>
        <v>2</v>
      </c>
      <c r="AU1877">
        <f si="298" t="shared"/>
        <v>1</v>
      </c>
      <c r="AV1877">
        <f si="299" t="shared"/>
        <v>1</v>
      </c>
      <c r="AW1877">
        <f si="300" t="shared"/>
        <v>2</v>
      </c>
    </row>
    <row r="1878" spans="30:49" x14ac:dyDescent="0.25">
      <c r="AD1878">
        <v>1877</v>
      </c>
      <c r="AE1878" t="str">
        <f>VLOOKUP(Sheet1!B1900,Sheet2!$H$2:$J$300,3,FALSE)</f>
        <v>PHI</v>
      </c>
      <c r="AF1878" t="str">
        <f>VLOOKUP(Sheet1!C1900,Sheet2!$H$2:$J$300,3,FALSE)</f>
        <v>PHI</v>
      </c>
      <c r="AG1878" t="str">
        <f>VLOOKUP(Sheet1!D1900,Sheet2!$H$2:$J$300,3,FALSE)</f>
        <v>PHO</v>
      </c>
      <c r="AH1878" t="str">
        <f>VLOOKUP(Sheet1!E1900,Sheet2!$H$2:$J$300,3,FALSE)</f>
        <v>PHI</v>
      </c>
      <c r="AI1878" t="str">
        <f>VLOOKUP(Sheet1!F1900,Sheet2!$H$2:$J$300,3,FALSE)</f>
        <v>PHO</v>
      </c>
      <c r="AJ1878" t="str">
        <f>VLOOKUP(Sheet1!G1900,Sheet2!$H$2:$J$300,3,FALSE)</f>
        <v>UTA</v>
      </c>
      <c r="AK1878" t="str">
        <f>VLOOKUP(Sheet1!H1900,Sheet2!$H$2:$J$300,3,FALSE)</f>
        <v>PHO</v>
      </c>
      <c r="AL1878" t="str">
        <f>VLOOKUP(Sheet1!I1900,Sheet2!$H$2:$J$300,3,FALSE)</f>
        <v>DEN</v>
      </c>
      <c r="AM1878" t="str">
        <f>VLOOKUP(Sheet1!J1900,Sheet2!$H$2:$J$300,3,FALSE)</f>
        <v>PHI</v>
      </c>
      <c r="AN1878">
        <f si="291" t="shared"/>
        <v>4</v>
      </c>
      <c r="AO1878">
        <f si="292" t="shared"/>
        <v>4</v>
      </c>
      <c r="AP1878">
        <f si="293" t="shared"/>
        <v>3</v>
      </c>
      <c r="AQ1878">
        <f si="294" t="shared"/>
        <v>4</v>
      </c>
      <c r="AR1878">
        <f si="295" t="shared"/>
        <v>3</v>
      </c>
      <c r="AS1878">
        <f si="296" t="shared"/>
        <v>1</v>
      </c>
      <c r="AT1878">
        <f si="297" t="shared"/>
        <v>3</v>
      </c>
      <c r="AU1878">
        <f si="298" t="shared"/>
        <v>1</v>
      </c>
      <c r="AV1878">
        <f si="299" t="shared"/>
        <v>4</v>
      </c>
      <c r="AW1878">
        <f si="300" t="shared"/>
        <v>4</v>
      </c>
    </row>
    <row r="1879" spans="30:49" x14ac:dyDescent="0.25">
      <c r="AD1879">
        <v>1878</v>
      </c>
      <c r="AE1879" t="str">
        <f>VLOOKUP(Sheet1!B1901,Sheet2!$H$2:$J$300,3,FALSE)</f>
        <v>SAC</v>
      </c>
      <c r="AF1879" t="str">
        <f>VLOOKUP(Sheet1!C1901,Sheet2!$H$2:$J$300,3,FALSE)</f>
        <v>PHO</v>
      </c>
      <c r="AG1879" t="str">
        <f>VLOOKUP(Sheet1!D1901,Sheet2!$H$2:$J$300,3,FALSE)</f>
        <v>PHI</v>
      </c>
      <c r="AH1879" t="str">
        <f>VLOOKUP(Sheet1!E1901,Sheet2!$H$2:$J$300,3,FALSE)</f>
        <v>DEN</v>
      </c>
      <c r="AI1879" t="str">
        <f>VLOOKUP(Sheet1!F1901,Sheet2!$H$2:$J$300,3,FALSE)</f>
        <v>PHO</v>
      </c>
      <c r="AJ1879" t="str">
        <f>VLOOKUP(Sheet1!G1901,Sheet2!$H$2:$J$300,3,FALSE)</f>
        <v>UTA</v>
      </c>
      <c r="AK1879" t="str">
        <f>VLOOKUP(Sheet1!H1901,Sheet2!$H$2:$J$300,3,FALSE)</f>
        <v>ATL</v>
      </c>
      <c r="AL1879" t="str">
        <f>VLOOKUP(Sheet1!I1901,Sheet2!$H$2:$J$300,3,FALSE)</f>
        <v>PHO</v>
      </c>
      <c r="AM1879" t="str">
        <f>VLOOKUP(Sheet1!J1901,Sheet2!$H$2:$J$300,3,FALSE)</f>
        <v>PHI</v>
      </c>
      <c r="AN1879">
        <f si="291" t="shared"/>
        <v>1</v>
      </c>
      <c r="AO1879">
        <f si="292" t="shared"/>
        <v>3</v>
      </c>
      <c r="AP1879">
        <f si="293" t="shared"/>
        <v>2</v>
      </c>
      <c r="AQ1879">
        <f si="294" t="shared"/>
        <v>1</v>
      </c>
      <c r="AR1879">
        <f si="295" t="shared"/>
        <v>3</v>
      </c>
      <c r="AS1879">
        <f si="296" t="shared"/>
        <v>1</v>
      </c>
      <c r="AT1879">
        <f si="297" t="shared"/>
        <v>1</v>
      </c>
      <c r="AU1879">
        <f si="298" t="shared"/>
        <v>3</v>
      </c>
      <c r="AV1879">
        <f si="299" t="shared"/>
        <v>2</v>
      </c>
      <c r="AW1879">
        <f si="300" t="shared"/>
        <v>3</v>
      </c>
    </row>
    <row r="1880" spans="30:49" x14ac:dyDescent="0.25">
      <c r="AD1880">
        <v>1879</v>
      </c>
      <c r="AE1880" t="str">
        <f>VLOOKUP(Sheet1!B1902,Sheet2!$H$2:$J$300,3,FALSE)</f>
        <v>PHI</v>
      </c>
      <c r="AF1880" t="str">
        <f>VLOOKUP(Sheet1!C1902,Sheet2!$H$2:$J$300,3,FALSE)</f>
        <v>UTA</v>
      </c>
      <c r="AG1880" t="str">
        <f>VLOOKUP(Sheet1!D1902,Sheet2!$H$2:$J$300,3,FALSE)</f>
        <v>SAC</v>
      </c>
      <c r="AH1880" t="str">
        <f>VLOOKUP(Sheet1!E1902,Sheet2!$H$2:$J$300,3,FALSE)</f>
        <v>DEN</v>
      </c>
      <c r="AI1880" t="str">
        <f>VLOOKUP(Sheet1!F1902,Sheet2!$H$2:$J$300,3,FALSE)</f>
        <v>PHO</v>
      </c>
      <c r="AJ1880" t="str">
        <f>VLOOKUP(Sheet1!G1902,Sheet2!$H$2:$J$300,3,FALSE)</f>
        <v>HOU</v>
      </c>
      <c r="AK1880" t="str">
        <f>VLOOKUP(Sheet1!H1902,Sheet2!$H$2:$J$300,3,FALSE)</f>
        <v>ATL</v>
      </c>
      <c r="AL1880" t="str">
        <f>VLOOKUP(Sheet1!I1902,Sheet2!$H$2:$J$300,3,FALSE)</f>
        <v>DEN</v>
      </c>
      <c r="AM1880" t="str">
        <f>VLOOKUP(Sheet1!J1902,Sheet2!$H$2:$J$300,3,FALSE)</f>
        <v>MIN</v>
      </c>
      <c r="AN1880">
        <f si="291" t="shared"/>
        <v>1</v>
      </c>
      <c r="AO1880">
        <f si="292" t="shared"/>
        <v>1</v>
      </c>
      <c r="AP1880">
        <f si="293" t="shared"/>
        <v>1</v>
      </c>
      <c r="AQ1880">
        <f si="294" t="shared"/>
        <v>2</v>
      </c>
      <c r="AR1880">
        <f si="295" t="shared"/>
        <v>1</v>
      </c>
      <c r="AS1880">
        <f si="296" t="shared"/>
        <v>1</v>
      </c>
      <c r="AT1880">
        <f si="297" t="shared"/>
        <v>1</v>
      </c>
      <c r="AU1880">
        <f si="298" t="shared"/>
        <v>2</v>
      </c>
      <c r="AV1880">
        <f si="299" t="shared"/>
        <v>1</v>
      </c>
      <c r="AW1880">
        <f si="300" t="shared"/>
        <v>2</v>
      </c>
    </row>
    <row r="1881" spans="30:49" x14ac:dyDescent="0.25">
      <c r="AD1881">
        <v>1880</v>
      </c>
      <c r="AE1881" t="str">
        <f>VLOOKUP(Sheet1!B1903,Sheet2!$H$2:$J$300,3,FALSE)</f>
        <v>PHI</v>
      </c>
      <c r="AF1881" t="str">
        <f>VLOOKUP(Sheet1!C1903,Sheet2!$H$2:$J$300,3,FALSE)</f>
        <v>ATL</v>
      </c>
      <c r="AG1881" t="str">
        <f>VLOOKUP(Sheet1!D1903,Sheet2!$H$2:$J$300,3,FALSE)</f>
        <v>PHO</v>
      </c>
      <c r="AH1881" t="str">
        <f>VLOOKUP(Sheet1!E1903,Sheet2!$H$2:$J$300,3,FALSE)</f>
        <v>PHI</v>
      </c>
      <c r="AI1881" t="str">
        <f>VLOOKUP(Sheet1!F1903,Sheet2!$H$2:$J$300,3,FALSE)</f>
        <v>PHO</v>
      </c>
      <c r="AJ1881" t="str">
        <f>VLOOKUP(Sheet1!G1903,Sheet2!$H$2:$J$300,3,FALSE)</f>
        <v>HOU</v>
      </c>
      <c r="AK1881" t="str">
        <f>VLOOKUP(Sheet1!H1903,Sheet2!$H$2:$J$300,3,FALSE)</f>
        <v>HOU</v>
      </c>
      <c r="AL1881" t="str">
        <f>VLOOKUP(Sheet1!I1903,Sheet2!$H$2:$J$300,3,FALSE)</f>
        <v>DEN</v>
      </c>
      <c r="AM1881" t="str">
        <f>VLOOKUP(Sheet1!J1903,Sheet2!$H$2:$J$300,3,FALSE)</f>
        <v>PHO</v>
      </c>
      <c r="AN1881">
        <f si="291" t="shared"/>
        <v>2</v>
      </c>
      <c r="AO1881">
        <f si="292" t="shared"/>
        <v>1</v>
      </c>
      <c r="AP1881">
        <f si="293" t="shared"/>
        <v>3</v>
      </c>
      <c r="AQ1881">
        <f si="294" t="shared"/>
        <v>2</v>
      </c>
      <c r="AR1881">
        <f si="295" t="shared"/>
        <v>3</v>
      </c>
      <c r="AS1881">
        <f si="296" t="shared"/>
        <v>2</v>
      </c>
      <c r="AT1881">
        <f si="297" t="shared"/>
        <v>2</v>
      </c>
      <c r="AU1881">
        <f si="298" t="shared"/>
        <v>1</v>
      </c>
      <c r="AV1881">
        <f si="299" t="shared"/>
        <v>3</v>
      </c>
      <c r="AW1881">
        <f si="300" t="shared"/>
        <v>3</v>
      </c>
    </row>
    <row r="1882" spans="30:49" x14ac:dyDescent="0.25">
      <c r="AD1882">
        <v>1881</v>
      </c>
      <c r="AE1882" t="str">
        <f>VLOOKUP(Sheet1!B1904,Sheet2!$H$2:$J$300,3,FALSE)</f>
        <v>SAC</v>
      </c>
      <c r="AF1882" t="str">
        <f>VLOOKUP(Sheet1!C1904,Sheet2!$H$2:$J$300,3,FALSE)</f>
        <v>UTA</v>
      </c>
      <c r="AG1882" t="str">
        <f>VLOOKUP(Sheet1!D1904,Sheet2!$H$2:$J$300,3,FALSE)</f>
        <v>PHI</v>
      </c>
      <c r="AH1882" t="str">
        <f>VLOOKUP(Sheet1!E1904,Sheet2!$H$2:$J$300,3,FALSE)</f>
        <v>DEN</v>
      </c>
      <c r="AI1882" t="str">
        <f>VLOOKUP(Sheet1!F1904,Sheet2!$H$2:$J$300,3,FALSE)</f>
        <v>PHO</v>
      </c>
      <c r="AJ1882" t="str">
        <f>VLOOKUP(Sheet1!G1904,Sheet2!$H$2:$J$300,3,FALSE)</f>
        <v>HOU</v>
      </c>
      <c r="AK1882" t="str">
        <f>VLOOKUP(Sheet1!H1904,Sheet2!$H$2:$J$300,3,FALSE)</f>
        <v>HOU</v>
      </c>
      <c r="AL1882" t="str">
        <f>VLOOKUP(Sheet1!I1904,Sheet2!$H$2:$J$300,3,FALSE)</f>
        <v>PHO</v>
      </c>
      <c r="AM1882" t="str">
        <f>VLOOKUP(Sheet1!J1904,Sheet2!$H$2:$J$300,3,FALSE)</f>
        <v>MIN</v>
      </c>
      <c r="AN1882">
        <f si="291" t="shared"/>
        <v>1</v>
      </c>
      <c r="AO1882">
        <f si="292" t="shared"/>
        <v>1</v>
      </c>
      <c r="AP1882">
        <f si="293" t="shared"/>
        <v>1</v>
      </c>
      <c r="AQ1882">
        <f si="294" t="shared"/>
        <v>1</v>
      </c>
      <c r="AR1882">
        <f si="295" t="shared"/>
        <v>2</v>
      </c>
      <c r="AS1882">
        <f si="296" t="shared"/>
        <v>2</v>
      </c>
      <c r="AT1882">
        <f si="297" t="shared"/>
        <v>2</v>
      </c>
      <c r="AU1882">
        <f si="298" t="shared"/>
        <v>2</v>
      </c>
      <c r="AV1882">
        <f si="299" t="shared"/>
        <v>1</v>
      </c>
      <c r="AW1882">
        <f si="300" t="shared"/>
        <v>2</v>
      </c>
    </row>
    <row r="1883" spans="30:49" x14ac:dyDescent="0.25">
      <c r="AD1883">
        <v>1882</v>
      </c>
      <c r="AE1883" t="str">
        <f>VLOOKUP(Sheet1!B1905,Sheet2!$H$2:$J$300,3,FALSE)</f>
        <v>PHI</v>
      </c>
      <c r="AF1883" t="str">
        <f>VLOOKUP(Sheet1!C1905,Sheet2!$H$2:$J$300,3,FALSE)</f>
        <v>ATL</v>
      </c>
      <c r="AG1883" t="str">
        <f>VLOOKUP(Sheet1!D1905,Sheet2!$H$2:$J$300,3,FALSE)</f>
        <v>MIN</v>
      </c>
      <c r="AH1883" t="str">
        <f>VLOOKUP(Sheet1!E1905,Sheet2!$H$2:$J$300,3,FALSE)</f>
        <v>DEN</v>
      </c>
      <c r="AI1883" t="str">
        <f>VLOOKUP(Sheet1!F1905,Sheet2!$H$2:$J$300,3,FALSE)</f>
        <v>PHO</v>
      </c>
      <c r="AJ1883" t="str">
        <f>VLOOKUP(Sheet1!G1905,Sheet2!$H$2:$J$300,3,FALSE)</f>
        <v>HOU</v>
      </c>
      <c r="AK1883" t="str">
        <f>VLOOKUP(Sheet1!H1905,Sheet2!$H$2:$J$300,3,FALSE)</f>
        <v>PHO</v>
      </c>
      <c r="AL1883" t="str">
        <f>VLOOKUP(Sheet1!I1905,Sheet2!$H$2:$J$300,3,FALSE)</f>
        <v>UTA</v>
      </c>
      <c r="AM1883" t="str">
        <f>VLOOKUP(Sheet1!J1905,Sheet2!$H$2:$J$300,3,FALSE)</f>
        <v>MIN</v>
      </c>
      <c r="AN1883">
        <f si="291" t="shared"/>
        <v>1</v>
      </c>
      <c r="AO1883">
        <f si="292" t="shared"/>
        <v>1</v>
      </c>
      <c r="AP1883">
        <f si="293" t="shared"/>
        <v>2</v>
      </c>
      <c r="AQ1883">
        <f si="294" t="shared"/>
        <v>1</v>
      </c>
      <c r="AR1883">
        <f si="295" t="shared"/>
        <v>2</v>
      </c>
      <c r="AS1883">
        <f si="296" t="shared"/>
        <v>1</v>
      </c>
      <c r="AT1883">
        <f si="297" t="shared"/>
        <v>2</v>
      </c>
      <c r="AU1883">
        <f si="298" t="shared"/>
        <v>1</v>
      </c>
      <c r="AV1883">
        <f si="299" t="shared"/>
        <v>2</v>
      </c>
      <c r="AW1883">
        <f si="300" t="shared"/>
        <v>2</v>
      </c>
    </row>
    <row r="1884" spans="30:49" x14ac:dyDescent="0.25">
      <c r="AD1884">
        <v>1883</v>
      </c>
      <c r="AE1884" t="str">
        <f>VLOOKUP(Sheet1!B1906,Sheet2!$H$2:$J$300,3,FALSE)</f>
        <v>SAC</v>
      </c>
      <c r="AF1884" t="str">
        <f>VLOOKUP(Sheet1!C1906,Sheet2!$H$2:$J$300,3,FALSE)</f>
        <v>PHI</v>
      </c>
      <c r="AG1884" t="str">
        <f>VLOOKUP(Sheet1!D1906,Sheet2!$H$2:$J$300,3,FALSE)</f>
        <v>HOU</v>
      </c>
      <c r="AH1884" t="str">
        <f>VLOOKUP(Sheet1!E1906,Sheet2!$H$2:$J$300,3,FALSE)</f>
        <v>PHI</v>
      </c>
      <c r="AI1884" t="str">
        <f>VLOOKUP(Sheet1!F1906,Sheet2!$H$2:$J$300,3,FALSE)</f>
        <v>PHO</v>
      </c>
      <c r="AJ1884" t="str">
        <f>VLOOKUP(Sheet1!G1906,Sheet2!$H$2:$J$300,3,FALSE)</f>
        <v>PHI</v>
      </c>
      <c r="AK1884" t="str">
        <f>VLOOKUP(Sheet1!H1906,Sheet2!$H$2:$J$300,3,FALSE)</f>
        <v>PHO</v>
      </c>
      <c r="AL1884" t="str">
        <f>VLOOKUP(Sheet1!I1906,Sheet2!$H$2:$J$300,3,FALSE)</f>
        <v>PHO</v>
      </c>
      <c r="AM1884" t="str">
        <f>VLOOKUP(Sheet1!J1906,Sheet2!$H$2:$J$300,3,FALSE)</f>
        <v>PHO</v>
      </c>
      <c r="AN1884">
        <f si="291" t="shared"/>
        <v>1</v>
      </c>
      <c r="AO1884">
        <f si="292" t="shared"/>
        <v>3</v>
      </c>
      <c r="AP1884">
        <f si="293" t="shared"/>
        <v>1</v>
      </c>
      <c r="AQ1884">
        <f si="294" t="shared"/>
        <v>3</v>
      </c>
      <c r="AR1884">
        <f si="295" t="shared"/>
        <v>4</v>
      </c>
      <c r="AS1884">
        <f si="296" t="shared"/>
        <v>3</v>
      </c>
      <c r="AT1884">
        <f si="297" t="shared"/>
        <v>4</v>
      </c>
      <c r="AU1884">
        <f si="298" t="shared"/>
        <v>4</v>
      </c>
      <c r="AV1884">
        <f si="299" t="shared"/>
        <v>4</v>
      </c>
      <c r="AW1884">
        <f si="300" t="shared"/>
        <v>4</v>
      </c>
    </row>
    <row r="1885" spans="30:49" x14ac:dyDescent="0.25">
      <c r="AD1885">
        <v>1884</v>
      </c>
      <c r="AE1885" t="str">
        <f>VLOOKUP(Sheet1!B1907,Sheet2!$H$2:$J$300,3,FALSE)</f>
        <v>ATL</v>
      </c>
      <c r="AF1885" t="str">
        <f>VLOOKUP(Sheet1!C1907,Sheet2!$H$2:$J$300,3,FALSE)</f>
        <v>PHI</v>
      </c>
      <c r="AG1885" t="str">
        <f>VLOOKUP(Sheet1!D1907,Sheet2!$H$2:$J$300,3,FALSE)</f>
        <v>HOU</v>
      </c>
      <c r="AH1885" t="str">
        <f>VLOOKUP(Sheet1!E1907,Sheet2!$H$2:$J$300,3,FALSE)</f>
        <v>DEN</v>
      </c>
      <c r="AI1885" t="str">
        <f>VLOOKUP(Sheet1!F1907,Sheet2!$H$2:$J$300,3,FALSE)</f>
        <v>DEN</v>
      </c>
      <c r="AJ1885" t="str">
        <f>VLOOKUP(Sheet1!G1907,Sheet2!$H$2:$J$300,3,FALSE)</f>
        <v>PHO</v>
      </c>
      <c r="AK1885" t="str">
        <f>VLOOKUP(Sheet1!H1907,Sheet2!$H$2:$J$300,3,FALSE)</f>
        <v>ATL</v>
      </c>
      <c r="AL1885" t="str">
        <f>VLOOKUP(Sheet1!I1907,Sheet2!$H$2:$J$300,3,FALSE)</f>
        <v>DEN</v>
      </c>
      <c r="AM1885" t="str">
        <f>VLOOKUP(Sheet1!J1907,Sheet2!$H$2:$J$300,3,FALSE)</f>
        <v>UTA</v>
      </c>
      <c r="AN1885">
        <f si="291" t="shared"/>
        <v>2</v>
      </c>
      <c r="AO1885">
        <f si="292" t="shared"/>
        <v>1</v>
      </c>
      <c r="AP1885">
        <f si="293" t="shared"/>
        <v>1</v>
      </c>
      <c r="AQ1885">
        <f si="294" t="shared"/>
        <v>3</v>
      </c>
      <c r="AR1885">
        <f si="295" t="shared"/>
        <v>3</v>
      </c>
      <c r="AS1885">
        <f si="296" t="shared"/>
        <v>1</v>
      </c>
      <c r="AT1885">
        <f si="297" t="shared"/>
        <v>2</v>
      </c>
      <c r="AU1885">
        <f si="298" t="shared"/>
        <v>3</v>
      </c>
      <c r="AV1885">
        <f si="299" t="shared"/>
        <v>1</v>
      </c>
      <c r="AW1885">
        <f si="300" t="shared"/>
        <v>3</v>
      </c>
    </row>
    <row r="1886" spans="30:49" x14ac:dyDescent="0.25">
      <c r="AD1886">
        <v>1885</v>
      </c>
      <c r="AE1886" t="str">
        <f>VLOOKUP(Sheet1!B1908,Sheet2!$H$2:$J$300,3,FALSE)</f>
        <v>UTA</v>
      </c>
      <c r="AF1886" t="str">
        <f>VLOOKUP(Sheet1!C1908,Sheet2!$H$2:$J$300,3,FALSE)</f>
        <v>MIN</v>
      </c>
      <c r="AG1886" t="str">
        <f>VLOOKUP(Sheet1!D1908,Sheet2!$H$2:$J$300,3,FALSE)</f>
        <v>HOU</v>
      </c>
      <c r="AH1886" t="str">
        <f>VLOOKUP(Sheet1!E1908,Sheet2!$H$2:$J$300,3,FALSE)</f>
        <v>DEN</v>
      </c>
      <c r="AI1886" t="str">
        <f>VLOOKUP(Sheet1!F1908,Sheet2!$H$2:$J$300,3,FALSE)</f>
        <v>PHO</v>
      </c>
      <c r="AJ1886" t="str">
        <f>VLOOKUP(Sheet1!G1908,Sheet2!$H$2:$J$300,3,FALSE)</f>
        <v>PHI</v>
      </c>
      <c r="AK1886" t="str">
        <f>VLOOKUP(Sheet1!H1908,Sheet2!$H$2:$J$300,3,FALSE)</f>
        <v>ATL</v>
      </c>
      <c r="AL1886" t="str">
        <f>VLOOKUP(Sheet1!I1908,Sheet2!$H$2:$J$300,3,FALSE)</f>
        <v>DEN</v>
      </c>
      <c r="AM1886" t="str">
        <f>VLOOKUP(Sheet1!J1908,Sheet2!$H$2:$J$300,3,FALSE)</f>
        <v>MIN</v>
      </c>
      <c r="AN1886">
        <f si="291" t="shared"/>
        <v>1</v>
      </c>
      <c r="AO1886">
        <f si="292" t="shared"/>
        <v>2</v>
      </c>
      <c r="AP1886">
        <f si="293" t="shared"/>
        <v>1</v>
      </c>
      <c r="AQ1886">
        <f si="294" t="shared"/>
        <v>2</v>
      </c>
      <c r="AR1886">
        <f si="295" t="shared"/>
        <v>1</v>
      </c>
      <c r="AS1886">
        <f si="296" t="shared"/>
        <v>1</v>
      </c>
      <c r="AT1886">
        <f si="297" t="shared"/>
        <v>1</v>
      </c>
      <c r="AU1886">
        <f si="298" t="shared"/>
        <v>2</v>
      </c>
      <c r="AV1886">
        <f si="299" t="shared"/>
        <v>2</v>
      </c>
      <c r="AW1886">
        <f si="300" t="shared"/>
        <v>2</v>
      </c>
    </row>
    <row r="1887" spans="30:49" x14ac:dyDescent="0.25">
      <c r="AD1887">
        <v>1886</v>
      </c>
      <c r="AE1887" t="str">
        <f>VLOOKUP(Sheet1!B1909,Sheet2!$H$2:$J$300,3,FALSE)</f>
        <v>SAC</v>
      </c>
      <c r="AF1887" t="str">
        <f>VLOOKUP(Sheet1!C1909,Sheet2!$H$2:$J$300,3,FALSE)</f>
        <v>ATL</v>
      </c>
      <c r="AG1887" t="str">
        <f>VLOOKUP(Sheet1!D1909,Sheet2!$H$2:$J$300,3,FALSE)</f>
        <v>HOU</v>
      </c>
      <c r="AH1887" t="str">
        <f>VLOOKUP(Sheet1!E1909,Sheet2!$H$2:$J$300,3,FALSE)</f>
        <v>DEN</v>
      </c>
      <c r="AI1887" t="str">
        <f>VLOOKUP(Sheet1!F1909,Sheet2!$H$2:$J$300,3,FALSE)</f>
        <v>UTA</v>
      </c>
      <c r="AJ1887" t="str">
        <f>VLOOKUP(Sheet1!G1909,Sheet2!$H$2:$J$300,3,FALSE)</f>
        <v>UTA</v>
      </c>
      <c r="AK1887" t="str">
        <f>VLOOKUP(Sheet1!H1909,Sheet2!$H$2:$J$300,3,FALSE)</f>
        <v>PHO</v>
      </c>
      <c r="AL1887" t="str">
        <f>VLOOKUP(Sheet1!I1909,Sheet2!$H$2:$J$300,3,FALSE)</f>
        <v>DEN</v>
      </c>
      <c r="AM1887" t="str">
        <f>VLOOKUP(Sheet1!J1909,Sheet2!$H$2:$J$300,3,FALSE)</f>
        <v>UTA</v>
      </c>
      <c r="AN1887">
        <f si="291" t="shared"/>
        <v>1</v>
      </c>
      <c r="AO1887">
        <f si="292" t="shared"/>
        <v>1</v>
      </c>
      <c r="AP1887">
        <f si="293" t="shared"/>
        <v>1</v>
      </c>
      <c r="AQ1887">
        <f si="294" t="shared"/>
        <v>2</v>
      </c>
      <c r="AR1887">
        <f si="295" t="shared"/>
        <v>3</v>
      </c>
      <c r="AS1887">
        <f si="296" t="shared"/>
        <v>3</v>
      </c>
      <c r="AT1887">
        <f si="297" t="shared"/>
        <v>1</v>
      </c>
      <c r="AU1887">
        <f si="298" t="shared"/>
        <v>2</v>
      </c>
      <c r="AV1887">
        <f si="299" t="shared"/>
        <v>3</v>
      </c>
      <c r="AW1887">
        <f si="300" t="shared"/>
        <v>3</v>
      </c>
    </row>
    <row r="1888" spans="30:49" x14ac:dyDescent="0.25">
      <c r="AD1888">
        <v>1887</v>
      </c>
      <c r="AE1888" t="str">
        <f>VLOOKUP(Sheet1!B1910,Sheet2!$H$2:$J$300,3,FALSE)</f>
        <v>SAC</v>
      </c>
      <c r="AF1888" t="str">
        <f>VLOOKUP(Sheet1!C1910,Sheet2!$H$2:$J$300,3,FALSE)</f>
        <v>UTA</v>
      </c>
      <c r="AG1888" t="str">
        <f>VLOOKUP(Sheet1!D1910,Sheet2!$H$2:$J$300,3,FALSE)</f>
        <v>PHO</v>
      </c>
      <c r="AH1888" t="str">
        <f>VLOOKUP(Sheet1!E1910,Sheet2!$H$2:$J$300,3,FALSE)</f>
        <v>DEN</v>
      </c>
      <c r="AI1888" t="str">
        <f>VLOOKUP(Sheet1!F1910,Sheet2!$H$2:$J$300,3,FALSE)</f>
        <v>DEN</v>
      </c>
      <c r="AJ1888" t="str">
        <f>VLOOKUP(Sheet1!G1910,Sheet2!$H$2:$J$300,3,FALSE)</f>
        <v>SAC</v>
      </c>
      <c r="AK1888" t="str">
        <f>VLOOKUP(Sheet1!H1910,Sheet2!$H$2:$J$300,3,FALSE)</f>
        <v>ATL</v>
      </c>
      <c r="AL1888" t="str">
        <f>VLOOKUP(Sheet1!I1910,Sheet2!$H$2:$J$300,3,FALSE)</f>
        <v>DEN</v>
      </c>
      <c r="AM1888" t="str">
        <f>VLOOKUP(Sheet1!J1910,Sheet2!$H$2:$J$300,3,FALSE)</f>
        <v>MIN</v>
      </c>
      <c r="AN1888">
        <f si="291" t="shared"/>
        <v>2</v>
      </c>
      <c r="AO1888">
        <f si="292" t="shared"/>
        <v>1</v>
      </c>
      <c r="AP1888">
        <f si="293" t="shared"/>
        <v>1</v>
      </c>
      <c r="AQ1888">
        <f si="294" t="shared"/>
        <v>3</v>
      </c>
      <c r="AR1888">
        <f si="295" t="shared"/>
        <v>3</v>
      </c>
      <c r="AS1888">
        <f si="296" t="shared"/>
        <v>2</v>
      </c>
      <c r="AT1888">
        <f si="297" t="shared"/>
        <v>1</v>
      </c>
      <c r="AU1888">
        <f si="298" t="shared"/>
        <v>3</v>
      </c>
      <c r="AV1888">
        <f si="299" t="shared"/>
        <v>1</v>
      </c>
      <c r="AW1888">
        <f si="300" t="shared"/>
        <v>3</v>
      </c>
    </row>
    <row r="1889" spans="30:49" x14ac:dyDescent="0.25">
      <c r="AD1889">
        <v>1888</v>
      </c>
      <c r="AE1889" t="str">
        <f>VLOOKUP(Sheet1!B1911,Sheet2!$H$2:$J$300,3,FALSE)</f>
        <v>PHI</v>
      </c>
      <c r="AF1889" t="str">
        <f>VLOOKUP(Sheet1!C1911,Sheet2!$H$2:$J$300,3,FALSE)</f>
        <v>MIN</v>
      </c>
      <c r="AG1889" t="str">
        <f>VLOOKUP(Sheet1!D1911,Sheet2!$H$2:$J$300,3,FALSE)</f>
        <v>HOU</v>
      </c>
      <c r="AH1889" t="str">
        <f>VLOOKUP(Sheet1!E1911,Sheet2!$H$2:$J$300,3,FALSE)</f>
        <v>DEN</v>
      </c>
      <c r="AI1889" t="str">
        <f>VLOOKUP(Sheet1!F1911,Sheet2!$H$2:$J$300,3,FALSE)</f>
        <v>UTA</v>
      </c>
      <c r="AJ1889" t="str">
        <f>VLOOKUP(Sheet1!G1911,Sheet2!$H$2:$J$300,3,FALSE)</f>
        <v>HOU</v>
      </c>
      <c r="AK1889" t="str">
        <f>VLOOKUP(Sheet1!H1911,Sheet2!$H$2:$J$300,3,FALSE)</f>
        <v>SAC</v>
      </c>
      <c r="AL1889" t="str">
        <f>VLOOKUP(Sheet1!I1911,Sheet2!$H$2:$J$300,3,FALSE)</f>
        <v>PHO</v>
      </c>
      <c r="AM1889" t="str">
        <f>VLOOKUP(Sheet1!J1911,Sheet2!$H$2:$J$300,3,FALSE)</f>
        <v>PHO</v>
      </c>
      <c r="AN1889">
        <f si="291" t="shared"/>
        <v>1</v>
      </c>
      <c r="AO1889">
        <f si="292" t="shared"/>
        <v>1</v>
      </c>
      <c r="AP1889">
        <f si="293" t="shared"/>
        <v>2</v>
      </c>
      <c r="AQ1889">
        <f si="294" t="shared"/>
        <v>1</v>
      </c>
      <c r="AR1889">
        <f si="295" t="shared"/>
        <v>1</v>
      </c>
      <c r="AS1889">
        <f si="296" t="shared"/>
        <v>2</v>
      </c>
      <c r="AT1889">
        <f si="297" t="shared"/>
        <v>1</v>
      </c>
      <c r="AU1889">
        <f si="298" t="shared"/>
        <v>2</v>
      </c>
      <c r="AV1889">
        <f si="299" t="shared"/>
        <v>2</v>
      </c>
      <c r="AW1889">
        <f si="300" t="shared"/>
        <v>2</v>
      </c>
    </row>
    <row r="1890" spans="30:49" x14ac:dyDescent="0.25">
      <c r="AD1890">
        <v>1889</v>
      </c>
      <c r="AE1890" t="str">
        <f>VLOOKUP(Sheet1!B1912,Sheet2!$H$2:$J$300,3,FALSE)</f>
        <v>PHI</v>
      </c>
      <c r="AF1890" t="str">
        <f>VLOOKUP(Sheet1!C1912,Sheet2!$H$2:$J$300,3,FALSE)</f>
        <v>SAC</v>
      </c>
      <c r="AG1890" t="str">
        <f>VLOOKUP(Sheet1!D1912,Sheet2!$H$2:$J$300,3,FALSE)</f>
        <v>SAC</v>
      </c>
      <c r="AH1890" t="str">
        <f>VLOOKUP(Sheet1!E1912,Sheet2!$H$2:$J$300,3,FALSE)</f>
        <v>DEN</v>
      </c>
      <c r="AI1890" t="str">
        <f>VLOOKUP(Sheet1!F1912,Sheet2!$H$2:$J$300,3,FALSE)</f>
        <v>PHO</v>
      </c>
      <c r="AJ1890" t="str">
        <f>VLOOKUP(Sheet1!G1912,Sheet2!$H$2:$J$300,3,FALSE)</f>
        <v>ATL</v>
      </c>
      <c r="AK1890" t="str">
        <f>VLOOKUP(Sheet1!H1912,Sheet2!$H$2:$J$300,3,FALSE)</f>
        <v>HOU</v>
      </c>
      <c r="AL1890" t="str">
        <f>VLOOKUP(Sheet1!I1912,Sheet2!$H$2:$J$300,3,FALSE)</f>
        <v>DEN</v>
      </c>
      <c r="AM1890" t="str">
        <f>VLOOKUP(Sheet1!J1912,Sheet2!$H$2:$J$300,3,FALSE)</f>
        <v>UTA</v>
      </c>
      <c r="AN1890">
        <f si="291" t="shared"/>
        <v>1</v>
      </c>
      <c r="AO1890">
        <f si="292" t="shared"/>
        <v>2</v>
      </c>
      <c r="AP1890">
        <f si="293" t="shared"/>
        <v>2</v>
      </c>
      <c r="AQ1890">
        <f si="294" t="shared"/>
        <v>2</v>
      </c>
      <c r="AR1890">
        <f si="295" t="shared"/>
        <v>1</v>
      </c>
      <c r="AS1890">
        <f si="296" t="shared"/>
        <v>1</v>
      </c>
      <c r="AT1890">
        <f si="297" t="shared"/>
        <v>1</v>
      </c>
      <c r="AU1890">
        <f si="298" t="shared"/>
        <v>2</v>
      </c>
      <c r="AV1890">
        <f si="299" t="shared"/>
        <v>1</v>
      </c>
      <c r="AW1890">
        <f si="300" t="shared"/>
        <v>2</v>
      </c>
    </row>
    <row r="1891" spans="30:49" x14ac:dyDescent="0.25">
      <c r="AD1891">
        <v>1890</v>
      </c>
      <c r="AE1891" t="str">
        <f>VLOOKUP(Sheet1!B1913,Sheet2!$H$2:$J$300,3,FALSE)</f>
        <v>PHI</v>
      </c>
      <c r="AF1891" t="str">
        <f>VLOOKUP(Sheet1!C1913,Sheet2!$H$2:$J$300,3,FALSE)</f>
        <v>UTA</v>
      </c>
      <c r="AG1891" t="str">
        <f>VLOOKUP(Sheet1!D1913,Sheet2!$H$2:$J$300,3,FALSE)</f>
        <v>PHO</v>
      </c>
      <c r="AH1891" t="str">
        <f>VLOOKUP(Sheet1!E1913,Sheet2!$H$2:$J$300,3,FALSE)</f>
        <v>DEN</v>
      </c>
      <c r="AI1891" t="str">
        <f>VLOOKUP(Sheet1!F1913,Sheet2!$H$2:$J$300,3,FALSE)</f>
        <v>PHO</v>
      </c>
      <c r="AJ1891" t="str">
        <f>VLOOKUP(Sheet1!G1913,Sheet2!$H$2:$J$300,3,FALSE)</f>
        <v>HOU</v>
      </c>
      <c r="AK1891" t="str">
        <f>VLOOKUP(Sheet1!H1913,Sheet2!$H$2:$J$300,3,FALSE)</f>
        <v>SAC</v>
      </c>
      <c r="AL1891" t="str">
        <f>VLOOKUP(Sheet1!I1913,Sheet2!$H$2:$J$300,3,FALSE)</f>
        <v>DEN</v>
      </c>
      <c r="AM1891" t="str">
        <f>VLOOKUP(Sheet1!J1913,Sheet2!$H$2:$J$300,3,FALSE)</f>
        <v>UTA</v>
      </c>
      <c r="AN1891">
        <f si="291" t="shared"/>
        <v>1</v>
      </c>
      <c r="AO1891">
        <f si="292" t="shared"/>
        <v>2</v>
      </c>
      <c r="AP1891">
        <f si="293" t="shared"/>
        <v>2</v>
      </c>
      <c r="AQ1891">
        <f si="294" t="shared"/>
        <v>2</v>
      </c>
      <c r="AR1891">
        <f si="295" t="shared"/>
        <v>2</v>
      </c>
      <c r="AS1891">
        <f si="296" t="shared"/>
        <v>1</v>
      </c>
      <c r="AT1891">
        <f si="297" t="shared"/>
        <v>1</v>
      </c>
      <c r="AU1891">
        <f si="298" t="shared"/>
        <v>2</v>
      </c>
      <c r="AV1891">
        <f si="299" t="shared"/>
        <v>2</v>
      </c>
      <c r="AW1891">
        <f si="300" t="shared"/>
        <v>2</v>
      </c>
    </row>
    <row r="1892" spans="30:49" x14ac:dyDescent="0.25">
      <c r="AD1892">
        <v>1891</v>
      </c>
      <c r="AE1892" t="str">
        <f>VLOOKUP(Sheet1!B1914,Sheet2!$H$2:$J$300,3,FALSE)</f>
        <v>SAC</v>
      </c>
      <c r="AF1892" t="str">
        <f>VLOOKUP(Sheet1!C1914,Sheet2!$H$2:$J$300,3,FALSE)</f>
        <v>PHI</v>
      </c>
      <c r="AG1892" t="str">
        <f>VLOOKUP(Sheet1!D1914,Sheet2!$H$2:$J$300,3,FALSE)</f>
        <v>HOU</v>
      </c>
      <c r="AH1892" t="str">
        <f>VLOOKUP(Sheet1!E1914,Sheet2!$H$2:$J$300,3,FALSE)</f>
        <v>DEN</v>
      </c>
      <c r="AI1892" t="str">
        <f>VLOOKUP(Sheet1!F1914,Sheet2!$H$2:$J$300,3,FALSE)</f>
        <v>PHO</v>
      </c>
      <c r="AJ1892" t="str">
        <f>VLOOKUP(Sheet1!G1914,Sheet2!$H$2:$J$300,3,FALSE)</f>
        <v>PHI</v>
      </c>
      <c r="AK1892" t="str">
        <f>VLOOKUP(Sheet1!H1914,Sheet2!$H$2:$J$300,3,FALSE)</f>
        <v>SAC</v>
      </c>
      <c r="AL1892" t="str">
        <f>VLOOKUP(Sheet1!I1914,Sheet2!$H$2:$J$300,3,FALSE)</f>
        <v>DEN</v>
      </c>
      <c r="AM1892" t="str">
        <f>VLOOKUP(Sheet1!J1914,Sheet2!$H$2:$J$300,3,FALSE)</f>
        <v>UTA</v>
      </c>
      <c r="AN1892">
        <f si="291" t="shared"/>
        <v>2</v>
      </c>
      <c r="AO1892">
        <f si="292" t="shared"/>
        <v>2</v>
      </c>
      <c r="AP1892">
        <f si="293" t="shared"/>
        <v>1</v>
      </c>
      <c r="AQ1892">
        <f si="294" t="shared"/>
        <v>2</v>
      </c>
      <c r="AR1892">
        <f si="295" t="shared"/>
        <v>1</v>
      </c>
      <c r="AS1892">
        <f si="296" t="shared"/>
        <v>2</v>
      </c>
      <c r="AT1892">
        <f si="297" t="shared"/>
        <v>2</v>
      </c>
      <c r="AU1892">
        <f si="298" t="shared"/>
        <v>2</v>
      </c>
      <c r="AV1892">
        <f si="299" t="shared"/>
        <v>1</v>
      </c>
      <c r="AW1892">
        <f si="300" t="shared"/>
        <v>2</v>
      </c>
    </row>
    <row r="1893" spans="30:49" x14ac:dyDescent="0.25">
      <c r="AD1893">
        <v>1892</v>
      </c>
      <c r="AE1893" t="str">
        <f>VLOOKUP(Sheet1!B1915,Sheet2!$H$2:$J$300,3,FALSE)</f>
        <v>PHI</v>
      </c>
      <c r="AF1893" t="str">
        <f>VLOOKUP(Sheet1!C1915,Sheet2!$H$2:$J$300,3,FALSE)</f>
        <v>ATL</v>
      </c>
      <c r="AG1893" t="str">
        <f>VLOOKUP(Sheet1!D1915,Sheet2!$H$2:$J$300,3,FALSE)</f>
        <v>PHO</v>
      </c>
      <c r="AH1893" t="str">
        <f>VLOOKUP(Sheet1!E1915,Sheet2!$H$2:$J$300,3,FALSE)</f>
        <v>DEN</v>
      </c>
      <c r="AI1893" t="str">
        <f>VLOOKUP(Sheet1!F1915,Sheet2!$H$2:$J$300,3,FALSE)</f>
        <v>PHO</v>
      </c>
      <c r="AJ1893" t="str">
        <f>VLOOKUP(Sheet1!G1915,Sheet2!$H$2:$J$300,3,FALSE)</f>
        <v>PHO</v>
      </c>
      <c r="AK1893" t="str">
        <f>VLOOKUP(Sheet1!H1915,Sheet2!$H$2:$J$300,3,FALSE)</f>
        <v>SAC</v>
      </c>
      <c r="AL1893" t="str">
        <f>VLOOKUP(Sheet1!I1915,Sheet2!$H$2:$J$300,3,FALSE)</f>
        <v>PHO</v>
      </c>
      <c r="AM1893" t="str">
        <f>VLOOKUP(Sheet1!J1915,Sheet2!$H$2:$J$300,3,FALSE)</f>
        <v>MIN</v>
      </c>
      <c r="AN1893">
        <f si="291" t="shared"/>
        <v>1</v>
      </c>
      <c r="AO1893">
        <f si="292" t="shared"/>
        <v>1</v>
      </c>
      <c r="AP1893">
        <f si="293" t="shared"/>
        <v>4</v>
      </c>
      <c r="AQ1893">
        <f si="294" t="shared"/>
        <v>1</v>
      </c>
      <c r="AR1893">
        <f si="295" t="shared"/>
        <v>4</v>
      </c>
      <c r="AS1893">
        <f si="296" t="shared"/>
        <v>4</v>
      </c>
      <c r="AT1893">
        <f si="297" t="shared"/>
        <v>1</v>
      </c>
      <c r="AU1893">
        <f si="298" t="shared"/>
        <v>4</v>
      </c>
      <c r="AV1893">
        <f si="299" t="shared"/>
        <v>1</v>
      </c>
      <c r="AW1893">
        <f si="300" t="shared"/>
        <v>4</v>
      </c>
    </row>
    <row r="1894" spans="30:49" x14ac:dyDescent="0.25">
      <c r="AD1894">
        <v>1893</v>
      </c>
      <c r="AE1894" t="str">
        <f>VLOOKUP(Sheet1!B1916,Sheet2!$H$2:$J$300,3,FALSE)</f>
        <v>PHI</v>
      </c>
      <c r="AF1894" t="str">
        <f>VLOOKUP(Sheet1!C1916,Sheet2!$H$2:$J$300,3,FALSE)</f>
        <v>SAC</v>
      </c>
      <c r="AG1894" t="str">
        <f>VLOOKUP(Sheet1!D1916,Sheet2!$H$2:$J$300,3,FALSE)</f>
        <v>PHI</v>
      </c>
      <c r="AH1894" t="str">
        <f>VLOOKUP(Sheet1!E1916,Sheet2!$H$2:$J$300,3,FALSE)</f>
        <v>DEN</v>
      </c>
      <c r="AI1894" t="str">
        <f>VLOOKUP(Sheet1!F1916,Sheet2!$H$2:$J$300,3,FALSE)</f>
        <v>ATL</v>
      </c>
      <c r="AJ1894" t="str">
        <f>VLOOKUP(Sheet1!G1916,Sheet2!$H$2:$J$300,3,FALSE)</f>
        <v>HOU</v>
      </c>
      <c r="AK1894" t="str">
        <f>VLOOKUP(Sheet1!H1916,Sheet2!$H$2:$J$300,3,FALSE)</f>
        <v>HOU</v>
      </c>
      <c r="AL1894" t="str">
        <f>VLOOKUP(Sheet1!I1916,Sheet2!$H$2:$J$300,3,FALSE)</f>
        <v>ATL</v>
      </c>
      <c r="AM1894" t="str">
        <f>VLOOKUP(Sheet1!J1916,Sheet2!$H$2:$J$300,3,FALSE)</f>
        <v>PHO</v>
      </c>
      <c r="AN1894">
        <f si="291" t="shared"/>
        <v>2</v>
      </c>
      <c r="AO1894">
        <f si="292" t="shared"/>
        <v>1</v>
      </c>
      <c r="AP1894">
        <f si="293" t="shared"/>
        <v>2</v>
      </c>
      <c r="AQ1894">
        <f si="294" t="shared"/>
        <v>1</v>
      </c>
      <c r="AR1894">
        <f si="295" t="shared"/>
        <v>2</v>
      </c>
      <c r="AS1894">
        <f si="296" t="shared"/>
        <v>2</v>
      </c>
      <c r="AT1894">
        <f si="297" t="shared"/>
        <v>2</v>
      </c>
      <c r="AU1894">
        <f si="298" t="shared"/>
        <v>2</v>
      </c>
      <c r="AV1894">
        <f si="299" t="shared"/>
        <v>1</v>
      </c>
      <c r="AW1894">
        <f si="300" t="shared"/>
        <v>2</v>
      </c>
    </row>
    <row r="1895" spans="30:49" x14ac:dyDescent="0.25">
      <c r="AD1895">
        <v>1894</v>
      </c>
      <c r="AE1895" t="str">
        <f>VLOOKUP(Sheet1!B1917,Sheet2!$H$2:$J$300,3,FALSE)</f>
        <v>UTA</v>
      </c>
      <c r="AF1895" t="str">
        <f>VLOOKUP(Sheet1!C1917,Sheet2!$H$2:$J$300,3,FALSE)</f>
        <v>PHI</v>
      </c>
      <c r="AG1895" t="str">
        <f>VLOOKUP(Sheet1!D1917,Sheet2!$H$2:$J$300,3,FALSE)</f>
        <v>HOU</v>
      </c>
      <c r="AH1895" t="str">
        <f>VLOOKUP(Sheet1!E1917,Sheet2!$H$2:$J$300,3,FALSE)</f>
        <v>DEN</v>
      </c>
      <c r="AI1895" t="str">
        <f>VLOOKUP(Sheet1!F1917,Sheet2!$H$2:$J$300,3,FALSE)</f>
        <v>PHO</v>
      </c>
      <c r="AJ1895" t="str">
        <f>VLOOKUP(Sheet1!G1917,Sheet2!$H$2:$J$300,3,FALSE)</f>
        <v>UTA</v>
      </c>
      <c r="AK1895" t="str">
        <f>VLOOKUP(Sheet1!H1917,Sheet2!$H$2:$J$300,3,FALSE)</f>
        <v>HOU</v>
      </c>
      <c r="AL1895" t="str">
        <f>VLOOKUP(Sheet1!I1917,Sheet2!$H$2:$J$300,3,FALSE)</f>
        <v>SAC</v>
      </c>
      <c r="AM1895" t="str">
        <f>VLOOKUP(Sheet1!J1917,Sheet2!$H$2:$J$300,3,FALSE)</f>
        <v>PHO</v>
      </c>
      <c r="AN1895">
        <f si="291" t="shared"/>
        <v>2</v>
      </c>
      <c r="AO1895">
        <f si="292" t="shared"/>
        <v>1</v>
      </c>
      <c r="AP1895">
        <f si="293" t="shared"/>
        <v>2</v>
      </c>
      <c r="AQ1895">
        <f si="294" t="shared"/>
        <v>1</v>
      </c>
      <c r="AR1895">
        <f si="295" t="shared"/>
        <v>2</v>
      </c>
      <c r="AS1895">
        <f si="296" t="shared"/>
        <v>2</v>
      </c>
      <c r="AT1895">
        <f si="297" t="shared"/>
        <v>2</v>
      </c>
      <c r="AU1895">
        <f si="298" t="shared"/>
        <v>1</v>
      </c>
      <c r="AV1895">
        <f si="299" t="shared"/>
        <v>2</v>
      </c>
      <c r="AW1895">
        <f si="300" t="shared"/>
        <v>2</v>
      </c>
    </row>
    <row r="1896" spans="30:49" x14ac:dyDescent="0.25">
      <c r="AD1896">
        <v>1895</v>
      </c>
      <c r="AE1896" t="str">
        <f>VLOOKUP(Sheet1!B1918,Sheet2!$H$2:$J$300,3,FALSE)</f>
        <v>PHI</v>
      </c>
      <c r="AF1896" t="str">
        <f>VLOOKUP(Sheet1!C1918,Sheet2!$H$2:$J$300,3,FALSE)</f>
        <v>ATL</v>
      </c>
      <c r="AG1896" t="str">
        <f>VLOOKUP(Sheet1!D1918,Sheet2!$H$2:$J$300,3,FALSE)</f>
        <v>SAC</v>
      </c>
      <c r="AH1896" t="str">
        <f>VLOOKUP(Sheet1!E1918,Sheet2!$H$2:$J$300,3,FALSE)</f>
        <v>DEN</v>
      </c>
      <c r="AI1896" t="str">
        <f>VLOOKUP(Sheet1!F1918,Sheet2!$H$2:$J$300,3,FALSE)</f>
        <v>PHO</v>
      </c>
      <c r="AJ1896" t="str">
        <f>VLOOKUP(Sheet1!G1918,Sheet2!$H$2:$J$300,3,FALSE)</f>
        <v>MIN</v>
      </c>
      <c r="AK1896" t="str">
        <f>VLOOKUP(Sheet1!H1918,Sheet2!$H$2:$J$300,3,FALSE)</f>
        <v>PHO</v>
      </c>
      <c r="AL1896" t="str">
        <f>VLOOKUP(Sheet1!I1918,Sheet2!$H$2:$J$300,3,FALSE)</f>
        <v>DEN</v>
      </c>
      <c r="AM1896" t="str">
        <f>VLOOKUP(Sheet1!J1918,Sheet2!$H$2:$J$300,3,FALSE)</f>
        <v>MIN</v>
      </c>
      <c r="AN1896">
        <f si="291" t="shared"/>
        <v>1</v>
      </c>
      <c r="AO1896">
        <f si="292" t="shared"/>
        <v>1</v>
      </c>
      <c r="AP1896">
        <f si="293" t="shared"/>
        <v>1</v>
      </c>
      <c r="AQ1896">
        <f si="294" t="shared"/>
        <v>2</v>
      </c>
      <c r="AR1896">
        <f si="295" t="shared"/>
        <v>2</v>
      </c>
      <c r="AS1896">
        <f si="296" t="shared"/>
        <v>2</v>
      </c>
      <c r="AT1896">
        <f si="297" t="shared"/>
        <v>2</v>
      </c>
      <c r="AU1896">
        <f si="298" t="shared"/>
        <v>2</v>
      </c>
      <c r="AV1896">
        <f si="299" t="shared"/>
        <v>2</v>
      </c>
      <c r="AW1896">
        <f si="300" t="shared"/>
        <v>2</v>
      </c>
    </row>
    <row r="1897" spans="30:49" x14ac:dyDescent="0.25">
      <c r="AD1897">
        <v>1896</v>
      </c>
      <c r="AE1897" t="str">
        <f>VLOOKUP(Sheet1!B1919,Sheet2!$H$2:$J$300,3,FALSE)</f>
        <v>PHI</v>
      </c>
      <c r="AF1897" t="str">
        <f>VLOOKUP(Sheet1!C1919,Sheet2!$H$2:$J$300,3,FALSE)</f>
        <v>PHI</v>
      </c>
      <c r="AG1897" t="str">
        <f>VLOOKUP(Sheet1!D1919,Sheet2!$H$2:$J$300,3,FALSE)</f>
        <v>HOU</v>
      </c>
      <c r="AH1897" t="str">
        <f>VLOOKUP(Sheet1!E1919,Sheet2!$H$2:$J$300,3,FALSE)</f>
        <v>DEN</v>
      </c>
      <c r="AI1897" t="str">
        <f>VLOOKUP(Sheet1!F1919,Sheet2!$H$2:$J$300,3,FALSE)</f>
        <v>PHO</v>
      </c>
      <c r="AJ1897" t="str">
        <f>VLOOKUP(Sheet1!G1919,Sheet2!$H$2:$J$300,3,FALSE)</f>
        <v>PHI</v>
      </c>
      <c r="AK1897" t="str">
        <f>VLOOKUP(Sheet1!H1919,Sheet2!$H$2:$J$300,3,FALSE)</f>
        <v>PHO</v>
      </c>
      <c r="AL1897" t="str">
        <f>VLOOKUP(Sheet1!I1919,Sheet2!$H$2:$J$300,3,FALSE)</f>
        <v>MIN</v>
      </c>
      <c r="AM1897" t="str">
        <f>VLOOKUP(Sheet1!J1919,Sheet2!$H$2:$J$300,3,FALSE)</f>
        <v>UTA</v>
      </c>
      <c r="AN1897">
        <f si="291" t="shared"/>
        <v>3</v>
      </c>
      <c r="AO1897">
        <f si="292" t="shared"/>
        <v>3</v>
      </c>
      <c r="AP1897">
        <f si="293" t="shared"/>
        <v>1</v>
      </c>
      <c r="AQ1897">
        <f si="294" t="shared"/>
        <v>1</v>
      </c>
      <c r="AR1897">
        <f si="295" t="shared"/>
        <v>2</v>
      </c>
      <c r="AS1897">
        <f si="296" t="shared"/>
        <v>3</v>
      </c>
      <c r="AT1897">
        <f si="297" t="shared"/>
        <v>2</v>
      </c>
      <c r="AU1897">
        <f si="298" t="shared"/>
        <v>1</v>
      </c>
      <c r="AV1897">
        <f si="299" t="shared"/>
        <v>1</v>
      </c>
      <c r="AW1897">
        <f si="300" t="shared"/>
        <v>3</v>
      </c>
    </row>
    <row r="1898" spans="30:49" x14ac:dyDescent="0.25">
      <c r="AD1898">
        <v>1897</v>
      </c>
      <c r="AE1898" t="str">
        <f>VLOOKUP(Sheet1!B1920,Sheet2!$H$2:$J$300,3,FALSE)</f>
        <v>PHI</v>
      </c>
      <c r="AF1898" t="str">
        <f>VLOOKUP(Sheet1!C1920,Sheet2!$H$2:$J$300,3,FALSE)</f>
        <v>MIN</v>
      </c>
      <c r="AG1898" t="str">
        <f>VLOOKUP(Sheet1!D1920,Sheet2!$H$2:$J$300,3,FALSE)</f>
        <v>PHO</v>
      </c>
      <c r="AH1898" t="str">
        <f>VLOOKUP(Sheet1!E1920,Sheet2!$H$2:$J$300,3,FALSE)</f>
        <v>MIN</v>
      </c>
      <c r="AI1898" t="str">
        <f>VLOOKUP(Sheet1!F1920,Sheet2!$H$2:$J$300,3,FALSE)</f>
        <v>PHO</v>
      </c>
      <c r="AJ1898" t="str">
        <f>VLOOKUP(Sheet1!G1920,Sheet2!$H$2:$J$300,3,FALSE)</f>
        <v>UTA</v>
      </c>
      <c r="AK1898" t="str">
        <f>VLOOKUP(Sheet1!H1920,Sheet2!$H$2:$J$300,3,FALSE)</f>
        <v>DEN</v>
      </c>
      <c r="AL1898" t="str">
        <f>VLOOKUP(Sheet1!I1920,Sheet2!$H$2:$J$300,3,FALSE)</f>
        <v>HOU</v>
      </c>
      <c r="AM1898" t="str">
        <f>VLOOKUP(Sheet1!J1920,Sheet2!$H$2:$J$300,3,FALSE)</f>
        <v>UTA</v>
      </c>
      <c r="AN1898">
        <f ref="AN1898:AN1961" si="301" t="shared">COUNTIF($AE1898:$AM1898,AE1898)</f>
        <v>1</v>
      </c>
      <c r="AO1898">
        <f ref="AO1898:AO1961" si="302" t="shared">COUNTIF($AE1898:$AM1898,AF1898)</f>
        <v>2</v>
      </c>
      <c r="AP1898">
        <f ref="AP1898:AP1961" si="303" t="shared">COUNTIF($AE1898:$AM1898,AG1898)</f>
        <v>2</v>
      </c>
      <c r="AQ1898">
        <f ref="AQ1898:AQ1961" si="304" t="shared">COUNTIF($AE1898:$AM1898,AH1898)</f>
        <v>2</v>
      </c>
      <c r="AR1898">
        <f ref="AR1898:AR1961" si="305" t="shared">COUNTIF($AE1898:$AM1898,AI1898)</f>
        <v>2</v>
      </c>
      <c r="AS1898">
        <f ref="AS1898:AS1961" si="306" t="shared">COUNTIF($AE1898:$AM1898,AJ1898)</f>
        <v>2</v>
      </c>
      <c r="AT1898">
        <f ref="AT1898:AT1961" si="307" t="shared">COUNTIF($AE1898:$AM1898,AK1898)</f>
        <v>1</v>
      </c>
      <c r="AU1898">
        <f ref="AU1898:AU1961" si="308" t="shared">COUNTIF($AE1898:$AM1898,AL1898)</f>
        <v>1</v>
      </c>
      <c r="AV1898">
        <f ref="AV1898:AV1961" si="309" t="shared">COUNTIF($AE1898:$AM1898,AM1898)</f>
        <v>2</v>
      </c>
      <c r="AW1898">
        <f ref="AW1898:AW1961" si="310" t="shared">MAX(AN1898:AV1898)</f>
        <v>2</v>
      </c>
    </row>
    <row r="1899" spans="30:49" x14ac:dyDescent="0.25">
      <c r="AD1899">
        <v>1898</v>
      </c>
      <c r="AE1899" t="str">
        <f>VLOOKUP(Sheet1!B1921,Sheet2!$H$2:$J$300,3,FALSE)</f>
        <v>PHI</v>
      </c>
      <c r="AF1899" t="str">
        <f>VLOOKUP(Sheet1!C1921,Sheet2!$H$2:$J$300,3,FALSE)</f>
        <v>MIN</v>
      </c>
      <c r="AG1899" t="str">
        <f>VLOOKUP(Sheet1!D1921,Sheet2!$H$2:$J$300,3,FALSE)</f>
        <v>PHO</v>
      </c>
      <c r="AH1899" t="str">
        <f>VLOOKUP(Sheet1!E1921,Sheet2!$H$2:$J$300,3,FALSE)</f>
        <v>DEN</v>
      </c>
      <c r="AI1899" t="str">
        <f>VLOOKUP(Sheet1!F1921,Sheet2!$H$2:$J$300,3,FALSE)</f>
        <v>PHO</v>
      </c>
      <c r="AJ1899" t="str">
        <f>VLOOKUP(Sheet1!G1921,Sheet2!$H$2:$J$300,3,FALSE)</f>
        <v>MIN</v>
      </c>
      <c r="AK1899" t="str">
        <f>VLOOKUP(Sheet1!H1921,Sheet2!$H$2:$J$300,3,FALSE)</f>
        <v>ATL</v>
      </c>
      <c r="AL1899" t="str">
        <f>VLOOKUP(Sheet1!I1921,Sheet2!$H$2:$J$300,3,FALSE)</f>
        <v>PHO</v>
      </c>
      <c r="AM1899" t="str">
        <f>VLOOKUP(Sheet1!J1921,Sheet2!$H$2:$J$300,3,FALSE)</f>
        <v>PHI</v>
      </c>
      <c r="AN1899">
        <f si="301" t="shared"/>
        <v>2</v>
      </c>
      <c r="AO1899">
        <f si="302" t="shared"/>
        <v>2</v>
      </c>
      <c r="AP1899">
        <f si="303" t="shared"/>
        <v>3</v>
      </c>
      <c r="AQ1899">
        <f si="304" t="shared"/>
        <v>1</v>
      </c>
      <c r="AR1899">
        <f si="305" t="shared"/>
        <v>3</v>
      </c>
      <c r="AS1899">
        <f si="306" t="shared"/>
        <v>2</v>
      </c>
      <c r="AT1899">
        <f si="307" t="shared"/>
        <v>1</v>
      </c>
      <c r="AU1899">
        <f si="308" t="shared"/>
        <v>3</v>
      </c>
      <c r="AV1899">
        <f si="309" t="shared"/>
        <v>2</v>
      </c>
      <c r="AW1899">
        <f si="310" t="shared"/>
        <v>3</v>
      </c>
    </row>
    <row r="1900" spans="30:49" x14ac:dyDescent="0.25">
      <c r="AD1900">
        <v>1899</v>
      </c>
      <c r="AE1900" t="str">
        <f>VLOOKUP(Sheet1!B1922,Sheet2!$H$2:$J$300,3,FALSE)</f>
        <v>SAC</v>
      </c>
      <c r="AF1900" t="str">
        <f>VLOOKUP(Sheet1!C1922,Sheet2!$H$2:$J$300,3,FALSE)</f>
        <v>UTA</v>
      </c>
      <c r="AG1900" t="str">
        <f>VLOOKUP(Sheet1!D1922,Sheet2!$H$2:$J$300,3,FALSE)</f>
        <v>PHI</v>
      </c>
      <c r="AH1900" t="str">
        <f>VLOOKUP(Sheet1!E1922,Sheet2!$H$2:$J$300,3,FALSE)</f>
        <v>DEN</v>
      </c>
      <c r="AI1900" t="str">
        <f>VLOOKUP(Sheet1!F1922,Sheet2!$H$2:$J$300,3,FALSE)</f>
        <v>DEN</v>
      </c>
      <c r="AJ1900" t="str">
        <f>VLOOKUP(Sheet1!G1922,Sheet2!$H$2:$J$300,3,FALSE)</f>
        <v>MIN</v>
      </c>
      <c r="AK1900" t="str">
        <f>VLOOKUP(Sheet1!H1922,Sheet2!$H$2:$J$300,3,FALSE)</f>
        <v>HOU</v>
      </c>
      <c r="AL1900" t="str">
        <f>VLOOKUP(Sheet1!I1922,Sheet2!$H$2:$J$300,3,FALSE)</f>
        <v>PHO</v>
      </c>
      <c r="AM1900" t="str">
        <f>VLOOKUP(Sheet1!J1922,Sheet2!$H$2:$J$300,3,FALSE)</f>
        <v>UTA</v>
      </c>
      <c r="AN1900">
        <f si="301" t="shared"/>
        <v>1</v>
      </c>
      <c r="AO1900">
        <f si="302" t="shared"/>
        <v>2</v>
      </c>
      <c r="AP1900">
        <f si="303" t="shared"/>
        <v>1</v>
      </c>
      <c r="AQ1900">
        <f si="304" t="shared"/>
        <v>2</v>
      </c>
      <c r="AR1900">
        <f si="305" t="shared"/>
        <v>2</v>
      </c>
      <c r="AS1900">
        <f si="306" t="shared"/>
        <v>1</v>
      </c>
      <c r="AT1900">
        <f si="307" t="shared"/>
        <v>1</v>
      </c>
      <c r="AU1900">
        <f si="308" t="shared"/>
        <v>1</v>
      </c>
      <c r="AV1900">
        <f si="309" t="shared"/>
        <v>2</v>
      </c>
      <c r="AW1900">
        <f si="310" t="shared"/>
        <v>2</v>
      </c>
    </row>
    <row r="1901" spans="30:49" x14ac:dyDescent="0.25">
      <c r="AD1901">
        <v>1900</v>
      </c>
      <c r="AE1901" t="str">
        <f>VLOOKUP(Sheet1!B1923,Sheet2!$H$2:$J$300,3,FALSE)</f>
        <v>PHI</v>
      </c>
      <c r="AF1901" t="str">
        <f>VLOOKUP(Sheet1!C1923,Sheet2!$H$2:$J$300,3,FALSE)</f>
        <v>MIN</v>
      </c>
      <c r="AG1901" t="str">
        <f>VLOOKUP(Sheet1!D1923,Sheet2!$H$2:$J$300,3,FALSE)</f>
        <v>PHI</v>
      </c>
      <c r="AH1901" t="str">
        <f>VLOOKUP(Sheet1!E1923,Sheet2!$H$2:$J$300,3,FALSE)</f>
        <v>DEN</v>
      </c>
      <c r="AI1901" t="str">
        <f>VLOOKUP(Sheet1!F1923,Sheet2!$H$2:$J$300,3,FALSE)</f>
        <v>UTA</v>
      </c>
      <c r="AJ1901" t="str">
        <f>VLOOKUP(Sheet1!G1923,Sheet2!$H$2:$J$300,3,FALSE)</f>
        <v>ATL</v>
      </c>
      <c r="AK1901" t="str">
        <f>VLOOKUP(Sheet1!H1923,Sheet2!$H$2:$J$300,3,FALSE)</f>
        <v>HOU</v>
      </c>
      <c r="AL1901" t="str">
        <f>VLOOKUP(Sheet1!I1923,Sheet2!$H$2:$J$300,3,FALSE)</f>
        <v>MIN</v>
      </c>
      <c r="AM1901" t="str">
        <f>VLOOKUP(Sheet1!J1923,Sheet2!$H$2:$J$300,3,FALSE)</f>
        <v>MIN</v>
      </c>
      <c r="AN1901">
        <f si="301" t="shared"/>
        <v>2</v>
      </c>
      <c r="AO1901">
        <f si="302" t="shared"/>
        <v>3</v>
      </c>
      <c r="AP1901">
        <f si="303" t="shared"/>
        <v>2</v>
      </c>
      <c r="AQ1901">
        <f si="304" t="shared"/>
        <v>1</v>
      </c>
      <c r="AR1901">
        <f si="305" t="shared"/>
        <v>1</v>
      </c>
      <c r="AS1901">
        <f si="306" t="shared"/>
        <v>1</v>
      </c>
      <c r="AT1901">
        <f si="307" t="shared"/>
        <v>1</v>
      </c>
      <c r="AU1901">
        <f si="308" t="shared"/>
        <v>3</v>
      </c>
      <c r="AV1901">
        <f si="309" t="shared"/>
        <v>3</v>
      </c>
      <c r="AW1901">
        <f si="310" t="shared"/>
        <v>3</v>
      </c>
    </row>
    <row r="1902" spans="30:49" x14ac:dyDescent="0.25">
      <c r="AD1902">
        <v>1901</v>
      </c>
      <c r="AE1902" t="str">
        <f>VLOOKUP(Sheet1!B1924,Sheet2!$H$2:$J$300,3,FALSE)</f>
        <v>UTA</v>
      </c>
      <c r="AF1902" t="str">
        <f>VLOOKUP(Sheet1!C1924,Sheet2!$H$2:$J$300,3,FALSE)</f>
        <v>PHI</v>
      </c>
      <c r="AG1902" t="str">
        <f>VLOOKUP(Sheet1!D1924,Sheet2!$H$2:$J$300,3,FALSE)</f>
        <v>PHO</v>
      </c>
      <c r="AH1902" t="str">
        <f>VLOOKUP(Sheet1!E1924,Sheet2!$H$2:$J$300,3,FALSE)</f>
        <v>DEN</v>
      </c>
      <c r="AI1902" t="str">
        <f>VLOOKUP(Sheet1!F1924,Sheet2!$H$2:$J$300,3,FALSE)</f>
        <v>PHO</v>
      </c>
      <c r="AJ1902" t="str">
        <f>VLOOKUP(Sheet1!G1924,Sheet2!$H$2:$J$300,3,FALSE)</f>
        <v>UTA</v>
      </c>
      <c r="AK1902" t="str">
        <f>VLOOKUP(Sheet1!H1924,Sheet2!$H$2:$J$300,3,FALSE)</f>
        <v>HOU</v>
      </c>
      <c r="AL1902" t="str">
        <f>VLOOKUP(Sheet1!I1924,Sheet2!$H$2:$J$300,3,FALSE)</f>
        <v>PHO</v>
      </c>
      <c r="AM1902" t="str">
        <f>VLOOKUP(Sheet1!J1924,Sheet2!$H$2:$J$300,3,FALSE)</f>
        <v>PHI</v>
      </c>
      <c r="AN1902">
        <f si="301" t="shared"/>
        <v>2</v>
      </c>
      <c r="AO1902">
        <f si="302" t="shared"/>
        <v>2</v>
      </c>
      <c r="AP1902">
        <f si="303" t="shared"/>
        <v>3</v>
      </c>
      <c r="AQ1902">
        <f si="304" t="shared"/>
        <v>1</v>
      </c>
      <c r="AR1902">
        <f si="305" t="shared"/>
        <v>3</v>
      </c>
      <c r="AS1902">
        <f si="306" t="shared"/>
        <v>2</v>
      </c>
      <c r="AT1902">
        <f si="307" t="shared"/>
        <v>1</v>
      </c>
      <c r="AU1902">
        <f si="308" t="shared"/>
        <v>3</v>
      </c>
      <c r="AV1902">
        <f si="309" t="shared"/>
        <v>2</v>
      </c>
      <c r="AW1902">
        <f si="310" t="shared"/>
        <v>3</v>
      </c>
    </row>
    <row r="1903" spans="30:49" x14ac:dyDescent="0.25">
      <c r="AD1903">
        <v>1902</v>
      </c>
      <c r="AE1903" t="str">
        <f>VLOOKUP(Sheet1!B1925,Sheet2!$H$2:$J$300,3,FALSE)</f>
        <v>PHI</v>
      </c>
      <c r="AF1903" t="str">
        <f>VLOOKUP(Sheet1!C1925,Sheet2!$H$2:$J$300,3,FALSE)</f>
        <v>SAC</v>
      </c>
      <c r="AG1903" t="str">
        <f>VLOOKUP(Sheet1!D1925,Sheet2!$H$2:$J$300,3,FALSE)</f>
        <v>PHO</v>
      </c>
      <c r="AH1903" t="str">
        <f>VLOOKUP(Sheet1!E1925,Sheet2!$H$2:$J$300,3,FALSE)</f>
        <v>DEN</v>
      </c>
      <c r="AI1903" t="str">
        <f>VLOOKUP(Sheet1!F1925,Sheet2!$H$2:$J$300,3,FALSE)</f>
        <v>UTA</v>
      </c>
      <c r="AJ1903" t="str">
        <f>VLOOKUP(Sheet1!G1925,Sheet2!$H$2:$J$300,3,FALSE)</f>
        <v>PHO</v>
      </c>
      <c r="AK1903" t="str">
        <f>VLOOKUP(Sheet1!H1925,Sheet2!$H$2:$J$300,3,FALSE)</f>
        <v>PHO</v>
      </c>
      <c r="AL1903" t="str">
        <f>VLOOKUP(Sheet1!I1925,Sheet2!$H$2:$J$300,3,FALSE)</f>
        <v>DEN</v>
      </c>
      <c r="AM1903" t="str">
        <f>VLOOKUP(Sheet1!J1925,Sheet2!$H$2:$J$300,3,FALSE)</f>
        <v>UTA</v>
      </c>
      <c r="AN1903">
        <f si="301" t="shared"/>
        <v>1</v>
      </c>
      <c r="AO1903">
        <f si="302" t="shared"/>
        <v>1</v>
      </c>
      <c r="AP1903">
        <f si="303" t="shared"/>
        <v>3</v>
      </c>
      <c r="AQ1903">
        <f si="304" t="shared"/>
        <v>2</v>
      </c>
      <c r="AR1903">
        <f si="305" t="shared"/>
        <v>2</v>
      </c>
      <c r="AS1903">
        <f si="306" t="shared"/>
        <v>3</v>
      </c>
      <c r="AT1903">
        <f si="307" t="shared"/>
        <v>3</v>
      </c>
      <c r="AU1903">
        <f si="308" t="shared"/>
        <v>2</v>
      </c>
      <c r="AV1903">
        <f si="309" t="shared"/>
        <v>2</v>
      </c>
      <c r="AW1903">
        <f si="310" t="shared"/>
        <v>3</v>
      </c>
    </row>
    <row r="1904" spans="30:49" x14ac:dyDescent="0.25">
      <c r="AD1904">
        <v>1903</v>
      </c>
      <c r="AE1904" t="str">
        <f>VLOOKUP(Sheet1!B1926,Sheet2!$H$2:$J$300,3,FALSE)</f>
        <v>PHI</v>
      </c>
      <c r="AF1904" t="str">
        <f>VLOOKUP(Sheet1!C1926,Sheet2!$H$2:$J$300,3,FALSE)</f>
        <v>SAC</v>
      </c>
      <c r="AG1904" t="str">
        <f>VLOOKUP(Sheet1!D1926,Sheet2!$H$2:$J$300,3,FALSE)</f>
        <v>HOU</v>
      </c>
      <c r="AH1904" t="str">
        <f>VLOOKUP(Sheet1!E1926,Sheet2!$H$2:$J$300,3,FALSE)</f>
        <v>DEN</v>
      </c>
      <c r="AI1904" t="str">
        <f>VLOOKUP(Sheet1!F1926,Sheet2!$H$2:$J$300,3,FALSE)</f>
        <v>PHI</v>
      </c>
      <c r="AJ1904" t="str">
        <f>VLOOKUP(Sheet1!G1926,Sheet2!$H$2:$J$300,3,FALSE)</f>
        <v>HOU</v>
      </c>
      <c r="AK1904" t="str">
        <f>VLOOKUP(Sheet1!H1926,Sheet2!$H$2:$J$300,3,FALSE)</f>
        <v>PHO</v>
      </c>
      <c r="AL1904" t="str">
        <f>VLOOKUP(Sheet1!I1926,Sheet2!$H$2:$J$300,3,FALSE)</f>
        <v>DEN</v>
      </c>
      <c r="AM1904" t="str">
        <f>VLOOKUP(Sheet1!J1926,Sheet2!$H$2:$J$300,3,FALSE)</f>
        <v>ATL</v>
      </c>
      <c r="AN1904">
        <f si="301" t="shared"/>
        <v>2</v>
      </c>
      <c r="AO1904">
        <f si="302" t="shared"/>
        <v>1</v>
      </c>
      <c r="AP1904">
        <f si="303" t="shared"/>
        <v>2</v>
      </c>
      <c r="AQ1904">
        <f si="304" t="shared"/>
        <v>2</v>
      </c>
      <c r="AR1904">
        <f si="305" t="shared"/>
        <v>2</v>
      </c>
      <c r="AS1904">
        <f si="306" t="shared"/>
        <v>2</v>
      </c>
      <c r="AT1904">
        <f si="307" t="shared"/>
        <v>1</v>
      </c>
      <c r="AU1904">
        <f si="308" t="shared"/>
        <v>2</v>
      </c>
      <c r="AV1904">
        <f si="309" t="shared"/>
        <v>1</v>
      </c>
      <c r="AW1904">
        <f si="310" t="shared"/>
        <v>2</v>
      </c>
    </row>
    <row r="1905" spans="30:49" x14ac:dyDescent="0.25">
      <c r="AD1905">
        <v>1904</v>
      </c>
      <c r="AE1905" t="str">
        <f>VLOOKUP(Sheet1!B1927,Sheet2!$H$2:$J$300,3,FALSE)</f>
        <v>PHI</v>
      </c>
      <c r="AF1905" t="str">
        <f>VLOOKUP(Sheet1!C1927,Sheet2!$H$2:$J$300,3,FALSE)</f>
        <v>PHO</v>
      </c>
      <c r="AG1905" t="str">
        <f>VLOOKUP(Sheet1!D1927,Sheet2!$H$2:$J$300,3,FALSE)</f>
        <v>PHI</v>
      </c>
      <c r="AH1905" t="str">
        <f>VLOOKUP(Sheet1!E1927,Sheet2!$H$2:$J$300,3,FALSE)</f>
        <v>DEN</v>
      </c>
      <c r="AI1905" t="str">
        <f>VLOOKUP(Sheet1!F1927,Sheet2!$H$2:$J$300,3,FALSE)</f>
        <v>DEN</v>
      </c>
      <c r="AJ1905" t="str">
        <f>VLOOKUP(Sheet1!G1927,Sheet2!$H$2:$J$300,3,FALSE)</f>
        <v>PHO</v>
      </c>
      <c r="AK1905" t="str">
        <f>VLOOKUP(Sheet1!H1927,Sheet2!$H$2:$J$300,3,FALSE)</f>
        <v>DEN</v>
      </c>
      <c r="AL1905" t="str">
        <f>VLOOKUP(Sheet1!I1927,Sheet2!$H$2:$J$300,3,FALSE)</f>
        <v>DEN</v>
      </c>
      <c r="AM1905" t="str">
        <f>VLOOKUP(Sheet1!J1927,Sheet2!$H$2:$J$300,3,FALSE)</f>
        <v>DEN</v>
      </c>
      <c r="AN1905">
        <f si="301" t="shared"/>
        <v>2</v>
      </c>
      <c r="AO1905">
        <f si="302" t="shared"/>
        <v>2</v>
      </c>
      <c r="AP1905">
        <f si="303" t="shared"/>
        <v>2</v>
      </c>
      <c r="AQ1905">
        <f si="304" t="shared"/>
        <v>5</v>
      </c>
      <c r="AR1905">
        <f si="305" t="shared"/>
        <v>5</v>
      </c>
      <c r="AS1905">
        <f si="306" t="shared"/>
        <v>2</v>
      </c>
      <c r="AT1905">
        <f si="307" t="shared"/>
        <v>5</v>
      </c>
      <c r="AU1905">
        <f si="308" t="shared"/>
        <v>5</v>
      </c>
      <c r="AV1905">
        <f si="309" t="shared"/>
        <v>5</v>
      </c>
      <c r="AW1905">
        <f si="310" t="shared"/>
        <v>5</v>
      </c>
    </row>
    <row r="1906" spans="30:49" x14ac:dyDescent="0.25">
      <c r="AD1906">
        <v>1905</v>
      </c>
      <c r="AE1906" t="str">
        <f>VLOOKUP(Sheet1!B1928,Sheet2!$H$2:$J$300,3,FALSE)</f>
        <v>PHI</v>
      </c>
      <c r="AF1906" t="str">
        <f>VLOOKUP(Sheet1!C1928,Sheet2!$H$2:$J$300,3,FALSE)</f>
        <v>SAC</v>
      </c>
      <c r="AG1906" t="str">
        <f>VLOOKUP(Sheet1!D1928,Sheet2!$H$2:$J$300,3,FALSE)</f>
        <v>PHI</v>
      </c>
      <c r="AH1906" t="str">
        <f>VLOOKUP(Sheet1!E1928,Sheet2!$H$2:$J$300,3,FALSE)</f>
        <v>ATL</v>
      </c>
      <c r="AI1906" t="str">
        <f>VLOOKUP(Sheet1!F1928,Sheet2!$H$2:$J$300,3,FALSE)</f>
        <v>ATL</v>
      </c>
      <c r="AJ1906" t="str">
        <f>VLOOKUP(Sheet1!G1928,Sheet2!$H$2:$J$300,3,FALSE)</f>
        <v>HOU</v>
      </c>
      <c r="AK1906" t="str">
        <f>VLOOKUP(Sheet1!H1928,Sheet2!$H$2:$J$300,3,FALSE)</f>
        <v>ATL</v>
      </c>
      <c r="AL1906" t="str">
        <f>VLOOKUP(Sheet1!I1928,Sheet2!$H$2:$J$300,3,FALSE)</f>
        <v>PHO</v>
      </c>
      <c r="AM1906" t="str">
        <f>VLOOKUP(Sheet1!J1928,Sheet2!$H$2:$J$300,3,FALSE)</f>
        <v>UTA</v>
      </c>
      <c r="AN1906">
        <f si="301" t="shared"/>
        <v>2</v>
      </c>
      <c r="AO1906">
        <f si="302" t="shared"/>
        <v>1</v>
      </c>
      <c r="AP1906">
        <f si="303" t="shared"/>
        <v>2</v>
      </c>
      <c r="AQ1906">
        <f si="304" t="shared"/>
        <v>3</v>
      </c>
      <c r="AR1906">
        <f si="305" t="shared"/>
        <v>3</v>
      </c>
      <c r="AS1906">
        <f si="306" t="shared"/>
        <v>1</v>
      </c>
      <c r="AT1906">
        <f si="307" t="shared"/>
        <v>3</v>
      </c>
      <c r="AU1906">
        <f si="308" t="shared"/>
        <v>1</v>
      </c>
      <c r="AV1906">
        <f si="309" t="shared"/>
        <v>1</v>
      </c>
      <c r="AW1906">
        <f si="310" t="shared"/>
        <v>3</v>
      </c>
    </row>
    <row r="1907" spans="30:49" x14ac:dyDescent="0.25">
      <c r="AD1907">
        <v>1906</v>
      </c>
      <c r="AE1907" t="str">
        <f>VLOOKUP(Sheet1!B1929,Sheet2!$H$2:$J$300,3,FALSE)</f>
        <v>PHO</v>
      </c>
      <c r="AF1907" t="str">
        <f>VLOOKUP(Sheet1!C1929,Sheet2!$H$2:$J$300,3,FALSE)</f>
        <v>PHI</v>
      </c>
      <c r="AG1907" t="str">
        <f>VLOOKUP(Sheet1!D1929,Sheet2!$H$2:$J$300,3,FALSE)</f>
        <v>HOU</v>
      </c>
      <c r="AH1907" t="str">
        <f>VLOOKUP(Sheet1!E1929,Sheet2!$H$2:$J$300,3,FALSE)</f>
        <v>DEN</v>
      </c>
      <c r="AI1907" t="str">
        <f>VLOOKUP(Sheet1!F1929,Sheet2!$H$2:$J$300,3,FALSE)</f>
        <v>DEN</v>
      </c>
      <c r="AJ1907" t="str">
        <f>VLOOKUP(Sheet1!G1929,Sheet2!$H$2:$J$300,3,FALSE)</f>
        <v>PHO</v>
      </c>
      <c r="AK1907" t="str">
        <f>VLOOKUP(Sheet1!H1929,Sheet2!$H$2:$J$300,3,FALSE)</f>
        <v>HOU</v>
      </c>
      <c r="AL1907" t="str">
        <f>VLOOKUP(Sheet1!I1929,Sheet2!$H$2:$J$300,3,FALSE)</f>
        <v>DEN</v>
      </c>
      <c r="AM1907" t="str">
        <f>VLOOKUP(Sheet1!J1929,Sheet2!$H$2:$J$300,3,FALSE)</f>
        <v>UTA</v>
      </c>
      <c r="AN1907">
        <f si="301" t="shared"/>
        <v>2</v>
      </c>
      <c r="AO1907">
        <f si="302" t="shared"/>
        <v>1</v>
      </c>
      <c r="AP1907">
        <f si="303" t="shared"/>
        <v>2</v>
      </c>
      <c r="AQ1907">
        <f si="304" t="shared"/>
        <v>3</v>
      </c>
      <c r="AR1907">
        <f si="305" t="shared"/>
        <v>3</v>
      </c>
      <c r="AS1907">
        <f si="306" t="shared"/>
        <v>2</v>
      </c>
      <c r="AT1907">
        <f si="307" t="shared"/>
        <v>2</v>
      </c>
      <c r="AU1907">
        <f si="308" t="shared"/>
        <v>3</v>
      </c>
      <c r="AV1907">
        <f si="309" t="shared"/>
        <v>1</v>
      </c>
      <c r="AW1907">
        <f si="310" t="shared"/>
        <v>3</v>
      </c>
    </row>
    <row r="1908" spans="30:49" x14ac:dyDescent="0.25">
      <c r="AD1908">
        <v>1907</v>
      </c>
      <c r="AE1908" t="str">
        <f>VLOOKUP(Sheet1!B1930,Sheet2!$H$2:$J$300,3,FALSE)</f>
        <v>PHI</v>
      </c>
      <c r="AF1908" t="str">
        <f>VLOOKUP(Sheet1!C1930,Sheet2!$H$2:$J$300,3,FALSE)</f>
        <v>PHI</v>
      </c>
      <c r="AG1908" t="str">
        <f>VLOOKUP(Sheet1!D1930,Sheet2!$H$2:$J$300,3,FALSE)</f>
        <v>PHI</v>
      </c>
      <c r="AH1908" t="str">
        <f>VLOOKUP(Sheet1!E1930,Sheet2!$H$2:$J$300,3,FALSE)</f>
        <v>HOU</v>
      </c>
      <c r="AI1908" t="str">
        <f>VLOOKUP(Sheet1!F1930,Sheet2!$H$2:$J$300,3,FALSE)</f>
        <v>ATL</v>
      </c>
      <c r="AJ1908" t="str">
        <f>VLOOKUP(Sheet1!G1930,Sheet2!$H$2:$J$300,3,FALSE)</f>
        <v>PHI</v>
      </c>
      <c r="AK1908" t="str">
        <f>VLOOKUP(Sheet1!H1930,Sheet2!$H$2:$J$300,3,FALSE)</f>
        <v>HOU</v>
      </c>
      <c r="AL1908" t="str">
        <f>VLOOKUP(Sheet1!I1930,Sheet2!$H$2:$J$300,3,FALSE)</f>
        <v>ATL</v>
      </c>
      <c r="AM1908" t="str">
        <f>VLOOKUP(Sheet1!J1930,Sheet2!$H$2:$J$300,3,FALSE)</f>
        <v>MIN</v>
      </c>
      <c r="AN1908">
        <f si="301" t="shared"/>
        <v>4</v>
      </c>
      <c r="AO1908">
        <f si="302" t="shared"/>
        <v>4</v>
      </c>
      <c r="AP1908">
        <f si="303" t="shared"/>
        <v>4</v>
      </c>
      <c r="AQ1908">
        <f si="304" t="shared"/>
        <v>2</v>
      </c>
      <c r="AR1908">
        <f si="305" t="shared"/>
        <v>2</v>
      </c>
      <c r="AS1908">
        <f si="306" t="shared"/>
        <v>4</v>
      </c>
      <c r="AT1908">
        <f si="307" t="shared"/>
        <v>2</v>
      </c>
      <c r="AU1908">
        <f si="308" t="shared"/>
        <v>2</v>
      </c>
      <c r="AV1908">
        <f si="309" t="shared"/>
        <v>1</v>
      </c>
      <c r="AW1908">
        <f si="310" t="shared"/>
        <v>4</v>
      </c>
    </row>
    <row r="1909" spans="30:49" x14ac:dyDescent="0.25">
      <c r="AD1909">
        <v>1908</v>
      </c>
      <c r="AE1909" t="str">
        <f>VLOOKUP(Sheet1!B1931,Sheet2!$H$2:$J$300,3,FALSE)</f>
        <v>PHI</v>
      </c>
      <c r="AF1909" t="str">
        <f>VLOOKUP(Sheet1!C1931,Sheet2!$H$2:$J$300,3,FALSE)</f>
        <v>PHI</v>
      </c>
      <c r="AG1909" t="str">
        <f>VLOOKUP(Sheet1!D1931,Sheet2!$H$2:$J$300,3,FALSE)</f>
        <v>PHI</v>
      </c>
      <c r="AH1909" t="str">
        <f>VLOOKUP(Sheet1!E1931,Sheet2!$H$2:$J$300,3,FALSE)</f>
        <v>DEN</v>
      </c>
      <c r="AI1909" t="str">
        <f>VLOOKUP(Sheet1!F1931,Sheet2!$H$2:$J$300,3,FALSE)</f>
        <v>PHO</v>
      </c>
      <c r="AJ1909" t="str">
        <f>VLOOKUP(Sheet1!G1931,Sheet2!$H$2:$J$300,3,FALSE)</f>
        <v>HOU</v>
      </c>
      <c r="AK1909" t="str">
        <f>VLOOKUP(Sheet1!H1931,Sheet2!$H$2:$J$300,3,FALSE)</f>
        <v>ATL</v>
      </c>
      <c r="AL1909" t="str">
        <f>VLOOKUP(Sheet1!I1931,Sheet2!$H$2:$J$300,3,FALSE)</f>
        <v>DEN</v>
      </c>
      <c r="AM1909" t="str">
        <f>VLOOKUP(Sheet1!J1931,Sheet2!$H$2:$J$300,3,FALSE)</f>
        <v>MIN</v>
      </c>
      <c r="AN1909">
        <f si="301" t="shared"/>
        <v>3</v>
      </c>
      <c r="AO1909">
        <f si="302" t="shared"/>
        <v>3</v>
      </c>
      <c r="AP1909">
        <f si="303" t="shared"/>
        <v>3</v>
      </c>
      <c r="AQ1909">
        <f si="304" t="shared"/>
        <v>2</v>
      </c>
      <c r="AR1909">
        <f si="305" t="shared"/>
        <v>1</v>
      </c>
      <c r="AS1909">
        <f si="306" t="shared"/>
        <v>1</v>
      </c>
      <c r="AT1909">
        <f si="307" t="shared"/>
        <v>1</v>
      </c>
      <c r="AU1909">
        <f si="308" t="shared"/>
        <v>2</v>
      </c>
      <c r="AV1909">
        <f si="309" t="shared"/>
        <v>1</v>
      </c>
      <c r="AW1909">
        <f si="310" t="shared"/>
        <v>3</v>
      </c>
    </row>
    <row r="1910" spans="30:49" x14ac:dyDescent="0.25">
      <c r="AD1910">
        <v>1909</v>
      </c>
      <c r="AE1910" t="str">
        <f>VLOOKUP(Sheet1!B1932,Sheet2!$H$2:$J$300,3,FALSE)</f>
        <v>PHI</v>
      </c>
      <c r="AF1910" t="str">
        <f>VLOOKUP(Sheet1!C1932,Sheet2!$H$2:$J$300,3,FALSE)</f>
        <v>SAC</v>
      </c>
      <c r="AG1910" t="str">
        <f>VLOOKUP(Sheet1!D1932,Sheet2!$H$2:$J$300,3,FALSE)</f>
        <v>SAC</v>
      </c>
      <c r="AH1910" t="str">
        <f>VLOOKUP(Sheet1!E1932,Sheet2!$H$2:$J$300,3,FALSE)</f>
        <v>DEN</v>
      </c>
      <c r="AI1910" t="str">
        <f>VLOOKUP(Sheet1!F1932,Sheet2!$H$2:$J$300,3,FALSE)</f>
        <v>PHO</v>
      </c>
      <c r="AJ1910" t="str">
        <f>VLOOKUP(Sheet1!G1932,Sheet2!$H$2:$J$300,3,FALSE)</f>
        <v>MIN</v>
      </c>
      <c r="AK1910" t="str">
        <f>VLOOKUP(Sheet1!H1932,Sheet2!$H$2:$J$300,3,FALSE)</f>
        <v>ATL</v>
      </c>
      <c r="AL1910" t="str">
        <f>VLOOKUP(Sheet1!I1932,Sheet2!$H$2:$J$300,3,FALSE)</f>
        <v>DEN</v>
      </c>
      <c r="AM1910" t="str">
        <f>VLOOKUP(Sheet1!J1932,Sheet2!$H$2:$J$300,3,FALSE)</f>
        <v>MIN</v>
      </c>
      <c r="AN1910">
        <f si="301" t="shared"/>
        <v>1</v>
      </c>
      <c r="AO1910">
        <f si="302" t="shared"/>
        <v>2</v>
      </c>
      <c r="AP1910">
        <f si="303" t="shared"/>
        <v>2</v>
      </c>
      <c r="AQ1910">
        <f si="304" t="shared"/>
        <v>2</v>
      </c>
      <c r="AR1910">
        <f si="305" t="shared"/>
        <v>1</v>
      </c>
      <c r="AS1910">
        <f si="306" t="shared"/>
        <v>2</v>
      </c>
      <c r="AT1910">
        <f si="307" t="shared"/>
        <v>1</v>
      </c>
      <c r="AU1910">
        <f si="308" t="shared"/>
        <v>2</v>
      </c>
      <c r="AV1910">
        <f si="309" t="shared"/>
        <v>2</v>
      </c>
      <c r="AW1910">
        <f si="310" t="shared"/>
        <v>2</v>
      </c>
    </row>
    <row r="1911" spans="30:49" x14ac:dyDescent="0.25">
      <c r="AD1911">
        <v>1910</v>
      </c>
      <c r="AE1911" t="str">
        <f>VLOOKUP(Sheet1!B1933,Sheet2!$H$2:$J$300,3,FALSE)</f>
        <v>PHI</v>
      </c>
      <c r="AF1911" t="str">
        <f>VLOOKUP(Sheet1!C1933,Sheet2!$H$2:$J$300,3,FALSE)</f>
        <v>UTA</v>
      </c>
      <c r="AG1911" t="str">
        <f>VLOOKUP(Sheet1!D1933,Sheet2!$H$2:$J$300,3,FALSE)</f>
        <v>PHO</v>
      </c>
      <c r="AH1911" t="str">
        <f>VLOOKUP(Sheet1!E1933,Sheet2!$H$2:$J$300,3,FALSE)</f>
        <v>DEN</v>
      </c>
      <c r="AI1911" t="str">
        <f>VLOOKUP(Sheet1!F1933,Sheet2!$H$2:$J$300,3,FALSE)</f>
        <v>PHO</v>
      </c>
      <c r="AJ1911" t="str">
        <f>VLOOKUP(Sheet1!G1933,Sheet2!$H$2:$J$300,3,FALSE)</f>
        <v>PHO</v>
      </c>
      <c r="AK1911" t="str">
        <f>VLOOKUP(Sheet1!H1933,Sheet2!$H$2:$J$300,3,FALSE)</f>
        <v>PHO</v>
      </c>
      <c r="AL1911" t="str">
        <f>VLOOKUP(Sheet1!I1933,Sheet2!$H$2:$J$300,3,FALSE)</f>
        <v>MIN</v>
      </c>
      <c r="AM1911" t="str">
        <f>VLOOKUP(Sheet1!J1933,Sheet2!$H$2:$J$300,3,FALSE)</f>
        <v>MIN</v>
      </c>
      <c r="AN1911">
        <f si="301" t="shared"/>
        <v>1</v>
      </c>
      <c r="AO1911">
        <f si="302" t="shared"/>
        <v>1</v>
      </c>
      <c r="AP1911">
        <f si="303" t="shared"/>
        <v>4</v>
      </c>
      <c r="AQ1911">
        <f si="304" t="shared"/>
        <v>1</v>
      </c>
      <c r="AR1911">
        <f si="305" t="shared"/>
        <v>4</v>
      </c>
      <c r="AS1911">
        <f si="306" t="shared"/>
        <v>4</v>
      </c>
      <c r="AT1911">
        <f si="307" t="shared"/>
        <v>4</v>
      </c>
      <c r="AU1911">
        <f si="308" t="shared"/>
        <v>2</v>
      </c>
      <c r="AV1911">
        <f si="309" t="shared"/>
        <v>2</v>
      </c>
      <c r="AW1911">
        <f si="310" t="shared"/>
        <v>4</v>
      </c>
    </row>
    <row r="1912" spans="30:49" x14ac:dyDescent="0.25">
      <c r="AD1912">
        <v>1911</v>
      </c>
      <c r="AE1912" t="str">
        <f>VLOOKUP(Sheet1!B1934,Sheet2!$H$2:$J$300,3,FALSE)</f>
        <v>PHI</v>
      </c>
      <c r="AF1912" t="str">
        <f>VLOOKUP(Sheet1!C1934,Sheet2!$H$2:$J$300,3,FALSE)</f>
        <v>SAC</v>
      </c>
      <c r="AG1912" t="str">
        <f>VLOOKUP(Sheet1!D1934,Sheet2!$H$2:$J$300,3,FALSE)</f>
        <v>PHO</v>
      </c>
      <c r="AH1912" t="str">
        <f>VLOOKUP(Sheet1!E1934,Sheet2!$H$2:$J$300,3,FALSE)</f>
        <v>DEN</v>
      </c>
      <c r="AI1912" t="str">
        <f>VLOOKUP(Sheet1!F1934,Sheet2!$H$2:$J$300,3,FALSE)</f>
        <v>PHO</v>
      </c>
      <c r="AJ1912" t="str">
        <f>VLOOKUP(Sheet1!G1934,Sheet2!$H$2:$J$300,3,FALSE)</f>
        <v>UTA</v>
      </c>
      <c r="AK1912" t="str">
        <f>VLOOKUP(Sheet1!H1934,Sheet2!$H$2:$J$300,3,FALSE)</f>
        <v>MIN</v>
      </c>
      <c r="AL1912" t="str">
        <f>VLOOKUP(Sheet1!I1934,Sheet2!$H$2:$J$300,3,FALSE)</f>
        <v>MIN</v>
      </c>
      <c r="AM1912" t="str">
        <f>VLOOKUP(Sheet1!J1934,Sheet2!$H$2:$J$300,3,FALSE)</f>
        <v>MIN</v>
      </c>
      <c r="AN1912">
        <f si="301" t="shared"/>
        <v>1</v>
      </c>
      <c r="AO1912">
        <f si="302" t="shared"/>
        <v>1</v>
      </c>
      <c r="AP1912">
        <f si="303" t="shared"/>
        <v>2</v>
      </c>
      <c r="AQ1912">
        <f si="304" t="shared"/>
        <v>1</v>
      </c>
      <c r="AR1912">
        <f si="305" t="shared"/>
        <v>2</v>
      </c>
      <c r="AS1912">
        <f si="306" t="shared"/>
        <v>1</v>
      </c>
      <c r="AT1912">
        <f si="307" t="shared"/>
        <v>3</v>
      </c>
      <c r="AU1912">
        <f si="308" t="shared"/>
        <v>3</v>
      </c>
      <c r="AV1912">
        <f si="309" t="shared"/>
        <v>3</v>
      </c>
      <c r="AW1912">
        <f si="310" t="shared"/>
        <v>3</v>
      </c>
    </row>
    <row r="1913" spans="30:49" x14ac:dyDescent="0.25">
      <c r="AD1913">
        <v>1912</v>
      </c>
      <c r="AE1913" t="str">
        <f>VLOOKUP(Sheet1!B1935,Sheet2!$H$2:$J$300,3,FALSE)</f>
        <v>PHI</v>
      </c>
      <c r="AF1913" t="str">
        <f>VLOOKUP(Sheet1!C1935,Sheet2!$H$2:$J$300,3,FALSE)</f>
        <v>UTA</v>
      </c>
      <c r="AG1913" t="str">
        <f>VLOOKUP(Sheet1!D1935,Sheet2!$H$2:$J$300,3,FALSE)</f>
        <v>PHO</v>
      </c>
      <c r="AH1913" t="str">
        <f>VLOOKUP(Sheet1!E1935,Sheet2!$H$2:$J$300,3,FALSE)</f>
        <v>UTA</v>
      </c>
      <c r="AI1913" t="str">
        <f>VLOOKUP(Sheet1!F1935,Sheet2!$H$2:$J$300,3,FALSE)</f>
        <v>PHO</v>
      </c>
      <c r="AJ1913" t="str">
        <f>VLOOKUP(Sheet1!G1935,Sheet2!$H$2:$J$300,3,FALSE)</f>
        <v>PHO</v>
      </c>
      <c r="AK1913" t="str">
        <f>VLOOKUP(Sheet1!H1935,Sheet2!$H$2:$J$300,3,FALSE)</f>
        <v>PHO</v>
      </c>
      <c r="AL1913" t="str">
        <f>VLOOKUP(Sheet1!I1935,Sheet2!$H$2:$J$300,3,FALSE)</f>
        <v>DEN</v>
      </c>
      <c r="AM1913" t="str">
        <f>VLOOKUP(Sheet1!J1935,Sheet2!$H$2:$J$300,3,FALSE)</f>
        <v>UTA</v>
      </c>
      <c r="AN1913">
        <f si="301" t="shared"/>
        <v>1</v>
      </c>
      <c r="AO1913">
        <f si="302" t="shared"/>
        <v>3</v>
      </c>
      <c r="AP1913">
        <f si="303" t="shared"/>
        <v>4</v>
      </c>
      <c r="AQ1913">
        <f si="304" t="shared"/>
        <v>3</v>
      </c>
      <c r="AR1913">
        <f si="305" t="shared"/>
        <v>4</v>
      </c>
      <c r="AS1913">
        <f si="306" t="shared"/>
        <v>4</v>
      </c>
      <c r="AT1913">
        <f si="307" t="shared"/>
        <v>4</v>
      </c>
      <c r="AU1913">
        <f si="308" t="shared"/>
        <v>1</v>
      </c>
      <c r="AV1913">
        <f si="309" t="shared"/>
        <v>3</v>
      </c>
      <c r="AW1913">
        <f si="310" t="shared"/>
        <v>4</v>
      </c>
    </row>
    <row r="1914" spans="30:49" x14ac:dyDescent="0.25">
      <c r="AD1914">
        <v>1913</v>
      </c>
      <c r="AE1914" t="str">
        <f>VLOOKUP(Sheet1!B1936,Sheet2!$H$2:$J$300,3,FALSE)</f>
        <v>PHI</v>
      </c>
      <c r="AF1914" t="str">
        <f>VLOOKUP(Sheet1!C1936,Sheet2!$H$2:$J$300,3,FALSE)</f>
        <v>UTA</v>
      </c>
      <c r="AG1914" t="str">
        <f>VLOOKUP(Sheet1!D1936,Sheet2!$H$2:$J$300,3,FALSE)</f>
        <v>PHI</v>
      </c>
      <c r="AH1914" t="str">
        <f>VLOOKUP(Sheet1!E1936,Sheet2!$H$2:$J$300,3,FALSE)</f>
        <v>DEN</v>
      </c>
      <c r="AI1914" t="str">
        <f>VLOOKUP(Sheet1!F1936,Sheet2!$H$2:$J$300,3,FALSE)</f>
        <v>PHO</v>
      </c>
      <c r="AJ1914" t="str">
        <f>VLOOKUP(Sheet1!G1936,Sheet2!$H$2:$J$300,3,FALSE)</f>
        <v>ATL</v>
      </c>
      <c r="AK1914" t="str">
        <f>VLOOKUP(Sheet1!H1936,Sheet2!$H$2:$J$300,3,FALSE)</f>
        <v>DEN</v>
      </c>
      <c r="AL1914" t="str">
        <f>VLOOKUP(Sheet1!I1936,Sheet2!$H$2:$J$300,3,FALSE)</f>
        <v>DEN</v>
      </c>
      <c r="AM1914" t="str">
        <f>VLOOKUP(Sheet1!J1936,Sheet2!$H$2:$J$300,3,FALSE)</f>
        <v>PHI</v>
      </c>
      <c r="AN1914">
        <f si="301" t="shared"/>
        <v>3</v>
      </c>
      <c r="AO1914">
        <f si="302" t="shared"/>
        <v>1</v>
      </c>
      <c r="AP1914">
        <f si="303" t="shared"/>
        <v>3</v>
      </c>
      <c r="AQ1914">
        <f si="304" t="shared"/>
        <v>3</v>
      </c>
      <c r="AR1914">
        <f si="305" t="shared"/>
        <v>1</v>
      </c>
      <c r="AS1914">
        <f si="306" t="shared"/>
        <v>1</v>
      </c>
      <c r="AT1914">
        <f si="307" t="shared"/>
        <v>3</v>
      </c>
      <c r="AU1914">
        <f si="308" t="shared"/>
        <v>3</v>
      </c>
      <c r="AV1914">
        <f si="309" t="shared"/>
        <v>3</v>
      </c>
      <c r="AW1914">
        <f si="310" t="shared"/>
        <v>3</v>
      </c>
    </row>
    <row r="1915" spans="30:49" x14ac:dyDescent="0.25">
      <c r="AD1915">
        <v>1914</v>
      </c>
      <c r="AE1915" t="str">
        <f>VLOOKUP(Sheet1!B1937,Sheet2!$H$2:$J$300,3,FALSE)</f>
        <v>PHI</v>
      </c>
      <c r="AF1915" t="str">
        <f>VLOOKUP(Sheet1!C1937,Sheet2!$H$2:$J$300,3,FALSE)</f>
        <v>SAC</v>
      </c>
      <c r="AG1915" t="str">
        <f>VLOOKUP(Sheet1!D1937,Sheet2!$H$2:$J$300,3,FALSE)</f>
        <v>HOU</v>
      </c>
      <c r="AH1915" t="str">
        <f>VLOOKUP(Sheet1!E1937,Sheet2!$H$2:$J$300,3,FALSE)</f>
        <v>DEN</v>
      </c>
      <c r="AI1915" t="str">
        <f>VLOOKUP(Sheet1!F1937,Sheet2!$H$2:$J$300,3,FALSE)</f>
        <v>PHI</v>
      </c>
      <c r="AJ1915" t="str">
        <f>VLOOKUP(Sheet1!G1937,Sheet2!$H$2:$J$300,3,FALSE)</f>
        <v>UTA</v>
      </c>
      <c r="AK1915" t="str">
        <f>VLOOKUP(Sheet1!H1937,Sheet2!$H$2:$J$300,3,FALSE)</f>
        <v>MIN</v>
      </c>
      <c r="AL1915" t="str">
        <f>VLOOKUP(Sheet1!I1937,Sheet2!$H$2:$J$300,3,FALSE)</f>
        <v>MIN</v>
      </c>
      <c r="AM1915" t="str">
        <f>VLOOKUP(Sheet1!J1937,Sheet2!$H$2:$J$300,3,FALSE)</f>
        <v>UTA</v>
      </c>
      <c r="AN1915">
        <f si="301" t="shared"/>
        <v>2</v>
      </c>
      <c r="AO1915">
        <f si="302" t="shared"/>
        <v>1</v>
      </c>
      <c r="AP1915">
        <f si="303" t="shared"/>
        <v>1</v>
      </c>
      <c r="AQ1915">
        <f si="304" t="shared"/>
        <v>1</v>
      </c>
      <c r="AR1915">
        <f si="305" t="shared"/>
        <v>2</v>
      </c>
      <c r="AS1915">
        <f si="306" t="shared"/>
        <v>2</v>
      </c>
      <c r="AT1915">
        <f si="307" t="shared"/>
        <v>2</v>
      </c>
      <c r="AU1915">
        <f si="308" t="shared"/>
        <v>2</v>
      </c>
      <c r="AV1915">
        <f si="309" t="shared"/>
        <v>2</v>
      </c>
      <c r="AW1915">
        <f si="310" t="shared"/>
        <v>2</v>
      </c>
    </row>
    <row r="1916" spans="30:49" x14ac:dyDescent="0.25">
      <c r="AD1916">
        <v>1915</v>
      </c>
      <c r="AE1916" t="str">
        <f>VLOOKUP(Sheet1!B1938,Sheet2!$H$2:$J$300,3,FALSE)</f>
        <v>PHI</v>
      </c>
      <c r="AF1916" t="str">
        <f>VLOOKUP(Sheet1!C1938,Sheet2!$H$2:$J$300,3,FALSE)</f>
        <v>UTA</v>
      </c>
      <c r="AG1916" t="str">
        <f>VLOOKUP(Sheet1!D1938,Sheet2!$H$2:$J$300,3,FALSE)</f>
        <v>PHI</v>
      </c>
      <c r="AH1916" t="str">
        <f>VLOOKUP(Sheet1!E1938,Sheet2!$H$2:$J$300,3,FALSE)</f>
        <v>DEN</v>
      </c>
      <c r="AI1916" t="str">
        <f>VLOOKUP(Sheet1!F1938,Sheet2!$H$2:$J$300,3,FALSE)</f>
        <v>PHO</v>
      </c>
      <c r="AJ1916" t="str">
        <f>VLOOKUP(Sheet1!G1938,Sheet2!$H$2:$J$300,3,FALSE)</f>
        <v>PHO</v>
      </c>
      <c r="AK1916" t="str">
        <f>VLOOKUP(Sheet1!H1938,Sheet2!$H$2:$J$300,3,FALSE)</f>
        <v>UTA</v>
      </c>
      <c r="AL1916" t="str">
        <f>VLOOKUP(Sheet1!I1938,Sheet2!$H$2:$J$300,3,FALSE)</f>
        <v>DEN</v>
      </c>
      <c r="AM1916" t="str">
        <f>VLOOKUP(Sheet1!J1938,Sheet2!$H$2:$J$300,3,FALSE)</f>
        <v>MIN</v>
      </c>
      <c r="AN1916">
        <f si="301" t="shared"/>
        <v>2</v>
      </c>
      <c r="AO1916">
        <f si="302" t="shared"/>
        <v>2</v>
      </c>
      <c r="AP1916">
        <f si="303" t="shared"/>
        <v>2</v>
      </c>
      <c r="AQ1916">
        <f si="304" t="shared"/>
        <v>2</v>
      </c>
      <c r="AR1916">
        <f si="305" t="shared"/>
        <v>2</v>
      </c>
      <c r="AS1916">
        <f si="306" t="shared"/>
        <v>2</v>
      </c>
      <c r="AT1916">
        <f si="307" t="shared"/>
        <v>2</v>
      </c>
      <c r="AU1916">
        <f si="308" t="shared"/>
        <v>2</v>
      </c>
      <c r="AV1916">
        <f si="309" t="shared"/>
        <v>1</v>
      </c>
      <c r="AW1916">
        <f si="310" t="shared"/>
        <v>2</v>
      </c>
    </row>
    <row r="1917" spans="30:49" x14ac:dyDescent="0.25">
      <c r="AD1917">
        <v>1916</v>
      </c>
      <c r="AE1917" t="str">
        <f>VLOOKUP(Sheet1!B1939,Sheet2!$H$2:$J$300,3,FALSE)</f>
        <v>SAC</v>
      </c>
      <c r="AF1917" t="str">
        <f>VLOOKUP(Sheet1!C1939,Sheet2!$H$2:$J$300,3,FALSE)</f>
        <v>MIN</v>
      </c>
      <c r="AG1917" t="str">
        <f>VLOOKUP(Sheet1!D1939,Sheet2!$H$2:$J$300,3,FALSE)</f>
        <v>PHO</v>
      </c>
      <c r="AH1917" t="str">
        <f>VLOOKUP(Sheet1!E1939,Sheet2!$H$2:$J$300,3,FALSE)</f>
        <v>PHI</v>
      </c>
      <c r="AI1917" t="str">
        <f>VLOOKUP(Sheet1!F1939,Sheet2!$H$2:$J$300,3,FALSE)</f>
        <v>ATL</v>
      </c>
      <c r="AJ1917" t="str">
        <f>VLOOKUP(Sheet1!G1939,Sheet2!$H$2:$J$300,3,FALSE)</f>
        <v>UTA</v>
      </c>
      <c r="AK1917" t="str">
        <f>VLOOKUP(Sheet1!H1939,Sheet2!$H$2:$J$300,3,FALSE)</f>
        <v>HOU</v>
      </c>
      <c r="AL1917" t="str">
        <f>VLOOKUP(Sheet1!I1939,Sheet2!$H$2:$J$300,3,FALSE)</f>
        <v>DEN</v>
      </c>
      <c r="AM1917" t="str">
        <f>VLOOKUP(Sheet1!J1939,Sheet2!$H$2:$J$300,3,FALSE)</f>
        <v>UTA</v>
      </c>
      <c r="AN1917">
        <f si="301" t="shared"/>
        <v>1</v>
      </c>
      <c r="AO1917">
        <f si="302" t="shared"/>
        <v>1</v>
      </c>
      <c r="AP1917">
        <f si="303" t="shared"/>
        <v>1</v>
      </c>
      <c r="AQ1917">
        <f si="304" t="shared"/>
        <v>1</v>
      </c>
      <c r="AR1917">
        <f si="305" t="shared"/>
        <v>1</v>
      </c>
      <c r="AS1917">
        <f si="306" t="shared"/>
        <v>2</v>
      </c>
      <c r="AT1917">
        <f si="307" t="shared"/>
        <v>1</v>
      </c>
      <c r="AU1917">
        <f si="308" t="shared"/>
        <v>1</v>
      </c>
      <c r="AV1917">
        <f si="309" t="shared"/>
        <v>2</v>
      </c>
      <c r="AW1917">
        <f si="310" t="shared"/>
        <v>2</v>
      </c>
    </row>
    <row r="1918" spans="30:49" x14ac:dyDescent="0.25">
      <c r="AD1918">
        <v>1917</v>
      </c>
      <c r="AE1918" t="str">
        <f>VLOOKUP(Sheet1!B1940,Sheet2!$H$2:$J$300,3,FALSE)</f>
        <v>PHI</v>
      </c>
      <c r="AF1918" t="str">
        <f>VLOOKUP(Sheet1!C1940,Sheet2!$H$2:$J$300,3,FALSE)</f>
        <v>PHI</v>
      </c>
      <c r="AG1918" t="str">
        <f>VLOOKUP(Sheet1!D1940,Sheet2!$H$2:$J$300,3,FALSE)</f>
        <v>SAC</v>
      </c>
      <c r="AH1918" t="str">
        <f>VLOOKUP(Sheet1!E1940,Sheet2!$H$2:$J$300,3,FALSE)</f>
        <v>DEN</v>
      </c>
      <c r="AI1918" t="str">
        <f>VLOOKUP(Sheet1!F1940,Sheet2!$H$2:$J$300,3,FALSE)</f>
        <v>PHO</v>
      </c>
      <c r="AJ1918" t="str">
        <f>VLOOKUP(Sheet1!G1940,Sheet2!$H$2:$J$300,3,FALSE)</f>
        <v>ATL</v>
      </c>
      <c r="AK1918" t="str">
        <f>VLOOKUP(Sheet1!H1940,Sheet2!$H$2:$J$300,3,FALSE)</f>
        <v>HOU</v>
      </c>
      <c r="AL1918" t="str">
        <f>VLOOKUP(Sheet1!I1940,Sheet2!$H$2:$J$300,3,FALSE)</f>
        <v>PHO</v>
      </c>
      <c r="AM1918" t="str">
        <f>VLOOKUP(Sheet1!J1940,Sheet2!$H$2:$J$300,3,FALSE)</f>
        <v>DEN</v>
      </c>
      <c r="AN1918">
        <f si="301" t="shared"/>
        <v>2</v>
      </c>
      <c r="AO1918">
        <f si="302" t="shared"/>
        <v>2</v>
      </c>
      <c r="AP1918">
        <f si="303" t="shared"/>
        <v>1</v>
      </c>
      <c r="AQ1918">
        <f si="304" t="shared"/>
        <v>2</v>
      </c>
      <c r="AR1918">
        <f si="305" t="shared"/>
        <v>2</v>
      </c>
      <c r="AS1918">
        <f si="306" t="shared"/>
        <v>1</v>
      </c>
      <c r="AT1918">
        <f si="307" t="shared"/>
        <v>1</v>
      </c>
      <c r="AU1918">
        <f si="308" t="shared"/>
        <v>2</v>
      </c>
      <c r="AV1918">
        <f si="309" t="shared"/>
        <v>2</v>
      </c>
      <c r="AW1918">
        <f si="310" t="shared"/>
        <v>2</v>
      </c>
    </row>
    <row r="1919" spans="30:49" x14ac:dyDescent="0.25">
      <c r="AD1919">
        <v>1918</v>
      </c>
      <c r="AE1919" t="str">
        <f>VLOOKUP(Sheet1!B1941,Sheet2!$H$2:$J$300,3,FALSE)</f>
        <v>PHI</v>
      </c>
      <c r="AF1919" t="str">
        <f>VLOOKUP(Sheet1!C1941,Sheet2!$H$2:$J$300,3,FALSE)</f>
        <v>SAC</v>
      </c>
      <c r="AG1919" t="str">
        <f>VLOOKUP(Sheet1!D1941,Sheet2!$H$2:$J$300,3,FALSE)</f>
        <v>SAC</v>
      </c>
      <c r="AH1919" t="str">
        <f>VLOOKUP(Sheet1!E1941,Sheet2!$H$2:$J$300,3,FALSE)</f>
        <v>DEN</v>
      </c>
      <c r="AI1919" t="str">
        <f>VLOOKUP(Sheet1!F1941,Sheet2!$H$2:$J$300,3,FALSE)</f>
        <v>PHO</v>
      </c>
      <c r="AJ1919" t="str">
        <f>VLOOKUP(Sheet1!G1941,Sheet2!$H$2:$J$300,3,FALSE)</f>
        <v>PHI</v>
      </c>
      <c r="AK1919" t="str">
        <f>VLOOKUP(Sheet1!H1941,Sheet2!$H$2:$J$300,3,FALSE)</f>
        <v>ATL</v>
      </c>
      <c r="AL1919" t="str">
        <f>VLOOKUP(Sheet1!I1941,Sheet2!$H$2:$J$300,3,FALSE)</f>
        <v>DEN</v>
      </c>
      <c r="AM1919" t="str">
        <f>VLOOKUP(Sheet1!J1941,Sheet2!$H$2:$J$300,3,FALSE)</f>
        <v>UTA</v>
      </c>
      <c r="AN1919">
        <f si="301" t="shared"/>
        <v>2</v>
      </c>
      <c r="AO1919">
        <f si="302" t="shared"/>
        <v>2</v>
      </c>
      <c r="AP1919">
        <f si="303" t="shared"/>
        <v>2</v>
      </c>
      <c r="AQ1919">
        <f si="304" t="shared"/>
        <v>2</v>
      </c>
      <c r="AR1919">
        <f si="305" t="shared"/>
        <v>1</v>
      </c>
      <c r="AS1919">
        <f si="306" t="shared"/>
        <v>2</v>
      </c>
      <c r="AT1919">
        <f si="307" t="shared"/>
        <v>1</v>
      </c>
      <c r="AU1919">
        <f si="308" t="shared"/>
        <v>2</v>
      </c>
      <c r="AV1919">
        <f si="309" t="shared"/>
        <v>1</v>
      </c>
      <c r="AW1919">
        <f si="310" t="shared"/>
        <v>2</v>
      </c>
    </row>
    <row r="1920" spans="30:49" x14ac:dyDescent="0.25">
      <c r="AD1920">
        <v>1919</v>
      </c>
      <c r="AE1920" t="str">
        <f>VLOOKUP(Sheet1!B1942,Sheet2!$H$2:$J$300,3,FALSE)</f>
        <v>PHI</v>
      </c>
      <c r="AF1920" t="str">
        <f>VLOOKUP(Sheet1!C1942,Sheet2!$H$2:$J$300,3,FALSE)</f>
        <v>MIN</v>
      </c>
      <c r="AG1920" t="str">
        <f>VLOOKUP(Sheet1!D1942,Sheet2!$H$2:$J$300,3,FALSE)</f>
        <v>PHO</v>
      </c>
      <c r="AH1920" t="str">
        <f>VLOOKUP(Sheet1!E1942,Sheet2!$H$2:$J$300,3,FALSE)</f>
        <v>ATL</v>
      </c>
      <c r="AI1920" t="str">
        <f>VLOOKUP(Sheet1!F1942,Sheet2!$H$2:$J$300,3,FALSE)</f>
        <v>DEN</v>
      </c>
      <c r="AJ1920" t="str">
        <f>VLOOKUP(Sheet1!G1942,Sheet2!$H$2:$J$300,3,FALSE)</f>
        <v>PHO</v>
      </c>
      <c r="AK1920" t="str">
        <f>VLOOKUP(Sheet1!H1942,Sheet2!$H$2:$J$300,3,FALSE)</f>
        <v>SAC</v>
      </c>
      <c r="AL1920" t="str">
        <f>VLOOKUP(Sheet1!I1942,Sheet2!$H$2:$J$300,3,FALSE)</f>
        <v>DEN</v>
      </c>
      <c r="AM1920" t="str">
        <f>VLOOKUP(Sheet1!J1942,Sheet2!$H$2:$J$300,3,FALSE)</f>
        <v>UTA</v>
      </c>
      <c r="AN1920">
        <f si="301" t="shared"/>
        <v>1</v>
      </c>
      <c r="AO1920">
        <f si="302" t="shared"/>
        <v>1</v>
      </c>
      <c r="AP1920">
        <f si="303" t="shared"/>
        <v>2</v>
      </c>
      <c r="AQ1920">
        <f si="304" t="shared"/>
        <v>1</v>
      </c>
      <c r="AR1920">
        <f si="305" t="shared"/>
        <v>2</v>
      </c>
      <c r="AS1920">
        <f si="306" t="shared"/>
        <v>2</v>
      </c>
      <c r="AT1920">
        <f si="307" t="shared"/>
        <v>1</v>
      </c>
      <c r="AU1920">
        <f si="308" t="shared"/>
        <v>2</v>
      </c>
      <c r="AV1920">
        <f si="309" t="shared"/>
        <v>1</v>
      </c>
      <c r="AW1920">
        <f si="310" t="shared"/>
        <v>2</v>
      </c>
    </row>
    <row r="1921" spans="30:49" x14ac:dyDescent="0.25">
      <c r="AD1921">
        <v>1920</v>
      </c>
      <c r="AE1921" t="str">
        <f>VLOOKUP(Sheet1!B1943,Sheet2!$H$2:$J$300,3,FALSE)</f>
        <v>PHI</v>
      </c>
      <c r="AF1921" t="str">
        <f>VLOOKUP(Sheet1!C1943,Sheet2!$H$2:$J$300,3,FALSE)</f>
        <v>SAC</v>
      </c>
      <c r="AG1921" t="str">
        <f>VLOOKUP(Sheet1!D1943,Sheet2!$H$2:$J$300,3,FALSE)</f>
        <v>SAC</v>
      </c>
      <c r="AH1921" t="str">
        <f>VLOOKUP(Sheet1!E1943,Sheet2!$H$2:$J$300,3,FALSE)</f>
        <v>DEN</v>
      </c>
      <c r="AI1921" t="str">
        <f>VLOOKUP(Sheet1!F1943,Sheet2!$H$2:$J$300,3,FALSE)</f>
        <v>PHO</v>
      </c>
      <c r="AJ1921" t="str">
        <f>VLOOKUP(Sheet1!G1943,Sheet2!$H$2:$J$300,3,FALSE)</f>
        <v>UTA</v>
      </c>
      <c r="AK1921" t="str">
        <f>VLOOKUP(Sheet1!H1943,Sheet2!$H$2:$J$300,3,FALSE)</f>
        <v>ATL</v>
      </c>
      <c r="AL1921" t="str">
        <f>VLOOKUP(Sheet1!I1943,Sheet2!$H$2:$J$300,3,FALSE)</f>
        <v>DEN</v>
      </c>
      <c r="AM1921" t="str">
        <f>VLOOKUP(Sheet1!J1943,Sheet2!$H$2:$J$300,3,FALSE)</f>
        <v>UTA</v>
      </c>
      <c r="AN1921">
        <f si="301" t="shared"/>
        <v>1</v>
      </c>
      <c r="AO1921">
        <f si="302" t="shared"/>
        <v>2</v>
      </c>
      <c r="AP1921">
        <f si="303" t="shared"/>
        <v>2</v>
      </c>
      <c r="AQ1921">
        <f si="304" t="shared"/>
        <v>2</v>
      </c>
      <c r="AR1921">
        <f si="305" t="shared"/>
        <v>1</v>
      </c>
      <c r="AS1921">
        <f si="306" t="shared"/>
        <v>2</v>
      </c>
      <c r="AT1921">
        <f si="307" t="shared"/>
        <v>1</v>
      </c>
      <c r="AU1921">
        <f si="308" t="shared"/>
        <v>2</v>
      </c>
      <c r="AV1921">
        <f si="309" t="shared"/>
        <v>2</v>
      </c>
      <c r="AW1921">
        <f si="310" t="shared"/>
        <v>2</v>
      </c>
    </row>
    <row r="1922" spans="30:49" x14ac:dyDescent="0.25">
      <c r="AD1922">
        <v>1921</v>
      </c>
      <c r="AE1922" t="str">
        <f>VLOOKUP(Sheet1!B1944,Sheet2!$H$2:$J$300,3,FALSE)</f>
        <v>PHI</v>
      </c>
      <c r="AF1922" t="str">
        <f>VLOOKUP(Sheet1!C1944,Sheet2!$H$2:$J$300,3,FALSE)</f>
        <v>MIN</v>
      </c>
      <c r="AG1922" t="str">
        <f>VLOOKUP(Sheet1!D1944,Sheet2!$H$2:$J$300,3,FALSE)</f>
        <v>PHI</v>
      </c>
      <c r="AH1922" t="str">
        <f>VLOOKUP(Sheet1!E1944,Sheet2!$H$2:$J$300,3,FALSE)</f>
        <v>DEN</v>
      </c>
      <c r="AI1922" t="str">
        <f>VLOOKUP(Sheet1!F1944,Sheet2!$H$2:$J$300,3,FALSE)</f>
        <v>PHO</v>
      </c>
      <c r="AJ1922" t="str">
        <f>VLOOKUP(Sheet1!G1944,Sheet2!$H$2:$J$300,3,FALSE)</f>
        <v>UTA</v>
      </c>
      <c r="AK1922" t="str">
        <f>VLOOKUP(Sheet1!H1944,Sheet2!$H$2:$J$300,3,FALSE)</f>
        <v>HOU</v>
      </c>
      <c r="AL1922" t="str">
        <f>VLOOKUP(Sheet1!I1944,Sheet2!$H$2:$J$300,3,FALSE)</f>
        <v>DEN</v>
      </c>
      <c r="AM1922" t="str">
        <f>VLOOKUP(Sheet1!J1944,Sheet2!$H$2:$J$300,3,FALSE)</f>
        <v>MIN</v>
      </c>
      <c r="AN1922">
        <f si="301" t="shared"/>
        <v>2</v>
      </c>
      <c r="AO1922">
        <f si="302" t="shared"/>
        <v>2</v>
      </c>
      <c r="AP1922">
        <f si="303" t="shared"/>
        <v>2</v>
      </c>
      <c r="AQ1922">
        <f si="304" t="shared"/>
        <v>2</v>
      </c>
      <c r="AR1922">
        <f si="305" t="shared"/>
        <v>1</v>
      </c>
      <c r="AS1922">
        <f si="306" t="shared"/>
        <v>1</v>
      </c>
      <c r="AT1922">
        <f si="307" t="shared"/>
        <v>1</v>
      </c>
      <c r="AU1922">
        <f si="308" t="shared"/>
        <v>2</v>
      </c>
      <c r="AV1922">
        <f si="309" t="shared"/>
        <v>2</v>
      </c>
      <c r="AW1922">
        <f si="310" t="shared"/>
        <v>2</v>
      </c>
    </row>
    <row r="1923" spans="30:49" x14ac:dyDescent="0.25">
      <c r="AD1923">
        <v>1922</v>
      </c>
      <c r="AE1923" t="str">
        <f>VLOOKUP(Sheet1!B1945,Sheet2!$H$2:$J$300,3,FALSE)</f>
        <v>PHI</v>
      </c>
      <c r="AF1923" t="str">
        <f>VLOOKUP(Sheet1!C1945,Sheet2!$H$2:$J$300,3,FALSE)</f>
        <v>PHI</v>
      </c>
      <c r="AG1923" t="str">
        <f>VLOOKUP(Sheet1!D1945,Sheet2!$H$2:$J$300,3,FALSE)</f>
        <v>PHO</v>
      </c>
      <c r="AH1923" t="str">
        <f>VLOOKUP(Sheet1!E1945,Sheet2!$H$2:$J$300,3,FALSE)</f>
        <v>DEN</v>
      </c>
      <c r="AI1923" t="str">
        <f>VLOOKUP(Sheet1!F1945,Sheet2!$H$2:$J$300,3,FALSE)</f>
        <v>PHO</v>
      </c>
      <c r="AJ1923" t="str">
        <f>VLOOKUP(Sheet1!G1945,Sheet2!$H$2:$J$300,3,FALSE)</f>
        <v>UTA</v>
      </c>
      <c r="AK1923" t="str">
        <f>VLOOKUP(Sheet1!H1945,Sheet2!$H$2:$J$300,3,FALSE)</f>
        <v>HOU</v>
      </c>
      <c r="AL1923" t="str">
        <f>VLOOKUP(Sheet1!I1945,Sheet2!$H$2:$J$300,3,FALSE)</f>
        <v>SAC</v>
      </c>
      <c r="AM1923" t="str">
        <f>VLOOKUP(Sheet1!J1945,Sheet2!$H$2:$J$300,3,FALSE)</f>
        <v>PHO</v>
      </c>
      <c r="AN1923">
        <f si="301" t="shared"/>
        <v>2</v>
      </c>
      <c r="AO1923">
        <f si="302" t="shared"/>
        <v>2</v>
      </c>
      <c r="AP1923">
        <f si="303" t="shared"/>
        <v>3</v>
      </c>
      <c r="AQ1923">
        <f si="304" t="shared"/>
        <v>1</v>
      </c>
      <c r="AR1923">
        <f si="305" t="shared"/>
        <v>3</v>
      </c>
      <c r="AS1923">
        <f si="306" t="shared"/>
        <v>1</v>
      </c>
      <c r="AT1923">
        <f si="307" t="shared"/>
        <v>1</v>
      </c>
      <c r="AU1923">
        <f si="308" t="shared"/>
        <v>1</v>
      </c>
      <c r="AV1923">
        <f si="309" t="shared"/>
        <v>3</v>
      </c>
      <c r="AW1923">
        <f si="310" t="shared"/>
        <v>3</v>
      </c>
    </row>
    <row r="1924" spans="30:49" x14ac:dyDescent="0.25">
      <c r="AD1924">
        <v>1923</v>
      </c>
      <c r="AE1924" t="str">
        <f>VLOOKUP(Sheet1!B1946,Sheet2!$H$2:$J$300,3,FALSE)</f>
        <v>SAC</v>
      </c>
      <c r="AF1924" t="str">
        <f>VLOOKUP(Sheet1!C1946,Sheet2!$H$2:$J$300,3,FALSE)</f>
        <v>ATL</v>
      </c>
      <c r="AG1924" t="str">
        <f>VLOOKUP(Sheet1!D1946,Sheet2!$H$2:$J$300,3,FALSE)</f>
        <v>PHO</v>
      </c>
      <c r="AH1924" t="str">
        <f>VLOOKUP(Sheet1!E1946,Sheet2!$H$2:$J$300,3,FALSE)</f>
        <v>HOU</v>
      </c>
      <c r="AI1924" t="str">
        <f>VLOOKUP(Sheet1!F1946,Sheet2!$H$2:$J$300,3,FALSE)</f>
        <v>PHO</v>
      </c>
      <c r="AJ1924" t="str">
        <f>VLOOKUP(Sheet1!G1946,Sheet2!$H$2:$J$300,3,FALSE)</f>
        <v>HOU</v>
      </c>
      <c r="AK1924" t="str">
        <f>VLOOKUP(Sheet1!H1946,Sheet2!$H$2:$J$300,3,FALSE)</f>
        <v>ATL</v>
      </c>
      <c r="AL1924" t="str">
        <f>VLOOKUP(Sheet1!I1946,Sheet2!$H$2:$J$300,3,FALSE)</f>
        <v>DEN</v>
      </c>
      <c r="AM1924" t="str">
        <f>VLOOKUP(Sheet1!J1946,Sheet2!$H$2:$J$300,3,FALSE)</f>
        <v>MIN</v>
      </c>
      <c r="AN1924">
        <f si="301" t="shared"/>
        <v>1</v>
      </c>
      <c r="AO1924">
        <f si="302" t="shared"/>
        <v>2</v>
      </c>
      <c r="AP1924">
        <f si="303" t="shared"/>
        <v>2</v>
      </c>
      <c r="AQ1924">
        <f si="304" t="shared"/>
        <v>2</v>
      </c>
      <c r="AR1924">
        <f si="305" t="shared"/>
        <v>2</v>
      </c>
      <c r="AS1924">
        <f si="306" t="shared"/>
        <v>2</v>
      </c>
      <c r="AT1924">
        <f si="307" t="shared"/>
        <v>2</v>
      </c>
      <c r="AU1924">
        <f si="308" t="shared"/>
        <v>1</v>
      </c>
      <c r="AV1924">
        <f si="309" t="shared"/>
        <v>1</v>
      </c>
      <c r="AW1924">
        <f si="310" t="shared"/>
        <v>2</v>
      </c>
    </row>
    <row r="1925" spans="30:49" x14ac:dyDescent="0.25">
      <c r="AD1925">
        <v>1924</v>
      </c>
      <c r="AE1925" t="str">
        <f>VLOOKUP(Sheet1!B1947,Sheet2!$H$2:$J$300,3,FALSE)</f>
        <v>PHI</v>
      </c>
      <c r="AF1925" t="str">
        <f>VLOOKUP(Sheet1!C1947,Sheet2!$H$2:$J$300,3,FALSE)</f>
        <v>MIN</v>
      </c>
      <c r="AG1925" t="str">
        <f>VLOOKUP(Sheet1!D1947,Sheet2!$H$2:$J$300,3,FALSE)</f>
        <v>PHI</v>
      </c>
      <c r="AH1925" t="str">
        <f>VLOOKUP(Sheet1!E1947,Sheet2!$H$2:$J$300,3,FALSE)</f>
        <v>HOU</v>
      </c>
      <c r="AI1925" t="str">
        <f>VLOOKUP(Sheet1!F1947,Sheet2!$H$2:$J$300,3,FALSE)</f>
        <v>PHO</v>
      </c>
      <c r="AJ1925" t="str">
        <f>VLOOKUP(Sheet1!G1947,Sheet2!$H$2:$J$300,3,FALSE)</f>
        <v>PHO</v>
      </c>
      <c r="AK1925" t="str">
        <f>VLOOKUP(Sheet1!H1947,Sheet2!$H$2:$J$300,3,FALSE)</f>
        <v>HOU</v>
      </c>
      <c r="AL1925" t="str">
        <f>VLOOKUP(Sheet1!I1947,Sheet2!$H$2:$J$300,3,FALSE)</f>
        <v>PHO</v>
      </c>
      <c r="AM1925" t="str">
        <f>VLOOKUP(Sheet1!J1947,Sheet2!$H$2:$J$300,3,FALSE)</f>
        <v>UTA</v>
      </c>
      <c r="AN1925">
        <f si="301" t="shared"/>
        <v>2</v>
      </c>
      <c r="AO1925">
        <f si="302" t="shared"/>
        <v>1</v>
      </c>
      <c r="AP1925">
        <f si="303" t="shared"/>
        <v>2</v>
      </c>
      <c r="AQ1925">
        <f si="304" t="shared"/>
        <v>2</v>
      </c>
      <c r="AR1925">
        <f si="305" t="shared"/>
        <v>3</v>
      </c>
      <c r="AS1925">
        <f si="306" t="shared"/>
        <v>3</v>
      </c>
      <c r="AT1925">
        <f si="307" t="shared"/>
        <v>2</v>
      </c>
      <c r="AU1925">
        <f si="308" t="shared"/>
        <v>3</v>
      </c>
      <c r="AV1925">
        <f si="309" t="shared"/>
        <v>1</v>
      </c>
      <c r="AW1925">
        <f si="310" t="shared"/>
        <v>3</v>
      </c>
    </row>
    <row r="1926" spans="30:49" x14ac:dyDescent="0.25">
      <c r="AD1926">
        <v>1925</v>
      </c>
      <c r="AE1926" t="str">
        <f>VLOOKUP(Sheet1!B1948,Sheet2!$H$2:$J$300,3,FALSE)</f>
        <v>PHI</v>
      </c>
      <c r="AF1926" t="str">
        <f>VLOOKUP(Sheet1!C1948,Sheet2!$H$2:$J$300,3,FALSE)</f>
        <v>PHI</v>
      </c>
      <c r="AG1926" t="str">
        <f>VLOOKUP(Sheet1!D1948,Sheet2!$H$2:$J$300,3,FALSE)</f>
        <v>PHO</v>
      </c>
      <c r="AH1926" t="str">
        <f>VLOOKUP(Sheet1!E1948,Sheet2!$H$2:$J$300,3,FALSE)</f>
        <v>DEN</v>
      </c>
      <c r="AI1926" t="str">
        <f>VLOOKUP(Sheet1!F1948,Sheet2!$H$2:$J$300,3,FALSE)</f>
        <v>PHO</v>
      </c>
      <c r="AJ1926" t="str">
        <f>VLOOKUP(Sheet1!G1948,Sheet2!$H$2:$J$300,3,FALSE)</f>
        <v>PHO</v>
      </c>
      <c r="AK1926" t="str">
        <f>VLOOKUP(Sheet1!H1948,Sheet2!$H$2:$J$300,3,FALSE)</f>
        <v>DEN</v>
      </c>
      <c r="AL1926" t="str">
        <f>VLOOKUP(Sheet1!I1948,Sheet2!$H$2:$J$300,3,FALSE)</f>
        <v>PHO</v>
      </c>
      <c r="AM1926" t="str">
        <f>VLOOKUP(Sheet1!J1948,Sheet2!$H$2:$J$300,3,FALSE)</f>
        <v>DEN</v>
      </c>
      <c r="AN1926">
        <f si="301" t="shared"/>
        <v>2</v>
      </c>
      <c r="AO1926">
        <f si="302" t="shared"/>
        <v>2</v>
      </c>
      <c r="AP1926">
        <f si="303" t="shared"/>
        <v>4</v>
      </c>
      <c r="AQ1926">
        <f si="304" t="shared"/>
        <v>3</v>
      </c>
      <c r="AR1926">
        <f si="305" t="shared"/>
        <v>4</v>
      </c>
      <c r="AS1926">
        <f si="306" t="shared"/>
        <v>4</v>
      </c>
      <c r="AT1926">
        <f si="307" t="shared"/>
        <v>3</v>
      </c>
      <c r="AU1926">
        <f si="308" t="shared"/>
        <v>4</v>
      </c>
      <c r="AV1926">
        <f si="309" t="shared"/>
        <v>3</v>
      </c>
      <c r="AW1926">
        <f si="310" t="shared"/>
        <v>4</v>
      </c>
    </row>
    <row r="1927" spans="30:49" x14ac:dyDescent="0.25">
      <c r="AD1927">
        <v>1926</v>
      </c>
      <c r="AE1927" t="str">
        <f>VLOOKUP(Sheet1!B1949,Sheet2!$H$2:$J$300,3,FALSE)</f>
        <v>PHI</v>
      </c>
      <c r="AF1927" t="str">
        <f>VLOOKUP(Sheet1!C1949,Sheet2!$H$2:$J$300,3,FALSE)</f>
        <v>SAC</v>
      </c>
      <c r="AG1927" t="str">
        <f>VLOOKUP(Sheet1!D1949,Sheet2!$H$2:$J$300,3,FALSE)</f>
        <v>PHI</v>
      </c>
      <c r="AH1927" t="str">
        <f>VLOOKUP(Sheet1!E1949,Sheet2!$H$2:$J$300,3,FALSE)</f>
        <v>DEN</v>
      </c>
      <c r="AI1927" t="str">
        <f>VLOOKUP(Sheet1!F1949,Sheet2!$H$2:$J$300,3,FALSE)</f>
        <v>PHO</v>
      </c>
      <c r="AJ1927" t="str">
        <f>VLOOKUP(Sheet1!G1949,Sheet2!$H$2:$J$300,3,FALSE)</f>
        <v>PHI</v>
      </c>
      <c r="AK1927" t="str">
        <f>VLOOKUP(Sheet1!H1949,Sheet2!$H$2:$J$300,3,FALSE)</f>
        <v>DEN</v>
      </c>
      <c r="AL1927" t="str">
        <f>VLOOKUP(Sheet1!I1949,Sheet2!$H$2:$J$300,3,FALSE)</f>
        <v>PHI</v>
      </c>
      <c r="AM1927" t="str">
        <f>VLOOKUP(Sheet1!J1949,Sheet2!$H$2:$J$300,3,FALSE)</f>
        <v>MIN</v>
      </c>
      <c r="AN1927">
        <f si="301" t="shared"/>
        <v>4</v>
      </c>
      <c r="AO1927">
        <f si="302" t="shared"/>
        <v>1</v>
      </c>
      <c r="AP1927">
        <f si="303" t="shared"/>
        <v>4</v>
      </c>
      <c r="AQ1927">
        <f si="304" t="shared"/>
        <v>2</v>
      </c>
      <c r="AR1927">
        <f si="305" t="shared"/>
        <v>1</v>
      </c>
      <c r="AS1927">
        <f si="306" t="shared"/>
        <v>4</v>
      </c>
      <c r="AT1927">
        <f si="307" t="shared"/>
        <v>2</v>
      </c>
      <c r="AU1927">
        <f si="308" t="shared"/>
        <v>4</v>
      </c>
      <c r="AV1927">
        <f si="309" t="shared"/>
        <v>1</v>
      </c>
      <c r="AW1927">
        <f si="310" t="shared"/>
        <v>4</v>
      </c>
    </row>
    <row r="1928" spans="30:49" x14ac:dyDescent="0.25">
      <c r="AD1928">
        <v>1927</v>
      </c>
      <c r="AE1928" t="str">
        <f>VLOOKUP(Sheet1!B1950,Sheet2!$H$2:$J$300,3,FALSE)</f>
        <v>MIN</v>
      </c>
      <c r="AF1928" t="str">
        <f>VLOOKUP(Sheet1!C1950,Sheet2!$H$2:$J$300,3,FALSE)</f>
        <v>PHI</v>
      </c>
      <c r="AG1928" t="str">
        <f>VLOOKUP(Sheet1!D1950,Sheet2!$H$2:$J$300,3,FALSE)</f>
        <v>PHO</v>
      </c>
      <c r="AH1928" t="str">
        <f>VLOOKUP(Sheet1!E1950,Sheet2!$H$2:$J$300,3,FALSE)</f>
        <v>DEN</v>
      </c>
      <c r="AI1928" t="str">
        <f>VLOOKUP(Sheet1!F1950,Sheet2!$H$2:$J$300,3,FALSE)</f>
        <v>DEN</v>
      </c>
      <c r="AJ1928" t="str">
        <f>VLOOKUP(Sheet1!G1950,Sheet2!$H$2:$J$300,3,FALSE)</f>
        <v>PHO</v>
      </c>
      <c r="AK1928" t="str">
        <f>VLOOKUP(Sheet1!H1950,Sheet2!$H$2:$J$300,3,FALSE)</f>
        <v>ATL</v>
      </c>
      <c r="AL1928" t="str">
        <f>VLOOKUP(Sheet1!I1950,Sheet2!$H$2:$J$300,3,FALSE)</f>
        <v>PHO</v>
      </c>
      <c r="AM1928" t="str">
        <f>VLOOKUP(Sheet1!J1950,Sheet2!$H$2:$J$300,3,FALSE)</f>
        <v>PHI</v>
      </c>
      <c r="AN1928">
        <f si="301" t="shared"/>
        <v>1</v>
      </c>
      <c r="AO1928">
        <f si="302" t="shared"/>
        <v>2</v>
      </c>
      <c r="AP1928">
        <f si="303" t="shared"/>
        <v>3</v>
      </c>
      <c r="AQ1928">
        <f si="304" t="shared"/>
        <v>2</v>
      </c>
      <c r="AR1928">
        <f si="305" t="shared"/>
        <v>2</v>
      </c>
      <c r="AS1928">
        <f si="306" t="shared"/>
        <v>3</v>
      </c>
      <c r="AT1928">
        <f si="307" t="shared"/>
        <v>1</v>
      </c>
      <c r="AU1928">
        <f si="308" t="shared"/>
        <v>3</v>
      </c>
      <c r="AV1928">
        <f si="309" t="shared"/>
        <v>2</v>
      </c>
      <c r="AW1928">
        <f si="310" t="shared"/>
        <v>3</v>
      </c>
    </row>
    <row r="1929" spans="30:49" x14ac:dyDescent="0.25">
      <c r="AD1929">
        <v>1928</v>
      </c>
      <c r="AE1929" t="str">
        <f>VLOOKUP(Sheet1!B1951,Sheet2!$H$2:$J$300,3,FALSE)</f>
        <v>PHI</v>
      </c>
      <c r="AF1929" t="str">
        <f>VLOOKUP(Sheet1!C1951,Sheet2!$H$2:$J$300,3,FALSE)</f>
        <v>SAC</v>
      </c>
      <c r="AG1929" t="str">
        <f>VLOOKUP(Sheet1!D1951,Sheet2!$H$2:$J$300,3,FALSE)</f>
        <v>PHO</v>
      </c>
      <c r="AH1929" t="str">
        <f>VLOOKUP(Sheet1!E1951,Sheet2!$H$2:$J$300,3,FALSE)</f>
        <v>DEN</v>
      </c>
      <c r="AI1929" t="str">
        <f>VLOOKUP(Sheet1!F1951,Sheet2!$H$2:$J$300,3,FALSE)</f>
        <v>PHO</v>
      </c>
      <c r="AJ1929" t="str">
        <f>VLOOKUP(Sheet1!G1951,Sheet2!$H$2:$J$300,3,FALSE)</f>
        <v>UTA</v>
      </c>
      <c r="AK1929" t="str">
        <f>VLOOKUP(Sheet1!H1951,Sheet2!$H$2:$J$300,3,FALSE)</f>
        <v>ATL</v>
      </c>
      <c r="AL1929" t="str">
        <f>VLOOKUP(Sheet1!I1951,Sheet2!$H$2:$J$300,3,FALSE)</f>
        <v>DEN</v>
      </c>
      <c r="AM1929" t="str">
        <f>VLOOKUP(Sheet1!J1951,Sheet2!$H$2:$J$300,3,FALSE)</f>
        <v>UTA</v>
      </c>
      <c r="AN1929">
        <f si="301" t="shared"/>
        <v>1</v>
      </c>
      <c r="AO1929">
        <f si="302" t="shared"/>
        <v>1</v>
      </c>
      <c r="AP1929">
        <f si="303" t="shared"/>
        <v>2</v>
      </c>
      <c r="AQ1929">
        <f si="304" t="shared"/>
        <v>2</v>
      </c>
      <c r="AR1929">
        <f si="305" t="shared"/>
        <v>2</v>
      </c>
      <c r="AS1929">
        <f si="306" t="shared"/>
        <v>2</v>
      </c>
      <c r="AT1929">
        <f si="307" t="shared"/>
        <v>1</v>
      </c>
      <c r="AU1929">
        <f si="308" t="shared"/>
        <v>2</v>
      </c>
      <c r="AV1929">
        <f si="309" t="shared"/>
        <v>2</v>
      </c>
      <c r="AW1929">
        <f si="310" t="shared"/>
        <v>2</v>
      </c>
    </row>
    <row r="1930" spans="30:49" x14ac:dyDescent="0.25">
      <c r="AD1930">
        <v>1929</v>
      </c>
      <c r="AE1930" t="str">
        <f>VLOOKUP(Sheet1!B1952,Sheet2!$H$2:$J$300,3,FALSE)</f>
        <v>PHI</v>
      </c>
      <c r="AF1930" t="str">
        <f>VLOOKUP(Sheet1!C1952,Sheet2!$H$2:$J$300,3,FALSE)</f>
        <v>PHI</v>
      </c>
      <c r="AG1930" t="str">
        <f>VLOOKUP(Sheet1!D1952,Sheet2!$H$2:$J$300,3,FALSE)</f>
        <v>PHI</v>
      </c>
      <c r="AH1930" t="str">
        <f>VLOOKUP(Sheet1!E1952,Sheet2!$H$2:$J$300,3,FALSE)</f>
        <v>DEN</v>
      </c>
      <c r="AI1930" t="str">
        <f>VLOOKUP(Sheet1!F1952,Sheet2!$H$2:$J$300,3,FALSE)</f>
        <v>DEN</v>
      </c>
      <c r="AJ1930" t="str">
        <f>VLOOKUP(Sheet1!G1952,Sheet2!$H$2:$J$300,3,FALSE)</f>
        <v>MIN</v>
      </c>
      <c r="AK1930" t="str">
        <f>VLOOKUP(Sheet1!H1952,Sheet2!$H$2:$J$300,3,FALSE)</f>
        <v>HOU</v>
      </c>
      <c r="AL1930" t="str">
        <f>VLOOKUP(Sheet1!I1952,Sheet2!$H$2:$J$300,3,FALSE)</f>
        <v>SAC</v>
      </c>
      <c r="AM1930" t="str">
        <f>VLOOKUP(Sheet1!J1952,Sheet2!$H$2:$J$300,3,FALSE)</f>
        <v>UTA</v>
      </c>
      <c r="AN1930">
        <f si="301" t="shared"/>
        <v>3</v>
      </c>
      <c r="AO1930">
        <f si="302" t="shared"/>
        <v>3</v>
      </c>
      <c r="AP1930">
        <f si="303" t="shared"/>
        <v>3</v>
      </c>
      <c r="AQ1930">
        <f si="304" t="shared"/>
        <v>2</v>
      </c>
      <c r="AR1930">
        <f si="305" t="shared"/>
        <v>2</v>
      </c>
      <c r="AS1930">
        <f si="306" t="shared"/>
        <v>1</v>
      </c>
      <c r="AT1930">
        <f si="307" t="shared"/>
        <v>1</v>
      </c>
      <c r="AU1930">
        <f si="308" t="shared"/>
        <v>1</v>
      </c>
      <c r="AV1930">
        <f si="309" t="shared"/>
        <v>1</v>
      </c>
      <c r="AW1930">
        <f si="310" t="shared"/>
        <v>3</v>
      </c>
    </row>
    <row r="1931" spans="30:49" x14ac:dyDescent="0.25">
      <c r="AD1931">
        <v>1930</v>
      </c>
      <c r="AE1931" t="str">
        <f>VLOOKUP(Sheet1!B1953,Sheet2!$H$2:$J$300,3,FALSE)</f>
        <v>PHI</v>
      </c>
      <c r="AF1931" t="str">
        <f>VLOOKUP(Sheet1!C1953,Sheet2!$H$2:$J$300,3,FALSE)</f>
        <v>SAC</v>
      </c>
      <c r="AG1931" t="str">
        <f>VLOOKUP(Sheet1!D1953,Sheet2!$H$2:$J$300,3,FALSE)</f>
        <v>DEN</v>
      </c>
      <c r="AH1931" t="str">
        <f>VLOOKUP(Sheet1!E1953,Sheet2!$H$2:$J$300,3,FALSE)</f>
        <v>HOU</v>
      </c>
      <c r="AI1931" t="str">
        <f>VLOOKUP(Sheet1!F1953,Sheet2!$H$2:$J$300,3,FALSE)</f>
        <v>PHO</v>
      </c>
      <c r="AJ1931" t="str">
        <f>VLOOKUP(Sheet1!G1953,Sheet2!$H$2:$J$300,3,FALSE)</f>
        <v>UTA</v>
      </c>
      <c r="AK1931" t="str">
        <f>VLOOKUP(Sheet1!H1953,Sheet2!$H$2:$J$300,3,FALSE)</f>
        <v>ATL</v>
      </c>
      <c r="AL1931" t="str">
        <f>VLOOKUP(Sheet1!I1953,Sheet2!$H$2:$J$300,3,FALSE)</f>
        <v>PHO</v>
      </c>
      <c r="AM1931" t="str">
        <f>VLOOKUP(Sheet1!J1953,Sheet2!$H$2:$J$300,3,FALSE)</f>
        <v>PHI</v>
      </c>
      <c r="AN1931">
        <f si="301" t="shared"/>
        <v>2</v>
      </c>
      <c r="AO1931">
        <f si="302" t="shared"/>
        <v>1</v>
      </c>
      <c r="AP1931">
        <f si="303" t="shared"/>
        <v>1</v>
      </c>
      <c r="AQ1931">
        <f si="304" t="shared"/>
        <v>1</v>
      </c>
      <c r="AR1931">
        <f si="305" t="shared"/>
        <v>2</v>
      </c>
      <c r="AS1931">
        <f si="306" t="shared"/>
        <v>1</v>
      </c>
      <c r="AT1931">
        <f si="307" t="shared"/>
        <v>1</v>
      </c>
      <c r="AU1931">
        <f si="308" t="shared"/>
        <v>2</v>
      </c>
      <c r="AV1931">
        <f si="309" t="shared"/>
        <v>2</v>
      </c>
      <c r="AW1931">
        <f si="310" t="shared"/>
        <v>2</v>
      </c>
    </row>
    <row r="1932" spans="30:49" x14ac:dyDescent="0.25">
      <c r="AD1932">
        <v>1931</v>
      </c>
      <c r="AE1932" t="str">
        <f>VLOOKUP(Sheet1!B1954,Sheet2!$H$2:$J$300,3,FALSE)</f>
        <v>PHI</v>
      </c>
      <c r="AF1932" t="str">
        <f>VLOOKUP(Sheet1!C1954,Sheet2!$H$2:$J$300,3,FALSE)</f>
        <v>SAC</v>
      </c>
      <c r="AG1932" t="str">
        <f>VLOOKUP(Sheet1!D1954,Sheet2!$H$2:$J$300,3,FALSE)</f>
        <v>PHO</v>
      </c>
      <c r="AH1932" t="str">
        <f>VLOOKUP(Sheet1!E1954,Sheet2!$H$2:$J$300,3,FALSE)</f>
        <v>DEN</v>
      </c>
      <c r="AI1932" t="str">
        <f>VLOOKUP(Sheet1!F1954,Sheet2!$H$2:$J$300,3,FALSE)</f>
        <v>UTA</v>
      </c>
      <c r="AJ1932" t="str">
        <f>VLOOKUP(Sheet1!G1954,Sheet2!$H$2:$J$300,3,FALSE)</f>
        <v>ATL</v>
      </c>
      <c r="AK1932" t="str">
        <f>VLOOKUP(Sheet1!H1954,Sheet2!$H$2:$J$300,3,FALSE)</f>
        <v>ATL</v>
      </c>
      <c r="AL1932" t="str">
        <f>VLOOKUP(Sheet1!I1954,Sheet2!$H$2:$J$300,3,FALSE)</f>
        <v>DEN</v>
      </c>
      <c r="AM1932" t="str">
        <f>VLOOKUP(Sheet1!J1954,Sheet2!$H$2:$J$300,3,FALSE)</f>
        <v>MIN</v>
      </c>
      <c r="AN1932">
        <f si="301" t="shared"/>
        <v>1</v>
      </c>
      <c r="AO1932">
        <f si="302" t="shared"/>
        <v>1</v>
      </c>
      <c r="AP1932">
        <f si="303" t="shared"/>
        <v>1</v>
      </c>
      <c r="AQ1932">
        <f si="304" t="shared"/>
        <v>2</v>
      </c>
      <c r="AR1932">
        <f si="305" t="shared"/>
        <v>1</v>
      </c>
      <c r="AS1932">
        <f si="306" t="shared"/>
        <v>2</v>
      </c>
      <c r="AT1932">
        <f si="307" t="shared"/>
        <v>2</v>
      </c>
      <c r="AU1932">
        <f si="308" t="shared"/>
        <v>2</v>
      </c>
      <c r="AV1932">
        <f si="309" t="shared"/>
        <v>1</v>
      </c>
      <c r="AW1932">
        <f si="310" t="shared"/>
        <v>2</v>
      </c>
    </row>
    <row r="1933" spans="30:49" x14ac:dyDescent="0.25">
      <c r="AD1933">
        <v>1932</v>
      </c>
      <c r="AE1933" t="str">
        <f>VLOOKUP(Sheet1!B1955,Sheet2!$H$2:$J$300,3,FALSE)</f>
        <v>PHI</v>
      </c>
      <c r="AF1933" t="str">
        <f>VLOOKUP(Sheet1!C1955,Sheet2!$H$2:$J$300,3,FALSE)</f>
        <v>PHI</v>
      </c>
      <c r="AG1933" t="str">
        <f>VLOOKUP(Sheet1!D1955,Sheet2!$H$2:$J$300,3,FALSE)</f>
        <v>PHO</v>
      </c>
      <c r="AH1933" t="str">
        <f>VLOOKUP(Sheet1!E1955,Sheet2!$H$2:$J$300,3,FALSE)</f>
        <v>DEN</v>
      </c>
      <c r="AI1933" t="str">
        <f>VLOOKUP(Sheet1!F1955,Sheet2!$H$2:$J$300,3,FALSE)</f>
        <v>PHO</v>
      </c>
      <c r="AJ1933" t="str">
        <f>VLOOKUP(Sheet1!G1955,Sheet2!$H$2:$J$300,3,FALSE)</f>
        <v>PHI</v>
      </c>
      <c r="AK1933" t="str">
        <f>VLOOKUP(Sheet1!H1955,Sheet2!$H$2:$J$300,3,FALSE)</f>
        <v>HOU</v>
      </c>
      <c r="AL1933" t="str">
        <f>VLOOKUP(Sheet1!I1955,Sheet2!$H$2:$J$300,3,FALSE)</f>
        <v>DEN</v>
      </c>
      <c r="AM1933" t="str">
        <f>VLOOKUP(Sheet1!J1955,Sheet2!$H$2:$J$300,3,FALSE)</f>
        <v>UTA</v>
      </c>
      <c r="AN1933">
        <f si="301" t="shared"/>
        <v>3</v>
      </c>
      <c r="AO1933">
        <f si="302" t="shared"/>
        <v>3</v>
      </c>
      <c r="AP1933">
        <f si="303" t="shared"/>
        <v>2</v>
      </c>
      <c r="AQ1933">
        <f si="304" t="shared"/>
        <v>2</v>
      </c>
      <c r="AR1933">
        <f si="305" t="shared"/>
        <v>2</v>
      </c>
      <c r="AS1933">
        <f si="306" t="shared"/>
        <v>3</v>
      </c>
      <c r="AT1933">
        <f si="307" t="shared"/>
        <v>1</v>
      </c>
      <c r="AU1933">
        <f si="308" t="shared"/>
        <v>2</v>
      </c>
      <c r="AV1933">
        <f si="309" t="shared"/>
        <v>1</v>
      </c>
      <c r="AW1933">
        <f si="310" t="shared"/>
        <v>3</v>
      </c>
    </row>
    <row r="1934" spans="30:49" x14ac:dyDescent="0.25">
      <c r="AD1934">
        <v>1933</v>
      </c>
      <c r="AE1934" t="str">
        <f>VLOOKUP(Sheet1!B1956,Sheet2!$H$2:$J$300,3,FALSE)</f>
        <v>PHI</v>
      </c>
      <c r="AF1934" t="str">
        <f>VLOOKUP(Sheet1!C1956,Sheet2!$H$2:$J$300,3,FALSE)</f>
        <v>PHI</v>
      </c>
      <c r="AG1934" t="str">
        <f>VLOOKUP(Sheet1!D1956,Sheet2!$H$2:$J$300,3,FALSE)</f>
        <v>HOU</v>
      </c>
      <c r="AH1934" t="str">
        <f>VLOOKUP(Sheet1!E1956,Sheet2!$H$2:$J$300,3,FALSE)</f>
        <v>DEN</v>
      </c>
      <c r="AI1934" t="str">
        <f>VLOOKUP(Sheet1!F1956,Sheet2!$H$2:$J$300,3,FALSE)</f>
        <v>DEN</v>
      </c>
      <c r="AJ1934" t="str">
        <f>VLOOKUP(Sheet1!G1956,Sheet2!$H$2:$J$300,3,FALSE)</f>
        <v>PHO</v>
      </c>
      <c r="AK1934" t="str">
        <f>VLOOKUP(Sheet1!H1956,Sheet2!$H$2:$J$300,3,FALSE)</f>
        <v>SAC</v>
      </c>
      <c r="AL1934" t="str">
        <f>VLOOKUP(Sheet1!I1956,Sheet2!$H$2:$J$300,3,FALSE)</f>
        <v>PHO</v>
      </c>
      <c r="AM1934" t="str">
        <f>VLOOKUP(Sheet1!J1956,Sheet2!$H$2:$J$300,3,FALSE)</f>
        <v>UTA</v>
      </c>
      <c r="AN1934">
        <f si="301" t="shared"/>
        <v>2</v>
      </c>
      <c r="AO1934">
        <f si="302" t="shared"/>
        <v>2</v>
      </c>
      <c r="AP1934">
        <f si="303" t="shared"/>
        <v>1</v>
      </c>
      <c r="AQ1934">
        <f si="304" t="shared"/>
        <v>2</v>
      </c>
      <c r="AR1934">
        <f si="305" t="shared"/>
        <v>2</v>
      </c>
      <c r="AS1934">
        <f si="306" t="shared"/>
        <v>2</v>
      </c>
      <c r="AT1934">
        <f si="307" t="shared"/>
        <v>1</v>
      </c>
      <c r="AU1934">
        <f si="308" t="shared"/>
        <v>2</v>
      </c>
      <c r="AV1934">
        <f si="309" t="shared"/>
        <v>1</v>
      </c>
      <c r="AW1934">
        <f si="310" t="shared"/>
        <v>2</v>
      </c>
    </row>
    <row r="1935" spans="30:49" x14ac:dyDescent="0.25">
      <c r="AD1935">
        <v>1934</v>
      </c>
      <c r="AE1935" t="str">
        <f>VLOOKUP(Sheet1!B1957,Sheet2!$H$2:$J$300,3,FALSE)</f>
        <v>PHI</v>
      </c>
      <c r="AF1935" t="str">
        <f>VLOOKUP(Sheet1!C1957,Sheet2!$H$2:$J$300,3,FALSE)</f>
        <v>MIN</v>
      </c>
      <c r="AG1935" t="str">
        <f>VLOOKUP(Sheet1!D1957,Sheet2!$H$2:$J$300,3,FALSE)</f>
        <v>PHI</v>
      </c>
      <c r="AH1935" t="str">
        <f>VLOOKUP(Sheet1!E1957,Sheet2!$H$2:$J$300,3,FALSE)</f>
        <v>DEN</v>
      </c>
      <c r="AI1935" t="str">
        <f>VLOOKUP(Sheet1!F1957,Sheet2!$H$2:$J$300,3,FALSE)</f>
        <v>PHO</v>
      </c>
      <c r="AJ1935" t="str">
        <f>VLOOKUP(Sheet1!G1957,Sheet2!$H$2:$J$300,3,FALSE)</f>
        <v>PHO</v>
      </c>
      <c r="AK1935" t="str">
        <f>VLOOKUP(Sheet1!H1957,Sheet2!$H$2:$J$300,3,FALSE)</f>
        <v>ATL</v>
      </c>
      <c r="AL1935" t="str">
        <f>VLOOKUP(Sheet1!I1957,Sheet2!$H$2:$J$300,3,FALSE)</f>
        <v>DEN</v>
      </c>
      <c r="AM1935" t="str">
        <f>VLOOKUP(Sheet1!J1957,Sheet2!$H$2:$J$300,3,FALSE)</f>
        <v>UTA</v>
      </c>
      <c r="AN1935">
        <f si="301" t="shared"/>
        <v>2</v>
      </c>
      <c r="AO1935">
        <f si="302" t="shared"/>
        <v>1</v>
      </c>
      <c r="AP1935">
        <f si="303" t="shared"/>
        <v>2</v>
      </c>
      <c r="AQ1935">
        <f si="304" t="shared"/>
        <v>2</v>
      </c>
      <c r="AR1935">
        <f si="305" t="shared"/>
        <v>2</v>
      </c>
      <c r="AS1935">
        <f si="306" t="shared"/>
        <v>2</v>
      </c>
      <c r="AT1935">
        <f si="307" t="shared"/>
        <v>1</v>
      </c>
      <c r="AU1935">
        <f si="308" t="shared"/>
        <v>2</v>
      </c>
      <c r="AV1935">
        <f si="309" t="shared"/>
        <v>1</v>
      </c>
      <c r="AW1935">
        <f si="310" t="shared"/>
        <v>2</v>
      </c>
    </row>
    <row r="1936" spans="30:49" x14ac:dyDescent="0.25">
      <c r="AD1936">
        <v>1935</v>
      </c>
      <c r="AE1936" t="str">
        <f>VLOOKUP(Sheet1!B1958,Sheet2!$H$2:$J$300,3,FALSE)</f>
        <v>PHI</v>
      </c>
      <c r="AF1936" t="str">
        <f>VLOOKUP(Sheet1!C1958,Sheet2!$H$2:$J$300,3,FALSE)</f>
        <v>PHI</v>
      </c>
      <c r="AG1936" t="str">
        <f>VLOOKUP(Sheet1!D1958,Sheet2!$H$2:$J$300,3,FALSE)</f>
        <v>HOU</v>
      </c>
      <c r="AH1936" t="str">
        <f>VLOOKUP(Sheet1!E1958,Sheet2!$H$2:$J$300,3,FALSE)</f>
        <v>DEN</v>
      </c>
      <c r="AI1936" t="str">
        <f>VLOOKUP(Sheet1!F1958,Sheet2!$H$2:$J$300,3,FALSE)</f>
        <v>PHO</v>
      </c>
      <c r="AJ1936" t="str">
        <f>VLOOKUP(Sheet1!G1958,Sheet2!$H$2:$J$300,3,FALSE)</f>
        <v>UTA</v>
      </c>
      <c r="AK1936" t="str">
        <f>VLOOKUP(Sheet1!H1958,Sheet2!$H$2:$J$300,3,FALSE)</f>
        <v>PHO</v>
      </c>
      <c r="AL1936" t="str">
        <f>VLOOKUP(Sheet1!I1958,Sheet2!$H$2:$J$300,3,FALSE)</f>
        <v>MIN</v>
      </c>
      <c r="AM1936" t="str">
        <f>VLOOKUP(Sheet1!J1958,Sheet2!$H$2:$J$300,3,FALSE)</f>
        <v>PHO</v>
      </c>
      <c r="AN1936">
        <f si="301" t="shared"/>
        <v>2</v>
      </c>
      <c r="AO1936">
        <f si="302" t="shared"/>
        <v>2</v>
      </c>
      <c r="AP1936">
        <f si="303" t="shared"/>
        <v>1</v>
      </c>
      <c r="AQ1936">
        <f si="304" t="shared"/>
        <v>1</v>
      </c>
      <c r="AR1936">
        <f si="305" t="shared"/>
        <v>3</v>
      </c>
      <c r="AS1936">
        <f si="306" t="shared"/>
        <v>1</v>
      </c>
      <c r="AT1936">
        <f si="307" t="shared"/>
        <v>3</v>
      </c>
      <c r="AU1936">
        <f si="308" t="shared"/>
        <v>1</v>
      </c>
      <c r="AV1936">
        <f si="309" t="shared"/>
        <v>3</v>
      </c>
      <c r="AW1936">
        <f si="310" t="shared"/>
        <v>3</v>
      </c>
    </row>
    <row r="1937" spans="30:49" x14ac:dyDescent="0.25">
      <c r="AD1937">
        <v>1936</v>
      </c>
      <c r="AE1937" t="str">
        <f>VLOOKUP(Sheet1!B1959,Sheet2!$H$2:$J$300,3,FALSE)</f>
        <v>PHI</v>
      </c>
      <c r="AF1937" t="str">
        <f>VLOOKUP(Sheet1!C1959,Sheet2!$H$2:$J$300,3,FALSE)</f>
        <v>SAC</v>
      </c>
      <c r="AG1937" t="str">
        <f>VLOOKUP(Sheet1!D1959,Sheet2!$H$2:$J$300,3,FALSE)</f>
        <v>DEN</v>
      </c>
      <c r="AH1937" t="str">
        <f>VLOOKUP(Sheet1!E1959,Sheet2!$H$2:$J$300,3,FALSE)</f>
        <v>DEN</v>
      </c>
      <c r="AI1937" t="str">
        <f>VLOOKUP(Sheet1!F1959,Sheet2!$H$2:$J$300,3,FALSE)</f>
        <v>PHO</v>
      </c>
      <c r="AJ1937" t="str">
        <f>VLOOKUP(Sheet1!G1959,Sheet2!$H$2:$J$300,3,FALSE)</f>
        <v>ATL</v>
      </c>
      <c r="AK1937" t="str">
        <f>VLOOKUP(Sheet1!H1959,Sheet2!$H$2:$J$300,3,FALSE)</f>
        <v>HOU</v>
      </c>
      <c r="AL1937" t="str">
        <f>VLOOKUP(Sheet1!I1959,Sheet2!$H$2:$J$300,3,FALSE)</f>
        <v>PHO</v>
      </c>
      <c r="AM1937" t="str">
        <f>VLOOKUP(Sheet1!J1959,Sheet2!$H$2:$J$300,3,FALSE)</f>
        <v>UTA</v>
      </c>
      <c r="AN1937">
        <f si="301" t="shared"/>
        <v>1</v>
      </c>
      <c r="AO1937">
        <f si="302" t="shared"/>
        <v>1</v>
      </c>
      <c r="AP1937">
        <f si="303" t="shared"/>
        <v>2</v>
      </c>
      <c r="AQ1937">
        <f si="304" t="shared"/>
        <v>2</v>
      </c>
      <c r="AR1937">
        <f si="305" t="shared"/>
        <v>2</v>
      </c>
      <c r="AS1937">
        <f si="306" t="shared"/>
        <v>1</v>
      </c>
      <c r="AT1937">
        <f si="307" t="shared"/>
        <v>1</v>
      </c>
      <c r="AU1937">
        <f si="308" t="shared"/>
        <v>2</v>
      </c>
      <c r="AV1937">
        <f si="309" t="shared"/>
        <v>1</v>
      </c>
      <c r="AW1937">
        <f si="310" t="shared"/>
        <v>2</v>
      </c>
    </row>
    <row r="1938" spans="30:49" x14ac:dyDescent="0.25">
      <c r="AD1938">
        <v>1937</v>
      </c>
      <c r="AE1938" t="str">
        <f>VLOOKUP(Sheet1!B1960,Sheet2!$H$2:$J$300,3,FALSE)</f>
        <v>PHI</v>
      </c>
      <c r="AF1938" t="str">
        <f>VLOOKUP(Sheet1!C1960,Sheet2!$H$2:$J$300,3,FALSE)</f>
        <v>PHI</v>
      </c>
      <c r="AG1938" t="str">
        <f>VLOOKUP(Sheet1!D1960,Sheet2!$H$2:$J$300,3,FALSE)</f>
        <v>PHO</v>
      </c>
      <c r="AH1938" t="str">
        <f>VLOOKUP(Sheet1!E1960,Sheet2!$H$2:$J$300,3,FALSE)</f>
        <v>MIN</v>
      </c>
      <c r="AI1938" t="str">
        <f>VLOOKUP(Sheet1!F1960,Sheet2!$H$2:$J$300,3,FALSE)</f>
        <v>DEN</v>
      </c>
      <c r="AJ1938" t="str">
        <f>VLOOKUP(Sheet1!G1960,Sheet2!$H$2:$J$300,3,FALSE)</f>
        <v>PHO</v>
      </c>
      <c r="AK1938" t="str">
        <f>VLOOKUP(Sheet1!H1960,Sheet2!$H$2:$J$300,3,FALSE)</f>
        <v>ATL</v>
      </c>
      <c r="AL1938" t="str">
        <f>VLOOKUP(Sheet1!I1960,Sheet2!$H$2:$J$300,3,FALSE)</f>
        <v>DEN</v>
      </c>
      <c r="AM1938" t="str">
        <f>VLOOKUP(Sheet1!J1960,Sheet2!$H$2:$J$300,3,FALSE)</f>
        <v>SAC</v>
      </c>
      <c r="AN1938">
        <f si="301" t="shared"/>
        <v>2</v>
      </c>
      <c r="AO1938">
        <f si="302" t="shared"/>
        <v>2</v>
      </c>
      <c r="AP1938">
        <f si="303" t="shared"/>
        <v>2</v>
      </c>
      <c r="AQ1938">
        <f si="304" t="shared"/>
        <v>1</v>
      </c>
      <c r="AR1938">
        <f si="305" t="shared"/>
        <v>2</v>
      </c>
      <c r="AS1938">
        <f si="306" t="shared"/>
        <v>2</v>
      </c>
      <c r="AT1938">
        <f si="307" t="shared"/>
        <v>1</v>
      </c>
      <c r="AU1938">
        <f si="308" t="shared"/>
        <v>2</v>
      </c>
      <c r="AV1938">
        <f si="309" t="shared"/>
        <v>1</v>
      </c>
      <c r="AW1938">
        <f si="310" t="shared"/>
        <v>2</v>
      </c>
    </row>
    <row r="1939" spans="30:49" x14ac:dyDescent="0.25">
      <c r="AD1939">
        <v>1938</v>
      </c>
      <c r="AE1939" t="str">
        <f>VLOOKUP(Sheet1!B1961,Sheet2!$H$2:$J$300,3,FALSE)</f>
        <v>SAC</v>
      </c>
      <c r="AF1939" t="str">
        <f>VLOOKUP(Sheet1!C1961,Sheet2!$H$2:$J$300,3,FALSE)</f>
        <v>PHO</v>
      </c>
      <c r="AG1939" t="str">
        <f>VLOOKUP(Sheet1!D1961,Sheet2!$H$2:$J$300,3,FALSE)</f>
        <v>PHI</v>
      </c>
      <c r="AH1939" t="str">
        <f>VLOOKUP(Sheet1!E1961,Sheet2!$H$2:$J$300,3,FALSE)</f>
        <v>DEN</v>
      </c>
      <c r="AI1939" t="str">
        <f>VLOOKUP(Sheet1!F1961,Sheet2!$H$2:$J$300,3,FALSE)</f>
        <v>PHO</v>
      </c>
      <c r="AJ1939" t="str">
        <f>VLOOKUP(Sheet1!G1961,Sheet2!$H$2:$J$300,3,FALSE)</f>
        <v>UTA</v>
      </c>
      <c r="AK1939" t="str">
        <f>VLOOKUP(Sheet1!H1961,Sheet2!$H$2:$J$300,3,FALSE)</f>
        <v>HOU</v>
      </c>
      <c r="AL1939" t="str">
        <f>VLOOKUP(Sheet1!I1961,Sheet2!$H$2:$J$300,3,FALSE)</f>
        <v>SAC</v>
      </c>
      <c r="AM1939" t="str">
        <f>VLOOKUP(Sheet1!J1961,Sheet2!$H$2:$J$300,3,FALSE)</f>
        <v>UTA</v>
      </c>
      <c r="AN1939">
        <f si="301" t="shared"/>
        <v>2</v>
      </c>
      <c r="AO1939">
        <f si="302" t="shared"/>
        <v>2</v>
      </c>
      <c r="AP1939">
        <f si="303" t="shared"/>
        <v>1</v>
      </c>
      <c r="AQ1939">
        <f si="304" t="shared"/>
        <v>1</v>
      </c>
      <c r="AR1939">
        <f si="305" t="shared"/>
        <v>2</v>
      </c>
      <c r="AS1939">
        <f si="306" t="shared"/>
        <v>2</v>
      </c>
      <c r="AT1939">
        <f si="307" t="shared"/>
        <v>1</v>
      </c>
      <c r="AU1939">
        <f si="308" t="shared"/>
        <v>2</v>
      </c>
      <c r="AV1939">
        <f si="309" t="shared"/>
        <v>2</v>
      </c>
      <c r="AW1939">
        <f si="310" t="shared"/>
        <v>2</v>
      </c>
    </row>
    <row r="1940" spans="30:49" x14ac:dyDescent="0.25">
      <c r="AD1940">
        <v>1939</v>
      </c>
      <c r="AE1940" t="str">
        <f>VLOOKUP(Sheet1!B1962,Sheet2!$H$2:$J$300,3,FALSE)</f>
        <v>MIN</v>
      </c>
      <c r="AF1940" t="str">
        <f>VLOOKUP(Sheet1!C1962,Sheet2!$H$2:$J$300,3,FALSE)</f>
        <v>PHI</v>
      </c>
      <c r="AG1940" t="str">
        <f>VLOOKUP(Sheet1!D1962,Sheet2!$H$2:$J$300,3,FALSE)</f>
        <v>HOU</v>
      </c>
      <c r="AH1940" t="str">
        <f>VLOOKUP(Sheet1!E1962,Sheet2!$H$2:$J$300,3,FALSE)</f>
        <v>PHO</v>
      </c>
      <c r="AI1940" t="str">
        <f>VLOOKUP(Sheet1!F1962,Sheet2!$H$2:$J$300,3,FALSE)</f>
        <v>UTA</v>
      </c>
      <c r="AJ1940" t="str">
        <f>VLOOKUP(Sheet1!G1962,Sheet2!$H$2:$J$300,3,FALSE)</f>
        <v>MIN</v>
      </c>
      <c r="AK1940" t="str">
        <f>VLOOKUP(Sheet1!H1962,Sheet2!$H$2:$J$300,3,FALSE)</f>
        <v>PHO</v>
      </c>
      <c r="AL1940" t="str">
        <f>VLOOKUP(Sheet1!I1962,Sheet2!$H$2:$J$300,3,FALSE)</f>
        <v>DEN</v>
      </c>
      <c r="AM1940" t="str">
        <f>VLOOKUP(Sheet1!J1962,Sheet2!$H$2:$J$300,3,FALSE)</f>
        <v>UTA</v>
      </c>
      <c r="AN1940">
        <f si="301" t="shared"/>
        <v>2</v>
      </c>
      <c r="AO1940">
        <f si="302" t="shared"/>
        <v>1</v>
      </c>
      <c r="AP1940">
        <f si="303" t="shared"/>
        <v>1</v>
      </c>
      <c r="AQ1940">
        <f si="304" t="shared"/>
        <v>2</v>
      </c>
      <c r="AR1940">
        <f si="305" t="shared"/>
        <v>2</v>
      </c>
      <c r="AS1940">
        <f si="306" t="shared"/>
        <v>2</v>
      </c>
      <c r="AT1940">
        <f si="307" t="shared"/>
        <v>2</v>
      </c>
      <c r="AU1940">
        <f si="308" t="shared"/>
        <v>1</v>
      </c>
      <c r="AV1940">
        <f si="309" t="shared"/>
        <v>2</v>
      </c>
      <c r="AW1940">
        <f si="310" t="shared"/>
        <v>2</v>
      </c>
    </row>
    <row r="1941" spans="30:49" x14ac:dyDescent="0.25">
      <c r="AD1941">
        <v>1940</v>
      </c>
      <c r="AE1941" t="str">
        <f>VLOOKUP(Sheet1!B1963,Sheet2!$H$2:$J$300,3,FALSE)</f>
        <v>PHI</v>
      </c>
      <c r="AF1941" t="str">
        <f>VLOOKUP(Sheet1!C1963,Sheet2!$H$2:$J$300,3,FALSE)</f>
        <v>MIN</v>
      </c>
      <c r="AG1941" t="str">
        <f>VLOOKUP(Sheet1!D1963,Sheet2!$H$2:$J$300,3,FALSE)</f>
        <v>PHO</v>
      </c>
      <c r="AH1941" t="str">
        <f>VLOOKUP(Sheet1!E1963,Sheet2!$H$2:$J$300,3,FALSE)</f>
        <v>DEN</v>
      </c>
      <c r="AI1941" t="str">
        <f>VLOOKUP(Sheet1!F1963,Sheet2!$H$2:$J$300,3,FALSE)</f>
        <v>PHO</v>
      </c>
      <c r="AJ1941" t="str">
        <f>VLOOKUP(Sheet1!G1963,Sheet2!$H$2:$J$300,3,FALSE)</f>
        <v>ATL</v>
      </c>
      <c r="AK1941" t="str">
        <f>VLOOKUP(Sheet1!H1963,Sheet2!$H$2:$J$300,3,FALSE)</f>
        <v>SAC</v>
      </c>
      <c r="AL1941" t="str">
        <f>VLOOKUP(Sheet1!I1963,Sheet2!$H$2:$J$300,3,FALSE)</f>
        <v>UTA</v>
      </c>
      <c r="AM1941" t="str">
        <f>VLOOKUP(Sheet1!J1963,Sheet2!$H$2:$J$300,3,FALSE)</f>
        <v>PHI</v>
      </c>
      <c r="AN1941">
        <f si="301" t="shared"/>
        <v>2</v>
      </c>
      <c r="AO1941">
        <f si="302" t="shared"/>
        <v>1</v>
      </c>
      <c r="AP1941">
        <f si="303" t="shared"/>
        <v>2</v>
      </c>
      <c r="AQ1941">
        <f si="304" t="shared"/>
        <v>1</v>
      </c>
      <c r="AR1941">
        <f si="305" t="shared"/>
        <v>2</v>
      </c>
      <c r="AS1941">
        <f si="306" t="shared"/>
        <v>1</v>
      </c>
      <c r="AT1941">
        <f si="307" t="shared"/>
        <v>1</v>
      </c>
      <c r="AU1941">
        <f si="308" t="shared"/>
        <v>1</v>
      </c>
      <c r="AV1941">
        <f si="309" t="shared"/>
        <v>2</v>
      </c>
      <c r="AW1941">
        <f si="310" t="shared"/>
        <v>2</v>
      </c>
    </row>
    <row r="1942" spans="30:49" x14ac:dyDescent="0.25">
      <c r="AD1942">
        <v>1941</v>
      </c>
      <c r="AE1942" t="str">
        <f>VLOOKUP(Sheet1!B1964,Sheet2!$H$2:$J$300,3,FALSE)</f>
        <v>PHI</v>
      </c>
      <c r="AF1942" t="str">
        <f>VLOOKUP(Sheet1!C1964,Sheet2!$H$2:$J$300,3,FALSE)</f>
        <v>MIN</v>
      </c>
      <c r="AG1942" t="str">
        <f>VLOOKUP(Sheet1!D1964,Sheet2!$H$2:$J$300,3,FALSE)</f>
        <v>HOU</v>
      </c>
      <c r="AH1942" t="str">
        <f>VLOOKUP(Sheet1!E1964,Sheet2!$H$2:$J$300,3,FALSE)</f>
        <v>DEN</v>
      </c>
      <c r="AI1942" t="str">
        <f>VLOOKUP(Sheet1!F1964,Sheet2!$H$2:$J$300,3,FALSE)</f>
        <v>PHO</v>
      </c>
      <c r="AJ1942" t="str">
        <f>VLOOKUP(Sheet1!G1964,Sheet2!$H$2:$J$300,3,FALSE)</f>
        <v>UTA</v>
      </c>
      <c r="AK1942" t="str">
        <f>VLOOKUP(Sheet1!H1964,Sheet2!$H$2:$J$300,3,FALSE)</f>
        <v>ATL</v>
      </c>
      <c r="AL1942" t="str">
        <f>VLOOKUP(Sheet1!I1964,Sheet2!$H$2:$J$300,3,FALSE)</f>
        <v>PHO</v>
      </c>
      <c r="AM1942" t="str">
        <f>VLOOKUP(Sheet1!J1964,Sheet2!$H$2:$J$300,3,FALSE)</f>
        <v>UTA</v>
      </c>
      <c r="AN1942">
        <f si="301" t="shared"/>
        <v>1</v>
      </c>
      <c r="AO1942">
        <f si="302" t="shared"/>
        <v>1</v>
      </c>
      <c r="AP1942">
        <f si="303" t="shared"/>
        <v>1</v>
      </c>
      <c r="AQ1942">
        <f si="304" t="shared"/>
        <v>1</v>
      </c>
      <c r="AR1942">
        <f si="305" t="shared"/>
        <v>2</v>
      </c>
      <c r="AS1942">
        <f si="306" t="shared"/>
        <v>2</v>
      </c>
      <c r="AT1942">
        <f si="307" t="shared"/>
        <v>1</v>
      </c>
      <c r="AU1942">
        <f si="308" t="shared"/>
        <v>2</v>
      </c>
      <c r="AV1942">
        <f si="309" t="shared"/>
        <v>2</v>
      </c>
      <c r="AW1942">
        <f si="310" t="shared"/>
        <v>2</v>
      </c>
    </row>
    <row r="1943" spans="30:49" x14ac:dyDescent="0.25">
      <c r="AD1943">
        <v>1942</v>
      </c>
      <c r="AE1943" t="str">
        <f>VLOOKUP(Sheet1!B1965,Sheet2!$H$2:$J$300,3,FALSE)</f>
        <v>PHI</v>
      </c>
      <c r="AF1943" t="str">
        <f>VLOOKUP(Sheet1!C1965,Sheet2!$H$2:$J$300,3,FALSE)</f>
        <v>UTA</v>
      </c>
      <c r="AG1943" t="str">
        <f>VLOOKUP(Sheet1!D1965,Sheet2!$H$2:$J$300,3,FALSE)</f>
        <v>PHI</v>
      </c>
      <c r="AH1943" t="str">
        <f>VLOOKUP(Sheet1!E1965,Sheet2!$H$2:$J$300,3,FALSE)</f>
        <v>DEN</v>
      </c>
      <c r="AI1943" t="str">
        <f>VLOOKUP(Sheet1!F1965,Sheet2!$H$2:$J$300,3,FALSE)</f>
        <v>UTA</v>
      </c>
      <c r="AJ1943" t="str">
        <f>VLOOKUP(Sheet1!G1965,Sheet2!$H$2:$J$300,3,FALSE)</f>
        <v>SAC</v>
      </c>
      <c r="AK1943" t="str">
        <f>VLOOKUP(Sheet1!H1965,Sheet2!$H$2:$J$300,3,FALSE)</f>
        <v>PHO</v>
      </c>
      <c r="AL1943" t="str">
        <f>VLOOKUP(Sheet1!I1965,Sheet2!$H$2:$J$300,3,FALSE)</f>
        <v>DEN</v>
      </c>
      <c r="AM1943" t="str">
        <f>VLOOKUP(Sheet1!J1965,Sheet2!$H$2:$J$300,3,FALSE)</f>
        <v>DEN</v>
      </c>
      <c r="AN1943">
        <f si="301" t="shared"/>
        <v>2</v>
      </c>
      <c r="AO1943">
        <f si="302" t="shared"/>
        <v>2</v>
      </c>
      <c r="AP1943">
        <f si="303" t="shared"/>
        <v>2</v>
      </c>
      <c r="AQ1943">
        <f si="304" t="shared"/>
        <v>3</v>
      </c>
      <c r="AR1943">
        <f si="305" t="shared"/>
        <v>2</v>
      </c>
      <c r="AS1943">
        <f si="306" t="shared"/>
        <v>1</v>
      </c>
      <c r="AT1943">
        <f si="307" t="shared"/>
        <v>1</v>
      </c>
      <c r="AU1943">
        <f si="308" t="shared"/>
        <v>3</v>
      </c>
      <c r="AV1943">
        <f si="309" t="shared"/>
        <v>3</v>
      </c>
      <c r="AW1943">
        <f si="310" t="shared"/>
        <v>3</v>
      </c>
    </row>
    <row r="1944" spans="30:49" x14ac:dyDescent="0.25">
      <c r="AD1944">
        <v>1943</v>
      </c>
      <c r="AE1944" t="str">
        <f>VLOOKUP(Sheet1!B1966,Sheet2!$H$2:$J$300,3,FALSE)</f>
        <v>UTA</v>
      </c>
      <c r="AF1944" t="str">
        <f>VLOOKUP(Sheet1!C1966,Sheet2!$H$2:$J$300,3,FALSE)</f>
        <v>ATL</v>
      </c>
      <c r="AG1944" t="str">
        <f>VLOOKUP(Sheet1!D1966,Sheet2!$H$2:$J$300,3,FALSE)</f>
        <v>PHI</v>
      </c>
      <c r="AH1944" t="str">
        <f>VLOOKUP(Sheet1!E1966,Sheet2!$H$2:$J$300,3,FALSE)</f>
        <v>DEN</v>
      </c>
      <c r="AI1944" t="str">
        <f>VLOOKUP(Sheet1!F1966,Sheet2!$H$2:$J$300,3,FALSE)</f>
        <v>DEN</v>
      </c>
      <c r="AJ1944" t="str">
        <f>VLOOKUP(Sheet1!G1966,Sheet2!$H$2:$J$300,3,FALSE)</f>
        <v>PHO</v>
      </c>
      <c r="AK1944" t="str">
        <f>VLOOKUP(Sheet1!H1966,Sheet2!$H$2:$J$300,3,FALSE)</f>
        <v>HOU</v>
      </c>
      <c r="AL1944" t="str">
        <f>VLOOKUP(Sheet1!I1966,Sheet2!$H$2:$J$300,3,FALSE)</f>
        <v>DEN</v>
      </c>
      <c r="AM1944" t="str">
        <f>VLOOKUP(Sheet1!J1966,Sheet2!$H$2:$J$300,3,FALSE)</f>
        <v>MIN</v>
      </c>
      <c r="AN1944">
        <f si="301" t="shared"/>
        <v>1</v>
      </c>
      <c r="AO1944">
        <f si="302" t="shared"/>
        <v>1</v>
      </c>
      <c r="AP1944">
        <f si="303" t="shared"/>
        <v>1</v>
      </c>
      <c r="AQ1944">
        <f si="304" t="shared"/>
        <v>3</v>
      </c>
      <c r="AR1944">
        <f si="305" t="shared"/>
        <v>3</v>
      </c>
      <c r="AS1944">
        <f si="306" t="shared"/>
        <v>1</v>
      </c>
      <c r="AT1944">
        <f si="307" t="shared"/>
        <v>1</v>
      </c>
      <c r="AU1944">
        <f si="308" t="shared"/>
        <v>3</v>
      </c>
      <c r="AV1944">
        <f si="309" t="shared"/>
        <v>1</v>
      </c>
      <c r="AW1944">
        <f si="310" t="shared"/>
        <v>3</v>
      </c>
    </row>
    <row r="1945" spans="30:49" x14ac:dyDescent="0.25">
      <c r="AD1945">
        <v>1944</v>
      </c>
      <c r="AE1945" t="str">
        <f>VLOOKUP(Sheet1!B1967,Sheet2!$H$2:$J$300,3,FALSE)</f>
        <v>ATL</v>
      </c>
      <c r="AF1945" t="str">
        <f>VLOOKUP(Sheet1!C1967,Sheet2!$H$2:$J$300,3,FALSE)</f>
        <v>MIN</v>
      </c>
      <c r="AG1945" t="str">
        <f>VLOOKUP(Sheet1!D1967,Sheet2!$H$2:$J$300,3,FALSE)</f>
        <v>HOU</v>
      </c>
      <c r="AH1945" t="str">
        <f>VLOOKUP(Sheet1!E1967,Sheet2!$H$2:$J$300,3,FALSE)</f>
        <v>PHO</v>
      </c>
      <c r="AI1945" t="str">
        <f>VLOOKUP(Sheet1!F1967,Sheet2!$H$2:$J$300,3,FALSE)</f>
        <v>DEN</v>
      </c>
      <c r="AJ1945" t="str">
        <f>VLOOKUP(Sheet1!G1967,Sheet2!$H$2:$J$300,3,FALSE)</f>
        <v>UTA</v>
      </c>
      <c r="AK1945" t="str">
        <f>VLOOKUP(Sheet1!H1967,Sheet2!$H$2:$J$300,3,FALSE)</f>
        <v>PHO</v>
      </c>
      <c r="AL1945" t="str">
        <f>VLOOKUP(Sheet1!I1967,Sheet2!$H$2:$J$300,3,FALSE)</f>
        <v>DEN</v>
      </c>
      <c r="AM1945" t="str">
        <f>VLOOKUP(Sheet1!J1967,Sheet2!$H$2:$J$300,3,FALSE)</f>
        <v>PHO</v>
      </c>
      <c r="AN1945">
        <f si="301" t="shared"/>
        <v>1</v>
      </c>
      <c r="AO1945">
        <f si="302" t="shared"/>
        <v>1</v>
      </c>
      <c r="AP1945">
        <f si="303" t="shared"/>
        <v>1</v>
      </c>
      <c r="AQ1945">
        <f si="304" t="shared"/>
        <v>3</v>
      </c>
      <c r="AR1945">
        <f si="305" t="shared"/>
        <v>2</v>
      </c>
      <c r="AS1945">
        <f si="306" t="shared"/>
        <v>1</v>
      </c>
      <c r="AT1945">
        <f si="307" t="shared"/>
        <v>3</v>
      </c>
      <c r="AU1945">
        <f si="308" t="shared"/>
        <v>2</v>
      </c>
      <c r="AV1945">
        <f si="309" t="shared"/>
        <v>3</v>
      </c>
      <c r="AW1945">
        <f si="310" t="shared"/>
        <v>3</v>
      </c>
    </row>
    <row r="1946" spans="30:49" x14ac:dyDescent="0.25">
      <c r="AD1946">
        <v>1945</v>
      </c>
      <c r="AE1946" t="str">
        <f>VLOOKUP(Sheet1!B1968,Sheet2!$H$2:$J$300,3,FALSE)</f>
        <v>PHI</v>
      </c>
      <c r="AF1946" t="str">
        <f>VLOOKUP(Sheet1!C1968,Sheet2!$H$2:$J$300,3,FALSE)</f>
        <v>SAC</v>
      </c>
      <c r="AG1946" t="str">
        <f>VLOOKUP(Sheet1!D1968,Sheet2!$H$2:$J$300,3,FALSE)</f>
        <v>UTA</v>
      </c>
      <c r="AH1946" t="str">
        <f>VLOOKUP(Sheet1!E1968,Sheet2!$H$2:$J$300,3,FALSE)</f>
        <v>HOU</v>
      </c>
      <c r="AI1946" t="str">
        <f>VLOOKUP(Sheet1!F1968,Sheet2!$H$2:$J$300,3,FALSE)</f>
        <v>DEN</v>
      </c>
      <c r="AJ1946" t="str">
        <f>VLOOKUP(Sheet1!G1968,Sheet2!$H$2:$J$300,3,FALSE)</f>
        <v>HOU</v>
      </c>
      <c r="AK1946" t="str">
        <f>VLOOKUP(Sheet1!H1968,Sheet2!$H$2:$J$300,3,FALSE)</f>
        <v>PHO</v>
      </c>
      <c r="AL1946" t="str">
        <f>VLOOKUP(Sheet1!I1968,Sheet2!$H$2:$J$300,3,FALSE)</f>
        <v>DEN</v>
      </c>
      <c r="AM1946" t="str">
        <f>VLOOKUP(Sheet1!J1968,Sheet2!$H$2:$J$300,3,FALSE)</f>
        <v>UTA</v>
      </c>
      <c r="AN1946">
        <f si="301" t="shared"/>
        <v>1</v>
      </c>
      <c r="AO1946">
        <f si="302" t="shared"/>
        <v>1</v>
      </c>
      <c r="AP1946">
        <f si="303" t="shared"/>
        <v>2</v>
      </c>
      <c r="AQ1946">
        <f si="304" t="shared"/>
        <v>2</v>
      </c>
      <c r="AR1946">
        <f si="305" t="shared"/>
        <v>2</v>
      </c>
      <c r="AS1946">
        <f si="306" t="shared"/>
        <v>2</v>
      </c>
      <c r="AT1946">
        <f si="307" t="shared"/>
        <v>1</v>
      </c>
      <c r="AU1946">
        <f si="308" t="shared"/>
        <v>2</v>
      </c>
      <c r="AV1946">
        <f si="309" t="shared"/>
        <v>2</v>
      </c>
      <c r="AW1946">
        <f si="310" t="shared"/>
        <v>2</v>
      </c>
    </row>
    <row r="1947" spans="30:49" x14ac:dyDescent="0.25">
      <c r="AD1947">
        <v>1946</v>
      </c>
      <c r="AE1947" t="str">
        <f>VLOOKUP(Sheet1!B1969,Sheet2!$H$2:$J$300,3,FALSE)</f>
        <v>PHI</v>
      </c>
      <c r="AF1947" t="str">
        <f>VLOOKUP(Sheet1!C1969,Sheet2!$H$2:$J$300,3,FALSE)</f>
        <v>UTA</v>
      </c>
      <c r="AG1947" t="str">
        <f>VLOOKUP(Sheet1!D1969,Sheet2!$H$2:$J$300,3,FALSE)</f>
        <v>HOU</v>
      </c>
      <c r="AH1947" t="str">
        <f>VLOOKUP(Sheet1!E1969,Sheet2!$H$2:$J$300,3,FALSE)</f>
        <v>DEN</v>
      </c>
      <c r="AI1947" t="str">
        <f>VLOOKUP(Sheet1!F1969,Sheet2!$H$2:$J$300,3,FALSE)</f>
        <v>ATL</v>
      </c>
      <c r="AJ1947" t="str">
        <f>VLOOKUP(Sheet1!G1969,Sheet2!$H$2:$J$300,3,FALSE)</f>
        <v>HOU</v>
      </c>
      <c r="AK1947" t="str">
        <f>VLOOKUP(Sheet1!H1969,Sheet2!$H$2:$J$300,3,FALSE)</f>
        <v>PHO</v>
      </c>
      <c r="AL1947" t="str">
        <f>VLOOKUP(Sheet1!I1969,Sheet2!$H$2:$J$300,3,FALSE)</f>
        <v>DEN</v>
      </c>
      <c r="AM1947" t="str">
        <f>VLOOKUP(Sheet1!J1969,Sheet2!$H$2:$J$300,3,FALSE)</f>
        <v>SAC</v>
      </c>
      <c r="AN1947">
        <f si="301" t="shared"/>
        <v>1</v>
      </c>
      <c r="AO1947">
        <f si="302" t="shared"/>
        <v>1</v>
      </c>
      <c r="AP1947">
        <f si="303" t="shared"/>
        <v>2</v>
      </c>
      <c r="AQ1947">
        <f si="304" t="shared"/>
        <v>2</v>
      </c>
      <c r="AR1947">
        <f si="305" t="shared"/>
        <v>1</v>
      </c>
      <c r="AS1947">
        <f si="306" t="shared"/>
        <v>2</v>
      </c>
      <c r="AT1947">
        <f si="307" t="shared"/>
        <v>1</v>
      </c>
      <c r="AU1947">
        <f si="308" t="shared"/>
        <v>2</v>
      </c>
      <c r="AV1947">
        <f si="309" t="shared"/>
        <v>1</v>
      </c>
      <c r="AW1947">
        <f si="310" t="shared"/>
        <v>2</v>
      </c>
    </row>
    <row r="1948" spans="30:49" x14ac:dyDescent="0.25">
      <c r="AD1948">
        <v>1947</v>
      </c>
      <c r="AE1948" t="str">
        <f>VLOOKUP(Sheet1!B1970,Sheet2!$H$2:$J$300,3,FALSE)</f>
        <v>PHI</v>
      </c>
      <c r="AF1948" t="str">
        <f>VLOOKUP(Sheet1!C1970,Sheet2!$H$2:$J$300,3,FALSE)</f>
        <v>MIN</v>
      </c>
      <c r="AG1948" t="str">
        <f>VLOOKUP(Sheet1!D1970,Sheet2!$H$2:$J$300,3,FALSE)</f>
        <v>HOU</v>
      </c>
      <c r="AH1948" t="str">
        <f>VLOOKUP(Sheet1!E1970,Sheet2!$H$2:$J$300,3,FALSE)</f>
        <v>DEN</v>
      </c>
      <c r="AI1948" t="str">
        <f>VLOOKUP(Sheet1!F1970,Sheet2!$H$2:$J$300,3,FALSE)</f>
        <v>PHO</v>
      </c>
      <c r="AJ1948" t="str">
        <f>VLOOKUP(Sheet1!G1970,Sheet2!$H$2:$J$300,3,FALSE)</f>
        <v>UTA</v>
      </c>
      <c r="AK1948" t="str">
        <f>VLOOKUP(Sheet1!H1970,Sheet2!$H$2:$J$300,3,FALSE)</f>
        <v>ATL</v>
      </c>
      <c r="AL1948" t="str">
        <f>VLOOKUP(Sheet1!I1970,Sheet2!$H$2:$J$300,3,FALSE)</f>
        <v>SAC</v>
      </c>
      <c r="AM1948" t="str">
        <f>VLOOKUP(Sheet1!J1970,Sheet2!$H$2:$J$300,3,FALSE)</f>
        <v>PHI</v>
      </c>
      <c r="AN1948">
        <f si="301" t="shared"/>
        <v>2</v>
      </c>
      <c r="AO1948">
        <f si="302" t="shared"/>
        <v>1</v>
      </c>
      <c r="AP1948">
        <f si="303" t="shared"/>
        <v>1</v>
      </c>
      <c r="AQ1948">
        <f si="304" t="shared"/>
        <v>1</v>
      </c>
      <c r="AR1948">
        <f si="305" t="shared"/>
        <v>1</v>
      </c>
      <c r="AS1948">
        <f si="306" t="shared"/>
        <v>1</v>
      </c>
      <c r="AT1948">
        <f si="307" t="shared"/>
        <v>1</v>
      </c>
      <c r="AU1948">
        <f si="308" t="shared"/>
        <v>1</v>
      </c>
      <c r="AV1948">
        <f si="309" t="shared"/>
        <v>2</v>
      </c>
      <c r="AW1948">
        <f si="310" t="shared"/>
        <v>2</v>
      </c>
    </row>
    <row r="1949" spans="30:49" x14ac:dyDescent="0.25">
      <c r="AD1949">
        <v>1948</v>
      </c>
      <c r="AE1949" t="str">
        <f>VLOOKUP(Sheet1!B1971,Sheet2!$H$2:$J$300,3,FALSE)</f>
        <v>PHI</v>
      </c>
      <c r="AF1949" t="str">
        <f>VLOOKUP(Sheet1!C1971,Sheet2!$H$2:$J$300,3,FALSE)</f>
        <v>PHI</v>
      </c>
      <c r="AG1949" t="str">
        <f>VLOOKUP(Sheet1!D1971,Sheet2!$H$2:$J$300,3,FALSE)</f>
        <v>PHO</v>
      </c>
      <c r="AH1949" t="str">
        <f>VLOOKUP(Sheet1!E1971,Sheet2!$H$2:$J$300,3,FALSE)</f>
        <v>DEN</v>
      </c>
      <c r="AI1949" t="str">
        <f>VLOOKUP(Sheet1!F1971,Sheet2!$H$2:$J$300,3,FALSE)</f>
        <v>DEN</v>
      </c>
      <c r="AJ1949" t="str">
        <f>VLOOKUP(Sheet1!G1971,Sheet2!$H$2:$J$300,3,FALSE)</f>
        <v>PHO</v>
      </c>
      <c r="AK1949" t="str">
        <f>VLOOKUP(Sheet1!H1971,Sheet2!$H$2:$J$300,3,FALSE)</f>
        <v>SAC</v>
      </c>
      <c r="AL1949" t="str">
        <f>VLOOKUP(Sheet1!I1971,Sheet2!$H$2:$J$300,3,FALSE)</f>
        <v>UTA</v>
      </c>
      <c r="AM1949" t="str">
        <f>VLOOKUP(Sheet1!J1971,Sheet2!$H$2:$J$300,3,FALSE)</f>
        <v>UTA</v>
      </c>
      <c r="AN1949">
        <f si="301" t="shared"/>
        <v>2</v>
      </c>
      <c r="AO1949">
        <f si="302" t="shared"/>
        <v>2</v>
      </c>
      <c r="AP1949">
        <f si="303" t="shared"/>
        <v>2</v>
      </c>
      <c r="AQ1949">
        <f si="304" t="shared"/>
        <v>2</v>
      </c>
      <c r="AR1949">
        <f si="305" t="shared"/>
        <v>2</v>
      </c>
      <c r="AS1949">
        <f si="306" t="shared"/>
        <v>2</v>
      </c>
      <c r="AT1949">
        <f si="307" t="shared"/>
        <v>1</v>
      </c>
      <c r="AU1949">
        <f si="308" t="shared"/>
        <v>2</v>
      </c>
      <c r="AV1949">
        <f si="309" t="shared"/>
        <v>2</v>
      </c>
      <c r="AW1949">
        <f si="310" t="shared"/>
        <v>2</v>
      </c>
    </row>
    <row r="1950" spans="30:49" x14ac:dyDescent="0.25">
      <c r="AD1950">
        <v>1949</v>
      </c>
      <c r="AE1950" t="str">
        <f>VLOOKUP(Sheet1!B1972,Sheet2!$H$2:$J$300,3,FALSE)</f>
        <v>ATL</v>
      </c>
      <c r="AF1950" t="str">
        <f>VLOOKUP(Sheet1!C1972,Sheet2!$H$2:$J$300,3,FALSE)</f>
        <v>MIN</v>
      </c>
      <c r="AG1950" t="str">
        <f>VLOOKUP(Sheet1!D1972,Sheet2!$H$2:$J$300,3,FALSE)</f>
        <v>HOU</v>
      </c>
      <c r="AH1950" t="str">
        <f>VLOOKUP(Sheet1!E1972,Sheet2!$H$2:$J$300,3,FALSE)</f>
        <v>DEN</v>
      </c>
      <c r="AI1950" t="str">
        <f>VLOOKUP(Sheet1!F1972,Sheet2!$H$2:$J$300,3,FALSE)</f>
        <v>PHO</v>
      </c>
      <c r="AJ1950" t="str">
        <f>VLOOKUP(Sheet1!G1972,Sheet2!$H$2:$J$300,3,FALSE)</f>
        <v>UTA</v>
      </c>
      <c r="AK1950" t="str">
        <f>VLOOKUP(Sheet1!H1972,Sheet2!$H$2:$J$300,3,FALSE)</f>
        <v>ATL</v>
      </c>
      <c r="AL1950" t="str">
        <f>VLOOKUP(Sheet1!I1972,Sheet2!$H$2:$J$300,3,FALSE)</f>
        <v>SAC</v>
      </c>
      <c r="AM1950" t="str">
        <f>VLOOKUP(Sheet1!J1972,Sheet2!$H$2:$J$300,3,FALSE)</f>
        <v>UTA</v>
      </c>
      <c r="AN1950">
        <f si="301" t="shared"/>
        <v>2</v>
      </c>
      <c r="AO1950">
        <f si="302" t="shared"/>
        <v>1</v>
      </c>
      <c r="AP1950">
        <f si="303" t="shared"/>
        <v>1</v>
      </c>
      <c r="AQ1950">
        <f si="304" t="shared"/>
        <v>1</v>
      </c>
      <c r="AR1950">
        <f si="305" t="shared"/>
        <v>1</v>
      </c>
      <c r="AS1950">
        <f si="306" t="shared"/>
        <v>2</v>
      </c>
      <c r="AT1950">
        <f si="307" t="shared"/>
        <v>2</v>
      </c>
      <c r="AU1950">
        <f si="308" t="shared"/>
        <v>1</v>
      </c>
      <c r="AV1950">
        <f si="309" t="shared"/>
        <v>2</v>
      </c>
      <c r="AW1950">
        <f si="310" t="shared"/>
        <v>2</v>
      </c>
    </row>
    <row r="1951" spans="30:49" x14ac:dyDescent="0.25">
      <c r="AD1951">
        <v>1950</v>
      </c>
      <c r="AE1951" t="str">
        <f>VLOOKUP(Sheet1!B1973,Sheet2!$H$2:$J$300,3,FALSE)</f>
        <v>SAC</v>
      </c>
      <c r="AF1951" t="str">
        <f>VLOOKUP(Sheet1!C1973,Sheet2!$H$2:$J$300,3,FALSE)</f>
        <v>ATL</v>
      </c>
      <c r="AG1951" t="str">
        <f>VLOOKUP(Sheet1!D1973,Sheet2!$H$2:$J$300,3,FALSE)</f>
        <v>HOU</v>
      </c>
      <c r="AH1951" t="str">
        <f>VLOOKUP(Sheet1!E1973,Sheet2!$H$2:$J$300,3,FALSE)</f>
        <v>DEN</v>
      </c>
      <c r="AI1951" t="str">
        <f>VLOOKUP(Sheet1!F1973,Sheet2!$H$2:$J$300,3,FALSE)</f>
        <v>PHO</v>
      </c>
      <c r="AJ1951" t="str">
        <f>VLOOKUP(Sheet1!G1973,Sheet2!$H$2:$J$300,3,FALSE)</f>
        <v>HOU</v>
      </c>
      <c r="AK1951" t="str">
        <f>VLOOKUP(Sheet1!H1973,Sheet2!$H$2:$J$300,3,FALSE)</f>
        <v>PHO</v>
      </c>
      <c r="AL1951" t="str">
        <f>VLOOKUP(Sheet1!I1973,Sheet2!$H$2:$J$300,3,FALSE)</f>
        <v>MIN</v>
      </c>
      <c r="AM1951" t="str">
        <f>VLOOKUP(Sheet1!J1973,Sheet2!$H$2:$J$300,3,FALSE)</f>
        <v>MIN</v>
      </c>
      <c r="AN1951">
        <f si="301" t="shared"/>
        <v>1</v>
      </c>
      <c r="AO1951">
        <f si="302" t="shared"/>
        <v>1</v>
      </c>
      <c r="AP1951">
        <f si="303" t="shared"/>
        <v>2</v>
      </c>
      <c r="AQ1951">
        <f si="304" t="shared"/>
        <v>1</v>
      </c>
      <c r="AR1951">
        <f si="305" t="shared"/>
        <v>2</v>
      </c>
      <c r="AS1951">
        <f si="306" t="shared"/>
        <v>2</v>
      </c>
      <c r="AT1951">
        <f si="307" t="shared"/>
        <v>2</v>
      </c>
      <c r="AU1951">
        <f si="308" t="shared"/>
        <v>2</v>
      </c>
      <c r="AV1951">
        <f si="309" t="shared"/>
        <v>2</v>
      </c>
      <c r="AW1951">
        <f si="310" t="shared"/>
        <v>2</v>
      </c>
    </row>
    <row r="1952" spans="30:49" x14ac:dyDescent="0.25">
      <c r="AD1952">
        <v>1951</v>
      </c>
      <c r="AE1952" t="str">
        <f>VLOOKUP(Sheet1!B1974,Sheet2!$H$2:$J$300,3,FALSE)</f>
        <v>SAC</v>
      </c>
      <c r="AF1952" t="str">
        <f>VLOOKUP(Sheet1!C1974,Sheet2!$H$2:$J$300,3,FALSE)</f>
        <v>ATL</v>
      </c>
      <c r="AG1952" t="str">
        <f>VLOOKUP(Sheet1!D1974,Sheet2!$H$2:$J$300,3,FALSE)</f>
        <v>PHI</v>
      </c>
      <c r="AH1952" t="str">
        <f>VLOOKUP(Sheet1!E1974,Sheet2!$H$2:$J$300,3,FALSE)</f>
        <v>DEN</v>
      </c>
      <c r="AI1952" t="str">
        <f>VLOOKUP(Sheet1!F1974,Sheet2!$H$2:$J$300,3,FALSE)</f>
        <v>PHI</v>
      </c>
      <c r="AJ1952" t="str">
        <f>VLOOKUP(Sheet1!G1974,Sheet2!$H$2:$J$300,3,FALSE)</f>
        <v>MIN</v>
      </c>
      <c r="AK1952" t="str">
        <f>VLOOKUP(Sheet1!H1974,Sheet2!$H$2:$J$300,3,FALSE)</f>
        <v>ATL</v>
      </c>
      <c r="AL1952" t="str">
        <f>VLOOKUP(Sheet1!I1974,Sheet2!$H$2:$J$300,3,FALSE)</f>
        <v>PHO</v>
      </c>
      <c r="AM1952" t="str">
        <f>VLOOKUP(Sheet1!J1974,Sheet2!$H$2:$J$300,3,FALSE)</f>
        <v>DEN</v>
      </c>
      <c r="AN1952">
        <f si="301" t="shared"/>
        <v>1</v>
      </c>
      <c r="AO1952">
        <f si="302" t="shared"/>
        <v>2</v>
      </c>
      <c r="AP1952">
        <f si="303" t="shared"/>
        <v>2</v>
      </c>
      <c r="AQ1952">
        <f si="304" t="shared"/>
        <v>2</v>
      </c>
      <c r="AR1952">
        <f si="305" t="shared"/>
        <v>2</v>
      </c>
      <c r="AS1952">
        <f si="306" t="shared"/>
        <v>1</v>
      </c>
      <c r="AT1952">
        <f si="307" t="shared"/>
        <v>2</v>
      </c>
      <c r="AU1952">
        <f si="308" t="shared"/>
        <v>1</v>
      </c>
      <c r="AV1952">
        <f si="309" t="shared"/>
        <v>2</v>
      </c>
      <c r="AW1952">
        <f si="310" t="shared"/>
        <v>2</v>
      </c>
    </row>
    <row r="1953" spans="30:49" x14ac:dyDescent="0.25">
      <c r="AD1953">
        <v>1952</v>
      </c>
      <c r="AE1953" t="str">
        <f>VLOOKUP(Sheet1!B1975,Sheet2!$H$2:$J$300,3,FALSE)</f>
        <v>PHO</v>
      </c>
      <c r="AF1953" t="str">
        <f>VLOOKUP(Sheet1!C1975,Sheet2!$H$2:$J$300,3,FALSE)</f>
        <v>ATL</v>
      </c>
      <c r="AG1953" t="str">
        <f>VLOOKUP(Sheet1!D1975,Sheet2!$H$2:$J$300,3,FALSE)</f>
        <v>HOU</v>
      </c>
      <c r="AH1953" t="str">
        <f>VLOOKUP(Sheet1!E1975,Sheet2!$H$2:$J$300,3,FALSE)</f>
        <v>DEN</v>
      </c>
      <c r="AI1953" t="str">
        <f>VLOOKUP(Sheet1!F1975,Sheet2!$H$2:$J$300,3,FALSE)</f>
        <v>DEN</v>
      </c>
      <c r="AJ1953" t="str">
        <f>VLOOKUP(Sheet1!G1975,Sheet2!$H$2:$J$300,3,FALSE)</f>
        <v>PHO</v>
      </c>
      <c r="AK1953" t="str">
        <f>VLOOKUP(Sheet1!H1975,Sheet2!$H$2:$J$300,3,FALSE)</f>
        <v>SAC</v>
      </c>
      <c r="AL1953" t="str">
        <f>VLOOKUP(Sheet1!I1975,Sheet2!$H$2:$J$300,3,FALSE)</f>
        <v>PHO</v>
      </c>
      <c r="AM1953" t="str">
        <f>VLOOKUP(Sheet1!J1975,Sheet2!$H$2:$J$300,3,FALSE)</f>
        <v>UTA</v>
      </c>
      <c r="AN1953">
        <f si="301" t="shared"/>
        <v>3</v>
      </c>
      <c r="AO1953">
        <f si="302" t="shared"/>
        <v>1</v>
      </c>
      <c r="AP1953">
        <f si="303" t="shared"/>
        <v>1</v>
      </c>
      <c r="AQ1953">
        <f si="304" t="shared"/>
        <v>2</v>
      </c>
      <c r="AR1953">
        <f si="305" t="shared"/>
        <v>2</v>
      </c>
      <c r="AS1953">
        <f si="306" t="shared"/>
        <v>3</v>
      </c>
      <c r="AT1953">
        <f si="307" t="shared"/>
        <v>1</v>
      </c>
      <c r="AU1953">
        <f si="308" t="shared"/>
        <v>3</v>
      </c>
      <c r="AV1953">
        <f si="309" t="shared"/>
        <v>1</v>
      </c>
      <c r="AW1953">
        <f si="310" t="shared"/>
        <v>3</v>
      </c>
    </row>
    <row r="1954" spans="30:49" x14ac:dyDescent="0.25">
      <c r="AD1954">
        <v>1953</v>
      </c>
      <c r="AE1954" t="str">
        <f>VLOOKUP(Sheet1!B1976,Sheet2!$H$2:$J$300,3,FALSE)</f>
        <v>PHI</v>
      </c>
      <c r="AF1954" t="str">
        <f>VLOOKUP(Sheet1!C1976,Sheet2!$H$2:$J$300,3,FALSE)</f>
        <v>PHI</v>
      </c>
      <c r="AG1954" t="str">
        <f>VLOOKUP(Sheet1!D1976,Sheet2!$H$2:$J$300,3,FALSE)</f>
        <v>PHO</v>
      </c>
      <c r="AH1954" t="str">
        <f>VLOOKUP(Sheet1!E1976,Sheet2!$H$2:$J$300,3,FALSE)</f>
        <v>DEN</v>
      </c>
      <c r="AI1954" t="str">
        <f>VLOOKUP(Sheet1!F1976,Sheet2!$H$2:$J$300,3,FALSE)</f>
        <v>PHO</v>
      </c>
      <c r="AJ1954" t="str">
        <f>VLOOKUP(Sheet1!G1976,Sheet2!$H$2:$J$300,3,FALSE)</f>
        <v>PHO</v>
      </c>
      <c r="AK1954" t="str">
        <f>VLOOKUP(Sheet1!H1976,Sheet2!$H$2:$J$300,3,FALSE)</f>
        <v>SAC</v>
      </c>
      <c r="AL1954" t="str">
        <f>VLOOKUP(Sheet1!I1976,Sheet2!$H$2:$J$300,3,FALSE)</f>
        <v>HOU</v>
      </c>
      <c r="AM1954" t="str">
        <f>VLOOKUP(Sheet1!J1976,Sheet2!$H$2:$J$300,3,FALSE)</f>
        <v>MIN</v>
      </c>
      <c r="AN1954">
        <f si="301" t="shared"/>
        <v>2</v>
      </c>
      <c r="AO1954">
        <f si="302" t="shared"/>
        <v>2</v>
      </c>
      <c r="AP1954">
        <f si="303" t="shared"/>
        <v>3</v>
      </c>
      <c r="AQ1954">
        <f si="304" t="shared"/>
        <v>1</v>
      </c>
      <c r="AR1954">
        <f si="305" t="shared"/>
        <v>3</v>
      </c>
      <c r="AS1954">
        <f si="306" t="shared"/>
        <v>3</v>
      </c>
      <c r="AT1954">
        <f si="307" t="shared"/>
        <v>1</v>
      </c>
      <c r="AU1954">
        <f si="308" t="shared"/>
        <v>1</v>
      </c>
      <c r="AV1954">
        <f si="309" t="shared"/>
        <v>1</v>
      </c>
      <c r="AW1954">
        <f si="310" t="shared"/>
        <v>3</v>
      </c>
    </row>
    <row r="1955" spans="30:49" x14ac:dyDescent="0.25">
      <c r="AD1955">
        <v>1954</v>
      </c>
      <c r="AE1955" t="str">
        <f>VLOOKUP(Sheet1!B1977,Sheet2!$H$2:$J$300,3,FALSE)</f>
        <v>SAC</v>
      </c>
      <c r="AF1955" t="str">
        <f>VLOOKUP(Sheet1!C1977,Sheet2!$H$2:$J$300,3,FALSE)</f>
        <v>PHI</v>
      </c>
      <c r="AG1955" t="str">
        <f>VLOOKUP(Sheet1!D1977,Sheet2!$H$2:$J$300,3,FALSE)</f>
        <v>MIN</v>
      </c>
      <c r="AH1955" t="str">
        <f>VLOOKUP(Sheet1!E1977,Sheet2!$H$2:$J$300,3,FALSE)</f>
        <v>DEN</v>
      </c>
      <c r="AI1955" t="str">
        <f>VLOOKUP(Sheet1!F1977,Sheet2!$H$2:$J$300,3,FALSE)</f>
        <v>DEN</v>
      </c>
      <c r="AJ1955" t="str">
        <f>VLOOKUP(Sheet1!G1977,Sheet2!$H$2:$J$300,3,FALSE)</f>
        <v>PHO</v>
      </c>
      <c r="AK1955" t="str">
        <f>VLOOKUP(Sheet1!H1977,Sheet2!$H$2:$J$300,3,FALSE)</f>
        <v>HOU</v>
      </c>
      <c r="AL1955" t="str">
        <f>VLOOKUP(Sheet1!I1977,Sheet2!$H$2:$J$300,3,FALSE)</f>
        <v>DEN</v>
      </c>
      <c r="AM1955" t="str">
        <f>VLOOKUP(Sheet1!J1977,Sheet2!$H$2:$J$300,3,FALSE)</f>
        <v>DEN</v>
      </c>
      <c r="AN1955">
        <f si="301" t="shared"/>
        <v>1</v>
      </c>
      <c r="AO1955">
        <f si="302" t="shared"/>
        <v>1</v>
      </c>
      <c r="AP1955">
        <f si="303" t="shared"/>
        <v>1</v>
      </c>
      <c r="AQ1955">
        <f si="304" t="shared"/>
        <v>4</v>
      </c>
      <c r="AR1955">
        <f si="305" t="shared"/>
        <v>4</v>
      </c>
      <c r="AS1955">
        <f si="306" t="shared"/>
        <v>1</v>
      </c>
      <c r="AT1955">
        <f si="307" t="shared"/>
        <v>1</v>
      </c>
      <c r="AU1955">
        <f si="308" t="shared"/>
        <v>4</v>
      </c>
      <c r="AV1955">
        <f si="309" t="shared"/>
        <v>4</v>
      </c>
      <c r="AW1955">
        <f si="310" t="shared"/>
        <v>4</v>
      </c>
    </row>
    <row r="1956" spans="30:49" x14ac:dyDescent="0.25">
      <c r="AD1956">
        <v>1955</v>
      </c>
      <c r="AE1956" t="str">
        <f>VLOOKUP(Sheet1!B1978,Sheet2!$H$2:$J$300,3,FALSE)</f>
        <v>PHI</v>
      </c>
      <c r="AF1956" t="str">
        <f>VLOOKUP(Sheet1!C1978,Sheet2!$H$2:$J$300,3,FALSE)</f>
        <v>PHI</v>
      </c>
      <c r="AG1956" t="str">
        <f>VLOOKUP(Sheet1!D1978,Sheet2!$H$2:$J$300,3,FALSE)</f>
        <v>PHI</v>
      </c>
      <c r="AH1956" t="str">
        <f>VLOOKUP(Sheet1!E1978,Sheet2!$H$2:$J$300,3,FALSE)</f>
        <v>SAC</v>
      </c>
      <c r="AI1956" t="str">
        <f>VLOOKUP(Sheet1!F1978,Sheet2!$H$2:$J$300,3,FALSE)</f>
        <v>PHO</v>
      </c>
      <c r="AJ1956" t="str">
        <f>VLOOKUP(Sheet1!G1978,Sheet2!$H$2:$J$300,3,FALSE)</f>
        <v>ATL</v>
      </c>
      <c r="AK1956" t="str">
        <f>VLOOKUP(Sheet1!H1978,Sheet2!$H$2:$J$300,3,FALSE)</f>
        <v>PHO</v>
      </c>
      <c r="AL1956" t="str">
        <f>VLOOKUP(Sheet1!I1978,Sheet2!$H$2:$J$300,3,FALSE)</f>
        <v>DEN</v>
      </c>
      <c r="AM1956" t="str">
        <f>VLOOKUP(Sheet1!J1978,Sheet2!$H$2:$J$300,3,FALSE)</f>
        <v>UTA</v>
      </c>
      <c r="AN1956">
        <f si="301" t="shared"/>
        <v>3</v>
      </c>
      <c r="AO1956">
        <f si="302" t="shared"/>
        <v>3</v>
      </c>
      <c r="AP1956">
        <f si="303" t="shared"/>
        <v>3</v>
      </c>
      <c r="AQ1956">
        <f si="304" t="shared"/>
        <v>1</v>
      </c>
      <c r="AR1956">
        <f si="305" t="shared"/>
        <v>2</v>
      </c>
      <c r="AS1956">
        <f si="306" t="shared"/>
        <v>1</v>
      </c>
      <c r="AT1956">
        <f si="307" t="shared"/>
        <v>2</v>
      </c>
      <c r="AU1956">
        <f si="308" t="shared"/>
        <v>1</v>
      </c>
      <c r="AV1956">
        <f si="309" t="shared"/>
        <v>1</v>
      </c>
      <c r="AW1956">
        <f si="310" t="shared"/>
        <v>3</v>
      </c>
    </row>
    <row r="1957" spans="30:49" x14ac:dyDescent="0.25">
      <c r="AD1957">
        <v>1956</v>
      </c>
      <c r="AE1957" t="str">
        <f>VLOOKUP(Sheet1!B1979,Sheet2!$H$2:$J$300,3,FALSE)</f>
        <v>PHI</v>
      </c>
      <c r="AF1957" t="str">
        <f>VLOOKUP(Sheet1!C1979,Sheet2!$H$2:$J$300,3,FALSE)</f>
        <v>PHI</v>
      </c>
      <c r="AG1957" t="str">
        <f>VLOOKUP(Sheet1!D1979,Sheet2!$H$2:$J$300,3,FALSE)</f>
        <v>PHO</v>
      </c>
      <c r="AH1957" t="str">
        <f>VLOOKUP(Sheet1!E1979,Sheet2!$H$2:$J$300,3,FALSE)</f>
        <v>DEN</v>
      </c>
      <c r="AI1957" t="str">
        <f>VLOOKUP(Sheet1!F1979,Sheet2!$H$2:$J$300,3,FALSE)</f>
        <v>UTA</v>
      </c>
      <c r="AJ1957" t="str">
        <f>VLOOKUP(Sheet1!G1979,Sheet2!$H$2:$J$300,3,FALSE)</f>
        <v>UTA</v>
      </c>
      <c r="AK1957" t="str">
        <f>VLOOKUP(Sheet1!H1979,Sheet2!$H$2:$J$300,3,FALSE)</f>
        <v>HOU</v>
      </c>
      <c r="AL1957" t="str">
        <f>VLOOKUP(Sheet1!I1979,Sheet2!$H$2:$J$300,3,FALSE)</f>
        <v>DEN</v>
      </c>
      <c r="AM1957" t="str">
        <f>VLOOKUP(Sheet1!J1979,Sheet2!$H$2:$J$300,3,FALSE)</f>
        <v>MIN</v>
      </c>
      <c r="AN1957">
        <f si="301" t="shared"/>
        <v>2</v>
      </c>
      <c r="AO1957">
        <f si="302" t="shared"/>
        <v>2</v>
      </c>
      <c r="AP1957">
        <f si="303" t="shared"/>
        <v>1</v>
      </c>
      <c r="AQ1957">
        <f si="304" t="shared"/>
        <v>2</v>
      </c>
      <c r="AR1957">
        <f si="305" t="shared"/>
        <v>2</v>
      </c>
      <c r="AS1957">
        <f si="306" t="shared"/>
        <v>2</v>
      </c>
      <c r="AT1957">
        <f si="307" t="shared"/>
        <v>1</v>
      </c>
      <c r="AU1957">
        <f si="308" t="shared"/>
        <v>2</v>
      </c>
      <c r="AV1957">
        <f si="309" t="shared"/>
        <v>1</v>
      </c>
      <c r="AW1957">
        <f si="310" t="shared"/>
        <v>2</v>
      </c>
    </row>
    <row r="1958" spans="30:49" x14ac:dyDescent="0.25">
      <c r="AD1958">
        <v>1957</v>
      </c>
      <c r="AE1958" t="str">
        <f>VLOOKUP(Sheet1!B1980,Sheet2!$H$2:$J$300,3,FALSE)</f>
        <v>PHI</v>
      </c>
      <c r="AF1958" t="str">
        <f>VLOOKUP(Sheet1!C1980,Sheet2!$H$2:$J$300,3,FALSE)</f>
        <v>PHI</v>
      </c>
      <c r="AG1958" t="str">
        <f>VLOOKUP(Sheet1!D1980,Sheet2!$H$2:$J$300,3,FALSE)</f>
        <v>PHI</v>
      </c>
      <c r="AH1958" t="str">
        <f>VLOOKUP(Sheet1!E1980,Sheet2!$H$2:$J$300,3,FALSE)</f>
        <v>DEN</v>
      </c>
      <c r="AI1958" t="str">
        <f>VLOOKUP(Sheet1!F1980,Sheet2!$H$2:$J$300,3,FALSE)</f>
        <v>DEN</v>
      </c>
      <c r="AJ1958" t="str">
        <f>VLOOKUP(Sheet1!G1980,Sheet2!$H$2:$J$300,3,FALSE)</f>
        <v>PHO</v>
      </c>
      <c r="AK1958" t="str">
        <f>VLOOKUP(Sheet1!H1980,Sheet2!$H$2:$J$300,3,FALSE)</f>
        <v>PHO</v>
      </c>
      <c r="AL1958" t="str">
        <f>VLOOKUP(Sheet1!I1980,Sheet2!$H$2:$J$300,3,FALSE)</f>
        <v>MIN</v>
      </c>
      <c r="AM1958" t="str">
        <f>VLOOKUP(Sheet1!J1980,Sheet2!$H$2:$J$300,3,FALSE)</f>
        <v>PHI</v>
      </c>
      <c r="AN1958">
        <f si="301" t="shared"/>
        <v>4</v>
      </c>
      <c r="AO1958">
        <f si="302" t="shared"/>
        <v>4</v>
      </c>
      <c r="AP1958">
        <f si="303" t="shared"/>
        <v>4</v>
      </c>
      <c r="AQ1958">
        <f si="304" t="shared"/>
        <v>2</v>
      </c>
      <c r="AR1958">
        <f si="305" t="shared"/>
        <v>2</v>
      </c>
      <c r="AS1958">
        <f si="306" t="shared"/>
        <v>2</v>
      </c>
      <c r="AT1958">
        <f si="307" t="shared"/>
        <v>2</v>
      </c>
      <c r="AU1958">
        <f si="308" t="shared"/>
        <v>1</v>
      </c>
      <c r="AV1958">
        <f si="309" t="shared"/>
        <v>4</v>
      </c>
      <c r="AW1958">
        <f si="310" t="shared"/>
        <v>4</v>
      </c>
    </row>
    <row r="1959" spans="30:49" x14ac:dyDescent="0.25">
      <c r="AD1959">
        <v>1958</v>
      </c>
      <c r="AE1959" t="str">
        <f>VLOOKUP(Sheet1!B1981,Sheet2!$H$2:$J$300,3,FALSE)</f>
        <v>PHI</v>
      </c>
      <c r="AF1959" t="str">
        <f>VLOOKUP(Sheet1!C1981,Sheet2!$H$2:$J$300,3,FALSE)</f>
        <v>PHI</v>
      </c>
      <c r="AG1959" t="str">
        <f>VLOOKUP(Sheet1!D1981,Sheet2!$H$2:$J$300,3,FALSE)</f>
        <v>PHO</v>
      </c>
      <c r="AH1959" t="str">
        <f>VLOOKUP(Sheet1!E1981,Sheet2!$H$2:$J$300,3,FALSE)</f>
        <v>PHI</v>
      </c>
      <c r="AI1959" t="str">
        <f>VLOOKUP(Sheet1!F1981,Sheet2!$H$2:$J$300,3,FALSE)</f>
        <v>PHO</v>
      </c>
      <c r="AJ1959" t="str">
        <f>VLOOKUP(Sheet1!G1981,Sheet2!$H$2:$J$300,3,FALSE)</f>
        <v>HOU</v>
      </c>
      <c r="AK1959" t="str">
        <f>VLOOKUP(Sheet1!H1981,Sheet2!$H$2:$J$300,3,FALSE)</f>
        <v>PHO</v>
      </c>
      <c r="AL1959" t="str">
        <f>VLOOKUP(Sheet1!I1981,Sheet2!$H$2:$J$300,3,FALSE)</f>
        <v>UTA</v>
      </c>
      <c r="AM1959" t="str">
        <f>VLOOKUP(Sheet1!J1981,Sheet2!$H$2:$J$300,3,FALSE)</f>
        <v>UTA</v>
      </c>
      <c r="AN1959">
        <f si="301" t="shared"/>
        <v>3</v>
      </c>
      <c r="AO1959">
        <f si="302" t="shared"/>
        <v>3</v>
      </c>
      <c r="AP1959">
        <f si="303" t="shared"/>
        <v>3</v>
      </c>
      <c r="AQ1959">
        <f si="304" t="shared"/>
        <v>3</v>
      </c>
      <c r="AR1959">
        <f si="305" t="shared"/>
        <v>3</v>
      </c>
      <c r="AS1959">
        <f si="306" t="shared"/>
        <v>1</v>
      </c>
      <c r="AT1959">
        <f si="307" t="shared"/>
        <v>3</v>
      </c>
      <c r="AU1959">
        <f si="308" t="shared"/>
        <v>2</v>
      </c>
      <c r="AV1959">
        <f si="309" t="shared"/>
        <v>2</v>
      </c>
      <c r="AW1959">
        <f si="310" t="shared"/>
        <v>3</v>
      </c>
    </row>
    <row r="1960" spans="30:49" x14ac:dyDescent="0.25">
      <c r="AD1960">
        <v>1959</v>
      </c>
      <c r="AE1960" t="str">
        <f>VLOOKUP(Sheet1!B1982,Sheet2!$H$2:$J$300,3,FALSE)</f>
        <v>PHI</v>
      </c>
      <c r="AF1960" t="str">
        <f>VLOOKUP(Sheet1!C1982,Sheet2!$H$2:$J$300,3,FALSE)</f>
        <v>UTA</v>
      </c>
      <c r="AG1960" t="str">
        <f>VLOOKUP(Sheet1!D1982,Sheet2!$H$2:$J$300,3,FALSE)</f>
        <v>PHO</v>
      </c>
      <c r="AH1960" t="str">
        <f>VLOOKUP(Sheet1!E1982,Sheet2!$H$2:$J$300,3,FALSE)</f>
        <v>PHI</v>
      </c>
      <c r="AI1960" t="str">
        <f>VLOOKUP(Sheet1!F1982,Sheet2!$H$2:$J$300,3,FALSE)</f>
        <v>PHI</v>
      </c>
      <c r="AJ1960" t="str">
        <f>VLOOKUP(Sheet1!G1982,Sheet2!$H$2:$J$300,3,FALSE)</f>
        <v>HOU</v>
      </c>
      <c r="AK1960" t="str">
        <f>VLOOKUP(Sheet1!H1982,Sheet2!$H$2:$J$300,3,FALSE)</f>
        <v>DEN</v>
      </c>
      <c r="AL1960" t="str">
        <f>VLOOKUP(Sheet1!I1982,Sheet2!$H$2:$J$300,3,FALSE)</f>
        <v>HOU</v>
      </c>
      <c r="AM1960" t="str">
        <f>VLOOKUP(Sheet1!J1982,Sheet2!$H$2:$J$300,3,FALSE)</f>
        <v>UTA</v>
      </c>
      <c r="AN1960">
        <f si="301" t="shared"/>
        <v>3</v>
      </c>
      <c r="AO1960">
        <f si="302" t="shared"/>
        <v>2</v>
      </c>
      <c r="AP1960">
        <f si="303" t="shared"/>
        <v>1</v>
      </c>
      <c r="AQ1960">
        <f si="304" t="shared"/>
        <v>3</v>
      </c>
      <c r="AR1960">
        <f si="305" t="shared"/>
        <v>3</v>
      </c>
      <c r="AS1960">
        <f si="306" t="shared"/>
        <v>2</v>
      </c>
      <c r="AT1960">
        <f si="307" t="shared"/>
        <v>1</v>
      </c>
      <c r="AU1960">
        <f si="308" t="shared"/>
        <v>2</v>
      </c>
      <c r="AV1960">
        <f si="309" t="shared"/>
        <v>2</v>
      </c>
      <c r="AW1960">
        <f si="310" t="shared"/>
        <v>3</v>
      </c>
    </row>
    <row r="1961" spans="30:49" x14ac:dyDescent="0.25">
      <c r="AD1961">
        <v>1960</v>
      </c>
      <c r="AE1961" t="str">
        <f>VLOOKUP(Sheet1!B1983,Sheet2!$H$2:$J$300,3,FALSE)</f>
        <v>PHI</v>
      </c>
      <c r="AF1961" t="str">
        <f>VLOOKUP(Sheet1!C1983,Sheet2!$H$2:$J$300,3,FALSE)</f>
        <v>SAC</v>
      </c>
      <c r="AG1961" t="str">
        <f>VLOOKUP(Sheet1!D1983,Sheet2!$H$2:$J$300,3,FALSE)</f>
        <v>PHO</v>
      </c>
      <c r="AH1961" t="str">
        <f>VLOOKUP(Sheet1!E1983,Sheet2!$H$2:$J$300,3,FALSE)</f>
        <v>DEN</v>
      </c>
      <c r="AI1961" t="str">
        <f>VLOOKUP(Sheet1!F1983,Sheet2!$H$2:$J$300,3,FALSE)</f>
        <v>PHI</v>
      </c>
      <c r="AJ1961" t="str">
        <f>VLOOKUP(Sheet1!G1983,Sheet2!$H$2:$J$300,3,FALSE)</f>
        <v>UTA</v>
      </c>
      <c r="AK1961" t="str">
        <f>VLOOKUP(Sheet1!H1983,Sheet2!$H$2:$J$300,3,FALSE)</f>
        <v>PHO</v>
      </c>
      <c r="AL1961" t="str">
        <f>VLOOKUP(Sheet1!I1983,Sheet2!$H$2:$J$300,3,FALSE)</f>
        <v>MIN</v>
      </c>
      <c r="AM1961" t="str">
        <f>VLOOKUP(Sheet1!J1983,Sheet2!$H$2:$J$300,3,FALSE)</f>
        <v>PHI</v>
      </c>
      <c r="AN1961">
        <f si="301" t="shared"/>
        <v>3</v>
      </c>
      <c r="AO1961">
        <f si="302" t="shared"/>
        <v>1</v>
      </c>
      <c r="AP1961">
        <f si="303" t="shared"/>
        <v>2</v>
      </c>
      <c r="AQ1961">
        <f si="304" t="shared"/>
        <v>1</v>
      </c>
      <c r="AR1961">
        <f si="305" t="shared"/>
        <v>3</v>
      </c>
      <c r="AS1961">
        <f si="306" t="shared"/>
        <v>1</v>
      </c>
      <c r="AT1961">
        <f si="307" t="shared"/>
        <v>2</v>
      </c>
      <c r="AU1961">
        <f si="308" t="shared"/>
        <v>1</v>
      </c>
      <c r="AV1961">
        <f si="309" t="shared"/>
        <v>3</v>
      </c>
      <c r="AW1961">
        <f si="310" t="shared"/>
        <v>3</v>
      </c>
    </row>
    <row r="1962" spans="30:49" x14ac:dyDescent="0.25">
      <c r="AD1962">
        <v>1961</v>
      </c>
      <c r="AE1962" t="str">
        <f>VLOOKUP(Sheet1!B1984,Sheet2!$H$2:$J$300,3,FALSE)</f>
        <v>PHI</v>
      </c>
      <c r="AF1962" t="str">
        <f>VLOOKUP(Sheet1!C1984,Sheet2!$H$2:$J$300,3,FALSE)</f>
        <v>SAC</v>
      </c>
      <c r="AG1962" t="str">
        <f>VLOOKUP(Sheet1!D1984,Sheet2!$H$2:$J$300,3,FALSE)</f>
        <v>HOU</v>
      </c>
      <c r="AH1962" t="str">
        <f>VLOOKUP(Sheet1!E1984,Sheet2!$H$2:$J$300,3,FALSE)</f>
        <v>DEN</v>
      </c>
      <c r="AI1962" t="str">
        <f>VLOOKUP(Sheet1!F1984,Sheet2!$H$2:$J$300,3,FALSE)</f>
        <v>ATL</v>
      </c>
      <c r="AJ1962" t="str">
        <f>VLOOKUP(Sheet1!G1984,Sheet2!$H$2:$J$300,3,FALSE)</f>
        <v>HOU</v>
      </c>
      <c r="AK1962" t="str">
        <f>VLOOKUP(Sheet1!H1984,Sheet2!$H$2:$J$300,3,FALSE)</f>
        <v>HOU</v>
      </c>
      <c r="AL1962" t="str">
        <f>VLOOKUP(Sheet1!I1984,Sheet2!$H$2:$J$300,3,FALSE)</f>
        <v>PHO</v>
      </c>
      <c r="AM1962" t="str">
        <f>VLOOKUP(Sheet1!J1984,Sheet2!$H$2:$J$300,3,FALSE)</f>
        <v>PHI</v>
      </c>
      <c r="AN1962">
        <f ref="AN1962:AN2001" si="311" t="shared">COUNTIF($AE1962:$AM1962,AE1962)</f>
        <v>2</v>
      </c>
      <c r="AO1962">
        <f ref="AO1962:AO2001" si="312" t="shared">COUNTIF($AE1962:$AM1962,AF1962)</f>
        <v>1</v>
      </c>
      <c r="AP1962">
        <f ref="AP1962:AP2001" si="313" t="shared">COUNTIF($AE1962:$AM1962,AG1962)</f>
        <v>3</v>
      </c>
      <c r="AQ1962">
        <f ref="AQ1962:AQ2001" si="314" t="shared">COUNTIF($AE1962:$AM1962,AH1962)</f>
        <v>1</v>
      </c>
      <c r="AR1962">
        <f ref="AR1962:AR2001" si="315" t="shared">COUNTIF($AE1962:$AM1962,AI1962)</f>
        <v>1</v>
      </c>
      <c r="AS1962">
        <f ref="AS1962:AS2001" si="316" t="shared">COUNTIF($AE1962:$AM1962,AJ1962)</f>
        <v>3</v>
      </c>
      <c r="AT1962">
        <f ref="AT1962:AT2001" si="317" t="shared">COUNTIF($AE1962:$AM1962,AK1962)</f>
        <v>3</v>
      </c>
      <c r="AU1962">
        <f ref="AU1962:AU2001" si="318" t="shared">COUNTIF($AE1962:$AM1962,AL1962)</f>
        <v>1</v>
      </c>
      <c r="AV1962">
        <f ref="AV1962:AV2001" si="319" t="shared">COUNTIF($AE1962:$AM1962,AM1962)</f>
        <v>2</v>
      </c>
      <c r="AW1962">
        <f ref="AW1962:AW2001" si="320" t="shared">MAX(AN1962:AV1962)</f>
        <v>3</v>
      </c>
    </row>
    <row r="1963" spans="30:49" x14ac:dyDescent="0.25">
      <c r="AD1963">
        <v>1962</v>
      </c>
      <c r="AE1963" t="str">
        <f>VLOOKUP(Sheet1!B1985,Sheet2!$H$2:$J$300,3,FALSE)</f>
        <v>PHI</v>
      </c>
      <c r="AF1963" t="str">
        <f>VLOOKUP(Sheet1!C1985,Sheet2!$H$2:$J$300,3,FALSE)</f>
        <v>SAC</v>
      </c>
      <c r="AG1963" t="str">
        <f>VLOOKUP(Sheet1!D1985,Sheet2!$H$2:$J$300,3,FALSE)</f>
        <v>PHI</v>
      </c>
      <c r="AH1963" t="str">
        <f>VLOOKUP(Sheet1!E1985,Sheet2!$H$2:$J$300,3,FALSE)</f>
        <v>DEN</v>
      </c>
      <c r="AI1963" t="str">
        <f>VLOOKUP(Sheet1!F1985,Sheet2!$H$2:$J$300,3,FALSE)</f>
        <v>DEN</v>
      </c>
      <c r="AJ1963" t="str">
        <f>VLOOKUP(Sheet1!G1985,Sheet2!$H$2:$J$300,3,FALSE)</f>
        <v>PHO</v>
      </c>
      <c r="AK1963" t="str">
        <f>VLOOKUP(Sheet1!H1985,Sheet2!$H$2:$J$300,3,FALSE)</f>
        <v>SAC</v>
      </c>
      <c r="AL1963" t="str">
        <f>VLOOKUP(Sheet1!I1985,Sheet2!$H$2:$J$300,3,FALSE)</f>
        <v>MIN</v>
      </c>
      <c r="AM1963" t="str">
        <f>VLOOKUP(Sheet1!J1985,Sheet2!$H$2:$J$300,3,FALSE)</f>
        <v>PHO</v>
      </c>
      <c r="AN1963">
        <f si="311" t="shared"/>
        <v>2</v>
      </c>
      <c r="AO1963">
        <f si="312" t="shared"/>
        <v>2</v>
      </c>
      <c r="AP1963">
        <f si="313" t="shared"/>
        <v>2</v>
      </c>
      <c r="AQ1963">
        <f si="314" t="shared"/>
        <v>2</v>
      </c>
      <c r="AR1963">
        <f si="315" t="shared"/>
        <v>2</v>
      </c>
      <c r="AS1963">
        <f si="316" t="shared"/>
        <v>2</v>
      </c>
      <c r="AT1963">
        <f si="317" t="shared"/>
        <v>2</v>
      </c>
      <c r="AU1963">
        <f si="318" t="shared"/>
        <v>1</v>
      </c>
      <c r="AV1963">
        <f si="319" t="shared"/>
        <v>2</v>
      </c>
      <c r="AW1963">
        <f si="320" t="shared"/>
        <v>2</v>
      </c>
    </row>
    <row r="1964" spans="30:49" x14ac:dyDescent="0.25">
      <c r="AD1964">
        <v>1963</v>
      </c>
      <c r="AE1964" t="str">
        <f>VLOOKUP(Sheet1!B1986,Sheet2!$H$2:$J$300,3,FALSE)</f>
        <v>PHI</v>
      </c>
      <c r="AF1964" t="str">
        <f>VLOOKUP(Sheet1!C1986,Sheet2!$H$2:$J$300,3,FALSE)</f>
        <v>ATL</v>
      </c>
      <c r="AG1964" t="str">
        <f>VLOOKUP(Sheet1!D1986,Sheet2!$H$2:$J$300,3,FALSE)</f>
        <v>PHO</v>
      </c>
      <c r="AH1964" t="str">
        <f>VLOOKUP(Sheet1!E1986,Sheet2!$H$2:$J$300,3,FALSE)</f>
        <v>DEN</v>
      </c>
      <c r="AI1964" t="str">
        <f>VLOOKUP(Sheet1!F1986,Sheet2!$H$2:$J$300,3,FALSE)</f>
        <v>PHO</v>
      </c>
      <c r="AJ1964" t="str">
        <f>VLOOKUP(Sheet1!G1986,Sheet2!$H$2:$J$300,3,FALSE)</f>
        <v>UTA</v>
      </c>
      <c r="AK1964" t="str">
        <f>VLOOKUP(Sheet1!H1986,Sheet2!$H$2:$J$300,3,FALSE)</f>
        <v>PHO</v>
      </c>
      <c r="AL1964" t="str">
        <f>VLOOKUP(Sheet1!I1986,Sheet2!$H$2:$J$300,3,FALSE)</f>
        <v>HOU</v>
      </c>
      <c r="AM1964" t="str">
        <f>VLOOKUP(Sheet1!J1986,Sheet2!$H$2:$J$300,3,FALSE)</f>
        <v>DEN</v>
      </c>
      <c r="AN1964">
        <f si="311" t="shared"/>
        <v>1</v>
      </c>
      <c r="AO1964">
        <f si="312" t="shared"/>
        <v>1</v>
      </c>
      <c r="AP1964">
        <f si="313" t="shared"/>
        <v>3</v>
      </c>
      <c r="AQ1964">
        <f si="314" t="shared"/>
        <v>2</v>
      </c>
      <c r="AR1964">
        <f si="315" t="shared"/>
        <v>3</v>
      </c>
      <c r="AS1964">
        <f si="316" t="shared"/>
        <v>1</v>
      </c>
      <c r="AT1964">
        <f si="317" t="shared"/>
        <v>3</v>
      </c>
      <c r="AU1964">
        <f si="318" t="shared"/>
        <v>1</v>
      </c>
      <c r="AV1964">
        <f si="319" t="shared"/>
        <v>2</v>
      </c>
      <c r="AW1964">
        <f si="320" t="shared"/>
        <v>3</v>
      </c>
    </row>
    <row r="1965" spans="30:49" x14ac:dyDescent="0.25">
      <c r="AD1965">
        <v>1964</v>
      </c>
      <c r="AE1965" t="str">
        <f>VLOOKUP(Sheet1!B1987,Sheet2!$H$2:$J$300,3,FALSE)</f>
        <v>UTA</v>
      </c>
      <c r="AF1965" t="str">
        <f>VLOOKUP(Sheet1!C1987,Sheet2!$H$2:$J$300,3,FALSE)</f>
        <v>PHO</v>
      </c>
      <c r="AG1965" t="str">
        <f>VLOOKUP(Sheet1!D1987,Sheet2!$H$2:$J$300,3,FALSE)</f>
        <v>PHO</v>
      </c>
      <c r="AH1965" t="str">
        <f>VLOOKUP(Sheet1!E1987,Sheet2!$H$2:$J$300,3,FALSE)</f>
        <v>PHI</v>
      </c>
      <c r="AI1965" t="str">
        <f>VLOOKUP(Sheet1!F1987,Sheet2!$H$2:$J$300,3,FALSE)</f>
        <v>PHO</v>
      </c>
      <c r="AJ1965" t="str">
        <f>VLOOKUP(Sheet1!G1987,Sheet2!$H$2:$J$300,3,FALSE)</f>
        <v>MIN</v>
      </c>
      <c r="AK1965" t="str">
        <f>VLOOKUP(Sheet1!H1987,Sheet2!$H$2:$J$300,3,FALSE)</f>
        <v>HOU</v>
      </c>
      <c r="AL1965" t="str">
        <f>VLOOKUP(Sheet1!I1987,Sheet2!$H$2:$J$300,3,FALSE)</f>
        <v>DEN</v>
      </c>
      <c r="AM1965" t="str">
        <f>VLOOKUP(Sheet1!J1987,Sheet2!$H$2:$J$300,3,FALSE)</f>
        <v>UTA</v>
      </c>
      <c r="AN1965">
        <f si="311" t="shared"/>
        <v>2</v>
      </c>
      <c r="AO1965">
        <f si="312" t="shared"/>
        <v>3</v>
      </c>
      <c r="AP1965">
        <f si="313" t="shared"/>
        <v>3</v>
      </c>
      <c r="AQ1965">
        <f si="314" t="shared"/>
        <v>1</v>
      </c>
      <c r="AR1965">
        <f si="315" t="shared"/>
        <v>3</v>
      </c>
      <c r="AS1965">
        <f si="316" t="shared"/>
        <v>1</v>
      </c>
      <c r="AT1965">
        <f si="317" t="shared"/>
        <v>1</v>
      </c>
      <c r="AU1965">
        <f si="318" t="shared"/>
        <v>1</v>
      </c>
      <c r="AV1965">
        <f si="319" t="shared"/>
        <v>2</v>
      </c>
      <c r="AW1965">
        <f si="320" t="shared"/>
        <v>3</v>
      </c>
    </row>
    <row r="1966" spans="30:49" x14ac:dyDescent="0.25">
      <c r="AD1966">
        <v>1965</v>
      </c>
      <c r="AE1966" t="str">
        <f>VLOOKUP(Sheet1!B1988,Sheet2!$H$2:$J$300,3,FALSE)</f>
        <v>PHI</v>
      </c>
      <c r="AF1966" t="str">
        <f>VLOOKUP(Sheet1!C1988,Sheet2!$H$2:$J$300,3,FALSE)</f>
        <v>PHI</v>
      </c>
      <c r="AG1966" t="str">
        <f>VLOOKUP(Sheet1!D1988,Sheet2!$H$2:$J$300,3,FALSE)</f>
        <v>PHI</v>
      </c>
      <c r="AH1966" t="str">
        <f>VLOOKUP(Sheet1!E1988,Sheet2!$H$2:$J$300,3,FALSE)</f>
        <v>MIN</v>
      </c>
      <c r="AI1966" t="str">
        <f>VLOOKUP(Sheet1!F1988,Sheet2!$H$2:$J$300,3,FALSE)</f>
        <v>ATL</v>
      </c>
      <c r="AJ1966" t="str">
        <f>VLOOKUP(Sheet1!G1988,Sheet2!$H$2:$J$300,3,FALSE)</f>
        <v>PHI</v>
      </c>
      <c r="AK1966" t="str">
        <f>VLOOKUP(Sheet1!H1988,Sheet2!$H$2:$J$300,3,FALSE)</f>
        <v>HOU</v>
      </c>
      <c r="AL1966" t="str">
        <f>VLOOKUP(Sheet1!I1988,Sheet2!$H$2:$J$300,3,FALSE)</f>
        <v>DEN</v>
      </c>
      <c r="AM1966" t="str">
        <f>VLOOKUP(Sheet1!J1988,Sheet2!$H$2:$J$300,3,FALSE)</f>
        <v>UTA</v>
      </c>
      <c r="AN1966">
        <f si="311" t="shared"/>
        <v>4</v>
      </c>
      <c r="AO1966">
        <f si="312" t="shared"/>
        <v>4</v>
      </c>
      <c r="AP1966">
        <f si="313" t="shared"/>
        <v>4</v>
      </c>
      <c r="AQ1966">
        <f si="314" t="shared"/>
        <v>1</v>
      </c>
      <c r="AR1966">
        <f si="315" t="shared"/>
        <v>1</v>
      </c>
      <c r="AS1966">
        <f si="316" t="shared"/>
        <v>4</v>
      </c>
      <c r="AT1966">
        <f si="317" t="shared"/>
        <v>1</v>
      </c>
      <c r="AU1966">
        <f si="318" t="shared"/>
        <v>1</v>
      </c>
      <c r="AV1966">
        <f si="319" t="shared"/>
        <v>1</v>
      </c>
      <c r="AW1966">
        <f si="320" t="shared"/>
        <v>4</v>
      </c>
    </row>
    <row r="1967" spans="30:49" x14ac:dyDescent="0.25">
      <c r="AD1967">
        <v>1966</v>
      </c>
      <c r="AE1967" t="str">
        <f>VLOOKUP(Sheet1!B1989,Sheet2!$H$2:$J$300,3,FALSE)</f>
        <v>PHI</v>
      </c>
      <c r="AF1967" t="str">
        <f>VLOOKUP(Sheet1!C1989,Sheet2!$H$2:$J$300,3,FALSE)</f>
        <v>UTA</v>
      </c>
      <c r="AG1967" t="str">
        <f>VLOOKUP(Sheet1!D1989,Sheet2!$H$2:$J$300,3,FALSE)</f>
        <v>MIN</v>
      </c>
      <c r="AH1967" t="str">
        <f>VLOOKUP(Sheet1!E1989,Sheet2!$H$2:$J$300,3,FALSE)</f>
        <v>DEN</v>
      </c>
      <c r="AI1967" t="str">
        <f>VLOOKUP(Sheet1!F1989,Sheet2!$H$2:$J$300,3,FALSE)</f>
        <v>PHO</v>
      </c>
      <c r="AJ1967" t="str">
        <f>VLOOKUP(Sheet1!G1989,Sheet2!$H$2:$J$300,3,FALSE)</f>
        <v>PHO</v>
      </c>
      <c r="AK1967" t="str">
        <f>VLOOKUP(Sheet1!H1989,Sheet2!$H$2:$J$300,3,FALSE)</f>
        <v>ATL</v>
      </c>
      <c r="AL1967" t="str">
        <f>VLOOKUP(Sheet1!I1989,Sheet2!$H$2:$J$300,3,FALSE)</f>
        <v>DEN</v>
      </c>
      <c r="AM1967" t="str">
        <f>VLOOKUP(Sheet1!J1989,Sheet2!$H$2:$J$300,3,FALSE)</f>
        <v>MIN</v>
      </c>
      <c r="AN1967">
        <f si="311" t="shared"/>
        <v>1</v>
      </c>
      <c r="AO1967">
        <f si="312" t="shared"/>
        <v>1</v>
      </c>
      <c r="AP1967">
        <f si="313" t="shared"/>
        <v>2</v>
      </c>
      <c r="AQ1967">
        <f si="314" t="shared"/>
        <v>2</v>
      </c>
      <c r="AR1967">
        <f si="315" t="shared"/>
        <v>2</v>
      </c>
      <c r="AS1967">
        <f si="316" t="shared"/>
        <v>2</v>
      </c>
      <c r="AT1967">
        <f si="317" t="shared"/>
        <v>1</v>
      </c>
      <c r="AU1967">
        <f si="318" t="shared"/>
        <v>2</v>
      </c>
      <c r="AV1967">
        <f si="319" t="shared"/>
        <v>2</v>
      </c>
      <c r="AW1967">
        <f si="320" t="shared"/>
        <v>2</v>
      </c>
    </row>
    <row r="1968" spans="30:49" x14ac:dyDescent="0.25">
      <c r="AD1968">
        <v>1967</v>
      </c>
      <c r="AE1968" t="str">
        <f>VLOOKUP(Sheet1!B1990,Sheet2!$H$2:$J$300,3,FALSE)</f>
        <v>PHI</v>
      </c>
      <c r="AF1968" t="str">
        <f>VLOOKUP(Sheet1!C1990,Sheet2!$H$2:$J$300,3,FALSE)</f>
        <v>ATL</v>
      </c>
      <c r="AG1968" t="str">
        <f>VLOOKUP(Sheet1!D1990,Sheet2!$H$2:$J$300,3,FALSE)</f>
        <v>PHO</v>
      </c>
      <c r="AH1968" t="str">
        <f>VLOOKUP(Sheet1!E1990,Sheet2!$H$2:$J$300,3,FALSE)</f>
        <v>DEN</v>
      </c>
      <c r="AI1968" t="str">
        <f>VLOOKUP(Sheet1!F1990,Sheet2!$H$2:$J$300,3,FALSE)</f>
        <v>PHO</v>
      </c>
      <c r="AJ1968" t="str">
        <f>VLOOKUP(Sheet1!G1990,Sheet2!$H$2:$J$300,3,FALSE)</f>
        <v>MIN</v>
      </c>
      <c r="AK1968" t="str">
        <f>VLOOKUP(Sheet1!H1990,Sheet2!$H$2:$J$300,3,FALSE)</f>
        <v>SAC</v>
      </c>
      <c r="AL1968" t="str">
        <f>VLOOKUP(Sheet1!I1990,Sheet2!$H$2:$J$300,3,FALSE)</f>
        <v>DEN</v>
      </c>
      <c r="AM1968" t="str">
        <f>VLOOKUP(Sheet1!J1990,Sheet2!$H$2:$J$300,3,FALSE)</f>
        <v>DEN</v>
      </c>
      <c r="AN1968">
        <f si="311" t="shared"/>
        <v>1</v>
      </c>
      <c r="AO1968">
        <f si="312" t="shared"/>
        <v>1</v>
      </c>
      <c r="AP1968">
        <f si="313" t="shared"/>
        <v>2</v>
      </c>
      <c r="AQ1968">
        <f si="314" t="shared"/>
        <v>3</v>
      </c>
      <c r="AR1968">
        <f si="315" t="shared"/>
        <v>2</v>
      </c>
      <c r="AS1968">
        <f si="316" t="shared"/>
        <v>1</v>
      </c>
      <c r="AT1968">
        <f si="317" t="shared"/>
        <v>1</v>
      </c>
      <c r="AU1968">
        <f si="318" t="shared"/>
        <v>3</v>
      </c>
      <c r="AV1968">
        <f si="319" t="shared"/>
        <v>3</v>
      </c>
      <c r="AW1968">
        <f si="320" t="shared"/>
        <v>3</v>
      </c>
    </row>
    <row r="1969" spans="30:49" x14ac:dyDescent="0.25">
      <c r="AD1969">
        <v>1968</v>
      </c>
      <c r="AE1969" t="str">
        <f>VLOOKUP(Sheet1!B1991,Sheet2!$H$2:$J$300,3,FALSE)</f>
        <v>SAC</v>
      </c>
      <c r="AF1969" t="str">
        <f>VLOOKUP(Sheet1!C1991,Sheet2!$H$2:$J$300,3,FALSE)</f>
        <v>ATL</v>
      </c>
      <c r="AG1969" t="str">
        <f>VLOOKUP(Sheet1!D1991,Sheet2!$H$2:$J$300,3,FALSE)</f>
        <v>PHI</v>
      </c>
      <c r="AH1969" t="str">
        <f>VLOOKUP(Sheet1!E1991,Sheet2!$H$2:$J$300,3,FALSE)</f>
        <v>DEN</v>
      </c>
      <c r="AI1969" t="str">
        <f>VLOOKUP(Sheet1!F1991,Sheet2!$H$2:$J$300,3,FALSE)</f>
        <v>DEN</v>
      </c>
      <c r="AJ1969" t="str">
        <f>VLOOKUP(Sheet1!G1991,Sheet2!$H$2:$J$300,3,FALSE)</f>
        <v>PHO</v>
      </c>
      <c r="AK1969" t="str">
        <f>VLOOKUP(Sheet1!H1991,Sheet2!$H$2:$J$300,3,FALSE)</f>
        <v>PHO</v>
      </c>
      <c r="AL1969" t="str">
        <f>VLOOKUP(Sheet1!I1991,Sheet2!$H$2:$J$300,3,FALSE)</f>
        <v>DEN</v>
      </c>
      <c r="AM1969" t="str">
        <f>VLOOKUP(Sheet1!J1991,Sheet2!$H$2:$J$300,3,FALSE)</f>
        <v>DEN</v>
      </c>
      <c r="AN1969">
        <f si="311" t="shared"/>
        <v>1</v>
      </c>
      <c r="AO1969">
        <f si="312" t="shared"/>
        <v>1</v>
      </c>
      <c r="AP1969">
        <f si="313" t="shared"/>
        <v>1</v>
      </c>
      <c r="AQ1969">
        <f si="314" t="shared"/>
        <v>4</v>
      </c>
      <c r="AR1969">
        <f si="315" t="shared"/>
        <v>4</v>
      </c>
      <c r="AS1969">
        <f si="316" t="shared"/>
        <v>2</v>
      </c>
      <c r="AT1969">
        <f si="317" t="shared"/>
        <v>2</v>
      </c>
      <c r="AU1969">
        <f si="318" t="shared"/>
        <v>4</v>
      </c>
      <c r="AV1969">
        <f si="319" t="shared"/>
        <v>4</v>
      </c>
      <c r="AW1969">
        <f si="320" t="shared"/>
        <v>4</v>
      </c>
    </row>
    <row r="1970" spans="30:49" x14ac:dyDescent="0.25">
      <c r="AD1970">
        <v>1969</v>
      </c>
      <c r="AE1970" t="str">
        <f>VLOOKUP(Sheet1!B1992,Sheet2!$H$2:$J$300,3,FALSE)</f>
        <v>SAC</v>
      </c>
      <c r="AF1970" t="str">
        <f>VLOOKUP(Sheet1!C1992,Sheet2!$H$2:$J$300,3,FALSE)</f>
        <v>ATL</v>
      </c>
      <c r="AG1970" t="str">
        <f>VLOOKUP(Sheet1!D1992,Sheet2!$H$2:$J$300,3,FALSE)</f>
        <v>PHI</v>
      </c>
      <c r="AH1970" t="str">
        <f>VLOOKUP(Sheet1!E1992,Sheet2!$H$2:$J$300,3,FALSE)</f>
        <v>DEN</v>
      </c>
      <c r="AI1970" t="str">
        <f>VLOOKUP(Sheet1!F1992,Sheet2!$H$2:$J$300,3,FALSE)</f>
        <v>PHO</v>
      </c>
      <c r="AJ1970" t="str">
        <f>VLOOKUP(Sheet1!G1992,Sheet2!$H$2:$J$300,3,FALSE)</f>
        <v>HOU</v>
      </c>
      <c r="AK1970" t="str">
        <f>VLOOKUP(Sheet1!H1992,Sheet2!$H$2:$J$300,3,FALSE)</f>
        <v>SAC</v>
      </c>
      <c r="AL1970" t="str">
        <f>VLOOKUP(Sheet1!I1992,Sheet2!$H$2:$J$300,3,FALSE)</f>
        <v>DEN</v>
      </c>
      <c r="AM1970" t="str">
        <f>VLOOKUP(Sheet1!J1992,Sheet2!$H$2:$J$300,3,FALSE)</f>
        <v>MIN</v>
      </c>
      <c r="AN1970">
        <f si="311" t="shared"/>
        <v>2</v>
      </c>
      <c r="AO1970">
        <f si="312" t="shared"/>
        <v>1</v>
      </c>
      <c r="AP1970">
        <f si="313" t="shared"/>
        <v>1</v>
      </c>
      <c r="AQ1970">
        <f si="314" t="shared"/>
        <v>2</v>
      </c>
      <c r="AR1970">
        <f si="315" t="shared"/>
        <v>1</v>
      </c>
      <c r="AS1970">
        <f si="316" t="shared"/>
        <v>1</v>
      </c>
      <c r="AT1970">
        <f si="317" t="shared"/>
        <v>2</v>
      </c>
      <c r="AU1970">
        <f si="318" t="shared"/>
        <v>2</v>
      </c>
      <c r="AV1970">
        <f si="319" t="shared"/>
        <v>1</v>
      </c>
      <c r="AW1970">
        <f si="320" t="shared"/>
        <v>2</v>
      </c>
    </row>
    <row r="1971" spans="30:49" x14ac:dyDescent="0.25">
      <c r="AD1971">
        <v>1970</v>
      </c>
      <c r="AE1971" t="str">
        <f>VLOOKUP(Sheet1!B1993,Sheet2!$H$2:$J$300,3,FALSE)</f>
        <v>PHI</v>
      </c>
      <c r="AF1971" t="str">
        <f>VLOOKUP(Sheet1!C1993,Sheet2!$H$2:$J$300,3,FALSE)</f>
        <v>PHI</v>
      </c>
      <c r="AG1971" t="str">
        <f>VLOOKUP(Sheet1!D1993,Sheet2!$H$2:$J$300,3,FALSE)</f>
        <v>DEN</v>
      </c>
      <c r="AH1971" t="str">
        <f>VLOOKUP(Sheet1!E1993,Sheet2!$H$2:$J$300,3,FALSE)</f>
        <v>MIN</v>
      </c>
      <c r="AI1971" t="str">
        <f>VLOOKUP(Sheet1!F1993,Sheet2!$H$2:$J$300,3,FALSE)</f>
        <v>DEN</v>
      </c>
      <c r="AJ1971" t="str">
        <f>VLOOKUP(Sheet1!G1993,Sheet2!$H$2:$J$300,3,FALSE)</f>
        <v>PHO</v>
      </c>
      <c r="AK1971" t="str">
        <f>VLOOKUP(Sheet1!H1993,Sheet2!$H$2:$J$300,3,FALSE)</f>
        <v>HOU</v>
      </c>
      <c r="AL1971" t="str">
        <f>VLOOKUP(Sheet1!I1993,Sheet2!$H$2:$J$300,3,FALSE)</f>
        <v>PHO</v>
      </c>
      <c r="AM1971" t="str">
        <f>VLOOKUP(Sheet1!J1993,Sheet2!$H$2:$J$300,3,FALSE)</f>
        <v>PHI</v>
      </c>
      <c r="AN1971">
        <f si="311" t="shared"/>
        <v>3</v>
      </c>
      <c r="AO1971">
        <f si="312" t="shared"/>
        <v>3</v>
      </c>
      <c r="AP1971">
        <f si="313" t="shared"/>
        <v>2</v>
      </c>
      <c r="AQ1971">
        <f si="314" t="shared"/>
        <v>1</v>
      </c>
      <c r="AR1971">
        <f si="315" t="shared"/>
        <v>2</v>
      </c>
      <c r="AS1971">
        <f si="316" t="shared"/>
        <v>2</v>
      </c>
      <c r="AT1971">
        <f si="317" t="shared"/>
        <v>1</v>
      </c>
      <c r="AU1971">
        <f si="318" t="shared"/>
        <v>2</v>
      </c>
      <c r="AV1971">
        <f si="319" t="shared"/>
        <v>3</v>
      </c>
      <c r="AW1971">
        <f si="320" t="shared"/>
        <v>3</v>
      </c>
    </row>
    <row r="1972" spans="30:49" x14ac:dyDescent="0.25">
      <c r="AD1972">
        <v>1971</v>
      </c>
      <c r="AE1972" t="str">
        <f>VLOOKUP(Sheet1!B1994,Sheet2!$H$2:$J$300,3,FALSE)</f>
        <v>SAC</v>
      </c>
      <c r="AF1972" t="str">
        <f>VLOOKUP(Sheet1!C1994,Sheet2!$H$2:$J$300,3,FALSE)</f>
        <v>ATL</v>
      </c>
      <c r="AG1972" t="str">
        <f>VLOOKUP(Sheet1!D1994,Sheet2!$H$2:$J$300,3,FALSE)</f>
        <v>PHO</v>
      </c>
      <c r="AH1972" t="str">
        <f>VLOOKUP(Sheet1!E1994,Sheet2!$H$2:$J$300,3,FALSE)</f>
        <v>DEN</v>
      </c>
      <c r="AI1972" t="str">
        <f>VLOOKUP(Sheet1!F1994,Sheet2!$H$2:$J$300,3,FALSE)</f>
        <v>PHO</v>
      </c>
      <c r="AJ1972" t="str">
        <f>VLOOKUP(Sheet1!G1994,Sheet2!$H$2:$J$300,3,FALSE)</f>
        <v>HOU</v>
      </c>
      <c r="AK1972" t="str">
        <f>VLOOKUP(Sheet1!H1994,Sheet2!$H$2:$J$300,3,FALSE)</f>
        <v>HOU</v>
      </c>
      <c r="AL1972" t="str">
        <f>VLOOKUP(Sheet1!I1994,Sheet2!$H$2:$J$300,3,FALSE)</f>
        <v>PHO</v>
      </c>
      <c r="AM1972" t="str">
        <f>VLOOKUP(Sheet1!J1994,Sheet2!$H$2:$J$300,3,FALSE)</f>
        <v>UTA</v>
      </c>
      <c r="AN1972">
        <f si="311" t="shared"/>
        <v>1</v>
      </c>
      <c r="AO1972">
        <f si="312" t="shared"/>
        <v>1</v>
      </c>
      <c r="AP1972">
        <f si="313" t="shared"/>
        <v>3</v>
      </c>
      <c r="AQ1972">
        <f si="314" t="shared"/>
        <v>1</v>
      </c>
      <c r="AR1972">
        <f si="315" t="shared"/>
        <v>3</v>
      </c>
      <c r="AS1972">
        <f si="316" t="shared"/>
        <v>2</v>
      </c>
      <c r="AT1972">
        <f si="317" t="shared"/>
        <v>2</v>
      </c>
      <c r="AU1972">
        <f si="318" t="shared"/>
        <v>3</v>
      </c>
      <c r="AV1972">
        <f si="319" t="shared"/>
        <v>1</v>
      </c>
      <c r="AW1972">
        <f si="320" t="shared"/>
        <v>3</v>
      </c>
    </row>
    <row r="1973" spans="30:49" x14ac:dyDescent="0.25">
      <c r="AD1973">
        <v>1972</v>
      </c>
      <c r="AE1973" t="str">
        <f>VLOOKUP(Sheet1!B1995,Sheet2!$H$2:$J$300,3,FALSE)</f>
        <v>PHI</v>
      </c>
      <c r="AF1973" t="str">
        <f>VLOOKUP(Sheet1!C1995,Sheet2!$H$2:$J$300,3,FALSE)</f>
        <v>SAC</v>
      </c>
      <c r="AG1973" t="str">
        <f>VLOOKUP(Sheet1!D1995,Sheet2!$H$2:$J$300,3,FALSE)</f>
        <v>SAC</v>
      </c>
      <c r="AH1973" t="str">
        <f>VLOOKUP(Sheet1!E1995,Sheet2!$H$2:$J$300,3,FALSE)</f>
        <v>DEN</v>
      </c>
      <c r="AI1973" t="str">
        <f>VLOOKUP(Sheet1!F1995,Sheet2!$H$2:$J$300,3,FALSE)</f>
        <v>PHO</v>
      </c>
      <c r="AJ1973" t="str">
        <f>VLOOKUP(Sheet1!G1995,Sheet2!$H$2:$J$300,3,FALSE)</f>
        <v>HOU</v>
      </c>
      <c r="AK1973" t="str">
        <f>VLOOKUP(Sheet1!H1995,Sheet2!$H$2:$J$300,3,FALSE)</f>
        <v>PHO</v>
      </c>
      <c r="AL1973" t="str">
        <f>VLOOKUP(Sheet1!I1995,Sheet2!$H$2:$J$300,3,FALSE)</f>
        <v>DEN</v>
      </c>
      <c r="AM1973" t="str">
        <f>VLOOKUP(Sheet1!J1995,Sheet2!$H$2:$J$300,3,FALSE)</f>
        <v>MIN</v>
      </c>
      <c r="AN1973">
        <f si="311" t="shared"/>
        <v>1</v>
      </c>
      <c r="AO1973">
        <f si="312" t="shared"/>
        <v>2</v>
      </c>
      <c r="AP1973">
        <f si="313" t="shared"/>
        <v>2</v>
      </c>
      <c r="AQ1973">
        <f si="314" t="shared"/>
        <v>2</v>
      </c>
      <c r="AR1973">
        <f si="315" t="shared"/>
        <v>2</v>
      </c>
      <c r="AS1973">
        <f si="316" t="shared"/>
        <v>1</v>
      </c>
      <c r="AT1973">
        <f si="317" t="shared"/>
        <v>2</v>
      </c>
      <c r="AU1973">
        <f si="318" t="shared"/>
        <v>2</v>
      </c>
      <c r="AV1973">
        <f si="319" t="shared"/>
        <v>1</v>
      </c>
      <c r="AW1973">
        <f si="320" t="shared"/>
        <v>2</v>
      </c>
    </row>
    <row r="1974" spans="30:49" x14ac:dyDescent="0.25">
      <c r="AD1974">
        <v>1973</v>
      </c>
      <c r="AE1974" t="str">
        <f>VLOOKUP(Sheet1!B1996,Sheet2!$H$2:$J$300,3,FALSE)</f>
        <v>PHI</v>
      </c>
      <c r="AF1974" t="str">
        <f>VLOOKUP(Sheet1!C1996,Sheet2!$H$2:$J$300,3,FALSE)</f>
        <v>SAC</v>
      </c>
      <c r="AG1974" t="str">
        <f>VLOOKUP(Sheet1!D1996,Sheet2!$H$2:$J$300,3,FALSE)</f>
        <v>PHI</v>
      </c>
      <c r="AH1974" t="str">
        <f>VLOOKUP(Sheet1!E1996,Sheet2!$H$2:$J$300,3,FALSE)</f>
        <v>DEN</v>
      </c>
      <c r="AI1974" t="str">
        <f>VLOOKUP(Sheet1!F1996,Sheet2!$H$2:$J$300,3,FALSE)</f>
        <v>PHO</v>
      </c>
      <c r="AJ1974" t="str">
        <f>VLOOKUP(Sheet1!G1996,Sheet2!$H$2:$J$300,3,FALSE)</f>
        <v>PHI</v>
      </c>
      <c r="AK1974" t="str">
        <f>VLOOKUP(Sheet1!H1996,Sheet2!$H$2:$J$300,3,FALSE)</f>
        <v>SAC</v>
      </c>
      <c r="AL1974" t="str">
        <f>VLOOKUP(Sheet1!I1996,Sheet2!$H$2:$J$300,3,FALSE)</f>
        <v>PHO</v>
      </c>
      <c r="AM1974" t="str">
        <f>VLOOKUP(Sheet1!J1996,Sheet2!$H$2:$J$300,3,FALSE)</f>
        <v>PHO</v>
      </c>
      <c r="AN1974">
        <f si="311" t="shared"/>
        <v>3</v>
      </c>
      <c r="AO1974">
        <f si="312" t="shared"/>
        <v>2</v>
      </c>
      <c r="AP1974">
        <f si="313" t="shared"/>
        <v>3</v>
      </c>
      <c r="AQ1974">
        <f si="314" t="shared"/>
        <v>1</v>
      </c>
      <c r="AR1974">
        <f si="315" t="shared"/>
        <v>3</v>
      </c>
      <c r="AS1974">
        <f si="316" t="shared"/>
        <v>3</v>
      </c>
      <c r="AT1974">
        <f si="317" t="shared"/>
        <v>2</v>
      </c>
      <c r="AU1974">
        <f si="318" t="shared"/>
        <v>3</v>
      </c>
      <c r="AV1974">
        <f si="319" t="shared"/>
        <v>3</v>
      </c>
      <c r="AW1974">
        <f si="320" t="shared"/>
        <v>3</v>
      </c>
    </row>
    <row r="1975" spans="30:49" x14ac:dyDescent="0.25">
      <c r="AD1975">
        <v>1974</v>
      </c>
      <c r="AE1975" t="str">
        <f>VLOOKUP(Sheet1!B1997,Sheet2!$H$2:$J$300,3,FALSE)</f>
        <v>PHI</v>
      </c>
      <c r="AF1975" t="str">
        <f>VLOOKUP(Sheet1!C1997,Sheet2!$H$2:$J$300,3,FALSE)</f>
        <v>MIN</v>
      </c>
      <c r="AG1975" t="str">
        <f>VLOOKUP(Sheet1!D1997,Sheet2!$H$2:$J$300,3,FALSE)</f>
        <v>PHO</v>
      </c>
      <c r="AH1975" t="str">
        <f>VLOOKUP(Sheet1!E1997,Sheet2!$H$2:$J$300,3,FALSE)</f>
        <v>PHI</v>
      </c>
      <c r="AI1975" t="str">
        <f>VLOOKUP(Sheet1!F1997,Sheet2!$H$2:$J$300,3,FALSE)</f>
        <v>DEN</v>
      </c>
      <c r="AJ1975" t="str">
        <f>VLOOKUP(Sheet1!G1997,Sheet2!$H$2:$J$300,3,FALSE)</f>
        <v>PHO</v>
      </c>
      <c r="AK1975" t="str">
        <f>VLOOKUP(Sheet1!H1997,Sheet2!$H$2:$J$300,3,FALSE)</f>
        <v>PHO</v>
      </c>
      <c r="AL1975" t="str">
        <f>VLOOKUP(Sheet1!I1997,Sheet2!$H$2:$J$300,3,FALSE)</f>
        <v>HOU</v>
      </c>
      <c r="AM1975" t="str">
        <f>VLOOKUP(Sheet1!J1997,Sheet2!$H$2:$J$300,3,FALSE)</f>
        <v>SAC</v>
      </c>
      <c r="AN1975">
        <f si="311" t="shared"/>
        <v>2</v>
      </c>
      <c r="AO1975">
        <f si="312" t="shared"/>
        <v>1</v>
      </c>
      <c r="AP1975">
        <f si="313" t="shared"/>
        <v>3</v>
      </c>
      <c r="AQ1975">
        <f si="314" t="shared"/>
        <v>2</v>
      </c>
      <c r="AR1975">
        <f si="315" t="shared"/>
        <v>1</v>
      </c>
      <c r="AS1975">
        <f si="316" t="shared"/>
        <v>3</v>
      </c>
      <c r="AT1975">
        <f si="317" t="shared"/>
        <v>3</v>
      </c>
      <c r="AU1975">
        <f si="318" t="shared"/>
        <v>1</v>
      </c>
      <c r="AV1975">
        <f si="319" t="shared"/>
        <v>1</v>
      </c>
      <c r="AW1975">
        <f si="320" t="shared"/>
        <v>3</v>
      </c>
    </row>
    <row r="1976" spans="30:49" x14ac:dyDescent="0.25">
      <c r="AD1976">
        <v>1975</v>
      </c>
      <c r="AE1976" t="str">
        <f>VLOOKUP(Sheet1!B1998,Sheet2!$H$2:$J$300,3,FALSE)</f>
        <v>PHI</v>
      </c>
      <c r="AF1976" t="str">
        <f>VLOOKUP(Sheet1!C1998,Sheet2!$H$2:$J$300,3,FALSE)</f>
        <v>ATL</v>
      </c>
      <c r="AG1976" t="str">
        <f>VLOOKUP(Sheet1!D1998,Sheet2!$H$2:$J$300,3,FALSE)</f>
        <v>MIN</v>
      </c>
      <c r="AH1976" t="str">
        <f>VLOOKUP(Sheet1!E1998,Sheet2!$H$2:$J$300,3,FALSE)</f>
        <v>DEN</v>
      </c>
      <c r="AI1976" t="str">
        <f>VLOOKUP(Sheet1!F1998,Sheet2!$H$2:$J$300,3,FALSE)</f>
        <v>PHI</v>
      </c>
      <c r="AJ1976" t="str">
        <f>VLOOKUP(Sheet1!G1998,Sheet2!$H$2:$J$300,3,FALSE)</f>
        <v>HOU</v>
      </c>
      <c r="AK1976" t="str">
        <f>VLOOKUP(Sheet1!H1998,Sheet2!$H$2:$J$300,3,FALSE)</f>
        <v>ATL</v>
      </c>
      <c r="AL1976" t="str">
        <f>VLOOKUP(Sheet1!I1998,Sheet2!$H$2:$J$300,3,FALSE)</f>
        <v>DEN</v>
      </c>
      <c r="AM1976" t="str">
        <f>VLOOKUP(Sheet1!J1998,Sheet2!$H$2:$J$300,3,FALSE)</f>
        <v>PHI</v>
      </c>
      <c r="AN1976">
        <f si="311" t="shared"/>
        <v>3</v>
      </c>
      <c r="AO1976">
        <f si="312" t="shared"/>
        <v>2</v>
      </c>
      <c r="AP1976">
        <f si="313" t="shared"/>
        <v>1</v>
      </c>
      <c r="AQ1976">
        <f si="314" t="shared"/>
        <v>2</v>
      </c>
      <c r="AR1976">
        <f si="315" t="shared"/>
        <v>3</v>
      </c>
      <c r="AS1976">
        <f si="316" t="shared"/>
        <v>1</v>
      </c>
      <c r="AT1976">
        <f si="317" t="shared"/>
        <v>2</v>
      </c>
      <c r="AU1976">
        <f si="318" t="shared"/>
        <v>2</v>
      </c>
      <c r="AV1976">
        <f si="319" t="shared"/>
        <v>3</v>
      </c>
      <c r="AW1976">
        <f si="320" t="shared"/>
        <v>3</v>
      </c>
    </row>
    <row r="1977" spans="30:49" x14ac:dyDescent="0.25">
      <c r="AD1977">
        <v>1976</v>
      </c>
      <c r="AE1977" t="str">
        <f>VLOOKUP(Sheet1!B1999,Sheet2!$H$2:$J$300,3,FALSE)</f>
        <v>PHI</v>
      </c>
      <c r="AF1977" t="str">
        <f>VLOOKUP(Sheet1!C1999,Sheet2!$H$2:$J$300,3,FALSE)</f>
        <v>UTA</v>
      </c>
      <c r="AG1977" t="str">
        <f>VLOOKUP(Sheet1!D1999,Sheet2!$H$2:$J$300,3,FALSE)</f>
        <v>PHO</v>
      </c>
      <c r="AH1977" t="str">
        <f>VLOOKUP(Sheet1!E1999,Sheet2!$H$2:$J$300,3,FALSE)</f>
        <v>DEN</v>
      </c>
      <c r="AI1977" t="str">
        <f>VLOOKUP(Sheet1!F1999,Sheet2!$H$2:$J$300,3,FALSE)</f>
        <v>UTA</v>
      </c>
      <c r="AJ1977" t="str">
        <f>VLOOKUP(Sheet1!G1999,Sheet2!$H$2:$J$300,3,FALSE)</f>
        <v>HOU</v>
      </c>
      <c r="AK1977" t="str">
        <f>VLOOKUP(Sheet1!H1999,Sheet2!$H$2:$J$300,3,FALSE)</f>
        <v>SAC</v>
      </c>
      <c r="AL1977" t="str">
        <f>VLOOKUP(Sheet1!I1999,Sheet2!$H$2:$J$300,3,FALSE)</f>
        <v>PHO</v>
      </c>
      <c r="AM1977" t="str">
        <f>VLOOKUP(Sheet1!J1999,Sheet2!$H$2:$J$300,3,FALSE)</f>
        <v>MIN</v>
      </c>
      <c r="AN1977">
        <f si="311" t="shared"/>
        <v>1</v>
      </c>
      <c r="AO1977">
        <f si="312" t="shared"/>
        <v>2</v>
      </c>
      <c r="AP1977">
        <f si="313" t="shared"/>
        <v>2</v>
      </c>
      <c r="AQ1977">
        <f si="314" t="shared"/>
        <v>1</v>
      </c>
      <c r="AR1977">
        <f si="315" t="shared"/>
        <v>2</v>
      </c>
      <c r="AS1977">
        <f si="316" t="shared"/>
        <v>1</v>
      </c>
      <c r="AT1977">
        <f si="317" t="shared"/>
        <v>1</v>
      </c>
      <c r="AU1977">
        <f si="318" t="shared"/>
        <v>2</v>
      </c>
      <c r="AV1977">
        <f si="319" t="shared"/>
        <v>1</v>
      </c>
      <c r="AW1977">
        <f si="320" t="shared"/>
        <v>2</v>
      </c>
    </row>
    <row r="1978" spans="30:49" x14ac:dyDescent="0.25">
      <c r="AD1978">
        <v>1977</v>
      </c>
      <c r="AE1978" t="str">
        <f>VLOOKUP(Sheet1!B2000,Sheet2!$H$2:$J$300,3,FALSE)</f>
        <v>PHI</v>
      </c>
      <c r="AF1978" t="str">
        <f>VLOOKUP(Sheet1!C2000,Sheet2!$H$2:$J$300,3,FALSE)</f>
        <v>SAC</v>
      </c>
      <c r="AG1978" t="str">
        <f>VLOOKUP(Sheet1!D2000,Sheet2!$H$2:$J$300,3,FALSE)</f>
        <v>PHI</v>
      </c>
      <c r="AH1978" t="str">
        <f>VLOOKUP(Sheet1!E2000,Sheet2!$H$2:$J$300,3,FALSE)</f>
        <v>DEN</v>
      </c>
      <c r="AI1978" t="str">
        <f>VLOOKUP(Sheet1!F2000,Sheet2!$H$2:$J$300,3,FALSE)</f>
        <v>ATL</v>
      </c>
      <c r="AJ1978" t="str">
        <f>VLOOKUP(Sheet1!G2000,Sheet2!$H$2:$J$300,3,FALSE)</f>
        <v>PHI</v>
      </c>
      <c r="AK1978" t="str">
        <f>VLOOKUP(Sheet1!H2000,Sheet2!$H$2:$J$300,3,FALSE)</f>
        <v>PHO</v>
      </c>
      <c r="AL1978" t="str">
        <f>VLOOKUP(Sheet1!I2000,Sheet2!$H$2:$J$300,3,FALSE)</f>
        <v>DEN</v>
      </c>
      <c r="AM1978" t="str">
        <f>VLOOKUP(Sheet1!J2000,Sheet2!$H$2:$J$300,3,FALSE)</f>
        <v>UTA</v>
      </c>
      <c r="AN1978">
        <f si="311" t="shared"/>
        <v>3</v>
      </c>
      <c r="AO1978">
        <f si="312" t="shared"/>
        <v>1</v>
      </c>
      <c r="AP1978">
        <f si="313" t="shared"/>
        <v>3</v>
      </c>
      <c r="AQ1978">
        <f si="314" t="shared"/>
        <v>2</v>
      </c>
      <c r="AR1978">
        <f si="315" t="shared"/>
        <v>1</v>
      </c>
      <c r="AS1978">
        <f si="316" t="shared"/>
        <v>3</v>
      </c>
      <c r="AT1978">
        <f si="317" t="shared"/>
        <v>1</v>
      </c>
      <c r="AU1978">
        <f si="318" t="shared"/>
        <v>2</v>
      </c>
      <c r="AV1978">
        <f si="319" t="shared"/>
        <v>1</v>
      </c>
      <c r="AW1978">
        <f si="320" t="shared"/>
        <v>3</v>
      </c>
    </row>
    <row r="1979" spans="30:49" x14ac:dyDescent="0.25">
      <c r="AD1979">
        <v>1978</v>
      </c>
      <c r="AE1979" t="str">
        <f>VLOOKUP(Sheet1!B2001,Sheet2!$H$2:$J$300,3,FALSE)</f>
        <v>PHI</v>
      </c>
      <c r="AF1979" t="str">
        <f>VLOOKUP(Sheet1!C2001,Sheet2!$H$2:$J$300,3,FALSE)</f>
        <v>MIN</v>
      </c>
      <c r="AG1979" t="str">
        <f>VLOOKUP(Sheet1!D2001,Sheet2!$H$2:$J$300,3,FALSE)</f>
        <v>PHO</v>
      </c>
      <c r="AH1979" t="str">
        <f>VLOOKUP(Sheet1!E2001,Sheet2!$H$2:$J$300,3,FALSE)</f>
        <v>DEN</v>
      </c>
      <c r="AI1979" t="str">
        <f>VLOOKUP(Sheet1!F2001,Sheet2!$H$2:$J$300,3,FALSE)</f>
        <v>PHO</v>
      </c>
      <c r="AJ1979" t="str">
        <f>VLOOKUP(Sheet1!G2001,Sheet2!$H$2:$J$300,3,FALSE)</f>
        <v>MIN</v>
      </c>
      <c r="AK1979" t="str">
        <f>VLOOKUP(Sheet1!H2001,Sheet2!$H$2:$J$300,3,FALSE)</f>
        <v>SAC</v>
      </c>
      <c r="AL1979" t="str">
        <f>VLOOKUP(Sheet1!I2001,Sheet2!$H$2:$J$300,3,FALSE)</f>
        <v>PHO</v>
      </c>
      <c r="AM1979" t="str">
        <f>VLOOKUP(Sheet1!J2001,Sheet2!$H$2:$J$300,3,FALSE)</f>
        <v>UTA</v>
      </c>
      <c r="AN1979">
        <f si="311" t="shared"/>
        <v>1</v>
      </c>
      <c r="AO1979">
        <f si="312" t="shared"/>
        <v>2</v>
      </c>
      <c r="AP1979">
        <f si="313" t="shared"/>
        <v>3</v>
      </c>
      <c r="AQ1979">
        <f si="314" t="shared"/>
        <v>1</v>
      </c>
      <c r="AR1979">
        <f si="315" t="shared"/>
        <v>3</v>
      </c>
      <c r="AS1979">
        <f si="316" t="shared"/>
        <v>2</v>
      </c>
      <c r="AT1979">
        <f si="317" t="shared"/>
        <v>1</v>
      </c>
      <c r="AU1979">
        <f si="318" t="shared"/>
        <v>3</v>
      </c>
      <c r="AV1979">
        <f si="319" t="shared"/>
        <v>1</v>
      </c>
      <c r="AW1979">
        <f si="320" t="shared"/>
        <v>3</v>
      </c>
    </row>
    <row r="1980" spans="30:49" x14ac:dyDescent="0.25">
      <c r="AD1980">
        <v>1979</v>
      </c>
      <c r="AE1980" t="str">
        <f>VLOOKUP(Sheet1!B2002,Sheet2!$H$2:$J$300,3,FALSE)</f>
        <v>MIN</v>
      </c>
      <c r="AF1980" t="str">
        <f>VLOOKUP(Sheet1!C2002,Sheet2!$H$2:$J$300,3,FALSE)</f>
        <v>MIN</v>
      </c>
      <c r="AG1980" t="str">
        <f>VLOOKUP(Sheet1!D2002,Sheet2!$H$2:$J$300,3,FALSE)</f>
        <v>HOU</v>
      </c>
      <c r="AH1980" t="str">
        <f>VLOOKUP(Sheet1!E2002,Sheet2!$H$2:$J$300,3,FALSE)</f>
        <v>PHO</v>
      </c>
      <c r="AI1980" t="str">
        <f>VLOOKUP(Sheet1!F2002,Sheet2!$H$2:$J$300,3,FALSE)</f>
        <v>UTA</v>
      </c>
      <c r="AJ1980" t="str">
        <f>VLOOKUP(Sheet1!G2002,Sheet2!$H$2:$J$300,3,FALSE)</f>
        <v>PHI</v>
      </c>
      <c r="AK1980" t="str">
        <f>VLOOKUP(Sheet1!H2002,Sheet2!$H$2:$J$300,3,FALSE)</f>
        <v>DEN</v>
      </c>
      <c r="AL1980" t="str">
        <f>VLOOKUP(Sheet1!I2002,Sheet2!$H$2:$J$300,3,FALSE)</f>
        <v>MIN</v>
      </c>
      <c r="AM1980" t="str">
        <f>VLOOKUP(Sheet1!J2002,Sheet2!$H$2:$J$300,3,FALSE)</f>
        <v>MIN</v>
      </c>
      <c r="AN1980">
        <f si="311" t="shared"/>
        <v>4</v>
      </c>
      <c r="AO1980">
        <f si="312" t="shared"/>
        <v>4</v>
      </c>
      <c r="AP1980">
        <f si="313" t="shared"/>
        <v>1</v>
      </c>
      <c r="AQ1980">
        <f si="314" t="shared"/>
        <v>1</v>
      </c>
      <c r="AR1980">
        <f si="315" t="shared"/>
        <v>1</v>
      </c>
      <c r="AS1980">
        <f si="316" t="shared"/>
        <v>1</v>
      </c>
      <c r="AT1980">
        <f si="317" t="shared"/>
        <v>1</v>
      </c>
      <c r="AU1980">
        <f si="318" t="shared"/>
        <v>4</v>
      </c>
      <c r="AV1980">
        <f si="319" t="shared"/>
        <v>4</v>
      </c>
      <c r="AW1980">
        <f si="320" t="shared"/>
        <v>4</v>
      </c>
    </row>
    <row r="1981" spans="30:49" x14ac:dyDescent="0.25">
      <c r="AD1981">
        <v>1980</v>
      </c>
      <c r="AE1981" t="str">
        <f>VLOOKUP(Sheet1!B2003,Sheet2!$H$2:$J$300,3,FALSE)</f>
        <v>SAC</v>
      </c>
      <c r="AF1981" t="str">
        <f>VLOOKUP(Sheet1!C2003,Sheet2!$H$2:$J$300,3,FALSE)</f>
        <v>MIN</v>
      </c>
      <c r="AG1981" t="str">
        <f>VLOOKUP(Sheet1!D2003,Sheet2!$H$2:$J$300,3,FALSE)</f>
        <v>HOU</v>
      </c>
      <c r="AH1981" t="str">
        <f>VLOOKUP(Sheet1!E2003,Sheet2!$H$2:$J$300,3,FALSE)</f>
        <v>DEN</v>
      </c>
      <c r="AI1981" t="str">
        <f>VLOOKUP(Sheet1!F2003,Sheet2!$H$2:$J$300,3,FALSE)</f>
        <v>UTA</v>
      </c>
      <c r="AJ1981" t="str">
        <f>VLOOKUP(Sheet1!G2003,Sheet2!$H$2:$J$300,3,FALSE)</f>
        <v>PHI</v>
      </c>
      <c r="AK1981" t="str">
        <f>VLOOKUP(Sheet1!H2003,Sheet2!$H$2:$J$300,3,FALSE)</f>
        <v>SAC</v>
      </c>
      <c r="AL1981" t="str">
        <f>VLOOKUP(Sheet1!I2003,Sheet2!$H$2:$J$300,3,FALSE)</f>
        <v>PHO</v>
      </c>
      <c r="AM1981" t="str">
        <f>VLOOKUP(Sheet1!J2003,Sheet2!$H$2:$J$300,3,FALSE)</f>
        <v>MIN</v>
      </c>
      <c r="AN1981">
        <f si="311" t="shared"/>
        <v>2</v>
      </c>
      <c r="AO1981">
        <f si="312" t="shared"/>
        <v>2</v>
      </c>
      <c r="AP1981">
        <f si="313" t="shared"/>
        <v>1</v>
      </c>
      <c r="AQ1981">
        <f si="314" t="shared"/>
        <v>1</v>
      </c>
      <c r="AR1981">
        <f si="315" t="shared"/>
        <v>1</v>
      </c>
      <c r="AS1981">
        <f si="316" t="shared"/>
        <v>1</v>
      </c>
      <c r="AT1981">
        <f si="317" t="shared"/>
        <v>2</v>
      </c>
      <c r="AU1981">
        <f si="318" t="shared"/>
        <v>1</v>
      </c>
      <c r="AV1981">
        <f si="319" t="shared"/>
        <v>2</v>
      </c>
      <c r="AW1981">
        <f si="320" t="shared"/>
        <v>2</v>
      </c>
    </row>
    <row r="1982" spans="30:49" x14ac:dyDescent="0.25">
      <c r="AD1982">
        <v>1981</v>
      </c>
      <c r="AE1982" t="str">
        <f>VLOOKUP(Sheet1!B2004,Sheet2!$H$2:$J$300,3,FALSE)</f>
        <v>PHI</v>
      </c>
      <c r="AF1982" t="str">
        <f>VLOOKUP(Sheet1!C2004,Sheet2!$H$2:$J$300,3,FALSE)</f>
        <v>ATL</v>
      </c>
      <c r="AG1982" t="str">
        <f>VLOOKUP(Sheet1!D2004,Sheet2!$H$2:$J$300,3,FALSE)</f>
        <v>PHO</v>
      </c>
      <c r="AH1982" t="str">
        <f>VLOOKUP(Sheet1!E2004,Sheet2!$H$2:$J$300,3,FALSE)</f>
        <v>DEN</v>
      </c>
      <c r="AI1982" t="str">
        <f>VLOOKUP(Sheet1!F2004,Sheet2!$H$2:$J$300,3,FALSE)</f>
        <v>DEN</v>
      </c>
      <c r="AJ1982" t="str">
        <f>VLOOKUP(Sheet1!G2004,Sheet2!$H$2:$J$300,3,FALSE)</f>
        <v>PHO</v>
      </c>
      <c r="AK1982" t="str">
        <f>VLOOKUP(Sheet1!H2004,Sheet2!$H$2:$J$300,3,FALSE)</f>
        <v>DEN</v>
      </c>
      <c r="AL1982" t="str">
        <f>VLOOKUP(Sheet1!I2004,Sheet2!$H$2:$J$300,3,FALSE)</f>
        <v>DEN</v>
      </c>
      <c r="AM1982" t="str">
        <f>VLOOKUP(Sheet1!J2004,Sheet2!$H$2:$J$300,3,FALSE)</f>
        <v>UTA</v>
      </c>
      <c r="AN1982">
        <f si="311" t="shared"/>
        <v>1</v>
      </c>
      <c r="AO1982">
        <f si="312" t="shared"/>
        <v>1</v>
      </c>
      <c r="AP1982">
        <f si="313" t="shared"/>
        <v>2</v>
      </c>
      <c r="AQ1982">
        <f si="314" t="shared"/>
        <v>4</v>
      </c>
      <c r="AR1982">
        <f si="315" t="shared"/>
        <v>4</v>
      </c>
      <c r="AS1982">
        <f si="316" t="shared"/>
        <v>2</v>
      </c>
      <c r="AT1982">
        <f si="317" t="shared"/>
        <v>4</v>
      </c>
      <c r="AU1982">
        <f si="318" t="shared"/>
        <v>4</v>
      </c>
      <c r="AV1982">
        <f si="319" t="shared"/>
        <v>1</v>
      </c>
      <c r="AW1982">
        <f si="320" t="shared"/>
        <v>4</v>
      </c>
    </row>
    <row r="1983" spans="30:49" x14ac:dyDescent="0.25">
      <c r="AD1983">
        <v>1982</v>
      </c>
      <c r="AE1983" t="str">
        <f>VLOOKUP(Sheet1!B2005,Sheet2!$H$2:$J$300,3,FALSE)</f>
        <v>PHI</v>
      </c>
      <c r="AF1983" t="str">
        <f>VLOOKUP(Sheet1!C2005,Sheet2!$H$2:$J$300,3,FALSE)</f>
        <v>PHI</v>
      </c>
      <c r="AG1983" t="str">
        <f>VLOOKUP(Sheet1!D2005,Sheet2!$H$2:$J$300,3,FALSE)</f>
        <v>PHI</v>
      </c>
      <c r="AH1983" t="str">
        <f>VLOOKUP(Sheet1!E2005,Sheet2!$H$2:$J$300,3,FALSE)</f>
        <v>DEN</v>
      </c>
      <c r="AI1983" t="str">
        <f>VLOOKUP(Sheet1!F2005,Sheet2!$H$2:$J$300,3,FALSE)</f>
        <v>PHO</v>
      </c>
      <c r="AJ1983" t="str">
        <f>VLOOKUP(Sheet1!G2005,Sheet2!$H$2:$J$300,3,FALSE)</f>
        <v>PHO</v>
      </c>
      <c r="AK1983" t="str">
        <f>VLOOKUP(Sheet1!H2005,Sheet2!$H$2:$J$300,3,FALSE)</f>
        <v>DEN</v>
      </c>
      <c r="AL1983" t="str">
        <f>VLOOKUP(Sheet1!I2005,Sheet2!$H$2:$J$300,3,FALSE)</f>
        <v>HOU</v>
      </c>
      <c r="AM1983" t="str">
        <f>VLOOKUP(Sheet1!J2005,Sheet2!$H$2:$J$300,3,FALSE)</f>
        <v>PHI</v>
      </c>
      <c r="AN1983">
        <f si="311" t="shared"/>
        <v>4</v>
      </c>
      <c r="AO1983">
        <f si="312" t="shared"/>
        <v>4</v>
      </c>
      <c r="AP1983">
        <f si="313" t="shared"/>
        <v>4</v>
      </c>
      <c r="AQ1983">
        <f si="314" t="shared"/>
        <v>2</v>
      </c>
      <c r="AR1983">
        <f si="315" t="shared"/>
        <v>2</v>
      </c>
      <c r="AS1983">
        <f si="316" t="shared"/>
        <v>2</v>
      </c>
      <c r="AT1983">
        <f si="317" t="shared"/>
        <v>2</v>
      </c>
      <c r="AU1983">
        <f si="318" t="shared"/>
        <v>1</v>
      </c>
      <c r="AV1983">
        <f si="319" t="shared"/>
        <v>4</v>
      </c>
      <c r="AW1983">
        <f si="320" t="shared"/>
        <v>4</v>
      </c>
    </row>
    <row r="1984" spans="30:49" x14ac:dyDescent="0.25">
      <c r="AD1984">
        <v>1983</v>
      </c>
      <c r="AE1984" t="str">
        <f>VLOOKUP(Sheet1!B2006,Sheet2!$H$2:$J$300,3,FALSE)</f>
        <v>PHI</v>
      </c>
      <c r="AF1984" t="str">
        <f>VLOOKUP(Sheet1!C2006,Sheet2!$H$2:$J$300,3,FALSE)</f>
        <v>PHI</v>
      </c>
      <c r="AG1984" t="str">
        <f>VLOOKUP(Sheet1!D2006,Sheet2!$H$2:$J$300,3,FALSE)</f>
        <v>PHI</v>
      </c>
      <c r="AH1984" t="str">
        <f>VLOOKUP(Sheet1!E2006,Sheet2!$H$2:$J$300,3,FALSE)</f>
        <v>DEN</v>
      </c>
      <c r="AI1984" t="str">
        <f>VLOOKUP(Sheet1!F2006,Sheet2!$H$2:$J$300,3,FALSE)</f>
        <v>PHO</v>
      </c>
      <c r="AJ1984" t="str">
        <f>VLOOKUP(Sheet1!G2006,Sheet2!$H$2:$J$300,3,FALSE)</f>
        <v>PHI</v>
      </c>
      <c r="AK1984" t="str">
        <f>VLOOKUP(Sheet1!H2006,Sheet2!$H$2:$J$300,3,FALSE)</f>
        <v>HOU</v>
      </c>
      <c r="AL1984" t="str">
        <f>VLOOKUP(Sheet1!I2006,Sheet2!$H$2:$J$300,3,FALSE)</f>
        <v>HOU</v>
      </c>
      <c r="AM1984" t="str">
        <f>VLOOKUP(Sheet1!J2006,Sheet2!$H$2:$J$300,3,FALSE)</f>
        <v>MIN</v>
      </c>
      <c r="AN1984">
        <f si="311" t="shared"/>
        <v>4</v>
      </c>
      <c r="AO1984">
        <f si="312" t="shared"/>
        <v>4</v>
      </c>
      <c r="AP1984">
        <f si="313" t="shared"/>
        <v>4</v>
      </c>
      <c r="AQ1984">
        <f si="314" t="shared"/>
        <v>1</v>
      </c>
      <c r="AR1984">
        <f si="315" t="shared"/>
        <v>1</v>
      </c>
      <c r="AS1984">
        <f si="316" t="shared"/>
        <v>4</v>
      </c>
      <c r="AT1984">
        <f si="317" t="shared"/>
        <v>2</v>
      </c>
      <c r="AU1984">
        <f si="318" t="shared"/>
        <v>2</v>
      </c>
      <c r="AV1984">
        <f si="319" t="shared"/>
        <v>1</v>
      </c>
      <c r="AW1984">
        <f si="320" t="shared"/>
        <v>4</v>
      </c>
    </row>
    <row r="1985" spans="30:49" x14ac:dyDescent="0.25">
      <c r="AD1985">
        <v>1984</v>
      </c>
      <c r="AE1985" t="str">
        <f>VLOOKUP(Sheet1!B2007,Sheet2!$H$2:$J$300,3,FALSE)</f>
        <v>SAC</v>
      </c>
      <c r="AF1985" t="str">
        <f>VLOOKUP(Sheet1!C2007,Sheet2!$H$2:$J$300,3,FALSE)</f>
        <v>MIN</v>
      </c>
      <c r="AG1985" t="str">
        <f>VLOOKUP(Sheet1!D2007,Sheet2!$H$2:$J$300,3,FALSE)</f>
        <v>HOU</v>
      </c>
      <c r="AH1985" t="str">
        <f>VLOOKUP(Sheet1!E2007,Sheet2!$H$2:$J$300,3,FALSE)</f>
        <v>DEN</v>
      </c>
      <c r="AI1985" t="str">
        <f>VLOOKUP(Sheet1!F2007,Sheet2!$H$2:$J$300,3,FALSE)</f>
        <v>UTA</v>
      </c>
      <c r="AJ1985" t="str">
        <f>VLOOKUP(Sheet1!G2007,Sheet2!$H$2:$J$300,3,FALSE)</f>
        <v>UTA</v>
      </c>
      <c r="AK1985" t="str">
        <f>VLOOKUP(Sheet1!H2007,Sheet2!$H$2:$J$300,3,FALSE)</f>
        <v>PHO</v>
      </c>
      <c r="AL1985" t="str">
        <f>VLOOKUP(Sheet1!I2007,Sheet2!$H$2:$J$300,3,FALSE)</f>
        <v>DEN</v>
      </c>
      <c r="AM1985" t="str">
        <f>VLOOKUP(Sheet1!J2007,Sheet2!$H$2:$J$300,3,FALSE)</f>
        <v>PHI</v>
      </c>
      <c r="AN1985">
        <f si="311" t="shared"/>
        <v>1</v>
      </c>
      <c r="AO1985">
        <f si="312" t="shared"/>
        <v>1</v>
      </c>
      <c r="AP1985">
        <f si="313" t="shared"/>
        <v>1</v>
      </c>
      <c r="AQ1985">
        <f si="314" t="shared"/>
        <v>2</v>
      </c>
      <c r="AR1985">
        <f si="315" t="shared"/>
        <v>2</v>
      </c>
      <c r="AS1985">
        <f si="316" t="shared"/>
        <v>2</v>
      </c>
      <c r="AT1985">
        <f si="317" t="shared"/>
        <v>1</v>
      </c>
      <c r="AU1985">
        <f si="318" t="shared"/>
        <v>2</v>
      </c>
      <c r="AV1985">
        <f si="319" t="shared"/>
        <v>1</v>
      </c>
      <c r="AW1985">
        <f si="320" t="shared"/>
        <v>2</v>
      </c>
    </row>
    <row r="1986" spans="30:49" x14ac:dyDescent="0.25">
      <c r="AD1986">
        <v>1985</v>
      </c>
      <c r="AE1986" t="str">
        <f>VLOOKUP(Sheet1!B2008,Sheet2!$H$2:$J$300,3,FALSE)</f>
        <v>PHI</v>
      </c>
      <c r="AF1986" t="str">
        <f>VLOOKUP(Sheet1!C2008,Sheet2!$H$2:$J$300,3,FALSE)</f>
        <v>SAC</v>
      </c>
      <c r="AG1986" t="str">
        <f>VLOOKUP(Sheet1!D2008,Sheet2!$H$2:$J$300,3,FALSE)</f>
        <v>MIN</v>
      </c>
      <c r="AH1986" t="str">
        <f>VLOOKUP(Sheet1!E2008,Sheet2!$H$2:$J$300,3,FALSE)</f>
        <v>DEN</v>
      </c>
      <c r="AI1986" t="str">
        <f>VLOOKUP(Sheet1!F2008,Sheet2!$H$2:$J$300,3,FALSE)</f>
        <v>DEN</v>
      </c>
      <c r="AJ1986" t="str">
        <f>VLOOKUP(Sheet1!G2008,Sheet2!$H$2:$J$300,3,FALSE)</f>
        <v>UTA</v>
      </c>
      <c r="AK1986" t="str">
        <f>VLOOKUP(Sheet1!H2008,Sheet2!$H$2:$J$300,3,FALSE)</f>
        <v>SAC</v>
      </c>
      <c r="AL1986" t="str">
        <f>VLOOKUP(Sheet1!I2008,Sheet2!$H$2:$J$300,3,FALSE)</f>
        <v>PHO</v>
      </c>
      <c r="AM1986" t="str">
        <f>VLOOKUP(Sheet1!J2008,Sheet2!$H$2:$J$300,3,FALSE)</f>
        <v>UTA</v>
      </c>
      <c r="AN1986">
        <f si="311" t="shared"/>
        <v>1</v>
      </c>
      <c r="AO1986">
        <f si="312" t="shared"/>
        <v>2</v>
      </c>
      <c r="AP1986">
        <f si="313" t="shared"/>
        <v>1</v>
      </c>
      <c r="AQ1986">
        <f si="314" t="shared"/>
        <v>2</v>
      </c>
      <c r="AR1986">
        <f si="315" t="shared"/>
        <v>2</v>
      </c>
      <c r="AS1986">
        <f si="316" t="shared"/>
        <v>2</v>
      </c>
      <c r="AT1986">
        <f si="317" t="shared"/>
        <v>2</v>
      </c>
      <c r="AU1986">
        <f si="318" t="shared"/>
        <v>1</v>
      </c>
      <c r="AV1986">
        <f si="319" t="shared"/>
        <v>2</v>
      </c>
      <c r="AW1986">
        <f si="320" t="shared"/>
        <v>2</v>
      </c>
    </row>
    <row r="1987" spans="30:49" x14ac:dyDescent="0.25">
      <c r="AD1987">
        <v>1986</v>
      </c>
      <c r="AE1987" t="str">
        <f>VLOOKUP(Sheet1!B2009,Sheet2!$H$2:$J$300,3,FALSE)</f>
        <v>PHI</v>
      </c>
      <c r="AF1987" t="str">
        <f>VLOOKUP(Sheet1!C2009,Sheet2!$H$2:$J$300,3,FALSE)</f>
        <v>UTA</v>
      </c>
      <c r="AG1987" t="str">
        <f>VLOOKUP(Sheet1!D2009,Sheet2!$H$2:$J$300,3,FALSE)</f>
        <v>PHO</v>
      </c>
      <c r="AH1987" t="str">
        <f>VLOOKUP(Sheet1!E2009,Sheet2!$H$2:$J$300,3,FALSE)</f>
        <v>DEN</v>
      </c>
      <c r="AI1987" t="str">
        <f>VLOOKUP(Sheet1!F2009,Sheet2!$H$2:$J$300,3,FALSE)</f>
        <v>PHO</v>
      </c>
      <c r="AJ1987" t="str">
        <f>VLOOKUP(Sheet1!G2009,Sheet2!$H$2:$J$300,3,FALSE)</f>
        <v>ATL</v>
      </c>
      <c r="AK1987" t="str">
        <f>VLOOKUP(Sheet1!H2009,Sheet2!$H$2:$J$300,3,FALSE)</f>
        <v>DEN</v>
      </c>
      <c r="AL1987" t="str">
        <f>VLOOKUP(Sheet1!I2009,Sheet2!$H$2:$J$300,3,FALSE)</f>
        <v>DEN</v>
      </c>
      <c r="AM1987" t="str">
        <f>VLOOKUP(Sheet1!J2009,Sheet2!$H$2:$J$300,3,FALSE)</f>
        <v>PHI</v>
      </c>
      <c r="AN1987">
        <f si="311" t="shared"/>
        <v>2</v>
      </c>
      <c r="AO1987">
        <f si="312" t="shared"/>
        <v>1</v>
      </c>
      <c r="AP1987">
        <f si="313" t="shared"/>
        <v>2</v>
      </c>
      <c r="AQ1987">
        <f si="314" t="shared"/>
        <v>3</v>
      </c>
      <c r="AR1987">
        <f si="315" t="shared"/>
        <v>2</v>
      </c>
      <c r="AS1987">
        <f si="316" t="shared"/>
        <v>1</v>
      </c>
      <c r="AT1987">
        <f si="317" t="shared"/>
        <v>3</v>
      </c>
      <c r="AU1987">
        <f si="318" t="shared"/>
        <v>3</v>
      </c>
      <c r="AV1987">
        <f si="319" t="shared"/>
        <v>2</v>
      </c>
      <c r="AW1987">
        <f si="320" t="shared"/>
        <v>3</v>
      </c>
    </row>
    <row r="1988" spans="30:49" x14ac:dyDescent="0.25">
      <c r="AD1988">
        <v>1987</v>
      </c>
      <c r="AE1988" t="str">
        <f>VLOOKUP(Sheet1!B2010,Sheet2!$H$2:$J$300,3,FALSE)</f>
        <v>PHI</v>
      </c>
      <c r="AF1988" t="str">
        <f>VLOOKUP(Sheet1!C2010,Sheet2!$H$2:$J$300,3,FALSE)</f>
        <v>SAC</v>
      </c>
      <c r="AG1988" t="str">
        <f>VLOOKUP(Sheet1!D2010,Sheet2!$H$2:$J$300,3,FALSE)</f>
        <v>PHO</v>
      </c>
      <c r="AH1988" t="str">
        <f>VLOOKUP(Sheet1!E2010,Sheet2!$H$2:$J$300,3,FALSE)</f>
        <v>DEN</v>
      </c>
      <c r="AI1988" t="str">
        <f>VLOOKUP(Sheet1!F2010,Sheet2!$H$2:$J$300,3,FALSE)</f>
        <v>UTA</v>
      </c>
      <c r="AJ1988" t="str">
        <f>VLOOKUP(Sheet1!G2010,Sheet2!$H$2:$J$300,3,FALSE)</f>
        <v>HOU</v>
      </c>
      <c r="AK1988" t="str">
        <f>VLOOKUP(Sheet1!H2010,Sheet2!$H$2:$J$300,3,FALSE)</f>
        <v>ATL</v>
      </c>
      <c r="AL1988" t="str">
        <f>VLOOKUP(Sheet1!I2010,Sheet2!$H$2:$J$300,3,FALSE)</f>
        <v>PHO</v>
      </c>
      <c r="AM1988" t="str">
        <f>VLOOKUP(Sheet1!J2010,Sheet2!$H$2:$J$300,3,FALSE)</f>
        <v>MIN</v>
      </c>
      <c r="AN1988">
        <f si="311" t="shared"/>
        <v>1</v>
      </c>
      <c r="AO1988">
        <f si="312" t="shared"/>
        <v>1</v>
      </c>
      <c r="AP1988">
        <f si="313" t="shared"/>
        <v>2</v>
      </c>
      <c r="AQ1988">
        <f si="314" t="shared"/>
        <v>1</v>
      </c>
      <c r="AR1988">
        <f si="315" t="shared"/>
        <v>1</v>
      </c>
      <c r="AS1988">
        <f si="316" t="shared"/>
        <v>1</v>
      </c>
      <c r="AT1988">
        <f si="317" t="shared"/>
        <v>1</v>
      </c>
      <c r="AU1988">
        <f si="318" t="shared"/>
        <v>2</v>
      </c>
      <c r="AV1988">
        <f si="319" t="shared"/>
        <v>1</v>
      </c>
      <c r="AW1988">
        <f si="320" t="shared"/>
        <v>2</v>
      </c>
    </row>
    <row r="1989" spans="30:49" x14ac:dyDescent="0.25">
      <c r="AD1989">
        <v>1988</v>
      </c>
      <c r="AE1989" t="str">
        <f>VLOOKUP(Sheet1!B2011,Sheet2!$H$2:$J$300,3,FALSE)</f>
        <v>SAC</v>
      </c>
      <c r="AF1989" t="str">
        <f>VLOOKUP(Sheet1!C2011,Sheet2!$H$2:$J$300,3,FALSE)</f>
        <v>MIN</v>
      </c>
      <c r="AG1989" t="str">
        <f>VLOOKUP(Sheet1!D2011,Sheet2!$H$2:$J$300,3,FALSE)</f>
        <v>PHI</v>
      </c>
      <c r="AH1989" t="str">
        <f>VLOOKUP(Sheet1!E2011,Sheet2!$H$2:$J$300,3,FALSE)</f>
        <v>DEN</v>
      </c>
      <c r="AI1989" t="str">
        <f>VLOOKUP(Sheet1!F2011,Sheet2!$H$2:$J$300,3,FALSE)</f>
        <v>DEN</v>
      </c>
      <c r="AJ1989" t="str">
        <f>VLOOKUP(Sheet1!G2011,Sheet2!$H$2:$J$300,3,FALSE)</f>
        <v>ATL</v>
      </c>
      <c r="AK1989" t="str">
        <f>VLOOKUP(Sheet1!H2011,Sheet2!$H$2:$J$300,3,FALSE)</f>
        <v>HOU</v>
      </c>
      <c r="AL1989" t="str">
        <f>VLOOKUP(Sheet1!I2011,Sheet2!$H$2:$J$300,3,FALSE)</f>
        <v>PHO</v>
      </c>
      <c r="AM1989" t="str">
        <f>VLOOKUP(Sheet1!J2011,Sheet2!$H$2:$J$300,3,FALSE)</f>
        <v>DEN</v>
      </c>
      <c r="AN1989">
        <f si="311" t="shared"/>
        <v>1</v>
      </c>
      <c r="AO1989">
        <f si="312" t="shared"/>
        <v>1</v>
      </c>
      <c r="AP1989">
        <f si="313" t="shared"/>
        <v>1</v>
      </c>
      <c r="AQ1989">
        <f si="314" t="shared"/>
        <v>3</v>
      </c>
      <c r="AR1989">
        <f si="315" t="shared"/>
        <v>3</v>
      </c>
      <c r="AS1989">
        <f si="316" t="shared"/>
        <v>1</v>
      </c>
      <c r="AT1989">
        <f si="317" t="shared"/>
        <v>1</v>
      </c>
      <c r="AU1989">
        <f si="318" t="shared"/>
        <v>1</v>
      </c>
      <c r="AV1989">
        <f si="319" t="shared"/>
        <v>3</v>
      </c>
      <c r="AW1989">
        <f si="320" t="shared"/>
        <v>3</v>
      </c>
    </row>
    <row r="1990" spans="30:49" x14ac:dyDescent="0.25">
      <c r="AD1990">
        <v>1989</v>
      </c>
      <c r="AE1990" t="str">
        <f>VLOOKUP(Sheet1!B2012,Sheet2!$H$2:$J$300,3,FALSE)</f>
        <v>UTA</v>
      </c>
      <c r="AF1990" t="str">
        <f>VLOOKUP(Sheet1!C2012,Sheet2!$H$2:$J$300,3,FALSE)</f>
        <v>MIN</v>
      </c>
      <c r="AG1990" t="str">
        <f>VLOOKUP(Sheet1!D2012,Sheet2!$H$2:$J$300,3,FALSE)</f>
        <v>PHI</v>
      </c>
      <c r="AH1990" t="str">
        <f>VLOOKUP(Sheet1!E2012,Sheet2!$H$2:$J$300,3,FALSE)</f>
        <v>SAC</v>
      </c>
      <c r="AI1990" t="str">
        <f>VLOOKUP(Sheet1!F2012,Sheet2!$H$2:$J$300,3,FALSE)</f>
        <v>DEN</v>
      </c>
      <c r="AJ1990" t="str">
        <f>VLOOKUP(Sheet1!G2012,Sheet2!$H$2:$J$300,3,FALSE)</f>
        <v>PHO</v>
      </c>
      <c r="AK1990" t="str">
        <f>VLOOKUP(Sheet1!H2012,Sheet2!$H$2:$J$300,3,FALSE)</f>
        <v>HOU</v>
      </c>
      <c r="AL1990" t="str">
        <f>VLOOKUP(Sheet1!I2012,Sheet2!$H$2:$J$300,3,FALSE)</f>
        <v>DEN</v>
      </c>
      <c r="AM1990" t="str">
        <f>VLOOKUP(Sheet1!J2012,Sheet2!$H$2:$J$300,3,FALSE)</f>
        <v>UTA</v>
      </c>
      <c r="AN1990">
        <f si="311" t="shared"/>
        <v>2</v>
      </c>
      <c r="AO1990">
        <f si="312" t="shared"/>
        <v>1</v>
      </c>
      <c r="AP1990">
        <f si="313" t="shared"/>
        <v>1</v>
      </c>
      <c r="AQ1990">
        <f si="314" t="shared"/>
        <v>1</v>
      </c>
      <c r="AR1990">
        <f si="315" t="shared"/>
        <v>2</v>
      </c>
      <c r="AS1990">
        <f si="316" t="shared"/>
        <v>1</v>
      </c>
      <c r="AT1990">
        <f si="317" t="shared"/>
        <v>1</v>
      </c>
      <c r="AU1990">
        <f si="318" t="shared"/>
        <v>2</v>
      </c>
      <c r="AV1990">
        <f si="319" t="shared"/>
        <v>2</v>
      </c>
      <c r="AW1990">
        <f si="320" t="shared"/>
        <v>2</v>
      </c>
    </row>
    <row r="1991" spans="30:49" x14ac:dyDescent="0.25">
      <c r="AD1991">
        <v>1990</v>
      </c>
      <c r="AE1991" t="str">
        <f>VLOOKUP(Sheet1!B2013,Sheet2!$H$2:$J$300,3,FALSE)</f>
        <v>PHI</v>
      </c>
      <c r="AF1991" t="str">
        <f>VLOOKUP(Sheet1!C2013,Sheet2!$H$2:$J$300,3,FALSE)</f>
        <v>MIN</v>
      </c>
      <c r="AG1991" t="str">
        <f>VLOOKUP(Sheet1!D2013,Sheet2!$H$2:$J$300,3,FALSE)</f>
        <v>PHO</v>
      </c>
      <c r="AH1991" t="str">
        <f>VLOOKUP(Sheet1!E2013,Sheet2!$H$2:$J$300,3,FALSE)</f>
        <v>DEN</v>
      </c>
      <c r="AI1991" t="str">
        <f>VLOOKUP(Sheet1!F2013,Sheet2!$H$2:$J$300,3,FALSE)</f>
        <v>DEN</v>
      </c>
      <c r="AJ1991" t="str">
        <f>VLOOKUP(Sheet1!G2013,Sheet2!$H$2:$J$300,3,FALSE)</f>
        <v>UTA</v>
      </c>
      <c r="AK1991" t="str">
        <f>VLOOKUP(Sheet1!H2013,Sheet2!$H$2:$J$300,3,FALSE)</f>
        <v>HOU</v>
      </c>
      <c r="AL1991" t="str">
        <f>VLOOKUP(Sheet1!I2013,Sheet2!$H$2:$J$300,3,FALSE)</f>
        <v>SAC</v>
      </c>
      <c r="AM1991" t="str">
        <f>VLOOKUP(Sheet1!J2013,Sheet2!$H$2:$J$300,3,FALSE)</f>
        <v>UTA</v>
      </c>
      <c r="AN1991">
        <f si="311" t="shared"/>
        <v>1</v>
      </c>
      <c r="AO1991">
        <f si="312" t="shared"/>
        <v>1</v>
      </c>
      <c r="AP1991">
        <f si="313" t="shared"/>
        <v>1</v>
      </c>
      <c r="AQ1991">
        <f si="314" t="shared"/>
        <v>2</v>
      </c>
      <c r="AR1991">
        <f si="315" t="shared"/>
        <v>2</v>
      </c>
      <c r="AS1991">
        <f si="316" t="shared"/>
        <v>2</v>
      </c>
      <c r="AT1991">
        <f si="317" t="shared"/>
        <v>1</v>
      </c>
      <c r="AU1991">
        <f si="318" t="shared"/>
        <v>1</v>
      </c>
      <c r="AV1991">
        <f si="319" t="shared"/>
        <v>2</v>
      </c>
      <c r="AW1991">
        <f si="320" t="shared"/>
        <v>2</v>
      </c>
    </row>
    <row r="1992" spans="30:49" x14ac:dyDescent="0.25">
      <c r="AD1992">
        <v>1991</v>
      </c>
      <c r="AE1992" t="str">
        <f>VLOOKUP(Sheet1!B2014,Sheet2!$H$2:$J$300,3,FALSE)</f>
        <v>MIN</v>
      </c>
      <c r="AF1992" t="str">
        <f>VLOOKUP(Sheet1!C2014,Sheet2!$H$2:$J$300,3,FALSE)</f>
        <v>PHI</v>
      </c>
      <c r="AG1992" t="str">
        <f>VLOOKUP(Sheet1!D2014,Sheet2!$H$2:$J$300,3,FALSE)</f>
        <v>PHO</v>
      </c>
      <c r="AH1992" t="str">
        <f>VLOOKUP(Sheet1!E2014,Sheet2!$H$2:$J$300,3,FALSE)</f>
        <v>DEN</v>
      </c>
      <c r="AI1992" t="str">
        <f>VLOOKUP(Sheet1!F2014,Sheet2!$H$2:$J$300,3,FALSE)</f>
        <v>PHO</v>
      </c>
      <c r="AJ1992" t="str">
        <f>VLOOKUP(Sheet1!G2014,Sheet2!$H$2:$J$300,3,FALSE)</f>
        <v>PHO</v>
      </c>
      <c r="AK1992" t="str">
        <f>VLOOKUP(Sheet1!H2014,Sheet2!$H$2:$J$300,3,FALSE)</f>
        <v>HOU</v>
      </c>
      <c r="AL1992" t="str">
        <f>VLOOKUP(Sheet1!I2014,Sheet2!$H$2:$J$300,3,FALSE)</f>
        <v>ATL</v>
      </c>
      <c r="AM1992" t="str">
        <f>VLOOKUP(Sheet1!J2014,Sheet2!$H$2:$J$300,3,FALSE)</f>
        <v>MIN</v>
      </c>
      <c r="AN1992">
        <f si="311" t="shared"/>
        <v>2</v>
      </c>
      <c r="AO1992">
        <f si="312" t="shared"/>
        <v>1</v>
      </c>
      <c r="AP1992">
        <f si="313" t="shared"/>
        <v>3</v>
      </c>
      <c r="AQ1992">
        <f si="314" t="shared"/>
        <v>1</v>
      </c>
      <c r="AR1992">
        <f si="315" t="shared"/>
        <v>3</v>
      </c>
      <c r="AS1992">
        <f si="316" t="shared"/>
        <v>3</v>
      </c>
      <c r="AT1992">
        <f si="317" t="shared"/>
        <v>1</v>
      </c>
      <c r="AU1992">
        <f si="318" t="shared"/>
        <v>1</v>
      </c>
      <c r="AV1992">
        <f si="319" t="shared"/>
        <v>2</v>
      </c>
      <c r="AW1992">
        <f si="320" t="shared"/>
        <v>3</v>
      </c>
    </row>
    <row r="1993" spans="30:49" x14ac:dyDescent="0.25">
      <c r="AD1993">
        <v>1992</v>
      </c>
      <c r="AE1993" t="str">
        <f>VLOOKUP(Sheet1!B2015,Sheet2!$H$2:$J$300,3,FALSE)</f>
        <v>SAC</v>
      </c>
      <c r="AF1993" t="str">
        <f>VLOOKUP(Sheet1!C2015,Sheet2!$H$2:$J$300,3,FALSE)</f>
        <v>UTA</v>
      </c>
      <c r="AG1993" t="str">
        <f>VLOOKUP(Sheet1!D2015,Sheet2!$H$2:$J$300,3,FALSE)</f>
        <v>HOU</v>
      </c>
      <c r="AH1993" t="str">
        <f>VLOOKUP(Sheet1!E2015,Sheet2!$H$2:$J$300,3,FALSE)</f>
        <v>DEN</v>
      </c>
      <c r="AI1993" t="str">
        <f>VLOOKUP(Sheet1!F2015,Sheet2!$H$2:$J$300,3,FALSE)</f>
        <v>PHO</v>
      </c>
      <c r="AJ1993" t="str">
        <f>VLOOKUP(Sheet1!G2015,Sheet2!$H$2:$J$300,3,FALSE)</f>
        <v>UTA</v>
      </c>
      <c r="AK1993" t="str">
        <f>VLOOKUP(Sheet1!H2015,Sheet2!$H$2:$J$300,3,FALSE)</f>
        <v>PHO</v>
      </c>
      <c r="AL1993" t="str">
        <f>VLOOKUP(Sheet1!I2015,Sheet2!$H$2:$J$300,3,FALSE)</f>
        <v>PHI</v>
      </c>
      <c r="AM1993" t="str">
        <f>VLOOKUP(Sheet1!J2015,Sheet2!$H$2:$J$300,3,FALSE)</f>
        <v>UTA</v>
      </c>
      <c r="AN1993">
        <f si="311" t="shared"/>
        <v>1</v>
      </c>
      <c r="AO1993">
        <f si="312" t="shared"/>
        <v>3</v>
      </c>
      <c r="AP1993">
        <f si="313" t="shared"/>
        <v>1</v>
      </c>
      <c r="AQ1993">
        <f si="314" t="shared"/>
        <v>1</v>
      </c>
      <c r="AR1993">
        <f si="315" t="shared"/>
        <v>2</v>
      </c>
      <c r="AS1993">
        <f si="316" t="shared"/>
        <v>3</v>
      </c>
      <c r="AT1993">
        <f si="317" t="shared"/>
        <v>2</v>
      </c>
      <c r="AU1993">
        <f si="318" t="shared"/>
        <v>1</v>
      </c>
      <c r="AV1993">
        <f si="319" t="shared"/>
        <v>3</v>
      </c>
      <c r="AW1993">
        <f si="320" t="shared"/>
        <v>3</v>
      </c>
    </row>
    <row r="1994" spans="30:49" x14ac:dyDescent="0.25">
      <c r="AD1994">
        <v>1993</v>
      </c>
      <c r="AE1994" t="str">
        <f>VLOOKUP(Sheet1!B2016,Sheet2!$H$2:$J$300,3,FALSE)</f>
        <v>PHI</v>
      </c>
      <c r="AF1994" t="str">
        <f>VLOOKUP(Sheet1!C2016,Sheet2!$H$2:$J$300,3,FALSE)</f>
        <v>SAC</v>
      </c>
      <c r="AG1994" t="str">
        <f>VLOOKUP(Sheet1!D2016,Sheet2!$H$2:$J$300,3,FALSE)</f>
        <v>DEN</v>
      </c>
      <c r="AH1994" t="str">
        <f>VLOOKUP(Sheet1!E2016,Sheet2!$H$2:$J$300,3,FALSE)</f>
        <v>DEN</v>
      </c>
      <c r="AI1994" t="str">
        <f>VLOOKUP(Sheet1!F2016,Sheet2!$H$2:$J$300,3,FALSE)</f>
        <v>PHO</v>
      </c>
      <c r="AJ1994" t="str">
        <f>VLOOKUP(Sheet1!G2016,Sheet2!$H$2:$J$300,3,FALSE)</f>
        <v>HOU</v>
      </c>
      <c r="AK1994" t="str">
        <f>VLOOKUP(Sheet1!H2016,Sheet2!$H$2:$J$300,3,FALSE)</f>
        <v>HOU</v>
      </c>
      <c r="AL1994" t="str">
        <f>VLOOKUP(Sheet1!I2016,Sheet2!$H$2:$J$300,3,FALSE)</f>
        <v>SAC</v>
      </c>
      <c r="AM1994" t="str">
        <f>VLOOKUP(Sheet1!J2016,Sheet2!$H$2:$J$300,3,FALSE)</f>
        <v>PHI</v>
      </c>
      <c r="AN1994">
        <f si="311" t="shared"/>
        <v>2</v>
      </c>
      <c r="AO1994">
        <f si="312" t="shared"/>
        <v>2</v>
      </c>
      <c r="AP1994">
        <f si="313" t="shared"/>
        <v>2</v>
      </c>
      <c r="AQ1994">
        <f si="314" t="shared"/>
        <v>2</v>
      </c>
      <c r="AR1994">
        <f si="315" t="shared"/>
        <v>1</v>
      </c>
      <c r="AS1994">
        <f si="316" t="shared"/>
        <v>2</v>
      </c>
      <c r="AT1994">
        <f si="317" t="shared"/>
        <v>2</v>
      </c>
      <c r="AU1994">
        <f si="318" t="shared"/>
        <v>2</v>
      </c>
      <c r="AV1994">
        <f si="319" t="shared"/>
        <v>2</v>
      </c>
      <c r="AW1994">
        <f si="320" t="shared"/>
        <v>2</v>
      </c>
    </row>
    <row r="1995" spans="30:49" x14ac:dyDescent="0.25">
      <c r="AD1995">
        <v>1994</v>
      </c>
      <c r="AE1995" t="str">
        <f>VLOOKUP(Sheet1!B2017,Sheet2!$H$2:$J$300,3,FALSE)</f>
        <v>PHI</v>
      </c>
      <c r="AF1995" t="str">
        <f>VLOOKUP(Sheet1!C2017,Sheet2!$H$2:$J$300,3,FALSE)</f>
        <v>ATL</v>
      </c>
      <c r="AG1995" t="str">
        <f>VLOOKUP(Sheet1!D2017,Sheet2!$H$2:$J$300,3,FALSE)</f>
        <v>DEN</v>
      </c>
      <c r="AH1995" t="str">
        <f>VLOOKUP(Sheet1!E2017,Sheet2!$H$2:$J$300,3,FALSE)</f>
        <v>DEN</v>
      </c>
      <c r="AI1995" t="str">
        <f>VLOOKUP(Sheet1!F2017,Sheet2!$H$2:$J$300,3,FALSE)</f>
        <v>PHO</v>
      </c>
      <c r="AJ1995" t="str">
        <f>VLOOKUP(Sheet1!G2017,Sheet2!$H$2:$J$300,3,FALSE)</f>
        <v>HOU</v>
      </c>
      <c r="AK1995" t="str">
        <f>VLOOKUP(Sheet1!H2017,Sheet2!$H$2:$J$300,3,FALSE)</f>
        <v>HOU</v>
      </c>
      <c r="AL1995" t="str">
        <f>VLOOKUP(Sheet1!I2017,Sheet2!$H$2:$J$300,3,FALSE)</f>
        <v>DEN</v>
      </c>
      <c r="AM1995" t="str">
        <f>VLOOKUP(Sheet1!J2017,Sheet2!$H$2:$J$300,3,FALSE)</f>
        <v>DEN</v>
      </c>
      <c r="AN1995">
        <f si="311" t="shared"/>
        <v>1</v>
      </c>
      <c r="AO1995">
        <f si="312" t="shared"/>
        <v>1</v>
      </c>
      <c r="AP1995">
        <f si="313" t="shared"/>
        <v>4</v>
      </c>
      <c r="AQ1995">
        <f si="314" t="shared"/>
        <v>4</v>
      </c>
      <c r="AR1995">
        <f si="315" t="shared"/>
        <v>1</v>
      </c>
      <c r="AS1995">
        <f si="316" t="shared"/>
        <v>2</v>
      </c>
      <c r="AT1995">
        <f si="317" t="shared"/>
        <v>2</v>
      </c>
      <c r="AU1995">
        <f si="318" t="shared"/>
        <v>4</v>
      </c>
      <c r="AV1995">
        <f si="319" t="shared"/>
        <v>4</v>
      </c>
      <c r="AW1995">
        <f si="320" t="shared"/>
        <v>4</v>
      </c>
    </row>
    <row r="1996" spans="30:49" x14ac:dyDescent="0.25">
      <c r="AD1996">
        <v>1995</v>
      </c>
      <c r="AE1996" t="str">
        <f>VLOOKUP(Sheet1!B2018,Sheet2!$H$2:$J$300,3,FALSE)</f>
        <v>PHI</v>
      </c>
      <c r="AF1996" t="str">
        <f>VLOOKUP(Sheet1!C2018,Sheet2!$H$2:$J$300,3,FALSE)</f>
        <v>MIN</v>
      </c>
      <c r="AG1996" t="str">
        <f>VLOOKUP(Sheet1!D2018,Sheet2!$H$2:$J$300,3,FALSE)</f>
        <v>PHO</v>
      </c>
      <c r="AH1996" t="str">
        <f>VLOOKUP(Sheet1!E2018,Sheet2!$H$2:$J$300,3,FALSE)</f>
        <v>DEN</v>
      </c>
      <c r="AI1996" t="str">
        <f>VLOOKUP(Sheet1!F2018,Sheet2!$H$2:$J$300,3,FALSE)</f>
        <v>DEN</v>
      </c>
      <c r="AJ1996" t="str">
        <f>VLOOKUP(Sheet1!G2018,Sheet2!$H$2:$J$300,3,FALSE)</f>
        <v>ATL</v>
      </c>
      <c r="AK1996" t="str">
        <f>VLOOKUP(Sheet1!H2018,Sheet2!$H$2:$J$300,3,FALSE)</f>
        <v>SAC</v>
      </c>
      <c r="AL1996" t="str">
        <f>VLOOKUP(Sheet1!I2018,Sheet2!$H$2:$J$300,3,FALSE)</f>
        <v>UTA</v>
      </c>
      <c r="AM1996" t="str">
        <f>VLOOKUP(Sheet1!J2018,Sheet2!$H$2:$J$300,3,FALSE)</f>
        <v>MIN</v>
      </c>
      <c r="AN1996">
        <f si="311" t="shared"/>
        <v>1</v>
      </c>
      <c r="AO1996">
        <f si="312" t="shared"/>
        <v>2</v>
      </c>
      <c r="AP1996">
        <f si="313" t="shared"/>
        <v>1</v>
      </c>
      <c r="AQ1996">
        <f si="314" t="shared"/>
        <v>2</v>
      </c>
      <c r="AR1996">
        <f si="315" t="shared"/>
        <v>2</v>
      </c>
      <c r="AS1996">
        <f si="316" t="shared"/>
        <v>1</v>
      </c>
      <c r="AT1996">
        <f si="317" t="shared"/>
        <v>1</v>
      </c>
      <c r="AU1996">
        <f si="318" t="shared"/>
        <v>1</v>
      </c>
      <c r="AV1996">
        <f si="319" t="shared"/>
        <v>2</v>
      </c>
      <c r="AW1996">
        <f si="320" t="shared"/>
        <v>2</v>
      </c>
    </row>
    <row r="1997" spans="30:49" x14ac:dyDescent="0.25">
      <c r="AD1997">
        <v>1996</v>
      </c>
      <c r="AE1997" t="str">
        <f>VLOOKUP(Sheet1!B2019,Sheet2!$H$2:$J$300,3,FALSE)</f>
        <v>PHI</v>
      </c>
      <c r="AF1997" t="str">
        <f>VLOOKUP(Sheet1!C2019,Sheet2!$H$2:$J$300,3,FALSE)</f>
        <v>ATL</v>
      </c>
      <c r="AG1997" t="str">
        <f>VLOOKUP(Sheet1!D2019,Sheet2!$H$2:$J$300,3,FALSE)</f>
        <v>PHI</v>
      </c>
      <c r="AH1997" t="str">
        <f>VLOOKUP(Sheet1!E2019,Sheet2!$H$2:$J$300,3,FALSE)</f>
        <v>DEN</v>
      </c>
      <c r="AI1997" t="str">
        <f>VLOOKUP(Sheet1!F2019,Sheet2!$H$2:$J$300,3,FALSE)</f>
        <v>PHO</v>
      </c>
      <c r="AJ1997" t="str">
        <f>VLOOKUP(Sheet1!G2019,Sheet2!$H$2:$J$300,3,FALSE)</f>
        <v>UTA</v>
      </c>
      <c r="AK1997" t="str">
        <f>VLOOKUP(Sheet1!H2019,Sheet2!$H$2:$J$300,3,FALSE)</f>
        <v>DEN</v>
      </c>
      <c r="AL1997" t="str">
        <f>VLOOKUP(Sheet1!I2019,Sheet2!$H$2:$J$300,3,FALSE)</f>
        <v>UTA</v>
      </c>
      <c r="AM1997" t="str">
        <f>VLOOKUP(Sheet1!J2019,Sheet2!$H$2:$J$300,3,FALSE)</f>
        <v>MIN</v>
      </c>
      <c r="AN1997">
        <f si="311" t="shared"/>
        <v>2</v>
      </c>
      <c r="AO1997">
        <f si="312" t="shared"/>
        <v>1</v>
      </c>
      <c r="AP1997">
        <f si="313" t="shared"/>
        <v>2</v>
      </c>
      <c r="AQ1997">
        <f si="314" t="shared"/>
        <v>2</v>
      </c>
      <c r="AR1997">
        <f si="315" t="shared"/>
        <v>1</v>
      </c>
      <c r="AS1997">
        <f si="316" t="shared"/>
        <v>2</v>
      </c>
      <c r="AT1997">
        <f si="317" t="shared"/>
        <v>2</v>
      </c>
      <c r="AU1997">
        <f si="318" t="shared"/>
        <v>2</v>
      </c>
      <c r="AV1997">
        <f si="319" t="shared"/>
        <v>1</v>
      </c>
      <c r="AW1997">
        <f si="320" t="shared"/>
        <v>2</v>
      </c>
    </row>
    <row r="1998" spans="30:49" x14ac:dyDescent="0.25">
      <c r="AD1998">
        <v>1997</v>
      </c>
      <c r="AE1998" t="str">
        <f>VLOOKUP(Sheet1!B2020,Sheet2!$H$2:$J$300,3,FALSE)</f>
        <v>PHI</v>
      </c>
      <c r="AF1998" t="str">
        <f>VLOOKUP(Sheet1!C2020,Sheet2!$H$2:$J$300,3,FALSE)</f>
        <v>PHI</v>
      </c>
      <c r="AG1998" t="str">
        <f>VLOOKUP(Sheet1!D2020,Sheet2!$H$2:$J$300,3,FALSE)</f>
        <v>PHO</v>
      </c>
      <c r="AH1998" t="str">
        <f>VLOOKUP(Sheet1!E2020,Sheet2!$H$2:$J$300,3,FALSE)</f>
        <v>PHI</v>
      </c>
      <c r="AI1998" t="str">
        <f>VLOOKUP(Sheet1!F2020,Sheet2!$H$2:$J$300,3,FALSE)</f>
        <v>ATL</v>
      </c>
      <c r="AJ1998" t="str">
        <f>VLOOKUP(Sheet1!G2020,Sheet2!$H$2:$J$300,3,FALSE)</f>
        <v>UTA</v>
      </c>
      <c r="AK1998" t="str">
        <f>VLOOKUP(Sheet1!H2020,Sheet2!$H$2:$J$300,3,FALSE)</f>
        <v>PHO</v>
      </c>
      <c r="AL1998" t="str">
        <f>VLOOKUP(Sheet1!I2020,Sheet2!$H$2:$J$300,3,FALSE)</f>
        <v>DEN</v>
      </c>
      <c r="AM1998" t="str">
        <f>VLOOKUP(Sheet1!J2020,Sheet2!$H$2:$J$300,3,FALSE)</f>
        <v>MIN</v>
      </c>
      <c r="AN1998">
        <f si="311" t="shared"/>
        <v>3</v>
      </c>
      <c r="AO1998">
        <f si="312" t="shared"/>
        <v>3</v>
      </c>
      <c r="AP1998">
        <f si="313" t="shared"/>
        <v>2</v>
      </c>
      <c r="AQ1998">
        <f si="314" t="shared"/>
        <v>3</v>
      </c>
      <c r="AR1998">
        <f si="315" t="shared"/>
        <v>1</v>
      </c>
      <c r="AS1998">
        <f si="316" t="shared"/>
        <v>1</v>
      </c>
      <c r="AT1998">
        <f si="317" t="shared"/>
        <v>2</v>
      </c>
      <c r="AU1998">
        <f si="318" t="shared"/>
        <v>1</v>
      </c>
      <c r="AV1998">
        <f si="319" t="shared"/>
        <v>1</v>
      </c>
      <c r="AW1998">
        <f si="320" t="shared"/>
        <v>3</v>
      </c>
    </row>
    <row r="1999" spans="30:49" x14ac:dyDescent="0.25">
      <c r="AD1999">
        <v>1998</v>
      </c>
      <c r="AE1999" t="str">
        <f>VLOOKUP(Sheet1!B2021,Sheet2!$H$2:$J$300,3,FALSE)</f>
        <v>ATL</v>
      </c>
      <c r="AF1999" t="str">
        <f>VLOOKUP(Sheet1!C2021,Sheet2!$H$2:$J$300,3,FALSE)</f>
        <v>PHI</v>
      </c>
      <c r="AG1999" t="str">
        <f>VLOOKUP(Sheet1!D2021,Sheet2!$H$2:$J$300,3,FALSE)</f>
        <v>HOU</v>
      </c>
      <c r="AH1999" t="str">
        <f>VLOOKUP(Sheet1!E2021,Sheet2!$H$2:$J$300,3,FALSE)</f>
        <v>PHI</v>
      </c>
      <c r="AI1999" t="str">
        <f>VLOOKUP(Sheet1!F2021,Sheet2!$H$2:$J$300,3,FALSE)</f>
        <v>PHO</v>
      </c>
      <c r="AJ1999" t="str">
        <f>VLOOKUP(Sheet1!G2021,Sheet2!$H$2:$J$300,3,FALSE)</f>
        <v>PHI</v>
      </c>
      <c r="AK1999" t="str">
        <f>VLOOKUP(Sheet1!H2021,Sheet2!$H$2:$J$300,3,FALSE)</f>
        <v>PHO</v>
      </c>
      <c r="AL1999" t="str">
        <f>VLOOKUP(Sheet1!I2021,Sheet2!$H$2:$J$300,3,FALSE)</f>
        <v>DEN</v>
      </c>
      <c r="AM1999" t="str">
        <f>VLOOKUP(Sheet1!J2021,Sheet2!$H$2:$J$300,3,FALSE)</f>
        <v>UTA</v>
      </c>
      <c r="AN1999">
        <f si="311" t="shared"/>
        <v>1</v>
      </c>
      <c r="AO1999">
        <f si="312" t="shared"/>
        <v>3</v>
      </c>
      <c r="AP1999">
        <f si="313" t="shared"/>
        <v>1</v>
      </c>
      <c r="AQ1999">
        <f si="314" t="shared"/>
        <v>3</v>
      </c>
      <c r="AR1999">
        <f si="315" t="shared"/>
        <v>2</v>
      </c>
      <c r="AS1999">
        <f si="316" t="shared"/>
        <v>3</v>
      </c>
      <c r="AT1999">
        <f si="317" t="shared"/>
        <v>2</v>
      </c>
      <c r="AU1999">
        <f si="318" t="shared"/>
        <v>1</v>
      </c>
      <c r="AV1999">
        <f si="319" t="shared"/>
        <v>1</v>
      </c>
      <c r="AW1999">
        <f si="320" t="shared"/>
        <v>3</v>
      </c>
    </row>
    <row r="2000" spans="30:49" x14ac:dyDescent="0.25">
      <c r="AD2000">
        <v>1999</v>
      </c>
      <c r="AE2000" t="str">
        <f>VLOOKUP(Sheet1!B2022,Sheet2!$H$2:$J$300,3,FALSE)</f>
        <v>UTA</v>
      </c>
      <c r="AF2000" t="str">
        <f>VLOOKUP(Sheet1!C2022,Sheet2!$H$2:$J$300,3,FALSE)</f>
        <v>MIN</v>
      </c>
      <c r="AG2000" t="str">
        <f>VLOOKUP(Sheet1!D2022,Sheet2!$H$2:$J$300,3,FALSE)</f>
        <v>PHO</v>
      </c>
      <c r="AH2000" t="str">
        <f>VLOOKUP(Sheet1!E2022,Sheet2!$H$2:$J$300,3,FALSE)</f>
        <v>PHI</v>
      </c>
      <c r="AI2000" t="str">
        <f>VLOOKUP(Sheet1!F2022,Sheet2!$H$2:$J$300,3,FALSE)</f>
        <v>PHO</v>
      </c>
      <c r="AJ2000" t="str">
        <f>VLOOKUP(Sheet1!G2022,Sheet2!$H$2:$J$300,3,FALSE)</f>
        <v>PHI</v>
      </c>
      <c r="AK2000" t="str">
        <f>VLOOKUP(Sheet1!H2022,Sheet2!$H$2:$J$300,3,FALSE)</f>
        <v>HOU</v>
      </c>
      <c r="AL2000" t="str">
        <f>VLOOKUP(Sheet1!I2022,Sheet2!$H$2:$J$300,3,FALSE)</f>
        <v>MIN</v>
      </c>
      <c r="AM2000" t="str">
        <f>VLOOKUP(Sheet1!J2022,Sheet2!$H$2:$J$300,3,FALSE)</f>
        <v>MIN</v>
      </c>
      <c r="AN2000">
        <f si="311" t="shared"/>
        <v>1</v>
      </c>
      <c r="AO2000">
        <f si="312" t="shared"/>
        <v>3</v>
      </c>
      <c r="AP2000">
        <f si="313" t="shared"/>
        <v>2</v>
      </c>
      <c r="AQ2000">
        <f si="314" t="shared"/>
        <v>2</v>
      </c>
      <c r="AR2000">
        <f si="315" t="shared"/>
        <v>2</v>
      </c>
      <c r="AS2000">
        <f si="316" t="shared"/>
        <v>2</v>
      </c>
      <c r="AT2000">
        <f si="317" t="shared"/>
        <v>1</v>
      </c>
      <c r="AU2000">
        <f si="318" t="shared"/>
        <v>3</v>
      </c>
      <c r="AV2000">
        <f si="319" t="shared"/>
        <v>3</v>
      </c>
      <c r="AW2000">
        <f si="320" t="shared"/>
        <v>3</v>
      </c>
    </row>
    <row r="2001" spans="30:49" x14ac:dyDescent="0.25">
      <c r="AD2001">
        <v>2000</v>
      </c>
      <c r="AE2001" t="str">
        <f>VLOOKUP(Sheet1!B2023,Sheet2!$H$2:$J$300,3,FALSE)</f>
        <v>PHI</v>
      </c>
      <c r="AF2001" t="str">
        <f>VLOOKUP(Sheet1!C2023,Sheet2!$H$2:$J$300,3,FALSE)</f>
        <v>MIN</v>
      </c>
      <c r="AG2001" t="str">
        <f>VLOOKUP(Sheet1!D2023,Sheet2!$H$2:$J$300,3,FALSE)</f>
        <v>PHO</v>
      </c>
      <c r="AH2001" t="str">
        <f>VLOOKUP(Sheet1!E2023,Sheet2!$H$2:$J$300,3,FALSE)</f>
        <v>DEN</v>
      </c>
      <c r="AI2001" t="str">
        <f>VLOOKUP(Sheet1!F2023,Sheet2!$H$2:$J$300,3,FALSE)</f>
        <v>UTA</v>
      </c>
      <c r="AJ2001" t="str">
        <f>VLOOKUP(Sheet1!G2023,Sheet2!$H$2:$J$300,3,FALSE)</f>
        <v>PHO</v>
      </c>
      <c r="AK2001" t="str">
        <f>VLOOKUP(Sheet1!H2023,Sheet2!$H$2:$J$300,3,FALSE)</f>
        <v>HOU</v>
      </c>
      <c r="AL2001" t="str">
        <f>VLOOKUP(Sheet1!I2023,Sheet2!$H$2:$J$300,3,FALSE)</f>
        <v>DEN</v>
      </c>
      <c r="AM2001" t="str">
        <f>VLOOKUP(Sheet1!J2023,Sheet2!$H$2:$J$300,3,FALSE)</f>
        <v>UTA</v>
      </c>
      <c r="AN2001">
        <f si="311" t="shared"/>
        <v>1</v>
      </c>
      <c r="AO2001">
        <f si="312" t="shared"/>
        <v>1</v>
      </c>
      <c r="AP2001">
        <f si="313" t="shared"/>
        <v>2</v>
      </c>
      <c r="AQ2001">
        <f si="314" t="shared"/>
        <v>2</v>
      </c>
      <c r="AR2001">
        <f si="315" t="shared"/>
        <v>2</v>
      </c>
      <c r="AS2001">
        <f si="316" t="shared"/>
        <v>2</v>
      </c>
      <c r="AT2001">
        <f si="317" t="shared"/>
        <v>1</v>
      </c>
      <c r="AU2001">
        <f si="318" t="shared"/>
        <v>2</v>
      </c>
      <c r="AV2001">
        <f si="319" t="shared"/>
        <v>2</v>
      </c>
      <c r="AW2001">
        <f si="320" t="shared"/>
        <v>2</v>
      </c>
    </row>
  </sheetData>
  <conditionalFormatting sqref="B2:L42 B43:B501">
    <cfRule priority="2" type="expression">
      <formula>IF($AW2&gt;4,TRUE,FALSE)</formula>
    </cfRule>
  </conditionalFormatting>
  <conditionalFormatting sqref="C43:L641">
    <cfRule priority="1" type="expression">
      <formula>IF($AW43&gt;4,TRUE,FALSE)</formula>
    </cfRule>
  </conditionalFormatting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Sheet3"/>
  <dimension ref="A1:M151"/>
  <sheetViews>
    <sheetView workbookViewId="0" zoomScale="85" zoomScaleNormal="85">
      <selection activeCell="A2" sqref="A2:I7"/>
    </sheetView>
  </sheetViews>
  <sheetFormatPr defaultColWidth="20.140625" defaultRowHeight="15" x14ac:dyDescent="0.25"/>
  <cols>
    <col min="1" max="9" width="20.140625" collapsed="true"/>
    <col min="10" max="19" customWidth="true" width="7.0" collapsed="true"/>
  </cols>
  <sheetData>
    <row r="1" spans="1:12" x14ac:dyDescent="0.25">
      <c r="A1" t="s">
        <v>9</v>
      </c>
      <c r="B1" t="s">
        <v>9</v>
      </c>
      <c r="C1" t="s">
        <v>11</v>
      </c>
      <c r="D1" t="s">
        <v>11</v>
      </c>
      <c r="E1" t="s">
        <v>12</v>
      </c>
      <c r="F1" t="s">
        <v>12</v>
      </c>
      <c r="G1" t="s">
        <v>13</v>
      </c>
      <c r="H1" t="s">
        <v>13</v>
      </c>
      <c r="I1" t="s">
        <v>8</v>
      </c>
    </row>
    <row r="2" spans="1:12" x14ac:dyDescent="0.25">
      <c r="A2" t="str">
        <f>Sheet1!R24</f>
        <v/>
      </c>
      <c r="B2" t="str">
        <f>Sheet1!S24</f>
        <v/>
      </c>
      <c r="C2" t="str">
        <f>Sheet1!U24</f>
        <v/>
      </c>
      <c r="D2" t="str">
        <f>Sheet1!W24</f>
        <v/>
      </c>
      <c r="E2" t="str">
        <f>Sheet1!Y24</f>
        <v/>
      </c>
      <c r="F2" t="str">
        <f>Sheet1!AA24</f>
        <v/>
      </c>
      <c r="G2" t="str">
        <f>Sheet1!AC24</f>
        <v/>
      </c>
      <c r="H2" t="str">
        <f>Sheet1!AD24</f>
        <v/>
      </c>
      <c r="I2" t="str">
        <f>Sheet1!AE24</f>
        <v/>
      </c>
      <c r="L2" t="str">
        <f>CONCATENATE(A2,B2,C2,D2,E2,F2,G2,H2,I2)</f>
        <v/>
      </c>
    </row>
    <row r="3" spans="1:12" x14ac:dyDescent="0.25">
      <c r="A3" t="str">
        <f>Sheet1!R25</f>
        <v/>
      </c>
      <c r="B3" t="str">
        <f>Sheet1!S25</f>
        <v/>
      </c>
      <c r="C3" t="str">
        <f>Sheet1!U25</f>
        <v/>
      </c>
      <c r="D3" t="str">
        <f>Sheet1!W25</f>
        <v/>
      </c>
      <c r="E3" t="str">
        <f>Sheet1!Y25</f>
        <v/>
      </c>
      <c r="F3" t="str">
        <f>Sheet1!AA25</f>
        <v/>
      </c>
      <c r="G3" t="str">
        <f>Sheet1!AC25</f>
        <v/>
      </c>
      <c r="H3" t="str">
        <f>Sheet1!AD25</f>
        <v/>
      </c>
      <c r="I3" t="str">
        <f>Sheet1!AE25</f>
        <v/>
      </c>
      <c r="L3" t="str">
        <f ref="L3:L42" si="0" t="shared">CONCATENATE(A3,B3,C3,D3,E3,F3,G3,H3,I3)</f>
        <v/>
      </c>
    </row>
    <row r="4" spans="1:12" x14ac:dyDescent="0.25">
      <c r="A4" t="str">
        <f>Sheet1!R26</f>
        <v/>
      </c>
      <c r="B4" t="str">
        <f>Sheet1!S26</f>
        <v/>
      </c>
      <c r="C4" t="str">
        <f>Sheet1!U26</f>
        <v/>
      </c>
      <c r="D4" t="str">
        <f>Sheet1!W26</f>
        <v/>
      </c>
      <c r="E4" t="str">
        <f>Sheet1!Y26</f>
        <v/>
      </c>
      <c r="F4" t="str">
        <f>Sheet1!AA26</f>
        <v/>
      </c>
      <c r="G4" t="str">
        <f>Sheet1!AC26</f>
        <v/>
      </c>
      <c r="H4" t="str">
        <f>Sheet1!AD26</f>
        <v/>
      </c>
      <c r="I4" t="str">
        <f>Sheet1!AE26</f>
        <v/>
      </c>
      <c r="L4" t="str">
        <f si="0" t="shared"/>
        <v/>
      </c>
    </row>
    <row r="5" spans="1:12" x14ac:dyDescent="0.25">
      <c r="A5" t="str">
        <f>Sheet1!R27</f>
        <v/>
      </c>
      <c r="B5" t="str">
        <f>Sheet1!S27</f>
        <v/>
      </c>
      <c r="C5" t="str">
        <f>Sheet1!U27</f>
        <v/>
      </c>
      <c r="D5" t="str">
        <f>Sheet1!W27</f>
        <v/>
      </c>
      <c r="E5" t="str">
        <f>Sheet1!Y27</f>
        <v/>
      </c>
      <c r="F5" t="str">
        <f>Sheet1!AA27</f>
        <v/>
      </c>
      <c r="G5" t="str">
        <f>Sheet1!AC27</f>
        <v/>
      </c>
      <c r="H5" t="str">
        <f>Sheet1!AD27</f>
        <v/>
      </c>
      <c r="I5" t="str">
        <f>Sheet1!AE27</f>
        <v/>
      </c>
      <c r="L5" t="str">
        <f si="0" t="shared"/>
        <v/>
      </c>
    </row>
    <row r="6" spans="1:12" x14ac:dyDescent="0.25">
      <c r="A6" t="str">
        <f>Sheet1!R28</f>
        <v/>
      </c>
      <c r="B6" t="str">
        <f>Sheet1!S28</f>
        <v/>
      </c>
      <c r="C6" t="str">
        <f>Sheet1!U28</f>
        <v/>
      </c>
      <c r="D6" t="str">
        <f>Sheet1!W28</f>
        <v/>
      </c>
      <c r="E6" t="str">
        <f>Sheet1!Y28</f>
        <v/>
      </c>
      <c r="F6" t="str">
        <f>Sheet1!AA28</f>
        <v/>
      </c>
      <c r="G6" t="str">
        <f>Sheet1!AC28</f>
        <v/>
      </c>
      <c r="H6" t="str">
        <f>Sheet1!AD28</f>
        <v/>
      </c>
      <c r="I6" t="str">
        <f>Sheet1!AE28</f>
        <v/>
      </c>
      <c r="L6" t="str">
        <f si="0" t="shared"/>
        <v/>
      </c>
    </row>
    <row r="7" spans="1:12" x14ac:dyDescent="0.25">
      <c r="A7" t="str">
        <f>Sheet1!R29</f>
        <v/>
      </c>
      <c r="B7" t="str">
        <f>Sheet1!S29</f>
        <v/>
      </c>
      <c r="C7" t="str">
        <f>Sheet1!U29</f>
        <v/>
      </c>
      <c r="D7" t="str">
        <f>Sheet1!W29</f>
        <v/>
      </c>
      <c r="E7" t="str">
        <f>Sheet1!Y29</f>
        <v/>
      </c>
      <c r="F7" t="str">
        <f>Sheet1!AA29</f>
        <v/>
      </c>
      <c r="G7" t="str">
        <f>Sheet1!AC29</f>
        <v/>
      </c>
      <c r="H7" t="str">
        <f>Sheet1!AD29</f>
        <v/>
      </c>
      <c r="I7" t="str">
        <f>Sheet1!AE29</f>
        <v/>
      </c>
      <c r="L7" t="str">
        <f si="0" t="shared"/>
        <v/>
      </c>
    </row>
    <row r="8" spans="1:12" x14ac:dyDescent="0.25">
      <c r="A8" t="str">
        <f>Sheet1!R30</f>
        <v/>
      </c>
      <c r="B8" t="str">
        <f>Sheet1!S30</f>
        <v/>
      </c>
      <c r="C8" t="str">
        <f>Sheet1!U30</f>
        <v/>
      </c>
      <c r="D8" t="str">
        <f>Sheet1!W30</f>
        <v/>
      </c>
      <c r="E8" t="str">
        <f>Sheet1!Y30</f>
        <v/>
      </c>
      <c r="F8" t="str">
        <f>Sheet1!AA30</f>
        <v/>
      </c>
      <c r="G8" t="str">
        <f>Sheet1!AC30</f>
        <v/>
      </c>
      <c r="H8" t="str">
        <f>Sheet1!AD30</f>
        <v/>
      </c>
      <c r="I8" t="str">
        <f>Sheet1!AE30</f>
        <v/>
      </c>
      <c r="L8" t="str">
        <f si="0" t="shared"/>
        <v/>
      </c>
    </row>
    <row r="9" spans="1:12" x14ac:dyDescent="0.25">
      <c r="A9" t="str">
        <f>Sheet1!R31</f>
        <v/>
      </c>
      <c r="B9" t="str">
        <f>Sheet1!S31</f>
        <v/>
      </c>
      <c r="C9" t="str">
        <f>Sheet1!U31</f>
        <v/>
      </c>
      <c r="D9" t="str">
        <f>Sheet1!W31</f>
        <v/>
      </c>
      <c r="E9" t="str">
        <f>Sheet1!Y31</f>
        <v/>
      </c>
      <c r="F9" t="str">
        <f>Sheet1!AA31</f>
        <v/>
      </c>
      <c r="G9" t="str">
        <f>Sheet1!AC31</f>
        <v/>
      </c>
      <c r="H9" t="str">
        <f>Sheet1!AD31</f>
        <v/>
      </c>
      <c r="I9" t="str">
        <f>Sheet1!AE31</f>
        <v/>
      </c>
      <c r="L9" t="str">
        <f si="0" t="shared"/>
        <v/>
      </c>
    </row>
    <row r="10" spans="1:12" x14ac:dyDescent="0.25">
      <c r="A10" t="str">
        <f>Sheet1!R32</f>
        <v/>
      </c>
      <c r="B10" t="str">
        <f>Sheet1!S32</f>
        <v/>
      </c>
      <c r="C10" t="str">
        <f>Sheet1!U32</f>
        <v/>
      </c>
      <c r="D10" t="str">
        <f>Sheet1!W32</f>
        <v/>
      </c>
      <c r="E10" t="str">
        <f>Sheet1!Y32</f>
        <v/>
      </c>
      <c r="F10" t="str">
        <f>Sheet1!AA32</f>
        <v/>
      </c>
      <c r="G10" t="str">
        <f>Sheet1!AC32</f>
        <v/>
      </c>
      <c r="H10" t="str">
        <f>Sheet1!AD32</f>
        <v/>
      </c>
      <c r="I10" t="str">
        <f>Sheet1!AE32</f>
        <v/>
      </c>
      <c r="L10" t="str">
        <f si="0" t="shared"/>
        <v/>
      </c>
    </row>
    <row r="11" spans="1:12" x14ac:dyDescent="0.25">
      <c r="A11" t="str">
        <f>Sheet1!R33</f>
        <v/>
      </c>
      <c r="B11" t="str">
        <f>Sheet1!S33</f>
        <v/>
      </c>
      <c r="C11" t="str">
        <f>Sheet1!U33</f>
        <v/>
      </c>
      <c r="D11" t="str">
        <f>Sheet1!W33</f>
        <v/>
      </c>
      <c r="E11" t="str">
        <f>Sheet1!Y33</f>
        <v/>
      </c>
      <c r="F11" t="str">
        <f>Sheet1!AA33</f>
        <v/>
      </c>
      <c r="G11" t="str">
        <f>Sheet1!AC33</f>
        <v/>
      </c>
      <c r="H11" t="str">
        <f>Sheet1!AD33</f>
        <v/>
      </c>
      <c r="I11" t="str">
        <f>Sheet1!AE33</f>
        <v/>
      </c>
      <c r="L11" t="str">
        <f si="0" t="shared"/>
        <v/>
      </c>
    </row>
    <row r="12" spans="1:12" x14ac:dyDescent="0.25">
      <c r="A12" t="str">
        <f>Sheet1!R34</f>
        <v/>
      </c>
      <c r="B12" t="str">
        <f>Sheet1!S34</f>
        <v/>
      </c>
      <c r="C12" t="str">
        <f>Sheet1!U34</f>
        <v/>
      </c>
      <c r="D12" t="str">
        <f>Sheet1!W34</f>
        <v/>
      </c>
      <c r="E12" t="str">
        <f>Sheet1!Y34</f>
        <v/>
      </c>
      <c r="F12" t="str">
        <f>Sheet1!AA34</f>
        <v/>
      </c>
      <c r="G12" t="str">
        <f>Sheet1!AC34</f>
        <v/>
      </c>
      <c r="H12" t="str">
        <f>Sheet1!AD34</f>
        <v/>
      </c>
      <c r="I12" t="str">
        <f>Sheet1!AE34</f>
        <v/>
      </c>
      <c r="L12" t="str">
        <f si="0" t="shared"/>
        <v/>
      </c>
    </row>
    <row r="13" spans="1:12" x14ac:dyDescent="0.25">
      <c r="A13" t="str">
        <f>Sheet1!R35</f>
        <v/>
      </c>
      <c r="B13" t="str">
        <f>Sheet1!S35</f>
        <v/>
      </c>
      <c r="C13" t="str">
        <f>Sheet1!U35</f>
        <v/>
      </c>
      <c r="D13" t="str">
        <f>Sheet1!W35</f>
        <v/>
      </c>
      <c r="E13" t="str">
        <f>Sheet1!Y35</f>
        <v/>
      </c>
      <c r="F13" t="str">
        <f>Sheet1!AA35</f>
        <v/>
      </c>
      <c r="G13" t="str">
        <f>Sheet1!AC35</f>
        <v/>
      </c>
      <c r="H13" t="str">
        <f>Sheet1!AD35</f>
        <v/>
      </c>
      <c r="I13" t="str">
        <f>Sheet1!AE35</f>
        <v/>
      </c>
      <c r="L13" t="str">
        <f si="0" t="shared"/>
        <v/>
      </c>
    </row>
    <row r="14" spans="1:12" x14ac:dyDescent="0.25">
      <c r="A14" t="str">
        <f>Sheet1!R36</f>
        <v/>
      </c>
      <c r="B14" t="str">
        <f>Sheet1!S36</f>
        <v/>
      </c>
      <c r="C14" t="str">
        <f>Sheet1!U36</f>
        <v/>
      </c>
      <c r="D14" t="str">
        <f>Sheet1!W36</f>
        <v/>
      </c>
      <c r="E14" t="str">
        <f>Sheet1!Y36</f>
        <v/>
      </c>
      <c r="F14" t="str">
        <f>Sheet1!AA36</f>
        <v/>
      </c>
      <c r="G14" t="str">
        <f>Sheet1!AC36</f>
        <v/>
      </c>
      <c r="H14" t="str">
        <f>Sheet1!AD36</f>
        <v/>
      </c>
      <c r="I14" t="str">
        <f>Sheet1!AE36</f>
        <v/>
      </c>
      <c r="L14" t="str">
        <f si="0" t="shared"/>
        <v/>
      </c>
    </row>
    <row r="15" spans="1:12" x14ac:dyDescent="0.25">
      <c r="A15" t="str">
        <f>Sheet1!R37</f>
        <v/>
      </c>
      <c r="B15" t="str">
        <f>Sheet1!S37</f>
        <v/>
      </c>
      <c r="C15" t="str">
        <f>Sheet1!U37</f>
        <v/>
      </c>
      <c r="D15" t="str">
        <f>Sheet1!W37</f>
        <v/>
      </c>
      <c r="E15" t="str">
        <f>Sheet1!Y37</f>
        <v/>
      </c>
      <c r="F15" t="str">
        <f>Sheet1!AA37</f>
        <v/>
      </c>
      <c r="G15" t="str">
        <f>Sheet1!AC37</f>
        <v/>
      </c>
      <c r="H15" t="str">
        <f>Sheet1!AD37</f>
        <v/>
      </c>
      <c r="I15" t="str">
        <f>Sheet1!AE37</f>
        <v/>
      </c>
      <c r="L15" t="str">
        <f si="0" t="shared"/>
        <v/>
      </c>
    </row>
    <row r="16" spans="1:12" x14ac:dyDescent="0.25">
      <c r="A16" t="str">
        <f>Sheet1!R38</f>
        <v/>
      </c>
      <c r="B16" t="str">
        <f>Sheet1!S38</f>
        <v/>
      </c>
      <c r="C16" t="str">
        <f>Sheet1!U38</f>
        <v/>
      </c>
      <c r="D16" t="str">
        <f>Sheet1!W38</f>
        <v/>
      </c>
      <c r="E16" t="str">
        <f>Sheet1!Y38</f>
        <v/>
      </c>
      <c r="F16" t="str">
        <f>Sheet1!AA38</f>
        <v/>
      </c>
      <c r="G16" t="str">
        <f>Sheet1!AC38</f>
        <v/>
      </c>
      <c r="H16" t="str">
        <f>Sheet1!AD38</f>
        <v/>
      </c>
      <c r="I16" t="str">
        <f>Sheet1!AE38</f>
        <v/>
      </c>
      <c r="L16" t="str">
        <f si="0" t="shared"/>
        <v/>
      </c>
    </row>
    <row r="17" spans="1:12" x14ac:dyDescent="0.25">
      <c r="A17" t="str">
        <f>Sheet1!R39</f>
        <v/>
      </c>
      <c r="B17" t="str">
        <f>Sheet1!S39</f>
        <v/>
      </c>
      <c r="C17" t="str">
        <f>Sheet1!U39</f>
        <v/>
      </c>
      <c r="D17" t="str">
        <f>Sheet1!W39</f>
        <v/>
      </c>
      <c r="E17" t="str">
        <f>Sheet1!Y39</f>
        <v/>
      </c>
      <c r="F17" t="str">
        <f>Sheet1!AA39</f>
        <v/>
      </c>
      <c r="G17" t="str">
        <f>Sheet1!AC39</f>
        <v/>
      </c>
      <c r="H17" t="str">
        <f>Sheet1!AD39</f>
        <v/>
      </c>
      <c r="I17" t="str">
        <f>Sheet1!AE39</f>
        <v/>
      </c>
      <c r="L17" t="str">
        <f si="0" t="shared"/>
        <v/>
      </c>
    </row>
    <row r="18" spans="1:12" x14ac:dyDescent="0.25">
      <c r="A18" t="str">
        <f>Sheet1!R40</f>
        <v/>
      </c>
      <c r="B18" t="str">
        <f>Sheet1!S40</f>
        <v/>
      </c>
      <c r="C18" t="str">
        <f>Sheet1!U40</f>
        <v/>
      </c>
      <c r="D18" t="str">
        <f>Sheet1!W40</f>
        <v/>
      </c>
      <c r="E18" t="str">
        <f>Sheet1!Y40</f>
        <v/>
      </c>
      <c r="F18" t="str">
        <f>Sheet1!AA40</f>
        <v/>
      </c>
      <c r="G18" t="str">
        <f>Sheet1!AC40</f>
        <v/>
      </c>
      <c r="H18" t="str">
        <f>Sheet1!AD40</f>
        <v/>
      </c>
      <c r="I18" t="str">
        <f>Sheet1!AE40</f>
        <v/>
      </c>
      <c r="L18" t="str">
        <f si="0" t="shared"/>
        <v/>
      </c>
    </row>
    <row r="19" spans="1:12" x14ac:dyDescent="0.25">
      <c r="A19" t="str">
        <f>Sheet1!R41</f>
        <v/>
      </c>
      <c r="B19" t="str">
        <f>Sheet1!S41</f>
        <v/>
      </c>
      <c r="C19" t="str">
        <f>Sheet1!U41</f>
        <v/>
      </c>
      <c r="D19" t="str">
        <f>Sheet1!W41</f>
        <v/>
      </c>
      <c r="E19" t="str">
        <f>Sheet1!Y41</f>
        <v/>
      </c>
      <c r="F19" t="str">
        <f>Sheet1!AA41</f>
        <v/>
      </c>
      <c r="G19" t="str">
        <f>Sheet1!AC41</f>
        <v/>
      </c>
      <c r="H19" t="str">
        <f>Sheet1!AD41</f>
        <v/>
      </c>
      <c r="I19" t="str">
        <f>Sheet1!AE41</f>
        <v/>
      </c>
      <c r="L19" t="str">
        <f si="0" t="shared"/>
        <v/>
      </c>
    </row>
    <row r="20" spans="1:12" x14ac:dyDescent="0.25">
      <c r="A20" t="str">
        <f>Sheet1!R42</f>
        <v/>
      </c>
      <c r="B20" t="str">
        <f>Sheet1!S42</f>
        <v/>
      </c>
      <c r="C20" t="str">
        <f>Sheet1!U42</f>
        <v/>
      </c>
      <c r="D20" t="str">
        <f>Sheet1!W42</f>
        <v/>
      </c>
      <c r="E20" t="str">
        <f>Sheet1!Y42</f>
        <v/>
      </c>
      <c r="F20" t="str">
        <f>Sheet1!AA42</f>
        <v/>
      </c>
      <c r="G20" t="str">
        <f>Sheet1!AC42</f>
        <v/>
      </c>
      <c r="H20" t="str">
        <f>Sheet1!AD42</f>
        <v/>
      </c>
      <c r="I20" t="str">
        <f>Sheet1!AE42</f>
        <v/>
      </c>
      <c r="L20" t="str">
        <f si="0" t="shared"/>
        <v/>
      </c>
    </row>
    <row r="21" spans="1:12" x14ac:dyDescent="0.25">
      <c r="A21" t="str">
        <f>Sheet1!R43</f>
        <v/>
      </c>
      <c r="B21" t="str">
        <f>Sheet1!S43</f>
        <v/>
      </c>
      <c r="C21" t="str">
        <f>Sheet1!U43</f>
        <v/>
      </c>
      <c r="D21" t="str">
        <f>Sheet1!W43</f>
        <v/>
      </c>
      <c r="E21" t="str">
        <f>Sheet1!Y43</f>
        <v/>
      </c>
      <c r="F21" t="str">
        <f>Sheet1!AA43</f>
        <v/>
      </c>
      <c r="G21" t="str">
        <f>Sheet1!AC43</f>
        <v/>
      </c>
      <c r="H21" t="str">
        <f>Sheet1!AD43</f>
        <v/>
      </c>
      <c r="I21" t="str">
        <f>Sheet1!AE43</f>
        <v/>
      </c>
      <c r="L21" t="str">
        <f si="0" t="shared"/>
        <v/>
      </c>
    </row>
    <row r="22" spans="1:12" x14ac:dyDescent="0.25">
      <c r="A22" t="str">
        <f>Sheet1!R44</f>
        <v/>
      </c>
      <c r="B22" t="str">
        <f>Sheet1!S44</f>
        <v/>
      </c>
      <c r="C22" t="str">
        <f>Sheet1!U44</f>
        <v/>
      </c>
      <c r="D22" t="str">
        <f>Sheet1!W44</f>
        <v/>
      </c>
      <c r="E22" t="str">
        <f>Sheet1!Y44</f>
        <v/>
      </c>
      <c r="F22" t="str">
        <f>Sheet1!AA44</f>
        <v/>
      </c>
      <c r="G22" t="str">
        <f>Sheet1!AC44</f>
        <v/>
      </c>
      <c r="H22" t="str">
        <f>Sheet1!AD44</f>
        <v/>
      </c>
      <c r="I22" t="str">
        <f>Sheet1!AE44</f>
        <v/>
      </c>
      <c r="L22" t="str">
        <f si="0" t="shared"/>
        <v/>
      </c>
    </row>
    <row r="23" spans="1:12" x14ac:dyDescent="0.25">
      <c r="A23" t="str">
        <f>Sheet1!R45</f>
        <v/>
      </c>
      <c r="B23" t="str">
        <f>Sheet1!S45</f>
        <v/>
      </c>
      <c r="C23" t="str">
        <f>Sheet1!U45</f>
        <v/>
      </c>
      <c r="D23" t="str">
        <f>Sheet1!W45</f>
        <v/>
      </c>
      <c r="E23" t="str">
        <f>Sheet1!Y45</f>
        <v/>
      </c>
      <c r="F23" t="str">
        <f>Sheet1!AA45</f>
        <v/>
      </c>
      <c r="G23" t="str">
        <f>Sheet1!AC45</f>
        <v/>
      </c>
      <c r="H23" t="str">
        <f>Sheet1!AD45</f>
        <v/>
      </c>
      <c r="I23" t="str">
        <f>Sheet1!AE45</f>
        <v/>
      </c>
      <c r="L23" t="str">
        <f si="0" t="shared"/>
        <v/>
      </c>
    </row>
    <row r="24" spans="1:12" x14ac:dyDescent="0.25">
      <c r="A24" t="str">
        <f>Sheet1!R46</f>
        <v/>
      </c>
      <c r="B24" t="str">
        <f>Sheet1!S46</f>
        <v/>
      </c>
      <c r="C24" t="str">
        <f>Sheet1!U46</f>
        <v/>
      </c>
      <c r="D24" t="str">
        <f>Sheet1!W46</f>
        <v/>
      </c>
      <c r="E24" t="str">
        <f>Sheet1!Y46</f>
        <v/>
      </c>
      <c r="F24" t="str">
        <f>Sheet1!AA46</f>
        <v/>
      </c>
      <c r="G24" t="str">
        <f>Sheet1!AC46</f>
        <v/>
      </c>
      <c r="H24" t="str">
        <f>Sheet1!AD46</f>
        <v/>
      </c>
      <c r="I24" t="str">
        <f>Sheet1!AE46</f>
        <v/>
      </c>
      <c r="L24" t="str">
        <f si="0" t="shared"/>
        <v/>
      </c>
    </row>
    <row r="25" spans="1:12" x14ac:dyDescent="0.25">
      <c r="A25" t="str">
        <f>Sheet1!R47</f>
        <v/>
      </c>
      <c r="B25" t="str">
        <f>Sheet1!S47</f>
        <v/>
      </c>
      <c r="C25" t="str">
        <f>Sheet1!U47</f>
        <v/>
      </c>
      <c r="D25" t="str">
        <f>Sheet1!W47</f>
        <v/>
      </c>
      <c r="E25" t="str">
        <f>Sheet1!Y47</f>
        <v/>
      </c>
      <c r="F25" t="str">
        <f>Sheet1!AA47</f>
        <v/>
      </c>
      <c r="G25" t="str">
        <f>Sheet1!AC47</f>
        <v/>
      </c>
      <c r="H25" t="str">
        <f>Sheet1!AD47</f>
        <v/>
      </c>
      <c r="I25" t="str">
        <f>Sheet1!AE47</f>
        <v/>
      </c>
      <c r="L25" t="str">
        <f si="0" t="shared"/>
        <v/>
      </c>
    </row>
    <row r="26" spans="1:12" x14ac:dyDescent="0.25">
      <c r="A26" t="str">
        <f>Sheet1!R48</f>
        <v/>
      </c>
      <c r="B26" t="str">
        <f>Sheet1!S48</f>
        <v/>
      </c>
      <c r="C26" t="str">
        <f>Sheet1!U48</f>
        <v/>
      </c>
      <c r="D26" t="str">
        <f>Sheet1!W48</f>
        <v/>
      </c>
      <c r="E26" t="str">
        <f>Sheet1!Y48</f>
        <v/>
      </c>
      <c r="F26" t="str">
        <f>Sheet1!AA48</f>
        <v/>
      </c>
      <c r="G26" t="str">
        <f>Sheet1!AC48</f>
        <v/>
      </c>
      <c r="H26" t="str">
        <f>Sheet1!AD48</f>
        <v/>
      </c>
      <c r="I26" t="str">
        <f>Sheet1!AE48</f>
        <v/>
      </c>
      <c r="L26" t="str">
        <f si="0" t="shared"/>
        <v/>
      </c>
    </row>
    <row r="27" spans="1:12" x14ac:dyDescent="0.25">
      <c r="A27" t="str">
        <f>Sheet1!R49</f>
        <v/>
      </c>
      <c r="B27" t="str">
        <f>Sheet1!S49</f>
        <v/>
      </c>
      <c r="C27" t="str">
        <f>Sheet1!U49</f>
        <v/>
      </c>
      <c r="D27" t="str">
        <f>Sheet1!W49</f>
        <v/>
      </c>
      <c r="E27" t="str">
        <f>Sheet1!Y49</f>
        <v/>
      </c>
      <c r="F27" t="str">
        <f>Sheet1!AA49</f>
        <v/>
      </c>
      <c r="G27" t="str">
        <f>Sheet1!AC49</f>
        <v/>
      </c>
      <c r="H27" t="str">
        <f>Sheet1!AD49</f>
        <v/>
      </c>
      <c r="I27" t="str">
        <f>Sheet1!AE49</f>
        <v/>
      </c>
      <c r="L27" t="str">
        <f si="0" t="shared"/>
        <v/>
      </c>
    </row>
    <row r="28" spans="1:12" x14ac:dyDescent="0.25">
      <c r="A28" t="str">
        <f>Sheet1!R50</f>
        <v/>
      </c>
      <c r="B28" t="str">
        <f>Sheet1!S50</f>
        <v/>
      </c>
      <c r="C28" t="str">
        <f>Sheet1!U50</f>
        <v/>
      </c>
      <c r="D28" t="str">
        <f>Sheet1!W50</f>
        <v/>
      </c>
      <c r="E28" t="str">
        <f>Sheet1!Y50</f>
        <v/>
      </c>
      <c r="F28" t="str">
        <f>Sheet1!AA50</f>
        <v/>
      </c>
      <c r="G28" t="str">
        <f>Sheet1!AC50</f>
        <v/>
      </c>
      <c r="H28" t="str">
        <f>Sheet1!AD50</f>
        <v/>
      </c>
      <c r="I28" t="str">
        <f>Sheet1!AE50</f>
        <v/>
      </c>
      <c r="L28" t="str">
        <f si="0" t="shared"/>
        <v/>
      </c>
    </row>
    <row r="29" spans="1:12" x14ac:dyDescent="0.25">
      <c r="A29" t="str">
        <f>Sheet1!R51</f>
        <v/>
      </c>
      <c r="B29" t="str">
        <f>Sheet1!S51</f>
        <v/>
      </c>
      <c r="C29" t="str">
        <f>Sheet1!U51</f>
        <v/>
      </c>
      <c r="D29" t="str">
        <f>Sheet1!W51</f>
        <v/>
      </c>
      <c r="E29" t="str">
        <f>Sheet1!Y51</f>
        <v/>
      </c>
      <c r="F29" t="str">
        <f>Sheet1!AA51</f>
        <v/>
      </c>
      <c r="G29" t="str">
        <f>Sheet1!AC51</f>
        <v/>
      </c>
      <c r="H29" t="str">
        <f>Sheet1!AD51</f>
        <v/>
      </c>
      <c r="I29" t="str">
        <f>Sheet1!AE51</f>
        <v/>
      </c>
      <c r="L29" t="str">
        <f si="0" t="shared"/>
        <v/>
      </c>
    </row>
    <row r="30" spans="1:12" x14ac:dyDescent="0.25">
      <c r="A30" t="str">
        <f>Sheet1!R52</f>
        <v/>
      </c>
      <c r="B30" t="str">
        <f>Sheet1!S52</f>
        <v/>
      </c>
      <c r="C30" t="str">
        <f>Sheet1!U52</f>
        <v/>
      </c>
      <c r="D30" t="str">
        <f>Sheet1!W52</f>
        <v/>
      </c>
      <c r="E30" t="str">
        <f>Sheet1!Y52</f>
        <v/>
      </c>
      <c r="F30" t="str">
        <f>Sheet1!AA52</f>
        <v/>
      </c>
      <c r="G30" t="str">
        <f>Sheet1!AC52</f>
        <v/>
      </c>
      <c r="H30" t="str">
        <f>Sheet1!AD52</f>
        <v/>
      </c>
      <c r="I30" t="str">
        <f>Sheet1!AE52</f>
        <v/>
      </c>
      <c r="L30" t="str">
        <f si="0" t="shared"/>
        <v/>
      </c>
    </row>
    <row r="31" spans="1:12" x14ac:dyDescent="0.25">
      <c r="A31" t="str">
        <f>Sheet1!R53</f>
        <v/>
      </c>
      <c r="B31" t="str">
        <f>Sheet1!S53</f>
        <v/>
      </c>
      <c r="C31" t="str">
        <f>Sheet1!U53</f>
        <v/>
      </c>
      <c r="D31" t="str">
        <f>Sheet1!W53</f>
        <v/>
      </c>
      <c r="E31" t="str">
        <f>Sheet1!Y53</f>
        <v/>
      </c>
      <c r="F31" t="str">
        <f>Sheet1!AA53</f>
        <v/>
      </c>
      <c r="G31" t="str">
        <f>Sheet1!AC53</f>
        <v/>
      </c>
      <c r="H31" t="str">
        <f>Sheet1!AD53</f>
        <v/>
      </c>
      <c r="I31" t="str">
        <f>Sheet1!AE53</f>
        <v/>
      </c>
      <c r="L31" t="str">
        <f si="0" t="shared"/>
        <v/>
      </c>
    </row>
    <row r="32" spans="1:12" x14ac:dyDescent="0.25">
      <c r="A32" t="str">
        <f>Sheet1!R54</f>
        <v/>
      </c>
      <c r="B32" t="str">
        <f>Sheet1!S54</f>
        <v/>
      </c>
      <c r="C32" t="str">
        <f>Sheet1!U54</f>
        <v/>
      </c>
      <c r="D32" t="str">
        <f>Sheet1!W54</f>
        <v/>
      </c>
      <c r="E32" t="str">
        <f>Sheet1!Y54</f>
        <v/>
      </c>
      <c r="F32" t="str">
        <f>Sheet1!AA54</f>
        <v/>
      </c>
      <c r="G32" t="str">
        <f>Sheet1!AC54</f>
        <v/>
      </c>
      <c r="H32" t="str">
        <f>Sheet1!AD54</f>
        <v/>
      </c>
      <c r="I32" t="str">
        <f>Sheet1!AE54</f>
        <v/>
      </c>
      <c r="L32" t="str">
        <f si="0" t="shared"/>
        <v/>
      </c>
    </row>
    <row r="33" spans="1:12" x14ac:dyDescent="0.25">
      <c r="A33" t="str">
        <f>Sheet1!R55</f>
        <v/>
      </c>
      <c r="B33" t="str">
        <f>Sheet1!S55</f>
        <v/>
      </c>
      <c r="C33" t="str">
        <f>Sheet1!U55</f>
        <v/>
      </c>
      <c r="D33" t="str">
        <f>Sheet1!W55</f>
        <v/>
      </c>
      <c r="E33" t="str">
        <f>Sheet1!Y55</f>
        <v/>
      </c>
      <c r="F33" t="str">
        <f>Sheet1!AA55</f>
        <v/>
      </c>
      <c r="G33" t="str">
        <f>Sheet1!AC55</f>
        <v/>
      </c>
      <c r="H33" t="str">
        <f>Sheet1!AD55</f>
        <v/>
      </c>
      <c r="I33" t="str">
        <f>Sheet1!AE55</f>
        <v/>
      </c>
      <c r="L33" t="str">
        <f si="0" t="shared"/>
        <v/>
      </c>
    </row>
    <row r="34" spans="1:12" x14ac:dyDescent="0.25">
      <c r="A34" t="str">
        <f>Sheet1!R56</f>
        <v/>
      </c>
      <c r="B34" t="str">
        <f>Sheet1!S56</f>
        <v/>
      </c>
      <c r="C34" t="str">
        <f>Sheet1!U56</f>
        <v/>
      </c>
      <c r="D34" t="str">
        <f>Sheet1!W56</f>
        <v/>
      </c>
      <c r="E34" t="str">
        <f>Sheet1!Y56</f>
        <v/>
      </c>
      <c r="F34" t="str">
        <f>Sheet1!AA56</f>
        <v/>
      </c>
      <c r="G34" t="str">
        <f>Sheet1!AC56</f>
        <v/>
      </c>
      <c r="H34" t="str">
        <f>Sheet1!AD56</f>
        <v/>
      </c>
      <c r="I34" t="str">
        <f>Sheet1!AE56</f>
        <v/>
      </c>
      <c r="L34" t="str">
        <f si="0" t="shared"/>
        <v/>
      </c>
    </row>
    <row r="35" spans="1:12" x14ac:dyDescent="0.25">
      <c r="A35" t="str">
        <f>Sheet1!R57</f>
        <v/>
      </c>
      <c r="B35" t="str">
        <f>Sheet1!S57</f>
        <v/>
      </c>
      <c r="C35" t="str">
        <f>Sheet1!U57</f>
        <v/>
      </c>
      <c r="D35" t="str">
        <f>Sheet1!W57</f>
        <v/>
      </c>
      <c r="E35" t="str">
        <f>Sheet1!Y57</f>
        <v/>
      </c>
      <c r="F35" t="str">
        <f>Sheet1!AA57</f>
        <v/>
      </c>
      <c r="G35" t="str">
        <f>Sheet1!AC57</f>
        <v/>
      </c>
      <c r="H35" t="str">
        <f>Sheet1!AD57</f>
        <v/>
      </c>
      <c r="I35" t="str">
        <f>Sheet1!AE57</f>
        <v/>
      </c>
      <c r="L35" t="str">
        <f si="0" t="shared"/>
        <v/>
      </c>
    </row>
    <row r="36" spans="1:12" x14ac:dyDescent="0.25">
      <c r="A36" t="str">
        <f>Sheet1!R58</f>
        <v/>
      </c>
      <c r="B36" t="str">
        <f>Sheet1!S58</f>
        <v/>
      </c>
      <c r="C36" t="str">
        <f>Sheet1!U58</f>
        <v/>
      </c>
      <c r="D36" t="str">
        <f>Sheet1!W58</f>
        <v/>
      </c>
      <c r="E36" t="str">
        <f>Sheet1!Y58</f>
        <v/>
      </c>
      <c r="F36" t="str">
        <f>Sheet1!AA58</f>
        <v/>
      </c>
      <c r="G36" t="str">
        <f>Sheet1!AC58</f>
        <v/>
      </c>
      <c r="H36" t="str">
        <f>Sheet1!AD58</f>
        <v/>
      </c>
      <c r="I36" t="str">
        <f>Sheet1!AE58</f>
        <v/>
      </c>
      <c r="L36" t="str">
        <f si="0" t="shared"/>
        <v/>
      </c>
    </row>
    <row r="37" spans="1:12" x14ac:dyDescent="0.25">
      <c r="A37" t="str">
        <f>Sheet1!R59</f>
        <v/>
      </c>
      <c r="B37" t="str">
        <f>Sheet1!S59</f>
        <v/>
      </c>
      <c r="C37" t="str">
        <f>Sheet1!U59</f>
        <v/>
      </c>
      <c r="D37" t="str">
        <f>Sheet1!W59</f>
        <v/>
      </c>
      <c r="E37" t="str">
        <f>Sheet1!Y59</f>
        <v/>
      </c>
      <c r="F37" t="str">
        <f>Sheet1!AA59</f>
        <v/>
      </c>
      <c r="G37" t="str">
        <f>Sheet1!AC59</f>
        <v/>
      </c>
      <c r="H37" t="str">
        <f>Sheet1!AD59</f>
        <v/>
      </c>
      <c r="I37" t="str">
        <f>Sheet1!AE59</f>
        <v/>
      </c>
      <c r="L37" t="str">
        <f si="0" t="shared"/>
        <v/>
      </c>
    </row>
    <row r="38" spans="1:12" x14ac:dyDescent="0.25">
      <c r="A38" t="str">
        <f>Sheet1!R60</f>
        <v/>
      </c>
      <c r="B38" t="str">
        <f>Sheet1!S60</f>
        <v/>
      </c>
      <c r="C38" t="str">
        <f>Sheet1!U60</f>
        <v/>
      </c>
      <c r="D38" t="str">
        <f>Sheet1!W60</f>
        <v/>
      </c>
      <c r="E38" t="str">
        <f>Sheet1!Y60</f>
        <v/>
      </c>
      <c r="F38" t="str">
        <f>Sheet1!AA60</f>
        <v/>
      </c>
      <c r="G38" t="str">
        <f>Sheet1!AC60</f>
        <v/>
      </c>
      <c r="H38" t="str">
        <f>Sheet1!AD60</f>
        <v/>
      </c>
      <c r="I38" t="str">
        <f>Sheet1!AE60</f>
        <v/>
      </c>
      <c r="L38" t="str">
        <f si="0" t="shared"/>
        <v/>
      </c>
    </row>
    <row r="39" spans="1:12" x14ac:dyDescent="0.25">
      <c r="A39" t="str">
        <f>Sheet1!R61</f>
        <v/>
      </c>
      <c r="B39" t="str">
        <f>Sheet1!S61</f>
        <v/>
      </c>
      <c r="C39" t="str">
        <f>Sheet1!U61</f>
        <v/>
      </c>
      <c r="D39" t="str">
        <f>Sheet1!W61</f>
        <v/>
      </c>
      <c r="E39" t="str">
        <f>Sheet1!Y61</f>
        <v/>
      </c>
      <c r="F39" t="str">
        <f>Sheet1!AA61</f>
        <v/>
      </c>
      <c r="G39" t="str">
        <f>Sheet1!AC61</f>
        <v/>
      </c>
      <c r="H39" t="str">
        <f>Sheet1!AD61</f>
        <v/>
      </c>
      <c r="I39" t="str">
        <f>Sheet1!AE61</f>
        <v/>
      </c>
      <c r="L39" t="str">
        <f si="0" t="shared"/>
        <v/>
      </c>
    </row>
    <row r="40" spans="1:12" x14ac:dyDescent="0.25">
      <c r="A40" t="str">
        <f>Sheet1!R62</f>
        <v/>
      </c>
      <c r="B40" t="str">
        <f>Sheet1!S62</f>
        <v/>
      </c>
      <c r="C40" t="str">
        <f>Sheet1!U62</f>
        <v/>
      </c>
      <c r="D40" t="str">
        <f>Sheet1!W62</f>
        <v/>
      </c>
      <c r="E40" t="str">
        <f>Sheet1!Y62</f>
        <v/>
      </c>
      <c r="F40" t="str">
        <f>Sheet1!AA62</f>
        <v/>
      </c>
      <c r="G40" t="str">
        <f>Sheet1!AC62</f>
        <v/>
      </c>
      <c r="H40" t="str">
        <f>Sheet1!AD62</f>
        <v/>
      </c>
      <c r="I40" t="str">
        <f>Sheet1!AE62</f>
        <v/>
      </c>
      <c r="L40" t="str">
        <f si="0" t="shared"/>
        <v/>
      </c>
    </row>
    <row r="41" spans="1:12" x14ac:dyDescent="0.25">
      <c r="A41" t="str">
        <f>Sheet1!R63</f>
        <v/>
      </c>
      <c r="B41" t="str">
        <f>Sheet1!S63</f>
        <v/>
      </c>
      <c r="C41" t="str">
        <f>Sheet1!U63</f>
        <v/>
      </c>
      <c r="D41" t="str">
        <f>Sheet1!W63</f>
        <v/>
      </c>
      <c r="E41" t="str">
        <f>Sheet1!Y63</f>
        <v/>
      </c>
      <c r="F41" t="str">
        <f>Sheet1!AA63</f>
        <v/>
      </c>
      <c r="G41" t="str">
        <f>Sheet1!AC63</f>
        <v/>
      </c>
      <c r="H41" t="str">
        <f>Sheet1!AD63</f>
        <v/>
      </c>
      <c r="I41" t="str">
        <f>Sheet1!AE63</f>
        <v/>
      </c>
      <c r="L41" t="str">
        <f si="0" t="shared"/>
        <v/>
      </c>
    </row>
    <row r="42" spans="1:12" x14ac:dyDescent="0.25">
      <c r="A42" t="str">
        <f>Sheet1!R64</f>
        <v/>
      </c>
      <c r="B42" t="str">
        <f>Sheet1!S64</f>
        <v/>
      </c>
      <c r="C42" t="str">
        <f>Sheet1!U64</f>
        <v/>
      </c>
      <c r="D42" t="str">
        <f>Sheet1!W64</f>
        <v/>
      </c>
      <c r="E42" t="str">
        <f>Sheet1!Y64</f>
        <v/>
      </c>
      <c r="F42" t="str">
        <f>Sheet1!AA64</f>
        <v/>
      </c>
      <c r="G42" t="str">
        <f>Sheet1!AC64</f>
        <v/>
      </c>
      <c r="H42" t="str">
        <f>Sheet1!AD64</f>
        <v/>
      </c>
      <c r="I42" t="str">
        <f>Sheet1!AE64</f>
        <v/>
      </c>
      <c r="L42" t="str">
        <f si="0" t="shared"/>
        <v/>
      </c>
    </row>
    <row r="43" spans="1:12" x14ac:dyDescent="0.25">
      <c r="A43" t="str">
        <f>Sheet1!R65</f>
        <v/>
      </c>
      <c r="B43" t="str">
        <f>Sheet1!S65</f>
        <v/>
      </c>
      <c r="C43" t="str">
        <f>Sheet1!U65</f>
        <v/>
      </c>
      <c r="D43" t="str">
        <f>Sheet1!W65</f>
        <v/>
      </c>
      <c r="E43" t="str">
        <f>Sheet1!Y65</f>
        <v/>
      </c>
      <c r="F43" t="str">
        <f>Sheet1!AA65</f>
        <v/>
      </c>
      <c r="G43" t="str">
        <f>Sheet1!AC65</f>
        <v/>
      </c>
      <c r="H43" t="str">
        <f>Sheet1!AD65</f>
        <v/>
      </c>
      <c r="I43" t="str">
        <f>Sheet1!AE65</f>
        <v/>
      </c>
    </row>
    <row r="44" spans="1:12" x14ac:dyDescent="0.25">
      <c r="A44" t="str">
        <f>Sheet1!R66</f>
        <v/>
      </c>
      <c r="B44" t="str">
        <f>Sheet1!S66</f>
        <v/>
      </c>
      <c r="C44" t="str">
        <f>Sheet1!U66</f>
        <v/>
      </c>
      <c r="D44" t="str">
        <f>Sheet1!W66</f>
        <v/>
      </c>
      <c r="E44" t="str">
        <f>Sheet1!Y66</f>
        <v/>
      </c>
      <c r="F44" t="str">
        <f>Sheet1!AA66</f>
        <v/>
      </c>
      <c r="G44" t="str">
        <f>Sheet1!AC66</f>
        <v/>
      </c>
      <c r="H44" t="str">
        <f>Sheet1!AD66</f>
        <v/>
      </c>
      <c r="I44" t="str">
        <f>Sheet1!AE66</f>
        <v/>
      </c>
    </row>
    <row r="45" spans="1:12" x14ac:dyDescent="0.25">
      <c r="A45" t="str">
        <f>Sheet1!R67</f>
        <v/>
      </c>
      <c r="B45" t="str">
        <f>Sheet1!S67</f>
        <v/>
      </c>
      <c r="C45" t="str">
        <f>Sheet1!U67</f>
        <v/>
      </c>
      <c r="D45" t="str">
        <f>Sheet1!W67</f>
        <v/>
      </c>
      <c r="E45" t="str">
        <f>Sheet1!Y67</f>
        <v/>
      </c>
      <c r="F45" t="str">
        <f>Sheet1!AA67</f>
        <v/>
      </c>
      <c r="G45" t="str">
        <f>Sheet1!AC67</f>
        <v/>
      </c>
      <c r="H45" t="str">
        <f>Sheet1!AD67</f>
        <v/>
      </c>
      <c r="I45" t="str">
        <f>Sheet1!AE67</f>
        <v/>
      </c>
    </row>
    <row r="46" spans="1:12" x14ac:dyDescent="0.25">
      <c r="A46" t="str">
        <f>Sheet1!R68</f>
        <v/>
      </c>
      <c r="B46" t="str">
        <f>Sheet1!S68</f>
        <v/>
      </c>
      <c r="C46" t="str">
        <f>Sheet1!U68</f>
        <v/>
      </c>
      <c r="D46" t="str">
        <f>Sheet1!W68</f>
        <v/>
      </c>
      <c r="E46" t="str">
        <f>Sheet1!Y68</f>
        <v/>
      </c>
      <c r="F46" t="str">
        <f>Sheet1!AA68</f>
        <v/>
      </c>
      <c r="G46" t="str">
        <f>Sheet1!AC68</f>
        <v/>
      </c>
      <c r="H46" t="str">
        <f>Sheet1!AD68</f>
        <v/>
      </c>
      <c r="I46" t="str">
        <f>Sheet1!AE68</f>
        <v/>
      </c>
    </row>
    <row r="47" spans="1:12" x14ac:dyDescent="0.25">
      <c r="A47" t="str">
        <f>Sheet1!R69</f>
        <v/>
      </c>
      <c r="B47" t="str">
        <f>Sheet1!S69</f>
        <v/>
      </c>
      <c r="C47" t="str">
        <f>Sheet1!U69</f>
        <v/>
      </c>
      <c r="D47" t="str">
        <f>Sheet1!W69</f>
        <v/>
      </c>
      <c r="E47" t="str">
        <f>Sheet1!Y69</f>
        <v/>
      </c>
      <c r="F47" t="str">
        <f>Sheet1!AA69</f>
        <v/>
      </c>
      <c r="G47" t="str">
        <f>Sheet1!AC69</f>
        <v/>
      </c>
      <c r="H47" t="str">
        <f>Sheet1!AD69</f>
        <v/>
      </c>
      <c r="I47" t="str">
        <f>Sheet1!AE69</f>
        <v/>
      </c>
    </row>
    <row r="48" spans="1:12" x14ac:dyDescent="0.25">
      <c r="A48" t="str">
        <f>Sheet1!R70</f>
        <v/>
      </c>
      <c r="B48" t="str">
        <f>Sheet1!S70</f>
        <v/>
      </c>
      <c r="C48" t="str">
        <f>Sheet1!U70</f>
        <v/>
      </c>
      <c r="D48" t="str">
        <f>Sheet1!W70</f>
        <v/>
      </c>
      <c r="E48" t="str">
        <f>Sheet1!Y70</f>
        <v/>
      </c>
      <c r="F48" t="str">
        <f>Sheet1!AA70</f>
        <v/>
      </c>
      <c r="G48" t="str">
        <f>Sheet1!AC70</f>
        <v/>
      </c>
      <c r="H48" t="str">
        <f>Sheet1!AD70</f>
        <v/>
      </c>
      <c r="I48" t="str">
        <f>Sheet1!AE70</f>
        <v/>
      </c>
    </row>
    <row r="49" spans="1:9" x14ac:dyDescent="0.25">
      <c r="A49" t="str">
        <f>Sheet1!R71</f>
        <v/>
      </c>
      <c r="B49" t="str">
        <f>Sheet1!S71</f>
        <v/>
      </c>
      <c r="C49" t="str">
        <f>Sheet1!U71</f>
        <v/>
      </c>
      <c r="D49" t="str">
        <f>Sheet1!W71</f>
        <v/>
      </c>
      <c r="E49" t="str">
        <f>Sheet1!Y71</f>
        <v/>
      </c>
      <c r="F49" t="str">
        <f>Sheet1!AA71</f>
        <v/>
      </c>
      <c r="G49" t="str">
        <f>Sheet1!AC71</f>
        <v/>
      </c>
      <c r="H49" t="str">
        <f>Sheet1!AD71</f>
        <v/>
      </c>
      <c r="I49" t="str">
        <f>Sheet1!AE71</f>
        <v/>
      </c>
    </row>
    <row r="50" spans="1:9" x14ac:dyDescent="0.25">
      <c r="A50" t="str">
        <f>Sheet1!R72</f>
        <v/>
      </c>
      <c r="B50" t="str">
        <f>Sheet1!S72</f>
        <v/>
      </c>
      <c r="C50" t="str">
        <f>Sheet1!U72</f>
        <v/>
      </c>
      <c r="D50" t="str">
        <f>Sheet1!W72</f>
        <v/>
      </c>
      <c r="E50" t="str">
        <f>Sheet1!Y72</f>
        <v/>
      </c>
      <c r="F50" t="str">
        <f>Sheet1!AA72</f>
        <v/>
      </c>
      <c r="G50" t="str">
        <f>Sheet1!AC72</f>
        <v/>
      </c>
      <c r="H50" t="str">
        <f>Sheet1!AD72</f>
        <v/>
      </c>
      <c r="I50" t="str">
        <f>Sheet1!AE72</f>
        <v/>
      </c>
    </row>
    <row r="51" spans="1:9" x14ac:dyDescent="0.25">
      <c r="A51" t="str">
        <f>Sheet1!R73</f>
        <v/>
      </c>
      <c r="B51" t="str">
        <f>Sheet1!S73</f>
        <v/>
      </c>
      <c r="C51" t="str">
        <f>Sheet1!U73</f>
        <v/>
      </c>
      <c r="D51" t="str">
        <f>Sheet1!W73</f>
        <v/>
      </c>
      <c r="E51" t="str">
        <f>Sheet1!Y73</f>
        <v/>
      </c>
      <c r="F51" t="str">
        <f>Sheet1!AA73</f>
        <v/>
      </c>
      <c r="G51" t="str">
        <f>Sheet1!AC73</f>
        <v/>
      </c>
      <c r="H51" t="str">
        <f>Sheet1!AD73</f>
        <v/>
      </c>
      <c r="I51" t="str">
        <f>Sheet1!AE73</f>
        <v/>
      </c>
    </row>
    <row r="52" spans="1:9" x14ac:dyDescent="0.25">
      <c r="A52" t="str">
        <f>Sheet1!R74</f>
        <v/>
      </c>
      <c r="B52" t="str">
        <f>Sheet1!S74</f>
        <v/>
      </c>
      <c r="C52" t="str">
        <f>Sheet1!U74</f>
        <v/>
      </c>
      <c r="D52" t="str">
        <f>Sheet1!W74</f>
        <v/>
      </c>
      <c r="E52" t="str">
        <f>Sheet1!Y74</f>
        <v/>
      </c>
      <c r="F52" t="str">
        <f>Sheet1!AA74</f>
        <v/>
      </c>
      <c r="G52" t="str">
        <f>Sheet1!AC74</f>
        <v/>
      </c>
      <c r="H52" t="str">
        <f>Sheet1!AD74</f>
        <v/>
      </c>
      <c r="I52" t="str">
        <f>Sheet1!AE74</f>
        <v/>
      </c>
    </row>
    <row r="53" spans="1:9" x14ac:dyDescent="0.25">
      <c r="A53" t="str">
        <f>Sheet1!R75</f>
        <v/>
      </c>
      <c r="B53" t="str">
        <f>Sheet1!S75</f>
        <v/>
      </c>
      <c r="C53" t="str">
        <f>Sheet1!U75</f>
        <v/>
      </c>
      <c r="D53" t="str">
        <f>Sheet1!W75</f>
        <v/>
      </c>
      <c r="E53" t="str">
        <f>Sheet1!Y75</f>
        <v/>
      </c>
      <c r="F53" t="str">
        <f>Sheet1!AA75</f>
        <v/>
      </c>
      <c r="G53" t="str">
        <f>Sheet1!AC75</f>
        <v/>
      </c>
      <c r="H53" t="str">
        <f>Sheet1!AD75</f>
        <v/>
      </c>
      <c r="I53" t="str">
        <f>Sheet1!AE75</f>
        <v/>
      </c>
    </row>
    <row r="54" spans="1:9" x14ac:dyDescent="0.25">
      <c r="A54" t="str">
        <f>Sheet1!R76</f>
        <v/>
      </c>
      <c r="B54" t="str">
        <f>Sheet1!S76</f>
        <v/>
      </c>
      <c r="C54" t="str">
        <f>Sheet1!U76</f>
        <v/>
      </c>
      <c r="D54" t="str">
        <f>Sheet1!W76</f>
        <v/>
      </c>
      <c r="E54" t="str">
        <f>Sheet1!Y76</f>
        <v/>
      </c>
      <c r="F54" t="str">
        <f>Sheet1!AA76</f>
        <v/>
      </c>
      <c r="G54" t="str">
        <f>Sheet1!AC76</f>
        <v/>
      </c>
      <c r="H54" t="str">
        <f>Sheet1!AD76</f>
        <v/>
      </c>
      <c r="I54" t="str">
        <f>Sheet1!AE76</f>
        <v/>
      </c>
    </row>
    <row r="55" spans="1:9" x14ac:dyDescent="0.25">
      <c r="A55" t="str">
        <f>Sheet1!R77</f>
        <v/>
      </c>
      <c r="B55" t="str">
        <f>Sheet1!S77</f>
        <v/>
      </c>
      <c r="C55" t="str">
        <f>Sheet1!U77</f>
        <v/>
      </c>
      <c r="D55" t="str">
        <f>Sheet1!W77</f>
        <v/>
      </c>
      <c r="E55" t="str">
        <f>Sheet1!Y77</f>
        <v/>
      </c>
      <c r="F55" t="str">
        <f>Sheet1!AA77</f>
        <v/>
      </c>
      <c r="G55" t="str">
        <f>Sheet1!AC77</f>
        <v/>
      </c>
      <c r="H55" t="str">
        <f>Sheet1!AD77</f>
        <v/>
      </c>
      <c r="I55" t="str">
        <f>Sheet1!AE77</f>
        <v/>
      </c>
    </row>
    <row r="56" spans="1:9" x14ac:dyDescent="0.25">
      <c r="A56" t="str">
        <f>Sheet1!R78</f>
        <v/>
      </c>
      <c r="B56" t="str">
        <f>Sheet1!S78</f>
        <v/>
      </c>
      <c r="C56" t="str">
        <f>Sheet1!U78</f>
        <v/>
      </c>
      <c r="D56" t="str">
        <f>Sheet1!W78</f>
        <v/>
      </c>
      <c r="E56" t="str">
        <f>Sheet1!Y78</f>
        <v/>
      </c>
      <c r="F56" t="str">
        <f>Sheet1!AA78</f>
        <v/>
      </c>
      <c r="G56" t="str">
        <f>Sheet1!AC78</f>
        <v/>
      </c>
      <c r="H56" t="str">
        <f>Sheet1!AD78</f>
        <v/>
      </c>
      <c r="I56" t="str">
        <f>Sheet1!AE78</f>
        <v/>
      </c>
    </row>
    <row r="57" spans="1:9" x14ac:dyDescent="0.25">
      <c r="A57" t="str">
        <f>Sheet1!R79</f>
        <v/>
      </c>
      <c r="B57" t="str">
        <f>Sheet1!S79</f>
        <v/>
      </c>
      <c r="C57" t="str">
        <f>Sheet1!U79</f>
        <v/>
      </c>
      <c r="D57" t="str">
        <f>Sheet1!W79</f>
        <v/>
      </c>
      <c r="E57" t="str">
        <f>Sheet1!Y79</f>
        <v/>
      </c>
      <c r="F57" t="str">
        <f>Sheet1!AA79</f>
        <v/>
      </c>
      <c r="G57" t="str">
        <f>Sheet1!AC79</f>
        <v/>
      </c>
      <c r="H57" t="str">
        <f>Sheet1!AD79</f>
        <v/>
      </c>
      <c r="I57" t="str">
        <f>Sheet1!AE79</f>
        <v/>
      </c>
    </row>
    <row r="58" spans="1:9" x14ac:dyDescent="0.25">
      <c r="A58" t="str">
        <f>Sheet1!R80</f>
        <v/>
      </c>
      <c r="B58" t="str">
        <f>Sheet1!S80</f>
        <v/>
      </c>
      <c r="C58" t="str">
        <f>Sheet1!U80</f>
        <v/>
      </c>
      <c r="D58" t="str">
        <f>Sheet1!W80</f>
        <v/>
      </c>
      <c r="E58" t="str">
        <f>Sheet1!Y80</f>
        <v/>
      </c>
      <c r="F58" t="str">
        <f>Sheet1!AA80</f>
        <v/>
      </c>
      <c r="G58" t="str">
        <f>Sheet1!AC80</f>
        <v/>
      </c>
      <c r="H58" t="str">
        <f>Sheet1!AD80</f>
        <v/>
      </c>
      <c r="I58" t="str">
        <f>Sheet1!AE80</f>
        <v/>
      </c>
    </row>
    <row r="59" spans="1:9" x14ac:dyDescent="0.25">
      <c r="A59" t="str">
        <f>Sheet1!R81</f>
        <v/>
      </c>
      <c r="B59" t="str">
        <f>Sheet1!S81</f>
        <v/>
      </c>
      <c r="C59" t="str">
        <f>Sheet1!U81</f>
        <v/>
      </c>
      <c r="D59" t="str">
        <f>Sheet1!W81</f>
        <v/>
      </c>
      <c r="E59" t="str">
        <f>Sheet1!Y81</f>
        <v/>
      </c>
      <c r="F59" t="str">
        <f>Sheet1!AA81</f>
        <v/>
      </c>
      <c r="G59" t="str">
        <f>Sheet1!AC81</f>
        <v/>
      </c>
      <c r="H59" t="str">
        <f>Sheet1!AD81</f>
        <v/>
      </c>
      <c r="I59" t="str">
        <f>Sheet1!AE81</f>
        <v/>
      </c>
    </row>
    <row r="60" spans="1:9" x14ac:dyDescent="0.25">
      <c r="A60" t="str">
        <f>Sheet1!R82</f>
        <v/>
      </c>
      <c r="B60" t="str">
        <f>Sheet1!S82</f>
        <v/>
      </c>
      <c r="C60" t="str">
        <f>Sheet1!U82</f>
        <v/>
      </c>
      <c r="D60" t="str">
        <f>Sheet1!W82</f>
        <v/>
      </c>
      <c r="E60" t="str">
        <f>Sheet1!Y82</f>
        <v/>
      </c>
      <c r="F60" t="str">
        <f>Sheet1!AA82</f>
        <v/>
      </c>
      <c r="G60" t="str">
        <f>Sheet1!AC82</f>
        <v/>
      </c>
      <c r="H60" t="str">
        <f>Sheet1!AD82</f>
        <v/>
      </c>
      <c r="I60" t="str">
        <f>Sheet1!AE82</f>
        <v/>
      </c>
    </row>
    <row r="61" spans="1:9" x14ac:dyDescent="0.25">
      <c r="A61" t="str">
        <f>Sheet1!R83</f>
        <v/>
      </c>
      <c r="B61" t="str">
        <f>Sheet1!S83</f>
        <v/>
      </c>
      <c r="C61" t="str">
        <f>Sheet1!U83</f>
        <v/>
      </c>
      <c r="D61" t="str">
        <f>Sheet1!W83</f>
        <v/>
      </c>
      <c r="E61" t="str">
        <f>Sheet1!Y83</f>
        <v/>
      </c>
      <c r="F61" t="str">
        <f>Sheet1!AA83</f>
        <v/>
      </c>
      <c r="G61" t="str">
        <f>Sheet1!AC83</f>
        <v/>
      </c>
      <c r="H61" t="str">
        <f>Sheet1!AD83</f>
        <v/>
      </c>
      <c r="I61" t="str">
        <f>Sheet1!AE83</f>
        <v/>
      </c>
    </row>
    <row r="62" spans="1:9" x14ac:dyDescent="0.25">
      <c r="A62" t="str">
        <f>Sheet1!R84</f>
        <v/>
      </c>
      <c r="B62" t="str">
        <f>Sheet1!S84</f>
        <v/>
      </c>
      <c r="C62" t="str">
        <f>Sheet1!U84</f>
        <v/>
      </c>
      <c r="D62" t="str">
        <f>Sheet1!W84</f>
        <v/>
      </c>
      <c r="E62" t="str">
        <f>Sheet1!Y84</f>
        <v/>
      </c>
      <c r="F62" t="str">
        <f>Sheet1!AA84</f>
        <v/>
      </c>
      <c r="G62" t="str">
        <f>Sheet1!AC84</f>
        <v/>
      </c>
      <c r="H62" t="str">
        <f>Sheet1!AD84</f>
        <v/>
      </c>
      <c r="I62" t="str">
        <f>Sheet1!AE84</f>
        <v/>
      </c>
    </row>
    <row r="63" spans="1:9" x14ac:dyDescent="0.25">
      <c r="A63" t="str">
        <f>Sheet1!R85</f>
        <v/>
      </c>
      <c r="B63" t="str">
        <f>Sheet1!S85</f>
        <v/>
      </c>
      <c r="C63" t="str">
        <f>Sheet1!U85</f>
        <v/>
      </c>
      <c r="D63" t="str">
        <f>Sheet1!W85</f>
        <v/>
      </c>
      <c r="E63" t="str">
        <f>Sheet1!Y85</f>
        <v/>
      </c>
      <c r="F63" t="str">
        <f>Sheet1!AA85</f>
        <v/>
      </c>
      <c r="G63" t="str">
        <f>Sheet1!AC85</f>
        <v/>
      </c>
      <c r="H63" t="str">
        <f>Sheet1!AD85</f>
        <v/>
      </c>
      <c r="I63" t="str">
        <f>Sheet1!AE85</f>
        <v/>
      </c>
    </row>
    <row r="64" spans="1:9" x14ac:dyDescent="0.25">
      <c r="A64" t="str">
        <f>Sheet1!R86</f>
        <v/>
      </c>
      <c r="B64" t="str">
        <f>Sheet1!S86</f>
        <v/>
      </c>
      <c r="C64" t="str">
        <f>Sheet1!U86</f>
        <v/>
      </c>
      <c r="D64" t="str">
        <f>Sheet1!W86</f>
        <v/>
      </c>
      <c r="E64" t="str">
        <f>Sheet1!Y86</f>
        <v/>
      </c>
      <c r="F64" t="str">
        <f>Sheet1!AA86</f>
        <v/>
      </c>
      <c r="G64" t="str">
        <f>Sheet1!AC86</f>
        <v/>
      </c>
      <c r="H64" t="str">
        <f>Sheet1!AD86</f>
        <v/>
      </c>
      <c r="I64" t="str">
        <f>Sheet1!AE86</f>
        <v/>
      </c>
    </row>
    <row r="65" spans="1:9" x14ac:dyDescent="0.25">
      <c r="A65" t="str">
        <f>Sheet1!R87</f>
        <v/>
      </c>
      <c r="B65" t="str">
        <f>Sheet1!S87</f>
        <v/>
      </c>
      <c r="C65" t="str">
        <f>Sheet1!U87</f>
        <v/>
      </c>
      <c r="D65" t="str">
        <f>Sheet1!W87</f>
        <v/>
      </c>
      <c r="E65" t="str">
        <f>Sheet1!Y87</f>
        <v/>
      </c>
      <c r="F65" t="str">
        <f>Sheet1!AA87</f>
        <v/>
      </c>
      <c r="G65" t="str">
        <f>Sheet1!AC87</f>
        <v/>
      </c>
      <c r="H65" t="str">
        <f>Sheet1!AD87</f>
        <v/>
      </c>
      <c r="I65" t="str">
        <f>Sheet1!AE87</f>
        <v/>
      </c>
    </row>
    <row r="66" spans="1:9" x14ac:dyDescent="0.25">
      <c r="A66" t="str">
        <f>Sheet1!R88</f>
        <v/>
      </c>
      <c r="B66" t="str">
        <f>Sheet1!S88</f>
        <v/>
      </c>
      <c r="C66" t="str">
        <f>Sheet1!U88</f>
        <v/>
      </c>
      <c r="D66" t="str">
        <f>Sheet1!W88</f>
        <v/>
      </c>
      <c r="E66" t="str">
        <f>Sheet1!Y88</f>
        <v/>
      </c>
      <c r="F66" t="str">
        <f>Sheet1!AA88</f>
        <v/>
      </c>
      <c r="G66" t="str">
        <f>Sheet1!AC88</f>
        <v/>
      </c>
      <c r="H66" t="str">
        <f>Sheet1!AD88</f>
        <v/>
      </c>
      <c r="I66" t="str">
        <f>Sheet1!AE88</f>
        <v/>
      </c>
    </row>
    <row r="67" spans="1:9" x14ac:dyDescent="0.25">
      <c r="A67" t="str">
        <f>Sheet1!R89</f>
        <v/>
      </c>
      <c r="B67" t="str">
        <f>Sheet1!S89</f>
        <v/>
      </c>
      <c r="C67" t="str">
        <f>Sheet1!U89</f>
        <v/>
      </c>
      <c r="D67" t="str">
        <f>Sheet1!W89</f>
        <v/>
      </c>
      <c r="E67" t="str">
        <f>Sheet1!Y89</f>
        <v/>
      </c>
      <c r="F67" t="str">
        <f>Sheet1!AA89</f>
        <v/>
      </c>
      <c r="G67" t="str">
        <f>Sheet1!AC89</f>
        <v/>
      </c>
      <c r="H67" t="str">
        <f>Sheet1!AD89</f>
        <v/>
      </c>
      <c r="I67" t="str">
        <f>Sheet1!AE89</f>
        <v/>
      </c>
    </row>
    <row r="68" spans="1:9" x14ac:dyDescent="0.25">
      <c r="A68" t="str">
        <f>Sheet1!R90</f>
        <v/>
      </c>
      <c r="B68" t="str">
        <f>Sheet1!S90</f>
        <v/>
      </c>
      <c r="C68" t="str">
        <f>Sheet1!U90</f>
        <v/>
      </c>
      <c r="D68" t="str">
        <f>Sheet1!W90</f>
        <v/>
      </c>
      <c r="E68" t="str">
        <f>Sheet1!Y90</f>
        <v/>
      </c>
      <c r="F68" t="str">
        <f>Sheet1!AA90</f>
        <v/>
      </c>
      <c r="G68" t="str">
        <f>Sheet1!AC90</f>
        <v/>
      </c>
      <c r="H68" t="str">
        <f>Sheet1!AD90</f>
        <v/>
      </c>
      <c r="I68" t="str">
        <f>Sheet1!AE90</f>
        <v/>
      </c>
    </row>
    <row r="69" spans="1:9" x14ac:dyDescent="0.25">
      <c r="A69" t="str">
        <f>Sheet1!R91</f>
        <v/>
      </c>
      <c r="B69" t="str">
        <f>Sheet1!S91</f>
        <v/>
      </c>
      <c r="C69" t="str">
        <f>Sheet1!U91</f>
        <v/>
      </c>
      <c r="D69" t="str">
        <f>Sheet1!W91</f>
        <v/>
      </c>
      <c r="E69" t="str">
        <f>Sheet1!Y91</f>
        <v/>
      </c>
      <c r="F69" t="str">
        <f>Sheet1!AA91</f>
        <v/>
      </c>
      <c r="G69" t="str">
        <f>Sheet1!AC91</f>
        <v/>
      </c>
      <c r="H69" t="str">
        <f>Sheet1!AD91</f>
        <v/>
      </c>
      <c r="I69" t="str">
        <f>Sheet1!AE91</f>
        <v/>
      </c>
    </row>
    <row r="70" spans="1:9" x14ac:dyDescent="0.25">
      <c r="A70" t="str">
        <f>Sheet1!R92</f>
        <v/>
      </c>
      <c r="B70" t="str">
        <f>Sheet1!S92</f>
        <v/>
      </c>
      <c r="C70" t="str">
        <f>Sheet1!U92</f>
        <v/>
      </c>
      <c r="D70" t="str">
        <f>Sheet1!W92</f>
        <v/>
      </c>
      <c r="E70" t="str">
        <f>Sheet1!Y92</f>
        <v/>
      </c>
      <c r="F70" t="str">
        <f>Sheet1!AA92</f>
        <v/>
      </c>
      <c r="G70" t="str">
        <f>Sheet1!AC92</f>
        <v/>
      </c>
      <c r="H70" t="str">
        <f>Sheet1!AD92</f>
        <v/>
      </c>
      <c r="I70" t="str">
        <f>Sheet1!AE92</f>
        <v/>
      </c>
    </row>
    <row r="71" spans="1:9" x14ac:dyDescent="0.25">
      <c r="A71" t="str">
        <f>Sheet1!R93</f>
        <v/>
      </c>
      <c r="B71" t="str">
        <f>Sheet1!S93</f>
        <v/>
      </c>
      <c r="C71" t="str">
        <f>Sheet1!U93</f>
        <v/>
      </c>
      <c r="D71" t="str">
        <f>Sheet1!W93</f>
        <v/>
      </c>
      <c r="E71" t="str">
        <f>Sheet1!Y93</f>
        <v/>
      </c>
      <c r="F71" t="str">
        <f>Sheet1!AA93</f>
        <v/>
      </c>
      <c r="G71" t="str">
        <f>Sheet1!AC93</f>
        <v/>
      </c>
      <c r="H71" t="str">
        <f>Sheet1!AD93</f>
        <v/>
      </c>
      <c r="I71" t="str">
        <f>Sheet1!AE93</f>
        <v/>
      </c>
    </row>
    <row r="72" spans="1:9" x14ac:dyDescent="0.25">
      <c r="A72" t="str">
        <f>Sheet1!R94</f>
        <v/>
      </c>
      <c r="B72" t="str">
        <f>Sheet1!S94</f>
        <v/>
      </c>
      <c r="C72" t="str">
        <f>Sheet1!U94</f>
        <v/>
      </c>
      <c r="D72" t="str">
        <f>Sheet1!W94</f>
        <v/>
      </c>
      <c r="E72" t="str">
        <f>Sheet1!Y94</f>
        <v/>
      </c>
      <c r="F72" t="str">
        <f>Sheet1!AA94</f>
        <v/>
      </c>
      <c r="G72" t="str">
        <f>Sheet1!AC94</f>
        <v/>
      </c>
      <c r="H72" t="str">
        <f>Sheet1!AD94</f>
        <v/>
      </c>
      <c r="I72" t="str">
        <f>Sheet1!AE94</f>
        <v/>
      </c>
    </row>
    <row r="73" spans="1:9" x14ac:dyDescent="0.25">
      <c r="A73" t="str">
        <f>Sheet1!R95</f>
        <v/>
      </c>
      <c r="B73" t="str">
        <f>Sheet1!S95</f>
        <v/>
      </c>
      <c r="C73" t="str">
        <f>Sheet1!U95</f>
        <v/>
      </c>
      <c r="D73" t="str">
        <f>Sheet1!W95</f>
        <v/>
      </c>
      <c r="E73" t="str">
        <f>Sheet1!Y95</f>
        <v/>
      </c>
      <c r="F73" t="str">
        <f>Sheet1!AA95</f>
        <v/>
      </c>
      <c r="G73" t="str">
        <f>Sheet1!AC95</f>
        <v/>
      </c>
      <c r="H73" t="str">
        <f>Sheet1!AD95</f>
        <v/>
      </c>
      <c r="I73" t="str">
        <f>Sheet1!AE95</f>
        <v/>
      </c>
    </row>
    <row r="74" spans="1:9" x14ac:dyDescent="0.25">
      <c r="A74" t="str">
        <f>Sheet1!R96</f>
        <v/>
      </c>
      <c r="B74" t="str">
        <f>Sheet1!S96</f>
        <v/>
      </c>
      <c r="C74" t="str">
        <f>Sheet1!U96</f>
        <v/>
      </c>
      <c r="D74" t="str">
        <f>Sheet1!W96</f>
        <v/>
      </c>
      <c r="E74" t="str">
        <f>Sheet1!Y96</f>
        <v/>
      </c>
      <c r="F74" t="str">
        <f>Sheet1!AA96</f>
        <v/>
      </c>
      <c r="G74" t="str">
        <f>Sheet1!AC96</f>
        <v/>
      </c>
      <c r="H74" t="str">
        <f>Sheet1!AD96</f>
        <v/>
      </c>
      <c r="I74" t="str">
        <f>Sheet1!AE96</f>
        <v/>
      </c>
    </row>
    <row r="75" spans="1:9" x14ac:dyDescent="0.25">
      <c r="A75" t="str">
        <f>Sheet1!R97</f>
        <v/>
      </c>
      <c r="B75" t="str">
        <f>Sheet1!S97</f>
        <v/>
      </c>
      <c r="C75" t="str">
        <f>Sheet1!U97</f>
        <v/>
      </c>
      <c r="D75" t="str">
        <f>Sheet1!W97</f>
        <v/>
      </c>
      <c r="E75" t="str">
        <f>Sheet1!Y97</f>
        <v/>
      </c>
      <c r="F75" t="str">
        <f>Sheet1!AA97</f>
        <v/>
      </c>
      <c r="G75" t="str">
        <f>Sheet1!AC97</f>
        <v/>
      </c>
      <c r="H75" t="str">
        <f>Sheet1!AD97</f>
        <v/>
      </c>
      <c r="I75" t="str">
        <f>Sheet1!AE97</f>
        <v/>
      </c>
    </row>
    <row r="76" spans="1:9" x14ac:dyDescent="0.25">
      <c r="A76" t="str">
        <f>Sheet1!R98</f>
        <v/>
      </c>
      <c r="B76" t="str">
        <f>Sheet1!S98</f>
        <v/>
      </c>
      <c r="C76" t="str">
        <f>Sheet1!U98</f>
        <v/>
      </c>
      <c r="D76" t="str">
        <f>Sheet1!W98</f>
        <v/>
      </c>
      <c r="E76" t="str">
        <f>Sheet1!Y98</f>
        <v/>
      </c>
      <c r="F76" t="str">
        <f>Sheet1!AA98</f>
        <v/>
      </c>
      <c r="G76" t="str">
        <f>Sheet1!AC98</f>
        <v/>
      </c>
      <c r="H76" t="str">
        <f>Sheet1!AD98</f>
        <v/>
      </c>
      <c r="I76" t="str">
        <f>Sheet1!AE98</f>
        <v/>
      </c>
    </row>
    <row r="77" spans="1:9" x14ac:dyDescent="0.25">
      <c r="A77" t="str">
        <f>Sheet1!R99</f>
        <v/>
      </c>
      <c r="B77" t="str">
        <f>Sheet1!S99</f>
        <v/>
      </c>
      <c r="C77" t="str">
        <f>Sheet1!U99</f>
        <v/>
      </c>
      <c r="D77" t="str">
        <f>Sheet1!W99</f>
        <v/>
      </c>
      <c r="E77" t="str">
        <f>Sheet1!Y99</f>
        <v/>
      </c>
      <c r="F77" t="str">
        <f>Sheet1!AA99</f>
        <v/>
      </c>
      <c r="G77" t="str">
        <f>Sheet1!AC99</f>
        <v/>
      </c>
      <c r="H77" t="str">
        <f>Sheet1!AD99</f>
        <v/>
      </c>
      <c r="I77" t="str">
        <f>Sheet1!AE99</f>
        <v/>
      </c>
    </row>
    <row r="78" spans="1:9" x14ac:dyDescent="0.25">
      <c r="A78" t="str">
        <f>Sheet1!R100</f>
        <v/>
      </c>
      <c r="B78" t="str">
        <f>Sheet1!S100</f>
        <v/>
      </c>
      <c r="C78" t="str">
        <f>Sheet1!U100</f>
        <v/>
      </c>
      <c r="D78" t="str">
        <f>Sheet1!W100</f>
        <v/>
      </c>
      <c r="E78" t="str">
        <f>Sheet1!Y100</f>
        <v/>
      </c>
      <c r="F78" t="str">
        <f>Sheet1!AA100</f>
        <v/>
      </c>
      <c r="G78" t="str">
        <f>Sheet1!AC100</f>
        <v/>
      </c>
      <c r="H78" t="str">
        <f>Sheet1!AD100</f>
        <v/>
      </c>
      <c r="I78" t="str">
        <f>Sheet1!AE100</f>
        <v/>
      </c>
    </row>
    <row r="79" spans="1:9" x14ac:dyDescent="0.25">
      <c r="A79" t="str">
        <f>Sheet1!R101</f>
        <v/>
      </c>
      <c r="B79" t="str">
        <f>Sheet1!S101</f>
        <v/>
      </c>
      <c r="C79" t="str">
        <f>Sheet1!U101</f>
        <v/>
      </c>
      <c r="D79" t="str">
        <f>Sheet1!W101</f>
        <v/>
      </c>
      <c r="E79" t="str">
        <f>Sheet1!Y101</f>
        <v/>
      </c>
      <c r="F79" t="str">
        <f>Sheet1!AA101</f>
        <v/>
      </c>
      <c r="G79" t="str">
        <f>Sheet1!AC101</f>
        <v/>
      </c>
      <c r="H79" t="str">
        <f>Sheet1!AD101</f>
        <v/>
      </c>
      <c r="I79" t="str">
        <f>Sheet1!AE101</f>
        <v/>
      </c>
    </row>
    <row r="80" spans="1:9" x14ac:dyDescent="0.25">
      <c r="A80" t="str">
        <f>Sheet1!R102</f>
        <v/>
      </c>
      <c r="B80" t="str">
        <f>Sheet1!S102</f>
        <v/>
      </c>
      <c r="C80" t="str">
        <f>Sheet1!U102</f>
        <v/>
      </c>
      <c r="D80" t="str">
        <f>Sheet1!W102</f>
        <v/>
      </c>
      <c r="E80" t="str">
        <f>Sheet1!Y102</f>
        <v/>
      </c>
      <c r="F80" t="str">
        <f>Sheet1!AA102</f>
        <v/>
      </c>
      <c r="G80" t="str">
        <f>Sheet1!AC102</f>
        <v/>
      </c>
      <c r="H80" t="str">
        <f>Sheet1!AD102</f>
        <v/>
      </c>
      <c r="I80" t="str">
        <f>Sheet1!AE102</f>
        <v/>
      </c>
    </row>
    <row r="81" spans="1:9" x14ac:dyDescent="0.25">
      <c r="A81" t="str">
        <f>Sheet1!R103</f>
        <v/>
      </c>
      <c r="B81" t="str">
        <f>Sheet1!S103</f>
        <v/>
      </c>
      <c r="C81" t="str">
        <f>Sheet1!U103</f>
        <v/>
      </c>
      <c r="D81" t="str">
        <f>Sheet1!W103</f>
        <v/>
      </c>
      <c r="E81" t="str">
        <f>Sheet1!Y103</f>
        <v/>
      </c>
      <c r="F81" t="str">
        <f>Sheet1!AA103</f>
        <v/>
      </c>
      <c r="G81" t="str">
        <f>Sheet1!AC103</f>
        <v/>
      </c>
      <c r="H81" t="str">
        <f>Sheet1!AD103</f>
        <v/>
      </c>
      <c r="I81" t="str">
        <f>Sheet1!AE103</f>
        <v/>
      </c>
    </row>
    <row r="82" spans="1:9" x14ac:dyDescent="0.25">
      <c r="A82" t="str">
        <f>Sheet1!R104</f>
        <v/>
      </c>
      <c r="B82" t="str">
        <f>Sheet1!S104</f>
        <v/>
      </c>
      <c r="C82" t="str">
        <f>Sheet1!U104</f>
        <v/>
      </c>
      <c r="D82" t="str">
        <f>Sheet1!W104</f>
        <v/>
      </c>
      <c r="E82" t="str">
        <f>Sheet1!Y104</f>
        <v/>
      </c>
      <c r="F82" t="str">
        <f>Sheet1!AA104</f>
        <v/>
      </c>
      <c r="G82" t="str">
        <f>Sheet1!AC104</f>
        <v/>
      </c>
      <c r="H82" t="str">
        <f>Sheet1!AD104</f>
        <v/>
      </c>
      <c r="I82" t="str">
        <f>Sheet1!AE104</f>
        <v/>
      </c>
    </row>
    <row r="83" spans="1:9" x14ac:dyDescent="0.25">
      <c r="A83" t="str">
        <f>Sheet1!R105</f>
        <v/>
      </c>
      <c r="B83" t="str">
        <f>Sheet1!S105</f>
        <v/>
      </c>
      <c r="C83" t="str">
        <f>Sheet1!U105</f>
        <v/>
      </c>
      <c r="D83" t="str">
        <f>Sheet1!W105</f>
        <v/>
      </c>
      <c r="E83" t="str">
        <f>Sheet1!Y105</f>
        <v/>
      </c>
      <c r="F83" t="str">
        <f>Sheet1!AA105</f>
        <v/>
      </c>
      <c r="G83" t="str">
        <f>Sheet1!AC105</f>
        <v/>
      </c>
      <c r="H83" t="str">
        <f>Sheet1!AD105</f>
        <v/>
      </c>
      <c r="I83" t="str">
        <f>Sheet1!AE105</f>
        <v/>
      </c>
    </row>
    <row r="84" spans="1:9" x14ac:dyDescent="0.25">
      <c r="A84" t="str">
        <f>Sheet1!R106</f>
        <v/>
      </c>
      <c r="B84" t="str">
        <f>Sheet1!S106</f>
        <v/>
      </c>
      <c r="C84" t="str">
        <f>Sheet1!U106</f>
        <v/>
      </c>
      <c r="D84" t="str">
        <f>Sheet1!W106</f>
        <v/>
      </c>
      <c r="E84" t="str">
        <f>Sheet1!Y106</f>
        <v/>
      </c>
      <c r="F84" t="str">
        <f>Sheet1!AA106</f>
        <v/>
      </c>
      <c r="G84" t="str">
        <f>Sheet1!AC106</f>
        <v/>
      </c>
      <c r="H84" t="str">
        <f>Sheet1!AD106</f>
        <v/>
      </c>
      <c r="I84" t="str">
        <f>Sheet1!AE106</f>
        <v/>
      </c>
    </row>
    <row r="85" spans="1:9" x14ac:dyDescent="0.25">
      <c r="A85" t="str">
        <f>Sheet1!R107</f>
        <v/>
      </c>
      <c r="B85" t="str">
        <f>Sheet1!S107</f>
        <v/>
      </c>
      <c r="C85" t="str">
        <f>Sheet1!U107</f>
        <v/>
      </c>
      <c r="D85" t="str">
        <f>Sheet1!W107</f>
        <v/>
      </c>
      <c r="E85" t="str">
        <f>Sheet1!Y107</f>
        <v/>
      </c>
      <c r="F85" t="str">
        <f>Sheet1!AA107</f>
        <v/>
      </c>
      <c r="G85" t="str">
        <f>Sheet1!AC107</f>
        <v/>
      </c>
      <c r="H85" t="str">
        <f>Sheet1!AD107</f>
        <v/>
      </c>
      <c r="I85" t="str">
        <f>Sheet1!AE107</f>
        <v/>
      </c>
    </row>
    <row r="86" spans="1:9" x14ac:dyDescent="0.25">
      <c r="A86" t="str">
        <f>Sheet1!R108</f>
        <v/>
      </c>
      <c r="B86" t="str">
        <f>Sheet1!S108</f>
        <v/>
      </c>
      <c r="C86" t="str">
        <f>Sheet1!U108</f>
        <v/>
      </c>
      <c r="D86" t="str">
        <f>Sheet1!W108</f>
        <v/>
      </c>
      <c r="E86" t="str">
        <f>Sheet1!Y108</f>
        <v/>
      </c>
      <c r="F86" t="str">
        <f>Sheet1!AA108</f>
        <v/>
      </c>
      <c r="G86" t="str">
        <f>Sheet1!AC108</f>
        <v/>
      </c>
      <c r="H86" t="str">
        <f>Sheet1!AD108</f>
        <v/>
      </c>
      <c r="I86" t="str">
        <f>Sheet1!AE108</f>
        <v/>
      </c>
    </row>
    <row r="87" spans="1:9" x14ac:dyDescent="0.25">
      <c r="A87" t="str">
        <f>Sheet1!R109</f>
        <v/>
      </c>
      <c r="B87" t="str">
        <f>Sheet1!S109</f>
        <v/>
      </c>
      <c r="C87" t="str">
        <f>Sheet1!U109</f>
        <v/>
      </c>
      <c r="D87" t="str">
        <f>Sheet1!W109</f>
        <v/>
      </c>
      <c r="E87" t="str">
        <f>Sheet1!Y109</f>
        <v/>
      </c>
      <c r="F87" t="str">
        <f>Sheet1!AA109</f>
        <v/>
      </c>
      <c r="G87" t="str">
        <f>Sheet1!AC109</f>
        <v/>
      </c>
      <c r="H87" t="str">
        <f>Sheet1!AD109</f>
        <v/>
      </c>
      <c r="I87" t="str">
        <f>Sheet1!AE109</f>
        <v/>
      </c>
    </row>
    <row r="88" spans="1:9" x14ac:dyDescent="0.25">
      <c r="A88" t="str">
        <f>Sheet1!R110</f>
        <v/>
      </c>
      <c r="B88" t="str">
        <f>Sheet1!S110</f>
        <v/>
      </c>
      <c r="C88" t="str">
        <f>Sheet1!U110</f>
        <v/>
      </c>
      <c r="D88" t="str">
        <f>Sheet1!W110</f>
        <v/>
      </c>
      <c r="E88" t="str">
        <f>Sheet1!Y110</f>
        <v/>
      </c>
      <c r="F88" t="str">
        <f>Sheet1!AA110</f>
        <v/>
      </c>
      <c r="G88" t="str">
        <f>Sheet1!AC110</f>
        <v/>
      </c>
      <c r="H88" t="str">
        <f>Sheet1!AD110</f>
        <v/>
      </c>
      <c r="I88" t="str">
        <f>Sheet1!AE110</f>
        <v/>
      </c>
    </row>
    <row r="89" spans="1:9" x14ac:dyDescent="0.25">
      <c r="A89" t="str">
        <f>Sheet1!R111</f>
        <v/>
      </c>
      <c r="B89" t="str">
        <f>Sheet1!S111</f>
        <v/>
      </c>
      <c r="C89" t="str">
        <f>Sheet1!U111</f>
        <v/>
      </c>
      <c r="D89" t="str">
        <f>Sheet1!W111</f>
        <v/>
      </c>
      <c r="E89" t="str">
        <f>Sheet1!Y111</f>
        <v/>
      </c>
      <c r="F89" t="str">
        <f>Sheet1!AA111</f>
        <v/>
      </c>
      <c r="G89" t="str">
        <f>Sheet1!AC111</f>
        <v/>
      </c>
      <c r="H89" t="str">
        <f>Sheet1!AD111</f>
        <v/>
      </c>
      <c r="I89" t="str">
        <f>Sheet1!AE111</f>
        <v/>
      </c>
    </row>
    <row r="90" spans="1:9" x14ac:dyDescent="0.25">
      <c r="A90" t="str">
        <f>Sheet1!R112</f>
        <v/>
      </c>
      <c r="B90" t="str">
        <f>Sheet1!S112</f>
        <v/>
      </c>
      <c r="C90" t="str">
        <f>Sheet1!U112</f>
        <v/>
      </c>
      <c r="D90" t="str">
        <f>Sheet1!W112</f>
        <v/>
      </c>
      <c r="E90" t="str">
        <f>Sheet1!Y112</f>
        <v/>
      </c>
      <c r="F90" t="str">
        <f>Sheet1!AA112</f>
        <v/>
      </c>
      <c r="G90" t="str">
        <f>Sheet1!AC112</f>
        <v/>
      </c>
      <c r="H90" t="str">
        <f>Sheet1!AD112</f>
        <v/>
      </c>
      <c r="I90" t="str">
        <f>Sheet1!AE112</f>
        <v/>
      </c>
    </row>
    <row r="91" spans="1:9" x14ac:dyDescent="0.25">
      <c r="A91" t="str">
        <f>Sheet1!R113</f>
        <v/>
      </c>
      <c r="B91" t="str">
        <f>Sheet1!S113</f>
        <v/>
      </c>
      <c r="C91" t="str">
        <f>Sheet1!U113</f>
        <v/>
      </c>
      <c r="D91" t="str">
        <f>Sheet1!W113</f>
        <v/>
      </c>
      <c r="E91" t="str">
        <f>Sheet1!Y113</f>
        <v/>
      </c>
      <c r="F91" t="str">
        <f>Sheet1!AA113</f>
        <v/>
      </c>
      <c r="G91" t="str">
        <f>Sheet1!AC113</f>
        <v/>
      </c>
      <c r="H91" t="str">
        <f>Sheet1!AD113</f>
        <v/>
      </c>
      <c r="I91" t="str">
        <f>Sheet1!AE113</f>
        <v/>
      </c>
    </row>
    <row r="92" spans="1:9" x14ac:dyDescent="0.25">
      <c r="A92" t="str">
        <f>Sheet1!R114</f>
        <v/>
      </c>
      <c r="B92" t="str">
        <f>Sheet1!S114</f>
        <v/>
      </c>
      <c r="C92" t="str">
        <f>Sheet1!U114</f>
        <v/>
      </c>
      <c r="D92" t="str">
        <f>Sheet1!W114</f>
        <v/>
      </c>
      <c r="E92" t="str">
        <f>Sheet1!Y114</f>
        <v/>
      </c>
      <c r="F92" t="str">
        <f>Sheet1!AA114</f>
        <v/>
      </c>
      <c r="G92" t="str">
        <f>Sheet1!AC114</f>
        <v/>
      </c>
      <c r="H92" t="str">
        <f>Sheet1!AD114</f>
        <v/>
      </c>
      <c r="I92" t="str">
        <f>Sheet1!AE114</f>
        <v/>
      </c>
    </row>
    <row r="93" spans="1:9" x14ac:dyDescent="0.25">
      <c r="A93" t="str">
        <f>Sheet1!R115</f>
        <v/>
      </c>
      <c r="B93" t="str">
        <f>Sheet1!S115</f>
        <v/>
      </c>
      <c r="C93" t="str">
        <f>Sheet1!U115</f>
        <v/>
      </c>
      <c r="D93" t="str">
        <f>Sheet1!W115</f>
        <v/>
      </c>
      <c r="E93" t="str">
        <f>Sheet1!Y115</f>
        <v/>
      </c>
      <c r="F93" t="str">
        <f>Sheet1!AA115</f>
        <v/>
      </c>
      <c r="G93" t="str">
        <f>Sheet1!AC115</f>
        <v/>
      </c>
      <c r="H93" t="str">
        <f>Sheet1!AD115</f>
        <v/>
      </c>
      <c r="I93" t="str">
        <f>Sheet1!AE115</f>
        <v/>
      </c>
    </row>
    <row r="94" spans="1:9" x14ac:dyDescent="0.25">
      <c r="A94" t="str">
        <f>Sheet1!R116</f>
        <v/>
      </c>
      <c r="B94" t="str">
        <f>Sheet1!S116</f>
        <v/>
      </c>
      <c r="C94" t="str">
        <f>Sheet1!U116</f>
        <v/>
      </c>
      <c r="D94" t="str">
        <f>Sheet1!W116</f>
        <v/>
      </c>
      <c r="E94" t="str">
        <f>Sheet1!Y116</f>
        <v/>
      </c>
      <c r="F94" t="str">
        <f>Sheet1!AA116</f>
        <v/>
      </c>
      <c r="G94" t="str">
        <f>Sheet1!AC116</f>
        <v/>
      </c>
      <c r="H94" t="str">
        <f>Sheet1!AD116</f>
        <v/>
      </c>
      <c r="I94" t="str">
        <f>Sheet1!AE116</f>
        <v/>
      </c>
    </row>
    <row r="95" spans="1:9" x14ac:dyDescent="0.25">
      <c r="A95" t="str">
        <f>Sheet1!R117</f>
        <v/>
      </c>
      <c r="B95" t="str">
        <f>Sheet1!S117</f>
        <v/>
      </c>
      <c r="C95" t="str">
        <f>Sheet1!U117</f>
        <v/>
      </c>
      <c r="D95" t="str">
        <f>Sheet1!W117</f>
        <v/>
      </c>
      <c r="E95" t="str">
        <f>Sheet1!Y117</f>
        <v/>
      </c>
      <c r="F95" t="str">
        <f>Sheet1!AA117</f>
        <v/>
      </c>
      <c r="G95" t="str">
        <f>Sheet1!AC117</f>
        <v/>
      </c>
      <c r="H95" t="str">
        <f>Sheet1!AD117</f>
        <v/>
      </c>
      <c r="I95" t="str">
        <f>Sheet1!AE117</f>
        <v/>
      </c>
    </row>
    <row r="96" spans="1:9" x14ac:dyDescent="0.25">
      <c r="A96" t="str">
        <f>Sheet1!R118</f>
        <v/>
      </c>
      <c r="B96" t="str">
        <f>Sheet1!S118</f>
        <v/>
      </c>
      <c r="C96" t="str">
        <f>Sheet1!U118</f>
        <v/>
      </c>
      <c r="D96" t="str">
        <f>Sheet1!W118</f>
        <v/>
      </c>
      <c r="E96" t="str">
        <f>Sheet1!Y118</f>
        <v/>
      </c>
      <c r="F96" t="str">
        <f>Sheet1!AA118</f>
        <v/>
      </c>
      <c r="G96" t="str">
        <f>Sheet1!AC118</f>
        <v/>
      </c>
      <c r="H96" t="str">
        <f>Sheet1!AD118</f>
        <v/>
      </c>
      <c r="I96" t="str">
        <f>Sheet1!AE118</f>
        <v/>
      </c>
    </row>
    <row r="97" spans="1:9" x14ac:dyDescent="0.25">
      <c r="A97" t="str">
        <f>Sheet1!R119</f>
        <v/>
      </c>
      <c r="B97" t="str">
        <f>Sheet1!S119</f>
        <v/>
      </c>
      <c r="C97" t="str">
        <f>Sheet1!U119</f>
        <v/>
      </c>
      <c r="D97" t="str">
        <f>Sheet1!W119</f>
        <v/>
      </c>
      <c r="E97" t="str">
        <f>Sheet1!Y119</f>
        <v/>
      </c>
      <c r="F97" t="str">
        <f>Sheet1!AA119</f>
        <v/>
      </c>
      <c r="G97" t="str">
        <f>Sheet1!AC119</f>
        <v/>
      </c>
      <c r="H97" t="str">
        <f>Sheet1!AD119</f>
        <v/>
      </c>
      <c r="I97" t="str">
        <f>Sheet1!AE119</f>
        <v/>
      </c>
    </row>
    <row r="98" spans="1:9" x14ac:dyDescent="0.25">
      <c r="A98" t="str">
        <f>Sheet1!R120</f>
        <v/>
      </c>
      <c r="B98" t="str">
        <f>Sheet1!S120</f>
        <v/>
      </c>
      <c r="C98" t="str">
        <f>Sheet1!U120</f>
        <v/>
      </c>
      <c r="D98" t="str">
        <f>Sheet1!W120</f>
        <v/>
      </c>
      <c r="E98" t="str">
        <f>Sheet1!Y120</f>
        <v/>
      </c>
      <c r="F98" t="str">
        <f>Sheet1!AA120</f>
        <v/>
      </c>
      <c r="G98" t="str">
        <f>Sheet1!AC120</f>
        <v/>
      </c>
      <c r="H98" t="str">
        <f>Sheet1!AD120</f>
        <v/>
      </c>
      <c r="I98" t="str">
        <f>Sheet1!AE120</f>
        <v/>
      </c>
    </row>
    <row r="99" spans="1:9" x14ac:dyDescent="0.25">
      <c r="A99" t="str">
        <f>Sheet1!R121</f>
        <v/>
      </c>
      <c r="B99" t="str">
        <f>Sheet1!S121</f>
        <v/>
      </c>
      <c r="C99" t="str">
        <f>Sheet1!U121</f>
        <v/>
      </c>
      <c r="D99" t="str">
        <f>Sheet1!W121</f>
        <v/>
      </c>
      <c r="E99" t="str">
        <f>Sheet1!Y121</f>
        <v/>
      </c>
      <c r="F99" t="str">
        <f>Sheet1!AA121</f>
        <v/>
      </c>
      <c r="G99" t="str">
        <f>Sheet1!AC121</f>
        <v/>
      </c>
      <c r="H99" t="str">
        <f>Sheet1!AD121</f>
        <v/>
      </c>
      <c r="I99" t="str">
        <f>Sheet1!AE121</f>
        <v/>
      </c>
    </row>
    <row r="100" spans="1:9" x14ac:dyDescent="0.25">
      <c r="A100" t="str">
        <f>Sheet1!R122</f>
        <v/>
      </c>
      <c r="B100" t="str">
        <f>Sheet1!S122</f>
        <v/>
      </c>
      <c r="C100" t="str">
        <f>Sheet1!U122</f>
        <v/>
      </c>
      <c r="D100" t="str">
        <f>Sheet1!W122</f>
        <v/>
      </c>
      <c r="E100" t="str">
        <f>Sheet1!Y122</f>
        <v/>
      </c>
      <c r="F100" t="str">
        <f>Sheet1!AA122</f>
        <v/>
      </c>
      <c r="G100" t="str">
        <f>Sheet1!AC122</f>
        <v/>
      </c>
      <c r="H100" t="str">
        <f>Sheet1!AD122</f>
        <v/>
      </c>
      <c r="I100" t="str">
        <f>Sheet1!AE122</f>
        <v/>
      </c>
    </row>
    <row r="101" spans="1:9" x14ac:dyDescent="0.25">
      <c r="A101" t="str">
        <f>Sheet1!R123</f>
        <v/>
      </c>
      <c r="B101" t="str">
        <f>Sheet1!S123</f>
        <v/>
      </c>
      <c r="C101" t="str">
        <f>Sheet1!U123</f>
        <v/>
      </c>
      <c r="D101" t="str">
        <f>Sheet1!W123</f>
        <v/>
      </c>
      <c r="E101" t="str">
        <f>Sheet1!Y123</f>
        <v/>
      </c>
      <c r="F101" t="str">
        <f>Sheet1!AA123</f>
        <v/>
      </c>
      <c r="G101" t="str">
        <f>Sheet1!AC123</f>
        <v/>
      </c>
      <c r="H101" t="str">
        <f>Sheet1!AD123</f>
        <v/>
      </c>
      <c r="I101" t="str">
        <f>Sheet1!AE123</f>
        <v/>
      </c>
    </row>
    <row r="102" spans="1:9" x14ac:dyDescent="0.25">
      <c r="A102" t="str">
        <f>Sheet1!R124</f>
        <v/>
      </c>
      <c r="B102" t="str">
        <f>Sheet1!S124</f>
        <v/>
      </c>
      <c r="C102" t="str">
        <f>Sheet1!U124</f>
        <v/>
      </c>
      <c r="D102" t="str">
        <f>Sheet1!W124</f>
        <v/>
      </c>
      <c r="E102" t="str">
        <f>Sheet1!Y124</f>
        <v/>
      </c>
      <c r="F102" t="str">
        <f>Sheet1!AA124</f>
        <v/>
      </c>
      <c r="G102" t="str">
        <f>Sheet1!AC124</f>
        <v/>
      </c>
      <c r="H102" t="str">
        <f>Sheet1!AD124</f>
        <v/>
      </c>
      <c r="I102" t="str">
        <f>Sheet1!AE124</f>
        <v/>
      </c>
    </row>
    <row r="103" spans="1:9" x14ac:dyDescent="0.25">
      <c r="A103" t="str">
        <f>Sheet1!R125</f>
        <v/>
      </c>
      <c r="B103" t="str">
        <f>Sheet1!S125</f>
        <v/>
      </c>
      <c r="C103" t="str">
        <f>Sheet1!U125</f>
        <v/>
      </c>
      <c r="D103" t="str">
        <f>Sheet1!W125</f>
        <v/>
      </c>
      <c r="E103" t="str">
        <f>Sheet1!Y125</f>
        <v/>
      </c>
      <c r="F103" t="str">
        <f>Sheet1!AA125</f>
        <v/>
      </c>
      <c r="G103" t="str">
        <f>Sheet1!AC125</f>
        <v/>
      </c>
      <c r="H103" t="str">
        <f>Sheet1!AD125</f>
        <v/>
      </c>
      <c r="I103" t="str">
        <f>Sheet1!AE125</f>
        <v/>
      </c>
    </row>
    <row r="104" spans="1:9" x14ac:dyDescent="0.25">
      <c r="A104" t="str">
        <f>Sheet1!R126</f>
        <v/>
      </c>
      <c r="B104" t="str">
        <f>Sheet1!S126</f>
        <v/>
      </c>
      <c r="C104" t="str">
        <f>Sheet1!U126</f>
        <v/>
      </c>
      <c r="D104" t="str">
        <f>Sheet1!W126</f>
        <v/>
      </c>
      <c r="E104" t="str">
        <f>Sheet1!Y126</f>
        <v/>
      </c>
      <c r="F104" t="str">
        <f>Sheet1!AA126</f>
        <v/>
      </c>
      <c r="G104" t="str">
        <f>Sheet1!AC126</f>
        <v/>
      </c>
      <c r="H104" t="str">
        <f>Sheet1!AD126</f>
        <v/>
      </c>
      <c r="I104" t="str">
        <f>Sheet1!AE126</f>
        <v/>
      </c>
    </row>
    <row r="105" spans="1:9" x14ac:dyDescent="0.25">
      <c r="A105" t="str">
        <f>Sheet1!R127</f>
        <v/>
      </c>
      <c r="B105" t="str">
        <f>Sheet1!S127</f>
        <v/>
      </c>
      <c r="C105" t="str">
        <f>Sheet1!U127</f>
        <v/>
      </c>
      <c r="D105" t="str">
        <f>Sheet1!W127</f>
        <v/>
      </c>
      <c r="E105" t="str">
        <f>Sheet1!Y127</f>
        <v/>
      </c>
      <c r="F105" t="str">
        <f>Sheet1!AA127</f>
        <v/>
      </c>
      <c r="G105" t="str">
        <f>Sheet1!AC127</f>
        <v/>
      </c>
      <c r="H105" t="str">
        <f>Sheet1!AD127</f>
        <v/>
      </c>
      <c r="I105" t="str">
        <f>Sheet1!AE127</f>
        <v/>
      </c>
    </row>
    <row r="106" spans="1:9" x14ac:dyDescent="0.25">
      <c r="A106" t="str">
        <f>Sheet1!R128</f>
        <v/>
      </c>
      <c r="B106" t="str">
        <f>Sheet1!S128</f>
        <v/>
      </c>
      <c r="C106" t="str">
        <f>Sheet1!U128</f>
        <v/>
      </c>
      <c r="D106" t="str">
        <f>Sheet1!W128</f>
        <v/>
      </c>
      <c r="E106" t="str">
        <f>Sheet1!Y128</f>
        <v/>
      </c>
      <c r="F106" t="str">
        <f>Sheet1!AA128</f>
        <v/>
      </c>
      <c r="G106" t="str">
        <f>Sheet1!AC128</f>
        <v/>
      </c>
      <c r="H106" t="str">
        <f>Sheet1!AD128</f>
        <v/>
      </c>
      <c r="I106" t="str">
        <f>Sheet1!AE128</f>
        <v/>
      </c>
    </row>
    <row r="107" spans="1:9" x14ac:dyDescent="0.25">
      <c r="A107" t="str">
        <f>Sheet1!R129</f>
        <v/>
      </c>
      <c r="B107" t="str">
        <f>Sheet1!S129</f>
        <v/>
      </c>
      <c r="C107" t="str">
        <f>Sheet1!U129</f>
        <v/>
      </c>
      <c r="D107" t="str">
        <f>Sheet1!W129</f>
        <v/>
      </c>
      <c r="E107" t="str">
        <f>Sheet1!Y129</f>
        <v/>
      </c>
      <c r="F107" t="str">
        <f>Sheet1!AA129</f>
        <v/>
      </c>
      <c r="G107" t="str">
        <f>Sheet1!AC129</f>
        <v/>
      </c>
      <c r="H107" t="str">
        <f>Sheet1!AD129</f>
        <v/>
      </c>
      <c r="I107" t="str">
        <f>Sheet1!AE129</f>
        <v/>
      </c>
    </row>
    <row r="108" spans="1:9" x14ac:dyDescent="0.25">
      <c r="A108" t="str">
        <f>Sheet1!R130</f>
        <v/>
      </c>
      <c r="B108" t="str">
        <f>Sheet1!S130</f>
        <v/>
      </c>
      <c r="C108" t="str">
        <f>Sheet1!U130</f>
        <v/>
      </c>
      <c r="D108" t="str">
        <f>Sheet1!W130</f>
        <v/>
      </c>
      <c r="E108" t="str">
        <f>Sheet1!Y130</f>
        <v/>
      </c>
      <c r="F108" t="str">
        <f>Sheet1!AA130</f>
        <v/>
      </c>
      <c r="G108" t="str">
        <f>Sheet1!AC130</f>
        <v/>
      </c>
      <c r="H108" t="str">
        <f>Sheet1!AD130</f>
        <v/>
      </c>
      <c r="I108" t="str">
        <f>Sheet1!AE130</f>
        <v/>
      </c>
    </row>
    <row r="109" spans="1:9" x14ac:dyDescent="0.25">
      <c r="A109" t="str">
        <f>Sheet1!R131</f>
        <v/>
      </c>
      <c r="B109" t="str">
        <f>Sheet1!S131</f>
        <v/>
      </c>
      <c r="C109" t="str">
        <f>Sheet1!U131</f>
        <v/>
      </c>
      <c r="D109" t="str">
        <f>Sheet1!W131</f>
        <v/>
      </c>
      <c r="E109" t="str">
        <f>Sheet1!Y131</f>
        <v/>
      </c>
      <c r="F109" t="str">
        <f>Sheet1!AA131</f>
        <v/>
      </c>
      <c r="G109" t="str">
        <f>Sheet1!AC131</f>
        <v/>
      </c>
      <c r="H109" t="str">
        <f>Sheet1!AD131</f>
        <v/>
      </c>
      <c r="I109" t="str">
        <f>Sheet1!AE131</f>
        <v/>
      </c>
    </row>
    <row r="110" spans="1:9" x14ac:dyDescent="0.25">
      <c r="A110" t="str">
        <f>Sheet1!R132</f>
        <v/>
      </c>
      <c r="B110" t="str">
        <f>Sheet1!S132</f>
        <v/>
      </c>
      <c r="C110" t="str">
        <f>Sheet1!U132</f>
        <v/>
      </c>
      <c r="D110" t="str">
        <f>Sheet1!W132</f>
        <v/>
      </c>
      <c r="E110" t="str">
        <f>Sheet1!Y132</f>
        <v/>
      </c>
      <c r="F110" t="str">
        <f>Sheet1!AA132</f>
        <v/>
      </c>
      <c r="G110" t="str">
        <f>Sheet1!AC132</f>
        <v/>
      </c>
      <c r="H110" t="str">
        <f>Sheet1!AD132</f>
        <v/>
      </c>
      <c r="I110" t="str">
        <f>Sheet1!AE132</f>
        <v/>
      </c>
    </row>
    <row r="111" spans="1:9" x14ac:dyDescent="0.25">
      <c r="A111" t="str">
        <f>Sheet1!R133</f>
        <v/>
      </c>
      <c r="B111" t="str">
        <f>Sheet1!S133</f>
        <v/>
      </c>
      <c r="C111" t="str">
        <f>Sheet1!U133</f>
        <v/>
      </c>
      <c r="D111" t="str">
        <f>Sheet1!W133</f>
        <v/>
      </c>
      <c r="E111" t="str">
        <f>Sheet1!Y133</f>
        <v/>
      </c>
      <c r="F111" t="str">
        <f>Sheet1!AA133</f>
        <v/>
      </c>
      <c r="G111" t="str">
        <f>Sheet1!AC133</f>
        <v/>
      </c>
      <c r="H111" t="str">
        <f>Sheet1!AD133</f>
        <v/>
      </c>
      <c r="I111" t="str">
        <f>Sheet1!AE133</f>
        <v/>
      </c>
    </row>
    <row r="112" spans="1:9" x14ac:dyDescent="0.25">
      <c r="A112" t="str">
        <f>Sheet1!R134</f>
        <v/>
      </c>
      <c r="B112" t="str">
        <f>Sheet1!S134</f>
        <v/>
      </c>
      <c r="C112" t="str">
        <f>Sheet1!U134</f>
        <v/>
      </c>
      <c r="D112" t="str">
        <f>Sheet1!W134</f>
        <v/>
      </c>
      <c r="E112" t="str">
        <f>Sheet1!Y134</f>
        <v/>
      </c>
      <c r="F112" t="str">
        <f>Sheet1!AA134</f>
        <v/>
      </c>
      <c r="G112" t="str">
        <f>Sheet1!AC134</f>
        <v/>
      </c>
      <c r="H112" t="str">
        <f>Sheet1!AD134</f>
        <v/>
      </c>
      <c r="I112" t="str">
        <f>Sheet1!AE134</f>
        <v/>
      </c>
    </row>
    <row r="113" spans="1:9" x14ac:dyDescent="0.25">
      <c r="A113" t="str">
        <f>Sheet1!R135</f>
        <v/>
      </c>
      <c r="B113" t="str">
        <f>Sheet1!S135</f>
        <v/>
      </c>
      <c r="C113" t="str">
        <f>Sheet1!U135</f>
        <v/>
      </c>
      <c r="D113" t="str">
        <f>Sheet1!W135</f>
        <v/>
      </c>
      <c r="E113" t="str">
        <f>Sheet1!Y135</f>
        <v/>
      </c>
      <c r="F113" t="str">
        <f>Sheet1!AA135</f>
        <v/>
      </c>
      <c r="G113" t="str">
        <f>Sheet1!AC135</f>
        <v/>
      </c>
      <c r="H113" t="str">
        <f>Sheet1!AD135</f>
        <v/>
      </c>
      <c r="I113" t="str">
        <f>Sheet1!AE135</f>
        <v/>
      </c>
    </row>
    <row r="114" spans="1:9" x14ac:dyDescent="0.25">
      <c r="A114" t="str">
        <f>Sheet1!R136</f>
        <v/>
      </c>
      <c r="B114" t="str">
        <f>Sheet1!S136</f>
        <v/>
      </c>
      <c r="C114" t="str">
        <f>Sheet1!U136</f>
        <v/>
      </c>
      <c r="D114" t="str">
        <f>Sheet1!W136</f>
        <v/>
      </c>
      <c r="E114" t="str">
        <f>Sheet1!Y136</f>
        <v/>
      </c>
      <c r="F114" t="str">
        <f>Sheet1!AA136</f>
        <v/>
      </c>
      <c r="G114" t="str">
        <f>Sheet1!AC136</f>
        <v/>
      </c>
      <c r="H114" t="str">
        <f>Sheet1!AD136</f>
        <v/>
      </c>
      <c r="I114" t="str">
        <f>Sheet1!AE136</f>
        <v/>
      </c>
    </row>
    <row r="115" spans="1:9" x14ac:dyDescent="0.25">
      <c r="A115" t="str">
        <f>Sheet1!R137</f>
        <v/>
      </c>
      <c r="B115" t="str">
        <f>Sheet1!S137</f>
        <v/>
      </c>
      <c r="C115" t="str">
        <f>Sheet1!U137</f>
        <v/>
      </c>
      <c r="D115" t="str">
        <f>Sheet1!W137</f>
        <v/>
      </c>
      <c r="E115" t="str">
        <f>Sheet1!Y137</f>
        <v/>
      </c>
      <c r="F115" t="str">
        <f>Sheet1!AA137</f>
        <v/>
      </c>
      <c r="G115" t="str">
        <f>Sheet1!AC137</f>
        <v/>
      </c>
      <c r="H115" t="str">
        <f>Sheet1!AD137</f>
        <v/>
      </c>
      <c r="I115" t="str">
        <f>Sheet1!AE137</f>
        <v/>
      </c>
    </row>
    <row r="116" spans="1:9" x14ac:dyDescent="0.25">
      <c r="A116" t="str">
        <f>Sheet1!R138</f>
        <v/>
      </c>
      <c r="B116" t="str">
        <f>Sheet1!S138</f>
        <v/>
      </c>
      <c r="C116" t="str">
        <f>Sheet1!U138</f>
        <v/>
      </c>
      <c r="D116" t="str">
        <f>Sheet1!W138</f>
        <v/>
      </c>
      <c r="E116" t="str">
        <f>Sheet1!Y138</f>
        <v/>
      </c>
      <c r="F116" t="str">
        <f>Sheet1!AA138</f>
        <v/>
      </c>
      <c r="G116" t="str">
        <f>Sheet1!AC138</f>
        <v/>
      </c>
      <c r="H116" t="str">
        <f>Sheet1!AD138</f>
        <v/>
      </c>
      <c r="I116" t="str">
        <f>Sheet1!AE138</f>
        <v/>
      </c>
    </row>
    <row r="117" spans="1:9" x14ac:dyDescent="0.25">
      <c r="A117" t="str">
        <f>Sheet1!R139</f>
        <v/>
      </c>
      <c r="B117" t="str">
        <f>Sheet1!S139</f>
        <v/>
      </c>
      <c r="C117" t="str">
        <f>Sheet1!U139</f>
        <v/>
      </c>
      <c r="D117" t="str">
        <f>Sheet1!W139</f>
        <v/>
      </c>
      <c r="E117" t="str">
        <f>Sheet1!Y139</f>
        <v/>
      </c>
      <c r="F117" t="str">
        <f>Sheet1!AA139</f>
        <v/>
      </c>
      <c r="G117" t="str">
        <f>Sheet1!AC139</f>
        <v/>
      </c>
      <c r="H117" t="str">
        <f>Sheet1!AD139</f>
        <v/>
      </c>
      <c r="I117" t="str">
        <f>Sheet1!AE139</f>
        <v/>
      </c>
    </row>
    <row r="118" spans="1:9" x14ac:dyDescent="0.25">
      <c r="A118" t="str">
        <f>Sheet1!R140</f>
        <v/>
      </c>
      <c r="B118" t="str">
        <f>Sheet1!S140</f>
        <v/>
      </c>
      <c r="C118" t="str">
        <f>Sheet1!U140</f>
        <v/>
      </c>
      <c r="D118" t="str">
        <f>Sheet1!W140</f>
        <v/>
      </c>
      <c r="E118" t="str">
        <f>Sheet1!Y140</f>
        <v/>
      </c>
      <c r="F118" t="str">
        <f>Sheet1!AA140</f>
        <v/>
      </c>
      <c r="G118" t="str">
        <f>Sheet1!AC140</f>
        <v/>
      </c>
      <c r="H118" t="str">
        <f>Sheet1!AD140</f>
        <v/>
      </c>
      <c r="I118" t="str">
        <f>Sheet1!AE140</f>
        <v/>
      </c>
    </row>
    <row r="119" spans="1:9" x14ac:dyDescent="0.25">
      <c r="A119" t="str">
        <f>Sheet1!R141</f>
        <v/>
      </c>
      <c r="B119" t="str">
        <f>Sheet1!S141</f>
        <v/>
      </c>
      <c r="C119" t="str">
        <f>Sheet1!U141</f>
        <v/>
      </c>
      <c r="D119" t="str">
        <f>Sheet1!W141</f>
        <v/>
      </c>
      <c r="E119" t="str">
        <f>Sheet1!Y141</f>
        <v/>
      </c>
      <c r="F119" t="str">
        <f>Sheet1!AA141</f>
        <v/>
      </c>
      <c r="G119" t="str">
        <f>Sheet1!AC141</f>
        <v/>
      </c>
      <c r="H119" t="str">
        <f>Sheet1!AD141</f>
        <v/>
      </c>
      <c r="I119" t="str">
        <f>Sheet1!AE141</f>
        <v/>
      </c>
    </row>
    <row r="120" spans="1:9" x14ac:dyDescent="0.25">
      <c r="A120" t="str">
        <f>Sheet1!R142</f>
        <v/>
      </c>
      <c r="B120" t="str">
        <f>Sheet1!S142</f>
        <v/>
      </c>
      <c r="C120" t="str">
        <f>Sheet1!U142</f>
        <v/>
      </c>
      <c r="D120" t="str">
        <f>Sheet1!W142</f>
        <v/>
      </c>
      <c r="E120" t="str">
        <f>Sheet1!Y142</f>
        <v/>
      </c>
      <c r="F120" t="str">
        <f>Sheet1!AA142</f>
        <v/>
      </c>
      <c r="G120" t="str">
        <f>Sheet1!AC142</f>
        <v/>
      </c>
      <c r="H120" t="str">
        <f>Sheet1!AD142</f>
        <v/>
      </c>
      <c r="I120" t="str">
        <f>Sheet1!AE142</f>
        <v/>
      </c>
    </row>
    <row r="121" spans="1:9" x14ac:dyDescent="0.25">
      <c r="A121" t="str">
        <f>Sheet1!R143</f>
        <v/>
      </c>
      <c r="B121" t="str">
        <f>Sheet1!S143</f>
        <v/>
      </c>
      <c r="C121" t="str">
        <f>Sheet1!U143</f>
        <v/>
      </c>
      <c r="D121" t="str">
        <f>Sheet1!W143</f>
        <v/>
      </c>
      <c r="E121" t="str">
        <f>Sheet1!Y143</f>
        <v/>
      </c>
      <c r="F121" t="str">
        <f>Sheet1!AA143</f>
        <v/>
      </c>
      <c r="G121" t="str">
        <f>Sheet1!AC143</f>
        <v/>
      </c>
      <c r="H121" t="str">
        <f>Sheet1!AD143</f>
        <v/>
      </c>
      <c r="I121" t="str">
        <f>Sheet1!AE143</f>
        <v/>
      </c>
    </row>
    <row r="122" spans="1:9" x14ac:dyDescent="0.25">
      <c r="A122" t="str">
        <f>Sheet1!R144</f>
        <v/>
      </c>
      <c r="B122" t="str">
        <f>Sheet1!S144</f>
        <v/>
      </c>
      <c r="C122" t="str">
        <f>Sheet1!U144</f>
        <v/>
      </c>
      <c r="D122" t="str">
        <f>Sheet1!W144</f>
        <v/>
      </c>
      <c r="E122" t="str">
        <f>Sheet1!Y144</f>
        <v/>
      </c>
      <c r="F122" t="str">
        <f>Sheet1!AA144</f>
        <v/>
      </c>
      <c r="G122" t="str">
        <f>Sheet1!AC144</f>
        <v/>
      </c>
      <c r="H122" t="str">
        <f>Sheet1!AD144</f>
        <v/>
      </c>
      <c r="I122" t="str">
        <f>Sheet1!AE144</f>
        <v/>
      </c>
    </row>
    <row r="123" spans="1:9" x14ac:dyDescent="0.25">
      <c r="A123" t="str">
        <f>Sheet1!R145</f>
        <v/>
      </c>
      <c r="B123" t="str">
        <f>Sheet1!S145</f>
        <v/>
      </c>
      <c r="C123" t="str">
        <f>Sheet1!U145</f>
        <v/>
      </c>
      <c r="D123" t="str">
        <f>Sheet1!W145</f>
        <v/>
      </c>
      <c r="E123" t="str">
        <f>Sheet1!Y145</f>
        <v/>
      </c>
      <c r="F123" t="str">
        <f>Sheet1!AA145</f>
        <v/>
      </c>
      <c r="G123" t="str">
        <f>Sheet1!AC145</f>
        <v/>
      </c>
      <c r="H123" t="str">
        <f>Sheet1!AD145</f>
        <v/>
      </c>
      <c r="I123" t="str">
        <f>Sheet1!AE145</f>
        <v/>
      </c>
    </row>
    <row r="124" spans="1:9" x14ac:dyDescent="0.25">
      <c r="A124" t="str">
        <f>Sheet1!R146</f>
        <v/>
      </c>
      <c r="B124" t="str">
        <f>Sheet1!S146</f>
        <v/>
      </c>
      <c r="C124" t="str">
        <f>Sheet1!U146</f>
        <v/>
      </c>
      <c r="D124" t="str">
        <f>Sheet1!W146</f>
        <v/>
      </c>
      <c r="E124" t="str">
        <f>Sheet1!Y146</f>
        <v/>
      </c>
      <c r="F124" t="str">
        <f>Sheet1!AA146</f>
        <v/>
      </c>
      <c r="G124" t="str">
        <f>Sheet1!AC146</f>
        <v/>
      </c>
      <c r="H124" t="str">
        <f>Sheet1!AD146</f>
        <v/>
      </c>
      <c r="I124" t="str">
        <f>Sheet1!AE146</f>
        <v/>
      </c>
    </row>
    <row r="125" spans="1:9" x14ac:dyDescent="0.25">
      <c r="A125" t="str">
        <f>Sheet1!R147</f>
        <v/>
      </c>
      <c r="B125" t="str">
        <f>Sheet1!S147</f>
        <v/>
      </c>
      <c r="C125" t="str">
        <f>Sheet1!U147</f>
        <v/>
      </c>
      <c r="D125" t="str">
        <f>Sheet1!W147</f>
        <v/>
      </c>
      <c r="E125" t="str">
        <f>Sheet1!Y147</f>
        <v/>
      </c>
      <c r="F125" t="str">
        <f>Sheet1!AA147</f>
        <v/>
      </c>
      <c r="G125" t="str">
        <f>Sheet1!AC147</f>
        <v/>
      </c>
      <c r="H125" t="str">
        <f>Sheet1!AD147</f>
        <v/>
      </c>
      <c r="I125" t="str">
        <f>Sheet1!AE147</f>
        <v/>
      </c>
    </row>
    <row r="126" spans="1:9" x14ac:dyDescent="0.25">
      <c r="A126" t="str">
        <f>Sheet1!R148</f>
        <v/>
      </c>
      <c r="B126" t="str">
        <f>Sheet1!S148</f>
        <v/>
      </c>
      <c r="C126" t="str">
        <f>Sheet1!U148</f>
        <v/>
      </c>
      <c r="D126" t="str">
        <f>Sheet1!W148</f>
        <v/>
      </c>
      <c r="E126" t="str">
        <f>Sheet1!Y148</f>
        <v/>
      </c>
      <c r="F126" t="str">
        <f>Sheet1!AA148</f>
        <v/>
      </c>
      <c r="G126" t="str">
        <f>Sheet1!AC148</f>
        <v/>
      </c>
      <c r="H126" t="str">
        <f>Sheet1!AD148</f>
        <v/>
      </c>
      <c r="I126" t="str">
        <f>Sheet1!AE148</f>
        <v/>
      </c>
    </row>
    <row r="127" spans="1:9" x14ac:dyDescent="0.25">
      <c r="A127" t="str">
        <f>Sheet1!R149</f>
        <v/>
      </c>
      <c r="B127" t="str">
        <f>Sheet1!S149</f>
        <v/>
      </c>
      <c r="C127" t="str">
        <f>Sheet1!U149</f>
        <v/>
      </c>
      <c r="D127" t="str">
        <f>Sheet1!W149</f>
        <v/>
      </c>
      <c r="E127" t="str">
        <f>Sheet1!Y149</f>
        <v/>
      </c>
      <c r="F127" t="str">
        <f>Sheet1!AA149</f>
        <v/>
      </c>
      <c r="G127" t="str">
        <f>Sheet1!AC149</f>
        <v/>
      </c>
      <c r="H127" t="str">
        <f>Sheet1!AD149</f>
        <v/>
      </c>
      <c r="I127" t="str">
        <f>Sheet1!AE149</f>
        <v/>
      </c>
    </row>
    <row r="128" spans="1:9" x14ac:dyDescent="0.25">
      <c r="A128" t="str">
        <f>Sheet1!R150</f>
        <v/>
      </c>
      <c r="B128" t="str">
        <f>Sheet1!S150</f>
        <v/>
      </c>
      <c r="C128" t="str">
        <f>Sheet1!U150</f>
        <v/>
      </c>
      <c r="D128" t="str">
        <f>Sheet1!W150</f>
        <v/>
      </c>
      <c r="E128" t="str">
        <f>Sheet1!Y150</f>
        <v/>
      </c>
      <c r="F128" t="str">
        <f>Sheet1!AA150</f>
        <v/>
      </c>
      <c r="G128" t="str">
        <f>Sheet1!AC150</f>
        <v/>
      </c>
      <c r="H128" t="str">
        <f>Sheet1!AD150</f>
        <v/>
      </c>
      <c r="I128" t="str">
        <f>Sheet1!AE150</f>
        <v/>
      </c>
    </row>
    <row r="129" spans="1:9" x14ac:dyDescent="0.25">
      <c r="A129" t="str">
        <f>Sheet1!R151</f>
        <v/>
      </c>
      <c r="B129" t="str">
        <f>Sheet1!S151</f>
        <v/>
      </c>
      <c r="C129" t="str">
        <f>Sheet1!U151</f>
        <v/>
      </c>
      <c r="D129" t="str">
        <f>Sheet1!W151</f>
        <v/>
      </c>
      <c r="E129" t="str">
        <f>Sheet1!Y151</f>
        <v/>
      </c>
      <c r="F129" t="str">
        <f>Sheet1!AA151</f>
        <v/>
      </c>
      <c r="G129" t="str">
        <f>Sheet1!AC151</f>
        <v/>
      </c>
      <c r="H129" t="str">
        <f>Sheet1!AD151</f>
        <v/>
      </c>
      <c r="I129" t="str">
        <f>Sheet1!AE151</f>
        <v/>
      </c>
    </row>
    <row r="130" spans="1:9" x14ac:dyDescent="0.25">
      <c r="A130" t="str">
        <f>Sheet1!R152</f>
        <v/>
      </c>
      <c r="B130" t="str">
        <f>Sheet1!S152</f>
        <v/>
      </c>
      <c r="C130" t="str">
        <f>Sheet1!U152</f>
        <v/>
      </c>
      <c r="D130" t="str">
        <f>Sheet1!W152</f>
        <v/>
      </c>
      <c r="E130" t="str">
        <f>Sheet1!Y152</f>
        <v/>
      </c>
      <c r="F130" t="str">
        <f>Sheet1!AA152</f>
        <v/>
      </c>
      <c r="G130" t="str">
        <f>Sheet1!AC152</f>
        <v/>
      </c>
      <c r="H130" t="str">
        <f>Sheet1!AD152</f>
        <v/>
      </c>
      <c r="I130" t="str">
        <f>Sheet1!AE152</f>
        <v/>
      </c>
    </row>
    <row r="131" spans="1:9" x14ac:dyDescent="0.25">
      <c r="A131" t="str">
        <f>Sheet1!R153</f>
        <v/>
      </c>
      <c r="B131" t="str">
        <f>Sheet1!S153</f>
        <v/>
      </c>
      <c r="C131" t="str">
        <f>Sheet1!U153</f>
        <v/>
      </c>
      <c r="D131" t="str">
        <f>Sheet1!W153</f>
        <v/>
      </c>
      <c r="E131" t="str">
        <f>Sheet1!Y153</f>
        <v/>
      </c>
      <c r="F131" t="str">
        <f>Sheet1!AA153</f>
        <v/>
      </c>
      <c r="G131" t="str">
        <f>Sheet1!AC153</f>
        <v/>
      </c>
      <c r="H131" t="str">
        <f>Sheet1!AD153</f>
        <v/>
      </c>
      <c r="I131" t="str">
        <f>Sheet1!AE153</f>
        <v/>
      </c>
    </row>
    <row r="132" spans="1:9" x14ac:dyDescent="0.25">
      <c r="A132" t="str">
        <f>Sheet1!R154</f>
        <v/>
      </c>
      <c r="B132" t="str">
        <f>Sheet1!S154</f>
        <v/>
      </c>
      <c r="C132" t="str">
        <f>Sheet1!U154</f>
        <v/>
      </c>
      <c r="D132" t="str">
        <f>Sheet1!W154</f>
        <v/>
      </c>
      <c r="E132" t="str">
        <f>Sheet1!Y154</f>
        <v/>
      </c>
      <c r="F132" t="str">
        <f>Sheet1!AA154</f>
        <v/>
      </c>
      <c r="G132" t="str">
        <f>Sheet1!AC154</f>
        <v/>
      </c>
      <c r="H132" t="str">
        <f>Sheet1!AD154</f>
        <v/>
      </c>
      <c r="I132" t="str">
        <f>Sheet1!AE154</f>
        <v/>
      </c>
    </row>
    <row r="133" spans="1:9" x14ac:dyDescent="0.25">
      <c r="A133" t="str">
        <f>Sheet1!R155</f>
        <v/>
      </c>
      <c r="B133" t="str">
        <f>Sheet1!S155</f>
        <v/>
      </c>
      <c r="C133" t="str">
        <f>Sheet1!U155</f>
        <v/>
      </c>
      <c r="D133" t="str">
        <f>Sheet1!W155</f>
        <v/>
      </c>
      <c r="E133" t="str">
        <f>Sheet1!Y155</f>
        <v/>
      </c>
      <c r="F133" t="str">
        <f>Sheet1!AA155</f>
        <v/>
      </c>
      <c r="G133" t="str">
        <f>Sheet1!AC155</f>
        <v/>
      </c>
      <c r="H133" t="str">
        <f>Sheet1!AD155</f>
        <v/>
      </c>
      <c r="I133" t="str">
        <f>Sheet1!AE155</f>
        <v/>
      </c>
    </row>
    <row r="134" spans="1:9" x14ac:dyDescent="0.25">
      <c r="A134" t="str">
        <f>Sheet1!R156</f>
        <v/>
      </c>
      <c r="B134" t="str">
        <f>Sheet1!S156</f>
        <v/>
      </c>
      <c r="C134" t="str">
        <f>Sheet1!U156</f>
        <v/>
      </c>
      <c r="D134" t="str">
        <f>Sheet1!W156</f>
        <v/>
      </c>
      <c r="E134" t="str">
        <f>Sheet1!Y156</f>
        <v/>
      </c>
      <c r="F134" t="str">
        <f>Sheet1!AA156</f>
        <v/>
      </c>
      <c r="G134" t="str">
        <f>Sheet1!AC156</f>
        <v/>
      </c>
      <c r="H134" t="str">
        <f>Sheet1!AD156</f>
        <v/>
      </c>
      <c r="I134" t="str">
        <f>Sheet1!AE156</f>
        <v/>
      </c>
    </row>
    <row r="135" spans="1:9" x14ac:dyDescent="0.25">
      <c r="A135" t="str">
        <f>Sheet1!R157</f>
        <v/>
      </c>
      <c r="B135" t="str">
        <f>Sheet1!S157</f>
        <v/>
      </c>
      <c r="C135" t="str">
        <f>Sheet1!U157</f>
        <v/>
      </c>
      <c r="D135" t="str">
        <f>Sheet1!W157</f>
        <v/>
      </c>
      <c r="E135" t="str">
        <f>Sheet1!Y157</f>
        <v/>
      </c>
      <c r="F135" t="str">
        <f>Sheet1!AA157</f>
        <v/>
      </c>
      <c r="G135" t="str">
        <f>Sheet1!AC157</f>
        <v/>
      </c>
      <c r="H135" t="str">
        <f>Sheet1!AD157</f>
        <v/>
      </c>
      <c r="I135" t="str">
        <f>Sheet1!AE157</f>
        <v/>
      </c>
    </row>
    <row r="136" spans="1:9" x14ac:dyDescent="0.25">
      <c r="A136" t="str">
        <f>Sheet1!R158</f>
        <v/>
      </c>
      <c r="B136" t="str">
        <f>Sheet1!S158</f>
        <v/>
      </c>
      <c r="C136" t="str">
        <f>Sheet1!U158</f>
        <v/>
      </c>
      <c r="D136" t="str">
        <f>Sheet1!W158</f>
        <v/>
      </c>
      <c r="E136" t="str">
        <f>Sheet1!Y158</f>
        <v/>
      </c>
      <c r="F136" t="str">
        <f>Sheet1!AA158</f>
        <v/>
      </c>
      <c r="G136" t="str">
        <f>Sheet1!AC158</f>
        <v/>
      </c>
      <c r="H136" t="str">
        <f>Sheet1!AD158</f>
        <v/>
      </c>
      <c r="I136" t="str">
        <f>Sheet1!AE158</f>
        <v/>
      </c>
    </row>
    <row r="137" spans="1:9" x14ac:dyDescent="0.25">
      <c r="A137" t="str">
        <f>Sheet1!R159</f>
        <v/>
      </c>
      <c r="B137" t="str">
        <f>Sheet1!S159</f>
        <v/>
      </c>
      <c r="C137" t="str">
        <f>Sheet1!U159</f>
        <v/>
      </c>
      <c r="D137" t="str">
        <f>Sheet1!W159</f>
        <v/>
      </c>
      <c r="E137" t="str">
        <f>Sheet1!Y159</f>
        <v/>
      </c>
      <c r="F137" t="str">
        <f>Sheet1!AA159</f>
        <v/>
      </c>
      <c r="G137" t="str">
        <f>Sheet1!AC159</f>
        <v/>
      </c>
      <c r="H137" t="str">
        <f>Sheet1!AD159</f>
        <v/>
      </c>
      <c r="I137" t="str">
        <f>Sheet1!AE159</f>
        <v/>
      </c>
    </row>
    <row r="138" spans="1:9" x14ac:dyDescent="0.25">
      <c r="A138" t="str">
        <f>Sheet1!R160</f>
        <v/>
      </c>
      <c r="B138" t="str">
        <f>Sheet1!S160</f>
        <v/>
      </c>
      <c r="C138" t="str">
        <f>Sheet1!U160</f>
        <v/>
      </c>
      <c r="D138" t="str">
        <f>Sheet1!W160</f>
        <v/>
      </c>
      <c r="E138" t="str">
        <f>Sheet1!Y160</f>
        <v/>
      </c>
      <c r="F138" t="str">
        <f>Sheet1!AA160</f>
        <v/>
      </c>
      <c r="G138" t="str">
        <f>Sheet1!AC160</f>
        <v/>
      </c>
      <c r="H138" t="str">
        <f>Sheet1!AD160</f>
        <v/>
      </c>
      <c r="I138" t="str">
        <f>Sheet1!AE160</f>
        <v/>
      </c>
    </row>
    <row r="139" spans="1:9" x14ac:dyDescent="0.25">
      <c r="A139" t="str">
        <f>Sheet1!R161</f>
        <v/>
      </c>
      <c r="B139" t="str">
        <f>Sheet1!S161</f>
        <v/>
      </c>
      <c r="C139" t="str">
        <f>Sheet1!U161</f>
        <v/>
      </c>
      <c r="D139" t="str">
        <f>Sheet1!W161</f>
        <v/>
      </c>
      <c r="E139" t="str">
        <f>Sheet1!Y161</f>
        <v/>
      </c>
      <c r="F139" t="str">
        <f>Sheet1!AA161</f>
        <v/>
      </c>
      <c r="G139" t="str">
        <f>Sheet1!AC161</f>
        <v/>
      </c>
      <c r="H139" t="str">
        <f>Sheet1!AD161</f>
        <v/>
      </c>
      <c r="I139" t="str">
        <f>Sheet1!AE161</f>
        <v/>
      </c>
    </row>
    <row r="140" spans="1:9" x14ac:dyDescent="0.25">
      <c r="A140" t="str">
        <f>Sheet1!R162</f>
        <v/>
      </c>
      <c r="B140" t="str">
        <f>Sheet1!S162</f>
        <v/>
      </c>
      <c r="C140" t="str">
        <f>Sheet1!U162</f>
        <v/>
      </c>
      <c r="D140" t="str">
        <f>Sheet1!W162</f>
        <v/>
      </c>
      <c r="E140" t="str">
        <f>Sheet1!Y162</f>
        <v/>
      </c>
      <c r="F140" t="str">
        <f>Sheet1!AA162</f>
        <v/>
      </c>
      <c r="G140" t="str">
        <f>Sheet1!AC162</f>
        <v/>
      </c>
      <c r="H140" t="str">
        <f>Sheet1!AD162</f>
        <v/>
      </c>
      <c r="I140" t="str">
        <f>Sheet1!AE162</f>
        <v/>
      </c>
    </row>
    <row r="141" spans="1:9" x14ac:dyDescent="0.25">
      <c r="A141" t="str">
        <f>Sheet1!R163</f>
        <v/>
      </c>
      <c r="B141" t="str">
        <f>Sheet1!S163</f>
        <v/>
      </c>
      <c r="C141" t="str">
        <f>Sheet1!U163</f>
        <v/>
      </c>
      <c r="D141" t="str">
        <f>Sheet1!W163</f>
        <v/>
      </c>
      <c r="E141" t="str">
        <f>Sheet1!Y163</f>
        <v/>
      </c>
      <c r="F141" t="str">
        <f>Sheet1!AA163</f>
        <v/>
      </c>
      <c r="G141" t="str">
        <f>Sheet1!AC163</f>
        <v/>
      </c>
      <c r="H141" t="str">
        <f>Sheet1!AD163</f>
        <v/>
      </c>
      <c r="I141" t="str">
        <f>Sheet1!AE163</f>
        <v/>
      </c>
    </row>
    <row r="142" spans="1:9" x14ac:dyDescent="0.25">
      <c r="A142" t="str">
        <f>Sheet1!R164</f>
        <v/>
      </c>
      <c r="B142" t="str">
        <f>Sheet1!S164</f>
        <v/>
      </c>
      <c r="C142" t="str">
        <f>Sheet1!U164</f>
        <v/>
      </c>
      <c r="D142" t="str">
        <f>Sheet1!W164</f>
        <v/>
      </c>
      <c r="E142" t="str">
        <f>Sheet1!Y164</f>
        <v/>
      </c>
      <c r="F142" t="str">
        <f>Sheet1!AA164</f>
        <v/>
      </c>
      <c r="G142" t="str">
        <f>Sheet1!AC164</f>
        <v/>
      </c>
      <c r="H142" t="str">
        <f>Sheet1!AD164</f>
        <v/>
      </c>
      <c r="I142" t="str">
        <f>Sheet1!AE164</f>
        <v/>
      </c>
    </row>
    <row r="143" spans="1:9" x14ac:dyDescent="0.25">
      <c r="A143" t="str">
        <f>Sheet1!R165</f>
        <v/>
      </c>
      <c r="B143" t="str">
        <f>Sheet1!S165</f>
        <v/>
      </c>
      <c r="C143" t="str">
        <f>Sheet1!U165</f>
        <v/>
      </c>
      <c r="D143" t="str">
        <f>Sheet1!W165</f>
        <v/>
      </c>
      <c r="E143" t="str">
        <f>Sheet1!Y165</f>
        <v/>
      </c>
      <c r="F143" t="str">
        <f>Sheet1!AA165</f>
        <v/>
      </c>
      <c r="G143" t="str">
        <f>Sheet1!AC165</f>
        <v/>
      </c>
      <c r="H143" t="str">
        <f>Sheet1!AD165</f>
        <v/>
      </c>
      <c r="I143" t="str">
        <f>Sheet1!AE165</f>
        <v/>
      </c>
    </row>
    <row r="144" spans="1:9" x14ac:dyDescent="0.25">
      <c r="A144" t="str">
        <f>Sheet1!R166</f>
        <v/>
      </c>
      <c r="B144" t="str">
        <f>Sheet1!S166</f>
        <v/>
      </c>
      <c r="C144" t="str">
        <f>Sheet1!U166</f>
        <v/>
      </c>
      <c r="D144" t="str">
        <f>Sheet1!W166</f>
        <v/>
      </c>
      <c r="E144" t="str">
        <f>Sheet1!Y166</f>
        <v/>
      </c>
      <c r="F144" t="str">
        <f>Sheet1!AA166</f>
        <v/>
      </c>
      <c r="G144" t="str">
        <f>Sheet1!AC166</f>
        <v/>
      </c>
      <c r="H144" t="str">
        <f>Sheet1!AD166</f>
        <v/>
      </c>
      <c r="I144" t="str">
        <f>Sheet1!AE166</f>
        <v/>
      </c>
    </row>
    <row r="145" spans="1:9" x14ac:dyDescent="0.25">
      <c r="A145" t="str">
        <f>Sheet1!R167</f>
        <v/>
      </c>
      <c r="B145" t="str">
        <f>Sheet1!S167</f>
        <v/>
      </c>
      <c r="C145" t="str">
        <f>Sheet1!U167</f>
        <v/>
      </c>
      <c r="D145" t="str">
        <f>Sheet1!W167</f>
        <v/>
      </c>
      <c r="E145" t="str">
        <f>Sheet1!Y167</f>
        <v/>
      </c>
      <c r="F145" t="str">
        <f>Sheet1!AA167</f>
        <v/>
      </c>
      <c r="G145" t="str">
        <f>Sheet1!AC167</f>
        <v/>
      </c>
      <c r="H145" t="str">
        <f>Sheet1!AD167</f>
        <v/>
      </c>
      <c r="I145" t="str">
        <f>Sheet1!AE167</f>
        <v/>
      </c>
    </row>
    <row r="146" spans="1:9" x14ac:dyDescent="0.25">
      <c r="A146" t="str">
        <f>Sheet1!R168</f>
        <v/>
      </c>
      <c r="B146" t="str">
        <f>Sheet1!S168</f>
        <v/>
      </c>
      <c r="C146" t="str">
        <f>Sheet1!U168</f>
        <v/>
      </c>
      <c r="D146" t="str">
        <f>Sheet1!W168</f>
        <v/>
      </c>
      <c r="E146" t="str">
        <f>Sheet1!Y168</f>
        <v/>
      </c>
      <c r="F146" t="str">
        <f>Sheet1!AA168</f>
        <v/>
      </c>
      <c r="G146" t="str">
        <f>Sheet1!AC168</f>
        <v/>
      </c>
      <c r="H146" t="str">
        <f>Sheet1!AD168</f>
        <v/>
      </c>
      <c r="I146" t="str">
        <f>Sheet1!AE168</f>
        <v/>
      </c>
    </row>
    <row r="147" spans="1:9" x14ac:dyDescent="0.25">
      <c r="A147" t="str">
        <f>Sheet1!R169</f>
        <v/>
      </c>
      <c r="B147" t="str">
        <f>Sheet1!S169</f>
        <v/>
      </c>
      <c r="C147" t="str">
        <f>Sheet1!U169</f>
        <v/>
      </c>
      <c r="D147" t="str">
        <f>Sheet1!W169</f>
        <v/>
      </c>
      <c r="E147" t="str">
        <f>Sheet1!Y169</f>
        <v/>
      </c>
      <c r="F147" t="str">
        <f>Sheet1!AA169</f>
        <v/>
      </c>
      <c r="G147" t="str">
        <f>Sheet1!AC169</f>
        <v/>
      </c>
      <c r="H147" t="str">
        <f>Sheet1!AD169</f>
        <v/>
      </c>
      <c r="I147" t="str">
        <f>Sheet1!AE169</f>
        <v/>
      </c>
    </row>
    <row r="148" spans="1:9" x14ac:dyDescent="0.25">
      <c r="A148" t="str">
        <f>Sheet1!R170</f>
        <v/>
      </c>
      <c r="B148" t="str">
        <f>Sheet1!S170</f>
        <v/>
      </c>
      <c r="C148" t="str">
        <f>Sheet1!U170</f>
        <v/>
      </c>
      <c r="D148" t="str">
        <f>Sheet1!W170</f>
        <v/>
      </c>
      <c r="E148" t="str">
        <f>Sheet1!Y170</f>
        <v/>
      </c>
      <c r="F148" t="str">
        <f>Sheet1!AA170</f>
        <v/>
      </c>
      <c r="G148" t="str">
        <f>Sheet1!AC170</f>
        <v/>
      </c>
      <c r="H148" t="str">
        <f>Sheet1!AD170</f>
        <v/>
      </c>
      <c r="I148" t="str">
        <f>Sheet1!AE170</f>
        <v/>
      </c>
    </row>
    <row r="149" spans="1:9" x14ac:dyDescent="0.25">
      <c r="A149" t="str">
        <f>Sheet1!R171</f>
        <v/>
      </c>
      <c r="B149" t="str">
        <f>Sheet1!S171</f>
        <v/>
      </c>
      <c r="C149" t="str">
        <f>Sheet1!U171</f>
        <v/>
      </c>
      <c r="D149" t="str">
        <f>Sheet1!W171</f>
        <v/>
      </c>
      <c r="E149" t="str">
        <f>Sheet1!Y171</f>
        <v/>
      </c>
      <c r="F149" t="str">
        <f>Sheet1!AA171</f>
        <v/>
      </c>
      <c r="G149" t="str">
        <f>Sheet1!AC171</f>
        <v/>
      </c>
      <c r="H149" t="str">
        <f>Sheet1!AD171</f>
        <v/>
      </c>
      <c r="I149" t="str">
        <f>Sheet1!AE171</f>
        <v/>
      </c>
    </row>
    <row r="150" spans="1:9" x14ac:dyDescent="0.25">
      <c r="A150" t="str">
        <f>Sheet1!R172</f>
        <v/>
      </c>
      <c r="B150" t="str">
        <f>Sheet1!S172</f>
        <v/>
      </c>
      <c r="C150" t="str">
        <f>Sheet1!U172</f>
        <v/>
      </c>
      <c r="D150" t="str">
        <f>Sheet1!W172</f>
        <v/>
      </c>
      <c r="E150" t="str">
        <f>Sheet1!Y172</f>
        <v/>
      </c>
      <c r="F150" t="str">
        <f>Sheet1!AA172</f>
        <v/>
      </c>
      <c r="G150" t="str">
        <f>Sheet1!AC172</f>
        <v/>
      </c>
      <c r="H150" t="str">
        <f>Sheet1!AD172</f>
        <v/>
      </c>
      <c r="I150" t="str">
        <f>Sheet1!AE172</f>
        <v/>
      </c>
    </row>
    <row r="151" spans="1:9" x14ac:dyDescent="0.25">
      <c r="A151" t="str">
        <f>Sheet1!R173</f>
        <v/>
      </c>
      <c r="B151" t="str">
        <f>Sheet1!S173</f>
        <v/>
      </c>
      <c r="C151" t="str">
        <f>Sheet1!U173</f>
        <v/>
      </c>
      <c r="D151" t="str">
        <f>Sheet1!W173</f>
        <v/>
      </c>
      <c r="E151" t="str">
        <f>Sheet1!Y173</f>
        <v/>
      </c>
      <c r="F151" t="str">
        <f>Sheet1!AA173</f>
        <v/>
      </c>
      <c r="G151" t="str">
        <f>Sheet1!AC173</f>
        <v/>
      </c>
      <c r="H151" t="str">
        <f>Sheet1!AD173</f>
        <v/>
      </c>
      <c r="I151" t="str">
        <f>Sheet1!AE173</f>
        <v/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N101"/>
  <sheetViews>
    <sheetView workbookViewId="0">
      <selection activeCell="I3" sqref="I3"/>
    </sheetView>
  </sheetViews>
  <sheetFormatPr defaultRowHeight="15" x14ac:dyDescent="0.25"/>
  <cols>
    <col min="1" max="1" bestFit="true" customWidth="true" width="24.7109375" collapsed="true"/>
    <col min="2" max="2" bestFit="true" customWidth="true" width="10.28515625" collapsed="true"/>
    <col min="6" max="6" bestFit="true" customWidth="true" width="24.7109375" collapsed="true"/>
    <col min="11" max="11" bestFit="true" customWidth="true" width="17.7109375" collapsed="true"/>
  </cols>
  <sheetData>
    <row r="1" spans="1:9" x14ac:dyDescent="0.25">
      <c r="B1" t="s">
        <v>64</v>
      </c>
      <c r="C1" t="s">
        <v>65</v>
      </c>
      <c r="D1" t="s">
        <v>66</v>
      </c>
    </row>
    <row r="2" spans="1:9" x14ac:dyDescent="0.25">
      <c r="A2" t="str">
        <f>Sheet1!B2</f>
        <v>Ben Simmons</v>
      </c>
      <c r="B2">
        <f>IFERROR(VLOOKUP(A2,Sheet1!$R$2:$S$21,2,FALSE),"")</f>
        <v>0.55752400000000002</v>
      </c>
      <c r="C2" t="str">
        <f>IFERROR(VLOOKUP(A2,Sheet1!$B$2:$C$21,2,FALSE),"")</f>
        <v/>
      </c>
      <c r="D2">
        <f>IFERROR(C2-B2,0)</f>
        <v>0</v>
      </c>
      <c r="F2" t="str">
        <f>INDEX($A:$A,MATCH(G2,$D:$D,0))</f>
        <v>Ben Simmons</v>
      </c>
      <c r="G2">
        <f ref="G2" t="array">INDEX($D$2:$D$101,MATCH(SMALL(COUNTIF($D$2:$D$101,"&gt;"&amp;$D$2:$D$101),ROW(1:1)),COUNTIF($D$2:$D$101,"&gt;"&amp;$D$2:$D$101),0))</f>
        <v>0</v>
      </c>
      <c r="H2" t="str">
        <f>ROUND(G2*100,0)&amp;"%"</f>
        <v>0%</v>
      </c>
      <c r="I2">
        <v>1</v>
      </c>
    </row>
    <row r="3" spans="1:9" x14ac:dyDescent="0.25">
      <c r="A3" t="str">
        <f>Sheet1!B3</f>
        <v>De'Aaron Fox</v>
      </c>
      <c r="B3">
        <f>IFERROR(VLOOKUP(A3,Sheet1!$R$2:$S$21,2,FALSE),"")</f>
        <v>0.31020399999999998</v>
      </c>
      <c r="C3" t="str">
        <f>IFERROR(VLOOKUP(A3,Sheet1!$B$2:$C$21,2,FALSE),"")</f>
        <v/>
      </c>
      <c r="D3">
        <f ref="D3:D21" si="0" t="shared">IFERROR(C3-B3,0)</f>
        <v>0</v>
      </c>
      <c r="F3" t="str">
        <f ref="F3:F66" si="1" t="shared">INDEX($A:$A,MATCH(G3,$D:$D,0))</f>
        <v>Ben Simmons</v>
      </c>
      <c r="G3">
        <f ref="G3" t="array">INDEX($D$2:$D$101,MATCH(SMALL(COUNTIF($D$2:$D$101,"&gt;"&amp;$D$2:$D$101),ROW(2:2)),COUNTIF($D$2:$D$101,"&gt;"&amp;$D$2:$D$101),0))</f>
        <v>0</v>
      </c>
      <c r="H3" t="str">
        <f ref="H3:H66" si="2" t="shared">ROUND(G3*100,0)&amp;"%"</f>
        <v>0%</v>
      </c>
      <c r="I3">
        <f>IF(G3=G2,I2+1,1)</f>
        <v>2</v>
      </c>
    </row>
    <row r="4" spans="1:9" x14ac:dyDescent="0.25">
      <c r="A4" t="str">
        <f>Sheet1!B4</f>
        <v>Ricky Rubio</v>
      </c>
      <c r="B4">
        <f>IFERROR(VLOOKUP(A4,Sheet1!$R$2:$S$21,2,FALSE),"")</f>
        <v>0.21287466666666666</v>
      </c>
      <c r="C4" t="str">
        <f>IFERROR(VLOOKUP(A4,Sheet1!$B$2:$C$21,2,FALSE),"")</f>
        <v/>
      </c>
      <c r="D4">
        <f si="0" t="shared"/>
        <v>0</v>
      </c>
      <c r="F4" t="str">
        <f si="1" t="shared"/>
        <v>Ben Simmons</v>
      </c>
      <c r="G4">
        <f ref="G4" t="array">INDEX($D$2:$D$101,MATCH(SMALL(COUNTIF($D$2:$D$101,"&gt;"&amp;$D$2:$D$101),ROW(3:3)),COUNTIF($D$2:$D$101,"&gt;"&amp;$D$2:$D$101),0))</f>
        <v>0</v>
      </c>
      <c r="H4" t="str">
        <f si="2" t="shared"/>
        <v>0%</v>
      </c>
      <c r="I4">
        <f ref="I4:I67" si="3" t="shared">IF(G4=G3,I3+1,1)</f>
        <v>3</v>
      </c>
    </row>
    <row r="5" spans="1:9" x14ac:dyDescent="0.25">
      <c r="A5" t="str">
        <f>Sheet1!B5</f>
        <v>Trae Young</v>
      </c>
      <c r="B5">
        <f>IFERROR(VLOOKUP(A5,Sheet1!$R$2:$S$21,2,FALSE),"")</f>
        <v>0.20838000000000001</v>
      </c>
      <c r="C5" t="str">
        <f>IFERROR(VLOOKUP(A5,Sheet1!$B$2:$C$21,2,FALSE),"")</f>
        <v/>
      </c>
      <c r="D5">
        <f si="0" t="shared"/>
        <v>0</v>
      </c>
      <c r="F5" t="str">
        <f si="1" t="shared"/>
        <v>Ben Simmons</v>
      </c>
      <c r="G5">
        <f ref="G5" t="array">INDEX($D$2:$D$101,MATCH(SMALL(COUNTIF($D$2:$D$101,"&gt;"&amp;$D$2:$D$101),ROW(4:4)),COUNTIF($D$2:$D$101,"&gt;"&amp;$D$2:$D$101),0))</f>
        <v>0</v>
      </c>
      <c r="H5" t="str">
        <f si="2" t="shared"/>
        <v>0%</v>
      </c>
      <c r="I5">
        <f si="3" t="shared"/>
        <v>4</v>
      </c>
    </row>
    <row r="6" spans="1:9" x14ac:dyDescent="0.25">
      <c r="A6" t="str">
        <f>Sheet1!B6</f>
        <v>Landry Shamet</v>
      </c>
      <c r="B6">
        <f>IFERROR(VLOOKUP(A6,Sheet1!$R$2:$S$21,2,FALSE),"")</f>
        <v>0.14342533333333332</v>
      </c>
      <c r="C6" t="str">
        <f>IFERROR(VLOOKUP(A6,Sheet1!$B$2:$C$21,2,FALSE),"")</f>
        <v/>
      </c>
      <c r="D6">
        <f si="0" t="shared"/>
        <v>0</v>
      </c>
      <c r="F6" t="str">
        <f si="1" t="shared"/>
        <v>Ben Simmons</v>
      </c>
      <c r="G6">
        <f ref="G6" t="array">INDEX($D$2:$D$101,MATCH(SMALL(COUNTIF($D$2:$D$101,"&gt;"&amp;$D$2:$D$101),ROW(5:5)),COUNTIF($D$2:$D$101,"&gt;"&amp;$D$2:$D$101),0))</f>
        <v>0</v>
      </c>
      <c r="H6" t="str">
        <f si="2" t="shared"/>
        <v>0%</v>
      </c>
      <c r="I6">
        <f si="3" t="shared"/>
        <v>5</v>
      </c>
    </row>
    <row r="7" spans="1:9" x14ac:dyDescent="0.25">
      <c r="A7" t="str">
        <f>Sheet1!B7</f>
        <v>Jeremy Lin</v>
      </c>
      <c r="B7">
        <f>IFERROR(VLOOKUP(A7,Sheet1!$R$2:$S$21,2,FALSE),"")</f>
        <v>0.137936</v>
      </c>
      <c r="C7" t="str">
        <f>IFERROR(VLOOKUP(A7,Sheet1!$B$2:$C$21,2,FALSE),"")</f>
        <v/>
      </c>
      <c r="D7">
        <f si="0" t="shared"/>
        <v>0</v>
      </c>
      <c r="F7" t="str">
        <f si="1" t="shared"/>
        <v>Ben Simmons</v>
      </c>
      <c r="G7">
        <f ref="G7" t="array">INDEX($D$2:$D$101,MATCH(SMALL(COUNTIF($D$2:$D$101,"&gt;"&amp;$D$2:$D$101),ROW(6:6)),COUNTIF($D$2:$D$101,"&gt;"&amp;$D$2:$D$101),0))</f>
        <v>0</v>
      </c>
      <c r="H7" t="str">
        <f si="2" t="shared"/>
        <v>0%</v>
      </c>
      <c r="I7">
        <f si="3" t="shared"/>
        <v>6</v>
      </c>
    </row>
    <row r="8" spans="1:9" x14ac:dyDescent="0.25">
      <c r="A8" t="str">
        <f>Sheet1!B8</f>
        <v>Jerryd Bayless</v>
      </c>
      <c r="B8">
        <f>IFERROR(VLOOKUP(A8,Sheet1!$R$2:$S$21,2,FALSE),"")</f>
        <v>0.13390266666666667</v>
      </c>
      <c r="C8" t="str">
        <f>IFERROR(VLOOKUP(A8,Sheet1!$B$2:$C$21,2,FALSE),"")</f>
        <v/>
      </c>
      <c r="D8">
        <f si="0" t="shared"/>
        <v>0</v>
      </c>
      <c r="F8" t="str">
        <f si="1" t="shared"/>
        <v>Ben Simmons</v>
      </c>
      <c r="G8">
        <f ref="G8" t="array">INDEX($D$2:$D$101,MATCH(SMALL(COUNTIF($D$2:$D$101,"&gt;"&amp;$D$2:$D$101),ROW(7:7)),COUNTIF($D$2:$D$101,"&gt;"&amp;$D$2:$D$101),0))</f>
        <v>0</v>
      </c>
      <c r="H8" t="str">
        <f si="2" t="shared"/>
        <v>0%</v>
      </c>
      <c r="I8">
        <f si="3" t="shared"/>
        <v>7</v>
      </c>
    </row>
    <row r="9" spans="1:9" x14ac:dyDescent="0.25">
      <c r="A9" t="str">
        <f>Sheet1!B9</f>
        <v>Elie Okobo</v>
      </c>
      <c r="B9">
        <f>IFERROR(VLOOKUP(A9,Sheet1!$R$2:$S$21,2,FALSE),"")</f>
        <v>0.11923466666666667</v>
      </c>
      <c r="C9" t="str">
        <f>IFERROR(VLOOKUP(A9,Sheet1!$B$2:$C$21,2,FALSE),"")</f>
        <v/>
      </c>
      <c r="D9">
        <f si="0" t="shared"/>
        <v>0</v>
      </c>
      <c r="F9" t="str">
        <f si="1" t="shared"/>
        <v>Ben Simmons</v>
      </c>
      <c r="G9">
        <f ref="G9" t="array">INDEX($D$2:$D$101,MATCH(SMALL(COUNTIF($D$2:$D$101,"&gt;"&amp;$D$2:$D$101),ROW(8:8)),COUNTIF($D$2:$D$101,"&gt;"&amp;$D$2:$D$101),0))</f>
        <v>0</v>
      </c>
      <c r="H9" t="str">
        <f si="2" t="shared"/>
        <v>0%</v>
      </c>
      <c r="I9">
        <f si="3" t="shared"/>
        <v>8</v>
      </c>
    </row>
    <row r="10" spans="1:9" x14ac:dyDescent="0.25">
      <c r="A10" t="str">
        <f>Sheet1!B10</f>
        <v>T.J. McConnell</v>
      </c>
      <c r="B10">
        <f>IFERROR(VLOOKUP(A10,Sheet1!$R$2:$S$21,2,FALSE),"")</f>
        <v>9.3662666666666672E-2</v>
      </c>
      <c r="C10" t="str">
        <f>IFERROR(VLOOKUP(A10,Sheet1!$B$2:$C$21,2,FALSE),"")</f>
        <v/>
      </c>
      <c r="D10">
        <f si="0" t="shared"/>
        <v>0</v>
      </c>
      <c r="F10" t="str">
        <f si="1" t="shared"/>
        <v>Ben Simmons</v>
      </c>
      <c r="G10">
        <f ref="G10" t="array">INDEX($D$2:$D$101,MATCH(SMALL(COUNTIF($D$2:$D$101,"&gt;"&amp;$D$2:$D$101),ROW(9:9)),COUNTIF($D$2:$D$101,"&gt;"&amp;$D$2:$D$101),0))</f>
        <v>0</v>
      </c>
      <c r="H10" t="str">
        <f si="2" t="shared"/>
        <v>0%</v>
      </c>
      <c r="I10">
        <f si="3" t="shared"/>
        <v>9</v>
      </c>
    </row>
    <row r="11" spans="1:9" x14ac:dyDescent="0.25">
      <c r="A11" t="str">
        <f>Sheet1!B11</f>
        <v>Isaiah Canaan</v>
      </c>
      <c r="B11">
        <f>IFERROR(VLOOKUP(A11,Sheet1!$R$2:$S$21,2,FALSE),"")</f>
        <v>7.4667999999999998E-2</v>
      </c>
      <c r="C11" t="str">
        <f>IFERROR(VLOOKUP(A11,Sheet1!$B$2:$C$21,2,FALSE),"")</f>
        <v/>
      </c>
      <c r="D11">
        <f si="0" t="shared"/>
        <v>0</v>
      </c>
      <c r="F11" t="str">
        <f si="1" t="shared"/>
        <v>Ben Simmons</v>
      </c>
      <c r="G11">
        <f ref="G11" t="array">INDEX($D$2:$D$101,MATCH(SMALL(COUNTIF($D$2:$D$101,"&gt;"&amp;$D$2:$D$101),ROW(10:10)),COUNTIF($D$2:$D$101,"&gt;"&amp;$D$2:$D$101),0))</f>
        <v>0</v>
      </c>
      <c r="H11" t="str">
        <f si="2" t="shared"/>
        <v>0%</v>
      </c>
      <c r="I11">
        <f si="3" t="shared"/>
        <v>10</v>
      </c>
    </row>
    <row r="12" spans="1:9" x14ac:dyDescent="0.25">
      <c r="A12" t="str">
        <f>Sheet1!B12</f>
        <v>Yogi Ferrell</v>
      </c>
      <c r="B12">
        <f>IFERROR(VLOOKUP(A12,Sheet1!$R$2:$S$21,2,FALSE),"")</f>
        <v>8.1759999999999992E-3</v>
      </c>
      <c r="C12" t="str">
        <f>IFERROR(VLOOKUP(A12,Sheet1!$B$2:$C$21,2,FALSE),"")</f>
        <v/>
      </c>
      <c r="D12">
        <f si="0" t="shared"/>
        <v>0</v>
      </c>
      <c r="F12" t="str">
        <f si="1" t="shared"/>
        <v>Ben Simmons</v>
      </c>
      <c r="G12">
        <f ref="G12" t="array">INDEX($D$2:$D$101,MATCH(SMALL(COUNTIF($D$2:$D$101,"&gt;"&amp;$D$2:$D$101),ROW(11:11)),COUNTIF($D$2:$D$101,"&gt;"&amp;$D$2:$D$101),0))</f>
        <v>0</v>
      </c>
      <c r="H12" t="str">
        <f si="2" t="shared"/>
        <v>0%</v>
      </c>
      <c r="I12">
        <f si="3" t="shared"/>
        <v>11</v>
      </c>
    </row>
    <row r="13" spans="1:9" x14ac:dyDescent="0.25">
      <c r="A13" t="str">
        <f>Sheet1!B13</f>
        <v>min PG</v>
      </c>
      <c r="B13">
        <f>IFERROR(VLOOKUP(A13,Sheet1!$R$2:$S$21,2,FALSE),"")</f>
        <v>1.2E-5</v>
      </c>
      <c r="C13" t="str">
        <f>IFERROR(VLOOKUP(A13,Sheet1!$B$2:$C$21,2,FALSE),"")</f>
        <v/>
      </c>
      <c r="D13">
        <f si="0" t="shared"/>
        <v>0</v>
      </c>
      <c r="F13" t="str">
        <f si="1" t="shared"/>
        <v>Ben Simmons</v>
      </c>
      <c r="G13">
        <f ref="G13" t="array">INDEX($D$2:$D$101,MATCH(SMALL(COUNTIF($D$2:$D$101,"&gt;"&amp;$D$2:$D$101),ROW(12:12)),COUNTIF($D$2:$D$101,"&gt;"&amp;$D$2:$D$101),0))</f>
        <v>0</v>
      </c>
      <c r="H13" t="str">
        <f si="2" t="shared"/>
        <v>0%</v>
      </c>
      <c r="I13">
        <f si="3" t="shared"/>
        <v>12</v>
      </c>
    </row>
    <row r="14" spans="1:9" x14ac:dyDescent="0.25">
      <c r="A14" t="str">
        <f>Sheet1!B14</f>
        <v xml:space="preserve"> </v>
      </c>
      <c r="B14" t="str">
        <f>IFERROR(VLOOKUP(A14,Sheet1!$R$2:$S$21,2,FALSE),"")</f>
        <v/>
      </c>
      <c r="C14" t="str">
        <f>IFERROR(VLOOKUP(A14,Sheet1!$B$2:$C$21,2,FALSE),"")</f>
        <v/>
      </c>
      <c r="D14">
        <f si="0" t="shared"/>
        <v>0</v>
      </c>
      <c r="F14" t="str">
        <f si="1" t="shared"/>
        <v>Ben Simmons</v>
      </c>
      <c r="G14">
        <f ref="G14" t="array">INDEX($D$2:$D$101,MATCH(SMALL(COUNTIF($D$2:$D$101,"&gt;"&amp;$D$2:$D$101),ROW(13:13)),COUNTIF($D$2:$D$101,"&gt;"&amp;$D$2:$D$101),0))</f>
        <v>0</v>
      </c>
      <c r="H14" t="str">
        <f si="2" t="shared"/>
        <v>0%</v>
      </c>
      <c r="I14">
        <f si="3" t="shared"/>
        <v>13</v>
      </c>
    </row>
    <row r="15" spans="1:9" x14ac:dyDescent="0.25">
      <c r="A15" t="str">
        <f>Sheet1!B15</f>
        <v xml:space="preserve"> </v>
      </c>
      <c r="B15" t="str">
        <f>IFERROR(VLOOKUP(A15,Sheet1!$R$2:$S$21,2,FALSE),"")</f>
        <v/>
      </c>
      <c r="C15" t="str">
        <f>IFERROR(VLOOKUP(A15,Sheet1!$B$2:$C$21,2,FALSE),"")</f>
        <v/>
      </c>
      <c r="D15">
        <f si="0" t="shared"/>
        <v>0</v>
      </c>
      <c r="F15" t="str">
        <f si="1" t="shared"/>
        <v>Ben Simmons</v>
      </c>
      <c r="G15">
        <f ref="G15" t="array">INDEX($D$2:$D$101,MATCH(SMALL(COUNTIF($D$2:$D$101,"&gt;"&amp;$D$2:$D$101),ROW(14:14)),COUNTIF($D$2:$D$101,"&gt;"&amp;$D$2:$D$101),0))</f>
        <v>0</v>
      </c>
      <c r="H15" t="str">
        <f si="2" t="shared"/>
        <v>0%</v>
      </c>
      <c r="I15">
        <f si="3" t="shared"/>
        <v>14</v>
      </c>
    </row>
    <row r="16" spans="1:9" x14ac:dyDescent="0.25">
      <c r="A16" t="str">
        <f>Sheet1!B16</f>
        <v xml:space="preserve"> </v>
      </c>
      <c r="B16" t="str">
        <f>IFERROR(VLOOKUP(A16,Sheet1!$R$2:$S$21,2,FALSE),"")</f>
        <v/>
      </c>
      <c r="C16" t="str">
        <f>IFERROR(VLOOKUP(A16,Sheet1!$B$2:$C$21,2,FALSE),"")</f>
        <v/>
      </c>
      <c r="D16">
        <f si="0" t="shared"/>
        <v>0</v>
      </c>
      <c r="F16" t="str">
        <f si="1" t="shared"/>
        <v>Ben Simmons</v>
      </c>
      <c r="G16">
        <f ref="G16" t="array">INDEX($D$2:$D$101,MATCH(SMALL(COUNTIF($D$2:$D$101,"&gt;"&amp;$D$2:$D$101),ROW(15:15)),COUNTIF($D$2:$D$101,"&gt;"&amp;$D$2:$D$101),0))</f>
        <v>0</v>
      </c>
      <c r="H16" t="str">
        <f si="2" t="shared"/>
        <v>0%</v>
      </c>
      <c r="I16">
        <f si="3" t="shared"/>
        <v>15</v>
      </c>
    </row>
    <row r="17" spans="1:9" x14ac:dyDescent="0.25">
      <c r="A17" t="str">
        <f>Sheet1!B17</f>
        <v xml:space="preserve"> </v>
      </c>
      <c r="B17" t="str">
        <f>IFERROR(VLOOKUP(A17,Sheet1!$R$2:$S$21,2,FALSE),"")</f>
        <v/>
      </c>
      <c r="C17" t="str">
        <f>IFERROR(VLOOKUP(A17,Sheet1!$B$2:$C$21,2,FALSE),"")</f>
        <v/>
      </c>
      <c r="D17">
        <f si="0" t="shared"/>
        <v>0</v>
      </c>
      <c r="F17" t="str">
        <f si="1" t="shared"/>
        <v>Ben Simmons</v>
      </c>
      <c r="G17">
        <f ref="G17" t="array">INDEX($D$2:$D$101,MATCH(SMALL(COUNTIF($D$2:$D$101,"&gt;"&amp;$D$2:$D$101),ROW(16:16)),COUNTIF($D$2:$D$101,"&gt;"&amp;$D$2:$D$101),0))</f>
        <v>0</v>
      </c>
      <c r="H17" t="str">
        <f si="2" t="shared"/>
        <v>0%</v>
      </c>
      <c r="I17">
        <f si="3" t="shared"/>
        <v>16</v>
      </c>
    </row>
    <row r="18" spans="1:9" x14ac:dyDescent="0.25">
      <c r="A18" t="str">
        <f>Sheet1!B18</f>
        <v xml:space="preserve"> </v>
      </c>
      <c r="B18" t="str">
        <f>IFERROR(VLOOKUP(A18,Sheet1!$R$2:$S$21,2,FALSE),"")</f>
        <v/>
      </c>
      <c r="C18" t="str">
        <f>IFERROR(VLOOKUP(A18,Sheet1!$B$2:$C$21,2,FALSE),"")</f>
        <v/>
      </c>
      <c r="D18">
        <f si="0" t="shared"/>
        <v>0</v>
      </c>
      <c r="F18" t="str">
        <f si="1" t="shared"/>
        <v>Ben Simmons</v>
      </c>
      <c r="G18">
        <f ref="G18" t="array">INDEX($D$2:$D$101,MATCH(SMALL(COUNTIF($D$2:$D$101,"&gt;"&amp;$D$2:$D$101),ROW(17:17)),COUNTIF($D$2:$D$101,"&gt;"&amp;$D$2:$D$101),0))</f>
        <v>0</v>
      </c>
      <c r="H18" t="str">
        <f si="2" t="shared"/>
        <v>0%</v>
      </c>
      <c r="I18">
        <f si="3" t="shared"/>
        <v>17</v>
      </c>
    </row>
    <row r="19" spans="1:9" x14ac:dyDescent="0.25">
      <c r="A19" t="str">
        <f>Sheet1!B19</f>
        <v xml:space="preserve"> </v>
      </c>
      <c r="B19" t="str">
        <f>IFERROR(VLOOKUP(A19,Sheet1!$R$2:$S$21,2,FALSE),"")</f>
        <v/>
      </c>
      <c r="C19" t="str">
        <f>IFERROR(VLOOKUP(A19,Sheet1!$B$2:$C$21,2,FALSE),"")</f>
        <v/>
      </c>
      <c r="D19">
        <f si="0" t="shared"/>
        <v>0</v>
      </c>
      <c r="F19" t="str">
        <f si="1" t="shared"/>
        <v>Ben Simmons</v>
      </c>
      <c r="G19">
        <f ref="G19" t="array">INDEX($D$2:$D$101,MATCH(SMALL(COUNTIF($D$2:$D$101,"&gt;"&amp;$D$2:$D$101),ROW(18:18)),COUNTIF($D$2:$D$101,"&gt;"&amp;$D$2:$D$101),0))</f>
        <v>0</v>
      </c>
      <c r="H19" t="str">
        <f si="2" t="shared"/>
        <v>0%</v>
      </c>
      <c r="I19">
        <f si="3" t="shared"/>
        <v>18</v>
      </c>
    </row>
    <row r="20" spans="1:9" x14ac:dyDescent="0.25">
      <c r="A20" t="str">
        <f>Sheet1!B20</f>
        <v xml:space="preserve"> </v>
      </c>
      <c r="B20" t="str">
        <f>IFERROR(VLOOKUP(A20,Sheet1!$R$2:$S$21,2,FALSE),"")</f>
        <v/>
      </c>
      <c r="C20" t="str">
        <f>IFERROR(VLOOKUP(A20,Sheet1!$B$2:$C$21,2,FALSE),"")</f>
        <v/>
      </c>
      <c r="D20">
        <f si="0" t="shared"/>
        <v>0</v>
      </c>
      <c r="F20" t="str">
        <f si="1" t="shared"/>
        <v>Ben Simmons</v>
      </c>
      <c r="G20">
        <f ref="G20" t="array">INDEX($D$2:$D$101,MATCH(SMALL(COUNTIF($D$2:$D$101,"&gt;"&amp;$D$2:$D$101),ROW(19:19)),COUNTIF($D$2:$D$101,"&gt;"&amp;$D$2:$D$101),0))</f>
        <v>0</v>
      </c>
      <c r="H20" t="str">
        <f si="2" t="shared"/>
        <v>0%</v>
      </c>
      <c r="I20">
        <f si="3" t="shared"/>
        <v>19</v>
      </c>
    </row>
    <row r="21" spans="1:9" x14ac:dyDescent="0.25">
      <c r="A21" t="str">
        <f>Sheet1!B21</f>
        <v xml:space="preserve"> </v>
      </c>
      <c r="B21" t="str">
        <f>IFERROR(VLOOKUP(A21,Sheet1!$R$2:$S$21,2,FALSE),"")</f>
        <v/>
      </c>
      <c r="C21" t="str">
        <f>IFERROR(VLOOKUP(A21,Sheet1!$B$2:$C$21,2,FALSE),"")</f>
        <v/>
      </c>
      <c r="D21">
        <f si="0" t="shared"/>
        <v>0</v>
      </c>
      <c r="F21" t="str">
        <f si="1" t="shared"/>
        <v>Ben Simmons</v>
      </c>
      <c r="G21">
        <f ref="G21" t="array">INDEX($D$2:$D$101,MATCH(SMALL(COUNTIF($D$2:$D$101,"&gt;"&amp;$D$2:$D$101),ROW(20:20)),COUNTIF($D$2:$D$101,"&gt;"&amp;$D$2:$D$101),0))</f>
        <v>0</v>
      </c>
      <c r="H21" t="str">
        <f si="2" t="shared"/>
        <v>0%</v>
      </c>
      <c r="I21">
        <f si="3" t="shared"/>
        <v>20</v>
      </c>
    </row>
    <row r="22" spans="1:9" x14ac:dyDescent="0.25">
      <c r="A22" t="str">
        <f>Sheet1!D2</f>
        <v>Devin Booker</v>
      </c>
      <c r="B22">
        <f>IFERROR(VLOOKUP(A22,Sheet1!$T$2:$U$21,2,FALSE),"")</f>
        <v>0.31582266666666664</v>
      </c>
      <c r="C22" t="str">
        <f>IFERROR(VLOOKUP(A22,Sheet1!$D$2:$E$21,2,FALSE),"")</f>
        <v/>
      </c>
      <c r="D22">
        <f>IFERROR(C22-B22,0)</f>
        <v>0</v>
      </c>
      <c r="F22" t="str">
        <f si="1" t="shared"/>
        <v>Ben Simmons</v>
      </c>
      <c r="G22">
        <f ref="G22" t="array">INDEX($D$2:$D$101,MATCH(SMALL(COUNTIF($D$2:$D$101,"&gt;"&amp;$D$2:$D$101),ROW(21:21)),COUNTIF($D$2:$D$101,"&gt;"&amp;$D$2:$D$101),0))</f>
        <v>0</v>
      </c>
      <c r="H22" t="str">
        <f si="2" t="shared"/>
        <v>0%</v>
      </c>
      <c r="I22">
        <f si="3" t="shared"/>
        <v>21</v>
      </c>
    </row>
    <row r="23" spans="1:9" x14ac:dyDescent="0.25">
      <c r="A23" t="str">
        <f>Sheet1!D3</f>
        <v>James Harden</v>
      </c>
      <c r="B23">
        <f>IFERROR(VLOOKUP(A23,Sheet1!$T$2:$U$21,2,FALSE),"")</f>
        <v>0.29506399999999999</v>
      </c>
      <c r="C23" t="str">
        <f>IFERROR(VLOOKUP(A23,Sheet1!$D$2:$E$21,2,FALSE),"")</f>
        <v/>
      </c>
      <c r="D23">
        <f ref="D23:D41" si="4" t="shared">IFERROR(C23-B23,0)</f>
        <v>0</v>
      </c>
      <c r="F23" t="str">
        <f si="1" t="shared"/>
        <v>Ben Simmons</v>
      </c>
      <c r="G23">
        <f ref="G23" t="array">INDEX($D$2:$D$101,MATCH(SMALL(COUNTIF($D$2:$D$101,"&gt;"&amp;$D$2:$D$101),ROW(22:22)),COUNTIF($D$2:$D$101,"&gt;"&amp;$D$2:$D$101),0))</f>
        <v>0</v>
      </c>
      <c r="H23" t="str">
        <f si="2" t="shared"/>
        <v>0%</v>
      </c>
      <c r="I23">
        <f si="3" t="shared"/>
        <v>22</v>
      </c>
    </row>
    <row r="24" spans="1:9" x14ac:dyDescent="0.25">
      <c r="A24" t="str">
        <f>Sheet1!D4</f>
        <v>Jimmy Butler</v>
      </c>
      <c r="B24">
        <f>IFERROR(VLOOKUP(A24,Sheet1!$T$2:$U$21,2,FALSE),"")</f>
        <v>0.26277333333333336</v>
      </c>
      <c r="C24" t="str">
        <f>IFERROR(VLOOKUP(A24,Sheet1!$D$2:$E$21,2,FALSE),"")</f>
        <v/>
      </c>
      <c r="D24">
        <f si="4" t="shared"/>
        <v>0</v>
      </c>
      <c r="F24" t="str">
        <f si="1" t="shared"/>
        <v>Ben Simmons</v>
      </c>
      <c r="G24">
        <f ref="G24" t="array">INDEX($D$2:$D$101,MATCH(SMALL(COUNTIF($D$2:$D$101,"&gt;"&amp;$D$2:$D$101),ROW(23:23)),COUNTIF($D$2:$D$101,"&gt;"&amp;$D$2:$D$101),0))</f>
        <v>0</v>
      </c>
      <c r="H24" t="str">
        <f si="2" t="shared"/>
        <v>0%</v>
      </c>
      <c r="I24">
        <f si="3" t="shared"/>
        <v>23</v>
      </c>
    </row>
    <row r="25" spans="1:9" x14ac:dyDescent="0.25">
      <c r="A25" t="str">
        <f>Sheet1!D5</f>
        <v>Monte Morris</v>
      </c>
      <c r="B25">
        <f>IFERROR(VLOOKUP(A25,Sheet1!$T$2:$U$21,2,FALSE),"")</f>
        <v>0.24011333333333335</v>
      </c>
      <c r="C25" t="str">
        <f>IFERROR(VLOOKUP(A25,Sheet1!$D$2:$E$21,2,FALSE),"")</f>
        <v/>
      </c>
      <c r="D25">
        <f si="4" t="shared"/>
        <v>0</v>
      </c>
      <c r="F25" t="str">
        <f si="1" t="shared"/>
        <v>Ben Simmons</v>
      </c>
      <c r="G25">
        <f ref="G25" t="array">INDEX($D$2:$D$101,MATCH(SMALL(COUNTIF($D$2:$D$101,"&gt;"&amp;$D$2:$D$101),ROW(24:24)),COUNTIF($D$2:$D$101,"&gt;"&amp;$D$2:$D$101),0))</f>
        <v>0</v>
      </c>
      <c r="H25" t="str">
        <f si="2" t="shared"/>
        <v>0%</v>
      </c>
      <c r="I25">
        <f si="3" t="shared"/>
        <v>24</v>
      </c>
    </row>
    <row r="26" spans="1:9" x14ac:dyDescent="0.25">
      <c r="A26" t="str">
        <f>Sheet1!D6</f>
        <v>Donovan Mitchell</v>
      </c>
      <c r="B26">
        <f>IFERROR(VLOOKUP(A26,Sheet1!$T$2:$U$21,2,FALSE),"")</f>
        <v>0.13585866666666666</v>
      </c>
      <c r="C26" t="str">
        <f>IFERROR(VLOOKUP(A26,Sheet1!$D$2:$E$21,2,FALSE),"")</f>
        <v/>
      </c>
      <c r="D26">
        <f si="4" t="shared"/>
        <v>0</v>
      </c>
      <c r="F26" t="str">
        <f si="1" t="shared"/>
        <v>Ben Simmons</v>
      </c>
      <c r="G26">
        <f ref="G26" t="array">INDEX($D$2:$D$101,MATCH(SMALL(COUNTIF($D$2:$D$101,"&gt;"&amp;$D$2:$D$101),ROW(25:25)),COUNTIF($D$2:$D$101,"&gt;"&amp;$D$2:$D$101),0))</f>
        <v>0</v>
      </c>
      <c r="H26" t="str">
        <f si="2" t="shared"/>
        <v>0%</v>
      </c>
      <c r="I26">
        <f si="3" t="shared"/>
        <v>25</v>
      </c>
    </row>
    <row r="27" spans="1:9" x14ac:dyDescent="0.25">
      <c r="A27" t="str">
        <f>Sheet1!D7</f>
        <v>Malik Beasley</v>
      </c>
      <c r="B27">
        <f>IFERROR(VLOOKUP(A27,Sheet1!$T$2:$U$21,2,FALSE),"")</f>
        <v>0.11522133333333333</v>
      </c>
      <c r="C27" t="str">
        <f>IFERROR(VLOOKUP(A27,Sheet1!$D$2:$E$21,2,FALSE),"")</f>
        <v/>
      </c>
      <c r="D27">
        <f si="4" t="shared"/>
        <v>0</v>
      </c>
      <c r="F27" t="str">
        <f si="1" t="shared"/>
        <v>Ben Simmons</v>
      </c>
      <c r="G27">
        <f ref="G27" t="array">INDEX($D$2:$D$101,MATCH(SMALL(COUNTIF($D$2:$D$101,"&gt;"&amp;$D$2:$D$101),ROW(26:26)),COUNTIF($D$2:$D$101,"&gt;"&amp;$D$2:$D$101),0))</f>
        <v>0</v>
      </c>
      <c r="H27" t="str">
        <f si="2" t="shared"/>
        <v>0%</v>
      </c>
      <c r="I27">
        <f si="3" t="shared"/>
        <v>26</v>
      </c>
    </row>
    <row r="28" spans="1:9" x14ac:dyDescent="0.25">
      <c r="A28" t="str">
        <f>Sheet1!D8</f>
        <v>Buddy Hield</v>
      </c>
      <c r="B28">
        <f>IFERROR(VLOOKUP(A28,Sheet1!$T$2:$U$21,2,FALSE),"")</f>
        <v>0.1142</v>
      </c>
      <c r="C28" t="str">
        <f>IFERROR(VLOOKUP(A28,Sheet1!$D$2:$E$21,2,FALSE),"")</f>
        <v/>
      </c>
      <c r="D28">
        <f si="4" t="shared"/>
        <v>0</v>
      </c>
      <c r="F28" t="str">
        <f si="1" t="shared"/>
        <v>Ben Simmons</v>
      </c>
      <c r="G28">
        <f ref="G28" t="array">INDEX($D$2:$D$101,MATCH(SMALL(COUNTIF($D$2:$D$101,"&gt;"&amp;$D$2:$D$101),ROW(27:27)),COUNTIF($D$2:$D$101,"&gt;"&amp;$D$2:$D$101),0))</f>
        <v>0</v>
      </c>
      <c r="H28" t="str">
        <f si="2" t="shared"/>
        <v>0%</v>
      </c>
      <c r="I28">
        <f si="3" t="shared"/>
        <v>27</v>
      </c>
    </row>
    <row r="29" spans="1:9" x14ac:dyDescent="0.25">
      <c r="A29" t="str">
        <f>Sheet1!D9</f>
        <v>Andrew Wiggins</v>
      </c>
      <c r="B29">
        <f>IFERROR(VLOOKUP(A29,Sheet1!$T$2:$U$21,2,FALSE),"")</f>
        <v>0.11087333333333334</v>
      </c>
      <c r="C29" t="str">
        <f>IFERROR(VLOOKUP(A29,Sheet1!$D$2:$E$21,2,FALSE),"")</f>
        <v/>
      </c>
      <c r="D29">
        <f si="4" t="shared"/>
        <v>0</v>
      </c>
      <c r="F29" t="str">
        <f si="1" t="shared"/>
        <v>Ben Simmons</v>
      </c>
      <c r="G29">
        <f ref="G29" t="array">INDEX($D$2:$D$101,MATCH(SMALL(COUNTIF($D$2:$D$101,"&gt;"&amp;$D$2:$D$101),ROW(28:28)),COUNTIF($D$2:$D$101,"&gt;"&amp;$D$2:$D$101),0))</f>
        <v>0</v>
      </c>
      <c r="H29" t="str">
        <f si="2" t="shared"/>
        <v>0%</v>
      </c>
      <c r="I29">
        <f si="3" t="shared"/>
        <v>28</v>
      </c>
    </row>
    <row r="30" spans="1:9" x14ac:dyDescent="0.25">
      <c r="A30" t="str">
        <f>Sheet1!D10</f>
        <v>Torrey Craig</v>
      </c>
      <c r="B30">
        <f>IFERROR(VLOOKUP(A30,Sheet1!$T$2:$U$21,2,FALSE),"")</f>
        <v>7.2020000000000001E-2</v>
      </c>
      <c r="C30" t="str">
        <f>IFERROR(VLOOKUP(A30,Sheet1!$D$2:$E$21,2,FALSE),"")</f>
        <v/>
      </c>
      <c r="D30">
        <f si="4" t="shared"/>
        <v>0</v>
      </c>
      <c r="F30" t="str">
        <f si="1" t="shared"/>
        <v>Ben Simmons</v>
      </c>
      <c r="G30">
        <f ref="G30" t="array">INDEX($D$2:$D$101,MATCH(SMALL(COUNTIF($D$2:$D$101,"&gt;"&amp;$D$2:$D$101),ROW(29:29)),COUNTIF($D$2:$D$101,"&gt;"&amp;$D$2:$D$101),0))</f>
        <v>0</v>
      </c>
      <c r="H30" t="str">
        <f si="2" t="shared"/>
        <v>0%</v>
      </c>
      <c r="I30">
        <f si="3" t="shared"/>
        <v>29</v>
      </c>
    </row>
    <row r="31" spans="1:9" x14ac:dyDescent="0.25">
      <c r="A31" t="str">
        <f>Sheet1!D11</f>
        <v>Eric Gordon</v>
      </c>
      <c r="B31">
        <f>IFERROR(VLOOKUP(A31,Sheet1!$T$2:$U$21,2,FALSE),"")</f>
        <v>5.9752E-2</v>
      </c>
      <c r="C31" t="str">
        <f>IFERROR(VLOOKUP(A31,Sheet1!$D$2:$E$21,2,FALSE),"")</f>
        <v/>
      </c>
      <c r="D31">
        <f si="4" t="shared"/>
        <v>0</v>
      </c>
      <c r="F31" t="str">
        <f si="1" t="shared"/>
        <v>Ben Simmons</v>
      </c>
      <c r="G31">
        <f ref="G31" t="array">INDEX($D$2:$D$101,MATCH(SMALL(COUNTIF($D$2:$D$101,"&gt;"&amp;$D$2:$D$101),ROW(30:30)),COUNTIF($D$2:$D$101,"&gt;"&amp;$D$2:$D$101),0))</f>
        <v>0</v>
      </c>
      <c r="H31" t="str">
        <f si="2" t="shared"/>
        <v>0%</v>
      </c>
      <c r="I31">
        <f si="3" t="shared"/>
        <v>30</v>
      </c>
    </row>
    <row r="32" spans="1:9" x14ac:dyDescent="0.25">
      <c r="A32" t="str">
        <f>Sheet1!D12</f>
        <v>Austin Rivers</v>
      </c>
      <c r="B32">
        <f>IFERROR(VLOOKUP(A32,Sheet1!$T$2:$U$21,2,FALSE),"")</f>
        <v>5.5744000000000002E-2</v>
      </c>
      <c r="C32" t="str">
        <f>IFERROR(VLOOKUP(A32,Sheet1!$D$2:$E$21,2,FALSE),"")</f>
        <v/>
      </c>
      <c r="D32">
        <f si="4" t="shared"/>
        <v>0</v>
      </c>
      <c r="F32" t="str">
        <f si="1" t="shared"/>
        <v>Ben Simmons</v>
      </c>
      <c r="G32">
        <f ref="G32" t="array">INDEX($D$2:$D$101,MATCH(SMALL(COUNTIF($D$2:$D$101,"&gt;"&amp;$D$2:$D$101),ROW(31:31)),COUNTIF($D$2:$D$101,"&gt;"&amp;$D$2:$D$101),0))</f>
        <v>0</v>
      </c>
      <c r="H32" t="str">
        <f si="2" t="shared"/>
        <v>0%</v>
      </c>
      <c r="I32">
        <f si="3" t="shared"/>
        <v>31</v>
      </c>
    </row>
    <row r="33" spans="1:9" x14ac:dyDescent="0.25">
      <c r="A33" t="str">
        <f>Sheet1!D13</f>
        <v>Bogdan Bogdanovic</v>
      </c>
      <c r="B33">
        <f>IFERROR(VLOOKUP(A33,Sheet1!$T$2:$U$21,2,FALSE),"")</f>
        <v>5.1367999999999997E-2</v>
      </c>
      <c r="C33" t="str">
        <f>IFERROR(VLOOKUP(A33,Sheet1!$D$2:$E$21,2,FALSE),"")</f>
        <v/>
      </c>
      <c r="D33">
        <f si="4" t="shared"/>
        <v>0</v>
      </c>
      <c r="F33" t="str">
        <f si="1" t="shared"/>
        <v>Ben Simmons</v>
      </c>
      <c r="G33">
        <f ref="G33" t="array">INDEX($D$2:$D$101,MATCH(SMALL(COUNTIF($D$2:$D$101,"&gt;"&amp;$D$2:$D$101),ROW(32:32)),COUNTIF($D$2:$D$101,"&gt;"&amp;$D$2:$D$101),0))</f>
        <v>0</v>
      </c>
      <c r="H33" t="str">
        <f si="2" t="shared"/>
        <v>0%</v>
      </c>
      <c r="I33">
        <f si="3" t="shared"/>
        <v>32</v>
      </c>
    </row>
    <row r="34" spans="1:9" x14ac:dyDescent="0.25">
      <c r="A34" t="str">
        <f>Sheet1!D14</f>
        <v>Josh Okogie</v>
      </c>
      <c r="B34">
        <f>IFERROR(VLOOKUP(A34,Sheet1!$T$2:$U$21,2,FALSE),"")</f>
        <v>4.3228000000000003E-2</v>
      </c>
      <c r="C34" t="str">
        <f>IFERROR(VLOOKUP(A34,Sheet1!$D$2:$E$21,2,FALSE),"")</f>
        <v/>
      </c>
      <c r="D34">
        <f si="4" t="shared"/>
        <v>0</v>
      </c>
      <c r="F34" t="str">
        <f si="1" t="shared"/>
        <v>Ben Simmons</v>
      </c>
      <c r="G34">
        <f ref="G34" t="array">INDEX($D$2:$D$101,MATCH(SMALL(COUNTIF($D$2:$D$101,"&gt;"&amp;$D$2:$D$101),ROW(33:33)),COUNTIF($D$2:$D$101,"&gt;"&amp;$D$2:$D$101),0))</f>
        <v>0</v>
      </c>
      <c r="H34" t="str">
        <f si="2" t="shared"/>
        <v>0%</v>
      </c>
      <c r="I34">
        <f si="3" t="shared"/>
        <v>33</v>
      </c>
    </row>
    <row r="35" spans="1:9" x14ac:dyDescent="0.25">
      <c r="A35" t="str">
        <f>Sheet1!D15</f>
        <v>Kevin Huerter</v>
      </c>
      <c r="B35">
        <f>IFERROR(VLOOKUP(A35,Sheet1!$T$2:$U$21,2,FALSE),"")</f>
        <v>3.6790666666666666E-2</v>
      </c>
      <c r="C35" t="str">
        <f>IFERROR(VLOOKUP(A35,Sheet1!$D$2:$E$21,2,FALSE),"")</f>
        <v/>
      </c>
      <c r="D35">
        <f si="4" t="shared"/>
        <v>0</v>
      </c>
      <c r="F35" t="str">
        <f si="1" t="shared"/>
        <v>Ben Simmons</v>
      </c>
      <c r="G35">
        <f ref="G35" t="array">INDEX($D$2:$D$101,MATCH(SMALL(COUNTIF($D$2:$D$101,"&gt;"&amp;$D$2:$D$101),ROW(34:34)),COUNTIF($D$2:$D$101,"&gt;"&amp;$D$2:$D$101),0))</f>
        <v>0</v>
      </c>
      <c r="H35" t="str">
        <f si="2" t="shared"/>
        <v>0%</v>
      </c>
      <c r="I35">
        <f si="3" t="shared"/>
        <v>34</v>
      </c>
    </row>
    <row r="36" spans="1:9" x14ac:dyDescent="0.25">
      <c r="A36" t="str">
        <f>Sheet1!D16</f>
        <v>Kyle Korver</v>
      </c>
      <c r="B36">
        <f>IFERROR(VLOOKUP(A36,Sheet1!$T$2:$U$21,2,FALSE),"")</f>
        <v>3.3081333333333331E-2</v>
      </c>
      <c r="C36" t="str">
        <f>IFERROR(VLOOKUP(A36,Sheet1!$D$2:$E$21,2,FALSE),"")</f>
        <v/>
      </c>
      <c r="D36">
        <f si="4" t="shared"/>
        <v>0</v>
      </c>
      <c r="F36" t="str">
        <f si="1" t="shared"/>
        <v>Ben Simmons</v>
      </c>
      <c r="G36">
        <f ref="G36" t="array">INDEX($D$2:$D$101,MATCH(SMALL(COUNTIF($D$2:$D$101,"&gt;"&amp;$D$2:$D$101),ROW(35:35)),COUNTIF($D$2:$D$101,"&gt;"&amp;$D$2:$D$101),0))</f>
        <v>0</v>
      </c>
      <c r="H36" t="str">
        <f si="2" t="shared"/>
        <v>0%</v>
      </c>
      <c r="I36">
        <f si="3" t="shared"/>
        <v>35</v>
      </c>
    </row>
    <row r="37" spans="1:9" x14ac:dyDescent="0.25">
      <c r="A37" t="str">
        <f>Sheet1!D17</f>
        <v>Jamal Crawford</v>
      </c>
      <c r="B37">
        <f>IFERROR(VLOOKUP(A37,Sheet1!$T$2:$U$21,2,FALSE),"")</f>
        <v>3.203333333333333E-2</v>
      </c>
      <c r="C37" t="str">
        <f>IFERROR(VLOOKUP(A37,Sheet1!$D$2:$E$21,2,FALSE),"")</f>
        <v/>
      </c>
      <c r="D37">
        <f si="4" t="shared"/>
        <v>0</v>
      </c>
      <c r="F37" t="str">
        <f si="1" t="shared"/>
        <v>Ben Simmons</v>
      </c>
      <c r="G37">
        <f ref="G37" t="array">INDEX($D$2:$D$101,MATCH(SMALL(COUNTIF($D$2:$D$101,"&gt;"&amp;$D$2:$D$101),ROW(36:36)),COUNTIF($D$2:$D$101,"&gt;"&amp;$D$2:$D$101),0))</f>
        <v>0</v>
      </c>
      <c r="H37" t="str">
        <f si="2" t="shared"/>
        <v>0%</v>
      </c>
      <c r="I37">
        <f si="3" t="shared"/>
        <v>36</v>
      </c>
    </row>
    <row r="38" spans="1:9" x14ac:dyDescent="0.25">
      <c r="A38" t="str">
        <f>Sheet1!D18</f>
        <v>Iman Shumpert</v>
      </c>
      <c r="B38">
        <f>IFERROR(VLOOKUP(A38,Sheet1!$T$2:$U$21,2,FALSE),"")</f>
        <v>9.9146666666666671E-3</v>
      </c>
      <c r="C38" t="str">
        <f>IFERROR(VLOOKUP(A38,Sheet1!$D$2:$E$21,2,FALSE),"")</f>
        <v/>
      </c>
      <c r="D38">
        <f si="4" t="shared"/>
        <v>0</v>
      </c>
      <c r="F38" t="str">
        <f si="1" t="shared"/>
        <v>Ben Simmons</v>
      </c>
      <c r="G38">
        <f ref="G38" t="array">INDEX($D$2:$D$101,MATCH(SMALL(COUNTIF($D$2:$D$101,"&gt;"&amp;$D$2:$D$101),ROW(37:37)),COUNTIF($D$2:$D$101,"&gt;"&amp;$D$2:$D$101),0))</f>
        <v>0</v>
      </c>
      <c r="H38" t="str">
        <f si="2" t="shared"/>
        <v>0%</v>
      </c>
      <c r="I38">
        <f si="3" t="shared"/>
        <v>37</v>
      </c>
    </row>
    <row r="39" spans="1:9" x14ac:dyDescent="0.25">
      <c r="A39" t="str">
        <f>Sheet1!D19</f>
        <v>Furkan Korkmaz</v>
      </c>
      <c r="B39">
        <f>IFERROR(VLOOKUP(A39,Sheet1!$T$2:$U$21,2,FALSE),"")</f>
        <v>8.9960000000000005E-3</v>
      </c>
      <c r="C39" t="str">
        <f>IFERROR(VLOOKUP(A39,Sheet1!$D$2:$E$21,2,FALSE),"")</f>
        <v/>
      </c>
      <c r="D39">
        <f si="4" t="shared"/>
        <v>0</v>
      </c>
      <c r="F39" t="str">
        <f si="1" t="shared"/>
        <v>Ben Simmons</v>
      </c>
      <c r="G39">
        <f ref="G39" t="array">INDEX($D$2:$D$101,MATCH(SMALL(COUNTIF($D$2:$D$101,"&gt;"&amp;$D$2:$D$101),ROW(38:38)),COUNTIF($D$2:$D$101,"&gt;"&amp;$D$2:$D$101),0))</f>
        <v>0</v>
      </c>
      <c r="H39" t="str">
        <f si="2" t="shared"/>
        <v>0%</v>
      </c>
      <c r="I39">
        <f si="3" t="shared"/>
        <v>38</v>
      </c>
    </row>
    <row r="40" spans="1:9" x14ac:dyDescent="0.25">
      <c r="A40" t="str">
        <f>Sheet1!D20</f>
        <v>Kent Bazemore</v>
      </c>
      <c r="B40">
        <f>IFERROR(VLOOKUP(A40,Sheet1!$T$2:$U$21,2,FALSE),"")</f>
        <v>6.8373333333333333E-3</v>
      </c>
      <c r="C40" t="str">
        <f>IFERROR(VLOOKUP(A40,Sheet1!$D$2:$E$21,2,FALSE),"")</f>
        <v/>
      </c>
      <c r="D40">
        <f si="4" t="shared"/>
        <v>0</v>
      </c>
      <c r="F40" t="str">
        <f si="1" t="shared"/>
        <v>Ben Simmons</v>
      </c>
      <c r="G40">
        <f ref="G40" t="array">INDEX($D$2:$D$101,MATCH(SMALL(COUNTIF($D$2:$D$101,"&gt;"&amp;$D$2:$D$101),ROW(39:39)),COUNTIF($D$2:$D$101,"&gt;"&amp;$D$2:$D$101),0))</f>
        <v>0</v>
      </c>
      <c r="H40" t="str">
        <f si="2" t="shared"/>
        <v>0%</v>
      </c>
      <c r="I40">
        <f si="3" t="shared"/>
        <v>39</v>
      </c>
    </row>
    <row r="41" spans="1:9" x14ac:dyDescent="0.25">
      <c r="A41" t="str">
        <f>Sheet1!D21</f>
        <v>Troy Daniels</v>
      </c>
      <c r="B41">
        <f>IFERROR(VLOOKUP(A41,Sheet1!$T$2:$U$21,2,FALSE),"")</f>
        <v>2.8933333333333334E-4</v>
      </c>
      <c r="C41" t="str">
        <f>IFERROR(VLOOKUP(A41,Sheet1!$D$2:$E$21,2,FALSE),"")</f>
        <v/>
      </c>
      <c r="D41">
        <f si="4" t="shared"/>
        <v>0</v>
      </c>
      <c r="F41" t="str">
        <f si="1" t="shared"/>
        <v>Ben Simmons</v>
      </c>
      <c r="G41">
        <f ref="G41" t="array">INDEX($D$2:$D$101,MATCH(SMALL(COUNTIF($D$2:$D$101,"&gt;"&amp;$D$2:$D$101),ROW(40:40)),COUNTIF($D$2:$D$101,"&gt;"&amp;$D$2:$D$101),0))</f>
        <v>0</v>
      </c>
      <c r="H41" t="str">
        <f si="2" t="shared"/>
        <v>0%</v>
      </c>
      <c r="I41">
        <f si="3" t="shared"/>
        <v>40</v>
      </c>
    </row>
    <row r="42" spans="1:9" x14ac:dyDescent="0.25">
      <c r="A42" t="str">
        <f>Sheet1!F2</f>
        <v>Kelly Oubre</v>
      </c>
      <c r="B42">
        <f>IFERROR(VLOOKUP(A42,Sheet1!$V$2:$W$21,2,FALSE),"")</f>
        <v>0.33271200000000001</v>
      </c>
      <c r="C42" t="str">
        <f>IFERROR(VLOOKUP(A42,Sheet1!$F$2:$G$21,2,FALSE),"")</f>
        <v/>
      </c>
      <c r="D42">
        <f>IFERROR(C42-B42,0)</f>
        <v>0</v>
      </c>
      <c r="F42" t="str">
        <f si="1" t="shared"/>
        <v>Ben Simmons</v>
      </c>
      <c r="G42">
        <f ref="G42" t="array">INDEX($D$2:$D$101,MATCH(SMALL(COUNTIF($D$2:$D$101,"&gt;"&amp;$D$2:$D$101),ROW(41:41)),COUNTIF($D$2:$D$101,"&gt;"&amp;$D$2:$D$101),0))</f>
        <v>0</v>
      </c>
      <c r="H42" t="str">
        <f si="2" t="shared"/>
        <v>0%</v>
      </c>
      <c r="I42">
        <f si="3" t="shared"/>
        <v>41</v>
      </c>
    </row>
    <row r="43" spans="1:9" x14ac:dyDescent="0.25">
      <c r="A43" t="str">
        <f>Sheet1!F3</f>
        <v>Will Barton</v>
      </c>
      <c r="B43">
        <f>IFERROR(VLOOKUP(A43,Sheet1!$V$2:$W$21,2,FALSE),"")</f>
        <v>0.23140133333333332</v>
      </c>
      <c r="C43" t="str">
        <f>IFERROR(VLOOKUP(A43,Sheet1!$F$2:$G$21,2,FALSE),"")</f>
        <v/>
      </c>
      <c r="D43">
        <f ref="D43:D61" si="5" t="shared">IFERROR(C43-B43,0)</f>
        <v>0</v>
      </c>
      <c r="F43" t="str">
        <f si="1" t="shared"/>
        <v>Ben Simmons</v>
      </c>
      <c r="G43">
        <f ref="G43" t="array">INDEX($D$2:$D$101,MATCH(SMALL(COUNTIF($D$2:$D$101,"&gt;"&amp;$D$2:$D$101),ROW(42:42)),COUNTIF($D$2:$D$101,"&gt;"&amp;$D$2:$D$101),0))</f>
        <v>0</v>
      </c>
      <c r="H43" t="str">
        <f si="2" t="shared"/>
        <v>0%</v>
      </c>
      <c r="I43">
        <f si="3" t="shared"/>
        <v>42</v>
      </c>
    </row>
    <row r="44" spans="1:9" x14ac:dyDescent="0.25">
      <c r="A44" t="str">
        <f>Sheet1!F4</f>
        <v>Corey Brewer</v>
      </c>
      <c r="B44">
        <f>IFERROR(VLOOKUP(A44,Sheet1!$V$2:$W$21,2,FALSE),"")</f>
        <v>0.19405866666666666</v>
      </c>
      <c r="C44" t="str">
        <f>IFERROR(VLOOKUP(A44,Sheet1!$F$2:$G$21,2,FALSE),"")</f>
        <v/>
      </c>
      <c r="D44">
        <f si="5" t="shared"/>
        <v>0</v>
      </c>
      <c r="F44" t="str">
        <f si="1" t="shared"/>
        <v>Ben Simmons</v>
      </c>
      <c r="G44">
        <f ref="G44" t="array">INDEX($D$2:$D$101,MATCH(SMALL(COUNTIF($D$2:$D$101,"&gt;"&amp;$D$2:$D$101),ROW(43:43)),COUNTIF($D$2:$D$101,"&gt;"&amp;$D$2:$D$101),0))</f>
        <v>0</v>
      </c>
      <c r="H44" t="str">
        <f si="2" t="shared"/>
        <v>0%</v>
      </c>
      <c r="I44">
        <f si="3" t="shared"/>
        <v>43</v>
      </c>
    </row>
    <row r="45" spans="1:9" x14ac:dyDescent="0.25">
      <c r="A45" t="str">
        <f>Sheet1!F5</f>
        <v>Mikal Bridges</v>
      </c>
      <c r="B45">
        <f>IFERROR(VLOOKUP(A45,Sheet1!$V$2:$W$21,2,FALSE),"")</f>
        <v>0.173008</v>
      </c>
      <c r="C45" t="str">
        <f>IFERROR(VLOOKUP(A45,Sheet1!$F$2:$G$21,2,FALSE),"")</f>
        <v/>
      </c>
      <c r="D45">
        <f si="5" t="shared"/>
        <v>0</v>
      </c>
      <c r="F45" t="str">
        <f si="1" t="shared"/>
        <v>Ben Simmons</v>
      </c>
      <c r="G45">
        <f ref="G45" t="array">INDEX($D$2:$D$101,MATCH(SMALL(COUNTIF($D$2:$D$101,"&gt;"&amp;$D$2:$D$101),ROW(44:44)),COUNTIF($D$2:$D$101,"&gt;"&amp;$D$2:$D$101),0))</f>
        <v>0</v>
      </c>
      <c r="H45" t="str">
        <f si="2" t="shared"/>
        <v>0%</v>
      </c>
      <c r="I45">
        <f si="3" t="shared"/>
        <v>44</v>
      </c>
    </row>
    <row r="46" spans="1:9" x14ac:dyDescent="0.25">
      <c r="A46" t="str">
        <f>Sheet1!F6</f>
        <v>Joe Ingles</v>
      </c>
      <c r="B46">
        <f>IFERROR(VLOOKUP(A46,Sheet1!$V$2:$W$21,2,FALSE),"")</f>
        <v>0.16260533333333332</v>
      </c>
      <c r="C46" t="str">
        <f>IFERROR(VLOOKUP(A46,Sheet1!$F$2:$G$21,2,FALSE),"")</f>
        <v/>
      </c>
      <c r="D46">
        <f si="5" t="shared"/>
        <v>0</v>
      </c>
      <c r="F46" t="str">
        <f si="1" t="shared"/>
        <v>Ben Simmons</v>
      </c>
      <c r="G46">
        <f ref="G46" t="array">INDEX($D$2:$D$101,MATCH(SMALL(COUNTIF($D$2:$D$101,"&gt;"&amp;$D$2:$D$101),ROW(45:45)),COUNTIF($D$2:$D$101,"&gt;"&amp;$D$2:$D$101),0))</f>
        <v>0</v>
      </c>
      <c r="H46" t="str">
        <f si="2" t="shared"/>
        <v>0%</v>
      </c>
      <c r="I46">
        <f si="3" t="shared"/>
        <v>45</v>
      </c>
    </row>
    <row r="47" spans="1:9" x14ac:dyDescent="0.25">
      <c r="A47" t="str">
        <f>Sheet1!F7</f>
        <v>Jae Crowder</v>
      </c>
      <c r="B47">
        <f>IFERROR(VLOOKUP(A47,Sheet1!$V$2:$W$21,2,FALSE),"")</f>
        <v>0.15868533333333334</v>
      </c>
      <c r="C47" t="str">
        <f>IFERROR(VLOOKUP(A47,Sheet1!$F$2:$G$21,2,FALSE),"")</f>
        <v/>
      </c>
      <c r="D47">
        <f si="5" t="shared"/>
        <v>0</v>
      </c>
      <c r="F47" t="str">
        <f si="1" t="shared"/>
        <v>Ben Simmons</v>
      </c>
      <c r="G47">
        <f ref="G47" t="array">INDEX($D$2:$D$101,MATCH(SMALL(COUNTIF($D$2:$D$101,"&gt;"&amp;$D$2:$D$101),ROW(46:46)),COUNTIF($D$2:$D$101,"&gt;"&amp;$D$2:$D$101),0))</f>
        <v>0</v>
      </c>
      <c r="H47" t="str">
        <f si="2" t="shared"/>
        <v>0%</v>
      </c>
      <c r="I47">
        <f si="3" t="shared"/>
        <v>46</v>
      </c>
    </row>
    <row r="48" spans="1:9" x14ac:dyDescent="0.25">
      <c r="A48" t="str">
        <f>Sheet1!F8</f>
        <v>Taurean Prince</v>
      </c>
      <c r="B48">
        <f>IFERROR(VLOOKUP(A48,Sheet1!$V$2:$W$21,2,FALSE),"")</f>
        <v>0.14832133333333333</v>
      </c>
      <c r="C48" t="str">
        <f>IFERROR(VLOOKUP(A48,Sheet1!$F$2:$G$21,2,FALSE),"")</f>
        <v/>
      </c>
      <c r="D48">
        <f si="5" t="shared"/>
        <v>0</v>
      </c>
      <c r="F48" t="str">
        <f si="1" t="shared"/>
        <v>Ben Simmons</v>
      </c>
      <c r="G48">
        <f ref="G48" t="array">INDEX($D$2:$D$101,MATCH(SMALL(COUNTIF($D$2:$D$101,"&gt;"&amp;$D$2:$D$101),ROW(47:47)),COUNTIF($D$2:$D$101,"&gt;"&amp;$D$2:$D$101),0))</f>
        <v>0</v>
      </c>
      <c r="H48" t="str">
        <f si="2" t="shared"/>
        <v>0%</v>
      </c>
      <c r="I48">
        <f si="3" t="shared"/>
        <v>47</v>
      </c>
    </row>
    <row r="49" spans="1:9" x14ac:dyDescent="0.25">
      <c r="A49" t="str">
        <f>Sheet1!F9</f>
        <v>DeAndre' Bembry</v>
      </c>
      <c r="B49">
        <f>IFERROR(VLOOKUP(A49,Sheet1!$V$2:$W$21,2,FALSE),"")</f>
        <v>0.12163599999999999</v>
      </c>
      <c r="C49" t="str">
        <f>IFERROR(VLOOKUP(A49,Sheet1!$F$2:$G$21,2,FALSE),"")</f>
        <v/>
      </c>
      <c r="D49">
        <f si="5" t="shared"/>
        <v>0</v>
      </c>
      <c r="F49" t="str">
        <f si="1" t="shared"/>
        <v>Ben Simmons</v>
      </c>
      <c r="G49">
        <f ref="G49" t="array">INDEX($D$2:$D$101,MATCH(SMALL(COUNTIF($D$2:$D$101,"&gt;"&amp;$D$2:$D$101),ROW(48:48)),COUNTIF($D$2:$D$101,"&gt;"&amp;$D$2:$D$101),0))</f>
        <v>0</v>
      </c>
      <c r="H49" t="str">
        <f si="2" t="shared"/>
        <v>0%</v>
      </c>
      <c r="I49">
        <f si="3" t="shared"/>
        <v>48</v>
      </c>
    </row>
    <row r="50" spans="1:9" x14ac:dyDescent="0.25">
      <c r="A50" t="str">
        <f>Sheet1!F10</f>
        <v>Gerald Green</v>
      </c>
      <c r="B50">
        <f>IFERROR(VLOOKUP(A50,Sheet1!$V$2:$W$21,2,FALSE),"")</f>
        <v>0.11890000000000001</v>
      </c>
      <c r="C50" t="str">
        <f>IFERROR(VLOOKUP(A50,Sheet1!$F$2:$G$21,2,FALSE),"")</f>
        <v/>
      </c>
      <c r="D50">
        <f si="5" t="shared"/>
        <v>0</v>
      </c>
      <c r="F50" t="str">
        <f si="1" t="shared"/>
        <v>Ben Simmons</v>
      </c>
      <c r="G50">
        <f ref="G50" t="array">INDEX($D$2:$D$101,MATCH(SMALL(COUNTIF($D$2:$D$101,"&gt;"&amp;$D$2:$D$101),ROW(49:49)),COUNTIF($D$2:$D$101,"&gt;"&amp;$D$2:$D$101),0))</f>
        <v>0</v>
      </c>
      <c r="H50" t="str">
        <f si="2" t="shared"/>
        <v>0%</v>
      </c>
      <c r="I50">
        <f si="3" t="shared"/>
        <v>49</v>
      </c>
    </row>
    <row r="51" spans="1:9" x14ac:dyDescent="0.25">
      <c r="A51" t="str">
        <f>Sheet1!F11</f>
        <v>Royce O'Neale</v>
      </c>
      <c r="B51">
        <f>IFERROR(VLOOKUP(A51,Sheet1!$V$2:$W$21,2,FALSE),"")</f>
        <v>0.10747466666666666</v>
      </c>
      <c r="C51" t="str">
        <f>IFERROR(VLOOKUP(A51,Sheet1!$F$2:$G$21,2,FALSE),"")</f>
        <v/>
      </c>
      <c r="D51">
        <f si="5" t="shared"/>
        <v>0</v>
      </c>
      <c r="F51" t="str">
        <f si="1" t="shared"/>
        <v>Ben Simmons</v>
      </c>
      <c r="G51">
        <f ref="G51" t="array">INDEX($D$2:$D$101,MATCH(SMALL(COUNTIF($D$2:$D$101,"&gt;"&amp;$D$2:$D$101),ROW(50:50)),COUNTIF($D$2:$D$101,"&gt;"&amp;$D$2:$D$101),0))</f>
        <v>0</v>
      </c>
      <c r="H51" t="str">
        <f si="2" t="shared"/>
        <v>0%</v>
      </c>
      <c r="I51">
        <f si="3" t="shared"/>
        <v>50</v>
      </c>
    </row>
    <row r="52" spans="1:9" x14ac:dyDescent="0.25">
      <c r="A52" t="str">
        <f>Sheet1!F12</f>
        <v>Luol Deng</v>
      </c>
      <c r="B52">
        <f>IFERROR(VLOOKUP(A52,Sheet1!$V$2:$W$21,2,FALSE),"")</f>
        <v>9.6224000000000004E-2</v>
      </c>
      <c r="C52" t="str">
        <f>IFERROR(VLOOKUP(A52,Sheet1!$F$2:$G$21,2,FALSE),"")</f>
        <v/>
      </c>
      <c r="D52">
        <f si="5" t="shared"/>
        <v>0</v>
      </c>
      <c r="F52" t="str">
        <f si="1" t="shared"/>
        <v>Ben Simmons</v>
      </c>
      <c r="G52">
        <f ref="G52" t="array">INDEX($D$2:$D$101,MATCH(SMALL(COUNTIF($D$2:$D$101,"&gt;"&amp;$D$2:$D$101),ROW(51:51)),COUNTIF($D$2:$D$101,"&gt;"&amp;$D$2:$D$101),0))</f>
        <v>0</v>
      </c>
      <c r="H52" t="str">
        <f si="2" t="shared"/>
        <v>0%</v>
      </c>
      <c r="I52">
        <f si="3" t="shared"/>
        <v>51</v>
      </c>
    </row>
    <row r="53" spans="1:9" x14ac:dyDescent="0.25">
      <c r="A53" t="str">
        <f>Sheet1!F13</f>
        <v>James Ennis</v>
      </c>
      <c r="B53">
        <f>IFERROR(VLOOKUP(A53,Sheet1!$V$2:$W$21,2,FALSE),"")</f>
        <v>7.6480000000000006E-2</v>
      </c>
      <c r="C53" t="str">
        <f>IFERROR(VLOOKUP(A53,Sheet1!$F$2:$G$21,2,FALSE),"")</f>
        <v/>
      </c>
      <c r="D53">
        <f si="5" t="shared"/>
        <v>0</v>
      </c>
      <c r="F53" t="str">
        <f si="1" t="shared"/>
        <v>Ben Simmons</v>
      </c>
      <c r="G53">
        <f ref="G53" t="array">INDEX($D$2:$D$101,MATCH(SMALL(COUNTIF($D$2:$D$101,"&gt;"&amp;$D$2:$D$101),ROW(52:52)),COUNTIF($D$2:$D$101,"&gt;"&amp;$D$2:$D$101),0))</f>
        <v>0</v>
      </c>
      <c r="H53" t="str">
        <f si="2" t="shared"/>
        <v>0%</v>
      </c>
      <c r="I53">
        <f si="3" t="shared"/>
        <v>52</v>
      </c>
    </row>
    <row r="54" spans="1:9" x14ac:dyDescent="0.25">
      <c r="A54" t="str">
        <f>Sheet1!F14</f>
        <v>Justin Jackson</v>
      </c>
      <c r="B54">
        <f>IFERROR(VLOOKUP(A54,Sheet1!$V$2:$W$21,2,FALSE),"")</f>
        <v>4.2167999999999997E-2</v>
      </c>
      <c r="C54" t="str">
        <f>IFERROR(VLOOKUP(A54,Sheet1!$F$2:$G$21,2,FALSE),"")</f>
        <v/>
      </c>
      <c r="D54">
        <f si="5" t="shared"/>
        <v>0</v>
      </c>
      <c r="F54" t="str">
        <f si="1" t="shared"/>
        <v>Ben Simmons</v>
      </c>
      <c r="G54">
        <f ref="G54" t="array">INDEX($D$2:$D$101,MATCH(SMALL(COUNTIF($D$2:$D$101,"&gt;"&amp;$D$2:$D$101),ROW(53:53)),COUNTIF($D$2:$D$101,"&gt;"&amp;$D$2:$D$101),0))</f>
        <v>0</v>
      </c>
      <c r="H54" t="str">
        <f si="2" t="shared"/>
        <v>0%</v>
      </c>
      <c r="I54">
        <f si="3" t="shared"/>
        <v>53</v>
      </c>
    </row>
    <row r="55" spans="1:9" x14ac:dyDescent="0.25">
      <c r="A55" t="str">
        <f>Sheet1!F15</f>
        <v>Nemanja Bjelica</v>
      </c>
      <c r="B55">
        <f>IFERROR(VLOOKUP(A55,Sheet1!$V$2:$W$21,2,FALSE),"")</f>
        <v>3.6243999999999998E-2</v>
      </c>
      <c r="C55" t="str">
        <f>IFERROR(VLOOKUP(A55,Sheet1!$F$2:$G$21,2,FALSE),"")</f>
        <v/>
      </c>
      <c r="D55">
        <f si="5" t="shared"/>
        <v>0</v>
      </c>
      <c r="F55" t="str">
        <f si="1" t="shared"/>
        <v>Ben Simmons</v>
      </c>
      <c r="G55">
        <f ref="G55" t="array">INDEX($D$2:$D$101,MATCH(SMALL(COUNTIF($D$2:$D$101,"&gt;"&amp;$D$2:$D$101),ROW(54:54)),COUNTIF($D$2:$D$101,"&gt;"&amp;$D$2:$D$101),0))</f>
        <v>0</v>
      </c>
      <c r="H55" t="str">
        <f si="2" t="shared"/>
        <v>0%</v>
      </c>
      <c r="I55">
        <f si="3" t="shared"/>
        <v>54</v>
      </c>
    </row>
    <row r="56" spans="1:9" x14ac:dyDescent="0.25">
      <c r="A56" t="str">
        <f>Sheet1!F16</f>
        <v>Juan Hernangomez</v>
      </c>
      <c r="B56">
        <f>IFERROR(VLOOKUP(A56,Sheet1!$V$2:$W$21,2,FALSE),"")</f>
        <v>8.1333333333333336E-5</v>
      </c>
      <c r="C56" t="str">
        <f>IFERROR(VLOOKUP(A56,Sheet1!$F$2:$G$21,2,FALSE),"")</f>
        <v/>
      </c>
      <c r="D56">
        <f si="5" t="shared"/>
        <v>0</v>
      </c>
      <c r="F56" t="str">
        <f si="1" t="shared"/>
        <v>Ben Simmons</v>
      </c>
      <c r="G56">
        <f ref="G56" t="array">INDEX($D$2:$D$101,MATCH(SMALL(COUNTIF($D$2:$D$101,"&gt;"&amp;$D$2:$D$101),ROW(55:55)),COUNTIF($D$2:$D$101,"&gt;"&amp;$D$2:$D$101),0))</f>
        <v>0</v>
      </c>
      <c r="H56" t="str">
        <f si="2" t="shared"/>
        <v>0%</v>
      </c>
      <c r="I56">
        <f si="3" t="shared"/>
        <v>55</v>
      </c>
    </row>
    <row r="57" spans="1:9" x14ac:dyDescent="0.25">
      <c r="A57" t="str">
        <f>Sheet1!F17</f>
        <v xml:space="preserve"> </v>
      </c>
      <c r="B57" t="str">
        <f>IFERROR(VLOOKUP(A57,Sheet1!$V$2:$W$21,2,FALSE),"")</f>
        <v/>
      </c>
      <c r="C57" t="str">
        <f>IFERROR(VLOOKUP(A57,Sheet1!$F$2:$G$21,2,FALSE),"")</f>
        <v/>
      </c>
      <c r="D57">
        <f si="5" t="shared"/>
        <v>0</v>
      </c>
      <c r="F57" t="str">
        <f si="1" t="shared"/>
        <v>Ben Simmons</v>
      </c>
      <c r="G57">
        <f ref="G57" t="array">INDEX($D$2:$D$101,MATCH(SMALL(COUNTIF($D$2:$D$101,"&gt;"&amp;$D$2:$D$101),ROW(56:56)),COUNTIF($D$2:$D$101,"&gt;"&amp;$D$2:$D$101),0))</f>
        <v>0</v>
      </c>
      <c r="H57" t="str">
        <f si="2" t="shared"/>
        <v>0%</v>
      </c>
      <c r="I57">
        <f si="3" t="shared"/>
        <v>56</v>
      </c>
    </row>
    <row r="58" spans="1:9" x14ac:dyDescent="0.25">
      <c r="A58" t="str">
        <f>Sheet1!F18</f>
        <v xml:space="preserve"> </v>
      </c>
      <c r="B58" t="str">
        <f>IFERROR(VLOOKUP(A58,Sheet1!$V$2:$W$21,2,FALSE),"")</f>
        <v/>
      </c>
      <c r="C58" t="str">
        <f>IFERROR(VLOOKUP(A58,Sheet1!$F$2:$G$21,2,FALSE),"")</f>
        <v/>
      </c>
      <c r="D58">
        <f si="5" t="shared"/>
        <v>0</v>
      </c>
      <c r="F58" t="str">
        <f si="1" t="shared"/>
        <v>Ben Simmons</v>
      </c>
      <c r="G58">
        <f ref="G58" t="array">INDEX($D$2:$D$101,MATCH(SMALL(COUNTIF($D$2:$D$101,"&gt;"&amp;$D$2:$D$101),ROW(57:57)),COUNTIF($D$2:$D$101,"&gt;"&amp;$D$2:$D$101),0))</f>
        <v>0</v>
      </c>
      <c r="H58" t="str">
        <f si="2" t="shared"/>
        <v>0%</v>
      </c>
      <c r="I58">
        <f si="3" t="shared"/>
        <v>57</v>
      </c>
    </row>
    <row r="59" spans="1:9" x14ac:dyDescent="0.25">
      <c r="A59" t="str">
        <f>Sheet1!F19</f>
        <v xml:space="preserve"> </v>
      </c>
      <c r="B59" t="str">
        <f>IFERROR(VLOOKUP(A59,Sheet1!$V$2:$W$21,2,FALSE),"")</f>
        <v/>
      </c>
      <c r="C59" t="str">
        <f>IFERROR(VLOOKUP(A59,Sheet1!$F$2:$G$21,2,FALSE),"")</f>
        <v/>
      </c>
      <c r="D59">
        <f si="5" t="shared"/>
        <v>0</v>
      </c>
      <c r="F59" t="str">
        <f si="1" t="shared"/>
        <v>Ben Simmons</v>
      </c>
      <c r="G59">
        <f ref="G59" t="array">INDEX($D$2:$D$101,MATCH(SMALL(COUNTIF($D$2:$D$101,"&gt;"&amp;$D$2:$D$101),ROW(58:58)),COUNTIF($D$2:$D$101,"&gt;"&amp;$D$2:$D$101),0))</f>
        <v>0</v>
      </c>
      <c r="H59" t="str">
        <f si="2" t="shared"/>
        <v>0%</v>
      </c>
      <c r="I59">
        <f si="3" t="shared"/>
        <v>58</v>
      </c>
    </row>
    <row r="60" spans="1:9" x14ac:dyDescent="0.25">
      <c r="A60" t="str">
        <f>Sheet1!F20</f>
        <v xml:space="preserve"> </v>
      </c>
      <c r="B60" t="str">
        <f>IFERROR(VLOOKUP(A60,Sheet1!$V$2:$W$21,2,FALSE),"")</f>
        <v/>
      </c>
      <c r="C60" t="str">
        <f>IFERROR(VLOOKUP(A60,Sheet1!$F$2:$G$21,2,FALSE),"")</f>
        <v/>
      </c>
      <c r="D60">
        <f si="5" t="shared"/>
        <v>0</v>
      </c>
      <c r="F60" t="str">
        <f si="1" t="shared"/>
        <v>Ben Simmons</v>
      </c>
      <c r="G60">
        <f ref="G60" t="array">INDEX($D$2:$D$101,MATCH(SMALL(COUNTIF($D$2:$D$101,"&gt;"&amp;$D$2:$D$101),ROW(59:59)),COUNTIF($D$2:$D$101,"&gt;"&amp;$D$2:$D$101),0))</f>
        <v>0</v>
      </c>
      <c r="H60" t="str">
        <f si="2" t="shared"/>
        <v>0%</v>
      </c>
      <c r="I60">
        <f si="3" t="shared"/>
        <v>59</v>
      </c>
    </row>
    <row r="61" spans="1:9" x14ac:dyDescent="0.25">
      <c r="A61" t="str">
        <f>Sheet1!F21</f>
        <v xml:space="preserve"> </v>
      </c>
      <c r="B61" t="str">
        <f>IFERROR(VLOOKUP(A61,Sheet1!$V$2:$W$21,2,FALSE),"")</f>
        <v/>
      </c>
      <c r="C61" t="str">
        <f>IFERROR(VLOOKUP(A61,Sheet1!$F$2:$G$21,2,FALSE),"")</f>
        <v/>
      </c>
      <c r="D61">
        <f si="5" t="shared"/>
        <v>0</v>
      </c>
      <c r="F61" t="str">
        <f si="1" t="shared"/>
        <v>Ben Simmons</v>
      </c>
      <c r="G61">
        <f ref="G61" t="array">INDEX($D$2:$D$101,MATCH(SMALL(COUNTIF($D$2:$D$101,"&gt;"&amp;$D$2:$D$101),ROW(60:60)),COUNTIF($D$2:$D$101,"&gt;"&amp;$D$2:$D$101),0))</f>
        <v>0</v>
      </c>
      <c r="H61" t="str">
        <f si="2" t="shared"/>
        <v>0%</v>
      </c>
      <c r="I61">
        <f si="3" t="shared"/>
        <v>60</v>
      </c>
    </row>
    <row r="62" spans="1:9" x14ac:dyDescent="0.25">
      <c r="A62" t="str">
        <f>Sheet1!H2</f>
        <v>Kenneth Faried</v>
      </c>
      <c r="B62">
        <f>IFERROR(VLOOKUP(A62,Sheet1!$X$2:$Y$21,2,FALSE),"")</f>
        <v>0.28850666666666669</v>
      </c>
      <c r="C62" t="str">
        <f>IFERROR(VLOOKUP(A62,Sheet1!$H$2:$I$21,2,FALSE),"")</f>
        <v/>
      </c>
      <c r="D62">
        <f>IFERROR(C62-B62,0)</f>
        <v>0</v>
      </c>
      <c r="F62" t="str">
        <f si="1" t="shared"/>
        <v>Ben Simmons</v>
      </c>
      <c r="G62">
        <f ref="G62" t="array">INDEX($D$2:$D$101,MATCH(SMALL(COUNTIF($D$2:$D$101,"&gt;"&amp;$D$2:$D$101),ROW(61:61)),COUNTIF($D$2:$D$101,"&gt;"&amp;$D$2:$D$101),0))</f>
        <v>0</v>
      </c>
      <c r="H62" t="str">
        <f si="2" t="shared"/>
        <v>0%</v>
      </c>
      <c r="I62">
        <f si="3" t="shared"/>
        <v>61</v>
      </c>
    </row>
    <row r="63" spans="1:9" x14ac:dyDescent="0.25">
      <c r="A63" t="str">
        <f>Sheet1!H3</f>
        <v>Josh Jackson</v>
      </c>
      <c r="B63">
        <f>IFERROR(VLOOKUP(A63,Sheet1!$X$2:$Y$21,2,FALSE),"")</f>
        <v>0.28135599999999999</v>
      </c>
      <c r="C63" t="str">
        <f>IFERROR(VLOOKUP(A63,Sheet1!$H$2:$I$21,2,FALSE),"")</f>
        <v/>
      </c>
      <c r="D63">
        <f ref="D63:D81" si="6" t="shared">IFERROR(C63-B63,0)</f>
        <v>0</v>
      </c>
      <c r="F63" t="str">
        <f si="1" t="shared"/>
        <v>Ben Simmons</v>
      </c>
      <c r="G63">
        <f ref="G63" t="array">INDEX($D$2:$D$101,MATCH(SMALL(COUNTIF($D$2:$D$101,"&gt;"&amp;$D$2:$D$101),ROW(62:62)),COUNTIF($D$2:$D$101,"&gt;"&amp;$D$2:$D$101),0))</f>
        <v>0</v>
      </c>
      <c r="H63" t="str">
        <f si="2" t="shared"/>
        <v>0%</v>
      </c>
      <c r="I63">
        <f si="3" t="shared"/>
        <v>62</v>
      </c>
    </row>
    <row r="64" spans="1:9" x14ac:dyDescent="0.25">
      <c r="A64" t="str">
        <f>Sheet1!H4</f>
        <v>Paul Millsap</v>
      </c>
      <c r="B64">
        <f>IFERROR(VLOOKUP(A64,Sheet1!$X$2:$Y$21,2,FALSE),"")</f>
        <v>0.26202933333333334</v>
      </c>
      <c r="C64" t="str">
        <f>IFERROR(VLOOKUP(A64,Sheet1!$H$2:$I$21,2,FALSE),"")</f>
        <v/>
      </c>
      <c r="D64">
        <f si="6" t="shared"/>
        <v>0</v>
      </c>
      <c r="F64" t="str">
        <f si="1" t="shared"/>
        <v>Ben Simmons</v>
      </c>
      <c r="G64">
        <f ref="G64" t="array">INDEX($D$2:$D$101,MATCH(SMALL(COUNTIF($D$2:$D$101,"&gt;"&amp;$D$2:$D$101),ROW(63:63)),COUNTIF($D$2:$D$101,"&gt;"&amp;$D$2:$D$101),0))</f>
        <v>0</v>
      </c>
      <c r="H64" t="str">
        <f si="2" t="shared"/>
        <v>0%</v>
      </c>
      <c r="I64">
        <f si="3" t="shared"/>
        <v>63</v>
      </c>
    </row>
    <row r="65" spans="1:9" x14ac:dyDescent="0.25">
      <c r="A65" t="str">
        <f>Sheet1!H5</f>
        <v>John Collins</v>
      </c>
      <c r="B65">
        <f>IFERROR(VLOOKUP(A65,Sheet1!$X$2:$Y$21,2,FALSE),"")</f>
        <v>0.25487333333333334</v>
      </c>
      <c r="C65" t="str">
        <f>IFERROR(VLOOKUP(A65,Sheet1!$H$2:$I$21,2,FALSE),"")</f>
        <v/>
      </c>
      <c r="D65">
        <f si="6" t="shared"/>
        <v>0</v>
      </c>
      <c r="F65" t="str">
        <f si="1" t="shared"/>
        <v>Ben Simmons</v>
      </c>
      <c r="G65">
        <f ref="G65" t="array">INDEX($D$2:$D$101,MATCH(SMALL(COUNTIF($D$2:$D$101,"&gt;"&amp;$D$2:$D$101),ROW(64:64)),COUNTIF($D$2:$D$101,"&gt;"&amp;$D$2:$D$101),0))</f>
        <v>0</v>
      </c>
      <c r="H65" t="str">
        <f si="2" t="shared"/>
        <v>0%</v>
      </c>
      <c r="I65">
        <f si="3" t="shared"/>
        <v>64</v>
      </c>
    </row>
    <row r="66" spans="1:9" x14ac:dyDescent="0.25">
      <c r="A66" t="str">
        <f>Sheet1!H6</f>
        <v>Marvin Bagley</v>
      </c>
      <c r="B66">
        <f>IFERROR(VLOOKUP(A66,Sheet1!$X$2:$Y$21,2,FALSE),"")</f>
        <v>0.19767199999999999</v>
      </c>
      <c r="C66" t="str">
        <f>IFERROR(VLOOKUP(A66,Sheet1!$H$2:$I$21,2,FALSE),"")</f>
        <v/>
      </c>
      <c r="D66">
        <f si="6" t="shared"/>
        <v>0</v>
      </c>
      <c r="F66" t="str">
        <f si="1" t="shared"/>
        <v>Ben Simmons</v>
      </c>
      <c r="G66">
        <f ref="G66" t="array">INDEX($D$2:$D$101,MATCH(SMALL(COUNTIF($D$2:$D$101,"&gt;"&amp;$D$2:$D$101),ROW(65:65)),COUNTIF($D$2:$D$101,"&gt;"&amp;$D$2:$D$101),0))</f>
        <v>0</v>
      </c>
      <c r="H66" t="str">
        <f si="2" t="shared"/>
        <v>0%</v>
      </c>
      <c r="I66">
        <f si="3" t="shared"/>
        <v>65</v>
      </c>
    </row>
    <row r="67" spans="1:9" x14ac:dyDescent="0.25">
      <c r="A67" t="str">
        <f>Sheet1!H7</f>
        <v>Derrick Favors</v>
      </c>
      <c r="B67">
        <f>IFERROR(VLOOKUP(A67,Sheet1!$X$2:$Y$21,2,FALSE),"")</f>
        <v>0.12895733333333334</v>
      </c>
      <c r="C67" t="str">
        <f>IFERROR(VLOOKUP(A67,Sheet1!$H$2:$I$21,2,FALSE),"")</f>
        <v/>
      </c>
      <c r="D67">
        <f si="6" t="shared"/>
        <v>0</v>
      </c>
      <c r="F67" t="str">
        <f ref="F67:F101" si="7" t="shared">INDEX($A:$A,MATCH(G67,$D:$D,0))</f>
        <v>Ben Simmons</v>
      </c>
      <c r="G67">
        <f ref="G67" t="array">INDEX($D$2:$D$101,MATCH(SMALL(COUNTIF($D$2:$D$101,"&gt;"&amp;$D$2:$D$101),ROW(66:66)),COUNTIF($D$2:$D$101,"&gt;"&amp;$D$2:$D$101),0))</f>
        <v>0</v>
      </c>
      <c r="H67" t="str">
        <f ref="H67:H101" si="8" t="shared">ROUND(G67*100,0)&amp;"%"</f>
        <v>0%</v>
      </c>
      <c r="I67">
        <f si="3" t="shared"/>
        <v>66</v>
      </c>
    </row>
    <row r="68" spans="1:9" x14ac:dyDescent="0.25">
      <c r="A68" t="str">
        <f>Sheet1!H8</f>
        <v>Taj Gibson</v>
      </c>
      <c r="B68">
        <f>IFERROR(VLOOKUP(A68,Sheet1!$X$2:$Y$21,2,FALSE),"")</f>
        <v>0.11479200000000001</v>
      </c>
      <c r="C68" t="str">
        <f>IFERROR(VLOOKUP(A68,Sheet1!$H$2:$I$21,2,FALSE),"")</f>
        <v/>
      </c>
      <c r="D68">
        <f si="6" t="shared"/>
        <v>0</v>
      </c>
      <c r="F68" t="str">
        <f si="7" t="shared"/>
        <v>Ben Simmons</v>
      </c>
      <c r="G68">
        <f ref="G68" t="array">INDEX($D$2:$D$101,MATCH(SMALL(COUNTIF($D$2:$D$101,"&gt;"&amp;$D$2:$D$101),ROW(67:67)),COUNTIF($D$2:$D$101,"&gt;"&amp;$D$2:$D$101),0))</f>
        <v>0</v>
      </c>
      <c r="H68" t="str">
        <f si="8" t="shared"/>
        <v>0%</v>
      </c>
      <c r="I68">
        <f ref="I68:I101" si="9" t="shared">IF(G68=G67,I67+1,1)</f>
        <v>67</v>
      </c>
    </row>
    <row r="69" spans="1:9" x14ac:dyDescent="0.25">
      <c r="A69" t="str">
        <f>Sheet1!H9</f>
        <v>Richaun Holmes</v>
      </c>
      <c r="B69">
        <f>IFERROR(VLOOKUP(A69,Sheet1!$X$2:$Y$21,2,FALSE),"")</f>
        <v>9.5402666666666663E-2</v>
      </c>
      <c r="C69" t="str">
        <f>IFERROR(VLOOKUP(A69,Sheet1!$H$2:$I$21,2,FALSE),"")</f>
        <v/>
      </c>
      <c r="D69">
        <f si="6" t="shared"/>
        <v>0</v>
      </c>
      <c r="F69" t="str">
        <f si="7" t="shared"/>
        <v>Ben Simmons</v>
      </c>
      <c r="G69">
        <f ref="G69" t="array">INDEX($D$2:$D$101,MATCH(SMALL(COUNTIF($D$2:$D$101,"&gt;"&amp;$D$2:$D$101),ROW(68:68)),COUNTIF($D$2:$D$101,"&gt;"&amp;$D$2:$D$101),0))</f>
        <v>0</v>
      </c>
      <c r="H69" t="str">
        <f si="8" t="shared"/>
        <v>0%</v>
      </c>
      <c r="I69">
        <f si="9" t="shared"/>
        <v>68</v>
      </c>
    </row>
    <row r="70" spans="1:9" x14ac:dyDescent="0.25">
      <c r="A70" t="str">
        <f>Sheet1!H10</f>
        <v>Trey Lyles</v>
      </c>
      <c r="B70">
        <f>IFERROR(VLOOKUP(A70,Sheet1!$X$2:$Y$21,2,FALSE),"")</f>
        <v>9.0950666666666666E-2</v>
      </c>
      <c r="C70" t="str">
        <f>IFERROR(VLOOKUP(A70,Sheet1!$H$2:$I$21,2,FALSE),"")</f>
        <v/>
      </c>
      <c r="D70">
        <f si="6" t="shared"/>
        <v>0</v>
      </c>
      <c r="F70" t="str">
        <f si="7" t="shared"/>
        <v>Ben Simmons</v>
      </c>
      <c r="G70">
        <f ref="G70" t="array">INDEX($D$2:$D$101,MATCH(SMALL(COUNTIF($D$2:$D$101,"&gt;"&amp;$D$2:$D$101),ROW(69:69)),COUNTIF($D$2:$D$101,"&gt;"&amp;$D$2:$D$101),0))</f>
        <v>0</v>
      </c>
      <c r="H70" t="str">
        <f si="8" t="shared"/>
        <v>0%</v>
      </c>
      <c r="I70">
        <f si="9" t="shared"/>
        <v>69</v>
      </c>
    </row>
    <row r="71" spans="1:9" x14ac:dyDescent="0.25">
      <c r="A71" t="str">
        <f>Sheet1!H11</f>
        <v>P.J. Tucker</v>
      </c>
      <c r="B71">
        <f>IFERROR(VLOOKUP(A71,Sheet1!$X$2:$Y$21,2,FALSE),"")</f>
        <v>8.5332000000000005E-2</v>
      </c>
      <c r="C71" t="str">
        <f>IFERROR(VLOOKUP(A71,Sheet1!$H$2:$I$21,2,FALSE),"")</f>
        <v/>
      </c>
      <c r="D71">
        <f si="6" t="shared"/>
        <v>0</v>
      </c>
      <c r="F71" t="str">
        <f si="7" t="shared"/>
        <v>Ben Simmons</v>
      </c>
      <c r="G71">
        <f ref="G71" t="array">INDEX($D$2:$D$101,MATCH(SMALL(COUNTIF($D$2:$D$101,"&gt;"&amp;$D$2:$D$101),ROW(70:70)),COUNTIF($D$2:$D$101,"&gt;"&amp;$D$2:$D$101),0))</f>
        <v>0</v>
      </c>
      <c r="H71" t="str">
        <f si="8" t="shared"/>
        <v>0%</v>
      </c>
      <c r="I71">
        <f si="9" t="shared"/>
        <v>70</v>
      </c>
    </row>
    <row r="72" spans="1:9" x14ac:dyDescent="0.25">
      <c r="A72" t="str">
        <f>Sheet1!H12</f>
        <v>Dario Saric</v>
      </c>
      <c r="B72">
        <f>IFERROR(VLOOKUP(A72,Sheet1!$X$2:$Y$21,2,FALSE),"")</f>
        <v>7.5773333333333331E-2</v>
      </c>
      <c r="C72" t="str">
        <f>IFERROR(VLOOKUP(A72,Sheet1!$H$2:$I$21,2,FALSE),"")</f>
        <v/>
      </c>
      <c r="D72">
        <f si="6" t="shared"/>
        <v>0</v>
      </c>
      <c r="F72" t="str">
        <f si="7" t="shared"/>
        <v>Ben Simmons</v>
      </c>
      <c r="G72">
        <f ref="G72" t="array">INDEX($D$2:$D$101,MATCH(SMALL(COUNTIF($D$2:$D$101,"&gt;"&amp;$D$2:$D$101),ROW(71:71)),COUNTIF($D$2:$D$101,"&gt;"&amp;$D$2:$D$101),0))</f>
        <v>0</v>
      </c>
      <c r="H72" t="str">
        <f si="8" t="shared"/>
        <v>0%</v>
      </c>
      <c r="I72">
        <f si="9" t="shared"/>
        <v>71</v>
      </c>
    </row>
    <row r="73" spans="1:9" x14ac:dyDescent="0.25">
      <c r="A73" t="str">
        <f>Sheet1!H13</f>
        <v>Jonah Bolden</v>
      </c>
      <c r="B73">
        <f>IFERROR(VLOOKUP(A73,Sheet1!$X$2:$Y$21,2,FALSE),"")</f>
        <v>6.3752000000000003E-2</v>
      </c>
      <c r="C73" t="str">
        <f>IFERROR(VLOOKUP(A73,Sheet1!$H$2:$I$21,2,FALSE),"")</f>
        <v/>
      </c>
      <c r="D73">
        <f si="6" t="shared"/>
        <v>0</v>
      </c>
      <c r="F73" t="str">
        <f si="7" t="shared"/>
        <v>Ben Simmons</v>
      </c>
      <c r="G73">
        <f ref="G73" t="array">INDEX($D$2:$D$101,MATCH(SMALL(COUNTIF($D$2:$D$101,"&gt;"&amp;$D$2:$D$101),ROW(72:72)),COUNTIF($D$2:$D$101,"&gt;"&amp;$D$2:$D$101),0))</f>
        <v>0</v>
      </c>
      <c r="H73" t="str">
        <f si="8" t="shared"/>
        <v>0%</v>
      </c>
      <c r="I73">
        <f si="9" t="shared"/>
        <v>72</v>
      </c>
    </row>
    <row r="74" spans="1:9" x14ac:dyDescent="0.25">
      <c r="A74" t="str">
        <f>Sheet1!H14</f>
        <v>Omari Spellman</v>
      </c>
      <c r="B74">
        <f>IFERROR(VLOOKUP(A74,Sheet1!$X$2:$Y$21,2,FALSE),"")</f>
        <v>3.9446666666666665E-2</v>
      </c>
      <c r="C74" t="str">
        <f>IFERROR(VLOOKUP(A74,Sheet1!$H$2:$I$21,2,FALSE),"")</f>
        <v/>
      </c>
      <c r="D74">
        <f si="6" t="shared"/>
        <v>0</v>
      </c>
      <c r="F74" t="str">
        <f si="7" t="shared"/>
        <v>Ben Simmons</v>
      </c>
      <c r="G74">
        <f ref="G74" t="array">INDEX($D$2:$D$101,MATCH(SMALL(COUNTIF($D$2:$D$101,"&gt;"&amp;$D$2:$D$101),ROW(73:73)),COUNTIF($D$2:$D$101,"&gt;"&amp;$D$2:$D$101),0))</f>
        <v>0</v>
      </c>
      <c r="H74" t="str">
        <f si="8" t="shared"/>
        <v>0%</v>
      </c>
      <c r="I74">
        <f si="9" t="shared"/>
        <v>73</v>
      </c>
    </row>
    <row r="75" spans="1:9" x14ac:dyDescent="0.25">
      <c r="A75" t="str">
        <f>Sheet1!H15</f>
        <v>Harry Giles</v>
      </c>
      <c r="B75">
        <f>IFERROR(VLOOKUP(A75,Sheet1!$X$2:$Y$21,2,FALSE),"")</f>
        <v>2.0490666666666667E-2</v>
      </c>
      <c r="C75" t="str">
        <f>IFERROR(VLOOKUP(A75,Sheet1!$H$2:$I$21,2,FALSE),"")</f>
        <v/>
      </c>
      <c r="D75">
        <f si="6" t="shared"/>
        <v>0</v>
      </c>
      <c r="F75" t="str">
        <f si="7" t="shared"/>
        <v>Ben Simmons</v>
      </c>
      <c r="G75">
        <f ref="G75" t="array">INDEX($D$2:$D$101,MATCH(SMALL(COUNTIF($D$2:$D$101,"&gt;"&amp;$D$2:$D$101),ROW(74:74)),COUNTIF($D$2:$D$101,"&gt;"&amp;$D$2:$D$101),0))</f>
        <v>0</v>
      </c>
      <c r="H75" t="str">
        <f si="8" t="shared"/>
        <v>0%</v>
      </c>
      <c r="I75">
        <f si="9" t="shared"/>
        <v>74</v>
      </c>
    </row>
    <row r="76" spans="1:9" x14ac:dyDescent="0.25">
      <c r="A76" t="str">
        <f>Sheet1!H16</f>
        <v>Georges Niang</v>
      </c>
      <c r="B76">
        <f>IFERROR(VLOOKUP(A76,Sheet1!$X$2:$Y$21,2,FALSE),"")</f>
        <v>6.6533333333333331E-4</v>
      </c>
      <c r="C76" t="str">
        <f>IFERROR(VLOOKUP(A76,Sheet1!$H$2:$I$21,2,FALSE),"")</f>
        <v/>
      </c>
      <c r="D76">
        <f si="6" t="shared"/>
        <v>0</v>
      </c>
      <c r="F76" t="str">
        <f si="7" t="shared"/>
        <v>Ben Simmons</v>
      </c>
      <c r="G76">
        <f ref="G76" t="array">INDEX($D$2:$D$101,MATCH(SMALL(COUNTIF($D$2:$D$101,"&gt;"&amp;$D$2:$D$101),ROW(75:75)),COUNTIF($D$2:$D$101,"&gt;"&amp;$D$2:$D$101),0))</f>
        <v>0</v>
      </c>
      <c r="H76" t="str">
        <f si="8" t="shared"/>
        <v>0%</v>
      </c>
      <c r="I76">
        <f si="9" t="shared"/>
        <v>75</v>
      </c>
    </row>
    <row r="77" spans="1:9" x14ac:dyDescent="0.25">
      <c r="A77" t="str">
        <f>Sheet1!H17</f>
        <v xml:space="preserve"> </v>
      </c>
      <c r="B77" t="str">
        <f>IFERROR(VLOOKUP(A77,Sheet1!$X$2:$Y$21,2,FALSE),"")</f>
        <v/>
      </c>
      <c r="C77" t="str">
        <f>IFERROR(VLOOKUP(A77,Sheet1!$H$2:$I$21,2,FALSE),"")</f>
        <v/>
      </c>
      <c r="D77">
        <f si="6" t="shared"/>
        <v>0</v>
      </c>
      <c r="F77" t="str">
        <f si="7" t="shared"/>
        <v>Ben Simmons</v>
      </c>
      <c r="G77">
        <f ref="G77" t="array">INDEX($D$2:$D$101,MATCH(SMALL(COUNTIF($D$2:$D$101,"&gt;"&amp;$D$2:$D$101),ROW(76:76)),COUNTIF($D$2:$D$101,"&gt;"&amp;$D$2:$D$101),0))</f>
        <v>0</v>
      </c>
      <c r="H77" t="str">
        <f si="8" t="shared"/>
        <v>0%</v>
      </c>
      <c r="I77">
        <f si="9" t="shared"/>
        <v>76</v>
      </c>
    </row>
    <row r="78" spans="1:9" x14ac:dyDescent="0.25">
      <c r="A78" t="str">
        <f>Sheet1!H18</f>
        <v xml:space="preserve"> </v>
      </c>
      <c r="B78" t="str">
        <f>IFERROR(VLOOKUP(A78,Sheet1!$X$2:$Y$21,2,FALSE),"")</f>
        <v/>
      </c>
      <c r="C78" t="str">
        <f>IFERROR(VLOOKUP(A78,Sheet1!$H$2:$I$21,2,FALSE),"")</f>
        <v/>
      </c>
      <c r="D78">
        <f si="6" t="shared"/>
        <v>0</v>
      </c>
      <c r="F78" t="str">
        <f si="7" t="shared"/>
        <v>Ben Simmons</v>
      </c>
      <c r="G78">
        <f ref="G78" t="array">INDEX($D$2:$D$101,MATCH(SMALL(COUNTIF($D$2:$D$101,"&gt;"&amp;$D$2:$D$101),ROW(77:77)),COUNTIF($D$2:$D$101,"&gt;"&amp;$D$2:$D$101),0))</f>
        <v>0</v>
      </c>
      <c r="H78" t="str">
        <f si="8" t="shared"/>
        <v>0%</v>
      </c>
      <c r="I78">
        <f si="9" t="shared"/>
        <v>77</v>
      </c>
    </row>
    <row r="79" spans="1:9" x14ac:dyDescent="0.25">
      <c r="A79" t="str">
        <f>Sheet1!H19</f>
        <v xml:space="preserve"> </v>
      </c>
      <c r="B79" t="str">
        <f>IFERROR(VLOOKUP(A79,Sheet1!$X$2:$Y$21,2,FALSE),"")</f>
        <v/>
      </c>
      <c r="C79" t="str">
        <f>IFERROR(VLOOKUP(A79,Sheet1!$H$2:$I$21,2,FALSE),"")</f>
        <v/>
      </c>
      <c r="D79">
        <f si="6" t="shared"/>
        <v>0</v>
      </c>
      <c r="F79" t="str">
        <f si="7" t="shared"/>
        <v>Ben Simmons</v>
      </c>
      <c r="G79">
        <f ref="G79" t="array">INDEX($D$2:$D$101,MATCH(SMALL(COUNTIF($D$2:$D$101,"&gt;"&amp;$D$2:$D$101),ROW(78:78)),COUNTIF($D$2:$D$101,"&gt;"&amp;$D$2:$D$101),0))</f>
        <v>0</v>
      </c>
      <c r="H79" t="str">
        <f si="8" t="shared"/>
        <v>0%</v>
      </c>
      <c r="I79">
        <f si="9" t="shared"/>
        <v>78</v>
      </c>
    </row>
    <row r="80" spans="1:9" x14ac:dyDescent="0.25">
      <c r="A80" t="str">
        <f>Sheet1!H20</f>
        <v xml:space="preserve"> </v>
      </c>
      <c r="B80" t="str">
        <f>IFERROR(VLOOKUP(A80,Sheet1!$X$2:$Y$21,2,FALSE),"")</f>
        <v/>
      </c>
      <c r="C80" t="str">
        <f>IFERROR(VLOOKUP(A80,Sheet1!$H$2:$I$21,2,FALSE),"")</f>
        <v/>
      </c>
      <c r="D80">
        <f si="6" t="shared"/>
        <v>0</v>
      </c>
      <c r="F80" t="str">
        <f si="7" t="shared"/>
        <v>Ben Simmons</v>
      </c>
      <c r="G80">
        <f ref="G80" t="array">INDEX($D$2:$D$101,MATCH(SMALL(COUNTIF($D$2:$D$101,"&gt;"&amp;$D$2:$D$101),ROW(79:79)),COUNTIF($D$2:$D$101,"&gt;"&amp;$D$2:$D$101),0))</f>
        <v>0</v>
      </c>
      <c r="H80" t="str">
        <f si="8" t="shared"/>
        <v>0%</v>
      </c>
      <c r="I80">
        <f si="9" t="shared"/>
        <v>79</v>
      </c>
    </row>
    <row r="81" spans="1:13" x14ac:dyDescent="0.25">
      <c r="A81" t="str">
        <f>Sheet1!H21</f>
        <v xml:space="preserve"> </v>
      </c>
      <c r="B81" t="str">
        <f>IFERROR(VLOOKUP(A81,Sheet1!$X$2:$Y$21,2,FALSE),"")</f>
        <v/>
      </c>
      <c r="C81" t="str">
        <f>IFERROR(VLOOKUP(A81,Sheet1!$H$2:$I$21,2,FALSE),"")</f>
        <v/>
      </c>
      <c r="D81">
        <f si="6" t="shared"/>
        <v>0</v>
      </c>
      <c r="F81" t="str">
        <f si="7" t="shared"/>
        <v>Ben Simmons</v>
      </c>
      <c r="G81">
        <f ref="G81" t="array">INDEX($D$2:$D$101,MATCH(SMALL(COUNTIF($D$2:$D$101,"&gt;"&amp;$D$2:$D$101),ROW(80:80)),COUNTIF($D$2:$D$101,"&gt;"&amp;$D$2:$D$101),0))</f>
        <v>0</v>
      </c>
      <c r="H81" t="str">
        <f si="8" t="shared"/>
        <v>0%</v>
      </c>
      <c r="I81">
        <f si="9" t="shared"/>
        <v>80</v>
      </c>
    </row>
    <row r="82" spans="1:13" x14ac:dyDescent="0.25">
      <c r="A82" t="str">
        <f>Sheet1!J2</f>
        <v>Karl-Anthony Towns</v>
      </c>
      <c r="B82">
        <f>IFERROR(VLOOKUP(A82,Sheet1!$Z$2:$AA$21,2,FALSE),"")</f>
        <v>0.22825733333333334</v>
      </c>
      <c r="C82" t="str">
        <f>IFERROR(VLOOKUP(A82,Sheet1!$J$2:$K$21,2,FALSE),"")</f>
        <v/>
      </c>
      <c r="D82">
        <f>IFERROR(C82-B82,0)</f>
        <v>0</v>
      </c>
      <c r="F82" t="str">
        <f si="7" t="shared"/>
        <v>Ben Simmons</v>
      </c>
      <c r="G82">
        <f ref="G82" t="array">INDEX($D$2:$D$101,MATCH(SMALL(COUNTIF($D$2:$D$101,"&gt;"&amp;$D$2:$D$101),ROW(81:81)),COUNTIF($D$2:$D$101,"&gt;"&amp;$D$2:$D$101),0))</f>
        <v>0</v>
      </c>
      <c r="H82" t="str">
        <f si="8" t="shared"/>
        <v>0%</v>
      </c>
      <c r="I82">
        <f si="9" t="shared"/>
        <v>81</v>
      </c>
    </row>
    <row r="83" spans="1:13" x14ac:dyDescent="0.25">
      <c r="A83" t="str">
        <f>Sheet1!J3</f>
        <v>Joel Embiid</v>
      </c>
      <c r="B83">
        <f>IFERROR(VLOOKUP(A83,Sheet1!$Z$2:$AA$21,2,FALSE),"")</f>
        <v>0.19434533333333334</v>
      </c>
      <c r="C83" t="str">
        <f>IFERROR(VLOOKUP(A83,Sheet1!$J$2:$K$21,2,FALSE),"")</f>
        <v/>
      </c>
      <c r="D83">
        <f ref="D83:D101" si="10" t="shared">IFERROR(C83-B83,0)</f>
        <v>0</v>
      </c>
      <c r="F83" t="str">
        <f si="7" t="shared"/>
        <v>Ben Simmons</v>
      </c>
      <c r="G83">
        <f ref="G83" t="array">INDEX($D$2:$D$101,MATCH(SMALL(COUNTIF($D$2:$D$101,"&gt;"&amp;$D$2:$D$101),ROW(82:82)),COUNTIF($D$2:$D$101,"&gt;"&amp;$D$2:$D$101),0))</f>
        <v>0</v>
      </c>
      <c r="H83" t="str">
        <f si="8" t="shared"/>
        <v>0%</v>
      </c>
      <c r="I83">
        <f si="9" t="shared"/>
        <v>82</v>
      </c>
    </row>
    <row r="84" spans="1:13" x14ac:dyDescent="0.25">
      <c r="A84" t="str">
        <f>Sheet1!J4</f>
        <v>Rudy Gobert</v>
      </c>
      <c r="B84">
        <f>IFERROR(VLOOKUP(A84,Sheet1!$Z$2:$AA$21,2,FALSE),"")</f>
        <v>0.18954799999999999</v>
      </c>
      <c r="C84" t="str">
        <f>IFERROR(VLOOKUP(A84,Sheet1!$J$2:$K$21,2,FALSE),"")</f>
        <v/>
      </c>
      <c r="D84">
        <f si="10" t="shared"/>
        <v>0</v>
      </c>
      <c r="F84" t="str">
        <f si="7" t="shared"/>
        <v>Ben Simmons</v>
      </c>
      <c r="G84">
        <f ref="G84" t="array">INDEX($D$2:$D$101,MATCH(SMALL(COUNTIF($D$2:$D$101,"&gt;"&amp;$D$2:$D$101),ROW(83:83)),COUNTIF($D$2:$D$101,"&gt;"&amp;$D$2:$D$101),0))</f>
        <v>0</v>
      </c>
      <c r="H84" t="str">
        <f si="8" t="shared"/>
        <v>0%</v>
      </c>
      <c r="I84">
        <f si="9" t="shared"/>
        <v>83</v>
      </c>
    </row>
    <row r="85" spans="1:13" x14ac:dyDescent="0.25">
      <c r="A85" t="str">
        <f>Sheet1!J5</f>
        <v>Nikola Jokic</v>
      </c>
      <c r="B85">
        <f>IFERROR(VLOOKUP(A85,Sheet1!$Z$2:$AA$21,2,FALSE),"")</f>
        <v>0.15903600000000001</v>
      </c>
      <c r="C85" t="str">
        <f>IFERROR(VLOOKUP(A85,Sheet1!$J$2:$K$21,2,FALSE),"")</f>
        <v/>
      </c>
      <c r="D85">
        <f si="10" t="shared"/>
        <v>0</v>
      </c>
      <c r="F85" t="str">
        <f si="7" t="shared"/>
        <v>Ben Simmons</v>
      </c>
      <c r="G85">
        <f ref="G85" t="array">INDEX($D$2:$D$101,MATCH(SMALL(COUNTIF($D$2:$D$101,"&gt;"&amp;$D$2:$D$101),ROW(84:84)),COUNTIF($D$2:$D$101,"&gt;"&amp;$D$2:$D$101),0))</f>
        <v>0</v>
      </c>
      <c r="H85" t="str">
        <f si="8" t="shared"/>
        <v>0%</v>
      </c>
      <c r="I85">
        <f si="9" t="shared"/>
        <v>84</v>
      </c>
    </row>
    <row r="86" spans="1:13" x14ac:dyDescent="0.25">
      <c r="A86" t="str">
        <f>Sheet1!J6</f>
        <v>Deandre Ayton</v>
      </c>
      <c r="B86">
        <f>IFERROR(VLOOKUP(A86,Sheet1!$Z$2:$AA$21,2,FALSE),"")</f>
        <v>0.11505333333333333</v>
      </c>
      <c r="C86" t="str">
        <f>IFERROR(VLOOKUP(A86,Sheet1!$J$2:$K$21,2,FALSE),"")</f>
        <v/>
      </c>
      <c r="D86">
        <f si="10" t="shared"/>
        <v>0</v>
      </c>
      <c r="F86" t="str">
        <f si="7" t="shared"/>
        <v>Ben Simmons</v>
      </c>
      <c r="G86">
        <f ref="G86" t="array">INDEX($D$2:$D$101,MATCH(SMALL(COUNTIF($D$2:$D$101,"&gt;"&amp;$D$2:$D$101),ROW(85:85)),COUNTIF($D$2:$D$101,"&gt;"&amp;$D$2:$D$101),0))</f>
        <v>0</v>
      </c>
      <c r="H86" t="str">
        <f si="8" t="shared"/>
        <v>0%</v>
      </c>
      <c r="I86">
        <f si="9" t="shared"/>
        <v>85</v>
      </c>
    </row>
    <row r="87" spans="1:13" x14ac:dyDescent="0.25">
      <c r="A87" t="str">
        <f>Sheet1!J7</f>
        <v>Willie Cauley-Stein</v>
      </c>
      <c r="B87">
        <f>IFERROR(VLOOKUP(A87,Sheet1!$Z$2:$AA$21,2,FALSE),"")</f>
        <v>4.2832000000000002E-2</v>
      </c>
      <c r="C87" t="str">
        <f>IFERROR(VLOOKUP(A87,Sheet1!$J$2:$K$21,2,FALSE),"")</f>
        <v/>
      </c>
      <c r="D87">
        <f si="10" t="shared"/>
        <v>0</v>
      </c>
      <c r="F87" t="str">
        <f si="7" t="shared"/>
        <v>Ben Simmons</v>
      </c>
      <c r="G87">
        <f ref="G87" t="array">INDEX($D$2:$D$101,MATCH(SMALL(COUNTIF($D$2:$D$101,"&gt;"&amp;$D$2:$D$101),ROW(86:86)),COUNTIF($D$2:$D$101,"&gt;"&amp;$D$2:$D$101),0))</f>
        <v>0</v>
      </c>
      <c r="H87" t="str">
        <f si="8" t="shared"/>
        <v>0%</v>
      </c>
      <c r="I87">
        <f si="9" t="shared"/>
        <v>86</v>
      </c>
    </row>
    <row r="88" spans="1:13" x14ac:dyDescent="0.25">
      <c r="A88" t="str">
        <f>Sheet1!J8</f>
        <v>Dewayne Dedmon</v>
      </c>
      <c r="B88">
        <f>IFERROR(VLOOKUP(A88,Sheet1!$Z$2:$AA$21,2,FALSE),"")</f>
        <v>3.7302666666666665E-2</v>
      </c>
      <c r="C88" t="str">
        <f>IFERROR(VLOOKUP(A88,Sheet1!$J$2:$K$21,2,FALSE),"")</f>
        <v/>
      </c>
      <c r="D88">
        <f si="10" t="shared"/>
        <v>0</v>
      </c>
      <c r="F88" t="str">
        <f si="7" t="shared"/>
        <v>Ben Simmons</v>
      </c>
      <c r="G88">
        <f ref="G88" t="array">INDEX($D$2:$D$101,MATCH(SMALL(COUNTIF($D$2:$D$101,"&gt;"&amp;$D$2:$D$101),ROW(87:87)),COUNTIF($D$2:$D$101,"&gt;"&amp;$D$2:$D$101),0))</f>
        <v>0</v>
      </c>
      <c r="H88" t="str">
        <f si="8" t="shared"/>
        <v>0%</v>
      </c>
      <c r="I88">
        <f si="9" t="shared"/>
        <v>87</v>
      </c>
    </row>
    <row r="89" spans="1:13" x14ac:dyDescent="0.25">
      <c r="A89" t="str">
        <f>Sheet1!J9</f>
        <v>Mike Muscala</v>
      </c>
      <c r="B89">
        <f>IFERROR(VLOOKUP(A89,Sheet1!$Z$2:$AA$21,2,FALSE),"")</f>
        <v>9.2666666666666661E-3</v>
      </c>
      <c r="C89" t="str">
        <f>IFERROR(VLOOKUP(A89,Sheet1!$J$2:$K$21,2,FALSE),"")</f>
        <v/>
      </c>
      <c r="D89">
        <f si="10" t="shared"/>
        <v>0</v>
      </c>
      <c r="F89" t="str">
        <f si="7" t="shared"/>
        <v>Ben Simmons</v>
      </c>
      <c r="G89">
        <f ref="G89" t="array">INDEX($D$2:$D$101,MATCH(SMALL(COUNTIF($D$2:$D$101,"&gt;"&amp;$D$2:$D$101),ROW(88:88)),COUNTIF($D$2:$D$101,"&gt;"&amp;$D$2:$D$101),0))</f>
        <v>0</v>
      </c>
      <c r="H89" t="str">
        <f si="8" t="shared"/>
        <v>0%</v>
      </c>
      <c r="I89">
        <f si="9" t="shared"/>
        <v>88</v>
      </c>
    </row>
    <row r="90" spans="1:13" x14ac:dyDescent="0.25">
      <c r="A90" t="str">
        <f>Sheet1!J10</f>
        <v>Mason Plumlee</v>
      </c>
      <c r="B90">
        <f>IFERROR(VLOOKUP(A90,Sheet1!$Z$2:$AA$21,2,FALSE),"")</f>
        <v>8.3680000000000004E-3</v>
      </c>
      <c r="C90" t="str">
        <f>IFERROR(VLOOKUP(A90,Sheet1!$J$2:$K$21,2,FALSE),"")</f>
        <v/>
      </c>
      <c r="D90">
        <f si="10" t="shared"/>
        <v>0</v>
      </c>
      <c r="F90" t="str">
        <f si="7" t="shared"/>
        <v>Ben Simmons</v>
      </c>
      <c r="G90">
        <f ref="G90" t="array">INDEX($D$2:$D$101,MATCH(SMALL(COUNTIF($D$2:$D$101,"&gt;"&amp;$D$2:$D$101),ROW(89:89)),COUNTIF($D$2:$D$101,"&gt;"&amp;$D$2:$D$101),0))</f>
        <v>0</v>
      </c>
      <c r="H90" t="str">
        <f si="8" t="shared"/>
        <v>0%</v>
      </c>
      <c r="I90">
        <f si="9" t="shared"/>
        <v>89</v>
      </c>
    </row>
    <row r="91" spans="1:13" x14ac:dyDescent="0.25">
      <c r="A91" t="str">
        <f>Sheet1!J11</f>
        <v>Nene Hilario</v>
      </c>
      <c r="B91">
        <f>IFERROR(VLOOKUP(A91,Sheet1!$Z$2:$AA$21,2,FALSE),"")</f>
        <v>5.4986666666666665E-3</v>
      </c>
      <c r="C91" t="str">
        <f>IFERROR(VLOOKUP(A91,Sheet1!$J$2:$K$21,2,FALSE),"")</f>
        <v/>
      </c>
      <c r="D91">
        <f si="10" t="shared"/>
        <v>0</v>
      </c>
      <c r="F91" t="str">
        <f si="7" t="shared"/>
        <v>Ben Simmons</v>
      </c>
      <c r="G91">
        <f ref="G91" t="array">INDEX($D$2:$D$101,MATCH(SMALL(COUNTIF($D$2:$D$101,"&gt;"&amp;$D$2:$D$101),ROW(90:90)),COUNTIF($D$2:$D$101,"&gt;"&amp;$D$2:$D$101),0))</f>
        <v>0</v>
      </c>
      <c r="H91" t="str">
        <f si="8" t="shared"/>
        <v>0%</v>
      </c>
      <c r="I91">
        <f si="9" t="shared"/>
        <v>90</v>
      </c>
    </row>
    <row r="92" spans="1:13" x14ac:dyDescent="0.25">
      <c r="A92" t="str">
        <f>Sheet1!J12</f>
        <v>Gorgui Dieng</v>
      </c>
      <c r="B92">
        <f>IFERROR(VLOOKUP(A92,Sheet1!$Z$2:$AA$21,2,FALSE),"")</f>
        <v>5.4133333333333334E-3</v>
      </c>
      <c r="C92" t="str">
        <f>IFERROR(VLOOKUP(A92,Sheet1!$J$2:$K$21,2,FALSE),"")</f>
        <v/>
      </c>
      <c r="D92">
        <f si="10" t="shared"/>
        <v>0</v>
      </c>
      <c r="F92" t="str">
        <f si="7" t="shared"/>
        <v>Ben Simmons</v>
      </c>
      <c r="G92">
        <f ref="G92" t="array">INDEX($D$2:$D$101,MATCH(SMALL(COUNTIF($D$2:$D$101,"&gt;"&amp;$D$2:$D$101),ROW(91:91)),COUNTIF($D$2:$D$101,"&gt;"&amp;$D$2:$D$101),0))</f>
        <v>0</v>
      </c>
      <c r="H92" t="str">
        <f si="8" t="shared"/>
        <v>0%</v>
      </c>
      <c r="I92">
        <f si="9" t="shared"/>
        <v>91</v>
      </c>
      <c r="K92" t="str">
        <f>F101</f>
        <v>Ben Simmons</v>
      </c>
      <c r="L92">
        <f>G101</f>
        <v>0</v>
      </c>
      <c r="M92" t="str">
        <f>ROUND(L92*100,0)&amp;"%"</f>
        <v>0%</v>
      </c>
    </row>
    <row r="93" spans="1:13" x14ac:dyDescent="0.25">
      <c r="A93" t="str">
        <f>Sheet1!J13</f>
        <v>Alex Len</v>
      </c>
      <c r="B93">
        <f>IFERROR(VLOOKUP(A93,Sheet1!$Z$2:$AA$21,2,FALSE),"")</f>
        <v>5.0786666666666671E-3</v>
      </c>
      <c r="C93" t="str">
        <f>IFERROR(VLOOKUP(A93,Sheet1!$J$2:$K$21,2,FALSE),"")</f>
        <v/>
      </c>
      <c r="D93">
        <f si="10" t="shared"/>
        <v>0</v>
      </c>
      <c r="F93" t="str">
        <f si="7" t="shared"/>
        <v>Ben Simmons</v>
      </c>
      <c r="G93">
        <f ref="G93" t="array">INDEX($D$2:$D$101,MATCH(SMALL(COUNTIF($D$2:$D$101,"&gt;"&amp;$D$2:$D$101),ROW(92:92)),COUNTIF($D$2:$D$101,"&gt;"&amp;$D$2:$D$101),0))</f>
        <v>0</v>
      </c>
      <c r="H93" t="str">
        <f si="8" t="shared"/>
        <v>0%</v>
      </c>
      <c r="I93">
        <f si="9" t="shared"/>
        <v>92</v>
      </c>
      <c r="K93" t="str">
        <f>F100</f>
        <v>Ben Simmons</v>
      </c>
      <c r="L93">
        <f>G100</f>
        <v>0</v>
      </c>
      <c r="M93" t="str">
        <f ref="M93:M101" si="11" t="shared">ROUND(L93*100,0)&amp;"%"</f>
        <v>0%</v>
      </c>
    </row>
    <row r="94" spans="1:13" x14ac:dyDescent="0.25">
      <c r="A94" t="str">
        <f>Sheet1!J14</f>
        <v xml:space="preserve"> </v>
      </c>
      <c r="B94" t="str">
        <f>IFERROR(VLOOKUP(A94,Sheet1!$Z$2:$AA$21,2,FALSE),"")</f>
        <v/>
      </c>
      <c r="C94" t="str">
        <f>IFERROR(VLOOKUP(A94,Sheet1!$J$2:$K$21,2,FALSE),"")</f>
        <v/>
      </c>
      <c r="D94">
        <f si="10" t="shared"/>
        <v>0</v>
      </c>
      <c r="F94" t="str">
        <f si="7" t="shared"/>
        <v>Ben Simmons</v>
      </c>
      <c r="G94">
        <f ref="G94" t="array">INDEX($D$2:$D$101,MATCH(SMALL(COUNTIF($D$2:$D$101,"&gt;"&amp;$D$2:$D$101),ROW(93:93)),COUNTIF($D$2:$D$101,"&gt;"&amp;$D$2:$D$101),0))</f>
        <v>0</v>
      </c>
      <c r="H94" t="str">
        <f si="8" t="shared"/>
        <v>0%</v>
      </c>
      <c r="I94">
        <f si="9" t="shared"/>
        <v>93</v>
      </c>
      <c r="K94" t="str">
        <f>F99</f>
        <v>Ben Simmons</v>
      </c>
      <c r="L94">
        <f>G99</f>
        <v>0</v>
      </c>
      <c r="M94" t="str">
        <f si="11" t="shared"/>
        <v>0%</v>
      </c>
    </row>
    <row r="95" spans="1:13" x14ac:dyDescent="0.25">
      <c r="A95" t="str">
        <f>Sheet1!J15</f>
        <v xml:space="preserve"> </v>
      </c>
      <c r="B95" t="str">
        <f>IFERROR(VLOOKUP(A95,Sheet1!$Z$2:$AA$21,2,FALSE),"")</f>
        <v/>
      </c>
      <c r="C95" t="str">
        <f>IFERROR(VLOOKUP(A95,Sheet1!$J$2:$K$21,2,FALSE),"")</f>
        <v/>
      </c>
      <c r="D95">
        <f si="10" t="shared"/>
        <v>0</v>
      </c>
      <c r="F95" t="str">
        <f si="7" t="shared"/>
        <v>Ben Simmons</v>
      </c>
      <c r="G95">
        <f ref="G95" t="array">INDEX($D$2:$D$101,MATCH(SMALL(COUNTIF($D$2:$D$101,"&gt;"&amp;$D$2:$D$101),ROW(94:94)),COUNTIF($D$2:$D$101,"&gt;"&amp;$D$2:$D$101),0))</f>
        <v>0</v>
      </c>
      <c r="H95" t="str">
        <f si="8" t="shared"/>
        <v>0%</v>
      </c>
      <c r="I95">
        <f si="9" t="shared"/>
        <v>94</v>
      </c>
      <c r="K95" t="str">
        <f>F98</f>
        <v>Ben Simmons</v>
      </c>
      <c r="L95">
        <f>G98</f>
        <v>0</v>
      </c>
      <c r="M95" t="str">
        <f si="11" t="shared"/>
        <v>0%</v>
      </c>
    </row>
    <row r="96" spans="1:13" x14ac:dyDescent="0.25">
      <c r="A96" t="str">
        <f>Sheet1!J16</f>
        <v xml:space="preserve"> </v>
      </c>
      <c r="B96" t="str">
        <f>IFERROR(VLOOKUP(A96,Sheet1!$Z$2:$AA$21,2,FALSE),"")</f>
        <v/>
      </c>
      <c r="C96" t="str">
        <f>IFERROR(VLOOKUP(A96,Sheet1!$J$2:$K$21,2,FALSE),"")</f>
        <v/>
      </c>
      <c r="D96">
        <f si="10" t="shared"/>
        <v>0</v>
      </c>
      <c r="F96" t="str">
        <f si="7" t="shared"/>
        <v>Ben Simmons</v>
      </c>
      <c r="G96">
        <f ref="G96" t="array">INDEX($D$2:$D$101,MATCH(SMALL(COUNTIF($D$2:$D$101,"&gt;"&amp;$D$2:$D$101),ROW(95:95)),COUNTIF($D$2:$D$101,"&gt;"&amp;$D$2:$D$101),0))</f>
        <v>0</v>
      </c>
      <c r="H96" t="str">
        <f si="8" t="shared"/>
        <v>0%</v>
      </c>
      <c r="I96">
        <f si="9" t="shared"/>
        <v>95</v>
      </c>
      <c r="K96" t="str">
        <f>F97</f>
        <v>Ben Simmons</v>
      </c>
      <c r="L96">
        <f>G97</f>
        <v>0</v>
      </c>
      <c r="M96" t="str">
        <f si="11" t="shared"/>
        <v>0%</v>
      </c>
    </row>
    <row r="97" spans="1:13" x14ac:dyDescent="0.25">
      <c r="A97" t="str">
        <f>Sheet1!J17</f>
        <v xml:space="preserve"> </v>
      </c>
      <c r="B97" t="str">
        <f>IFERROR(VLOOKUP(A97,Sheet1!$Z$2:$AA$21,2,FALSE),"")</f>
        <v/>
      </c>
      <c r="C97" t="str">
        <f>IFERROR(VLOOKUP(A97,Sheet1!$J$2:$K$21,2,FALSE),"")</f>
        <v/>
      </c>
      <c r="D97">
        <f si="10" t="shared"/>
        <v>0</v>
      </c>
      <c r="F97" t="str">
        <f si="7" t="shared"/>
        <v>Ben Simmons</v>
      </c>
      <c r="G97">
        <f ref="G97" t="array">INDEX($D$2:$D$101,MATCH(SMALL(COUNTIF($D$2:$D$101,"&gt;"&amp;$D$2:$D$101),ROW(96:96)),COUNTIF($D$2:$D$101,"&gt;"&amp;$D$2:$D$101),0))</f>
        <v>0</v>
      </c>
      <c r="H97" t="str">
        <f si="8" t="shared"/>
        <v>0%</v>
      </c>
      <c r="I97">
        <f si="9" t="shared"/>
        <v>96</v>
      </c>
      <c r="K97" t="str">
        <f>F96</f>
        <v>Ben Simmons</v>
      </c>
      <c r="L97">
        <f>G96</f>
        <v>0</v>
      </c>
      <c r="M97" t="str">
        <f si="11" t="shared"/>
        <v>0%</v>
      </c>
    </row>
    <row r="98" spans="1:13" x14ac:dyDescent="0.25">
      <c r="A98" t="str">
        <f>Sheet1!J18</f>
        <v xml:space="preserve"> </v>
      </c>
      <c r="B98" t="str">
        <f>IFERROR(VLOOKUP(A98,Sheet1!$Z$2:$AA$21,2,FALSE),"")</f>
        <v/>
      </c>
      <c r="C98" t="str">
        <f>IFERROR(VLOOKUP(A98,Sheet1!$J$2:$K$21,2,FALSE),"")</f>
        <v/>
      </c>
      <c r="D98">
        <f si="10" t="shared"/>
        <v>0</v>
      </c>
      <c r="F98" t="str">
        <f si="7" t="shared"/>
        <v>Ben Simmons</v>
      </c>
      <c r="G98">
        <f ref="G98" t="array">INDEX($D$2:$D$101,MATCH(SMALL(COUNTIF($D$2:$D$101,"&gt;"&amp;$D$2:$D$101),ROW(97:97)),COUNTIF($D$2:$D$101,"&gt;"&amp;$D$2:$D$101),0))</f>
        <v>0</v>
      </c>
      <c r="H98" t="str">
        <f si="8" t="shared"/>
        <v>0%</v>
      </c>
      <c r="I98">
        <f si="9" t="shared"/>
        <v>97</v>
      </c>
      <c r="K98" t="str">
        <f>F95</f>
        <v>Ben Simmons</v>
      </c>
      <c r="L98">
        <f>G95</f>
        <v>0</v>
      </c>
      <c r="M98" t="str">
        <f si="11" t="shared"/>
        <v>0%</v>
      </c>
    </row>
    <row r="99" spans="1:13" x14ac:dyDescent="0.25">
      <c r="A99" t="str">
        <f>Sheet1!J19</f>
        <v xml:space="preserve"> </v>
      </c>
      <c r="B99" t="str">
        <f>IFERROR(VLOOKUP(A99,Sheet1!$Z$2:$AA$21,2,FALSE),"")</f>
        <v/>
      </c>
      <c r="C99" t="str">
        <f>IFERROR(VLOOKUP(A99,Sheet1!$J$2:$K$21,2,FALSE),"")</f>
        <v/>
      </c>
      <c r="D99">
        <f si="10" t="shared"/>
        <v>0</v>
      </c>
      <c r="F99" t="str">
        <f si="7" t="shared"/>
        <v>Ben Simmons</v>
      </c>
      <c r="G99">
        <f ref="G99" t="array">INDEX($D$2:$D$101,MATCH(SMALL(COUNTIF($D$2:$D$101,"&gt;"&amp;$D$2:$D$101),ROW(98:98)),COUNTIF($D$2:$D$101,"&gt;"&amp;$D$2:$D$101),0))</f>
        <v>0</v>
      </c>
      <c r="H99" t="str">
        <f si="8" t="shared"/>
        <v>0%</v>
      </c>
      <c r="I99">
        <f si="9" t="shared"/>
        <v>98</v>
      </c>
      <c r="K99" t="str">
        <f>F94</f>
        <v>Ben Simmons</v>
      </c>
      <c r="L99">
        <f>G94</f>
        <v>0</v>
      </c>
      <c r="M99" t="str">
        <f si="11" t="shared"/>
        <v>0%</v>
      </c>
    </row>
    <row r="100" spans="1:13" x14ac:dyDescent="0.25">
      <c r="A100" t="str">
        <f>Sheet1!J20</f>
        <v xml:space="preserve"> </v>
      </c>
      <c r="B100" t="str">
        <f>IFERROR(VLOOKUP(A100,Sheet1!$Z$2:$AA$21,2,FALSE),"")</f>
        <v/>
      </c>
      <c r="C100" t="str">
        <f>IFERROR(VLOOKUP(A100,Sheet1!$J$2:$K$21,2,FALSE),"")</f>
        <v/>
      </c>
      <c r="D100">
        <f si="10" t="shared"/>
        <v>0</v>
      </c>
      <c r="F100" t="str">
        <f si="7" t="shared"/>
        <v>Ben Simmons</v>
      </c>
      <c r="G100">
        <f ref="G100" t="array">INDEX($D$2:$D$101,MATCH(SMALL(COUNTIF($D$2:$D$101,"&gt;"&amp;$D$2:$D$101),ROW(99:99)),COUNTIF($D$2:$D$101,"&gt;"&amp;$D$2:$D$101),0))</f>
        <v>0</v>
      </c>
      <c r="H100" t="str">
        <f si="8" t="shared"/>
        <v>0%</v>
      </c>
      <c r="I100">
        <f si="9" t="shared"/>
        <v>99</v>
      </c>
      <c r="K100" t="str">
        <f>F93</f>
        <v>Ben Simmons</v>
      </c>
      <c r="L100">
        <f>G93</f>
        <v>0</v>
      </c>
      <c r="M100" t="str">
        <f si="11" t="shared"/>
        <v>0%</v>
      </c>
    </row>
    <row r="101" spans="1:13" x14ac:dyDescent="0.25">
      <c r="A101" t="str">
        <f>Sheet1!J21</f>
        <v xml:space="preserve"> </v>
      </c>
      <c r="B101" t="str">
        <f>IFERROR(VLOOKUP(A101,Sheet1!$Z$2:$AA$21,2,FALSE),"")</f>
        <v/>
      </c>
      <c r="C101" t="str">
        <f>IFERROR(VLOOKUP(A101,Sheet1!$J$2:$K$21,2,FALSE),"")</f>
        <v/>
      </c>
      <c r="D101">
        <f si="10" t="shared"/>
        <v>0</v>
      </c>
      <c r="F101" t="str">
        <f si="7" t="shared"/>
        <v>Ben Simmons</v>
      </c>
      <c r="G101">
        <f ref="G101" t="array">INDEX($D$2:$D$101,MATCH(SMALL(COUNTIF($D$2:$D$101,"&gt;"&amp;$D$2:$D$101),ROW(100:100)),COUNTIF($D$2:$D$101,"&gt;"&amp;$D$2:$D$101),0))</f>
        <v>0</v>
      </c>
      <c r="H101" t="str">
        <f si="8" t="shared"/>
        <v>0%</v>
      </c>
      <c r="I101">
        <f si="9" t="shared"/>
        <v>100</v>
      </c>
      <c r="K101" t="str">
        <f>F92</f>
        <v>Ben Simmons</v>
      </c>
      <c r="L101">
        <f>G92</f>
        <v>0</v>
      </c>
      <c r="M101" t="str">
        <f si="11" t="shared"/>
        <v>0%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L11"/>
  <sheetViews>
    <sheetView workbookViewId="0">
      <selection activeCell="B2" sqref="B2"/>
    </sheetView>
  </sheetViews>
  <sheetFormatPr defaultRowHeight="15" x14ac:dyDescent="0.25"/>
  <cols>
    <col min="1" max="1" bestFit="true" customWidth="true" width="5.0" collapsed="true"/>
    <col min="2" max="1001" customWidth="true" width="4.0" collapsed="true"/>
  </cols>
  <sheetData>
    <row r="1" spans="1:1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5">
      <c r="A2">
        <v>1</v>
      </c>
      <c r="B2" s="33">
        <f>IF(ISNUMBER(SEARCH(Sheet1!$B24,VLOOKUP(B$1,Sheet1!$AH$24:$AI$1023,2,FALSE))),1,0)+
IF(ISNUMBER(SEARCH(Sheet1!$C24,VLOOKUP(B$1,Sheet1!$AH$24:$AI$1023,2,FALSE))),1,0)+
IF(ISNUMBER(SEARCH(Sheet1!$D24,VLOOKUP(B$1,Sheet1!$AH$24:$AI$1023,2,FALSE))),1,0)+
IF(ISNUMBER(SEARCH(Sheet1!$E24,VLOOKUP(B$1,Sheet1!$AH$24:$AI$1023,2,FALSE))),1,0)+
IF(ISNUMBER(SEARCH(Sheet1!$F24,VLOOKUP(B$1,Sheet1!$AH$24:$AI$1023,2,FALSE))),1,0)+
IF(ISNUMBER(SEARCH(Sheet1!$G24,VLOOKUP(B$1,Sheet1!$AH$24:$AI$1023,2,FALSE))),1,0)+
IF(ISNUMBER(SEARCH(Sheet1!$H24,VLOOKUP(B$1,Sheet1!$AH$24:$AI$1023,2,FALSE))),1,0)+
IF(ISNUMBER(SEARCH(Sheet1!$I24,VLOOKUP(B$1,Sheet1!$AH$24:$AI$1023,2,FALSE))),1,0)+
IF(ISNUMBER(SEARCH(Sheet1!$J24,VLOOKUP(B$1,Sheet1!$AH$24:$AI$1023,2,FALSE))),1,0)</f>
        <v>9</v>
      </c>
      <c r="C2" s="34">
        <f>IF(ISNUMBER(SEARCH(Sheet1!$B24,VLOOKUP(C$1,Sheet1!$AH$24:$AI$1023,2,FALSE))),1,0)+
IF(ISNUMBER(SEARCH(Sheet1!$C24,VLOOKUP(C$1,Sheet1!$AH$24:$AI$1023,2,FALSE))),1,0)+
IF(ISNUMBER(SEARCH(Sheet1!$D24,VLOOKUP(C$1,Sheet1!$AH$24:$AI$1023,2,FALSE))),1,0)+
IF(ISNUMBER(SEARCH(Sheet1!$E24,VLOOKUP(C$1,Sheet1!$AH$24:$AI$1023,2,FALSE))),1,0)+
IF(ISNUMBER(SEARCH(Sheet1!$F24,VLOOKUP(C$1,Sheet1!$AH$24:$AI$1023,2,FALSE))),1,0)+
IF(ISNUMBER(SEARCH(Sheet1!$G24,VLOOKUP(C$1,Sheet1!$AH$24:$AI$1023,2,FALSE))),1,0)+
IF(ISNUMBER(SEARCH(Sheet1!$H24,VLOOKUP(C$1,Sheet1!$AH$24:$AI$1023,2,FALSE))),1,0)+
IF(ISNUMBER(SEARCH(Sheet1!$I24,VLOOKUP(C$1,Sheet1!$AH$24:$AI$1023,2,FALSE))),1,0)+
IF(ISNUMBER(SEARCH(Sheet1!$J24,VLOOKUP(C$1,Sheet1!$AH$24:$AI$1023,2,FALSE))),1,0)</f>
        <v>4</v>
      </c>
      <c r="D2" s="34">
        <f>IF(ISNUMBER(SEARCH(Sheet1!$B24,VLOOKUP(D$1,Sheet1!$AH$24:$AI$1023,2,FALSE))),1,0)+
IF(ISNUMBER(SEARCH(Sheet1!$C24,VLOOKUP(D$1,Sheet1!$AH$24:$AI$1023,2,FALSE))),1,0)+
IF(ISNUMBER(SEARCH(Sheet1!$D24,VLOOKUP(D$1,Sheet1!$AH$24:$AI$1023,2,FALSE))),1,0)+
IF(ISNUMBER(SEARCH(Sheet1!$E24,VLOOKUP(D$1,Sheet1!$AH$24:$AI$1023,2,FALSE))),1,0)+
IF(ISNUMBER(SEARCH(Sheet1!$F24,VLOOKUP(D$1,Sheet1!$AH$24:$AI$1023,2,FALSE))),1,0)+
IF(ISNUMBER(SEARCH(Sheet1!$G24,VLOOKUP(D$1,Sheet1!$AH$24:$AI$1023,2,FALSE))),1,0)+
IF(ISNUMBER(SEARCH(Sheet1!$H24,VLOOKUP(D$1,Sheet1!$AH$24:$AI$1023,2,FALSE))),1,0)+
IF(ISNUMBER(SEARCH(Sheet1!$I24,VLOOKUP(D$1,Sheet1!$AH$24:$AI$1023,2,FALSE))),1,0)+
IF(ISNUMBER(SEARCH(Sheet1!$J24,VLOOKUP(D$1,Sheet1!$AH$24:$AI$1023,2,FALSE))),1,0)</f>
        <v>5</v>
      </c>
      <c r="E2" s="34"/>
      <c r="F2" s="34"/>
      <c r="G2" s="34"/>
      <c r="H2" s="34"/>
      <c r="I2" s="34"/>
      <c r="J2" s="34"/>
      <c r="K2" s="34"/>
    </row>
    <row r="3" spans="1:11" x14ac:dyDescent="0.25">
      <c r="A3">
        <v>2</v>
      </c>
      <c r="B3" s="32">
        <f>IF(ISNUMBER(SEARCH(Sheet1!$B25,VLOOKUP(B$1,Sheet1!$AH$24:$AI$1023,2,FALSE))),1,0)+
IF(ISNUMBER(SEARCH(Sheet1!$C25,VLOOKUP(B$1,Sheet1!$AH$24:$AI$1023,2,FALSE))),1,0)+
IF(ISNUMBER(SEARCH(Sheet1!$D25,VLOOKUP(B$1,Sheet1!$AH$24:$AI$1023,2,FALSE))),1,0)+
IF(ISNUMBER(SEARCH(Sheet1!$E25,VLOOKUP(B$1,Sheet1!$AH$24:$AI$1023,2,FALSE))),1,0)+
IF(ISNUMBER(SEARCH(Sheet1!$F25,VLOOKUP(B$1,Sheet1!$AH$24:$AI$1023,2,FALSE))),1,0)+
IF(ISNUMBER(SEARCH(Sheet1!$G25,VLOOKUP(B$1,Sheet1!$AH$24:$AI$1023,2,FALSE))),1,0)+
IF(ISNUMBER(SEARCH(Sheet1!$H25,VLOOKUP(B$1,Sheet1!$AH$24:$AI$1023,2,FALSE))),1,0)+
IF(ISNUMBER(SEARCH(Sheet1!$I25,VLOOKUP(B$1,Sheet1!$AH$24:$AI$1023,2,FALSE))),1,0)+
IF(ISNUMBER(SEARCH(Sheet1!$J25,VLOOKUP(B$1,Sheet1!$AH$24:$AI$1023,2,FALSE))),1,0)</f>
        <v>4</v>
      </c>
      <c r="C3">
        <f>IF(ISNUMBER(SEARCH(Sheet1!$B25,VLOOKUP(C$1,Sheet1!$AH$24:$AI$1023,2,FALSE))),1,0)+
IF(ISNUMBER(SEARCH(Sheet1!$C25,VLOOKUP(C$1,Sheet1!$AH$24:$AI$1023,2,FALSE))),1,0)+
IF(ISNUMBER(SEARCH(Sheet1!$D25,VLOOKUP(C$1,Sheet1!$AH$24:$AI$1023,2,FALSE))),1,0)+
IF(ISNUMBER(SEARCH(Sheet1!$E25,VLOOKUP(C$1,Sheet1!$AH$24:$AI$1023,2,FALSE))),1,0)+
IF(ISNUMBER(SEARCH(Sheet1!$F25,VLOOKUP(C$1,Sheet1!$AH$24:$AI$1023,2,FALSE))),1,0)+
IF(ISNUMBER(SEARCH(Sheet1!$G25,VLOOKUP(C$1,Sheet1!$AH$24:$AI$1023,2,FALSE))),1,0)+
IF(ISNUMBER(SEARCH(Sheet1!$H25,VLOOKUP(C$1,Sheet1!$AH$24:$AI$1023,2,FALSE))),1,0)+
IF(ISNUMBER(SEARCH(Sheet1!$I25,VLOOKUP(C$1,Sheet1!$AH$24:$AI$1023,2,FALSE))),1,0)+
IF(ISNUMBER(SEARCH(Sheet1!$J25,VLOOKUP(C$1,Sheet1!$AH$24:$AI$1023,2,FALSE))),1,0)</f>
        <v>9</v>
      </c>
      <c r="D3">
        <f>IF(ISNUMBER(SEARCH(Sheet1!$B25,VLOOKUP(D$1,Sheet1!$AH$24:$AI$1023,2,FALSE))),1,0)+
IF(ISNUMBER(SEARCH(Sheet1!$C25,VLOOKUP(D$1,Sheet1!$AH$24:$AI$1023,2,FALSE))),1,0)+
IF(ISNUMBER(SEARCH(Sheet1!$D25,VLOOKUP(D$1,Sheet1!$AH$24:$AI$1023,2,FALSE))),1,0)+
IF(ISNUMBER(SEARCH(Sheet1!$E25,VLOOKUP(D$1,Sheet1!$AH$24:$AI$1023,2,FALSE))),1,0)+
IF(ISNUMBER(SEARCH(Sheet1!$F25,VLOOKUP(D$1,Sheet1!$AH$24:$AI$1023,2,FALSE))),1,0)+
IF(ISNUMBER(SEARCH(Sheet1!$G25,VLOOKUP(D$1,Sheet1!$AH$24:$AI$1023,2,FALSE))),1,0)+
IF(ISNUMBER(SEARCH(Sheet1!$H25,VLOOKUP(D$1,Sheet1!$AH$24:$AI$1023,2,FALSE))),1,0)+
IF(ISNUMBER(SEARCH(Sheet1!$I25,VLOOKUP(D$1,Sheet1!$AH$24:$AI$1023,2,FALSE))),1,0)+
IF(ISNUMBER(SEARCH(Sheet1!$J25,VLOOKUP(D$1,Sheet1!$AH$24:$AI$1023,2,FALSE))),1,0)</f>
        <v>6</v>
      </c>
    </row>
    <row r="4" spans="1:11" x14ac:dyDescent="0.25">
      <c r="A4">
        <v>3</v>
      </c>
      <c r="B4" s="32">
        <f>IF(ISNUMBER(SEARCH(Sheet1!$B26,VLOOKUP(B$1,Sheet1!$AH$24:$AI$1023,2,FALSE))),1,0)+
IF(ISNUMBER(SEARCH(Sheet1!$C26,VLOOKUP(B$1,Sheet1!$AH$24:$AI$1023,2,FALSE))),1,0)+
IF(ISNUMBER(SEARCH(Sheet1!$D26,VLOOKUP(B$1,Sheet1!$AH$24:$AI$1023,2,FALSE))),1,0)+
IF(ISNUMBER(SEARCH(Sheet1!$E26,VLOOKUP(B$1,Sheet1!$AH$24:$AI$1023,2,FALSE))),1,0)+
IF(ISNUMBER(SEARCH(Sheet1!$F26,VLOOKUP(B$1,Sheet1!$AH$24:$AI$1023,2,FALSE))),1,0)+
IF(ISNUMBER(SEARCH(Sheet1!$G26,VLOOKUP(B$1,Sheet1!$AH$24:$AI$1023,2,FALSE))),1,0)+
IF(ISNUMBER(SEARCH(Sheet1!$H26,VLOOKUP(B$1,Sheet1!$AH$24:$AI$1023,2,FALSE))),1,0)+
IF(ISNUMBER(SEARCH(Sheet1!$I26,VLOOKUP(B$1,Sheet1!$AH$24:$AI$1023,2,FALSE))),1,0)+
IF(ISNUMBER(SEARCH(Sheet1!$J26,VLOOKUP(B$1,Sheet1!$AH$24:$AI$1023,2,FALSE))),1,0)</f>
        <v>5</v>
      </c>
      <c r="C4">
        <f>IF(ISNUMBER(SEARCH(Sheet1!$B26,VLOOKUP(C$1,Sheet1!$AH$24:$AI$1023,2,FALSE))),1,0)+
IF(ISNUMBER(SEARCH(Sheet1!$C26,VLOOKUP(C$1,Sheet1!$AH$24:$AI$1023,2,FALSE))),1,0)+
IF(ISNUMBER(SEARCH(Sheet1!$D26,VLOOKUP(C$1,Sheet1!$AH$24:$AI$1023,2,FALSE))),1,0)+
IF(ISNUMBER(SEARCH(Sheet1!$E26,VLOOKUP(C$1,Sheet1!$AH$24:$AI$1023,2,FALSE))),1,0)+
IF(ISNUMBER(SEARCH(Sheet1!$F26,VLOOKUP(C$1,Sheet1!$AH$24:$AI$1023,2,FALSE))),1,0)+
IF(ISNUMBER(SEARCH(Sheet1!$G26,VLOOKUP(C$1,Sheet1!$AH$24:$AI$1023,2,FALSE))),1,0)+
IF(ISNUMBER(SEARCH(Sheet1!$H26,VLOOKUP(C$1,Sheet1!$AH$24:$AI$1023,2,FALSE))),1,0)+
IF(ISNUMBER(SEARCH(Sheet1!$I26,VLOOKUP(C$1,Sheet1!$AH$24:$AI$1023,2,FALSE))),1,0)+
IF(ISNUMBER(SEARCH(Sheet1!$J26,VLOOKUP(C$1,Sheet1!$AH$24:$AI$1023,2,FALSE))),1,0)</f>
        <v>6</v>
      </c>
      <c r="D4">
        <f>IF(ISNUMBER(SEARCH(Sheet1!$B26,VLOOKUP(D$1,Sheet1!$AH$24:$AI$1023,2,FALSE))),1,0)+
IF(ISNUMBER(SEARCH(Sheet1!$C26,VLOOKUP(D$1,Sheet1!$AH$24:$AI$1023,2,FALSE))),1,0)+
IF(ISNUMBER(SEARCH(Sheet1!$D26,VLOOKUP(D$1,Sheet1!$AH$24:$AI$1023,2,FALSE))),1,0)+
IF(ISNUMBER(SEARCH(Sheet1!$E26,VLOOKUP(D$1,Sheet1!$AH$24:$AI$1023,2,FALSE))),1,0)+
IF(ISNUMBER(SEARCH(Sheet1!$F26,VLOOKUP(D$1,Sheet1!$AH$24:$AI$1023,2,FALSE))),1,0)+
IF(ISNUMBER(SEARCH(Sheet1!$G26,VLOOKUP(D$1,Sheet1!$AH$24:$AI$1023,2,FALSE))),1,0)+
IF(ISNUMBER(SEARCH(Sheet1!$H26,VLOOKUP(D$1,Sheet1!$AH$24:$AI$1023,2,FALSE))),1,0)+
IF(ISNUMBER(SEARCH(Sheet1!$I26,VLOOKUP(D$1,Sheet1!$AH$24:$AI$1023,2,FALSE))),1,0)+
IF(ISNUMBER(SEARCH(Sheet1!$J26,VLOOKUP(D$1,Sheet1!$AH$24:$AI$1023,2,FALSE))),1,0)</f>
        <v>9</v>
      </c>
    </row>
    <row r="5" spans="1:11" x14ac:dyDescent="0.25">
      <c r="A5">
        <v>4</v>
      </c>
      <c r="B5" s="32"/>
    </row>
    <row r="6" spans="1:11" x14ac:dyDescent="0.25">
      <c r="A6">
        <v>5</v>
      </c>
      <c r="B6" s="32"/>
    </row>
    <row r="7" spans="1:11" x14ac:dyDescent="0.25">
      <c r="A7">
        <v>6</v>
      </c>
      <c r="B7" s="32"/>
    </row>
    <row r="8" spans="1:11" x14ac:dyDescent="0.25">
      <c r="A8">
        <v>7</v>
      </c>
      <c r="B8" s="32"/>
    </row>
    <row r="9" spans="1:11" x14ac:dyDescent="0.25">
      <c r="A9">
        <v>8</v>
      </c>
      <c r="B9" s="32"/>
    </row>
    <row r="10" spans="1:11" x14ac:dyDescent="0.25">
      <c r="A10">
        <v>9</v>
      </c>
      <c r="B10" s="32"/>
    </row>
    <row r="11" spans="1:11" x14ac:dyDescent="0.25">
      <c r="A11">
        <v>10</v>
      </c>
      <c r="B11" s="32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C251"/>
  <sheetViews>
    <sheetView topLeftCell="C7" workbookViewId="0">
      <selection activeCell="H31" sqref="H31"/>
    </sheetView>
  </sheetViews>
  <sheetFormatPr defaultRowHeight="15" x14ac:dyDescent="0.25"/>
  <cols>
    <col min="1" max="1" bestFit="true" customWidth="true" width="24.85546875" collapsed="true"/>
    <col min="8" max="8" bestFit="true" customWidth="true" width="22.7109375" collapsed="true"/>
  </cols>
  <sheetData>
    <row r="1" spans="1:28" x14ac:dyDescent="0.25">
      <c r="A1" t="s">
        <v>18</v>
      </c>
      <c r="B1" t="s">
        <v>30</v>
      </c>
      <c r="D1" s="50" t="s">
        <v>55</v>
      </c>
      <c r="E1" s="50" t="s">
        <v>35</v>
      </c>
      <c r="F1" s="50" t="s">
        <v>36</v>
      </c>
      <c r="G1" s="50" t="s">
        <v>23</v>
      </c>
      <c r="H1" s="50" t="s">
        <v>37</v>
      </c>
      <c r="I1" s="50" t="s">
        <v>20</v>
      </c>
      <c r="J1" s="50" t="s">
        <v>56</v>
      </c>
      <c r="K1" s="50" t="s">
        <v>19</v>
      </c>
      <c r="L1" s="50" t="s">
        <v>21</v>
      </c>
      <c r="M1" s="50" t="s">
        <v>57</v>
      </c>
      <c r="N1" s="50" t="s">
        <v>78</v>
      </c>
      <c r="O1" s="50">
        <v>3</v>
      </c>
      <c r="P1" s="50" t="s">
        <v>79</v>
      </c>
      <c r="Q1" s="50" t="s">
        <v>80</v>
      </c>
      <c r="R1" s="50" t="s">
        <v>81</v>
      </c>
      <c r="S1" s="50" t="s">
        <v>82</v>
      </c>
      <c r="T1" s="50" t="s">
        <v>58</v>
      </c>
      <c r="U1" s="50" t="s">
        <v>59</v>
      </c>
      <c r="V1" s="50" t="s">
        <v>60</v>
      </c>
      <c r="W1" s="50" t="s">
        <v>61</v>
      </c>
      <c r="X1" s="50" t="s">
        <v>48</v>
      </c>
      <c r="Y1" s="50" t="s">
        <v>62</v>
      </c>
      <c r="Z1" s="50" t="s">
        <v>63</v>
      </c>
      <c r="AA1" s="50" t="s">
        <v>22</v>
      </c>
      <c r="AB1" s="50" t="s">
        <v>22</v>
      </c>
    </row>
    <row r="2" spans="1:28" x14ac:dyDescent="0.25">
      <c r="A2" t="str">
        <f>H2</f>
        <v>Damian Lillard</v>
      </c>
      <c r="B2">
        <f>G2</f>
        <v>65.099999999999994</v>
      </c>
      <c r="D2" s="45">
        <v>1</v>
      </c>
      <c r="E2" s="46">
        <v>9400</v>
      </c>
      <c r="F2" s="47">
        <v>69.254999999999995</v>
      </c>
      <c r="G2" s="45">
        <v>65.099999999999994</v>
      </c>
      <c r="H2" s="45" t="s">
        <v>86</v>
      </c>
      <c r="I2" s="45" t="s">
        <v>123</v>
      </c>
      <c r="J2" s="45" t="s">
        <v>83</v>
      </c>
      <c r="K2" s="48" t="s">
        <v>9</v>
      </c>
      <c r="L2" s="45" t="s">
        <v>124</v>
      </c>
      <c r="M2" s="53">
        <v>1.5430555555555554</v>
      </c>
      <c r="N2" s="53">
        <v>36</v>
      </c>
      <c r="O2" s="45">
        <v>3</v>
      </c>
      <c r="P2" s="45">
        <v>8</v>
      </c>
      <c r="Q2" s="45">
        <v>11</v>
      </c>
      <c r="R2" s="45">
        <v>2</v>
      </c>
      <c r="S2" s="45">
        <v>0</v>
      </c>
      <c r="T2" s="45">
        <v>0.57099999999999995</v>
      </c>
      <c r="U2" s="45">
        <v>21</v>
      </c>
      <c r="V2" s="45">
        <v>1</v>
      </c>
      <c r="W2" s="45">
        <v>9</v>
      </c>
      <c r="X2" s="45">
        <v>3</v>
      </c>
      <c r="Y2" s="45">
        <v>2</v>
      </c>
      <c r="Z2" s="49" t="s">
        <v>69</v>
      </c>
      <c r="AA2" s="45">
        <v>31.8</v>
      </c>
      <c r="AB2" s="45">
        <v>27</v>
      </c>
    </row>
    <row r="3" spans="1:28" x14ac:dyDescent="0.25">
      <c r="A3" t="str">
        <f ref="A3:A66" si="0" t="shared">H3</f>
        <v>CJ McCollum</v>
      </c>
      <c r="B3">
        <f ref="B3:B66" si="1" t="shared">G3</f>
        <v>41.1</v>
      </c>
      <c r="D3" s="45">
        <v>10</v>
      </c>
      <c r="E3" s="46">
        <v>7300</v>
      </c>
      <c r="F3" s="47">
        <v>56.301000000000002</v>
      </c>
      <c r="G3" s="45">
        <v>41.1</v>
      </c>
      <c r="H3" s="45" t="s">
        <v>102</v>
      </c>
      <c r="I3" s="45" t="s">
        <v>123</v>
      </c>
      <c r="J3" s="45" t="s">
        <v>83</v>
      </c>
      <c r="K3" s="48" t="s">
        <v>11</v>
      </c>
      <c r="L3" s="45" t="s">
        <v>124</v>
      </c>
      <c r="M3" s="53">
        <v>1.2583333333333333</v>
      </c>
      <c r="N3" s="53">
        <v>30</v>
      </c>
      <c r="O3" s="45">
        <v>3</v>
      </c>
      <c r="P3" s="45">
        <v>3</v>
      </c>
      <c r="Q3" s="45">
        <v>1</v>
      </c>
      <c r="R3" s="45">
        <v>2</v>
      </c>
      <c r="S3" s="45">
        <v>1</v>
      </c>
      <c r="T3" s="45">
        <v>0.70599999999999996</v>
      </c>
      <c r="U3" s="45">
        <v>17</v>
      </c>
      <c r="V3" s="45">
        <v>0.75</v>
      </c>
      <c r="W3" s="45">
        <v>4</v>
      </c>
      <c r="X3" s="45">
        <v>3</v>
      </c>
      <c r="Y3" s="45">
        <v>2</v>
      </c>
      <c r="Z3" s="49" t="s">
        <v>69</v>
      </c>
      <c r="AA3" s="45">
        <v>30.3</v>
      </c>
      <c r="AB3" s="45">
        <v>27.8</v>
      </c>
    </row>
    <row r="4" spans="1:28" x14ac:dyDescent="0.25">
      <c r="A4" t="str">
        <f si="0" t="shared"/>
        <v>Marvin Bagley</v>
      </c>
      <c r="B4">
        <f si="1" t="shared"/>
        <v>35.4</v>
      </c>
      <c r="D4" s="45">
        <v>16</v>
      </c>
      <c r="E4" s="46">
        <v>6200</v>
      </c>
      <c r="F4" s="47">
        <v>57.097000000000001</v>
      </c>
      <c r="G4" s="45">
        <v>35.4</v>
      </c>
      <c r="H4" s="45" t="s">
        <v>93</v>
      </c>
      <c r="I4" s="45" t="s">
        <v>125</v>
      </c>
      <c r="J4" s="45" t="s">
        <v>83</v>
      </c>
      <c r="K4" s="48" t="s">
        <v>13</v>
      </c>
      <c r="L4" s="45" t="s">
        <v>126</v>
      </c>
      <c r="M4" s="53">
        <v>1.1736111111111112</v>
      </c>
      <c r="N4" s="53">
        <v>17</v>
      </c>
      <c r="O4" s="45">
        <v>0</v>
      </c>
      <c r="P4" s="45">
        <v>12</v>
      </c>
      <c r="Q4" s="45">
        <v>2</v>
      </c>
      <c r="R4" s="45">
        <v>1</v>
      </c>
      <c r="S4" s="45">
        <v>0</v>
      </c>
      <c r="T4" s="45">
        <v>0.5</v>
      </c>
      <c r="U4" s="45">
        <v>14</v>
      </c>
      <c r="V4" s="45">
        <v>0.5</v>
      </c>
      <c r="W4" s="45">
        <v>6</v>
      </c>
      <c r="X4" s="45">
        <v>2</v>
      </c>
      <c r="Y4" s="45">
        <v>3</v>
      </c>
      <c r="Z4" s="49"/>
      <c r="AA4" s="45">
        <v>26</v>
      </c>
      <c r="AB4" s="45">
        <v>14.6</v>
      </c>
    </row>
    <row r="5" spans="1:28" x14ac:dyDescent="0.25">
      <c r="A5" t="str">
        <f si="0" t="shared"/>
        <v>Trae Young</v>
      </c>
      <c r="B5">
        <f si="1" t="shared"/>
        <v>34.200000000000003</v>
      </c>
      <c r="D5" s="45">
        <v>19</v>
      </c>
      <c r="E5" s="46">
        <v>7300</v>
      </c>
      <c r="F5" s="47">
        <v>46.848999999999997</v>
      </c>
      <c r="G5" s="45">
        <v>34.200000000000003</v>
      </c>
      <c r="H5" s="45" t="s">
        <v>95</v>
      </c>
      <c r="I5" s="45" t="s">
        <v>126</v>
      </c>
      <c r="J5" s="45" t="s">
        <v>83</v>
      </c>
      <c r="K5" s="48" t="s">
        <v>9</v>
      </c>
      <c r="L5" s="45" t="s">
        <v>128</v>
      </c>
      <c r="M5" s="53">
        <v>1.2013888888888888</v>
      </c>
      <c r="N5" s="53">
        <v>23</v>
      </c>
      <c r="O5" s="45">
        <v>4</v>
      </c>
      <c r="P5" s="45">
        <v>1</v>
      </c>
      <c r="Q5" s="45">
        <v>8</v>
      </c>
      <c r="R5" s="45">
        <v>1</v>
      </c>
      <c r="S5" s="45">
        <v>0</v>
      </c>
      <c r="T5" s="45">
        <v>0.58299999999999996</v>
      </c>
      <c r="U5" s="45">
        <v>12</v>
      </c>
      <c r="V5" s="45">
        <v>0.83299999999999996</v>
      </c>
      <c r="W5" s="45">
        <v>6</v>
      </c>
      <c r="X5" s="45">
        <v>5</v>
      </c>
      <c r="Y5" s="45">
        <v>2</v>
      </c>
      <c r="Z5" s="49" t="s">
        <v>69</v>
      </c>
      <c r="AA5" s="45">
        <v>27.7</v>
      </c>
      <c r="AB5" s="45">
        <v>27.8</v>
      </c>
    </row>
    <row r="6" spans="1:28" x14ac:dyDescent="0.25">
      <c r="A6" t="str">
        <f si="0" t="shared"/>
        <v>Rudy Gobert</v>
      </c>
      <c r="B6">
        <f si="1" t="shared"/>
        <v>33.799999999999997</v>
      </c>
      <c r="D6" s="45">
        <v>20</v>
      </c>
      <c r="E6" s="46">
        <v>9400</v>
      </c>
      <c r="F6" s="47">
        <v>35.957000000000001</v>
      </c>
      <c r="G6" s="45">
        <v>33.799999999999997</v>
      </c>
      <c r="H6" s="45" t="s">
        <v>98</v>
      </c>
      <c r="I6" s="45" t="s">
        <v>124</v>
      </c>
      <c r="J6" s="45" t="s">
        <v>83</v>
      </c>
      <c r="K6" s="48" t="s">
        <v>8</v>
      </c>
      <c r="L6" s="45" t="s">
        <v>127</v>
      </c>
      <c r="M6" s="53">
        <v>1.1097222222222223</v>
      </c>
      <c r="N6" s="53">
        <v>15</v>
      </c>
      <c r="O6" s="45">
        <v>0</v>
      </c>
      <c r="P6" s="45">
        <v>9</v>
      </c>
      <c r="Q6" s="45">
        <v>2</v>
      </c>
      <c r="R6" s="45">
        <v>0</v>
      </c>
      <c r="S6" s="45">
        <v>2</v>
      </c>
      <c r="T6" s="45">
        <v>0.77800000000000002</v>
      </c>
      <c r="U6" s="45">
        <v>9</v>
      </c>
      <c r="V6" s="45">
        <v>0.5</v>
      </c>
      <c r="W6" s="45">
        <v>2</v>
      </c>
      <c r="X6" s="45">
        <v>1</v>
      </c>
      <c r="Y6" s="45">
        <v>2</v>
      </c>
      <c r="Z6" s="49" t="s">
        <v>69</v>
      </c>
      <c r="AA6" s="45">
        <v>17.600000000000001</v>
      </c>
      <c r="AB6" s="45">
        <v>33.299999999999997</v>
      </c>
    </row>
    <row r="7" spans="1:28" x14ac:dyDescent="0.25">
      <c r="A7" t="str">
        <f si="0" t="shared"/>
        <v>Bogdan Bogdanovic</v>
      </c>
      <c r="B7">
        <f si="1" t="shared"/>
        <v>32.299999999999997</v>
      </c>
      <c r="D7" s="45">
        <v>24</v>
      </c>
      <c r="E7" s="46">
        <v>6600</v>
      </c>
      <c r="F7" s="47">
        <v>48.939</v>
      </c>
      <c r="G7" s="45">
        <v>32.299999999999997</v>
      </c>
      <c r="H7" s="45" t="s">
        <v>88</v>
      </c>
      <c r="I7" s="45" t="s">
        <v>125</v>
      </c>
      <c r="J7" s="45" t="s">
        <v>83</v>
      </c>
      <c r="K7" s="48" t="s">
        <v>11</v>
      </c>
      <c r="L7" s="45" t="s">
        <v>126</v>
      </c>
      <c r="M7" s="53">
        <v>1.195138888888889</v>
      </c>
      <c r="N7" s="53">
        <v>16</v>
      </c>
      <c r="O7" s="45">
        <v>3</v>
      </c>
      <c r="P7" s="45">
        <v>4</v>
      </c>
      <c r="Q7" s="45">
        <v>7</v>
      </c>
      <c r="R7" s="45">
        <v>1</v>
      </c>
      <c r="S7" s="45">
        <v>0</v>
      </c>
      <c r="T7" s="45">
        <v>0.35699999999999998</v>
      </c>
      <c r="U7" s="45">
        <v>14</v>
      </c>
      <c r="V7" s="45">
        <v>1</v>
      </c>
      <c r="W7" s="45">
        <v>3</v>
      </c>
      <c r="X7" s="45">
        <v>2</v>
      </c>
      <c r="Y7" s="45">
        <v>1</v>
      </c>
      <c r="Z7" s="49"/>
      <c r="AA7" s="45">
        <v>23.7</v>
      </c>
      <c r="AB7" s="45">
        <v>25.4</v>
      </c>
    </row>
    <row r="8" spans="1:28" x14ac:dyDescent="0.25">
      <c r="A8" t="str">
        <f si="0" t="shared"/>
        <v>Donovan Mitchell</v>
      </c>
      <c r="B8">
        <f si="1" t="shared"/>
        <v>30.8</v>
      </c>
      <c r="D8" s="45">
        <v>25</v>
      </c>
      <c r="E8" s="46">
        <v>9000</v>
      </c>
      <c r="F8" s="47">
        <v>34.222000000000001</v>
      </c>
      <c r="G8" s="45">
        <v>30.8</v>
      </c>
      <c r="H8" s="45" t="s">
        <v>99</v>
      </c>
      <c r="I8" s="45" t="s">
        <v>124</v>
      </c>
      <c r="J8" s="45" t="s">
        <v>83</v>
      </c>
      <c r="K8" s="48" t="s">
        <v>11</v>
      </c>
      <c r="L8" s="45" t="s">
        <v>127</v>
      </c>
      <c r="M8" s="53">
        <v>1.1333333333333333</v>
      </c>
      <c r="N8" s="53">
        <v>22</v>
      </c>
      <c r="O8" s="45">
        <v>1</v>
      </c>
      <c r="P8" s="45">
        <v>4</v>
      </c>
      <c r="Q8" s="45">
        <v>2</v>
      </c>
      <c r="R8" s="45">
        <v>1</v>
      </c>
      <c r="S8" s="45">
        <v>0</v>
      </c>
      <c r="T8" s="45">
        <v>0.5</v>
      </c>
      <c r="U8" s="45">
        <v>16</v>
      </c>
      <c r="V8" s="45">
        <v>0.83299999999999996</v>
      </c>
      <c r="W8" s="45">
        <v>6</v>
      </c>
      <c r="X8" s="45">
        <v>2</v>
      </c>
      <c r="Y8" s="45">
        <v>2</v>
      </c>
      <c r="Z8" s="49" t="s">
        <v>69</v>
      </c>
      <c r="AA8" s="45">
        <v>32.700000000000003</v>
      </c>
      <c r="AB8" s="45">
        <v>29</v>
      </c>
    </row>
    <row r="9" spans="1:28" x14ac:dyDescent="0.25">
      <c r="A9" t="str">
        <f si="0" t="shared"/>
        <v>Buddy Hield</v>
      </c>
      <c r="B9">
        <f si="1" t="shared"/>
        <v>30.1</v>
      </c>
      <c r="D9" s="45">
        <v>31</v>
      </c>
      <c r="E9" s="46">
        <v>6500</v>
      </c>
      <c r="F9" s="47">
        <v>46.308</v>
      </c>
      <c r="G9" s="45">
        <v>30.1</v>
      </c>
      <c r="H9" s="45" t="s">
        <v>89</v>
      </c>
      <c r="I9" s="45" t="s">
        <v>125</v>
      </c>
      <c r="J9" s="45" t="s">
        <v>83</v>
      </c>
      <c r="K9" s="48" t="s">
        <v>11</v>
      </c>
      <c r="L9" s="45" t="s">
        <v>126</v>
      </c>
      <c r="M9" s="53">
        <v>1.0618055555555557</v>
      </c>
      <c r="N9" s="53">
        <v>18</v>
      </c>
      <c r="O9" s="45">
        <v>4</v>
      </c>
      <c r="P9" s="45">
        <v>3</v>
      </c>
      <c r="Q9" s="45">
        <v>3</v>
      </c>
      <c r="R9" s="45">
        <v>1</v>
      </c>
      <c r="S9" s="45">
        <v>1</v>
      </c>
      <c r="T9" s="45">
        <v>0.54500000000000004</v>
      </c>
      <c r="U9" s="45">
        <v>11</v>
      </c>
      <c r="V9" s="45">
        <v>1</v>
      </c>
      <c r="W9" s="45">
        <v>2</v>
      </c>
      <c r="X9" s="45">
        <v>2</v>
      </c>
      <c r="Y9" s="45">
        <v>5</v>
      </c>
      <c r="Z9" s="49" t="s">
        <v>69</v>
      </c>
      <c r="AA9" s="45">
        <v>21.4</v>
      </c>
      <c r="AB9" s="45">
        <v>19.5</v>
      </c>
    </row>
    <row r="10" spans="1:28" x14ac:dyDescent="0.25">
      <c r="A10" t="str">
        <f si="0" t="shared"/>
        <v>Harry Giles</v>
      </c>
      <c r="B10">
        <f si="1" t="shared"/>
        <v>29.9</v>
      </c>
      <c r="D10" s="45">
        <v>32</v>
      </c>
      <c r="E10" s="46">
        <v>3600</v>
      </c>
      <c r="F10" s="47">
        <v>83.055999999999997</v>
      </c>
      <c r="G10" s="45">
        <v>29.9</v>
      </c>
      <c r="H10" s="45" t="s">
        <v>119</v>
      </c>
      <c r="I10" s="45" t="s">
        <v>125</v>
      </c>
      <c r="J10" s="45" t="s">
        <v>83</v>
      </c>
      <c r="K10" s="48" t="s">
        <v>13</v>
      </c>
      <c r="L10" s="45" t="s">
        <v>126</v>
      </c>
      <c r="M10" s="53">
        <v>0.85763888888888884</v>
      </c>
      <c r="N10" s="53">
        <v>20</v>
      </c>
      <c r="O10" s="45">
        <v>0</v>
      </c>
      <c r="P10" s="45">
        <v>7</v>
      </c>
      <c r="Q10" s="45">
        <v>1</v>
      </c>
      <c r="R10" s="45">
        <v>0</v>
      </c>
      <c r="S10" s="45">
        <v>0</v>
      </c>
      <c r="T10" s="45">
        <v>0.83299999999999996</v>
      </c>
      <c r="U10" s="45">
        <v>12</v>
      </c>
      <c r="V10" s="45">
        <v>0</v>
      </c>
      <c r="W10" s="45">
        <v>0</v>
      </c>
      <c r="X10" s="45">
        <v>0</v>
      </c>
      <c r="Y10" s="45">
        <v>2</v>
      </c>
      <c r="Z10" s="49"/>
      <c r="AA10" s="45">
        <v>22.9</v>
      </c>
      <c r="AB10" s="45">
        <v>11</v>
      </c>
    </row>
    <row r="11" spans="1:28" x14ac:dyDescent="0.25">
      <c r="A11" t="str">
        <f si="0" t="shared"/>
        <v>Kevin Huerter</v>
      </c>
      <c r="B11">
        <f si="1" t="shared"/>
        <v>29.8</v>
      </c>
      <c r="D11" s="45">
        <v>33</v>
      </c>
      <c r="E11" s="46">
        <v>4600</v>
      </c>
      <c r="F11" s="47">
        <v>64.783000000000001</v>
      </c>
      <c r="G11" s="45">
        <v>29.8</v>
      </c>
      <c r="H11" s="45" t="s">
        <v>112</v>
      </c>
      <c r="I11" s="45" t="s">
        <v>126</v>
      </c>
      <c r="J11" s="45" t="s">
        <v>83</v>
      </c>
      <c r="K11" s="48" t="s">
        <v>11</v>
      </c>
      <c r="L11" s="45" t="s">
        <v>128</v>
      </c>
      <c r="M11" s="53">
        <v>1.0090277777777776</v>
      </c>
      <c r="N11" s="53">
        <v>11</v>
      </c>
      <c r="O11" s="45">
        <v>3</v>
      </c>
      <c r="P11" s="45">
        <v>4</v>
      </c>
      <c r="Q11" s="45">
        <v>4</v>
      </c>
      <c r="R11" s="45">
        <v>2</v>
      </c>
      <c r="S11" s="45">
        <v>1</v>
      </c>
      <c r="T11" s="45">
        <v>0.44400000000000001</v>
      </c>
      <c r="U11" s="45">
        <v>9</v>
      </c>
      <c r="V11" s="45">
        <v>0</v>
      </c>
      <c r="W11" s="45">
        <v>0</v>
      </c>
      <c r="X11" s="45">
        <v>1</v>
      </c>
      <c r="Y11" s="45">
        <v>2</v>
      </c>
      <c r="Z11" s="49" t="s">
        <v>69</v>
      </c>
      <c r="AA11" s="45">
        <v>16.8</v>
      </c>
      <c r="AB11" s="45">
        <v>16.399999999999999</v>
      </c>
    </row>
    <row r="12" spans="1:28" x14ac:dyDescent="0.25">
      <c r="A12" t="str">
        <f si="0" t="shared"/>
        <v>Meyers Leonard</v>
      </c>
      <c r="B12">
        <f si="1" t="shared"/>
        <v>29.2</v>
      </c>
      <c r="D12" s="45">
        <v>37</v>
      </c>
      <c r="E12" s="46">
        <v>3500</v>
      </c>
      <c r="F12" s="47">
        <v>83.429000000000002</v>
      </c>
      <c r="G12" s="45">
        <v>29.2</v>
      </c>
      <c r="H12" s="45" t="s">
        <v>115</v>
      </c>
      <c r="I12" s="45" t="s">
        <v>123</v>
      </c>
      <c r="J12" s="45" t="s">
        <v>83</v>
      </c>
      <c r="K12" s="48" t="s">
        <v>13</v>
      </c>
      <c r="L12" s="45" t="s">
        <v>124</v>
      </c>
      <c r="M12" s="53">
        <v>1.0347222222222221</v>
      </c>
      <c r="N12" s="53">
        <v>16</v>
      </c>
      <c r="O12" s="45">
        <v>4</v>
      </c>
      <c r="P12" s="45">
        <v>6</v>
      </c>
      <c r="Q12" s="45">
        <v>4</v>
      </c>
      <c r="R12" s="45">
        <v>0</v>
      </c>
      <c r="S12" s="45">
        <v>0</v>
      </c>
      <c r="T12" s="45">
        <v>0.85699999999999998</v>
      </c>
      <c r="U12" s="45">
        <v>7</v>
      </c>
      <c r="V12" s="45">
        <v>0</v>
      </c>
      <c r="W12" s="45">
        <v>0</v>
      </c>
      <c r="X12" s="45">
        <v>0</v>
      </c>
      <c r="Y12" s="45">
        <v>2</v>
      </c>
      <c r="Z12" s="49" t="s">
        <v>69</v>
      </c>
      <c r="AA12" s="45">
        <v>11.9</v>
      </c>
      <c r="AB12" s="45">
        <v>22.5</v>
      </c>
    </row>
    <row r="13" spans="1:28" x14ac:dyDescent="0.25">
      <c r="A13" t="str">
        <f si="0" t="shared"/>
        <v>Ricky Rubio</v>
      </c>
      <c r="B13">
        <f si="1" t="shared"/>
        <v>26.9</v>
      </c>
      <c r="D13" s="45">
        <v>43</v>
      </c>
      <c r="E13" s="46">
        <v>6400</v>
      </c>
      <c r="F13" s="47">
        <v>42.030999999999999</v>
      </c>
      <c r="G13" s="45">
        <v>26.9</v>
      </c>
      <c r="H13" s="45" t="s">
        <v>108</v>
      </c>
      <c r="I13" s="45" t="s">
        <v>124</v>
      </c>
      <c r="J13" s="45" t="s">
        <v>83</v>
      </c>
      <c r="K13" s="48" t="s">
        <v>9</v>
      </c>
      <c r="L13" s="45" t="s">
        <v>127</v>
      </c>
      <c r="M13" s="53">
        <v>1.0979166666666667</v>
      </c>
      <c r="N13" s="53">
        <v>12</v>
      </c>
      <c r="O13" s="45">
        <v>2</v>
      </c>
      <c r="P13" s="45">
        <v>2</v>
      </c>
      <c r="Q13" s="45">
        <v>7</v>
      </c>
      <c r="R13" s="45">
        <v>2</v>
      </c>
      <c r="S13" s="45">
        <v>0</v>
      </c>
      <c r="T13" s="45">
        <v>0.28599999999999998</v>
      </c>
      <c r="U13" s="45">
        <v>14</v>
      </c>
      <c r="V13" s="45">
        <v>1</v>
      </c>
      <c r="W13" s="45">
        <v>2</v>
      </c>
      <c r="X13" s="45">
        <v>4</v>
      </c>
      <c r="Y13" s="45">
        <v>3</v>
      </c>
      <c r="Z13" s="49" t="s">
        <v>69</v>
      </c>
      <c r="AA13" s="45">
        <v>30.9</v>
      </c>
      <c r="AB13" s="45">
        <v>14</v>
      </c>
    </row>
    <row r="14" spans="1:28" x14ac:dyDescent="0.25">
      <c r="A14" t="str">
        <f si="0" t="shared"/>
        <v>Nemanja Bjelica</v>
      </c>
      <c r="B14">
        <f si="1" t="shared"/>
        <v>26.6</v>
      </c>
      <c r="D14" s="45">
        <v>46</v>
      </c>
      <c r="E14" s="46">
        <v>3900</v>
      </c>
      <c r="F14" s="47">
        <v>68.204999999999998</v>
      </c>
      <c r="G14" s="45">
        <v>26.6</v>
      </c>
      <c r="H14" s="45" t="s">
        <v>109</v>
      </c>
      <c r="I14" s="45" t="s">
        <v>125</v>
      </c>
      <c r="J14" s="45" t="s">
        <v>83</v>
      </c>
      <c r="K14" s="48" t="s">
        <v>12</v>
      </c>
      <c r="L14" s="45" t="s">
        <v>126</v>
      </c>
      <c r="M14" s="54">
        <v>0.86111111111111116</v>
      </c>
      <c r="N14" s="53">
        <v>12</v>
      </c>
      <c r="O14" s="45">
        <v>2</v>
      </c>
      <c r="P14" s="45">
        <v>8</v>
      </c>
      <c r="Q14" s="45">
        <v>2</v>
      </c>
      <c r="R14" s="45">
        <v>1</v>
      </c>
      <c r="S14" s="45">
        <v>0</v>
      </c>
      <c r="T14" s="45">
        <v>0.45500000000000002</v>
      </c>
      <c r="U14" s="45">
        <v>11</v>
      </c>
      <c r="V14" s="45">
        <v>0</v>
      </c>
      <c r="W14" s="45">
        <v>0</v>
      </c>
      <c r="X14" s="45">
        <v>1</v>
      </c>
      <c r="Y14" s="45">
        <v>3</v>
      </c>
      <c r="Z14" s="49" t="s">
        <v>69</v>
      </c>
      <c r="AA14" s="45">
        <v>22.8</v>
      </c>
      <c r="AB14" s="45">
        <v>24.7</v>
      </c>
    </row>
    <row r="15" spans="1:28" x14ac:dyDescent="0.25">
      <c r="A15" t="str">
        <f si="0" t="shared"/>
        <v>Zach Collins</v>
      </c>
      <c r="B15">
        <f si="1" t="shared"/>
        <v>26.1</v>
      </c>
      <c r="D15" s="45">
        <v>49</v>
      </c>
      <c r="E15" s="46">
        <v>3500</v>
      </c>
      <c r="F15" s="47">
        <v>74.570999999999998</v>
      </c>
      <c r="G15" s="45">
        <v>26.1</v>
      </c>
      <c r="H15" s="45" t="s">
        <v>97</v>
      </c>
      <c r="I15" s="45" t="s">
        <v>123</v>
      </c>
      <c r="J15" s="45" t="s">
        <v>83</v>
      </c>
      <c r="K15" s="48" t="s">
        <v>13</v>
      </c>
      <c r="L15" s="45" t="s">
        <v>124</v>
      </c>
      <c r="M15" s="53">
        <v>0.96527777777777779</v>
      </c>
      <c r="N15" s="53">
        <v>12</v>
      </c>
      <c r="O15" s="45">
        <v>1</v>
      </c>
      <c r="P15" s="45">
        <v>8</v>
      </c>
      <c r="Q15" s="45">
        <v>1</v>
      </c>
      <c r="R15" s="45">
        <v>0</v>
      </c>
      <c r="S15" s="45">
        <v>1</v>
      </c>
      <c r="T15" s="45">
        <v>0.375</v>
      </c>
      <c r="U15" s="45">
        <v>8</v>
      </c>
      <c r="V15" s="45">
        <v>0.83299999999999996</v>
      </c>
      <c r="W15" s="45">
        <v>6</v>
      </c>
      <c r="X15" s="45">
        <v>0</v>
      </c>
      <c r="Y15" s="45">
        <v>2</v>
      </c>
      <c r="Z15" s="49"/>
      <c r="AA15" s="45">
        <v>19.3</v>
      </c>
      <c r="AB15" s="45">
        <v>19.8</v>
      </c>
    </row>
    <row r="16" spans="1:28" x14ac:dyDescent="0.25">
      <c r="A16" t="str">
        <f si="0" t="shared"/>
        <v>Jake Layman</v>
      </c>
      <c r="B16">
        <f si="1" t="shared"/>
        <v>25.5</v>
      </c>
      <c r="D16" s="45">
        <v>54</v>
      </c>
      <c r="E16" s="46">
        <v>4200</v>
      </c>
      <c r="F16" s="47">
        <v>60.713999999999999</v>
      </c>
      <c r="G16" s="45">
        <v>25.5</v>
      </c>
      <c r="H16" s="45" t="s">
        <v>106</v>
      </c>
      <c r="I16" s="45" t="s">
        <v>123</v>
      </c>
      <c r="J16" s="45" t="s">
        <v>83</v>
      </c>
      <c r="K16" s="48" t="s">
        <v>12</v>
      </c>
      <c r="L16" s="45" t="s">
        <v>124</v>
      </c>
      <c r="M16" s="53">
        <v>1.1229166666666666</v>
      </c>
      <c r="N16" s="53">
        <v>11</v>
      </c>
      <c r="O16" s="45">
        <v>3</v>
      </c>
      <c r="P16" s="45">
        <v>5</v>
      </c>
      <c r="Q16" s="45">
        <v>3</v>
      </c>
      <c r="R16" s="45">
        <v>0</v>
      </c>
      <c r="S16" s="45">
        <v>2</v>
      </c>
      <c r="T16" s="45">
        <v>0.5</v>
      </c>
      <c r="U16" s="45">
        <v>8</v>
      </c>
      <c r="V16" s="45">
        <v>0</v>
      </c>
      <c r="W16" s="45">
        <v>0</v>
      </c>
      <c r="X16" s="45">
        <v>2</v>
      </c>
      <c r="Y16" s="45">
        <v>3</v>
      </c>
      <c r="Z16" s="49"/>
      <c r="AA16" s="45">
        <v>15.6</v>
      </c>
      <c r="AB16" s="45">
        <v>25.1</v>
      </c>
    </row>
    <row r="17" spans="1:28" x14ac:dyDescent="0.25">
      <c r="A17" t="str">
        <f si="0" t="shared"/>
        <v>Joe Ingles</v>
      </c>
      <c r="B17">
        <f si="1" t="shared"/>
        <v>24.9</v>
      </c>
      <c r="D17" s="45">
        <v>57</v>
      </c>
      <c r="E17" s="46">
        <v>5800</v>
      </c>
      <c r="F17" s="47">
        <v>42.930999999999997</v>
      </c>
      <c r="G17" s="45">
        <v>24.9</v>
      </c>
      <c r="H17" s="45" t="s">
        <v>96</v>
      </c>
      <c r="I17" s="45" t="s">
        <v>124</v>
      </c>
      <c r="J17" s="45" t="s">
        <v>83</v>
      </c>
      <c r="K17" s="48" t="s">
        <v>12</v>
      </c>
      <c r="L17" s="45" t="s">
        <v>127</v>
      </c>
      <c r="M17" s="53">
        <v>1.1333333333333333</v>
      </c>
      <c r="N17" s="53">
        <v>14</v>
      </c>
      <c r="O17" s="45">
        <v>2</v>
      </c>
      <c r="P17" s="45">
        <v>2</v>
      </c>
      <c r="Q17" s="45">
        <v>5</v>
      </c>
      <c r="R17" s="45">
        <v>1</v>
      </c>
      <c r="S17" s="45">
        <v>0</v>
      </c>
      <c r="T17" s="45">
        <v>0.6</v>
      </c>
      <c r="U17" s="45">
        <v>5</v>
      </c>
      <c r="V17" s="45">
        <v>1</v>
      </c>
      <c r="W17" s="45">
        <v>6</v>
      </c>
      <c r="X17" s="45">
        <v>2</v>
      </c>
      <c r="Y17" s="45">
        <v>3</v>
      </c>
      <c r="Z17" s="49" t="s">
        <v>69</v>
      </c>
      <c r="AA17" s="45">
        <v>15.3</v>
      </c>
      <c r="AB17" s="45">
        <v>7.1</v>
      </c>
    </row>
    <row r="18" spans="1:28" x14ac:dyDescent="0.25">
      <c r="A18" t="str">
        <f si="0" t="shared"/>
        <v>De'Aaron Fox</v>
      </c>
      <c r="B18">
        <f si="1" t="shared"/>
        <v>24.3</v>
      </c>
      <c r="D18" s="45">
        <v>60</v>
      </c>
      <c r="E18" s="46">
        <v>7800</v>
      </c>
      <c r="F18" s="47">
        <v>31.154</v>
      </c>
      <c r="G18" s="45">
        <v>24.3</v>
      </c>
      <c r="H18" s="45" t="s">
        <v>87</v>
      </c>
      <c r="I18" s="45" t="s">
        <v>125</v>
      </c>
      <c r="J18" s="45" t="s">
        <v>83</v>
      </c>
      <c r="K18" s="48" t="s">
        <v>9</v>
      </c>
      <c r="L18" s="45" t="s">
        <v>126</v>
      </c>
      <c r="M18" s="53">
        <v>0.90972222222222221</v>
      </c>
      <c r="N18" s="53">
        <v>9</v>
      </c>
      <c r="O18" s="45">
        <v>0</v>
      </c>
      <c r="P18" s="45">
        <v>4</v>
      </c>
      <c r="Q18" s="45">
        <v>7</v>
      </c>
      <c r="R18" s="45">
        <v>0</v>
      </c>
      <c r="S18" s="45">
        <v>1</v>
      </c>
      <c r="T18" s="45">
        <v>0.4</v>
      </c>
      <c r="U18" s="45">
        <v>10</v>
      </c>
      <c r="V18" s="45">
        <v>0.5</v>
      </c>
      <c r="W18" s="45">
        <v>2</v>
      </c>
      <c r="X18" s="45">
        <v>3</v>
      </c>
      <c r="Y18" s="45">
        <v>2</v>
      </c>
      <c r="Z18" s="49" t="s">
        <v>69</v>
      </c>
      <c r="AA18" s="45">
        <v>25</v>
      </c>
      <c r="AB18" s="45">
        <v>18</v>
      </c>
    </row>
    <row r="19" spans="1:28" x14ac:dyDescent="0.25">
      <c r="A19" t="str">
        <f si="0" t="shared"/>
        <v>John Collins</v>
      </c>
      <c r="B19">
        <f si="1" t="shared"/>
        <v>23.9</v>
      </c>
      <c r="D19" s="45">
        <v>63</v>
      </c>
      <c r="E19" s="46">
        <v>8000</v>
      </c>
      <c r="F19" s="47">
        <v>29.875</v>
      </c>
      <c r="G19" s="45">
        <v>23.9</v>
      </c>
      <c r="H19" s="45" t="s">
        <v>92</v>
      </c>
      <c r="I19" s="45" t="s">
        <v>126</v>
      </c>
      <c r="J19" s="45" t="s">
        <v>83</v>
      </c>
      <c r="K19" s="48" t="s">
        <v>13</v>
      </c>
      <c r="L19" s="45" t="s">
        <v>128</v>
      </c>
      <c r="M19" s="54">
        <v>1.0597222222222222</v>
      </c>
      <c r="N19" s="53">
        <v>14</v>
      </c>
      <c r="O19" s="45">
        <v>0</v>
      </c>
      <c r="P19" s="45">
        <v>7</v>
      </c>
      <c r="Q19" s="45">
        <v>1</v>
      </c>
      <c r="R19" s="45">
        <v>0</v>
      </c>
      <c r="S19" s="45">
        <v>1</v>
      </c>
      <c r="T19" s="45">
        <v>0.33300000000000002</v>
      </c>
      <c r="U19" s="45">
        <v>15</v>
      </c>
      <c r="V19" s="45">
        <v>1</v>
      </c>
      <c r="W19" s="45">
        <v>4</v>
      </c>
      <c r="X19" s="45">
        <v>3</v>
      </c>
      <c r="Y19" s="45">
        <v>1</v>
      </c>
      <c r="Z19" s="49" t="s">
        <v>69</v>
      </c>
      <c r="AA19" s="45">
        <v>31.6</v>
      </c>
      <c r="AB19" s="45">
        <v>36.6</v>
      </c>
    </row>
    <row r="20" spans="1:28" x14ac:dyDescent="0.25">
      <c r="A20" t="str">
        <f si="0" t="shared"/>
        <v>Derrick Favors</v>
      </c>
      <c r="B20">
        <f si="1" t="shared"/>
        <v>22.5</v>
      </c>
      <c r="D20" s="45">
        <v>65</v>
      </c>
      <c r="E20" s="46">
        <v>5400</v>
      </c>
      <c r="F20" s="47">
        <v>41.667000000000002</v>
      </c>
      <c r="G20" s="45">
        <v>22.5</v>
      </c>
      <c r="H20" s="45" t="s">
        <v>103</v>
      </c>
      <c r="I20" s="45" t="s">
        <v>124</v>
      </c>
      <c r="J20" s="45" t="s">
        <v>83</v>
      </c>
      <c r="K20" s="48" t="s">
        <v>13</v>
      </c>
      <c r="L20" s="45" t="s">
        <v>127</v>
      </c>
      <c r="M20" s="54">
        <v>1.0138888888888888</v>
      </c>
      <c r="N20" s="54">
        <v>12</v>
      </c>
      <c r="O20" s="45">
        <v>0</v>
      </c>
      <c r="P20" s="45">
        <v>5</v>
      </c>
      <c r="Q20" s="45">
        <v>1</v>
      </c>
      <c r="R20" s="45">
        <v>1</v>
      </c>
      <c r="S20" s="45">
        <v>0</v>
      </c>
      <c r="T20" s="45">
        <v>0.54500000000000004</v>
      </c>
      <c r="U20" s="45">
        <v>11</v>
      </c>
      <c r="V20" s="45">
        <v>0</v>
      </c>
      <c r="W20" s="45">
        <v>0</v>
      </c>
      <c r="X20" s="45">
        <v>0</v>
      </c>
      <c r="Y20" s="45">
        <v>1</v>
      </c>
      <c r="Z20" s="49" t="s">
        <v>69</v>
      </c>
      <c r="AA20" s="45">
        <v>19.5</v>
      </c>
      <c r="AB20" s="45">
        <v>20.5</v>
      </c>
    </row>
    <row r="21" spans="1:28" x14ac:dyDescent="0.25">
      <c r="A21" t="str">
        <f si="0" t="shared"/>
        <v>Dewayne Dedmon</v>
      </c>
      <c r="B21">
        <f si="1" t="shared"/>
        <v>21.3</v>
      </c>
      <c r="D21" s="45">
        <v>73</v>
      </c>
      <c r="E21" s="46">
        <v>6300</v>
      </c>
      <c r="F21" s="47">
        <v>33.81</v>
      </c>
      <c r="G21" s="45">
        <v>21.3</v>
      </c>
      <c r="H21" s="45" t="s">
        <v>110</v>
      </c>
      <c r="I21" s="45" t="s">
        <v>126</v>
      </c>
      <c r="J21" s="45" t="s">
        <v>83</v>
      </c>
      <c r="K21" s="48" t="s">
        <v>8</v>
      </c>
      <c r="L21" s="45" t="s">
        <v>128</v>
      </c>
      <c r="M21" s="53">
        <v>0.98333333333333339</v>
      </c>
      <c r="N21" s="53">
        <v>5</v>
      </c>
      <c r="O21" s="45">
        <v>1</v>
      </c>
      <c r="P21" s="45">
        <v>9</v>
      </c>
      <c r="Q21" s="45">
        <v>1</v>
      </c>
      <c r="R21" s="45">
        <v>1</v>
      </c>
      <c r="S21" s="45">
        <v>1</v>
      </c>
      <c r="T21" s="45">
        <v>0.28599999999999998</v>
      </c>
      <c r="U21" s="45">
        <v>7</v>
      </c>
      <c r="V21" s="45">
        <v>0</v>
      </c>
      <c r="W21" s="45">
        <v>0</v>
      </c>
      <c r="X21" s="45">
        <v>2</v>
      </c>
      <c r="Y21" s="45">
        <v>3</v>
      </c>
      <c r="Z21" s="49" t="s">
        <v>69</v>
      </c>
      <c r="AA21" s="45">
        <v>15.5</v>
      </c>
      <c r="AB21" s="45">
        <v>25.1</v>
      </c>
    </row>
    <row r="22" spans="1:28" x14ac:dyDescent="0.25">
      <c r="A22" t="str">
        <f si="0" t="shared"/>
        <v>Name</v>
      </c>
      <c r="B22" t="str">
        <f si="1" t="shared"/>
        <v>Value</v>
      </c>
      <c r="D22" s="45" t="s">
        <v>55</v>
      </c>
      <c r="E22" s="46" t="s">
        <v>35</v>
      </c>
      <c r="F22" s="47" t="s">
        <v>36</v>
      </c>
      <c r="G22" s="45" t="s">
        <v>23</v>
      </c>
      <c r="H22" s="45" t="s">
        <v>37</v>
      </c>
      <c r="I22" s="45" t="s">
        <v>20</v>
      </c>
      <c r="J22" s="45" t="s">
        <v>56</v>
      </c>
      <c r="K22" s="48" t="s">
        <v>19</v>
      </c>
      <c r="L22" s="45" t="s">
        <v>21</v>
      </c>
      <c r="M22" s="53" t="s">
        <v>57</v>
      </c>
      <c r="N22" s="53" t="s">
        <v>78</v>
      </c>
      <c r="O22" s="45">
        <v>3</v>
      </c>
      <c r="P22" s="45" t="s">
        <v>79</v>
      </c>
      <c r="Q22" s="45" t="s">
        <v>80</v>
      </c>
      <c r="R22" s="45" t="s">
        <v>81</v>
      </c>
      <c r="S22" s="45" t="s">
        <v>82</v>
      </c>
      <c r="T22" s="45" t="s">
        <v>58</v>
      </c>
      <c r="U22" s="45" t="s">
        <v>59</v>
      </c>
      <c r="V22" s="45" t="s">
        <v>60</v>
      </c>
      <c r="W22" s="45" t="s">
        <v>61</v>
      </c>
      <c r="X22" s="45" t="s">
        <v>48</v>
      </c>
      <c r="Y22" s="45" t="s">
        <v>62</v>
      </c>
      <c r="Z22" s="49" t="s">
        <v>63</v>
      </c>
      <c r="AA22" s="45" t="s">
        <v>22</v>
      </c>
      <c r="AB22" s="45" t="s">
        <v>22</v>
      </c>
    </row>
    <row r="23" spans="1:28" x14ac:dyDescent="0.25">
      <c r="A23" t="str">
        <f si="0" t="shared"/>
        <v>Jeremy Lin</v>
      </c>
      <c r="B23">
        <f si="1" t="shared"/>
        <v>19.899999999999999</v>
      </c>
      <c r="D23" s="45">
        <v>79</v>
      </c>
      <c r="E23" s="46">
        <v>4600</v>
      </c>
      <c r="F23" s="47">
        <v>43.261000000000003</v>
      </c>
      <c r="G23" s="45">
        <v>19.899999999999999</v>
      </c>
      <c r="H23" s="45" t="s">
        <v>116</v>
      </c>
      <c r="I23" s="45" t="s">
        <v>126</v>
      </c>
      <c r="J23" s="45" t="s">
        <v>83</v>
      </c>
      <c r="K23" s="48" t="s">
        <v>9</v>
      </c>
      <c r="L23" s="45" t="s">
        <v>128</v>
      </c>
      <c r="M23" s="54">
        <v>0.79861111111111116</v>
      </c>
      <c r="N23" s="53">
        <v>11</v>
      </c>
      <c r="O23" s="45">
        <v>1</v>
      </c>
      <c r="P23" s="45">
        <v>2</v>
      </c>
      <c r="Q23" s="45">
        <v>5</v>
      </c>
      <c r="R23" s="45">
        <v>0</v>
      </c>
      <c r="S23" s="45">
        <v>0</v>
      </c>
      <c r="T23" s="45">
        <v>0.33300000000000002</v>
      </c>
      <c r="U23" s="45">
        <v>6</v>
      </c>
      <c r="V23" s="45">
        <v>1</v>
      </c>
      <c r="W23" s="45">
        <v>6</v>
      </c>
      <c r="X23" s="45">
        <v>1</v>
      </c>
      <c r="Y23" s="45">
        <v>0</v>
      </c>
      <c r="Z23" s="49"/>
      <c r="AA23" s="45">
        <v>20.5</v>
      </c>
      <c r="AB23" s="45">
        <v>23.5</v>
      </c>
    </row>
    <row r="24" spans="1:28" x14ac:dyDescent="0.25">
      <c r="A24" t="str">
        <f si="0" t="shared"/>
        <v>Yogi Ferrell</v>
      </c>
      <c r="B24">
        <f si="1" t="shared"/>
        <v>19.600000000000001</v>
      </c>
      <c r="D24" s="45">
        <v>80</v>
      </c>
      <c r="E24" s="46">
        <v>3800</v>
      </c>
      <c r="F24" s="47">
        <v>51.579000000000001</v>
      </c>
      <c r="G24" s="45">
        <v>19.600000000000001</v>
      </c>
      <c r="H24" s="45" t="s">
        <v>121</v>
      </c>
      <c r="I24" s="45" t="s">
        <v>125</v>
      </c>
      <c r="J24" s="45" t="s">
        <v>83</v>
      </c>
      <c r="K24" s="48" t="s">
        <v>9</v>
      </c>
      <c r="L24" s="45" t="s">
        <v>126</v>
      </c>
      <c r="M24" s="54">
        <v>1.0250000000000001</v>
      </c>
      <c r="N24" s="53">
        <v>11</v>
      </c>
      <c r="O24" s="45">
        <v>1</v>
      </c>
      <c r="P24" s="45">
        <v>3</v>
      </c>
      <c r="Q24" s="45">
        <v>4</v>
      </c>
      <c r="R24" s="45">
        <v>0</v>
      </c>
      <c r="S24" s="45">
        <v>0</v>
      </c>
      <c r="T24" s="45">
        <v>0.55600000000000005</v>
      </c>
      <c r="U24" s="45">
        <v>9</v>
      </c>
      <c r="V24" s="45">
        <v>0</v>
      </c>
      <c r="W24" s="45">
        <v>0</v>
      </c>
      <c r="X24" s="45">
        <v>1</v>
      </c>
      <c r="Y24" s="45">
        <v>2</v>
      </c>
      <c r="Z24" s="49"/>
      <c r="AA24" s="45">
        <v>16</v>
      </c>
      <c r="AB24" s="45">
        <v>21.2</v>
      </c>
    </row>
    <row r="25" spans="1:28" x14ac:dyDescent="0.25">
      <c r="A25" t="str">
        <f si="0" t="shared"/>
        <v>DeAndre' Bembry</v>
      </c>
      <c r="B25">
        <f si="1" t="shared"/>
        <v>19.5</v>
      </c>
      <c r="D25" s="45">
        <v>81</v>
      </c>
      <c r="E25" s="46">
        <v>4500</v>
      </c>
      <c r="F25" s="47">
        <v>43.332999999999998</v>
      </c>
      <c r="G25" s="45">
        <v>19.5</v>
      </c>
      <c r="H25" s="45" t="s">
        <v>105</v>
      </c>
      <c r="I25" s="45" t="s">
        <v>126</v>
      </c>
      <c r="J25" s="45" t="s">
        <v>83</v>
      </c>
      <c r="K25" s="48" t="s">
        <v>12</v>
      </c>
      <c r="L25" s="45" t="s">
        <v>128</v>
      </c>
      <c r="M25" s="53">
        <v>0.84375</v>
      </c>
      <c r="N25" s="53">
        <v>11</v>
      </c>
      <c r="O25" s="45">
        <v>1</v>
      </c>
      <c r="P25" s="45">
        <v>5</v>
      </c>
      <c r="Q25" s="45">
        <v>1</v>
      </c>
      <c r="R25" s="45">
        <v>1</v>
      </c>
      <c r="S25" s="45">
        <v>0</v>
      </c>
      <c r="T25" s="45">
        <v>0.5</v>
      </c>
      <c r="U25" s="45">
        <v>10</v>
      </c>
      <c r="V25" s="45">
        <v>0</v>
      </c>
      <c r="W25" s="45">
        <v>1</v>
      </c>
      <c r="X25" s="45">
        <v>2</v>
      </c>
      <c r="Y25" s="45">
        <v>1</v>
      </c>
      <c r="Z25" s="49" t="s">
        <v>69</v>
      </c>
      <c r="AA25" s="45">
        <v>25</v>
      </c>
      <c r="AB25" s="45">
        <v>22.4</v>
      </c>
    </row>
    <row r="26" spans="1:28" x14ac:dyDescent="0.25">
      <c r="A26" t="str">
        <f si="0" t="shared"/>
        <v>Evan Turner</v>
      </c>
      <c r="B26">
        <f si="1" t="shared"/>
        <v>19.3</v>
      </c>
      <c r="D26" s="45">
        <v>82</v>
      </c>
      <c r="E26" s="46">
        <v>3800</v>
      </c>
      <c r="F26" s="47">
        <v>50.789000000000001</v>
      </c>
      <c r="G26" s="45">
        <v>19.3</v>
      </c>
      <c r="H26" s="45" t="s">
        <v>107</v>
      </c>
      <c r="I26" s="45" t="s">
        <v>123</v>
      </c>
      <c r="J26" s="45" t="s">
        <v>83</v>
      </c>
      <c r="K26" s="48" t="s">
        <v>12</v>
      </c>
      <c r="L26" s="45" t="s">
        <v>124</v>
      </c>
      <c r="M26" s="53">
        <v>0.81041666666666667</v>
      </c>
      <c r="N26" s="54">
        <v>5</v>
      </c>
      <c r="O26" s="45">
        <v>0</v>
      </c>
      <c r="P26" s="45">
        <v>4</v>
      </c>
      <c r="Q26" s="45">
        <v>5</v>
      </c>
      <c r="R26" s="45">
        <v>1</v>
      </c>
      <c r="S26" s="45">
        <v>0</v>
      </c>
      <c r="T26" s="45">
        <v>0.33300000000000002</v>
      </c>
      <c r="U26" s="45">
        <v>6</v>
      </c>
      <c r="V26" s="45">
        <v>0.5</v>
      </c>
      <c r="W26" s="45">
        <v>2</v>
      </c>
      <c r="X26" s="45">
        <v>1</v>
      </c>
      <c r="Y26" s="45">
        <v>1</v>
      </c>
      <c r="Z26" s="49"/>
      <c r="AA26" s="45">
        <v>17</v>
      </c>
      <c r="AB26" s="45">
        <v>20.8</v>
      </c>
    </row>
    <row r="27" spans="1:28" x14ac:dyDescent="0.25">
      <c r="A27" t="str">
        <f si="0" t="shared"/>
        <v>Iman Shumpert</v>
      </c>
      <c r="B27">
        <f si="1" t="shared"/>
        <v>18.399999999999999</v>
      </c>
      <c r="D27" s="45">
        <v>86</v>
      </c>
      <c r="E27" s="46">
        <v>4000</v>
      </c>
      <c r="F27" s="47">
        <v>46</v>
      </c>
      <c r="G27" s="45">
        <v>18.399999999999999</v>
      </c>
      <c r="H27" s="45" t="s">
        <v>113</v>
      </c>
      <c r="I27" s="45" t="s">
        <v>125</v>
      </c>
      <c r="J27" s="45" t="s">
        <v>83</v>
      </c>
      <c r="K27" s="48" t="s">
        <v>11</v>
      </c>
      <c r="L27" s="45" t="s">
        <v>126</v>
      </c>
      <c r="M27" s="54">
        <v>0.84513888888888899</v>
      </c>
      <c r="N27" s="54">
        <v>7</v>
      </c>
      <c r="O27" s="45">
        <v>1</v>
      </c>
      <c r="P27" s="45">
        <v>2</v>
      </c>
      <c r="Q27" s="45">
        <v>2</v>
      </c>
      <c r="R27" s="45">
        <v>2</v>
      </c>
      <c r="S27" s="45">
        <v>0</v>
      </c>
      <c r="T27" s="45">
        <v>0.42899999999999999</v>
      </c>
      <c r="U27" s="45">
        <v>7</v>
      </c>
      <c r="V27" s="45">
        <v>0</v>
      </c>
      <c r="W27" s="45">
        <v>0</v>
      </c>
      <c r="X27" s="45">
        <v>0</v>
      </c>
      <c r="Y27" s="45">
        <v>0</v>
      </c>
      <c r="Z27" s="49" t="s">
        <v>69</v>
      </c>
      <c r="AA27" s="45">
        <v>13.6</v>
      </c>
      <c r="AB27" s="45">
        <v>9.6999999999999993</v>
      </c>
    </row>
    <row r="28" spans="1:28" x14ac:dyDescent="0.25">
      <c r="A28" t="str">
        <f si="0" t="shared"/>
        <v>Justin Jackson</v>
      </c>
      <c r="B28">
        <f si="1" t="shared"/>
        <v>17.100000000000001</v>
      </c>
      <c r="D28" s="45">
        <v>94</v>
      </c>
      <c r="E28" s="46">
        <v>3500</v>
      </c>
      <c r="F28" s="47">
        <v>48.856999999999999</v>
      </c>
      <c r="G28" s="45">
        <v>17.100000000000001</v>
      </c>
      <c r="H28" s="45" t="s">
        <v>114</v>
      </c>
      <c r="I28" s="45" t="s">
        <v>125</v>
      </c>
      <c r="J28" s="45" t="s">
        <v>83</v>
      </c>
      <c r="K28" s="48" t="s">
        <v>12</v>
      </c>
      <c r="L28" s="45" t="s">
        <v>126</v>
      </c>
      <c r="M28" s="54">
        <v>0.81736111111111109</v>
      </c>
      <c r="N28" s="53">
        <v>6</v>
      </c>
      <c r="O28" s="45">
        <v>0</v>
      </c>
      <c r="P28" s="45">
        <v>3</v>
      </c>
      <c r="Q28" s="45">
        <v>3</v>
      </c>
      <c r="R28" s="45">
        <v>1</v>
      </c>
      <c r="S28" s="45">
        <v>0</v>
      </c>
      <c r="T28" s="45">
        <v>0.5</v>
      </c>
      <c r="U28" s="45">
        <v>4</v>
      </c>
      <c r="V28" s="45">
        <v>1</v>
      </c>
      <c r="W28" s="45">
        <v>2</v>
      </c>
      <c r="X28" s="45">
        <v>0</v>
      </c>
      <c r="Y28" s="45">
        <v>0</v>
      </c>
      <c r="Z28" s="49"/>
      <c r="AA28" s="45">
        <v>9.8000000000000007</v>
      </c>
      <c r="AB28" s="45">
        <v>25.7</v>
      </c>
    </row>
    <row r="29" spans="1:28" x14ac:dyDescent="0.25">
      <c r="A29" t="str">
        <f si="0" t="shared"/>
        <v>Willie Cauley-Stein</v>
      </c>
      <c r="B29">
        <f si="1" t="shared"/>
        <v>16.5</v>
      </c>
      <c r="D29" s="45">
        <v>99</v>
      </c>
      <c r="E29" s="46">
        <v>6400</v>
      </c>
      <c r="F29" s="47">
        <v>25.780999999999999</v>
      </c>
      <c r="G29" s="45">
        <v>16.5</v>
      </c>
      <c r="H29" s="45" t="s">
        <v>94</v>
      </c>
      <c r="I29" s="45" t="s">
        <v>125</v>
      </c>
      <c r="J29" s="45" t="s">
        <v>83</v>
      </c>
      <c r="K29" s="48" t="s">
        <v>8</v>
      </c>
      <c r="L29" s="45" t="s">
        <v>126</v>
      </c>
      <c r="M29" s="53">
        <v>0.83958333333333324</v>
      </c>
      <c r="N29" s="53">
        <v>9</v>
      </c>
      <c r="O29" s="45">
        <v>0</v>
      </c>
      <c r="P29" s="45">
        <v>5</v>
      </c>
      <c r="Q29" s="45">
        <v>3</v>
      </c>
      <c r="R29" s="45">
        <v>0</v>
      </c>
      <c r="S29" s="45">
        <v>0</v>
      </c>
      <c r="T29" s="45">
        <v>1</v>
      </c>
      <c r="U29" s="45">
        <v>3</v>
      </c>
      <c r="V29" s="45">
        <v>0.75</v>
      </c>
      <c r="W29" s="45">
        <v>4</v>
      </c>
      <c r="X29" s="45">
        <v>3</v>
      </c>
      <c r="Y29" s="45">
        <v>4</v>
      </c>
      <c r="Z29" s="49" t="s">
        <v>69</v>
      </c>
      <c r="AA29" s="45">
        <v>15.1</v>
      </c>
      <c r="AB29" s="45">
        <v>31.1</v>
      </c>
    </row>
    <row r="30" spans="1:28" x14ac:dyDescent="0.25">
      <c r="A30" t="str">
        <f si="0" t="shared"/>
        <v>Maurice Harkless</v>
      </c>
      <c r="B30">
        <f si="1" t="shared"/>
        <v>15.9</v>
      </c>
      <c r="D30" s="45">
        <v>103</v>
      </c>
      <c r="E30" s="46">
        <v>3900</v>
      </c>
      <c r="F30" s="47">
        <v>40.768999999999998</v>
      </c>
      <c r="G30" s="45">
        <v>15.9</v>
      </c>
      <c r="H30" s="45" t="s">
        <v>91</v>
      </c>
      <c r="I30" s="45" t="s">
        <v>123</v>
      </c>
      <c r="J30" s="45" t="s">
        <v>83</v>
      </c>
      <c r="K30" s="48" t="s">
        <v>12</v>
      </c>
      <c r="L30" s="45" t="s">
        <v>124</v>
      </c>
      <c r="M30" s="53">
        <v>0.88958333333333339</v>
      </c>
      <c r="N30" s="54">
        <v>6</v>
      </c>
      <c r="O30" s="45">
        <v>0</v>
      </c>
      <c r="P30" s="45">
        <v>2</v>
      </c>
      <c r="Q30" s="45">
        <v>1</v>
      </c>
      <c r="R30" s="45">
        <v>2</v>
      </c>
      <c r="S30" s="45">
        <v>0</v>
      </c>
      <c r="T30" s="45">
        <v>0.5</v>
      </c>
      <c r="U30" s="45">
        <v>6</v>
      </c>
      <c r="V30" s="45">
        <v>0</v>
      </c>
      <c r="W30" s="45">
        <v>0</v>
      </c>
      <c r="X30" s="45">
        <v>0</v>
      </c>
      <c r="Y30" s="45">
        <v>3</v>
      </c>
      <c r="Z30" s="49" t="s">
        <v>69</v>
      </c>
      <c r="AA30" s="45">
        <v>11.8</v>
      </c>
      <c r="AB30" s="45">
        <v>21.1</v>
      </c>
    </row>
    <row r="31" spans="1:28" x14ac:dyDescent="0.25">
      <c r="A31" t="str">
        <f si="0" t="shared"/>
        <v>Grayson Allen</v>
      </c>
      <c r="B31">
        <f si="1" t="shared"/>
        <v>15.9</v>
      </c>
      <c r="D31" s="45">
        <v>104</v>
      </c>
      <c r="E31" s="46">
        <v>3500</v>
      </c>
      <c r="F31" s="47">
        <v>45.429000000000002</v>
      </c>
      <c r="G31" s="45">
        <v>15.9</v>
      </c>
      <c r="H31" s="45" t="s">
        <v>130</v>
      </c>
      <c r="I31" s="45" t="s">
        <v>124</v>
      </c>
      <c r="J31" s="45" t="s">
        <v>83</v>
      </c>
      <c r="K31" s="48" t="s">
        <v>11</v>
      </c>
      <c r="L31" s="45" t="s">
        <v>127</v>
      </c>
      <c r="M31" s="53">
        <v>0.72569444444444453</v>
      </c>
      <c r="N31" s="54">
        <v>10</v>
      </c>
      <c r="O31" s="45">
        <v>2</v>
      </c>
      <c r="P31" s="45">
        <v>2</v>
      </c>
      <c r="Q31" s="45">
        <v>1</v>
      </c>
      <c r="R31" s="45">
        <v>1</v>
      </c>
      <c r="S31" s="45">
        <v>0</v>
      </c>
      <c r="T31" s="45">
        <v>0.36399999999999999</v>
      </c>
      <c r="U31" s="45">
        <v>11</v>
      </c>
      <c r="V31" s="45">
        <v>0</v>
      </c>
      <c r="W31" s="45">
        <v>0</v>
      </c>
      <c r="X31" s="45">
        <v>1</v>
      </c>
      <c r="Y31" s="45">
        <v>2</v>
      </c>
      <c r="Z31" s="49"/>
      <c r="AA31" s="45">
        <v>29.7</v>
      </c>
      <c r="AB31" s="45">
        <v>12.3</v>
      </c>
    </row>
    <row r="32" spans="1:28" x14ac:dyDescent="0.25">
      <c r="A32" t="str">
        <f si="0" t="shared"/>
        <v>Alex Len</v>
      </c>
      <c r="B32">
        <f si="1" t="shared"/>
        <v>14.6</v>
      </c>
      <c r="D32" s="45">
        <v>108</v>
      </c>
      <c r="E32" s="46">
        <v>4600</v>
      </c>
      <c r="F32" s="47">
        <v>31.739000000000001</v>
      </c>
      <c r="G32" s="45">
        <v>14.6</v>
      </c>
      <c r="H32" s="45" t="s">
        <v>118</v>
      </c>
      <c r="I32" s="45" t="s">
        <v>126</v>
      </c>
      <c r="J32" s="45" t="s">
        <v>83</v>
      </c>
      <c r="K32" s="48" t="s">
        <v>8</v>
      </c>
      <c r="L32" s="45" t="s">
        <v>128</v>
      </c>
      <c r="M32" s="53">
        <v>0.74791666666666667</v>
      </c>
      <c r="N32" s="53">
        <v>13</v>
      </c>
      <c r="O32" s="45">
        <v>1</v>
      </c>
      <c r="P32" s="45">
        <v>3</v>
      </c>
      <c r="Q32" s="45">
        <v>0</v>
      </c>
      <c r="R32" s="45">
        <v>0</v>
      </c>
      <c r="S32" s="45">
        <v>0</v>
      </c>
      <c r="T32" s="45">
        <v>0.6</v>
      </c>
      <c r="U32" s="45">
        <v>10</v>
      </c>
      <c r="V32" s="45">
        <v>0</v>
      </c>
      <c r="W32" s="45">
        <v>0</v>
      </c>
      <c r="X32" s="45">
        <v>2</v>
      </c>
      <c r="Y32" s="45">
        <v>4</v>
      </c>
      <c r="Z32" s="49"/>
      <c r="AA32" s="45">
        <v>27.2</v>
      </c>
      <c r="AB32" s="45">
        <v>5.8</v>
      </c>
    </row>
    <row r="33" spans="1:28" x14ac:dyDescent="0.25">
      <c r="A33" t="str">
        <f si="0" t="shared"/>
        <v>Taurean Prince</v>
      </c>
      <c r="B33">
        <f si="1" t="shared"/>
        <v>14.4</v>
      </c>
      <c r="D33" s="45">
        <v>109</v>
      </c>
      <c r="E33" s="46">
        <v>5100</v>
      </c>
      <c r="F33" s="47">
        <v>28.234999999999999</v>
      </c>
      <c r="G33" s="45">
        <v>14.4</v>
      </c>
      <c r="H33" s="45" t="s">
        <v>90</v>
      </c>
      <c r="I33" s="45" t="s">
        <v>126</v>
      </c>
      <c r="J33" s="45" t="s">
        <v>83</v>
      </c>
      <c r="K33" s="48" t="s">
        <v>12</v>
      </c>
      <c r="L33" s="45" t="s">
        <v>128</v>
      </c>
      <c r="M33" s="54">
        <v>1.08125</v>
      </c>
      <c r="N33" s="54">
        <v>11</v>
      </c>
      <c r="O33" s="45">
        <v>2</v>
      </c>
      <c r="P33" s="45">
        <v>2</v>
      </c>
      <c r="Q33" s="45">
        <v>2</v>
      </c>
      <c r="R33" s="45">
        <v>0</v>
      </c>
      <c r="S33" s="45">
        <v>0</v>
      </c>
      <c r="T33" s="45">
        <v>0.75</v>
      </c>
      <c r="U33" s="45">
        <v>4</v>
      </c>
      <c r="V33" s="45">
        <v>0.75</v>
      </c>
      <c r="W33" s="45">
        <v>4</v>
      </c>
      <c r="X33" s="45">
        <v>2</v>
      </c>
      <c r="Y33" s="45">
        <v>1</v>
      </c>
      <c r="Z33" s="49"/>
      <c r="AA33" s="45">
        <v>12.2</v>
      </c>
      <c r="AB33" s="45">
        <v>29.2</v>
      </c>
    </row>
    <row r="34" spans="1:28" x14ac:dyDescent="0.25">
      <c r="A34" t="str">
        <f si="0" t="shared"/>
        <v>Kent Bazemore</v>
      </c>
      <c r="B34">
        <f si="1" t="shared"/>
        <v>13.7</v>
      </c>
      <c r="D34" s="45">
        <v>117</v>
      </c>
      <c r="E34" s="46">
        <v>6400</v>
      </c>
      <c r="F34" s="47">
        <v>21.405999999999999</v>
      </c>
      <c r="G34" s="45">
        <v>13.7</v>
      </c>
      <c r="H34" s="45" t="s">
        <v>117</v>
      </c>
      <c r="I34" s="45" t="s">
        <v>126</v>
      </c>
      <c r="J34" s="45" t="s">
        <v>83</v>
      </c>
      <c r="K34" s="48" t="s">
        <v>11</v>
      </c>
      <c r="L34" s="45" t="s">
        <v>128</v>
      </c>
      <c r="M34" s="53">
        <v>0.78541666666666676</v>
      </c>
      <c r="N34" s="54">
        <v>9</v>
      </c>
      <c r="O34" s="45">
        <v>2</v>
      </c>
      <c r="P34" s="45">
        <v>1</v>
      </c>
      <c r="Q34" s="45">
        <v>1</v>
      </c>
      <c r="R34" s="45">
        <v>1</v>
      </c>
      <c r="S34" s="45">
        <v>0</v>
      </c>
      <c r="T34" s="45">
        <v>0.6</v>
      </c>
      <c r="U34" s="45">
        <v>5</v>
      </c>
      <c r="V34" s="45">
        <v>0.5</v>
      </c>
      <c r="W34" s="45">
        <v>2</v>
      </c>
      <c r="X34" s="45">
        <v>1</v>
      </c>
      <c r="Y34" s="45">
        <v>1</v>
      </c>
      <c r="Z34" s="49"/>
      <c r="AA34" s="45">
        <v>14.8</v>
      </c>
      <c r="AB34" s="45">
        <v>24.8</v>
      </c>
    </row>
    <row r="35" spans="1:28" x14ac:dyDescent="0.25">
      <c r="A35" t="str">
        <f si="0" t="shared"/>
        <v>Al-Farouq Aminu</v>
      </c>
      <c r="B35">
        <f si="1" t="shared"/>
        <v>11.8</v>
      </c>
      <c r="D35" s="45">
        <v>127</v>
      </c>
      <c r="E35" s="46">
        <v>5500</v>
      </c>
      <c r="F35" s="47">
        <v>21.454999999999998</v>
      </c>
      <c r="G35" s="45">
        <v>11.8</v>
      </c>
      <c r="H35" s="45" t="s">
        <v>104</v>
      </c>
      <c r="I35" s="45" t="s">
        <v>123</v>
      </c>
      <c r="J35" s="45" t="s">
        <v>83</v>
      </c>
      <c r="K35" s="48" t="s">
        <v>13</v>
      </c>
      <c r="L35" s="45" t="s">
        <v>124</v>
      </c>
      <c r="M35" s="54">
        <v>0.89930555555555547</v>
      </c>
      <c r="N35" s="54">
        <v>2</v>
      </c>
      <c r="O35" s="45">
        <v>0</v>
      </c>
      <c r="P35" s="45">
        <v>4</v>
      </c>
      <c r="Q35" s="45">
        <v>2</v>
      </c>
      <c r="R35" s="45">
        <v>0</v>
      </c>
      <c r="S35" s="45">
        <v>1</v>
      </c>
      <c r="T35" s="45">
        <v>0</v>
      </c>
      <c r="U35" s="45">
        <v>3</v>
      </c>
      <c r="V35" s="45">
        <v>1</v>
      </c>
      <c r="W35" s="45">
        <v>2</v>
      </c>
      <c r="X35" s="45">
        <v>1</v>
      </c>
      <c r="Y35" s="45">
        <v>0</v>
      </c>
      <c r="Z35" s="49" t="s">
        <v>69</v>
      </c>
      <c r="AA35" s="45">
        <v>9.5</v>
      </c>
      <c r="AB35" s="45">
        <v>24.8</v>
      </c>
    </row>
    <row r="36" spans="1:28" x14ac:dyDescent="0.25">
      <c r="A36" t="str">
        <f si="0" t="shared"/>
        <v>Royce O'Neale</v>
      </c>
      <c r="B36">
        <f si="1" t="shared"/>
        <v>10.3</v>
      </c>
      <c r="D36" s="45">
        <v>134</v>
      </c>
      <c r="E36" s="46">
        <v>3700</v>
      </c>
      <c r="F36" s="47">
        <v>27.838000000000001</v>
      </c>
      <c r="G36" s="45">
        <v>10.3</v>
      </c>
      <c r="H36" s="45" t="s">
        <v>101</v>
      </c>
      <c r="I36" s="45" t="s">
        <v>124</v>
      </c>
      <c r="J36" s="45" t="s">
        <v>83</v>
      </c>
      <c r="K36" s="48" t="s">
        <v>12</v>
      </c>
      <c r="L36" s="45" t="s">
        <v>127</v>
      </c>
      <c r="M36" s="53">
        <v>0.88541666666666663</v>
      </c>
      <c r="N36" s="54">
        <v>3</v>
      </c>
      <c r="O36" s="45">
        <v>1</v>
      </c>
      <c r="P36" s="45">
        <v>4</v>
      </c>
      <c r="Q36" s="45">
        <v>1</v>
      </c>
      <c r="R36" s="45">
        <v>1</v>
      </c>
      <c r="S36" s="45">
        <v>0</v>
      </c>
      <c r="T36" s="45">
        <v>0.5</v>
      </c>
      <c r="U36" s="45">
        <v>2</v>
      </c>
      <c r="V36" s="45">
        <v>0</v>
      </c>
      <c r="W36" s="45">
        <v>0</v>
      </c>
      <c r="X36" s="45">
        <v>2</v>
      </c>
      <c r="Y36" s="45">
        <v>4</v>
      </c>
      <c r="Z36" s="49"/>
      <c r="AA36" s="45">
        <v>8.1</v>
      </c>
      <c r="AB36" s="45">
        <v>21.8</v>
      </c>
    </row>
    <row r="37" spans="1:28" x14ac:dyDescent="0.25">
      <c r="A37" t="str">
        <f si="0" t="shared"/>
        <v>Ekpe Udoh</v>
      </c>
      <c r="B37">
        <f si="1" t="shared"/>
        <v>10</v>
      </c>
      <c r="D37" s="45">
        <v>135</v>
      </c>
      <c r="E37" s="46">
        <v>3500</v>
      </c>
      <c r="F37" s="47">
        <v>28.571000000000002</v>
      </c>
      <c r="G37" s="45">
        <v>10</v>
      </c>
      <c r="H37" s="45" t="s">
        <v>131</v>
      </c>
      <c r="I37" s="45" t="s">
        <v>124</v>
      </c>
      <c r="J37" s="45" t="s">
        <v>83</v>
      </c>
      <c r="K37" s="48" t="s">
        <v>8</v>
      </c>
      <c r="L37" s="45" t="s">
        <v>127</v>
      </c>
      <c r="M37" s="53">
        <v>0.27777777777777779</v>
      </c>
      <c r="N37" s="54">
        <v>4</v>
      </c>
      <c r="O37" s="45">
        <v>0</v>
      </c>
      <c r="P37" s="45">
        <v>0</v>
      </c>
      <c r="Q37" s="45">
        <v>0</v>
      </c>
      <c r="R37" s="45">
        <v>0</v>
      </c>
      <c r="S37" s="45">
        <v>2</v>
      </c>
      <c r="T37" s="45">
        <v>1</v>
      </c>
      <c r="U37" s="45">
        <v>1</v>
      </c>
      <c r="V37" s="45">
        <v>1</v>
      </c>
      <c r="W37" s="45">
        <v>2</v>
      </c>
      <c r="X37" s="45">
        <v>0</v>
      </c>
      <c r="Y37" s="45">
        <v>0</v>
      </c>
      <c r="Z37" s="49"/>
      <c r="AA37" s="45">
        <v>12.2</v>
      </c>
      <c r="AB37" s="45">
        <v>12.8</v>
      </c>
    </row>
    <row r="38" spans="1:28" x14ac:dyDescent="0.25">
      <c r="A38" t="str">
        <f si="0" t="shared"/>
        <v>Jae Crowder</v>
      </c>
      <c r="B38">
        <f si="1" t="shared"/>
        <v>9.6999999999999993</v>
      </c>
      <c r="D38" s="45">
        <v>136</v>
      </c>
      <c r="E38" s="46">
        <v>4800</v>
      </c>
      <c r="F38" s="47">
        <v>20.207999999999998</v>
      </c>
      <c r="G38" s="45">
        <v>9.6999999999999993</v>
      </c>
      <c r="H38" s="45" t="s">
        <v>100</v>
      </c>
      <c r="I38" s="45" t="s">
        <v>124</v>
      </c>
      <c r="J38" s="45" t="s">
        <v>83</v>
      </c>
      <c r="K38" s="48" t="s">
        <v>12</v>
      </c>
      <c r="L38" s="45" t="s">
        <v>127</v>
      </c>
      <c r="M38" s="54">
        <v>1.0222222222222224</v>
      </c>
      <c r="N38" s="53">
        <v>6</v>
      </c>
      <c r="O38" s="45">
        <v>2</v>
      </c>
      <c r="P38" s="45">
        <v>1</v>
      </c>
      <c r="Q38" s="45">
        <v>3</v>
      </c>
      <c r="R38" s="45">
        <v>0</v>
      </c>
      <c r="S38" s="45">
        <v>0</v>
      </c>
      <c r="T38" s="45">
        <v>0.28599999999999998</v>
      </c>
      <c r="U38" s="45">
        <v>7</v>
      </c>
      <c r="V38" s="45">
        <v>0</v>
      </c>
      <c r="W38" s="45">
        <v>1</v>
      </c>
      <c r="X38" s="45">
        <v>2</v>
      </c>
      <c r="Y38" s="45">
        <v>4</v>
      </c>
      <c r="Z38" s="49"/>
      <c r="AA38" s="45">
        <v>16.600000000000001</v>
      </c>
      <c r="AB38" s="45">
        <v>14.5</v>
      </c>
    </row>
    <row r="39" spans="1:28" x14ac:dyDescent="0.25">
      <c r="A39" t="str">
        <f si="0" t="shared"/>
        <v>Seth Curry</v>
      </c>
      <c r="B39">
        <f si="1" t="shared"/>
        <v>9.4</v>
      </c>
      <c r="D39" s="45">
        <v>139</v>
      </c>
      <c r="E39" s="46">
        <v>4100</v>
      </c>
      <c r="F39" s="47">
        <v>22.927</v>
      </c>
      <c r="G39" s="45">
        <v>9.4</v>
      </c>
      <c r="H39" s="45" t="s">
        <v>120</v>
      </c>
      <c r="I39" s="45" t="s">
        <v>123</v>
      </c>
      <c r="J39" s="45" t="s">
        <v>83</v>
      </c>
      <c r="K39" s="48" t="s">
        <v>9</v>
      </c>
      <c r="L39" s="45" t="s">
        <v>124</v>
      </c>
      <c r="M39" s="54">
        <v>0.92083333333333339</v>
      </c>
      <c r="N39" s="53">
        <v>8</v>
      </c>
      <c r="O39" s="45">
        <v>2</v>
      </c>
      <c r="P39" s="45">
        <v>2</v>
      </c>
      <c r="Q39" s="45">
        <v>0</v>
      </c>
      <c r="R39" s="45">
        <v>0</v>
      </c>
      <c r="S39" s="45">
        <v>0</v>
      </c>
      <c r="T39" s="45">
        <v>0.5</v>
      </c>
      <c r="U39" s="45">
        <v>6</v>
      </c>
      <c r="V39" s="45">
        <v>0</v>
      </c>
      <c r="W39" s="45">
        <v>0</v>
      </c>
      <c r="X39" s="45">
        <v>1</v>
      </c>
      <c r="Y39" s="45">
        <v>0</v>
      </c>
      <c r="Z39" s="49"/>
      <c r="AA39" s="45">
        <v>13.3</v>
      </c>
      <c r="AB39" s="45">
        <v>24.9</v>
      </c>
    </row>
    <row r="40" spans="1:28" x14ac:dyDescent="0.25">
      <c r="A40" t="str">
        <f si="0" t="shared"/>
        <v>Georges Niang</v>
      </c>
      <c r="B40">
        <f si="1" t="shared"/>
        <v>9.1</v>
      </c>
      <c r="D40" s="45">
        <v>142</v>
      </c>
      <c r="E40" s="46">
        <v>3500</v>
      </c>
      <c r="F40" s="47">
        <v>26</v>
      </c>
      <c r="G40" s="45">
        <v>9.1</v>
      </c>
      <c r="H40" s="45" t="s">
        <v>129</v>
      </c>
      <c r="I40" s="45" t="s">
        <v>124</v>
      </c>
      <c r="J40" s="45" t="s">
        <v>83</v>
      </c>
      <c r="K40" s="48" t="s">
        <v>13</v>
      </c>
      <c r="L40" s="45" t="s">
        <v>127</v>
      </c>
      <c r="M40" s="53">
        <v>0.58958333333333335</v>
      </c>
      <c r="N40" s="53">
        <v>2</v>
      </c>
      <c r="O40" s="45">
        <v>0</v>
      </c>
      <c r="P40" s="45">
        <v>3</v>
      </c>
      <c r="Q40" s="45">
        <v>1</v>
      </c>
      <c r="R40" s="45">
        <v>1</v>
      </c>
      <c r="S40" s="45">
        <v>0</v>
      </c>
      <c r="T40" s="45">
        <v>0.25</v>
      </c>
      <c r="U40" s="45">
        <v>4</v>
      </c>
      <c r="V40" s="45">
        <v>0</v>
      </c>
      <c r="W40" s="45">
        <v>0</v>
      </c>
      <c r="X40" s="45">
        <v>1</v>
      </c>
      <c r="Y40" s="45">
        <v>0</v>
      </c>
      <c r="Z40" s="49"/>
      <c r="AA40" s="45">
        <v>15.2</v>
      </c>
      <c r="AB40" s="45">
        <v>22.3</v>
      </c>
    </row>
    <row r="41" spans="1:28" x14ac:dyDescent="0.25">
      <c r="A41" t="str">
        <f si="0" t="shared"/>
        <v>Kosta Koufos</v>
      </c>
      <c r="B41">
        <f si="1" t="shared"/>
        <v>8.4</v>
      </c>
      <c r="D41" s="45">
        <v>144</v>
      </c>
      <c r="E41" s="46">
        <v>3500</v>
      </c>
      <c r="F41" s="47">
        <v>24</v>
      </c>
      <c r="G41" s="45">
        <v>8.4</v>
      </c>
      <c r="H41" s="45" t="s">
        <v>132</v>
      </c>
      <c r="I41" s="45" t="s">
        <v>125</v>
      </c>
      <c r="J41" s="45" t="s">
        <v>83</v>
      </c>
      <c r="K41" s="48" t="s">
        <v>8</v>
      </c>
      <c r="L41" s="45" t="s">
        <v>126</v>
      </c>
      <c r="M41" s="54">
        <v>0.19097222222222221</v>
      </c>
      <c r="N41" s="54">
        <v>6</v>
      </c>
      <c r="O41" s="45">
        <v>0</v>
      </c>
      <c r="P41" s="45">
        <v>2</v>
      </c>
      <c r="Q41" s="45">
        <v>0</v>
      </c>
      <c r="R41" s="45">
        <v>0</v>
      </c>
      <c r="S41" s="45">
        <v>0</v>
      </c>
      <c r="T41" s="45">
        <v>1</v>
      </c>
      <c r="U41" s="45">
        <v>3</v>
      </c>
      <c r="V41" s="45">
        <v>0</v>
      </c>
      <c r="W41" s="45">
        <v>0</v>
      </c>
      <c r="X41" s="45">
        <v>0</v>
      </c>
      <c r="Y41" s="45">
        <v>0</v>
      </c>
      <c r="Z41" s="49"/>
      <c r="AA41" s="45">
        <v>25.7</v>
      </c>
      <c r="AB41" s="45">
        <v>20.9</v>
      </c>
    </row>
    <row r="42" spans="1:28" x14ac:dyDescent="0.25">
      <c r="A42" t="str">
        <f si="0" t="shared"/>
        <v>Kyle Korver</v>
      </c>
      <c r="B42">
        <f si="1" t="shared"/>
        <v>8.1</v>
      </c>
      <c r="D42" s="45">
        <v>147</v>
      </c>
      <c r="E42" s="46">
        <v>3700</v>
      </c>
      <c r="F42" s="47">
        <v>21.891999999999999</v>
      </c>
      <c r="G42" s="45">
        <v>8.1</v>
      </c>
      <c r="H42" s="45" t="s">
        <v>111</v>
      </c>
      <c r="I42" s="45" t="s">
        <v>124</v>
      </c>
      <c r="J42" s="45" t="s">
        <v>83</v>
      </c>
      <c r="K42" s="48" t="s">
        <v>11</v>
      </c>
      <c r="L42" s="45" t="s">
        <v>127</v>
      </c>
      <c r="M42" s="54">
        <v>0.56527777777777777</v>
      </c>
      <c r="N42" s="53">
        <v>3</v>
      </c>
      <c r="O42" s="45">
        <v>1</v>
      </c>
      <c r="P42" s="45">
        <v>3</v>
      </c>
      <c r="Q42" s="45">
        <v>1</v>
      </c>
      <c r="R42" s="45">
        <v>0</v>
      </c>
      <c r="S42" s="45">
        <v>0</v>
      </c>
      <c r="T42" s="45">
        <v>0.25</v>
      </c>
      <c r="U42" s="45">
        <v>4</v>
      </c>
      <c r="V42" s="45">
        <v>0</v>
      </c>
      <c r="W42" s="45">
        <v>0</v>
      </c>
      <c r="X42" s="45">
        <v>0</v>
      </c>
      <c r="Y42" s="45">
        <v>1</v>
      </c>
      <c r="Z42" s="49"/>
      <c r="AA42" s="45">
        <v>12.7</v>
      </c>
      <c r="AB42" s="45">
        <v>28</v>
      </c>
    </row>
    <row r="43" spans="1:28" x14ac:dyDescent="0.25">
      <c r="A43" t="str">
        <f si="0" t="shared"/>
        <v>Name</v>
      </c>
      <c r="B43" t="str">
        <f si="1" t="shared"/>
        <v>Value</v>
      </c>
      <c r="D43" s="45" t="s">
        <v>55</v>
      </c>
      <c r="E43" s="46" t="s">
        <v>35</v>
      </c>
      <c r="F43" s="47" t="s">
        <v>36</v>
      </c>
      <c r="G43" s="45" t="s">
        <v>23</v>
      </c>
      <c r="H43" s="45" t="s">
        <v>37</v>
      </c>
      <c r="I43" s="45" t="s">
        <v>20</v>
      </c>
      <c r="J43" s="45" t="s">
        <v>56</v>
      </c>
      <c r="K43" s="48" t="s">
        <v>19</v>
      </c>
      <c r="L43" s="45" t="s">
        <v>21</v>
      </c>
      <c r="M43" s="54" t="s">
        <v>57</v>
      </c>
      <c r="N43" s="54" t="s">
        <v>78</v>
      </c>
      <c r="O43" s="45">
        <v>3</v>
      </c>
      <c r="P43" s="45" t="s">
        <v>79</v>
      </c>
      <c r="Q43" s="45" t="s">
        <v>80</v>
      </c>
      <c r="R43" s="45" t="s">
        <v>81</v>
      </c>
      <c r="S43" s="45" t="s">
        <v>82</v>
      </c>
      <c r="T43" s="45" t="s">
        <v>58</v>
      </c>
      <c r="U43" s="45" t="s">
        <v>59</v>
      </c>
      <c r="V43" s="45" t="s">
        <v>60</v>
      </c>
      <c r="W43" s="45" t="s">
        <v>61</v>
      </c>
      <c r="X43" s="45" t="s">
        <v>48</v>
      </c>
      <c r="Y43" s="45" t="s">
        <v>62</v>
      </c>
      <c r="Z43" s="49" t="s">
        <v>63</v>
      </c>
      <c r="AA43" s="45" t="s">
        <v>22</v>
      </c>
      <c r="AB43" s="45" t="s">
        <v>22</v>
      </c>
    </row>
    <row r="44" spans="1:28" x14ac:dyDescent="0.25">
      <c r="A44" t="str">
        <f si="0" t="shared"/>
        <v>Omari Spellman</v>
      </c>
      <c r="B44">
        <f si="1" t="shared"/>
        <v>6.2</v>
      </c>
      <c r="D44" s="45">
        <v>155</v>
      </c>
      <c r="E44" s="46">
        <v>3500</v>
      </c>
      <c r="F44" s="47">
        <v>17.713999999999999</v>
      </c>
      <c r="G44" s="45">
        <v>6.2</v>
      </c>
      <c r="H44" s="45" t="s">
        <v>122</v>
      </c>
      <c r="I44" s="45" t="s">
        <v>126</v>
      </c>
      <c r="J44" s="45" t="s">
        <v>83</v>
      </c>
      <c r="K44" s="48" t="s">
        <v>13</v>
      </c>
      <c r="L44" s="45" t="s">
        <v>128</v>
      </c>
      <c r="M44" s="54">
        <v>1.0041666666666667</v>
      </c>
      <c r="N44" s="54">
        <v>3</v>
      </c>
      <c r="O44" s="45">
        <v>1</v>
      </c>
      <c r="P44" s="45">
        <v>1</v>
      </c>
      <c r="Q44" s="45">
        <v>0</v>
      </c>
      <c r="R44" s="45">
        <v>1</v>
      </c>
      <c r="S44" s="45">
        <v>0</v>
      </c>
      <c r="T44" s="45">
        <v>0.16700000000000001</v>
      </c>
      <c r="U44" s="45">
        <v>6</v>
      </c>
      <c r="V44" s="45">
        <v>0</v>
      </c>
      <c r="W44" s="45">
        <v>0</v>
      </c>
      <c r="X44" s="45">
        <v>1</v>
      </c>
      <c r="Y44" s="45">
        <v>2</v>
      </c>
      <c r="Z44" s="49"/>
      <c r="AA44" s="45">
        <v>11.8</v>
      </c>
      <c r="AB44" s="45">
        <v>18</v>
      </c>
    </row>
    <row r="45" spans="1:28" x14ac:dyDescent="0.25">
      <c r="A45" t="str">
        <f si="0" t="shared"/>
        <v>Frank Mason III</v>
      </c>
      <c r="B45">
        <f si="1" t="shared"/>
        <v>5.5</v>
      </c>
      <c r="D45" s="45">
        <v>157</v>
      </c>
      <c r="E45" s="46">
        <v>3500</v>
      </c>
      <c r="F45" s="47">
        <v>15.714</v>
      </c>
      <c r="G45" s="45">
        <v>5.5</v>
      </c>
      <c r="H45" s="45" t="s">
        <v>133</v>
      </c>
      <c r="I45" s="45" t="s">
        <v>125</v>
      </c>
      <c r="J45" s="45" t="s">
        <v>83</v>
      </c>
      <c r="K45" s="48" t="s">
        <v>11</v>
      </c>
      <c r="L45" s="45" t="s">
        <v>126</v>
      </c>
      <c r="M45" s="54">
        <v>0.1423611111111111</v>
      </c>
      <c r="N45" s="54">
        <v>4</v>
      </c>
      <c r="O45" s="45">
        <v>0</v>
      </c>
      <c r="P45" s="45">
        <v>0</v>
      </c>
      <c r="Q45" s="45">
        <v>1</v>
      </c>
      <c r="R45" s="45">
        <v>0</v>
      </c>
      <c r="S45" s="45">
        <v>0</v>
      </c>
      <c r="T45" s="45">
        <v>1</v>
      </c>
      <c r="U45" s="45">
        <v>1</v>
      </c>
      <c r="V45" s="45">
        <v>1</v>
      </c>
      <c r="W45" s="45">
        <v>2</v>
      </c>
      <c r="X45" s="45">
        <v>0</v>
      </c>
      <c r="Y45" s="45">
        <v>1</v>
      </c>
      <c r="Z45" s="49"/>
      <c r="AA45" s="45">
        <v>21.6</v>
      </c>
      <c r="AB45" s="45">
        <v>18.5</v>
      </c>
    </row>
    <row r="46" spans="1:28" x14ac:dyDescent="0.25">
      <c r="A46" t="str">
        <f si="0" t="shared"/>
        <v>Wade Baldwin IV</v>
      </c>
      <c r="B46">
        <f si="1" t="shared"/>
        <v>5.4</v>
      </c>
      <c r="D46" s="45">
        <v>159</v>
      </c>
      <c r="E46" s="46">
        <v>3500</v>
      </c>
      <c r="F46" s="47">
        <v>15.429</v>
      </c>
      <c r="G46" s="45">
        <v>5.4</v>
      </c>
      <c r="H46" s="45" t="s">
        <v>134</v>
      </c>
      <c r="I46" s="45" t="s">
        <v>123</v>
      </c>
      <c r="J46" s="45" t="s">
        <v>83</v>
      </c>
      <c r="K46" s="48" t="s">
        <v>9</v>
      </c>
      <c r="L46" s="45" t="s">
        <v>124</v>
      </c>
      <c r="M46" s="54">
        <v>0.27777777777777779</v>
      </c>
      <c r="N46" s="54">
        <v>4</v>
      </c>
      <c r="O46" s="45">
        <v>0</v>
      </c>
      <c r="P46" s="45">
        <v>2</v>
      </c>
      <c r="Q46" s="45">
        <v>0</v>
      </c>
      <c r="R46" s="45">
        <v>0</v>
      </c>
      <c r="S46" s="45">
        <v>0</v>
      </c>
      <c r="T46" s="45">
        <v>0.5</v>
      </c>
      <c r="U46" s="45">
        <v>4</v>
      </c>
      <c r="V46" s="45">
        <v>0</v>
      </c>
      <c r="W46" s="45">
        <v>0</v>
      </c>
      <c r="X46" s="45">
        <v>1</v>
      </c>
      <c r="Y46" s="45">
        <v>0</v>
      </c>
      <c r="Z46" s="49"/>
      <c r="AA46" s="45">
        <v>31.5</v>
      </c>
      <c r="AB46" s="45">
        <v>13.5</v>
      </c>
    </row>
    <row r="47" spans="1:28" x14ac:dyDescent="0.25">
      <c r="A47" t="str">
        <f si="0" t="shared"/>
        <v>Justin Anderson</v>
      </c>
      <c r="B47">
        <f si="1" t="shared"/>
        <v>3.2</v>
      </c>
      <c r="D47" s="45">
        <v>166</v>
      </c>
      <c r="E47" s="46">
        <v>3500</v>
      </c>
      <c r="F47" s="47">
        <v>9.1430000000000007</v>
      </c>
      <c r="G47" s="45">
        <v>3.2</v>
      </c>
      <c r="H47" s="45" t="s">
        <v>135</v>
      </c>
      <c r="I47" s="45" t="s">
        <v>126</v>
      </c>
      <c r="J47" s="45" t="s">
        <v>83</v>
      </c>
      <c r="K47" s="48" t="s">
        <v>11</v>
      </c>
      <c r="L47" s="45" t="s">
        <v>128</v>
      </c>
      <c r="M47" s="54">
        <v>0.1423611111111111</v>
      </c>
      <c r="N47" s="54">
        <v>2</v>
      </c>
      <c r="O47" s="45">
        <v>0</v>
      </c>
      <c r="P47" s="45">
        <v>1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1</v>
      </c>
      <c r="W47" s="45">
        <v>2</v>
      </c>
      <c r="X47" s="45">
        <v>0</v>
      </c>
      <c r="Y47" s="45">
        <v>0</v>
      </c>
      <c r="Z47" s="49"/>
      <c r="AA47" s="45">
        <v>10.5</v>
      </c>
      <c r="AB47" s="45">
        <v>17.399999999999999</v>
      </c>
    </row>
    <row r="48" spans="1:28" x14ac:dyDescent="0.25">
      <c r="A48" t="str">
        <f si="0" t="shared"/>
        <v>Caleb Swanigan</v>
      </c>
      <c r="B48">
        <f si="1" t="shared"/>
        <v>3.2</v>
      </c>
      <c r="D48" s="45">
        <v>167</v>
      </c>
      <c r="E48" s="46">
        <v>3500</v>
      </c>
      <c r="F48" s="47">
        <v>9.1430000000000007</v>
      </c>
      <c r="G48" s="45">
        <v>3.2</v>
      </c>
      <c r="H48" s="45" t="s">
        <v>136</v>
      </c>
      <c r="I48" s="45" t="s">
        <v>123</v>
      </c>
      <c r="J48" s="45" t="s">
        <v>83</v>
      </c>
      <c r="K48" s="48" t="s">
        <v>13</v>
      </c>
      <c r="L48" s="45" t="s">
        <v>124</v>
      </c>
      <c r="M48" s="53">
        <v>0.27777777777777779</v>
      </c>
      <c r="N48" s="54">
        <v>2</v>
      </c>
      <c r="O48" s="45">
        <v>0</v>
      </c>
      <c r="P48" s="45">
        <v>1</v>
      </c>
      <c r="Q48" s="45">
        <v>0</v>
      </c>
      <c r="R48" s="45">
        <v>0</v>
      </c>
      <c r="S48" s="45">
        <v>0</v>
      </c>
      <c r="T48" s="45">
        <v>0.25</v>
      </c>
      <c r="U48" s="45">
        <v>4</v>
      </c>
      <c r="V48" s="45">
        <v>0</v>
      </c>
      <c r="W48" s="45">
        <v>0</v>
      </c>
      <c r="X48" s="45">
        <v>0</v>
      </c>
      <c r="Y48" s="45">
        <v>2</v>
      </c>
      <c r="Z48" s="49"/>
      <c r="AA48" s="45">
        <v>25.2</v>
      </c>
      <c r="AB48" s="45"/>
    </row>
    <row r="49" spans="1:28" x14ac:dyDescent="0.25">
      <c r="A49" t="str">
        <f si="0" t="shared"/>
        <v>Tyler Cavanaugh</v>
      </c>
      <c r="B49">
        <f si="1" t="shared"/>
        <v>2.2000000000000002</v>
      </c>
      <c r="D49" s="45">
        <v>170</v>
      </c>
      <c r="E49" s="46">
        <v>3500</v>
      </c>
      <c r="F49" s="47">
        <v>6.2859999999999996</v>
      </c>
      <c r="G49" s="45">
        <v>2.2000000000000002</v>
      </c>
      <c r="H49" s="45" t="s">
        <v>137</v>
      </c>
      <c r="I49" s="45" t="s">
        <v>124</v>
      </c>
      <c r="J49" s="45" t="s">
        <v>83</v>
      </c>
      <c r="K49" s="48" t="s">
        <v>13</v>
      </c>
      <c r="L49" s="45" t="s">
        <v>127</v>
      </c>
      <c r="M49" s="54">
        <v>0.16805555555555554</v>
      </c>
      <c r="N49" s="54">
        <v>2</v>
      </c>
      <c r="O49" s="45">
        <v>0</v>
      </c>
      <c r="P49" s="45">
        <v>1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1</v>
      </c>
      <c r="W49" s="45">
        <v>2</v>
      </c>
      <c r="X49" s="45">
        <v>1</v>
      </c>
      <c r="Y49" s="45">
        <v>0</v>
      </c>
      <c r="Z49" s="49"/>
      <c r="AA49" s="45">
        <v>20.100000000000001</v>
      </c>
      <c r="AB49" s="45"/>
    </row>
    <row r="50" spans="1:28" x14ac:dyDescent="0.25">
      <c r="A50" t="str">
        <f si="0" t="shared"/>
        <v>Daniel Hamilton</v>
      </c>
      <c r="B50">
        <f si="1" t="shared"/>
        <v>1.5</v>
      </c>
      <c r="D50" s="45">
        <v>174</v>
      </c>
      <c r="E50" s="46">
        <v>3600</v>
      </c>
      <c r="F50" s="47">
        <v>4.1669999999999998</v>
      </c>
      <c r="G50" s="45">
        <v>1.5</v>
      </c>
      <c r="H50" s="45" t="s">
        <v>138</v>
      </c>
      <c r="I50" s="45" t="s">
        <v>126</v>
      </c>
      <c r="J50" s="45" t="s">
        <v>83</v>
      </c>
      <c r="K50" s="48" t="s">
        <v>11</v>
      </c>
      <c r="L50" s="45" t="s">
        <v>128</v>
      </c>
      <c r="M50" s="53">
        <v>0.18055555555555555</v>
      </c>
      <c r="N50" s="54">
        <v>0</v>
      </c>
      <c r="O50" s="45">
        <v>0</v>
      </c>
      <c r="P50" s="45">
        <v>0</v>
      </c>
      <c r="Q50" s="45">
        <v>1</v>
      </c>
      <c r="R50" s="45">
        <v>0</v>
      </c>
      <c r="S50" s="45">
        <v>0</v>
      </c>
      <c r="T50" s="45">
        <v>0</v>
      </c>
      <c r="U50" s="45">
        <v>1</v>
      </c>
      <c r="V50" s="45">
        <v>0</v>
      </c>
      <c r="W50" s="45">
        <v>0</v>
      </c>
      <c r="X50" s="45">
        <v>0</v>
      </c>
      <c r="Y50" s="45">
        <v>1</v>
      </c>
      <c r="Z50" s="49"/>
      <c r="AA50" s="45">
        <v>9.4</v>
      </c>
      <c r="AB50" s="45"/>
    </row>
    <row r="51" spans="1:28" x14ac:dyDescent="0.25">
      <c r="A51" t="str">
        <f si="0" t="shared"/>
        <v>Skal Labissiere</v>
      </c>
      <c r="B51">
        <f si="1" t="shared"/>
        <v>1.5</v>
      </c>
      <c r="D51" s="45">
        <v>175</v>
      </c>
      <c r="E51" s="46">
        <v>3500</v>
      </c>
      <c r="F51" s="47">
        <v>4.2859999999999996</v>
      </c>
      <c r="G51" s="45">
        <v>1.5</v>
      </c>
      <c r="H51" s="45" t="s">
        <v>139</v>
      </c>
      <c r="I51" s="45" t="s">
        <v>125</v>
      </c>
      <c r="J51" s="45" t="s">
        <v>83</v>
      </c>
      <c r="K51" s="48" t="s">
        <v>13</v>
      </c>
      <c r="L51" s="45" t="s">
        <v>126</v>
      </c>
      <c r="M51" s="54">
        <v>8.0555555555555561E-2</v>
      </c>
      <c r="N51" s="54">
        <v>0</v>
      </c>
      <c r="O51" s="45">
        <v>0</v>
      </c>
      <c r="P51" s="45">
        <v>0</v>
      </c>
      <c r="Q51" s="45">
        <v>1</v>
      </c>
      <c r="R51" s="45">
        <v>0</v>
      </c>
      <c r="S51" s="45">
        <v>0</v>
      </c>
      <c r="T51" s="45">
        <v>0</v>
      </c>
      <c r="U51" s="45">
        <v>0</v>
      </c>
      <c r="V51" s="45">
        <v>0</v>
      </c>
      <c r="W51" s="45">
        <v>0</v>
      </c>
      <c r="X51" s="45">
        <v>0</v>
      </c>
      <c r="Y51" s="45">
        <v>1</v>
      </c>
      <c r="Z51" s="49"/>
      <c r="AA51" s="45"/>
      <c r="AB51" s="45"/>
    </row>
    <row r="52" spans="1:28" x14ac:dyDescent="0.25">
      <c r="A52" t="str">
        <f si="0" t="shared"/>
        <v>Naz Long</v>
      </c>
      <c r="B52">
        <f si="1" t="shared"/>
        <v>1.2</v>
      </c>
      <c r="D52" s="45">
        <v>178</v>
      </c>
      <c r="E52" s="46">
        <v>3500</v>
      </c>
      <c r="F52" s="47">
        <v>3.4289999999999998</v>
      </c>
      <c r="G52" s="45">
        <v>1.2</v>
      </c>
      <c r="H52" s="45" t="s">
        <v>140</v>
      </c>
      <c r="I52" s="45" t="s">
        <v>124</v>
      </c>
      <c r="J52" s="45" t="s">
        <v>83</v>
      </c>
      <c r="K52" s="48" t="s">
        <v>11</v>
      </c>
      <c r="L52" s="45" t="s">
        <v>127</v>
      </c>
      <c r="M52" s="54">
        <v>0.27777777777777779</v>
      </c>
      <c r="N52" s="54">
        <v>0</v>
      </c>
      <c r="O52" s="45">
        <v>0</v>
      </c>
      <c r="P52" s="45">
        <v>1</v>
      </c>
      <c r="Q52" s="45">
        <v>0</v>
      </c>
      <c r="R52" s="45">
        <v>0</v>
      </c>
      <c r="S52" s="45">
        <v>0</v>
      </c>
      <c r="T52" s="45">
        <v>0</v>
      </c>
      <c r="U52" s="45">
        <v>1</v>
      </c>
      <c r="V52" s="45">
        <v>0</v>
      </c>
      <c r="W52" s="45">
        <v>0</v>
      </c>
      <c r="X52" s="45">
        <v>0</v>
      </c>
      <c r="Y52" s="45">
        <v>0</v>
      </c>
      <c r="Z52" s="49"/>
      <c r="AA52" s="45">
        <v>6.5</v>
      </c>
      <c r="AB52" s="45"/>
    </row>
    <row r="53" spans="1:28" x14ac:dyDescent="0.25">
      <c r="A53" t="str">
        <f si="0" t="shared"/>
        <v>Gary Payton II</v>
      </c>
      <c r="B53">
        <f si="1" t="shared"/>
        <v>0.2</v>
      </c>
      <c r="D53" s="45">
        <v>179</v>
      </c>
      <c r="E53" s="46">
        <v>3500</v>
      </c>
      <c r="F53" s="47">
        <v>0.57099999999999995</v>
      </c>
      <c r="G53" s="45">
        <v>0.2</v>
      </c>
      <c r="H53" s="45" t="s">
        <v>141</v>
      </c>
      <c r="I53" s="45" t="s">
        <v>142</v>
      </c>
      <c r="J53" s="45" t="s">
        <v>83</v>
      </c>
      <c r="K53" s="48" t="s">
        <v>11</v>
      </c>
      <c r="L53" s="45" t="s">
        <v>143</v>
      </c>
      <c r="M53" s="54">
        <v>0.12013888888888889</v>
      </c>
      <c r="N53" s="54">
        <v>0</v>
      </c>
      <c r="O53" s="45">
        <v>0</v>
      </c>
      <c r="P53" s="45">
        <v>1</v>
      </c>
      <c r="Q53" s="45">
        <v>0</v>
      </c>
      <c r="R53" s="45">
        <v>0</v>
      </c>
      <c r="S53" s="45">
        <v>0</v>
      </c>
      <c r="T53" s="45">
        <v>0</v>
      </c>
      <c r="U53" s="45">
        <v>0</v>
      </c>
      <c r="V53" s="45">
        <v>0</v>
      </c>
      <c r="W53" s="45">
        <v>0</v>
      </c>
      <c r="X53" s="45">
        <v>1</v>
      </c>
      <c r="Y53" s="45">
        <v>0</v>
      </c>
      <c r="Z53" s="49"/>
      <c r="AA53" s="45">
        <v>10</v>
      </c>
      <c r="AB53" s="45"/>
    </row>
    <row r="54" spans="1:28" x14ac:dyDescent="0.25">
      <c r="A54" t="str">
        <f si="0" t="shared"/>
        <v>Vince Carter</v>
      </c>
      <c r="B54">
        <f si="1" t="shared"/>
        <v>0</v>
      </c>
      <c r="D54" s="45">
        <v>181</v>
      </c>
      <c r="E54" s="46">
        <v>3500</v>
      </c>
      <c r="F54" s="47">
        <v>0</v>
      </c>
      <c r="G54" s="45">
        <v>0</v>
      </c>
      <c r="H54" s="45" t="s">
        <v>144</v>
      </c>
      <c r="I54" s="45" t="s">
        <v>126</v>
      </c>
      <c r="J54" s="45" t="s">
        <v>83</v>
      </c>
      <c r="K54" s="48" t="s">
        <v>12</v>
      </c>
      <c r="L54" s="45" t="s">
        <v>128</v>
      </c>
      <c r="M54" s="54">
        <v>0.16250000000000001</v>
      </c>
      <c r="N54" s="54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1</v>
      </c>
      <c r="V54" s="45">
        <v>0</v>
      </c>
      <c r="W54" s="45">
        <v>0</v>
      </c>
      <c r="X54" s="45">
        <v>0</v>
      </c>
      <c r="Y54" s="45">
        <v>1</v>
      </c>
      <c r="Z54" s="49"/>
      <c r="AA54" s="45">
        <v>10.4</v>
      </c>
      <c r="AB54" s="45"/>
    </row>
    <row r="55" spans="1:28" x14ac:dyDescent="0.25">
      <c r="A55">
        <f si="0" t="shared"/>
        <v>0</v>
      </c>
      <c r="B55">
        <f si="1" t="shared"/>
        <v>0</v>
      </c>
      <c r="D55" s="45"/>
      <c r="E55" s="46"/>
      <c r="F55" s="47"/>
      <c r="G55" s="45"/>
      <c r="H55" s="45"/>
      <c r="I55" s="45"/>
      <c r="J55" s="45"/>
      <c r="K55" s="48"/>
      <c r="L55" s="45"/>
      <c r="M55" s="54"/>
      <c r="N55" s="54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9"/>
      <c r="AA55" s="45"/>
      <c r="AB55" s="45"/>
    </row>
    <row r="56" spans="1:28" x14ac:dyDescent="0.25">
      <c r="A56">
        <f si="0" t="shared"/>
        <v>0</v>
      </c>
      <c r="B56">
        <f si="1" t="shared"/>
        <v>0</v>
      </c>
      <c r="D56" s="45"/>
      <c r="E56" s="46"/>
      <c r="F56" s="47"/>
      <c r="G56" s="45"/>
      <c r="H56" s="45"/>
      <c r="I56" s="45"/>
      <c r="J56" s="45"/>
      <c r="K56" s="48"/>
      <c r="L56" s="45"/>
      <c r="M56" s="54"/>
      <c r="N56" s="54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9"/>
      <c r="AA56" s="45"/>
      <c r="AB56" s="45"/>
    </row>
    <row r="57" spans="1:28" x14ac:dyDescent="0.25">
      <c r="A57">
        <f si="0" t="shared"/>
        <v>0</v>
      </c>
      <c r="B57">
        <f si="1" t="shared"/>
        <v>0</v>
      </c>
      <c r="D57" s="45"/>
      <c r="E57" s="46"/>
      <c r="F57" s="47"/>
      <c r="G57" s="45"/>
      <c r="H57" s="45"/>
      <c r="I57" s="45"/>
      <c r="J57" s="45"/>
      <c r="K57" s="48"/>
      <c r="L57" s="45"/>
      <c r="M57" s="54"/>
      <c r="N57" s="54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9"/>
      <c r="AA57" s="45"/>
      <c r="AB57" s="45"/>
    </row>
    <row r="58" spans="1:28" x14ac:dyDescent="0.25">
      <c r="A58">
        <f si="0" t="shared"/>
        <v>0</v>
      </c>
      <c r="B58">
        <f si="1" t="shared"/>
        <v>0</v>
      </c>
      <c r="D58" s="45"/>
      <c r="E58" s="46"/>
      <c r="F58" s="47"/>
      <c r="G58" s="45"/>
      <c r="H58" s="45"/>
      <c r="I58" s="45"/>
      <c r="J58" s="45"/>
      <c r="K58" s="48"/>
      <c r="L58" s="45"/>
      <c r="M58" s="54"/>
      <c r="N58" s="54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9"/>
      <c r="AA58" s="45"/>
      <c r="AB58" s="45"/>
    </row>
    <row r="59" spans="1:28" x14ac:dyDescent="0.25">
      <c r="A59">
        <f si="0" t="shared"/>
        <v>0</v>
      </c>
      <c r="B59">
        <f si="1" t="shared"/>
        <v>0</v>
      </c>
      <c r="D59" s="45"/>
      <c r="E59" s="46"/>
      <c r="F59" s="47"/>
      <c r="G59" s="45"/>
      <c r="H59" s="45"/>
      <c r="I59" s="45"/>
      <c r="J59" s="45"/>
      <c r="K59" s="48"/>
      <c r="L59" s="45"/>
      <c r="M59" s="54"/>
      <c r="N59" s="54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9"/>
      <c r="AA59" s="45"/>
      <c r="AB59" s="45"/>
    </row>
    <row r="60" spans="1:28" x14ac:dyDescent="0.25">
      <c r="A60">
        <f si="0" t="shared"/>
        <v>0</v>
      </c>
      <c r="B60">
        <f si="1" t="shared"/>
        <v>0</v>
      </c>
      <c r="D60" s="45"/>
      <c r="E60" s="46"/>
      <c r="F60" s="47"/>
      <c r="G60" s="45"/>
      <c r="H60" s="45"/>
      <c r="I60" s="45"/>
      <c r="J60" s="45"/>
      <c r="K60" s="48"/>
      <c r="L60" s="45"/>
      <c r="M60" s="54"/>
      <c r="N60" s="54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9"/>
      <c r="AA60" s="45"/>
      <c r="AB60" s="45"/>
    </row>
    <row r="61" spans="1:28" x14ac:dyDescent="0.25">
      <c r="A61">
        <f si="0" t="shared"/>
        <v>0</v>
      </c>
      <c r="B61">
        <f si="1" t="shared"/>
        <v>0</v>
      </c>
      <c r="D61" s="45"/>
      <c r="E61" s="46"/>
      <c r="F61" s="47"/>
      <c r="G61" s="45"/>
      <c r="H61" s="45"/>
      <c r="I61" s="45"/>
      <c r="J61" s="45"/>
      <c r="K61" s="48"/>
      <c r="L61" s="45"/>
      <c r="M61" s="54"/>
      <c r="N61" s="54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9"/>
      <c r="AA61" s="45"/>
      <c r="AB61" s="45"/>
    </row>
    <row r="62" spans="1:28" x14ac:dyDescent="0.25">
      <c r="A62">
        <f si="0" t="shared"/>
        <v>0</v>
      </c>
      <c r="B62">
        <f si="1" t="shared"/>
        <v>0</v>
      </c>
      <c r="D62" s="45"/>
      <c r="E62" s="46"/>
      <c r="F62" s="47"/>
      <c r="G62" s="45"/>
      <c r="H62" s="45"/>
      <c r="I62" s="45"/>
      <c r="J62" s="45"/>
      <c r="K62" s="48"/>
      <c r="L62" s="45"/>
      <c r="M62" s="54"/>
      <c r="N62" s="54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9"/>
      <c r="AA62" s="45"/>
      <c r="AB62" s="45"/>
    </row>
    <row r="63" spans="1:28" x14ac:dyDescent="0.25">
      <c r="A63">
        <f si="0" t="shared"/>
        <v>0</v>
      </c>
      <c r="B63">
        <f si="1" t="shared"/>
        <v>0</v>
      </c>
      <c r="D63" s="45"/>
      <c r="E63" s="46"/>
      <c r="F63" s="47"/>
      <c r="G63" s="45"/>
      <c r="H63" s="45"/>
      <c r="I63" s="45"/>
      <c r="J63" s="45"/>
      <c r="K63" s="48"/>
      <c r="L63" s="45"/>
      <c r="M63" s="54"/>
      <c r="N63" s="54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9"/>
      <c r="AA63" s="45"/>
      <c r="AB63" s="45"/>
    </row>
    <row r="64" spans="1:28" x14ac:dyDescent="0.25">
      <c r="A64">
        <f si="0" t="shared"/>
        <v>0</v>
      </c>
      <c r="B64">
        <f si="1" t="shared"/>
        <v>0</v>
      </c>
      <c r="D64" s="45"/>
      <c r="E64" s="46"/>
      <c r="F64" s="47"/>
      <c r="G64" s="45"/>
      <c r="H64" s="45"/>
      <c r="I64" s="45"/>
      <c r="J64" s="45"/>
      <c r="K64" s="48"/>
      <c r="L64" s="45"/>
      <c r="M64" s="54"/>
      <c r="N64" s="54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9"/>
      <c r="AA64" s="45"/>
      <c r="AB64" s="45"/>
    </row>
    <row r="65" spans="1:28" x14ac:dyDescent="0.25">
      <c r="A65">
        <f si="0" t="shared"/>
        <v>0</v>
      </c>
      <c r="B65">
        <f si="1" t="shared"/>
        <v>0</v>
      </c>
      <c r="D65" s="45"/>
      <c r="E65" s="46"/>
      <c r="F65" s="47"/>
      <c r="G65" s="45"/>
      <c r="H65" s="45"/>
      <c r="I65" s="45"/>
      <c r="J65" s="45"/>
      <c r="K65" s="48"/>
      <c r="L65" s="45"/>
      <c r="M65" s="54"/>
      <c r="N65" s="54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9"/>
      <c r="AA65" s="45"/>
      <c r="AB65" s="45"/>
    </row>
    <row r="66" spans="1:28" x14ac:dyDescent="0.25">
      <c r="A66">
        <f si="0" t="shared"/>
        <v>0</v>
      </c>
      <c r="B66">
        <f si="1" t="shared"/>
        <v>0</v>
      </c>
      <c r="D66" s="45"/>
      <c r="E66" s="46"/>
      <c r="F66" s="47"/>
      <c r="G66" s="45"/>
      <c r="H66" s="45"/>
      <c r="I66" s="45"/>
      <c r="J66" s="45"/>
      <c r="K66" s="48"/>
      <c r="L66" s="45"/>
      <c r="M66" s="54"/>
      <c r="N66" s="54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9"/>
      <c r="AA66" s="45"/>
      <c r="AB66" s="45"/>
    </row>
    <row r="67" spans="1:28" x14ac:dyDescent="0.25">
      <c r="A67">
        <f ref="A67:A130" si="2" t="shared">H67</f>
        <v>0</v>
      </c>
      <c r="B67">
        <f ref="B67:B130" si="3" t="shared">G67</f>
        <v>0</v>
      </c>
      <c r="D67" s="45"/>
      <c r="E67" s="46"/>
      <c r="F67" s="47"/>
      <c r="G67" s="45"/>
      <c r="H67" s="45"/>
      <c r="I67" s="45"/>
      <c r="J67" s="45"/>
      <c r="K67" s="48"/>
      <c r="L67" s="45"/>
      <c r="M67" s="54"/>
      <c r="N67" s="54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9"/>
      <c r="AA67" s="45"/>
      <c r="AB67" s="45"/>
    </row>
    <row r="68" spans="1:28" x14ac:dyDescent="0.25">
      <c r="A68">
        <f si="2" t="shared"/>
        <v>0</v>
      </c>
      <c r="B68">
        <f si="3" t="shared"/>
        <v>0</v>
      </c>
      <c r="D68" s="45"/>
      <c r="E68" s="46"/>
      <c r="F68" s="47"/>
      <c r="G68" s="45"/>
      <c r="H68" s="45"/>
      <c r="I68" s="45"/>
      <c r="J68" s="45"/>
      <c r="K68" s="48"/>
      <c r="L68" s="45"/>
      <c r="M68" s="54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9"/>
      <c r="AA68" s="45"/>
      <c r="AB68" s="45"/>
    </row>
    <row r="69" spans="1:28" x14ac:dyDescent="0.25">
      <c r="A69">
        <f si="2" t="shared"/>
        <v>0</v>
      </c>
      <c r="B69">
        <f si="3" t="shared"/>
        <v>0</v>
      </c>
      <c r="D69" s="45"/>
      <c r="E69" s="46"/>
      <c r="F69" s="47"/>
      <c r="G69" s="45"/>
      <c r="H69" s="45"/>
      <c r="I69" s="45"/>
      <c r="J69" s="45"/>
      <c r="K69" s="48"/>
      <c r="L69" s="45"/>
      <c r="M69" s="54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9"/>
      <c r="AA69" s="45"/>
      <c r="AB69" s="45"/>
    </row>
    <row r="70" spans="1:28" x14ac:dyDescent="0.25">
      <c r="A70">
        <f si="2" t="shared"/>
        <v>0</v>
      </c>
      <c r="B70">
        <f si="3" t="shared"/>
        <v>0</v>
      </c>
      <c r="D70" s="45"/>
      <c r="E70" s="46"/>
      <c r="F70" s="47"/>
      <c r="G70" s="45"/>
      <c r="H70" s="45"/>
      <c r="I70" s="45"/>
      <c r="J70" s="45"/>
      <c r="K70" s="48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9"/>
      <c r="AA70" s="45"/>
      <c r="AB70" s="45"/>
    </row>
    <row r="71" spans="1:28" x14ac:dyDescent="0.25">
      <c r="A71">
        <f si="2" t="shared"/>
        <v>0</v>
      </c>
      <c r="B71">
        <f si="3" t="shared"/>
        <v>0</v>
      </c>
      <c r="D71" s="45"/>
      <c r="E71" s="46"/>
      <c r="F71" s="47"/>
      <c r="G71" s="45"/>
      <c r="H71" s="45"/>
      <c r="I71" s="45"/>
      <c r="J71" s="45"/>
      <c r="K71" s="48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9"/>
      <c r="AA71" s="45"/>
      <c r="AB71" s="45"/>
    </row>
    <row r="72" spans="1:28" x14ac:dyDescent="0.25">
      <c r="A72">
        <f si="2" t="shared"/>
        <v>0</v>
      </c>
      <c r="B72">
        <f si="3" t="shared"/>
        <v>0</v>
      </c>
      <c r="D72" s="45"/>
      <c r="E72" s="46"/>
      <c r="F72" s="47"/>
      <c r="G72" s="45"/>
      <c r="H72" s="45"/>
      <c r="I72" s="45"/>
      <c r="J72" s="45"/>
      <c r="K72" s="48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9"/>
      <c r="AA72" s="45"/>
      <c r="AB72" s="45"/>
    </row>
    <row r="73" spans="1:28" x14ac:dyDescent="0.25">
      <c r="A73">
        <f si="2" t="shared"/>
        <v>0</v>
      </c>
      <c r="B73">
        <f si="3" t="shared"/>
        <v>0</v>
      </c>
      <c r="D73" s="45"/>
      <c r="E73" s="46"/>
      <c r="F73" s="47"/>
      <c r="G73" s="45"/>
      <c r="H73" s="45"/>
      <c r="I73" s="45"/>
      <c r="J73" s="45"/>
      <c r="K73" s="48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9"/>
      <c r="AA73" s="45"/>
      <c r="AB73" s="45"/>
    </row>
    <row r="74" spans="1:28" x14ac:dyDescent="0.25">
      <c r="A74">
        <f si="2" t="shared"/>
        <v>0</v>
      </c>
      <c r="B74">
        <f si="3" t="shared"/>
        <v>0</v>
      </c>
      <c r="D74" s="45"/>
      <c r="E74" s="46"/>
      <c r="F74" s="47"/>
      <c r="G74" s="45"/>
      <c r="H74" s="45"/>
      <c r="I74" s="45"/>
      <c r="J74" s="45"/>
      <c r="K74" s="48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9"/>
      <c r="AA74" s="45"/>
      <c r="AB74" s="45"/>
    </row>
    <row r="75" spans="1:28" x14ac:dyDescent="0.25">
      <c r="A75">
        <f si="2" t="shared"/>
        <v>0</v>
      </c>
      <c r="B75">
        <f si="3" t="shared"/>
        <v>0</v>
      </c>
      <c r="D75" s="45"/>
      <c r="E75" s="46"/>
      <c r="F75" s="47"/>
      <c r="G75" s="45"/>
      <c r="H75" s="45"/>
      <c r="I75" s="45"/>
      <c r="J75" s="45"/>
      <c r="K75" s="48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9"/>
      <c r="AA75" s="45"/>
      <c r="AB75" s="45"/>
    </row>
    <row r="76" spans="1:28" x14ac:dyDescent="0.25">
      <c r="A76">
        <f si="2" t="shared"/>
        <v>0</v>
      </c>
      <c r="B76">
        <f si="3" t="shared"/>
        <v>0</v>
      </c>
      <c r="D76" s="45"/>
      <c r="E76" s="46"/>
      <c r="F76" s="47"/>
      <c r="G76" s="45"/>
      <c r="H76" s="45"/>
      <c r="I76" s="45"/>
      <c r="J76" s="45"/>
      <c r="K76" s="48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9"/>
      <c r="AA76" s="45"/>
      <c r="AB76" s="45"/>
    </row>
    <row r="77" spans="1:28" x14ac:dyDescent="0.25">
      <c r="A77">
        <f si="2" t="shared"/>
        <v>0</v>
      </c>
      <c r="B77">
        <f si="3" t="shared"/>
        <v>0</v>
      </c>
      <c r="D77" s="45"/>
      <c r="E77" s="46"/>
      <c r="F77" s="47"/>
      <c r="G77" s="45"/>
      <c r="H77" s="45"/>
      <c r="I77" s="45"/>
      <c r="J77" s="45"/>
      <c r="K77" s="48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9"/>
      <c r="AA77" s="45"/>
      <c r="AB77" s="45"/>
    </row>
    <row r="78" spans="1:28" x14ac:dyDescent="0.25">
      <c r="A78">
        <f si="2" t="shared"/>
        <v>0</v>
      </c>
      <c r="B78">
        <f si="3" t="shared"/>
        <v>0</v>
      </c>
      <c r="D78" s="45"/>
      <c r="E78" s="46"/>
      <c r="F78" s="47"/>
      <c r="G78" s="45"/>
      <c r="H78" s="45"/>
      <c r="I78" s="45"/>
      <c r="J78" s="45"/>
      <c r="K78" s="48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9"/>
      <c r="AA78" s="45"/>
      <c r="AB78" s="45"/>
    </row>
    <row r="79" spans="1:28" x14ac:dyDescent="0.25">
      <c r="A79">
        <f si="2" t="shared"/>
        <v>0</v>
      </c>
      <c r="B79">
        <f si="3" t="shared"/>
        <v>0</v>
      </c>
      <c r="D79" s="45"/>
      <c r="E79" s="46"/>
      <c r="F79" s="47"/>
      <c r="G79" s="45"/>
      <c r="H79" s="45"/>
      <c r="I79" s="45"/>
      <c r="J79" s="45"/>
      <c r="K79" s="48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9"/>
      <c r="AA79" s="45"/>
      <c r="AB79" s="45"/>
    </row>
    <row r="80" spans="1:28" x14ac:dyDescent="0.25">
      <c r="A80">
        <f si="2" t="shared"/>
        <v>0</v>
      </c>
      <c r="B80">
        <f si="3" t="shared"/>
        <v>0</v>
      </c>
      <c r="D80" s="45"/>
      <c r="E80" s="46"/>
      <c r="F80" s="47"/>
      <c r="G80" s="45"/>
      <c r="H80" s="45"/>
      <c r="I80" s="45"/>
      <c r="J80" s="45"/>
      <c r="K80" s="48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9"/>
      <c r="AA80" s="45"/>
      <c r="AB80" s="45"/>
    </row>
    <row r="81" spans="1:28" x14ac:dyDescent="0.25">
      <c r="A81">
        <f si="2" t="shared"/>
        <v>0</v>
      </c>
      <c r="B81">
        <f si="3" t="shared"/>
        <v>0</v>
      </c>
      <c r="D81" s="45"/>
      <c r="E81" s="46"/>
      <c r="F81" s="47"/>
      <c r="G81" s="45"/>
      <c r="H81" s="45"/>
      <c r="I81" s="45"/>
      <c r="J81" s="45"/>
      <c r="K81" s="48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9"/>
      <c r="AA81" s="45"/>
      <c r="AB81" s="45"/>
    </row>
    <row r="82" spans="1:28" x14ac:dyDescent="0.25">
      <c r="A82">
        <f si="2" t="shared"/>
        <v>0</v>
      </c>
      <c r="B82">
        <f si="3" t="shared"/>
        <v>0</v>
      </c>
      <c r="D82" s="45"/>
      <c r="E82" s="46"/>
      <c r="F82" s="47"/>
      <c r="G82" s="45"/>
      <c r="H82" s="45"/>
      <c r="I82" s="45"/>
      <c r="J82" s="45"/>
      <c r="K82" s="48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9"/>
      <c r="AA82" s="45"/>
      <c r="AB82" s="45"/>
    </row>
    <row r="83" spans="1:28" x14ac:dyDescent="0.25">
      <c r="A83">
        <f si="2" t="shared"/>
        <v>0</v>
      </c>
      <c r="B83">
        <f si="3" t="shared"/>
        <v>0</v>
      </c>
      <c r="D83" s="45"/>
      <c r="E83" s="46"/>
      <c r="F83" s="47"/>
      <c r="G83" s="45"/>
      <c r="H83" s="45"/>
      <c r="I83" s="45"/>
      <c r="J83" s="45"/>
      <c r="K83" s="48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9"/>
      <c r="AA83" s="45"/>
      <c r="AB83" s="45"/>
    </row>
    <row r="84" spans="1:28" x14ac:dyDescent="0.25">
      <c r="A84">
        <f si="2" t="shared"/>
        <v>0</v>
      </c>
      <c r="B84">
        <f si="3" t="shared"/>
        <v>0</v>
      </c>
      <c r="D84" s="45"/>
      <c r="E84" s="46"/>
      <c r="F84" s="47"/>
      <c r="G84" s="45"/>
      <c r="H84" s="45"/>
      <c r="I84" s="45"/>
      <c r="J84" s="45"/>
      <c r="K84" s="48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9"/>
      <c r="AA84" s="45"/>
      <c r="AB84" s="45"/>
    </row>
    <row r="85" spans="1:28" x14ac:dyDescent="0.25">
      <c r="A85">
        <f si="2" t="shared"/>
        <v>0</v>
      </c>
      <c r="B85">
        <f si="3" t="shared"/>
        <v>0</v>
      </c>
      <c r="D85" s="45"/>
      <c r="E85" s="46"/>
      <c r="F85" s="47"/>
      <c r="G85" s="45"/>
      <c r="H85" s="45"/>
      <c r="I85" s="45"/>
      <c r="J85" s="45"/>
      <c r="K85" s="48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9"/>
      <c r="AA85" s="45"/>
      <c r="AB85" s="45"/>
    </row>
    <row r="86" spans="1:28" x14ac:dyDescent="0.25">
      <c r="A86">
        <f si="2" t="shared"/>
        <v>0</v>
      </c>
      <c r="B86">
        <f si="3" t="shared"/>
        <v>0</v>
      </c>
      <c r="D86" s="45"/>
      <c r="E86" s="46"/>
      <c r="F86" s="47"/>
      <c r="G86" s="45"/>
      <c r="H86" s="45"/>
      <c r="I86" s="45"/>
      <c r="J86" s="45"/>
      <c r="K86" s="48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9"/>
      <c r="AA86" s="45"/>
      <c r="AB86" s="45"/>
    </row>
    <row r="87" spans="1:28" x14ac:dyDescent="0.25">
      <c r="A87">
        <f si="2" t="shared"/>
        <v>0</v>
      </c>
      <c r="B87">
        <f si="3" t="shared"/>
        <v>0</v>
      </c>
      <c r="D87" s="45"/>
      <c r="E87" s="46"/>
      <c r="F87" s="47"/>
      <c r="G87" s="45"/>
      <c r="H87" s="45"/>
      <c r="I87" s="45"/>
      <c r="J87" s="45"/>
      <c r="K87" s="48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9"/>
      <c r="AA87" s="45"/>
      <c r="AB87" s="45"/>
    </row>
    <row r="88" spans="1:28" x14ac:dyDescent="0.25">
      <c r="A88">
        <f si="2" t="shared"/>
        <v>0</v>
      </c>
      <c r="B88">
        <f si="3" t="shared"/>
        <v>0</v>
      </c>
      <c r="D88" s="45"/>
      <c r="E88" s="46"/>
      <c r="F88" s="47"/>
      <c r="G88" s="45"/>
      <c r="H88" s="45"/>
      <c r="I88" s="45"/>
      <c r="J88" s="45"/>
      <c r="K88" s="48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9"/>
      <c r="AA88" s="45"/>
      <c r="AB88" s="45"/>
    </row>
    <row r="89" spans="1:28" x14ac:dyDescent="0.25">
      <c r="A89">
        <f si="2" t="shared"/>
        <v>0</v>
      </c>
      <c r="B89">
        <f si="3" t="shared"/>
        <v>0</v>
      </c>
      <c r="D89" s="45"/>
      <c r="E89" s="46"/>
      <c r="F89" s="47"/>
      <c r="G89" s="45"/>
      <c r="H89" s="45"/>
      <c r="I89" s="45"/>
      <c r="J89" s="45"/>
      <c r="K89" s="48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9"/>
      <c r="AA89" s="45"/>
      <c r="AB89" s="45"/>
    </row>
    <row r="90" spans="1:28" x14ac:dyDescent="0.25">
      <c r="A90">
        <f si="2" t="shared"/>
        <v>0</v>
      </c>
      <c r="B90">
        <f si="3" t="shared"/>
        <v>0</v>
      </c>
      <c r="D90" s="45"/>
      <c r="E90" s="46"/>
      <c r="F90" s="47"/>
      <c r="G90" s="45"/>
      <c r="H90" s="45"/>
      <c r="I90" s="45"/>
      <c r="J90" s="45"/>
      <c r="K90" s="48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9"/>
      <c r="AA90" s="45"/>
      <c r="AB90" s="45"/>
    </row>
    <row r="91" spans="1:28" x14ac:dyDescent="0.25">
      <c r="A91">
        <f si="2" t="shared"/>
        <v>0</v>
      </c>
      <c r="B91">
        <f si="3" t="shared"/>
        <v>0</v>
      </c>
      <c r="D91" s="45"/>
      <c r="E91" s="46"/>
      <c r="F91" s="47"/>
      <c r="G91" s="45"/>
      <c r="H91" s="45"/>
      <c r="I91" s="45"/>
      <c r="J91" s="45"/>
      <c r="K91" s="48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9"/>
      <c r="AA91" s="45"/>
      <c r="AB91" s="45"/>
    </row>
    <row r="92" spans="1:28" x14ac:dyDescent="0.25">
      <c r="A92">
        <f si="2" t="shared"/>
        <v>0</v>
      </c>
      <c r="B92">
        <f si="3" t="shared"/>
        <v>0</v>
      </c>
      <c r="D92" s="45"/>
      <c r="E92" s="46"/>
      <c r="F92" s="47"/>
      <c r="G92" s="45"/>
      <c r="H92" s="45"/>
      <c r="I92" s="45"/>
      <c r="J92" s="45"/>
      <c r="K92" s="48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9"/>
      <c r="AA92" s="45"/>
      <c r="AB92" s="45"/>
    </row>
    <row r="93" spans="1:28" x14ac:dyDescent="0.25">
      <c r="A93">
        <f si="2" t="shared"/>
        <v>0</v>
      </c>
      <c r="B93">
        <f si="3" t="shared"/>
        <v>0</v>
      </c>
      <c r="D93" s="45"/>
      <c r="E93" s="46"/>
      <c r="F93" s="47"/>
      <c r="G93" s="45"/>
      <c r="H93" s="45"/>
      <c r="I93" s="45"/>
      <c r="J93" s="45"/>
      <c r="K93" s="48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9"/>
      <c r="AA93" s="45"/>
      <c r="AB93" s="45"/>
    </row>
    <row r="94" spans="1:28" x14ac:dyDescent="0.25">
      <c r="A94">
        <f si="2" t="shared"/>
        <v>0</v>
      </c>
      <c r="B94">
        <f si="3" t="shared"/>
        <v>0</v>
      </c>
      <c r="D94" s="45"/>
      <c r="E94" s="46"/>
      <c r="F94" s="47"/>
      <c r="G94" s="45"/>
      <c r="H94" s="45"/>
      <c r="I94" s="45"/>
      <c r="J94" s="45"/>
      <c r="K94" s="48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9"/>
      <c r="AA94" s="45"/>
      <c r="AB94" s="45"/>
    </row>
    <row r="95" spans="1:28" x14ac:dyDescent="0.25">
      <c r="A95">
        <f si="2" t="shared"/>
        <v>0</v>
      </c>
      <c r="B95">
        <f si="3" t="shared"/>
        <v>0</v>
      </c>
      <c r="D95" s="45"/>
      <c r="E95" s="46"/>
      <c r="F95" s="47"/>
      <c r="G95" s="45"/>
      <c r="H95" s="45"/>
      <c r="I95" s="45"/>
      <c r="J95" s="45"/>
      <c r="K95" s="48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9"/>
      <c r="AA95" s="45"/>
      <c r="AB95" s="45"/>
    </row>
    <row r="96" spans="1:28" x14ac:dyDescent="0.25">
      <c r="A96">
        <f si="2" t="shared"/>
        <v>0</v>
      </c>
      <c r="B96">
        <f si="3" t="shared"/>
        <v>0</v>
      </c>
      <c r="D96" s="45"/>
      <c r="E96" s="46"/>
      <c r="F96" s="47"/>
      <c r="G96" s="45"/>
      <c r="H96" s="45"/>
      <c r="I96" s="45"/>
      <c r="J96" s="45"/>
      <c r="K96" s="48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9"/>
      <c r="AA96" s="45"/>
      <c r="AB96" s="45"/>
    </row>
    <row r="97" spans="1:28" x14ac:dyDescent="0.25">
      <c r="A97">
        <f si="2" t="shared"/>
        <v>0</v>
      </c>
      <c r="B97">
        <f si="3" t="shared"/>
        <v>0</v>
      </c>
      <c r="D97" s="45"/>
      <c r="E97" s="46"/>
      <c r="F97" s="47"/>
      <c r="G97" s="45"/>
      <c r="H97" s="45"/>
      <c r="I97" s="45"/>
      <c r="J97" s="45"/>
      <c r="K97" s="48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9"/>
      <c r="AA97" s="45"/>
      <c r="AB97" s="45"/>
    </row>
    <row r="98" spans="1:28" x14ac:dyDescent="0.25">
      <c r="A98">
        <f si="2" t="shared"/>
        <v>0</v>
      </c>
      <c r="B98">
        <f si="3" t="shared"/>
        <v>0</v>
      </c>
      <c r="D98" s="45"/>
      <c r="E98" s="46"/>
      <c r="F98" s="47"/>
      <c r="G98" s="45"/>
      <c r="H98" s="45"/>
      <c r="I98" s="45"/>
      <c r="J98" s="45"/>
      <c r="K98" s="48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9"/>
      <c r="AA98" s="45"/>
      <c r="AB98" s="45"/>
    </row>
    <row r="99" spans="1:28" x14ac:dyDescent="0.25">
      <c r="A99">
        <f si="2" t="shared"/>
        <v>0</v>
      </c>
      <c r="B99">
        <f si="3" t="shared"/>
        <v>0</v>
      </c>
      <c r="D99" s="45"/>
      <c r="E99" s="46"/>
      <c r="F99" s="47"/>
      <c r="G99" s="45"/>
      <c r="H99" s="45"/>
      <c r="I99" s="45"/>
      <c r="J99" s="45"/>
      <c r="K99" s="48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9"/>
      <c r="AA99" s="45"/>
      <c r="AB99" s="45"/>
    </row>
    <row r="100" spans="1:28" x14ac:dyDescent="0.25">
      <c r="A100">
        <f si="2" t="shared"/>
        <v>0</v>
      </c>
      <c r="B100">
        <f si="3" t="shared"/>
        <v>0</v>
      </c>
      <c r="D100" s="45"/>
      <c r="E100" s="46"/>
      <c r="F100" s="47"/>
      <c r="G100" s="45"/>
      <c r="H100" s="45"/>
      <c r="I100" s="45"/>
      <c r="J100" s="45"/>
      <c r="K100" s="48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9"/>
      <c r="AA100" s="45"/>
      <c r="AB100" s="45"/>
    </row>
    <row r="101" spans="1:28" x14ac:dyDescent="0.25">
      <c r="A101">
        <f si="2" t="shared"/>
        <v>0</v>
      </c>
      <c r="B101">
        <f si="3" t="shared"/>
        <v>0</v>
      </c>
      <c r="D101" s="45"/>
      <c r="E101" s="46"/>
      <c r="F101" s="47"/>
      <c r="G101" s="45"/>
      <c r="H101" s="45"/>
      <c r="I101" s="45"/>
      <c r="J101" s="45"/>
      <c r="K101" s="48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9"/>
      <c r="AA101" s="45"/>
      <c r="AB101" s="45"/>
    </row>
    <row r="102" spans="1:28" x14ac:dyDescent="0.25">
      <c r="A102">
        <f si="2" t="shared"/>
        <v>0</v>
      </c>
      <c r="B102">
        <f si="3" t="shared"/>
        <v>0</v>
      </c>
      <c r="D102" s="45"/>
      <c r="E102" s="46"/>
      <c r="F102" s="47"/>
      <c r="G102" s="45"/>
      <c r="H102" s="45"/>
      <c r="I102" s="45"/>
      <c r="J102" s="45"/>
      <c r="K102" s="48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9"/>
      <c r="AA102" s="45"/>
      <c r="AB102" s="45"/>
    </row>
    <row r="103" spans="1:28" x14ac:dyDescent="0.25">
      <c r="A103">
        <f si="2" t="shared"/>
        <v>0</v>
      </c>
      <c r="B103">
        <f si="3" t="shared"/>
        <v>0</v>
      </c>
      <c r="D103" s="45"/>
      <c r="E103" s="46"/>
      <c r="F103" s="47"/>
      <c r="G103" s="45"/>
      <c r="H103" s="45"/>
      <c r="I103" s="45"/>
      <c r="J103" s="45"/>
      <c r="K103" s="48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9"/>
      <c r="AA103" s="45"/>
      <c r="AB103" s="45"/>
    </row>
    <row r="104" spans="1:28" x14ac:dyDescent="0.25">
      <c r="A104">
        <f si="2" t="shared"/>
        <v>0</v>
      </c>
      <c r="B104">
        <f si="3" t="shared"/>
        <v>0</v>
      </c>
      <c r="D104" s="45"/>
      <c r="E104" s="46"/>
      <c r="F104" s="47"/>
      <c r="G104" s="45"/>
      <c r="H104" s="45"/>
      <c r="I104" s="45"/>
      <c r="J104" s="45"/>
      <c r="K104" s="48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9"/>
      <c r="AA104" s="45"/>
      <c r="AB104" s="45"/>
    </row>
    <row r="105" spans="1:28" x14ac:dyDescent="0.25">
      <c r="A105">
        <f si="2" t="shared"/>
        <v>0</v>
      </c>
      <c r="B105">
        <f si="3" t="shared"/>
        <v>0</v>
      </c>
      <c r="D105" s="45"/>
      <c r="E105" s="46"/>
      <c r="F105" s="47"/>
      <c r="G105" s="45"/>
      <c r="H105" s="45"/>
      <c r="I105" s="45"/>
      <c r="J105" s="45"/>
      <c r="K105" s="48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9"/>
      <c r="AA105" s="45"/>
      <c r="AB105" s="45"/>
    </row>
    <row r="106" spans="1:28" x14ac:dyDescent="0.25">
      <c r="A106">
        <f si="2" t="shared"/>
        <v>0</v>
      </c>
      <c r="B106">
        <f si="3" t="shared"/>
        <v>0</v>
      </c>
      <c r="D106" s="45"/>
      <c r="E106" s="46"/>
      <c r="F106" s="47"/>
      <c r="G106" s="45"/>
      <c r="H106" s="45"/>
      <c r="I106" s="45"/>
      <c r="J106" s="45"/>
      <c r="K106" s="48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9"/>
      <c r="AA106" s="45"/>
      <c r="AB106" s="45"/>
    </row>
    <row r="107" spans="1:28" x14ac:dyDescent="0.25">
      <c r="A107">
        <f si="2" t="shared"/>
        <v>0</v>
      </c>
      <c r="B107">
        <f si="3" t="shared"/>
        <v>0</v>
      </c>
      <c r="D107" s="45"/>
      <c r="E107" s="46"/>
      <c r="F107" s="47"/>
      <c r="G107" s="45"/>
      <c r="H107" s="45"/>
      <c r="I107" s="45"/>
      <c r="J107" s="45"/>
      <c r="K107" s="48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9"/>
      <c r="AA107" s="45"/>
      <c r="AB107" s="45"/>
    </row>
    <row r="108" spans="1:28" x14ac:dyDescent="0.25">
      <c r="A108">
        <f si="2" t="shared"/>
        <v>0</v>
      </c>
      <c r="B108">
        <f si="3" t="shared"/>
        <v>0</v>
      </c>
      <c r="D108" s="45"/>
      <c r="E108" s="46"/>
      <c r="F108" s="47"/>
      <c r="G108" s="45"/>
      <c r="H108" s="45"/>
      <c r="I108" s="45"/>
      <c r="J108" s="45"/>
      <c r="K108" s="48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9"/>
      <c r="AA108" s="45"/>
      <c r="AB108" s="45"/>
    </row>
    <row r="109" spans="1:28" x14ac:dyDescent="0.25">
      <c r="A109">
        <f si="2" t="shared"/>
        <v>0</v>
      </c>
      <c r="B109">
        <f si="3" t="shared"/>
        <v>0</v>
      </c>
      <c r="D109" s="45"/>
      <c r="E109" s="46"/>
      <c r="F109" s="47"/>
      <c r="G109" s="45"/>
      <c r="H109" s="45"/>
      <c r="I109" s="45"/>
      <c r="J109" s="45"/>
      <c r="K109" s="48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9"/>
      <c r="AA109" s="45"/>
      <c r="AB109" s="45"/>
    </row>
    <row r="110" spans="1:28" x14ac:dyDescent="0.25">
      <c r="A110">
        <f si="2" t="shared"/>
        <v>0</v>
      </c>
      <c r="B110">
        <f si="3" t="shared"/>
        <v>0</v>
      </c>
      <c r="D110" s="45"/>
      <c r="E110" s="46"/>
      <c r="F110" s="47"/>
      <c r="G110" s="45"/>
      <c r="H110" s="45"/>
      <c r="I110" s="45"/>
      <c r="J110" s="45"/>
      <c r="K110" s="48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9"/>
      <c r="AA110" s="45"/>
      <c r="AB110" s="45"/>
    </row>
    <row r="111" spans="1:28" x14ac:dyDescent="0.25">
      <c r="A111">
        <f si="2" t="shared"/>
        <v>0</v>
      </c>
      <c r="B111">
        <f si="3" t="shared"/>
        <v>0</v>
      </c>
      <c r="D111" s="45"/>
      <c r="E111" s="46"/>
      <c r="F111" s="47"/>
      <c r="G111" s="45"/>
      <c r="H111" s="45"/>
      <c r="I111" s="45"/>
      <c r="J111" s="45"/>
      <c r="K111" s="48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9"/>
      <c r="AA111" s="45"/>
      <c r="AB111" s="45"/>
    </row>
    <row r="112" spans="1:28" x14ac:dyDescent="0.25">
      <c r="A112">
        <f si="2" t="shared"/>
        <v>0</v>
      </c>
      <c r="B112">
        <f si="3" t="shared"/>
        <v>0</v>
      </c>
      <c r="D112" s="45"/>
      <c r="E112" s="46"/>
      <c r="F112" s="47"/>
      <c r="G112" s="45"/>
      <c r="H112" s="45"/>
      <c r="I112" s="45"/>
      <c r="J112" s="45"/>
      <c r="K112" s="48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9"/>
      <c r="AA112" s="45"/>
      <c r="AB112" s="45"/>
    </row>
    <row r="113" spans="1:28" x14ac:dyDescent="0.25">
      <c r="A113">
        <f si="2" t="shared"/>
        <v>0</v>
      </c>
      <c r="B113">
        <f si="3" t="shared"/>
        <v>0</v>
      </c>
      <c r="D113" s="45"/>
      <c r="E113" s="46"/>
      <c r="F113" s="47"/>
      <c r="G113" s="45"/>
      <c r="H113" s="45"/>
      <c r="I113" s="45"/>
      <c r="J113" s="45"/>
      <c r="K113" s="48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9"/>
      <c r="AA113" s="45"/>
      <c r="AB113" s="45"/>
    </row>
    <row r="114" spans="1:28" x14ac:dyDescent="0.25">
      <c r="A114">
        <f si="2" t="shared"/>
        <v>0</v>
      </c>
      <c r="B114">
        <f si="3" t="shared"/>
        <v>0</v>
      </c>
      <c r="D114" s="45"/>
      <c r="E114" s="46"/>
      <c r="F114" s="47"/>
      <c r="G114" s="45"/>
      <c r="H114" s="45"/>
      <c r="I114" s="45"/>
      <c r="J114" s="45"/>
      <c r="K114" s="48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9"/>
      <c r="AA114" s="45"/>
      <c r="AB114" s="45"/>
    </row>
    <row r="115" spans="1:28" x14ac:dyDescent="0.25">
      <c r="A115">
        <f si="2" t="shared"/>
        <v>0</v>
      </c>
      <c r="B115">
        <f si="3" t="shared"/>
        <v>0</v>
      </c>
      <c r="D115" s="45"/>
      <c r="E115" s="46"/>
      <c r="F115" s="47"/>
      <c r="G115" s="45"/>
      <c r="H115" s="45"/>
      <c r="I115" s="45"/>
      <c r="J115" s="45"/>
      <c r="K115" s="48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9"/>
      <c r="AA115" s="45"/>
      <c r="AB115" s="45"/>
    </row>
    <row r="116" spans="1:28" x14ac:dyDescent="0.25">
      <c r="A116">
        <f si="2" t="shared"/>
        <v>0</v>
      </c>
      <c r="B116">
        <f si="3" t="shared"/>
        <v>0</v>
      </c>
      <c r="D116" s="45"/>
      <c r="E116" s="46"/>
      <c r="F116" s="47"/>
      <c r="G116" s="45"/>
      <c r="H116" s="45"/>
      <c r="I116" s="45"/>
      <c r="J116" s="45"/>
      <c r="K116" s="48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9"/>
      <c r="AA116" s="45"/>
      <c r="AB116" s="45"/>
    </row>
    <row r="117" spans="1:28" x14ac:dyDescent="0.25">
      <c r="A117">
        <f si="2" t="shared"/>
        <v>0</v>
      </c>
      <c r="B117">
        <f si="3" t="shared"/>
        <v>0</v>
      </c>
      <c r="D117" s="45"/>
      <c r="E117" s="46"/>
      <c r="F117" s="47"/>
      <c r="G117" s="45"/>
      <c r="H117" s="45"/>
      <c r="I117" s="45"/>
      <c r="J117" s="45"/>
      <c r="K117" s="48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9"/>
      <c r="AA117" s="45"/>
      <c r="AB117" s="45"/>
    </row>
    <row r="118" spans="1:28" x14ac:dyDescent="0.25">
      <c r="A118">
        <f si="2" t="shared"/>
        <v>0</v>
      </c>
      <c r="B118">
        <f si="3" t="shared"/>
        <v>0</v>
      </c>
      <c r="D118" s="45"/>
      <c r="E118" s="46"/>
      <c r="F118" s="47"/>
      <c r="G118" s="45"/>
      <c r="H118" s="45"/>
      <c r="I118" s="45"/>
      <c r="J118" s="45"/>
      <c r="K118" s="48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9"/>
      <c r="AA118" s="45"/>
      <c r="AB118" s="45"/>
    </row>
    <row r="119" spans="1:28" x14ac:dyDescent="0.25">
      <c r="A119">
        <f si="2" t="shared"/>
        <v>0</v>
      </c>
      <c r="B119">
        <f si="3" t="shared"/>
        <v>0</v>
      </c>
      <c r="D119" s="45"/>
      <c r="E119" s="46"/>
      <c r="F119" s="47"/>
      <c r="G119" s="45"/>
      <c r="H119" s="45"/>
      <c r="I119" s="45"/>
      <c r="J119" s="45"/>
      <c r="K119" s="48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9"/>
      <c r="AA119" s="45"/>
      <c r="AB119" s="45"/>
    </row>
    <row r="120" spans="1:28" x14ac:dyDescent="0.25">
      <c r="A120">
        <f si="2" t="shared"/>
        <v>0</v>
      </c>
      <c r="B120">
        <f si="3" t="shared"/>
        <v>0</v>
      </c>
      <c r="D120" s="45"/>
      <c r="E120" s="46"/>
      <c r="F120" s="47"/>
      <c r="G120" s="45"/>
      <c r="H120" s="45"/>
      <c r="I120" s="45"/>
      <c r="J120" s="45"/>
      <c r="K120" s="48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9"/>
      <c r="AA120" s="45"/>
      <c r="AB120" s="45"/>
    </row>
    <row r="121" spans="1:28" x14ac:dyDescent="0.25">
      <c r="A121">
        <f si="2" t="shared"/>
        <v>0</v>
      </c>
      <c r="B121">
        <f si="3" t="shared"/>
        <v>0</v>
      </c>
      <c r="D121" s="45"/>
      <c r="E121" s="46"/>
      <c r="F121" s="47"/>
      <c r="G121" s="45"/>
      <c r="H121" s="45"/>
      <c r="I121" s="45"/>
      <c r="J121" s="45"/>
      <c r="K121" s="48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9"/>
      <c r="AA121" s="45"/>
      <c r="AB121" s="45"/>
    </row>
    <row r="122" spans="1:28" x14ac:dyDescent="0.25">
      <c r="A122">
        <f si="2" t="shared"/>
        <v>0</v>
      </c>
      <c r="B122">
        <f si="3" t="shared"/>
        <v>0</v>
      </c>
      <c r="D122" s="45"/>
      <c r="E122" s="46"/>
      <c r="F122" s="47"/>
      <c r="G122" s="45"/>
      <c r="H122" s="45"/>
      <c r="I122" s="45"/>
      <c r="J122" s="45"/>
      <c r="K122" s="48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9"/>
      <c r="AA122" s="45"/>
      <c r="AB122" s="45"/>
    </row>
    <row r="123" spans="1:28" x14ac:dyDescent="0.25">
      <c r="A123">
        <f si="2" t="shared"/>
        <v>0</v>
      </c>
      <c r="B123">
        <f si="3" t="shared"/>
        <v>0</v>
      </c>
      <c r="D123" s="45"/>
      <c r="E123" s="46"/>
      <c r="F123" s="47"/>
      <c r="G123" s="45"/>
      <c r="H123" s="45"/>
      <c r="I123" s="45"/>
      <c r="J123" s="45"/>
      <c r="K123" s="48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9"/>
      <c r="AA123" s="45"/>
      <c r="AB123" s="45"/>
    </row>
    <row r="124" spans="1:28" x14ac:dyDescent="0.25">
      <c r="A124">
        <f si="2" t="shared"/>
        <v>0</v>
      </c>
      <c r="B124">
        <f si="3" t="shared"/>
        <v>0</v>
      </c>
      <c r="D124" s="45"/>
      <c r="E124" s="46"/>
      <c r="F124" s="47"/>
      <c r="G124" s="45"/>
      <c r="H124" s="45"/>
      <c r="I124" s="45"/>
      <c r="J124" s="45"/>
      <c r="K124" s="48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9"/>
      <c r="AA124" s="45"/>
      <c r="AB124" s="45"/>
    </row>
    <row r="125" spans="1:28" x14ac:dyDescent="0.25">
      <c r="A125">
        <f si="2" t="shared"/>
        <v>0</v>
      </c>
      <c r="B125">
        <f si="3" t="shared"/>
        <v>0</v>
      </c>
      <c r="D125" s="45"/>
      <c r="E125" s="46"/>
      <c r="F125" s="47"/>
      <c r="G125" s="45"/>
      <c r="H125" s="45"/>
      <c r="I125" s="45"/>
      <c r="J125" s="45"/>
      <c r="K125" s="48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9"/>
      <c r="AA125" s="45"/>
      <c r="AB125" s="45"/>
    </row>
    <row r="126" spans="1:28" x14ac:dyDescent="0.25">
      <c r="A126">
        <f si="2" t="shared"/>
        <v>0</v>
      </c>
      <c r="B126">
        <f si="3" t="shared"/>
        <v>0</v>
      </c>
      <c r="D126" s="45"/>
      <c r="E126" s="46"/>
      <c r="F126" s="47"/>
      <c r="G126" s="45"/>
      <c r="H126" s="45"/>
      <c r="I126" s="45"/>
      <c r="J126" s="45"/>
      <c r="K126" s="48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9"/>
      <c r="AA126" s="45"/>
      <c r="AB126" s="45"/>
    </row>
    <row r="127" spans="1:28" x14ac:dyDescent="0.25">
      <c r="A127">
        <f si="2" t="shared"/>
        <v>0</v>
      </c>
      <c r="B127">
        <f si="3" t="shared"/>
        <v>0</v>
      </c>
      <c r="D127" s="45"/>
      <c r="E127" s="46"/>
      <c r="F127" s="47"/>
      <c r="G127" s="45"/>
      <c r="H127" s="45"/>
      <c r="I127" s="45"/>
      <c r="J127" s="45"/>
      <c r="K127" s="48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9"/>
      <c r="AA127" s="45"/>
      <c r="AB127" s="45"/>
    </row>
    <row r="128" spans="1:28" x14ac:dyDescent="0.25">
      <c r="A128">
        <f si="2" t="shared"/>
        <v>0</v>
      </c>
      <c r="B128">
        <f si="3" t="shared"/>
        <v>0</v>
      </c>
      <c r="D128" s="45"/>
      <c r="E128" s="46"/>
      <c r="F128" s="47"/>
      <c r="G128" s="45"/>
      <c r="H128" s="45"/>
      <c r="I128" s="45"/>
      <c r="J128" s="45"/>
      <c r="K128" s="48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9"/>
      <c r="AA128" s="45"/>
      <c r="AB128" s="45"/>
    </row>
    <row r="129" spans="1:28" x14ac:dyDescent="0.25">
      <c r="A129">
        <f si="2" t="shared"/>
        <v>0</v>
      </c>
      <c r="B129">
        <f si="3" t="shared"/>
        <v>0</v>
      </c>
      <c r="D129" s="45"/>
      <c r="E129" s="46"/>
      <c r="F129" s="47"/>
      <c r="G129" s="45"/>
      <c r="H129" s="45"/>
      <c r="I129" s="45"/>
      <c r="J129" s="45"/>
      <c r="K129" s="48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9"/>
      <c r="AA129" s="45"/>
      <c r="AB129" s="45"/>
    </row>
    <row r="130" spans="1:28" x14ac:dyDescent="0.25">
      <c r="A130">
        <f si="2" t="shared"/>
        <v>0</v>
      </c>
      <c r="B130">
        <f si="3" t="shared"/>
        <v>0</v>
      </c>
      <c r="D130" s="45"/>
      <c r="E130" s="46"/>
      <c r="F130" s="47"/>
      <c r="G130" s="45"/>
      <c r="H130" s="45"/>
      <c r="I130" s="45"/>
      <c r="J130" s="45"/>
      <c r="K130" s="48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9"/>
      <c r="AA130" s="45"/>
      <c r="AB130" s="45"/>
    </row>
    <row r="131" spans="1:28" x14ac:dyDescent="0.25">
      <c r="A131">
        <f ref="A131:A194" si="4" t="shared">H131</f>
        <v>0</v>
      </c>
      <c r="B131">
        <f ref="B131:B194" si="5" t="shared">G131</f>
        <v>0</v>
      </c>
      <c r="D131" s="45"/>
      <c r="E131" s="46"/>
      <c r="F131" s="47"/>
      <c r="G131" s="45"/>
      <c r="H131" s="45"/>
      <c r="I131" s="45"/>
      <c r="J131" s="45"/>
      <c r="K131" s="48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9"/>
      <c r="AA131" s="45"/>
      <c r="AB131" s="45"/>
    </row>
    <row r="132" spans="1:28" x14ac:dyDescent="0.25">
      <c r="A132">
        <f si="4" t="shared"/>
        <v>0</v>
      </c>
      <c r="B132">
        <f si="5" t="shared"/>
        <v>0</v>
      </c>
      <c r="D132" s="45"/>
      <c r="E132" s="46"/>
      <c r="F132" s="47"/>
      <c r="G132" s="45"/>
      <c r="H132" s="45"/>
      <c r="I132" s="45"/>
      <c r="J132" s="45"/>
      <c r="K132" s="48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9"/>
      <c r="AA132" s="45"/>
      <c r="AB132" s="45"/>
    </row>
    <row r="133" spans="1:28" x14ac:dyDescent="0.25">
      <c r="A133">
        <f si="4" t="shared"/>
        <v>0</v>
      </c>
      <c r="B133">
        <f si="5" t="shared"/>
        <v>0</v>
      </c>
      <c r="D133" s="45"/>
      <c r="E133" s="46"/>
      <c r="F133" s="47"/>
      <c r="G133" s="45"/>
      <c r="H133" s="45"/>
      <c r="I133" s="45"/>
      <c r="J133" s="45"/>
      <c r="K133" s="48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9"/>
      <c r="AA133" s="45"/>
      <c r="AB133" s="45"/>
    </row>
    <row r="134" spans="1:28" x14ac:dyDescent="0.25">
      <c r="A134">
        <f si="4" t="shared"/>
        <v>0</v>
      </c>
      <c r="B134">
        <f si="5" t="shared"/>
        <v>0</v>
      </c>
      <c r="D134" s="45"/>
      <c r="E134" s="46"/>
      <c r="F134" s="47"/>
      <c r="G134" s="45"/>
      <c r="H134" s="45"/>
      <c r="I134" s="45"/>
      <c r="J134" s="45"/>
      <c r="K134" s="48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9"/>
      <c r="AA134" s="45"/>
      <c r="AB134" s="45"/>
    </row>
    <row r="135" spans="1:28" x14ac:dyDescent="0.25">
      <c r="A135">
        <f si="4" t="shared"/>
        <v>0</v>
      </c>
      <c r="B135">
        <f si="5" t="shared"/>
        <v>0</v>
      </c>
      <c r="D135" s="45"/>
      <c r="E135" s="46"/>
      <c r="F135" s="47"/>
      <c r="G135" s="45"/>
      <c r="H135" s="45"/>
      <c r="I135" s="45"/>
      <c r="J135" s="45"/>
      <c r="K135" s="48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9"/>
      <c r="AA135" s="45"/>
      <c r="AB135" s="45"/>
    </row>
    <row r="136" spans="1:28" x14ac:dyDescent="0.25">
      <c r="A136">
        <f si="4" t="shared"/>
        <v>0</v>
      </c>
      <c r="B136">
        <f si="5" t="shared"/>
        <v>0</v>
      </c>
      <c r="D136" s="45"/>
      <c r="E136" s="46"/>
      <c r="F136" s="47"/>
      <c r="G136" s="45"/>
      <c r="H136" s="45"/>
      <c r="I136" s="45"/>
      <c r="J136" s="45"/>
      <c r="K136" s="48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9"/>
      <c r="AA136" s="45"/>
      <c r="AB136" s="45"/>
    </row>
    <row r="137" spans="1:28" x14ac:dyDescent="0.25">
      <c r="A137">
        <f si="4" t="shared"/>
        <v>0</v>
      </c>
      <c r="B137">
        <f si="5" t="shared"/>
        <v>0</v>
      </c>
      <c r="D137" s="45"/>
      <c r="E137" s="46"/>
      <c r="F137" s="47"/>
      <c r="G137" s="45"/>
      <c r="H137" s="45"/>
      <c r="I137" s="45"/>
      <c r="J137" s="45"/>
      <c r="K137" s="48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9"/>
      <c r="AA137" s="45"/>
      <c r="AB137" s="45"/>
    </row>
    <row r="138" spans="1:28" x14ac:dyDescent="0.25">
      <c r="A138">
        <f si="4" t="shared"/>
        <v>0</v>
      </c>
      <c r="B138">
        <f si="5" t="shared"/>
        <v>0</v>
      </c>
      <c r="D138" s="45"/>
      <c r="E138" s="46"/>
      <c r="F138" s="47"/>
      <c r="G138" s="45"/>
      <c r="H138" s="45"/>
      <c r="I138" s="45"/>
      <c r="J138" s="45"/>
      <c r="K138" s="48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9"/>
      <c r="AA138" s="45"/>
      <c r="AB138" s="45"/>
    </row>
    <row r="139" spans="1:28" x14ac:dyDescent="0.25">
      <c r="A139">
        <f si="4" t="shared"/>
        <v>0</v>
      </c>
      <c r="B139">
        <f si="5" t="shared"/>
        <v>0</v>
      </c>
      <c r="D139" s="45"/>
      <c r="E139" s="46"/>
      <c r="F139" s="47"/>
      <c r="G139" s="45"/>
      <c r="H139" s="45"/>
      <c r="I139" s="45"/>
      <c r="J139" s="45"/>
      <c r="K139" s="48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9"/>
      <c r="AA139" s="45"/>
      <c r="AB139" s="45"/>
    </row>
    <row r="140" spans="1:28" x14ac:dyDescent="0.25">
      <c r="A140">
        <f si="4" t="shared"/>
        <v>0</v>
      </c>
      <c r="B140">
        <f si="5" t="shared"/>
        <v>0</v>
      </c>
      <c r="D140" s="45"/>
      <c r="E140" s="46"/>
      <c r="F140" s="47"/>
      <c r="G140" s="45"/>
      <c r="H140" s="45"/>
      <c r="I140" s="45"/>
      <c r="J140" s="45"/>
      <c r="K140" s="48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9"/>
      <c r="AA140" s="45"/>
      <c r="AB140" s="45"/>
    </row>
    <row r="141" spans="1:28" x14ac:dyDescent="0.25">
      <c r="A141">
        <f si="4" t="shared"/>
        <v>0</v>
      </c>
      <c r="B141">
        <f si="5" t="shared"/>
        <v>0</v>
      </c>
      <c r="D141" s="45"/>
      <c r="E141" s="46"/>
      <c r="F141" s="47"/>
      <c r="G141" s="45"/>
      <c r="H141" s="45"/>
      <c r="I141" s="45"/>
      <c r="J141" s="45"/>
      <c r="K141" s="48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9"/>
      <c r="AA141" s="45"/>
      <c r="AB141" s="45"/>
    </row>
    <row r="142" spans="1:28" x14ac:dyDescent="0.25">
      <c r="A142">
        <f si="4" t="shared"/>
        <v>0</v>
      </c>
      <c r="B142">
        <f si="5" t="shared"/>
        <v>0</v>
      </c>
      <c r="D142" s="45"/>
      <c r="E142" s="46"/>
      <c r="F142" s="47"/>
      <c r="G142" s="45"/>
      <c r="H142" s="45"/>
      <c r="I142" s="45"/>
      <c r="J142" s="45"/>
      <c r="K142" s="48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9"/>
      <c r="AA142" s="45"/>
      <c r="AB142" s="45"/>
    </row>
    <row r="143" spans="1:28" x14ac:dyDescent="0.25">
      <c r="A143">
        <f si="4" t="shared"/>
        <v>0</v>
      </c>
      <c r="B143">
        <f si="5" t="shared"/>
        <v>0</v>
      </c>
      <c r="D143" s="45"/>
      <c r="E143" s="46"/>
      <c r="F143" s="47"/>
      <c r="G143" s="45"/>
      <c r="H143" s="45"/>
      <c r="I143" s="45"/>
      <c r="J143" s="45"/>
      <c r="K143" s="48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9"/>
      <c r="AA143" s="45"/>
      <c r="AB143" s="45"/>
    </row>
    <row r="144" spans="1:28" x14ac:dyDescent="0.25">
      <c r="A144">
        <f si="4" t="shared"/>
        <v>0</v>
      </c>
      <c r="B144">
        <f si="5" t="shared"/>
        <v>0</v>
      </c>
      <c r="D144" s="45"/>
      <c r="E144" s="46"/>
      <c r="F144" s="47"/>
      <c r="G144" s="45"/>
      <c r="H144" s="45"/>
      <c r="I144" s="45"/>
      <c r="J144" s="45"/>
      <c r="K144" s="48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9"/>
      <c r="AA144" s="45"/>
      <c r="AB144" s="45"/>
    </row>
    <row r="145" spans="1:28" x14ac:dyDescent="0.25">
      <c r="A145">
        <f si="4" t="shared"/>
        <v>0</v>
      </c>
      <c r="B145">
        <f si="5" t="shared"/>
        <v>0</v>
      </c>
      <c r="D145" s="45"/>
      <c r="E145" s="46"/>
      <c r="F145" s="47"/>
      <c r="G145" s="45"/>
      <c r="H145" s="45"/>
      <c r="I145" s="45"/>
      <c r="J145" s="45"/>
      <c r="K145" s="48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9"/>
      <c r="AA145" s="45"/>
      <c r="AB145" s="45"/>
    </row>
    <row r="146" spans="1:28" x14ac:dyDescent="0.25">
      <c r="A146">
        <f si="4" t="shared"/>
        <v>0</v>
      </c>
      <c r="B146">
        <f si="5" t="shared"/>
        <v>0</v>
      </c>
      <c r="D146" s="45"/>
      <c r="E146" s="46"/>
      <c r="F146" s="47"/>
      <c r="G146" s="45"/>
      <c r="H146" s="45"/>
      <c r="I146" s="45"/>
      <c r="J146" s="45"/>
      <c r="K146" s="48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9"/>
      <c r="AA146" s="45"/>
      <c r="AB146" s="45"/>
    </row>
    <row r="147" spans="1:28" x14ac:dyDescent="0.25">
      <c r="A147">
        <f si="4" t="shared"/>
        <v>0</v>
      </c>
      <c r="B147">
        <f si="5" t="shared"/>
        <v>0</v>
      </c>
      <c r="D147" s="45"/>
      <c r="E147" s="46"/>
      <c r="F147" s="47"/>
      <c r="G147" s="45"/>
      <c r="H147" s="45"/>
      <c r="I147" s="45"/>
      <c r="J147" s="45"/>
      <c r="K147" s="48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9"/>
      <c r="AA147" s="45"/>
      <c r="AB147" s="45"/>
    </row>
    <row r="148" spans="1:28" x14ac:dyDescent="0.25">
      <c r="A148">
        <f si="4" t="shared"/>
        <v>0</v>
      </c>
      <c r="B148">
        <f si="5" t="shared"/>
        <v>0</v>
      </c>
      <c r="D148" s="45"/>
      <c r="E148" s="46"/>
      <c r="F148" s="47"/>
      <c r="G148" s="45"/>
      <c r="H148" s="45"/>
      <c r="I148" s="45"/>
      <c r="J148" s="45"/>
      <c r="K148" s="48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9"/>
      <c r="AA148" s="45"/>
      <c r="AB148" s="45"/>
    </row>
    <row r="149" spans="1:28" x14ac:dyDescent="0.25">
      <c r="A149">
        <f si="4" t="shared"/>
        <v>0</v>
      </c>
      <c r="B149">
        <f si="5" t="shared"/>
        <v>0</v>
      </c>
      <c r="D149" s="45"/>
      <c r="E149" s="46"/>
      <c r="F149" s="47"/>
      <c r="G149" s="45"/>
      <c r="H149" s="45"/>
      <c r="I149" s="45"/>
      <c r="J149" s="45"/>
      <c r="K149" s="48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9"/>
      <c r="AA149" s="45"/>
      <c r="AB149" s="45"/>
    </row>
    <row r="150" spans="1:28" x14ac:dyDescent="0.25">
      <c r="A150">
        <f si="4" t="shared"/>
        <v>0</v>
      </c>
      <c r="B150">
        <f si="5" t="shared"/>
        <v>0</v>
      </c>
      <c r="D150" s="45"/>
      <c r="E150" s="46"/>
      <c r="F150" s="47"/>
      <c r="G150" s="45"/>
      <c r="H150" s="45"/>
      <c r="I150" s="45"/>
      <c r="J150" s="45"/>
      <c r="K150" s="48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9"/>
      <c r="AA150" s="45"/>
      <c r="AB150" s="45"/>
    </row>
    <row r="151" spans="1:28" x14ac:dyDescent="0.25">
      <c r="A151">
        <f si="4" t="shared"/>
        <v>0</v>
      </c>
      <c r="B151">
        <f si="5" t="shared"/>
        <v>0</v>
      </c>
      <c r="D151" s="45"/>
      <c r="E151" s="46"/>
      <c r="F151" s="47"/>
      <c r="G151" s="45"/>
      <c r="H151" s="45"/>
      <c r="I151" s="45"/>
      <c r="J151" s="45"/>
      <c r="K151" s="48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9"/>
      <c r="AA151" s="45"/>
      <c r="AB151" s="45"/>
    </row>
    <row r="152" spans="1:28" x14ac:dyDescent="0.25">
      <c r="A152">
        <f si="4" t="shared"/>
        <v>0</v>
      </c>
      <c r="B152">
        <f si="5" t="shared"/>
        <v>0</v>
      </c>
      <c r="D152" s="45"/>
      <c r="E152" s="46"/>
      <c r="F152" s="47"/>
      <c r="G152" s="45"/>
      <c r="H152" s="45"/>
      <c r="I152" s="45"/>
      <c r="J152" s="45"/>
      <c r="K152" s="48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9"/>
      <c r="AA152" s="45"/>
      <c r="AB152" s="45"/>
    </row>
    <row r="153" spans="1:28" x14ac:dyDescent="0.25">
      <c r="A153">
        <f si="4" t="shared"/>
        <v>0</v>
      </c>
      <c r="B153">
        <f si="5" t="shared"/>
        <v>0</v>
      </c>
      <c r="D153" s="45"/>
      <c r="E153" s="46"/>
      <c r="F153" s="47"/>
      <c r="G153" s="45"/>
      <c r="H153" s="45"/>
      <c r="I153" s="45"/>
      <c r="J153" s="45"/>
      <c r="K153" s="48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9"/>
      <c r="AA153" s="45"/>
      <c r="AB153" s="45"/>
    </row>
    <row r="154" spans="1:28" x14ac:dyDescent="0.25">
      <c r="A154">
        <f si="4" t="shared"/>
        <v>0</v>
      </c>
      <c r="B154">
        <f si="5" t="shared"/>
        <v>0</v>
      </c>
      <c r="D154" s="45"/>
      <c r="E154" s="46"/>
      <c r="F154" s="47"/>
      <c r="G154" s="45"/>
      <c r="H154" s="45"/>
      <c r="I154" s="45"/>
      <c r="J154" s="45"/>
      <c r="K154" s="48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9"/>
      <c r="AA154" s="45"/>
      <c r="AB154" s="45"/>
    </row>
    <row r="155" spans="1:28" x14ac:dyDescent="0.25">
      <c r="A155">
        <f si="4" t="shared"/>
        <v>0</v>
      </c>
      <c r="B155">
        <f si="5" t="shared"/>
        <v>0</v>
      </c>
      <c r="D155" s="45"/>
      <c r="E155" s="46"/>
      <c r="F155" s="47"/>
      <c r="G155" s="45"/>
      <c r="H155" s="45"/>
      <c r="I155" s="45"/>
      <c r="J155" s="45"/>
      <c r="K155" s="48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9"/>
      <c r="AA155" s="45"/>
      <c r="AB155" s="45"/>
    </row>
    <row r="156" spans="1:28" x14ac:dyDescent="0.25">
      <c r="A156">
        <f si="4" t="shared"/>
        <v>0</v>
      </c>
      <c r="B156">
        <f si="5" t="shared"/>
        <v>0</v>
      </c>
      <c r="D156" s="45"/>
      <c r="E156" s="46"/>
      <c r="F156" s="47"/>
      <c r="G156" s="45"/>
      <c r="H156" s="45"/>
      <c r="I156" s="45"/>
      <c r="J156" s="45"/>
      <c r="K156" s="48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9"/>
      <c r="AA156" s="45"/>
      <c r="AB156" s="45"/>
    </row>
    <row r="157" spans="1:28" x14ac:dyDescent="0.25">
      <c r="A157">
        <f si="4" t="shared"/>
        <v>0</v>
      </c>
      <c r="B157">
        <f si="5" t="shared"/>
        <v>0</v>
      </c>
      <c r="D157" s="45"/>
      <c r="E157" s="46"/>
      <c r="F157" s="47"/>
      <c r="G157" s="45"/>
      <c r="H157" s="45"/>
      <c r="I157" s="45"/>
      <c r="J157" s="45"/>
      <c r="K157" s="48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9"/>
      <c r="AA157" s="45"/>
      <c r="AB157" s="45"/>
    </row>
    <row r="158" spans="1:28" x14ac:dyDescent="0.25">
      <c r="A158">
        <f si="4" t="shared"/>
        <v>0</v>
      </c>
      <c r="B158">
        <f si="5" t="shared"/>
        <v>0</v>
      </c>
      <c r="D158" s="45"/>
      <c r="E158" s="46"/>
      <c r="F158" s="47"/>
      <c r="G158" s="45"/>
      <c r="H158" s="45"/>
      <c r="I158" s="45"/>
      <c r="J158" s="45"/>
      <c r="K158" s="48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9"/>
      <c r="AA158" s="45"/>
      <c r="AB158" s="45"/>
    </row>
    <row r="159" spans="1:28" x14ac:dyDescent="0.25">
      <c r="A159">
        <f si="4" t="shared"/>
        <v>0</v>
      </c>
      <c r="B159">
        <f si="5" t="shared"/>
        <v>0</v>
      </c>
      <c r="D159" s="45"/>
      <c r="E159" s="46"/>
      <c r="F159" s="47"/>
      <c r="G159" s="45"/>
      <c r="H159" s="45"/>
      <c r="I159" s="45"/>
      <c r="J159" s="45"/>
      <c r="K159" s="48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9"/>
      <c r="AA159" s="45"/>
      <c r="AB159" s="45"/>
    </row>
    <row r="160" spans="1:28" x14ac:dyDescent="0.25">
      <c r="A160">
        <f si="4" t="shared"/>
        <v>0</v>
      </c>
      <c r="B160">
        <f si="5" t="shared"/>
        <v>0</v>
      </c>
      <c r="D160" s="45"/>
      <c r="E160" s="46"/>
      <c r="F160" s="47"/>
      <c r="G160" s="45"/>
      <c r="H160" s="45"/>
      <c r="I160" s="45"/>
      <c r="J160" s="45"/>
      <c r="K160" s="48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9"/>
      <c r="AA160" s="45"/>
      <c r="AB160" s="45"/>
    </row>
    <row r="161" spans="1:28" x14ac:dyDescent="0.25">
      <c r="A161">
        <f si="4" t="shared"/>
        <v>0</v>
      </c>
      <c r="B161">
        <f si="5" t="shared"/>
        <v>0</v>
      </c>
      <c r="D161" s="45"/>
      <c r="E161" s="46"/>
      <c r="F161" s="47"/>
      <c r="G161" s="45"/>
      <c r="H161" s="45"/>
      <c r="I161" s="45"/>
      <c r="J161" s="45"/>
      <c r="K161" s="48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9"/>
      <c r="AA161" s="45"/>
      <c r="AB161" s="45"/>
    </row>
    <row r="162" spans="1:28" x14ac:dyDescent="0.25">
      <c r="A162">
        <f si="4" t="shared"/>
        <v>0</v>
      </c>
      <c r="B162">
        <f si="5" t="shared"/>
        <v>0</v>
      </c>
      <c r="D162" s="45"/>
      <c r="E162" s="46"/>
      <c r="F162" s="47"/>
      <c r="G162" s="45"/>
      <c r="H162" s="45"/>
      <c r="I162" s="45"/>
      <c r="J162" s="45"/>
      <c r="K162" s="48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9"/>
      <c r="AA162" s="45"/>
      <c r="AB162" s="45"/>
    </row>
    <row r="163" spans="1:28" x14ac:dyDescent="0.25">
      <c r="A163">
        <f si="4" t="shared"/>
        <v>0</v>
      </c>
      <c r="B163">
        <f si="5" t="shared"/>
        <v>0</v>
      </c>
      <c r="D163" s="45"/>
      <c r="E163" s="46"/>
      <c r="F163" s="47"/>
      <c r="G163" s="45"/>
      <c r="H163" s="45"/>
      <c r="I163" s="45"/>
      <c r="J163" s="45"/>
      <c r="K163" s="48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9"/>
      <c r="AA163" s="45"/>
      <c r="AB163" s="45"/>
    </row>
    <row r="164" spans="1:28" x14ac:dyDescent="0.25">
      <c r="A164">
        <f si="4" t="shared"/>
        <v>0</v>
      </c>
      <c r="B164">
        <f si="5" t="shared"/>
        <v>0</v>
      </c>
      <c r="D164" s="45"/>
      <c r="E164" s="46"/>
      <c r="F164" s="47"/>
      <c r="G164" s="45"/>
      <c r="H164" s="45"/>
      <c r="I164" s="45"/>
      <c r="J164" s="45"/>
      <c r="K164" s="48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9"/>
      <c r="AA164" s="45"/>
      <c r="AB164" s="45"/>
    </row>
    <row r="165" spans="1:28" x14ac:dyDescent="0.25">
      <c r="A165">
        <f si="4" t="shared"/>
        <v>0</v>
      </c>
      <c r="B165">
        <f si="5" t="shared"/>
        <v>0</v>
      </c>
      <c r="D165" s="45"/>
      <c r="E165" s="46"/>
      <c r="F165" s="47"/>
      <c r="G165" s="45"/>
      <c r="H165" s="45"/>
      <c r="I165" s="45"/>
      <c r="J165" s="45"/>
      <c r="K165" s="48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9"/>
      <c r="AA165" s="45"/>
      <c r="AB165" s="45"/>
    </row>
    <row r="166" spans="1:28" x14ac:dyDescent="0.25">
      <c r="A166">
        <f si="4" t="shared"/>
        <v>0</v>
      </c>
      <c r="B166">
        <f si="5" t="shared"/>
        <v>0</v>
      </c>
      <c r="D166" s="45"/>
      <c r="E166" s="46"/>
      <c r="F166" s="47"/>
      <c r="G166" s="45"/>
      <c r="H166" s="45"/>
      <c r="I166" s="45"/>
      <c r="J166" s="45"/>
      <c r="K166" s="48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9"/>
      <c r="AA166" s="45"/>
      <c r="AB166" s="45"/>
    </row>
    <row r="167" spans="1:28" x14ac:dyDescent="0.25">
      <c r="A167">
        <f si="4" t="shared"/>
        <v>0</v>
      </c>
      <c r="B167">
        <f si="5" t="shared"/>
        <v>0</v>
      </c>
      <c r="D167" s="45"/>
      <c r="E167" s="46"/>
      <c r="F167" s="47"/>
      <c r="G167" s="45"/>
      <c r="H167" s="45"/>
      <c r="I167" s="45"/>
      <c r="J167" s="45"/>
      <c r="K167" s="48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9"/>
      <c r="AA167" s="45"/>
      <c r="AB167" s="45"/>
    </row>
    <row r="168" spans="1:28" x14ac:dyDescent="0.25">
      <c r="A168">
        <f si="4" t="shared"/>
        <v>0</v>
      </c>
      <c r="B168">
        <f si="5" t="shared"/>
        <v>0</v>
      </c>
      <c r="D168" s="45"/>
      <c r="E168" s="46"/>
      <c r="F168" s="47"/>
      <c r="G168" s="45"/>
      <c r="H168" s="45"/>
      <c r="I168" s="45"/>
      <c r="J168" s="45"/>
      <c r="K168" s="48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9"/>
      <c r="AA168" s="45"/>
      <c r="AB168" s="45"/>
    </row>
    <row r="169" spans="1:28" x14ac:dyDescent="0.25">
      <c r="A169">
        <f si="4" t="shared"/>
        <v>0</v>
      </c>
      <c r="B169">
        <f si="5" t="shared"/>
        <v>0</v>
      </c>
      <c r="D169" s="45"/>
      <c r="E169" s="46"/>
      <c r="F169" s="47"/>
      <c r="G169" s="45"/>
      <c r="H169" s="45"/>
      <c r="I169" s="45"/>
      <c r="J169" s="45"/>
      <c r="K169" s="48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9"/>
      <c r="AA169" s="45"/>
      <c r="AB169" s="45"/>
    </row>
    <row r="170" spans="1:28" x14ac:dyDescent="0.25">
      <c r="A170">
        <f si="4" t="shared"/>
        <v>0</v>
      </c>
      <c r="B170">
        <f si="5" t="shared"/>
        <v>0</v>
      </c>
      <c r="D170" s="45"/>
      <c r="E170" s="46"/>
      <c r="F170" s="47"/>
      <c r="G170" s="45"/>
      <c r="H170" s="45"/>
      <c r="I170" s="45"/>
      <c r="J170" s="45"/>
      <c r="K170" s="48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9"/>
      <c r="AA170" s="45"/>
      <c r="AB170" s="45"/>
    </row>
    <row r="171" spans="1:28" x14ac:dyDescent="0.25">
      <c r="A171">
        <f si="4" t="shared"/>
        <v>0</v>
      </c>
      <c r="B171">
        <f si="5" t="shared"/>
        <v>0</v>
      </c>
      <c r="D171" s="45"/>
      <c r="E171" s="46"/>
      <c r="F171" s="47"/>
      <c r="G171" s="45"/>
      <c r="H171" s="45"/>
      <c r="I171" s="45"/>
      <c r="J171" s="45"/>
      <c r="K171" s="48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9"/>
      <c r="AA171" s="45"/>
      <c r="AB171" s="45"/>
    </row>
    <row r="172" spans="1:28" x14ac:dyDescent="0.25">
      <c r="A172">
        <f si="4" t="shared"/>
        <v>0</v>
      </c>
      <c r="B172">
        <f si="5" t="shared"/>
        <v>0</v>
      </c>
      <c r="D172" s="45"/>
      <c r="E172" s="46"/>
      <c r="F172" s="47"/>
      <c r="G172" s="45"/>
      <c r="H172" s="45"/>
      <c r="I172" s="45"/>
      <c r="J172" s="45"/>
      <c r="K172" s="48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9"/>
      <c r="AA172" s="45"/>
      <c r="AB172" s="45"/>
    </row>
    <row r="173" spans="1:28" x14ac:dyDescent="0.25">
      <c r="A173">
        <f si="4" t="shared"/>
        <v>0</v>
      </c>
      <c r="B173">
        <f si="5" t="shared"/>
        <v>0</v>
      </c>
      <c r="D173" s="45"/>
      <c r="E173" s="46"/>
      <c r="F173" s="47"/>
      <c r="G173" s="45"/>
      <c r="H173" s="45"/>
      <c r="I173" s="45"/>
      <c r="J173" s="45"/>
      <c r="K173" s="48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9"/>
      <c r="AA173" s="45"/>
      <c r="AB173" s="45"/>
    </row>
    <row r="174" spans="1:28" x14ac:dyDescent="0.25">
      <c r="A174">
        <f si="4" t="shared"/>
        <v>0</v>
      </c>
      <c r="B174">
        <f si="5" t="shared"/>
        <v>0</v>
      </c>
      <c r="D174" s="45"/>
      <c r="E174" s="46"/>
      <c r="F174" s="47"/>
      <c r="G174" s="45"/>
      <c r="H174" s="45"/>
      <c r="I174" s="45"/>
      <c r="J174" s="45"/>
      <c r="K174" s="48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9"/>
      <c r="AA174" s="45"/>
      <c r="AB174" s="45"/>
    </row>
    <row r="175" spans="1:28" x14ac:dyDescent="0.25">
      <c r="A175">
        <f si="4" t="shared"/>
        <v>0</v>
      </c>
      <c r="B175">
        <f si="5" t="shared"/>
        <v>0</v>
      </c>
      <c r="D175" s="45"/>
      <c r="E175" s="46"/>
      <c r="F175" s="47"/>
      <c r="G175" s="45"/>
      <c r="H175" s="45"/>
      <c r="I175" s="45"/>
      <c r="J175" s="45"/>
      <c r="K175" s="48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9"/>
      <c r="AA175" s="45"/>
      <c r="AB175" s="45"/>
    </row>
    <row r="176" spans="1:28" x14ac:dyDescent="0.25">
      <c r="A176">
        <f si="4" t="shared"/>
        <v>0</v>
      </c>
      <c r="B176">
        <f si="5" t="shared"/>
        <v>0</v>
      </c>
      <c r="D176" s="45"/>
      <c r="E176" s="46"/>
      <c r="F176" s="47"/>
      <c r="G176" s="45"/>
      <c r="H176" s="45"/>
      <c r="I176" s="45"/>
      <c r="J176" s="45"/>
      <c r="K176" s="48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9"/>
      <c r="AA176" s="45"/>
      <c r="AB176" s="45"/>
    </row>
    <row r="177" spans="1:28" x14ac:dyDescent="0.25">
      <c r="A177">
        <f si="4" t="shared"/>
        <v>0</v>
      </c>
      <c r="B177">
        <f si="5" t="shared"/>
        <v>0</v>
      </c>
      <c r="D177" s="45"/>
      <c r="E177" s="46"/>
      <c r="F177" s="47"/>
      <c r="G177" s="45"/>
      <c r="H177" s="45"/>
      <c r="I177" s="45"/>
      <c r="J177" s="45"/>
      <c r="K177" s="48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9"/>
      <c r="AA177" s="45"/>
      <c r="AB177" s="45"/>
    </row>
    <row r="178" spans="1:28" x14ac:dyDescent="0.25">
      <c r="A178">
        <f si="4" t="shared"/>
        <v>0</v>
      </c>
      <c r="B178">
        <f si="5" t="shared"/>
        <v>0</v>
      </c>
      <c r="D178" s="45"/>
      <c r="E178" s="46"/>
      <c r="F178" s="47"/>
      <c r="G178" s="45"/>
      <c r="H178" s="45"/>
      <c r="I178" s="45"/>
      <c r="J178" s="45"/>
      <c r="K178" s="48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9"/>
      <c r="AA178" s="45"/>
      <c r="AB178" s="45"/>
    </row>
    <row r="179" spans="1:28" x14ac:dyDescent="0.25">
      <c r="A179">
        <f si="4" t="shared"/>
        <v>0</v>
      </c>
      <c r="B179">
        <f si="5" t="shared"/>
        <v>0</v>
      </c>
      <c r="D179" s="45"/>
      <c r="E179" s="46"/>
      <c r="F179" s="47"/>
      <c r="G179" s="45"/>
      <c r="H179" s="45"/>
      <c r="I179" s="45"/>
      <c r="J179" s="45"/>
      <c r="K179" s="48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9"/>
      <c r="AA179" s="45"/>
      <c r="AB179" s="45"/>
    </row>
    <row r="180" spans="1:28" x14ac:dyDescent="0.25">
      <c r="A180">
        <f si="4" t="shared"/>
        <v>0</v>
      </c>
      <c r="B180">
        <f si="5" t="shared"/>
        <v>0</v>
      </c>
      <c r="D180" s="45"/>
      <c r="E180" s="46"/>
      <c r="F180" s="47"/>
      <c r="G180" s="45"/>
      <c r="H180" s="45"/>
      <c r="I180" s="45"/>
      <c r="J180" s="45"/>
      <c r="K180" s="48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9"/>
      <c r="AA180" s="45"/>
      <c r="AB180" s="45"/>
    </row>
    <row r="181" spans="1:28" x14ac:dyDescent="0.25">
      <c r="A181">
        <f si="4" t="shared"/>
        <v>0</v>
      </c>
      <c r="B181">
        <f si="5" t="shared"/>
        <v>0</v>
      </c>
      <c r="D181" s="45"/>
      <c r="E181" s="46"/>
      <c r="F181" s="47"/>
      <c r="G181" s="45"/>
      <c r="H181" s="45"/>
      <c r="I181" s="45"/>
      <c r="J181" s="45"/>
      <c r="K181" s="48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9"/>
      <c r="AA181" s="45"/>
      <c r="AB181" s="45"/>
    </row>
    <row r="182" spans="1:28" x14ac:dyDescent="0.25">
      <c r="A182">
        <f si="4" t="shared"/>
        <v>0</v>
      </c>
      <c r="B182">
        <f si="5" t="shared"/>
        <v>0</v>
      </c>
      <c r="D182" s="45"/>
      <c r="E182" s="46"/>
      <c r="F182" s="47"/>
      <c r="G182" s="45"/>
      <c r="H182" s="45"/>
      <c r="I182" s="45"/>
      <c r="J182" s="45"/>
      <c r="K182" s="48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9"/>
      <c r="AA182" s="45"/>
      <c r="AB182" s="45"/>
    </row>
    <row r="183" spans="1:28" x14ac:dyDescent="0.25">
      <c r="A183">
        <f si="4" t="shared"/>
        <v>0</v>
      </c>
      <c r="B183">
        <f si="5" t="shared"/>
        <v>0</v>
      </c>
      <c r="D183" s="45"/>
      <c r="E183" s="46"/>
      <c r="F183" s="47"/>
      <c r="G183" s="45"/>
      <c r="H183" s="45"/>
      <c r="I183" s="45"/>
      <c r="J183" s="45"/>
      <c r="K183" s="48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9"/>
      <c r="AA183" s="45"/>
      <c r="AB183" s="45"/>
    </row>
    <row r="184" spans="1:28" x14ac:dyDescent="0.25">
      <c r="A184">
        <f si="4" t="shared"/>
        <v>0</v>
      </c>
      <c r="B184">
        <f si="5" t="shared"/>
        <v>0</v>
      </c>
      <c r="D184" s="45"/>
      <c r="E184" s="46"/>
      <c r="F184" s="47"/>
      <c r="G184" s="45"/>
      <c r="H184" s="45"/>
      <c r="I184" s="45"/>
      <c r="J184" s="45"/>
      <c r="K184" s="48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9"/>
      <c r="AA184" s="45"/>
      <c r="AB184" s="45"/>
    </row>
    <row r="185" spans="1:28" x14ac:dyDescent="0.25">
      <c r="A185">
        <f si="4" t="shared"/>
        <v>0</v>
      </c>
      <c r="B185">
        <f si="5" t="shared"/>
        <v>0</v>
      </c>
      <c r="D185" s="45"/>
      <c r="E185" s="46"/>
      <c r="F185" s="47"/>
      <c r="G185" s="45"/>
      <c r="H185" s="45"/>
      <c r="I185" s="45"/>
      <c r="J185" s="45"/>
      <c r="K185" s="48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9"/>
      <c r="AA185" s="45"/>
      <c r="AB185" s="45"/>
    </row>
    <row r="186" spans="1:28" x14ac:dyDescent="0.25">
      <c r="A186">
        <f si="4" t="shared"/>
        <v>0</v>
      </c>
      <c r="B186">
        <f si="5" t="shared"/>
        <v>0</v>
      </c>
      <c r="D186" s="45"/>
      <c r="E186" s="46"/>
      <c r="F186" s="47"/>
      <c r="G186" s="45"/>
      <c r="H186" s="45"/>
      <c r="I186" s="45"/>
      <c r="J186" s="45"/>
      <c r="K186" s="48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9"/>
      <c r="AA186" s="45"/>
      <c r="AB186" s="45"/>
    </row>
    <row r="187" spans="1:28" x14ac:dyDescent="0.25">
      <c r="A187">
        <f si="4" t="shared"/>
        <v>0</v>
      </c>
      <c r="B187">
        <f si="5" t="shared"/>
        <v>0</v>
      </c>
      <c r="D187" s="45"/>
      <c r="E187" s="46"/>
      <c r="F187" s="47"/>
      <c r="G187" s="45"/>
      <c r="H187" s="45"/>
      <c r="I187" s="45"/>
      <c r="J187" s="45"/>
      <c r="K187" s="48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9"/>
      <c r="AA187" s="45"/>
      <c r="AB187" s="45"/>
    </row>
    <row r="188" spans="1:28" x14ac:dyDescent="0.25">
      <c r="A188">
        <f si="4" t="shared"/>
        <v>0</v>
      </c>
      <c r="B188">
        <f si="5" t="shared"/>
        <v>0</v>
      </c>
      <c r="D188" s="45"/>
      <c r="E188" s="46"/>
      <c r="F188" s="47"/>
      <c r="G188" s="45"/>
      <c r="H188" s="45"/>
      <c r="I188" s="45"/>
      <c r="J188" s="45"/>
      <c r="K188" s="48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9"/>
      <c r="AA188" s="45"/>
      <c r="AB188" s="45"/>
    </row>
    <row r="189" spans="1:28" x14ac:dyDescent="0.25">
      <c r="A189">
        <f si="4" t="shared"/>
        <v>0</v>
      </c>
      <c r="B189">
        <f si="5" t="shared"/>
        <v>0</v>
      </c>
      <c r="D189" s="45"/>
      <c r="E189" s="46"/>
      <c r="F189" s="47"/>
      <c r="G189" s="45"/>
      <c r="H189" s="45"/>
      <c r="I189" s="45"/>
      <c r="J189" s="45"/>
      <c r="K189" s="48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9"/>
      <c r="AA189" s="45"/>
      <c r="AB189" s="45"/>
    </row>
    <row r="190" spans="1:28" x14ac:dyDescent="0.25">
      <c r="A190">
        <f si="4" t="shared"/>
        <v>0</v>
      </c>
      <c r="B190">
        <f si="5" t="shared"/>
        <v>0</v>
      </c>
      <c r="D190" s="45"/>
      <c r="E190" s="46"/>
      <c r="F190" s="47"/>
      <c r="G190" s="45"/>
      <c r="H190" s="45"/>
      <c r="I190" s="45"/>
      <c r="J190" s="45"/>
      <c r="K190" s="48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9"/>
      <c r="AA190" s="45"/>
      <c r="AB190" s="45"/>
    </row>
    <row r="191" spans="1:28" x14ac:dyDescent="0.25">
      <c r="A191">
        <f si="4" t="shared"/>
        <v>0</v>
      </c>
      <c r="B191">
        <f si="5" t="shared"/>
        <v>0</v>
      </c>
      <c r="D191" s="45"/>
      <c r="E191" s="46"/>
      <c r="F191" s="47"/>
      <c r="G191" s="45"/>
      <c r="H191" s="45"/>
      <c r="I191" s="45"/>
      <c r="J191" s="45"/>
      <c r="K191" s="48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9"/>
      <c r="AA191" s="45"/>
      <c r="AB191" s="45"/>
    </row>
    <row r="192" spans="1:28" x14ac:dyDescent="0.25">
      <c r="A192">
        <f si="4" t="shared"/>
        <v>0</v>
      </c>
      <c r="B192">
        <f si="5" t="shared"/>
        <v>0</v>
      </c>
      <c r="D192" s="45"/>
      <c r="E192" s="46"/>
      <c r="F192" s="47"/>
      <c r="G192" s="45"/>
      <c r="H192" s="45"/>
      <c r="I192" s="45"/>
      <c r="J192" s="45"/>
      <c r="K192" s="48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9"/>
      <c r="AA192" s="45"/>
      <c r="AB192" s="45"/>
    </row>
    <row r="193" spans="1:28" x14ac:dyDescent="0.25">
      <c r="A193">
        <f si="4" t="shared"/>
        <v>0</v>
      </c>
      <c r="B193">
        <f si="5" t="shared"/>
        <v>0</v>
      </c>
      <c r="D193" s="45"/>
      <c r="E193" s="46"/>
      <c r="F193" s="47"/>
      <c r="G193" s="45"/>
      <c r="H193" s="45"/>
      <c r="I193" s="45"/>
      <c r="J193" s="45"/>
      <c r="K193" s="48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9"/>
      <c r="AA193" s="45"/>
      <c r="AB193" s="45"/>
    </row>
    <row r="194" spans="1:28" x14ac:dyDescent="0.25">
      <c r="A194">
        <f si="4" t="shared"/>
        <v>0</v>
      </c>
      <c r="B194">
        <f si="5" t="shared"/>
        <v>0</v>
      </c>
      <c r="D194" s="45"/>
      <c r="E194" s="46"/>
      <c r="F194" s="47"/>
      <c r="G194" s="45"/>
      <c r="H194" s="45"/>
      <c r="I194" s="45"/>
      <c r="J194" s="45"/>
      <c r="K194" s="48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9"/>
      <c r="AA194" s="45"/>
      <c r="AB194" s="45"/>
    </row>
    <row r="195" spans="1:28" x14ac:dyDescent="0.25">
      <c r="A195">
        <f ref="A195:A247" si="6" t="shared">H195</f>
        <v>0</v>
      </c>
      <c r="B195">
        <f ref="B195:B247" si="7" t="shared">G195</f>
        <v>0</v>
      </c>
      <c r="D195" s="45"/>
      <c r="E195" s="46"/>
      <c r="F195" s="47"/>
      <c r="G195" s="45"/>
      <c r="H195" s="45"/>
      <c r="I195" s="45"/>
      <c r="J195" s="45"/>
      <c r="K195" s="48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9"/>
      <c r="AA195" s="45"/>
      <c r="AB195" s="45"/>
    </row>
    <row r="196" spans="1:28" x14ac:dyDescent="0.25">
      <c r="A196">
        <f si="6" t="shared"/>
        <v>0</v>
      </c>
      <c r="B196">
        <f si="7" t="shared"/>
        <v>0</v>
      </c>
      <c r="D196" s="45"/>
      <c r="E196" s="46"/>
      <c r="F196" s="47"/>
      <c r="G196" s="45"/>
      <c r="H196" s="45"/>
      <c r="I196" s="45"/>
      <c r="J196" s="45"/>
      <c r="K196" s="48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9"/>
      <c r="AA196" s="45"/>
      <c r="AB196" s="45"/>
    </row>
    <row r="197" spans="1:28" x14ac:dyDescent="0.25">
      <c r="A197">
        <f si="6" t="shared"/>
        <v>0</v>
      </c>
      <c r="B197">
        <f si="7" t="shared"/>
        <v>0</v>
      </c>
      <c r="D197" s="45"/>
      <c r="E197" s="46"/>
      <c r="F197" s="47"/>
      <c r="G197" s="45"/>
      <c r="H197" s="45"/>
      <c r="I197" s="45"/>
      <c r="J197" s="45"/>
      <c r="K197" s="48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9"/>
      <c r="AA197" s="45"/>
      <c r="AB197" s="45"/>
    </row>
    <row r="198" spans="1:28" x14ac:dyDescent="0.25">
      <c r="A198">
        <f si="6" t="shared"/>
        <v>0</v>
      </c>
      <c r="B198">
        <f si="7" t="shared"/>
        <v>0</v>
      </c>
      <c r="D198" s="45"/>
      <c r="E198" s="46"/>
      <c r="F198" s="47"/>
      <c r="G198" s="45"/>
      <c r="H198" s="45"/>
      <c r="I198" s="45"/>
      <c r="J198" s="45"/>
      <c r="K198" s="48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9"/>
      <c r="AA198" s="45"/>
      <c r="AB198" s="45"/>
    </row>
    <row r="199" spans="1:28" x14ac:dyDescent="0.25">
      <c r="A199">
        <f si="6" t="shared"/>
        <v>0</v>
      </c>
      <c r="B199">
        <f si="7" t="shared"/>
        <v>0</v>
      </c>
      <c r="D199" s="45"/>
      <c r="E199" s="46"/>
      <c r="F199" s="47"/>
      <c r="G199" s="45"/>
      <c r="H199" s="45"/>
      <c r="I199" s="45"/>
      <c r="J199" s="45"/>
      <c r="K199" s="48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9"/>
      <c r="AA199" s="45"/>
      <c r="AB199" s="45"/>
    </row>
    <row r="200" spans="1:28" x14ac:dyDescent="0.25">
      <c r="A200">
        <f si="6" t="shared"/>
        <v>0</v>
      </c>
      <c r="B200">
        <f si="7" t="shared"/>
        <v>0</v>
      </c>
      <c r="D200" s="45"/>
      <c r="E200" s="46"/>
      <c r="F200" s="47"/>
      <c r="G200" s="45"/>
      <c r="H200" s="45"/>
      <c r="I200" s="45"/>
      <c r="J200" s="45"/>
      <c r="K200" s="48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9"/>
      <c r="AA200" s="45"/>
      <c r="AB200" s="45"/>
    </row>
    <row r="201" spans="1:28" x14ac:dyDescent="0.25">
      <c r="A201">
        <f si="6" t="shared"/>
        <v>0</v>
      </c>
      <c r="B201">
        <f si="7" t="shared"/>
        <v>0</v>
      </c>
      <c r="D201" s="45"/>
      <c r="E201" s="46"/>
      <c r="F201" s="47"/>
      <c r="G201" s="45"/>
      <c r="H201" s="45"/>
      <c r="I201" s="45"/>
      <c r="J201" s="45"/>
      <c r="K201" s="48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9"/>
      <c r="AA201" s="45"/>
      <c r="AB201" s="45"/>
    </row>
    <row r="202" spans="1:28" x14ac:dyDescent="0.25">
      <c r="A202">
        <f si="6" t="shared"/>
        <v>0</v>
      </c>
      <c r="B202">
        <f si="7" t="shared"/>
        <v>0</v>
      </c>
      <c r="D202" s="45"/>
      <c r="E202" s="46"/>
      <c r="F202" s="47"/>
      <c r="G202" s="45"/>
      <c r="H202" s="45"/>
      <c r="I202" s="45"/>
      <c r="J202" s="45"/>
      <c r="K202" s="48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9"/>
      <c r="AA202" s="45"/>
      <c r="AB202" s="45"/>
    </row>
    <row r="203" spans="1:28" x14ac:dyDescent="0.25">
      <c r="A203">
        <f si="6" t="shared"/>
        <v>0</v>
      </c>
      <c r="B203">
        <f si="7" t="shared"/>
        <v>0</v>
      </c>
      <c r="D203" s="45"/>
      <c r="E203" s="46"/>
      <c r="F203" s="47"/>
      <c r="G203" s="45"/>
      <c r="H203" s="45"/>
      <c r="I203" s="45"/>
      <c r="J203" s="45"/>
      <c r="K203" s="48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9"/>
      <c r="AA203" s="45"/>
      <c r="AB203" s="45"/>
    </row>
    <row r="204" spans="1:28" x14ac:dyDescent="0.25">
      <c r="A204">
        <f si="6" t="shared"/>
        <v>0</v>
      </c>
      <c r="B204">
        <f si="7" t="shared"/>
        <v>0</v>
      </c>
      <c r="D204" s="45"/>
      <c r="E204" s="46"/>
      <c r="F204" s="47"/>
      <c r="G204" s="45"/>
      <c r="H204" s="45"/>
      <c r="I204" s="45"/>
      <c r="J204" s="45"/>
      <c r="K204" s="48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9"/>
      <c r="AA204" s="45"/>
      <c r="AB204" s="45"/>
    </row>
    <row r="205" spans="1:28" x14ac:dyDescent="0.25">
      <c r="A205">
        <f si="6" t="shared"/>
        <v>0</v>
      </c>
      <c r="B205">
        <f si="7" t="shared"/>
        <v>0</v>
      </c>
      <c r="D205" s="45"/>
      <c r="E205" s="46"/>
      <c r="F205" s="47"/>
      <c r="G205" s="45"/>
      <c r="H205" s="45"/>
      <c r="I205" s="45"/>
      <c r="J205" s="45"/>
      <c r="K205" s="48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9"/>
      <c r="AA205" s="45"/>
      <c r="AB205" s="45"/>
    </row>
    <row r="206" spans="1:28" x14ac:dyDescent="0.25">
      <c r="A206">
        <f si="6" t="shared"/>
        <v>0</v>
      </c>
      <c r="B206">
        <f si="7" t="shared"/>
        <v>0</v>
      </c>
      <c r="D206" s="45"/>
      <c r="E206" s="46"/>
      <c r="F206" s="47"/>
      <c r="G206" s="45"/>
      <c r="H206" s="45"/>
      <c r="I206" s="45"/>
      <c r="J206" s="45"/>
      <c r="K206" s="48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9"/>
      <c r="AA206" s="45"/>
      <c r="AB206" s="45"/>
    </row>
    <row r="207" spans="1:28" x14ac:dyDescent="0.25">
      <c r="A207">
        <f si="6" t="shared"/>
        <v>0</v>
      </c>
      <c r="B207">
        <f si="7" t="shared"/>
        <v>0</v>
      </c>
      <c r="D207" s="45"/>
      <c r="E207" s="46"/>
      <c r="F207" s="47"/>
      <c r="G207" s="45"/>
      <c r="H207" s="45"/>
      <c r="I207" s="45"/>
      <c r="J207" s="45"/>
      <c r="K207" s="48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9"/>
      <c r="AA207" s="45"/>
      <c r="AB207" s="45"/>
    </row>
    <row r="208" spans="1:28" x14ac:dyDescent="0.25">
      <c r="A208">
        <f si="6" t="shared"/>
        <v>0</v>
      </c>
      <c r="B208">
        <f si="7" t="shared"/>
        <v>0</v>
      </c>
      <c r="D208" s="45"/>
      <c r="E208" s="46"/>
      <c r="F208" s="47"/>
      <c r="G208" s="45"/>
      <c r="H208" s="45"/>
      <c r="I208" s="45"/>
      <c r="J208" s="45"/>
      <c r="K208" s="48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9"/>
      <c r="AA208" s="45"/>
      <c r="AB208" s="45"/>
    </row>
    <row r="209" spans="1:28" x14ac:dyDescent="0.25">
      <c r="A209">
        <f si="6" t="shared"/>
        <v>0</v>
      </c>
      <c r="B209">
        <f si="7" t="shared"/>
        <v>0</v>
      </c>
      <c r="D209" s="45"/>
      <c r="E209" s="46"/>
      <c r="F209" s="47"/>
      <c r="G209" s="45"/>
      <c r="H209" s="45"/>
      <c r="I209" s="45"/>
      <c r="J209" s="45"/>
      <c r="K209" s="48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9"/>
      <c r="AA209" s="45"/>
      <c r="AB209" s="45"/>
    </row>
    <row r="210" spans="1:28" x14ac:dyDescent="0.25">
      <c r="A210">
        <f si="6" t="shared"/>
        <v>0</v>
      </c>
      <c r="B210">
        <f si="7" t="shared"/>
        <v>0</v>
      </c>
      <c r="D210" s="45"/>
      <c r="E210" s="46"/>
      <c r="F210" s="47"/>
      <c r="G210" s="45"/>
      <c r="H210" s="45"/>
      <c r="I210" s="45"/>
      <c r="J210" s="45"/>
      <c r="K210" s="48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9"/>
      <c r="AA210" s="45"/>
      <c r="AB210" s="45"/>
    </row>
    <row r="211" spans="1:28" x14ac:dyDescent="0.25">
      <c r="A211">
        <f si="6" t="shared"/>
        <v>0</v>
      </c>
      <c r="B211">
        <f si="7" t="shared"/>
        <v>0</v>
      </c>
      <c r="D211" s="45"/>
      <c r="E211" s="46"/>
      <c r="F211" s="47"/>
      <c r="G211" s="45"/>
      <c r="H211" s="45"/>
      <c r="I211" s="45"/>
      <c r="J211" s="45"/>
      <c r="K211" s="48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9"/>
      <c r="AA211" s="45"/>
      <c r="AB211" s="45"/>
    </row>
    <row r="212" spans="1:28" x14ac:dyDescent="0.25">
      <c r="A212">
        <f si="6" t="shared"/>
        <v>0</v>
      </c>
      <c r="B212">
        <f si="7" t="shared"/>
        <v>0</v>
      </c>
      <c r="D212" s="45"/>
      <c r="E212" s="46"/>
      <c r="F212" s="47"/>
      <c r="G212" s="45"/>
      <c r="H212" s="45"/>
      <c r="I212" s="45"/>
      <c r="J212" s="45"/>
      <c r="K212" s="48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9"/>
      <c r="AA212" s="45"/>
      <c r="AB212" s="45"/>
    </row>
    <row r="213" spans="1:28" x14ac:dyDescent="0.25">
      <c r="A213">
        <f si="6" t="shared"/>
        <v>0</v>
      </c>
      <c r="B213">
        <f si="7" t="shared"/>
        <v>0</v>
      </c>
      <c r="D213" s="45"/>
      <c r="E213" s="46"/>
      <c r="F213" s="47"/>
      <c r="G213" s="45"/>
      <c r="H213" s="45"/>
      <c r="I213" s="45"/>
      <c r="J213" s="45"/>
      <c r="K213" s="48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9"/>
      <c r="AA213" s="45"/>
      <c r="AB213" s="45"/>
    </row>
    <row r="214" spans="1:28" x14ac:dyDescent="0.25">
      <c r="A214">
        <f si="6" t="shared"/>
        <v>0</v>
      </c>
      <c r="B214">
        <f si="7" t="shared"/>
        <v>0</v>
      </c>
      <c r="D214" s="45"/>
      <c r="E214" s="46"/>
      <c r="F214" s="47"/>
      <c r="G214" s="45"/>
      <c r="H214" s="45"/>
      <c r="I214" s="45"/>
      <c r="J214" s="45"/>
      <c r="K214" s="48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9"/>
      <c r="AA214" s="45"/>
      <c r="AB214" s="45"/>
    </row>
    <row r="215" spans="1:28" x14ac:dyDescent="0.25">
      <c r="A215">
        <f si="6" t="shared"/>
        <v>0</v>
      </c>
      <c r="B215">
        <f si="7" t="shared"/>
        <v>0</v>
      </c>
      <c r="D215" s="45"/>
      <c r="E215" s="46"/>
      <c r="F215" s="47"/>
      <c r="G215" s="45"/>
      <c r="H215" s="45"/>
      <c r="I215" s="45"/>
      <c r="J215" s="45"/>
      <c r="K215" s="48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9"/>
      <c r="AA215" s="45"/>
      <c r="AB215" s="45"/>
    </row>
    <row r="216" spans="1:28" x14ac:dyDescent="0.25">
      <c r="A216">
        <f si="6" t="shared"/>
        <v>0</v>
      </c>
      <c r="B216">
        <f si="7" t="shared"/>
        <v>0</v>
      </c>
      <c r="D216" s="45"/>
      <c r="E216" s="46"/>
      <c r="F216" s="47"/>
      <c r="G216" s="45"/>
      <c r="H216" s="45"/>
      <c r="I216" s="45"/>
      <c r="J216" s="45"/>
      <c r="K216" s="48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9"/>
      <c r="AA216" s="45"/>
      <c r="AB216" s="45"/>
    </row>
    <row r="217" spans="1:28" x14ac:dyDescent="0.25">
      <c r="A217">
        <f si="6" t="shared"/>
        <v>0</v>
      </c>
      <c r="B217">
        <f si="7" t="shared"/>
        <v>0</v>
      </c>
      <c r="D217" s="45"/>
      <c r="E217" s="46"/>
      <c r="F217" s="47"/>
      <c r="G217" s="45"/>
      <c r="H217" s="45"/>
      <c r="I217" s="45"/>
      <c r="J217" s="45"/>
      <c r="K217" s="48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9"/>
      <c r="AA217" s="45"/>
      <c r="AB217" s="45"/>
    </row>
    <row r="218" spans="1:28" x14ac:dyDescent="0.25">
      <c r="A218">
        <f si="6" t="shared"/>
        <v>0</v>
      </c>
      <c r="B218">
        <f si="7" t="shared"/>
        <v>0</v>
      </c>
      <c r="D218" s="45"/>
      <c r="E218" s="46"/>
      <c r="F218" s="47"/>
      <c r="G218" s="45"/>
      <c r="H218" s="45"/>
      <c r="I218" s="45"/>
      <c r="J218" s="45"/>
      <c r="K218" s="48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9"/>
      <c r="AA218" s="45"/>
      <c r="AB218" s="45"/>
    </row>
    <row r="219" spans="1:28" x14ac:dyDescent="0.25">
      <c r="A219">
        <f si="6" t="shared"/>
        <v>0</v>
      </c>
      <c r="B219">
        <f si="7" t="shared"/>
        <v>0</v>
      </c>
      <c r="D219" s="45"/>
      <c r="E219" s="46"/>
      <c r="F219" s="47"/>
      <c r="G219" s="45"/>
      <c r="H219" s="45"/>
      <c r="I219" s="45"/>
      <c r="J219" s="45"/>
      <c r="K219" s="48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9"/>
      <c r="AA219" s="45"/>
      <c r="AB219" s="45"/>
    </row>
    <row r="220" spans="1:28" x14ac:dyDescent="0.25">
      <c r="A220">
        <f si="6" t="shared"/>
        <v>0</v>
      </c>
      <c r="B220">
        <f si="7" t="shared"/>
        <v>0</v>
      </c>
      <c r="D220" s="45"/>
      <c r="E220" s="46"/>
      <c r="F220" s="47"/>
      <c r="G220" s="45"/>
      <c r="H220" s="45"/>
      <c r="I220" s="45"/>
      <c r="J220" s="45"/>
      <c r="K220" s="48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9"/>
      <c r="AA220" s="45"/>
      <c r="AB220" s="45"/>
    </row>
    <row r="221" spans="1:28" x14ac:dyDescent="0.25">
      <c r="A221">
        <f si="6" t="shared"/>
        <v>0</v>
      </c>
      <c r="B221">
        <f si="7" t="shared"/>
        <v>0</v>
      </c>
      <c r="D221" s="45"/>
      <c r="E221" s="46"/>
      <c r="F221" s="47"/>
      <c r="G221" s="45"/>
      <c r="H221" s="45"/>
      <c r="I221" s="45"/>
      <c r="J221" s="45"/>
      <c r="K221" s="48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9"/>
      <c r="AA221" s="45"/>
      <c r="AB221" s="45"/>
    </row>
    <row r="222" spans="1:28" x14ac:dyDescent="0.25">
      <c r="A222">
        <f si="6" t="shared"/>
        <v>0</v>
      </c>
      <c r="B222">
        <f si="7" t="shared"/>
        <v>0</v>
      </c>
      <c r="D222" s="45"/>
      <c r="E222" s="46"/>
      <c r="F222" s="47"/>
      <c r="G222" s="45"/>
      <c r="H222" s="45"/>
      <c r="I222" s="45"/>
      <c r="J222" s="45"/>
      <c r="K222" s="48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9"/>
      <c r="AA222" s="45"/>
      <c r="AB222" s="45"/>
    </row>
    <row r="223" spans="1:28" x14ac:dyDescent="0.25">
      <c r="A223">
        <f si="6" t="shared"/>
        <v>0</v>
      </c>
      <c r="B223">
        <f si="7" t="shared"/>
        <v>0</v>
      </c>
      <c r="D223" s="45"/>
      <c r="E223" s="46"/>
      <c r="F223" s="47"/>
      <c r="G223" s="45"/>
      <c r="H223" s="45"/>
      <c r="I223" s="45"/>
      <c r="J223" s="45"/>
      <c r="K223" s="48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9"/>
      <c r="AA223" s="45"/>
      <c r="AB223" s="45"/>
    </row>
    <row r="224" spans="1:28" x14ac:dyDescent="0.25">
      <c r="A224">
        <f si="6" t="shared"/>
        <v>0</v>
      </c>
      <c r="B224">
        <f si="7" t="shared"/>
        <v>0</v>
      </c>
      <c r="D224" s="45"/>
      <c r="E224" s="46"/>
      <c r="F224" s="47"/>
      <c r="G224" s="45"/>
      <c r="H224" s="45"/>
      <c r="I224" s="45"/>
      <c r="J224" s="45"/>
      <c r="K224" s="48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9"/>
      <c r="AA224" s="45"/>
      <c r="AB224" s="45"/>
    </row>
    <row r="225" spans="1:28" x14ac:dyDescent="0.25">
      <c r="A225">
        <f si="6" t="shared"/>
        <v>0</v>
      </c>
      <c r="B225">
        <f si="7" t="shared"/>
        <v>0</v>
      </c>
      <c r="D225" s="45"/>
      <c r="E225" s="46"/>
      <c r="F225" s="47"/>
      <c r="G225" s="45"/>
      <c r="H225" s="45"/>
      <c r="I225" s="45"/>
      <c r="J225" s="45"/>
      <c r="K225" s="48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9"/>
      <c r="AA225" s="45"/>
      <c r="AB225" s="45"/>
    </row>
    <row r="226" spans="1:28" x14ac:dyDescent="0.25">
      <c r="A226">
        <f si="6" t="shared"/>
        <v>0</v>
      </c>
      <c r="B226">
        <f si="7" t="shared"/>
        <v>0</v>
      </c>
      <c r="D226" s="45"/>
      <c r="E226" s="46"/>
      <c r="F226" s="47"/>
      <c r="G226" s="45"/>
      <c r="H226" s="45"/>
      <c r="I226" s="45"/>
      <c r="J226" s="45"/>
      <c r="K226" s="48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9"/>
      <c r="AA226" s="45"/>
      <c r="AB226" s="45"/>
    </row>
    <row r="227" spans="1:28" x14ac:dyDescent="0.25">
      <c r="A227">
        <f si="6" t="shared"/>
        <v>0</v>
      </c>
      <c r="B227">
        <f si="7" t="shared"/>
        <v>0</v>
      </c>
      <c r="D227" s="45"/>
      <c r="E227" s="46"/>
      <c r="F227" s="47"/>
      <c r="G227" s="45"/>
      <c r="H227" s="45"/>
      <c r="I227" s="45"/>
      <c r="J227" s="45"/>
      <c r="K227" s="48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9"/>
      <c r="AA227" s="45"/>
      <c r="AB227" s="45"/>
    </row>
    <row r="228" spans="1:28" x14ac:dyDescent="0.25">
      <c r="A228">
        <f si="6" t="shared"/>
        <v>0</v>
      </c>
      <c r="B228">
        <f si="7" t="shared"/>
        <v>0</v>
      </c>
      <c r="D228" s="45"/>
      <c r="E228" s="46"/>
      <c r="F228" s="47"/>
      <c r="G228" s="45"/>
      <c r="H228" s="45"/>
      <c r="I228" s="45"/>
      <c r="J228" s="45"/>
      <c r="K228" s="48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9"/>
      <c r="AA228" s="45"/>
      <c r="AB228" s="45"/>
    </row>
    <row r="229" spans="1:28" x14ac:dyDescent="0.25">
      <c r="A229">
        <f si="6" t="shared"/>
        <v>0</v>
      </c>
      <c r="B229">
        <f si="7" t="shared"/>
        <v>0</v>
      </c>
      <c r="D229" s="45"/>
      <c r="E229" s="46"/>
      <c r="F229" s="47"/>
      <c r="G229" s="45"/>
      <c r="H229" s="45"/>
      <c r="I229" s="45"/>
      <c r="J229" s="45"/>
      <c r="K229" s="48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9"/>
      <c r="AA229" s="45"/>
      <c r="AB229" s="45"/>
    </row>
    <row r="230" spans="1:28" x14ac:dyDescent="0.25">
      <c r="A230">
        <f si="6" t="shared"/>
        <v>0</v>
      </c>
      <c r="B230">
        <f si="7" t="shared"/>
        <v>0</v>
      </c>
      <c r="D230" s="45"/>
      <c r="E230" s="46"/>
      <c r="F230" s="47"/>
      <c r="G230" s="45"/>
      <c r="H230" s="45"/>
      <c r="I230" s="45"/>
      <c r="J230" s="45"/>
      <c r="K230" s="48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9"/>
      <c r="AA230" s="45"/>
      <c r="AB230" s="45"/>
    </row>
    <row r="231" spans="1:28" x14ac:dyDescent="0.25">
      <c r="A231">
        <f si="6" t="shared"/>
        <v>0</v>
      </c>
      <c r="B231">
        <f si="7" t="shared"/>
        <v>0</v>
      </c>
      <c r="D231" s="45"/>
      <c r="E231" s="46"/>
      <c r="F231" s="47"/>
      <c r="G231" s="45"/>
      <c r="H231" s="45"/>
      <c r="I231" s="45"/>
      <c r="J231" s="45"/>
      <c r="K231" s="48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9"/>
      <c r="AA231" s="45"/>
      <c r="AB231" s="45"/>
    </row>
    <row r="232" spans="1:28" x14ac:dyDescent="0.25">
      <c r="A232">
        <f si="6" t="shared"/>
        <v>0</v>
      </c>
      <c r="B232">
        <f si="7" t="shared"/>
        <v>0</v>
      </c>
      <c r="D232" s="45"/>
      <c r="E232" s="46"/>
      <c r="F232" s="47"/>
      <c r="G232" s="45"/>
      <c r="H232" s="45"/>
      <c r="I232" s="45"/>
      <c r="J232" s="45"/>
      <c r="K232" s="48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9"/>
      <c r="AA232" s="45"/>
      <c r="AB232" s="45"/>
    </row>
    <row r="233" spans="1:28" x14ac:dyDescent="0.25">
      <c r="A233">
        <f si="6" t="shared"/>
        <v>0</v>
      </c>
      <c r="B233">
        <f si="7" t="shared"/>
        <v>0</v>
      </c>
      <c r="D233" s="45"/>
      <c r="E233" s="46"/>
      <c r="F233" s="47"/>
      <c r="G233" s="45"/>
      <c r="H233" s="45"/>
      <c r="I233" s="45"/>
      <c r="J233" s="45"/>
      <c r="K233" s="48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9"/>
      <c r="AA233" s="45"/>
      <c r="AB233" s="45"/>
    </row>
    <row r="234" spans="1:28" x14ac:dyDescent="0.25">
      <c r="A234">
        <f si="6" t="shared"/>
        <v>0</v>
      </c>
      <c r="B234">
        <f si="7" t="shared"/>
        <v>0</v>
      </c>
      <c r="D234" s="45"/>
      <c r="E234" s="46"/>
      <c r="F234" s="47"/>
      <c r="G234" s="45"/>
      <c r="H234" s="45"/>
      <c r="I234" s="45"/>
      <c r="J234" s="45"/>
      <c r="K234" s="48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9"/>
      <c r="AA234" s="45"/>
      <c r="AB234" s="45"/>
    </row>
    <row r="235" spans="1:28" x14ac:dyDescent="0.25">
      <c r="A235">
        <f si="6" t="shared"/>
        <v>0</v>
      </c>
      <c r="B235">
        <f si="7" t="shared"/>
        <v>0</v>
      </c>
      <c r="D235" s="45"/>
      <c r="E235" s="46"/>
      <c r="F235" s="47"/>
      <c r="G235" s="45"/>
      <c r="H235" s="45"/>
      <c r="I235" s="45"/>
      <c r="J235" s="45"/>
      <c r="K235" s="48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9"/>
      <c r="AA235" s="45"/>
      <c r="AB235" s="45"/>
    </row>
    <row r="236" spans="1:28" x14ac:dyDescent="0.25">
      <c r="A236">
        <f si="6" t="shared"/>
        <v>0</v>
      </c>
      <c r="B236">
        <f si="7" t="shared"/>
        <v>0</v>
      </c>
      <c r="D236" s="45"/>
      <c r="E236" s="46"/>
      <c r="F236" s="47"/>
      <c r="G236" s="45"/>
      <c r="H236" s="45"/>
      <c r="I236" s="45"/>
      <c r="J236" s="45"/>
      <c r="K236" s="48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9"/>
      <c r="AA236" s="45"/>
      <c r="AB236" s="45"/>
    </row>
    <row r="237" spans="1:28" x14ac:dyDescent="0.25">
      <c r="A237">
        <f si="6" t="shared"/>
        <v>0</v>
      </c>
      <c r="B237">
        <f si="7" t="shared"/>
        <v>0</v>
      </c>
      <c r="D237" s="45"/>
      <c r="E237" s="46"/>
      <c r="F237" s="47"/>
      <c r="G237" s="45"/>
      <c r="H237" s="45"/>
      <c r="I237" s="45"/>
      <c r="J237" s="45"/>
      <c r="K237" s="48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9"/>
      <c r="AA237" s="45"/>
      <c r="AB237" s="45"/>
    </row>
    <row r="238" spans="1:28" x14ac:dyDescent="0.25">
      <c r="A238">
        <f si="6" t="shared"/>
        <v>0</v>
      </c>
      <c r="B238">
        <f si="7" t="shared"/>
        <v>0</v>
      </c>
      <c r="D238" s="45"/>
      <c r="E238" s="46"/>
      <c r="F238" s="47"/>
      <c r="G238" s="45"/>
      <c r="H238" s="45"/>
      <c r="I238" s="45"/>
      <c r="J238" s="45"/>
      <c r="K238" s="48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9"/>
      <c r="AA238" s="45"/>
      <c r="AB238" s="45"/>
    </row>
    <row r="239" spans="1:28" x14ac:dyDescent="0.25">
      <c r="A239">
        <f si="6" t="shared"/>
        <v>0</v>
      </c>
      <c r="B239">
        <f si="7" t="shared"/>
        <v>0</v>
      </c>
      <c r="D239" s="45"/>
      <c r="E239" s="46"/>
      <c r="F239" s="47"/>
      <c r="G239" s="45"/>
      <c r="H239" s="45"/>
      <c r="I239" s="45"/>
      <c r="J239" s="45"/>
      <c r="K239" s="48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9"/>
      <c r="AA239" s="45"/>
      <c r="AB239" s="45"/>
    </row>
    <row r="240" spans="1:28" x14ac:dyDescent="0.25">
      <c r="A240">
        <f si="6" t="shared"/>
        <v>0</v>
      </c>
      <c r="B240">
        <f si="7" t="shared"/>
        <v>0</v>
      </c>
      <c r="D240" s="45"/>
      <c r="E240" s="46"/>
      <c r="F240" s="47"/>
      <c r="G240" s="45"/>
      <c r="H240" s="45"/>
      <c r="I240" s="45"/>
      <c r="J240" s="45"/>
      <c r="K240" s="48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9"/>
      <c r="AA240" s="45"/>
      <c r="AB240" s="45"/>
    </row>
    <row r="241" spans="1:28" x14ac:dyDescent="0.25">
      <c r="A241">
        <f si="6" t="shared"/>
        <v>0</v>
      </c>
      <c r="B241">
        <f si="7" t="shared"/>
        <v>0</v>
      </c>
      <c r="D241" s="45"/>
      <c r="E241" s="46"/>
      <c r="F241" s="47"/>
      <c r="G241" s="45"/>
      <c r="H241" s="45"/>
      <c r="I241" s="45"/>
      <c r="J241" s="45"/>
      <c r="K241" s="48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9"/>
      <c r="AA241" s="45"/>
      <c r="AB241" s="45"/>
    </row>
    <row r="242" spans="1:28" x14ac:dyDescent="0.25">
      <c r="A242">
        <f si="6" t="shared"/>
        <v>0</v>
      </c>
      <c r="B242">
        <f si="7" t="shared"/>
        <v>0</v>
      </c>
      <c r="D242" s="45"/>
      <c r="E242" s="46"/>
      <c r="F242" s="47"/>
      <c r="G242" s="45"/>
      <c r="H242" s="45"/>
      <c r="I242" s="45"/>
      <c r="J242" s="45"/>
      <c r="K242" s="48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9"/>
      <c r="AA242" s="45"/>
      <c r="AB242" s="45"/>
    </row>
    <row r="243" spans="1:28" x14ac:dyDescent="0.25">
      <c r="A243">
        <f si="6" t="shared"/>
        <v>0</v>
      </c>
      <c r="B243">
        <f si="7" t="shared"/>
        <v>0</v>
      </c>
      <c r="D243" s="45"/>
      <c r="E243" s="46"/>
      <c r="F243" s="47"/>
      <c r="G243" s="45"/>
      <c r="H243" s="45"/>
      <c r="I243" s="45"/>
      <c r="J243" s="45"/>
      <c r="K243" s="48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9"/>
      <c r="AA243" s="45"/>
      <c r="AB243" s="45"/>
    </row>
    <row r="244" spans="1:28" x14ac:dyDescent="0.25">
      <c r="A244">
        <f si="6" t="shared"/>
        <v>0</v>
      </c>
      <c r="B244">
        <f si="7" t="shared"/>
        <v>0</v>
      </c>
      <c r="D244" s="45"/>
      <c r="E244" s="46"/>
      <c r="F244" s="47"/>
      <c r="G244" s="45"/>
      <c r="H244" s="45"/>
      <c r="I244" s="45"/>
      <c r="J244" s="45"/>
      <c r="K244" s="48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9"/>
      <c r="AA244" s="45"/>
      <c r="AB244" s="45"/>
    </row>
    <row r="245" spans="1:28" x14ac:dyDescent="0.25">
      <c r="A245">
        <f si="6" t="shared"/>
        <v>0</v>
      </c>
      <c r="B245">
        <f si="7" t="shared"/>
        <v>0</v>
      </c>
      <c r="D245" s="45"/>
      <c r="E245" s="46"/>
      <c r="F245" s="47"/>
      <c r="G245" s="45"/>
      <c r="H245" s="45"/>
      <c r="I245" s="45"/>
      <c r="J245" s="45"/>
      <c r="K245" s="48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9"/>
      <c r="AA245" s="45"/>
      <c r="AB245" s="45"/>
    </row>
    <row r="246" spans="1:28" x14ac:dyDescent="0.25">
      <c r="A246">
        <f si="6" t="shared"/>
        <v>0</v>
      </c>
      <c r="B246">
        <f si="7" t="shared"/>
        <v>0</v>
      </c>
      <c r="D246" s="45"/>
      <c r="E246" s="46"/>
      <c r="F246" s="47"/>
      <c r="G246" s="45"/>
      <c r="H246" s="45"/>
      <c r="I246" s="45"/>
      <c r="J246" s="45"/>
      <c r="K246" s="48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9"/>
      <c r="AA246" s="45"/>
      <c r="AB246" s="45"/>
    </row>
    <row r="247" spans="1:28" x14ac:dyDescent="0.25">
      <c r="A247">
        <f si="6" t="shared"/>
        <v>0</v>
      </c>
      <c r="B247">
        <f si="7" t="shared"/>
        <v>0</v>
      </c>
      <c r="D247" s="45"/>
      <c r="E247" s="46"/>
      <c r="F247" s="47"/>
      <c r="G247" s="45"/>
      <c r="H247" s="45"/>
      <c r="I247" s="45"/>
      <c r="J247" s="45"/>
      <c r="K247" s="48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9"/>
      <c r="AA247" s="45"/>
      <c r="AB247" s="45"/>
    </row>
    <row r="248" spans="1:28" x14ac:dyDescent="0.25">
      <c r="D248" s="45"/>
      <c r="E248" s="46"/>
      <c r="F248" s="47"/>
      <c r="G248" s="45"/>
      <c r="H248" s="45"/>
      <c r="I248" s="45"/>
      <c r="J248" s="45"/>
      <c r="K248" s="48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9"/>
      <c r="AA248" s="45"/>
      <c r="AB248" s="45"/>
    </row>
    <row r="249" spans="1:28" x14ac:dyDescent="0.25">
      <c r="D249" s="45"/>
      <c r="E249" s="46"/>
      <c r="F249" s="47"/>
      <c r="G249" s="45"/>
      <c r="H249" s="45"/>
      <c r="I249" s="45"/>
      <c r="J249" s="45"/>
      <c r="K249" s="48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9"/>
      <c r="AA249" s="45"/>
      <c r="AB249" s="45"/>
    </row>
    <row r="250" spans="1:28" x14ac:dyDescent="0.25">
      <c r="D250" s="45"/>
      <c r="E250" s="46"/>
      <c r="F250" s="47"/>
      <c r="G250" s="45"/>
      <c r="H250" s="45"/>
      <c r="I250" s="45"/>
      <c r="J250" s="45"/>
      <c r="K250" s="48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9"/>
      <c r="AA250" s="45"/>
      <c r="AB250" s="45"/>
    </row>
    <row r="251" spans="1:28" x14ac:dyDescent="0.25">
      <c r="D251" s="45"/>
      <c r="E251" s="46"/>
      <c r="F251" s="47"/>
      <c r="G251" s="45"/>
      <c r="H251" s="45"/>
      <c r="I251" s="45"/>
      <c r="J251" s="45"/>
      <c r="K251" s="48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9"/>
      <c r="AA251" s="45"/>
      <c r="AB251" s="45"/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BK62"/>
  <sheetViews>
    <sheetView topLeftCell="A2" workbookViewId="0" zoomScale="90" zoomScaleNormal="90">
      <pane activePane="bottomRight" state="frozen" topLeftCell="D5" xSplit="3" ySplit="3"/>
      <selection activeCell="A2" sqref="A2"/>
      <selection activeCell="B2" pane="topRight" sqref="B2"/>
      <selection activeCell="A3" pane="bottomLeft" sqref="A3"/>
      <selection activeCell="L4" pane="bottomRight" sqref="L4"/>
    </sheetView>
  </sheetViews>
  <sheetFormatPr defaultRowHeight="15" x14ac:dyDescent="0.25"/>
  <cols>
    <col min="1" max="1" bestFit="true" customWidth="true" width="5.85546875" collapsed="true"/>
    <col min="2" max="2" customWidth="true" width="5.85546875" collapsed="true"/>
    <col min="3" max="3" bestFit="true" customWidth="true" width="18.0" collapsed="true"/>
    <col min="4" max="57" customWidth="true" width="5.7109375" collapsed="true"/>
    <col min="58" max="58" customWidth="true" width="14.7109375" collapsed="true"/>
  </cols>
  <sheetData>
    <row hidden="1" r="1" spans="1:62" x14ac:dyDescent="0.25">
      <c r="D1">
        <v>0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</row>
    <row customHeight="1" ht="20.100000000000001" r="2" spans="1:62" x14ac:dyDescent="0.25">
      <c r="A2">
        <f>IF(Sheet1!M1&gt;150,150,Sheet1!M1)</f>
        <v>0</v>
      </c>
      <c r="C2" t="s">
        <v>33</v>
      </c>
      <c r="D2" s="40" t="e">
        <f ca="1">COUNTIF(Sheet3!$A$2:$I$151,'Joint Exposures'!D$4)/$A$2</f>
        <v>#DIV/0!</v>
      </c>
      <c r="E2" s="40" t="e">
        <f ca="1">COUNTIF(Sheet3!$A$2:$I$151,'Joint Exposures'!E$4)/$A$2</f>
        <v>#DIV/0!</v>
      </c>
      <c r="F2" s="40" t="e">
        <f ca="1">COUNTIF(Sheet3!$A$2:$I$151,'Joint Exposures'!F$4)/$A$2</f>
        <v>#DIV/0!</v>
      </c>
      <c r="G2" s="40" t="e">
        <f ca="1">COUNTIF(Sheet3!$A$2:$I$151,'Joint Exposures'!G$4)/$A$2</f>
        <v>#DIV/0!</v>
      </c>
      <c r="H2" s="40" t="e">
        <f ca="1">COUNTIF(Sheet3!$A$2:$I$151,'Joint Exposures'!H$4)/$A$2</f>
        <v>#DIV/0!</v>
      </c>
      <c r="I2" s="40" t="e">
        <f ca="1">COUNTIF(Sheet3!$A$2:$I$151,'Joint Exposures'!I$4)/$A$2</f>
        <v>#DIV/0!</v>
      </c>
      <c r="J2" s="40" t="e">
        <f ca="1">COUNTIF(Sheet3!$A$2:$I$151,'Joint Exposures'!J$4)/$A$2</f>
        <v>#DIV/0!</v>
      </c>
      <c r="K2" s="40" t="e">
        <f ca="1">COUNTIF(Sheet3!$A$2:$I$151,'Joint Exposures'!K$4)/$A$2</f>
        <v>#DIV/0!</v>
      </c>
      <c r="L2" s="40" t="e">
        <f ca="1">COUNTIF(Sheet3!$A$2:$I$151,'Joint Exposures'!L$4)/$A$2</f>
        <v>#DIV/0!</v>
      </c>
      <c r="M2" s="40" t="e">
        <f ca="1">COUNTIF(Sheet3!$A$2:$I$151,'Joint Exposures'!M$4)/$A$2</f>
        <v>#DIV/0!</v>
      </c>
      <c r="N2" s="40" t="e">
        <f ca="1">COUNTIF(Sheet3!$A$2:$I$151,'Joint Exposures'!N$4)/$A$2</f>
        <v>#DIV/0!</v>
      </c>
      <c r="O2" s="40" t="e">
        <f ca="1">COUNTIF(Sheet3!$A$2:$I$151,'Joint Exposures'!O$4)/$A$2</f>
        <v>#DIV/0!</v>
      </c>
      <c r="P2" s="40" t="e">
        <f ca="1">COUNTIF(Sheet3!$A$2:$I$151,'Joint Exposures'!P$4)/$A$2</f>
        <v>#DIV/0!</v>
      </c>
      <c r="Q2" s="40" t="e">
        <f ca="1">COUNTIF(Sheet3!$A$2:$I$151,'Joint Exposures'!Q$4)/$A$2</f>
        <v>#DIV/0!</v>
      </c>
      <c r="R2" s="40" t="e">
        <f ca="1">COUNTIF(Sheet3!$A$2:$I$151,'Joint Exposures'!R$4)/$A$2</f>
        <v>#DIV/0!</v>
      </c>
      <c r="S2" s="40" t="e">
        <f ca="1">COUNTIF(Sheet3!$A$2:$I$151,'Joint Exposures'!S$4)/$A$2</f>
        <v>#DIV/0!</v>
      </c>
      <c r="T2" s="40" t="e">
        <f ca="1">COUNTIF(Sheet3!$A$2:$I$151,'Joint Exposures'!T$4)/$A$2</f>
        <v>#DIV/0!</v>
      </c>
      <c r="U2" s="40" t="e">
        <f ca="1">COUNTIF(Sheet3!$A$2:$I$151,'Joint Exposures'!U$4)/$A$2</f>
        <v>#DIV/0!</v>
      </c>
      <c r="V2" s="40" t="e">
        <f ca="1">COUNTIF(Sheet3!$A$2:$I$151,'Joint Exposures'!V$4)/$A$2</f>
        <v>#DIV/0!</v>
      </c>
      <c r="W2" s="40" t="e">
        <f ca="1">COUNTIF(Sheet3!$A$2:$I$151,'Joint Exposures'!W$4)/$A$2</f>
        <v>#DIV/0!</v>
      </c>
      <c r="X2" s="40" t="e">
        <f ca="1">COUNTIF(Sheet3!$A$2:$I$151,'Joint Exposures'!X$4)/$A$2</f>
        <v>#DIV/0!</v>
      </c>
      <c r="Y2" s="40" t="e">
        <f ca="1">COUNTIF(Sheet3!$A$2:$I$151,'Joint Exposures'!Y$4)/$A$2</f>
        <v>#DIV/0!</v>
      </c>
      <c r="Z2" s="40" t="e">
        <f ca="1">COUNTIF(Sheet3!$A$2:$I$151,'Joint Exposures'!Z$4)/$A$2</f>
        <v>#DIV/0!</v>
      </c>
      <c r="AA2" s="40" t="e">
        <f ca="1">COUNTIF(Sheet3!$A$2:$I$151,'Joint Exposures'!AA$4)/$A$2</f>
        <v>#DIV/0!</v>
      </c>
      <c r="AB2" s="40" t="e">
        <f ca="1">COUNTIF(Sheet3!$A$2:$I$151,'Joint Exposures'!AB$4)/$A$2</f>
        <v>#DIV/0!</v>
      </c>
      <c r="AC2" s="40" t="e">
        <f ca="1">COUNTIF(Sheet3!$A$2:$I$151,'Joint Exposures'!AC$4)/$A$2</f>
        <v>#DIV/0!</v>
      </c>
      <c r="AD2" s="40" t="e">
        <f ca="1">COUNTIF(Sheet3!$A$2:$I$151,'Joint Exposures'!AD$4)/$A$2</f>
        <v>#DIV/0!</v>
      </c>
      <c r="AE2" s="40" t="e">
        <f ca="1">COUNTIF(Sheet3!$A$2:$I$151,'Joint Exposures'!AE$4)/$A$2</f>
        <v>#DIV/0!</v>
      </c>
      <c r="AF2" s="40" t="e">
        <f ca="1">COUNTIF(Sheet3!$A$2:$I$151,'Joint Exposures'!AF$4)/$A$2</f>
        <v>#DIV/0!</v>
      </c>
      <c r="AG2" s="40" t="e">
        <f ca="1">COUNTIF(Sheet3!$A$2:$I$151,'Joint Exposures'!AG$4)/$A$2</f>
        <v>#DIV/0!</v>
      </c>
      <c r="AH2" s="40" t="e">
        <f ca="1">COUNTIF(Sheet3!$A$2:$I$151,'Joint Exposures'!AH$4)/$A$2</f>
        <v>#DIV/0!</v>
      </c>
      <c r="AI2" s="40" t="e">
        <f ca="1">COUNTIF(Sheet3!$A$2:$I$151,'Joint Exposures'!AI$4)/$A$2</f>
        <v>#DIV/0!</v>
      </c>
      <c r="AJ2" s="40" t="e">
        <f ca="1">COUNTIF(Sheet3!$A$2:$I$151,'Joint Exposures'!AJ$4)/$A$2</f>
        <v>#DIV/0!</v>
      </c>
      <c r="AK2" s="40" t="e">
        <f ca="1">COUNTIF(Sheet3!$A$2:$I$151,'Joint Exposures'!AK$4)/$A$2</f>
        <v>#DIV/0!</v>
      </c>
      <c r="AL2" s="40" t="e">
        <f ca="1">COUNTIF(Sheet3!$A$2:$I$151,'Joint Exposures'!AL$4)/$A$2</f>
        <v>#DIV/0!</v>
      </c>
      <c r="AM2" s="40" t="e">
        <f ca="1">COUNTIF(Sheet3!$A$2:$I$151,'Joint Exposures'!AM$4)/$A$2</f>
        <v>#DIV/0!</v>
      </c>
      <c r="AN2" s="40" t="e">
        <f ca="1">COUNTIF(Sheet3!$A$2:$I$151,'Joint Exposures'!AN$4)/$A$2</f>
        <v>#DIV/0!</v>
      </c>
      <c r="AO2" s="40" t="e">
        <f ca="1">COUNTIF(Sheet3!$A$2:$I$151,'Joint Exposures'!AO$4)/$A$2</f>
        <v>#DIV/0!</v>
      </c>
      <c r="AP2" s="40" t="e">
        <f ca="1">COUNTIF(Sheet3!$A$2:$I$151,'Joint Exposures'!AP$4)/$A$2</f>
        <v>#DIV/0!</v>
      </c>
      <c r="AQ2" s="40" t="e">
        <f ca="1">COUNTIF(Sheet3!$A$2:$I$151,'Joint Exposures'!AQ$4)/$A$2</f>
        <v>#DIV/0!</v>
      </c>
      <c r="AR2" s="40" t="e">
        <f ca="1">COUNTIF(Sheet3!$A$2:$I$151,'Joint Exposures'!AR$4)/$A$2</f>
        <v>#DIV/0!</v>
      </c>
      <c r="AS2" s="40" t="e">
        <f ca="1">COUNTIF(Sheet3!$A$2:$I$151,'Joint Exposures'!AS$4)/$A$2</f>
        <v>#DIV/0!</v>
      </c>
      <c r="AT2" s="40" t="e">
        <f ca="1">COUNTIF(Sheet3!$A$2:$I$151,'Joint Exposures'!AT$4)/$A$2</f>
        <v>#DIV/0!</v>
      </c>
      <c r="AU2" s="40" t="e">
        <f ca="1">COUNTIF(Sheet3!$A$2:$I$151,'Joint Exposures'!AU$4)/$A$2</f>
        <v>#DIV/0!</v>
      </c>
      <c r="AV2" s="40" t="e">
        <f ca="1">COUNTIF(Sheet3!$A$2:$I$151,'Joint Exposures'!AV$4)/$A$2</f>
        <v>#DIV/0!</v>
      </c>
      <c r="AW2" s="40" t="e">
        <f ca="1">COUNTIF(Sheet3!$A$2:$I$151,'Joint Exposures'!AW$4)/$A$2</f>
        <v>#DIV/0!</v>
      </c>
      <c r="AX2" s="40" t="e">
        <f ca="1">COUNTIF(Sheet3!$A$2:$I$151,'Joint Exposures'!AX$4)/$A$2</f>
        <v>#DIV/0!</v>
      </c>
      <c r="AY2" s="40" t="e">
        <f ca="1">COUNTIF(Sheet3!$A$2:$I$151,'Joint Exposures'!AY$4)/$A$2</f>
        <v>#DIV/0!</v>
      </c>
      <c r="AZ2" s="40" t="e">
        <f ca="1">COUNTIF(Sheet3!$A$2:$I$151,'Joint Exposures'!AZ$4)/$A$2</f>
        <v>#DIV/0!</v>
      </c>
      <c r="BA2" s="40" t="e">
        <f ca="1">COUNTIF(Sheet3!$A$2:$I$151,'Joint Exposures'!BA$4)/$A$2</f>
        <v>#DIV/0!</v>
      </c>
      <c r="BB2" s="40" t="e">
        <f ca="1">COUNTIF(Sheet3!$A$2:$I$151,'Joint Exposures'!BB$4)/$A$2</f>
        <v>#DIV/0!</v>
      </c>
      <c r="BC2" s="40" t="e">
        <f ca="1">COUNTIF(Sheet3!$A$2:$I$151,'Joint Exposures'!BC$4)/$A$2</f>
        <v>#DIV/0!</v>
      </c>
      <c r="BD2" s="40" t="e">
        <f ca="1">COUNTIF(Sheet3!$A$2:$I$151,'Joint Exposures'!BD$4)/$A$2</f>
        <v>#DIV/0!</v>
      </c>
      <c r="BE2" s="40" t="e">
        <f ca="1">COUNTIF(Sheet3!$A$2:$I$151,'Joint Exposures'!BE$4)/$A$2</f>
        <v>#DIV/0!</v>
      </c>
      <c r="BF2" s="40"/>
      <c r="BG2" s="40"/>
      <c r="BH2" s="40"/>
      <c r="BI2" s="40"/>
      <c r="BJ2" s="40"/>
    </row>
    <row customHeight="1" ht="20.100000000000001" r="3" spans="1:62" x14ac:dyDescent="0.25">
      <c r="C3" t="s">
        <v>34</v>
      </c>
      <c r="D3" s="40" t="e">
        <f ca="1">MAX(D5:D44)</f>
        <v>#DIV/0!</v>
      </c>
      <c r="E3" s="40" t="e">
        <f ca="1" ref="E3:AR3" si="0" t="shared">MAX(E5:E44)</f>
        <v>#DIV/0!</v>
      </c>
      <c r="F3" s="40" t="e">
        <f ca="1" si="0" t="shared"/>
        <v>#DIV/0!</v>
      </c>
      <c r="G3" s="40" t="e">
        <f ca="1" si="0" t="shared"/>
        <v>#DIV/0!</v>
      </c>
      <c r="H3" s="40" t="e">
        <f ca="1" si="0" t="shared"/>
        <v>#DIV/0!</v>
      </c>
      <c r="I3" s="40" t="e">
        <f ca="1" si="0" t="shared"/>
        <v>#DIV/0!</v>
      </c>
      <c r="J3" s="40" t="e">
        <f ca="1" si="0" t="shared"/>
        <v>#DIV/0!</v>
      </c>
      <c r="K3" s="40" t="e">
        <f ca="1" si="0" t="shared"/>
        <v>#DIV/0!</v>
      </c>
      <c r="L3" s="40" t="e">
        <f ca="1" si="0" t="shared"/>
        <v>#DIV/0!</v>
      </c>
      <c r="M3" s="40" t="e">
        <f ca="1" si="0" t="shared"/>
        <v>#DIV/0!</v>
      </c>
      <c r="N3" s="40" t="e">
        <f ca="1" si="0" t="shared"/>
        <v>#DIV/0!</v>
      </c>
      <c r="O3" s="40" t="e">
        <f ca="1" si="0" t="shared"/>
        <v>#DIV/0!</v>
      </c>
      <c r="P3" s="40" t="e">
        <f ca="1" si="0" t="shared"/>
        <v>#DIV/0!</v>
      </c>
      <c r="Q3" s="40" t="e">
        <f ca="1" si="0" t="shared"/>
        <v>#DIV/0!</v>
      </c>
      <c r="R3" s="40" t="e">
        <f ca="1" si="0" t="shared"/>
        <v>#DIV/0!</v>
      </c>
      <c r="S3" s="40" t="e">
        <f ca="1" si="0" t="shared"/>
        <v>#DIV/0!</v>
      </c>
      <c r="T3" s="40" t="e">
        <f ca="1" si="0" t="shared"/>
        <v>#DIV/0!</v>
      </c>
      <c r="U3" s="40" t="e">
        <f ca="1" si="0" t="shared"/>
        <v>#DIV/0!</v>
      </c>
      <c r="V3" s="40" t="e">
        <f ca="1" si="0" t="shared"/>
        <v>#DIV/0!</v>
      </c>
      <c r="W3" s="40" t="e">
        <f ca="1" si="0" t="shared"/>
        <v>#DIV/0!</v>
      </c>
      <c r="X3" s="40" t="e">
        <f ca="1" si="0" t="shared"/>
        <v>#DIV/0!</v>
      </c>
      <c r="Y3" s="40" t="e">
        <f ca="1" si="0" t="shared"/>
        <v>#DIV/0!</v>
      </c>
      <c r="Z3" s="40" t="e">
        <f ca="1" si="0" t="shared"/>
        <v>#DIV/0!</v>
      </c>
      <c r="AA3" s="40" t="e">
        <f ca="1" si="0" t="shared"/>
        <v>#DIV/0!</v>
      </c>
      <c r="AB3" s="40" t="e">
        <f ca="1" si="0" t="shared"/>
        <v>#DIV/0!</v>
      </c>
      <c r="AC3" s="40" t="e">
        <f ca="1" si="0" t="shared"/>
        <v>#DIV/0!</v>
      </c>
      <c r="AD3" s="40" t="e">
        <f ca="1" si="0" t="shared"/>
        <v>#DIV/0!</v>
      </c>
      <c r="AE3" s="40" t="e">
        <f ca="1" si="0" t="shared"/>
        <v>#DIV/0!</v>
      </c>
      <c r="AF3" s="40" t="e">
        <f ca="1" si="0" t="shared"/>
        <v>#DIV/0!</v>
      </c>
      <c r="AG3" s="40" t="e">
        <f ca="1" si="0" t="shared"/>
        <v>#DIV/0!</v>
      </c>
      <c r="AH3" s="40" t="e">
        <f ca="1" si="0" t="shared"/>
        <v>#DIV/0!</v>
      </c>
      <c r="AI3" s="40" t="e">
        <f ca="1" si="0" t="shared"/>
        <v>#DIV/0!</v>
      </c>
      <c r="AJ3" s="40" t="e">
        <f ca="1" si="0" t="shared"/>
        <v>#DIV/0!</v>
      </c>
      <c r="AK3" s="40" t="e">
        <f ca="1" si="0" t="shared"/>
        <v>#DIV/0!</v>
      </c>
      <c r="AL3" s="40" t="e">
        <f ca="1" si="0" t="shared"/>
        <v>#DIV/0!</v>
      </c>
      <c r="AM3" s="40" t="e">
        <f ca="1" si="0" t="shared"/>
        <v>#DIV/0!</v>
      </c>
      <c r="AN3" s="40" t="e">
        <f ca="1" si="0" t="shared"/>
        <v>#DIV/0!</v>
      </c>
      <c r="AO3" s="40" t="e">
        <f ca="1" si="0" t="shared"/>
        <v>#DIV/0!</v>
      </c>
      <c r="AP3" s="40" t="e">
        <f ca="1" si="0" t="shared"/>
        <v>#DIV/0!</v>
      </c>
      <c r="AQ3" s="40" t="e">
        <f ca="1" si="0" t="shared"/>
        <v>#DIV/0!</v>
      </c>
      <c r="AR3" s="40" t="e">
        <f ca="1" si="0" t="shared"/>
        <v>#DIV/0!</v>
      </c>
      <c r="AS3" s="40" t="e">
        <f ca="1" ref="AS3:BE3" si="1" t="shared">MAX(AS5:AS44)</f>
        <v>#DIV/0!</v>
      </c>
      <c r="AT3" s="40" t="e">
        <f ca="1" si="1" t="shared"/>
        <v>#DIV/0!</v>
      </c>
      <c r="AU3" s="40" t="e">
        <f ca="1" si="1" t="shared"/>
        <v>#DIV/0!</v>
      </c>
      <c r="AV3" s="40" t="e">
        <f ca="1" si="1" t="shared"/>
        <v>#DIV/0!</v>
      </c>
      <c r="AW3" s="40" t="e">
        <f ca="1" si="1" t="shared"/>
        <v>#DIV/0!</v>
      </c>
      <c r="AX3" s="40" t="e">
        <f ca="1" si="1" t="shared"/>
        <v>#DIV/0!</v>
      </c>
      <c r="AY3" s="40" t="e">
        <f ca="1" si="1" t="shared"/>
        <v>#DIV/0!</v>
      </c>
      <c r="AZ3" s="40" t="e">
        <f ca="1" si="1" t="shared"/>
        <v>#DIV/0!</v>
      </c>
      <c r="BA3" s="40" t="e">
        <f ca="1" si="1" t="shared"/>
        <v>#DIV/0!</v>
      </c>
      <c r="BB3" s="40" t="e">
        <f ca="1" si="1" t="shared"/>
        <v>#DIV/0!</v>
      </c>
      <c r="BC3" s="40" t="e">
        <f ca="1" si="1" t="shared"/>
        <v>#DIV/0!</v>
      </c>
      <c r="BD3" s="40" t="e">
        <f ca="1" si="1" t="shared"/>
        <v>#DIV/0!</v>
      </c>
      <c r="BE3" s="40" t="e">
        <f ca="1" si="1" t="shared"/>
        <v>#DIV/0!</v>
      </c>
      <c r="BF3" s="40"/>
      <c r="BG3" s="40"/>
      <c r="BH3" s="40"/>
      <c r="BI3" s="40"/>
      <c r="BJ3" s="40"/>
    </row>
    <row customHeight="1" ht="20.100000000000001" r="4" spans="1:62" x14ac:dyDescent="0.25">
      <c r="D4" s="41" t="str">
        <f ca="1">OFFSET(Sheet2!$H$2,'Joint Exposures'!D1,0)</f>
        <v>James Harden</v>
      </c>
      <c r="E4" s="41" t="str">
        <f ca="1">OFFSET(Sheet2!$H$2,'Joint Exposures'!E1,0)</f>
        <v>Karl-Anthony Towns</v>
      </c>
      <c r="F4" s="41" t="str">
        <f ca="1">OFFSET(Sheet2!$H$2,'Joint Exposures'!F1,0)</f>
        <v>Joel Embiid</v>
      </c>
      <c r="G4" s="41" t="str">
        <f ca="1">OFFSET(Sheet2!$H$2,'Joint Exposures'!G1,0)</f>
        <v>Nikola Jokic</v>
      </c>
      <c r="H4" s="41" t="str">
        <f ca="1">OFFSET(Sheet2!$H$2,'Joint Exposures'!H1,0)</f>
        <v>Ben Simmons</v>
      </c>
      <c r="I4" s="41" t="str">
        <f ca="1">OFFSET(Sheet2!$H$2,'Joint Exposures'!I1,0)</f>
        <v>Rudy Gobert</v>
      </c>
      <c r="J4" s="41" t="str">
        <f ca="1">OFFSET(Sheet2!$H$2,'Joint Exposures'!J1,0)</f>
        <v>Devin Booker</v>
      </c>
      <c r="K4" s="41" t="str">
        <f ca="1">OFFSET(Sheet2!$H$2,'Joint Exposures'!K1,0)</f>
        <v>Jimmy Butler</v>
      </c>
      <c r="L4" s="41" t="str">
        <f ca="1">OFFSET(Sheet2!$H$2,'Joint Exposures'!L1,0)</f>
        <v>Donovan Mitchell</v>
      </c>
      <c r="M4" s="41" t="str">
        <f ca="1">OFFSET(Sheet2!$H$2,'Joint Exposures'!M1,0)</f>
        <v>Kenneth Faried</v>
      </c>
      <c r="N4" s="41" t="str">
        <f ca="1">OFFSET(Sheet2!$H$2,'Joint Exposures'!N1,0)</f>
        <v>De'Aaron Fox</v>
      </c>
      <c r="O4" s="41" t="str">
        <f ca="1">OFFSET(Sheet2!$H$2,'Joint Exposures'!O1,0)</f>
        <v>Deandre Ayton</v>
      </c>
      <c r="P4" s="41" t="str">
        <f ca="1">OFFSET(Sheet2!$H$2,'Joint Exposures'!P1,0)</f>
        <v>John Collins</v>
      </c>
      <c r="Q4" s="41" t="str">
        <f ca="1">OFFSET(Sheet2!$H$2,'Joint Exposures'!Q1,0)</f>
        <v>Andrew Wiggins</v>
      </c>
      <c r="R4" s="41" t="str">
        <f ca="1">OFFSET(Sheet2!$H$2,'Joint Exposures'!R1,0)</f>
        <v>Kelly Oubre</v>
      </c>
      <c r="S4" s="41" t="str">
        <f ca="1">OFFSET(Sheet2!$H$2,'Joint Exposures'!S1,0)</f>
        <v>Trae Young</v>
      </c>
      <c r="T4" s="41" t="str">
        <f ca="1">OFFSET(Sheet2!$H$2,'Joint Exposures'!T1,0)</f>
        <v>Buddy Hield</v>
      </c>
      <c r="U4" s="41" t="str">
        <f ca="1">OFFSET(Sheet2!$H$2,'Joint Exposures'!U1,0)</f>
        <v>Monte Morris</v>
      </c>
      <c r="V4" s="41" t="str">
        <f ca="1">OFFSET(Sheet2!$H$2,'Joint Exposures'!V1,0)</f>
        <v>Will Barton</v>
      </c>
      <c r="W4" s="41" t="str">
        <f ca="1">OFFSET(Sheet2!$H$2,'Joint Exposures'!W1,0)</f>
        <v>Willie Cauley-Stein</v>
      </c>
      <c r="X4" s="41" t="str">
        <f ca="1">OFFSET(Sheet2!$H$2,'Joint Exposures'!X1,0)</f>
        <v>Marvin Bagley</v>
      </c>
      <c r="Y4" s="41" t="str">
        <f ca="1">OFFSET(Sheet2!$H$2,'Joint Exposures'!Y1,0)</f>
        <v>Josh Jackson</v>
      </c>
      <c r="Z4" s="41" t="str">
        <f ca="1">OFFSET(Sheet2!$H$2,'Joint Exposures'!Z1,0)</f>
        <v>Bogdan Bogdanovic</v>
      </c>
      <c r="AA4" s="41" t="str">
        <f ca="1">OFFSET(Sheet2!$H$2,'Joint Exposures'!AA1,0)</f>
        <v>Ricky Rubio</v>
      </c>
      <c r="AB4" s="41" t="str">
        <f ca="1">OFFSET(Sheet2!$H$2,'Joint Exposures'!AB1,0)</f>
        <v>Dewayne Dedmon</v>
      </c>
      <c r="AC4" s="41" t="str">
        <f ca="1">OFFSET(Sheet2!$H$2,'Joint Exposures'!AC1,0)</f>
        <v>Paul Millsap</v>
      </c>
      <c r="AD4" s="41" t="str">
        <f ca="1">OFFSET(Sheet2!$H$2,'Joint Exposures'!AD1,0)</f>
        <v>Malik Beasley</v>
      </c>
      <c r="AE4" s="41" t="str">
        <f ca="1">OFFSET(Sheet2!$H$2,'Joint Exposures'!AE1,0)</f>
        <v>Joe Ingles</v>
      </c>
      <c r="AF4" s="41" t="str">
        <f ca="1">OFFSET(Sheet2!$H$2,'Joint Exposures'!AF1,0)</f>
        <v>Mikal Bridges</v>
      </c>
      <c r="AG4" s="41" t="str">
        <f ca="1">OFFSET(Sheet2!$H$2,'Joint Exposures'!AG1,0)</f>
        <v>Derrick Favors</v>
      </c>
      <c r="AH4" s="41" t="str">
        <f ca="1">OFFSET(Sheet2!$H$2,'Joint Exposures'!AH1,0)</f>
        <v>Eric Gordon</v>
      </c>
      <c r="AI4" s="41" t="str">
        <f ca="1">OFFSET(Sheet2!$H$2,'Joint Exposures'!AI1,0)</f>
        <v>Jerryd Bayless</v>
      </c>
      <c r="AJ4" s="41" t="str">
        <f ca="1">OFFSET(Sheet2!$H$2,'Joint Exposures'!AJ1,0)</f>
        <v>Taurean Prince</v>
      </c>
      <c r="AK4" s="41" t="str">
        <f ca="1">OFFSET(Sheet2!$H$2,'Joint Exposures'!AK1,0)</f>
        <v>Richaun Holmes</v>
      </c>
      <c r="AL4" s="41" t="str">
        <f ca="1">OFFSET(Sheet2!$H$2,'Joint Exposures'!AL1,0)</f>
        <v>Kevin Huerter</v>
      </c>
      <c r="AM4" s="41" t="str">
        <f ca="1">OFFSET(Sheet2!$H$2,'Joint Exposures'!AM1,0)</f>
        <v>Jae Crowder</v>
      </c>
      <c r="AN4" s="41" t="str">
        <f ca="1">OFFSET(Sheet2!$H$2,'Joint Exposures'!AN1,0)</f>
        <v>Torrey Craig</v>
      </c>
      <c r="AO4" s="41" t="str">
        <f ca="1">OFFSET(Sheet2!$H$2,'Joint Exposures'!AO1,0)</f>
        <v>Taj Gibson</v>
      </c>
      <c r="AP4" s="41" t="str">
        <f ca="1">OFFSET(Sheet2!$H$2,'Joint Exposures'!AP1,0)</f>
        <v>P.J. Tucker</v>
      </c>
      <c r="AQ4" s="41" t="str">
        <f ca="1">OFFSET(Sheet2!$H$2,'Joint Exposures'!AQ1,0)</f>
        <v>Corey Brewer</v>
      </c>
      <c r="AR4" s="41" t="str">
        <f ca="1">OFFSET(Sheet2!$H$2,'Joint Exposures'!AR1,0)</f>
        <v>Jamal Crawford</v>
      </c>
      <c r="AS4" s="41" t="str">
        <f ca="1">OFFSET(Sheet2!$H$2,'Joint Exposures'!AS1,0)</f>
        <v>T.J. McConnell</v>
      </c>
      <c r="AT4" s="41" t="str">
        <f ca="1">OFFSET(Sheet2!$H$2,'Joint Exposures'!AT1,0)</f>
        <v>Austin Rivers</v>
      </c>
      <c r="AU4" s="41" t="str">
        <f ca="1">OFFSET(Sheet2!$H$2,'Joint Exposures'!AU1,0)</f>
        <v>Josh Okogie</v>
      </c>
      <c r="AV4" s="41" t="str">
        <f ca="1">OFFSET(Sheet2!$H$2,'Joint Exposures'!AV1,0)</f>
        <v>DeAndre' Bembry</v>
      </c>
      <c r="AW4" s="41" t="str">
        <f ca="1">OFFSET(Sheet2!$H$2,'Joint Exposures'!AW1,0)</f>
        <v>Elie Okobo</v>
      </c>
      <c r="AX4" s="41" t="str">
        <f ca="1">OFFSET(Sheet2!$H$2,'Joint Exposures'!AX1,0)</f>
        <v>Jeremy Lin</v>
      </c>
      <c r="AY4" s="41" t="str">
        <f ca="1">OFFSET(Sheet2!$H$2,'Joint Exposures'!AY1,0)</f>
        <v>Kent Bazemore</v>
      </c>
      <c r="AZ4" s="41" t="str">
        <f ca="1">OFFSET(Sheet2!$H$2,'Joint Exposures'!AZ1,0)</f>
        <v>Kyle Korver</v>
      </c>
      <c r="BA4" s="41" t="str">
        <f ca="1">OFFSET(Sheet2!$H$2,'Joint Exposures'!BA1,0)</f>
        <v>Luol Deng</v>
      </c>
      <c r="BB4" s="41" t="str">
        <f ca="1">OFFSET(Sheet2!$H$2,'Joint Exposures'!BB1,0)</f>
        <v>Iman Shumpert</v>
      </c>
      <c r="BC4" s="41" t="str">
        <f ca="1">OFFSET(Sheet2!$H$2,'Joint Exposures'!BC1,0)</f>
        <v>Mason Plumlee</v>
      </c>
      <c r="BD4" s="41" t="str">
        <f ca="1">OFFSET(Sheet2!$H$2,'Joint Exposures'!BD1,0)</f>
        <v>Alex Len</v>
      </c>
      <c r="BE4" s="41" t="str">
        <f ca="1">OFFSET(Sheet2!$H$2,'Joint Exposures'!BE1,0)</f>
        <v>Nemanja Bjelica</v>
      </c>
      <c r="BF4" s="41"/>
      <c r="BG4" s="41"/>
      <c r="BH4" s="41"/>
      <c r="BI4" s="41"/>
      <c r="BJ4" s="41"/>
    </row>
    <row customHeight="1" ht="24.95" r="5" spans="1:62" x14ac:dyDescent="0.25">
      <c r="A5" s="39" t="e">
        <f>COUNTIF(Sheet3!$A$2:$I$151,'Joint Exposures'!$C5)/$A$2</f>
        <v>#DIV/0!</v>
      </c>
      <c r="B5" s="39" t="e">
        <f ca="1">MAX(D5:AR5)</f>
        <v>#DIV/0!</v>
      </c>
      <c r="C5" s="41" t="str">
        <f>Sheet2!H2</f>
        <v>James Harden</v>
      </c>
      <c r="D5" s="38" t="e">
        <f ca="1">(COUNTIF(Sheet5!$J$1:$AS$150,'Joint Exposures'!$C5&amp;'Joint Exposures'!D$4)+COUNTIF(Sheet5!$J$1:$AS$150,'Joint Exposures'!D$4&amp;'Joint Exposures'!$C5))/$A$2</f>
        <v>#DIV/0!</v>
      </c>
      <c r="E5" s="38" t="e">
        <f ca="1">(COUNTIF(Sheet5!$J$1:$AS$150,'Joint Exposures'!$C5&amp;'Joint Exposures'!E$4)+COUNTIF(Sheet5!$J$1:$AS$150,'Joint Exposures'!E$4&amp;'Joint Exposures'!$C5))/$A$2</f>
        <v>#DIV/0!</v>
      </c>
      <c r="F5" s="38" t="e">
        <f ca="1">(COUNTIF(Sheet5!$J$1:$AS$150,'Joint Exposures'!$C5&amp;'Joint Exposures'!F$4)+COUNTIF(Sheet5!$J$1:$AS$150,'Joint Exposures'!F$4&amp;'Joint Exposures'!$C5))/$A$2</f>
        <v>#DIV/0!</v>
      </c>
      <c r="G5" s="38" t="e">
        <f ca="1">(COUNTIF(Sheet5!$J$1:$AS$150,'Joint Exposures'!$C5&amp;'Joint Exposures'!G$4)+COUNTIF(Sheet5!$J$1:$AS$150,'Joint Exposures'!G$4&amp;'Joint Exposures'!$C5))/$A$2</f>
        <v>#DIV/0!</v>
      </c>
      <c r="H5" s="38" t="e">
        <f ca="1">(COUNTIF(Sheet5!$J$1:$AS$150,'Joint Exposures'!$C5&amp;'Joint Exposures'!H$4)+COUNTIF(Sheet5!$J$1:$AS$150,'Joint Exposures'!H$4&amp;'Joint Exposures'!$C5))/$A$2</f>
        <v>#DIV/0!</v>
      </c>
      <c r="I5" s="38" t="e">
        <f ca="1">(COUNTIF(Sheet5!$J$1:$AS$150,'Joint Exposures'!$C5&amp;'Joint Exposures'!I$4)+COUNTIF(Sheet5!$J$1:$AS$150,'Joint Exposures'!I$4&amp;'Joint Exposures'!$C5))/$A$2</f>
        <v>#DIV/0!</v>
      </c>
      <c r="J5" s="38" t="e">
        <f ca="1">(COUNTIF(Sheet5!$J$1:$AS$150,'Joint Exposures'!$C5&amp;'Joint Exposures'!J$4)+COUNTIF(Sheet5!$J$1:$AS$150,'Joint Exposures'!J$4&amp;'Joint Exposures'!$C5))/$A$2</f>
        <v>#DIV/0!</v>
      </c>
      <c r="K5" s="38" t="e">
        <f ca="1">(COUNTIF(Sheet5!$J$1:$AS$150,'Joint Exposures'!$C5&amp;'Joint Exposures'!K$4)+COUNTIF(Sheet5!$J$1:$AS$150,'Joint Exposures'!K$4&amp;'Joint Exposures'!$C5))/$A$2</f>
        <v>#DIV/0!</v>
      </c>
      <c r="L5" s="38" t="e">
        <f ca="1">(COUNTIF(Sheet5!$J$1:$AS$150,'Joint Exposures'!$C5&amp;'Joint Exposures'!L$4)+COUNTIF(Sheet5!$J$1:$AS$150,'Joint Exposures'!L$4&amp;'Joint Exposures'!$C5))/$A$2</f>
        <v>#DIV/0!</v>
      </c>
      <c r="M5" s="38" t="e">
        <f ca="1">(COUNTIF(Sheet5!$J$1:$AS$150,'Joint Exposures'!$C5&amp;'Joint Exposures'!M$4)+COUNTIF(Sheet5!$J$1:$AS$150,'Joint Exposures'!M$4&amp;'Joint Exposures'!$C5))/$A$2</f>
        <v>#DIV/0!</v>
      </c>
      <c r="N5" s="38" t="e">
        <f ca="1">(COUNTIF(Sheet5!$J$1:$AS$150,'Joint Exposures'!$C5&amp;'Joint Exposures'!N$4)+COUNTIF(Sheet5!$J$1:$AS$150,'Joint Exposures'!N$4&amp;'Joint Exposures'!$C5))/$A$2</f>
        <v>#DIV/0!</v>
      </c>
      <c r="O5" s="38" t="e">
        <f ca="1">(COUNTIF(Sheet5!$J$1:$AS$150,'Joint Exposures'!$C5&amp;'Joint Exposures'!O$4)+COUNTIF(Sheet5!$J$1:$AS$150,'Joint Exposures'!O$4&amp;'Joint Exposures'!$C5))/$A$2</f>
        <v>#DIV/0!</v>
      </c>
      <c r="P5" s="38" t="e">
        <f ca="1">(COUNTIF(Sheet5!$J$1:$AS$150,'Joint Exposures'!$C5&amp;'Joint Exposures'!P$4)+COUNTIF(Sheet5!$J$1:$AS$150,'Joint Exposures'!P$4&amp;'Joint Exposures'!$C5))/$A$2</f>
        <v>#DIV/0!</v>
      </c>
      <c r="Q5" s="38" t="e">
        <f ca="1">(COUNTIF(Sheet5!$J$1:$AS$150,'Joint Exposures'!$C5&amp;'Joint Exposures'!Q$4)+COUNTIF(Sheet5!$J$1:$AS$150,'Joint Exposures'!Q$4&amp;'Joint Exposures'!$C5))/$A$2</f>
        <v>#DIV/0!</v>
      </c>
      <c r="R5" s="38" t="e">
        <f ca="1">(COUNTIF(Sheet5!$J$1:$AS$150,'Joint Exposures'!$C5&amp;'Joint Exposures'!R$4)+COUNTIF(Sheet5!$J$1:$AS$150,'Joint Exposures'!R$4&amp;'Joint Exposures'!$C5))/$A$2</f>
        <v>#DIV/0!</v>
      </c>
      <c r="S5" s="38" t="e">
        <f ca="1">(COUNTIF(Sheet5!$J$1:$AS$150,'Joint Exposures'!$C5&amp;'Joint Exposures'!S$4)+COUNTIF(Sheet5!$J$1:$AS$150,'Joint Exposures'!S$4&amp;'Joint Exposures'!$C5))/$A$2</f>
        <v>#DIV/0!</v>
      </c>
      <c r="T5" s="38" t="e">
        <f ca="1">(COUNTIF(Sheet5!$J$1:$AS$150,'Joint Exposures'!$C5&amp;'Joint Exposures'!T$4)+COUNTIF(Sheet5!$J$1:$AS$150,'Joint Exposures'!T$4&amp;'Joint Exposures'!$C5))/$A$2</f>
        <v>#DIV/0!</v>
      </c>
      <c r="U5" s="38" t="e">
        <f ca="1">(COUNTIF(Sheet5!$J$1:$AS$150,'Joint Exposures'!$C5&amp;'Joint Exposures'!U$4)+COUNTIF(Sheet5!$J$1:$AS$150,'Joint Exposures'!U$4&amp;'Joint Exposures'!$C5))/$A$2</f>
        <v>#DIV/0!</v>
      </c>
      <c r="V5" s="38" t="e">
        <f ca="1">(COUNTIF(Sheet5!$J$1:$AS$150,'Joint Exposures'!$C5&amp;'Joint Exposures'!V$4)+COUNTIF(Sheet5!$J$1:$AS$150,'Joint Exposures'!V$4&amp;'Joint Exposures'!$C5))/$A$2</f>
        <v>#DIV/0!</v>
      </c>
      <c r="W5" s="38" t="e">
        <f ca="1">(COUNTIF(Sheet5!$J$1:$AS$150,'Joint Exposures'!$C5&amp;'Joint Exposures'!W$4)+COUNTIF(Sheet5!$J$1:$AS$150,'Joint Exposures'!W$4&amp;'Joint Exposures'!$C5))/$A$2</f>
        <v>#DIV/0!</v>
      </c>
      <c r="X5" s="38" t="e">
        <f ca="1">(COUNTIF(Sheet5!$J$1:$AS$150,'Joint Exposures'!$C5&amp;'Joint Exposures'!X$4)+COUNTIF(Sheet5!$J$1:$AS$150,'Joint Exposures'!X$4&amp;'Joint Exposures'!$C5))/$A$2</f>
        <v>#DIV/0!</v>
      </c>
      <c r="Y5" s="38" t="e">
        <f ca="1">(COUNTIF(Sheet5!$J$1:$AS$150,'Joint Exposures'!$C5&amp;'Joint Exposures'!Y$4)+COUNTIF(Sheet5!$J$1:$AS$150,'Joint Exposures'!Y$4&amp;'Joint Exposures'!$C5))/$A$2</f>
        <v>#DIV/0!</v>
      </c>
      <c r="Z5" s="38" t="e">
        <f ca="1">(COUNTIF(Sheet5!$J$1:$AS$150,'Joint Exposures'!$C5&amp;'Joint Exposures'!Z$4)+COUNTIF(Sheet5!$J$1:$AS$150,'Joint Exposures'!Z$4&amp;'Joint Exposures'!$C5))/$A$2</f>
        <v>#DIV/0!</v>
      </c>
      <c r="AA5" s="38" t="e">
        <f ca="1">(COUNTIF(Sheet5!$J$1:$AS$150,'Joint Exposures'!$C5&amp;'Joint Exposures'!AA$4)+COUNTIF(Sheet5!$J$1:$AS$150,'Joint Exposures'!AA$4&amp;'Joint Exposures'!$C5))/$A$2</f>
        <v>#DIV/0!</v>
      </c>
      <c r="AB5" s="38" t="e">
        <f ca="1">(COUNTIF(Sheet5!$J$1:$AS$150,'Joint Exposures'!$C5&amp;'Joint Exposures'!AB$4)+COUNTIF(Sheet5!$J$1:$AS$150,'Joint Exposures'!AB$4&amp;'Joint Exposures'!$C5))/$A$2</f>
        <v>#DIV/0!</v>
      </c>
      <c r="AC5" s="38" t="e">
        <f ca="1">(COUNTIF(Sheet5!$J$1:$AS$150,'Joint Exposures'!$C5&amp;'Joint Exposures'!AC$4)+COUNTIF(Sheet5!$J$1:$AS$150,'Joint Exposures'!AC$4&amp;'Joint Exposures'!$C5))/$A$2</f>
        <v>#DIV/0!</v>
      </c>
      <c r="AD5" s="38" t="e">
        <f ca="1">(COUNTIF(Sheet5!$J$1:$AS$150,'Joint Exposures'!$C5&amp;'Joint Exposures'!AD$4)+COUNTIF(Sheet5!$J$1:$AS$150,'Joint Exposures'!AD$4&amp;'Joint Exposures'!$C5))/$A$2</f>
        <v>#DIV/0!</v>
      </c>
      <c r="AE5" s="38" t="e">
        <f ca="1">(COUNTIF(Sheet5!$J$1:$AS$150,'Joint Exposures'!$C5&amp;'Joint Exposures'!AE$4)+COUNTIF(Sheet5!$J$1:$AS$150,'Joint Exposures'!AE$4&amp;'Joint Exposures'!$C5))/$A$2</f>
        <v>#DIV/0!</v>
      </c>
      <c r="AF5" s="38" t="e">
        <f ca="1">(COUNTIF(Sheet5!$J$1:$AS$150,'Joint Exposures'!$C5&amp;'Joint Exposures'!AF$4)+COUNTIF(Sheet5!$J$1:$AS$150,'Joint Exposures'!AF$4&amp;'Joint Exposures'!$C5))/$A$2</f>
        <v>#DIV/0!</v>
      </c>
      <c r="AG5" s="38" t="e">
        <f ca="1">(COUNTIF(Sheet5!$J$1:$AS$150,'Joint Exposures'!$C5&amp;'Joint Exposures'!AG$4)+COUNTIF(Sheet5!$J$1:$AS$150,'Joint Exposures'!AG$4&amp;'Joint Exposures'!$C5))/$A$2</f>
        <v>#DIV/0!</v>
      </c>
      <c r="AH5" s="38" t="e">
        <f ca="1">(COUNTIF(Sheet5!$J$1:$AS$150,'Joint Exposures'!$C5&amp;'Joint Exposures'!AH$4)+COUNTIF(Sheet5!$J$1:$AS$150,'Joint Exposures'!AH$4&amp;'Joint Exposures'!$C5))/$A$2</f>
        <v>#DIV/0!</v>
      </c>
      <c r="AI5" s="38" t="e">
        <f ca="1">(COUNTIF(Sheet5!$J$1:$AS$150,'Joint Exposures'!$C5&amp;'Joint Exposures'!AI$4)+COUNTIF(Sheet5!$J$1:$AS$150,'Joint Exposures'!AI$4&amp;'Joint Exposures'!$C5))/$A$2</f>
        <v>#DIV/0!</v>
      </c>
      <c r="AJ5" s="38" t="e">
        <f ca="1">(COUNTIF(Sheet5!$J$1:$AS$150,'Joint Exposures'!$C5&amp;'Joint Exposures'!AJ$4)+COUNTIF(Sheet5!$J$1:$AS$150,'Joint Exposures'!AJ$4&amp;'Joint Exposures'!$C5))/$A$2</f>
        <v>#DIV/0!</v>
      </c>
      <c r="AK5" s="38" t="e">
        <f ca="1">(COUNTIF(Sheet5!$J$1:$AS$150,'Joint Exposures'!$C5&amp;'Joint Exposures'!AK$4)+COUNTIF(Sheet5!$J$1:$AS$150,'Joint Exposures'!AK$4&amp;'Joint Exposures'!$C5))/$A$2</f>
        <v>#DIV/0!</v>
      </c>
      <c r="AL5" s="38" t="e">
        <f ca="1">(COUNTIF(Sheet5!$J$1:$AS$150,'Joint Exposures'!$C5&amp;'Joint Exposures'!AL$4)+COUNTIF(Sheet5!$J$1:$AS$150,'Joint Exposures'!AL$4&amp;'Joint Exposures'!$C5))/$A$2</f>
        <v>#DIV/0!</v>
      </c>
      <c r="AM5" s="38" t="e">
        <f ca="1">(COUNTIF(Sheet5!$J$1:$AS$150,'Joint Exposures'!$C5&amp;'Joint Exposures'!AM$4)+COUNTIF(Sheet5!$J$1:$AS$150,'Joint Exposures'!AM$4&amp;'Joint Exposures'!$C5))/$A$2</f>
        <v>#DIV/0!</v>
      </c>
      <c r="AN5" s="38" t="e">
        <f ca="1">(COUNTIF(Sheet5!$J$1:$AS$150,'Joint Exposures'!$C5&amp;'Joint Exposures'!AN$4)+COUNTIF(Sheet5!$J$1:$AS$150,'Joint Exposures'!AN$4&amp;'Joint Exposures'!$C5))/$A$2</f>
        <v>#DIV/0!</v>
      </c>
      <c r="AO5" s="38" t="e">
        <f ca="1">(COUNTIF(Sheet5!$J$1:$AS$150,'Joint Exposures'!$C5&amp;'Joint Exposures'!AO$4)+COUNTIF(Sheet5!$J$1:$AS$150,'Joint Exposures'!AO$4&amp;'Joint Exposures'!$C5))/$A$2</f>
        <v>#DIV/0!</v>
      </c>
      <c r="AP5" s="38" t="e">
        <f ca="1">(COUNTIF(Sheet5!$J$1:$AS$150,'Joint Exposures'!$C5&amp;'Joint Exposures'!AP$4)+COUNTIF(Sheet5!$J$1:$AS$150,'Joint Exposures'!AP$4&amp;'Joint Exposures'!$C5))/$A$2</f>
        <v>#DIV/0!</v>
      </c>
      <c r="AQ5" s="38" t="e">
        <f ca="1">(COUNTIF(Sheet5!$J$1:$AS$150,'Joint Exposures'!$C5&amp;'Joint Exposures'!AQ$4)+COUNTIF(Sheet5!$J$1:$AS$150,'Joint Exposures'!AQ$4&amp;'Joint Exposures'!$C5))/$A$2</f>
        <v>#DIV/0!</v>
      </c>
      <c r="AR5" s="38" t="e">
        <f ca="1">(COUNTIF(Sheet5!$J$1:$AS$150,'Joint Exposures'!$C5&amp;'Joint Exposures'!AR$4)+COUNTIF(Sheet5!$J$1:$AS$150,'Joint Exposures'!AR$4&amp;'Joint Exposures'!$C5))/$A$2</f>
        <v>#DIV/0!</v>
      </c>
      <c r="AS5" s="38" t="e">
        <f ca="1">(COUNTIF(Sheet5!$J$1:$AS$150,'Joint Exposures'!$C5&amp;'Joint Exposures'!AS$4)+COUNTIF(Sheet5!$J$1:$AS$150,'Joint Exposures'!AS$4&amp;'Joint Exposures'!$C5))/$A$2</f>
        <v>#DIV/0!</v>
      </c>
      <c r="AT5" s="38" t="e">
        <f ca="1">(COUNTIF(Sheet5!$J$1:$AS$150,'Joint Exposures'!$C5&amp;'Joint Exposures'!AT$4)+COUNTIF(Sheet5!$J$1:$AS$150,'Joint Exposures'!AT$4&amp;'Joint Exposures'!$C5))/$A$2</f>
        <v>#DIV/0!</v>
      </c>
      <c r="AU5" s="38" t="e">
        <f ca="1">(COUNTIF(Sheet5!$J$1:$AS$150,'Joint Exposures'!$C5&amp;'Joint Exposures'!AU$4)+COUNTIF(Sheet5!$J$1:$AS$150,'Joint Exposures'!AU$4&amp;'Joint Exposures'!$C5))/$A$2</f>
        <v>#DIV/0!</v>
      </c>
      <c r="AV5" s="38" t="e">
        <f ca="1">(COUNTIF(Sheet5!$J$1:$AS$150,'Joint Exposures'!$C5&amp;'Joint Exposures'!AV$4)+COUNTIF(Sheet5!$J$1:$AS$150,'Joint Exposures'!AV$4&amp;'Joint Exposures'!$C5))/$A$2</f>
        <v>#DIV/0!</v>
      </c>
      <c r="AW5" s="38" t="e">
        <f ca="1">(COUNTIF(Sheet5!$J$1:$AS$150,'Joint Exposures'!$C5&amp;'Joint Exposures'!AW$4)+COUNTIF(Sheet5!$J$1:$AS$150,'Joint Exposures'!AW$4&amp;'Joint Exposures'!$C5))/$A$2</f>
        <v>#DIV/0!</v>
      </c>
      <c r="AX5" s="38" t="e">
        <f ca="1">(COUNTIF(Sheet5!$J$1:$AS$150,'Joint Exposures'!$C5&amp;'Joint Exposures'!AX$4)+COUNTIF(Sheet5!$J$1:$AS$150,'Joint Exposures'!AX$4&amp;'Joint Exposures'!$C5))/$A$2</f>
        <v>#DIV/0!</v>
      </c>
      <c r="AY5" s="38" t="e">
        <f ca="1">(COUNTIF(Sheet5!$J$1:$AS$150,'Joint Exposures'!$C5&amp;'Joint Exposures'!AY$4)+COUNTIF(Sheet5!$J$1:$AS$150,'Joint Exposures'!AY$4&amp;'Joint Exposures'!$C5))/$A$2</f>
        <v>#DIV/0!</v>
      </c>
      <c r="AZ5" s="38" t="e">
        <f ca="1">(COUNTIF(Sheet5!$J$1:$AS$150,'Joint Exposures'!$C5&amp;'Joint Exposures'!AZ$4)+COUNTIF(Sheet5!$J$1:$AS$150,'Joint Exposures'!AZ$4&amp;'Joint Exposures'!$C5))/$A$2</f>
        <v>#DIV/0!</v>
      </c>
      <c r="BA5" s="38" t="e">
        <f ca="1">(COUNTIF(Sheet5!$J$1:$AS$150,'Joint Exposures'!$C5&amp;'Joint Exposures'!BA$4)+COUNTIF(Sheet5!$J$1:$AS$150,'Joint Exposures'!BA$4&amp;'Joint Exposures'!$C5))/$A$2</f>
        <v>#DIV/0!</v>
      </c>
      <c r="BB5" s="38" t="e">
        <f ca="1">(COUNTIF(Sheet5!$J$1:$AS$150,'Joint Exposures'!$C5&amp;'Joint Exposures'!BB$4)+COUNTIF(Sheet5!$J$1:$AS$150,'Joint Exposures'!BB$4&amp;'Joint Exposures'!$C5))/$A$2</f>
        <v>#DIV/0!</v>
      </c>
      <c r="BC5" s="38" t="e">
        <f ca="1">(COUNTIF(Sheet5!$J$1:$AS$150,'Joint Exposures'!$C5&amp;'Joint Exposures'!BC$4)+COUNTIF(Sheet5!$J$1:$AS$150,'Joint Exposures'!BC$4&amp;'Joint Exposures'!$C5))/$A$2</f>
        <v>#DIV/0!</v>
      </c>
      <c r="BD5" s="38" t="e">
        <f ca="1">(COUNTIF(Sheet5!$J$1:$AS$150,'Joint Exposures'!$C5&amp;'Joint Exposures'!BD$4)+COUNTIF(Sheet5!$J$1:$AS$150,'Joint Exposures'!BD$4&amp;'Joint Exposures'!$C5))/$A$2</f>
        <v>#DIV/0!</v>
      </c>
      <c r="BE5" s="38" t="e">
        <f ca="1">(COUNTIF(Sheet5!$J$1:$AS$150,'Joint Exposures'!$C5&amp;'Joint Exposures'!BE$4)+COUNTIF(Sheet5!$J$1:$AS$150,'Joint Exposures'!BE$4&amp;'Joint Exposures'!$C5))/$A$2</f>
        <v>#DIV/0!</v>
      </c>
    </row>
    <row customHeight="1" ht="24.95" r="6" spans="1:62" x14ac:dyDescent="0.25">
      <c r="A6" s="39" t="e">
        <f>COUNTIF(Sheet3!$A$2:$I$151,'Joint Exposures'!$C6)/$A$2</f>
        <v>#DIV/0!</v>
      </c>
      <c r="B6" s="39" t="e">
        <f ca="1" ref="B6:B44" si="2" t="shared">MAX(D6:AR6)</f>
        <v>#DIV/0!</v>
      </c>
      <c r="C6" s="41" t="str">
        <f>Sheet2!H3</f>
        <v>Karl-Anthony Towns</v>
      </c>
      <c r="D6" s="38" t="e">
        <f ca="1">(COUNTIF(Sheet5!$J$1:$AS$150,'Joint Exposures'!$C6&amp;'Joint Exposures'!D$4)+COUNTIF(Sheet5!$J$1:$AS$150,'Joint Exposures'!D$4&amp;'Joint Exposures'!$C6))/$A$2</f>
        <v>#DIV/0!</v>
      </c>
      <c r="E6" s="38" t="e">
        <f ca="1">(COUNTIF(Sheet5!$J$1:$AS$150,'Joint Exposures'!$C6&amp;'Joint Exposures'!E$4)+COUNTIF(Sheet5!$J$1:$AS$150,'Joint Exposures'!E$4&amp;'Joint Exposures'!$C6))/$A$2</f>
        <v>#DIV/0!</v>
      </c>
      <c r="F6" s="38" t="e">
        <f ca="1">(COUNTIF(Sheet5!$J$1:$AS$150,'Joint Exposures'!$C6&amp;'Joint Exposures'!F$4)+COUNTIF(Sheet5!$J$1:$AS$150,'Joint Exposures'!F$4&amp;'Joint Exposures'!$C6))/$A$2</f>
        <v>#DIV/0!</v>
      </c>
      <c r="G6" s="38" t="e">
        <f ca="1">(COUNTIF(Sheet5!$J$1:$AS$150,'Joint Exposures'!$C6&amp;'Joint Exposures'!G$4)+COUNTIF(Sheet5!$J$1:$AS$150,'Joint Exposures'!G$4&amp;'Joint Exposures'!$C6))/$A$2</f>
        <v>#DIV/0!</v>
      </c>
      <c r="H6" s="38" t="e">
        <f ca="1">(COUNTIF(Sheet5!$J$1:$AS$150,'Joint Exposures'!$C6&amp;'Joint Exposures'!H$4)+COUNTIF(Sheet5!$J$1:$AS$150,'Joint Exposures'!H$4&amp;'Joint Exposures'!$C6))/$A$2</f>
        <v>#DIV/0!</v>
      </c>
      <c r="I6" s="38" t="e">
        <f ca="1">(COUNTIF(Sheet5!$J$1:$AS$150,'Joint Exposures'!$C6&amp;'Joint Exposures'!I$4)+COUNTIF(Sheet5!$J$1:$AS$150,'Joint Exposures'!I$4&amp;'Joint Exposures'!$C6))/$A$2</f>
        <v>#DIV/0!</v>
      </c>
      <c r="J6" s="38" t="e">
        <f ca="1">(COUNTIF(Sheet5!$J$1:$AS$150,'Joint Exposures'!$C6&amp;'Joint Exposures'!J$4)+COUNTIF(Sheet5!$J$1:$AS$150,'Joint Exposures'!J$4&amp;'Joint Exposures'!$C6))/$A$2</f>
        <v>#DIV/0!</v>
      </c>
      <c r="K6" s="38" t="e">
        <f ca="1">(COUNTIF(Sheet5!$J$1:$AS$150,'Joint Exposures'!$C6&amp;'Joint Exposures'!K$4)+COUNTIF(Sheet5!$J$1:$AS$150,'Joint Exposures'!K$4&amp;'Joint Exposures'!$C6))/$A$2</f>
        <v>#DIV/0!</v>
      </c>
      <c r="L6" s="38" t="e">
        <f ca="1">(COUNTIF(Sheet5!$J$1:$AS$150,'Joint Exposures'!$C6&amp;'Joint Exposures'!L$4)+COUNTIF(Sheet5!$J$1:$AS$150,'Joint Exposures'!L$4&amp;'Joint Exposures'!$C6))/$A$2</f>
        <v>#DIV/0!</v>
      </c>
      <c r="M6" s="38" t="e">
        <f ca="1">(COUNTIF(Sheet5!$J$1:$AS$150,'Joint Exposures'!$C6&amp;'Joint Exposures'!M$4)+COUNTIF(Sheet5!$J$1:$AS$150,'Joint Exposures'!M$4&amp;'Joint Exposures'!$C6))/$A$2</f>
        <v>#DIV/0!</v>
      </c>
      <c r="N6" s="38" t="e">
        <f ca="1">(COUNTIF(Sheet5!$J$1:$AS$150,'Joint Exposures'!$C6&amp;'Joint Exposures'!N$4)+COUNTIF(Sheet5!$J$1:$AS$150,'Joint Exposures'!N$4&amp;'Joint Exposures'!$C6))/$A$2</f>
        <v>#DIV/0!</v>
      </c>
      <c r="O6" s="38" t="e">
        <f ca="1">(COUNTIF(Sheet5!$J$1:$AS$150,'Joint Exposures'!$C6&amp;'Joint Exposures'!O$4)+COUNTIF(Sheet5!$J$1:$AS$150,'Joint Exposures'!O$4&amp;'Joint Exposures'!$C6))/$A$2</f>
        <v>#DIV/0!</v>
      </c>
      <c r="P6" s="38" t="e">
        <f ca="1">(COUNTIF(Sheet5!$J$1:$AS$150,'Joint Exposures'!$C6&amp;'Joint Exposures'!P$4)+COUNTIF(Sheet5!$J$1:$AS$150,'Joint Exposures'!P$4&amp;'Joint Exposures'!$C6))/$A$2</f>
        <v>#DIV/0!</v>
      </c>
      <c r="Q6" s="38" t="e">
        <f ca="1">(COUNTIF(Sheet5!$J$1:$AS$150,'Joint Exposures'!$C6&amp;'Joint Exposures'!Q$4)+COUNTIF(Sheet5!$J$1:$AS$150,'Joint Exposures'!Q$4&amp;'Joint Exposures'!$C6))/$A$2</f>
        <v>#DIV/0!</v>
      </c>
      <c r="R6" s="38" t="e">
        <f ca="1">(COUNTIF(Sheet5!$J$1:$AS$150,'Joint Exposures'!$C6&amp;'Joint Exposures'!R$4)+COUNTIF(Sheet5!$J$1:$AS$150,'Joint Exposures'!R$4&amp;'Joint Exposures'!$C6))/$A$2</f>
        <v>#DIV/0!</v>
      </c>
      <c r="S6" s="38" t="e">
        <f ca="1">(COUNTIF(Sheet5!$J$1:$AS$150,'Joint Exposures'!$C6&amp;'Joint Exposures'!S$4)+COUNTIF(Sheet5!$J$1:$AS$150,'Joint Exposures'!S$4&amp;'Joint Exposures'!$C6))/$A$2</f>
        <v>#DIV/0!</v>
      </c>
      <c r="T6" s="38" t="e">
        <f ca="1">(COUNTIF(Sheet5!$J$1:$AS$150,'Joint Exposures'!$C6&amp;'Joint Exposures'!T$4)+COUNTIF(Sheet5!$J$1:$AS$150,'Joint Exposures'!T$4&amp;'Joint Exposures'!$C6))/$A$2</f>
        <v>#DIV/0!</v>
      </c>
      <c r="U6" s="38" t="e">
        <f ca="1">(COUNTIF(Sheet5!$J$1:$AS$150,'Joint Exposures'!$C6&amp;'Joint Exposures'!U$4)+COUNTIF(Sheet5!$J$1:$AS$150,'Joint Exposures'!U$4&amp;'Joint Exposures'!$C6))/$A$2</f>
        <v>#DIV/0!</v>
      </c>
      <c r="V6" s="38" t="e">
        <f ca="1">(COUNTIF(Sheet5!$J$1:$AS$150,'Joint Exposures'!$C6&amp;'Joint Exposures'!V$4)+COUNTIF(Sheet5!$J$1:$AS$150,'Joint Exposures'!V$4&amp;'Joint Exposures'!$C6))/$A$2</f>
        <v>#DIV/0!</v>
      </c>
      <c r="W6" s="38" t="e">
        <f ca="1">(COUNTIF(Sheet5!$J$1:$AS$150,'Joint Exposures'!$C6&amp;'Joint Exposures'!W$4)+COUNTIF(Sheet5!$J$1:$AS$150,'Joint Exposures'!W$4&amp;'Joint Exposures'!$C6))/$A$2</f>
        <v>#DIV/0!</v>
      </c>
      <c r="X6" s="38" t="e">
        <f ca="1">(COUNTIF(Sheet5!$J$1:$AS$150,'Joint Exposures'!$C6&amp;'Joint Exposures'!X$4)+COUNTIF(Sheet5!$J$1:$AS$150,'Joint Exposures'!X$4&amp;'Joint Exposures'!$C6))/$A$2</f>
        <v>#DIV/0!</v>
      </c>
      <c r="Y6" s="38" t="e">
        <f ca="1">(COUNTIF(Sheet5!$J$1:$AS$150,'Joint Exposures'!$C6&amp;'Joint Exposures'!Y$4)+COUNTIF(Sheet5!$J$1:$AS$150,'Joint Exposures'!Y$4&amp;'Joint Exposures'!$C6))/$A$2</f>
        <v>#DIV/0!</v>
      </c>
      <c r="Z6" s="38" t="e">
        <f ca="1">(COUNTIF(Sheet5!$J$1:$AS$150,'Joint Exposures'!$C6&amp;'Joint Exposures'!Z$4)+COUNTIF(Sheet5!$J$1:$AS$150,'Joint Exposures'!Z$4&amp;'Joint Exposures'!$C6))/$A$2</f>
        <v>#DIV/0!</v>
      </c>
      <c r="AA6" s="38" t="e">
        <f ca="1">(COUNTIF(Sheet5!$J$1:$AS$150,'Joint Exposures'!$C6&amp;'Joint Exposures'!AA$4)+COUNTIF(Sheet5!$J$1:$AS$150,'Joint Exposures'!AA$4&amp;'Joint Exposures'!$C6))/$A$2</f>
        <v>#DIV/0!</v>
      </c>
      <c r="AB6" s="38" t="e">
        <f ca="1">(COUNTIF(Sheet5!$J$1:$AS$150,'Joint Exposures'!$C6&amp;'Joint Exposures'!AB$4)+COUNTIF(Sheet5!$J$1:$AS$150,'Joint Exposures'!AB$4&amp;'Joint Exposures'!$C6))/$A$2</f>
        <v>#DIV/0!</v>
      </c>
      <c r="AC6" s="38" t="e">
        <f ca="1">(COUNTIF(Sheet5!$J$1:$AS$150,'Joint Exposures'!$C6&amp;'Joint Exposures'!AC$4)+COUNTIF(Sheet5!$J$1:$AS$150,'Joint Exposures'!AC$4&amp;'Joint Exposures'!$C6))/$A$2</f>
        <v>#DIV/0!</v>
      </c>
      <c r="AD6" s="38" t="e">
        <f ca="1">(COUNTIF(Sheet5!$J$1:$AS$150,'Joint Exposures'!$C6&amp;'Joint Exposures'!AD$4)+COUNTIF(Sheet5!$J$1:$AS$150,'Joint Exposures'!AD$4&amp;'Joint Exposures'!$C6))/$A$2</f>
        <v>#DIV/0!</v>
      </c>
      <c r="AE6" s="38" t="e">
        <f ca="1">(COUNTIF(Sheet5!$J$1:$AS$150,'Joint Exposures'!$C6&amp;'Joint Exposures'!AE$4)+COUNTIF(Sheet5!$J$1:$AS$150,'Joint Exposures'!AE$4&amp;'Joint Exposures'!$C6))/$A$2</f>
        <v>#DIV/0!</v>
      </c>
      <c r="AF6" s="38" t="e">
        <f ca="1">(COUNTIF(Sheet5!$J$1:$AS$150,'Joint Exposures'!$C6&amp;'Joint Exposures'!AF$4)+COUNTIF(Sheet5!$J$1:$AS$150,'Joint Exposures'!AF$4&amp;'Joint Exposures'!$C6))/$A$2</f>
        <v>#DIV/0!</v>
      </c>
      <c r="AG6" s="38" t="e">
        <f ca="1">(COUNTIF(Sheet5!$J$1:$AS$150,'Joint Exposures'!$C6&amp;'Joint Exposures'!AG$4)+COUNTIF(Sheet5!$J$1:$AS$150,'Joint Exposures'!AG$4&amp;'Joint Exposures'!$C6))/$A$2</f>
        <v>#DIV/0!</v>
      </c>
      <c r="AH6" s="38" t="e">
        <f ca="1">(COUNTIF(Sheet5!$J$1:$AS$150,'Joint Exposures'!$C6&amp;'Joint Exposures'!AH$4)+COUNTIF(Sheet5!$J$1:$AS$150,'Joint Exposures'!AH$4&amp;'Joint Exposures'!$C6))/$A$2</f>
        <v>#DIV/0!</v>
      </c>
      <c r="AI6" s="38" t="e">
        <f ca="1">(COUNTIF(Sheet5!$J$1:$AS$150,'Joint Exposures'!$C6&amp;'Joint Exposures'!AI$4)+COUNTIF(Sheet5!$J$1:$AS$150,'Joint Exposures'!AI$4&amp;'Joint Exposures'!$C6))/$A$2</f>
        <v>#DIV/0!</v>
      </c>
      <c r="AJ6" s="38" t="e">
        <f ca="1">(COUNTIF(Sheet5!$J$1:$AS$150,'Joint Exposures'!$C6&amp;'Joint Exposures'!AJ$4)+COUNTIF(Sheet5!$J$1:$AS$150,'Joint Exposures'!AJ$4&amp;'Joint Exposures'!$C6))/$A$2</f>
        <v>#DIV/0!</v>
      </c>
      <c r="AK6" s="38" t="e">
        <f ca="1">(COUNTIF(Sheet5!$J$1:$AS$150,'Joint Exposures'!$C6&amp;'Joint Exposures'!AK$4)+COUNTIF(Sheet5!$J$1:$AS$150,'Joint Exposures'!AK$4&amp;'Joint Exposures'!$C6))/$A$2</f>
        <v>#DIV/0!</v>
      </c>
      <c r="AL6" s="38" t="e">
        <f ca="1">(COUNTIF(Sheet5!$J$1:$AS$150,'Joint Exposures'!$C6&amp;'Joint Exposures'!AL$4)+COUNTIF(Sheet5!$J$1:$AS$150,'Joint Exposures'!AL$4&amp;'Joint Exposures'!$C6))/$A$2</f>
        <v>#DIV/0!</v>
      </c>
      <c r="AM6" s="38" t="e">
        <f ca="1">(COUNTIF(Sheet5!$J$1:$AS$150,'Joint Exposures'!$C6&amp;'Joint Exposures'!AM$4)+COUNTIF(Sheet5!$J$1:$AS$150,'Joint Exposures'!AM$4&amp;'Joint Exposures'!$C6))/$A$2</f>
        <v>#DIV/0!</v>
      </c>
      <c r="AN6" s="38" t="e">
        <f ca="1">(COUNTIF(Sheet5!$J$1:$AS$150,'Joint Exposures'!$C6&amp;'Joint Exposures'!AN$4)+COUNTIF(Sheet5!$J$1:$AS$150,'Joint Exposures'!AN$4&amp;'Joint Exposures'!$C6))/$A$2</f>
        <v>#DIV/0!</v>
      </c>
      <c r="AO6" s="38" t="e">
        <f ca="1">(COUNTIF(Sheet5!$J$1:$AS$150,'Joint Exposures'!$C6&amp;'Joint Exposures'!AO$4)+COUNTIF(Sheet5!$J$1:$AS$150,'Joint Exposures'!AO$4&amp;'Joint Exposures'!$C6))/$A$2</f>
        <v>#DIV/0!</v>
      </c>
      <c r="AP6" s="38" t="e">
        <f ca="1">(COUNTIF(Sheet5!$J$1:$AS$150,'Joint Exposures'!$C6&amp;'Joint Exposures'!AP$4)+COUNTIF(Sheet5!$J$1:$AS$150,'Joint Exposures'!AP$4&amp;'Joint Exposures'!$C6))/$A$2</f>
        <v>#DIV/0!</v>
      </c>
      <c r="AQ6" s="38" t="e">
        <f ca="1">(COUNTIF(Sheet5!$J$1:$AS$150,'Joint Exposures'!$C6&amp;'Joint Exposures'!AQ$4)+COUNTIF(Sheet5!$J$1:$AS$150,'Joint Exposures'!AQ$4&amp;'Joint Exposures'!$C6))/$A$2</f>
        <v>#DIV/0!</v>
      </c>
      <c r="AR6" s="38" t="e">
        <f ca="1">(COUNTIF(Sheet5!$J$1:$AS$150,'Joint Exposures'!$C6&amp;'Joint Exposures'!AR$4)+COUNTIF(Sheet5!$J$1:$AS$150,'Joint Exposures'!AR$4&amp;'Joint Exposures'!$C6))/$A$2</f>
        <v>#DIV/0!</v>
      </c>
      <c r="AS6" s="38" t="e">
        <f ca="1">(COUNTIF(Sheet5!$J$1:$AS$150,'Joint Exposures'!$C6&amp;'Joint Exposures'!AS$4)+COUNTIF(Sheet5!$J$1:$AS$150,'Joint Exposures'!AS$4&amp;'Joint Exposures'!$C6))/$A$2</f>
        <v>#DIV/0!</v>
      </c>
      <c r="AT6" s="38" t="e">
        <f ca="1">(COUNTIF(Sheet5!$J$1:$AS$150,'Joint Exposures'!$C6&amp;'Joint Exposures'!AT$4)+COUNTIF(Sheet5!$J$1:$AS$150,'Joint Exposures'!AT$4&amp;'Joint Exposures'!$C6))/$A$2</f>
        <v>#DIV/0!</v>
      </c>
      <c r="AU6" s="38" t="e">
        <f ca="1">(COUNTIF(Sheet5!$J$1:$AS$150,'Joint Exposures'!$C6&amp;'Joint Exposures'!AU$4)+COUNTIF(Sheet5!$J$1:$AS$150,'Joint Exposures'!AU$4&amp;'Joint Exposures'!$C6))/$A$2</f>
        <v>#DIV/0!</v>
      </c>
      <c r="AV6" s="38" t="e">
        <f ca="1">(COUNTIF(Sheet5!$J$1:$AS$150,'Joint Exposures'!$C6&amp;'Joint Exposures'!AV$4)+COUNTIF(Sheet5!$J$1:$AS$150,'Joint Exposures'!AV$4&amp;'Joint Exposures'!$C6))/$A$2</f>
        <v>#DIV/0!</v>
      </c>
      <c r="AW6" s="38" t="e">
        <f ca="1">(COUNTIF(Sheet5!$J$1:$AS$150,'Joint Exposures'!$C6&amp;'Joint Exposures'!AW$4)+COUNTIF(Sheet5!$J$1:$AS$150,'Joint Exposures'!AW$4&amp;'Joint Exposures'!$C6))/$A$2</f>
        <v>#DIV/0!</v>
      </c>
      <c r="AX6" s="38" t="e">
        <f ca="1">(COUNTIF(Sheet5!$J$1:$AS$150,'Joint Exposures'!$C6&amp;'Joint Exposures'!AX$4)+COUNTIF(Sheet5!$J$1:$AS$150,'Joint Exposures'!AX$4&amp;'Joint Exposures'!$C6))/$A$2</f>
        <v>#DIV/0!</v>
      </c>
      <c r="AY6" s="38" t="e">
        <f ca="1">(COUNTIF(Sheet5!$J$1:$AS$150,'Joint Exposures'!$C6&amp;'Joint Exposures'!AY$4)+COUNTIF(Sheet5!$J$1:$AS$150,'Joint Exposures'!AY$4&amp;'Joint Exposures'!$C6))/$A$2</f>
        <v>#DIV/0!</v>
      </c>
      <c r="AZ6" s="38" t="e">
        <f ca="1">(COUNTIF(Sheet5!$J$1:$AS$150,'Joint Exposures'!$C6&amp;'Joint Exposures'!AZ$4)+COUNTIF(Sheet5!$J$1:$AS$150,'Joint Exposures'!AZ$4&amp;'Joint Exposures'!$C6))/$A$2</f>
        <v>#DIV/0!</v>
      </c>
      <c r="BA6" s="38" t="e">
        <f ca="1">(COUNTIF(Sheet5!$J$1:$AS$150,'Joint Exposures'!$C6&amp;'Joint Exposures'!BA$4)+COUNTIF(Sheet5!$J$1:$AS$150,'Joint Exposures'!BA$4&amp;'Joint Exposures'!$C6))/$A$2</f>
        <v>#DIV/0!</v>
      </c>
      <c r="BB6" s="38" t="e">
        <f ca="1">(COUNTIF(Sheet5!$J$1:$AS$150,'Joint Exposures'!$C6&amp;'Joint Exposures'!BB$4)+COUNTIF(Sheet5!$J$1:$AS$150,'Joint Exposures'!BB$4&amp;'Joint Exposures'!$C6))/$A$2</f>
        <v>#DIV/0!</v>
      </c>
      <c r="BC6" s="38" t="e">
        <f ca="1">(COUNTIF(Sheet5!$J$1:$AS$150,'Joint Exposures'!$C6&amp;'Joint Exposures'!BC$4)+COUNTIF(Sheet5!$J$1:$AS$150,'Joint Exposures'!BC$4&amp;'Joint Exposures'!$C6))/$A$2</f>
        <v>#DIV/0!</v>
      </c>
      <c r="BD6" s="38" t="e">
        <f ca="1">(COUNTIF(Sheet5!$J$1:$AS$150,'Joint Exposures'!$C6&amp;'Joint Exposures'!BD$4)+COUNTIF(Sheet5!$J$1:$AS$150,'Joint Exposures'!BD$4&amp;'Joint Exposures'!$C6))/$A$2</f>
        <v>#DIV/0!</v>
      </c>
      <c r="BE6" s="38" t="e">
        <f ca="1">(COUNTIF(Sheet5!$J$1:$AS$150,'Joint Exposures'!$C6&amp;'Joint Exposures'!BE$4)+COUNTIF(Sheet5!$J$1:$AS$150,'Joint Exposures'!BE$4&amp;'Joint Exposures'!$C6))/$A$2</f>
        <v>#DIV/0!</v>
      </c>
    </row>
    <row customHeight="1" ht="24.95" r="7" spans="1:62" x14ac:dyDescent="0.25">
      <c r="A7" s="39" t="e">
        <f>COUNTIF(Sheet3!$A$2:$I$151,'Joint Exposures'!$C7)/$A$2</f>
        <v>#DIV/0!</v>
      </c>
      <c r="B7" s="39" t="e">
        <f ca="1" si="2" t="shared"/>
        <v>#DIV/0!</v>
      </c>
      <c r="C7" s="41" t="str">
        <f>Sheet2!H4</f>
        <v>Joel Embiid</v>
      </c>
      <c r="D7" s="38" t="e">
        <f ca="1">(COUNTIF(Sheet5!$J$1:$AS$150,'Joint Exposures'!$C7&amp;'Joint Exposures'!D$4)+COUNTIF(Sheet5!$J$1:$AS$150,'Joint Exposures'!D$4&amp;'Joint Exposures'!$C7))/$A$2</f>
        <v>#DIV/0!</v>
      </c>
      <c r="E7" s="38" t="e">
        <f ca="1">(COUNTIF(Sheet5!$J$1:$AS$150,'Joint Exposures'!$C7&amp;'Joint Exposures'!E$4)+COUNTIF(Sheet5!$J$1:$AS$150,'Joint Exposures'!E$4&amp;'Joint Exposures'!$C7))/$A$2</f>
        <v>#DIV/0!</v>
      </c>
      <c r="F7" s="38" t="e">
        <f ca="1">(COUNTIF(Sheet5!$J$1:$AS$150,'Joint Exposures'!$C7&amp;'Joint Exposures'!F$4)+COUNTIF(Sheet5!$J$1:$AS$150,'Joint Exposures'!F$4&amp;'Joint Exposures'!$C7))/$A$2</f>
        <v>#DIV/0!</v>
      </c>
      <c r="G7" s="38" t="e">
        <f ca="1">(COUNTIF(Sheet5!$J$1:$AS$150,'Joint Exposures'!$C7&amp;'Joint Exposures'!G$4)+COUNTIF(Sheet5!$J$1:$AS$150,'Joint Exposures'!G$4&amp;'Joint Exposures'!$C7))/$A$2</f>
        <v>#DIV/0!</v>
      </c>
      <c r="H7" s="38" t="e">
        <f ca="1">(COUNTIF(Sheet5!$J$1:$AS$150,'Joint Exposures'!$C7&amp;'Joint Exposures'!H$4)+COUNTIF(Sheet5!$J$1:$AS$150,'Joint Exposures'!H$4&amp;'Joint Exposures'!$C7))/$A$2</f>
        <v>#DIV/0!</v>
      </c>
      <c r="I7" s="38" t="e">
        <f ca="1">(COUNTIF(Sheet5!$J$1:$AS$150,'Joint Exposures'!$C7&amp;'Joint Exposures'!I$4)+COUNTIF(Sheet5!$J$1:$AS$150,'Joint Exposures'!I$4&amp;'Joint Exposures'!$C7))/$A$2</f>
        <v>#DIV/0!</v>
      </c>
      <c r="J7" s="38" t="e">
        <f ca="1">(COUNTIF(Sheet5!$J$1:$AS$150,'Joint Exposures'!$C7&amp;'Joint Exposures'!J$4)+COUNTIF(Sheet5!$J$1:$AS$150,'Joint Exposures'!J$4&amp;'Joint Exposures'!$C7))/$A$2</f>
        <v>#DIV/0!</v>
      </c>
      <c r="K7" s="38" t="e">
        <f ca="1">(COUNTIF(Sheet5!$J$1:$AS$150,'Joint Exposures'!$C7&amp;'Joint Exposures'!K$4)+COUNTIF(Sheet5!$J$1:$AS$150,'Joint Exposures'!K$4&amp;'Joint Exposures'!$C7))/$A$2</f>
        <v>#DIV/0!</v>
      </c>
      <c r="L7" s="38" t="e">
        <f ca="1">(COUNTIF(Sheet5!$J$1:$AS$150,'Joint Exposures'!$C7&amp;'Joint Exposures'!L$4)+COUNTIF(Sheet5!$J$1:$AS$150,'Joint Exposures'!L$4&amp;'Joint Exposures'!$C7))/$A$2</f>
        <v>#DIV/0!</v>
      </c>
      <c r="M7" s="38" t="e">
        <f ca="1">(COUNTIF(Sheet5!$J$1:$AS$150,'Joint Exposures'!$C7&amp;'Joint Exposures'!M$4)+COUNTIF(Sheet5!$J$1:$AS$150,'Joint Exposures'!M$4&amp;'Joint Exposures'!$C7))/$A$2</f>
        <v>#DIV/0!</v>
      </c>
      <c r="N7" s="38" t="e">
        <f ca="1">(COUNTIF(Sheet5!$J$1:$AS$150,'Joint Exposures'!$C7&amp;'Joint Exposures'!N$4)+COUNTIF(Sheet5!$J$1:$AS$150,'Joint Exposures'!N$4&amp;'Joint Exposures'!$C7))/$A$2</f>
        <v>#DIV/0!</v>
      </c>
      <c r="O7" s="38" t="e">
        <f ca="1">(COUNTIF(Sheet5!$J$1:$AS$150,'Joint Exposures'!$C7&amp;'Joint Exposures'!O$4)+COUNTIF(Sheet5!$J$1:$AS$150,'Joint Exposures'!O$4&amp;'Joint Exposures'!$C7))/$A$2</f>
        <v>#DIV/0!</v>
      </c>
      <c r="P7" s="38" t="e">
        <f ca="1">(COUNTIF(Sheet5!$J$1:$AS$150,'Joint Exposures'!$C7&amp;'Joint Exposures'!P$4)+COUNTIF(Sheet5!$J$1:$AS$150,'Joint Exposures'!P$4&amp;'Joint Exposures'!$C7))/$A$2</f>
        <v>#DIV/0!</v>
      </c>
      <c r="Q7" s="38" t="e">
        <f ca="1">(COUNTIF(Sheet5!$J$1:$AS$150,'Joint Exposures'!$C7&amp;'Joint Exposures'!Q$4)+COUNTIF(Sheet5!$J$1:$AS$150,'Joint Exposures'!Q$4&amp;'Joint Exposures'!$C7))/$A$2</f>
        <v>#DIV/0!</v>
      </c>
      <c r="R7" s="38" t="e">
        <f ca="1">(COUNTIF(Sheet5!$J$1:$AS$150,'Joint Exposures'!$C7&amp;'Joint Exposures'!R$4)+COUNTIF(Sheet5!$J$1:$AS$150,'Joint Exposures'!R$4&amp;'Joint Exposures'!$C7))/$A$2</f>
        <v>#DIV/0!</v>
      </c>
      <c r="S7" s="38" t="e">
        <f ca="1">(COUNTIF(Sheet5!$J$1:$AS$150,'Joint Exposures'!$C7&amp;'Joint Exposures'!S$4)+COUNTIF(Sheet5!$J$1:$AS$150,'Joint Exposures'!S$4&amp;'Joint Exposures'!$C7))/$A$2</f>
        <v>#DIV/0!</v>
      </c>
      <c r="T7" s="38" t="e">
        <f ca="1">(COUNTIF(Sheet5!$J$1:$AS$150,'Joint Exposures'!$C7&amp;'Joint Exposures'!T$4)+COUNTIF(Sheet5!$J$1:$AS$150,'Joint Exposures'!T$4&amp;'Joint Exposures'!$C7))/$A$2</f>
        <v>#DIV/0!</v>
      </c>
      <c r="U7" s="38" t="e">
        <f ca="1">(COUNTIF(Sheet5!$J$1:$AS$150,'Joint Exposures'!$C7&amp;'Joint Exposures'!U$4)+COUNTIF(Sheet5!$J$1:$AS$150,'Joint Exposures'!U$4&amp;'Joint Exposures'!$C7))/$A$2</f>
        <v>#DIV/0!</v>
      </c>
      <c r="V7" s="38" t="e">
        <f ca="1">(COUNTIF(Sheet5!$J$1:$AS$150,'Joint Exposures'!$C7&amp;'Joint Exposures'!V$4)+COUNTIF(Sheet5!$J$1:$AS$150,'Joint Exposures'!V$4&amp;'Joint Exposures'!$C7))/$A$2</f>
        <v>#DIV/0!</v>
      </c>
      <c r="W7" s="38" t="e">
        <f ca="1">(COUNTIF(Sheet5!$J$1:$AS$150,'Joint Exposures'!$C7&amp;'Joint Exposures'!W$4)+COUNTIF(Sheet5!$J$1:$AS$150,'Joint Exposures'!W$4&amp;'Joint Exposures'!$C7))/$A$2</f>
        <v>#DIV/0!</v>
      </c>
      <c r="X7" s="38" t="e">
        <f ca="1">(COUNTIF(Sheet5!$J$1:$AS$150,'Joint Exposures'!$C7&amp;'Joint Exposures'!X$4)+COUNTIF(Sheet5!$J$1:$AS$150,'Joint Exposures'!X$4&amp;'Joint Exposures'!$C7))/$A$2</f>
        <v>#DIV/0!</v>
      </c>
      <c r="Y7" s="38" t="e">
        <f ca="1">(COUNTIF(Sheet5!$J$1:$AS$150,'Joint Exposures'!$C7&amp;'Joint Exposures'!Y$4)+COUNTIF(Sheet5!$J$1:$AS$150,'Joint Exposures'!Y$4&amp;'Joint Exposures'!$C7))/$A$2</f>
        <v>#DIV/0!</v>
      </c>
      <c r="Z7" s="38" t="e">
        <f ca="1">(COUNTIF(Sheet5!$J$1:$AS$150,'Joint Exposures'!$C7&amp;'Joint Exposures'!Z$4)+COUNTIF(Sheet5!$J$1:$AS$150,'Joint Exposures'!Z$4&amp;'Joint Exposures'!$C7))/$A$2</f>
        <v>#DIV/0!</v>
      </c>
      <c r="AA7" s="38" t="e">
        <f ca="1">(COUNTIF(Sheet5!$J$1:$AS$150,'Joint Exposures'!$C7&amp;'Joint Exposures'!AA$4)+COUNTIF(Sheet5!$J$1:$AS$150,'Joint Exposures'!AA$4&amp;'Joint Exposures'!$C7))/$A$2</f>
        <v>#DIV/0!</v>
      </c>
      <c r="AB7" s="38" t="e">
        <f ca="1">(COUNTIF(Sheet5!$J$1:$AS$150,'Joint Exposures'!$C7&amp;'Joint Exposures'!AB$4)+COUNTIF(Sheet5!$J$1:$AS$150,'Joint Exposures'!AB$4&amp;'Joint Exposures'!$C7))/$A$2</f>
        <v>#DIV/0!</v>
      </c>
      <c r="AC7" s="38" t="e">
        <f ca="1">(COUNTIF(Sheet5!$J$1:$AS$150,'Joint Exposures'!$C7&amp;'Joint Exposures'!AC$4)+COUNTIF(Sheet5!$J$1:$AS$150,'Joint Exposures'!AC$4&amp;'Joint Exposures'!$C7))/$A$2</f>
        <v>#DIV/0!</v>
      </c>
      <c r="AD7" s="38" t="e">
        <f ca="1">(COUNTIF(Sheet5!$J$1:$AS$150,'Joint Exposures'!$C7&amp;'Joint Exposures'!AD$4)+COUNTIF(Sheet5!$J$1:$AS$150,'Joint Exposures'!AD$4&amp;'Joint Exposures'!$C7))/$A$2</f>
        <v>#DIV/0!</v>
      </c>
      <c r="AE7" s="38" t="e">
        <f ca="1">(COUNTIF(Sheet5!$J$1:$AS$150,'Joint Exposures'!$C7&amp;'Joint Exposures'!AE$4)+COUNTIF(Sheet5!$J$1:$AS$150,'Joint Exposures'!AE$4&amp;'Joint Exposures'!$C7))/$A$2</f>
        <v>#DIV/0!</v>
      </c>
      <c r="AF7" s="38" t="e">
        <f ca="1">(COUNTIF(Sheet5!$J$1:$AS$150,'Joint Exposures'!$C7&amp;'Joint Exposures'!AF$4)+COUNTIF(Sheet5!$J$1:$AS$150,'Joint Exposures'!AF$4&amp;'Joint Exposures'!$C7))/$A$2</f>
        <v>#DIV/0!</v>
      </c>
      <c r="AG7" s="38" t="e">
        <f ca="1">(COUNTIF(Sheet5!$J$1:$AS$150,'Joint Exposures'!$C7&amp;'Joint Exposures'!AG$4)+COUNTIF(Sheet5!$J$1:$AS$150,'Joint Exposures'!AG$4&amp;'Joint Exposures'!$C7))/$A$2</f>
        <v>#DIV/0!</v>
      </c>
      <c r="AH7" s="38" t="e">
        <f ca="1">(COUNTIF(Sheet5!$J$1:$AS$150,'Joint Exposures'!$C7&amp;'Joint Exposures'!AH$4)+COUNTIF(Sheet5!$J$1:$AS$150,'Joint Exposures'!AH$4&amp;'Joint Exposures'!$C7))/$A$2</f>
        <v>#DIV/0!</v>
      </c>
      <c r="AI7" s="38" t="e">
        <f ca="1">(COUNTIF(Sheet5!$J$1:$AS$150,'Joint Exposures'!$C7&amp;'Joint Exposures'!AI$4)+COUNTIF(Sheet5!$J$1:$AS$150,'Joint Exposures'!AI$4&amp;'Joint Exposures'!$C7))/$A$2</f>
        <v>#DIV/0!</v>
      </c>
      <c r="AJ7" s="38" t="e">
        <f ca="1">(COUNTIF(Sheet5!$J$1:$AS$150,'Joint Exposures'!$C7&amp;'Joint Exposures'!AJ$4)+COUNTIF(Sheet5!$J$1:$AS$150,'Joint Exposures'!AJ$4&amp;'Joint Exposures'!$C7))/$A$2</f>
        <v>#DIV/0!</v>
      </c>
      <c r="AK7" s="38" t="e">
        <f ca="1">(COUNTIF(Sheet5!$J$1:$AS$150,'Joint Exposures'!$C7&amp;'Joint Exposures'!AK$4)+COUNTIF(Sheet5!$J$1:$AS$150,'Joint Exposures'!AK$4&amp;'Joint Exposures'!$C7))/$A$2</f>
        <v>#DIV/0!</v>
      </c>
      <c r="AL7" s="38" t="e">
        <f ca="1">(COUNTIF(Sheet5!$J$1:$AS$150,'Joint Exposures'!$C7&amp;'Joint Exposures'!AL$4)+COUNTIF(Sheet5!$J$1:$AS$150,'Joint Exposures'!AL$4&amp;'Joint Exposures'!$C7))/$A$2</f>
        <v>#DIV/0!</v>
      </c>
      <c r="AM7" s="38" t="e">
        <f ca="1">(COUNTIF(Sheet5!$J$1:$AS$150,'Joint Exposures'!$C7&amp;'Joint Exposures'!AM$4)+COUNTIF(Sheet5!$J$1:$AS$150,'Joint Exposures'!AM$4&amp;'Joint Exposures'!$C7))/$A$2</f>
        <v>#DIV/0!</v>
      </c>
      <c r="AN7" s="38" t="e">
        <f ca="1">(COUNTIF(Sheet5!$J$1:$AS$150,'Joint Exposures'!$C7&amp;'Joint Exposures'!AN$4)+COUNTIF(Sheet5!$J$1:$AS$150,'Joint Exposures'!AN$4&amp;'Joint Exposures'!$C7))/$A$2</f>
        <v>#DIV/0!</v>
      </c>
      <c r="AO7" s="38" t="e">
        <f ca="1">(COUNTIF(Sheet5!$J$1:$AS$150,'Joint Exposures'!$C7&amp;'Joint Exposures'!AO$4)+COUNTIF(Sheet5!$J$1:$AS$150,'Joint Exposures'!AO$4&amp;'Joint Exposures'!$C7))/$A$2</f>
        <v>#DIV/0!</v>
      </c>
      <c r="AP7" s="38" t="e">
        <f ca="1">(COUNTIF(Sheet5!$J$1:$AS$150,'Joint Exposures'!$C7&amp;'Joint Exposures'!AP$4)+COUNTIF(Sheet5!$J$1:$AS$150,'Joint Exposures'!AP$4&amp;'Joint Exposures'!$C7))/$A$2</f>
        <v>#DIV/0!</v>
      </c>
      <c r="AQ7" s="38" t="e">
        <f ca="1">(COUNTIF(Sheet5!$J$1:$AS$150,'Joint Exposures'!$C7&amp;'Joint Exposures'!AQ$4)+COUNTIF(Sheet5!$J$1:$AS$150,'Joint Exposures'!AQ$4&amp;'Joint Exposures'!$C7))/$A$2</f>
        <v>#DIV/0!</v>
      </c>
      <c r="AR7" s="38" t="e">
        <f ca="1">(COUNTIF(Sheet5!$J$1:$AS$150,'Joint Exposures'!$C7&amp;'Joint Exposures'!AR$4)+COUNTIF(Sheet5!$J$1:$AS$150,'Joint Exposures'!AR$4&amp;'Joint Exposures'!$C7))/$A$2</f>
        <v>#DIV/0!</v>
      </c>
      <c r="AS7" s="38" t="e">
        <f ca="1">(COUNTIF(Sheet5!$J$1:$AS$150,'Joint Exposures'!$C7&amp;'Joint Exposures'!AS$4)+COUNTIF(Sheet5!$J$1:$AS$150,'Joint Exposures'!AS$4&amp;'Joint Exposures'!$C7))/$A$2</f>
        <v>#DIV/0!</v>
      </c>
      <c r="AT7" s="38" t="e">
        <f ca="1">(COUNTIF(Sheet5!$J$1:$AS$150,'Joint Exposures'!$C7&amp;'Joint Exposures'!AT$4)+COUNTIF(Sheet5!$J$1:$AS$150,'Joint Exposures'!AT$4&amp;'Joint Exposures'!$C7))/$A$2</f>
        <v>#DIV/0!</v>
      </c>
      <c r="AU7" s="38" t="e">
        <f ca="1">(COUNTIF(Sheet5!$J$1:$AS$150,'Joint Exposures'!$C7&amp;'Joint Exposures'!AU$4)+COUNTIF(Sheet5!$J$1:$AS$150,'Joint Exposures'!AU$4&amp;'Joint Exposures'!$C7))/$A$2</f>
        <v>#DIV/0!</v>
      </c>
      <c r="AV7" s="38" t="e">
        <f ca="1">(COUNTIF(Sheet5!$J$1:$AS$150,'Joint Exposures'!$C7&amp;'Joint Exposures'!AV$4)+COUNTIF(Sheet5!$J$1:$AS$150,'Joint Exposures'!AV$4&amp;'Joint Exposures'!$C7))/$A$2</f>
        <v>#DIV/0!</v>
      </c>
      <c r="AW7" s="38" t="e">
        <f ca="1">(COUNTIF(Sheet5!$J$1:$AS$150,'Joint Exposures'!$C7&amp;'Joint Exposures'!AW$4)+COUNTIF(Sheet5!$J$1:$AS$150,'Joint Exposures'!AW$4&amp;'Joint Exposures'!$C7))/$A$2</f>
        <v>#DIV/0!</v>
      </c>
      <c r="AX7" s="38" t="e">
        <f ca="1">(COUNTIF(Sheet5!$J$1:$AS$150,'Joint Exposures'!$C7&amp;'Joint Exposures'!AX$4)+COUNTIF(Sheet5!$J$1:$AS$150,'Joint Exposures'!AX$4&amp;'Joint Exposures'!$C7))/$A$2</f>
        <v>#DIV/0!</v>
      </c>
      <c r="AY7" s="38" t="e">
        <f ca="1">(COUNTIF(Sheet5!$J$1:$AS$150,'Joint Exposures'!$C7&amp;'Joint Exposures'!AY$4)+COUNTIF(Sheet5!$J$1:$AS$150,'Joint Exposures'!AY$4&amp;'Joint Exposures'!$C7))/$A$2</f>
        <v>#DIV/0!</v>
      </c>
      <c r="AZ7" s="38" t="e">
        <f ca="1">(COUNTIF(Sheet5!$J$1:$AS$150,'Joint Exposures'!$C7&amp;'Joint Exposures'!AZ$4)+COUNTIF(Sheet5!$J$1:$AS$150,'Joint Exposures'!AZ$4&amp;'Joint Exposures'!$C7))/$A$2</f>
        <v>#DIV/0!</v>
      </c>
      <c r="BA7" s="38" t="e">
        <f ca="1">(COUNTIF(Sheet5!$J$1:$AS$150,'Joint Exposures'!$C7&amp;'Joint Exposures'!BA$4)+COUNTIF(Sheet5!$J$1:$AS$150,'Joint Exposures'!BA$4&amp;'Joint Exposures'!$C7))/$A$2</f>
        <v>#DIV/0!</v>
      </c>
      <c r="BB7" s="38" t="e">
        <f ca="1">(COUNTIF(Sheet5!$J$1:$AS$150,'Joint Exposures'!$C7&amp;'Joint Exposures'!BB$4)+COUNTIF(Sheet5!$J$1:$AS$150,'Joint Exposures'!BB$4&amp;'Joint Exposures'!$C7))/$A$2</f>
        <v>#DIV/0!</v>
      </c>
      <c r="BC7" s="38" t="e">
        <f ca="1">(COUNTIF(Sheet5!$J$1:$AS$150,'Joint Exposures'!$C7&amp;'Joint Exposures'!BC$4)+COUNTIF(Sheet5!$J$1:$AS$150,'Joint Exposures'!BC$4&amp;'Joint Exposures'!$C7))/$A$2</f>
        <v>#DIV/0!</v>
      </c>
      <c r="BD7" s="38" t="e">
        <f ca="1">(COUNTIF(Sheet5!$J$1:$AS$150,'Joint Exposures'!$C7&amp;'Joint Exposures'!BD$4)+COUNTIF(Sheet5!$J$1:$AS$150,'Joint Exposures'!BD$4&amp;'Joint Exposures'!$C7))/$A$2</f>
        <v>#DIV/0!</v>
      </c>
      <c r="BE7" s="38" t="e">
        <f ca="1">(COUNTIF(Sheet5!$J$1:$AS$150,'Joint Exposures'!$C7&amp;'Joint Exposures'!BE$4)+COUNTIF(Sheet5!$J$1:$AS$150,'Joint Exposures'!BE$4&amp;'Joint Exposures'!$C7))/$A$2</f>
        <v>#DIV/0!</v>
      </c>
    </row>
    <row customHeight="1" ht="24.95" r="8" spans="1:62" x14ac:dyDescent="0.25">
      <c r="A8" s="39" t="e">
        <f>COUNTIF(Sheet3!$A$2:$I$151,'Joint Exposures'!$C8)/$A$2</f>
        <v>#DIV/0!</v>
      </c>
      <c r="B8" s="39" t="e">
        <f ca="1" si="2" t="shared"/>
        <v>#DIV/0!</v>
      </c>
      <c r="C8" s="41" t="str">
        <f>Sheet2!H5</f>
        <v>Nikola Jokic</v>
      </c>
      <c r="D8" s="38" t="e">
        <f ca="1">(COUNTIF(Sheet5!$J$1:$AS$150,'Joint Exposures'!$C8&amp;'Joint Exposures'!D$4)+COUNTIF(Sheet5!$J$1:$AS$150,'Joint Exposures'!D$4&amp;'Joint Exposures'!$C8))/$A$2</f>
        <v>#DIV/0!</v>
      </c>
      <c r="E8" s="38" t="e">
        <f ca="1">(COUNTIF(Sheet5!$J$1:$AS$150,'Joint Exposures'!$C8&amp;'Joint Exposures'!E$4)+COUNTIF(Sheet5!$J$1:$AS$150,'Joint Exposures'!E$4&amp;'Joint Exposures'!$C8))/$A$2</f>
        <v>#DIV/0!</v>
      </c>
      <c r="F8" s="38" t="e">
        <f ca="1">(COUNTIF(Sheet5!$J$1:$AS$150,'Joint Exposures'!$C8&amp;'Joint Exposures'!F$4)+COUNTIF(Sheet5!$J$1:$AS$150,'Joint Exposures'!F$4&amp;'Joint Exposures'!$C8))/$A$2</f>
        <v>#DIV/0!</v>
      </c>
      <c r="G8" s="38" t="e">
        <f ca="1">(COUNTIF(Sheet5!$J$1:$AS$150,'Joint Exposures'!$C8&amp;'Joint Exposures'!G$4)+COUNTIF(Sheet5!$J$1:$AS$150,'Joint Exposures'!G$4&amp;'Joint Exposures'!$C8))/$A$2</f>
        <v>#DIV/0!</v>
      </c>
      <c r="H8" s="38" t="e">
        <f ca="1">(COUNTIF(Sheet5!$J$1:$AS$150,'Joint Exposures'!$C8&amp;'Joint Exposures'!H$4)+COUNTIF(Sheet5!$J$1:$AS$150,'Joint Exposures'!H$4&amp;'Joint Exposures'!$C8))/$A$2</f>
        <v>#DIV/0!</v>
      </c>
      <c r="I8" s="38" t="e">
        <f ca="1">(COUNTIF(Sheet5!$J$1:$AS$150,'Joint Exposures'!$C8&amp;'Joint Exposures'!I$4)+COUNTIF(Sheet5!$J$1:$AS$150,'Joint Exposures'!I$4&amp;'Joint Exposures'!$C8))/$A$2</f>
        <v>#DIV/0!</v>
      </c>
      <c r="J8" s="38" t="e">
        <f ca="1">(COUNTIF(Sheet5!$J$1:$AS$150,'Joint Exposures'!$C8&amp;'Joint Exposures'!J$4)+COUNTIF(Sheet5!$J$1:$AS$150,'Joint Exposures'!J$4&amp;'Joint Exposures'!$C8))/$A$2</f>
        <v>#DIV/0!</v>
      </c>
      <c r="K8" s="38" t="e">
        <f ca="1">(COUNTIF(Sheet5!$J$1:$AS$150,'Joint Exposures'!$C8&amp;'Joint Exposures'!K$4)+COUNTIF(Sheet5!$J$1:$AS$150,'Joint Exposures'!K$4&amp;'Joint Exposures'!$C8))/$A$2</f>
        <v>#DIV/0!</v>
      </c>
      <c r="L8" s="38" t="e">
        <f ca="1">(COUNTIF(Sheet5!$J$1:$AS$150,'Joint Exposures'!$C8&amp;'Joint Exposures'!L$4)+COUNTIF(Sheet5!$J$1:$AS$150,'Joint Exposures'!L$4&amp;'Joint Exposures'!$C8))/$A$2</f>
        <v>#DIV/0!</v>
      </c>
      <c r="M8" s="38" t="e">
        <f ca="1">(COUNTIF(Sheet5!$J$1:$AS$150,'Joint Exposures'!$C8&amp;'Joint Exposures'!M$4)+COUNTIF(Sheet5!$J$1:$AS$150,'Joint Exposures'!M$4&amp;'Joint Exposures'!$C8))/$A$2</f>
        <v>#DIV/0!</v>
      </c>
      <c r="N8" s="38" t="e">
        <f ca="1">(COUNTIF(Sheet5!$J$1:$AS$150,'Joint Exposures'!$C8&amp;'Joint Exposures'!N$4)+COUNTIF(Sheet5!$J$1:$AS$150,'Joint Exposures'!N$4&amp;'Joint Exposures'!$C8))/$A$2</f>
        <v>#DIV/0!</v>
      </c>
      <c r="O8" s="38" t="e">
        <f ca="1">(COUNTIF(Sheet5!$J$1:$AS$150,'Joint Exposures'!$C8&amp;'Joint Exposures'!O$4)+COUNTIF(Sheet5!$J$1:$AS$150,'Joint Exposures'!O$4&amp;'Joint Exposures'!$C8))/$A$2</f>
        <v>#DIV/0!</v>
      </c>
      <c r="P8" s="38" t="e">
        <f ca="1">(COUNTIF(Sheet5!$J$1:$AS$150,'Joint Exposures'!$C8&amp;'Joint Exposures'!P$4)+COUNTIF(Sheet5!$J$1:$AS$150,'Joint Exposures'!P$4&amp;'Joint Exposures'!$C8))/$A$2</f>
        <v>#DIV/0!</v>
      </c>
      <c r="Q8" s="38" t="e">
        <f ca="1">(COUNTIF(Sheet5!$J$1:$AS$150,'Joint Exposures'!$C8&amp;'Joint Exposures'!Q$4)+COUNTIF(Sheet5!$J$1:$AS$150,'Joint Exposures'!Q$4&amp;'Joint Exposures'!$C8))/$A$2</f>
        <v>#DIV/0!</v>
      </c>
      <c r="R8" s="38" t="e">
        <f ca="1">(COUNTIF(Sheet5!$J$1:$AS$150,'Joint Exposures'!$C8&amp;'Joint Exposures'!R$4)+COUNTIF(Sheet5!$J$1:$AS$150,'Joint Exposures'!R$4&amp;'Joint Exposures'!$C8))/$A$2</f>
        <v>#DIV/0!</v>
      </c>
      <c r="S8" s="38" t="e">
        <f ca="1">(COUNTIF(Sheet5!$J$1:$AS$150,'Joint Exposures'!$C8&amp;'Joint Exposures'!S$4)+COUNTIF(Sheet5!$J$1:$AS$150,'Joint Exposures'!S$4&amp;'Joint Exposures'!$C8))/$A$2</f>
        <v>#DIV/0!</v>
      </c>
      <c r="T8" s="38" t="e">
        <f ca="1">(COUNTIF(Sheet5!$J$1:$AS$150,'Joint Exposures'!$C8&amp;'Joint Exposures'!T$4)+COUNTIF(Sheet5!$J$1:$AS$150,'Joint Exposures'!T$4&amp;'Joint Exposures'!$C8))/$A$2</f>
        <v>#DIV/0!</v>
      </c>
      <c r="U8" s="38" t="e">
        <f ca="1">(COUNTIF(Sheet5!$J$1:$AS$150,'Joint Exposures'!$C8&amp;'Joint Exposures'!U$4)+COUNTIF(Sheet5!$J$1:$AS$150,'Joint Exposures'!U$4&amp;'Joint Exposures'!$C8))/$A$2</f>
        <v>#DIV/0!</v>
      </c>
      <c r="V8" s="38" t="e">
        <f ca="1">(COUNTIF(Sheet5!$J$1:$AS$150,'Joint Exposures'!$C8&amp;'Joint Exposures'!V$4)+COUNTIF(Sheet5!$J$1:$AS$150,'Joint Exposures'!V$4&amp;'Joint Exposures'!$C8))/$A$2</f>
        <v>#DIV/0!</v>
      </c>
      <c r="W8" s="38" t="e">
        <f ca="1">(COUNTIF(Sheet5!$J$1:$AS$150,'Joint Exposures'!$C8&amp;'Joint Exposures'!W$4)+COUNTIF(Sheet5!$J$1:$AS$150,'Joint Exposures'!W$4&amp;'Joint Exposures'!$C8))/$A$2</f>
        <v>#DIV/0!</v>
      </c>
      <c r="X8" s="38" t="e">
        <f ca="1">(COUNTIF(Sheet5!$J$1:$AS$150,'Joint Exposures'!$C8&amp;'Joint Exposures'!X$4)+COUNTIF(Sheet5!$J$1:$AS$150,'Joint Exposures'!X$4&amp;'Joint Exposures'!$C8))/$A$2</f>
        <v>#DIV/0!</v>
      </c>
      <c r="Y8" s="38" t="e">
        <f ca="1">(COUNTIF(Sheet5!$J$1:$AS$150,'Joint Exposures'!$C8&amp;'Joint Exposures'!Y$4)+COUNTIF(Sheet5!$J$1:$AS$150,'Joint Exposures'!Y$4&amp;'Joint Exposures'!$C8))/$A$2</f>
        <v>#DIV/0!</v>
      </c>
      <c r="Z8" s="38" t="e">
        <f ca="1">(COUNTIF(Sheet5!$J$1:$AS$150,'Joint Exposures'!$C8&amp;'Joint Exposures'!Z$4)+COUNTIF(Sheet5!$J$1:$AS$150,'Joint Exposures'!Z$4&amp;'Joint Exposures'!$C8))/$A$2</f>
        <v>#DIV/0!</v>
      </c>
      <c r="AA8" s="38" t="e">
        <f ca="1">(COUNTIF(Sheet5!$J$1:$AS$150,'Joint Exposures'!$C8&amp;'Joint Exposures'!AA$4)+COUNTIF(Sheet5!$J$1:$AS$150,'Joint Exposures'!AA$4&amp;'Joint Exposures'!$C8))/$A$2</f>
        <v>#DIV/0!</v>
      </c>
      <c r="AB8" s="38" t="e">
        <f ca="1">(COUNTIF(Sheet5!$J$1:$AS$150,'Joint Exposures'!$C8&amp;'Joint Exposures'!AB$4)+COUNTIF(Sheet5!$J$1:$AS$150,'Joint Exposures'!AB$4&amp;'Joint Exposures'!$C8))/$A$2</f>
        <v>#DIV/0!</v>
      </c>
      <c r="AC8" s="38" t="e">
        <f ca="1">(COUNTIF(Sheet5!$J$1:$AS$150,'Joint Exposures'!$C8&amp;'Joint Exposures'!AC$4)+COUNTIF(Sheet5!$J$1:$AS$150,'Joint Exposures'!AC$4&amp;'Joint Exposures'!$C8))/$A$2</f>
        <v>#DIV/0!</v>
      </c>
      <c r="AD8" s="38" t="e">
        <f ca="1">(COUNTIF(Sheet5!$J$1:$AS$150,'Joint Exposures'!$C8&amp;'Joint Exposures'!AD$4)+COUNTIF(Sheet5!$J$1:$AS$150,'Joint Exposures'!AD$4&amp;'Joint Exposures'!$C8))/$A$2</f>
        <v>#DIV/0!</v>
      </c>
      <c r="AE8" s="38" t="e">
        <f ca="1">(COUNTIF(Sheet5!$J$1:$AS$150,'Joint Exposures'!$C8&amp;'Joint Exposures'!AE$4)+COUNTIF(Sheet5!$J$1:$AS$150,'Joint Exposures'!AE$4&amp;'Joint Exposures'!$C8))/$A$2</f>
        <v>#DIV/0!</v>
      </c>
      <c r="AF8" s="38" t="e">
        <f ca="1">(COUNTIF(Sheet5!$J$1:$AS$150,'Joint Exposures'!$C8&amp;'Joint Exposures'!AF$4)+COUNTIF(Sheet5!$J$1:$AS$150,'Joint Exposures'!AF$4&amp;'Joint Exposures'!$C8))/$A$2</f>
        <v>#DIV/0!</v>
      </c>
      <c r="AG8" s="38" t="e">
        <f ca="1">(COUNTIF(Sheet5!$J$1:$AS$150,'Joint Exposures'!$C8&amp;'Joint Exposures'!AG$4)+COUNTIF(Sheet5!$J$1:$AS$150,'Joint Exposures'!AG$4&amp;'Joint Exposures'!$C8))/$A$2</f>
        <v>#DIV/0!</v>
      </c>
      <c r="AH8" s="38" t="e">
        <f ca="1">(COUNTIF(Sheet5!$J$1:$AS$150,'Joint Exposures'!$C8&amp;'Joint Exposures'!AH$4)+COUNTIF(Sheet5!$J$1:$AS$150,'Joint Exposures'!AH$4&amp;'Joint Exposures'!$C8))/$A$2</f>
        <v>#DIV/0!</v>
      </c>
      <c r="AI8" s="38" t="e">
        <f ca="1">(COUNTIF(Sheet5!$J$1:$AS$150,'Joint Exposures'!$C8&amp;'Joint Exposures'!AI$4)+COUNTIF(Sheet5!$J$1:$AS$150,'Joint Exposures'!AI$4&amp;'Joint Exposures'!$C8))/$A$2</f>
        <v>#DIV/0!</v>
      </c>
      <c r="AJ8" s="38" t="e">
        <f ca="1">(COUNTIF(Sheet5!$J$1:$AS$150,'Joint Exposures'!$C8&amp;'Joint Exposures'!AJ$4)+COUNTIF(Sheet5!$J$1:$AS$150,'Joint Exposures'!AJ$4&amp;'Joint Exposures'!$C8))/$A$2</f>
        <v>#DIV/0!</v>
      </c>
      <c r="AK8" s="38" t="e">
        <f ca="1">(COUNTIF(Sheet5!$J$1:$AS$150,'Joint Exposures'!$C8&amp;'Joint Exposures'!AK$4)+COUNTIF(Sheet5!$J$1:$AS$150,'Joint Exposures'!AK$4&amp;'Joint Exposures'!$C8))/$A$2</f>
        <v>#DIV/0!</v>
      </c>
      <c r="AL8" s="38" t="e">
        <f ca="1">(COUNTIF(Sheet5!$J$1:$AS$150,'Joint Exposures'!$C8&amp;'Joint Exposures'!AL$4)+COUNTIF(Sheet5!$J$1:$AS$150,'Joint Exposures'!AL$4&amp;'Joint Exposures'!$C8))/$A$2</f>
        <v>#DIV/0!</v>
      </c>
      <c r="AM8" s="38" t="e">
        <f ca="1">(COUNTIF(Sheet5!$J$1:$AS$150,'Joint Exposures'!$C8&amp;'Joint Exposures'!AM$4)+COUNTIF(Sheet5!$J$1:$AS$150,'Joint Exposures'!AM$4&amp;'Joint Exposures'!$C8))/$A$2</f>
        <v>#DIV/0!</v>
      </c>
      <c r="AN8" s="38" t="e">
        <f ca="1">(COUNTIF(Sheet5!$J$1:$AS$150,'Joint Exposures'!$C8&amp;'Joint Exposures'!AN$4)+COUNTIF(Sheet5!$J$1:$AS$150,'Joint Exposures'!AN$4&amp;'Joint Exposures'!$C8))/$A$2</f>
        <v>#DIV/0!</v>
      </c>
      <c r="AO8" s="38" t="e">
        <f ca="1">(COUNTIF(Sheet5!$J$1:$AS$150,'Joint Exposures'!$C8&amp;'Joint Exposures'!AO$4)+COUNTIF(Sheet5!$J$1:$AS$150,'Joint Exposures'!AO$4&amp;'Joint Exposures'!$C8))/$A$2</f>
        <v>#DIV/0!</v>
      </c>
      <c r="AP8" s="38" t="e">
        <f ca="1">(COUNTIF(Sheet5!$J$1:$AS$150,'Joint Exposures'!$C8&amp;'Joint Exposures'!AP$4)+COUNTIF(Sheet5!$J$1:$AS$150,'Joint Exposures'!AP$4&amp;'Joint Exposures'!$C8))/$A$2</f>
        <v>#DIV/0!</v>
      </c>
      <c r="AQ8" s="38" t="e">
        <f ca="1">(COUNTIF(Sheet5!$J$1:$AS$150,'Joint Exposures'!$C8&amp;'Joint Exposures'!AQ$4)+COUNTIF(Sheet5!$J$1:$AS$150,'Joint Exposures'!AQ$4&amp;'Joint Exposures'!$C8))/$A$2</f>
        <v>#DIV/0!</v>
      </c>
      <c r="AR8" s="38" t="e">
        <f ca="1">(COUNTIF(Sheet5!$J$1:$AS$150,'Joint Exposures'!$C8&amp;'Joint Exposures'!AR$4)+COUNTIF(Sheet5!$J$1:$AS$150,'Joint Exposures'!AR$4&amp;'Joint Exposures'!$C8))/$A$2</f>
        <v>#DIV/0!</v>
      </c>
      <c r="AS8" s="38" t="e">
        <f ca="1">(COUNTIF(Sheet5!$J$1:$AS$150,'Joint Exposures'!$C8&amp;'Joint Exposures'!AS$4)+COUNTIF(Sheet5!$J$1:$AS$150,'Joint Exposures'!AS$4&amp;'Joint Exposures'!$C8))/$A$2</f>
        <v>#DIV/0!</v>
      </c>
      <c r="AT8" s="38" t="e">
        <f ca="1">(COUNTIF(Sheet5!$J$1:$AS$150,'Joint Exposures'!$C8&amp;'Joint Exposures'!AT$4)+COUNTIF(Sheet5!$J$1:$AS$150,'Joint Exposures'!AT$4&amp;'Joint Exposures'!$C8))/$A$2</f>
        <v>#DIV/0!</v>
      </c>
      <c r="AU8" s="38" t="e">
        <f ca="1">(COUNTIF(Sheet5!$J$1:$AS$150,'Joint Exposures'!$C8&amp;'Joint Exposures'!AU$4)+COUNTIF(Sheet5!$J$1:$AS$150,'Joint Exposures'!AU$4&amp;'Joint Exposures'!$C8))/$A$2</f>
        <v>#DIV/0!</v>
      </c>
      <c r="AV8" s="38" t="e">
        <f ca="1">(COUNTIF(Sheet5!$J$1:$AS$150,'Joint Exposures'!$C8&amp;'Joint Exposures'!AV$4)+COUNTIF(Sheet5!$J$1:$AS$150,'Joint Exposures'!AV$4&amp;'Joint Exposures'!$C8))/$A$2</f>
        <v>#DIV/0!</v>
      </c>
      <c r="AW8" s="38" t="e">
        <f ca="1">(COUNTIF(Sheet5!$J$1:$AS$150,'Joint Exposures'!$C8&amp;'Joint Exposures'!AW$4)+COUNTIF(Sheet5!$J$1:$AS$150,'Joint Exposures'!AW$4&amp;'Joint Exposures'!$C8))/$A$2</f>
        <v>#DIV/0!</v>
      </c>
      <c r="AX8" s="38" t="e">
        <f ca="1">(COUNTIF(Sheet5!$J$1:$AS$150,'Joint Exposures'!$C8&amp;'Joint Exposures'!AX$4)+COUNTIF(Sheet5!$J$1:$AS$150,'Joint Exposures'!AX$4&amp;'Joint Exposures'!$C8))/$A$2</f>
        <v>#DIV/0!</v>
      </c>
      <c r="AY8" s="38" t="e">
        <f ca="1">(COUNTIF(Sheet5!$J$1:$AS$150,'Joint Exposures'!$C8&amp;'Joint Exposures'!AY$4)+COUNTIF(Sheet5!$J$1:$AS$150,'Joint Exposures'!AY$4&amp;'Joint Exposures'!$C8))/$A$2</f>
        <v>#DIV/0!</v>
      </c>
      <c r="AZ8" s="38" t="e">
        <f ca="1">(COUNTIF(Sheet5!$J$1:$AS$150,'Joint Exposures'!$C8&amp;'Joint Exposures'!AZ$4)+COUNTIF(Sheet5!$J$1:$AS$150,'Joint Exposures'!AZ$4&amp;'Joint Exposures'!$C8))/$A$2</f>
        <v>#DIV/0!</v>
      </c>
      <c r="BA8" s="38" t="e">
        <f ca="1">(COUNTIF(Sheet5!$J$1:$AS$150,'Joint Exposures'!$C8&amp;'Joint Exposures'!BA$4)+COUNTIF(Sheet5!$J$1:$AS$150,'Joint Exposures'!BA$4&amp;'Joint Exposures'!$C8))/$A$2</f>
        <v>#DIV/0!</v>
      </c>
      <c r="BB8" s="38" t="e">
        <f ca="1">(COUNTIF(Sheet5!$J$1:$AS$150,'Joint Exposures'!$C8&amp;'Joint Exposures'!BB$4)+COUNTIF(Sheet5!$J$1:$AS$150,'Joint Exposures'!BB$4&amp;'Joint Exposures'!$C8))/$A$2</f>
        <v>#DIV/0!</v>
      </c>
      <c r="BC8" s="38" t="e">
        <f ca="1">(COUNTIF(Sheet5!$J$1:$AS$150,'Joint Exposures'!$C8&amp;'Joint Exposures'!BC$4)+COUNTIF(Sheet5!$J$1:$AS$150,'Joint Exposures'!BC$4&amp;'Joint Exposures'!$C8))/$A$2</f>
        <v>#DIV/0!</v>
      </c>
      <c r="BD8" s="38" t="e">
        <f ca="1">(COUNTIF(Sheet5!$J$1:$AS$150,'Joint Exposures'!$C8&amp;'Joint Exposures'!BD$4)+COUNTIF(Sheet5!$J$1:$AS$150,'Joint Exposures'!BD$4&amp;'Joint Exposures'!$C8))/$A$2</f>
        <v>#DIV/0!</v>
      </c>
      <c r="BE8" s="38" t="e">
        <f ca="1">(COUNTIF(Sheet5!$J$1:$AS$150,'Joint Exposures'!$C8&amp;'Joint Exposures'!BE$4)+COUNTIF(Sheet5!$J$1:$AS$150,'Joint Exposures'!BE$4&amp;'Joint Exposures'!$C8))/$A$2</f>
        <v>#DIV/0!</v>
      </c>
    </row>
    <row customHeight="1" ht="24.95" r="9" spans="1:62" x14ac:dyDescent="0.25">
      <c r="A9" s="39" t="e">
        <f>COUNTIF(Sheet3!$A$2:$I$151,'Joint Exposures'!$C9)/$A$2</f>
        <v>#DIV/0!</v>
      </c>
      <c r="B9" s="39" t="e">
        <f ca="1" si="2" t="shared"/>
        <v>#DIV/0!</v>
      </c>
      <c r="C9" s="41" t="str">
        <f>Sheet2!H6</f>
        <v>Ben Simmons</v>
      </c>
      <c r="D9" s="38" t="e">
        <f ca="1">(COUNTIF(Sheet5!$J$1:$AS$150,'Joint Exposures'!$C9&amp;'Joint Exposures'!D$4)+COUNTIF(Sheet5!$J$1:$AS$150,'Joint Exposures'!D$4&amp;'Joint Exposures'!$C9))/$A$2</f>
        <v>#DIV/0!</v>
      </c>
      <c r="E9" s="38" t="e">
        <f ca="1">(COUNTIF(Sheet5!$J$1:$AS$150,'Joint Exposures'!$C9&amp;'Joint Exposures'!E$4)+COUNTIF(Sheet5!$J$1:$AS$150,'Joint Exposures'!E$4&amp;'Joint Exposures'!$C9))/$A$2</f>
        <v>#DIV/0!</v>
      </c>
      <c r="F9" s="38" t="e">
        <f ca="1">(COUNTIF(Sheet5!$J$1:$AS$150,'Joint Exposures'!$C9&amp;'Joint Exposures'!F$4)+COUNTIF(Sheet5!$J$1:$AS$150,'Joint Exposures'!F$4&amp;'Joint Exposures'!$C9))/$A$2</f>
        <v>#DIV/0!</v>
      </c>
      <c r="G9" s="38" t="e">
        <f ca="1">(COUNTIF(Sheet5!$J$1:$AS$150,'Joint Exposures'!$C9&amp;'Joint Exposures'!G$4)+COUNTIF(Sheet5!$J$1:$AS$150,'Joint Exposures'!G$4&amp;'Joint Exposures'!$C9))/$A$2</f>
        <v>#DIV/0!</v>
      </c>
      <c r="H9" s="38" t="e">
        <f ca="1">(COUNTIF(Sheet5!$J$1:$AS$150,'Joint Exposures'!$C9&amp;'Joint Exposures'!H$4)+COUNTIF(Sheet5!$J$1:$AS$150,'Joint Exposures'!H$4&amp;'Joint Exposures'!$C9))/$A$2</f>
        <v>#DIV/0!</v>
      </c>
      <c r="I9" s="38" t="e">
        <f ca="1">(COUNTIF(Sheet5!$J$1:$AS$150,'Joint Exposures'!$C9&amp;'Joint Exposures'!I$4)+COUNTIF(Sheet5!$J$1:$AS$150,'Joint Exposures'!I$4&amp;'Joint Exposures'!$C9))/$A$2</f>
        <v>#DIV/0!</v>
      </c>
      <c r="J9" s="38" t="e">
        <f ca="1">(COUNTIF(Sheet5!$J$1:$AS$150,'Joint Exposures'!$C9&amp;'Joint Exposures'!J$4)+COUNTIF(Sheet5!$J$1:$AS$150,'Joint Exposures'!J$4&amp;'Joint Exposures'!$C9))/$A$2</f>
        <v>#DIV/0!</v>
      </c>
      <c r="K9" s="38" t="e">
        <f ca="1">(COUNTIF(Sheet5!$J$1:$AS$150,'Joint Exposures'!$C9&amp;'Joint Exposures'!K$4)+COUNTIF(Sheet5!$J$1:$AS$150,'Joint Exposures'!K$4&amp;'Joint Exposures'!$C9))/$A$2</f>
        <v>#DIV/0!</v>
      </c>
      <c r="L9" s="38" t="e">
        <f ca="1">(COUNTIF(Sheet5!$J$1:$AS$150,'Joint Exposures'!$C9&amp;'Joint Exposures'!L$4)+COUNTIF(Sheet5!$J$1:$AS$150,'Joint Exposures'!L$4&amp;'Joint Exposures'!$C9))/$A$2</f>
        <v>#DIV/0!</v>
      </c>
      <c r="M9" s="38" t="e">
        <f ca="1">(COUNTIF(Sheet5!$J$1:$AS$150,'Joint Exposures'!$C9&amp;'Joint Exposures'!M$4)+COUNTIF(Sheet5!$J$1:$AS$150,'Joint Exposures'!M$4&amp;'Joint Exposures'!$C9))/$A$2</f>
        <v>#DIV/0!</v>
      </c>
      <c r="N9" s="38" t="e">
        <f ca="1">(COUNTIF(Sheet5!$J$1:$AS$150,'Joint Exposures'!$C9&amp;'Joint Exposures'!N$4)+COUNTIF(Sheet5!$J$1:$AS$150,'Joint Exposures'!N$4&amp;'Joint Exposures'!$C9))/$A$2</f>
        <v>#DIV/0!</v>
      </c>
      <c r="O9" s="38" t="e">
        <f ca="1">(COUNTIF(Sheet5!$J$1:$AS$150,'Joint Exposures'!$C9&amp;'Joint Exposures'!O$4)+COUNTIF(Sheet5!$J$1:$AS$150,'Joint Exposures'!O$4&amp;'Joint Exposures'!$C9))/$A$2</f>
        <v>#DIV/0!</v>
      </c>
      <c r="P9" s="38" t="e">
        <f ca="1">(COUNTIF(Sheet5!$J$1:$AS$150,'Joint Exposures'!$C9&amp;'Joint Exposures'!P$4)+COUNTIF(Sheet5!$J$1:$AS$150,'Joint Exposures'!P$4&amp;'Joint Exposures'!$C9))/$A$2</f>
        <v>#DIV/0!</v>
      </c>
      <c r="Q9" s="38" t="e">
        <f ca="1">(COUNTIF(Sheet5!$J$1:$AS$150,'Joint Exposures'!$C9&amp;'Joint Exposures'!Q$4)+COUNTIF(Sheet5!$J$1:$AS$150,'Joint Exposures'!Q$4&amp;'Joint Exposures'!$C9))/$A$2</f>
        <v>#DIV/0!</v>
      </c>
      <c r="R9" s="38" t="e">
        <f ca="1">(COUNTIF(Sheet5!$J$1:$AS$150,'Joint Exposures'!$C9&amp;'Joint Exposures'!R$4)+COUNTIF(Sheet5!$J$1:$AS$150,'Joint Exposures'!R$4&amp;'Joint Exposures'!$C9))/$A$2</f>
        <v>#DIV/0!</v>
      </c>
      <c r="S9" s="38" t="e">
        <f ca="1">(COUNTIF(Sheet5!$J$1:$AS$150,'Joint Exposures'!$C9&amp;'Joint Exposures'!S$4)+COUNTIF(Sheet5!$J$1:$AS$150,'Joint Exposures'!S$4&amp;'Joint Exposures'!$C9))/$A$2</f>
        <v>#DIV/0!</v>
      </c>
      <c r="T9" s="38" t="e">
        <f ca="1">(COUNTIF(Sheet5!$J$1:$AS$150,'Joint Exposures'!$C9&amp;'Joint Exposures'!T$4)+COUNTIF(Sheet5!$J$1:$AS$150,'Joint Exposures'!T$4&amp;'Joint Exposures'!$C9))/$A$2</f>
        <v>#DIV/0!</v>
      </c>
      <c r="U9" s="38" t="e">
        <f ca="1">(COUNTIF(Sheet5!$J$1:$AS$150,'Joint Exposures'!$C9&amp;'Joint Exposures'!U$4)+COUNTIF(Sheet5!$J$1:$AS$150,'Joint Exposures'!U$4&amp;'Joint Exposures'!$C9))/$A$2</f>
        <v>#DIV/0!</v>
      </c>
      <c r="V9" s="38" t="e">
        <f ca="1">(COUNTIF(Sheet5!$J$1:$AS$150,'Joint Exposures'!$C9&amp;'Joint Exposures'!V$4)+COUNTIF(Sheet5!$J$1:$AS$150,'Joint Exposures'!V$4&amp;'Joint Exposures'!$C9))/$A$2</f>
        <v>#DIV/0!</v>
      </c>
      <c r="W9" s="38" t="e">
        <f ca="1">(COUNTIF(Sheet5!$J$1:$AS$150,'Joint Exposures'!$C9&amp;'Joint Exposures'!W$4)+COUNTIF(Sheet5!$J$1:$AS$150,'Joint Exposures'!W$4&amp;'Joint Exposures'!$C9))/$A$2</f>
        <v>#DIV/0!</v>
      </c>
      <c r="X9" s="38" t="e">
        <f ca="1">(COUNTIF(Sheet5!$J$1:$AS$150,'Joint Exposures'!$C9&amp;'Joint Exposures'!X$4)+COUNTIF(Sheet5!$J$1:$AS$150,'Joint Exposures'!X$4&amp;'Joint Exposures'!$C9))/$A$2</f>
        <v>#DIV/0!</v>
      </c>
      <c r="Y9" s="38" t="e">
        <f ca="1">(COUNTIF(Sheet5!$J$1:$AS$150,'Joint Exposures'!$C9&amp;'Joint Exposures'!Y$4)+COUNTIF(Sheet5!$J$1:$AS$150,'Joint Exposures'!Y$4&amp;'Joint Exposures'!$C9))/$A$2</f>
        <v>#DIV/0!</v>
      </c>
      <c r="Z9" s="38" t="e">
        <f ca="1">(COUNTIF(Sheet5!$J$1:$AS$150,'Joint Exposures'!$C9&amp;'Joint Exposures'!Z$4)+COUNTIF(Sheet5!$J$1:$AS$150,'Joint Exposures'!Z$4&amp;'Joint Exposures'!$C9))/$A$2</f>
        <v>#DIV/0!</v>
      </c>
      <c r="AA9" s="38" t="e">
        <f ca="1">(COUNTIF(Sheet5!$J$1:$AS$150,'Joint Exposures'!$C9&amp;'Joint Exposures'!AA$4)+COUNTIF(Sheet5!$J$1:$AS$150,'Joint Exposures'!AA$4&amp;'Joint Exposures'!$C9))/$A$2</f>
        <v>#DIV/0!</v>
      </c>
      <c r="AB9" s="38" t="e">
        <f ca="1">(COUNTIF(Sheet5!$J$1:$AS$150,'Joint Exposures'!$C9&amp;'Joint Exposures'!AB$4)+COUNTIF(Sheet5!$J$1:$AS$150,'Joint Exposures'!AB$4&amp;'Joint Exposures'!$C9))/$A$2</f>
        <v>#DIV/0!</v>
      </c>
      <c r="AC9" s="38" t="e">
        <f ca="1">(COUNTIF(Sheet5!$J$1:$AS$150,'Joint Exposures'!$C9&amp;'Joint Exposures'!AC$4)+COUNTIF(Sheet5!$J$1:$AS$150,'Joint Exposures'!AC$4&amp;'Joint Exposures'!$C9))/$A$2</f>
        <v>#DIV/0!</v>
      </c>
      <c r="AD9" s="38" t="e">
        <f ca="1">(COUNTIF(Sheet5!$J$1:$AS$150,'Joint Exposures'!$C9&amp;'Joint Exposures'!AD$4)+COUNTIF(Sheet5!$J$1:$AS$150,'Joint Exposures'!AD$4&amp;'Joint Exposures'!$C9))/$A$2</f>
        <v>#DIV/0!</v>
      </c>
      <c r="AE9" s="38" t="e">
        <f ca="1">(COUNTIF(Sheet5!$J$1:$AS$150,'Joint Exposures'!$C9&amp;'Joint Exposures'!AE$4)+COUNTIF(Sheet5!$J$1:$AS$150,'Joint Exposures'!AE$4&amp;'Joint Exposures'!$C9))/$A$2</f>
        <v>#DIV/0!</v>
      </c>
      <c r="AF9" s="38" t="e">
        <f ca="1">(COUNTIF(Sheet5!$J$1:$AS$150,'Joint Exposures'!$C9&amp;'Joint Exposures'!AF$4)+COUNTIF(Sheet5!$J$1:$AS$150,'Joint Exposures'!AF$4&amp;'Joint Exposures'!$C9))/$A$2</f>
        <v>#DIV/0!</v>
      </c>
      <c r="AG9" s="38" t="e">
        <f ca="1">(COUNTIF(Sheet5!$J$1:$AS$150,'Joint Exposures'!$C9&amp;'Joint Exposures'!AG$4)+COUNTIF(Sheet5!$J$1:$AS$150,'Joint Exposures'!AG$4&amp;'Joint Exposures'!$C9))/$A$2</f>
        <v>#DIV/0!</v>
      </c>
      <c r="AH9" s="38" t="e">
        <f ca="1">(COUNTIF(Sheet5!$J$1:$AS$150,'Joint Exposures'!$C9&amp;'Joint Exposures'!AH$4)+COUNTIF(Sheet5!$J$1:$AS$150,'Joint Exposures'!AH$4&amp;'Joint Exposures'!$C9))/$A$2</f>
        <v>#DIV/0!</v>
      </c>
      <c r="AI9" s="38" t="e">
        <f ca="1">(COUNTIF(Sheet5!$J$1:$AS$150,'Joint Exposures'!$C9&amp;'Joint Exposures'!AI$4)+COUNTIF(Sheet5!$J$1:$AS$150,'Joint Exposures'!AI$4&amp;'Joint Exposures'!$C9))/$A$2</f>
        <v>#DIV/0!</v>
      </c>
      <c r="AJ9" s="38" t="e">
        <f ca="1">(COUNTIF(Sheet5!$J$1:$AS$150,'Joint Exposures'!$C9&amp;'Joint Exposures'!AJ$4)+COUNTIF(Sheet5!$J$1:$AS$150,'Joint Exposures'!AJ$4&amp;'Joint Exposures'!$C9))/$A$2</f>
        <v>#DIV/0!</v>
      </c>
      <c r="AK9" s="38" t="e">
        <f ca="1">(COUNTIF(Sheet5!$J$1:$AS$150,'Joint Exposures'!$C9&amp;'Joint Exposures'!AK$4)+COUNTIF(Sheet5!$J$1:$AS$150,'Joint Exposures'!AK$4&amp;'Joint Exposures'!$C9))/$A$2</f>
        <v>#DIV/0!</v>
      </c>
      <c r="AL9" s="38" t="e">
        <f ca="1">(COUNTIF(Sheet5!$J$1:$AS$150,'Joint Exposures'!$C9&amp;'Joint Exposures'!AL$4)+COUNTIF(Sheet5!$J$1:$AS$150,'Joint Exposures'!AL$4&amp;'Joint Exposures'!$C9))/$A$2</f>
        <v>#DIV/0!</v>
      </c>
      <c r="AM9" s="38" t="e">
        <f ca="1">(COUNTIF(Sheet5!$J$1:$AS$150,'Joint Exposures'!$C9&amp;'Joint Exposures'!AM$4)+COUNTIF(Sheet5!$J$1:$AS$150,'Joint Exposures'!AM$4&amp;'Joint Exposures'!$C9))/$A$2</f>
        <v>#DIV/0!</v>
      </c>
      <c r="AN9" s="38" t="e">
        <f ca="1">(COUNTIF(Sheet5!$J$1:$AS$150,'Joint Exposures'!$C9&amp;'Joint Exposures'!AN$4)+COUNTIF(Sheet5!$J$1:$AS$150,'Joint Exposures'!AN$4&amp;'Joint Exposures'!$C9))/$A$2</f>
        <v>#DIV/0!</v>
      </c>
      <c r="AO9" s="38" t="e">
        <f ca="1">(COUNTIF(Sheet5!$J$1:$AS$150,'Joint Exposures'!$C9&amp;'Joint Exposures'!AO$4)+COUNTIF(Sheet5!$J$1:$AS$150,'Joint Exposures'!AO$4&amp;'Joint Exposures'!$C9))/$A$2</f>
        <v>#DIV/0!</v>
      </c>
      <c r="AP9" s="38" t="e">
        <f ca="1">(COUNTIF(Sheet5!$J$1:$AS$150,'Joint Exposures'!$C9&amp;'Joint Exposures'!AP$4)+COUNTIF(Sheet5!$J$1:$AS$150,'Joint Exposures'!AP$4&amp;'Joint Exposures'!$C9))/$A$2</f>
        <v>#DIV/0!</v>
      </c>
      <c r="AQ9" s="38" t="e">
        <f ca="1">(COUNTIF(Sheet5!$J$1:$AS$150,'Joint Exposures'!$C9&amp;'Joint Exposures'!AQ$4)+COUNTIF(Sheet5!$J$1:$AS$150,'Joint Exposures'!AQ$4&amp;'Joint Exposures'!$C9))/$A$2</f>
        <v>#DIV/0!</v>
      </c>
      <c r="AR9" s="38" t="e">
        <f ca="1">(COUNTIF(Sheet5!$J$1:$AS$150,'Joint Exposures'!$C9&amp;'Joint Exposures'!AR$4)+COUNTIF(Sheet5!$J$1:$AS$150,'Joint Exposures'!AR$4&amp;'Joint Exposures'!$C9))/$A$2</f>
        <v>#DIV/0!</v>
      </c>
      <c r="AS9" s="38" t="e">
        <f ca="1">(COUNTIF(Sheet5!$J$1:$AS$150,'Joint Exposures'!$C9&amp;'Joint Exposures'!AS$4)+COUNTIF(Sheet5!$J$1:$AS$150,'Joint Exposures'!AS$4&amp;'Joint Exposures'!$C9))/$A$2</f>
        <v>#DIV/0!</v>
      </c>
      <c r="AT9" s="38" t="e">
        <f ca="1">(COUNTIF(Sheet5!$J$1:$AS$150,'Joint Exposures'!$C9&amp;'Joint Exposures'!AT$4)+COUNTIF(Sheet5!$J$1:$AS$150,'Joint Exposures'!AT$4&amp;'Joint Exposures'!$C9))/$A$2</f>
        <v>#DIV/0!</v>
      </c>
      <c r="AU9" s="38" t="e">
        <f ca="1">(COUNTIF(Sheet5!$J$1:$AS$150,'Joint Exposures'!$C9&amp;'Joint Exposures'!AU$4)+COUNTIF(Sheet5!$J$1:$AS$150,'Joint Exposures'!AU$4&amp;'Joint Exposures'!$C9))/$A$2</f>
        <v>#DIV/0!</v>
      </c>
      <c r="AV9" s="38" t="e">
        <f ca="1">(COUNTIF(Sheet5!$J$1:$AS$150,'Joint Exposures'!$C9&amp;'Joint Exposures'!AV$4)+COUNTIF(Sheet5!$J$1:$AS$150,'Joint Exposures'!AV$4&amp;'Joint Exposures'!$C9))/$A$2</f>
        <v>#DIV/0!</v>
      </c>
      <c r="AW9" s="38" t="e">
        <f ca="1">(COUNTIF(Sheet5!$J$1:$AS$150,'Joint Exposures'!$C9&amp;'Joint Exposures'!AW$4)+COUNTIF(Sheet5!$J$1:$AS$150,'Joint Exposures'!AW$4&amp;'Joint Exposures'!$C9))/$A$2</f>
        <v>#DIV/0!</v>
      </c>
      <c r="AX9" s="38" t="e">
        <f ca="1">(COUNTIF(Sheet5!$J$1:$AS$150,'Joint Exposures'!$C9&amp;'Joint Exposures'!AX$4)+COUNTIF(Sheet5!$J$1:$AS$150,'Joint Exposures'!AX$4&amp;'Joint Exposures'!$C9))/$A$2</f>
        <v>#DIV/0!</v>
      </c>
      <c r="AY9" s="38" t="e">
        <f ca="1">(COUNTIF(Sheet5!$J$1:$AS$150,'Joint Exposures'!$C9&amp;'Joint Exposures'!AY$4)+COUNTIF(Sheet5!$J$1:$AS$150,'Joint Exposures'!AY$4&amp;'Joint Exposures'!$C9))/$A$2</f>
        <v>#DIV/0!</v>
      </c>
      <c r="AZ9" s="38" t="e">
        <f ca="1">(COUNTIF(Sheet5!$J$1:$AS$150,'Joint Exposures'!$C9&amp;'Joint Exposures'!AZ$4)+COUNTIF(Sheet5!$J$1:$AS$150,'Joint Exposures'!AZ$4&amp;'Joint Exposures'!$C9))/$A$2</f>
        <v>#DIV/0!</v>
      </c>
      <c r="BA9" s="38" t="e">
        <f ca="1">(COUNTIF(Sheet5!$J$1:$AS$150,'Joint Exposures'!$C9&amp;'Joint Exposures'!BA$4)+COUNTIF(Sheet5!$J$1:$AS$150,'Joint Exposures'!BA$4&amp;'Joint Exposures'!$C9))/$A$2</f>
        <v>#DIV/0!</v>
      </c>
      <c r="BB9" s="38" t="e">
        <f ca="1">(COUNTIF(Sheet5!$J$1:$AS$150,'Joint Exposures'!$C9&amp;'Joint Exposures'!BB$4)+COUNTIF(Sheet5!$J$1:$AS$150,'Joint Exposures'!BB$4&amp;'Joint Exposures'!$C9))/$A$2</f>
        <v>#DIV/0!</v>
      </c>
      <c r="BC9" s="38" t="e">
        <f ca="1">(COUNTIF(Sheet5!$J$1:$AS$150,'Joint Exposures'!$C9&amp;'Joint Exposures'!BC$4)+COUNTIF(Sheet5!$J$1:$AS$150,'Joint Exposures'!BC$4&amp;'Joint Exposures'!$C9))/$A$2</f>
        <v>#DIV/0!</v>
      </c>
      <c r="BD9" s="38" t="e">
        <f ca="1">(COUNTIF(Sheet5!$J$1:$AS$150,'Joint Exposures'!$C9&amp;'Joint Exposures'!BD$4)+COUNTIF(Sheet5!$J$1:$AS$150,'Joint Exposures'!BD$4&amp;'Joint Exposures'!$C9))/$A$2</f>
        <v>#DIV/0!</v>
      </c>
      <c r="BE9" s="38" t="e">
        <f ca="1">(COUNTIF(Sheet5!$J$1:$AS$150,'Joint Exposures'!$C9&amp;'Joint Exposures'!BE$4)+COUNTIF(Sheet5!$J$1:$AS$150,'Joint Exposures'!BE$4&amp;'Joint Exposures'!$C9))/$A$2</f>
        <v>#DIV/0!</v>
      </c>
    </row>
    <row customHeight="1" ht="24.95" r="10" spans="1:62" x14ac:dyDescent="0.25">
      <c r="A10" s="39" t="e">
        <f>COUNTIF(Sheet3!$A$2:$I$151,'Joint Exposures'!$C10)/$A$2</f>
        <v>#DIV/0!</v>
      </c>
      <c r="B10" s="39" t="e">
        <f ca="1" si="2" t="shared"/>
        <v>#DIV/0!</v>
      </c>
      <c r="C10" s="41" t="str">
        <f>Sheet2!H7</f>
        <v>Rudy Gobert</v>
      </c>
      <c r="D10" s="38" t="e">
        <f ca="1">(COUNTIF(Sheet5!$J$1:$AS$150,'Joint Exposures'!$C10&amp;'Joint Exposures'!D$4)+COUNTIF(Sheet5!$J$1:$AS$150,'Joint Exposures'!D$4&amp;'Joint Exposures'!$C10))/$A$2</f>
        <v>#DIV/0!</v>
      </c>
      <c r="E10" s="38" t="e">
        <f ca="1">(COUNTIF(Sheet5!$J$1:$AS$150,'Joint Exposures'!$C10&amp;'Joint Exposures'!E$4)+COUNTIF(Sheet5!$J$1:$AS$150,'Joint Exposures'!E$4&amp;'Joint Exposures'!$C10))/$A$2</f>
        <v>#DIV/0!</v>
      </c>
      <c r="F10" s="38" t="e">
        <f ca="1">(COUNTIF(Sheet5!$J$1:$AS$150,'Joint Exposures'!$C10&amp;'Joint Exposures'!F$4)+COUNTIF(Sheet5!$J$1:$AS$150,'Joint Exposures'!F$4&amp;'Joint Exposures'!$C10))/$A$2</f>
        <v>#DIV/0!</v>
      </c>
      <c r="G10" s="38" t="e">
        <f ca="1">(COUNTIF(Sheet5!$J$1:$AS$150,'Joint Exposures'!$C10&amp;'Joint Exposures'!G$4)+COUNTIF(Sheet5!$J$1:$AS$150,'Joint Exposures'!G$4&amp;'Joint Exposures'!$C10))/$A$2</f>
        <v>#DIV/0!</v>
      </c>
      <c r="H10" s="38" t="e">
        <f ca="1">(COUNTIF(Sheet5!$J$1:$AS$150,'Joint Exposures'!$C10&amp;'Joint Exposures'!H$4)+COUNTIF(Sheet5!$J$1:$AS$150,'Joint Exposures'!H$4&amp;'Joint Exposures'!$C10))/$A$2</f>
        <v>#DIV/0!</v>
      </c>
      <c r="I10" s="38" t="e">
        <f ca="1">(COUNTIF(Sheet5!$J$1:$AS$150,'Joint Exposures'!$C10&amp;'Joint Exposures'!I$4)+COUNTIF(Sheet5!$J$1:$AS$150,'Joint Exposures'!I$4&amp;'Joint Exposures'!$C10))/$A$2</f>
        <v>#DIV/0!</v>
      </c>
      <c r="J10" s="38" t="e">
        <f ca="1">(COUNTIF(Sheet5!$J$1:$AS$150,'Joint Exposures'!$C10&amp;'Joint Exposures'!J$4)+COUNTIF(Sheet5!$J$1:$AS$150,'Joint Exposures'!J$4&amp;'Joint Exposures'!$C10))/$A$2</f>
        <v>#DIV/0!</v>
      </c>
      <c r="K10" s="38" t="e">
        <f ca="1">(COUNTIF(Sheet5!$J$1:$AS$150,'Joint Exposures'!$C10&amp;'Joint Exposures'!K$4)+COUNTIF(Sheet5!$J$1:$AS$150,'Joint Exposures'!K$4&amp;'Joint Exposures'!$C10))/$A$2</f>
        <v>#DIV/0!</v>
      </c>
      <c r="L10" s="38" t="e">
        <f ca="1">(COUNTIF(Sheet5!$J$1:$AS$150,'Joint Exposures'!$C10&amp;'Joint Exposures'!L$4)+COUNTIF(Sheet5!$J$1:$AS$150,'Joint Exposures'!L$4&amp;'Joint Exposures'!$C10))/$A$2</f>
        <v>#DIV/0!</v>
      </c>
      <c r="M10" s="38" t="e">
        <f ca="1">(COUNTIF(Sheet5!$J$1:$AS$150,'Joint Exposures'!$C10&amp;'Joint Exposures'!M$4)+COUNTIF(Sheet5!$J$1:$AS$150,'Joint Exposures'!M$4&amp;'Joint Exposures'!$C10))/$A$2</f>
        <v>#DIV/0!</v>
      </c>
      <c r="N10" s="38" t="e">
        <f ca="1">(COUNTIF(Sheet5!$J$1:$AS$150,'Joint Exposures'!$C10&amp;'Joint Exposures'!N$4)+COUNTIF(Sheet5!$J$1:$AS$150,'Joint Exposures'!N$4&amp;'Joint Exposures'!$C10))/$A$2</f>
        <v>#DIV/0!</v>
      </c>
      <c r="O10" s="38" t="e">
        <f ca="1">(COUNTIF(Sheet5!$J$1:$AS$150,'Joint Exposures'!$C10&amp;'Joint Exposures'!O$4)+COUNTIF(Sheet5!$J$1:$AS$150,'Joint Exposures'!O$4&amp;'Joint Exposures'!$C10))/$A$2</f>
        <v>#DIV/0!</v>
      </c>
      <c r="P10" s="38" t="e">
        <f ca="1">(COUNTIF(Sheet5!$J$1:$AS$150,'Joint Exposures'!$C10&amp;'Joint Exposures'!P$4)+COUNTIF(Sheet5!$J$1:$AS$150,'Joint Exposures'!P$4&amp;'Joint Exposures'!$C10))/$A$2</f>
        <v>#DIV/0!</v>
      </c>
      <c r="Q10" s="38" t="e">
        <f ca="1">(COUNTIF(Sheet5!$J$1:$AS$150,'Joint Exposures'!$C10&amp;'Joint Exposures'!Q$4)+COUNTIF(Sheet5!$J$1:$AS$150,'Joint Exposures'!Q$4&amp;'Joint Exposures'!$C10))/$A$2</f>
        <v>#DIV/0!</v>
      </c>
      <c r="R10" s="38" t="e">
        <f ca="1">(COUNTIF(Sheet5!$J$1:$AS$150,'Joint Exposures'!$C10&amp;'Joint Exposures'!R$4)+COUNTIF(Sheet5!$J$1:$AS$150,'Joint Exposures'!R$4&amp;'Joint Exposures'!$C10))/$A$2</f>
        <v>#DIV/0!</v>
      </c>
      <c r="S10" s="38" t="e">
        <f ca="1">(COUNTIF(Sheet5!$J$1:$AS$150,'Joint Exposures'!$C10&amp;'Joint Exposures'!S$4)+COUNTIF(Sheet5!$J$1:$AS$150,'Joint Exposures'!S$4&amp;'Joint Exposures'!$C10))/$A$2</f>
        <v>#DIV/0!</v>
      </c>
      <c r="T10" s="38" t="e">
        <f ca="1">(COUNTIF(Sheet5!$J$1:$AS$150,'Joint Exposures'!$C10&amp;'Joint Exposures'!T$4)+COUNTIF(Sheet5!$J$1:$AS$150,'Joint Exposures'!T$4&amp;'Joint Exposures'!$C10))/$A$2</f>
        <v>#DIV/0!</v>
      </c>
      <c r="U10" s="38" t="e">
        <f ca="1">(COUNTIF(Sheet5!$J$1:$AS$150,'Joint Exposures'!$C10&amp;'Joint Exposures'!U$4)+COUNTIF(Sheet5!$J$1:$AS$150,'Joint Exposures'!U$4&amp;'Joint Exposures'!$C10))/$A$2</f>
        <v>#DIV/0!</v>
      </c>
      <c r="V10" s="38" t="e">
        <f ca="1">(COUNTIF(Sheet5!$J$1:$AS$150,'Joint Exposures'!$C10&amp;'Joint Exposures'!V$4)+COUNTIF(Sheet5!$J$1:$AS$150,'Joint Exposures'!V$4&amp;'Joint Exposures'!$C10))/$A$2</f>
        <v>#DIV/0!</v>
      </c>
      <c r="W10" s="38" t="e">
        <f ca="1">(COUNTIF(Sheet5!$J$1:$AS$150,'Joint Exposures'!$C10&amp;'Joint Exposures'!W$4)+COUNTIF(Sheet5!$J$1:$AS$150,'Joint Exposures'!W$4&amp;'Joint Exposures'!$C10))/$A$2</f>
        <v>#DIV/0!</v>
      </c>
      <c r="X10" s="38" t="e">
        <f ca="1">(COUNTIF(Sheet5!$J$1:$AS$150,'Joint Exposures'!$C10&amp;'Joint Exposures'!X$4)+COUNTIF(Sheet5!$J$1:$AS$150,'Joint Exposures'!X$4&amp;'Joint Exposures'!$C10))/$A$2</f>
        <v>#DIV/0!</v>
      </c>
      <c r="Y10" s="38" t="e">
        <f ca="1">(COUNTIF(Sheet5!$J$1:$AS$150,'Joint Exposures'!$C10&amp;'Joint Exposures'!Y$4)+COUNTIF(Sheet5!$J$1:$AS$150,'Joint Exposures'!Y$4&amp;'Joint Exposures'!$C10))/$A$2</f>
        <v>#DIV/0!</v>
      </c>
      <c r="Z10" s="38" t="e">
        <f ca="1">(COUNTIF(Sheet5!$J$1:$AS$150,'Joint Exposures'!$C10&amp;'Joint Exposures'!Z$4)+COUNTIF(Sheet5!$J$1:$AS$150,'Joint Exposures'!Z$4&amp;'Joint Exposures'!$C10))/$A$2</f>
        <v>#DIV/0!</v>
      </c>
      <c r="AA10" s="38" t="e">
        <f ca="1">(COUNTIF(Sheet5!$J$1:$AS$150,'Joint Exposures'!$C10&amp;'Joint Exposures'!AA$4)+COUNTIF(Sheet5!$J$1:$AS$150,'Joint Exposures'!AA$4&amp;'Joint Exposures'!$C10))/$A$2</f>
        <v>#DIV/0!</v>
      </c>
      <c r="AB10" s="38" t="e">
        <f ca="1">(COUNTIF(Sheet5!$J$1:$AS$150,'Joint Exposures'!$C10&amp;'Joint Exposures'!AB$4)+COUNTIF(Sheet5!$J$1:$AS$150,'Joint Exposures'!AB$4&amp;'Joint Exposures'!$C10))/$A$2</f>
        <v>#DIV/0!</v>
      </c>
      <c r="AC10" s="38" t="e">
        <f ca="1">(COUNTIF(Sheet5!$J$1:$AS$150,'Joint Exposures'!$C10&amp;'Joint Exposures'!AC$4)+COUNTIF(Sheet5!$J$1:$AS$150,'Joint Exposures'!AC$4&amp;'Joint Exposures'!$C10))/$A$2</f>
        <v>#DIV/0!</v>
      </c>
      <c r="AD10" s="38" t="e">
        <f ca="1">(COUNTIF(Sheet5!$J$1:$AS$150,'Joint Exposures'!$C10&amp;'Joint Exposures'!AD$4)+COUNTIF(Sheet5!$J$1:$AS$150,'Joint Exposures'!AD$4&amp;'Joint Exposures'!$C10))/$A$2</f>
        <v>#DIV/0!</v>
      </c>
      <c r="AE10" s="38" t="e">
        <f ca="1">(COUNTIF(Sheet5!$J$1:$AS$150,'Joint Exposures'!$C10&amp;'Joint Exposures'!AE$4)+COUNTIF(Sheet5!$J$1:$AS$150,'Joint Exposures'!AE$4&amp;'Joint Exposures'!$C10))/$A$2</f>
        <v>#DIV/0!</v>
      </c>
      <c r="AF10" s="38" t="e">
        <f ca="1">(COUNTIF(Sheet5!$J$1:$AS$150,'Joint Exposures'!$C10&amp;'Joint Exposures'!AF$4)+COUNTIF(Sheet5!$J$1:$AS$150,'Joint Exposures'!AF$4&amp;'Joint Exposures'!$C10))/$A$2</f>
        <v>#DIV/0!</v>
      </c>
      <c r="AG10" s="38" t="e">
        <f ca="1">(COUNTIF(Sheet5!$J$1:$AS$150,'Joint Exposures'!$C10&amp;'Joint Exposures'!AG$4)+COUNTIF(Sheet5!$J$1:$AS$150,'Joint Exposures'!AG$4&amp;'Joint Exposures'!$C10))/$A$2</f>
        <v>#DIV/0!</v>
      </c>
      <c r="AH10" s="38" t="e">
        <f ca="1">(COUNTIF(Sheet5!$J$1:$AS$150,'Joint Exposures'!$C10&amp;'Joint Exposures'!AH$4)+COUNTIF(Sheet5!$J$1:$AS$150,'Joint Exposures'!AH$4&amp;'Joint Exposures'!$C10))/$A$2</f>
        <v>#DIV/0!</v>
      </c>
      <c r="AI10" s="38" t="e">
        <f ca="1">(COUNTIF(Sheet5!$J$1:$AS$150,'Joint Exposures'!$C10&amp;'Joint Exposures'!AI$4)+COUNTIF(Sheet5!$J$1:$AS$150,'Joint Exposures'!AI$4&amp;'Joint Exposures'!$C10))/$A$2</f>
        <v>#DIV/0!</v>
      </c>
      <c r="AJ10" s="38" t="e">
        <f ca="1">(COUNTIF(Sheet5!$J$1:$AS$150,'Joint Exposures'!$C10&amp;'Joint Exposures'!AJ$4)+COUNTIF(Sheet5!$J$1:$AS$150,'Joint Exposures'!AJ$4&amp;'Joint Exposures'!$C10))/$A$2</f>
        <v>#DIV/0!</v>
      </c>
      <c r="AK10" s="38" t="e">
        <f ca="1">(COUNTIF(Sheet5!$J$1:$AS$150,'Joint Exposures'!$C10&amp;'Joint Exposures'!AK$4)+COUNTIF(Sheet5!$J$1:$AS$150,'Joint Exposures'!AK$4&amp;'Joint Exposures'!$C10))/$A$2</f>
        <v>#DIV/0!</v>
      </c>
      <c r="AL10" s="38" t="e">
        <f ca="1">(COUNTIF(Sheet5!$J$1:$AS$150,'Joint Exposures'!$C10&amp;'Joint Exposures'!AL$4)+COUNTIF(Sheet5!$J$1:$AS$150,'Joint Exposures'!AL$4&amp;'Joint Exposures'!$C10))/$A$2</f>
        <v>#DIV/0!</v>
      </c>
      <c r="AM10" s="38" t="e">
        <f ca="1">(COUNTIF(Sheet5!$J$1:$AS$150,'Joint Exposures'!$C10&amp;'Joint Exposures'!AM$4)+COUNTIF(Sheet5!$J$1:$AS$150,'Joint Exposures'!AM$4&amp;'Joint Exposures'!$C10))/$A$2</f>
        <v>#DIV/0!</v>
      </c>
      <c r="AN10" s="38" t="e">
        <f ca="1">(COUNTIF(Sheet5!$J$1:$AS$150,'Joint Exposures'!$C10&amp;'Joint Exposures'!AN$4)+COUNTIF(Sheet5!$J$1:$AS$150,'Joint Exposures'!AN$4&amp;'Joint Exposures'!$C10))/$A$2</f>
        <v>#DIV/0!</v>
      </c>
      <c r="AO10" s="38" t="e">
        <f ca="1">(COUNTIF(Sheet5!$J$1:$AS$150,'Joint Exposures'!$C10&amp;'Joint Exposures'!AO$4)+COUNTIF(Sheet5!$J$1:$AS$150,'Joint Exposures'!AO$4&amp;'Joint Exposures'!$C10))/$A$2</f>
        <v>#DIV/0!</v>
      </c>
      <c r="AP10" s="38" t="e">
        <f ca="1">(COUNTIF(Sheet5!$J$1:$AS$150,'Joint Exposures'!$C10&amp;'Joint Exposures'!AP$4)+COUNTIF(Sheet5!$J$1:$AS$150,'Joint Exposures'!AP$4&amp;'Joint Exposures'!$C10))/$A$2</f>
        <v>#DIV/0!</v>
      </c>
      <c r="AQ10" s="38" t="e">
        <f ca="1">(COUNTIF(Sheet5!$J$1:$AS$150,'Joint Exposures'!$C10&amp;'Joint Exposures'!AQ$4)+COUNTIF(Sheet5!$J$1:$AS$150,'Joint Exposures'!AQ$4&amp;'Joint Exposures'!$C10))/$A$2</f>
        <v>#DIV/0!</v>
      </c>
      <c r="AR10" s="38" t="e">
        <f ca="1">(COUNTIF(Sheet5!$J$1:$AS$150,'Joint Exposures'!$C10&amp;'Joint Exposures'!AR$4)+COUNTIF(Sheet5!$J$1:$AS$150,'Joint Exposures'!AR$4&amp;'Joint Exposures'!$C10))/$A$2</f>
        <v>#DIV/0!</v>
      </c>
      <c r="AS10" s="38" t="e">
        <f ca="1">(COUNTIF(Sheet5!$J$1:$AS$150,'Joint Exposures'!$C10&amp;'Joint Exposures'!AS$4)+COUNTIF(Sheet5!$J$1:$AS$150,'Joint Exposures'!AS$4&amp;'Joint Exposures'!$C10))/$A$2</f>
        <v>#DIV/0!</v>
      </c>
      <c r="AT10" s="38" t="e">
        <f ca="1">(COUNTIF(Sheet5!$J$1:$AS$150,'Joint Exposures'!$C10&amp;'Joint Exposures'!AT$4)+COUNTIF(Sheet5!$J$1:$AS$150,'Joint Exposures'!AT$4&amp;'Joint Exposures'!$C10))/$A$2</f>
        <v>#DIV/0!</v>
      </c>
      <c r="AU10" s="38" t="e">
        <f ca="1">(COUNTIF(Sheet5!$J$1:$AS$150,'Joint Exposures'!$C10&amp;'Joint Exposures'!AU$4)+COUNTIF(Sheet5!$J$1:$AS$150,'Joint Exposures'!AU$4&amp;'Joint Exposures'!$C10))/$A$2</f>
        <v>#DIV/0!</v>
      </c>
      <c r="AV10" s="38" t="e">
        <f ca="1">(COUNTIF(Sheet5!$J$1:$AS$150,'Joint Exposures'!$C10&amp;'Joint Exposures'!AV$4)+COUNTIF(Sheet5!$J$1:$AS$150,'Joint Exposures'!AV$4&amp;'Joint Exposures'!$C10))/$A$2</f>
        <v>#DIV/0!</v>
      </c>
      <c r="AW10" s="38" t="e">
        <f ca="1">(COUNTIF(Sheet5!$J$1:$AS$150,'Joint Exposures'!$C10&amp;'Joint Exposures'!AW$4)+COUNTIF(Sheet5!$J$1:$AS$150,'Joint Exposures'!AW$4&amp;'Joint Exposures'!$C10))/$A$2</f>
        <v>#DIV/0!</v>
      </c>
      <c r="AX10" s="38" t="e">
        <f ca="1">(COUNTIF(Sheet5!$J$1:$AS$150,'Joint Exposures'!$C10&amp;'Joint Exposures'!AX$4)+COUNTIF(Sheet5!$J$1:$AS$150,'Joint Exposures'!AX$4&amp;'Joint Exposures'!$C10))/$A$2</f>
        <v>#DIV/0!</v>
      </c>
      <c r="AY10" s="38" t="e">
        <f ca="1">(COUNTIF(Sheet5!$J$1:$AS$150,'Joint Exposures'!$C10&amp;'Joint Exposures'!AY$4)+COUNTIF(Sheet5!$J$1:$AS$150,'Joint Exposures'!AY$4&amp;'Joint Exposures'!$C10))/$A$2</f>
        <v>#DIV/0!</v>
      </c>
      <c r="AZ10" s="38" t="e">
        <f ca="1">(COUNTIF(Sheet5!$J$1:$AS$150,'Joint Exposures'!$C10&amp;'Joint Exposures'!AZ$4)+COUNTIF(Sheet5!$J$1:$AS$150,'Joint Exposures'!AZ$4&amp;'Joint Exposures'!$C10))/$A$2</f>
        <v>#DIV/0!</v>
      </c>
      <c r="BA10" s="38" t="e">
        <f ca="1">(COUNTIF(Sheet5!$J$1:$AS$150,'Joint Exposures'!$C10&amp;'Joint Exposures'!BA$4)+COUNTIF(Sheet5!$J$1:$AS$150,'Joint Exposures'!BA$4&amp;'Joint Exposures'!$C10))/$A$2</f>
        <v>#DIV/0!</v>
      </c>
      <c r="BB10" s="38" t="e">
        <f ca="1">(COUNTIF(Sheet5!$J$1:$AS$150,'Joint Exposures'!$C10&amp;'Joint Exposures'!BB$4)+COUNTIF(Sheet5!$J$1:$AS$150,'Joint Exposures'!BB$4&amp;'Joint Exposures'!$C10))/$A$2</f>
        <v>#DIV/0!</v>
      </c>
      <c r="BC10" s="38" t="e">
        <f ca="1">(COUNTIF(Sheet5!$J$1:$AS$150,'Joint Exposures'!$C10&amp;'Joint Exposures'!BC$4)+COUNTIF(Sheet5!$J$1:$AS$150,'Joint Exposures'!BC$4&amp;'Joint Exposures'!$C10))/$A$2</f>
        <v>#DIV/0!</v>
      </c>
      <c r="BD10" s="38" t="e">
        <f ca="1">(COUNTIF(Sheet5!$J$1:$AS$150,'Joint Exposures'!$C10&amp;'Joint Exposures'!BD$4)+COUNTIF(Sheet5!$J$1:$AS$150,'Joint Exposures'!BD$4&amp;'Joint Exposures'!$C10))/$A$2</f>
        <v>#DIV/0!</v>
      </c>
      <c r="BE10" s="38" t="e">
        <f ca="1">(COUNTIF(Sheet5!$J$1:$AS$150,'Joint Exposures'!$C10&amp;'Joint Exposures'!BE$4)+COUNTIF(Sheet5!$J$1:$AS$150,'Joint Exposures'!BE$4&amp;'Joint Exposures'!$C10))/$A$2</f>
        <v>#DIV/0!</v>
      </c>
    </row>
    <row customHeight="1" ht="24.95" r="11" spans="1:62" x14ac:dyDescent="0.25">
      <c r="A11" s="39" t="e">
        <f>COUNTIF(Sheet3!$A$2:$I$151,'Joint Exposures'!$C11)/$A$2</f>
        <v>#DIV/0!</v>
      </c>
      <c r="B11" s="39" t="e">
        <f ca="1" si="2" t="shared"/>
        <v>#DIV/0!</v>
      </c>
      <c r="C11" s="41" t="str">
        <f>Sheet2!H8</f>
        <v>Devin Booker</v>
      </c>
      <c r="D11" s="38" t="e">
        <f ca="1">(COUNTIF(Sheet5!$J$1:$AS$150,'Joint Exposures'!$C11&amp;'Joint Exposures'!D$4)+COUNTIF(Sheet5!$J$1:$AS$150,'Joint Exposures'!D$4&amp;'Joint Exposures'!$C11))/$A$2</f>
        <v>#DIV/0!</v>
      </c>
      <c r="E11" s="38" t="e">
        <f ca="1">(COUNTIF(Sheet5!$J$1:$AS$150,'Joint Exposures'!$C11&amp;'Joint Exposures'!E$4)+COUNTIF(Sheet5!$J$1:$AS$150,'Joint Exposures'!E$4&amp;'Joint Exposures'!$C11))/$A$2</f>
        <v>#DIV/0!</v>
      </c>
      <c r="F11" s="38" t="e">
        <f ca="1">(COUNTIF(Sheet5!$J$1:$AS$150,'Joint Exposures'!$C11&amp;'Joint Exposures'!F$4)+COUNTIF(Sheet5!$J$1:$AS$150,'Joint Exposures'!F$4&amp;'Joint Exposures'!$C11))/$A$2</f>
        <v>#DIV/0!</v>
      </c>
      <c r="G11" s="38" t="e">
        <f ca="1">(COUNTIF(Sheet5!$J$1:$AS$150,'Joint Exposures'!$C11&amp;'Joint Exposures'!G$4)+COUNTIF(Sheet5!$J$1:$AS$150,'Joint Exposures'!G$4&amp;'Joint Exposures'!$C11))/$A$2</f>
        <v>#DIV/0!</v>
      </c>
      <c r="H11" s="38" t="e">
        <f ca="1">(COUNTIF(Sheet5!$J$1:$AS$150,'Joint Exposures'!$C11&amp;'Joint Exposures'!H$4)+COUNTIF(Sheet5!$J$1:$AS$150,'Joint Exposures'!H$4&amp;'Joint Exposures'!$C11))/$A$2</f>
        <v>#DIV/0!</v>
      </c>
      <c r="I11" s="38" t="e">
        <f ca="1">(COUNTIF(Sheet5!$J$1:$AS$150,'Joint Exposures'!$C11&amp;'Joint Exposures'!I$4)+COUNTIF(Sheet5!$J$1:$AS$150,'Joint Exposures'!I$4&amp;'Joint Exposures'!$C11))/$A$2</f>
        <v>#DIV/0!</v>
      </c>
      <c r="J11" s="38" t="e">
        <f ca="1">(COUNTIF(Sheet5!$J$1:$AS$150,'Joint Exposures'!$C11&amp;'Joint Exposures'!J$4)+COUNTIF(Sheet5!$J$1:$AS$150,'Joint Exposures'!J$4&amp;'Joint Exposures'!$C11))/$A$2</f>
        <v>#DIV/0!</v>
      </c>
      <c r="K11" s="38" t="e">
        <f ca="1">(COUNTIF(Sheet5!$J$1:$AS$150,'Joint Exposures'!$C11&amp;'Joint Exposures'!K$4)+COUNTIF(Sheet5!$J$1:$AS$150,'Joint Exposures'!K$4&amp;'Joint Exposures'!$C11))/$A$2</f>
        <v>#DIV/0!</v>
      </c>
      <c r="L11" s="38" t="e">
        <f ca="1">(COUNTIF(Sheet5!$J$1:$AS$150,'Joint Exposures'!$C11&amp;'Joint Exposures'!L$4)+COUNTIF(Sheet5!$J$1:$AS$150,'Joint Exposures'!L$4&amp;'Joint Exposures'!$C11))/$A$2</f>
        <v>#DIV/0!</v>
      </c>
      <c r="M11" s="38" t="e">
        <f ca="1">(COUNTIF(Sheet5!$J$1:$AS$150,'Joint Exposures'!$C11&amp;'Joint Exposures'!M$4)+COUNTIF(Sheet5!$J$1:$AS$150,'Joint Exposures'!M$4&amp;'Joint Exposures'!$C11))/$A$2</f>
        <v>#DIV/0!</v>
      </c>
      <c r="N11" s="38" t="e">
        <f ca="1">(COUNTIF(Sheet5!$J$1:$AS$150,'Joint Exposures'!$C11&amp;'Joint Exposures'!N$4)+COUNTIF(Sheet5!$J$1:$AS$150,'Joint Exposures'!N$4&amp;'Joint Exposures'!$C11))/$A$2</f>
        <v>#DIV/0!</v>
      </c>
      <c r="O11" s="38" t="e">
        <f ca="1">(COUNTIF(Sheet5!$J$1:$AS$150,'Joint Exposures'!$C11&amp;'Joint Exposures'!O$4)+COUNTIF(Sheet5!$J$1:$AS$150,'Joint Exposures'!O$4&amp;'Joint Exposures'!$C11))/$A$2</f>
        <v>#DIV/0!</v>
      </c>
      <c r="P11" s="38" t="e">
        <f ca="1">(COUNTIF(Sheet5!$J$1:$AS$150,'Joint Exposures'!$C11&amp;'Joint Exposures'!P$4)+COUNTIF(Sheet5!$J$1:$AS$150,'Joint Exposures'!P$4&amp;'Joint Exposures'!$C11))/$A$2</f>
        <v>#DIV/0!</v>
      </c>
      <c r="Q11" s="38" t="e">
        <f ca="1">(COUNTIF(Sheet5!$J$1:$AS$150,'Joint Exposures'!$C11&amp;'Joint Exposures'!Q$4)+COUNTIF(Sheet5!$J$1:$AS$150,'Joint Exposures'!Q$4&amp;'Joint Exposures'!$C11))/$A$2</f>
        <v>#DIV/0!</v>
      </c>
      <c r="R11" s="38" t="e">
        <f ca="1">(COUNTIF(Sheet5!$J$1:$AS$150,'Joint Exposures'!$C11&amp;'Joint Exposures'!R$4)+COUNTIF(Sheet5!$J$1:$AS$150,'Joint Exposures'!R$4&amp;'Joint Exposures'!$C11))/$A$2</f>
        <v>#DIV/0!</v>
      </c>
      <c r="S11" s="38" t="e">
        <f ca="1">(COUNTIF(Sheet5!$J$1:$AS$150,'Joint Exposures'!$C11&amp;'Joint Exposures'!S$4)+COUNTIF(Sheet5!$J$1:$AS$150,'Joint Exposures'!S$4&amp;'Joint Exposures'!$C11))/$A$2</f>
        <v>#DIV/0!</v>
      </c>
      <c r="T11" s="38" t="e">
        <f ca="1">(COUNTIF(Sheet5!$J$1:$AS$150,'Joint Exposures'!$C11&amp;'Joint Exposures'!T$4)+COUNTIF(Sheet5!$J$1:$AS$150,'Joint Exposures'!T$4&amp;'Joint Exposures'!$C11))/$A$2</f>
        <v>#DIV/0!</v>
      </c>
      <c r="U11" s="38" t="e">
        <f ca="1">(COUNTIF(Sheet5!$J$1:$AS$150,'Joint Exposures'!$C11&amp;'Joint Exposures'!U$4)+COUNTIF(Sheet5!$J$1:$AS$150,'Joint Exposures'!U$4&amp;'Joint Exposures'!$C11))/$A$2</f>
        <v>#DIV/0!</v>
      </c>
      <c r="V11" s="38" t="e">
        <f ca="1">(COUNTIF(Sheet5!$J$1:$AS$150,'Joint Exposures'!$C11&amp;'Joint Exposures'!V$4)+COUNTIF(Sheet5!$J$1:$AS$150,'Joint Exposures'!V$4&amp;'Joint Exposures'!$C11))/$A$2</f>
        <v>#DIV/0!</v>
      </c>
      <c r="W11" s="38" t="e">
        <f ca="1">(COUNTIF(Sheet5!$J$1:$AS$150,'Joint Exposures'!$C11&amp;'Joint Exposures'!W$4)+COUNTIF(Sheet5!$J$1:$AS$150,'Joint Exposures'!W$4&amp;'Joint Exposures'!$C11))/$A$2</f>
        <v>#DIV/0!</v>
      </c>
      <c r="X11" s="38" t="e">
        <f ca="1">(COUNTIF(Sheet5!$J$1:$AS$150,'Joint Exposures'!$C11&amp;'Joint Exposures'!X$4)+COUNTIF(Sheet5!$J$1:$AS$150,'Joint Exposures'!X$4&amp;'Joint Exposures'!$C11))/$A$2</f>
        <v>#DIV/0!</v>
      </c>
      <c r="Y11" s="38" t="e">
        <f ca="1">(COUNTIF(Sheet5!$J$1:$AS$150,'Joint Exposures'!$C11&amp;'Joint Exposures'!Y$4)+COUNTIF(Sheet5!$J$1:$AS$150,'Joint Exposures'!Y$4&amp;'Joint Exposures'!$C11))/$A$2</f>
        <v>#DIV/0!</v>
      </c>
      <c r="Z11" s="38" t="e">
        <f ca="1">(COUNTIF(Sheet5!$J$1:$AS$150,'Joint Exposures'!$C11&amp;'Joint Exposures'!Z$4)+COUNTIF(Sheet5!$J$1:$AS$150,'Joint Exposures'!Z$4&amp;'Joint Exposures'!$C11))/$A$2</f>
        <v>#DIV/0!</v>
      </c>
      <c r="AA11" s="38" t="e">
        <f ca="1">(COUNTIF(Sheet5!$J$1:$AS$150,'Joint Exposures'!$C11&amp;'Joint Exposures'!AA$4)+COUNTIF(Sheet5!$J$1:$AS$150,'Joint Exposures'!AA$4&amp;'Joint Exposures'!$C11))/$A$2</f>
        <v>#DIV/0!</v>
      </c>
      <c r="AB11" s="38" t="e">
        <f ca="1">(COUNTIF(Sheet5!$J$1:$AS$150,'Joint Exposures'!$C11&amp;'Joint Exposures'!AB$4)+COUNTIF(Sheet5!$J$1:$AS$150,'Joint Exposures'!AB$4&amp;'Joint Exposures'!$C11))/$A$2</f>
        <v>#DIV/0!</v>
      </c>
      <c r="AC11" s="38" t="e">
        <f ca="1">(COUNTIF(Sheet5!$J$1:$AS$150,'Joint Exposures'!$C11&amp;'Joint Exposures'!AC$4)+COUNTIF(Sheet5!$J$1:$AS$150,'Joint Exposures'!AC$4&amp;'Joint Exposures'!$C11))/$A$2</f>
        <v>#DIV/0!</v>
      </c>
      <c r="AD11" s="38" t="e">
        <f ca="1">(COUNTIF(Sheet5!$J$1:$AS$150,'Joint Exposures'!$C11&amp;'Joint Exposures'!AD$4)+COUNTIF(Sheet5!$J$1:$AS$150,'Joint Exposures'!AD$4&amp;'Joint Exposures'!$C11))/$A$2</f>
        <v>#DIV/0!</v>
      </c>
      <c r="AE11" s="38" t="e">
        <f ca="1">(COUNTIF(Sheet5!$J$1:$AS$150,'Joint Exposures'!$C11&amp;'Joint Exposures'!AE$4)+COUNTIF(Sheet5!$J$1:$AS$150,'Joint Exposures'!AE$4&amp;'Joint Exposures'!$C11))/$A$2</f>
        <v>#DIV/0!</v>
      </c>
      <c r="AF11" s="38" t="e">
        <f ca="1">(COUNTIF(Sheet5!$J$1:$AS$150,'Joint Exposures'!$C11&amp;'Joint Exposures'!AF$4)+COUNTIF(Sheet5!$J$1:$AS$150,'Joint Exposures'!AF$4&amp;'Joint Exposures'!$C11))/$A$2</f>
        <v>#DIV/0!</v>
      </c>
      <c r="AG11" s="38" t="e">
        <f ca="1">(COUNTIF(Sheet5!$J$1:$AS$150,'Joint Exposures'!$C11&amp;'Joint Exposures'!AG$4)+COUNTIF(Sheet5!$J$1:$AS$150,'Joint Exposures'!AG$4&amp;'Joint Exposures'!$C11))/$A$2</f>
        <v>#DIV/0!</v>
      </c>
      <c r="AH11" s="38" t="e">
        <f ca="1">(COUNTIF(Sheet5!$J$1:$AS$150,'Joint Exposures'!$C11&amp;'Joint Exposures'!AH$4)+COUNTIF(Sheet5!$J$1:$AS$150,'Joint Exposures'!AH$4&amp;'Joint Exposures'!$C11))/$A$2</f>
        <v>#DIV/0!</v>
      </c>
      <c r="AI11" s="38" t="e">
        <f ca="1">(COUNTIF(Sheet5!$J$1:$AS$150,'Joint Exposures'!$C11&amp;'Joint Exposures'!AI$4)+COUNTIF(Sheet5!$J$1:$AS$150,'Joint Exposures'!AI$4&amp;'Joint Exposures'!$C11))/$A$2</f>
        <v>#DIV/0!</v>
      </c>
      <c r="AJ11" s="38" t="e">
        <f ca="1">(COUNTIF(Sheet5!$J$1:$AS$150,'Joint Exposures'!$C11&amp;'Joint Exposures'!AJ$4)+COUNTIF(Sheet5!$J$1:$AS$150,'Joint Exposures'!AJ$4&amp;'Joint Exposures'!$C11))/$A$2</f>
        <v>#DIV/0!</v>
      </c>
      <c r="AK11" s="38" t="e">
        <f ca="1">(COUNTIF(Sheet5!$J$1:$AS$150,'Joint Exposures'!$C11&amp;'Joint Exposures'!AK$4)+COUNTIF(Sheet5!$J$1:$AS$150,'Joint Exposures'!AK$4&amp;'Joint Exposures'!$C11))/$A$2</f>
        <v>#DIV/0!</v>
      </c>
      <c r="AL11" s="38" t="e">
        <f ca="1">(COUNTIF(Sheet5!$J$1:$AS$150,'Joint Exposures'!$C11&amp;'Joint Exposures'!AL$4)+COUNTIF(Sheet5!$J$1:$AS$150,'Joint Exposures'!AL$4&amp;'Joint Exposures'!$C11))/$A$2</f>
        <v>#DIV/0!</v>
      </c>
      <c r="AM11" s="38" t="e">
        <f ca="1">(COUNTIF(Sheet5!$J$1:$AS$150,'Joint Exposures'!$C11&amp;'Joint Exposures'!AM$4)+COUNTIF(Sheet5!$J$1:$AS$150,'Joint Exposures'!AM$4&amp;'Joint Exposures'!$C11))/$A$2</f>
        <v>#DIV/0!</v>
      </c>
      <c r="AN11" s="38" t="e">
        <f ca="1">(COUNTIF(Sheet5!$J$1:$AS$150,'Joint Exposures'!$C11&amp;'Joint Exposures'!AN$4)+COUNTIF(Sheet5!$J$1:$AS$150,'Joint Exposures'!AN$4&amp;'Joint Exposures'!$C11))/$A$2</f>
        <v>#DIV/0!</v>
      </c>
      <c r="AO11" s="38" t="e">
        <f ca="1">(COUNTIF(Sheet5!$J$1:$AS$150,'Joint Exposures'!$C11&amp;'Joint Exposures'!AO$4)+COUNTIF(Sheet5!$J$1:$AS$150,'Joint Exposures'!AO$4&amp;'Joint Exposures'!$C11))/$A$2</f>
        <v>#DIV/0!</v>
      </c>
      <c r="AP11" s="38" t="e">
        <f ca="1">(COUNTIF(Sheet5!$J$1:$AS$150,'Joint Exposures'!$C11&amp;'Joint Exposures'!AP$4)+COUNTIF(Sheet5!$J$1:$AS$150,'Joint Exposures'!AP$4&amp;'Joint Exposures'!$C11))/$A$2</f>
        <v>#DIV/0!</v>
      </c>
      <c r="AQ11" s="38" t="e">
        <f ca="1">(COUNTIF(Sheet5!$J$1:$AS$150,'Joint Exposures'!$C11&amp;'Joint Exposures'!AQ$4)+COUNTIF(Sheet5!$J$1:$AS$150,'Joint Exposures'!AQ$4&amp;'Joint Exposures'!$C11))/$A$2</f>
        <v>#DIV/0!</v>
      </c>
      <c r="AR11" s="38" t="e">
        <f ca="1">(COUNTIF(Sheet5!$J$1:$AS$150,'Joint Exposures'!$C11&amp;'Joint Exposures'!AR$4)+COUNTIF(Sheet5!$J$1:$AS$150,'Joint Exposures'!AR$4&amp;'Joint Exposures'!$C11))/$A$2</f>
        <v>#DIV/0!</v>
      </c>
      <c r="AS11" s="38" t="e">
        <f ca="1">(COUNTIF(Sheet5!$J$1:$AS$150,'Joint Exposures'!$C11&amp;'Joint Exposures'!AS$4)+COUNTIF(Sheet5!$J$1:$AS$150,'Joint Exposures'!AS$4&amp;'Joint Exposures'!$C11))/$A$2</f>
        <v>#DIV/0!</v>
      </c>
      <c r="AT11" s="38" t="e">
        <f ca="1">(COUNTIF(Sheet5!$J$1:$AS$150,'Joint Exposures'!$C11&amp;'Joint Exposures'!AT$4)+COUNTIF(Sheet5!$J$1:$AS$150,'Joint Exposures'!AT$4&amp;'Joint Exposures'!$C11))/$A$2</f>
        <v>#DIV/0!</v>
      </c>
      <c r="AU11" s="38" t="e">
        <f ca="1">(COUNTIF(Sheet5!$J$1:$AS$150,'Joint Exposures'!$C11&amp;'Joint Exposures'!AU$4)+COUNTIF(Sheet5!$J$1:$AS$150,'Joint Exposures'!AU$4&amp;'Joint Exposures'!$C11))/$A$2</f>
        <v>#DIV/0!</v>
      </c>
      <c r="AV11" s="38" t="e">
        <f ca="1">(COUNTIF(Sheet5!$J$1:$AS$150,'Joint Exposures'!$C11&amp;'Joint Exposures'!AV$4)+COUNTIF(Sheet5!$J$1:$AS$150,'Joint Exposures'!AV$4&amp;'Joint Exposures'!$C11))/$A$2</f>
        <v>#DIV/0!</v>
      </c>
      <c r="AW11" s="38" t="e">
        <f ca="1">(COUNTIF(Sheet5!$J$1:$AS$150,'Joint Exposures'!$C11&amp;'Joint Exposures'!AW$4)+COUNTIF(Sheet5!$J$1:$AS$150,'Joint Exposures'!AW$4&amp;'Joint Exposures'!$C11))/$A$2</f>
        <v>#DIV/0!</v>
      </c>
      <c r="AX11" s="38" t="e">
        <f ca="1">(COUNTIF(Sheet5!$J$1:$AS$150,'Joint Exposures'!$C11&amp;'Joint Exposures'!AX$4)+COUNTIF(Sheet5!$J$1:$AS$150,'Joint Exposures'!AX$4&amp;'Joint Exposures'!$C11))/$A$2</f>
        <v>#DIV/0!</v>
      </c>
      <c r="AY11" s="38" t="e">
        <f ca="1">(COUNTIF(Sheet5!$J$1:$AS$150,'Joint Exposures'!$C11&amp;'Joint Exposures'!AY$4)+COUNTIF(Sheet5!$J$1:$AS$150,'Joint Exposures'!AY$4&amp;'Joint Exposures'!$C11))/$A$2</f>
        <v>#DIV/0!</v>
      </c>
      <c r="AZ11" s="38" t="e">
        <f ca="1">(COUNTIF(Sheet5!$J$1:$AS$150,'Joint Exposures'!$C11&amp;'Joint Exposures'!AZ$4)+COUNTIF(Sheet5!$J$1:$AS$150,'Joint Exposures'!AZ$4&amp;'Joint Exposures'!$C11))/$A$2</f>
        <v>#DIV/0!</v>
      </c>
      <c r="BA11" s="38" t="e">
        <f ca="1">(COUNTIF(Sheet5!$J$1:$AS$150,'Joint Exposures'!$C11&amp;'Joint Exposures'!BA$4)+COUNTIF(Sheet5!$J$1:$AS$150,'Joint Exposures'!BA$4&amp;'Joint Exposures'!$C11))/$A$2</f>
        <v>#DIV/0!</v>
      </c>
      <c r="BB11" s="38" t="e">
        <f ca="1">(COUNTIF(Sheet5!$J$1:$AS$150,'Joint Exposures'!$C11&amp;'Joint Exposures'!BB$4)+COUNTIF(Sheet5!$J$1:$AS$150,'Joint Exposures'!BB$4&amp;'Joint Exposures'!$C11))/$A$2</f>
        <v>#DIV/0!</v>
      </c>
      <c r="BC11" s="38" t="e">
        <f ca="1">(COUNTIF(Sheet5!$J$1:$AS$150,'Joint Exposures'!$C11&amp;'Joint Exposures'!BC$4)+COUNTIF(Sheet5!$J$1:$AS$150,'Joint Exposures'!BC$4&amp;'Joint Exposures'!$C11))/$A$2</f>
        <v>#DIV/0!</v>
      </c>
      <c r="BD11" s="38" t="e">
        <f ca="1">(COUNTIF(Sheet5!$J$1:$AS$150,'Joint Exposures'!$C11&amp;'Joint Exposures'!BD$4)+COUNTIF(Sheet5!$J$1:$AS$150,'Joint Exposures'!BD$4&amp;'Joint Exposures'!$C11))/$A$2</f>
        <v>#DIV/0!</v>
      </c>
      <c r="BE11" s="38" t="e">
        <f ca="1">(COUNTIF(Sheet5!$J$1:$AS$150,'Joint Exposures'!$C11&amp;'Joint Exposures'!BE$4)+COUNTIF(Sheet5!$J$1:$AS$150,'Joint Exposures'!BE$4&amp;'Joint Exposures'!$C11))/$A$2</f>
        <v>#DIV/0!</v>
      </c>
    </row>
    <row customHeight="1" ht="24.95" r="12" spans="1:62" x14ac:dyDescent="0.25">
      <c r="A12" s="39" t="e">
        <f>COUNTIF(Sheet3!$A$2:$I$151,'Joint Exposures'!$C12)/$A$2</f>
        <v>#DIV/0!</v>
      </c>
      <c r="B12" s="39" t="e">
        <f ca="1" si="2" t="shared"/>
        <v>#DIV/0!</v>
      </c>
      <c r="C12" s="41" t="str">
        <f>Sheet2!H9</f>
        <v>Jimmy Butler</v>
      </c>
      <c r="D12" s="38" t="e">
        <f ca="1">(COUNTIF(Sheet5!$J$1:$AS$150,'Joint Exposures'!$C12&amp;'Joint Exposures'!D$4)+COUNTIF(Sheet5!$J$1:$AS$150,'Joint Exposures'!D$4&amp;'Joint Exposures'!$C12))/$A$2</f>
        <v>#DIV/0!</v>
      </c>
      <c r="E12" s="38" t="e">
        <f ca="1">(COUNTIF(Sheet5!$J$1:$AS$150,'Joint Exposures'!$C12&amp;'Joint Exposures'!E$4)+COUNTIF(Sheet5!$J$1:$AS$150,'Joint Exposures'!E$4&amp;'Joint Exposures'!$C12))/$A$2</f>
        <v>#DIV/0!</v>
      </c>
      <c r="F12" s="38" t="e">
        <f ca="1">(COUNTIF(Sheet5!$J$1:$AS$150,'Joint Exposures'!$C12&amp;'Joint Exposures'!F$4)+COUNTIF(Sheet5!$J$1:$AS$150,'Joint Exposures'!F$4&amp;'Joint Exposures'!$C12))/$A$2</f>
        <v>#DIV/0!</v>
      </c>
      <c r="G12" s="38" t="e">
        <f ca="1">(COUNTIF(Sheet5!$J$1:$AS$150,'Joint Exposures'!$C12&amp;'Joint Exposures'!G$4)+COUNTIF(Sheet5!$J$1:$AS$150,'Joint Exposures'!G$4&amp;'Joint Exposures'!$C12))/$A$2</f>
        <v>#DIV/0!</v>
      </c>
      <c r="H12" s="38" t="e">
        <f ca="1">(COUNTIF(Sheet5!$J$1:$AS$150,'Joint Exposures'!$C12&amp;'Joint Exposures'!H$4)+COUNTIF(Sheet5!$J$1:$AS$150,'Joint Exposures'!H$4&amp;'Joint Exposures'!$C12))/$A$2</f>
        <v>#DIV/0!</v>
      </c>
      <c r="I12" s="38" t="e">
        <f ca="1">(COUNTIF(Sheet5!$J$1:$AS$150,'Joint Exposures'!$C12&amp;'Joint Exposures'!I$4)+COUNTIF(Sheet5!$J$1:$AS$150,'Joint Exposures'!I$4&amp;'Joint Exposures'!$C12))/$A$2</f>
        <v>#DIV/0!</v>
      </c>
      <c r="J12" s="38" t="e">
        <f ca="1">(COUNTIF(Sheet5!$J$1:$AS$150,'Joint Exposures'!$C12&amp;'Joint Exposures'!J$4)+COUNTIF(Sheet5!$J$1:$AS$150,'Joint Exposures'!J$4&amp;'Joint Exposures'!$C12))/$A$2</f>
        <v>#DIV/0!</v>
      </c>
      <c r="K12" s="38" t="e">
        <f ca="1">(COUNTIF(Sheet5!$J$1:$AS$150,'Joint Exposures'!$C12&amp;'Joint Exposures'!K$4)+COUNTIF(Sheet5!$J$1:$AS$150,'Joint Exposures'!K$4&amp;'Joint Exposures'!$C12))/$A$2</f>
        <v>#DIV/0!</v>
      </c>
      <c r="L12" s="38" t="e">
        <f ca="1">(COUNTIF(Sheet5!$J$1:$AS$150,'Joint Exposures'!$C12&amp;'Joint Exposures'!L$4)+COUNTIF(Sheet5!$J$1:$AS$150,'Joint Exposures'!L$4&amp;'Joint Exposures'!$C12))/$A$2</f>
        <v>#DIV/0!</v>
      </c>
      <c r="M12" s="38" t="e">
        <f ca="1">(COUNTIF(Sheet5!$J$1:$AS$150,'Joint Exposures'!$C12&amp;'Joint Exposures'!M$4)+COUNTIF(Sheet5!$J$1:$AS$150,'Joint Exposures'!M$4&amp;'Joint Exposures'!$C12))/$A$2</f>
        <v>#DIV/0!</v>
      </c>
      <c r="N12" s="38" t="e">
        <f ca="1">(COUNTIF(Sheet5!$J$1:$AS$150,'Joint Exposures'!$C12&amp;'Joint Exposures'!N$4)+COUNTIF(Sheet5!$J$1:$AS$150,'Joint Exposures'!N$4&amp;'Joint Exposures'!$C12))/$A$2</f>
        <v>#DIV/0!</v>
      </c>
      <c r="O12" s="38" t="e">
        <f ca="1">(COUNTIF(Sheet5!$J$1:$AS$150,'Joint Exposures'!$C12&amp;'Joint Exposures'!O$4)+COUNTIF(Sheet5!$J$1:$AS$150,'Joint Exposures'!O$4&amp;'Joint Exposures'!$C12))/$A$2</f>
        <v>#DIV/0!</v>
      </c>
      <c r="P12" s="38" t="e">
        <f ca="1">(COUNTIF(Sheet5!$J$1:$AS$150,'Joint Exposures'!$C12&amp;'Joint Exposures'!P$4)+COUNTIF(Sheet5!$J$1:$AS$150,'Joint Exposures'!P$4&amp;'Joint Exposures'!$C12))/$A$2</f>
        <v>#DIV/0!</v>
      </c>
      <c r="Q12" s="38" t="e">
        <f ca="1">(COUNTIF(Sheet5!$J$1:$AS$150,'Joint Exposures'!$C12&amp;'Joint Exposures'!Q$4)+COUNTIF(Sheet5!$J$1:$AS$150,'Joint Exposures'!Q$4&amp;'Joint Exposures'!$C12))/$A$2</f>
        <v>#DIV/0!</v>
      </c>
      <c r="R12" s="38" t="e">
        <f ca="1">(COUNTIF(Sheet5!$J$1:$AS$150,'Joint Exposures'!$C12&amp;'Joint Exposures'!R$4)+COUNTIF(Sheet5!$J$1:$AS$150,'Joint Exposures'!R$4&amp;'Joint Exposures'!$C12))/$A$2</f>
        <v>#DIV/0!</v>
      </c>
      <c r="S12" s="38" t="e">
        <f ca="1">(COUNTIF(Sheet5!$J$1:$AS$150,'Joint Exposures'!$C12&amp;'Joint Exposures'!S$4)+COUNTIF(Sheet5!$J$1:$AS$150,'Joint Exposures'!S$4&amp;'Joint Exposures'!$C12))/$A$2</f>
        <v>#DIV/0!</v>
      </c>
      <c r="T12" s="38" t="e">
        <f ca="1">(COUNTIF(Sheet5!$J$1:$AS$150,'Joint Exposures'!$C12&amp;'Joint Exposures'!T$4)+COUNTIF(Sheet5!$J$1:$AS$150,'Joint Exposures'!T$4&amp;'Joint Exposures'!$C12))/$A$2</f>
        <v>#DIV/0!</v>
      </c>
      <c r="U12" s="38" t="e">
        <f ca="1">(COUNTIF(Sheet5!$J$1:$AS$150,'Joint Exposures'!$C12&amp;'Joint Exposures'!U$4)+COUNTIF(Sheet5!$J$1:$AS$150,'Joint Exposures'!U$4&amp;'Joint Exposures'!$C12))/$A$2</f>
        <v>#DIV/0!</v>
      </c>
      <c r="V12" s="38" t="e">
        <f ca="1">(COUNTIF(Sheet5!$J$1:$AS$150,'Joint Exposures'!$C12&amp;'Joint Exposures'!V$4)+COUNTIF(Sheet5!$J$1:$AS$150,'Joint Exposures'!V$4&amp;'Joint Exposures'!$C12))/$A$2</f>
        <v>#DIV/0!</v>
      </c>
      <c r="W12" s="38" t="e">
        <f ca="1">(COUNTIF(Sheet5!$J$1:$AS$150,'Joint Exposures'!$C12&amp;'Joint Exposures'!W$4)+COUNTIF(Sheet5!$J$1:$AS$150,'Joint Exposures'!W$4&amp;'Joint Exposures'!$C12))/$A$2</f>
        <v>#DIV/0!</v>
      </c>
      <c r="X12" s="38" t="e">
        <f ca="1">(COUNTIF(Sheet5!$J$1:$AS$150,'Joint Exposures'!$C12&amp;'Joint Exposures'!X$4)+COUNTIF(Sheet5!$J$1:$AS$150,'Joint Exposures'!X$4&amp;'Joint Exposures'!$C12))/$A$2</f>
        <v>#DIV/0!</v>
      </c>
      <c r="Y12" s="38" t="e">
        <f ca="1">(COUNTIF(Sheet5!$J$1:$AS$150,'Joint Exposures'!$C12&amp;'Joint Exposures'!Y$4)+COUNTIF(Sheet5!$J$1:$AS$150,'Joint Exposures'!Y$4&amp;'Joint Exposures'!$C12))/$A$2</f>
        <v>#DIV/0!</v>
      </c>
      <c r="Z12" s="38" t="e">
        <f ca="1">(COUNTIF(Sheet5!$J$1:$AS$150,'Joint Exposures'!$C12&amp;'Joint Exposures'!Z$4)+COUNTIF(Sheet5!$J$1:$AS$150,'Joint Exposures'!Z$4&amp;'Joint Exposures'!$C12))/$A$2</f>
        <v>#DIV/0!</v>
      </c>
      <c r="AA12" s="38" t="e">
        <f ca="1">(COUNTIF(Sheet5!$J$1:$AS$150,'Joint Exposures'!$C12&amp;'Joint Exposures'!AA$4)+COUNTIF(Sheet5!$J$1:$AS$150,'Joint Exposures'!AA$4&amp;'Joint Exposures'!$C12))/$A$2</f>
        <v>#DIV/0!</v>
      </c>
      <c r="AB12" s="38" t="e">
        <f ca="1">(COUNTIF(Sheet5!$J$1:$AS$150,'Joint Exposures'!$C12&amp;'Joint Exposures'!AB$4)+COUNTIF(Sheet5!$J$1:$AS$150,'Joint Exposures'!AB$4&amp;'Joint Exposures'!$C12))/$A$2</f>
        <v>#DIV/0!</v>
      </c>
      <c r="AC12" s="38" t="e">
        <f ca="1">(COUNTIF(Sheet5!$J$1:$AS$150,'Joint Exposures'!$C12&amp;'Joint Exposures'!AC$4)+COUNTIF(Sheet5!$J$1:$AS$150,'Joint Exposures'!AC$4&amp;'Joint Exposures'!$C12))/$A$2</f>
        <v>#DIV/0!</v>
      </c>
      <c r="AD12" s="38" t="e">
        <f ca="1">(COUNTIF(Sheet5!$J$1:$AS$150,'Joint Exposures'!$C12&amp;'Joint Exposures'!AD$4)+COUNTIF(Sheet5!$J$1:$AS$150,'Joint Exposures'!AD$4&amp;'Joint Exposures'!$C12))/$A$2</f>
        <v>#DIV/0!</v>
      </c>
      <c r="AE12" s="38" t="e">
        <f ca="1">(COUNTIF(Sheet5!$J$1:$AS$150,'Joint Exposures'!$C12&amp;'Joint Exposures'!AE$4)+COUNTIF(Sheet5!$J$1:$AS$150,'Joint Exposures'!AE$4&amp;'Joint Exposures'!$C12))/$A$2</f>
        <v>#DIV/0!</v>
      </c>
      <c r="AF12" s="38" t="e">
        <f ca="1">(COUNTIF(Sheet5!$J$1:$AS$150,'Joint Exposures'!$C12&amp;'Joint Exposures'!AF$4)+COUNTIF(Sheet5!$J$1:$AS$150,'Joint Exposures'!AF$4&amp;'Joint Exposures'!$C12))/$A$2</f>
        <v>#DIV/0!</v>
      </c>
      <c r="AG12" s="38" t="e">
        <f ca="1">(COUNTIF(Sheet5!$J$1:$AS$150,'Joint Exposures'!$C12&amp;'Joint Exposures'!AG$4)+COUNTIF(Sheet5!$J$1:$AS$150,'Joint Exposures'!AG$4&amp;'Joint Exposures'!$C12))/$A$2</f>
        <v>#DIV/0!</v>
      </c>
      <c r="AH12" s="38" t="e">
        <f ca="1">(COUNTIF(Sheet5!$J$1:$AS$150,'Joint Exposures'!$C12&amp;'Joint Exposures'!AH$4)+COUNTIF(Sheet5!$J$1:$AS$150,'Joint Exposures'!AH$4&amp;'Joint Exposures'!$C12))/$A$2</f>
        <v>#DIV/0!</v>
      </c>
      <c r="AI12" s="38" t="e">
        <f ca="1">(COUNTIF(Sheet5!$J$1:$AS$150,'Joint Exposures'!$C12&amp;'Joint Exposures'!AI$4)+COUNTIF(Sheet5!$J$1:$AS$150,'Joint Exposures'!AI$4&amp;'Joint Exposures'!$C12))/$A$2</f>
        <v>#DIV/0!</v>
      </c>
      <c r="AJ12" s="38" t="e">
        <f ca="1">(COUNTIF(Sheet5!$J$1:$AS$150,'Joint Exposures'!$C12&amp;'Joint Exposures'!AJ$4)+COUNTIF(Sheet5!$J$1:$AS$150,'Joint Exposures'!AJ$4&amp;'Joint Exposures'!$C12))/$A$2</f>
        <v>#DIV/0!</v>
      </c>
      <c r="AK12" s="38" t="e">
        <f ca="1">(COUNTIF(Sheet5!$J$1:$AS$150,'Joint Exposures'!$C12&amp;'Joint Exposures'!AK$4)+COUNTIF(Sheet5!$J$1:$AS$150,'Joint Exposures'!AK$4&amp;'Joint Exposures'!$C12))/$A$2</f>
        <v>#DIV/0!</v>
      </c>
      <c r="AL12" s="38" t="e">
        <f ca="1">(COUNTIF(Sheet5!$J$1:$AS$150,'Joint Exposures'!$C12&amp;'Joint Exposures'!AL$4)+COUNTIF(Sheet5!$J$1:$AS$150,'Joint Exposures'!AL$4&amp;'Joint Exposures'!$C12))/$A$2</f>
        <v>#DIV/0!</v>
      </c>
      <c r="AM12" s="38" t="e">
        <f ca="1">(COUNTIF(Sheet5!$J$1:$AS$150,'Joint Exposures'!$C12&amp;'Joint Exposures'!AM$4)+COUNTIF(Sheet5!$J$1:$AS$150,'Joint Exposures'!AM$4&amp;'Joint Exposures'!$C12))/$A$2</f>
        <v>#DIV/0!</v>
      </c>
      <c r="AN12" s="38" t="e">
        <f ca="1">(COUNTIF(Sheet5!$J$1:$AS$150,'Joint Exposures'!$C12&amp;'Joint Exposures'!AN$4)+COUNTIF(Sheet5!$J$1:$AS$150,'Joint Exposures'!AN$4&amp;'Joint Exposures'!$C12))/$A$2</f>
        <v>#DIV/0!</v>
      </c>
      <c r="AO12" s="38" t="e">
        <f ca="1">(COUNTIF(Sheet5!$J$1:$AS$150,'Joint Exposures'!$C12&amp;'Joint Exposures'!AO$4)+COUNTIF(Sheet5!$J$1:$AS$150,'Joint Exposures'!AO$4&amp;'Joint Exposures'!$C12))/$A$2</f>
        <v>#DIV/0!</v>
      </c>
      <c r="AP12" s="38" t="e">
        <f ca="1">(COUNTIF(Sheet5!$J$1:$AS$150,'Joint Exposures'!$C12&amp;'Joint Exposures'!AP$4)+COUNTIF(Sheet5!$J$1:$AS$150,'Joint Exposures'!AP$4&amp;'Joint Exposures'!$C12))/$A$2</f>
        <v>#DIV/0!</v>
      </c>
      <c r="AQ12" s="38" t="e">
        <f ca="1">(COUNTIF(Sheet5!$J$1:$AS$150,'Joint Exposures'!$C12&amp;'Joint Exposures'!AQ$4)+COUNTIF(Sheet5!$J$1:$AS$150,'Joint Exposures'!AQ$4&amp;'Joint Exposures'!$C12))/$A$2</f>
        <v>#DIV/0!</v>
      </c>
      <c r="AR12" s="38" t="e">
        <f ca="1">(COUNTIF(Sheet5!$J$1:$AS$150,'Joint Exposures'!$C12&amp;'Joint Exposures'!AR$4)+COUNTIF(Sheet5!$J$1:$AS$150,'Joint Exposures'!AR$4&amp;'Joint Exposures'!$C12))/$A$2</f>
        <v>#DIV/0!</v>
      </c>
      <c r="AS12" s="38" t="e">
        <f ca="1">(COUNTIF(Sheet5!$J$1:$AS$150,'Joint Exposures'!$C12&amp;'Joint Exposures'!AS$4)+COUNTIF(Sheet5!$J$1:$AS$150,'Joint Exposures'!AS$4&amp;'Joint Exposures'!$C12))/$A$2</f>
        <v>#DIV/0!</v>
      </c>
      <c r="AT12" s="38" t="e">
        <f ca="1">(COUNTIF(Sheet5!$J$1:$AS$150,'Joint Exposures'!$C12&amp;'Joint Exposures'!AT$4)+COUNTIF(Sheet5!$J$1:$AS$150,'Joint Exposures'!AT$4&amp;'Joint Exposures'!$C12))/$A$2</f>
        <v>#DIV/0!</v>
      </c>
      <c r="AU12" s="38" t="e">
        <f ca="1">(COUNTIF(Sheet5!$J$1:$AS$150,'Joint Exposures'!$C12&amp;'Joint Exposures'!AU$4)+COUNTIF(Sheet5!$J$1:$AS$150,'Joint Exposures'!AU$4&amp;'Joint Exposures'!$C12))/$A$2</f>
        <v>#DIV/0!</v>
      </c>
      <c r="AV12" s="38" t="e">
        <f ca="1">(COUNTIF(Sheet5!$J$1:$AS$150,'Joint Exposures'!$C12&amp;'Joint Exposures'!AV$4)+COUNTIF(Sheet5!$J$1:$AS$150,'Joint Exposures'!AV$4&amp;'Joint Exposures'!$C12))/$A$2</f>
        <v>#DIV/0!</v>
      </c>
      <c r="AW12" s="38" t="e">
        <f ca="1">(COUNTIF(Sheet5!$J$1:$AS$150,'Joint Exposures'!$C12&amp;'Joint Exposures'!AW$4)+COUNTIF(Sheet5!$J$1:$AS$150,'Joint Exposures'!AW$4&amp;'Joint Exposures'!$C12))/$A$2</f>
        <v>#DIV/0!</v>
      </c>
      <c r="AX12" s="38" t="e">
        <f ca="1">(COUNTIF(Sheet5!$J$1:$AS$150,'Joint Exposures'!$C12&amp;'Joint Exposures'!AX$4)+COUNTIF(Sheet5!$J$1:$AS$150,'Joint Exposures'!AX$4&amp;'Joint Exposures'!$C12))/$A$2</f>
        <v>#DIV/0!</v>
      </c>
      <c r="AY12" s="38" t="e">
        <f ca="1">(COUNTIF(Sheet5!$J$1:$AS$150,'Joint Exposures'!$C12&amp;'Joint Exposures'!AY$4)+COUNTIF(Sheet5!$J$1:$AS$150,'Joint Exposures'!AY$4&amp;'Joint Exposures'!$C12))/$A$2</f>
        <v>#DIV/0!</v>
      </c>
      <c r="AZ12" s="38" t="e">
        <f ca="1">(COUNTIF(Sheet5!$J$1:$AS$150,'Joint Exposures'!$C12&amp;'Joint Exposures'!AZ$4)+COUNTIF(Sheet5!$J$1:$AS$150,'Joint Exposures'!AZ$4&amp;'Joint Exposures'!$C12))/$A$2</f>
        <v>#DIV/0!</v>
      </c>
      <c r="BA12" s="38" t="e">
        <f ca="1">(COUNTIF(Sheet5!$J$1:$AS$150,'Joint Exposures'!$C12&amp;'Joint Exposures'!BA$4)+COUNTIF(Sheet5!$J$1:$AS$150,'Joint Exposures'!BA$4&amp;'Joint Exposures'!$C12))/$A$2</f>
        <v>#DIV/0!</v>
      </c>
      <c r="BB12" s="38" t="e">
        <f ca="1">(COUNTIF(Sheet5!$J$1:$AS$150,'Joint Exposures'!$C12&amp;'Joint Exposures'!BB$4)+COUNTIF(Sheet5!$J$1:$AS$150,'Joint Exposures'!BB$4&amp;'Joint Exposures'!$C12))/$A$2</f>
        <v>#DIV/0!</v>
      </c>
      <c r="BC12" s="38" t="e">
        <f ca="1">(COUNTIF(Sheet5!$J$1:$AS$150,'Joint Exposures'!$C12&amp;'Joint Exposures'!BC$4)+COUNTIF(Sheet5!$J$1:$AS$150,'Joint Exposures'!BC$4&amp;'Joint Exposures'!$C12))/$A$2</f>
        <v>#DIV/0!</v>
      </c>
      <c r="BD12" s="38" t="e">
        <f ca="1">(COUNTIF(Sheet5!$J$1:$AS$150,'Joint Exposures'!$C12&amp;'Joint Exposures'!BD$4)+COUNTIF(Sheet5!$J$1:$AS$150,'Joint Exposures'!BD$4&amp;'Joint Exposures'!$C12))/$A$2</f>
        <v>#DIV/0!</v>
      </c>
      <c r="BE12" s="38" t="e">
        <f ca="1">(COUNTIF(Sheet5!$J$1:$AS$150,'Joint Exposures'!$C12&amp;'Joint Exposures'!BE$4)+COUNTIF(Sheet5!$J$1:$AS$150,'Joint Exposures'!BE$4&amp;'Joint Exposures'!$C12))/$A$2</f>
        <v>#DIV/0!</v>
      </c>
    </row>
    <row customHeight="1" ht="24.95" r="13" spans="1:62" x14ac:dyDescent="0.25">
      <c r="A13" s="39" t="e">
        <f>COUNTIF(Sheet3!$A$2:$I$151,'Joint Exposures'!$C13)/$A$2</f>
        <v>#DIV/0!</v>
      </c>
      <c r="B13" s="39" t="e">
        <f ca="1" si="2" t="shared"/>
        <v>#DIV/0!</v>
      </c>
      <c r="C13" s="41" t="str">
        <f>Sheet2!H10</f>
        <v>Donovan Mitchell</v>
      </c>
      <c r="D13" s="38" t="e">
        <f ca="1">(COUNTIF(Sheet5!$J$1:$AS$150,'Joint Exposures'!$C13&amp;'Joint Exposures'!D$4)+COUNTIF(Sheet5!$J$1:$AS$150,'Joint Exposures'!D$4&amp;'Joint Exposures'!$C13))/$A$2</f>
        <v>#DIV/0!</v>
      </c>
      <c r="E13" s="38" t="e">
        <f ca="1">(COUNTIF(Sheet5!$J$1:$AS$150,'Joint Exposures'!$C13&amp;'Joint Exposures'!E$4)+COUNTIF(Sheet5!$J$1:$AS$150,'Joint Exposures'!E$4&amp;'Joint Exposures'!$C13))/$A$2</f>
        <v>#DIV/0!</v>
      </c>
      <c r="F13" s="38" t="e">
        <f ca="1">(COUNTIF(Sheet5!$J$1:$AS$150,'Joint Exposures'!$C13&amp;'Joint Exposures'!F$4)+COUNTIF(Sheet5!$J$1:$AS$150,'Joint Exposures'!F$4&amp;'Joint Exposures'!$C13))/$A$2</f>
        <v>#DIV/0!</v>
      </c>
      <c r="G13" s="38" t="e">
        <f ca="1">(COUNTIF(Sheet5!$J$1:$AS$150,'Joint Exposures'!$C13&amp;'Joint Exposures'!G$4)+COUNTIF(Sheet5!$J$1:$AS$150,'Joint Exposures'!G$4&amp;'Joint Exposures'!$C13))/$A$2</f>
        <v>#DIV/0!</v>
      </c>
      <c r="H13" s="38" t="e">
        <f ca="1">(COUNTIF(Sheet5!$J$1:$AS$150,'Joint Exposures'!$C13&amp;'Joint Exposures'!H$4)+COUNTIF(Sheet5!$J$1:$AS$150,'Joint Exposures'!H$4&amp;'Joint Exposures'!$C13))/$A$2</f>
        <v>#DIV/0!</v>
      </c>
      <c r="I13" s="38" t="e">
        <f ca="1">(COUNTIF(Sheet5!$J$1:$AS$150,'Joint Exposures'!$C13&amp;'Joint Exposures'!I$4)+COUNTIF(Sheet5!$J$1:$AS$150,'Joint Exposures'!I$4&amp;'Joint Exposures'!$C13))/$A$2</f>
        <v>#DIV/0!</v>
      </c>
      <c r="J13" s="38" t="e">
        <f ca="1">(COUNTIF(Sheet5!$J$1:$AS$150,'Joint Exposures'!$C13&amp;'Joint Exposures'!J$4)+COUNTIF(Sheet5!$J$1:$AS$150,'Joint Exposures'!J$4&amp;'Joint Exposures'!$C13))/$A$2</f>
        <v>#DIV/0!</v>
      </c>
      <c r="K13" s="38" t="e">
        <f ca="1">(COUNTIF(Sheet5!$J$1:$AS$150,'Joint Exposures'!$C13&amp;'Joint Exposures'!K$4)+COUNTIF(Sheet5!$J$1:$AS$150,'Joint Exposures'!K$4&amp;'Joint Exposures'!$C13))/$A$2</f>
        <v>#DIV/0!</v>
      </c>
      <c r="L13" s="38" t="e">
        <f ca="1">(COUNTIF(Sheet5!$J$1:$AS$150,'Joint Exposures'!$C13&amp;'Joint Exposures'!L$4)+COUNTIF(Sheet5!$J$1:$AS$150,'Joint Exposures'!L$4&amp;'Joint Exposures'!$C13))/$A$2</f>
        <v>#DIV/0!</v>
      </c>
      <c r="M13" s="38" t="e">
        <f ca="1">(COUNTIF(Sheet5!$J$1:$AS$150,'Joint Exposures'!$C13&amp;'Joint Exposures'!M$4)+COUNTIF(Sheet5!$J$1:$AS$150,'Joint Exposures'!M$4&amp;'Joint Exposures'!$C13))/$A$2</f>
        <v>#DIV/0!</v>
      </c>
      <c r="N13" s="38" t="e">
        <f ca="1">(COUNTIF(Sheet5!$J$1:$AS$150,'Joint Exposures'!$C13&amp;'Joint Exposures'!N$4)+COUNTIF(Sheet5!$J$1:$AS$150,'Joint Exposures'!N$4&amp;'Joint Exposures'!$C13))/$A$2</f>
        <v>#DIV/0!</v>
      </c>
      <c r="O13" s="38" t="e">
        <f ca="1">(COUNTIF(Sheet5!$J$1:$AS$150,'Joint Exposures'!$C13&amp;'Joint Exposures'!O$4)+COUNTIF(Sheet5!$J$1:$AS$150,'Joint Exposures'!O$4&amp;'Joint Exposures'!$C13))/$A$2</f>
        <v>#DIV/0!</v>
      </c>
      <c r="P13" s="38" t="e">
        <f ca="1">(COUNTIF(Sheet5!$J$1:$AS$150,'Joint Exposures'!$C13&amp;'Joint Exposures'!P$4)+COUNTIF(Sheet5!$J$1:$AS$150,'Joint Exposures'!P$4&amp;'Joint Exposures'!$C13))/$A$2</f>
        <v>#DIV/0!</v>
      </c>
      <c r="Q13" s="38" t="e">
        <f ca="1">(COUNTIF(Sheet5!$J$1:$AS$150,'Joint Exposures'!$C13&amp;'Joint Exposures'!Q$4)+COUNTIF(Sheet5!$J$1:$AS$150,'Joint Exposures'!Q$4&amp;'Joint Exposures'!$C13))/$A$2</f>
        <v>#DIV/0!</v>
      </c>
      <c r="R13" s="38" t="e">
        <f ca="1">(COUNTIF(Sheet5!$J$1:$AS$150,'Joint Exposures'!$C13&amp;'Joint Exposures'!R$4)+COUNTIF(Sheet5!$J$1:$AS$150,'Joint Exposures'!R$4&amp;'Joint Exposures'!$C13))/$A$2</f>
        <v>#DIV/0!</v>
      </c>
      <c r="S13" s="38" t="e">
        <f ca="1">(COUNTIF(Sheet5!$J$1:$AS$150,'Joint Exposures'!$C13&amp;'Joint Exposures'!S$4)+COUNTIF(Sheet5!$J$1:$AS$150,'Joint Exposures'!S$4&amp;'Joint Exposures'!$C13))/$A$2</f>
        <v>#DIV/0!</v>
      </c>
      <c r="T13" s="38" t="e">
        <f ca="1">(COUNTIF(Sheet5!$J$1:$AS$150,'Joint Exposures'!$C13&amp;'Joint Exposures'!T$4)+COUNTIF(Sheet5!$J$1:$AS$150,'Joint Exposures'!T$4&amp;'Joint Exposures'!$C13))/$A$2</f>
        <v>#DIV/0!</v>
      </c>
      <c r="U13" s="38" t="e">
        <f ca="1">(COUNTIF(Sheet5!$J$1:$AS$150,'Joint Exposures'!$C13&amp;'Joint Exposures'!U$4)+COUNTIF(Sheet5!$J$1:$AS$150,'Joint Exposures'!U$4&amp;'Joint Exposures'!$C13))/$A$2</f>
        <v>#DIV/0!</v>
      </c>
      <c r="V13" s="38" t="e">
        <f ca="1">(COUNTIF(Sheet5!$J$1:$AS$150,'Joint Exposures'!$C13&amp;'Joint Exposures'!V$4)+COUNTIF(Sheet5!$J$1:$AS$150,'Joint Exposures'!V$4&amp;'Joint Exposures'!$C13))/$A$2</f>
        <v>#DIV/0!</v>
      </c>
      <c r="W13" s="38" t="e">
        <f ca="1">(COUNTIF(Sheet5!$J$1:$AS$150,'Joint Exposures'!$C13&amp;'Joint Exposures'!W$4)+COUNTIF(Sheet5!$J$1:$AS$150,'Joint Exposures'!W$4&amp;'Joint Exposures'!$C13))/$A$2</f>
        <v>#DIV/0!</v>
      </c>
      <c r="X13" s="38" t="e">
        <f ca="1">(COUNTIF(Sheet5!$J$1:$AS$150,'Joint Exposures'!$C13&amp;'Joint Exposures'!X$4)+COUNTIF(Sheet5!$J$1:$AS$150,'Joint Exposures'!X$4&amp;'Joint Exposures'!$C13))/$A$2</f>
        <v>#DIV/0!</v>
      </c>
      <c r="Y13" s="38" t="e">
        <f ca="1">(COUNTIF(Sheet5!$J$1:$AS$150,'Joint Exposures'!$C13&amp;'Joint Exposures'!Y$4)+COUNTIF(Sheet5!$J$1:$AS$150,'Joint Exposures'!Y$4&amp;'Joint Exposures'!$C13))/$A$2</f>
        <v>#DIV/0!</v>
      </c>
      <c r="Z13" s="38" t="e">
        <f ca="1">(COUNTIF(Sheet5!$J$1:$AS$150,'Joint Exposures'!$C13&amp;'Joint Exposures'!Z$4)+COUNTIF(Sheet5!$J$1:$AS$150,'Joint Exposures'!Z$4&amp;'Joint Exposures'!$C13))/$A$2</f>
        <v>#DIV/0!</v>
      </c>
      <c r="AA13" s="38" t="e">
        <f ca="1">(COUNTIF(Sheet5!$J$1:$AS$150,'Joint Exposures'!$C13&amp;'Joint Exposures'!AA$4)+COUNTIF(Sheet5!$J$1:$AS$150,'Joint Exposures'!AA$4&amp;'Joint Exposures'!$C13))/$A$2</f>
        <v>#DIV/0!</v>
      </c>
      <c r="AB13" s="38" t="e">
        <f ca="1">(COUNTIF(Sheet5!$J$1:$AS$150,'Joint Exposures'!$C13&amp;'Joint Exposures'!AB$4)+COUNTIF(Sheet5!$J$1:$AS$150,'Joint Exposures'!AB$4&amp;'Joint Exposures'!$C13))/$A$2</f>
        <v>#DIV/0!</v>
      </c>
      <c r="AC13" s="38" t="e">
        <f ca="1">(COUNTIF(Sheet5!$J$1:$AS$150,'Joint Exposures'!$C13&amp;'Joint Exposures'!AC$4)+COUNTIF(Sheet5!$J$1:$AS$150,'Joint Exposures'!AC$4&amp;'Joint Exposures'!$C13))/$A$2</f>
        <v>#DIV/0!</v>
      </c>
      <c r="AD13" s="38" t="e">
        <f ca="1">(COUNTIF(Sheet5!$J$1:$AS$150,'Joint Exposures'!$C13&amp;'Joint Exposures'!AD$4)+COUNTIF(Sheet5!$J$1:$AS$150,'Joint Exposures'!AD$4&amp;'Joint Exposures'!$C13))/$A$2</f>
        <v>#DIV/0!</v>
      </c>
      <c r="AE13" s="38" t="e">
        <f ca="1">(COUNTIF(Sheet5!$J$1:$AS$150,'Joint Exposures'!$C13&amp;'Joint Exposures'!AE$4)+COUNTIF(Sheet5!$J$1:$AS$150,'Joint Exposures'!AE$4&amp;'Joint Exposures'!$C13))/$A$2</f>
        <v>#DIV/0!</v>
      </c>
      <c r="AF13" s="38" t="e">
        <f ca="1">(COUNTIF(Sheet5!$J$1:$AS$150,'Joint Exposures'!$C13&amp;'Joint Exposures'!AF$4)+COUNTIF(Sheet5!$J$1:$AS$150,'Joint Exposures'!AF$4&amp;'Joint Exposures'!$C13))/$A$2</f>
        <v>#DIV/0!</v>
      </c>
      <c r="AG13" s="38" t="e">
        <f ca="1">(COUNTIF(Sheet5!$J$1:$AS$150,'Joint Exposures'!$C13&amp;'Joint Exposures'!AG$4)+COUNTIF(Sheet5!$J$1:$AS$150,'Joint Exposures'!AG$4&amp;'Joint Exposures'!$C13))/$A$2</f>
        <v>#DIV/0!</v>
      </c>
      <c r="AH13" s="38" t="e">
        <f ca="1">(COUNTIF(Sheet5!$J$1:$AS$150,'Joint Exposures'!$C13&amp;'Joint Exposures'!AH$4)+COUNTIF(Sheet5!$J$1:$AS$150,'Joint Exposures'!AH$4&amp;'Joint Exposures'!$C13))/$A$2</f>
        <v>#DIV/0!</v>
      </c>
      <c r="AI13" s="38" t="e">
        <f ca="1">(COUNTIF(Sheet5!$J$1:$AS$150,'Joint Exposures'!$C13&amp;'Joint Exposures'!AI$4)+COUNTIF(Sheet5!$J$1:$AS$150,'Joint Exposures'!AI$4&amp;'Joint Exposures'!$C13))/$A$2</f>
        <v>#DIV/0!</v>
      </c>
      <c r="AJ13" s="38" t="e">
        <f ca="1">(COUNTIF(Sheet5!$J$1:$AS$150,'Joint Exposures'!$C13&amp;'Joint Exposures'!AJ$4)+COUNTIF(Sheet5!$J$1:$AS$150,'Joint Exposures'!AJ$4&amp;'Joint Exposures'!$C13))/$A$2</f>
        <v>#DIV/0!</v>
      </c>
      <c r="AK13" s="38" t="e">
        <f ca="1">(COUNTIF(Sheet5!$J$1:$AS$150,'Joint Exposures'!$C13&amp;'Joint Exposures'!AK$4)+COUNTIF(Sheet5!$J$1:$AS$150,'Joint Exposures'!AK$4&amp;'Joint Exposures'!$C13))/$A$2</f>
        <v>#DIV/0!</v>
      </c>
      <c r="AL13" s="38" t="e">
        <f ca="1">(COUNTIF(Sheet5!$J$1:$AS$150,'Joint Exposures'!$C13&amp;'Joint Exposures'!AL$4)+COUNTIF(Sheet5!$J$1:$AS$150,'Joint Exposures'!AL$4&amp;'Joint Exposures'!$C13))/$A$2</f>
        <v>#DIV/0!</v>
      </c>
      <c r="AM13" s="38" t="e">
        <f ca="1">(COUNTIF(Sheet5!$J$1:$AS$150,'Joint Exposures'!$C13&amp;'Joint Exposures'!AM$4)+COUNTIF(Sheet5!$J$1:$AS$150,'Joint Exposures'!AM$4&amp;'Joint Exposures'!$C13))/$A$2</f>
        <v>#DIV/0!</v>
      </c>
      <c r="AN13" s="38" t="e">
        <f ca="1">(COUNTIF(Sheet5!$J$1:$AS$150,'Joint Exposures'!$C13&amp;'Joint Exposures'!AN$4)+COUNTIF(Sheet5!$J$1:$AS$150,'Joint Exposures'!AN$4&amp;'Joint Exposures'!$C13))/$A$2</f>
        <v>#DIV/0!</v>
      </c>
      <c r="AO13" s="38" t="e">
        <f ca="1">(COUNTIF(Sheet5!$J$1:$AS$150,'Joint Exposures'!$C13&amp;'Joint Exposures'!AO$4)+COUNTIF(Sheet5!$J$1:$AS$150,'Joint Exposures'!AO$4&amp;'Joint Exposures'!$C13))/$A$2</f>
        <v>#DIV/0!</v>
      </c>
      <c r="AP13" s="38" t="e">
        <f ca="1">(COUNTIF(Sheet5!$J$1:$AS$150,'Joint Exposures'!$C13&amp;'Joint Exposures'!AP$4)+COUNTIF(Sheet5!$J$1:$AS$150,'Joint Exposures'!AP$4&amp;'Joint Exposures'!$C13))/$A$2</f>
        <v>#DIV/0!</v>
      </c>
      <c r="AQ13" s="38" t="e">
        <f ca="1">(COUNTIF(Sheet5!$J$1:$AS$150,'Joint Exposures'!$C13&amp;'Joint Exposures'!AQ$4)+COUNTIF(Sheet5!$J$1:$AS$150,'Joint Exposures'!AQ$4&amp;'Joint Exposures'!$C13))/$A$2</f>
        <v>#DIV/0!</v>
      </c>
      <c r="AR13" s="38" t="e">
        <f ca="1">(COUNTIF(Sheet5!$J$1:$AS$150,'Joint Exposures'!$C13&amp;'Joint Exposures'!AR$4)+COUNTIF(Sheet5!$J$1:$AS$150,'Joint Exposures'!AR$4&amp;'Joint Exposures'!$C13))/$A$2</f>
        <v>#DIV/0!</v>
      </c>
      <c r="AS13" s="38" t="e">
        <f ca="1">(COUNTIF(Sheet5!$J$1:$AS$150,'Joint Exposures'!$C13&amp;'Joint Exposures'!AS$4)+COUNTIF(Sheet5!$J$1:$AS$150,'Joint Exposures'!AS$4&amp;'Joint Exposures'!$C13))/$A$2</f>
        <v>#DIV/0!</v>
      </c>
      <c r="AT13" s="38" t="e">
        <f ca="1">(COUNTIF(Sheet5!$J$1:$AS$150,'Joint Exposures'!$C13&amp;'Joint Exposures'!AT$4)+COUNTIF(Sheet5!$J$1:$AS$150,'Joint Exposures'!AT$4&amp;'Joint Exposures'!$C13))/$A$2</f>
        <v>#DIV/0!</v>
      </c>
      <c r="AU13" s="38" t="e">
        <f ca="1">(COUNTIF(Sheet5!$J$1:$AS$150,'Joint Exposures'!$C13&amp;'Joint Exposures'!AU$4)+COUNTIF(Sheet5!$J$1:$AS$150,'Joint Exposures'!AU$4&amp;'Joint Exposures'!$C13))/$A$2</f>
        <v>#DIV/0!</v>
      </c>
      <c r="AV13" s="38" t="e">
        <f ca="1">(COUNTIF(Sheet5!$J$1:$AS$150,'Joint Exposures'!$C13&amp;'Joint Exposures'!AV$4)+COUNTIF(Sheet5!$J$1:$AS$150,'Joint Exposures'!AV$4&amp;'Joint Exposures'!$C13))/$A$2</f>
        <v>#DIV/0!</v>
      </c>
      <c r="AW13" s="38" t="e">
        <f ca="1">(COUNTIF(Sheet5!$J$1:$AS$150,'Joint Exposures'!$C13&amp;'Joint Exposures'!AW$4)+COUNTIF(Sheet5!$J$1:$AS$150,'Joint Exposures'!AW$4&amp;'Joint Exposures'!$C13))/$A$2</f>
        <v>#DIV/0!</v>
      </c>
      <c r="AX13" s="38" t="e">
        <f ca="1">(COUNTIF(Sheet5!$J$1:$AS$150,'Joint Exposures'!$C13&amp;'Joint Exposures'!AX$4)+COUNTIF(Sheet5!$J$1:$AS$150,'Joint Exposures'!AX$4&amp;'Joint Exposures'!$C13))/$A$2</f>
        <v>#DIV/0!</v>
      </c>
      <c r="AY13" s="38" t="e">
        <f ca="1">(COUNTIF(Sheet5!$J$1:$AS$150,'Joint Exposures'!$C13&amp;'Joint Exposures'!AY$4)+COUNTIF(Sheet5!$J$1:$AS$150,'Joint Exposures'!AY$4&amp;'Joint Exposures'!$C13))/$A$2</f>
        <v>#DIV/0!</v>
      </c>
      <c r="AZ13" s="38" t="e">
        <f ca="1">(COUNTIF(Sheet5!$J$1:$AS$150,'Joint Exposures'!$C13&amp;'Joint Exposures'!AZ$4)+COUNTIF(Sheet5!$J$1:$AS$150,'Joint Exposures'!AZ$4&amp;'Joint Exposures'!$C13))/$A$2</f>
        <v>#DIV/0!</v>
      </c>
      <c r="BA13" s="38" t="e">
        <f ca="1">(COUNTIF(Sheet5!$J$1:$AS$150,'Joint Exposures'!$C13&amp;'Joint Exposures'!BA$4)+COUNTIF(Sheet5!$J$1:$AS$150,'Joint Exposures'!BA$4&amp;'Joint Exposures'!$C13))/$A$2</f>
        <v>#DIV/0!</v>
      </c>
      <c r="BB13" s="38" t="e">
        <f ca="1">(COUNTIF(Sheet5!$J$1:$AS$150,'Joint Exposures'!$C13&amp;'Joint Exposures'!BB$4)+COUNTIF(Sheet5!$J$1:$AS$150,'Joint Exposures'!BB$4&amp;'Joint Exposures'!$C13))/$A$2</f>
        <v>#DIV/0!</v>
      </c>
      <c r="BC13" s="38" t="e">
        <f ca="1">(COUNTIF(Sheet5!$J$1:$AS$150,'Joint Exposures'!$C13&amp;'Joint Exposures'!BC$4)+COUNTIF(Sheet5!$J$1:$AS$150,'Joint Exposures'!BC$4&amp;'Joint Exposures'!$C13))/$A$2</f>
        <v>#DIV/0!</v>
      </c>
      <c r="BD13" s="38" t="e">
        <f ca="1">(COUNTIF(Sheet5!$J$1:$AS$150,'Joint Exposures'!$C13&amp;'Joint Exposures'!BD$4)+COUNTIF(Sheet5!$J$1:$AS$150,'Joint Exposures'!BD$4&amp;'Joint Exposures'!$C13))/$A$2</f>
        <v>#DIV/0!</v>
      </c>
      <c r="BE13" s="38" t="e">
        <f ca="1">(COUNTIF(Sheet5!$J$1:$AS$150,'Joint Exposures'!$C13&amp;'Joint Exposures'!BE$4)+COUNTIF(Sheet5!$J$1:$AS$150,'Joint Exposures'!BE$4&amp;'Joint Exposures'!$C13))/$A$2</f>
        <v>#DIV/0!</v>
      </c>
    </row>
    <row customHeight="1" ht="24.95" r="14" spans="1:62" x14ac:dyDescent="0.25">
      <c r="A14" s="39" t="e">
        <f>COUNTIF(Sheet3!$A$2:$I$151,'Joint Exposures'!$C14)/$A$2</f>
        <v>#DIV/0!</v>
      </c>
      <c r="B14" s="39" t="e">
        <f ca="1" si="2" t="shared"/>
        <v>#DIV/0!</v>
      </c>
      <c r="C14" s="41" t="str">
        <f>Sheet2!H11</f>
        <v>Kenneth Faried</v>
      </c>
      <c r="D14" s="38" t="e">
        <f ca="1">(COUNTIF(Sheet5!$J$1:$AS$150,'Joint Exposures'!$C14&amp;'Joint Exposures'!D$4)+COUNTIF(Sheet5!$J$1:$AS$150,'Joint Exposures'!D$4&amp;'Joint Exposures'!$C14))/$A$2</f>
        <v>#DIV/0!</v>
      </c>
      <c r="E14" s="38" t="e">
        <f ca="1">(COUNTIF(Sheet5!$J$1:$AS$150,'Joint Exposures'!$C14&amp;'Joint Exposures'!E$4)+COUNTIF(Sheet5!$J$1:$AS$150,'Joint Exposures'!E$4&amp;'Joint Exposures'!$C14))/$A$2</f>
        <v>#DIV/0!</v>
      </c>
      <c r="F14" s="38" t="e">
        <f ca="1">(COUNTIF(Sheet5!$J$1:$AS$150,'Joint Exposures'!$C14&amp;'Joint Exposures'!F$4)+COUNTIF(Sheet5!$J$1:$AS$150,'Joint Exposures'!F$4&amp;'Joint Exposures'!$C14))/$A$2</f>
        <v>#DIV/0!</v>
      </c>
      <c r="G14" s="38" t="e">
        <f ca="1">(COUNTIF(Sheet5!$J$1:$AS$150,'Joint Exposures'!$C14&amp;'Joint Exposures'!G$4)+COUNTIF(Sheet5!$J$1:$AS$150,'Joint Exposures'!G$4&amp;'Joint Exposures'!$C14))/$A$2</f>
        <v>#DIV/0!</v>
      </c>
      <c r="H14" s="38" t="e">
        <f ca="1">(COUNTIF(Sheet5!$J$1:$AS$150,'Joint Exposures'!$C14&amp;'Joint Exposures'!H$4)+COUNTIF(Sheet5!$J$1:$AS$150,'Joint Exposures'!H$4&amp;'Joint Exposures'!$C14))/$A$2</f>
        <v>#DIV/0!</v>
      </c>
      <c r="I14" s="38" t="e">
        <f ca="1">(COUNTIF(Sheet5!$J$1:$AS$150,'Joint Exposures'!$C14&amp;'Joint Exposures'!I$4)+COUNTIF(Sheet5!$J$1:$AS$150,'Joint Exposures'!I$4&amp;'Joint Exposures'!$C14))/$A$2</f>
        <v>#DIV/0!</v>
      </c>
      <c r="J14" s="38" t="e">
        <f ca="1">(COUNTIF(Sheet5!$J$1:$AS$150,'Joint Exposures'!$C14&amp;'Joint Exposures'!J$4)+COUNTIF(Sheet5!$J$1:$AS$150,'Joint Exposures'!J$4&amp;'Joint Exposures'!$C14))/$A$2</f>
        <v>#DIV/0!</v>
      </c>
      <c r="K14" s="38" t="e">
        <f ca="1">(COUNTIF(Sheet5!$J$1:$AS$150,'Joint Exposures'!$C14&amp;'Joint Exposures'!K$4)+COUNTIF(Sheet5!$J$1:$AS$150,'Joint Exposures'!K$4&amp;'Joint Exposures'!$C14))/$A$2</f>
        <v>#DIV/0!</v>
      </c>
      <c r="L14" s="38" t="e">
        <f ca="1">(COUNTIF(Sheet5!$J$1:$AS$150,'Joint Exposures'!$C14&amp;'Joint Exposures'!L$4)+COUNTIF(Sheet5!$J$1:$AS$150,'Joint Exposures'!L$4&amp;'Joint Exposures'!$C14))/$A$2</f>
        <v>#DIV/0!</v>
      </c>
      <c r="M14" s="38" t="e">
        <f ca="1">(COUNTIF(Sheet5!$J$1:$AS$150,'Joint Exposures'!$C14&amp;'Joint Exposures'!M$4)+COUNTIF(Sheet5!$J$1:$AS$150,'Joint Exposures'!M$4&amp;'Joint Exposures'!$C14))/$A$2</f>
        <v>#DIV/0!</v>
      </c>
      <c r="N14" s="38" t="e">
        <f ca="1">(COUNTIF(Sheet5!$J$1:$AS$150,'Joint Exposures'!$C14&amp;'Joint Exposures'!N$4)+COUNTIF(Sheet5!$J$1:$AS$150,'Joint Exposures'!N$4&amp;'Joint Exposures'!$C14))/$A$2</f>
        <v>#DIV/0!</v>
      </c>
      <c r="O14" s="38" t="e">
        <f ca="1">(COUNTIF(Sheet5!$J$1:$AS$150,'Joint Exposures'!$C14&amp;'Joint Exposures'!O$4)+COUNTIF(Sheet5!$J$1:$AS$150,'Joint Exposures'!O$4&amp;'Joint Exposures'!$C14))/$A$2</f>
        <v>#DIV/0!</v>
      </c>
      <c r="P14" s="38" t="e">
        <f ca="1">(COUNTIF(Sheet5!$J$1:$AS$150,'Joint Exposures'!$C14&amp;'Joint Exposures'!P$4)+COUNTIF(Sheet5!$J$1:$AS$150,'Joint Exposures'!P$4&amp;'Joint Exposures'!$C14))/$A$2</f>
        <v>#DIV/0!</v>
      </c>
      <c r="Q14" s="38" t="e">
        <f ca="1">(COUNTIF(Sheet5!$J$1:$AS$150,'Joint Exposures'!$C14&amp;'Joint Exposures'!Q$4)+COUNTIF(Sheet5!$J$1:$AS$150,'Joint Exposures'!Q$4&amp;'Joint Exposures'!$C14))/$A$2</f>
        <v>#DIV/0!</v>
      </c>
      <c r="R14" s="38" t="e">
        <f ca="1">(COUNTIF(Sheet5!$J$1:$AS$150,'Joint Exposures'!$C14&amp;'Joint Exposures'!R$4)+COUNTIF(Sheet5!$J$1:$AS$150,'Joint Exposures'!R$4&amp;'Joint Exposures'!$C14))/$A$2</f>
        <v>#DIV/0!</v>
      </c>
      <c r="S14" s="38" t="e">
        <f ca="1">(COUNTIF(Sheet5!$J$1:$AS$150,'Joint Exposures'!$C14&amp;'Joint Exposures'!S$4)+COUNTIF(Sheet5!$J$1:$AS$150,'Joint Exposures'!S$4&amp;'Joint Exposures'!$C14))/$A$2</f>
        <v>#DIV/0!</v>
      </c>
      <c r="T14" s="38" t="e">
        <f ca="1">(COUNTIF(Sheet5!$J$1:$AS$150,'Joint Exposures'!$C14&amp;'Joint Exposures'!T$4)+COUNTIF(Sheet5!$J$1:$AS$150,'Joint Exposures'!T$4&amp;'Joint Exposures'!$C14))/$A$2</f>
        <v>#DIV/0!</v>
      </c>
      <c r="U14" s="38" t="e">
        <f ca="1">(COUNTIF(Sheet5!$J$1:$AS$150,'Joint Exposures'!$C14&amp;'Joint Exposures'!U$4)+COUNTIF(Sheet5!$J$1:$AS$150,'Joint Exposures'!U$4&amp;'Joint Exposures'!$C14))/$A$2</f>
        <v>#DIV/0!</v>
      </c>
      <c r="V14" s="38" t="e">
        <f ca="1">(COUNTIF(Sheet5!$J$1:$AS$150,'Joint Exposures'!$C14&amp;'Joint Exposures'!V$4)+COUNTIF(Sheet5!$J$1:$AS$150,'Joint Exposures'!V$4&amp;'Joint Exposures'!$C14))/$A$2</f>
        <v>#DIV/0!</v>
      </c>
      <c r="W14" s="38" t="e">
        <f ca="1">(COUNTIF(Sheet5!$J$1:$AS$150,'Joint Exposures'!$C14&amp;'Joint Exposures'!W$4)+COUNTIF(Sheet5!$J$1:$AS$150,'Joint Exposures'!W$4&amp;'Joint Exposures'!$C14))/$A$2</f>
        <v>#DIV/0!</v>
      </c>
      <c r="X14" s="38" t="e">
        <f ca="1">(COUNTIF(Sheet5!$J$1:$AS$150,'Joint Exposures'!$C14&amp;'Joint Exposures'!X$4)+COUNTIF(Sheet5!$J$1:$AS$150,'Joint Exposures'!X$4&amp;'Joint Exposures'!$C14))/$A$2</f>
        <v>#DIV/0!</v>
      </c>
      <c r="Y14" s="38" t="e">
        <f ca="1">(COUNTIF(Sheet5!$J$1:$AS$150,'Joint Exposures'!$C14&amp;'Joint Exposures'!Y$4)+COUNTIF(Sheet5!$J$1:$AS$150,'Joint Exposures'!Y$4&amp;'Joint Exposures'!$C14))/$A$2</f>
        <v>#DIV/0!</v>
      </c>
      <c r="Z14" s="38" t="e">
        <f ca="1">(COUNTIF(Sheet5!$J$1:$AS$150,'Joint Exposures'!$C14&amp;'Joint Exposures'!Z$4)+COUNTIF(Sheet5!$J$1:$AS$150,'Joint Exposures'!Z$4&amp;'Joint Exposures'!$C14))/$A$2</f>
        <v>#DIV/0!</v>
      </c>
      <c r="AA14" s="38" t="e">
        <f ca="1">(COUNTIF(Sheet5!$J$1:$AS$150,'Joint Exposures'!$C14&amp;'Joint Exposures'!AA$4)+COUNTIF(Sheet5!$J$1:$AS$150,'Joint Exposures'!AA$4&amp;'Joint Exposures'!$C14))/$A$2</f>
        <v>#DIV/0!</v>
      </c>
      <c r="AB14" s="38" t="e">
        <f ca="1">(COUNTIF(Sheet5!$J$1:$AS$150,'Joint Exposures'!$C14&amp;'Joint Exposures'!AB$4)+COUNTIF(Sheet5!$J$1:$AS$150,'Joint Exposures'!AB$4&amp;'Joint Exposures'!$C14))/$A$2</f>
        <v>#DIV/0!</v>
      </c>
      <c r="AC14" s="38" t="e">
        <f ca="1">(COUNTIF(Sheet5!$J$1:$AS$150,'Joint Exposures'!$C14&amp;'Joint Exposures'!AC$4)+COUNTIF(Sheet5!$J$1:$AS$150,'Joint Exposures'!AC$4&amp;'Joint Exposures'!$C14))/$A$2</f>
        <v>#DIV/0!</v>
      </c>
      <c r="AD14" s="38" t="e">
        <f ca="1">(COUNTIF(Sheet5!$J$1:$AS$150,'Joint Exposures'!$C14&amp;'Joint Exposures'!AD$4)+COUNTIF(Sheet5!$J$1:$AS$150,'Joint Exposures'!AD$4&amp;'Joint Exposures'!$C14))/$A$2</f>
        <v>#DIV/0!</v>
      </c>
      <c r="AE14" s="38" t="e">
        <f ca="1">(COUNTIF(Sheet5!$J$1:$AS$150,'Joint Exposures'!$C14&amp;'Joint Exposures'!AE$4)+COUNTIF(Sheet5!$J$1:$AS$150,'Joint Exposures'!AE$4&amp;'Joint Exposures'!$C14))/$A$2</f>
        <v>#DIV/0!</v>
      </c>
      <c r="AF14" s="38" t="e">
        <f ca="1">(COUNTIF(Sheet5!$J$1:$AS$150,'Joint Exposures'!$C14&amp;'Joint Exposures'!AF$4)+COUNTIF(Sheet5!$J$1:$AS$150,'Joint Exposures'!AF$4&amp;'Joint Exposures'!$C14))/$A$2</f>
        <v>#DIV/0!</v>
      </c>
      <c r="AG14" s="38" t="e">
        <f ca="1">(COUNTIF(Sheet5!$J$1:$AS$150,'Joint Exposures'!$C14&amp;'Joint Exposures'!AG$4)+COUNTIF(Sheet5!$J$1:$AS$150,'Joint Exposures'!AG$4&amp;'Joint Exposures'!$C14))/$A$2</f>
        <v>#DIV/0!</v>
      </c>
      <c r="AH14" s="38" t="e">
        <f ca="1">(COUNTIF(Sheet5!$J$1:$AS$150,'Joint Exposures'!$C14&amp;'Joint Exposures'!AH$4)+COUNTIF(Sheet5!$J$1:$AS$150,'Joint Exposures'!AH$4&amp;'Joint Exposures'!$C14))/$A$2</f>
        <v>#DIV/0!</v>
      </c>
      <c r="AI14" s="38" t="e">
        <f ca="1">(COUNTIF(Sheet5!$J$1:$AS$150,'Joint Exposures'!$C14&amp;'Joint Exposures'!AI$4)+COUNTIF(Sheet5!$J$1:$AS$150,'Joint Exposures'!AI$4&amp;'Joint Exposures'!$C14))/$A$2</f>
        <v>#DIV/0!</v>
      </c>
      <c r="AJ14" s="38" t="e">
        <f ca="1">(COUNTIF(Sheet5!$J$1:$AS$150,'Joint Exposures'!$C14&amp;'Joint Exposures'!AJ$4)+COUNTIF(Sheet5!$J$1:$AS$150,'Joint Exposures'!AJ$4&amp;'Joint Exposures'!$C14))/$A$2</f>
        <v>#DIV/0!</v>
      </c>
      <c r="AK14" s="38" t="e">
        <f ca="1">(COUNTIF(Sheet5!$J$1:$AS$150,'Joint Exposures'!$C14&amp;'Joint Exposures'!AK$4)+COUNTIF(Sheet5!$J$1:$AS$150,'Joint Exposures'!AK$4&amp;'Joint Exposures'!$C14))/$A$2</f>
        <v>#DIV/0!</v>
      </c>
      <c r="AL14" s="38" t="e">
        <f ca="1">(COUNTIF(Sheet5!$J$1:$AS$150,'Joint Exposures'!$C14&amp;'Joint Exposures'!AL$4)+COUNTIF(Sheet5!$J$1:$AS$150,'Joint Exposures'!AL$4&amp;'Joint Exposures'!$C14))/$A$2</f>
        <v>#DIV/0!</v>
      </c>
      <c r="AM14" s="38" t="e">
        <f ca="1">(COUNTIF(Sheet5!$J$1:$AS$150,'Joint Exposures'!$C14&amp;'Joint Exposures'!AM$4)+COUNTIF(Sheet5!$J$1:$AS$150,'Joint Exposures'!AM$4&amp;'Joint Exposures'!$C14))/$A$2</f>
        <v>#DIV/0!</v>
      </c>
      <c r="AN14" s="38" t="e">
        <f ca="1">(COUNTIF(Sheet5!$J$1:$AS$150,'Joint Exposures'!$C14&amp;'Joint Exposures'!AN$4)+COUNTIF(Sheet5!$J$1:$AS$150,'Joint Exposures'!AN$4&amp;'Joint Exposures'!$C14))/$A$2</f>
        <v>#DIV/0!</v>
      </c>
      <c r="AO14" s="38" t="e">
        <f ca="1">(COUNTIF(Sheet5!$J$1:$AS$150,'Joint Exposures'!$C14&amp;'Joint Exposures'!AO$4)+COUNTIF(Sheet5!$J$1:$AS$150,'Joint Exposures'!AO$4&amp;'Joint Exposures'!$C14))/$A$2</f>
        <v>#DIV/0!</v>
      </c>
      <c r="AP14" s="38" t="e">
        <f ca="1">(COUNTIF(Sheet5!$J$1:$AS$150,'Joint Exposures'!$C14&amp;'Joint Exposures'!AP$4)+COUNTIF(Sheet5!$J$1:$AS$150,'Joint Exposures'!AP$4&amp;'Joint Exposures'!$C14))/$A$2</f>
        <v>#DIV/0!</v>
      </c>
      <c r="AQ14" s="38" t="e">
        <f ca="1">(COUNTIF(Sheet5!$J$1:$AS$150,'Joint Exposures'!$C14&amp;'Joint Exposures'!AQ$4)+COUNTIF(Sheet5!$J$1:$AS$150,'Joint Exposures'!AQ$4&amp;'Joint Exposures'!$C14))/$A$2</f>
        <v>#DIV/0!</v>
      </c>
      <c r="AR14" s="38" t="e">
        <f ca="1">(COUNTIF(Sheet5!$J$1:$AS$150,'Joint Exposures'!$C14&amp;'Joint Exposures'!AR$4)+COUNTIF(Sheet5!$J$1:$AS$150,'Joint Exposures'!AR$4&amp;'Joint Exposures'!$C14))/$A$2</f>
        <v>#DIV/0!</v>
      </c>
      <c r="AS14" s="38" t="e">
        <f ca="1">(COUNTIF(Sheet5!$J$1:$AS$150,'Joint Exposures'!$C14&amp;'Joint Exposures'!AS$4)+COUNTIF(Sheet5!$J$1:$AS$150,'Joint Exposures'!AS$4&amp;'Joint Exposures'!$C14))/$A$2</f>
        <v>#DIV/0!</v>
      </c>
      <c r="AT14" s="38" t="e">
        <f ca="1">(COUNTIF(Sheet5!$J$1:$AS$150,'Joint Exposures'!$C14&amp;'Joint Exposures'!AT$4)+COUNTIF(Sheet5!$J$1:$AS$150,'Joint Exposures'!AT$4&amp;'Joint Exposures'!$C14))/$A$2</f>
        <v>#DIV/0!</v>
      </c>
      <c r="AU14" s="38" t="e">
        <f ca="1">(COUNTIF(Sheet5!$J$1:$AS$150,'Joint Exposures'!$C14&amp;'Joint Exposures'!AU$4)+COUNTIF(Sheet5!$J$1:$AS$150,'Joint Exposures'!AU$4&amp;'Joint Exposures'!$C14))/$A$2</f>
        <v>#DIV/0!</v>
      </c>
      <c r="AV14" s="38" t="e">
        <f ca="1">(COUNTIF(Sheet5!$J$1:$AS$150,'Joint Exposures'!$C14&amp;'Joint Exposures'!AV$4)+COUNTIF(Sheet5!$J$1:$AS$150,'Joint Exposures'!AV$4&amp;'Joint Exposures'!$C14))/$A$2</f>
        <v>#DIV/0!</v>
      </c>
      <c r="AW14" s="38" t="e">
        <f ca="1">(COUNTIF(Sheet5!$J$1:$AS$150,'Joint Exposures'!$C14&amp;'Joint Exposures'!AW$4)+COUNTIF(Sheet5!$J$1:$AS$150,'Joint Exposures'!AW$4&amp;'Joint Exposures'!$C14))/$A$2</f>
        <v>#DIV/0!</v>
      </c>
      <c r="AX14" s="38" t="e">
        <f ca="1">(COUNTIF(Sheet5!$J$1:$AS$150,'Joint Exposures'!$C14&amp;'Joint Exposures'!AX$4)+COUNTIF(Sheet5!$J$1:$AS$150,'Joint Exposures'!AX$4&amp;'Joint Exposures'!$C14))/$A$2</f>
        <v>#DIV/0!</v>
      </c>
      <c r="AY14" s="38" t="e">
        <f ca="1">(COUNTIF(Sheet5!$J$1:$AS$150,'Joint Exposures'!$C14&amp;'Joint Exposures'!AY$4)+COUNTIF(Sheet5!$J$1:$AS$150,'Joint Exposures'!AY$4&amp;'Joint Exposures'!$C14))/$A$2</f>
        <v>#DIV/0!</v>
      </c>
      <c r="AZ14" s="38" t="e">
        <f ca="1">(COUNTIF(Sheet5!$J$1:$AS$150,'Joint Exposures'!$C14&amp;'Joint Exposures'!AZ$4)+COUNTIF(Sheet5!$J$1:$AS$150,'Joint Exposures'!AZ$4&amp;'Joint Exposures'!$C14))/$A$2</f>
        <v>#DIV/0!</v>
      </c>
      <c r="BA14" s="38" t="e">
        <f ca="1">(COUNTIF(Sheet5!$J$1:$AS$150,'Joint Exposures'!$C14&amp;'Joint Exposures'!BA$4)+COUNTIF(Sheet5!$J$1:$AS$150,'Joint Exposures'!BA$4&amp;'Joint Exposures'!$C14))/$A$2</f>
        <v>#DIV/0!</v>
      </c>
      <c r="BB14" s="38" t="e">
        <f ca="1">(COUNTIF(Sheet5!$J$1:$AS$150,'Joint Exposures'!$C14&amp;'Joint Exposures'!BB$4)+COUNTIF(Sheet5!$J$1:$AS$150,'Joint Exposures'!BB$4&amp;'Joint Exposures'!$C14))/$A$2</f>
        <v>#DIV/0!</v>
      </c>
      <c r="BC14" s="38" t="e">
        <f ca="1">(COUNTIF(Sheet5!$J$1:$AS$150,'Joint Exposures'!$C14&amp;'Joint Exposures'!BC$4)+COUNTIF(Sheet5!$J$1:$AS$150,'Joint Exposures'!BC$4&amp;'Joint Exposures'!$C14))/$A$2</f>
        <v>#DIV/0!</v>
      </c>
      <c r="BD14" s="38" t="e">
        <f ca="1">(COUNTIF(Sheet5!$J$1:$AS$150,'Joint Exposures'!$C14&amp;'Joint Exposures'!BD$4)+COUNTIF(Sheet5!$J$1:$AS$150,'Joint Exposures'!BD$4&amp;'Joint Exposures'!$C14))/$A$2</f>
        <v>#DIV/0!</v>
      </c>
      <c r="BE14" s="38" t="e">
        <f ca="1">(COUNTIF(Sheet5!$J$1:$AS$150,'Joint Exposures'!$C14&amp;'Joint Exposures'!BE$4)+COUNTIF(Sheet5!$J$1:$AS$150,'Joint Exposures'!BE$4&amp;'Joint Exposures'!$C14))/$A$2</f>
        <v>#DIV/0!</v>
      </c>
    </row>
    <row customHeight="1" ht="24.95" r="15" spans="1:62" x14ac:dyDescent="0.25">
      <c r="A15" s="39" t="e">
        <f>COUNTIF(Sheet3!$A$2:$I$151,'Joint Exposures'!$C15)/$A$2</f>
        <v>#DIV/0!</v>
      </c>
      <c r="B15" s="39" t="e">
        <f ca="1" si="2" t="shared"/>
        <v>#DIV/0!</v>
      </c>
      <c r="C15" s="41" t="str">
        <f>Sheet2!H12</f>
        <v>De'Aaron Fox</v>
      </c>
      <c r="D15" s="38" t="e">
        <f ca="1">(COUNTIF(Sheet5!$J$1:$AS$150,'Joint Exposures'!$C15&amp;'Joint Exposures'!D$4)+COUNTIF(Sheet5!$J$1:$AS$150,'Joint Exposures'!D$4&amp;'Joint Exposures'!$C15))/$A$2</f>
        <v>#DIV/0!</v>
      </c>
      <c r="E15" s="38" t="e">
        <f ca="1">(COUNTIF(Sheet5!$J$1:$AS$150,'Joint Exposures'!$C15&amp;'Joint Exposures'!E$4)+COUNTIF(Sheet5!$J$1:$AS$150,'Joint Exposures'!E$4&amp;'Joint Exposures'!$C15))/$A$2</f>
        <v>#DIV/0!</v>
      </c>
      <c r="F15" s="38" t="e">
        <f ca="1">(COUNTIF(Sheet5!$J$1:$AS$150,'Joint Exposures'!$C15&amp;'Joint Exposures'!F$4)+COUNTIF(Sheet5!$J$1:$AS$150,'Joint Exposures'!F$4&amp;'Joint Exposures'!$C15))/$A$2</f>
        <v>#DIV/0!</v>
      </c>
      <c r="G15" s="38" t="e">
        <f ca="1">(COUNTIF(Sheet5!$J$1:$AS$150,'Joint Exposures'!$C15&amp;'Joint Exposures'!G$4)+COUNTIF(Sheet5!$J$1:$AS$150,'Joint Exposures'!G$4&amp;'Joint Exposures'!$C15))/$A$2</f>
        <v>#DIV/0!</v>
      </c>
      <c r="H15" s="38" t="e">
        <f ca="1">(COUNTIF(Sheet5!$J$1:$AS$150,'Joint Exposures'!$C15&amp;'Joint Exposures'!H$4)+COUNTIF(Sheet5!$J$1:$AS$150,'Joint Exposures'!H$4&amp;'Joint Exposures'!$C15))/$A$2</f>
        <v>#DIV/0!</v>
      </c>
      <c r="I15" s="38" t="e">
        <f ca="1">(COUNTIF(Sheet5!$J$1:$AS$150,'Joint Exposures'!$C15&amp;'Joint Exposures'!I$4)+COUNTIF(Sheet5!$J$1:$AS$150,'Joint Exposures'!I$4&amp;'Joint Exposures'!$C15))/$A$2</f>
        <v>#DIV/0!</v>
      </c>
      <c r="J15" s="38" t="e">
        <f ca="1">(COUNTIF(Sheet5!$J$1:$AS$150,'Joint Exposures'!$C15&amp;'Joint Exposures'!J$4)+COUNTIF(Sheet5!$J$1:$AS$150,'Joint Exposures'!J$4&amp;'Joint Exposures'!$C15))/$A$2</f>
        <v>#DIV/0!</v>
      </c>
      <c r="K15" s="38" t="e">
        <f ca="1">(COUNTIF(Sheet5!$J$1:$AS$150,'Joint Exposures'!$C15&amp;'Joint Exposures'!K$4)+COUNTIF(Sheet5!$J$1:$AS$150,'Joint Exposures'!K$4&amp;'Joint Exposures'!$C15))/$A$2</f>
        <v>#DIV/0!</v>
      </c>
      <c r="L15" s="38" t="e">
        <f ca="1">(COUNTIF(Sheet5!$J$1:$AS$150,'Joint Exposures'!$C15&amp;'Joint Exposures'!L$4)+COUNTIF(Sheet5!$J$1:$AS$150,'Joint Exposures'!L$4&amp;'Joint Exposures'!$C15))/$A$2</f>
        <v>#DIV/0!</v>
      </c>
      <c r="M15" s="38" t="e">
        <f ca="1">(COUNTIF(Sheet5!$J$1:$AS$150,'Joint Exposures'!$C15&amp;'Joint Exposures'!M$4)+COUNTIF(Sheet5!$J$1:$AS$150,'Joint Exposures'!M$4&amp;'Joint Exposures'!$C15))/$A$2</f>
        <v>#DIV/0!</v>
      </c>
      <c r="N15" s="38" t="e">
        <f ca="1">(COUNTIF(Sheet5!$J$1:$AS$150,'Joint Exposures'!$C15&amp;'Joint Exposures'!N$4)+COUNTIF(Sheet5!$J$1:$AS$150,'Joint Exposures'!N$4&amp;'Joint Exposures'!$C15))/$A$2</f>
        <v>#DIV/0!</v>
      </c>
      <c r="O15" s="38" t="e">
        <f ca="1">(COUNTIF(Sheet5!$J$1:$AS$150,'Joint Exposures'!$C15&amp;'Joint Exposures'!O$4)+COUNTIF(Sheet5!$J$1:$AS$150,'Joint Exposures'!O$4&amp;'Joint Exposures'!$C15))/$A$2</f>
        <v>#DIV/0!</v>
      </c>
      <c r="P15" s="38" t="e">
        <f ca="1">(COUNTIF(Sheet5!$J$1:$AS$150,'Joint Exposures'!$C15&amp;'Joint Exposures'!P$4)+COUNTIF(Sheet5!$J$1:$AS$150,'Joint Exposures'!P$4&amp;'Joint Exposures'!$C15))/$A$2</f>
        <v>#DIV/0!</v>
      </c>
      <c r="Q15" s="38" t="e">
        <f ca="1">(COUNTIF(Sheet5!$J$1:$AS$150,'Joint Exposures'!$C15&amp;'Joint Exposures'!Q$4)+COUNTIF(Sheet5!$J$1:$AS$150,'Joint Exposures'!Q$4&amp;'Joint Exposures'!$C15))/$A$2</f>
        <v>#DIV/0!</v>
      </c>
      <c r="R15" s="38" t="e">
        <f ca="1">(COUNTIF(Sheet5!$J$1:$AS$150,'Joint Exposures'!$C15&amp;'Joint Exposures'!R$4)+COUNTIF(Sheet5!$J$1:$AS$150,'Joint Exposures'!R$4&amp;'Joint Exposures'!$C15))/$A$2</f>
        <v>#DIV/0!</v>
      </c>
      <c r="S15" s="38" t="e">
        <f ca="1">(COUNTIF(Sheet5!$J$1:$AS$150,'Joint Exposures'!$C15&amp;'Joint Exposures'!S$4)+COUNTIF(Sheet5!$J$1:$AS$150,'Joint Exposures'!S$4&amp;'Joint Exposures'!$C15))/$A$2</f>
        <v>#DIV/0!</v>
      </c>
      <c r="T15" s="38" t="e">
        <f ca="1">(COUNTIF(Sheet5!$J$1:$AS$150,'Joint Exposures'!$C15&amp;'Joint Exposures'!T$4)+COUNTIF(Sheet5!$J$1:$AS$150,'Joint Exposures'!T$4&amp;'Joint Exposures'!$C15))/$A$2</f>
        <v>#DIV/0!</v>
      </c>
      <c r="U15" s="38" t="e">
        <f ca="1">(COUNTIF(Sheet5!$J$1:$AS$150,'Joint Exposures'!$C15&amp;'Joint Exposures'!U$4)+COUNTIF(Sheet5!$J$1:$AS$150,'Joint Exposures'!U$4&amp;'Joint Exposures'!$C15))/$A$2</f>
        <v>#DIV/0!</v>
      </c>
      <c r="V15" s="38" t="e">
        <f ca="1">(COUNTIF(Sheet5!$J$1:$AS$150,'Joint Exposures'!$C15&amp;'Joint Exposures'!V$4)+COUNTIF(Sheet5!$J$1:$AS$150,'Joint Exposures'!V$4&amp;'Joint Exposures'!$C15))/$A$2</f>
        <v>#DIV/0!</v>
      </c>
      <c r="W15" s="38" t="e">
        <f ca="1">(COUNTIF(Sheet5!$J$1:$AS$150,'Joint Exposures'!$C15&amp;'Joint Exposures'!W$4)+COUNTIF(Sheet5!$J$1:$AS$150,'Joint Exposures'!W$4&amp;'Joint Exposures'!$C15))/$A$2</f>
        <v>#DIV/0!</v>
      </c>
      <c r="X15" s="38" t="e">
        <f ca="1">(COUNTIF(Sheet5!$J$1:$AS$150,'Joint Exposures'!$C15&amp;'Joint Exposures'!X$4)+COUNTIF(Sheet5!$J$1:$AS$150,'Joint Exposures'!X$4&amp;'Joint Exposures'!$C15))/$A$2</f>
        <v>#DIV/0!</v>
      </c>
      <c r="Y15" s="38" t="e">
        <f ca="1">(COUNTIF(Sheet5!$J$1:$AS$150,'Joint Exposures'!$C15&amp;'Joint Exposures'!Y$4)+COUNTIF(Sheet5!$J$1:$AS$150,'Joint Exposures'!Y$4&amp;'Joint Exposures'!$C15))/$A$2</f>
        <v>#DIV/0!</v>
      </c>
      <c r="Z15" s="38" t="e">
        <f ca="1">(COUNTIF(Sheet5!$J$1:$AS$150,'Joint Exposures'!$C15&amp;'Joint Exposures'!Z$4)+COUNTIF(Sheet5!$J$1:$AS$150,'Joint Exposures'!Z$4&amp;'Joint Exposures'!$C15))/$A$2</f>
        <v>#DIV/0!</v>
      </c>
      <c r="AA15" s="38" t="e">
        <f ca="1">(COUNTIF(Sheet5!$J$1:$AS$150,'Joint Exposures'!$C15&amp;'Joint Exposures'!AA$4)+COUNTIF(Sheet5!$J$1:$AS$150,'Joint Exposures'!AA$4&amp;'Joint Exposures'!$C15))/$A$2</f>
        <v>#DIV/0!</v>
      </c>
      <c r="AB15" s="38" t="e">
        <f ca="1">(COUNTIF(Sheet5!$J$1:$AS$150,'Joint Exposures'!$C15&amp;'Joint Exposures'!AB$4)+COUNTIF(Sheet5!$J$1:$AS$150,'Joint Exposures'!AB$4&amp;'Joint Exposures'!$C15))/$A$2</f>
        <v>#DIV/0!</v>
      </c>
      <c r="AC15" s="38" t="e">
        <f ca="1">(COUNTIF(Sheet5!$J$1:$AS$150,'Joint Exposures'!$C15&amp;'Joint Exposures'!AC$4)+COUNTIF(Sheet5!$J$1:$AS$150,'Joint Exposures'!AC$4&amp;'Joint Exposures'!$C15))/$A$2</f>
        <v>#DIV/0!</v>
      </c>
      <c r="AD15" s="38" t="e">
        <f ca="1">(COUNTIF(Sheet5!$J$1:$AS$150,'Joint Exposures'!$C15&amp;'Joint Exposures'!AD$4)+COUNTIF(Sheet5!$J$1:$AS$150,'Joint Exposures'!AD$4&amp;'Joint Exposures'!$C15))/$A$2</f>
        <v>#DIV/0!</v>
      </c>
      <c r="AE15" s="38" t="e">
        <f ca="1">(COUNTIF(Sheet5!$J$1:$AS$150,'Joint Exposures'!$C15&amp;'Joint Exposures'!AE$4)+COUNTIF(Sheet5!$J$1:$AS$150,'Joint Exposures'!AE$4&amp;'Joint Exposures'!$C15))/$A$2</f>
        <v>#DIV/0!</v>
      </c>
      <c r="AF15" s="38" t="e">
        <f ca="1">(COUNTIF(Sheet5!$J$1:$AS$150,'Joint Exposures'!$C15&amp;'Joint Exposures'!AF$4)+COUNTIF(Sheet5!$J$1:$AS$150,'Joint Exposures'!AF$4&amp;'Joint Exposures'!$C15))/$A$2</f>
        <v>#DIV/0!</v>
      </c>
      <c r="AG15" s="38" t="e">
        <f ca="1">(COUNTIF(Sheet5!$J$1:$AS$150,'Joint Exposures'!$C15&amp;'Joint Exposures'!AG$4)+COUNTIF(Sheet5!$J$1:$AS$150,'Joint Exposures'!AG$4&amp;'Joint Exposures'!$C15))/$A$2</f>
        <v>#DIV/0!</v>
      </c>
      <c r="AH15" s="38" t="e">
        <f ca="1">(COUNTIF(Sheet5!$J$1:$AS$150,'Joint Exposures'!$C15&amp;'Joint Exposures'!AH$4)+COUNTIF(Sheet5!$J$1:$AS$150,'Joint Exposures'!AH$4&amp;'Joint Exposures'!$C15))/$A$2</f>
        <v>#DIV/0!</v>
      </c>
      <c r="AI15" s="38" t="e">
        <f ca="1">(COUNTIF(Sheet5!$J$1:$AS$150,'Joint Exposures'!$C15&amp;'Joint Exposures'!AI$4)+COUNTIF(Sheet5!$J$1:$AS$150,'Joint Exposures'!AI$4&amp;'Joint Exposures'!$C15))/$A$2</f>
        <v>#DIV/0!</v>
      </c>
      <c r="AJ15" s="38" t="e">
        <f ca="1">(COUNTIF(Sheet5!$J$1:$AS$150,'Joint Exposures'!$C15&amp;'Joint Exposures'!AJ$4)+COUNTIF(Sheet5!$J$1:$AS$150,'Joint Exposures'!AJ$4&amp;'Joint Exposures'!$C15))/$A$2</f>
        <v>#DIV/0!</v>
      </c>
      <c r="AK15" s="38" t="e">
        <f ca="1">(COUNTIF(Sheet5!$J$1:$AS$150,'Joint Exposures'!$C15&amp;'Joint Exposures'!AK$4)+COUNTIF(Sheet5!$J$1:$AS$150,'Joint Exposures'!AK$4&amp;'Joint Exposures'!$C15))/$A$2</f>
        <v>#DIV/0!</v>
      </c>
      <c r="AL15" s="38" t="e">
        <f ca="1">(COUNTIF(Sheet5!$J$1:$AS$150,'Joint Exposures'!$C15&amp;'Joint Exposures'!AL$4)+COUNTIF(Sheet5!$J$1:$AS$150,'Joint Exposures'!AL$4&amp;'Joint Exposures'!$C15))/$A$2</f>
        <v>#DIV/0!</v>
      </c>
      <c r="AM15" s="38" t="e">
        <f ca="1">(COUNTIF(Sheet5!$J$1:$AS$150,'Joint Exposures'!$C15&amp;'Joint Exposures'!AM$4)+COUNTIF(Sheet5!$J$1:$AS$150,'Joint Exposures'!AM$4&amp;'Joint Exposures'!$C15))/$A$2</f>
        <v>#DIV/0!</v>
      </c>
      <c r="AN15" s="38" t="e">
        <f ca="1">(COUNTIF(Sheet5!$J$1:$AS$150,'Joint Exposures'!$C15&amp;'Joint Exposures'!AN$4)+COUNTIF(Sheet5!$J$1:$AS$150,'Joint Exposures'!AN$4&amp;'Joint Exposures'!$C15))/$A$2</f>
        <v>#DIV/0!</v>
      </c>
      <c r="AO15" s="38" t="e">
        <f ca="1">(COUNTIF(Sheet5!$J$1:$AS$150,'Joint Exposures'!$C15&amp;'Joint Exposures'!AO$4)+COUNTIF(Sheet5!$J$1:$AS$150,'Joint Exposures'!AO$4&amp;'Joint Exposures'!$C15))/$A$2</f>
        <v>#DIV/0!</v>
      </c>
      <c r="AP15" s="38" t="e">
        <f ca="1">(COUNTIF(Sheet5!$J$1:$AS$150,'Joint Exposures'!$C15&amp;'Joint Exposures'!AP$4)+COUNTIF(Sheet5!$J$1:$AS$150,'Joint Exposures'!AP$4&amp;'Joint Exposures'!$C15))/$A$2</f>
        <v>#DIV/0!</v>
      </c>
      <c r="AQ15" s="38" t="e">
        <f ca="1">(COUNTIF(Sheet5!$J$1:$AS$150,'Joint Exposures'!$C15&amp;'Joint Exposures'!AQ$4)+COUNTIF(Sheet5!$J$1:$AS$150,'Joint Exposures'!AQ$4&amp;'Joint Exposures'!$C15))/$A$2</f>
        <v>#DIV/0!</v>
      </c>
      <c r="AR15" s="38" t="e">
        <f ca="1">(COUNTIF(Sheet5!$J$1:$AS$150,'Joint Exposures'!$C15&amp;'Joint Exposures'!AR$4)+COUNTIF(Sheet5!$J$1:$AS$150,'Joint Exposures'!AR$4&amp;'Joint Exposures'!$C15))/$A$2</f>
        <v>#DIV/0!</v>
      </c>
      <c r="AS15" s="38" t="e">
        <f ca="1">(COUNTIF(Sheet5!$J$1:$AS$150,'Joint Exposures'!$C15&amp;'Joint Exposures'!AS$4)+COUNTIF(Sheet5!$J$1:$AS$150,'Joint Exposures'!AS$4&amp;'Joint Exposures'!$C15))/$A$2</f>
        <v>#DIV/0!</v>
      </c>
      <c r="AT15" s="38" t="e">
        <f ca="1">(COUNTIF(Sheet5!$J$1:$AS$150,'Joint Exposures'!$C15&amp;'Joint Exposures'!AT$4)+COUNTIF(Sheet5!$J$1:$AS$150,'Joint Exposures'!AT$4&amp;'Joint Exposures'!$C15))/$A$2</f>
        <v>#DIV/0!</v>
      </c>
      <c r="AU15" s="38" t="e">
        <f ca="1">(COUNTIF(Sheet5!$J$1:$AS$150,'Joint Exposures'!$C15&amp;'Joint Exposures'!AU$4)+COUNTIF(Sheet5!$J$1:$AS$150,'Joint Exposures'!AU$4&amp;'Joint Exposures'!$C15))/$A$2</f>
        <v>#DIV/0!</v>
      </c>
      <c r="AV15" s="38" t="e">
        <f ca="1">(COUNTIF(Sheet5!$J$1:$AS$150,'Joint Exposures'!$C15&amp;'Joint Exposures'!AV$4)+COUNTIF(Sheet5!$J$1:$AS$150,'Joint Exposures'!AV$4&amp;'Joint Exposures'!$C15))/$A$2</f>
        <v>#DIV/0!</v>
      </c>
      <c r="AW15" s="38" t="e">
        <f ca="1">(COUNTIF(Sheet5!$J$1:$AS$150,'Joint Exposures'!$C15&amp;'Joint Exposures'!AW$4)+COUNTIF(Sheet5!$J$1:$AS$150,'Joint Exposures'!AW$4&amp;'Joint Exposures'!$C15))/$A$2</f>
        <v>#DIV/0!</v>
      </c>
      <c r="AX15" s="38" t="e">
        <f ca="1">(COUNTIF(Sheet5!$J$1:$AS$150,'Joint Exposures'!$C15&amp;'Joint Exposures'!AX$4)+COUNTIF(Sheet5!$J$1:$AS$150,'Joint Exposures'!AX$4&amp;'Joint Exposures'!$C15))/$A$2</f>
        <v>#DIV/0!</v>
      </c>
      <c r="AY15" s="38" t="e">
        <f ca="1">(COUNTIF(Sheet5!$J$1:$AS$150,'Joint Exposures'!$C15&amp;'Joint Exposures'!AY$4)+COUNTIF(Sheet5!$J$1:$AS$150,'Joint Exposures'!AY$4&amp;'Joint Exposures'!$C15))/$A$2</f>
        <v>#DIV/0!</v>
      </c>
      <c r="AZ15" s="38" t="e">
        <f ca="1">(COUNTIF(Sheet5!$J$1:$AS$150,'Joint Exposures'!$C15&amp;'Joint Exposures'!AZ$4)+COUNTIF(Sheet5!$J$1:$AS$150,'Joint Exposures'!AZ$4&amp;'Joint Exposures'!$C15))/$A$2</f>
        <v>#DIV/0!</v>
      </c>
      <c r="BA15" s="38" t="e">
        <f ca="1">(COUNTIF(Sheet5!$J$1:$AS$150,'Joint Exposures'!$C15&amp;'Joint Exposures'!BA$4)+COUNTIF(Sheet5!$J$1:$AS$150,'Joint Exposures'!BA$4&amp;'Joint Exposures'!$C15))/$A$2</f>
        <v>#DIV/0!</v>
      </c>
      <c r="BB15" s="38" t="e">
        <f ca="1">(COUNTIF(Sheet5!$J$1:$AS$150,'Joint Exposures'!$C15&amp;'Joint Exposures'!BB$4)+COUNTIF(Sheet5!$J$1:$AS$150,'Joint Exposures'!BB$4&amp;'Joint Exposures'!$C15))/$A$2</f>
        <v>#DIV/0!</v>
      </c>
      <c r="BC15" s="38" t="e">
        <f ca="1">(COUNTIF(Sheet5!$J$1:$AS$150,'Joint Exposures'!$C15&amp;'Joint Exposures'!BC$4)+COUNTIF(Sheet5!$J$1:$AS$150,'Joint Exposures'!BC$4&amp;'Joint Exposures'!$C15))/$A$2</f>
        <v>#DIV/0!</v>
      </c>
      <c r="BD15" s="38" t="e">
        <f ca="1">(COUNTIF(Sheet5!$J$1:$AS$150,'Joint Exposures'!$C15&amp;'Joint Exposures'!BD$4)+COUNTIF(Sheet5!$J$1:$AS$150,'Joint Exposures'!BD$4&amp;'Joint Exposures'!$C15))/$A$2</f>
        <v>#DIV/0!</v>
      </c>
      <c r="BE15" s="38" t="e">
        <f ca="1">(COUNTIF(Sheet5!$J$1:$AS$150,'Joint Exposures'!$C15&amp;'Joint Exposures'!BE$4)+COUNTIF(Sheet5!$J$1:$AS$150,'Joint Exposures'!BE$4&amp;'Joint Exposures'!$C15))/$A$2</f>
        <v>#DIV/0!</v>
      </c>
    </row>
    <row customHeight="1" ht="24.95" r="16" spans="1:62" x14ac:dyDescent="0.25">
      <c r="A16" s="39" t="e">
        <f>COUNTIF(Sheet3!$A$2:$I$151,'Joint Exposures'!$C16)/$A$2</f>
        <v>#DIV/0!</v>
      </c>
      <c r="B16" s="39" t="e">
        <f ca="1" si="2" t="shared"/>
        <v>#DIV/0!</v>
      </c>
      <c r="C16" s="41" t="str">
        <f>Sheet2!H13</f>
        <v>Deandre Ayton</v>
      </c>
      <c r="D16" s="38" t="e">
        <f ca="1">(COUNTIF(Sheet5!$J$1:$AS$150,'Joint Exposures'!$C16&amp;'Joint Exposures'!D$4)+COUNTIF(Sheet5!$J$1:$AS$150,'Joint Exposures'!D$4&amp;'Joint Exposures'!$C16))/$A$2</f>
        <v>#DIV/0!</v>
      </c>
      <c r="E16" s="38" t="e">
        <f ca="1">(COUNTIF(Sheet5!$J$1:$AS$150,'Joint Exposures'!$C16&amp;'Joint Exposures'!E$4)+COUNTIF(Sheet5!$J$1:$AS$150,'Joint Exposures'!E$4&amp;'Joint Exposures'!$C16))/$A$2</f>
        <v>#DIV/0!</v>
      </c>
      <c r="F16" s="38" t="e">
        <f ca="1">(COUNTIF(Sheet5!$J$1:$AS$150,'Joint Exposures'!$C16&amp;'Joint Exposures'!F$4)+COUNTIF(Sheet5!$J$1:$AS$150,'Joint Exposures'!F$4&amp;'Joint Exposures'!$C16))/$A$2</f>
        <v>#DIV/0!</v>
      </c>
      <c r="G16" s="38" t="e">
        <f ca="1">(COUNTIF(Sheet5!$J$1:$AS$150,'Joint Exposures'!$C16&amp;'Joint Exposures'!G$4)+COUNTIF(Sheet5!$J$1:$AS$150,'Joint Exposures'!G$4&amp;'Joint Exposures'!$C16))/$A$2</f>
        <v>#DIV/0!</v>
      </c>
      <c r="H16" s="38" t="e">
        <f ca="1">(COUNTIF(Sheet5!$J$1:$AS$150,'Joint Exposures'!$C16&amp;'Joint Exposures'!H$4)+COUNTIF(Sheet5!$J$1:$AS$150,'Joint Exposures'!H$4&amp;'Joint Exposures'!$C16))/$A$2</f>
        <v>#DIV/0!</v>
      </c>
      <c r="I16" s="38" t="e">
        <f ca="1">(COUNTIF(Sheet5!$J$1:$AS$150,'Joint Exposures'!$C16&amp;'Joint Exposures'!I$4)+COUNTIF(Sheet5!$J$1:$AS$150,'Joint Exposures'!I$4&amp;'Joint Exposures'!$C16))/$A$2</f>
        <v>#DIV/0!</v>
      </c>
      <c r="J16" s="38" t="e">
        <f ca="1">(COUNTIF(Sheet5!$J$1:$AS$150,'Joint Exposures'!$C16&amp;'Joint Exposures'!J$4)+COUNTIF(Sheet5!$J$1:$AS$150,'Joint Exposures'!J$4&amp;'Joint Exposures'!$C16))/$A$2</f>
        <v>#DIV/0!</v>
      </c>
      <c r="K16" s="38" t="e">
        <f ca="1">(COUNTIF(Sheet5!$J$1:$AS$150,'Joint Exposures'!$C16&amp;'Joint Exposures'!K$4)+COUNTIF(Sheet5!$J$1:$AS$150,'Joint Exposures'!K$4&amp;'Joint Exposures'!$C16))/$A$2</f>
        <v>#DIV/0!</v>
      </c>
      <c r="L16" s="38" t="e">
        <f ca="1">(COUNTIF(Sheet5!$J$1:$AS$150,'Joint Exposures'!$C16&amp;'Joint Exposures'!L$4)+COUNTIF(Sheet5!$J$1:$AS$150,'Joint Exposures'!L$4&amp;'Joint Exposures'!$C16))/$A$2</f>
        <v>#DIV/0!</v>
      </c>
      <c r="M16" s="38" t="e">
        <f ca="1">(COUNTIF(Sheet5!$J$1:$AS$150,'Joint Exposures'!$C16&amp;'Joint Exposures'!M$4)+COUNTIF(Sheet5!$J$1:$AS$150,'Joint Exposures'!M$4&amp;'Joint Exposures'!$C16))/$A$2</f>
        <v>#DIV/0!</v>
      </c>
      <c r="N16" s="38" t="e">
        <f ca="1">(COUNTIF(Sheet5!$J$1:$AS$150,'Joint Exposures'!$C16&amp;'Joint Exposures'!N$4)+COUNTIF(Sheet5!$J$1:$AS$150,'Joint Exposures'!N$4&amp;'Joint Exposures'!$C16))/$A$2</f>
        <v>#DIV/0!</v>
      </c>
      <c r="O16" s="38" t="e">
        <f ca="1">(COUNTIF(Sheet5!$J$1:$AS$150,'Joint Exposures'!$C16&amp;'Joint Exposures'!O$4)+COUNTIF(Sheet5!$J$1:$AS$150,'Joint Exposures'!O$4&amp;'Joint Exposures'!$C16))/$A$2</f>
        <v>#DIV/0!</v>
      </c>
      <c r="P16" s="38" t="e">
        <f ca="1">(COUNTIF(Sheet5!$J$1:$AS$150,'Joint Exposures'!$C16&amp;'Joint Exposures'!P$4)+COUNTIF(Sheet5!$J$1:$AS$150,'Joint Exposures'!P$4&amp;'Joint Exposures'!$C16))/$A$2</f>
        <v>#DIV/0!</v>
      </c>
      <c r="Q16" s="38" t="e">
        <f ca="1">(COUNTIF(Sheet5!$J$1:$AS$150,'Joint Exposures'!$C16&amp;'Joint Exposures'!Q$4)+COUNTIF(Sheet5!$J$1:$AS$150,'Joint Exposures'!Q$4&amp;'Joint Exposures'!$C16))/$A$2</f>
        <v>#DIV/0!</v>
      </c>
      <c r="R16" s="38" t="e">
        <f ca="1">(COUNTIF(Sheet5!$J$1:$AS$150,'Joint Exposures'!$C16&amp;'Joint Exposures'!R$4)+COUNTIF(Sheet5!$J$1:$AS$150,'Joint Exposures'!R$4&amp;'Joint Exposures'!$C16))/$A$2</f>
        <v>#DIV/0!</v>
      </c>
      <c r="S16" s="38" t="e">
        <f ca="1">(COUNTIF(Sheet5!$J$1:$AS$150,'Joint Exposures'!$C16&amp;'Joint Exposures'!S$4)+COUNTIF(Sheet5!$J$1:$AS$150,'Joint Exposures'!S$4&amp;'Joint Exposures'!$C16))/$A$2</f>
        <v>#DIV/0!</v>
      </c>
      <c r="T16" s="38" t="e">
        <f ca="1">(COUNTIF(Sheet5!$J$1:$AS$150,'Joint Exposures'!$C16&amp;'Joint Exposures'!T$4)+COUNTIF(Sheet5!$J$1:$AS$150,'Joint Exposures'!T$4&amp;'Joint Exposures'!$C16))/$A$2</f>
        <v>#DIV/0!</v>
      </c>
      <c r="U16" s="38" t="e">
        <f ca="1">(COUNTIF(Sheet5!$J$1:$AS$150,'Joint Exposures'!$C16&amp;'Joint Exposures'!U$4)+COUNTIF(Sheet5!$J$1:$AS$150,'Joint Exposures'!U$4&amp;'Joint Exposures'!$C16))/$A$2</f>
        <v>#DIV/0!</v>
      </c>
      <c r="V16" s="38" t="e">
        <f ca="1">(COUNTIF(Sheet5!$J$1:$AS$150,'Joint Exposures'!$C16&amp;'Joint Exposures'!V$4)+COUNTIF(Sheet5!$J$1:$AS$150,'Joint Exposures'!V$4&amp;'Joint Exposures'!$C16))/$A$2</f>
        <v>#DIV/0!</v>
      </c>
      <c r="W16" s="38" t="e">
        <f ca="1">(COUNTIF(Sheet5!$J$1:$AS$150,'Joint Exposures'!$C16&amp;'Joint Exposures'!W$4)+COUNTIF(Sheet5!$J$1:$AS$150,'Joint Exposures'!W$4&amp;'Joint Exposures'!$C16))/$A$2</f>
        <v>#DIV/0!</v>
      </c>
      <c r="X16" s="38" t="e">
        <f ca="1">(COUNTIF(Sheet5!$J$1:$AS$150,'Joint Exposures'!$C16&amp;'Joint Exposures'!X$4)+COUNTIF(Sheet5!$J$1:$AS$150,'Joint Exposures'!X$4&amp;'Joint Exposures'!$C16))/$A$2</f>
        <v>#DIV/0!</v>
      </c>
      <c r="Y16" s="38" t="e">
        <f ca="1">(COUNTIF(Sheet5!$J$1:$AS$150,'Joint Exposures'!$C16&amp;'Joint Exposures'!Y$4)+COUNTIF(Sheet5!$J$1:$AS$150,'Joint Exposures'!Y$4&amp;'Joint Exposures'!$C16))/$A$2</f>
        <v>#DIV/0!</v>
      </c>
      <c r="Z16" s="38" t="e">
        <f ca="1">(COUNTIF(Sheet5!$J$1:$AS$150,'Joint Exposures'!$C16&amp;'Joint Exposures'!Z$4)+COUNTIF(Sheet5!$J$1:$AS$150,'Joint Exposures'!Z$4&amp;'Joint Exposures'!$C16))/$A$2</f>
        <v>#DIV/0!</v>
      </c>
      <c r="AA16" s="38" t="e">
        <f ca="1">(COUNTIF(Sheet5!$J$1:$AS$150,'Joint Exposures'!$C16&amp;'Joint Exposures'!AA$4)+COUNTIF(Sheet5!$J$1:$AS$150,'Joint Exposures'!AA$4&amp;'Joint Exposures'!$C16))/$A$2</f>
        <v>#DIV/0!</v>
      </c>
      <c r="AB16" s="38" t="e">
        <f ca="1">(COUNTIF(Sheet5!$J$1:$AS$150,'Joint Exposures'!$C16&amp;'Joint Exposures'!AB$4)+COUNTIF(Sheet5!$J$1:$AS$150,'Joint Exposures'!AB$4&amp;'Joint Exposures'!$C16))/$A$2</f>
        <v>#DIV/0!</v>
      </c>
      <c r="AC16" s="38" t="e">
        <f ca="1">(COUNTIF(Sheet5!$J$1:$AS$150,'Joint Exposures'!$C16&amp;'Joint Exposures'!AC$4)+COUNTIF(Sheet5!$J$1:$AS$150,'Joint Exposures'!AC$4&amp;'Joint Exposures'!$C16))/$A$2</f>
        <v>#DIV/0!</v>
      </c>
      <c r="AD16" s="38" t="e">
        <f ca="1">(COUNTIF(Sheet5!$J$1:$AS$150,'Joint Exposures'!$C16&amp;'Joint Exposures'!AD$4)+COUNTIF(Sheet5!$J$1:$AS$150,'Joint Exposures'!AD$4&amp;'Joint Exposures'!$C16))/$A$2</f>
        <v>#DIV/0!</v>
      </c>
      <c r="AE16" s="38" t="e">
        <f ca="1">(COUNTIF(Sheet5!$J$1:$AS$150,'Joint Exposures'!$C16&amp;'Joint Exposures'!AE$4)+COUNTIF(Sheet5!$J$1:$AS$150,'Joint Exposures'!AE$4&amp;'Joint Exposures'!$C16))/$A$2</f>
        <v>#DIV/0!</v>
      </c>
      <c r="AF16" s="38" t="e">
        <f ca="1">(COUNTIF(Sheet5!$J$1:$AS$150,'Joint Exposures'!$C16&amp;'Joint Exposures'!AF$4)+COUNTIF(Sheet5!$J$1:$AS$150,'Joint Exposures'!AF$4&amp;'Joint Exposures'!$C16))/$A$2</f>
        <v>#DIV/0!</v>
      </c>
      <c r="AG16" s="38" t="e">
        <f ca="1">(COUNTIF(Sheet5!$J$1:$AS$150,'Joint Exposures'!$C16&amp;'Joint Exposures'!AG$4)+COUNTIF(Sheet5!$J$1:$AS$150,'Joint Exposures'!AG$4&amp;'Joint Exposures'!$C16))/$A$2</f>
        <v>#DIV/0!</v>
      </c>
      <c r="AH16" s="38" t="e">
        <f ca="1">(COUNTIF(Sheet5!$J$1:$AS$150,'Joint Exposures'!$C16&amp;'Joint Exposures'!AH$4)+COUNTIF(Sheet5!$J$1:$AS$150,'Joint Exposures'!AH$4&amp;'Joint Exposures'!$C16))/$A$2</f>
        <v>#DIV/0!</v>
      </c>
      <c r="AI16" s="38" t="e">
        <f ca="1">(COUNTIF(Sheet5!$J$1:$AS$150,'Joint Exposures'!$C16&amp;'Joint Exposures'!AI$4)+COUNTIF(Sheet5!$J$1:$AS$150,'Joint Exposures'!AI$4&amp;'Joint Exposures'!$C16))/$A$2</f>
        <v>#DIV/0!</v>
      </c>
      <c r="AJ16" s="38" t="e">
        <f ca="1">(COUNTIF(Sheet5!$J$1:$AS$150,'Joint Exposures'!$C16&amp;'Joint Exposures'!AJ$4)+COUNTIF(Sheet5!$J$1:$AS$150,'Joint Exposures'!AJ$4&amp;'Joint Exposures'!$C16))/$A$2</f>
        <v>#DIV/0!</v>
      </c>
      <c r="AK16" s="38" t="e">
        <f ca="1">(COUNTIF(Sheet5!$J$1:$AS$150,'Joint Exposures'!$C16&amp;'Joint Exposures'!AK$4)+COUNTIF(Sheet5!$J$1:$AS$150,'Joint Exposures'!AK$4&amp;'Joint Exposures'!$C16))/$A$2</f>
        <v>#DIV/0!</v>
      </c>
      <c r="AL16" s="38" t="e">
        <f ca="1">(COUNTIF(Sheet5!$J$1:$AS$150,'Joint Exposures'!$C16&amp;'Joint Exposures'!AL$4)+COUNTIF(Sheet5!$J$1:$AS$150,'Joint Exposures'!AL$4&amp;'Joint Exposures'!$C16))/$A$2</f>
        <v>#DIV/0!</v>
      </c>
      <c r="AM16" s="38" t="e">
        <f ca="1">(COUNTIF(Sheet5!$J$1:$AS$150,'Joint Exposures'!$C16&amp;'Joint Exposures'!AM$4)+COUNTIF(Sheet5!$J$1:$AS$150,'Joint Exposures'!AM$4&amp;'Joint Exposures'!$C16))/$A$2</f>
        <v>#DIV/0!</v>
      </c>
      <c r="AN16" s="38" t="e">
        <f ca="1">(COUNTIF(Sheet5!$J$1:$AS$150,'Joint Exposures'!$C16&amp;'Joint Exposures'!AN$4)+COUNTIF(Sheet5!$J$1:$AS$150,'Joint Exposures'!AN$4&amp;'Joint Exposures'!$C16))/$A$2</f>
        <v>#DIV/0!</v>
      </c>
      <c r="AO16" s="38" t="e">
        <f ca="1">(COUNTIF(Sheet5!$J$1:$AS$150,'Joint Exposures'!$C16&amp;'Joint Exposures'!AO$4)+COUNTIF(Sheet5!$J$1:$AS$150,'Joint Exposures'!AO$4&amp;'Joint Exposures'!$C16))/$A$2</f>
        <v>#DIV/0!</v>
      </c>
      <c r="AP16" s="38" t="e">
        <f ca="1">(COUNTIF(Sheet5!$J$1:$AS$150,'Joint Exposures'!$C16&amp;'Joint Exposures'!AP$4)+COUNTIF(Sheet5!$J$1:$AS$150,'Joint Exposures'!AP$4&amp;'Joint Exposures'!$C16))/$A$2</f>
        <v>#DIV/0!</v>
      </c>
      <c r="AQ16" s="38" t="e">
        <f ca="1">(COUNTIF(Sheet5!$J$1:$AS$150,'Joint Exposures'!$C16&amp;'Joint Exposures'!AQ$4)+COUNTIF(Sheet5!$J$1:$AS$150,'Joint Exposures'!AQ$4&amp;'Joint Exposures'!$C16))/$A$2</f>
        <v>#DIV/0!</v>
      </c>
      <c r="AR16" s="38" t="e">
        <f ca="1">(COUNTIF(Sheet5!$J$1:$AS$150,'Joint Exposures'!$C16&amp;'Joint Exposures'!AR$4)+COUNTIF(Sheet5!$J$1:$AS$150,'Joint Exposures'!AR$4&amp;'Joint Exposures'!$C16))/$A$2</f>
        <v>#DIV/0!</v>
      </c>
      <c r="AS16" s="38" t="e">
        <f ca="1">(COUNTIF(Sheet5!$J$1:$AS$150,'Joint Exposures'!$C16&amp;'Joint Exposures'!AS$4)+COUNTIF(Sheet5!$J$1:$AS$150,'Joint Exposures'!AS$4&amp;'Joint Exposures'!$C16))/$A$2</f>
        <v>#DIV/0!</v>
      </c>
      <c r="AT16" s="38" t="e">
        <f ca="1">(COUNTIF(Sheet5!$J$1:$AS$150,'Joint Exposures'!$C16&amp;'Joint Exposures'!AT$4)+COUNTIF(Sheet5!$J$1:$AS$150,'Joint Exposures'!AT$4&amp;'Joint Exposures'!$C16))/$A$2</f>
        <v>#DIV/0!</v>
      </c>
      <c r="AU16" s="38" t="e">
        <f ca="1">(COUNTIF(Sheet5!$J$1:$AS$150,'Joint Exposures'!$C16&amp;'Joint Exposures'!AU$4)+COUNTIF(Sheet5!$J$1:$AS$150,'Joint Exposures'!AU$4&amp;'Joint Exposures'!$C16))/$A$2</f>
        <v>#DIV/0!</v>
      </c>
      <c r="AV16" s="38" t="e">
        <f ca="1">(COUNTIF(Sheet5!$J$1:$AS$150,'Joint Exposures'!$C16&amp;'Joint Exposures'!AV$4)+COUNTIF(Sheet5!$J$1:$AS$150,'Joint Exposures'!AV$4&amp;'Joint Exposures'!$C16))/$A$2</f>
        <v>#DIV/0!</v>
      </c>
      <c r="AW16" s="38" t="e">
        <f ca="1">(COUNTIF(Sheet5!$J$1:$AS$150,'Joint Exposures'!$C16&amp;'Joint Exposures'!AW$4)+COUNTIF(Sheet5!$J$1:$AS$150,'Joint Exposures'!AW$4&amp;'Joint Exposures'!$C16))/$A$2</f>
        <v>#DIV/0!</v>
      </c>
      <c r="AX16" s="38" t="e">
        <f ca="1">(COUNTIF(Sheet5!$J$1:$AS$150,'Joint Exposures'!$C16&amp;'Joint Exposures'!AX$4)+COUNTIF(Sheet5!$J$1:$AS$150,'Joint Exposures'!AX$4&amp;'Joint Exposures'!$C16))/$A$2</f>
        <v>#DIV/0!</v>
      </c>
      <c r="AY16" s="38" t="e">
        <f ca="1">(COUNTIF(Sheet5!$J$1:$AS$150,'Joint Exposures'!$C16&amp;'Joint Exposures'!AY$4)+COUNTIF(Sheet5!$J$1:$AS$150,'Joint Exposures'!AY$4&amp;'Joint Exposures'!$C16))/$A$2</f>
        <v>#DIV/0!</v>
      </c>
      <c r="AZ16" s="38" t="e">
        <f ca="1">(COUNTIF(Sheet5!$J$1:$AS$150,'Joint Exposures'!$C16&amp;'Joint Exposures'!AZ$4)+COUNTIF(Sheet5!$J$1:$AS$150,'Joint Exposures'!AZ$4&amp;'Joint Exposures'!$C16))/$A$2</f>
        <v>#DIV/0!</v>
      </c>
      <c r="BA16" s="38" t="e">
        <f ca="1">(COUNTIF(Sheet5!$J$1:$AS$150,'Joint Exposures'!$C16&amp;'Joint Exposures'!BA$4)+COUNTIF(Sheet5!$J$1:$AS$150,'Joint Exposures'!BA$4&amp;'Joint Exposures'!$C16))/$A$2</f>
        <v>#DIV/0!</v>
      </c>
      <c r="BB16" s="38" t="e">
        <f ca="1">(COUNTIF(Sheet5!$J$1:$AS$150,'Joint Exposures'!$C16&amp;'Joint Exposures'!BB$4)+COUNTIF(Sheet5!$J$1:$AS$150,'Joint Exposures'!BB$4&amp;'Joint Exposures'!$C16))/$A$2</f>
        <v>#DIV/0!</v>
      </c>
      <c r="BC16" s="38" t="e">
        <f ca="1">(COUNTIF(Sheet5!$J$1:$AS$150,'Joint Exposures'!$C16&amp;'Joint Exposures'!BC$4)+COUNTIF(Sheet5!$J$1:$AS$150,'Joint Exposures'!BC$4&amp;'Joint Exposures'!$C16))/$A$2</f>
        <v>#DIV/0!</v>
      </c>
      <c r="BD16" s="38" t="e">
        <f ca="1">(COUNTIF(Sheet5!$J$1:$AS$150,'Joint Exposures'!$C16&amp;'Joint Exposures'!BD$4)+COUNTIF(Sheet5!$J$1:$AS$150,'Joint Exposures'!BD$4&amp;'Joint Exposures'!$C16))/$A$2</f>
        <v>#DIV/0!</v>
      </c>
      <c r="BE16" s="38" t="e">
        <f ca="1">(COUNTIF(Sheet5!$J$1:$AS$150,'Joint Exposures'!$C16&amp;'Joint Exposures'!BE$4)+COUNTIF(Sheet5!$J$1:$AS$150,'Joint Exposures'!BE$4&amp;'Joint Exposures'!$C16))/$A$2</f>
        <v>#DIV/0!</v>
      </c>
    </row>
    <row customHeight="1" ht="24.95" r="17" spans="1:57" x14ac:dyDescent="0.25">
      <c r="A17" s="39" t="e">
        <f>COUNTIF(Sheet3!$A$2:$I$151,'Joint Exposures'!$C17)/$A$2</f>
        <v>#DIV/0!</v>
      </c>
      <c r="B17" s="39" t="e">
        <f ca="1" si="2" t="shared"/>
        <v>#DIV/0!</v>
      </c>
      <c r="C17" s="41" t="str">
        <f>Sheet2!H14</f>
        <v>John Collins</v>
      </c>
      <c r="D17" s="38" t="e">
        <f ca="1">(COUNTIF(Sheet5!$J$1:$AS$150,'Joint Exposures'!$C17&amp;'Joint Exposures'!D$4)+COUNTIF(Sheet5!$J$1:$AS$150,'Joint Exposures'!D$4&amp;'Joint Exposures'!$C17))/$A$2</f>
        <v>#DIV/0!</v>
      </c>
      <c r="E17" s="38" t="e">
        <f ca="1">(COUNTIF(Sheet5!$J$1:$AS$150,'Joint Exposures'!$C17&amp;'Joint Exposures'!E$4)+COUNTIF(Sheet5!$J$1:$AS$150,'Joint Exposures'!E$4&amp;'Joint Exposures'!$C17))/$A$2</f>
        <v>#DIV/0!</v>
      </c>
      <c r="F17" s="38" t="e">
        <f ca="1">(COUNTIF(Sheet5!$J$1:$AS$150,'Joint Exposures'!$C17&amp;'Joint Exposures'!F$4)+COUNTIF(Sheet5!$J$1:$AS$150,'Joint Exposures'!F$4&amp;'Joint Exposures'!$C17))/$A$2</f>
        <v>#DIV/0!</v>
      </c>
      <c r="G17" s="38" t="e">
        <f ca="1">(COUNTIF(Sheet5!$J$1:$AS$150,'Joint Exposures'!$C17&amp;'Joint Exposures'!G$4)+COUNTIF(Sheet5!$J$1:$AS$150,'Joint Exposures'!G$4&amp;'Joint Exposures'!$C17))/$A$2</f>
        <v>#DIV/0!</v>
      </c>
      <c r="H17" s="38" t="e">
        <f ca="1">(COUNTIF(Sheet5!$J$1:$AS$150,'Joint Exposures'!$C17&amp;'Joint Exposures'!H$4)+COUNTIF(Sheet5!$J$1:$AS$150,'Joint Exposures'!H$4&amp;'Joint Exposures'!$C17))/$A$2</f>
        <v>#DIV/0!</v>
      </c>
      <c r="I17" s="38" t="e">
        <f ca="1">(COUNTIF(Sheet5!$J$1:$AS$150,'Joint Exposures'!$C17&amp;'Joint Exposures'!I$4)+COUNTIF(Sheet5!$J$1:$AS$150,'Joint Exposures'!I$4&amp;'Joint Exposures'!$C17))/$A$2</f>
        <v>#DIV/0!</v>
      </c>
      <c r="J17" s="38" t="e">
        <f ca="1">(COUNTIF(Sheet5!$J$1:$AS$150,'Joint Exposures'!$C17&amp;'Joint Exposures'!J$4)+COUNTIF(Sheet5!$J$1:$AS$150,'Joint Exposures'!J$4&amp;'Joint Exposures'!$C17))/$A$2</f>
        <v>#DIV/0!</v>
      </c>
      <c r="K17" s="38" t="e">
        <f ca="1">(COUNTIF(Sheet5!$J$1:$AS$150,'Joint Exposures'!$C17&amp;'Joint Exposures'!K$4)+COUNTIF(Sheet5!$J$1:$AS$150,'Joint Exposures'!K$4&amp;'Joint Exposures'!$C17))/$A$2</f>
        <v>#DIV/0!</v>
      </c>
      <c r="L17" s="38" t="e">
        <f ca="1">(COUNTIF(Sheet5!$J$1:$AS$150,'Joint Exposures'!$C17&amp;'Joint Exposures'!L$4)+COUNTIF(Sheet5!$J$1:$AS$150,'Joint Exposures'!L$4&amp;'Joint Exposures'!$C17))/$A$2</f>
        <v>#DIV/0!</v>
      </c>
      <c r="M17" s="38" t="e">
        <f ca="1">(COUNTIF(Sheet5!$J$1:$AS$150,'Joint Exposures'!$C17&amp;'Joint Exposures'!M$4)+COUNTIF(Sheet5!$J$1:$AS$150,'Joint Exposures'!M$4&amp;'Joint Exposures'!$C17))/$A$2</f>
        <v>#DIV/0!</v>
      </c>
      <c r="N17" s="38" t="e">
        <f ca="1">(COUNTIF(Sheet5!$J$1:$AS$150,'Joint Exposures'!$C17&amp;'Joint Exposures'!N$4)+COUNTIF(Sheet5!$J$1:$AS$150,'Joint Exposures'!N$4&amp;'Joint Exposures'!$C17))/$A$2</f>
        <v>#DIV/0!</v>
      </c>
      <c r="O17" s="38" t="e">
        <f ca="1">(COUNTIF(Sheet5!$J$1:$AS$150,'Joint Exposures'!$C17&amp;'Joint Exposures'!O$4)+COUNTIF(Sheet5!$J$1:$AS$150,'Joint Exposures'!O$4&amp;'Joint Exposures'!$C17))/$A$2</f>
        <v>#DIV/0!</v>
      </c>
      <c r="P17" s="38" t="e">
        <f ca="1">(COUNTIF(Sheet5!$J$1:$AS$150,'Joint Exposures'!$C17&amp;'Joint Exposures'!P$4)+COUNTIF(Sheet5!$J$1:$AS$150,'Joint Exposures'!P$4&amp;'Joint Exposures'!$C17))/$A$2</f>
        <v>#DIV/0!</v>
      </c>
      <c r="Q17" s="38" t="e">
        <f ca="1">(COUNTIF(Sheet5!$J$1:$AS$150,'Joint Exposures'!$C17&amp;'Joint Exposures'!Q$4)+COUNTIF(Sheet5!$J$1:$AS$150,'Joint Exposures'!Q$4&amp;'Joint Exposures'!$C17))/$A$2</f>
        <v>#DIV/0!</v>
      </c>
      <c r="R17" s="38" t="e">
        <f ca="1">(COUNTIF(Sheet5!$J$1:$AS$150,'Joint Exposures'!$C17&amp;'Joint Exposures'!R$4)+COUNTIF(Sheet5!$J$1:$AS$150,'Joint Exposures'!R$4&amp;'Joint Exposures'!$C17))/$A$2</f>
        <v>#DIV/0!</v>
      </c>
      <c r="S17" s="38" t="e">
        <f ca="1">(COUNTIF(Sheet5!$J$1:$AS$150,'Joint Exposures'!$C17&amp;'Joint Exposures'!S$4)+COUNTIF(Sheet5!$J$1:$AS$150,'Joint Exposures'!S$4&amp;'Joint Exposures'!$C17))/$A$2</f>
        <v>#DIV/0!</v>
      </c>
      <c r="T17" s="38" t="e">
        <f ca="1">(COUNTIF(Sheet5!$J$1:$AS$150,'Joint Exposures'!$C17&amp;'Joint Exposures'!T$4)+COUNTIF(Sheet5!$J$1:$AS$150,'Joint Exposures'!T$4&amp;'Joint Exposures'!$C17))/$A$2</f>
        <v>#DIV/0!</v>
      </c>
      <c r="U17" s="38" t="e">
        <f ca="1">(COUNTIF(Sheet5!$J$1:$AS$150,'Joint Exposures'!$C17&amp;'Joint Exposures'!U$4)+COUNTIF(Sheet5!$J$1:$AS$150,'Joint Exposures'!U$4&amp;'Joint Exposures'!$C17))/$A$2</f>
        <v>#DIV/0!</v>
      </c>
      <c r="V17" s="38" t="e">
        <f ca="1">(COUNTIF(Sheet5!$J$1:$AS$150,'Joint Exposures'!$C17&amp;'Joint Exposures'!V$4)+COUNTIF(Sheet5!$J$1:$AS$150,'Joint Exposures'!V$4&amp;'Joint Exposures'!$C17))/$A$2</f>
        <v>#DIV/0!</v>
      </c>
      <c r="W17" s="38" t="e">
        <f ca="1">(COUNTIF(Sheet5!$J$1:$AS$150,'Joint Exposures'!$C17&amp;'Joint Exposures'!W$4)+COUNTIF(Sheet5!$J$1:$AS$150,'Joint Exposures'!W$4&amp;'Joint Exposures'!$C17))/$A$2</f>
        <v>#DIV/0!</v>
      </c>
      <c r="X17" s="38" t="e">
        <f ca="1">(COUNTIF(Sheet5!$J$1:$AS$150,'Joint Exposures'!$C17&amp;'Joint Exposures'!X$4)+COUNTIF(Sheet5!$J$1:$AS$150,'Joint Exposures'!X$4&amp;'Joint Exposures'!$C17))/$A$2</f>
        <v>#DIV/0!</v>
      </c>
      <c r="Y17" s="38" t="e">
        <f ca="1">(COUNTIF(Sheet5!$J$1:$AS$150,'Joint Exposures'!$C17&amp;'Joint Exposures'!Y$4)+COUNTIF(Sheet5!$J$1:$AS$150,'Joint Exposures'!Y$4&amp;'Joint Exposures'!$C17))/$A$2</f>
        <v>#DIV/0!</v>
      </c>
      <c r="Z17" s="38" t="e">
        <f ca="1">(COUNTIF(Sheet5!$J$1:$AS$150,'Joint Exposures'!$C17&amp;'Joint Exposures'!Z$4)+COUNTIF(Sheet5!$J$1:$AS$150,'Joint Exposures'!Z$4&amp;'Joint Exposures'!$C17))/$A$2</f>
        <v>#DIV/0!</v>
      </c>
      <c r="AA17" s="38" t="e">
        <f ca="1">(COUNTIF(Sheet5!$J$1:$AS$150,'Joint Exposures'!$C17&amp;'Joint Exposures'!AA$4)+COUNTIF(Sheet5!$J$1:$AS$150,'Joint Exposures'!AA$4&amp;'Joint Exposures'!$C17))/$A$2</f>
        <v>#DIV/0!</v>
      </c>
      <c r="AB17" s="38" t="e">
        <f ca="1">(COUNTIF(Sheet5!$J$1:$AS$150,'Joint Exposures'!$C17&amp;'Joint Exposures'!AB$4)+COUNTIF(Sheet5!$J$1:$AS$150,'Joint Exposures'!AB$4&amp;'Joint Exposures'!$C17))/$A$2</f>
        <v>#DIV/0!</v>
      </c>
      <c r="AC17" s="38" t="e">
        <f ca="1">(COUNTIF(Sheet5!$J$1:$AS$150,'Joint Exposures'!$C17&amp;'Joint Exposures'!AC$4)+COUNTIF(Sheet5!$J$1:$AS$150,'Joint Exposures'!AC$4&amp;'Joint Exposures'!$C17))/$A$2</f>
        <v>#DIV/0!</v>
      </c>
      <c r="AD17" s="38" t="e">
        <f ca="1">(COUNTIF(Sheet5!$J$1:$AS$150,'Joint Exposures'!$C17&amp;'Joint Exposures'!AD$4)+COUNTIF(Sheet5!$J$1:$AS$150,'Joint Exposures'!AD$4&amp;'Joint Exposures'!$C17))/$A$2</f>
        <v>#DIV/0!</v>
      </c>
      <c r="AE17" s="38" t="e">
        <f ca="1">(COUNTIF(Sheet5!$J$1:$AS$150,'Joint Exposures'!$C17&amp;'Joint Exposures'!AE$4)+COUNTIF(Sheet5!$J$1:$AS$150,'Joint Exposures'!AE$4&amp;'Joint Exposures'!$C17))/$A$2</f>
        <v>#DIV/0!</v>
      </c>
      <c r="AF17" s="38" t="e">
        <f ca="1">(COUNTIF(Sheet5!$J$1:$AS$150,'Joint Exposures'!$C17&amp;'Joint Exposures'!AF$4)+COUNTIF(Sheet5!$J$1:$AS$150,'Joint Exposures'!AF$4&amp;'Joint Exposures'!$C17))/$A$2</f>
        <v>#DIV/0!</v>
      </c>
      <c r="AG17" s="38" t="e">
        <f ca="1">(COUNTIF(Sheet5!$J$1:$AS$150,'Joint Exposures'!$C17&amp;'Joint Exposures'!AG$4)+COUNTIF(Sheet5!$J$1:$AS$150,'Joint Exposures'!AG$4&amp;'Joint Exposures'!$C17))/$A$2</f>
        <v>#DIV/0!</v>
      </c>
      <c r="AH17" s="38" t="e">
        <f ca="1">(COUNTIF(Sheet5!$J$1:$AS$150,'Joint Exposures'!$C17&amp;'Joint Exposures'!AH$4)+COUNTIF(Sheet5!$J$1:$AS$150,'Joint Exposures'!AH$4&amp;'Joint Exposures'!$C17))/$A$2</f>
        <v>#DIV/0!</v>
      </c>
      <c r="AI17" s="38" t="e">
        <f ca="1">(COUNTIF(Sheet5!$J$1:$AS$150,'Joint Exposures'!$C17&amp;'Joint Exposures'!AI$4)+COUNTIF(Sheet5!$J$1:$AS$150,'Joint Exposures'!AI$4&amp;'Joint Exposures'!$C17))/$A$2</f>
        <v>#DIV/0!</v>
      </c>
      <c r="AJ17" s="38" t="e">
        <f ca="1">(COUNTIF(Sheet5!$J$1:$AS$150,'Joint Exposures'!$C17&amp;'Joint Exposures'!AJ$4)+COUNTIF(Sheet5!$J$1:$AS$150,'Joint Exposures'!AJ$4&amp;'Joint Exposures'!$C17))/$A$2</f>
        <v>#DIV/0!</v>
      </c>
      <c r="AK17" s="38" t="e">
        <f ca="1">(COUNTIF(Sheet5!$J$1:$AS$150,'Joint Exposures'!$C17&amp;'Joint Exposures'!AK$4)+COUNTIF(Sheet5!$J$1:$AS$150,'Joint Exposures'!AK$4&amp;'Joint Exposures'!$C17))/$A$2</f>
        <v>#DIV/0!</v>
      </c>
      <c r="AL17" s="38" t="e">
        <f ca="1">(COUNTIF(Sheet5!$J$1:$AS$150,'Joint Exposures'!$C17&amp;'Joint Exposures'!AL$4)+COUNTIF(Sheet5!$J$1:$AS$150,'Joint Exposures'!AL$4&amp;'Joint Exposures'!$C17))/$A$2</f>
        <v>#DIV/0!</v>
      </c>
      <c r="AM17" s="38" t="e">
        <f ca="1">(COUNTIF(Sheet5!$J$1:$AS$150,'Joint Exposures'!$C17&amp;'Joint Exposures'!AM$4)+COUNTIF(Sheet5!$J$1:$AS$150,'Joint Exposures'!AM$4&amp;'Joint Exposures'!$C17))/$A$2</f>
        <v>#DIV/0!</v>
      </c>
      <c r="AN17" s="38" t="e">
        <f ca="1">(COUNTIF(Sheet5!$J$1:$AS$150,'Joint Exposures'!$C17&amp;'Joint Exposures'!AN$4)+COUNTIF(Sheet5!$J$1:$AS$150,'Joint Exposures'!AN$4&amp;'Joint Exposures'!$C17))/$A$2</f>
        <v>#DIV/0!</v>
      </c>
      <c r="AO17" s="38" t="e">
        <f ca="1">(COUNTIF(Sheet5!$J$1:$AS$150,'Joint Exposures'!$C17&amp;'Joint Exposures'!AO$4)+COUNTIF(Sheet5!$J$1:$AS$150,'Joint Exposures'!AO$4&amp;'Joint Exposures'!$C17))/$A$2</f>
        <v>#DIV/0!</v>
      </c>
      <c r="AP17" s="38" t="e">
        <f ca="1">(COUNTIF(Sheet5!$J$1:$AS$150,'Joint Exposures'!$C17&amp;'Joint Exposures'!AP$4)+COUNTIF(Sheet5!$J$1:$AS$150,'Joint Exposures'!AP$4&amp;'Joint Exposures'!$C17))/$A$2</f>
        <v>#DIV/0!</v>
      </c>
      <c r="AQ17" s="38" t="e">
        <f ca="1">(COUNTIF(Sheet5!$J$1:$AS$150,'Joint Exposures'!$C17&amp;'Joint Exposures'!AQ$4)+COUNTIF(Sheet5!$J$1:$AS$150,'Joint Exposures'!AQ$4&amp;'Joint Exposures'!$C17))/$A$2</f>
        <v>#DIV/0!</v>
      </c>
      <c r="AR17" s="38" t="e">
        <f ca="1">(COUNTIF(Sheet5!$J$1:$AS$150,'Joint Exposures'!$C17&amp;'Joint Exposures'!AR$4)+COUNTIF(Sheet5!$J$1:$AS$150,'Joint Exposures'!AR$4&amp;'Joint Exposures'!$C17))/$A$2</f>
        <v>#DIV/0!</v>
      </c>
      <c r="AS17" s="38" t="e">
        <f ca="1">(COUNTIF(Sheet5!$J$1:$AS$150,'Joint Exposures'!$C17&amp;'Joint Exposures'!AS$4)+COUNTIF(Sheet5!$J$1:$AS$150,'Joint Exposures'!AS$4&amp;'Joint Exposures'!$C17))/$A$2</f>
        <v>#DIV/0!</v>
      </c>
      <c r="AT17" s="38" t="e">
        <f ca="1">(COUNTIF(Sheet5!$J$1:$AS$150,'Joint Exposures'!$C17&amp;'Joint Exposures'!AT$4)+COUNTIF(Sheet5!$J$1:$AS$150,'Joint Exposures'!AT$4&amp;'Joint Exposures'!$C17))/$A$2</f>
        <v>#DIV/0!</v>
      </c>
      <c r="AU17" s="38" t="e">
        <f ca="1">(COUNTIF(Sheet5!$J$1:$AS$150,'Joint Exposures'!$C17&amp;'Joint Exposures'!AU$4)+COUNTIF(Sheet5!$J$1:$AS$150,'Joint Exposures'!AU$4&amp;'Joint Exposures'!$C17))/$A$2</f>
        <v>#DIV/0!</v>
      </c>
      <c r="AV17" s="38" t="e">
        <f ca="1">(COUNTIF(Sheet5!$J$1:$AS$150,'Joint Exposures'!$C17&amp;'Joint Exposures'!AV$4)+COUNTIF(Sheet5!$J$1:$AS$150,'Joint Exposures'!AV$4&amp;'Joint Exposures'!$C17))/$A$2</f>
        <v>#DIV/0!</v>
      </c>
      <c r="AW17" s="38" t="e">
        <f ca="1">(COUNTIF(Sheet5!$J$1:$AS$150,'Joint Exposures'!$C17&amp;'Joint Exposures'!AW$4)+COUNTIF(Sheet5!$J$1:$AS$150,'Joint Exposures'!AW$4&amp;'Joint Exposures'!$C17))/$A$2</f>
        <v>#DIV/0!</v>
      </c>
      <c r="AX17" s="38" t="e">
        <f ca="1">(COUNTIF(Sheet5!$J$1:$AS$150,'Joint Exposures'!$C17&amp;'Joint Exposures'!AX$4)+COUNTIF(Sheet5!$J$1:$AS$150,'Joint Exposures'!AX$4&amp;'Joint Exposures'!$C17))/$A$2</f>
        <v>#DIV/0!</v>
      </c>
      <c r="AY17" s="38" t="e">
        <f ca="1">(COUNTIF(Sheet5!$J$1:$AS$150,'Joint Exposures'!$C17&amp;'Joint Exposures'!AY$4)+COUNTIF(Sheet5!$J$1:$AS$150,'Joint Exposures'!AY$4&amp;'Joint Exposures'!$C17))/$A$2</f>
        <v>#DIV/0!</v>
      </c>
      <c r="AZ17" s="38" t="e">
        <f ca="1">(COUNTIF(Sheet5!$J$1:$AS$150,'Joint Exposures'!$C17&amp;'Joint Exposures'!AZ$4)+COUNTIF(Sheet5!$J$1:$AS$150,'Joint Exposures'!AZ$4&amp;'Joint Exposures'!$C17))/$A$2</f>
        <v>#DIV/0!</v>
      </c>
      <c r="BA17" s="38" t="e">
        <f ca="1">(COUNTIF(Sheet5!$J$1:$AS$150,'Joint Exposures'!$C17&amp;'Joint Exposures'!BA$4)+COUNTIF(Sheet5!$J$1:$AS$150,'Joint Exposures'!BA$4&amp;'Joint Exposures'!$C17))/$A$2</f>
        <v>#DIV/0!</v>
      </c>
      <c r="BB17" s="38" t="e">
        <f ca="1">(COUNTIF(Sheet5!$J$1:$AS$150,'Joint Exposures'!$C17&amp;'Joint Exposures'!BB$4)+COUNTIF(Sheet5!$J$1:$AS$150,'Joint Exposures'!BB$4&amp;'Joint Exposures'!$C17))/$A$2</f>
        <v>#DIV/0!</v>
      </c>
      <c r="BC17" s="38" t="e">
        <f ca="1">(COUNTIF(Sheet5!$J$1:$AS$150,'Joint Exposures'!$C17&amp;'Joint Exposures'!BC$4)+COUNTIF(Sheet5!$J$1:$AS$150,'Joint Exposures'!BC$4&amp;'Joint Exposures'!$C17))/$A$2</f>
        <v>#DIV/0!</v>
      </c>
      <c r="BD17" s="38" t="e">
        <f ca="1">(COUNTIF(Sheet5!$J$1:$AS$150,'Joint Exposures'!$C17&amp;'Joint Exposures'!BD$4)+COUNTIF(Sheet5!$J$1:$AS$150,'Joint Exposures'!BD$4&amp;'Joint Exposures'!$C17))/$A$2</f>
        <v>#DIV/0!</v>
      </c>
      <c r="BE17" s="38" t="e">
        <f ca="1">(COUNTIF(Sheet5!$J$1:$AS$150,'Joint Exposures'!$C17&amp;'Joint Exposures'!BE$4)+COUNTIF(Sheet5!$J$1:$AS$150,'Joint Exposures'!BE$4&amp;'Joint Exposures'!$C17))/$A$2</f>
        <v>#DIV/0!</v>
      </c>
    </row>
    <row customHeight="1" ht="24.95" r="18" spans="1:57" x14ac:dyDescent="0.25">
      <c r="A18" s="39" t="e">
        <f>COUNTIF(Sheet3!$A$2:$I$151,'Joint Exposures'!$C18)/$A$2</f>
        <v>#DIV/0!</v>
      </c>
      <c r="B18" s="39" t="e">
        <f ca="1" si="2" t="shared"/>
        <v>#DIV/0!</v>
      </c>
      <c r="C18" s="41" t="str">
        <f>Sheet2!H15</f>
        <v>Andrew Wiggins</v>
      </c>
      <c r="D18" s="38" t="e">
        <f ca="1">(COUNTIF(Sheet5!$J$1:$AS$150,'Joint Exposures'!$C18&amp;'Joint Exposures'!D$4)+COUNTIF(Sheet5!$J$1:$AS$150,'Joint Exposures'!D$4&amp;'Joint Exposures'!$C18))/$A$2</f>
        <v>#DIV/0!</v>
      </c>
      <c r="E18" s="38" t="e">
        <f ca="1">(COUNTIF(Sheet5!$J$1:$AS$150,'Joint Exposures'!$C18&amp;'Joint Exposures'!E$4)+COUNTIF(Sheet5!$J$1:$AS$150,'Joint Exposures'!E$4&amp;'Joint Exposures'!$C18))/$A$2</f>
        <v>#DIV/0!</v>
      </c>
      <c r="F18" s="38" t="e">
        <f ca="1">(COUNTIF(Sheet5!$J$1:$AS$150,'Joint Exposures'!$C18&amp;'Joint Exposures'!F$4)+COUNTIF(Sheet5!$J$1:$AS$150,'Joint Exposures'!F$4&amp;'Joint Exposures'!$C18))/$A$2</f>
        <v>#DIV/0!</v>
      </c>
      <c r="G18" s="38" t="e">
        <f ca="1">(COUNTIF(Sheet5!$J$1:$AS$150,'Joint Exposures'!$C18&amp;'Joint Exposures'!G$4)+COUNTIF(Sheet5!$J$1:$AS$150,'Joint Exposures'!G$4&amp;'Joint Exposures'!$C18))/$A$2</f>
        <v>#DIV/0!</v>
      </c>
      <c r="H18" s="38" t="e">
        <f ca="1">(COUNTIF(Sheet5!$J$1:$AS$150,'Joint Exposures'!$C18&amp;'Joint Exposures'!H$4)+COUNTIF(Sheet5!$J$1:$AS$150,'Joint Exposures'!H$4&amp;'Joint Exposures'!$C18))/$A$2</f>
        <v>#DIV/0!</v>
      </c>
      <c r="I18" s="38" t="e">
        <f ca="1">(COUNTIF(Sheet5!$J$1:$AS$150,'Joint Exposures'!$C18&amp;'Joint Exposures'!I$4)+COUNTIF(Sheet5!$J$1:$AS$150,'Joint Exposures'!I$4&amp;'Joint Exposures'!$C18))/$A$2</f>
        <v>#DIV/0!</v>
      </c>
      <c r="J18" s="38" t="e">
        <f ca="1">(COUNTIF(Sheet5!$J$1:$AS$150,'Joint Exposures'!$C18&amp;'Joint Exposures'!J$4)+COUNTIF(Sheet5!$J$1:$AS$150,'Joint Exposures'!J$4&amp;'Joint Exposures'!$C18))/$A$2</f>
        <v>#DIV/0!</v>
      </c>
      <c r="K18" s="38" t="e">
        <f ca="1">(COUNTIF(Sheet5!$J$1:$AS$150,'Joint Exposures'!$C18&amp;'Joint Exposures'!K$4)+COUNTIF(Sheet5!$J$1:$AS$150,'Joint Exposures'!K$4&amp;'Joint Exposures'!$C18))/$A$2</f>
        <v>#DIV/0!</v>
      </c>
      <c r="L18" s="38" t="e">
        <f ca="1">(COUNTIF(Sheet5!$J$1:$AS$150,'Joint Exposures'!$C18&amp;'Joint Exposures'!L$4)+COUNTIF(Sheet5!$J$1:$AS$150,'Joint Exposures'!L$4&amp;'Joint Exposures'!$C18))/$A$2</f>
        <v>#DIV/0!</v>
      </c>
      <c r="M18" s="38" t="e">
        <f ca="1">(COUNTIF(Sheet5!$J$1:$AS$150,'Joint Exposures'!$C18&amp;'Joint Exposures'!M$4)+COUNTIF(Sheet5!$J$1:$AS$150,'Joint Exposures'!M$4&amp;'Joint Exposures'!$C18))/$A$2</f>
        <v>#DIV/0!</v>
      </c>
      <c r="N18" s="38" t="e">
        <f ca="1">(COUNTIF(Sheet5!$J$1:$AS$150,'Joint Exposures'!$C18&amp;'Joint Exposures'!N$4)+COUNTIF(Sheet5!$J$1:$AS$150,'Joint Exposures'!N$4&amp;'Joint Exposures'!$C18))/$A$2</f>
        <v>#DIV/0!</v>
      </c>
      <c r="O18" s="38" t="e">
        <f ca="1">(COUNTIF(Sheet5!$J$1:$AS$150,'Joint Exposures'!$C18&amp;'Joint Exposures'!O$4)+COUNTIF(Sheet5!$J$1:$AS$150,'Joint Exposures'!O$4&amp;'Joint Exposures'!$C18))/$A$2</f>
        <v>#DIV/0!</v>
      </c>
      <c r="P18" s="38" t="e">
        <f ca="1">(COUNTIF(Sheet5!$J$1:$AS$150,'Joint Exposures'!$C18&amp;'Joint Exposures'!P$4)+COUNTIF(Sheet5!$J$1:$AS$150,'Joint Exposures'!P$4&amp;'Joint Exposures'!$C18))/$A$2</f>
        <v>#DIV/0!</v>
      </c>
      <c r="Q18" s="38" t="e">
        <f ca="1">(COUNTIF(Sheet5!$J$1:$AS$150,'Joint Exposures'!$C18&amp;'Joint Exposures'!Q$4)+COUNTIF(Sheet5!$J$1:$AS$150,'Joint Exposures'!Q$4&amp;'Joint Exposures'!$C18))/$A$2</f>
        <v>#DIV/0!</v>
      </c>
      <c r="R18" s="38" t="e">
        <f ca="1">(COUNTIF(Sheet5!$J$1:$AS$150,'Joint Exposures'!$C18&amp;'Joint Exposures'!R$4)+COUNTIF(Sheet5!$J$1:$AS$150,'Joint Exposures'!R$4&amp;'Joint Exposures'!$C18))/$A$2</f>
        <v>#DIV/0!</v>
      </c>
      <c r="S18" s="38" t="e">
        <f ca="1">(COUNTIF(Sheet5!$J$1:$AS$150,'Joint Exposures'!$C18&amp;'Joint Exposures'!S$4)+COUNTIF(Sheet5!$J$1:$AS$150,'Joint Exposures'!S$4&amp;'Joint Exposures'!$C18))/$A$2</f>
        <v>#DIV/0!</v>
      </c>
      <c r="T18" s="38" t="e">
        <f ca="1">(COUNTIF(Sheet5!$J$1:$AS$150,'Joint Exposures'!$C18&amp;'Joint Exposures'!T$4)+COUNTIF(Sheet5!$J$1:$AS$150,'Joint Exposures'!T$4&amp;'Joint Exposures'!$C18))/$A$2</f>
        <v>#DIV/0!</v>
      </c>
      <c r="U18" s="38" t="e">
        <f ca="1">(COUNTIF(Sheet5!$J$1:$AS$150,'Joint Exposures'!$C18&amp;'Joint Exposures'!U$4)+COUNTIF(Sheet5!$J$1:$AS$150,'Joint Exposures'!U$4&amp;'Joint Exposures'!$C18))/$A$2</f>
        <v>#DIV/0!</v>
      </c>
      <c r="V18" s="38" t="e">
        <f ca="1">(COUNTIF(Sheet5!$J$1:$AS$150,'Joint Exposures'!$C18&amp;'Joint Exposures'!V$4)+COUNTIF(Sheet5!$J$1:$AS$150,'Joint Exposures'!V$4&amp;'Joint Exposures'!$C18))/$A$2</f>
        <v>#DIV/0!</v>
      </c>
      <c r="W18" s="38" t="e">
        <f ca="1">(COUNTIF(Sheet5!$J$1:$AS$150,'Joint Exposures'!$C18&amp;'Joint Exposures'!W$4)+COUNTIF(Sheet5!$J$1:$AS$150,'Joint Exposures'!W$4&amp;'Joint Exposures'!$C18))/$A$2</f>
        <v>#DIV/0!</v>
      </c>
      <c r="X18" s="38" t="e">
        <f ca="1">(COUNTIF(Sheet5!$J$1:$AS$150,'Joint Exposures'!$C18&amp;'Joint Exposures'!X$4)+COUNTIF(Sheet5!$J$1:$AS$150,'Joint Exposures'!X$4&amp;'Joint Exposures'!$C18))/$A$2</f>
        <v>#DIV/0!</v>
      </c>
      <c r="Y18" s="38" t="e">
        <f ca="1">(COUNTIF(Sheet5!$J$1:$AS$150,'Joint Exposures'!$C18&amp;'Joint Exposures'!Y$4)+COUNTIF(Sheet5!$J$1:$AS$150,'Joint Exposures'!Y$4&amp;'Joint Exposures'!$C18))/$A$2</f>
        <v>#DIV/0!</v>
      </c>
      <c r="Z18" s="38" t="e">
        <f ca="1">(COUNTIF(Sheet5!$J$1:$AS$150,'Joint Exposures'!$C18&amp;'Joint Exposures'!Z$4)+COUNTIF(Sheet5!$J$1:$AS$150,'Joint Exposures'!Z$4&amp;'Joint Exposures'!$C18))/$A$2</f>
        <v>#DIV/0!</v>
      </c>
      <c r="AA18" s="38" t="e">
        <f ca="1">(COUNTIF(Sheet5!$J$1:$AS$150,'Joint Exposures'!$C18&amp;'Joint Exposures'!AA$4)+COUNTIF(Sheet5!$J$1:$AS$150,'Joint Exposures'!AA$4&amp;'Joint Exposures'!$C18))/$A$2</f>
        <v>#DIV/0!</v>
      </c>
      <c r="AB18" s="38" t="e">
        <f ca="1">(COUNTIF(Sheet5!$J$1:$AS$150,'Joint Exposures'!$C18&amp;'Joint Exposures'!AB$4)+COUNTIF(Sheet5!$J$1:$AS$150,'Joint Exposures'!AB$4&amp;'Joint Exposures'!$C18))/$A$2</f>
        <v>#DIV/0!</v>
      </c>
      <c r="AC18" s="38" t="e">
        <f ca="1">(COUNTIF(Sheet5!$J$1:$AS$150,'Joint Exposures'!$C18&amp;'Joint Exposures'!AC$4)+COUNTIF(Sheet5!$J$1:$AS$150,'Joint Exposures'!AC$4&amp;'Joint Exposures'!$C18))/$A$2</f>
        <v>#DIV/0!</v>
      </c>
      <c r="AD18" s="38" t="e">
        <f ca="1">(COUNTIF(Sheet5!$J$1:$AS$150,'Joint Exposures'!$C18&amp;'Joint Exposures'!AD$4)+COUNTIF(Sheet5!$J$1:$AS$150,'Joint Exposures'!AD$4&amp;'Joint Exposures'!$C18))/$A$2</f>
        <v>#DIV/0!</v>
      </c>
      <c r="AE18" s="38" t="e">
        <f ca="1">(COUNTIF(Sheet5!$J$1:$AS$150,'Joint Exposures'!$C18&amp;'Joint Exposures'!AE$4)+COUNTIF(Sheet5!$J$1:$AS$150,'Joint Exposures'!AE$4&amp;'Joint Exposures'!$C18))/$A$2</f>
        <v>#DIV/0!</v>
      </c>
      <c r="AF18" s="38" t="e">
        <f ca="1">(COUNTIF(Sheet5!$J$1:$AS$150,'Joint Exposures'!$C18&amp;'Joint Exposures'!AF$4)+COUNTIF(Sheet5!$J$1:$AS$150,'Joint Exposures'!AF$4&amp;'Joint Exposures'!$C18))/$A$2</f>
        <v>#DIV/0!</v>
      </c>
      <c r="AG18" s="38" t="e">
        <f ca="1">(COUNTIF(Sheet5!$J$1:$AS$150,'Joint Exposures'!$C18&amp;'Joint Exposures'!AG$4)+COUNTIF(Sheet5!$J$1:$AS$150,'Joint Exposures'!AG$4&amp;'Joint Exposures'!$C18))/$A$2</f>
        <v>#DIV/0!</v>
      </c>
      <c r="AH18" s="38" t="e">
        <f ca="1">(COUNTIF(Sheet5!$J$1:$AS$150,'Joint Exposures'!$C18&amp;'Joint Exposures'!AH$4)+COUNTIF(Sheet5!$J$1:$AS$150,'Joint Exposures'!AH$4&amp;'Joint Exposures'!$C18))/$A$2</f>
        <v>#DIV/0!</v>
      </c>
      <c r="AI18" s="38" t="e">
        <f ca="1">(COUNTIF(Sheet5!$J$1:$AS$150,'Joint Exposures'!$C18&amp;'Joint Exposures'!AI$4)+COUNTIF(Sheet5!$J$1:$AS$150,'Joint Exposures'!AI$4&amp;'Joint Exposures'!$C18))/$A$2</f>
        <v>#DIV/0!</v>
      </c>
      <c r="AJ18" s="38" t="e">
        <f ca="1">(COUNTIF(Sheet5!$J$1:$AS$150,'Joint Exposures'!$C18&amp;'Joint Exposures'!AJ$4)+COUNTIF(Sheet5!$J$1:$AS$150,'Joint Exposures'!AJ$4&amp;'Joint Exposures'!$C18))/$A$2</f>
        <v>#DIV/0!</v>
      </c>
      <c r="AK18" s="38" t="e">
        <f ca="1">(COUNTIF(Sheet5!$J$1:$AS$150,'Joint Exposures'!$C18&amp;'Joint Exposures'!AK$4)+COUNTIF(Sheet5!$J$1:$AS$150,'Joint Exposures'!AK$4&amp;'Joint Exposures'!$C18))/$A$2</f>
        <v>#DIV/0!</v>
      </c>
      <c r="AL18" s="38" t="e">
        <f ca="1">(COUNTIF(Sheet5!$J$1:$AS$150,'Joint Exposures'!$C18&amp;'Joint Exposures'!AL$4)+COUNTIF(Sheet5!$J$1:$AS$150,'Joint Exposures'!AL$4&amp;'Joint Exposures'!$C18))/$A$2</f>
        <v>#DIV/0!</v>
      </c>
      <c r="AM18" s="38" t="e">
        <f ca="1">(COUNTIF(Sheet5!$J$1:$AS$150,'Joint Exposures'!$C18&amp;'Joint Exposures'!AM$4)+COUNTIF(Sheet5!$J$1:$AS$150,'Joint Exposures'!AM$4&amp;'Joint Exposures'!$C18))/$A$2</f>
        <v>#DIV/0!</v>
      </c>
      <c r="AN18" s="38" t="e">
        <f ca="1">(COUNTIF(Sheet5!$J$1:$AS$150,'Joint Exposures'!$C18&amp;'Joint Exposures'!AN$4)+COUNTIF(Sheet5!$J$1:$AS$150,'Joint Exposures'!AN$4&amp;'Joint Exposures'!$C18))/$A$2</f>
        <v>#DIV/0!</v>
      </c>
      <c r="AO18" s="38" t="e">
        <f ca="1">(COUNTIF(Sheet5!$J$1:$AS$150,'Joint Exposures'!$C18&amp;'Joint Exposures'!AO$4)+COUNTIF(Sheet5!$J$1:$AS$150,'Joint Exposures'!AO$4&amp;'Joint Exposures'!$C18))/$A$2</f>
        <v>#DIV/0!</v>
      </c>
      <c r="AP18" s="38" t="e">
        <f ca="1">(COUNTIF(Sheet5!$J$1:$AS$150,'Joint Exposures'!$C18&amp;'Joint Exposures'!AP$4)+COUNTIF(Sheet5!$J$1:$AS$150,'Joint Exposures'!AP$4&amp;'Joint Exposures'!$C18))/$A$2</f>
        <v>#DIV/0!</v>
      </c>
      <c r="AQ18" s="38" t="e">
        <f ca="1">(COUNTIF(Sheet5!$J$1:$AS$150,'Joint Exposures'!$C18&amp;'Joint Exposures'!AQ$4)+COUNTIF(Sheet5!$J$1:$AS$150,'Joint Exposures'!AQ$4&amp;'Joint Exposures'!$C18))/$A$2</f>
        <v>#DIV/0!</v>
      </c>
      <c r="AR18" s="38" t="e">
        <f ca="1">(COUNTIF(Sheet5!$J$1:$AS$150,'Joint Exposures'!$C18&amp;'Joint Exposures'!AR$4)+COUNTIF(Sheet5!$J$1:$AS$150,'Joint Exposures'!AR$4&amp;'Joint Exposures'!$C18))/$A$2</f>
        <v>#DIV/0!</v>
      </c>
      <c r="AS18" s="38" t="e">
        <f ca="1">(COUNTIF(Sheet5!$J$1:$AS$150,'Joint Exposures'!$C18&amp;'Joint Exposures'!AS$4)+COUNTIF(Sheet5!$J$1:$AS$150,'Joint Exposures'!AS$4&amp;'Joint Exposures'!$C18))/$A$2</f>
        <v>#DIV/0!</v>
      </c>
      <c r="AT18" s="38" t="e">
        <f ca="1">(COUNTIF(Sheet5!$J$1:$AS$150,'Joint Exposures'!$C18&amp;'Joint Exposures'!AT$4)+COUNTIF(Sheet5!$J$1:$AS$150,'Joint Exposures'!AT$4&amp;'Joint Exposures'!$C18))/$A$2</f>
        <v>#DIV/0!</v>
      </c>
      <c r="AU18" s="38" t="e">
        <f ca="1">(COUNTIF(Sheet5!$J$1:$AS$150,'Joint Exposures'!$C18&amp;'Joint Exposures'!AU$4)+COUNTIF(Sheet5!$J$1:$AS$150,'Joint Exposures'!AU$4&amp;'Joint Exposures'!$C18))/$A$2</f>
        <v>#DIV/0!</v>
      </c>
      <c r="AV18" s="38" t="e">
        <f ca="1">(COUNTIF(Sheet5!$J$1:$AS$150,'Joint Exposures'!$C18&amp;'Joint Exposures'!AV$4)+COUNTIF(Sheet5!$J$1:$AS$150,'Joint Exposures'!AV$4&amp;'Joint Exposures'!$C18))/$A$2</f>
        <v>#DIV/0!</v>
      </c>
      <c r="AW18" s="38" t="e">
        <f ca="1">(COUNTIF(Sheet5!$J$1:$AS$150,'Joint Exposures'!$C18&amp;'Joint Exposures'!AW$4)+COUNTIF(Sheet5!$J$1:$AS$150,'Joint Exposures'!AW$4&amp;'Joint Exposures'!$C18))/$A$2</f>
        <v>#DIV/0!</v>
      </c>
      <c r="AX18" s="38" t="e">
        <f ca="1">(COUNTIF(Sheet5!$J$1:$AS$150,'Joint Exposures'!$C18&amp;'Joint Exposures'!AX$4)+COUNTIF(Sheet5!$J$1:$AS$150,'Joint Exposures'!AX$4&amp;'Joint Exposures'!$C18))/$A$2</f>
        <v>#DIV/0!</v>
      </c>
      <c r="AY18" s="38" t="e">
        <f ca="1">(COUNTIF(Sheet5!$J$1:$AS$150,'Joint Exposures'!$C18&amp;'Joint Exposures'!AY$4)+COUNTIF(Sheet5!$J$1:$AS$150,'Joint Exposures'!AY$4&amp;'Joint Exposures'!$C18))/$A$2</f>
        <v>#DIV/0!</v>
      </c>
      <c r="AZ18" s="38" t="e">
        <f ca="1">(COUNTIF(Sheet5!$J$1:$AS$150,'Joint Exposures'!$C18&amp;'Joint Exposures'!AZ$4)+COUNTIF(Sheet5!$J$1:$AS$150,'Joint Exposures'!AZ$4&amp;'Joint Exposures'!$C18))/$A$2</f>
        <v>#DIV/0!</v>
      </c>
      <c r="BA18" s="38" t="e">
        <f ca="1">(COUNTIF(Sheet5!$J$1:$AS$150,'Joint Exposures'!$C18&amp;'Joint Exposures'!BA$4)+COUNTIF(Sheet5!$J$1:$AS$150,'Joint Exposures'!BA$4&amp;'Joint Exposures'!$C18))/$A$2</f>
        <v>#DIV/0!</v>
      </c>
      <c r="BB18" s="38" t="e">
        <f ca="1">(COUNTIF(Sheet5!$J$1:$AS$150,'Joint Exposures'!$C18&amp;'Joint Exposures'!BB$4)+COUNTIF(Sheet5!$J$1:$AS$150,'Joint Exposures'!BB$4&amp;'Joint Exposures'!$C18))/$A$2</f>
        <v>#DIV/0!</v>
      </c>
      <c r="BC18" s="38" t="e">
        <f ca="1">(COUNTIF(Sheet5!$J$1:$AS$150,'Joint Exposures'!$C18&amp;'Joint Exposures'!BC$4)+COUNTIF(Sheet5!$J$1:$AS$150,'Joint Exposures'!BC$4&amp;'Joint Exposures'!$C18))/$A$2</f>
        <v>#DIV/0!</v>
      </c>
      <c r="BD18" s="38" t="e">
        <f ca="1">(COUNTIF(Sheet5!$J$1:$AS$150,'Joint Exposures'!$C18&amp;'Joint Exposures'!BD$4)+COUNTIF(Sheet5!$J$1:$AS$150,'Joint Exposures'!BD$4&amp;'Joint Exposures'!$C18))/$A$2</f>
        <v>#DIV/0!</v>
      </c>
      <c r="BE18" s="38" t="e">
        <f ca="1">(COUNTIF(Sheet5!$J$1:$AS$150,'Joint Exposures'!$C18&amp;'Joint Exposures'!BE$4)+COUNTIF(Sheet5!$J$1:$AS$150,'Joint Exposures'!BE$4&amp;'Joint Exposures'!$C18))/$A$2</f>
        <v>#DIV/0!</v>
      </c>
    </row>
    <row customHeight="1" ht="24.95" r="19" spans="1:57" x14ac:dyDescent="0.25">
      <c r="A19" s="39" t="e">
        <f>COUNTIF(Sheet3!$A$2:$I$151,'Joint Exposures'!$C19)/$A$2</f>
        <v>#DIV/0!</v>
      </c>
      <c r="B19" s="39" t="e">
        <f ca="1" si="2" t="shared"/>
        <v>#DIV/0!</v>
      </c>
      <c r="C19" s="41" t="str">
        <f>Sheet2!H16</f>
        <v>Kelly Oubre</v>
      </c>
      <c r="D19" s="38" t="e">
        <f ca="1">(COUNTIF(Sheet5!$J$1:$AS$150,'Joint Exposures'!$C19&amp;'Joint Exposures'!D$4)+COUNTIF(Sheet5!$J$1:$AS$150,'Joint Exposures'!D$4&amp;'Joint Exposures'!$C19))/$A$2</f>
        <v>#DIV/0!</v>
      </c>
      <c r="E19" s="38" t="e">
        <f ca="1">(COUNTIF(Sheet5!$J$1:$AS$150,'Joint Exposures'!$C19&amp;'Joint Exposures'!E$4)+COUNTIF(Sheet5!$J$1:$AS$150,'Joint Exposures'!E$4&amp;'Joint Exposures'!$C19))/$A$2</f>
        <v>#DIV/0!</v>
      </c>
      <c r="F19" s="38" t="e">
        <f ca="1">(COUNTIF(Sheet5!$J$1:$AS$150,'Joint Exposures'!$C19&amp;'Joint Exposures'!F$4)+COUNTIF(Sheet5!$J$1:$AS$150,'Joint Exposures'!F$4&amp;'Joint Exposures'!$C19))/$A$2</f>
        <v>#DIV/0!</v>
      </c>
      <c r="G19" s="38" t="e">
        <f ca="1">(COUNTIF(Sheet5!$J$1:$AS$150,'Joint Exposures'!$C19&amp;'Joint Exposures'!G$4)+COUNTIF(Sheet5!$J$1:$AS$150,'Joint Exposures'!G$4&amp;'Joint Exposures'!$C19))/$A$2</f>
        <v>#DIV/0!</v>
      </c>
      <c r="H19" s="38" t="e">
        <f ca="1">(COUNTIF(Sheet5!$J$1:$AS$150,'Joint Exposures'!$C19&amp;'Joint Exposures'!H$4)+COUNTIF(Sheet5!$J$1:$AS$150,'Joint Exposures'!H$4&amp;'Joint Exposures'!$C19))/$A$2</f>
        <v>#DIV/0!</v>
      </c>
      <c r="I19" s="38" t="e">
        <f ca="1">(COUNTIF(Sheet5!$J$1:$AS$150,'Joint Exposures'!$C19&amp;'Joint Exposures'!I$4)+COUNTIF(Sheet5!$J$1:$AS$150,'Joint Exposures'!I$4&amp;'Joint Exposures'!$C19))/$A$2</f>
        <v>#DIV/0!</v>
      </c>
      <c r="J19" s="38" t="e">
        <f ca="1">(COUNTIF(Sheet5!$J$1:$AS$150,'Joint Exposures'!$C19&amp;'Joint Exposures'!J$4)+COUNTIF(Sheet5!$J$1:$AS$150,'Joint Exposures'!J$4&amp;'Joint Exposures'!$C19))/$A$2</f>
        <v>#DIV/0!</v>
      </c>
      <c r="K19" s="38" t="e">
        <f ca="1">(COUNTIF(Sheet5!$J$1:$AS$150,'Joint Exposures'!$C19&amp;'Joint Exposures'!K$4)+COUNTIF(Sheet5!$J$1:$AS$150,'Joint Exposures'!K$4&amp;'Joint Exposures'!$C19))/$A$2</f>
        <v>#DIV/0!</v>
      </c>
      <c r="L19" s="38" t="e">
        <f ca="1">(COUNTIF(Sheet5!$J$1:$AS$150,'Joint Exposures'!$C19&amp;'Joint Exposures'!L$4)+COUNTIF(Sheet5!$J$1:$AS$150,'Joint Exposures'!L$4&amp;'Joint Exposures'!$C19))/$A$2</f>
        <v>#DIV/0!</v>
      </c>
      <c r="M19" s="38" t="e">
        <f ca="1">(COUNTIF(Sheet5!$J$1:$AS$150,'Joint Exposures'!$C19&amp;'Joint Exposures'!M$4)+COUNTIF(Sheet5!$J$1:$AS$150,'Joint Exposures'!M$4&amp;'Joint Exposures'!$C19))/$A$2</f>
        <v>#DIV/0!</v>
      </c>
      <c r="N19" s="38" t="e">
        <f ca="1">(COUNTIF(Sheet5!$J$1:$AS$150,'Joint Exposures'!$C19&amp;'Joint Exposures'!N$4)+COUNTIF(Sheet5!$J$1:$AS$150,'Joint Exposures'!N$4&amp;'Joint Exposures'!$C19))/$A$2</f>
        <v>#DIV/0!</v>
      </c>
      <c r="O19" s="38" t="e">
        <f ca="1">(COUNTIF(Sheet5!$J$1:$AS$150,'Joint Exposures'!$C19&amp;'Joint Exposures'!O$4)+COUNTIF(Sheet5!$J$1:$AS$150,'Joint Exposures'!O$4&amp;'Joint Exposures'!$C19))/$A$2</f>
        <v>#DIV/0!</v>
      </c>
      <c r="P19" s="38" t="e">
        <f ca="1">(COUNTIF(Sheet5!$J$1:$AS$150,'Joint Exposures'!$C19&amp;'Joint Exposures'!P$4)+COUNTIF(Sheet5!$J$1:$AS$150,'Joint Exposures'!P$4&amp;'Joint Exposures'!$C19))/$A$2</f>
        <v>#DIV/0!</v>
      </c>
      <c r="Q19" s="38" t="e">
        <f ca="1">(COUNTIF(Sheet5!$J$1:$AS$150,'Joint Exposures'!$C19&amp;'Joint Exposures'!Q$4)+COUNTIF(Sheet5!$J$1:$AS$150,'Joint Exposures'!Q$4&amp;'Joint Exposures'!$C19))/$A$2</f>
        <v>#DIV/0!</v>
      </c>
      <c r="R19" s="38" t="e">
        <f ca="1">(COUNTIF(Sheet5!$J$1:$AS$150,'Joint Exposures'!$C19&amp;'Joint Exposures'!R$4)+COUNTIF(Sheet5!$J$1:$AS$150,'Joint Exposures'!R$4&amp;'Joint Exposures'!$C19))/$A$2</f>
        <v>#DIV/0!</v>
      </c>
      <c r="S19" s="38" t="e">
        <f ca="1">(COUNTIF(Sheet5!$J$1:$AS$150,'Joint Exposures'!$C19&amp;'Joint Exposures'!S$4)+COUNTIF(Sheet5!$J$1:$AS$150,'Joint Exposures'!S$4&amp;'Joint Exposures'!$C19))/$A$2</f>
        <v>#DIV/0!</v>
      </c>
      <c r="T19" s="38" t="e">
        <f ca="1">(COUNTIF(Sheet5!$J$1:$AS$150,'Joint Exposures'!$C19&amp;'Joint Exposures'!T$4)+COUNTIF(Sheet5!$J$1:$AS$150,'Joint Exposures'!T$4&amp;'Joint Exposures'!$C19))/$A$2</f>
        <v>#DIV/0!</v>
      </c>
      <c r="U19" s="38" t="e">
        <f ca="1">(COUNTIF(Sheet5!$J$1:$AS$150,'Joint Exposures'!$C19&amp;'Joint Exposures'!U$4)+COUNTIF(Sheet5!$J$1:$AS$150,'Joint Exposures'!U$4&amp;'Joint Exposures'!$C19))/$A$2</f>
        <v>#DIV/0!</v>
      </c>
      <c r="V19" s="38" t="e">
        <f ca="1">(COUNTIF(Sheet5!$J$1:$AS$150,'Joint Exposures'!$C19&amp;'Joint Exposures'!V$4)+COUNTIF(Sheet5!$J$1:$AS$150,'Joint Exposures'!V$4&amp;'Joint Exposures'!$C19))/$A$2</f>
        <v>#DIV/0!</v>
      </c>
      <c r="W19" s="38" t="e">
        <f ca="1">(COUNTIF(Sheet5!$J$1:$AS$150,'Joint Exposures'!$C19&amp;'Joint Exposures'!W$4)+COUNTIF(Sheet5!$J$1:$AS$150,'Joint Exposures'!W$4&amp;'Joint Exposures'!$C19))/$A$2</f>
        <v>#DIV/0!</v>
      </c>
      <c r="X19" s="38" t="e">
        <f ca="1">(COUNTIF(Sheet5!$J$1:$AS$150,'Joint Exposures'!$C19&amp;'Joint Exposures'!X$4)+COUNTIF(Sheet5!$J$1:$AS$150,'Joint Exposures'!X$4&amp;'Joint Exposures'!$C19))/$A$2</f>
        <v>#DIV/0!</v>
      </c>
      <c r="Y19" s="38" t="e">
        <f ca="1">(COUNTIF(Sheet5!$J$1:$AS$150,'Joint Exposures'!$C19&amp;'Joint Exposures'!Y$4)+COUNTIF(Sheet5!$J$1:$AS$150,'Joint Exposures'!Y$4&amp;'Joint Exposures'!$C19))/$A$2</f>
        <v>#DIV/0!</v>
      </c>
      <c r="Z19" s="38" t="e">
        <f ca="1">(COUNTIF(Sheet5!$J$1:$AS$150,'Joint Exposures'!$C19&amp;'Joint Exposures'!Z$4)+COUNTIF(Sheet5!$J$1:$AS$150,'Joint Exposures'!Z$4&amp;'Joint Exposures'!$C19))/$A$2</f>
        <v>#DIV/0!</v>
      </c>
      <c r="AA19" s="38" t="e">
        <f ca="1">(COUNTIF(Sheet5!$J$1:$AS$150,'Joint Exposures'!$C19&amp;'Joint Exposures'!AA$4)+COUNTIF(Sheet5!$J$1:$AS$150,'Joint Exposures'!AA$4&amp;'Joint Exposures'!$C19))/$A$2</f>
        <v>#DIV/0!</v>
      </c>
      <c r="AB19" s="38" t="e">
        <f ca="1">(COUNTIF(Sheet5!$J$1:$AS$150,'Joint Exposures'!$C19&amp;'Joint Exposures'!AB$4)+COUNTIF(Sheet5!$J$1:$AS$150,'Joint Exposures'!AB$4&amp;'Joint Exposures'!$C19))/$A$2</f>
        <v>#DIV/0!</v>
      </c>
      <c r="AC19" s="38" t="e">
        <f ca="1">(COUNTIF(Sheet5!$J$1:$AS$150,'Joint Exposures'!$C19&amp;'Joint Exposures'!AC$4)+COUNTIF(Sheet5!$J$1:$AS$150,'Joint Exposures'!AC$4&amp;'Joint Exposures'!$C19))/$A$2</f>
        <v>#DIV/0!</v>
      </c>
      <c r="AD19" s="38" t="e">
        <f ca="1">(COUNTIF(Sheet5!$J$1:$AS$150,'Joint Exposures'!$C19&amp;'Joint Exposures'!AD$4)+COUNTIF(Sheet5!$J$1:$AS$150,'Joint Exposures'!AD$4&amp;'Joint Exposures'!$C19))/$A$2</f>
        <v>#DIV/0!</v>
      </c>
      <c r="AE19" s="38" t="e">
        <f ca="1">(COUNTIF(Sheet5!$J$1:$AS$150,'Joint Exposures'!$C19&amp;'Joint Exposures'!AE$4)+COUNTIF(Sheet5!$J$1:$AS$150,'Joint Exposures'!AE$4&amp;'Joint Exposures'!$C19))/$A$2</f>
        <v>#DIV/0!</v>
      </c>
      <c r="AF19" s="38" t="e">
        <f ca="1">(COUNTIF(Sheet5!$J$1:$AS$150,'Joint Exposures'!$C19&amp;'Joint Exposures'!AF$4)+COUNTIF(Sheet5!$J$1:$AS$150,'Joint Exposures'!AF$4&amp;'Joint Exposures'!$C19))/$A$2</f>
        <v>#DIV/0!</v>
      </c>
      <c r="AG19" s="38" t="e">
        <f ca="1">(COUNTIF(Sheet5!$J$1:$AS$150,'Joint Exposures'!$C19&amp;'Joint Exposures'!AG$4)+COUNTIF(Sheet5!$J$1:$AS$150,'Joint Exposures'!AG$4&amp;'Joint Exposures'!$C19))/$A$2</f>
        <v>#DIV/0!</v>
      </c>
      <c r="AH19" s="38" t="e">
        <f ca="1">(COUNTIF(Sheet5!$J$1:$AS$150,'Joint Exposures'!$C19&amp;'Joint Exposures'!AH$4)+COUNTIF(Sheet5!$J$1:$AS$150,'Joint Exposures'!AH$4&amp;'Joint Exposures'!$C19))/$A$2</f>
        <v>#DIV/0!</v>
      </c>
      <c r="AI19" s="38" t="e">
        <f ca="1">(COUNTIF(Sheet5!$J$1:$AS$150,'Joint Exposures'!$C19&amp;'Joint Exposures'!AI$4)+COUNTIF(Sheet5!$J$1:$AS$150,'Joint Exposures'!AI$4&amp;'Joint Exposures'!$C19))/$A$2</f>
        <v>#DIV/0!</v>
      </c>
      <c r="AJ19" s="38" t="e">
        <f ca="1">(COUNTIF(Sheet5!$J$1:$AS$150,'Joint Exposures'!$C19&amp;'Joint Exposures'!AJ$4)+COUNTIF(Sheet5!$J$1:$AS$150,'Joint Exposures'!AJ$4&amp;'Joint Exposures'!$C19))/$A$2</f>
        <v>#DIV/0!</v>
      </c>
      <c r="AK19" s="38" t="e">
        <f ca="1">(COUNTIF(Sheet5!$J$1:$AS$150,'Joint Exposures'!$C19&amp;'Joint Exposures'!AK$4)+COUNTIF(Sheet5!$J$1:$AS$150,'Joint Exposures'!AK$4&amp;'Joint Exposures'!$C19))/$A$2</f>
        <v>#DIV/0!</v>
      </c>
      <c r="AL19" s="38" t="e">
        <f ca="1">(COUNTIF(Sheet5!$J$1:$AS$150,'Joint Exposures'!$C19&amp;'Joint Exposures'!AL$4)+COUNTIF(Sheet5!$J$1:$AS$150,'Joint Exposures'!AL$4&amp;'Joint Exposures'!$C19))/$A$2</f>
        <v>#DIV/0!</v>
      </c>
      <c r="AM19" s="38" t="e">
        <f ca="1">(COUNTIF(Sheet5!$J$1:$AS$150,'Joint Exposures'!$C19&amp;'Joint Exposures'!AM$4)+COUNTIF(Sheet5!$J$1:$AS$150,'Joint Exposures'!AM$4&amp;'Joint Exposures'!$C19))/$A$2</f>
        <v>#DIV/0!</v>
      </c>
      <c r="AN19" s="38" t="e">
        <f ca="1">(COUNTIF(Sheet5!$J$1:$AS$150,'Joint Exposures'!$C19&amp;'Joint Exposures'!AN$4)+COUNTIF(Sheet5!$J$1:$AS$150,'Joint Exposures'!AN$4&amp;'Joint Exposures'!$C19))/$A$2</f>
        <v>#DIV/0!</v>
      </c>
      <c r="AO19" s="38" t="e">
        <f ca="1">(COUNTIF(Sheet5!$J$1:$AS$150,'Joint Exposures'!$C19&amp;'Joint Exposures'!AO$4)+COUNTIF(Sheet5!$J$1:$AS$150,'Joint Exposures'!AO$4&amp;'Joint Exposures'!$C19))/$A$2</f>
        <v>#DIV/0!</v>
      </c>
      <c r="AP19" s="38" t="e">
        <f ca="1">(COUNTIF(Sheet5!$J$1:$AS$150,'Joint Exposures'!$C19&amp;'Joint Exposures'!AP$4)+COUNTIF(Sheet5!$J$1:$AS$150,'Joint Exposures'!AP$4&amp;'Joint Exposures'!$C19))/$A$2</f>
        <v>#DIV/0!</v>
      </c>
      <c r="AQ19" s="38" t="e">
        <f ca="1">(COUNTIF(Sheet5!$J$1:$AS$150,'Joint Exposures'!$C19&amp;'Joint Exposures'!AQ$4)+COUNTIF(Sheet5!$J$1:$AS$150,'Joint Exposures'!AQ$4&amp;'Joint Exposures'!$C19))/$A$2</f>
        <v>#DIV/0!</v>
      </c>
      <c r="AR19" s="38" t="e">
        <f ca="1">(COUNTIF(Sheet5!$J$1:$AS$150,'Joint Exposures'!$C19&amp;'Joint Exposures'!AR$4)+COUNTIF(Sheet5!$J$1:$AS$150,'Joint Exposures'!AR$4&amp;'Joint Exposures'!$C19))/$A$2</f>
        <v>#DIV/0!</v>
      </c>
      <c r="AS19" s="38" t="e">
        <f ca="1">(COUNTIF(Sheet5!$J$1:$AS$150,'Joint Exposures'!$C19&amp;'Joint Exposures'!AS$4)+COUNTIF(Sheet5!$J$1:$AS$150,'Joint Exposures'!AS$4&amp;'Joint Exposures'!$C19))/$A$2</f>
        <v>#DIV/0!</v>
      </c>
      <c r="AT19" s="38" t="e">
        <f ca="1">(COUNTIF(Sheet5!$J$1:$AS$150,'Joint Exposures'!$C19&amp;'Joint Exposures'!AT$4)+COUNTIF(Sheet5!$J$1:$AS$150,'Joint Exposures'!AT$4&amp;'Joint Exposures'!$C19))/$A$2</f>
        <v>#DIV/0!</v>
      </c>
      <c r="AU19" s="38" t="e">
        <f ca="1">(COUNTIF(Sheet5!$J$1:$AS$150,'Joint Exposures'!$C19&amp;'Joint Exposures'!AU$4)+COUNTIF(Sheet5!$J$1:$AS$150,'Joint Exposures'!AU$4&amp;'Joint Exposures'!$C19))/$A$2</f>
        <v>#DIV/0!</v>
      </c>
      <c r="AV19" s="38" t="e">
        <f ca="1">(COUNTIF(Sheet5!$J$1:$AS$150,'Joint Exposures'!$C19&amp;'Joint Exposures'!AV$4)+COUNTIF(Sheet5!$J$1:$AS$150,'Joint Exposures'!AV$4&amp;'Joint Exposures'!$C19))/$A$2</f>
        <v>#DIV/0!</v>
      </c>
      <c r="AW19" s="38" t="e">
        <f ca="1">(COUNTIF(Sheet5!$J$1:$AS$150,'Joint Exposures'!$C19&amp;'Joint Exposures'!AW$4)+COUNTIF(Sheet5!$J$1:$AS$150,'Joint Exposures'!AW$4&amp;'Joint Exposures'!$C19))/$A$2</f>
        <v>#DIV/0!</v>
      </c>
      <c r="AX19" s="38" t="e">
        <f ca="1">(COUNTIF(Sheet5!$J$1:$AS$150,'Joint Exposures'!$C19&amp;'Joint Exposures'!AX$4)+COUNTIF(Sheet5!$J$1:$AS$150,'Joint Exposures'!AX$4&amp;'Joint Exposures'!$C19))/$A$2</f>
        <v>#DIV/0!</v>
      </c>
      <c r="AY19" s="38" t="e">
        <f ca="1">(COUNTIF(Sheet5!$J$1:$AS$150,'Joint Exposures'!$C19&amp;'Joint Exposures'!AY$4)+COUNTIF(Sheet5!$J$1:$AS$150,'Joint Exposures'!AY$4&amp;'Joint Exposures'!$C19))/$A$2</f>
        <v>#DIV/0!</v>
      </c>
      <c r="AZ19" s="38" t="e">
        <f ca="1">(COUNTIF(Sheet5!$J$1:$AS$150,'Joint Exposures'!$C19&amp;'Joint Exposures'!AZ$4)+COUNTIF(Sheet5!$J$1:$AS$150,'Joint Exposures'!AZ$4&amp;'Joint Exposures'!$C19))/$A$2</f>
        <v>#DIV/0!</v>
      </c>
      <c r="BA19" s="38" t="e">
        <f ca="1">(COUNTIF(Sheet5!$J$1:$AS$150,'Joint Exposures'!$C19&amp;'Joint Exposures'!BA$4)+COUNTIF(Sheet5!$J$1:$AS$150,'Joint Exposures'!BA$4&amp;'Joint Exposures'!$C19))/$A$2</f>
        <v>#DIV/0!</v>
      </c>
      <c r="BB19" s="38" t="e">
        <f ca="1">(COUNTIF(Sheet5!$J$1:$AS$150,'Joint Exposures'!$C19&amp;'Joint Exposures'!BB$4)+COUNTIF(Sheet5!$J$1:$AS$150,'Joint Exposures'!BB$4&amp;'Joint Exposures'!$C19))/$A$2</f>
        <v>#DIV/0!</v>
      </c>
      <c r="BC19" s="38" t="e">
        <f ca="1">(COUNTIF(Sheet5!$J$1:$AS$150,'Joint Exposures'!$C19&amp;'Joint Exposures'!BC$4)+COUNTIF(Sheet5!$J$1:$AS$150,'Joint Exposures'!BC$4&amp;'Joint Exposures'!$C19))/$A$2</f>
        <v>#DIV/0!</v>
      </c>
      <c r="BD19" s="38" t="e">
        <f ca="1">(COUNTIF(Sheet5!$J$1:$AS$150,'Joint Exposures'!$C19&amp;'Joint Exposures'!BD$4)+COUNTIF(Sheet5!$J$1:$AS$150,'Joint Exposures'!BD$4&amp;'Joint Exposures'!$C19))/$A$2</f>
        <v>#DIV/0!</v>
      </c>
      <c r="BE19" s="38" t="e">
        <f ca="1">(COUNTIF(Sheet5!$J$1:$AS$150,'Joint Exposures'!$C19&amp;'Joint Exposures'!BE$4)+COUNTIF(Sheet5!$J$1:$AS$150,'Joint Exposures'!BE$4&amp;'Joint Exposures'!$C19))/$A$2</f>
        <v>#DIV/0!</v>
      </c>
    </row>
    <row customHeight="1" ht="24.95" r="20" spans="1:57" x14ac:dyDescent="0.25">
      <c r="A20" s="39" t="e">
        <f>COUNTIF(Sheet3!$A$2:$I$151,'Joint Exposures'!$C20)/$A$2</f>
        <v>#DIV/0!</v>
      </c>
      <c r="B20" s="39" t="e">
        <f ca="1" si="2" t="shared"/>
        <v>#DIV/0!</v>
      </c>
      <c r="C20" s="41" t="str">
        <f>Sheet2!H17</f>
        <v>Trae Young</v>
      </c>
      <c r="D20" s="38" t="e">
        <f ca="1">(COUNTIF(Sheet5!$J$1:$AS$150,'Joint Exposures'!$C20&amp;'Joint Exposures'!D$4)+COUNTIF(Sheet5!$J$1:$AS$150,'Joint Exposures'!D$4&amp;'Joint Exposures'!$C20))/$A$2</f>
        <v>#DIV/0!</v>
      </c>
      <c r="E20" s="38" t="e">
        <f ca="1">(COUNTIF(Sheet5!$J$1:$AS$150,'Joint Exposures'!$C20&amp;'Joint Exposures'!E$4)+COUNTIF(Sheet5!$J$1:$AS$150,'Joint Exposures'!E$4&amp;'Joint Exposures'!$C20))/$A$2</f>
        <v>#DIV/0!</v>
      </c>
      <c r="F20" s="38" t="e">
        <f ca="1">(COUNTIF(Sheet5!$J$1:$AS$150,'Joint Exposures'!$C20&amp;'Joint Exposures'!F$4)+COUNTIF(Sheet5!$J$1:$AS$150,'Joint Exposures'!F$4&amp;'Joint Exposures'!$C20))/$A$2</f>
        <v>#DIV/0!</v>
      </c>
      <c r="G20" s="38" t="e">
        <f ca="1">(COUNTIF(Sheet5!$J$1:$AS$150,'Joint Exposures'!$C20&amp;'Joint Exposures'!G$4)+COUNTIF(Sheet5!$J$1:$AS$150,'Joint Exposures'!G$4&amp;'Joint Exposures'!$C20))/$A$2</f>
        <v>#DIV/0!</v>
      </c>
      <c r="H20" s="38" t="e">
        <f ca="1">(COUNTIF(Sheet5!$J$1:$AS$150,'Joint Exposures'!$C20&amp;'Joint Exposures'!H$4)+COUNTIF(Sheet5!$J$1:$AS$150,'Joint Exposures'!H$4&amp;'Joint Exposures'!$C20))/$A$2</f>
        <v>#DIV/0!</v>
      </c>
      <c r="I20" s="38" t="e">
        <f ca="1">(COUNTIF(Sheet5!$J$1:$AS$150,'Joint Exposures'!$C20&amp;'Joint Exposures'!I$4)+COUNTIF(Sheet5!$J$1:$AS$150,'Joint Exposures'!I$4&amp;'Joint Exposures'!$C20))/$A$2</f>
        <v>#DIV/0!</v>
      </c>
      <c r="J20" s="38" t="e">
        <f ca="1">(COUNTIF(Sheet5!$J$1:$AS$150,'Joint Exposures'!$C20&amp;'Joint Exposures'!J$4)+COUNTIF(Sheet5!$J$1:$AS$150,'Joint Exposures'!J$4&amp;'Joint Exposures'!$C20))/$A$2</f>
        <v>#DIV/0!</v>
      </c>
      <c r="K20" s="38" t="e">
        <f ca="1">(COUNTIF(Sheet5!$J$1:$AS$150,'Joint Exposures'!$C20&amp;'Joint Exposures'!K$4)+COUNTIF(Sheet5!$J$1:$AS$150,'Joint Exposures'!K$4&amp;'Joint Exposures'!$C20))/$A$2</f>
        <v>#DIV/0!</v>
      </c>
      <c r="L20" s="38" t="e">
        <f ca="1">(COUNTIF(Sheet5!$J$1:$AS$150,'Joint Exposures'!$C20&amp;'Joint Exposures'!L$4)+COUNTIF(Sheet5!$J$1:$AS$150,'Joint Exposures'!L$4&amp;'Joint Exposures'!$C20))/$A$2</f>
        <v>#DIV/0!</v>
      </c>
      <c r="M20" s="38" t="e">
        <f ca="1">(COUNTIF(Sheet5!$J$1:$AS$150,'Joint Exposures'!$C20&amp;'Joint Exposures'!M$4)+COUNTIF(Sheet5!$J$1:$AS$150,'Joint Exposures'!M$4&amp;'Joint Exposures'!$C20))/$A$2</f>
        <v>#DIV/0!</v>
      </c>
      <c r="N20" s="38" t="e">
        <f ca="1">(COUNTIF(Sheet5!$J$1:$AS$150,'Joint Exposures'!$C20&amp;'Joint Exposures'!N$4)+COUNTIF(Sheet5!$J$1:$AS$150,'Joint Exposures'!N$4&amp;'Joint Exposures'!$C20))/$A$2</f>
        <v>#DIV/0!</v>
      </c>
      <c r="O20" s="38" t="e">
        <f ca="1">(COUNTIF(Sheet5!$J$1:$AS$150,'Joint Exposures'!$C20&amp;'Joint Exposures'!O$4)+COUNTIF(Sheet5!$J$1:$AS$150,'Joint Exposures'!O$4&amp;'Joint Exposures'!$C20))/$A$2</f>
        <v>#DIV/0!</v>
      </c>
      <c r="P20" s="38" t="e">
        <f ca="1">(COUNTIF(Sheet5!$J$1:$AS$150,'Joint Exposures'!$C20&amp;'Joint Exposures'!P$4)+COUNTIF(Sheet5!$J$1:$AS$150,'Joint Exposures'!P$4&amp;'Joint Exposures'!$C20))/$A$2</f>
        <v>#DIV/0!</v>
      </c>
      <c r="Q20" s="38" t="e">
        <f ca="1">(COUNTIF(Sheet5!$J$1:$AS$150,'Joint Exposures'!$C20&amp;'Joint Exposures'!Q$4)+COUNTIF(Sheet5!$J$1:$AS$150,'Joint Exposures'!Q$4&amp;'Joint Exposures'!$C20))/$A$2</f>
        <v>#DIV/0!</v>
      </c>
      <c r="R20" s="38" t="e">
        <f ca="1">(COUNTIF(Sheet5!$J$1:$AS$150,'Joint Exposures'!$C20&amp;'Joint Exposures'!R$4)+COUNTIF(Sheet5!$J$1:$AS$150,'Joint Exposures'!R$4&amp;'Joint Exposures'!$C20))/$A$2</f>
        <v>#DIV/0!</v>
      </c>
      <c r="S20" s="38" t="e">
        <f ca="1">(COUNTIF(Sheet5!$J$1:$AS$150,'Joint Exposures'!$C20&amp;'Joint Exposures'!S$4)+COUNTIF(Sheet5!$J$1:$AS$150,'Joint Exposures'!S$4&amp;'Joint Exposures'!$C20))/$A$2</f>
        <v>#DIV/0!</v>
      </c>
      <c r="T20" s="38" t="e">
        <f ca="1">(COUNTIF(Sheet5!$J$1:$AS$150,'Joint Exposures'!$C20&amp;'Joint Exposures'!T$4)+COUNTIF(Sheet5!$J$1:$AS$150,'Joint Exposures'!T$4&amp;'Joint Exposures'!$C20))/$A$2</f>
        <v>#DIV/0!</v>
      </c>
      <c r="U20" s="38" t="e">
        <f ca="1">(COUNTIF(Sheet5!$J$1:$AS$150,'Joint Exposures'!$C20&amp;'Joint Exposures'!U$4)+COUNTIF(Sheet5!$J$1:$AS$150,'Joint Exposures'!U$4&amp;'Joint Exposures'!$C20))/$A$2</f>
        <v>#DIV/0!</v>
      </c>
      <c r="V20" s="38" t="e">
        <f ca="1">(COUNTIF(Sheet5!$J$1:$AS$150,'Joint Exposures'!$C20&amp;'Joint Exposures'!V$4)+COUNTIF(Sheet5!$J$1:$AS$150,'Joint Exposures'!V$4&amp;'Joint Exposures'!$C20))/$A$2</f>
        <v>#DIV/0!</v>
      </c>
      <c r="W20" s="38" t="e">
        <f ca="1">(COUNTIF(Sheet5!$J$1:$AS$150,'Joint Exposures'!$C20&amp;'Joint Exposures'!W$4)+COUNTIF(Sheet5!$J$1:$AS$150,'Joint Exposures'!W$4&amp;'Joint Exposures'!$C20))/$A$2</f>
        <v>#DIV/0!</v>
      </c>
      <c r="X20" s="38" t="e">
        <f ca="1">(COUNTIF(Sheet5!$J$1:$AS$150,'Joint Exposures'!$C20&amp;'Joint Exposures'!X$4)+COUNTIF(Sheet5!$J$1:$AS$150,'Joint Exposures'!X$4&amp;'Joint Exposures'!$C20))/$A$2</f>
        <v>#DIV/0!</v>
      </c>
      <c r="Y20" s="38" t="e">
        <f ca="1">(COUNTIF(Sheet5!$J$1:$AS$150,'Joint Exposures'!$C20&amp;'Joint Exposures'!Y$4)+COUNTIF(Sheet5!$J$1:$AS$150,'Joint Exposures'!Y$4&amp;'Joint Exposures'!$C20))/$A$2</f>
        <v>#DIV/0!</v>
      </c>
      <c r="Z20" s="38" t="e">
        <f ca="1">(COUNTIF(Sheet5!$J$1:$AS$150,'Joint Exposures'!$C20&amp;'Joint Exposures'!Z$4)+COUNTIF(Sheet5!$J$1:$AS$150,'Joint Exposures'!Z$4&amp;'Joint Exposures'!$C20))/$A$2</f>
        <v>#DIV/0!</v>
      </c>
      <c r="AA20" s="38" t="e">
        <f ca="1">(COUNTIF(Sheet5!$J$1:$AS$150,'Joint Exposures'!$C20&amp;'Joint Exposures'!AA$4)+COUNTIF(Sheet5!$J$1:$AS$150,'Joint Exposures'!AA$4&amp;'Joint Exposures'!$C20))/$A$2</f>
        <v>#DIV/0!</v>
      </c>
      <c r="AB20" s="38" t="e">
        <f ca="1">(COUNTIF(Sheet5!$J$1:$AS$150,'Joint Exposures'!$C20&amp;'Joint Exposures'!AB$4)+COUNTIF(Sheet5!$J$1:$AS$150,'Joint Exposures'!AB$4&amp;'Joint Exposures'!$C20))/$A$2</f>
        <v>#DIV/0!</v>
      </c>
      <c r="AC20" s="38" t="e">
        <f ca="1">(COUNTIF(Sheet5!$J$1:$AS$150,'Joint Exposures'!$C20&amp;'Joint Exposures'!AC$4)+COUNTIF(Sheet5!$J$1:$AS$150,'Joint Exposures'!AC$4&amp;'Joint Exposures'!$C20))/$A$2</f>
        <v>#DIV/0!</v>
      </c>
      <c r="AD20" s="38" t="e">
        <f ca="1">(COUNTIF(Sheet5!$J$1:$AS$150,'Joint Exposures'!$C20&amp;'Joint Exposures'!AD$4)+COUNTIF(Sheet5!$J$1:$AS$150,'Joint Exposures'!AD$4&amp;'Joint Exposures'!$C20))/$A$2</f>
        <v>#DIV/0!</v>
      </c>
      <c r="AE20" s="38" t="e">
        <f ca="1">(COUNTIF(Sheet5!$J$1:$AS$150,'Joint Exposures'!$C20&amp;'Joint Exposures'!AE$4)+COUNTIF(Sheet5!$J$1:$AS$150,'Joint Exposures'!AE$4&amp;'Joint Exposures'!$C20))/$A$2</f>
        <v>#DIV/0!</v>
      </c>
      <c r="AF20" s="38" t="e">
        <f ca="1">(COUNTIF(Sheet5!$J$1:$AS$150,'Joint Exposures'!$C20&amp;'Joint Exposures'!AF$4)+COUNTIF(Sheet5!$J$1:$AS$150,'Joint Exposures'!AF$4&amp;'Joint Exposures'!$C20))/$A$2</f>
        <v>#DIV/0!</v>
      </c>
      <c r="AG20" s="38" t="e">
        <f ca="1">(COUNTIF(Sheet5!$J$1:$AS$150,'Joint Exposures'!$C20&amp;'Joint Exposures'!AG$4)+COUNTIF(Sheet5!$J$1:$AS$150,'Joint Exposures'!AG$4&amp;'Joint Exposures'!$C20))/$A$2</f>
        <v>#DIV/0!</v>
      </c>
      <c r="AH20" s="38" t="e">
        <f ca="1">(COUNTIF(Sheet5!$J$1:$AS$150,'Joint Exposures'!$C20&amp;'Joint Exposures'!AH$4)+COUNTIF(Sheet5!$J$1:$AS$150,'Joint Exposures'!AH$4&amp;'Joint Exposures'!$C20))/$A$2</f>
        <v>#DIV/0!</v>
      </c>
      <c r="AI20" s="38" t="e">
        <f ca="1">(COUNTIF(Sheet5!$J$1:$AS$150,'Joint Exposures'!$C20&amp;'Joint Exposures'!AI$4)+COUNTIF(Sheet5!$J$1:$AS$150,'Joint Exposures'!AI$4&amp;'Joint Exposures'!$C20))/$A$2</f>
        <v>#DIV/0!</v>
      </c>
      <c r="AJ20" s="38" t="e">
        <f ca="1">(COUNTIF(Sheet5!$J$1:$AS$150,'Joint Exposures'!$C20&amp;'Joint Exposures'!AJ$4)+COUNTIF(Sheet5!$J$1:$AS$150,'Joint Exposures'!AJ$4&amp;'Joint Exposures'!$C20))/$A$2</f>
        <v>#DIV/0!</v>
      </c>
      <c r="AK20" s="38" t="e">
        <f ca="1">(COUNTIF(Sheet5!$J$1:$AS$150,'Joint Exposures'!$C20&amp;'Joint Exposures'!AK$4)+COUNTIF(Sheet5!$J$1:$AS$150,'Joint Exposures'!AK$4&amp;'Joint Exposures'!$C20))/$A$2</f>
        <v>#DIV/0!</v>
      </c>
      <c r="AL20" s="38" t="e">
        <f ca="1">(COUNTIF(Sheet5!$J$1:$AS$150,'Joint Exposures'!$C20&amp;'Joint Exposures'!AL$4)+COUNTIF(Sheet5!$J$1:$AS$150,'Joint Exposures'!AL$4&amp;'Joint Exposures'!$C20))/$A$2</f>
        <v>#DIV/0!</v>
      </c>
      <c r="AM20" s="38" t="e">
        <f ca="1">(COUNTIF(Sheet5!$J$1:$AS$150,'Joint Exposures'!$C20&amp;'Joint Exposures'!AM$4)+COUNTIF(Sheet5!$J$1:$AS$150,'Joint Exposures'!AM$4&amp;'Joint Exposures'!$C20))/$A$2</f>
        <v>#DIV/0!</v>
      </c>
      <c r="AN20" s="38" t="e">
        <f ca="1">(COUNTIF(Sheet5!$J$1:$AS$150,'Joint Exposures'!$C20&amp;'Joint Exposures'!AN$4)+COUNTIF(Sheet5!$J$1:$AS$150,'Joint Exposures'!AN$4&amp;'Joint Exposures'!$C20))/$A$2</f>
        <v>#DIV/0!</v>
      </c>
      <c r="AO20" s="38" t="e">
        <f ca="1">(COUNTIF(Sheet5!$J$1:$AS$150,'Joint Exposures'!$C20&amp;'Joint Exposures'!AO$4)+COUNTIF(Sheet5!$J$1:$AS$150,'Joint Exposures'!AO$4&amp;'Joint Exposures'!$C20))/$A$2</f>
        <v>#DIV/0!</v>
      </c>
      <c r="AP20" s="38" t="e">
        <f ca="1">(COUNTIF(Sheet5!$J$1:$AS$150,'Joint Exposures'!$C20&amp;'Joint Exposures'!AP$4)+COUNTIF(Sheet5!$J$1:$AS$150,'Joint Exposures'!AP$4&amp;'Joint Exposures'!$C20))/$A$2</f>
        <v>#DIV/0!</v>
      </c>
      <c r="AQ20" s="38" t="e">
        <f ca="1">(COUNTIF(Sheet5!$J$1:$AS$150,'Joint Exposures'!$C20&amp;'Joint Exposures'!AQ$4)+COUNTIF(Sheet5!$J$1:$AS$150,'Joint Exposures'!AQ$4&amp;'Joint Exposures'!$C20))/$A$2</f>
        <v>#DIV/0!</v>
      </c>
      <c r="AR20" s="38" t="e">
        <f ca="1">(COUNTIF(Sheet5!$J$1:$AS$150,'Joint Exposures'!$C20&amp;'Joint Exposures'!AR$4)+COUNTIF(Sheet5!$J$1:$AS$150,'Joint Exposures'!AR$4&amp;'Joint Exposures'!$C20))/$A$2</f>
        <v>#DIV/0!</v>
      </c>
      <c r="AS20" s="38" t="e">
        <f ca="1">(COUNTIF(Sheet5!$J$1:$AS$150,'Joint Exposures'!$C20&amp;'Joint Exposures'!AS$4)+COUNTIF(Sheet5!$J$1:$AS$150,'Joint Exposures'!AS$4&amp;'Joint Exposures'!$C20))/$A$2</f>
        <v>#DIV/0!</v>
      </c>
      <c r="AT20" s="38" t="e">
        <f ca="1">(COUNTIF(Sheet5!$J$1:$AS$150,'Joint Exposures'!$C20&amp;'Joint Exposures'!AT$4)+COUNTIF(Sheet5!$J$1:$AS$150,'Joint Exposures'!AT$4&amp;'Joint Exposures'!$C20))/$A$2</f>
        <v>#DIV/0!</v>
      </c>
      <c r="AU20" s="38" t="e">
        <f ca="1">(COUNTIF(Sheet5!$J$1:$AS$150,'Joint Exposures'!$C20&amp;'Joint Exposures'!AU$4)+COUNTIF(Sheet5!$J$1:$AS$150,'Joint Exposures'!AU$4&amp;'Joint Exposures'!$C20))/$A$2</f>
        <v>#DIV/0!</v>
      </c>
      <c r="AV20" s="38" t="e">
        <f ca="1">(COUNTIF(Sheet5!$J$1:$AS$150,'Joint Exposures'!$C20&amp;'Joint Exposures'!AV$4)+COUNTIF(Sheet5!$J$1:$AS$150,'Joint Exposures'!AV$4&amp;'Joint Exposures'!$C20))/$A$2</f>
        <v>#DIV/0!</v>
      </c>
      <c r="AW20" s="38" t="e">
        <f ca="1">(COUNTIF(Sheet5!$J$1:$AS$150,'Joint Exposures'!$C20&amp;'Joint Exposures'!AW$4)+COUNTIF(Sheet5!$J$1:$AS$150,'Joint Exposures'!AW$4&amp;'Joint Exposures'!$C20))/$A$2</f>
        <v>#DIV/0!</v>
      </c>
      <c r="AX20" s="38" t="e">
        <f ca="1">(COUNTIF(Sheet5!$J$1:$AS$150,'Joint Exposures'!$C20&amp;'Joint Exposures'!AX$4)+COUNTIF(Sheet5!$J$1:$AS$150,'Joint Exposures'!AX$4&amp;'Joint Exposures'!$C20))/$A$2</f>
        <v>#DIV/0!</v>
      </c>
      <c r="AY20" s="38" t="e">
        <f ca="1">(COUNTIF(Sheet5!$J$1:$AS$150,'Joint Exposures'!$C20&amp;'Joint Exposures'!AY$4)+COUNTIF(Sheet5!$J$1:$AS$150,'Joint Exposures'!AY$4&amp;'Joint Exposures'!$C20))/$A$2</f>
        <v>#DIV/0!</v>
      </c>
      <c r="AZ20" s="38" t="e">
        <f ca="1">(COUNTIF(Sheet5!$J$1:$AS$150,'Joint Exposures'!$C20&amp;'Joint Exposures'!AZ$4)+COUNTIF(Sheet5!$J$1:$AS$150,'Joint Exposures'!AZ$4&amp;'Joint Exposures'!$C20))/$A$2</f>
        <v>#DIV/0!</v>
      </c>
      <c r="BA20" s="38" t="e">
        <f ca="1">(COUNTIF(Sheet5!$J$1:$AS$150,'Joint Exposures'!$C20&amp;'Joint Exposures'!BA$4)+COUNTIF(Sheet5!$J$1:$AS$150,'Joint Exposures'!BA$4&amp;'Joint Exposures'!$C20))/$A$2</f>
        <v>#DIV/0!</v>
      </c>
      <c r="BB20" s="38" t="e">
        <f ca="1">(COUNTIF(Sheet5!$J$1:$AS$150,'Joint Exposures'!$C20&amp;'Joint Exposures'!BB$4)+COUNTIF(Sheet5!$J$1:$AS$150,'Joint Exposures'!BB$4&amp;'Joint Exposures'!$C20))/$A$2</f>
        <v>#DIV/0!</v>
      </c>
      <c r="BC20" s="38" t="e">
        <f ca="1">(COUNTIF(Sheet5!$J$1:$AS$150,'Joint Exposures'!$C20&amp;'Joint Exposures'!BC$4)+COUNTIF(Sheet5!$J$1:$AS$150,'Joint Exposures'!BC$4&amp;'Joint Exposures'!$C20))/$A$2</f>
        <v>#DIV/0!</v>
      </c>
      <c r="BD20" s="38" t="e">
        <f ca="1">(COUNTIF(Sheet5!$J$1:$AS$150,'Joint Exposures'!$C20&amp;'Joint Exposures'!BD$4)+COUNTIF(Sheet5!$J$1:$AS$150,'Joint Exposures'!BD$4&amp;'Joint Exposures'!$C20))/$A$2</f>
        <v>#DIV/0!</v>
      </c>
      <c r="BE20" s="38" t="e">
        <f ca="1">(COUNTIF(Sheet5!$J$1:$AS$150,'Joint Exposures'!$C20&amp;'Joint Exposures'!BE$4)+COUNTIF(Sheet5!$J$1:$AS$150,'Joint Exposures'!BE$4&amp;'Joint Exposures'!$C20))/$A$2</f>
        <v>#DIV/0!</v>
      </c>
    </row>
    <row customHeight="1" ht="24.95" r="21" spans="1:57" x14ac:dyDescent="0.25">
      <c r="A21" s="39" t="e">
        <f>COUNTIF(Sheet3!$A$2:$I$151,'Joint Exposures'!$C21)/$A$2</f>
        <v>#DIV/0!</v>
      </c>
      <c r="B21" s="39" t="e">
        <f ca="1" si="2" t="shared"/>
        <v>#DIV/0!</v>
      </c>
      <c r="C21" s="41" t="str">
        <f>Sheet2!H18</f>
        <v>Buddy Hield</v>
      </c>
      <c r="D21" s="38" t="e">
        <f ca="1">(COUNTIF(Sheet5!$J$1:$AS$150,'Joint Exposures'!$C21&amp;'Joint Exposures'!D$4)+COUNTIF(Sheet5!$J$1:$AS$150,'Joint Exposures'!D$4&amp;'Joint Exposures'!$C21))/$A$2</f>
        <v>#DIV/0!</v>
      </c>
      <c r="E21" s="38" t="e">
        <f ca="1">(COUNTIF(Sheet5!$J$1:$AS$150,'Joint Exposures'!$C21&amp;'Joint Exposures'!E$4)+COUNTIF(Sheet5!$J$1:$AS$150,'Joint Exposures'!E$4&amp;'Joint Exposures'!$C21))/$A$2</f>
        <v>#DIV/0!</v>
      </c>
      <c r="F21" s="38" t="e">
        <f ca="1">(COUNTIF(Sheet5!$J$1:$AS$150,'Joint Exposures'!$C21&amp;'Joint Exposures'!F$4)+COUNTIF(Sheet5!$J$1:$AS$150,'Joint Exposures'!F$4&amp;'Joint Exposures'!$C21))/$A$2</f>
        <v>#DIV/0!</v>
      </c>
      <c r="G21" s="38" t="e">
        <f ca="1">(COUNTIF(Sheet5!$J$1:$AS$150,'Joint Exposures'!$C21&amp;'Joint Exposures'!G$4)+COUNTIF(Sheet5!$J$1:$AS$150,'Joint Exposures'!G$4&amp;'Joint Exposures'!$C21))/$A$2</f>
        <v>#DIV/0!</v>
      </c>
      <c r="H21" s="38" t="e">
        <f ca="1">(COUNTIF(Sheet5!$J$1:$AS$150,'Joint Exposures'!$C21&amp;'Joint Exposures'!H$4)+COUNTIF(Sheet5!$J$1:$AS$150,'Joint Exposures'!H$4&amp;'Joint Exposures'!$C21))/$A$2</f>
        <v>#DIV/0!</v>
      </c>
      <c r="I21" s="38" t="e">
        <f ca="1">(COUNTIF(Sheet5!$J$1:$AS$150,'Joint Exposures'!$C21&amp;'Joint Exposures'!I$4)+COUNTIF(Sheet5!$J$1:$AS$150,'Joint Exposures'!I$4&amp;'Joint Exposures'!$C21))/$A$2</f>
        <v>#DIV/0!</v>
      </c>
      <c r="J21" s="38" t="e">
        <f ca="1">(COUNTIF(Sheet5!$J$1:$AS$150,'Joint Exposures'!$C21&amp;'Joint Exposures'!J$4)+COUNTIF(Sheet5!$J$1:$AS$150,'Joint Exposures'!J$4&amp;'Joint Exposures'!$C21))/$A$2</f>
        <v>#DIV/0!</v>
      </c>
      <c r="K21" s="38" t="e">
        <f ca="1">(COUNTIF(Sheet5!$J$1:$AS$150,'Joint Exposures'!$C21&amp;'Joint Exposures'!K$4)+COUNTIF(Sheet5!$J$1:$AS$150,'Joint Exposures'!K$4&amp;'Joint Exposures'!$C21))/$A$2</f>
        <v>#DIV/0!</v>
      </c>
      <c r="L21" s="38" t="e">
        <f ca="1">(COUNTIF(Sheet5!$J$1:$AS$150,'Joint Exposures'!$C21&amp;'Joint Exposures'!L$4)+COUNTIF(Sheet5!$J$1:$AS$150,'Joint Exposures'!L$4&amp;'Joint Exposures'!$C21))/$A$2</f>
        <v>#DIV/0!</v>
      </c>
      <c r="M21" s="38" t="e">
        <f ca="1">(COUNTIF(Sheet5!$J$1:$AS$150,'Joint Exposures'!$C21&amp;'Joint Exposures'!M$4)+COUNTIF(Sheet5!$J$1:$AS$150,'Joint Exposures'!M$4&amp;'Joint Exposures'!$C21))/$A$2</f>
        <v>#DIV/0!</v>
      </c>
      <c r="N21" s="38" t="e">
        <f ca="1">(COUNTIF(Sheet5!$J$1:$AS$150,'Joint Exposures'!$C21&amp;'Joint Exposures'!N$4)+COUNTIF(Sheet5!$J$1:$AS$150,'Joint Exposures'!N$4&amp;'Joint Exposures'!$C21))/$A$2</f>
        <v>#DIV/0!</v>
      </c>
      <c r="O21" s="38" t="e">
        <f ca="1">(COUNTIF(Sheet5!$J$1:$AS$150,'Joint Exposures'!$C21&amp;'Joint Exposures'!O$4)+COUNTIF(Sheet5!$J$1:$AS$150,'Joint Exposures'!O$4&amp;'Joint Exposures'!$C21))/$A$2</f>
        <v>#DIV/0!</v>
      </c>
      <c r="P21" s="38" t="e">
        <f ca="1">(COUNTIF(Sheet5!$J$1:$AS$150,'Joint Exposures'!$C21&amp;'Joint Exposures'!P$4)+COUNTIF(Sheet5!$J$1:$AS$150,'Joint Exposures'!P$4&amp;'Joint Exposures'!$C21))/$A$2</f>
        <v>#DIV/0!</v>
      </c>
      <c r="Q21" s="38" t="e">
        <f ca="1">(COUNTIF(Sheet5!$J$1:$AS$150,'Joint Exposures'!$C21&amp;'Joint Exposures'!Q$4)+COUNTIF(Sheet5!$J$1:$AS$150,'Joint Exposures'!Q$4&amp;'Joint Exposures'!$C21))/$A$2</f>
        <v>#DIV/0!</v>
      </c>
      <c r="R21" s="38" t="e">
        <f ca="1">(COUNTIF(Sheet5!$J$1:$AS$150,'Joint Exposures'!$C21&amp;'Joint Exposures'!R$4)+COUNTIF(Sheet5!$J$1:$AS$150,'Joint Exposures'!R$4&amp;'Joint Exposures'!$C21))/$A$2</f>
        <v>#DIV/0!</v>
      </c>
      <c r="S21" s="38" t="e">
        <f ca="1">(COUNTIF(Sheet5!$J$1:$AS$150,'Joint Exposures'!$C21&amp;'Joint Exposures'!S$4)+COUNTIF(Sheet5!$J$1:$AS$150,'Joint Exposures'!S$4&amp;'Joint Exposures'!$C21))/$A$2</f>
        <v>#DIV/0!</v>
      </c>
      <c r="T21" s="38" t="e">
        <f ca="1">(COUNTIF(Sheet5!$J$1:$AS$150,'Joint Exposures'!$C21&amp;'Joint Exposures'!T$4)+COUNTIF(Sheet5!$J$1:$AS$150,'Joint Exposures'!T$4&amp;'Joint Exposures'!$C21))/$A$2</f>
        <v>#DIV/0!</v>
      </c>
      <c r="U21" s="38" t="e">
        <f ca="1">(COUNTIF(Sheet5!$J$1:$AS$150,'Joint Exposures'!$C21&amp;'Joint Exposures'!U$4)+COUNTIF(Sheet5!$J$1:$AS$150,'Joint Exposures'!U$4&amp;'Joint Exposures'!$C21))/$A$2</f>
        <v>#DIV/0!</v>
      </c>
      <c r="V21" s="38" t="e">
        <f ca="1">(COUNTIF(Sheet5!$J$1:$AS$150,'Joint Exposures'!$C21&amp;'Joint Exposures'!V$4)+COUNTIF(Sheet5!$J$1:$AS$150,'Joint Exposures'!V$4&amp;'Joint Exposures'!$C21))/$A$2</f>
        <v>#DIV/0!</v>
      </c>
      <c r="W21" s="38" t="e">
        <f ca="1">(COUNTIF(Sheet5!$J$1:$AS$150,'Joint Exposures'!$C21&amp;'Joint Exposures'!W$4)+COUNTIF(Sheet5!$J$1:$AS$150,'Joint Exposures'!W$4&amp;'Joint Exposures'!$C21))/$A$2</f>
        <v>#DIV/0!</v>
      </c>
      <c r="X21" s="38" t="e">
        <f ca="1">(COUNTIF(Sheet5!$J$1:$AS$150,'Joint Exposures'!$C21&amp;'Joint Exposures'!X$4)+COUNTIF(Sheet5!$J$1:$AS$150,'Joint Exposures'!X$4&amp;'Joint Exposures'!$C21))/$A$2</f>
        <v>#DIV/0!</v>
      </c>
      <c r="Y21" s="38" t="e">
        <f ca="1">(COUNTIF(Sheet5!$J$1:$AS$150,'Joint Exposures'!$C21&amp;'Joint Exposures'!Y$4)+COUNTIF(Sheet5!$J$1:$AS$150,'Joint Exposures'!Y$4&amp;'Joint Exposures'!$C21))/$A$2</f>
        <v>#DIV/0!</v>
      </c>
      <c r="Z21" s="38" t="e">
        <f ca="1">(COUNTIF(Sheet5!$J$1:$AS$150,'Joint Exposures'!$C21&amp;'Joint Exposures'!Z$4)+COUNTIF(Sheet5!$J$1:$AS$150,'Joint Exposures'!Z$4&amp;'Joint Exposures'!$C21))/$A$2</f>
        <v>#DIV/0!</v>
      </c>
      <c r="AA21" s="38" t="e">
        <f ca="1">(COUNTIF(Sheet5!$J$1:$AS$150,'Joint Exposures'!$C21&amp;'Joint Exposures'!AA$4)+COUNTIF(Sheet5!$J$1:$AS$150,'Joint Exposures'!AA$4&amp;'Joint Exposures'!$C21))/$A$2</f>
        <v>#DIV/0!</v>
      </c>
      <c r="AB21" s="38" t="e">
        <f ca="1">(COUNTIF(Sheet5!$J$1:$AS$150,'Joint Exposures'!$C21&amp;'Joint Exposures'!AB$4)+COUNTIF(Sheet5!$J$1:$AS$150,'Joint Exposures'!AB$4&amp;'Joint Exposures'!$C21))/$A$2</f>
        <v>#DIV/0!</v>
      </c>
      <c r="AC21" s="38" t="e">
        <f ca="1">(COUNTIF(Sheet5!$J$1:$AS$150,'Joint Exposures'!$C21&amp;'Joint Exposures'!AC$4)+COUNTIF(Sheet5!$J$1:$AS$150,'Joint Exposures'!AC$4&amp;'Joint Exposures'!$C21))/$A$2</f>
        <v>#DIV/0!</v>
      </c>
      <c r="AD21" s="38" t="e">
        <f ca="1">(COUNTIF(Sheet5!$J$1:$AS$150,'Joint Exposures'!$C21&amp;'Joint Exposures'!AD$4)+COUNTIF(Sheet5!$J$1:$AS$150,'Joint Exposures'!AD$4&amp;'Joint Exposures'!$C21))/$A$2</f>
        <v>#DIV/0!</v>
      </c>
      <c r="AE21" s="38" t="e">
        <f ca="1">(COUNTIF(Sheet5!$J$1:$AS$150,'Joint Exposures'!$C21&amp;'Joint Exposures'!AE$4)+COUNTIF(Sheet5!$J$1:$AS$150,'Joint Exposures'!AE$4&amp;'Joint Exposures'!$C21))/$A$2</f>
        <v>#DIV/0!</v>
      </c>
      <c r="AF21" s="38" t="e">
        <f ca="1">(COUNTIF(Sheet5!$J$1:$AS$150,'Joint Exposures'!$C21&amp;'Joint Exposures'!AF$4)+COUNTIF(Sheet5!$J$1:$AS$150,'Joint Exposures'!AF$4&amp;'Joint Exposures'!$C21))/$A$2</f>
        <v>#DIV/0!</v>
      </c>
      <c r="AG21" s="38" t="e">
        <f ca="1">(COUNTIF(Sheet5!$J$1:$AS$150,'Joint Exposures'!$C21&amp;'Joint Exposures'!AG$4)+COUNTIF(Sheet5!$J$1:$AS$150,'Joint Exposures'!AG$4&amp;'Joint Exposures'!$C21))/$A$2</f>
        <v>#DIV/0!</v>
      </c>
      <c r="AH21" s="38" t="e">
        <f ca="1">(COUNTIF(Sheet5!$J$1:$AS$150,'Joint Exposures'!$C21&amp;'Joint Exposures'!AH$4)+COUNTIF(Sheet5!$J$1:$AS$150,'Joint Exposures'!AH$4&amp;'Joint Exposures'!$C21))/$A$2</f>
        <v>#DIV/0!</v>
      </c>
      <c r="AI21" s="38" t="e">
        <f ca="1">(COUNTIF(Sheet5!$J$1:$AS$150,'Joint Exposures'!$C21&amp;'Joint Exposures'!AI$4)+COUNTIF(Sheet5!$J$1:$AS$150,'Joint Exposures'!AI$4&amp;'Joint Exposures'!$C21))/$A$2</f>
        <v>#DIV/0!</v>
      </c>
      <c r="AJ21" s="38" t="e">
        <f ca="1">(COUNTIF(Sheet5!$J$1:$AS$150,'Joint Exposures'!$C21&amp;'Joint Exposures'!AJ$4)+COUNTIF(Sheet5!$J$1:$AS$150,'Joint Exposures'!AJ$4&amp;'Joint Exposures'!$C21))/$A$2</f>
        <v>#DIV/0!</v>
      </c>
      <c r="AK21" s="38" t="e">
        <f ca="1">(COUNTIF(Sheet5!$J$1:$AS$150,'Joint Exposures'!$C21&amp;'Joint Exposures'!AK$4)+COUNTIF(Sheet5!$J$1:$AS$150,'Joint Exposures'!AK$4&amp;'Joint Exposures'!$C21))/$A$2</f>
        <v>#DIV/0!</v>
      </c>
      <c r="AL21" s="38" t="e">
        <f ca="1">(COUNTIF(Sheet5!$J$1:$AS$150,'Joint Exposures'!$C21&amp;'Joint Exposures'!AL$4)+COUNTIF(Sheet5!$J$1:$AS$150,'Joint Exposures'!AL$4&amp;'Joint Exposures'!$C21))/$A$2</f>
        <v>#DIV/0!</v>
      </c>
      <c r="AM21" s="38" t="e">
        <f ca="1">(COUNTIF(Sheet5!$J$1:$AS$150,'Joint Exposures'!$C21&amp;'Joint Exposures'!AM$4)+COUNTIF(Sheet5!$J$1:$AS$150,'Joint Exposures'!AM$4&amp;'Joint Exposures'!$C21))/$A$2</f>
        <v>#DIV/0!</v>
      </c>
      <c r="AN21" s="38" t="e">
        <f ca="1">(COUNTIF(Sheet5!$J$1:$AS$150,'Joint Exposures'!$C21&amp;'Joint Exposures'!AN$4)+COUNTIF(Sheet5!$J$1:$AS$150,'Joint Exposures'!AN$4&amp;'Joint Exposures'!$C21))/$A$2</f>
        <v>#DIV/0!</v>
      </c>
      <c r="AO21" s="38" t="e">
        <f ca="1">(COUNTIF(Sheet5!$J$1:$AS$150,'Joint Exposures'!$C21&amp;'Joint Exposures'!AO$4)+COUNTIF(Sheet5!$J$1:$AS$150,'Joint Exposures'!AO$4&amp;'Joint Exposures'!$C21))/$A$2</f>
        <v>#DIV/0!</v>
      </c>
      <c r="AP21" s="38" t="e">
        <f ca="1">(COUNTIF(Sheet5!$J$1:$AS$150,'Joint Exposures'!$C21&amp;'Joint Exposures'!AP$4)+COUNTIF(Sheet5!$J$1:$AS$150,'Joint Exposures'!AP$4&amp;'Joint Exposures'!$C21))/$A$2</f>
        <v>#DIV/0!</v>
      </c>
      <c r="AQ21" s="38" t="e">
        <f ca="1">(COUNTIF(Sheet5!$J$1:$AS$150,'Joint Exposures'!$C21&amp;'Joint Exposures'!AQ$4)+COUNTIF(Sheet5!$J$1:$AS$150,'Joint Exposures'!AQ$4&amp;'Joint Exposures'!$C21))/$A$2</f>
        <v>#DIV/0!</v>
      </c>
      <c r="AR21" s="38" t="e">
        <f ca="1">(COUNTIF(Sheet5!$J$1:$AS$150,'Joint Exposures'!$C21&amp;'Joint Exposures'!AR$4)+COUNTIF(Sheet5!$J$1:$AS$150,'Joint Exposures'!AR$4&amp;'Joint Exposures'!$C21))/$A$2</f>
        <v>#DIV/0!</v>
      </c>
      <c r="AS21" s="38" t="e">
        <f ca="1">(COUNTIF(Sheet5!$J$1:$AS$150,'Joint Exposures'!$C21&amp;'Joint Exposures'!AS$4)+COUNTIF(Sheet5!$J$1:$AS$150,'Joint Exposures'!AS$4&amp;'Joint Exposures'!$C21))/$A$2</f>
        <v>#DIV/0!</v>
      </c>
      <c r="AT21" s="38" t="e">
        <f ca="1">(COUNTIF(Sheet5!$J$1:$AS$150,'Joint Exposures'!$C21&amp;'Joint Exposures'!AT$4)+COUNTIF(Sheet5!$J$1:$AS$150,'Joint Exposures'!AT$4&amp;'Joint Exposures'!$C21))/$A$2</f>
        <v>#DIV/0!</v>
      </c>
      <c r="AU21" s="38" t="e">
        <f ca="1">(COUNTIF(Sheet5!$J$1:$AS$150,'Joint Exposures'!$C21&amp;'Joint Exposures'!AU$4)+COUNTIF(Sheet5!$J$1:$AS$150,'Joint Exposures'!AU$4&amp;'Joint Exposures'!$C21))/$A$2</f>
        <v>#DIV/0!</v>
      </c>
      <c r="AV21" s="38" t="e">
        <f ca="1">(COUNTIF(Sheet5!$J$1:$AS$150,'Joint Exposures'!$C21&amp;'Joint Exposures'!AV$4)+COUNTIF(Sheet5!$J$1:$AS$150,'Joint Exposures'!AV$4&amp;'Joint Exposures'!$C21))/$A$2</f>
        <v>#DIV/0!</v>
      </c>
      <c r="AW21" s="38" t="e">
        <f ca="1">(COUNTIF(Sheet5!$J$1:$AS$150,'Joint Exposures'!$C21&amp;'Joint Exposures'!AW$4)+COUNTIF(Sheet5!$J$1:$AS$150,'Joint Exposures'!AW$4&amp;'Joint Exposures'!$C21))/$A$2</f>
        <v>#DIV/0!</v>
      </c>
      <c r="AX21" s="38" t="e">
        <f ca="1">(COUNTIF(Sheet5!$J$1:$AS$150,'Joint Exposures'!$C21&amp;'Joint Exposures'!AX$4)+COUNTIF(Sheet5!$J$1:$AS$150,'Joint Exposures'!AX$4&amp;'Joint Exposures'!$C21))/$A$2</f>
        <v>#DIV/0!</v>
      </c>
      <c r="AY21" s="38" t="e">
        <f ca="1">(COUNTIF(Sheet5!$J$1:$AS$150,'Joint Exposures'!$C21&amp;'Joint Exposures'!AY$4)+COUNTIF(Sheet5!$J$1:$AS$150,'Joint Exposures'!AY$4&amp;'Joint Exposures'!$C21))/$A$2</f>
        <v>#DIV/0!</v>
      </c>
      <c r="AZ21" s="38" t="e">
        <f ca="1">(COUNTIF(Sheet5!$J$1:$AS$150,'Joint Exposures'!$C21&amp;'Joint Exposures'!AZ$4)+COUNTIF(Sheet5!$J$1:$AS$150,'Joint Exposures'!AZ$4&amp;'Joint Exposures'!$C21))/$A$2</f>
        <v>#DIV/0!</v>
      </c>
      <c r="BA21" s="38" t="e">
        <f ca="1">(COUNTIF(Sheet5!$J$1:$AS$150,'Joint Exposures'!$C21&amp;'Joint Exposures'!BA$4)+COUNTIF(Sheet5!$J$1:$AS$150,'Joint Exposures'!BA$4&amp;'Joint Exposures'!$C21))/$A$2</f>
        <v>#DIV/0!</v>
      </c>
      <c r="BB21" s="38" t="e">
        <f ca="1">(COUNTIF(Sheet5!$J$1:$AS$150,'Joint Exposures'!$C21&amp;'Joint Exposures'!BB$4)+COUNTIF(Sheet5!$J$1:$AS$150,'Joint Exposures'!BB$4&amp;'Joint Exposures'!$C21))/$A$2</f>
        <v>#DIV/0!</v>
      </c>
      <c r="BC21" s="38" t="e">
        <f ca="1">(COUNTIF(Sheet5!$J$1:$AS$150,'Joint Exposures'!$C21&amp;'Joint Exposures'!BC$4)+COUNTIF(Sheet5!$J$1:$AS$150,'Joint Exposures'!BC$4&amp;'Joint Exposures'!$C21))/$A$2</f>
        <v>#DIV/0!</v>
      </c>
      <c r="BD21" s="38" t="e">
        <f ca="1">(COUNTIF(Sheet5!$J$1:$AS$150,'Joint Exposures'!$C21&amp;'Joint Exposures'!BD$4)+COUNTIF(Sheet5!$J$1:$AS$150,'Joint Exposures'!BD$4&amp;'Joint Exposures'!$C21))/$A$2</f>
        <v>#DIV/0!</v>
      </c>
      <c r="BE21" s="38" t="e">
        <f ca="1">(COUNTIF(Sheet5!$J$1:$AS$150,'Joint Exposures'!$C21&amp;'Joint Exposures'!BE$4)+COUNTIF(Sheet5!$J$1:$AS$150,'Joint Exposures'!BE$4&amp;'Joint Exposures'!$C21))/$A$2</f>
        <v>#DIV/0!</v>
      </c>
    </row>
    <row customHeight="1" ht="24.95" r="22" spans="1:57" x14ac:dyDescent="0.25">
      <c r="A22" s="39" t="e">
        <f>COUNTIF(Sheet3!$A$2:$I$151,'Joint Exposures'!$C22)/$A$2</f>
        <v>#DIV/0!</v>
      </c>
      <c r="B22" s="39" t="e">
        <f ca="1" si="2" t="shared"/>
        <v>#DIV/0!</v>
      </c>
      <c r="C22" s="41" t="str">
        <f>Sheet2!H19</f>
        <v>Monte Morris</v>
      </c>
      <c r="D22" s="38" t="e">
        <f ca="1">(COUNTIF(Sheet5!$J$1:$AS$150,'Joint Exposures'!$C22&amp;'Joint Exposures'!D$4)+COUNTIF(Sheet5!$J$1:$AS$150,'Joint Exposures'!D$4&amp;'Joint Exposures'!$C22))/$A$2</f>
        <v>#DIV/0!</v>
      </c>
      <c r="E22" s="38" t="e">
        <f ca="1">(COUNTIF(Sheet5!$J$1:$AS$150,'Joint Exposures'!$C22&amp;'Joint Exposures'!E$4)+COUNTIF(Sheet5!$J$1:$AS$150,'Joint Exposures'!E$4&amp;'Joint Exposures'!$C22))/$A$2</f>
        <v>#DIV/0!</v>
      </c>
      <c r="F22" s="38" t="e">
        <f ca="1">(COUNTIF(Sheet5!$J$1:$AS$150,'Joint Exposures'!$C22&amp;'Joint Exposures'!F$4)+COUNTIF(Sheet5!$J$1:$AS$150,'Joint Exposures'!F$4&amp;'Joint Exposures'!$C22))/$A$2</f>
        <v>#DIV/0!</v>
      </c>
      <c r="G22" s="38" t="e">
        <f ca="1">(COUNTIF(Sheet5!$J$1:$AS$150,'Joint Exposures'!$C22&amp;'Joint Exposures'!G$4)+COUNTIF(Sheet5!$J$1:$AS$150,'Joint Exposures'!G$4&amp;'Joint Exposures'!$C22))/$A$2</f>
        <v>#DIV/0!</v>
      </c>
      <c r="H22" s="38" t="e">
        <f ca="1">(COUNTIF(Sheet5!$J$1:$AS$150,'Joint Exposures'!$C22&amp;'Joint Exposures'!H$4)+COUNTIF(Sheet5!$J$1:$AS$150,'Joint Exposures'!H$4&amp;'Joint Exposures'!$C22))/$A$2</f>
        <v>#DIV/0!</v>
      </c>
      <c r="I22" s="38" t="e">
        <f ca="1">(COUNTIF(Sheet5!$J$1:$AS$150,'Joint Exposures'!$C22&amp;'Joint Exposures'!I$4)+COUNTIF(Sheet5!$J$1:$AS$150,'Joint Exposures'!I$4&amp;'Joint Exposures'!$C22))/$A$2</f>
        <v>#DIV/0!</v>
      </c>
      <c r="J22" s="38" t="e">
        <f ca="1">(COUNTIF(Sheet5!$J$1:$AS$150,'Joint Exposures'!$C22&amp;'Joint Exposures'!J$4)+COUNTIF(Sheet5!$J$1:$AS$150,'Joint Exposures'!J$4&amp;'Joint Exposures'!$C22))/$A$2</f>
        <v>#DIV/0!</v>
      </c>
      <c r="K22" s="38" t="e">
        <f ca="1">(COUNTIF(Sheet5!$J$1:$AS$150,'Joint Exposures'!$C22&amp;'Joint Exposures'!K$4)+COUNTIF(Sheet5!$J$1:$AS$150,'Joint Exposures'!K$4&amp;'Joint Exposures'!$C22))/$A$2</f>
        <v>#DIV/0!</v>
      </c>
      <c r="L22" s="38" t="e">
        <f ca="1">(COUNTIF(Sheet5!$J$1:$AS$150,'Joint Exposures'!$C22&amp;'Joint Exposures'!L$4)+COUNTIF(Sheet5!$J$1:$AS$150,'Joint Exposures'!L$4&amp;'Joint Exposures'!$C22))/$A$2</f>
        <v>#DIV/0!</v>
      </c>
      <c r="M22" s="38" t="e">
        <f ca="1">(COUNTIF(Sheet5!$J$1:$AS$150,'Joint Exposures'!$C22&amp;'Joint Exposures'!M$4)+COUNTIF(Sheet5!$J$1:$AS$150,'Joint Exposures'!M$4&amp;'Joint Exposures'!$C22))/$A$2</f>
        <v>#DIV/0!</v>
      </c>
      <c r="N22" s="38" t="e">
        <f ca="1">(COUNTIF(Sheet5!$J$1:$AS$150,'Joint Exposures'!$C22&amp;'Joint Exposures'!N$4)+COUNTIF(Sheet5!$J$1:$AS$150,'Joint Exposures'!N$4&amp;'Joint Exposures'!$C22))/$A$2</f>
        <v>#DIV/0!</v>
      </c>
      <c r="O22" s="38" t="e">
        <f ca="1">(COUNTIF(Sheet5!$J$1:$AS$150,'Joint Exposures'!$C22&amp;'Joint Exposures'!O$4)+COUNTIF(Sheet5!$J$1:$AS$150,'Joint Exposures'!O$4&amp;'Joint Exposures'!$C22))/$A$2</f>
        <v>#DIV/0!</v>
      </c>
      <c r="P22" s="38" t="e">
        <f ca="1">(COUNTIF(Sheet5!$J$1:$AS$150,'Joint Exposures'!$C22&amp;'Joint Exposures'!P$4)+COUNTIF(Sheet5!$J$1:$AS$150,'Joint Exposures'!P$4&amp;'Joint Exposures'!$C22))/$A$2</f>
        <v>#DIV/0!</v>
      </c>
      <c r="Q22" s="38" t="e">
        <f ca="1">(COUNTIF(Sheet5!$J$1:$AS$150,'Joint Exposures'!$C22&amp;'Joint Exposures'!Q$4)+COUNTIF(Sheet5!$J$1:$AS$150,'Joint Exposures'!Q$4&amp;'Joint Exposures'!$C22))/$A$2</f>
        <v>#DIV/0!</v>
      </c>
      <c r="R22" s="38" t="e">
        <f ca="1">(COUNTIF(Sheet5!$J$1:$AS$150,'Joint Exposures'!$C22&amp;'Joint Exposures'!R$4)+COUNTIF(Sheet5!$J$1:$AS$150,'Joint Exposures'!R$4&amp;'Joint Exposures'!$C22))/$A$2</f>
        <v>#DIV/0!</v>
      </c>
      <c r="S22" s="38" t="e">
        <f ca="1">(COUNTIF(Sheet5!$J$1:$AS$150,'Joint Exposures'!$C22&amp;'Joint Exposures'!S$4)+COUNTIF(Sheet5!$J$1:$AS$150,'Joint Exposures'!S$4&amp;'Joint Exposures'!$C22))/$A$2</f>
        <v>#DIV/0!</v>
      </c>
      <c r="T22" s="38" t="e">
        <f ca="1">(COUNTIF(Sheet5!$J$1:$AS$150,'Joint Exposures'!$C22&amp;'Joint Exposures'!T$4)+COUNTIF(Sheet5!$J$1:$AS$150,'Joint Exposures'!T$4&amp;'Joint Exposures'!$C22))/$A$2</f>
        <v>#DIV/0!</v>
      </c>
      <c r="U22" s="38" t="e">
        <f ca="1">(COUNTIF(Sheet5!$J$1:$AS$150,'Joint Exposures'!$C22&amp;'Joint Exposures'!U$4)+COUNTIF(Sheet5!$J$1:$AS$150,'Joint Exposures'!U$4&amp;'Joint Exposures'!$C22))/$A$2</f>
        <v>#DIV/0!</v>
      </c>
      <c r="V22" s="38" t="e">
        <f ca="1">(COUNTIF(Sheet5!$J$1:$AS$150,'Joint Exposures'!$C22&amp;'Joint Exposures'!V$4)+COUNTIF(Sheet5!$J$1:$AS$150,'Joint Exposures'!V$4&amp;'Joint Exposures'!$C22))/$A$2</f>
        <v>#DIV/0!</v>
      </c>
      <c r="W22" s="38" t="e">
        <f ca="1">(COUNTIF(Sheet5!$J$1:$AS$150,'Joint Exposures'!$C22&amp;'Joint Exposures'!W$4)+COUNTIF(Sheet5!$J$1:$AS$150,'Joint Exposures'!W$4&amp;'Joint Exposures'!$C22))/$A$2</f>
        <v>#DIV/0!</v>
      </c>
      <c r="X22" s="38" t="e">
        <f ca="1">(COUNTIF(Sheet5!$J$1:$AS$150,'Joint Exposures'!$C22&amp;'Joint Exposures'!X$4)+COUNTIF(Sheet5!$J$1:$AS$150,'Joint Exposures'!X$4&amp;'Joint Exposures'!$C22))/$A$2</f>
        <v>#DIV/0!</v>
      </c>
      <c r="Y22" s="38" t="e">
        <f ca="1">(COUNTIF(Sheet5!$J$1:$AS$150,'Joint Exposures'!$C22&amp;'Joint Exposures'!Y$4)+COUNTIF(Sheet5!$J$1:$AS$150,'Joint Exposures'!Y$4&amp;'Joint Exposures'!$C22))/$A$2</f>
        <v>#DIV/0!</v>
      </c>
      <c r="Z22" s="38" t="e">
        <f ca="1">(COUNTIF(Sheet5!$J$1:$AS$150,'Joint Exposures'!$C22&amp;'Joint Exposures'!Z$4)+COUNTIF(Sheet5!$J$1:$AS$150,'Joint Exposures'!Z$4&amp;'Joint Exposures'!$C22))/$A$2</f>
        <v>#DIV/0!</v>
      </c>
      <c r="AA22" s="38" t="e">
        <f ca="1">(COUNTIF(Sheet5!$J$1:$AS$150,'Joint Exposures'!$C22&amp;'Joint Exposures'!AA$4)+COUNTIF(Sheet5!$J$1:$AS$150,'Joint Exposures'!AA$4&amp;'Joint Exposures'!$C22))/$A$2</f>
        <v>#DIV/0!</v>
      </c>
      <c r="AB22" s="38" t="e">
        <f ca="1">(COUNTIF(Sheet5!$J$1:$AS$150,'Joint Exposures'!$C22&amp;'Joint Exposures'!AB$4)+COUNTIF(Sheet5!$J$1:$AS$150,'Joint Exposures'!AB$4&amp;'Joint Exposures'!$C22))/$A$2</f>
        <v>#DIV/0!</v>
      </c>
      <c r="AC22" s="38" t="e">
        <f ca="1">(COUNTIF(Sheet5!$J$1:$AS$150,'Joint Exposures'!$C22&amp;'Joint Exposures'!AC$4)+COUNTIF(Sheet5!$J$1:$AS$150,'Joint Exposures'!AC$4&amp;'Joint Exposures'!$C22))/$A$2</f>
        <v>#DIV/0!</v>
      </c>
      <c r="AD22" s="38" t="e">
        <f ca="1">(COUNTIF(Sheet5!$J$1:$AS$150,'Joint Exposures'!$C22&amp;'Joint Exposures'!AD$4)+COUNTIF(Sheet5!$J$1:$AS$150,'Joint Exposures'!AD$4&amp;'Joint Exposures'!$C22))/$A$2</f>
        <v>#DIV/0!</v>
      </c>
      <c r="AE22" s="38" t="e">
        <f ca="1">(COUNTIF(Sheet5!$J$1:$AS$150,'Joint Exposures'!$C22&amp;'Joint Exposures'!AE$4)+COUNTIF(Sheet5!$J$1:$AS$150,'Joint Exposures'!AE$4&amp;'Joint Exposures'!$C22))/$A$2</f>
        <v>#DIV/0!</v>
      </c>
      <c r="AF22" s="38" t="e">
        <f ca="1">(COUNTIF(Sheet5!$J$1:$AS$150,'Joint Exposures'!$C22&amp;'Joint Exposures'!AF$4)+COUNTIF(Sheet5!$J$1:$AS$150,'Joint Exposures'!AF$4&amp;'Joint Exposures'!$C22))/$A$2</f>
        <v>#DIV/0!</v>
      </c>
      <c r="AG22" s="38" t="e">
        <f ca="1">(COUNTIF(Sheet5!$J$1:$AS$150,'Joint Exposures'!$C22&amp;'Joint Exposures'!AG$4)+COUNTIF(Sheet5!$J$1:$AS$150,'Joint Exposures'!AG$4&amp;'Joint Exposures'!$C22))/$A$2</f>
        <v>#DIV/0!</v>
      </c>
      <c r="AH22" s="38" t="e">
        <f ca="1">(COUNTIF(Sheet5!$J$1:$AS$150,'Joint Exposures'!$C22&amp;'Joint Exposures'!AH$4)+COUNTIF(Sheet5!$J$1:$AS$150,'Joint Exposures'!AH$4&amp;'Joint Exposures'!$C22))/$A$2</f>
        <v>#DIV/0!</v>
      </c>
      <c r="AI22" s="38" t="e">
        <f ca="1">(COUNTIF(Sheet5!$J$1:$AS$150,'Joint Exposures'!$C22&amp;'Joint Exposures'!AI$4)+COUNTIF(Sheet5!$J$1:$AS$150,'Joint Exposures'!AI$4&amp;'Joint Exposures'!$C22))/$A$2</f>
        <v>#DIV/0!</v>
      </c>
      <c r="AJ22" s="38" t="e">
        <f ca="1">(COUNTIF(Sheet5!$J$1:$AS$150,'Joint Exposures'!$C22&amp;'Joint Exposures'!AJ$4)+COUNTIF(Sheet5!$J$1:$AS$150,'Joint Exposures'!AJ$4&amp;'Joint Exposures'!$C22))/$A$2</f>
        <v>#DIV/0!</v>
      </c>
      <c r="AK22" s="38" t="e">
        <f ca="1">(COUNTIF(Sheet5!$J$1:$AS$150,'Joint Exposures'!$C22&amp;'Joint Exposures'!AK$4)+COUNTIF(Sheet5!$J$1:$AS$150,'Joint Exposures'!AK$4&amp;'Joint Exposures'!$C22))/$A$2</f>
        <v>#DIV/0!</v>
      </c>
      <c r="AL22" s="38" t="e">
        <f ca="1">(COUNTIF(Sheet5!$J$1:$AS$150,'Joint Exposures'!$C22&amp;'Joint Exposures'!AL$4)+COUNTIF(Sheet5!$J$1:$AS$150,'Joint Exposures'!AL$4&amp;'Joint Exposures'!$C22))/$A$2</f>
        <v>#DIV/0!</v>
      </c>
      <c r="AM22" s="38" t="e">
        <f ca="1">(COUNTIF(Sheet5!$J$1:$AS$150,'Joint Exposures'!$C22&amp;'Joint Exposures'!AM$4)+COUNTIF(Sheet5!$J$1:$AS$150,'Joint Exposures'!AM$4&amp;'Joint Exposures'!$C22))/$A$2</f>
        <v>#DIV/0!</v>
      </c>
      <c r="AN22" s="38" t="e">
        <f ca="1">(COUNTIF(Sheet5!$J$1:$AS$150,'Joint Exposures'!$C22&amp;'Joint Exposures'!AN$4)+COUNTIF(Sheet5!$J$1:$AS$150,'Joint Exposures'!AN$4&amp;'Joint Exposures'!$C22))/$A$2</f>
        <v>#DIV/0!</v>
      </c>
      <c r="AO22" s="38" t="e">
        <f ca="1">(COUNTIF(Sheet5!$J$1:$AS$150,'Joint Exposures'!$C22&amp;'Joint Exposures'!AO$4)+COUNTIF(Sheet5!$J$1:$AS$150,'Joint Exposures'!AO$4&amp;'Joint Exposures'!$C22))/$A$2</f>
        <v>#DIV/0!</v>
      </c>
      <c r="AP22" s="38" t="e">
        <f ca="1">(COUNTIF(Sheet5!$J$1:$AS$150,'Joint Exposures'!$C22&amp;'Joint Exposures'!AP$4)+COUNTIF(Sheet5!$J$1:$AS$150,'Joint Exposures'!AP$4&amp;'Joint Exposures'!$C22))/$A$2</f>
        <v>#DIV/0!</v>
      </c>
      <c r="AQ22" s="38" t="e">
        <f ca="1">(COUNTIF(Sheet5!$J$1:$AS$150,'Joint Exposures'!$C22&amp;'Joint Exposures'!AQ$4)+COUNTIF(Sheet5!$J$1:$AS$150,'Joint Exposures'!AQ$4&amp;'Joint Exposures'!$C22))/$A$2</f>
        <v>#DIV/0!</v>
      </c>
      <c r="AR22" s="38" t="e">
        <f ca="1">(COUNTIF(Sheet5!$J$1:$AS$150,'Joint Exposures'!$C22&amp;'Joint Exposures'!AR$4)+COUNTIF(Sheet5!$J$1:$AS$150,'Joint Exposures'!AR$4&amp;'Joint Exposures'!$C22))/$A$2</f>
        <v>#DIV/0!</v>
      </c>
      <c r="AS22" s="38" t="e">
        <f ca="1">(COUNTIF(Sheet5!$J$1:$AS$150,'Joint Exposures'!$C22&amp;'Joint Exposures'!AS$4)+COUNTIF(Sheet5!$J$1:$AS$150,'Joint Exposures'!AS$4&amp;'Joint Exposures'!$C22))/$A$2</f>
        <v>#DIV/0!</v>
      </c>
      <c r="AT22" s="38" t="e">
        <f ca="1">(COUNTIF(Sheet5!$J$1:$AS$150,'Joint Exposures'!$C22&amp;'Joint Exposures'!AT$4)+COUNTIF(Sheet5!$J$1:$AS$150,'Joint Exposures'!AT$4&amp;'Joint Exposures'!$C22))/$A$2</f>
        <v>#DIV/0!</v>
      </c>
      <c r="AU22" s="38" t="e">
        <f ca="1">(COUNTIF(Sheet5!$J$1:$AS$150,'Joint Exposures'!$C22&amp;'Joint Exposures'!AU$4)+COUNTIF(Sheet5!$J$1:$AS$150,'Joint Exposures'!AU$4&amp;'Joint Exposures'!$C22))/$A$2</f>
        <v>#DIV/0!</v>
      </c>
      <c r="AV22" s="38" t="e">
        <f ca="1">(COUNTIF(Sheet5!$J$1:$AS$150,'Joint Exposures'!$C22&amp;'Joint Exposures'!AV$4)+COUNTIF(Sheet5!$J$1:$AS$150,'Joint Exposures'!AV$4&amp;'Joint Exposures'!$C22))/$A$2</f>
        <v>#DIV/0!</v>
      </c>
      <c r="AW22" s="38" t="e">
        <f ca="1">(COUNTIF(Sheet5!$J$1:$AS$150,'Joint Exposures'!$C22&amp;'Joint Exposures'!AW$4)+COUNTIF(Sheet5!$J$1:$AS$150,'Joint Exposures'!AW$4&amp;'Joint Exposures'!$C22))/$A$2</f>
        <v>#DIV/0!</v>
      </c>
      <c r="AX22" s="38" t="e">
        <f ca="1">(COUNTIF(Sheet5!$J$1:$AS$150,'Joint Exposures'!$C22&amp;'Joint Exposures'!AX$4)+COUNTIF(Sheet5!$J$1:$AS$150,'Joint Exposures'!AX$4&amp;'Joint Exposures'!$C22))/$A$2</f>
        <v>#DIV/0!</v>
      </c>
      <c r="AY22" s="38" t="e">
        <f ca="1">(COUNTIF(Sheet5!$J$1:$AS$150,'Joint Exposures'!$C22&amp;'Joint Exposures'!AY$4)+COUNTIF(Sheet5!$J$1:$AS$150,'Joint Exposures'!AY$4&amp;'Joint Exposures'!$C22))/$A$2</f>
        <v>#DIV/0!</v>
      </c>
      <c r="AZ22" s="38" t="e">
        <f ca="1">(COUNTIF(Sheet5!$J$1:$AS$150,'Joint Exposures'!$C22&amp;'Joint Exposures'!AZ$4)+COUNTIF(Sheet5!$J$1:$AS$150,'Joint Exposures'!AZ$4&amp;'Joint Exposures'!$C22))/$A$2</f>
        <v>#DIV/0!</v>
      </c>
      <c r="BA22" s="38" t="e">
        <f ca="1">(COUNTIF(Sheet5!$J$1:$AS$150,'Joint Exposures'!$C22&amp;'Joint Exposures'!BA$4)+COUNTIF(Sheet5!$J$1:$AS$150,'Joint Exposures'!BA$4&amp;'Joint Exposures'!$C22))/$A$2</f>
        <v>#DIV/0!</v>
      </c>
      <c r="BB22" s="38" t="e">
        <f ca="1">(COUNTIF(Sheet5!$J$1:$AS$150,'Joint Exposures'!$C22&amp;'Joint Exposures'!BB$4)+COUNTIF(Sheet5!$J$1:$AS$150,'Joint Exposures'!BB$4&amp;'Joint Exposures'!$C22))/$A$2</f>
        <v>#DIV/0!</v>
      </c>
      <c r="BC22" s="38" t="e">
        <f ca="1">(COUNTIF(Sheet5!$J$1:$AS$150,'Joint Exposures'!$C22&amp;'Joint Exposures'!BC$4)+COUNTIF(Sheet5!$J$1:$AS$150,'Joint Exposures'!BC$4&amp;'Joint Exposures'!$C22))/$A$2</f>
        <v>#DIV/0!</v>
      </c>
      <c r="BD22" s="38" t="e">
        <f ca="1">(COUNTIF(Sheet5!$J$1:$AS$150,'Joint Exposures'!$C22&amp;'Joint Exposures'!BD$4)+COUNTIF(Sheet5!$J$1:$AS$150,'Joint Exposures'!BD$4&amp;'Joint Exposures'!$C22))/$A$2</f>
        <v>#DIV/0!</v>
      </c>
      <c r="BE22" s="38" t="e">
        <f ca="1">(COUNTIF(Sheet5!$J$1:$AS$150,'Joint Exposures'!$C22&amp;'Joint Exposures'!BE$4)+COUNTIF(Sheet5!$J$1:$AS$150,'Joint Exposures'!BE$4&amp;'Joint Exposures'!$C22))/$A$2</f>
        <v>#DIV/0!</v>
      </c>
    </row>
    <row customHeight="1" ht="24.95" r="23" spans="1:57" x14ac:dyDescent="0.25">
      <c r="A23" s="39" t="e">
        <f>COUNTIF(Sheet3!$A$2:$I$151,'Joint Exposures'!$C23)/$A$2</f>
        <v>#DIV/0!</v>
      </c>
      <c r="B23" s="39" t="e">
        <f ca="1" si="2" t="shared"/>
        <v>#DIV/0!</v>
      </c>
      <c r="C23" s="41" t="str">
        <f>Sheet2!H20</f>
        <v>Will Barton</v>
      </c>
      <c r="D23" s="38" t="e">
        <f ca="1">(COUNTIF(Sheet5!$J$1:$AS$150,'Joint Exposures'!$C23&amp;'Joint Exposures'!D$4)+COUNTIF(Sheet5!$J$1:$AS$150,'Joint Exposures'!D$4&amp;'Joint Exposures'!$C23))/$A$2</f>
        <v>#DIV/0!</v>
      </c>
      <c r="E23" s="38" t="e">
        <f ca="1">(COUNTIF(Sheet5!$J$1:$AS$150,'Joint Exposures'!$C23&amp;'Joint Exposures'!E$4)+COUNTIF(Sheet5!$J$1:$AS$150,'Joint Exposures'!E$4&amp;'Joint Exposures'!$C23))/$A$2</f>
        <v>#DIV/0!</v>
      </c>
      <c r="F23" s="38" t="e">
        <f ca="1">(COUNTIF(Sheet5!$J$1:$AS$150,'Joint Exposures'!$C23&amp;'Joint Exposures'!F$4)+COUNTIF(Sheet5!$J$1:$AS$150,'Joint Exposures'!F$4&amp;'Joint Exposures'!$C23))/$A$2</f>
        <v>#DIV/0!</v>
      </c>
      <c r="G23" s="38" t="e">
        <f ca="1">(COUNTIF(Sheet5!$J$1:$AS$150,'Joint Exposures'!$C23&amp;'Joint Exposures'!G$4)+COUNTIF(Sheet5!$J$1:$AS$150,'Joint Exposures'!G$4&amp;'Joint Exposures'!$C23))/$A$2</f>
        <v>#DIV/0!</v>
      </c>
      <c r="H23" s="38" t="e">
        <f ca="1">(COUNTIF(Sheet5!$J$1:$AS$150,'Joint Exposures'!$C23&amp;'Joint Exposures'!H$4)+COUNTIF(Sheet5!$J$1:$AS$150,'Joint Exposures'!H$4&amp;'Joint Exposures'!$C23))/$A$2</f>
        <v>#DIV/0!</v>
      </c>
      <c r="I23" s="38" t="e">
        <f ca="1">(COUNTIF(Sheet5!$J$1:$AS$150,'Joint Exposures'!$C23&amp;'Joint Exposures'!I$4)+COUNTIF(Sheet5!$J$1:$AS$150,'Joint Exposures'!I$4&amp;'Joint Exposures'!$C23))/$A$2</f>
        <v>#DIV/0!</v>
      </c>
      <c r="J23" s="38" t="e">
        <f ca="1">(COUNTIF(Sheet5!$J$1:$AS$150,'Joint Exposures'!$C23&amp;'Joint Exposures'!J$4)+COUNTIF(Sheet5!$J$1:$AS$150,'Joint Exposures'!J$4&amp;'Joint Exposures'!$C23))/$A$2</f>
        <v>#DIV/0!</v>
      </c>
      <c r="K23" s="38" t="e">
        <f ca="1">(COUNTIF(Sheet5!$J$1:$AS$150,'Joint Exposures'!$C23&amp;'Joint Exposures'!K$4)+COUNTIF(Sheet5!$J$1:$AS$150,'Joint Exposures'!K$4&amp;'Joint Exposures'!$C23))/$A$2</f>
        <v>#DIV/0!</v>
      </c>
      <c r="L23" s="38" t="e">
        <f ca="1">(COUNTIF(Sheet5!$J$1:$AS$150,'Joint Exposures'!$C23&amp;'Joint Exposures'!L$4)+COUNTIF(Sheet5!$J$1:$AS$150,'Joint Exposures'!L$4&amp;'Joint Exposures'!$C23))/$A$2</f>
        <v>#DIV/0!</v>
      </c>
      <c r="M23" s="38" t="e">
        <f ca="1">(COUNTIF(Sheet5!$J$1:$AS$150,'Joint Exposures'!$C23&amp;'Joint Exposures'!M$4)+COUNTIF(Sheet5!$J$1:$AS$150,'Joint Exposures'!M$4&amp;'Joint Exposures'!$C23))/$A$2</f>
        <v>#DIV/0!</v>
      </c>
      <c r="N23" s="38" t="e">
        <f ca="1">(COUNTIF(Sheet5!$J$1:$AS$150,'Joint Exposures'!$C23&amp;'Joint Exposures'!N$4)+COUNTIF(Sheet5!$J$1:$AS$150,'Joint Exposures'!N$4&amp;'Joint Exposures'!$C23))/$A$2</f>
        <v>#DIV/0!</v>
      </c>
      <c r="O23" s="38" t="e">
        <f ca="1">(COUNTIF(Sheet5!$J$1:$AS$150,'Joint Exposures'!$C23&amp;'Joint Exposures'!O$4)+COUNTIF(Sheet5!$J$1:$AS$150,'Joint Exposures'!O$4&amp;'Joint Exposures'!$C23))/$A$2</f>
        <v>#DIV/0!</v>
      </c>
      <c r="P23" s="38" t="e">
        <f ca="1">(COUNTIF(Sheet5!$J$1:$AS$150,'Joint Exposures'!$C23&amp;'Joint Exposures'!P$4)+COUNTIF(Sheet5!$J$1:$AS$150,'Joint Exposures'!P$4&amp;'Joint Exposures'!$C23))/$A$2</f>
        <v>#DIV/0!</v>
      </c>
      <c r="Q23" s="38" t="e">
        <f ca="1">(COUNTIF(Sheet5!$J$1:$AS$150,'Joint Exposures'!$C23&amp;'Joint Exposures'!Q$4)+COUNTIF(Sheet5!$J$1:$AS$150,'Joint Exposures'!Q$4&amp;'Joint Exposures'!$C23))/$A$2</f>
        <v>#DIV/0!</v>
      </c>
      <c r="R23" s="38" t="e">
        <f ca="1">(COUNTIF(Sheet5!$J$1:$AS$150,'Joint Exposures'!$C23&amp;'Joint Exposures'!R$4)+COUNTIF(Sheet5!$J$1:$AS$150,'Joint Exposures'!R$4&amp;'Joint Exposures'!$C23))/$A$2</f>
        <v>#DIV/0!</v>
      </c>
      <c r="S23" s="38" t="e">
        <f ca="1">(COUNTIF(Sheet5!$J$1:$AS$150,'Joint Exposures'!$C23&amp;'Joint Exposures'!S$4)+COUNTIF(Sheet5!$J$1:$AS$150,'Joint Exposures'!S$4&amp;'Joint Exposures'!$C23))/$A$2</f>
        <v>#DIV/0!</v>
      </c>
      <c r="T23" s="38" t="e">
        <f ca="1">(COUNTIF(Sheet5!$J$1:$AS$150,'Joint Exposures'!$C23&amp;'Joint Exposures'!T$4)+COUNTIF(Sheet5!$J$1:$AS$150,'Joint Exposures'!T$4&amp;'Joint Exposures'!$C23))/$A$2</f>
        <v>#DIV/0!</v>
      </c>
      <c r="U23" s="38" t="e">
        <f ca="1">(COUNTIF(Sheet5!$J$1:$AS$150,'Joint Exposures'!$C23&amp;'Joint Exposures'!U$4)+COUNTIF(Sheet5!$J$1:$AS$150,'Joint Exposures'!U$4&amp;'Joint Exposures'!$C23))/$A$2</f>
        <v>#DIV/0!</v>
      </c>
      <c r="V23" s="38" t="e">
        <f ca="1">(COUNTIF(Sheet5!$J$1:$AS$150,'Joint Exposures'!$C23&amp;'Joint Exposures'!V$4)+COUNTIF(Sheet5!$J$1:$AS$150,'Joint Exposures'!V$4&amp;'Joint Exposures'!$C23))/$A$2</f>
        <v>#DIV/0!</v>
      </c>
      <c r="W23" s="38" t="e">
        <f ca="1">(COUNTIF(Sheet5!$J$1:$AS$150,'Joint Exposures'!$C23&amp;'Joint Exposures'!W$4)+COUNTIF(Sheet5!$J$1:$AS$150,'Joint Exposures'!W$4&amp;'Joint Exposures'!$C23))/$A$2</f>
        <v>#DIV/0!</v>
      </c>
      <c r="X23" s="38" t="e">
        <f ca="1">(COUNTIF(Sheet5!$J$1:$AS$150,'Joint Exposures'!$C23&amp;'Joint Exposures'!X$4)+COUNTIF(Sheet5!$J$1:$AS$150,'Joint Exposures'!X$4&amp;'Joint Exposures'!$C23))/$A$2</f>
        <v>#DIV/0!</v>
      </c>
      <c r="Y23" s="38" t="e">
        <f ca="1">(COUNTIF(Sheet5!$J$1:$AS$150,'Joint Exposures'!$C23&amp;'Joint Exposures'!Y$4)+COUNTIF(Sheet5!$J$1:$AS$150,'Joint Exposures'!Y$4&amp;'Joint Exposures'!$C23))/$A$2</f>
        <v>#DIV/0!</v>
      </c>
      <c r="Z23" s="38" t="e">
        <f ca="1">(COUNTIF(Sheet5!$J$1:$AS$150,'Joint Exposures'!$C23&amp;'Joint Exposures'!Z$4)+COUNTIF(Sheet5!$J$1:$AS$150,'Joint Exposures'!Z$4&amp;'Joint Exposures'!$C23))/$A$2</f>
        <v>#DIV/0!</v>
      </c>
      <c r="AA23" s="38" t="e">
        <f ca="1">(COUNTIF(Sheet5!$J$1:$AS$150,'Joint Exposures'!$C23&amp;'Joint Exposures'!AA$4)+COUNTIF(Sheet5!$J$1:$AS$150,'Joint Exposures'!AA$4&amp;'Joint Exposures'!$C23))/$A$2</f>
        <v>#DIV/0!</v>
      </c>
      <c r="AB23" s="38" t="e">
        <f ca="1">(COUNTIF(Sheet5!$J$1:$AS$150,'Joint Exposures'!$C23&amp;'Joint Exposures'!AB$4)+COUNTIF(Sheet5!$J$1:$AS$150,'Joint Exposures'!AB$4&amp;'Joint Exposures'!$C23))/$A$2</f>
        <v>#DIV/0!</v>
      </c>
      <c r="AC23" s="38" t="e">
        <f ca="1">(COUNTIF(Sheet5!$J$1:$AS$150,'Joint Exposures'!$C23&amp;'Joint Exposures'!AC$4)+COUNTIF(Sheet5!$J$1:$AS$150,'Joint Exposures'!AC$4&amp;'Joint Exposures'!$C23))/$A$2</f>
        <v>#DIV/0!</v>
      </c>
      <c r="AD23" s="38" t="e">
        <f ca="1">(COUNTIF(Sheet5!$J$1:$AS$150,'Joint Exposures'!$C23&amp;'Joint Exposures'!AD$4)+COUNTIF(Sheet5!$J$1:$AS$150,'Joint Exposures'!AD$4&amp;'Joint Exposures'!$C23))/$A$2</f>
        <v>#DIV/0!</v>
      </c>
      <c r="AE23" s="38" t="e">
        <f ca="1">(COUNTIF(Sheet5!$J$1:$AS$150,'Joint Exposures'!$C23&amp;'Joint Exposures'!AE$4)+COUNTIF(Sheet5!$J$1:$AS$150,'Joint Exposures'!AE$4&amp;'Joint Exposures'!$C23))/$A$2</f>
        <v>#DIV/0!</v>
      </c>
      <c r="AF23" s="38" t="e">
        <f ca="1">(COUNTIF(Sheet5!$J$1:$AS$150,'Joint Exposures'!$C23&amp;'Joint Exposures'!AF$4)+COUNTIF(Sheet5!$J$1:$AS$150,'Joint Exposures'!AF$4&amp;'Joint Exposures'!$C23))/$A$2</f>
        <v>#DIV/0!</v>
      </c>
      <c r="AG23" s="38" t="e">
        <f ca="1">(COUNTIF(Sheet5!$J$1:$AS$150,'Joint Exposures'!$C23&amp;'Joint Exposures'!AG$4)+COUNTIF(Sheet5!$J$1:$AS$150,'Joint Exposures'!AG$4&amp;'Joint Exposures'!$C23))/$A$2</f>
        <v>#DIV/0!</v>
      </c>
      <c r="AH23" s="38" t="e">
        <f ca="1">(COUNTIF(Sheet5!$J$1:$AS$150,'Joint Exposures'!$C23&amp;'Joint Exposures'!AH$4)+COUNTIF(Sheet5!$J$1:$AS$150,'Joint Exposures'!AH$4&amp;'Joint Exposures'!$C23))/$A$2</f>
        <v>#DIV/0!</v>
      </c>
      <c r="AI23" s="38" t="e">
        <f ca="1">(COUNTIF(Sheet5!$J$1:$AS$150,'Joint Exposures'!$C23&amp;'Joint Exposures'!AI$4)+COUNTIF(Sheet5!$J$1:$AS$150,'Joint Exposures'!AI$4&amp;'Joint Exposures'!$C23))/$A$2</f>
        <v>#DIV/0!</v>
      </c>
      <c r="AJ23" s="38" t="e">
        <f ca="1">(COUNTIF(Sheet5!$J$1:$AS$150,'Joint Exposures'!$C23&amp;'Joint Exposures'!AJ$4)+COUNTIF(Sheet5!$J$1:$AS$150,'Joint Exposures'!AJ$4&amp;'Joint Exposures'!$C23))/$A$2</f>
        <v>#DIV/0!</v>
      </c>
      <c r="AK23" s="38" t="e">
        <f ca="1">(COUNTIF(Sheet5!$J$1:$AS$150,'Joint Exposures'!$C23&amp;'Joint Exposures'!AK$4)+COUNTIF(Sheet5!$J$1:$AS$150,'Joint Exposures'!AK$4&amp;'Joint Exposures'!$C23))/$A$2</f>
        <v>#DIV/0!</v>
      </c>
      <c r="AL23" s="38" t="e">
        <f ca="1">(COUNTIF(Sheet5!$J$1:$AS$150,'Joint Exposures'!$C23&amp;'Joint Exposures'!AL$4)+COUNTIF(Sheet5!$J$1:$AS$150,'Joint Exposures'!AL$4&amp;'Joint Exposures'!$C23))/$A$2</f>
        <v>#DIV/0!</v>
      </c>
      <c r="AM23" s="38" t="e">
        <f ca="1">(COUNTIF(Sheet5!$J$1:$AS$150,'Joint Exposures'!$C23&amp;'Joint Exposures'!AM$4)+COUNTIF(Sheet5!$J$1:$AS$150,'Joint Exposures'!AM$4&amp;'Joint Exposures'!$C23))/$A$2</f>
        <v>#DIV/0!</v>
      </c>
      <c r="AN23" s="38" t="e">
        <f ca="1">(COUNTIF(Sheet5!$J$1:$AS$150,'Joint Exposures'!$C23&amp;'Joint Exposures'!AN$4)+COUNTIF(Sheet5!$J$1:$AS$150,'Joint Exposures'!AN$4&amp;'Joint Exposures'!$C23))/$A$2</f>
        <v>#DIV/0!</v>
      </c>
      <c r="AO23" s="38" t="e">
        <f ca="1">(COUNTIF(Sheet5!$J$1:$AS$150,'Joint Exposures'!$C23&amp;'Joint Exposures'!AO$4)+COUNTIF(Sheet5!$J$1:$AS$150,'Joint Exposures'!AO$4&amp;'Joint Exposures'!$C23))/$A$2</f>
        <v>#DIV/0!</v>
      </c>
      <c r="AP23" s="38" t="e">
        <f ca="1">(COUNTIF(Sheet5!$J$1:$AS$150,'Joint Exposures'!$C23&amp;'Joint Exposures'!AP$4)+COUNTIF(Sheet5!$J$1:$AS$150,'Joint Exposures'!AP$4&amp;'Joint Exposures'!$C23))/$A$2</f>
        <v>#DIV/0!</v>
      </c>
      <c r="AQ23" s="38" t="e">
        <f ca="1">(COUNTIF(Sheet5!$J$1:$AS$150,'Joint Exposures'!$C23&amp;'Joint Exposures'!AQ$4)+COUNTIF(Sheet5!$J$1:$AS$150,'Joint Exposures'!AQ$4&amp;'Joint Exposures'!$C23))/$A$2</f>
        <v>#DIV/0!</v>
      </c>
      <c r="AR23" s="38" t="e">
        <f ca="1">(COUNTIF(Sheet5!$J$1:$AS$150,'Joint Exposures'!$C23&amp;'Joint Exposures'!AR$4)+COUNTIF(Sheet5!$J$1:$AS$150,'Joint Exposures'!AR$4&amp;'Joint Exposures'!$C23))/$A$2</f>
        <v>#DIV/0!</v>
      </c>
      <c r="AS23" s="38" t="e">
        <f ca="1">(COUNTIF(Sheet5!$J$1:$AS$150,'Joint Exposures'!$C23&amp;'Joint Exposures'!AS$4)+COUNTIF(Sheet5!$J$1:$AS$150,'Joint Exposures'!AS$4&amp;'Joint Exposures'!$C23))/$A$2</f>
        <v>#DIV/0!</v>
      </c>
      <c r="AT23" s="38" t="e">
        <f ca="1">(COUNTIF(Sheet5!$J$1:$AS$150,'Joint Exposures'!$C23&amp;'Joint Exposures'!AT$4)+COUNTIF(Sheet5!$J$1:$AS$150,'Joint Exposures'!AT$4&amp;'Joint Exposures'!$C23))/$A$2</f>
        <v>#DIV/0!</v>
      </c>
      <c r="AU23" s="38" t="e">
        <f ca="1">(COUNTIF(Sheet5!$J$1:$AS$150,'Joint Exposures'!$C23&amp;'Joint Exposures'!AU$4)+COUNTIF(Sheet5!$J$1:$AS$150,'Joint Exposures'!AU$4&amp;'Joint Exposures'!$C23))/$A$2</f>
        <v>#DIV/0!</v>
      </c>
      <c r="AV23" s="38" t="e">
        <f ca="1">(COUNTIF(Sheet5!$J$1:$AS$150,'Joint Exposures'!$C23&amp;'Joint Exposures'!AV$4)+COUNTIF(Sheet5!$J$1:$AS$150,'Joint Exposures'!AV$4&amp;'Joint Exposures'!$C23))/$A$2</f>
        <v>#DIV/0!</v>
      </c>
      <c r="AW23" s="38" t="e">
        <f ca="1">(COUNTIF(Sheet5!$J$1:$AS$150,'Joint Exposures'!$C23&amp;'Joint Exposures'!AW$4)+COUNTIF(Sheet5!$J$1:$AS$150,'Joint Exposures'!AW$4&amp;'Joint Exposures'!$C23))/$A$2</f>
        <v>#DIV/0!</v>
      </c>
      <c r="AX23" s="38" t="e">
        <f ca="1">(COUNTIF(Sheet5!$J$1:$AS$150,'Joint Exposures'!$C23&amp;'Joint Exposures'!AX$4)+COUNTIF(Sheet5!$J$1:$AS$150,'Joint Exposures'!AX$4&amp;'Joint Exposures'!$C23))/$A$2</f>
        <v>#DIV/0!</v>
      </c>
      <c r="AY23" s="38" t="e">
        <f ca="1">(COUNTIF(Sheet5!$J$1:$AS$150,'Joint Exposures'!$C23&amp;'Joint Exposures'!AY$4)+COUNTIF(Sheet5!$J$1:$AS$150,'Joint Exposures'!AY$4&amp;'Joint Exposures'!$C23))/$A$2</f>
        <v>#DIV/0!</v>
      </c>
      <c r="AZ23" s="38" t="e">
        <f ca="1">(COUNTIF(Sheet5!$J$1:$AS$150,'Joint Exposures'!$C23&amp;'Joint Exposures'!AZ$4)+COUNTIF(Sheet5!$J$1:$AS$150,'Joint Exposures'!AZ$4&amp;'Joint Exposures'!$C23))/$A$2</f>
        <v>#DIV/0!</v>
      </c>
      <c r="BA23" s="38" t="e">
        <f ca="1">(COUNTIF(Sheet5!$J$1:$AS$150,'Joint Exposures'!$C23&amp;'Joint Exposures'!BA$4)+COUNTIF(Sheet5!$J$1:$AS$150,'Joint Exposures'!BA$4&amp;'Joint Exposures'!$C23))/$A$2</f>
        <v>#DIV/0!</v>
      </c>
      <c r="BB23" s="38" t="e">
        <f ca="1">(COUNTIF(Sheet5!$J$1:$AS$150,'Joint Exposures'!$C23&amp;'Joint Exposures'!BB$4)+COUNTIF(Sheet5!$J$1:$AS$150,'Joint Exposures'!BB$4&amp;'Joint Exposures'!$C23))/$A$2</f>
        <v>#DIV/0!</v>
      </c>
      <c r="BC23" s="38" t="e">
        <f ca="1">(COUNTIF(Sheet5!$J$1:$AS$150,'Joint Exposures'!$C23&amp;'Joint Exposures'!BC$4)+COUNTIF(Sheet5!$J$1:$AS$150,'Joint Exposures'!BC$4&amp;'Joint Exposures'!$C23))/$A$2</f>
        <v>#DIV/0!</v>
      </c>
      <c r="BD23" s="38" t="e">
        <f ca="1">(COUNTIF(Sheet5!$J$1:$AS$150,'Joint Exposures'!$C23&amp;'Joint Exposures'!BD$4)+COUNTIF(Sheet5!$J$1:$AS$150,'Joint Exposures'!BD$4&amp;'Joint Exposures'!$C23))/$A$2</f>
        <v>#DIV/0!</v>
      </c>
      <c r="BE23" s="38" t="e">
        <f ca="1">(COUNTIF(Sheet5!$J$1:$AS$150,'Joint Exposures'!$C23&amp;'Joint Exposures'!BE$4)+COUNTIF(Sheet5!$J$1:$AS$150,'Joint Exposures'!BE$4&amp;'Joint Exposures'!$C23))/$A$2</f>
        <v>#DIV/0!</v>
      </c>
    </row>
    <row customHeight="1" ht="24.95" r="24" spans="1:57" x14ac:dyDescent="0.25">
      <c r="A24" s="39" t="e">
        <f>COUNTIF(Sheet3!$A$2:$I$151,'Joint Exposures'!$C24)/$A$2</f>
        <v>#DIV/0!</v>
      </c>
      <c r="B24" s="39" t="e">
        <f ca="1" si="2" t="shared"/>
        <v>#DIV/0!</v>
      </c>
      <c r="C24" s="41" t="str">
        <f>Sheet2!H21</f>
        <v>Willie Cauley-Stein</v>
      </c>
      <c r="D24" s="38" t="e">
        <f ca="1">(COUNTIF(Sheet5!$J$1:$AS$150,'Joint Exposures'!$C24&amp;'Joint Exposures'!D$4)+COUNTIF(Sheet5!$J$1:$AS$150,'Joint Exposures'!D$4&amp;'Joint Exposures'!$C24))/$A$2</f>
        <v>#DIV/0!</v>
      </c>
      <c r="E24" s="38" t="e">
        <f ca="1">(COUNTIF(Sheet5!$J$1:$AS$150,'Joint Exposures'!$C24&amp;'Joint Exposures'!E$4)+COUNTIF(Sheet5!$J$1:$AS$150,'Joint Exposures'!E$4&amp;'Joint Exposures'!$C24))/$A$2</f>
        <v>#DIV/0!</v>
      </c>
      <c r="F24" s="38" t="e">
        <f ca="1">(COUNTIF(Sheet5!$J$1:$AS$150,'Joint Exposures'!$C24&amp;'Joint Exposures'!F$4)+COUNTIF(Sheet5!$J$1:$AS$150,'Joint Exposures'!F$4&amp;'Joint Exposures'!$C24))/$A$2</f>
        <v>#DIV/0!</v>
      </c>
      <c r="G24" s="38" t="e">
        <f ca="1">(COUNTIF(Sheet5!$J$1:$AS$150,'Joint Exposures'!$C24&amp;'Joint Exposures'!G$4)+COUNTIF(Sheet5!$J$1:$AS$150,'Joint Exposures'!G$4&amp;'Joint Exposures'!$C24))/$A$2</f>
        <v>#DIV/0!</v>
      </c>
      <c r="H24" s="38" t="e">
        <f ca="1">(COUNTIF(Sheet5!$J$1:$AS$150,'Joint Exposures'!$C24&amp;'Joint Exposures'!H$4)+COUNTIF(Sheet5!$J$1:$AS$150,'Joint Exposures'!H$4&amp;'Joint Exposures'!$C24))/$A$2</f>
        <v>#DIV/0!</v>
      </c>
      <c r="I24" s="38" t="e">
        <f ca="1">(COUNTIF(Sheet5!$J$1:$AS$150,'Joint Exposures'!$C24&amp;'Joint Exposures'!I$4)+COUNTIF(Sheet5!$J$1:$AS$150,'Joint Exposures'!I$4&amp;'Joint Exposures'!$C24))/$A$2</f>
        <v>#DIV/0!</v>
      </c>
      <c r="J24" s="38" t="e">
        <f ca="1">(COUNTIF(Sheet5!$J$1:$AS$150,'Joint Exposures'!$C24&amp;'Joint Exposures'!J$4)+COUNTIF(Sheet5!$J$1:$AS$150,'Joint Exposures'!J$4&amp;'Joint Exposures'!$C24))/$A$2</f>
        <v>#DIV/0!</v>
      </c>
      <c r="K24" s="38" t="e">
        <f ca="1">(COUNTIF(Sheet5!$J$1:$AS$150,'Joint Exposures'!$C24&amp;'Joint Exposures'!K$4)+COUNTIF(Sheet5!$J$1:$AS$150,'Joint Exposures'!K$4&amp;'Joint Exposures'!$C24))/$A$2</f>
        <v>#DIV/0!</v>
      </c>
      <c r="L24" s="38" t="e">
        <f ca="1">(COUNTIF(Sheet5!$J$1:$AS$150,'Joint Exposures'!$C24&amp;'Joint Exposures'!L$4)+COUNTIF(Sheet5!$J$1:$AS$150,'Joint Exposures'!L$4&amp;'Joint Exposures'!$C24))/$A$2</f>
        <v>#DIV/0!</v>
      </c>
      <c r="M24" s="38" t="e">
        <f ca="1">(COUNTIF(Sheet5!$J$1:$AS$150,'Joint Exposures'!$C24&amp;'Joint Exposures'!M$4)+COUNTIF(Sheet5!$J$1:$AS$150,'Joint Exposures'!M$4&amp;'Joint Exposures'!$C24))/$A$2</f>
        <v>#DIV/0!</v>
      </c>
      <c r="N24" s="38" t="e">
        <f ca="1">(COUNTIF(Sheet5!$J$1:$AS$150,'Joint Exposures'!$C24&amp;'Joint Exposures'!N$4)+COUNTIF(Sheet5!$J$1:$AS$150,'Joint Exposures'!N$4&amp;'Joint Exposures'!$C24))/$A$2</f>
        <v>#DIV/0!</v>
      </c>
      <c r="O24" s="38" t="e">
        <f ca="1">(COUNTIF(Sheet5!$J$1:$AS$150,'Joint Exposures'!$C24&amp;'Joint Exposures'!O$4)+COUNTIF(Sheet5!$J$1:$AS$150,'Joint Exposures'!O$4&amp;'Joint Exposures'!$C24))/$A$2</f>
        <v>#DIV/0!</v>
      </c>
      <c r="P24" s="38" t="e">
        <f ca="1">(COUNTIF(Sheet5!$J$1:$AS$150,'Joint Exposures'!$C24&amp;'Joint Exposures'!P$4)+COUNTIF(Sheet5!$J$1:$AS$150,'Joint Exposures'!P$4&amp;'Joint Exposures'!$C24))/$A$2</f>
        <v>#DIV/0!</v>
      </c>
      <c r="Q24" s="38" t="e">
        <f ca="1">(COUNTIF(Sheet5!$J$1:$AS$150,'Joint Exposures'!$C24&amp;'Joint Exposures'!Q$4)+COUNTIF(Sheet5!$J$1:$AS$150,'Joint Exposures'!Q$4&amp;'Joint Exposures'!$C24))/$A$2</f>
        <v>#DIV/0!</v>
      </c>
      <c r="R24" s="38" t="e">
        <f ca="1">(COUNTIF(Sheet5!$J$1:$AS$150,'Joint Exposures'!$C24&amp;'Joint Exposures'!R$4)+COUNTIF(Sheet5!$J$1:$AS$150,'Joint Exposures'!R$4&amp;'Joint Exposures'!$C24))/$A$2</f>
        <v>#DIV/0!</v>
      </c>
      <c r="S24" s="38" t="e">
        <f ca="1">(COUNTIF(Sheet5!$J$1:$AS$150,'Joint Exposures'!$C24&amp;'Joint Exposures'!S$4)+COUNTIF(Sheet5!$J$1:$AS$150,'Joint Exposures'!S$4&amp;'Joint Exposures'!$C24))/$A$2</f>
        <v>#DIV/0!</v>
      </c>
      <c r="T24" s="38" t="e">
        <f ca="1">(COUNTIF(Sheet5!$J$1:$AS$150,'Joint Exposures'!$C24&amp;'Joint Exposures'!T$4)+COUNTIF(Sheet5!$J$1:$AS$150,'Joint Exposures'!T$4&amp;'Joint Exposures'!$C24))/$A$2</f>
        <v>#DIV/0!</v>
      </c>
      <c r="U24" s="38" t="e">
        <f ca="1">(COUNTIF(Sheet5!$J$1:$AS$150,'Joint Exposures'!$C24&amp;'Joint Exposures'!U$4)+COUNTIF(Sheet5!$J$1:$AS$150,'Joint Exposures'!U$4&amp;'Joint Exposures'!$C24))/$A$2</f>
        <v>#DIV/0!</v>
      </c>
      <c r="V24" s="38" t="e">
        <f ca="1">(COUNTIF(Sheet5!$J$1:$AS$150,'Joint Exposures'!$C24&amp;'Joint Exposures'!V$4)+COUNTIF(Sheet5!$J$1:$AS$150,'Joint Exposures'!V$4&amp;'Joint Exposures'!$C24))/$A$2</f>
        <v>#DIV/0!</v>
      </c>
      <c r="W24" s="38" t="e">
        <f ca="1">(COUNTIF(Sheet5!$J$1:$AS$150,'Joint Exposures'!$C24&amp;'Joint Exposures'!W$4)+COUNTIF(Sheet5!$J$1:$AS$150,'Joint Exposures'!W$4&amp;'Joint Exposures'!$C24))/$A$2</f>
        <v>#DIV/0!</v>
      </c>
      <c r="X24" s="38" t="e">
        <f ca="1">(COUNTIF(Sheet5!$J$1:$AS$150,'Joint Exposures'!$C24&amp;'Joint Exposures'!X$4)+COUNTIF(Sheet5!$J$1:$AS$150,'Joint Exposures'!X$4&amp;'Joint Exposures'!$C24))/$A$2</f>
        <v>#DIV/0!</v>
      </c>
      <c r="Y24" s="38" t="e">
        <f ca="1">(COUNTIF(Sheet5!$J$1:$AS$150,'Joint Exposures'!$C24&amp;'Joint Exposures'!Y$4)+COUNTIF(Sheet5!$J$1:$AS$150,'Joint Exposures'!Y$4&amp;'Joint Exposures'!$C24))/$A$2</f>
        <v>#DIV/0!</v>
      </c>
      <c r="Z24" s="38" t="e">
        <f ca="1">(COUNTIF(Sheet5!$J$1:$AS$150,'Joint Exposures'!$C24&amp;'Joint Exposures'!Z$4)+COUNTIF(Sheet5!$J$1:$AS$150,'Joint Exposures'!Z$4&amp;'Joint Exposures'!$C24))/$A$2</f>
        <v>#DIV/0!</v>
      </c>
      <c r="AA24" s="38" t="e">
        <f ca="1">(COUNTIF(Sheet5!$J$1:$AS$150,'Joint Exposures'!$C24&amp;'Joint Exposures'!AA$4)+COUNTIF(Sheet5!$J$1:$AS$150,'Joint Exposures'!AA$4&amp;'Joint Exposures'!$C24))/$A$2</f>
        <v>#DIV/0!</v>
      </c>
      <c r="AB24" s="38" t="e">
        <f ca="1">(COUNTIF(Sheet5!$J$1:$AS$150,'Joint Exposures'!$C24&amp;'Joint Exposures'!AB$4)+COUNTIF(Sheet5!$J$1:$AS$150,'Joint Exposures'!AB$4&amp;'Joint Exposures'!$C24))/$A$2</f>
        <v>#DIV/0!</v>
      </c>
      <c r="AC24" s="38" t="e">
        <f ca="1">(COUNTIF(Sheet5!$J$1:$AS$150,'Joint Exposures'!$C24&amp;'Joint Exposures'!AC$4)+COUNTIF(Sheet5!$J$1:$AS$150,'Joint Exposures'!AC$4&amp;'Joint Exposures'!$C24))/$A$2</f>
        <v>#DIV/0!</v>
      </c>
      <c r="AD24" s="38" t="e">
        <f ca="1">(COUNTIF(Sheet5!$J$1:$AS$150,'Joint Exposures'!$C24&amp;'Joint Exposures'!AD$4)+COUNTIF(Sheet5!$J$1:$AS$150,'Joint Exposures'!AD$4&amp;'Joint Exposures'!$C24))/$A$2</f>
        <v>#DIV/0!</v>
      </c>
      <c r="AE24" s="38" t="e">
        <f ca="1">(COUNTIF(Sheet5!$J$1:$AS$150,'Joint Exposures'!$C24&amp;'Joint Exposures'!AE$4)+COUNTIF(Sheet5!$J$1:$AS$150,'Joint Exposures'!AE$4&amp;'Joint Exposures'!$C24))/$A$2</f>
        <v>#DIV/0!</v>
      </c>
      <c r="AF24" s="38" t="e">
        <f ca="1">(COUNTIF(Sheet5!$J$1:$AS$150,'Joint Exposures'!$C24&amp;'Joint Exposures'!AF$4)+COUNTIF(Sheet5!$J$1:$AS$150,'Joint Exposures'!AF$4&amp;'Joint Exposures'!$C24))/$A$2</f>
        <v>#DIV/0!</v>
      </c>
      <c r="AG24" s="38" t="e">
        <f ca="1">(COUNTIF(Sheet5!$J$1:$AS$150,'Joint Exposures'!$C24&amp;'Joint Exposures'!AG$4)+COUNTIF(Sheet5!$J$1:$AS$150,'Joint Exposures'!AG$4&amp;'Joint Exposures'!$C24))/$A$2</f>
        <v>#DIV/0!</v>
      </c>
      <c r="AH24" s="38" t="e">
        <f ca="1">(COUNTIF(Sheet5!$J$1:$AS$150,'Joint Exposures'!$C24&amp;'Joint Exposures'!AH$4)+COUNTIF(Sheet5!$J$1:$AS$150,'Joint Exposures'!AH$4&amp;'Joint Exposures'!$C24))/$A$2</f>
        <v>#DIV/0!</v>
      </c>
      <c r="AI24" s="38" t="e">
        <f ca="1">(COUNTIF(Sheet5!$J$1:$AS$150,'Joint Exposures'!$C24&amp;'Joint Exposures'!AI$4)+COUNTIF(Sheet5!$J$1:$AS$150,'Joint Exposures'!AI$4&amp;'Joint Exposures'!$C24))/$A$2</f>
        <v>#DIV/0!</v>
      </c>
      <c r="AJ24" s="38" t="e">
        <f ca="1">(COUNTIF(Sheet5!$J$1:$AS$150,'Joint Exposures'!$C24&amp;'Joint Exposures'!AJ$4)+COUNTIF(Sheet5!$J$1:$AS$150,'Joint Exposures'!AJ$4&amp;'Joint Exposures'!$C24))/$A$2</f>
        <v>#DIV/0!</v>
      </c>
      <c r="AK24" s="38" t="e">
        <f ca="1">(COUNTIF(Sheet5!$J$1:$AS$150,'Joint Exposures'!$C24&amp;'Joint Exposures'!AK$4)+COUNTIF(Sheet5!$J$1:$AS$150,'Joint Exposures'!AK$4&amp;'Joint Exposures'!$C24))/$A$2</f>
        <v>#DIV/0!</v>
      </c>
      <c r="AL24" s="38" t="e">
        <f ca="1">(COUNTIF(Sheet5!$J$1:$AS$150,'Joint Exposures'!$C24&amp;'Joint Exposures'!AL$4)+COUNTIF(Sheet5!$J$1:$AS$150,'Joint Exposures'!AL$4&amp;'Joint Exposures'!$C24))/$A$2</f>
        <v>#DIV/0!</v>
      </c>
      <c r="AM24" s="38" t="e">
        <f ca="1">(COUNTIF(Sheet5!$J$1:$AS$150,'Joint Exposures'!$C24&amp;'Joint Exposures'!AM$4)+COUNTIF(Sheet5!$J$1:$AS$150,'Joint Exposures'!AM$4&amp;'Joint Exposures'!$C24))/$A$2</f>
        <v>#DIV/0!</v>
      </c>
      <c r="AN24" s="38" t="e">
        <f ca="1">(COUNTIF(Sheet5!$J$1:$AS$150,'Joint Exposures'!$C24&amp;'Joint Exposures'!AN$4)+COUNTIF(Sheet5!$J$1:$AS$150,'Joint Exposures'!AN$4&amp;'Joint Exposures'!$C24))/$A$2</f>
        <v>#DIV/0!</v>
      </c>
      <c r="AO24" s="38" t="e">
        <f ca="1">(COUNTIF(Sheet5!$J$1:$AS$150,'Joint Exposures'!$C24&amp;'Joint Exposures'!AO$4)+COUNTIF(Sheet5!$J$1:$AS$150,'Joint Exposures'!AO$4&amp;'Joint Exposures'!$C24))/$A$2</f>
        <v>#DIV/0!</v>
      </c>
      <c r="AP24" s="38" t="e">
        <f ca="1">(COUNTIF(Sheet5!$J$1:$AS$150,'Joint Exposures'!$C24&amp;'Joint Exposures'!AP$4)+COUNTIF(Sheet5!$J$1:$AS$150,'Joint Exposures'!AP$4&amp;'Joint Exposures'!$C24))/$A$2</f>
        <v>#DIV/0!</v>
      </c>
      <c r="AQ24" s="38" t="e">
        <f ca="1">(COUNTIF(Sheet5!$J$1:$AS$150,'Joint Exposures'!$C24&amp;'Joint Exposures'!AQ$4)+COUNTIF(Sheet5!$J$1:$AS$150,'Joint Exposures'!AQ$4&amp;'Joint Exposures'!$C24))/$A$2</f>
        <v>#DIV/0!</v>
      </c>
      <c r="AR24" s="38" t="e">
        <f ca="1">(COUNTIF(Sheet5!$J$1:$AS$150,'Joint Exposures'!$C24&amp;'Joint Exposures'!AR$4)+COUNTIF(Sheet5!$J$1:$AS$150,'Joint Exposures'!AR$4&amp;'Joint Exposures'!$C24))/$A$2</f>
        <v>#DIV/0!</v>
      </c>
      <c r="AS24" s="38" t="e">
        <f ca="1">(COUNTIF(Sheet5!$J$1:$AS$150,'Joint Exposures'!$C24&amp;'Joint Exposures'!AS$4)+COUNTIF(Sheet5!$J$1:$AS$150,'Joint Exposures'!AS$4&amp;'Joint Exposures'!$C24))/$A$2</f>
        <v>#DIV/0!</v>
      </c>
      <c r="AT24" s="38" t="e">
        <f ca="1">(COUNTIF(Sheet5!$J$1:$AS$150,'Joint Exposures'!$C24&amp;'Joint Exposures'!AT$4)+COUNTIF(Sheet5!$J$1:$AS$150,'Joint Exposures'!AT$4&amp;'Joint Exposures'!$C24))/$A$2</f>
        <v>#DIV/0!</v>
      </c>
      <c r="AU24" s="38" t="e">
        <f ca="1">(COUNTIF(Sheet5!$J$1:$AS$150,'Joint Exposures'!$C24&amp;'Joint Exposures'!AU$4)+COUNTIF(Sheet5!$J$1:$AS$150,'Joint Exposures'!AU$4&amp;'Joint Exposures'!$C24))/$A$2</f>
        <v>#DIV/0!</v>
      </c>
      <c r="AV24" s="38" t="e">
        <f ca="1">(COUNTIF(Sheet5!$J$1:$AS$150,'Joint Exposures'!$C24&amp;'Joint Exposures'!AV$4)+COUNTIF(Sheet5!$J$1:$AS$150,'Joint Exposures'!AV$4&amp;'Joint Exposures'!$C24))/$A$2</f>
        <v>#DIV/0!</v>
      </c>
      <c r="AW24" s="38" t="e">
        <f ca="1">(COUNTIF(Sheet5!$J$1:$AS$150,'Joint Exposures'!$C24&amp;'Joint Exposures'!AW$4)+COUNTIF(Sheet5!$J$1:$AS$150,'Joint Exposures'!AW$4&amp;'Joint Exposures'!$C24))/$A$2</f>
        <v>#DIV/0!</v>
      </c>
      <c r="AX24" s="38" t="e">
        <f ca="1">(COUNTIF(Sheet5!$J$1:$AS$150,'Joint Exposures'!$C24&amp;'Joint Exposures'!AX$4)+COUNTIF(Sheet5!$J$1:$AS$150,'Joint Exposures'!AX$4&amp;'Joint Exposures'!$C24))/$A$2</f>
        <v>#DIV/0!</v>
      </c>
      <c r="AY24" s="38" t="e">
        <f ca="1">(COUNTIF(Sheet5!$J$1:$AS$150,'Joint Exposures'!$C24&amp;'Joint Exposures'!AY$4)+COUNTIF(Sheet5!$J$1:$AS$150,'Joint Exposures'!AY$4&amp;'Joint Exposures'!$C24))/$A$2</f>
        <v>#DIV/0!</v>
      </c>
      <c r="AZ24" s="38" t="e">
        <f ca="1">(COUNTIF(Sheet5!$J$1:$AS$150,'Joint Exposures'!$C24&amp;'Joint Exposures'!AZ$4)+COUNTIF(Sheet5!$J$1:$AS$150,'Joint Exposures'!AZ$4&amp;'Joint Exposures'!$C24))/$A$2</f>
        <v>#DIV/0!</v>
      </c>
      <c r="BA24" s="38" t="e">
        <f ca="1">(COUNTIF(Sheet5!$J$1:$AS$150,'Joint Exposures'!$C24&amp;'Joint Exposures'!BA$4)+COUNTIF(Sheet5!$J$1:$AS$150,'Joint Exposures'!BA$4&amp;'Joint Exposures'!$C24))/$A$2</f>
        <v>#DIV/0!</v>
      </c>
      <c r="BB24" s="38" t="e">
        <f ca="1">(COUNTIF(Sheet5!$J$1:$AS$150,'Joint Exposures'!$C24&amp;'Joint Exposures'!BB$4)+COUNTIF(Sheet5!$J$1:$AS$150,'Joint Exposures'!BB$4&amp;'Joint Exposures'!$C24))/$A$2</f>
        <v>#DIV/0!</v>
      </c>
      <c r="BC24" s="38" t="e">
        <f ca="1">(COUNTIF(Sheet5!$J$1:$AS$150,'Joint Exposures'!$C24&amp;'Joint Exposures'!BC$4)+COUNTIF(Sheet5!$J$1:$AS$150,'Joint Exposures'!BC$4&amp;'Joint Exposures'!$C24))/$A$2</f>
        <v>#DIV/0!</v>
      </c>
      <c r="BD24" s="38" t="e">
        <f ca="1">(COUNTIF(Sheet5!$J$1:$AS$150,'Joint Exposures'!$C24&amp;'Joint Exposures'!BD$4)+COUNTIF(Sheet5!$J$1:$AS$150,'Joint Exposures'!BD$4&amp;'Joint Exposures'!$C24))/$A$2</f>
        <v>#DIV/0!</v>
      </c>
      <c r="BE24" s="38" t="e">
        <f ca="1">(COUNTIF(Sheet5!$J$1:$AS$150,'Joint Exposures'!$C24&amp;'Joint Exposures'!BE$4)+COUNTIF(Sheet5!$J$1:$AS$150,'Joint Exposures'!BE$4&amp;'Joint Exposures'!$C24))/$A$2</f>
        <v>#DIV/0!</v>
      </c>
    </row>
    <row customHeight="1" ht="24.95" r="25" spans="1:57" x14ac:dyDescent="0.25">
      <c r="A25" s="39" t="e">
        <f>COUNTIF(Sheet3!$A$2:$I$151,'Joint Exposures'!$C25)/$A$2</f>
        <v>#DIV/0!</v>
      </c>
      <c r="B25" s="39" t="e">
        <f ca="1" si="2" t="shared"/>
        <v>#DIV/0!</v>
      </c>
      <c r="C25" s="41" t="str">
        <f>Sheet2!H22</f>
        <v>Marvin Bagley</v>
      </c>
      <c r="D25" s="38" t="e">
        <f ca="1">(COUNTIF(Sheet5!$J$1:$AS$150,'Joint Exposures'!$C25&amp;'Joint Exposures'!D$4)+COUNTIF(Sheet5!$J$1:$AS$150,'Joint Exposures'!D$4&amp;'Joint Exposures'!$C25))/$A$2</f>
        <v>#DIV/0!</v>
      </c>
      <c r="E25" s="38" t="e">
        <f ca="1">(COUNTIF(Sheet5!$J$1:$AS$150,'Joint Exposures'!$C25&amp;'Joint Exposures'!E$4)+COUNTIF(Sheet5!$J$1:$AS$150,'Joint Exposures'!E$4&amp;'Joint Exposures'!$C25))/$A$2</f>
        <v>#DIV/0!</v>
      </c>
      <c r="F25" s="38" t="e">
        <f ca="1">(COUNTIF(Sheet5!$J$1:$AS$150,'Joint Exposures'!$C25&amp;'Joint Exposures'!F$4)+COUNTIF(Sheet5!$J$1:$AS$150,'Joint Exposures'!F$4&amp;'Joint Exposures'!$C25))/$A$2</f>
        <v>#DIV/0!</v>
      </c>
      <c r="G25" s="38" t="e">
        <f ca="1">(COUNTIF(Sheet5!$J$1:$AS$150,'Joint Exposures'!$C25&amp;'Joint Exposures'!G$4)+COUNTIF(Sheet5!$J$1:$AS$150,'Joint Exposures'!G$4&amp;'Joint Exposures'!$C25))/$A$2</f>
        <v>#DIV/0!</v>
      </c>
      <c r="H25" s="38" t="e">
        <f ca="1">(COUNTIF(Sheet5!$J$1:$AS$150,'Joint Exposures'!$C25&amp;'Joint Exposures'!H$4)+COUNTIF(Sheet5!$J$1:$AS$150,'Joint Exposures'!H$4&amp;'Joint Exposures'!$C25))/$A$2</f>
        <v>#DIV/0!</v>
      </c>
      <c r="I25" s="38" t="e">
        <f ca="1">(COUNTIF(Sheet5!$J$1:$AS$150,'Joint Exposures'!$C25&amp;'Joint Exposures'!I$4)+COUNTIF(Sheet5!$J$1:$AS$150,'Joint Exposures'!I$4&amp;'Joint Exposures'!$C25))/$A$2</f>
        <v>#DIV/0!</v>
      </c>
      <c r="J25" s="38" t="e">
        <f ca="1">(COUNTIF(Sheet5!$J$1:$AS$150,'Joint Exposures'!$C25&amp;'Joint Exposures'!J$4)+COUNTIF(Sheet5!$J$1:$AS$150,'Joint Exposures'!J$4&amp;'Joint Exposures'!$C25))/$A$2</f>
        <v>#DIV/0!</v>
      </c>
      <c r="K25" s="38" t="e">
        <f ca="1">(COUNTIF(Sheet5!$J$1:$AS$150,'Joint Exposures'!$C25&amp;'Joint Exposures'!K$4)+COUNTIF(Sheet5!$J$1:$AS$150,'Joint Exposures'!K$4&amp;'Joint Exposures'!$C25))/$A$2</f>
        <v>#DIV/0!</v>
      </c>
      <c r="L25" s="38" t="e">
        <f ca="1">(COUNTIF(Sheet5!$J$1:$AS$150,'Joint Exposures'!$C25&amp;'Joint Exposures'!L$4)+COUNTIF(Sheet5!$J$1:$AS$150,'Joint Exposures'!L$4&amp;'Joint Exposures'!$C25))/$A$2</f>
        <v>#DIV/0!</v>
      </c>
      <c r="M25" s="38" t="e">
        <f ca="1">(COUNTIF(Sheet5!$J$1:$AS$150,'Joint Exposures'!$C25&amp;'Joint Exposures'!M$4)+COUNTIF(Sheet5!$J$1:$AS$150,'Joint Exposures'!M$4&amp;'Joint Exposures'!$C25))/$A$2</f>
        <v>#DIV/0!</v>
      </c>
      <c r="N25" s="38" t="e">
        <f ca="1">(COUNTIF(Sheet5!$J$1:$AS$150,'Joint Exposures'!$C25&amp;'Joint Exposures'!N$4)+COUNTIF(Sheet5!$J$1:$AS$150,'Joint Exposures'!N$4&amp;'Joint Exposures'!$C25))/$A$2</f>
        <v>#DIV/0!</v>
      </c>
      <c r="O25" s="38" t="e">
        <f ca="1">(COUNTIF(Sheet5!$J$1:$AS$150,'Joint Exposures'!$C25&amp;'Joint Exposures'!O$4)+COUNTIF(Sheet5!$J$1:$AS$150,'Joint Exposures'!O$4&amp;'Joint Exposures'!$C25))/$A$2</f>
        <v>#DIV/0!</v>
      </c>
      <c r="P25" s="38" t="e">
        <f ca="1">(COUNTIF(Sheet5!$J$1:$AS$150,'Joint Exposures'!$C25&amp;'Joint Exposures'!P$4)+COUNTIF(Sheet5!$J$1:$AS$150,'Joint Exposures'!P$4&amp;'Joint Exposures'!$C25))/$A$2</f>
        <v>#DIV/0!</v>
      </c>
      <c r="Q25" s="38" t="e">
        <f ca="1">(COUNTIF(Sheet5!$J$1:$AS$150,'Joint Exposures'!$C25&amp;'Joint Exposures'!Q$4)+COUNTIF(Sheet5!$J$1:$AS$150,'Joint Exposures'!Q$4&amp;'Joint Exposures'!$C25))/$A$2</f>
        <v>#DIV/0!</v>
      </c>
      <c r="R25" s="38" t="e">
        <f ca="1">(COUNTIF(Sheet5!$J$1:$AS$150,'Joint Exposures'!$C25&amp;'Joint Exposures'!R$4)+COUNTIF(Sheet5!$J$1:$AS$150,'Joint Exposures'!R$4&amp;'Joint Exposures'!$C25))/$A$2</f>
        <v>#DIV/0!</v>
      </c>
      <c r="S25" s="38" t="e">
        <f ca="1">(COUNTIF(Sheet5!$J$1:$AS$150,'Joint Exposures'!$C25&amp;'Joint Exposures'!S$4)+COUNTIF(Sheet5!$J$1:$AS$150,'Joint Exposures'!S$4&amp;'Joint Exposures'!$C25))/$A$2</f>
        <v>#DIV/0!</v>
      </c>
      <c r="T25" s="38" t="e">
        <f ca="1">(COUNTIF(Sheet5!$J$1:$AS$150,'Joint Exposures'!$C25&amp;'Joint Exposures'!T$4)+COUNTIF(Sheet5!$J$1:$AS$150,'Joint Exposures'!T$4&amp;'Joint Exposures'!$C25))/$A$2</f>
        <v>#DIV/0!</v>
      </c>
      <c r="U25" s="38" t="e">
        <f ca="1">(COUNTIF(Sheet5!$J$1:$AS$150,'Joint Exposures'!$C25&amp;'Joint Exposures'!U$4)+COUNTIF(Sheet5!$J$1:$AS$150,'Joint Exposures'!U$4&amp;'Joint Exposures'!$C25))/$A$2</f>
        <v>#DIV/0!</v>
      </c>
      <c r="V25" s="38" t="e">
        <f ca="1">(COUNTIF(Sheet5!$J$1:$AS$150,'Joint Exposures'!$C25&amp;'Joint Exposures'!V$4)+COUNTIF(Sheet5!$J$1:$AS$150,'Joint Exposures'!V$4&amp;'Joint Exposures'!$C25))/$A$2</f>
        <v>#DIV/0!</v>
      </c>
      <c r="W25" s="38" t="e">
        <f ca="1">(COUNTIF(Sheet5!$J$1:$AS$150,'Joint Exposures'!$C25&amp;'Joint Exposures'!W$4)+COUNTIF(Sheet5!$J$1:$AS$150,'Joint Exposures'!W$4&amp;'Joint Exposures'!$C25))/$A$2</f>
        <v>#DIV/0!</v>
      </c>
      <c r="X25" s="38" t="e">
        <f ca="1">(COUNTIF(Sheet5!$J$1:$AS$150,'Joint Exposures'!$C25&amp;'Joint Exposures'!X$4)+COUNTIF(Sheet5!$J$1:$AS$150,'Joint Exposures'!X$4&amp;'Joint Exposures'!$C25))/$A$2</f>
        <v>#DIV/0!</v>
      </c>
      <c r="Y25" s="38" t="e">
        <f ca="1">(COUNTIF(Sheet5!$J$1:$AS$150,'Joint Exposures'!$C25&amp;'Joint Exposures'!Y$4)+COUNTIF(Sheet5!$J$1:$AS$150,'Joint Exposures'!Y$4&amp;'Joint Exposures'!$C25))/$A$2</f>
        <v>#DIV/0!</v>
      </c>
      <c r="Z25" s="38" t="e">
        <f ca="1">(COUNTIF(Sheet5!$J$1:$AS$150,'Joint Exposures'!$C25&amp;'Joint Exposures'!Z$4)+COUNTIF(Sheet5!$J$1:$AS$150,'Joint Exposures'!Z$4&amp;'Joint Exposures'!$C25))/$A$2</f>
        <v>#DIV/0!</v>
      </c>
      <c r="AA25" s="38" t="e">
        <f ca="1">(COUNTIF(Sheet5!$J$1:$AS$150,'Joint Exposures'!$C25&amp;'Joint Exposures'!AA$4)+COUNTIF(Sheet5!$J$1:$AS$150,'Joint Exposures'!AA$4&amp;'Joint Exposures'!$C25))/$A$2</f>
        <v>#DIV/0!</v>
      </c>
      <c r="AB25" s="38" t="e">
        <f ca="1">(COUNTIF(Sheet5!$J$1:$AS$150,'Joint Exposures'!$C25&amp;'Joint Exposures'!AB$4)+COUNTIF(Sheet5!$J$1:$AS$150,'Joint Exposures'!AB$4&amp;'Joint Exposures'!$C25))/$A$2</f>
        <v>#DIV/0!</v>
      </c>
      <c r="AC25" s="38" t="e">
        <f ca="1">(COUNTIF(Sheet5!$J$1:$AS$150,'Joint Exposures'!$C25&amp;'Joint Exposures'!AC$4)+COUNTIF(Sheet5!$J$1:$AS$150,'Joint Exposures'!AC$4&amp;'Joint Exposures'!$C25))/$A$2</f>
        <v>#DIV/0!</v>
      </c>
      <c r="AD25" s="38" t="e">
        <f ca="1">(COUNTIF(Sheet5!$J$1:$AS$150,'Joint Exposures'!$C25&amp;'Joint Exposures'!AD$4)+COUNTIF(Sheet5!$J$1:$AS$150,'Joint Exposures'!AD$4&amp;'Joint Exposures'!$C25))/$A$2</f>
        <v>#DIV/0!</v>
      </c>
      <c r="AE25" s="38" t="e">
        <f ca="1">(COUNTIF(Sheet5!$J$1:$AS$150,'Joint Exposures'!$C25&amp;'Joint Exposures'!AE$4)+COUNTIF(Sheet5!$J$1:$AS$150,'Joint Exposures'!AE$4&amp;'Joint Exposures'!$C25))/$A$2</f>
        <v>#DIV/0!</v>
      </c>
      <c r="AF25" s="38" t="e">
        <f ca="1">(COUNTIF(Sheet5!$J$1:$AS$150,'Joint Exposures'!$C25&amp;'Joint Exposures'!AF$4)+COUNTIF(Sheet5!$J$1:$AS$150,'Joint Exposures'!AF$4&amp;'Joint Exposures'!$C25))/$A$2</f>
        <v>#DIV/0!</v>
      </c>
      <c r="AG25" s="38" t="e">
        <f ca="1">(COUNTIF(Sheet5!$J$1:$AS$150,'Joint Exposures'!$C25&amp;'Joint Exposures'!AG$4)+COUNTIF(Sheet5!$J$1:$AS$150,'Joint Exposures'!AG$4&amp;'Joint Exposures'!$C25))/$A$2</f>
        <v>#DIV/0!</v>
      </c>
      <c r="AH25" s="38" t="e">
        <f ca="1">(COUNTIF(Sheet5!$J$1:$AS$150,'Joint Exposures'!$C25&amp;'Joint Exposures'!AH$4)+COUNTIF(Sheet5!$J$1:$AS$150,'Joint Exposures'!AH$4&amp;'Joint Exposures'!$C25))/$A$2</f>
        <v>#DIV/0!</v>
      </c>
      <c r="AI25" s="38" t="e">
        <f ca="1">(COUNTIF(Sheet5!$J$1:$AS$150,'Joint Exposures'!$C25&amp;'Joint Exposures'!AI$4)+COUNTIF(Sheet5!$J$1:$AS$150,'Joint Exposures'!AI$4&amp;'Joint Exposures'!$C25))/$A$2</f>
        <v>#DIV/0!</v>
      </c>
      <c r="AJ25" s="38" t="e">
        <f ca="1">(COUNTIF(Sheet5!$J$1:$AS$150,'Joint Exposures'!$C25&amp;'Joint Exposures'!AJ$4)+COUNTIF(Sheet5!$J$1:$AS$150,'Joint Exposures'!AJ$4&amp;'Joint Exposures'!$C25))/$A$2</f>
        <v>#DIV/0!</v>
      </c>
      <c r="AK25" s="38" t="e">
        <f ca="1">(COUNTIF(Sheet5!$J$1:$AS$150,'Joint Exposures'!$C25&amp;'Joint Exposures'!AK$4)+COUNTIF(Sheet5!$J$1:$AS$150,'Joint Exposures'!AK$4&amp;'Joint Exposures'!$C25))/$A$2</f>
        <v>#DIV/0!</v>
      </c>
      <c r="AL25" s="38" t="e">
        <f ca="1">(COUNTIF(Sheet5!$J$1:$AS$150,'Joint Exposures'!$C25&amp;'Joint Exposures'!AL$4)+COUNTIF(Sheet5!$J$1:$AS$150,'Joint Exposures'!AL$4&amp;'Joint Exposures'!$C25))/$A$2</f>
        <v>#DIV/0!</v>
      </c>
      <c r="AM25" s="38" t="e">
        <f ca="1">(COUNTIF(Sheet5!$J$1:$AS$150,'Joint Exposures'!$C25&amp;'Joint Exposures'!AM$4)+COUNTIF(Sheet5!$J$1:$AS$150,'Joint Exposures'!AM$4&amp;'Joint Exposures'!$C25))/$A$2</f>
        <v>#DIV/0!</v>
      </c>
      <c r="AN25" s="38" t="e">
        <f ca="1">(COUNTIF(Sheet5!$J$1:$AS$150,'Joint Exposures'!$C25&amp;'Joint Exposures'!AN$4)+COUNTIF(Sheet5!$J$1:$AS$150,'Joint Exposures'!AN$4&amp;'Joint Exposures'!$C25))/$A$2</f>
        <v>#DIV/0!</v>
      </c>
      <c r="AO25" s="38" t="e">
        <f ca="1">(COUNTIF(Sheet5!$J$1:$AS$150,'Joint Exposures'!$C25&amp;'Joint Exposures'!AO$4)+COUNTIF(Sheet5!$J$1:$AS$150,'Joint Exposures'!AO$4&amp;'Joint Exposures'!$C25))/$A$2</f>
        <v>#DIV/0!</v>
      </c>
      <c r="AP25" s="38" t="e">
        <f ca="1">(COUNTIF(Sheet5!$J$1:$AS$150,'Joint Exposures'!$C25&amp;'Joint Exposures'!AP$4)+COUNTIF(Sheet5!$J$1:$AS$150,'Joint Exposures'!AP$4&amp;'Joint Exposures'!$C25))/$A$2</f>
        <v>#DIV/0!</v>
      </c>
      <c r="AQ25" s="38" t="e">
        <f ca="1">(COUNTIF(Sheet5!$J$1:$AS$150,'Joint Exposures'!$C25&amp;'Joint Exposures'!AQ$4)+COUNTIF(Sheet5!$J$1:$AS$150,'Joint Exposures'!AQ$4&amp;'Joint Exposures'!$C25))/$A$2</f>
        <v>#DIV/0!</v>
      </c>
      <c r="AR25" s="38" t="e">
        <f ca="1">(COUNTIF(Sheet5!$J$1:$AS$150,'Joint Exposures'!$C25&amp;'Joint Exposures'!AR$4)+COUNTIF(Sheet5!$J$1:$AS$150,'Joint Exposures'!AR$4&amp;'Joint Exposures'!$C25))/$A$2</f>
        <v>#DIV/0!</v>
      </c>
      <c r="AS25" s="38" t="e">
        <f ca="1">(COUNTIF(Sheet5!$J$1:$AS$150,'Joint Exposures'!$C25&amp;'Joint Exposures'!AS$4)+COUNTIF(Sheet5!$J$1:$AS$150,'Joint Exposures'!AS$4&amp;'Joint Exposures'!$C25))/$A$2</f>
        <v>#DIV/0!</v>
      </c>
      <c r="AT25" s="38" t="e">
        <f ca="1">(COUNTIF(Sheet5!$J$1:$AS$150,'Joint Exposures'!$C25&amp;'Joint Exposures'!AT$4)+COUNTIF(Sheet5!$J$1:$AS$150,'Joint Exposures'!AT$4&amp;'Joint Exposures'!$C25))/$A$2</f>
        <v>#DIV/0!</v>
      </c>
      <c r="AU25" s="38" t="e">
        <f ca="1">(COUNTIF(Sheet5!$J$1:$AS$150,'Joint Exposures'!$C25&amp;'Joint Exposures'!AU$4)+COUNTIF(Sheet5!$J$1:$AS$150,'Joint Exposures'!AU$4&amp;'Joint Exposures'!$C25))/$A$2</f>
        <v>#DIV/0!</v>
      </c>
      <c r="AV25" s="38" t="e">
        <f ca="1">(COUNTIF(Sheet5!$J$1:$AS$150,'Joint Exposures'!$C25&amp;'Joint Exposures'!AV$4)+COUNTIF(Sheet5!$J$1:$AS$150,'Joint Exposures'!AV$4&amp;'Joint Exposures'!$C25))/$A$2</f>
        <v>#DIV/0!</v>
      </c>
      <c r="AW25" s="38" t="e">
        <f ca="1">(COUNTIF(Sheet5!$J$1:$AS$150,'Joint Exposures'!$C25&amp;'Joint Exposures'!AW$4)+COUNTIF(Sheet5!$J$1:$AS$150,'Joint Exposures'!AW$4&amp;'Joint Exposures'!$C25))/$A$2</f>
        <v>#DIV/0!</v>
      </c>
      <c r="AX25" s="38" t="e">
        <f ca="1">(COUNTIF(Sheet5!$J$1:$AS$150,'Joint Exposures'!$C25&amp;'Joint Exposures'!AX$4)+COUNTIF(Sheet5!$J$1:$AS$150,'Joint Exposures'!AX$4&amp;'Joint Exposures'!$C25))/$A$2</f>
        <v>#DIV/0!</v>
      </c>
      <c r="AY25" s="38" t="e">
        <f ca="1">(COUNTIF(Sheet5!$J$1:$AS$150,'Joint Exposures'!$C25&amp;'Joint Exposures'!AY$4)+COUNTIF(Sheet5!$J$1:$AS$150,'Joint Exposures'!AY$4&amp;'Joint Exposures'!$C25))/$A$2</f>
        <v>#DIV/0!</v>
      </c>
      <c r="AZ25" s="38" t="e">
        <f ca="1">(COUNTIF(Sheet5!$J$1:$AS$150,'Joint Exposures'!$C25&amp;'Joint Exposures'!AZ$4)+COUNTIF(Sheet5!$J$1:$AS$150,'Joint Exposures'!AZ$4&amp;'Joint Exposures'!$C25))/$A$2</f>
        <v>#DIV/0!</v>
      </c>
      <c r="BA25" s="38" t="e">
        <f ca="1">(COUNTIF(Sheet5!$J$1:$AS$150,'Joint Exposures'!$C25&amp;'Joint Exposures'!BA$4)+COUNTIF(Sheet5!$J$1:$AS$150,'Joint Exposures'!BA$4&amp;'Joint Exposures'!$C25))/$A$2</f>
        <v>#DIV/0!</v>
      </c>
      <c r="BB25" s="38" t="e">
        <f ca="1">(COUNTIF(Sheet5!$J$1:$AS$150,'Joint Exposures'!$C25&amp;'Joint Exposures'!BB$4)+COUNTIF(Sheet5!$J$1:$AS$150,'Joint Exposures'!BB$4&amp;'Joint Exposures'!$C25))/$A$2</f>
        <v>#DIV/0!</v>
      </c>
      <c r="BC25" s="38" t="e">
        <f ca="1">(COUNTIF(Sheet5!$J$1:$AS$150,'Joint Exposures'!$C25&amp;'Joint Exposures'!BC$4)+COUNTIF(Sheet5!$J$1:$AS$150,'Joint Exposures'!BC$4&amp;'Joint Exposures'!$C25))/$A$2</f>
        <v>#DIV/0!</v>
      </c>
      <c r="BD25" s="38" t="e">
        <f ca="1">(COUNTIF(Sheet5!$J$1:$AS$150,'Joint Exposures'!$C25&amp;'Joint Exposures'!BD$4)+COUNTIF(Sheet5!$J$1:$AS$150,'Joint Exposures'!BD$4&amp;'Joint Exposures'!$C25))/$A$2</f>
        <v>#DIV/0!</v>
      </c>
      <c r="BE25" s="38" t="e">
        <f ca="1">(COUNTIF(Sheet5!$J$1:$AS$150,'Joint Exposures'!$C25&amp;'Joint Exposures'!BE$4)+COUNTIF(Sheet5!$J$1:$AS$150,'Joint Exposures'!BE$4&amp;'Joint Exposures'!$C25))/$A$2</f>
        <v>#DIV/0!</v>
      </c>
    </row>
    <row customHeight="1" ht="24.95" r="26" spans="1:57" x14ac:dyDescent="0.25">
      <c r="A26" s="39" t="e">
        <f>COUNTIF(Sheet3!$A$2:$I$151,'Joint Exposures'!$C26)/$A$2</f>
        <v>#DIV/0!</v>
      </c>
      <c r="B26" s="39" t="e">
        <f ca="1" si="2" t="shared"/>
        <v>#DIV/0!</v>
      </c>
      <c r="C26" s="41" t="str">
        <f>Sheet2!H23</f>
        <v>Josh Jackson</v>
      </c>
      <c r="D26" s="38" t="e">
        <f ca="1">(COUNTIF(Sheet5!$J$1:$AS$150,'Joint Exposures'!$C26&amp;'Joint Exposures'!D$4)+COUNTIF(Sheet5!$J$1:$AS$150,'Joint Exposures'!D$4&amp;'Joint Exposures'!$C26))/$A$2</f>
        <v>#DIV/0!</v>
      </c>
      <c r="E26" s="38" t="e">
        <f ca="1">(COUNTIF(Sheet5!$J$1:$AS$150,'Joint Exposures'!$C26&amp;'Joint Exposures'!E$4)+COUNTIF(Sheet5!$J$1:$AS$150,'Joint Exposures'!E$4&amp;'Joint Exposures'!$C26))/$A$2</f>
        <v>#DIV/0!</v>
      </c>
      <c r="F26" s="38" t="e">
        <f ca="1">(COUNTIF(Sheet5!$J$1:$AS$150,'Joint Exposures'!$C26&amp;'Joint Exposures'!F$4)+COUNTIF(Sheet5!$J$1:$AS$150,'Joint Exposures'!F$4&amp;'Joint Exposures'!$C26))/$A$2</f>
        <v>#DIV/0!</v>
      </c>
      <c r="G26" s="38" t="e">
        <f ca="1">(COUNTIF(Sheet5!$J$1:$AS$150,'Joint Exposures'!$C26&amp;'Joint Exposures'!G$4)+COUNTIF(Sheet5!$J$1:$AS$150,'Joint Exposures'!G$4&amp;'Joint Exposures'!$C26))/$A$2</f>
        <v>#DIV/0!</v>
      </c>
      <c r="H26" s="38" t="e">
        <f ca="1">(COUNTIF(Sheet5!$J$1:$AS$150,'Joint Exposures'!$C26&amp;'Joint Exposures'!H$4)+COUNTIF(Sheet5!$J$1:$AS$150,'Joint Exposures'!H$4&amp;'Joint Exposures'!$C26))/$A$2</f>
        <v>#DIV/0!</v>
      </c>
      <c r="I26" s="38" t="e">
        <f ca="1">(COUNTIF(Sheet5!$J$1:$AS$150,'Joint Exposures'!$C26&amp;'Joint Exposures'!I$4)+COUNTIF(Sheet5!$J$1:$AS$150,'Joint Exposures'!I$4&amp;'Joint Exposures'!$C26))/$A$2</f>
        <v>#DIV/0!</v>
      </c>
      <c r="J26" s="38" t="e">
        <f ca="1">(COUNTIF(Sheet5!$J$1:$AS$150,'Joint Exposures'!$C26&amp;'Joint Exposures'!J$4)+COUNTIF(Sheet5!$J$1:$AS$150,'Joint Exposures'!J$4&amp;'Joint Exposures'!$C26))/$A$2</f>
        <v>#DIV/0!</v>
      </c>
      <c r="K26" s="38" t="e">
        <f ca="1">(COUNTIF(Sheet5!$J$1:$AS$150,'Joint Exposures'!$C26&amp;'Joint Exposures'!K$4)+COUNTIF(Sheet5!$J$1:$AS$150,'Joint Exposures'!K$4&amp;'Joint Exposures'!$C26))/$A$2</f>
        <v>#DIV/0!</v>
      </c>
      <c r="L26" s="38" t="e">
        <f ca="1">(COUNTIF(Sheet5!$J$1:$AS$150,'Joint Exposures'!$C26&amp;'Joint Exposures'!L$4)+COUNTIF(Sheet5!$J$1:$AS$150,'Joint Exposures'!L$4&amp;'Joint Exposures'!$C26))/$A$2</f>
        <v>#DIV/0!</v>
      </c>
      <c r="M26" s="38" t="e">
        <f ca="1">(COUNTIF(Sheet5!$J$1:$AS$150,'Joint Exposures'!$C26&amp;'Joint Exposures'!M$4)+COUNTIF(Sheet5!$J$1:$AS$150,'Joint Exposures'!M$4&amp;'Joint Exposures'!$C26))/$A$2</f>
        <v>#DIV/0!</v>
      </c>
      <c r="N26" s="38" t="e">
        <f ca="1">(COUNTIF(Sheet5!$J$1:$AS$150,'Joint Exposures'!$C26&amp;'Joint Exposures'!N$4)+COUNTIF(Sheet5!$J$1:$AS$150,'Joint Exposures'!N$4&amp;'Joint Exposures'!$C26))/$A$2</f>
        <v>#DIV/0!</v>
      </c>
      <c r="O26" s="38" t="e">
        <f ca="1">(COUNTIF(Sheet5!$J$1:$AS$150,'Joint Exposures'!$C26&amp;'Joint Exposures'!O$4)+COUNTIF(Sheet5!$J$1:$AS$150,'Joint Exposures'!O$4&amp;'Joint Exposures'!$C26))/$A$2</f>
        <v>#DIV/0!</v>
      </c>
      <c r="P26" s="38" t="e">
        <f ca="1">(COUNTIF(Sheet5!$J$1:$AS$150,'Joint Exposures'!$C26&amp;'Joint Exposures'!P$4)+COUNTIF(Sheet5!$J$1:$AS$150,'Joint Exposures'!P$4&amp;'Joint Exposures'!$C26))/$A$2</f>
        <v>#DIV/0!</v>
      </c>
      <c r="Q26" s="38" t="e">
        <f ca="1">(COUNTIF(Sheet5!$J$1:$AS$150,'Joint Exposures'!$C26&amp;'Joint Exposures'!Q$4)+COUNTIF(Sheet5!$J$1:$AS$150,'Joint Exposures'!Q$4&amp;'Joint Exposures'!$C26))/$A$2</f>
        <v>#DIV/0!</v>
      </c>
      <c r="R26" s="38" t="e">
        <f ca="1">(COUNTIF(Sheet5!$J$1:$AS$150,'Joint Exposures'!$C26&amp;'Joint Exposures'!R$4)+COUNTIF(Sheet5!$J$1:$AS$150,'Joint Exposures'!R$4&amp;'Joint Exposures'!$C26))/$A$2</f>
        <v>#DIV/0!</v>
      </c>
      <c r="S26" s="38" t="e">
        <f ca="1">(COUNTIF(Sheet5!$J$1:$AS$150,'Joint Exposures'!$C26&amp;'Joint Exposures'!S$4)+COUNTIF(Sheet5!$J$1:$AS$150,'Joint Exposures'!S$4&amp;'Joint Exposures'!$C26))/$A$2</f>
        <v>#DIV/0!</v>
      </c>
      <c r="T26" s="38" t="e">
        <f ca="1">(COUNTIF(Sheet5!$J$1:$AS$150,'Joint Exposures'!$C26&amp;'Joint Exposures'!T$4)+COUNTIF(Sheet5!$J$1:$AS$150,'Joint Exposures'!T$4&amp;'Joint Exposures'!$C26))/$A$2</f>
        <v>#DIV/0!</v>
      </c>
      <c r="U26" s="38" t="e">
        <f ca="1">(COUNTIF(Sheet5!$J$1:$AS$150,'Joint Exposures'!$C26&amp;'Joint Exposures'!U$4)+COUNTIF(Sheet5!$J$1:$AS$150,'Joint Exposures'!U$4&amp;'Joint Exposures'!$C26))/$A$2</f>
        <v>#DIV/0!</v>
      </c>
      <c r="V26" s="38" t="e">
        <f ca="1">(COUNTIF(Sheet5!$J$1:$AS$150,'Joint Exposures'!$C26&amp;'Joint Exposures'!V$4)+COUNTIF(Sheet5!$J$1:$AS$150,'Joint Exposures'!V$4&amp;'Joint Exposures'!$C26))/$A$2</f>
        <v>#DIV/0!</v>
      </c>
      <c r="W26" s="38" t="e">
        <f ca="1">(COUNTIF(Sheet5!$J$1:$AS$150,'Joint Exposures'!$C26&amp;'Joint Exposures'!W$4)+COUNTIF(Sheet5!$J$1:$AS$150,'Joint Exposures'!W$4&amp;'Joint Exposures'!$C26))/$A$2</f>
        <v>#DIV/0!</v>
      </c>
      <c r="X26" s="38" t="e">
        <f ca="1">(COUNTIF(Sheet5!$J$1:$AS$150,'Joint Exposures'!$C26&amp;'Joint Exposures'!X$4)+COUNTIF(Sheet5!$J$1:$AS$150,'Joint Exposures'!X$4&amp;'Joint Exposures'!$C26))/$A$2</f>
        <v>#DIV/0!</v>
      </c>
      <c r="Y26" s="38" t="e">
        <f ca="1">(COUNTIF(Sheet5!$J$1:$AS$150,'Joint Exposures'!$C26&amp;'Joint Exposures'!Y$4)+COUNTIF(Sheet5!$J$1:$AS$150,'Joint Exposures'!Y$4&amp;'Joint Exposures'!$C26))/$A$2</f>
        <v>#DIV/0!</v>
      </c>
      <c r="Z26" s="38" t="e">
        <f ca="1">(COUNTIF(Sheet5!$J$1:$AS$150,'Joint Exposures'!$C26&amp;'Joint Exposures'!Z$4)+COUNTIF(Sheet5!$J$1:$AS$150,'Joint Exposures'!Z$4&amp;'Joint Exposures'!$C26))/$A$2</f>
        <v>#DIV/0!</v>
      </c>
      <c r="AA26" s="38" t="e">
        <f ca="1">(COUNTIF(Sheet5!$J$1:$AS$150,'Joint Exposures'!$C26&amp;'Joint Exposures'!AA$4)+COUNTIF(Sheet5!$J$1:$AS$150,'Joint Exposures'!AA$4&amp;'Joint Exposures'!$C26))/$A$2</f>
        <v>#DIV/0!</v>
      </c>
      <c r="AB26" s="38" t="e">
        <f ca="1">(COUNTIF(Sheet5!$J$1:$AS$150,'Joint Exposures'!$C26&amp;'Joint Exposures'!AB$4)+COUNTIF(Sheet5!$J$1:$AS$150,'Joint Exposures'!AB$4&amp;'Joint Exposures'!$C26))/$A$2</f>
        <v>#DIV/0!</v>
      </c>
      <c r="AC26" s="38" t="e">
        <f ca="1">(COUNTIF(Sheet5!$J$1:$AS$150,'Joint Exposures'!$C26&amp;'Joint Exposures'!AC$4)+COUNTIF(Sheet5!$J$1:$AS$150,'Joint Exposures'!AC$4&amp;'Joint Exposures'!$C26))/$A$2</f>
        <v>#DIV/0!</v>
      </c>
      <c r="AD26" s="38" t="e">
        <f ca="1">(COUNTIF(Sheet5!$J$1:$AS$150,'Joint Exposures'!$C26&amp;'Joint Exposures'!AD$4)+COUNTIF(Sheet5!$J$1:$AS$150,'Joint Exposures'!AD$4&amp;'Joint Exposures'!$C26))/$A$2</f>
        <v>#DIV/0!</v>
      </c>
      <c r="AE26" s="38" t="e">
        <f ca="1">(COUNTIF(Sheet5!$J$1:$AS$150,'Joint Exposures'!$C26&amp;'Joint Exposures'!AE$4)+COUNTIF(Sheet5!$J$1:$AS$150,'Joint Exposures'!AE$4&amp;'Joint Exposures'!$C26))/$A$2</f>
        <v>#DIV/0!</v>
      </c>
      <c r="AF26" s="38" t="e">
        <f ca="1">(COUNTIF(Sheet5!$J$1:$AS$150,'Joint Exposures'!$C26&amp;'Joint Exposures'!AF$4)+COUNTIF(Sheet5!$J$1:$AS$150,'Joint Exposures'!AF$4&amp;'Joint Exposures'!$C26))/$A$2</f>
        <v>#DIV/0!</v>
      </c>
      <c r="AG26" s="38" t="e">
        <f ca="1">(COUNTIF(Sheet5!$J$1:$AS$150,'Joint Exposures'!$C26&amp;'Joint Exposures'!AG$4)+COUNTIF(Sheet5!$J$1:$AS$150,'Joint Exposures'!AG$4&amp;'Joint Exposures'!$C26))/$A$2</f>
        <v>#DIV/0!</v>
      </c>
      <c r="AH26" s="38" t="e">
        <f ca="1">(COUNTIF(Sheet5!$J$1:$AS$150,'Joint Exposures'!$C26&amp;'Joint Exposures'!AH$4)+COUNTIF(Sheet5!$J$1:$AS$150,'Joint Exposures'!AH$4&amp;'Joint Exposures'!$C26))/$A$2</f>
        <v>#DIV/0!</v>
      </c>
      <c r="AI26" s="38" t="e">
        <f ca="1">(COUNTIF(Sheet5!$J$1:$AS$150,'Joint Exposures'!$C26&amp;'Joint Exposures'!AI$4)+COUNTIF(Sheet5!$J$1:$AS$150,'Joint Exposures'!AI$4&amp;'Joint Exposures'!$C26))/$A$2</f>
        <v>#DIV/0!</v>
      </c>
      <c r="AJ26" s="38" t="e">
        <f ca="1">(COUNTIF(Sheet5!$J$1:$AS$150,'Joint Exposures'!$C26&amp;'Joint Exposures'!AJ$4)+COUNTIF(Sheet5!$J$1:$AS$150,'Joint Exposures'!AJ$4&amp;'Joint Exposures'!$C26))/$A$2</f>
        <v>#DIV/0!</v>
      </c>
      <c r="AK26" s="38" t="e">
        <f ca="1">(COUNTIF(Sheet5!$J$1:$AS$150,'Joint Exposures'!$C26&amp;'Joint Exposures'!AK$4)+COUNTIF(Sheet5!$J$1:$AS$150,'Joint Exposures'!AK$4&amp;'Joint Exposures'!$C26))/$A$2</f>
        <v>#DIV/0!</v>
      </c>
      <c r="AL26" s="38" t="e">
        <f ca="1">(COUNTIF(Sheet5!$J$1:$AS$150,'Joint Exposures'!$C26&amp;'Joint Exposures'!AL$4)+COUNTIF(Sheet5!$J$1:$AS$150,'Joint Exposures'!AL$4&amp;'Joint Exposures'!$C26))/$A$2</f>
        <v>#DIV/0!</v>
      </c>
      <c r="AM26" s="38" t="e">
        <f ca="1">(COUNTIF(Sheet5!$J$1:$AS$150,'Joint Exposures'!$C26&amp;'Joint Exposures'!AM$4)+COUNTIF(Sheet5!$J$1:$AS$150,'Joint Exposures'!AM$4&amp;'Joint Exposures'!$C26))/$A$2</f>
        <v>#DIV/0!</v>
      </c>
      <c r="AN26" s="38" t="e">
        <f ca="1">(COUNTIF(Sheet5!$J$1:$AS$150,'Joint Exposures'!$C26&amp;'Joint Exposures'!AN$4)+COUNTIF(Sheet5!$J$1:$AS$150,'Joint Exposures'!AN$4&amp;'Joint Exposures'!$C26))/$A$2</f>
        <v>#DIV/0!</v>
      </c>
      <c r="AO26" s="38" t="e">
        <f ca="1">(COUNTIF(Sheet5!$J$1:$AS$150,'Joint Exposures'!$C26&amp;'Joint Exposures'!AO$4)+COUNTIF(Sheet5!$J$1:$AS$150,'Joint Exposures'!AO$4&amp;'Joint Exposures'!$C26))/$A$2</f>
        <v>#DIV/0!</v>
      </c>
      <c r="AP26" s="38" t="e">
        <f ca="1">(COUNTIF(Sheet5!$J$1:$AS$150,'Joint Exposures'!$C26&amp;'Joint Exposures'!AP$4)+COUNTIF(Sheet5!$J$1:$AS$150,'Joint Exposures'!AP$4&amp;'Joint Exposures'!$C26))/$A$2</f>
        <v>#DIV/0!</v>
      </c>
      <c r="AQ26" s="38" t="e">
        <f ca="1">(COUNTIF(Sheet5!$J$1:$AS$150,'Joint Exposures'!$C26&amp;'Joint Exposures'!AQ$4)+COUNTIF(Sheet5!$J$1:$AS$150,'Joint Exposures'!AQ$4&amp;'Joint Exposures'!$C26))/$A$2</f>
        <v>#DIV/0!</v>
      </c>
      <c r="AR26" s="38" t="e">
        <f ca="1">(COUNTIF(Sheet5!$J$1:$AS$150,'Joint Exposures'!$C26&amp;'Joint Exposures'!AR$4)+COUNTIF(Sheet5!$J$1:$AS$150,'Joint Exposures'!AR$4&amp;'Joint Exposures'!$C26))/$A$2</f>
        <v>#DIV/0!</v>
      </c>
      <c r="AS26" s="38" t="e">
        <f ca="1">(COUNTIF(Sheet5!$J$1:$AS$150,'Joint Exposures'!$C26&amp;'Joint Exposures'!AS$4)+COUNTIF(Sheet5!$J$1:$AS$150,'Joint Exposures'!AS$4&amp;'Joint Exposures'!$C26))/$A$2</f>
        <v>#DIV/0!</v>
      </c>
      <c r="AT26" s="38" t="e">
        <f ca="1">(COUNTIF(Sheet5!$J$1:$AS$150,'Joint Exposures'!$C26&amp;'Joint Exposures'!AT$4)+COUNTIF(Sheet5!$J$1:$AS$150,'Joint Exposures'!AT$4&amp;'Joint Exposures'!$C26))/$A$2</f>
        <v>#DIV/0!</v>
      </c>
      <c r="AU26" s="38" t="e">
        <f ca="1">(COUNTIF(Sheet5!$J$1:$AS$150,'Joint Exposures'!$C26&amp;'Joint Exposures'!AU$4)+COUNTIF(Sheet5!$J$1:$AS$150,'Joint Exposures'!AU$4&amp;'Joint Exposures'!$C26))/$A$2</f>
        <v>#DIV/0!</v>
      </c>
      <c r="AV26" s="38" t="e">
        <f ca="1">(COUNTIF(Sheet5!$J$1:$AS$150,'Joint Exposures'!$C26&amp;'Joint Exposures'!AV$4)+COUNTIF(Sheet5!$J$1:$AS$150,'Joint Exposures'!AV$4&amp;'Joint Exposures'!$C26))/$A$2</f>
        <v>#DIV/0!</v>
      </c>
      <c r="AW26" s="38" t="e">
        <f ca="1">(COUNTIF(Sheet5!$J$1:$AS$150,'Joint Exposures'!$C26&amp;'Joint Exposures'!AW$4)+COUNTIF(Sheet5!$J$1:$AS$150,'Joint Exposures'!AW$4&amp;'Joint Exposures'!$C26))/$A$2</f>
        <v>#DIV/0!</v>
      </c>
      <c r="AX26" s="38" t="e">
        <f ca="1">(COUNTIF(Sheet5!$J$1:$AS$150,'Joint Exposures'!$C26&amp;'Joint Exposures'!AX$4)+COUNTIF(Sheet5!$J$1:$AS$150,'Joint Exposures'!AX$4&amp;'Joint Exposures'!$C26))/$A$2</f>
        <v>#DIV/0!</v>
      </c>
      <c r="AY26" s="38" t="e">
        <f ca="1">(COUNTIF(Sheet5!$J$1:$AS$150,'Joint Exposures'!$C26&amp;'Joint Exposures'!AY$4)+COUNTIF(Sheet5!$J$1:$AS$150,'Joint Exposures'!AY$4&amp;'Joint Exposures'!$C26))/$A$2</f>
        <v>#DIV/0!</v>
      </c>
      <c r="AZ26" s="38" t="e">
        <f ca="1">(COUNTIF(Sheet5!$J$1:$AS$150,'Joint Exposures'!$C26&amp;'Joint Exposures'!AZ$4)+COUNTIF(Sheet5!$J$1:$AS$150,'Joint Exposures'!AZ$4&amp;'Joint Exposures'!$C26))/$A$2</f>
        <v>#DIV/0!</v>
      </c>
      <c r="BA26" s="38" t="e">
        <f ca="1">(COUNTIF(Sheet5!$J$1:$AS$150,'Joint Exposures'!$C26&amp;'Joint Exposures'!BA$4)+COUNTIF(Sheet5!$J$1:$AS$150,'Joint Exposures'!BA$4&amp;'Joint Exposures'!$C26))/$A$2</f>
        <v>#DIV/0!</v>
      </c>
      <c r="BB26" s="38" t="e">
        <f ca="1">(COUNTIF(Sheet5!$J$1:$AS$150,'Joint Exposures'!$C26&amp;'Joint Exposures'!BB$4)+COUNTIF(Sheet5!$J$1:$AS$150,'Joint Exposures'!BB$4&amp;'Joint Exposures'!$C26))/$A$2</f>
        <v>#DIV/0!</v>
      </c>
      <c r="BC26" s="38" t="e">
        <f ca="1">(COUNTIF(Sheet5!$J$1:$AS$150,'Joint Exposures'!$C26&amp;'Joint Exposures'!BC$4)+COUNTIF(Sheet5!$J$1:$AS$150,'Joint Exposures'!BC$4&amp;'Joint Exposures'!$C26))/$A$2</f>
        <v>#DIV/0!</v>
      </c>
      <c r="BD26" s="38" t="e">
        <f ca="1">(COUNTIF(Sheet5!$J$1:$AS$150,'Joint Exposures'!$C26&amp;'Joint Exposures'!BD$4)+COUNTIF(Sheet5!$J$1:$AS$150,'Joint Exposures'!BD$4&amp;'Joint Exposures'!$C26))/$A$2</f>
        <v>#DIV/0!</v>
      </c>
      <c r="BE26" s="38" t="e">
        <f ca="1">(COUNTIF(Sheet5!$J$1:$AS$150,'Joint Exposures'!$C26&amp;'Joint Exposures'!BE$4)+COUNTIF(Sheet5!$J$1:$AS$150,'Joint Exposures'!BE$4&amp;'Joint Exposures'!$C26))/$A$2</f>
        <v>#DIV/0!</v>
      </c>
    </row>
    <row customHeight="1" ht="24.95" r="27" spans="1:57" x14ac:dyDescent="0.25">
      <c r="A27" s="39" t="e">
        <f>COUNTIF(Sheet3!$A$2:$I$151,'Joint Exposures'!$C27)/$A$2</f>
        <v>#DIV/0!</v>
      </c>
      <c r="B27" s="39" t="e">
        <f ca="1" si="2" t="shared"/>
        <v>#DIV/0!</v>
      </c>
      <c r="C27" s="41" t="str">
        <f>Sheet2!H24</f>
        <v>Bogdan Bogdanovic</v>
      </c>
      <c r="D27" s="38" t="e">
        <f ca="1">(COUNTIF(Sheet5!$J$1:$AS$150,'Joint Exposures'!$C27&amp;'Joint Exposures'!D$4)+COUNTIF(Sheet5!$J$1:$AS$150,'Joint Exposures'!D$4&amp;'Joint Exposures'!$C27))/$A$2</f>
        <v>#DIV/0!</v>
      </c>
      <c r="E27" s="38" t="e">
        <f ca="1">(COUNTIF(Sheet5!$J$1:$AS$150,'Joint Exposures'!$C27&amp;'Joint Exposures'!E$4)+COUNTIF(Sheet5!$J$1:$AS$150,'Joint Exposures'!E$4&amp;'Joint Exposures'!$C27))/$A$2</f>
        <v>#DIV/0!</v>
      </c>
      <c r="F27" s="38" t="e">
        <f ca="1">(COUNTIF(Sheet5!$J$1:$AS$150,'Joint Exposures'!$C27&amp;'Joint Exposures'!F$4)+COUNTIF(Sheet5!$J$1:$AS$150,'Joint Exposures'!F$4&amp;'Joint Exposures'!$C27))/$A$2</f>
        <v>#DIV/0!</v>
      </c>
      <c r="G27" s="38" t="e">
        <f ca="1">(COUNTIF(Sheet5!$J$1:$AS$150,'Joint Exposures'!$C27&amp;'Joint Exposures'!G$4)+COUNTIF(Sheet5!$J$1:$AS$150,'Joint Exposures'!G$4&amp;'Joint Exposures'!$C27))/$A$2</f>
        <v>#DIV/0!</v>
      </c>
      <c r="H27" s="38" t="e">
        <f ca="1">(COUNTIF(Sheet5!$J$1:$AS$150,'Joint Exposures'!$C27&amp;'Joint Exposures'!H$4)+COUNTIF(Sheet5!$J$1:$AS$150,'Joint Exposures'!H$4&amp;'Joint Exposures'!$C27))/$A$2</f>
        <v>#DIV/0!</v>
      </c>
      <c r="I27" s="38" t="e">
        <f ca="1">(COUNTIF(Sheet5!$J$1:$AS$150,'Joint Exposures'!$C27&amp;'Joint Exposures'!I$4)+COUNTIF(Sheet5!$J$1:$AS$150,'Joint Exposures'!I$4&amp;'Joint Exposures'!$C27))/$A$2</f>
        <v>#DIV/0!</v>
      </c>
      <c r="J27" s="38" t="e">
        <f ca="1">(COUNTIF(Sheet5!$J$1:$AS$150,'Joint Exposures'!$C27&amp;'Joint Exposures'!J$4)+COUNTIF(Sheet5!$J$1:$AS$150,'Joint Exposures'!J$4&amp;'Joint Exposures'!$C27))/$A$2</f>
        <v>#DIV/0!</v>
      </c>
      <c r="K27" s="38" t="e">
        <f ca="1">(COUNTIF(Sheet5!$J$1:$AS$150,'Joint Exposures'!$C27&amp;'Joint Exposures'!K$4)+COUNTIF(Sheet5!$J$1:$AS$150,'Joint Exposures'!K$4&amp;'Joint Exposures'!$C27))/$A$2</f>
        <v>#DIV/0!</v>
      </c>
      <c r="L27" s="38" t="e">
        <f ca="1">(COUNTIF(Sheet5!$J$1:$AS$150,'Joint Exposures'!$C27&amp;'Joint Exposures'!L$4)+COUNTIF(Sheet5!$J$1:$AS$150,'Joint Exposures'!L$4&amp;'Joint Exposures'!$C27))/$A$2</f>
        <v>#DIV/0!</v>
      </c>
      <c r="M27" s="38" t="e">
        <f ca="1">(COUNTIF(Sheet5!$J$1:$AS$150,'Joint Exposures'!$C27&amp;'Joint Exposures'!M$4)+COUNTIF(Sheet5!$J$1:$AS$150,'Joint Exposures'!M$4&amp;'Joint Exposures'!$C27))/$A$2</f>
        <v>#DIV/0!</v>
      </c>
      <c r="N27" s="38" t="e">
        <f ca="1">(COUNTIF(Sheet5!$J$1:$AS$150,'Joint Exposures'!$C27&amp;'Joint Exposures'!N$4)+COUNTIF(Sheet5!$J$1:$AS$150,'Joint Exposures'!N$4&amp;'Joint Exposures'!$C27))/$A$2</f>
        <v>#DIV/0!</v>
      </c>
      <c r="O27" s="38" t="e">
        <f ca="1">(COUNTIF(Sheet5!$J$1:$AS$150,'Joint Exposures'!$C27&amp;'Joint Exposures'!O$4)+COUNTIF(Sheet5!$J$1:$AS$150,'Joint Exposures'!O$4&amp;'Joint Exposures'!$C27))/$A$2</f>
        <v>#DIV/0!</v>
      </c>
      <c r="P27" s="38" t="e">
        <f ca="1">(COUNTIF(Sheet5!$J$1:$AS$150,'Joint Exposures'!$C27&amp;'Joint Exposures'!P$4)+COUNTIF(Sheet5!$J$1:$AS$150,'Joint Exposures'!P$4&amp;'Joint Exposures'!$C27))/$A$2</f>
        <v>#DIV/0!</v>
      </c>
      <c r="Q27" s="38" t="e">
        <f ca="1">(COUNTIF(Sheet5!$J$1:$AS$150,'Joint Exposures'!$C27&amp;'Joint Exposures'!Q$4)+COUNTIF(Sheet5!$J$1:$AS$150,'Joint Exposures'!Q$4&amp;'Joint Exposures'!$C27))/$A$2</f>
        <v>#DIV/0!</v>
      </c>
      <c r="R27" s="38" t="e">
        <f ca="1">(COUNTIF(Sheet5!$J$1:$AS$150,'Joint Exposures'!$C27&amp;'Joint Exposures'!R$4)+COUNTIF(Sheet5!$J$1:$AS$150,'Joint Exposures'!R$4&amp;'Joint Exposures'!$C27))/$A$2</f>
        <v>#DIV/0!</v>
      </c>
      <c r="S27" s="38" t="e">
        <f ca="1">(COUNTIF(Sheet5!$J$1:$AS$150,'Joint Exposures'!$C27&amp;'Joint Exposures'!S$4)+COUNTIF(Sheet5!$J$1:$AS$150,'Joint Exposures'!S$4&amp;'Joint Exposures'!$C27))/$A$2</f>
        <v>#DIV/0!</v>
      </c>
      <c r="T27" s="38" t="e">
        <f ca="1">(COUNTIF(Sheet5!$J$1:$AS$150,'Joint Exposures'!$C27&amp;'Joint Exposures'!T$4)+COUNTIF(Sheet5!$J$1:$AS$150,'Joint Exposures'!T$4&amp;'Joint Exposures'!$C27))/$A$2</f>
        <v>#DIV/0!</v>
      </c>
      <c r="U27" s="38" t="e">
        <f ca="1">(COUNTIF(Sheet5!$J$1:$AS$150,'Joint Exposures'!$C27&amp;'Joint Exposures'!U$4)+COUNTIF(Sheet5!$J$1:$AS$150,'Joint Exposures'!U$4&amp;'Joint Exposures'!$C27))/$A$2</f>
        <v>#DIV/0!</v>
      </c>
      <c r="V27" s="38" t="e">
        <f ca="1">(COUNTIF(Sheet5!$J$1:$AS$150,'Joint Exposures'!$C27&amp;'Joint Exposures'!V$4)+COUNTIF(Sheet5!$J$1:$AS$150,'Joint Exposures'!V$4&amp;'Joint Exposures'!$C27))/$A$2</f>
        <v>#DIV/0!</v>
      </c>
      <c r="W27" s="38" t="e">
        <f ca="1">(COUNTIF(Sheet5!$J$1:$AS$150,'Joint Exposures'!$C27&amp;'Joint Exposures'!W$4)+COUNTIF(Sheet5!$J$1:$AS$150,'Joint Exposures'!W$4&amp;'Joint Exposures'!$C27))/$A$2</f>
        <v>#DIV/0!</v>
      </c>
      <c r="X27" s="38" t="e">
        <f ca="1">(COUNTIF(Sheet5!$J$1:$AS$150,'Joint Exposures'!$C27&amp;'Joint Exposures'!X$4)+COUNTIF(Sheet5!$J$1:$AS$150,'Joint Exposures'!X$4&amp;'Joint Exposures'!$C27))/$A$2</f>
        <v>#DIV/0!</v>
      </c>
      <c r="Y27" s="38" t="e">
        <f ca="1">(COUNTIF(Sheet5!$J$1:$AS$150,'Joint Exposures'!$C27&amp;'Joint Exposures'!Y$4)+COUNTIF(Sheet5!$J$1:$AS$150,'Joint Exposures'!Y$4&amp;'Joint Exposures'!$C27))/$A$2</f>
        <v>#DIV/0!</v>
      </c>
      <c r="Z27" s="38" t="e">
        <f ca="1">(COUNTIF(Sheet5!$J$1:$AS$150,'Joint Exposures'!$C27&amp;'Joint Exposures'!Z$4)+COUNTIF(Sheet5!$J$1:$AS$150,'Joint Exposures'!Z$4&amp;'Joint Exposures'!$C27))/$A$2</f>
        <v>#DIV/0!</v>
      </c>
      <c r="AA27" s="38" t="e">
        <f ca="1">(COUNTIF(Sheet5!$J$1:$AS$150,'Joint Exposures'!$C27&amp;'Joint Exposures'!AA$4)+COUNTIF(Sheet5!$J$1:$AS$150,'Joint Exposures'!AA$4&amp;'Joint Exposures'!$C27))/$A$2</f>
        <v>#DIV/0!</v>
      </c>
      <c r="AB27" s="38" t="e">
        <f ca="1">(COUNTIF(Sheet5!$J$1:$AS$150,'Joint Exposures'!$C27&amp;'Joint Exposures'!AB$4)+COUNTIF(Sheet5!$J$1:$AS$150,'Joint Exposures'!AB$4&amp;'Joint Exposures'!$C27))/$A$2</f>
        <v>#DIV/0!</v>
      </c>
      <c r="AC27" s="38" t="e">
        <f ca="1">(COUNTIF(Sheet5!$J$1:$AS$150,'Joint Exposures'!$C27&amp;'Joint Exposures'!AC$4)+COUNTIF(Sheet5!$J$1:$AS$150,'Joint Exposures'!AC$4&amp;'Joint Exposures'!$C27))/$A$2</f>
        <v>#DIV/0!</v>
      </c>
      <c r="AD27" s="38" t="e">
        <f ca="1">(COUNTIF(Sheet5!$J$1:$AS$150,'Joint Exposures'!$C27&amp;'Joint Exposures'!AD$4)+COUNTIF(Sheet5!$J$1:$AS$150,'Joint Exposures'!AD$4&amp;'Joint Exposures'!$C27))/$A$2</f>
        <v>#DIV/0!</v>
      </c>
      <c r="AE27" s="38" t="e">
        <f ca="1">(COUNTIF(Sheet5!$J$1:$AS$150,'Joint Exposures'!$C27&amp;'Joint Exposures'!AE$4)+COUNTIF(Sheet5!$J$1:$AS$150,'Joint Exposures'!AE$4&amp;'Joint Exposures'!$C27))/$A$2</f>
        <v>#DIV/0!</v>
      </c>
      <c r="AF27" s="38" t="e">
        <f ca="1">(COUNTIF(Sheet5!$J$1:$AS$150,'Joint Exposures'!$C27&amp;'Joint Exposures'!AF$4)+COUNTIF(Sheet5!$J$1:$AS$150,'Joint Exposures'!AF$4&amp;'Joint Exposures'!$C27))/$A$2</f>
        <v>#DIV/0!</v>
      </c>
      <c r="AG27" s="38" t="e">
        <f ca="1">(COUNTIF(Sheet5!$J$1:$AS$150,'Joint Exposures'!$C27&amp;'Joint Exposures'!AG$4)+COUNTIF(Sheet5!$J$1:$AS$150,'Joint Exposures'!AG$4&amp;'Joint Exposures'!$C27))/$A$2</f>
        <v>#DIV/0!</v>
      </c>
      <c r="AH27" s="38" t="e">
        <f ca="1">(COUNTIF(Sheet5!$J$1:$AS$150,'Joint Exposures'!$C27&amp;'Joint Exposures'!AH$4)+COUNTIF(Sheet5!$J$1:$AS$150,'Joint Exposures'!AH$4&amp;'Joint Exposures'!$C27))/$A$2</f>
        <v>#DIV/0!</v>
      </c>
      <c r="AI27" s="38" t="e">
        <f ca="1">(COUNTIF(Sheet5!$J$1:$AS$150,'Joint Exposures'!$C27&amp;'Joint Exposures'!AI$4)+COUNTIF(Sheet5!$J$1:$AS$150,'Joint Exposures'!AI$4&amp;'Joint Exposures'!$C27))/$A$2</f>
        <v>#DIV/0!</v>
      </c>
      <c r="AJ27" s="38" t="e">
        <f ca="1">(COUNTIF(Sheet5!$J$1:$AS$150,'Joint Exposures'!$C27&amp;'Joint Exposures'!AJ$4)+COUNTIF(Sheet5!$J$1:$AS$150,'Joint Exposures'!AJ$4&amp;'Joint Exposures'!$C27))/$A$2</f>
        <v>#DIV/0!</v>
      </c>
      <c r="AK27" s="38" t="e">
        <f ca="1">(COUNTIF(Sheet5!$J$1:$AS$150,'Joint Exposures'!$C27&amp;'Joint Exposures'!AK$4)+COUNTIF(Sheet5!$J$1:$AS$150,'Joint Exposures'!AK$4&amp;'Joint Exposures'!$C27))/$A$2</f>
        <v>#DIV/0!</v>
      </c>
      <c r="AL27" s="38" t="e">
        <f ca="1">(COUNTIF(Sheet5!$J$1:$AS$150,'Joint Exposures'!$C27&amp;'Joint Exposures'!AL$4)+COUNTIF(Sheet5!$J$1:$AS$150,'Joint Exposures'!AL$4&amp;'Joint Exposures'!$C27))/$A$2</f>
        <v>#DIV/0!</v>
      </c>
      <c r="AM27" s="38" t="e">
        <f ca="1">(COUNTIF(Sheet5!$J$1:$AS$150,'Joint Exposures'!$C27&amp;'Joint Exposures'!AM$4)+COUNTIF(Sheet5!$J$1:$AS$150,'Joint Exposures'!AM$4&amp;'Joint Exposures'!$C27))/$A$2</f>
        <v>#DIV/0!</v>
      </c>
      <c r="AN27" s="38" t="e">
        <f ca="1">(COUNTIF(Sheet5!$J$1:$AS$150,'Joint Exposures'!$C27&amp;'Joint Exposures'!AN$4)+COUNTIF(Sheet5!$J$1:$AS$150,'Joint Exposures'!AN$4&amp;'Joint Exposures'!$C27))/$A$2</f>
        <v>#DIV/0!</v>
      </c>
      <c r="AO27" s="38" t="e">
        <f ca="1">(COUNTIF(Sheet5!$J$1:$AS$150,'Joint Exposures'!$C27&amp;'Joint Exposures'!AO$4)+COUNTIF(Sheet5!$J$1:$AS$150,'Joint Exposures'!AO$4&amp;'Joint Exposures'!$C27))/$A$2</f>
        <v>#DIV/0!</v>
      </c>
      <c r="AP27" s="38" t="e">
        <f ca="1">(COUNTIF(Sheet5!$J$1:$AS$150,'Joint Exposures'!$C27&amp;'Joint Exposures'!AP$4)+COUNTIF(Sheet5!$J$1:$AS$150,'Joint Exposures'!AP$4&amp;'Joint Exposures'!$C27))/$A$2</f>
        <v>#DIV/0!</v>
      </c>
      <c r="AQ27" s="38" t="e">
        <f ca="1">(COUNTIF(Sheet5!$J$1:$AS$150,'Joint Exposures'!$C27&amp;'Joint Exposures'!AQ$4)+COUNTIF(Sheet5!$J$1:$AS$150,'Joint Exposures'!AQ$4&amp;'Joint Exposures'!$C27))/$A$2</f>
        <v>#DIV/0!</v>
      </c>
      <c r="AR27" s="38" t="e">
        <f ca="1">(COUNTIF(Sheet5!$J$1:$AS$150,'Joint Exposures'!$C27&amp;'Joint Exposures'!AR$4)+COUNTIF(Sheet5!$J$1:$AS$150,'Joint Exposures'!AR$4&amp;'Joint Exposures'!$C27))/$A$2</f>
        <v>#DIV/0!</v>
      </c>
      <c r="AS27" s="38" t="e">
        <f ca="1">(COUNTIF(Sheet5!$J$1:$AS$150,'Joint Exposures'!$C27&amp;'Joint Exposures'!AS$4)+COUNTIF(Sheet5!$J$1:$AS$150,'Joint Exposures'!AS$4&amp;'Joint Exposures'!$C27))/$A$2</f>
        <v>#DIV/0!</v>
      </c>
      <c r="AT27" s="38" t="e">
        <f ca="1">(COUNTIF(Sheet5!$J$1:$AS$150,'Joint Exposures'!$C27&amp;'Joint Exposures'!AT$4)+COUNTIF(Sheet5!$J$1:$AS$150,'Joint Exposures'!AT$4&amp;'Joint Exposures'!$C27))/$A$2</f>
        <v>#DIV/0!</v>
      </c>
      <c r="AU27" s="38" t="e">
        <f ca="1">(COUNTIF(Sheet5!$J$1:$AS$150,'Joint Exposures'!$C27&amp;'Joint Exposures'!AU$4)+COUNTIF(Sheet5!$J$1:$AS$150,'Joint Exposures'!AU$4&amp;'Joint Exposures'!$C27))/$A$2</f>
        <v>#DIV/0!</v>
      </c>
      <c r="AV27" s="38" t="e">
        <f ca="1">(COUNTIF(Sheet5!$J$1:$AS$150,'Joint Exposures'!$C27&amp;'Joint Exposures'!AV$4)+COUNTIF(Sheet5!$J$1:$AS$150,'Joint Exposures'!AV$4&amp;'Joint Exposures'!$C27))/$A$2</f>
        <v>#DIV/0!</v>
      </c>
      <c r="AW27" s="38" t="e">
        <f ca="1">(COUNTIF(Sheet5!$J$1:$AS$150,'Joint Exposures'!$C27&amp;'Joint Exposures'!AW$4)+COUNTIF(Sheet5!$J$1:$AS$150,'Joint Exposures'!AW$4&amp;'Joint Exposures'!$C27))/$A$2</f>
        <v>#DIV/0!</v>
      </c>
      <c r="AX27" s="38" t="e">
        <f ca="1">(COUNTIF(Sheet5!$J$1:$AS$150,'Joint Exposures'!$C27&amp;'Joint Exposures'!AX$4)+COUNTIF(Sheet5!$J$1:$AS$150,'Joint Exposures'!AX$4&amp;'Joint Exposures'!$C27))/$A$2</f>
        <v>#DIV/0!</v>
      </c>
      <c r="AY27" s="38" t="e">
        <f ca="1">(COUNTIF(Sheet5!$J$1:$AS$150,'Joint Exposures'!$C27&amp;'Joint Exposures'!AY$4)+COUNTIF(Sheet5!$J$1:$AS$150,'Joint Exposures'!AY$4&amp;'Joint Exposures'!$C27))/$A$2</f>
        <v>#DIV/0!</v>
      </c>
      <c r="AZ27" s="38" t="e">
        <f ca="1">(COUNTIF(Sheet5!$J$1:$AS$150,'Joint Exposures'!$C27&amp;'Joint Exposures'!AZ$4)+COUNTIF(Sheet5!$J$1:$AS$150,'Joint Exposures'!AZ$4&amp;'Joint Exposures'!$C27))/$A$2</f>
        <v>#DIV/0!</v>
      </c>
      <c r="BA27" s="38" t="e">
        <f ca="1">(COUNTIF(Sheet5!$J$1:$AS$150,'Joint Exposures'!$C27&amp;'Joint Exposures'!BA$4)+COUNTIF(Sheet5!$J$1:$AS$150,'Joint Exposures'!BA$4&amp;'Joint Exposures'!$C27))/$A$2</f>
        <v>#DIV/0!</v>
      </c>
      <c r="BB27" s="38" t="e">
        <f ca="1">(COUNTIF(Sheet5!$J$1:$AS$150,'Joint Exposures'!$C27&amp;'Joint Exposures'!BB$4)+COUNTIF(Sheet5!$J$1:$AS$150,'Joint Exposures'!BB$4&amp;'Joint Exposures'!$C27))/$A$2</f>
        <v>#DIV/0!</v>
      </c>
      <c r="BC27" s="38" t="e">
        <f ca="1">(COUNTIF(Sheet5!$J$1:$AS$150,'Joint Exposures'!$C27&amp;'Joint Exposures'!BC$4)+COUNTIF(Sheet5!$J$1:$AS$150,'Joint Exposures'!BC$4&amp;'Joint Exposures'!$C27))/$A$2</f>
        <v>#DIV/0!</v>
      </c>
      <c r="BD27" s="38" t="e">
        <f ca="1">(COUNTIF(Sheet5!$J$1:$AS$150,'Joint Exposures'!$C27&amp;'Joint Exposures'!BD$4)+COUNTIF(Sheet5!$J$1:$AS$150,'Joint Exposures'!BD$4&amp;'Joint Exposures'!$C27))/$A$2</f>
        <v>#DIV/0!</v>
      </c>
      <c r="BE27" s="38" t="e">
        <f ca="1">(COUNTIF(Sheet5!$J$1:$AS$150,'Joint Exposures'!$C27&amp;'Joint Exposures'!BE$4)+COUNTIF(Sheet5!$J$1:$AS$150,'Joint Exposures'!BE$4&amp;'Joint Exposures'!$C27))/$A$2</f>
        <v>#DIV/0!</v>
      </c>
    </row>
    <row customHeight="1" ht="24.95" r="28" spans="1:57" x14ac:dyDescent="0.25">
      <c r="A28" s="39" t="e">
        <f>COUNTIF(Sheet3!$A$2:$I$151,'Joint Exposures'!$C28)/$A$2</f>
        <v>#DIV/0!</v>
      </c>
      <c r="B28" s="39" t="e">
        <f ca="1" si="2" t="shared"/>
        <v>#DIV/0!</v>
      </c>
      <c r="C28" s="41" t="str">
        <f>Sheet2!H25</f>
        <v>Ricky Rubio</v>
      </c>
      <c r="D28" s="38" t="e">
        <f ca="1">(COUNTIF(Sheet5!$J$1:$AS$150,'Joint Exposures'!$C28&amp;'Joint Exposures'!D$4)+COUNTIF(Sheet5!$J$1:$AS$150,'Joint Exposures'!D$4&amp;'Joint Exposures'!$C28))/$A$2</f>
        <v>#DIV/0!</v>
      </c>
      <c r="E28" s="38" t="e">
        <f ca="1">(COUNTIF(Sheet5!$J$1:$AS$150,'Joint Exposures'!$C28&amp;'Joint Exposures'!E$4)+COUNTIF(Sheet5!$J$1:$AS$150,'Joint Exposures'!E$4&amp;'Joint Exposures'!$C28))/$A$2</f>
        <v>#DIV/0!</v>
      </c>
      <c r="F28" s="38" t="e">
        <f ca="1">(COUNTIF(Sheet5!$J$1:$AS$150,'Joint Exposures'!$C28&amp;'Joint Exposures'!F$4)+COUNTIF(Sheet5!$J$1:$AS$150,'Joint Exposures'!F$4&amp;'Joint Exposures'!$C28))/$A$2</f>
        <v>#DIV/0!</v>
      </c>
      <c r="G28" s="38" t="e">
        <f ca="1">(COUNTIF(Sheet5!$J$1:$AS$150,'Joint Exposures'!$C28&amp;'Joint Exposures'!G$4)+COUNTIF(Sheet5!$J$1:$AS$150,'Joint Exposures'!G$4&amp;'Joint Exposures'!$C28))/$A$2</f>
        <v>#DIV/0!</v>
      </c>
      <c r="H28" s="38" t="e">
        <f ca="1">(COUNTIF(Sheet5!$J$1:$AS$150,'Joint Exposures'!$C28&amp;'Joint Exposures'!H$4)+COUNTIF(Sheet5!$J$1:$AS$150,'Joint Exposures'!H$4&amp;'Joint Exposures'!$C28))/$A$2</f>
        <v>#DIV/0!</v>
      </c>
      <c r="I28" s="38" t="e">
        <f ca="1">(COUNTIF(Sheet5!$J$1:$AS$150,'Joint Exposures'!$C28&amp;'Joint Exposures'!I$4)+COUNTIF(Sheet5!$J$1:$AS$150,'Joint Exposures'!I$4&amp;'Joint Exposures'!$C28))/$A$2</f>
        <v>#DIV/0!</v>
      </c>
      <c r="J28" s="38" t="e">
        <f ca="1">(COUNTIF(Sheet5!$J$1:$AS$150,'Joint Exposures'!$C28&amp;'Joint Exposures'!J$4)+COUNTIF(Sheet5!$J$1:$AS$150,'Joint Exposures'!J$4&amp;'Joint Exposures'!$C28))/$A$2</f>
        <v>#DIV/0!</v>
      </c>
      <c r="K28" s="38" t="e">
        <f ca="1">(COUNTIF(Sheet5!$J$1:$AS$150,'Joint Exposures'!$C28&amp;'Joint Exposures'!K$4)+COUNTIF(Sheet5!$J$1:$AS$150,'Joint Exposures'!K$4&amp;'Joint Exposures'!$C28))/$A$2</f>
        <v>#DIV/0!</v>
      </c>
      <c r="L28" s="38" t="e">
        <f ca="1">(COUNTIF(Sheet5!$J$1:$AS$150,'Joint Exposures'!$C28&amp;'Joint Exposures'!L$4)+COUNTIF(Sheet5!$J$1:$AS$150,'Joint Exposures'!L$4&amp;'Joint Exposures'!$C28))/$A$2</f>
        <v>#DIV/0!</v>
      </c>
      <c r="M28" s="38" t="e">
        <f ca="1">(COUNTIF(Sheet5!$J$1:$AS$150,'Joint Exposures'!$C28&amp;'Joint Exposures'!M$4)+COUNTIF(Sheet5!$J$1:$AS$150,'Joint Exposures'!M$4&amp;'Joint Exposures'!$C28))/$A$2</f>
        <v>#DIV/0!</v>
      </c>
      <c r="N28" s="38" t="e">
        <f ca="1">(COUNTIF(Sheet5!$J$1:$AS$150,'Joint Exposures'!$C28&amp;'Joint Exposures'!N$4)+COUNTIF(Sheet5!$J$1:$AS$150,'Joint Exposures'!N$4&amp;'Joint Exposures'!$C28))/$A$2</f>
        <v>#DIV/0!</v>
      </c>
      <c r="O28" s="38" t="e">
        <f ca="1">(COUNTIF(Sheet5!$J$1:$AS$150,'Joint Exposures'!$C28&amp;'Joint Exposures'!O$4)+COUNTIF(Sheet5!$J$1:$AS$150,'Joint Exposures'!O$4&amp;'Joint Exposures'!$C28))/$A$2</f>
        <v>#DIV/0!</v>
      </c>
      <c r="P28" s="38" t="e">
        <f ca="1">(COUNTIF(Sheet5!$J$1:$AS$150,'Joint Exposures'!$C28&amp;'Joint Exposures'!P$4)+COUNTIF(Sheet5!$J$1:$AS$150,'Joint Exposures'!P$4&amp;'Joint Exposures'!$C28))/$A$2</f>
        <v>#DIV/0!</v>
      </c>
      <c r="Q28" s="38" t="e">
        <f ca="1">(COUNTIF(Sheet5!$J$1:$AS$150,'Joint Exposures'!$C28&amp;'Joint Exposures'!Q$4)+COUNTIF(Sheet5!$J$1:$AS$150,'Joint Exposures'!Q$4&amp;'Joint Exposures'!$C28))/$A$2</f>
        <v>#DIV/0!</v>
      </c>
      <c r="R28" s="38" t="e">
        <f ca="1">(COUNTIF(Sheet5!$J$1:$AS$150,'Joint Exposures'!$C28&amp;'Joint Exposures'!R$4)+COUNTIF(Sheet5!$J$1:$AS$150,'Joint Exposures'!R$4&amp;'Joint Exposures'!$C28))/$A$2</f>
        <v>#DIV/0!</v>
      </c>
      <c r="S28" s="38" t="e">
        <f ca="1">(COUNTIF(Sheet5!$J$1:$AS$150,'Joint Exposures'!$C28&amp;'Joint Exposures'!S$4)+COUNTIF(Sheet5!$J$1:$AS$150,'Joint Exposures'!S$4&amp;'Joint Exposures'!$C28))/$A$2</f>
        <v>#DIV/0!</v>
      </c>
      <c r="T28" s="38" t="e">
        <f ca="1">(COUNTIF(Sheet5!$J$1:$AS$150,'Joint Exposures'!$C28&amp;'Joint Exposures'!T$4)+COUNTIF(Sheet5!$J$1:$AS$150,'Joint Exposures'!T$4&amp;'Joint Exposures'!$C28))/$A$2</f>
        <v>#DIV/0!</v>
      </c>
      <c r="U28" s="38" t="e">
        <f ca="1">(COUNTIF(Sheet5!$J$1:$AS$150,'Joint Exposures'!$C28&amp;'Joint Exposures'!U$4)+COUNTIF(Sheet5!$J$1:$AS$150,'Joint Exposures'!U$4&amp;'Joint Exposures'!$C28))/$A$2</f>
        <v>#DIV/0!</v>
      </c>
      <c r="V28" s="38" t="e">
        <f ca="1">(COUNTIF(Sheet5!$J$1:$AS$150,'Joint Exposures'!$C28&amp;'Joint Exposures'!V$4)+COUNTIF(Sheet5!$J$1:$AS$150,'Joint Exposures'!V$4&amp;'Joint Exposures'!$C28))/$A$2</f>
        <v>#DIV/0!</v>
      </c>
      <c r="W28" s="38" t="e">
        <f ca="1">(COUNTIF(Sheet5!$J$1:$AS$150,'Joint Exposures'!$C28&amp;'Joint Exposures'!W$4)+COUNTIF(Sheet5!$J$1:$AS$150,'Joint Exposures'!W$4&amp;'Joint Exposures'!$C28))/$A$2</f>
        <v>#DIV/0!</v>
      </c>
      <c r="X28" s="38" t="e">
        <f ca="1">(COUNTIF(Sheet5!$J$1:$AS$150,'Joint Exposures'!$C28&amp;'Joint Exposures'!X$4)+COUNTIF(Sheet5!$J$1:$AS$150,'Joint Exposures'!X$4&amp;'Joint Exposures'!$C28))/$A$2</f>
        <v>#DIV/0!</v>
      </c>
      <c r="Y28" s="38" t="e">
        <f ca="1">(COUNTIF(Sheet5!$J$1:$AS$150,'Joint Exposures'!$C28&amp;'Joint Exposures'!Y$4)+COUNTIF(Sheet5!$J$1:$AS$150,'Joint Exposures'!Y$4&amp;'Joint Exposures'!$C28))/$A$2</f>
        <v>#DIV/0!</v>
      </c>
      <c r="Z28" s="38" t="e">
        <f ca="1">(COUNTIF(Sheet5!$J$1:$AS$150,'Joint Exposures'!$C28&amp;'Joint Exposures'!Z$4)+COUNTIF(Sheet5!$J$1:$AS$150,'Joint Exposures'!Z$4&amp;'Joint Exposures'!$C28))/$A$2</f>
        <v>#DIV/0!</v>
      </c>
      <c r="AA28" s="38" t="e">
        <f ca="1">(COUNTIF(Sheet5!$J$1:$AS$150,'Joint Exposures'!$C28&amp;'Joint Exposures'!AA$4)+COUNTIF(Sheet5!$J$1:$AS$150,'Joint Exposures'!AA$4&amp;'Joint Exposures'!$C28))/$A$2</f>
        <v>#DIV/0!</v>
      </c>
      <c r="AB28" s="38" t="e">
        <f ca="1">(COUNTIF(Sheet5!$J$1:$AS$150,'Joint Exposures'!$C28&amp;'Joint Exposures'!AB$4)+COUNTIF(Sheet5!$J$1:$AS$150,'Joint Exposures'!AB$4&amp;'Joint Exposures'!$C28))/$A$2</f>
        <v>#DIV/0!</v>
      </c>
      <c r="AC28" s="38" t="e">
        <f ca="1">(COUNTIF(Sheet5!$J$1:$AS$150,'Joint Exposures'!$C28&amp;'Joint Exposures'!AC$4)+COUNTIF(Sheet5!$J$1:$AS$150,'Joint Exposures'!AC$4&amp;'Joint Exposures'!$C28))/$A$2</f>
        <v>#DIV/0!</v>
      </c>
      <c r="AD28" s="38" t="e">
        <f ca="1">(COUNTIF(Sheet5!$J$1:$AS$150,'Joint Exposures'!$C28&amp;'Joint Exposures'!AD$4)+COUNTIF(Sheet5!$J$1:$AS$150,'Joint Exposures'!AD$4&amp;'Joint Exposures'!$C28))/$A$2</f>
        <v>#DIV/0!</v>
      </c>
      <c r="AE28" s="38" t="e">
        <f ca="1">(COUNTIF(Sheet5!$J$1:$AS$150,'Joint Exposures'!$C28&amp;'Joint Exposures'!AE$4)+COUNTIF(Sheet5!$J$1:$AS$150,'Joint Exposures'!AE$4&amp;'Joint Exposures'!$C28))/$A$2</f>
        <v>#DIV/0!</v>
      </c>
      <c r="AF28" s="38" t="e">
        <f ca="1">(COUNTIF(Sheet5!$J$1:$AS$150,'Joint Exposures'!$C28&amp;'Joint Exposures'!AF$4)+COUNTIF(Sheet5!$J$1:$AS$150,'Joint Exposures'!AF$4&amp;'Joint Exposures'!$C28))/$A$2</f>
        <v>#DIV/0!</v>
      </c>
      <c r="AG28" s="38" t="e">
        <f ca="1">(COUNTIF(Sheet5!$J$1:$AS$150,'Joint Exposures'!$C28&amp;'Joint Exposures'!AG$4)+COUNTIF(Sheet5!$J$1:$AS$150,'Joint Exposures'!AG$4&amp;'Joint Exposures'!$C28))/$A$2</f>
        <v>#DIV/0!</v>
      </c>
      <c r="AH28" s="38" t="e">
        <f ca="1">(COUNTIF(Sheet5!$J$1:$AS$150,'Joint Exposures'!$C28&amp;'Joint Exposures'!AH$4)+COUNTIF(Sheet5!$J$1:$AS$150,'Joint Exposures'!AH$4&amp;'Joint Exposures'!$C28))/$A$2</f>
        <v>#DIV/0!</v>
      </c>
      <c r="AI28" s="38" t="e">
        <f ca="1">(COUNTIF(Sheet5!$J$1:$AS$150,'Joint Exposures'!$C28&amp;'Joint Exposures'!AI$4)+COUNTIF(Sheet5!$J$1:$AS$150,'Joint Exposures'!AI$4&amp;'Joint Exposures'!$C28))/$A$2</f>
        <v>#DIV/0!</v>
      </c>
      <c r="AJ28" s="38" t="e">
        <f ca="1">(COUNTIF(Sheet5!$J$1:$AS$150,'Joint Exposures'!$C28&amp;'Joint Exposures'!AJ$4)+COUNTIF(Sheet5!$J$1:$AS$150,'Joint Exposures'!AJ$4&amp;'Joint Exposures'!$C28))/$A$2</f>
        <v>#DIV/0!</v>
      </c>
      <c r="AK28" s="38" t="e">
        <f ca="1">(COUNTIF(Sheet5!$J$1:$AS$150,'Joint Exposures'!$C28&amp;'Joint Exposures'!AK$4)+COUNTIF(Sheet5!$J$1:$AS$150,'Joint Exposures'!AK$4&amp;'Joint Exposures'!$C28))/$A$2</f>
        <v>#DIV/0!</v>
      </c>
      <c r="AL28" s="38" t="e">
        <f ca="1">(COUNTIF(Sheet5!$J$1:$AS$150,'Joint Exposures'!$C28&amp;'Joint Exposures'!AL$4)+COUNTIF(Sheet5!$J$1:$AS$150,'Joint Exposures'!AL$4&amp;'Joint Exposures'!$C28))/$A$2</f>
        <v>#DIV/0!</v>
      </c>
      <c r="AM28" s="38" t="e">
        <f ca="1">(COUNTIF(Sheet5!$J$1:$AS$150,'Joint Exposures'!$C28&amp;'Joint Exposures'!AM$4)+COUNTIF(Sheet5!$J$1:$AS$150,'Joint Exposures'!AM$4&amp;'Joint Exposures'!$C28))/$A$2</f>
        <v>#DIV/0!</v>
      </c>
      <c r="AN28" s="38" t="e">
        <f ca="1">(COUNTIF(Sheet5!$J$1:$AS$150,'Joint Exposures'!$C28&amp;'Joint Exposures'!AN$4)+COUNTIF(Sheet5!$J$1:$AS$150,'Joint Exposures'!AN$4&amp;'Joint Exposures'!$C28))/$A$2</f>
        <v>#DIV/0!</v>
      </c>
      <c r="AO28" s="38" t="e">
        <f ca="1">(COUNTIF(Sheet5!$J$1:$AS$150,'Joint Exposures'!$C28&amp;'Joint Exposures'!AO$4)+COUNTIF(Sheet5!$J$1:$AS$150,'Joint Exposures'!AO$4&amp;'Joint Exposures'!$C28))/$A$2</f>
        <v>#DIV/0!</v>
      </c>
      <c r="AP28" s="38" t="e">
        <f ca="1">(COUNTIF(Sheet5!$J$1:$AS$150,'Joint Exposures'!$C28&amp;'Joint Exposures'!AP$4)+COUNTIF(Sheet5!$J$1:$AS$150,'Joint Exposures'!AP$4&amp;'Joint Exposures'!$C28))/$A$2</f>
        <v>#DIV/0!</v>
      </c>
      <c r="AQ28" s="38" t="e">
        <f ca="1">(COUNTIF(Sheet5!$J$1:$AS$150,'Joint Exposures'!$C28&amp;'Joint Exposures'!AQ$4)+COUNTIF(Sheet5!$J$1:$AS$150,'Joint Exposures'!AQ$4&amp;'Joint Exposures'!$C28))/$A$2</f>
        <v>#DIV/0!</v>
      </c>
      <c r="AR28" s="38" t="e">
        <f ca="1">(COUNTIF(Sheet5!$J$1:$AS$150,'Joint Exposures'!$C28&amp;'Joint Exposures'!AR$4)+COUNTIF(Sheet5!$J$1:$AS$150,'Joint Exposures'!AR$4&amp;'Joint Exposures'!$C28))/$A$2</f>
        <v>#DIV/0!</v>
      </c>
      <c r="AS28" s="38" t="e">
        <f ca="1">(COUNTIF(Sheet5!$J$1:$AS$150,'Joint Exposures'!$C28&amp;'Joint Exposures'!AS$4)+COUNTIF(Sheet5!$J$1:$AS$150,'Joint Exposures'!AS$4&amp;'Joint Exposures'!$C28))/$A$2</f>
        <v>#DIV/0!</v>
      </c>
      <c r="AT28" s="38" t="e">
        <f ca="1">(COUNTIF(Sheet5!$J$1:$AS$150,'Joint Exposures'!$C28&amp;'Joint Exposures'!AT$4)+COUNTIF(Sheet5!$J$1:$AS$150,'Joint Exposures'!AT$4&amp;'Joint Exposures'!$C28))/$A$2</f>
        <v>#DIV/0!</v>
      </c>
      <c r="AU28" s="38" t="e">
        <f ca="1">(COUNTIF(Sheet5!$J$1:$AS$150,'Joint Exposures'!$C28&amp;'Joint Exposures'!AU$4)+COUNTIF(Sheet5!$J$1:$AS$150,'Joint Exposures'!AU$4&amp;'Joint Exposures'!$C28))/$A$2</f>
        <v>#DIV/0!</v>
      </c>
      <c r="AV28" s="38" t="e">
        <f ca="1">(COUNTIF(Sheet5!$J$1:$AS$150,'Joint Exposures'!$C28&amp;'Joint Exposures'!AV$4)+COUNTIF(Sheet5!$J$1:$AS$150,'Joint Exposures'!AV$4&amp;'Joint Exposures'!$C28))/$A$2</f>
        <v>#DIV/0!</v>
      </c>
      <c r="AW28" s="38" t="e">
        <f ca="1">(COUNTIF(Sheet5!$J$1:$AS$150,'Joint Exposures'!$C28&amp;'Joint Exposures'!AW$4)+COUNTIF(Sheet5!$J$1:$AS$150,'Joint Exposures'!AW$4&amp;'Joint Exposures'!$C28))/$A$2</f>
        <v>#DIV/0!</v>
      </c>
      <c r="AX28" s="38" t="e">
        <f ca="1">(COUNTIF(Sheet5!$J$1:$AS$150,'Joint Exposures'!$C28&amp;'Joint Exposures'!AX$4)+COUNTIF(Sheet5!$J$1:$AS$150,'Joint Exposures'!AX$4&amp;'Joint Exposures'!$C28))/$A$2</f>
        <v>#DIV/0!</v>
      </c>
      <c r="AY28" s="38" t="e">
        <f ca="1">(COUNTIF(Sheet5!$J$1:$AS$150,'Joint Exposures'!$C28&amp;'Joint Exposures'!AY$4)+COUNTIF(Sheet5!$J$1:$AS$150,'Joint Exposures'!AY$4&amp;'Joint Exposures'!$C28))/$A$2</f>
        <v>#DIV/0!</v>
      </c>
      <c r="AZ28" s="38" t="e">
        <f ca="1">(COUNTIF(Sheet5!$J$1:$AS$150,'Joint Exposures'!$C28&amp;'Joint Exposures'!AZ$4)+COUNTIF(Sheet5!$J$1:$AS$150,'Joint Exposures'!AZ$4&amp;'Joint Exposures'!$C28))/$A$2</f>
        <v>#DIV/0!</v>
      </c>
      <c r="BA28" s="38" t="e">
        <f ca="1">(COUNTIF(Sheet5!$J$1:$AS$150,'Joint Exposures'!$C28&amp;'Joint Exposures'!BA$4)+COUNTIF(Sheet5!$J$1:$AS$150,'Joint Exposures'!BA$4&amp;'Joint Exposures'!$C28))/$A$2</f>
        <v>#DIV/0!</v>
      </c>
      <c r="BB28" s="38" t="e">
        <f ca="1">(COUNTIF(Sheet5!$J$1:$AS$150,'Joint Exposures'!$C28&amp;'Joint Exposures'!BB$4)+COUNTIF(Sheet5!$J$1:$AS$150,'Joint Exposures'!BB$4&amp;'Joint Exposures'!$C28))/$A$2</f>
        <v>#DIV/0!</v>
      </c>
      <c r="BC28" s="38" t="e">
        <f ca="1">(COUNTIF(Sheet5!$J$1:$AS$150,'Joint Exposures'!$C28&amp;'Joint Exposures'!BC$4)+COUNTIF(Sheet5!$J$1:$AS$150,'Joint Exposures'!BC$4&amp;'Joint Exposures'!$C28))/$A$2</f>
        <v>#DIV/0!</v>
      </c>
      <c r="BD28" s="38" t="e">
        <f ca="1">(COUNTIF(Sheet5!$J$1:$AS$150,'Joint Exposures'!$C28&amp;'Joint Exposures'!BD$4)+COUNTIF(Sheet5!$J$1:$AS$150,'Joint Exposures'!BD$4&amp;'Joint Exposures'!$C28))/$A$2</f>
        <v>#DIV/0!</v>
      </c>
      <c r="BE28" s="38" t="e">
        <f ca="1">(COUNTIF(Sheet5!$J$1:$AS$150,'Joint Exposures'!$C28&amp;'Joint Exposures'!BE$4)+COUNTIF(Sheet5!$J$1:$AS$150,'Joint Exposures'!BE$4&amp;'Joint Exposures'!$C28))/$A$2</f>
        <v>#DIV/0!</v>
      </c>
    </row>
    <row customHeight="1" ht="24.95" r="29" spans="1:57" x14ac:dyDescent="0.25">
      <c r="A29" s="39" t="e">
        <f>COUNTIF(Sheet3!$A$2:$I$151,'Joint Exposures'!$C29)/$A$2</f>
        <v>#DIV/0!</v>
      </c>
      <c r="B29" s="39" t="e">
        <f ca="1" si="2" t="shared"/>
        <v>#DIV/0!</v>
      </c>
      <c r="C29" s="41" t="str">
        <f>Sheet2!H26</f>
        <v>Dewayne Dedmon</v>
      </c>
      <c r="D29" s="38" t="e">
        <f ca="1">(COUNTIF(Sheet5!$J$1:$AS$150,'Joint Exposures'!$C29&amp;'Joint Exposures'!D$4)+COUNTIF(Sheet5!$J$1:$AS$150,'Joint Exposures'!D$4&amp;'Joint Exposures'!$C29))/$A$2</f>
        <v>#DIV/0!</v>
      </c>
      <c r="E29" s="38" t="e">
        <f ca="1">(COUNTIF(Sheet5!$J$1:$AS$150,'Joint Exposures'!$C29&amp;'Joint Exposures'!E$4)+COUNTIF(Sheet5!$J$1:$AS$150,'Joint Exposures'!E$4&amp;'Joint Exposures'!$C29))/$A$2</f>
        <v>#DIV/0!</v>
      </c>
      <c r="F29" s="38" t="e">
        <f ca="1">(COUNTIF(Sheet5!$J$1:$AS$150,'Joint Exposures'!$C29&amp;'Joint Exposures'!F$4)+COUNTIF(Sheet5!$J$1:$AS$150,'Joint Exposures'!F$4&amp;'Joint Exposures'!$C29))/$A$2</f>
        <v>#DIV/0!</v>
      </c>
      <c r="G29" s="38" t="e">
        <f ca="1">(COUNTIF(Sheet5!$J$1:$AS$150,'Joint Exposures'!$C29&amp;'Joint Exposures'!G$4)+COUNTIF(Sheet5!$J$1:$AS$150,'Joint Exposures'!G$4&amp;'Joint Exposures'!$C29))/$A$2</f>
        <v>#DIV/0!</v>
      </c>
      <c r="H29" s="38" t="e">
        <f ca="1">(COUNTIF(Sheet5!$J$1:$AS$150,'Joint Exposures'!$C29&amp;'Joint Exposures'!H$4)+COUNTIF(Sheet5!$J$1:$AS$150,'Joint Exposures'!H$4&amp;'Joint Exposures'!$C29))/$A$2</f>
        <v>#DIV/0!</v>
      </c>
      <c r="I29" s="38" t="e">
        <f ca="1">(COUNTIF(Sheet5!$J$1:$AS$150,'Joint Exposures'!$C29&amp;'Joint Exposures'!I$4)+COUNTIF(Sheet5!$J$1:$AS$150,'Joint Exposures'!I$4&amp;'Joint Exposures'!$C29))/$A$2</f>
        <v>#DIV/0!</v>
      </c>
      <c r="J29" s="38" t="e">
        <f ca="1">(COUNTIF(Sheet5!$J$1:$AS$150,'Joint Exposures'!$C29&amp;'Joint Exposures'!J$4)+COUNTIF(Sheet5!$J$1:$AS$150,'Joint Exposures'!J$4&amp;'Joint Exposures'!$C29))/$A$2</f>
        <v>#DIV/0!</v>
      </c>
      <c r="K29" s="38" t="e">
        <f ca="1">(COUNTIF(Sheet5!$J$1:$AS$150,'Joint Exposures'!$C29&amp;'Joint Exposures'!K$4)+COUNTIF(Sheet5!$J$1:$AS$150,'Joint Exposures'!K$4&amp;'Joint Exposures'!$C29))/$A$2</f>
        <v>#DIV/0!</v>
      </c>
      <c r="L29" s="38" t="e">
        <f ca="1">(COUNTIF(Sheet5!$J$1:$AS$150,'Joint Exposures'!$C29&amp;'Joint Exposures'!L$4)+COUNTIF(Sheet5!$J$1:$AS$150,'Joint Exposures'!L$4&amp;'Joint Exposures'!$C29))/$A$2</f>
        <v>#DIV/0!</v>
      </c>
      <c r="M29" s="38" t="e">
        <f ca="1">(COUNTIF(Sheet5!$J$1:$AS$150,'Joint Exposures'!$C29&amp;'Joint Exposures'!M$4)+COUNTIF(Sheet5!$J$1:$AS$150,'Joint Exposures'!M$4&amp;'Joint Exposures'!$C29))/$A$2</f>
        <v>#DIV/0!</v>
      </c>
      <c r="N29" s="38" t="e">
        <f ca="1">(COUNTIF(Sheet5!$J$1:$AS$150,'Joint Exposures'!$C29&amp;'Joint Exposures'!N$4)+COUNTIF(Sheet5!$J$1:$AS$150,'Joint Exposures'!N$4&amp;'Joint Exposures'!$C29))/$A$2</f>
        <v>#DIV/0!</v>
      </c>
      <c r="O29" s="38" t="e">
        <f ca="1">(COUNTIF(Sheet5!$J$1:$AS$150,'Joint Exposures'!$C29&amp;'Joint Exposures'!O$4)+COUNTIF(Sheet5!$J$1:$AS$150,'Joint Exposures'!O$4&amp;'Joint Exposures'!$C29))/$A$2</f>
        <v>#DIV/0!</v>
      </c>
      <c r="P29" s="38" t="e">
        <f ca="1">(COUNTIF(Sheet5!$J$1:$AS$150,'Joint Exposures'!$C29&amp;'Joint Exposures'!P$4)+COUNTIF(Sheet5!$J$1:$AS$150,'Joint Exposures'!P$4&amp;'Joint Exposures'!$C29))/$A$2</f>
        <v>#DIV/0!</v>
      </c>
      <c r="Q29" s="38" t="e">
        <f ca="1">(COUNTIF(Sheet5!$J$1:$AS$150,'Joint Exposures'!$C29&amp;'Joint Exposures'!Q$4)+COUNTIF(Sheet5!$J$1:$AS$150,'Joint Exposures'!Q$4&amp;'Joint Exposures'!$C29))/$A$2</f>
        <v>#DIV/0!</v>
      </c>
      <c r="R29" s="38" t="e">
        <f ca="1">(COUNTIF(Sheet5!$J$1:$AS$150,'Joint Exposures'!$C29&amp;'Joint Exposures'!R$4)+COUNTIF(Sheet5!$J$1:$AS$150,'Joint Exposures'!R$4&amp;'Joint Exposures'!$C29))/$A$2</f>
        <v>#DIV/0!</v>
      </c>
      <c r="S29" s="38" t="e">
        <f ca="1">(COUNTIF(Sheet5!$J$1:$AS$150,'Joint Exposures'!$C29&amp;'Joint Exposures'!S$4)+COUNTIF(Sheet5!$J$1:$AS$150,'Joint Exposures'!S$4&amp;'Joint Exposures'!$C29))/$A$2</f>
        <v>#DIV/0!</v>
      </c>
      <c r="T29" s="38" t="e">
        <f ca="1">(COUNTIF(Sheet5!$J$1:$AS$150,'Joint Exposures'!$C29&amp;'Joint Exposures'!T$4)+COUNTIF(Sheet5!$J$1:$AS$150,'Joint Exposures'!T$4&amp;'Joint Exposures'!$C29))/$A$2</f>
        <v>#DIV/0!</v>
      </c>
      <c r="U29" s="38" t="e">
        <f ca="1">(COUNTIF(Sheet5!$J$1:$AS$150,'Joint Exposures'!$C29&amp;'Joint Exposures'!U$4)+COUNTIF(Sheet5!$J$1:$AS$150,'Joint Exposures'!U$4&amp;'Joint Exposures'!$C29))/$A$2</f>
        <v>#DIV/0!</v>
      </c>
      <c r="V29" s="38" t="e">
        <f ca="1">(COUNTIF(Sheet5!$J$1:$AS$150,'Joint Exposures'!$C29&amp;'Joint Exposures'!V$4)+COUNTIF(Sheet5!$J$1:$AS$150,'Joint Exposures'!V$4&amp;'Joint Exposures'!$C29))/$A$2</f>
        <v>#DIV/0!</v>
      </c>
      <c r="W29" s="38" t="e">
        <f ca="1">(COUNTIF(Sheet5!$J$1:$AS$150,'Joint Exposures'!$C29&amp;'Joint Exposures'!W$4)+COUNTIF(Sheet5!$J$1:$AS$150,'Joint Exposures'!W$4&amp;'Joint Exposures'!$C29))/$A$2</f>
        <v>#DIV/0!</v>
      </c>
      <c r="X29" s="38" t="e">
        <f ca="1">(COUNTIF(Sheet5!$J$1:$AS$150,'Joint Exposures'!$C29&amp;'Joint Exposures'!X$4)+COUNTIF(Sheet5!$J$1:$AS$150,'Joint Exposures'!X$4&amp;'Joint Exposures'!$C29))/$A$2</f>
        <v>#DIV/0!</v>
      </c>
      <c r="Y29" s="38" t="e">
        <f ca="1">(COUNTIF(Sheet5!$J$1:$AS$150,'Joint Exposures'!$C29&amp;'Joint Exposures'!Y$4)+COUNTIF(Sheet5!$J$1:$AS$150,'Joint Exposures'!Y$4&amp;'Joint Exposures'!$C29))/$A$2</f>
        <v>#DIV/0!</v>
      </c>
      <c r="Z29" s="38" t="e">
        <f ca="1">(COUNTIF(Sheet5!$J$1:$AS$150,'Joint Exposures'!$C29&amp;'Joint Exposures'!Z$4)+COUNTIF(Sheet5!$J$1:$AS$150,'Joint Exposures'!Z$4&amp;'Joint Exposures'!$C29))/$A$2</f>
        <v>#DIV/0!</v>
      </c>
      <c r="AA29" s="38" t="e">
        <f ca="1">(COUNTIF(Sheet5!$J$1:$AS$150,'Joint Exposures'!$C29&amp;'Joint Exposures'!AA$4)+COUNTIF(Sheet5!$J$1:$AS$150,'Joint Exposures'!AA$4&amp;'Joint Exposures'!$C29))/$A$2</f>
        <v>#DIV/0!</v>
      </c>
      <c r="AB29" s="38" t="e">
        <f ca="1">(COUNTIF(Sheet5!$J$1:$AS$150,'Joint Exposures'!$C29&amp;'Joint Exposures'!AB$4)+COUNTIF(Sheet5!$J$1:$AS$150,'Joint Exposures'!AB$4&amp;'Joint Exposures'!$C29))/$A$2</f>
        <v>#DIV/0!</v>
      </c>
      <c r="AC29" s="38" t="e">
        <f ca="1">(COUNTIF(Sheet5!$J$1:$AS$150,'Joint Exposures'!$C29&amp;'Joint Exposures'!AC$4)+COUNTIF(Sheet5!$J$1:$AS$150,'Joint Exposures'!AC$4&amp;'Joint Exposures'!$C29))/$A$2</f>
        <v>#DIV/0!</v>
      </c>
      <c r="AD29" s="38" t="e">
        <f ca="1">(COUNTIF(Sheet5!$J$1:$AS$150,'Joint Exposures'!$C29&amp;'Joint Exposures'!AD$4)+COUNTIF(Sheet5!$J$1:$AS$150,'Joint Exposures'!AD$4&amp;'Joint Exposures'!$C29))/$A$2</f>
        <v>#DIV/0!</v>
      </c>
      <c r="AE29" s="38" t="e">
        <f ca="1">(COUNTIF(Sheet5!$J$1:$AS$150,'Joint Exposures'!$C29&amp;'Joint Exposures'!AE$4)+COUNTIF(Sheet5!$J$1:$AS$150,'Joint Exposures'!AE$4&amp;'Joint Exposures'!$C29))/$A$2</f>
        <v>#DIV/0!</v>
      </c>
      <c r="AF29" s="38" t="e">
        <f ca="1">(COUNTIF(Sheet5!$J$1:$AS$150,'Joint Exposures'!$C29&amp;'Joint Exposures'!AF$4)+COUNTIF(Sheet5!$J$1:$AS$150,'Joint Exposures'!AF$4&amp;'Joint Exposures'!$C29))/$A$2</f>
        <v>#DIV/0!</v>
      </c>
      <c r="AG29" s="38" t="e">
        <f ca="1">(COUNTIF(Sheet5!$J$1:$AS$150,'Joint Exposures'!$C29&amp;'Joint Exposures'!AG$4)+COUNTIF(Sheet5!$J$1:$AS$150,'Joint Exposures'!AG$4&amp;'Joint Exposures'!$C29))/$A$2</f>
        <v>#DIV/0!</v>
      </c>
      <c r="AH29" s="38" t="e">
        <f ca="1">(COUNTIF(Sheet5!$J$1:$AS$150,'Joint Exposures'!$C29&amp;'Joint Exposures'!AH$4)+COUNTIF(Sheet5!$J$1:$AS$150,'Joint Exposures'!AH$4&amp;'Joint Exposures'!$C29))/$A$2</f>
        <v>#DIV/0!</v>
      </c>
      <c r="AI29" s="38" t="e">
        <f ca="1">(COUNTIF(Sheet5!$J$1:$AS$150,'Joint Exposures'!$C29&amp;'Joint Exposures'!AI$4)+COUNTIF(Sheet5!$J$1:$AS$150,'Joint Exposures'!AI$4&amp;'Joint Exposures'!$C29))/$A$2</f>
        <v>#DIV/0!</v>
      </c>
      <c r="AJ29" s="38" t="e">
        <f ca="1">(COUNTIF(Sheet5!$J$1:$AS$150,'Joint Exposures'!$C29&amp;'Joint Exposures'!AJ$4)+COUNTIF(Sheet5!$J$1:$AS$150,'Joint Exposures'!AJ$4&amp;'Joint Exposures'!$C29))/$A$2</f>
        <v>#DIV/0!</v>
      </c>
      <c r="AK29" s="38" t="e">
        <f ca="1">(COUNTIF(Sheet5!$J$1:$AS$150,'Joint Exposures'!$C29&amp;'Joint Exposures'!AK$4)+COUNTIF(Sheet5!$J$1:$AS$150,'Joint Exposures'!AK$4&amp;'Joint Exposures'!$C29))/$A$2</f>
        <v>#DIV/0!</v>
      </c>
      <c r="AL29" s="38" t="e">
        <f ca="1">(COUNTIF(Sheet5!$J$1:$AS$150,'Joint Exposures'!$C29&amp;'Joint Exposures'!AL$4)+COUNTIF(Sheet5!$J$1:$AS$150,'Joint Exposures'!AL$4&amp;'Joint Exposures'!$C29))/$A$2</f>
        <v>#DIV/0!</v>
      </c>
      <c r="AM29" s="38" t="e">
        <f ca="1">(COUNTIF(Sheet5!$J$1:$AS$150,'Joint Exposures'!$C29&amp;'Joint Exposures'!AM$4)+COUNTIF(Sheet5!$J$1:$AS$150,'Joint Exposures'!AM$4&amp;'Joint Exposures'!$C29))/$A$2</f>
        <v>#DIV/0!</v>
      </c>
      <c r="AN29" s="38" t="e">
        <f ca="1">(COUNTIF(Sheet5!$J$1:$AS$150,'Joint Exposures'!$C29&amp;'Joint Exposures'!AN$4)+COUNTIF(Sheet5!$J$1:$AS$150,'Joint Exposures'!AN$4&amp;'Joint Exposures'!$C29))/$A$2</f>
        <v>#DIV/0!</v>
      </c>
      <c r="AO29" s="38" t="e">
        <f ca="1">(COUNTIF(Sheet5!$J$1:$AS$150,'Joint Exposures'!$C29&amp;'Joint Exposures'!AO$4)+COUNTIF(Sheet5!$J$1:$AS$150,'Joint Exposures'!AO$4&amp;'Joint Exposures'!$C29))/$A$2</f>
        <v>#DIV/0!</v>
      </c>
      <c r="AP29" s="38" t="e">
        <f ca="1">(COUNTIF(Sheet5!$J$1:$AS$150,'Joint Exposures'!$C29&amp;'Joint Exposures'!AP$4)+COUNTIF(Sheet5!$J$1:$AS$150,'Joint Exposures'!AP$4&amp;'Joint Exposures'!$C29))/$A$2</f>
        <v>#DIV/0!</v>
      </c>
      <c r="AQ29" s="38" t="e">
        <f ca="1">(COUNTIF(Sheet5!$J$1:$AS$150,'Joint Exposures'!$C29&amp;'Joint Exposures'!AQ$4)+COUNTIF(Sheet5!$J$1:$AS$150,'Joint Exposures'!AQ$4&amp;'Joint Exposures'!$C29))/$A$2</f>
        <v>#DIV/0!</v>
      </c>
      <c r="AR29" s="38" t="e">
        <f ca="1">(COUNTIF(Sheet5!$J$1:$AS$150,'Joint Exposures'!$C29&amp;'Joint Exposures'!AR$4)+COUNTIF(Sheet5!$J$1:$AS$150,'Joint Exposures'!AR$4&amp;'Joint Exposures'!$C29))/$A$2</f>
        <v>#DIV/0!</v>
      </c>
      <c r="AS29" s="38" t="e">
        <f ca="1">(COUNTIF(Sheet5!$J$1:$AS$150,'Joint Exposures'!$C29&amp;'Joint Exposures'!AS$4)+COUNTIF(Sheet5!$J$1:$AS$150,'Joint Exposures'!AS$4&amp;'Joint Exposures'!$C29))/$A$2</f>
        <v>#DIV/0!</v>
      </c>
      <c r="AT29" s="38" t="e">
        <f ca="1">(COUNTIF(Sheet5!$J$1:$AS$150,'Joint Exposures'!$C29&amp;'Joint Exposures'!AT$4)+COUNTIF(Sheet5!$J$1:$AS$150,'Joint Exposures'!AT$4&amp;'Joint Exposures'!$C29))/$A$2</f>
        <v>#DIV/0!</v>
      </c>
      <c r="AU29" s="38" t="e">
        <f ca="1">(COUNTIF(Sheet5!$J$1:$AS$150,'Joint Exposures'!$C29&amp;'Joint Exposures'!AU$4)+COUNTIF(Sheet5!$J$1:$AS$150,'Joint Exposures'!AU$4&amp;'Joint Exposures'!$C29))/$A$2</f>
        <v>#DIV/0!</v>
      </c>
      <c r="AV29" s="38" t="e">
        <f ca="1">(COUNTIF(Sheet5!$J$1:$AS$150,'Joint Exposures'!$C29&amp;'Joint Exposures'!AV$4)+COUNTIF(Sheet5!$J$1:$AS$150,'Joint Exposures'!AV$4&amp;'Joint Exposures'!$C29))/$A$2</f>
        <v>#DIV/0!</v>
      </c>
      <c r="AW29" s="38" t="e">
        <f ca="1">(COUNTIF(Sheet5!$J$1:$AS$150,'Joint Exposures'!$C29&amp;'Joint Exposures'!AW$4)+COUNTIF(Sheet5!$J$1:$AS$150,'Joint Exposures'!AW$4&amp;'Joint Exposures'!$C29))/$A$2</f>
        <v>#DIV/0!</v>
      </c>
      <c r="AX29" s="38" t="e">
        <f ca="1">(COUNTIF(Sheet5!$J$1:$AS$150,'Joint Exposures'!$C29&amp;'Joint Exposures'!AX$4)+COUNTIF(Sheet5!$J$1:$AS$150,'Joint Exposures'!AX$4&amp;'Joint Exposures'!$C29))/$A$2</f>
        <v>#DIV/0!</v>
      </c>
      <c r="AY29" s="38" t="e">
        <f ca="1">(COUNTIF(Sheet5!$J$1:$AS$150,'Joint Exposures'!$C29&amp;'Joint Exposures'!AY$4)+COUNTIF(Sheet5!$J$1:$AS$150,'Joint Exposures'!AY$4&amp;'Joint Exposures'!$C29))/$A$2</f>
        <v>#DIV/0!</v>
      </c>
      <c r="AZ29" s="38" t="e">
        <f ca="1">(COUNTIF(Sheet5!$J$1:$AS$150,'Joint Exposures'!$C29&amp;'Joint Exposures'!AZ$4)+COUNTIF(Sheet5!$J$1:$AS$150,'Joint Exposures'!AZ$4&amp;'Joint Exposures'!$C29))/$A$2</f>
        <v>#DIV/0!</v>
      </c>
      <c r="BA29" s="38" t="e">
        <f ca="1">(COUNTIF(Sheet5!$J$1:$AS$150,'Joint Exposures'!$C29&amp;'Joint Exposures'!BA$4)+COUNTIF(Sheet5!$J$1:$AS$150,'Joint Exposures'!BA$4&amp;'Joint Exposures'!$C29))/$A$2</f>
        <v>#DIV/0!</v>
      </c>
      <c r="BB29" s="38" t="e">
        <f ca="1">(COUNTIF(Sheet5!$J$1:$AS$150,'Joint Exposures'!$C29&amp;'Joint Exposures'!BB$4)+COUNTIF(Sheet5!$J$1:$AS$150,'Joint Exposures'!BB$4&amp;'Joint Exposures'!$C29))/$A$2</f>
        <v>#DIV/0!</v>
      </c>
      <c r="BC29" s="38" t="e">
        <f ca="1">(COUNTIF(Sheet5!$J$1:$AS$150,'Joint Exposures'!$C29&amp;'Joint Exposures'!BC$4)+COUNTIF(Sheet5!$J$1:$AS$150,'Joint Exposures'!BC$4&amp;'Joint Exposures'!$C29))/$A$2</f>
        <v>#DIV/0!</v>
      </c>
      <c r="BD29" s="38" t="e">
        <f ca="1">(COUNTIF(Sheet5!$J$1:$AS$150,'Joint Exposures'!$C29&amp;'Joint Exposures'!BD$4)+COUNTIF(Sheet5!$J$1:$AS$150,'Joint Exposures'!BD$4&amp;'Joint Exposures'!$C29))/$A$2</f>
        <v>#DIV/0!</v>
      </c>
      <c r="BE29" s="38" t="e">
        <f ca="1">(COUNTIF(Sheet5!$J$1:$AS$150,'Joint Exposures'!$C29&amp;'Joint Exposures'!BE$4)+COUNTIF(Sheet5!$J$1:$AS$150,'Joint Exposures'!BE$4&amp;'Joint Exposures'!$C29))/$A$2</f>
        <v>#DIV/0!</v>
      </c>
    </row>
    <row customHeight="1" ht="24.95" r="30" spans="1:57" x14ac:dyDescent="0.25">
      <c r="A30" s="39" t="e">
        <f>COUNTIF(Sheet3!$A$2:$I$151,'Joint Exposures'!$C30)/$A$2</f>
        <v>#DIV/0!</v>
      </c>
      <c r="B30" s="39" t="e">
        <f ca="1" si="2" t="shared"/>
        <v>#DIV/0!</v>
      </c>
      <c r="C30" s="41" t="str">
        <f>Sheet2!H27</f>
        <v>Paul Millsap</v>
      </c>
      <c r="D30" s="38" t="e">
        <f ca="1">(COUNTIF(Sheet5!$J$1:$AS$150,'Joint Exposures'!$C30&amp;'Joint Exposures'!D$4)+COUNTIF(Sheet5!$J$1:$AS$150,'Joint Exposures'!D$4&amp;'Joint Exposures'!$C30))/$A$2</f>
        <v>#DIV/0!</v>
      </c>
      <c r="E30" s="38" t="e">
        <f ca="1">(COUNTIF(Sheet5!$J$1:$AS$150,'Joint Exposures'!$C30&amp;'Joint Exposures'!E$4)+COUNTIF(Sheet5!$J$1:$AS$150,'Joint Exposures'!E$4&amp;'Joint Exposures'!$C30))/$A$2</f>
        <v>#DIV/0!</v>
      </c>
      <c r="F30" s="38" t="e">
        <f ca="1">(COUNTIF(Sheet5!$J$1:$AS$150,'Joint Exposures'!$C30&amp;'Joint Exposures'!F$4)+COUNTIF(Sheet5!$J$1:$AS$150,'Joint Exposures'!F$4&amp;'Joint Exposures'!$C30))/$A$2</f>
        <v>#DIV/0!</v>
      </c>
      <c r="G30" s="38" t="e">
        <f ca="1">(COUNTIF(Sheet5!$J$1:$AS$150,'Joint Exposures'!$C30&amp;'Joint Exposures'!G$4)+COUNTIF(Sheet5!$J$1:$AS$150,'Joint Exposures'!G$4&amp;'Joint Exposures'!$C30))/$A$2</f>
        <v>#DIV/0!</v>
      </c>
      <c r="H30" s="38" t="e">
        <f ca="1">(COUNTIF(Sheet5!$J$1:$AS$150,'Joint Exposures'!$C30&amp;'Joint Exposures'!H$4)+COUNTIF(Sheet5!$J$1:$AS$150,'Joint Exposures'!H$4&amp;'Joint Exposures'!$C30))/$A$2</f>
        <v>#DIV/0!</v>
      </c>
      <c r="I30" s="38" t="e">
        <f ca="1">(COUNTIF(Sheet5!$J$1:$AS$150,'Joint Exposures'!$C30&amp;'Joint Exposures'!I$4)+COUNTIF(Sheet5!$J$1:$AS$150,'Joint Exposures'!I$4&amp;'Joint Exposures'!$C30))/$A$2</f>
        <v>#DIV/0!</v>
      </c>
      <c r="J30" s="38" t="e">
        <f ca="1">(COUNTIF(Sheet5!$J$1:$AS$150,'Joint Exposures'!$C30&amp;'Joint Exposures'!J$4)+COUNTIF(Sheet5!$J$1:$AS$150,'Joint Exposures'!J$4&amp;'Joint Exposures'!$C30))/$A$2</f>
        <v>#DIV/0!</v>
      </c>
      <c r="K30" s="38" t="e">
        <f ca="1">(COUNTIF(Sheet5!$J$1:$AS$150,'Joint Exposures'!$C30&amp;'Joint Exposures'!K$4)+COUNTIF(Sheet5!$J$1:$AS$150,'Joint Exposures'!K$4&amp;'Joint Exposures'!$C30))/$A$2</f>
        <v>#DIV/0!</v>
      </c>
      <c r="L30" s="38" t="e">
        <f ca="1">(COUNTIF(Sheet5!$J$1:$AS$150,'Joint Exposures'!$C30&amp;'Joint Exposures'!L$4)+COUNTIF(Sheet5!$J$1:$AS$150,'Joint Exposures'!L$4&amp;'Joint Exposures'!$C30))/$A$2</f>
        <v>#DIV/0!</v>
      </c>
      <c r="M30" s="38" t="e">
        <f ca="1">(COUNTIF(Sheet5!$J$1:$AS$150,'Joint Exposures'!$C30&amp;'Joint Exposures'!M$4)+COUNTIF(Sheet5!$J$1:$AS$150,'Joint Exposures'!M$4&amp;'Joint Exposures'!$C30))/$A$2</f>
        <v>#DIV/0!</v>
      </c>
      <c r="N30" s="38" t="e">
        <f ca="1">(COUNTIF(Sheet5!$J$1:$AS$150,'Joint Exposures'!$C30&amp;'Joint Exposures'!N$4)+COUNTIF(Sheet5!$J$1:$AS$150,'Joint Exposures'!N$4&amp;'Joint Exposures'!$C30))/$A$2</f>
        <v>#DIV/0!</v>
      </c>
      <c r="O30" s="38" t="e">
        <f ca="1">(COUNTIF(Sheet5!$J$1:$AS$150,'Joint Exposures'!$C30&amp;'Joint Exposures'!O$4)+COUNTIF(Sheet5!$J$1:$AS$150,'Joint Exposures'!O$4&amp;'Joint Exposures'!$C30))/$A$2</f>
        <v>#DIV/0!</v>
      </c>
      <c r="P30" s="38" t="e">
        <f ca="1">(COUNTIF(Sheet5!$J$1:$AS$150,'Joint Exposures'!$C30&amp;'Joint Exposures'!P$4)+COUNTIF(Sheet5!$J$1:$AS$150,'Joint Exposures'!P$4&amp;'Joint Exposures'!$C30))/$A$2</f>
        <v>#DIV/0!</v>
      </c>
      <c r="Q30" s="38" t="e">
        <f ca="1">(COUNTIF(Sheet5!$J$1:$AS$150,'Joint Exposures'!$C30&amp;'Joint Exposures'!Q$4)+COUNTIF(Sheet5!$J$1:$AS$150,'Joint Exposures'!Q$4&amp;'Joint Exposures'!$C30))/$A$2</f>
        <v>#DIV/0!</v>
      </c>
      <c r="R30" s="38" t="e">
        <f ca="1">(COUNTIF(Sheet5!$J$1:$AS$150,'Joint Exposures'!$C30&amp;'Joint Exposures'!R$4)+COUNTIF(Sheet5!$J$1:$AS$150,'Joint Exposures'!R$4&amp;'Joint Exposures'!$C30))/$A$2</f>
        <v>#DIV/0!</v>
      </c>
      <c r="S30" s="38" t="e">
        <f ca="1">(COUNTIF(Sheet5!$J$1:$AS$150,'Joint Exposures'!$C30&amp;'Joint Exposures'!S$4)+COUNTIF(Sheet5!$J$1:$AS$150,'Joint Exposures'!S$4&amp;'Joint Exposures'!$C30))/$A$2</f>
        <v>#DIV/0!</v>
      </c>
      <c r="T30" s="38" t="e">
        <f ca="1">(COUNTIF(Sheet5!$J$1:$AS$150,'Joint Exposures'!$C30&amp;'Joint Exposures'!T$4)+COUNTIF(Sheet5!$J$1:$AS$150,'Joint Exposures'!T$4&amp;'Joint Exposures'!$C30))/$A$2</f>
        <v>#DIV/0!</v>
      </c>
      <c r="U30" s="38" t="e">
        <f ca="1">(COUNTIF(Sheet5!$J$1:$AS$150,'Joint Exposures'!$C30&amp;'Joint Exposures'!U$4)+COUNTIF(Sheet5!$J$1:$AS$150,'Joint Exposures'!U$4&amp;'Joint Exposures'!$C30))/$A$2</f>
        <v>#DIV/0!</v>
      </c>
      <c r="V30" s="38" t="e">
        <f ca="1">(COUNTIF(Sheet5!$J$1:$AS$150,'Joint Exposures'!$C30&amp;'Joint Exposures'!V$4)+COUNTIF(Sheet5!$J$1:$AS$150,'Joint Exposures'!V$4&amp;'Joint Exposures'!$C30))/$A$2</f>
        <v>#DIV/0!</v>
      </c>
      <c r="W30" s="38" t="e">
        <f ca="1">(COUNTIF(Sheet5!$J$1:$AS$150,'Joint Exposures'!$C30&amp;'Joint Exposures'!W$4)+COUNTIF(Sheet5!$J$1:$AS$150,'Joint Exposures'!W$4&amp;'Joint Exposures'!$C30))/$A$2</f>
        <v>#DIV/0!</v>
      </c>
      <c r="X30" s="38" t="e">
        <f ca="1">(COUNTIF(Sheet5!$J$1:$AS$150,'Joint Exposures'!$C30&amp;'Joint Exposures'!X$4)+COUNTIF(Sheet5!$J$1:$AS$150,'Joint Exposures'!X$4&amp;'Joint Exposures'!$C30))/$A$2</f>
        <v>#DIV/0!</v>
      </c>
      <c r="Y30" s="38" t="e">
        <f ca="1">(COUNTIF(Sheet5!$J$1:$AS$150,'Joint Exposures'!$C30&amp;'Joint Exposures'!Y$4)+COUNTIF(Sheet5!$J$1:$AS$150,'Joint Exposures'!Y$4&amp;'Joint Exposures'!$C30))/$A$2</f>
        <v>#DIV/0!</v>
      </c>
      <c r="Z30" s="38" t="e">
        <f ca="1">(COUNTIF(Sheet5!$J$1:$AS$150,'Joint Exposures'!$C30&amp;'Joint Exposures'!Z$4)+COUNTIF(Sheet5!$J$1:$AS$150,'Joint Exposures'!Z$4&amp;'Joint Exposures'!$C30))/$A$2</f>
        <v>#DIV/0!</v>
      </c>
      <c r="AA30" s="38" t="e">
        <f ca="1">(COUNTIF(Sheet5!$J$1:$AS$150,'Joint Exposures'!$C30&amp;'Joint Exposures'!AA$4)+COUNTIF(Sheet5!$J$1:$AS$150,'Joint Exposures'!AA$4&amp;'Joint Exposures'!$C30))/$A$2</f>
        <v>#DIV/0!</v>
      </c>
      <c r="AB30" s="38" t="e">
        <f ca="1">(COUNTIF(Sheet5!$J$1:$AS$150,'Joint Exposures'!$C30&amp;'Joint Exposures'!AB$4)+COUNTIF(Sheet5!$J$1:$AS$150,'Joint Exposures'!AB$4&amp;'Joint Exposures'!$C30))/$A$2</f>
        <v>#DIV/0!</v>
      </c>
      <c r="AC30" s="38" t="e">
        <f ca="1">(COUNTIF(Sheet5!$J$1:$AS$150,'Joint Exposures'!$C30&amp;'Joint Exposures'!AC$4)+COUNTIF(Sheet5!$J$1:$AS$150,'Joint Exposures'!AC$4&amp;'Joint Exposures'!$C30))/$A$2</f>
        <v>#DIV/0!</v>
      </c>
      <c r="AD30" s="38" t="e">
        <f ca="1">(COUNTIF(Sheet5!$J$1:$AS$150,'Joint Exposures'!$C30&amp;'Joint Exposures'!AD$4)+COUNTIF(Sheet5!$J$1:$AS$150,'Joint Exposures'!AD$4&amp;'Joint Exposures'!$C30))/$A$2</f>
        <v>#DIV/0!</v>
      </c>
      <c r="AE30" s="38" t="e">
        <f ca="1">(COUNTIF(Sheet5!$J$1:$AS$150,'Joint Exposures'!$C30&amp;'Joint Exposures'!AE$4)+COUNTIF(Sheet5!$J$1:$AS$150,'Joint Exposures'!AE$4&amp;'Joint Exposures'!$C30))/$A$2</f>
        <v>#DIV/0!</v>
      </c>
      <c r="AF30" s="38" t="e">
        <f ca="1">(COUNTIF(Sheet5!$J$1:$AS$150,'Joint Exposures'!$C30&amp;'Joint Exposures'!AF$4)+COUNTIF(Sheet5!$J$1:$AS$150,'Joint Exposures'!AF$4&amp;'Joint Exposures'!$C30))/$A$2</f>
        <v>#DIV/0!</v>
      </c>
      <c r="AG30" s="38" t="e">
        <f ca="1">(COUNTIF(Sheet5!$J$1:$AS$150,'Joint Exposures'!$C30&amp;'Joint Exposures'!AG$4)+COUNTIF(Sheet5!$J$1:$AS$150,'Joint Exposures'!AG$4&amp;'Joint Exposures'!$C30))/$A$2</f>
        <v>#DIV/0!</v>
      </c>
      <c r="AH30" s="38" t="e">
        <f ca="1">(COUNTIF(Sheet5!$J$1:$AS$150,'Joint Exposures'!$C30&amp;'Joint Exposures'!AH$4)+COUNTIF(Sheet5!$J$1:$AS$150,'Joint Exposures'!AH$4&amp;'Joint Exposures'!$C30))/$A$2</f>
        <v>#DIV/0!</v>
      </c>
      <c r="AI30" s="38" t="e">
        <f ca="1">(COUNTIF(Sheet5!$J$1:$AS$150,'Joint Exposures'!$C30&amp;'Joint Exposures'!AI$4)+COUNTIF(Sheet5!$J$1:$AS$150,'Joint Exposures'!AI$4&amp;'Joint Exposures'!$C30))/$A$2</f>
        <v>#DIV/0!</v>
      </c>
      <c r="AJ30" s="38" t="e">
        <f ca="1">(COUNTIF(Sheet5!$J$1:$AS$150,'Joint Exposures'!$C30&amp;'Joint Exposures'!AJ$4)+COUNTIF(Sheet5!$J$1:$AS$150,'Joint Exposures'!AJ$4&amp;'Joint Exposures'!$C30))/$A$2</f>
        <v>#DIV/0!</v>
      </c>
      <c r="AK30" s="38" t="e">
        <f ca="1">(COUNTIF(Sheet5!$J$1:$AS$150,'Joint Exposures'!$C30&amp;'Joint Exposures'!AK$4)+COUNTIF(Sheet5!$J$1:$AS$150,'Joint Exposures'!AK$4&amp;'Joint Exposures'!$C30))/$A$2</f>
        <v>#DIV/0!</v>
      </c>
      <c r="AL30" s="38" t="e">
        <f ca="1">(COUNTIF(Sheet5!$J$1:$AS$150,'Joint Exposures'!$C30&amp;'Joint Exposures'!AL$4)+COUNTIF(Sheet5!$J$1:$AS$150,'Joint Exposures'!AL$4&amp;'Joint Exposures'!$C30))/$A$2</f>
        <v>#DIV/0!</v>
      </c>
      <c r="AM30" s="38" t="e">
        <f ca="1">(COUNTIF(Sheet5!$J$1:$AS$150,'Joint Exposures'!$C30&amp;'Joint Exposures'!AM$4)+COUNTIF(Sheet5!$J$1:$AS$150,'Joint Exposures'!AM$4&amp;'Joint Exposures'!$C30))/$A$2</f>
        <v>#DIV/0!</v>
      </c>
      <c r="AN30" s="38" t="e">
        <f ca="1">(COUNTIF(Sheet5!$J$1:$AS$150,'Joint Exposures'!$C30&amp;'Joint Exposures'!AN$4)+COUNTIF(Sheet5!$J$1:$AS$150,'Joint Exposures'!AN$4&amp;'Joint Exposures'!$C30))/$A$2</f>
        <v>#DIV/0!</v>
      </c>
      <c r="AO30" s="38" t="e">
        <f ca="1">(COUNTIF(Sheet5!$J$1:$AS$150,'Joint Exposures'!$C30&amp;'Joint Exposures'!AO$4)+COUNTIF(Sheet5!$J$1:$AS$150,'Joint Exposures'!AO$4&amp;'Joint Exposures'!$C30))/$A$2</f>
        <v>#DIV/0!</v>
      </c>
      <c r="AP30" s="38" t="e">
        <f ca="1">(COUNTIF(Sheet5!$J$1:$AS$150,'Joint Exposures'!$C30&amp;'Joint Exposures'!AP$4)+COUNTIF(Sheet5!$J$1:$AS$150,'Joint Exposures'!AP$4&amp;'Joint Exposures'!$C30))/$A$2</f>
        <v>#DIV/0!</v>
      </c>
      <c r="AQ30" s="38" t="e">
        <f ca="1">(COUNTIF(Sheet5!$J$1:$AS$150,'Joint Exposures'!$C30&amp;'Joint Exposures'!AQ$4)+COUNTIF(Sheet5!$J$1:$AS$150,'Joint Exposures'!AQ$4&amp;'Joint Exposures'!$C30))/$A$2</f>
        <v>#DIV/0!</v>
      </c>
      <c r="AR30" s="38" t="e">
        <f ca="1">(COUNTIF(Sheet5!$J$1:$AS$150,'Joint Exposures'!$C30&amp;'Joint Exposures'!AR$4)+COUNTIF(Sheet5!$J$1:$AS$150,'Joint Exposures'!AR$4&amp;'Joint Exposures'!$C30))/$A$2</f>
        <v>#DIV/0!</v>
      </c>
      <c r="AS30" s="38" t="e">
        <f ca="1">(COUNTIF(Sheet5!$J$1:$AS$150,'Joint Exposures'!$C30&amp;'Joint Exposures'!AS$4)+COUNTIF(Sheet5!$J$1:$AS$150,'Joint Exposures'!AS$4&amp;'Joint Exposures'!$C30))/$A$2</f>
        <v>#DIV/0!</v>
      </c>
      <c r="AT30" s="38" t="e">
        <f ca="1">(COUNTIF(Sheet5!$J$1:$AS$150,'Joint Exposures'!$C30&amp;'Joint Exposures'!AT$4)+COUNTIF(Sheet5!$J$1:$AS$150,'Joint Exposures'!AT$4&amp;'Joint Exposures'!$C30))/$A$2</f>
        <v>#DIV/0!</v>
      </c>
      <c r="AU30" s="38" t="e">
        <f ca="1">(COUNTIF(Sheet5!$J$1:$AS$150,'Joint Exposures'!$C30&amp;'Joint Exposures'!AU$4)+COUNTIF(Sheet5!$J$1:$AS$150,'Joint Exposures'!AU$4&amp;'Joint Exposures'!$C30))/$A$2</f>
        <v>#DIV/0!</v>
      </c>
      <c r="AV30" s="38" t="e">
        <f ca="1">(COUNTIF(Sheet5!$J$1:$AS$150,'Joint Exposures'!$C30&amp;'Joint Exposures'!AV$4)+COUNTIF(Sheet5!$J$1:$AS$150,'Joint Exposures'!AV$4&amp;'Joint Exposures'!$C30))/$A$2</f>
        <v>#DIV/0!</v>
      </c>
      <c r="AW30" s="38" t="e">
        <f ca="1">(COUNTIF(Sheet5!$J$1:$AS$150,'Joint Exposures'!$C30&amp;'Joint Exposures'!AW$4)+COUNTIF(Sheet5!$J$1:$AS$150,'Joint Exposures'!AW$4&amp;'Joint Exposures'!$C30))/$A$2</f>
        <v>#DIV/0!</v>
      </c>
      <c r="AX30" s="38" t="e">
        <f ca="1">(COUNTIF(Sheet5!$J$1:$AS$150,'Joint Exposures'!$C30&amp;'Joint Exposures'!AX$4)+COUNTIF(Sheet5!$J$1:$AS$150,'Joint Exposures'!AX$4&amp;'Joint Exposures'!$C30))/$A$2</f>
        <v>#DIV/0!</v>
      </c>
      <c r="AY30" s="38" t="e">
        <f ca="1">(COUNTIF(Sheet5!$J$1:$AS$150,'Joint Exposures'!$C30&amp;'Joint Exposures'!AY$4)+COUNTIF(Sheet5!$J$1:$AS$150,'Joint Exposures'!AY$4&amp;'Joint Exposures'!$C30))/$A$2</f>
        <v>#DIV/0!</v>
      </c>
      <c r="AZ30" s="38" t="e">
        <f ca="1">(COUNTIF(Sheet5!$J$1:$AS$150,'Joint Exposures'!$C30&amp;'Joint Exposures'!AZ$4)+COUNTIF(Sheet5!$J$1:$AS$150,'Joint Exposures'!AZ$4&amp;'Joint Exposures'!$C30))/$A$2</f>
        <v>#DIV/0!</v>
      </c>
      <c r="BA30" s="38" t="e">
        <f ca="1">(COUNTIF(Sheet5!$J$1:$AS$150,'Joint Exposures'!$C30&amp;'Joint Exposures'!BA$4)+COUNTIF(Sheet5!$J$1:$AS$150,'Joint Exposures'!BA$4&amp;'Joint Exposures'!$C30))/$A$2</f>
        <v>#DIV/0!</v>
      </c>
      <c r="BB30" s="38" t="e">
        <f ca="1">(COUNTIF(Sheet5!$J$1:$AS$150,'Joint Exposures'!$C30&amp;'Joint Exposures'!BB$4)+COUNTIF(Sheet5!$J$1:$AS$150,'Joint Exposures'!BB$4&amp;'Joint Exposures'!$C30))/$A$2</f>
        <v>#DIV/0!</v>
      </c>
      <c r="BC30" s="38" t="e">
        <f ca="1">(COUNTIF(Sheet5!$J$1:$AS$150,'Joint Exposures'!$C30&amp;'Joint Exposures'!BC$4)+COUNTIF(Sheet5!$J$1:$AS$150,'Joint Exposures'!BC$4&amp;'Joint Exposures'!$C30))/$A$2</f>
        <v>#DIV/0!</v>
      </c>
      <c r="BD30" s="38" t="e">
        <f ca="1">(COUNTIF(Sheet5!$J$1:$AS$150,'Joint Exposures'!$C30&amp;'Joint Exposures'!BD$4)+COUNTIF(Sheet5!$J$1:$AS$150,'Joint Exposures'!BD$4&amp;'Joint Exposures'!$C30))/$A$2</f>
        <v>#DIV/0!</v>
      </c>
      <c r="BE30" s="38" t="e">
        <f ca="1">(COUNTIF(Sheet5!$J$1:$AS$150,'Joint Exposures'!$C30&amp;'Joint Exposures'!BE$4)+COUNTIF(Sheet5!$J$1:$AS$150,'Joint Exposures'!BE$4&amp;'Joint Exposures'!$C30))/$A$2</f>
        <v>#DIV/0!</v>
      </c>
    </row>
    <row customHeight="1" ht="24.95" r="31" spans="1:57" x14ac:dyDescent="0.25">
      <c r="A31" s="39" t="e">
        <f>COUNTIF(Sheet3!$A$2:$I$151,'Joint Exposures'!$C31)/$A$2</f>
        <v>#DIV/0!</v>
      </c>
      <c r="B31" s="39" t="e">
        <f ca="1" si="2" t="shared"/>
        <v>#DIV/0!</v>
      </c>
      <c r="C31" s="41" t="str">
        <f>Sheet2!H28</f>
        <v>Malik Beasley</v>
      </c>
      <c r="D31" s="38" t="e">
        <f ca="1">(COUNTIF(Sheet5!$J$1:$AS$150,'Joint Exposures'!$C31&amp;'Joint Exposures'!D$4)+COUNTIF(Sheet5!$J$1:$AS$150,'Joint Exposures'!D$4&amp;'Joint Exposures'!$C31))/$A$2</f>
        <v>#DIV/0!</v>
      </c>
      <c r="E31" s="38" t="e">
        <f ca="1">(COUNTIF(Sheet5!$J$1:$AS$150,'Joint Exposures'!$C31&amp;'Joint Exposures'!E$4)+COUNTIF(Sheet5!$J$1:$AS$150,'Joint Exposures'!E$4&amp;'Joint Exposures'!$C31))/$A$2</f>
        <v>#DIV/0!</v>
      </c>
      <c r="F31" s="38" t="e">
        <f ca="1">(COUNTIF(Sheet5!$J$1:$AS$150,'Joint Exposures'!$C31&amp;'Joint Exposures'!F$4)+COUNTIF(Sheet5!$J$1:$AS$150,'Joint Exposures'!F$4&amp;'Joint Exposures'!$C31))/$A$2</f>
        <v>#DIV/0!</v>
      </c>
      <c r="G31" s="38" t="e">
        <f ca="1">(COUNTIF(Sheet5!$J$1:$AS$150,'Joint Exposures'!$C31&amp;'Joint Exposures'!G$4)+COUNTIF(Sheet5!$J$1:$AS$150,'Joint Exposures'!G$4&amp;'Joint Exposures'!$C31))/$A$2</f>
        <v>#DIV/0!</v>
      </c>
      <c r="H31" s="38" t="e">
        <f ca="1">(COUNTIF(Sheet5!$J$1:$AS$150,'Joint Exposures'!$C31&amp;'Joint Exposures'!H$4)+COUNTIF(Sheet5!$J$1:$AS$150,'Joint Exposures'!H$4&amp;'Joint Exposures'!$C31))/$A$2</f>
        <v>#DIV/0!</v>
      </c>
      <c r="I31" s="38" t="e">
        <f ca="1">(COUNTIF(Sheet5!$J$1:$AS$150,'Joint Exposures'!$C31&amp;'Joint Exposures'!I$4)+COUNTIF(Sheet5!$J$1:$AS$150,'Joint Exposures'!I$4&amp;'Joint Exposures'!$C31))/$A$2</f>
        <v>#DIV/0!</v>
      </c>
      <c r="J31" s="38" t="e">
        <f ca="1">(COUNTIF(Sheet5!$J$1:$AS$150,'Joint Exposures'!$C31&amp;'Joint Exposures'!J$4)+COUNTIF(Sheet5!$J$1:$AS$150,'Joint Exposures'!J$4&amp;'Joint Exposures'!$C31))/$A$2</f>
        <v>#DIV/0!</v>
      </c>
      <c r="K31" s="38" t="e">
        <f ca="1">(COUNTIF(Sheet5!$J$1:$AS$150,'Joint Exposures'!$C31&amp;'Joint Exposures'!K$4)+COUNTIF(Sheet5!$J$1:$AS$150,'Joint Exposures'!K$4&amp;'Joint Exposures'!$C31))/$A$2</f>
        <v>#DIV/0!</v>
      </c>
      <c r="L31" s="38" t="e">
        <f ca="1">(COUNTIF(Sheet5!$J$1:$AS$150,'Joint Exposures'!$C31&amp;'Joint Exposures'!L$4)+COUNTIF(Sheet5!$J$1:$AS$150,'Joint Exposures'!L$4&amp;'Joint Exposures'!$C31))/$A$2</f>
        <v>#DIV/0!</v>
      </c>
      <c r="M31" s="38" t="e">
        <f ca="1">(COUNTIF(Sheet5!$J$1:$AS$150,'Joint Exposures'!$C31&amp;'Joint Exposures'!M$4)+COUNTIF(Sheet5!$J$1:$AS$150,'Joint Exposures'!M$4&amp;'Joint Exposures'!$C31))/$A$2</f>
        <v>#DIV/0!</v>
      </c>
      <c r="N31" s="38" t="e">
        <f ca="1">(COUNTIF(Sheet5!$J$1:$AS$150,'Joint Exposures'!$C31&amp;'Joint Exposures'!N$4)+COUNTIF(Sheet5!$J$1:$AS$150,'Joint Exposures'!N$4&amp;'Joint Exposures'!$C31))/$A$2</f>
        <v>#DIV/0!</v>
      </c>
      <c r="O31" s="38" t="e">
        <f ca="1">(COUNTIF(Sheet5!$J$1:$AS$150,'Joint Exposures'!$C31&amp;'Joint Exposures'!O$4)+COUNTIF(Sheet5!$J$1:$AS$150,'Joint Exposures'!O$4&amp;'Joint Exposures'!$C31))/$A$2</f>
        <v>#DIV/0!</v>
      </c>
      <c r="P31" s="38" t="e">
        <f ca="1">(COUNTIF(Sheet5!$J$1:$AS$150,'Joint Exposures'!$C31&amp;'Joint Exposures'!P$4)+COUNTIF(Sheet5!$J$1:$AS$150,'Joint Exposures'!P$4&amp;'Joint Exposures'!$C31))/$A$2</f>
        <v>#DIV/0!</v>
      </c>
      <c r="Q31" s="38" t="e">
        <f ca="1">(COUNTIF(Sheet5!$J$1:$AS$150,'Joint Exposures'!$C31&amp;'Joint Exposures'!Q$4)+COUNTIF(Sheet5!$J$1:$AS$150,'Joint Exposures'!Q$4&amp;'Joint Exposures'!$C31))/$A$2</f>
        <v>#DIV/0!</v>
      </c>
      <c r="R31" s="38" t="e">
        <f ca="1">(COUNTIF(Sheet5!$J$1:$AS$150,'Joint Exposures'!$C31&amp;'Joint Exposures'!R$4)+COUNTIF(Sheet5!$J$1:$AS$150,'Joint Exposures'!R$4&amp;'Joint Exposures'!$C31))/$A$2</f>
        <v>#DIV/0!</v>
      </c>
      <c r="S31" s="38" t="e">
        <f ca="1">(COUNTIF(Sheet5!$J$1:$AS$150,'Joint Exposures'!$C31&amp;'Joint Exposures'!S$4)+COUNTIF(Sheet5!$J$1:$AS$150,'Joint Exposures'!S$4&amp;'Joint Exposures'!$C31))/$A$2</f>
        <v>#DIV/0!</v>
      </c>
      <c r="T31" s="38" t="e">
        <f ca="1">(COUNTIF(Sheet5!$J$1:$AS$150,'Joint Exposures'!$C31&amp;'Joint Exposures'!T$4)+COUNTIF(Sheet5!$J$1:$AS$150,'Joint Exposures'!T$4&amp;'Joint Exposures'!$C31))/$A$2</f>
        <v>#DIV/0!</v>
      </c>
      <c r="U31" s="38" t="e">
        <f ca="1">(COUNTIF(Sheet5!$J$1:$AS$150,'Joint Exposures'!$C31&amp;'Joint Exposures'!U$4)+COUNTIF(Sheet5!$J$1:$AS$150,'Joint Exposures'!U$4&amp;'Joint Exposures'!$C31))/$A$2</f>
        <v>#DIV/0!</v>
      </c>
      <c r="V31" s="38" t="e">
        <f ca="1">(COUNTIF(Sheet5!$J$1:$AS$150,'Joint Exposures'!$C31&amp;'Joint Exposures'!V$4)+COUNTIF(Sheet5!$J$1:$AS$150,'Joint Exposures'!V$4&amp;'Joint Exposures'!$C31))/$A$2</f>
        <v>#DIV/0!</v>
      </c>
      <c r="W31" s="38" t="e">
        <f ca="1">(COUNTIF(Sheet5!$J$1:$AS$150,'Joint Exposures'!$C31&amp;'Joint Exposures'!W$4)+COUNTIF(Sheet5!$J$1:$AS$150,'Joint Exposures'!W$4&amp;'Joint Exposures'!$C31))/$A$2</f>
        <v>#DIV/0!</v>
      </c>
      <c r="X31" s="38" t="e">
        <f ca="1">(COUNTIF(Sheet5!$J$1:$AS$150,'Joint Exposures'!$C31&amp;'Joint Exposures'!X$4)+COUNTIF(Sheet5!$J$1:$AS$150,'Joint Exposures'!X$4&amp;'Joint Exposures'!$C31))/$A$2</f>
        <v>#DIV/0!</v>
      </c>
      <c r="Y31" s="38" t="e">
        <f ca="1">(COUNTIF(Sheet5!$J$1:$AS$150,'Joint Exposures'!$C31&amp;'Joint Exposures'!Y$4)+COUNTIF(Sheet5!$J$1:$AS$150,'Joint Exposures'!Y$4&amp;'Joint Exposures'!$C31))/$A$2</f>
        <v>#DIV/0!</v>
      </c>
      <c r="Z31" s="38" t="e">
        <f ca="1">(COUNTIF(Sheet5!$J$1:$AS$150,'Joint Exposures'!$C31&amp;'Joint Exposures'!Z$4)+COUNTIF(Sheet5!$J$1:$AS$150,'Joint Exposures'!Z$4&amp;'Joint Exposures'!$C31))/$A$2</f>
        <v>#DIV/0!</v>
      </c>
      <c r="AA31" s="38" t="e">
        <f ca="1">(COUNTIF(Sheet5!$J$1:$AS$150,'Joint Exposures'!$C31&amp;'Joint Exposures'!AA$4)+COUNTIF(Sheet5!$J$1:$AS$150,'Joint Exposures'!AA$4&amp;'Joint Exposures'!$C31))/$A$2</f>
        <v>#DIV/0!</v>
      </c>
      <c r="AB31" s="38" t="e">
        <f ca="1">(COUNTIF(Sheet5!$J$1:$AS$150,'Joint Exposures'!$C31&amp;'Joint Exposures'!AB$4)+COUNTIF(Sheet5!$J$1:$AS$150,'Joint Exposures'!AB$4&amp;'Joint Exposures'!$C31))/$A$2</f>
        <v>#DIV/0!</v>
      </c>
      <c r="AC31" s="38" t="e">
        <f ca="1">(COUNTIF(Sheet5!$J$1:$AS$150,'Joint Exposures'!$C31&amp;'Joint Exposures'!AC$4)+COUNTIF(Sheet5!$J$1:$AS$150,'Joint Exposures'!AC$4&amp;'Joint Exposures'!$C31))/$A$2</f>
        <v>#DIV/0!</v>
      </c>
      <c r="AD31" s="38" t="e">
        <f ca="1">(COUNTIF(Sheet5!$J$1:$AS$150,'Joint Exposures'!$C31&amp;'Joint Exposures'!AD$4)+COUNTIF(Sheet5!$J$1:$AS$150,'Joint Exposures'!AD$4&amp;'Joint Exposures'!$C31))/$A$2</f>
        <v>#DIV/0!</v>
      </c>
      <c r="AE31" s="38" t="e">
        <f ca="1">(COUNTIF(Sheet5!$J$1:$AS$150,'Joint Exposures'!$C31&amp;'Joint Exposures'!AE$4)+COUNTIF(Sheet5!$J$1:$AS$150,'Joint Exposures'!AE$4&amp;'Joint Exposures'!$C31))/$A$2</f>
        <v>#DIV/0!</v>
      </c>
      <c r="AF31" s="38" t="e">
        <f ca="1">(COUNTIF(Sheet5!$J$1:$AS$150,'Joint Exposures'!$C31&amp;'Joint Exposures'!AF$4)+COUNTIF(Sheet5!$J$1:$AS$150,'Joint Exposures'!AF$4&amp;'Joint Exposures'!$C31))/$A$2</f>
        <v>#DIV/0!</v>
      </c>
      <c r="AG31" s="38" t="e">
        <f ca="1">(COUNTIF(Sheet5!$J$1:$AS$150,'Joint Exposures'!$C31&amp;'Joint Exposures'!AG$4)+COUNTIF(Sheet5!$J$1:$AS$150,'Joint Exposures'!AG$4&amp;'Joint Exposures'!$C31))/$A$2</f>
        <v>#DIV/0!</v>
      </c>
      <c r="AH31" s="38" t="e">
        <f ca="1">(COUNTIF(Sheet5!$J$1:$AS$150,'Joint Exposures'!$C31&amp;'Joint Exposures'!AH$4)+COUNTIF(Sheet5!$J$1:$AS$150,'Joint Exposures'!AH$4&amp;'Joint Exposures'!$C31))/$A$2</f>
        <v>#DIV/0!</v>
      </c>
      <c r="AI31" s="38" t="e">
        <f ca="1">(COUNTIF(Sheet5!$J$1:$AS$150,'Joint Exposures'!$C31&amp;'Joint Exposures'!AI$4)+COUNTIF(Sheet5!$J$1:$AS$150,'Joint Exposures'!AI$4&amp;'Joint Exposures'!$C31))/$A$2</f>
        <v>#DIV/0!</v>
      </c>
      <c r="AJ31" s="38" t="e">
        <f ca="1">(COUNTIF(Sheet5!$J$1:$AS$150,'Joint Exposures'!$C31&amp;'Joint Exposures'!AJ$4)+COUNTIF(Sheet5!$J$1:$AS$150,'Joint Exposures'!AJ$4&amp;'Joint Exposures'!$C31))/$A$2</f>
        <v>#DIV/0!</v>
      </c>
      <c r="AK31" s="38" t="e">
        <f ca="1">(COUNTIF(Sheet5!$J$1:$AS$150,'Joint Exposures'!$C31&amp;'Joint Exposures'!AK$4)+COUNTIF(Sheet5!$J$1:$AS$150,'Joint Exposures'!AK$4&amp;'Joint Exposures'!$C31))/$A$2</f>
        <v>#DIV/0!</v>
      </c>
      <c r="AL31" s="38" t="e">
        <f ca="1">(COUNTIF(Sheet5!$J$1:$AS$150,'Joint Exposures'!$C31&amp;'Joint Exposures'!AL$4)+COUNTIF(Sheet5!$J$1:$AS$150,'Joint Exposures'!AL$4&amp;'Joint Exposures'!$C31))/$A$2</f>
        <v>#DIV/0!</v>
      </c>
      <c r="AM31" s="38" t="e">
        <f ca="1">(COUNTIF(Sheet5!$J$1:$AS$150,'Joint Exposures'!$C31&amp;'Joint Exposures'!AM$4)+COUNTIF(Sheet5!$J$1:$AS$150,'Joint Exposures'!AM$4&amp;'Joint Exposures'!$C31))/$A$2</f>
        <v>#DIV/0!</v>
      </c>
      <c r="AN31" s="38" t="e">
        <f ca="1">(COUNTIF(Sheet5!$J$1:$AS$150,'Joint Exposures'!$C31&amp;'Joint Exposures'!AN$4)+COUNTIF(Sheet5!$J$1:$AS$150,'Joint Exposures'!AN$4&amp;'Joint Exposures'!$C31))/$A$2</f>
        <v>#DIV/0!</v>
      </c>
      <c r="AO31" s="38" t="e">
        <f ca="1">(COUNTIF(Sheet5!$J$1:$AS$150,'Joint Exposures'!$C31&amp;'Joint Exposures'!AO$4)+COUNTIF(Sheet5!$J$1:$AS$150,'Joint Exposures'!AO$4&amp;'Joint Exposures'!$C31))/$A$2</f>
        <v>#DIV/0!</v>
      </c>
      <c r="AP31" s="38" t="e">
        <f ca="1">(COUNTIF(Sheet5!$J$1:$AS$150,'Joint Exposures'!$C31&amp;'Joint Exposures'!AP$4)+COUNTIF(Sheet5!$J$1:$AS$150,'Joint Exposures'!AP$4&amp;'Joint Exposures'!$C31))/$A$2</f>
        <v>#DIV/0!</v>
      </c>
      <c r="AQ31" s="38" t="e">
        <f ca="1">(COUNTIF(Sheet5!$J$1:$AS$150,'Joint Exposures'!$C31&amp;'Joint Exposures'!AQ$4)+COUNTIF(Sheet5!$J$1:$AS$150,'Joint Exposures'!AQ$4&amp;'Joint Exposures'!$C31))/$A$2</f>
        <v>#DIV/0!</v>
      </c>
      <c r="AR31" s="38" t="e">
        <f ca="1">(COUNTIF(Sheet5!$J$1:$AS$150,'Joint Exposures'!$C31&amp;'Joint Exposures'!AR$4)+COUNTIF(Sheet5!$J$1:$AS$150,'Joint Exposures'!AR$4&amp;'Joint Exposures'!$C31))/$A$2</f>
        <v>#DIV/0!</v>
      </c>
      <c r="AS31" s="38" t="e">
        <f ca="1">(COUNTIF(Sheet5!$J$1:$AS$150,'Joint Exposures'!$C31&amp;'Joint Exposures'!AS$4)+COUNTIF(Sheet5!$J$1:$AS$150,'Joint Exposures'!AS$4&amp;'Joint Exposures'!$C31))/$A$2</f>
        <v>#DIV/0!</v>
      </c>
      <c r="AT31" s="38" t="e">
        <f ca="1">(COUNTIF(Sheet5!$J$1:$AS$150,'Joint Exposures'!$C31&amp;'Joint Exposures'!AT$4)+COUNTIF(Sheet5!$J$1:$AS$150,'Joint Exposures'!AT$4&amp;'Joint Exposures'!$C31))/$A$2</f>
        <v>#DIV/0!</v>
      </c>
      <c r="AU31" s="38" t="e">
        <f ca="1">(COUNTIF(Sheet5!$J$1:$AS$150,'Joint Exposures'!$C31&amp;'Joint Exposures'!AU$4)+COUNTIF(Sheet5!$J$1:$AS$150,'Joint Exposures'!AU$4&amp;'Joint Exposures'!$C31))/$A$2</f>
        <v>#DIV/0!</v>
      </c>
      <c r="AV31" s="38" t="e">
        <f ca="1">(COUNTIF(Sheet5!$J$1:$AS$150,'Joint Exposures'!$C31&amp;'Joint Exposures'!AV$4)+COUNTIF(Sheet5!$J$1:$AS$150,'Joint Exposures'!AV$4&amp;'Joint Exposures'!$C31))/$A$2</f>
        <v>#DIV/0!</v>
      </c>
      <c r="AW31" s="38" t="e">
        <f ca="1">(COUNTIF(Sheet5!$J$1:$AS$150,'Joint Exposures'!$C31&amp;'Joint Exposures'!AW$4)+COUNTIF(Sheet5!$J$1:$AS$150,'Joint Exposures'!AW$4&amp;'Joint Exposures'!$C31))/$A$2</f>
        <v>#DIV/0!</v>
      </c>
      <c r="AX31" s="38" t="e">
        <f ca="1">(COUNTIF(Sheet5!$J$1:$AS$150,'Joint Exposures'!$C31&amp;'Joint Exposures'!AX$4)+COUNTIF(Sheet5!$J$1:$AS$150,'Joint Exposures'!AX$4&amp;'Joint Exposures'!$C31))/$A$2</f>
        <v>#DIV/0!</v>
      </c>
      <c r="AY31" s="38" t="e">
        <f ca="1">(COUNTIF(Sheet5!$J$1:$AS$150,'Joint Exposures'!$C31&amp;'Joint Exposures'!AY$4)+COUNTIF(Sheet5!$J$1:$AS$150,'Joint Exposures'!AY$4&amp;'Joint Exposures'!$C31))/$A$2</f>
        <v>#DIV/0!</v>
      </c>
      <c r="AZ31" s="38" t="e">
        <f ca="1">(COUNTIF(Sheet5!$J$1:$AS$150,'Joint Exposures'!$C31&amp;'Joint Exposures'!AZ$4)+COUNTIF(Sheet5!$J$1:$AS$150,'Joint Exposures'!AZ$4&amp;'Joint Exposures'!$C31))/$A$2</f>
        <v>#DIV/0!</v>
      </c>
      <c r="BA31" s="38" t="e">
        <f ca="1">(COUNTIF(Sheet5!$J$1:$AS$150,'Joint Exposures'!$C31&amp;'Joint Exposures'!BA$4)+COUNTIF(Sheet5!$J$1:$AS$150,'Joint Exposures'!BA$4&amp;'Joint Exposures'!$C31))/$A$2</f>
        <v>#DIV/0!</v>
      </c>
      <c r="BB31" s="38" t="e">
        <f ca="1">(COUNTIF(Sheet5!$J$1:$AS$150,'Joint Exposures'!$C31&amp;'Joint Exposures'!BB$4)+COUNTIF(Sheet5!$J$1:$AS$150,'Joint Exposures'!BB$4&amp;'Joint Exposures'!$C31))/$A$2</f>
        <v>#DIV/0!</v>
      </c>
      <c r="BC31" s="38" t="e">
        <f ca="1">(COUNTIF(Sheet5!$J$1:$AS$150,'Joint Exposures'!$C31&amp;'Joint Exposures'!BC$4)+COUNTIF(Sheet5!$J$1:$AS$150,'Joint Exposures'!BC$4&amp;'Joint Exposures'!$C31))/$A$2</f>
        <v>#DIV/0!</v>
      </c>
      <c r="BD31" s="38" t="e">
        <f ca="1">(COUNTIF(Sheet5!$J$1:$AS$150,'Joint Exposures'!$C31&amp;'Joint Exposures'!BD$4)+COUNTIF(Sheet5!$J$1:$AS$150,'Joint Exposures'!BD$4&amp;'Joint Exposures'!$C31))/$A$2</f>
        <v>#DIV/0!</v>
      </c>
      <c r="BE31" s="38" t="e">
        <f ca="1">(COUNTIF(Sheet5!$J$1:$AS$150,'Joint Exposures'!$C31&amp;'Joint Exposures'!BE$4)+COUNTIF(Sheet5!$J$1:$AS$150,'Joint Exposures'!BE$4&amp;'Joint Exposures'!$C31))/$A$2</f>
        <v>#DIV/0!</v>
      </c>
    </row>
    <row customHeight="1" ht="24.95" r="32" spans="1:57" x14ac:dyDescent="0.25">
      <c r="A32" s="39" t="e">
        <f>COUNTIF(Sheet3!$A$2:$I$151,'Joint Exposures'!$C32)/$A$2</f>
        <v>#DIV/0!</v>
      </c>
      <c r="B32" s="39" t="e">
        <f ca="1" si="2" t="shared"/>
        <v>#DIV/0!</v>
      </c>
      <c r="C32" s="41" t="str">
        <f>Sheet2!H29</f>
        <v>Joe Ingles</v>
      </c>
      <c r="D32" s="38" t="e">
        <f ca="1">(COUNTIF(Sheet5!$J$1:$AS$150,'Joint Exposures'!$C32&amp;'Joint Exposures'!D$4)+COUNTIF(Sheet5!$J$1:$AS$150,'Joint Exposures'!D$4&amp;'Joint Exposures'!$C32))/$A$2</f>
        <v>#DIV/0!</v>
      </c>
      <c r="E32" s="38" t="e">
        <f ca="1">(COUNTIF(Sheet5!$J$1:$AS$150,'Joint Exposures'!$C32&amp;'Joint Exposures'!E$4)+COUNTIF(Sheet5!$J$1:$AS$150,'Joint Exposures'!E$4&amp;'Joint Exposures'!$C32))/$A$2</f>
        <v>#DIV/0!</v>
      </c>
      <c r="F32" s="38" t="e">
        <f ca="1">(COUNTIF(Sheet5!$J$1:$AS$150,'Joint Exposures'!$C32&amp;'Joint Exposures'!F$4)+COUNTIF(Sheet5!$J$1:$AS$150,'Joint Exposures'!F$4&amp;'Joint Exposures'!$C32))/$A$2</f>
        <v>#DIV/0!</v>
      </c>
      <c r="G32" s="38" t="e">
        <f ca="1">(COUNTIF(Sheet5!$J$1:$AS$150,'Joint Exposures'!$C32&amp;'Joint Exposures'!G$4)+COUNTIF(Sheet5!$J$1:$AS$150,'Joint Exposures'!G$4&amp;'Joint Exposures'!$C32))/$A$2</f>
        <v>#DIV/0!</v>
      </c>
      <c r="H32" s="38" t="e">
        <f ca="1">(COUNTIF(Sheet5!$J$1:$AS$150,'Joint Exposures'!$C32&amp;'Joint Exposures'!H$4)+COUNTIF(Sheet5!$J$1:$AS$150,'Joint Exposures'!H$4&amp;'Joint Exposures'!$C32))/$A$2</f>
        <v>#DIV/0!</v>
      </c>
      <c r="I32" s="38" t="e">
        <f ca="1">(COUNTIF(Sheet5!$J$1:$AS$150,'Joint Exposures'!$C32&amp;'Joint Exposures'!I$4)+COUNTIF(Sheet5!$J$1:$AS$150,'Joint Exposures'!I$4&amp;'Joint Exposures'!$C32))/$A$2</f>
        <v>#DIV/0!</v>
      </c>
      <c r="J32" s="38" t="e">
        <f ca="1">(COUNTIF(Sheet5!$J$1:$AS$150,'Joint Exposures'!$C32&amp;'Joint Exposures'!J$4)+COUNTIF(Sheet5!$J$1:$AS$150,'Joint Exposures'!J$4&amp;'Joint Exposures'!$C32))/$A$2</f>
        <v>#DIV/0!</v>
      </c>
      <c r="K32" s="38" t="e">
        <f ca="1">(COUNTIF(Sheet5!$J$1:$AS$150,'Joint Exposures'!$C32&amp;'Joint Exposures'!K$4)+COUNTIF(Sheet5!$J$1:$AS$150,'Joint Exposures'!K$4&amp;'Joint Exposures'!$C32))/$A$2</f>
        <v>#DIV/0!</v>
      </c>
      <c r="L32" s="38" t="e">
        <f ca="1">(COUNTIF(Sheet5!$J$1:$AS$150,'Joint Exposures'!$C32&amp;'Joint Exposures'!L$4)+COUNTIF(Sheet5!$J$1:$AS$150,'Joint Exposures'!L$4&amp;'Joint Exposures'!$C32))/$A$2</f>
        <v>#DIV/0!</v>
      </c>
      <c r="M32" s="38" t="e">
        <f ca="1">(COUNTIF(Sheet5!$J$1:$AS$150,'Joint Exposures'!$C32&amp;'Joint Exposures'!M$4)+COUNTIF(Sheet5!$J$1:$AS$150,'Joint Exposures'!M$4&amp;'Joint Exposures'!$C32))/$A$2</f>
        <v>#DIV/0!</v>
      </c>
      <c r="N32" s="38" t="e">
        <f ca="1">(COUNTIF(Sheet5!$J$1:$AS$150,'Joint Exposures'!$C32&amp;'Joint Exposures'!N$4)+COUNTIF(Sheet5!$J$1:$AS$150,'Joint Exposures'!N$4&amp;'Joint Exposures'!$C32))/$A$2</f>
        <v>#DIV/0!</v>
      </c>
      <c r="O32" s="38" t="e">
        <f ca="1">(COUNTIF(Sheet5!$J$1:$AS$150,'Joint Exposures'!$C32&amp;'Joint Exposures'!O$4)+COUNTIF(Sheet5!$J$1:$AS$150,'Joint Exposures'!O$4&amp;'Joint Exposures'!$C32))/$A$2</f>
        <v>#DIV/0!</v>
      </c>
      <c r="P32" s="38" t="e">
        <f ca="1">(COUNTIF(Sheet5!$J$1:$AS$150,'Joint Exposures'!$C32&amp;'Joint Exposures'!P$4)+COUNTIF(Sheet5!$J$1:$AS$150,'Joint Exposures'!P$4&amp;'Joint Exposures'!$C32))/$A$2</f>
        <v>#DIV/0!</v>
      </c>
      <c r="Q32" s="38" t="e">
        <f ca="1">(COUNTIF(Sheet5!$J$1:$AS$150,'Joint Exposures'!$C32&amp;'Joint Exposures'!Q$4)+COUNTIF(Sheet5!$J$1:$AS$150,'Joint Exposures'!Q$4&amp;'Joint Exposures'!$C32))/$A$2</f>
        <v>#DIV/0!</v>
      </c>
      <c r="R32" s="38" t="e">
        <f ca="1">(COUNTIF(Sheet5!$J$1:$AS$150,'Joint Exposures'!$C32&amp;'Joint Exposures'!R$4)+COUNTIF(Sheet5!$J$1:$AS$150,'Joint Exposures'!R$4&amp;'Joint Exposures'!$C32))/$A$2</f>
        <v>#DIV/0!</v>
      </c>
      <c r="S32" s="38" t="e">
        <f ca="1">(COUNTIF(Sheet5!$J$1:$AS$150,'Joint Exposures'!$C32&amp;'Joint Exposures'!S$4)+COUNTIF(Sheet5!$J$1:$AS$150,'Joint Exposures'!S$4&amp;'Joint Exposures'!$C32))/$A$2</f>
        <v>#DIV/0!</v>
      </c>
      <c r="T32" s="38" t="e">
        <f ca="1">(COUNTIF(Sheet5!$J$1:$AS$150,'Joint Exposures'!$C32&amp;'Joint Exposures'!T$4)+COUNTIF(Sheet5!$J$1:$AS$150,'Joint Exposures'!T$4&amp;'Joint Exposures'!$C32))/$A$2</f>
        <v>#DIV/0!</v>
      </c>
      <c r="U32" s="38" t="e">
        <f ca="1">(COUNTIF(Sheet5!$J$1:$AS$150,'Joint Exposures'!$C32&amp;'Joint Exposures'!U$4)+COUNTIF(Sheet5!$J$1:$AS$150,'Joint Exposures'!U$4&amp;'Joint Exposures'!$C32))/$A$2</f>
        <v>#DIV/0!</v>
      </c>
      <c r="V32" s="38" t="e">
        <f ca="1">(COUNTIF(Sheet5!$J$1:$AS$150,'Joint Exposures'!$C32&amp;'Joint Exposures'!V$4)+COUNTIF(Sheet5!$J$1:$AS$150,'Joint Exposures'!V$4&amp;'Joint Exposures'!$C32))/$A$2</f>
        <v>#DIV/0!</v>
      </c>
      <c r="W32" s="38" t="e">
        <f ca="1">(COUNTIF(Sheet5!$J$1:$AS$150,'Joint Exposures'!$C32&amp;'Joint Exposures'!W$4)+COUNTIF(Sheet5!$J$1:$AS$150,'Joint Exposures'!W$4&amp;'Joint Exposures'!$C32))/$A$2</f>
        <v>#DIV/0!</v>
      </c>
      <c r="X32" s="38" t="e">
        <f ca="1">(COUNTIF(Sheet5!$J$1:$AS$150,'Joint Exposures'!$C32&amp;'Joint Exposures'!X$4)+COUNTIF(Sheet5!$J$1:$AS$150,'Joint Exposures'!X$4&amp;'Joint Exposures'!$C32))/$A$2</f>
        <v>#DIV/0!</v>
      </c>
      <c r="Y32" s="38" t="e">
        <f ca="1">(COUNTIF(Sheet5!$J$1:$AS$150,'Joint Exposures'!$C32&amp;'Joint Exposures'!Y$4)+COUNTIF(Sheet5!$J$1:$AS$150,'Joint Exposures'!Y$4&amp;'Joint Exposures'!$C32))/$A$2</f>
        <v>#DIV/0!</v>
      </c>
      <c r="Z32" s="38" t="e">
        <f ca="1">(COUNTIF(Sheet5!$J$1:$AS$150,'Joint Exposures'!$C32&amp;'Joint Exposures'!Z$4)+COUNTIF(Sheet5!$J$1:$AS$150,'Joint Exposures'!Z$4&amp;'Joint Exposures'!$C32))/$A$2</f>
        <v>#DIV/0!</v>
      </c>
      <c r="AA32" s="38" t="e">
        <f ca="1">(COUNTIF(Sheet5!$J$1:$AS$150,'Joint Exposures'!$C32&amp;'Joint Exposures'!AA$4)+COUNTIF(Sheet5!$J$1:$AS$150,'Joint Exposures'!AA$4&amp;'Joint Exposures'!$C32))/$A$2</f>
        <v>#DIV/0!</v>
      </c>
      <c r="AB32" s="38" t="e">
        <f ca="1">(COUNTIF(Sheet5!$J$1:$AS$150,'Joint Exposures'!$C32&amp;'Joint Exposures'!AB$4)+COUNTIF(Sheet5!$J$1:$AS$150,'Joint Exposures'!AB$4&amp;'Joint Exposures'!$C32))/$A$2</f>
        <v>#DIV/0!</v>
      </c>
      <c r="AC32" s="38" t="e">
        <f ca="1">(COUNTIF(Sheet5!$J$1:$AS$150,'Joint Exposures'!$C32&amp;'Joint Exposures'!AC$4)+COUNTIF(Sheet5!$J$1:$AS$150,'Joint Exposures'!AC$4&amp;'Joint Exposures'!$C32))/$A$2</f>
        <v>#DIV/0!</v>
      </c>
      <c r="AD32" s="38" t="e">
        <f ca="1">(COUNTIF(Sheet5!$J$1:$AS$150,'Joint Exposures'!$C32&amp;'Joint Exposures'!AD$4)+COUNTIF(Sheet5!$J$1:$AS$150,'Joint Exposures'!AD$4&amp;'Joint Exposures'!$C32))/$A$2</f>
        <v>#DIV/0!</v>
      </c>
      <c r="AE32" s="38" t="e">
        <f ca="1">(COUNTIF(Sheet5!$J$1:$AS$150,'Joint Exposures'!$C32&amp;'Joint Exposures'!AE$4)+COUNTIF(Sheet5!$J$1:$AS$150,'Joint Exposures'!AE$4&amp;'Joint Exposures'!$C32))/$A$2</f>
        <v>#DIV/0!</v>
      </c>
      <c r="AF32" s="38" t="e">
        <f ca="1">(COUNTIF(Sheet5!$J$1:$AS$150,'Joint Exposures'!$C32&amp;'Joint Exposures'!AF$4)+COUNTIF(Sheet5!$J$1:$AS$150,'Joint Exposures'!AF$4&amp;'Joint Exposures'!$C32))/$A$2</f>
        <v>#DIV/0!</v>
      </c>
      <c r="AG32" s="38" t="e">
        <f ca="1">(COUNTIF(Sheet5!$J$1:$AS$150,'Joint Exposures'!$C32&amp;'Joint Exposures'!AG$4)+COUNTIF(Sheet5!$J$1:$AS$150,'Joint Exposures'!AG$4&amp;'Joint Exposures'!$C32))/$A$2</f>
        <v>#DIV/0!</v>
      </c>
      <c r="AH32" s="38" t="e">
        <f ca="1">(COUNTIF(Sheet5!$J$1:$AS$150,'Joint Exposures'!$C32&amp;'Joint Exposures'!AH$4)+COUNTIF(Sheet5!$J$1:$AS$150,'Joint Exposures'!AH$4&amp;'Joint Exposures'!$C32))/$A$2</f>
        <v>#DIV/0!</v>
      </c>
      <c r="AI32" s="38" t="e">
        <f ca="1">(COUNTIF(Sheet5!$J$1:$AS$150,'Joint Exposures'!$C32&amp;'Joint Exposures'!AI$4)+COUNTIF(Sheet5!$J$1:$AS$150,'Joint Exposures'!AI$4&amp;'Joint Exposures'!$C32))/$A$2</f>
        <v>#DIV/0!</v>
      </c>
      <c r="AJ32" s="38" t="e">
        <f ca="1">(COUNTIF(Sheet5!$J$1:$AS$150,'Joint Exposures'!$C32&amp;'Joint Exposures'!AJ$4)+COUNTIF(Sheet5!$J$1:$AS$150,'Joint Exposures'!AJ$4&amp;'Joint Exposures'!$C32))/$A$2</f>
        <v>#DIV/0!</v>
      </c>
      <c r="AK32" s="38" t="e">
        <f ca="1">(COUNTIF(Sheet5!$J$1:$AS$150,'Joint Exposures'!$C32&amp;'Joint Exposures'!AK$4)+COUNTIF(Sheet5!$J$1:$AS$150,'Joint Exposures'!AK$4&amp;'Joint Exposures'!$C32))/$A$2</f>
        <v>#DIV/0!</v>
      </c>
      <c r="AL32" s="38" t="e">
        <f ca="1">(COUNTIF(Sheet5!$J$1:$AS$150,'Joint Exposures'!$C32&amp;'Joint Exposures'!AL$4)+COUNTIF(Sheet5!$J$1:$AS$150,'Joint Exposures'!AL$4&amp;'Joint Exposures'!$C32))/$A$2</f>
        <v>#DIV/0!</v>
      </c>
      <c r="AM32" s="38" t="e">
        <f ca="1">(COUNTIF(Sheet5!$J$1:$AS$150,'Joint Exposures'!$C32&amp;'Joint Exposures'!AM$4)+COUNTIF(Sheet5!$J$1:$AS$150,'Joint Exposures'!AM$4&amp;'Joint Exposures'!$C32))/$A$2</f>
        <v>#DIV/0!</v>
      </c>
      <c r="AN32" s="38" t="e">
        <f ca="1">(COUNTIF(Sheet5!$J$1:$AS$150,'Joint Exposures'!$C32&amp;'Joint Exposures'!AN$4)+COUNTIF(Sheet5!$J$1:$AS$150,'Joint Exposures'!AN$4&amp;'Joint Exposures'!$C32))/$A$2</f>
        <v>#DIV/0!</v>
      </c>
      <c r="AO32" s="38" t="e">
        <f ca="1">(COUNTIF(Sheet5!$J$1:$AS$150,'Joint Exposures'!$C32&amp;'Joint Exposures'!AO$4)+COUNTIF(Sheet5!$J$1:$AS$150,'Joint Exposures'!AO$4&amp;'Joint Exposures'!$C32))/$A$2</f>
        <v>#DIV/0!</v>
      </c>
      <c r="AP32" s="38" t="e">
        <f ca="1">(COUNTIF(Sheet5!$J$1:$AS$150,'Joint Exposures'!$C32&amp;'Joint Exposures'!AP$4)+COUNTIF(Sheet5!$J$1:$AS$150,'Joint Exposures'!AP$4&amp;'Joint Exposures'!$C32))/$A$2</f>
        <v>#DIV/0!</v>
      </c>
      <c r="AQ32" s="38" t="e">
        <f ca="1">(COUNTIF(Sheet5!$J$1:$AS$150,'Joint Exposures'!$C32&amp;'Joint Exposures'!AQ$4)+COUNTIF(Sheet5!$J$1:$AS$150,'Joint Exposures'!AQ$4&amp;'Joint Exposures'!$C32))/$A$2</f>
        <v>#DIV/0!</v>
      </c>
      <c r="AR32" s="38" t="e">
        <f ca="1">(COUNTIF(Sheet5!$J$1:$AS$150,'Joint Exposures'!$C32&amp;'Joint Exposures'!AR$4)+COUNTIF(Sheet5!$J$1:$AS$150,'Joint Exposures'!AR$4&amp;'Joint Exposures'!$C32))/$A$2</f>
        <v>#DIV/0!</v>
      </c>
      <c r="AS32" s="38" t="e">
        <f ca="1">(COUNTIF(Sheet5!$J$1:$AS$150,'Joint Exposures'!$C32&amp;'Joint Exposures'!AS$4)+COUNTIF(Sheet5!$J$1:$AS$150,'Joint Exposures'!AS$4&amp;'Joint Exposures'!$C32))/$A$2</f>
        <v>#DIV/0!</v>
      </c>
      <c r="AT32" s="38" t="e">
        <f ca="1">(COUNTIF(Sheet5!$J$1:$AS$150,'Joint Exposures'!$C32&amp;'Joint Exposures'!AT$4)+COUNTIF(Sheet5!$J$1:$AS$150,'Joint Exposures'!AT$4&amp;'Joint Exposures'!$C32))/$A$2</f>
        <v>#DIV/0!</v>
      </c>
      <c r="AU32" s="38" t="e">
        <f ca="1">(COUNTIF(Sheet5!$J$1:$AS$150,'Joint Exposures'!$C32&amp;'Joint Exposures'!AU$4)+COUNTIF(Sheet5!$J$1:$AS$150,'Joint Exposures'!AU$4&amp;'Joint Exposures'!$C32))/$A$2</f>
        <v>#DIV/0!</v>
      </c>
      <c r="AV32" s="38" t="e">
        <f ca="1">(COUNTIF(Sheet5!$J$1:$AS$150,'Joint Exposures'!$C32&amp;'Joint Exposures'!AV$4)+COUNTIF(Sheet5!$J$1:$AS$150,'Joint Exposures'!AV$4&amp;'Joint Exposures'!$C32))/$A$2</f>
        <v>#DIV/0!</v>
      </c>
      <c r="AW32" s="38" t="e">
        <f ca="1">(COUNTIF(Sheet5!$J$1:$AS$150,'Joint Exposures'!$C32&amp;'Joint Exposures'!AW$4)+COUNTIF(Sheet5!$J$1:$AS$150,'Joint Exposures'!AW$4&amp;'Joint Exposures'!$C32))/$A$2</f>
        <v>#DIV/0!</v>
      </c>
      <c r="AX32" s="38" t="e">
        <f ca="1">(COUNTIF(Sheet5!$J$1:$AS$150,'Joint Exposures'!$C32&amp;'Joint Exposures'!AX$4)+COUNTIF(Sheet5!$J$1:$AS$150,'Joint Exposures'!AX$4&amp;'Joint Exposures'!$C32))/$A$2</f>
        <v>#DIV/0!</v>
      </c>
      <c r="AY32" s="38" t="e">
        <f ca="1">(COUNTIF(Sheet5!$J$1:$AS$150,'Joint Exposures'!$C32&amp;'Joint Exposures'!AY$4)+COUNTIF(Sheet5!$J$1:$AS$150,'Joint Exposures'!AY$4&amp;'Joint Exposures'!$C32))/$A$2</f>
        <v>#DIV/0!</v>
      </c>
      <c r="AZ32" s="38" t="e">
        <f ca="1">(COUNTIF(Sheet5!$J$1:$AS$150,'Joint Exposures'!$C32&amp;'Joint Exposures'!AZ$4)+COUNTIF(Sheet5!$J$1:$AS$150,'Joint Exposures'!AZ$4&amp;'Joint Exposures'!$C32))/$A$2</f>
        <v>#DIV/0!</v>
      </c>
      <c r="BA32" s="38" t="e">
        <f ca="1">(COUNTIF(Sheet5!$J$1:$AS$150,'Joint Exposures'!$C32&amp;'Joint Exposures'!BA$4)+COUNTIF(Sheet5!$J$1:$AS$150,'Joint Exposures'!BA$4&amp;'Joint Exposures'!$C32))/$A$2</f>
        <v>#DIV/0!</v>
      </c>
      <c r="BB32" s="38" t="e">
        <f ca="1">(COUNTIF(Sheet5!$J$1:$AS$150,'Joint Exposures'!$C32&amp;'Joint Exposures'!BB$4)+COUNTIF(Sheet5!$J$1:$AS$150,'Joint Exposures'!BB$4&amp;'Joint Exposures'!$C32))/$A$2</f>
        <v>#DIV/0!</v>
      </c>
      <c r="BC32" s="38" t="e">
        <f ca="1">(COUNTIF(Sheet5!$J$1:$AS$150,'Joint Exposures'!$C32&amp;'Joint Exposures'!BC$4)+COUNTIF(Sheet5!$J$1:$AS$150,'Joint Exposures'!BC$4&amp;'Joint Exposures'!$C32))/$A$2</f>
        <v>#DIV/0!</v>
      </c>
      <c r="BD32" s="38" t="e">
        <f ca="1">(COUNTIF(Sheet5!$J$1:$AS$150,'Joint Exposures'!$C32&amp;'Joint Exposures'!BD$4)+COUNTIF(Sheet5!$J$1:$AS$150,'Joint Exposures'!BD$4&amp;'Joint Exposures'!$C32))/$A$2</f>
        <v>#DIV/0!</v>
      </c>
      <c r="BE32" s="38" t="e">
        <f ca="1">(COUNTIF(Sheet5!$J$1:$AS$150,'Joint Exposures'!$C32&amp;'Joint Exposures'!BE$4)+COUNTIF(Sheet5!$J$1:$AS$150,'Joint Exposures'!BE$4&amp;'Joint Exposures'!$C32))/$A$2</f>
        <v>#DIV/0!</v>
      </c>
    </row>
    <row customHeight="1" ht="24.95" r="33" spans="1:57" x14ac:dyDescent="0.25">
      <c r="A33" s="39" t="e">
        <f>COUNTIF(Sheet3!$A$2:$I$151,'Joint Exposures'!$C33)/$A$2</f>
        <v>#DIV/0!</v>
      </c>
      <c r="B33" s="39" t="e">
        <f ca="1" si="2" t="shared"/>
        <v>#DIV/0!</v>
      </c>
      <c r="C33" s="41" t="str">
        <f>Sheet2!H30</f>
        <v>Mikal Bridges</v>
      </c>
      <c r="D33" s="38" t="e">
        <f ca="1">(COUNTIF(Sheet5!$J$1:$AS$150,'Joint Exposures'!$C33&amp;'Joint Exposures'!D$4)+COUNTIF(Sheet5!$J$1:$AS$150,'Joint Exposures'!D$4&amp;'Joint Exposures'!$C33))/$A$2</f>
        <v>#DIV/0!</v>
      </c>
      <c r="E33" s="38" t="e">
        <f ca="1">(COUNTIF(Sheet5!$J$1:$AS$150,'Joint Exposures'!$C33&amp;'Joint Exposures'!E$4)+COUNTIF(Sheet5!$J$1:$AS$150,'Joint Exposures'!E$4&amp;'Joint Exposures'!$C33))/$A$2</f>
        <v>#DIV/0!</v>
      </c>
      <c r="F33" s="38" t="e">
        <f ca="1">(COUNTIF(Sheet5!$J$1:$AS$150,'Joint Exposures'!$C33&amp;'Joint Exposures'!F$4)+COUNTIF(Sheet5!$J$1:$AS$150,'Joint Exposures'!F$4&amp;'Joint Exposures'!$C33))/$A$2</f>
        <v>#DIV/0!</v>
      </c>
      <c r="G33" s="38" t="e">
        <f ca="1">(COUNTIF(Sheet5!$J$1:$AS$150,'Joint Exposures'!$C33&amp;'Joint Exposures'!G$4)+COUNTIF(Sheet5!$J$1:$AS$150,'Joint Exposures'!G$4&amp;'Joint Exposures'!$C33))/$A$2</f>
        <v>#DIV/0!</v>
      </c>
      <c r="H33" s="38" t="e">
        <f ca="1">(COUNTIF(Sheet5!$J$1:$AS$150,'Joint Exposures'!$C33&amp;'Joint Exposures'!H$4)+COUNTIF(Sheet5!$J$1:$AS$150,'Joint Exposures'!H$4&amp;'Joint Exposures'!$C33))/$A$2</f>
        <v>#DIV/0!</v>
      </c>
      <c r="I33" s="38" t="e">
        <f ca="1">(COUNTIF(Sheet5!$J$1:$AS$150,'Joint Exposures'!$C33&amp;'Joint Exposures'!I$4)+COUNTIF(Sheet5!$J$1:$AS$150,'Joint Exposures'!I$4&amp;'Joint Exposures'!$C33))/$A$2</f>
        <v>#DIV/0!</v>
      </c>
      <c r="J33" s="38" t="e">
        <f ca="1">(COUNTIF(Sheet5!$J$1:$AS$150,'Joint Exposures'!$C33&amp;'Joint Exposures'!J$4)+COUNTIF(Sheet5!$J$1:$AS$150,'Joint Exposures'!J$4&amp;'Joint Exposures'!$C33))/$A$2</f>
        <v>#DIV/0!</v>
      </c>
      <c r="K33" s="38" t="e">
        <f ca="1">(COUNTIF(Sheet5!$J$1:$AS$150,'Joint Exposures'!$C33&amp;'Joint Exposures'!K$4)+COUNTIF(Sheet5!$J$1:$AS$150,'Joint Exposures'!K$4&amp;'Joint Exposures'!$C33))/$A$2</f>
        <v>#DIV/0!</v>
      </c>
      <c r="L33" s="38" t="e">
        <f ca="1">(COUNTIF(Sheet5!$J$1:$AS$150,'Joint Exposures'!$C33&amp;'Joint Exposures'!L$4)+COUNTIF(Sheet5!$J$1:$AS$150,'Joint Exposures'!L$4&amp;'Joint Exposures'!$C33))/$A$2</f>
        <v>#DIV/0!</v>
      </c>
      <c r="M33" s="38" t="e">
        <f ca="1">(COUNTIF(Sheet5!$J$1:$AS$150,'Joint Exposures'!$C33&amp;'Joint Exposures'!M$4)+COUNTIF(Sheet5!$J$1:$AS$150,'Joint Exposures'!M$4&amp;'Joint Exposures'!$C33))/$A$2</f>
        <v>#DIV/0!</v>
      </c>
      <c r="N33" s="38" t="e">
        <f ca="1">(COUNTIF(Sheet5!$J$1:$AS$150,'Joint Exposures'!$C33&amp;'Joint Exposures'!N$4)+COUNTIF(Sheet5!$J$1:$AS$150,'Joint Exposures'!N$4&amp;'Joint Exposures'!$C33))/$A$2</f>
        <v>#DIV/0!</v>
      </c>
      <c r="O33" s="38" t="e">
        <f ca="1">(COUNTIF(Sheet5!$J$1:$AS$150,'Joint Exposures'!$C33&amp;'Joint Exposures'!O$4)+COUNTIF(Sheet5!$J$1:$AS$150,'Joint Exposures'!O$4&amp;'Joint Exposures'!$C33))/$A$2</f>
        <v>#DIV/0!</v>
      </c>
      <c r="P33" s="38" t="e">
        <f ca="1">(COUNTIF(Sheet5!$J$1:$AS$150,'Joint Exposures'!$C33&amp;'Joint Exposures'!P$4)+COUNTIF(Sheet5!$J$1:$AS$150,'Joint Exposures'!P$4&amp;'Joint Exposures'!$C33))/$A$2</f>
        <v>#DIV/0!</v>
      </c>
      <c r="Q33" s="38" t="e">
        <f ca="1">(COUNTIF(Sheet5!$J$1:$AS$150,'Joint Exposures'!$C33&amp;'Joint Exposures'!Q$4)+COUNTIF(Sheet5!$J$1:$AS$150,'Joint Exposures'!Q$4&amp;'Joint Exposures'!$C33))/$A$2</f>
        <v>#DIV/0!</v>
      </c>
      <c r="R33" s="38" t="e">
        <f ca="1">(COUNTIF(Sheet5!$J$1:$AS$150,'Joint Exposures'!$C33&amp;'Joint Exposures'!R$4)+COUNTIF(Sheet5!$J$1:$AS$150,'Joint Exposures'!R$4&amp;'Joint Exposures'!$C33))/$A$2</f>
        <v>#DIV/0!</v>
      </c>
      <c r="S33" s="38" t="e">
        <f ca="1">(COUNTIF(Sheet5!$J$1:$AS$150,'Joint Exposures'!$C33&amp;'Joint Exposures'!S$4)+COUNTIF(Sheet5!$J$1:$AS$150,'Joint Exposures'!S$4&amp;'Joint Exposures'!$C33))/$A$2</f>
        <v>#DIV/0!</v>
      </c>
      <c r="T33" s="38" t="e">
        <f ca="1">(COUNTIF(Sheet5!$J$1:$AS$150,'Joint Exposures'!$C33&amp;'Joint Exposures'!T$4)+COUNTIF(Sheet5!$J$1:$AS$150,'Joint Exposures'!T$4&amp;'Joint Exposures'!$C33))/$A$2</f>
        <v>#DIV/0!</v>
      </c>
      <c r="U33" s="38" t="e">
        <f ca="1">(COUNTIF(Sheet5!$J$1:$AS$150,'Joint Exposures'!$C33&amp;'Joint Exposures'!U$4)+COUNTIF(Sheet5!$J$1:$AS$150,'Joint Exposures'!U$4&amp;'Joint Exposures'!$C33))/$A$2</f>
        <v>#DIV/0!</v>
      </c>
      <c r="V33" s="38" t="e">
        <f ca="1">(COUNTIF(Sheet5!$J$1:$AS$150,'Joint Exposures'!$C33&amp;'Joint Exposures'!V$4)+COUNTIF(Sheet5!$J$1:$AS$150,'Joint Exposures'!V$4&amp;'Joint Exposures'!$C33))/$A$2</f>
        <v>#DIV/0!</v>
      </c>
      <c r="W33" s="38" t="e">
        <f ca="1">(COUNTIF(Sheet5!$J$1:$AS$150,'Joint Exposures'!$C33&amp;'Joint Exposures'!W$4)+COUNTIF(Sheet5!$J$1:$AS$150,'Joint Exposures'!W$4&amp;'Joint Exposures'!$C33))/$A$2</f>
        <v>#DIV/0!</v>
      </c>
      <c r="X33" s="38" t="e">
        <f ca="1">(COUNTIF(Sheet5!$J$1:$AS$150,'Joint Exposures'!$C33&amp;'Joint Exposures'!X$4)+COUNTIF(Sheet5!$J$1:$AS$150,'Joint Exposures'!X$4&amp;'Joint Exposures'!$C33))/$A$2</f>
        <v>#DIV/0!</v>
      </c>
      <c r="Y33" s="38" t="e">
        <f ca="1">(COUNTIF(Sheet5!$J$1:$AS$150,'Joint Exposures'!$C33&amp;'Joint Exposures'!Y$4)+COUNTIF(Sheet5!$J$1:$AS$150,'Joint Exposures'!Y$4&amp;'Joint Exposures'!$C33))/$A$2</f>
        <v>#DIV/0!</v>
      </c>
      <c r="Z33" s="38" t="e">
        <f ca="1">(COUNTIF(Sheet5!$J$1:$AS$150,'Joint Exposures'!$C33&amp;'Joint Exposures'!Z$4)+COUNTIF(Sheet5!$J$1:$AS$150,'Joint Exposures'!Z$4&amp;'Joint Exposures'!$C33))/$A$2</f>
        <v>#DIV/0!</v>
      </c>
      <c r="AA33" s="38" t="e">
        <f ca="1">(COUNTIF(Sheet5!$J$1:$AS$150,'Joint Exposures'!$C33&amp;'Joint Exposures'!AA$4)+COUNTIF(Sheet5!$J$1:$AS$150,'Joint Exposures'!AA$4&amp;'Joint Exposures'!$C33))/$A$2</f>
        <v>#DIV/0!</v>
      </c>
      <c r="AB33" s="38" t="e">
        <f ca="1">(COUNTIF(Sheet5!$J$1:$AS$150,'Joint Exposures'!$C33&amp;'Joint Exposures'!AB$4)+COUNTIF(Sheet5!$J$1:$AS$150,'Joint Exposures'!AB$4&amp;'Joint Exposures'!$C33))/$A$2</f>
        <v>#DIV/0!</v>
      </c>
      <c r="AC33" s="38" t="e">
        <f ca="1">(COUNTIF(Sheet5!$J$1:$AS$150,'Joint Exposures'!$C33&amp;'Joint Exposures'!AC$4)+COUNTIF(Sheet5!$J$1:$AS$150,'Joint Exposures'!AC$4&amp;'Joint Exposures'!$C33))/$A$2</f>
        <v>#DIV/0!</v>
      </c>
      <c r="AD33" s="38" t="e">
        <f ca="1">(COUNTIF(Sheet5!$J$1:$AS$150,'Joint Exposures'!$C33&amp;'Joint Exposures'!AD$4)+COUNTIF(Sheet5!$J$1:$AS$150,'Joint Exposures'!AD$4&amp;'Joint Exposures'!$C33))/$A$2</f>
        <v>#DIV/0!</v>
      </c>
      <c r="AE33" s="38" t="e">
        <f ca="1">(COUNTIF(Sheet5!$J$1:$AS$150,'Joint Exposures'!$C33&amp;'Joint Exposures'!AE$4)+COUNTIF(Sheet5!$J$1:$AS$150,'Joint Exposures'!AE$4&amp;'Joint Exposures'!$C33))/$A$2</f>
        <v>#DIV/0!</v>
      </c>
      <c r="AF33" s="38" t="e">
        <f ca="1">(COUNTIF(Sheet5!$J$1:$AS$150,'Joint Exposures'!$C33&amp;'Joint Exposures'!AF$4)+COUNTIF(Sheet5!$J$1:$AS$150,'Joint Exposures'!AF$4&amp;'Joint Exposures'!$C33))/$A$2</f>
        <v>#DIV/0!</v>
      </c>
      <c r="AG33" s="38" t="e">
        <f ca="1">(COUNTIF(Sheet5!$J$1:$AS$150,'Joint Exposures'!$C33&amp;'Joint Exposures'!AG$4)+COUNTIF(Sheet5!$J$1:$AS$150,'Joint Exposures'!AG$4&amp;'Joint Exposures'!$C33))/$A$2</f>
        <v>#DIV/0!</v>
      </c>
      <c r="AH33" s="38" t="e">
        <f ca="1">(COUNTIF(Sheet5!$J$1:$AS$150,'Joint Exposures'!$C33&amp;'Joint Exposures'!AH$4)+COUNTIF(Sheet5!$J$1:$AS$150,'Joint Exposures'!AH$4&amp;'Joint Exposures'!$C33))/$A$2</f>
        <v>#DIV/0!</v>
      </c>
      <c r="AI33" s="38" t="e">
        <f ca="1">(COUNTIF(Sheet5!$J$1:$AS$150,'Joint Exposures'!$C33&amp;'Joint Exposures'!AI$4)+COUNTIF(Sheet5!$J$1:$AS$150,'Joint Exposures'!AI$4&amp;'Joint Exposures'!$C33))/$A$2</f>
        <v>#DIV/0!</v>
      </c>
      <c r="AJ33" s="38" t="e">
        <f ca="1">(COUNTIF(Sheet5!$J$1:$AS$150,'Joint Exposures'!$C33&amp;'Joint Exposures'!AJ$4)+COUNTIF(Sheet5!$J$1:$AS$150,'Joint Exposures'!AJ$4&amp;'Joint Exposures'!$C33))/$A$2</f>
        <v>#DIV/0!</v>
      </c>
      <c r="AK33" s="38" t="e">
        <f ca="1">(COUNTIF(Sheet5!$J$1:$AS$150,'Joint Exposures'!$C33&amp;'Joint Exposures'!AK$4)+COUNTIF(Sheet5!$J$1:$AS$150,'Joint Exposures'!AK$4&amp;'Joint Exposures'!$C33))/$A$2</f>
        <v>#DIV/0!</v>
      </c>
      <c r="AL33" s="38" t="e">
        <f ca="1">(COUNTIF(Sheet5!$J$1:$AS$150,'Joint Exposures'!$C33&amp;'Joint Exposures'!AL$4)+COUNTIF(Sheet5!$J$1:$AS$150,'Joint Exposures'!AL$4&amp;'Joint Exposures'!$C33))/$A$2</f>
        <v>#DIV/0!</v>
      </c>
      <c r="AM33" s="38" t="e">
        <f ca="1">(COUNTIF(Sheet5!$J$1:$AS$150,'Joint Exposures'!$C33&amp;'Joint Exposures'!AM$4)+COUNTIF(Sheet5!$J$1:$AS$150,'Joint Exposures'!AM$4&amp;'Joint Exposures'!$C33))/$A$2</f>
        <v>#DIV/0!</v>
      </c>
      <c r="AN33" s="38" t="e">
        <f ca="1">(COUNTIF(Sheet5!$J$1:$AS$150,'Joint Exposures'!$C33&amp;'Joint Exposures'!AN$4)+COUNTIF(Sheet5!$J$1:$AS$150,'Joint Exposures'!AN$4&amp;'Joint Exposures'!$C33))/$A$2</f>
        <v>#DIV/0!</v>
      </c>
      <c r="AO33" s="38" t="e">
        <f ca="1">(COUNTIF(Sheet5!$J$1:$AS$150,'Joint Exposures'!$C33&amp;'Joint Exposures'!AO$4)+COUNTIF(Sheet5!$J$1:$AS$150,'Joint Exposures'!AO$4&amp;'Joint Exposures'!$C33))/$A$2</f>
        <v>#DIV/0!</v>
      </c>
      <c r="AP33" s="38" t="e">
        <f ca="1">(COUNTIF(Sheet5!$J$1:$AS$150,'Joint Exposures'!$C33&amp;'Joint Exposures'!AP$4)+COUNTIF(Sheet5!$J$1:$AS$150,'Joint Exposures'!AP$4&amp;'Joint Exposures'!$C33))/$A$2</f>
        <v>#DIV/0!</v>
      </c>
      <c r="AQ33" s="38" t="e">
        <f ca="1">(COUNTIF(Sheet5!$J$1:$AS$150,'Joint Exposures'!$C33&amp;'Joint Exposures'!AQ$4)+COUNTIF(Sheet5!$J$1:$AS$150,'Joint Exposures'!AQ$4&amp;'Joint Exposures'!$C33))/$A$2</f>
        <v>#DIV/0!</v>
      </c>
      <c r="AR33" s="38" t="e">
        <f ca="1">(COUNTIF(Sheet5!$J$1:$AS$150,'Joint Exposures'!$C33&amp;'Joint Exposures'!AR$4)+COUNTIF(Sheet5!$J$1:$AS$150,'Joint Exposures'!AR$4&amp;'Joint Exposures'!$C33))/$A$2</f>
        <v>#DIV/0!</v>
      </c>
      <c r="AS33" s="38" t="e">
        <f ca="1">(COUNTIF(Sheet5!$J$1:$AS$150,'Joint Exposures'!$C33&amp;'Joint Exposures'!AS$4)+COUNTIF(Sheet5!$J$1:$AS$150,'Joint Exposures'!AS$4&amp;'Joint Exposures'!$C33))/$A$2</f>
        <v>#DIV/0!</v>
      </c>
      <c r="AT33" s="38" t="e">
        <f ca="1">(COUNTIF(Sheet5!$J$1:$AS$150,'Joint Exposures'!$C33&amp;'Joint Exposures'!AT$4)+COUNTIF(Sheet5!$J$1:$AS$150,'Joint Exposures'!AT$4&amp;'Joint Exposures'!$C33))/$A$2</f>
        <v>#DIV/0!</v>
      </c>
      <c r="AU33" s="38" t="e">
        <f ca="1">(COUNTIF(Sheet5!$J$1:$AS$150,'Joint Exposures'!$C33&amp;'Joint Exposures'!AU$4)+COUNTIF(Sheet5!$J$1:$AS$150,'Joint Exposures'!AU$4&amp;'Joint Exposures'!$C33))/$A$2</f>
        <v>#DIV/0!</v>
      </c>
      <c r="AV33" s="38" t="e">
        <f ca="1">(COUNTIF(Sheet5!$J$1:$AS$150,'Joint Exposures'!$C33&amp;'Joint Exposures'!AV$4)+COUNTIF(Sheet5!$J$1:$AS$150,'Joint Exposures'!AV$4&amp;'Joint Exposures'!$C33))/$A$2</f>
        <v>#DIV/0!</v>
      </c>
      <c r="AW33" s="38" t="e">
        <f ca="1">(COUNTIF(Sheet5!$J$1:$AS$150,'Joint Exposures'!$C33&amp;'Joint Exposures'!AW$4)+COUNTIF(Sheet5!$J$1:$AS$150,'Joint Exposures'!AW$4&amp;'Joint Exposures'!$C33))/$A$2</f>
        <v>#DIV/0!</v>
      </c>
      <c r="AX33" s="38" t="e">
        <f ca="1">(COUNTIF(Sheet5!$J$1:$AS$150,'Joint Exposures'!$C33&amp;'Joint Exposures'!AX$4)+COUNTIF(Sheet5!$J$1:$AS$150,'Joint Exposures'!AX$4&amp;'Joint Exposures'!$C33))/$A$2</f>
        <v>#DIV/0!</v>
      </c>
      <c r="AY33" s="38" t="e">
        <f ca="1">(COUNTIF(Sheet5!$J$1:$AS$150,'Joint Exposures'!$C33&amp;'Joint Exposures'!AY$4)+COUNTIF(Sheet5!$J$1:$AS$150,'Joint Exposures'!AY$4&amp;'Joint Exposures'!$C33))/$A$2</f>
        <v>#DIV/0!</v>
      </c>
      <c r="AZ33" s="38" t="e">
        <f ca="1">(COUNTIF(Sheet5!$J$1:$AS$150,'Joint Exposures'!$C33&amp;'Joint Exposures'!AZ$4)+COUNTIF(Sheet5!$J$1:$AS$150,'Joint Exposures'!AZ$4&amp;'Joint Exposures'!$C33))/$A$2</f>
        <v>#DIV/0!</v>
      </c>
      <c r="BA33" s="38" t="e">
        <f ca="1">(COUNTIF(Sheet5!$J$1:$AS$150,'Joint Exposures'!$C33&amp;'Joint Exposures'!BA$4)+COUNTIF(Sheet5!$J$1:$AS$150,'Joint Exposures'!BA$4&amp;'Joint Exposures'!$C33))/$A$2</f>
        <v>#DIV/0!</v>
      </c>
      <c r="BB33" s="38" t="e">
        <f ca="1">(COUNTIF(Sheet5!$J$1:$AS$150,'Joint Exposures'!$C33&amp;'Joint Exposures'!BB$4)+COUNTIF(Sheet5!$J$1:$AS$150,'Joint Exposures'!BB$4&amp;'Joint Exposures'!$C33))/$A$2</f>
        <v>#DIV/0!</v>
      </c>
      <c r="BC33" s="38" t="e">
        <f ca="1">(COUNTIF(Sheet5!$J$1:$AS$150,'Joint Exposures'!$C33&amp;'Joint Exposures'!BC$4)+COUNTIF(Sheet5!$J$1:$AS$150,'Joint Exposures'!BC$4&amp;'Joint Exposures'!$C33))/$A$2</f>
        <v>#DIV/0!</v>
      </c>
      <c r="BD33" s="38" t="e">
        <f ca="1">(COUNTIF(Sheet5!$J$1:$AS$150,'Joint Exposures'!$C33&amp;'Joint Exposures'!BD$4)+COUNTIF(Sheet5!$J$1:$AS$150,'Joint Exposures'!BD$4&amp;'Joint Exposures'!$C33))/$A$2</f>
        <v>#DIV/0!</v>
      </c>
      <c r="BE33" s="38" t="e">
        <f ca="1">(COUNTIF(Sheet5!$J$1:$AS$150,'Joint Exposures'!$C33&amp;'Joint Exposures'!BE$4)+COUNTIF(Sheet5!$J$1:$AS$150,'Joint Exposures'!BE$4&amp;'Joint Exposures'!$C33))/$A$2</f>
        <v>#DIV/0!</v>
      </c>
    </row>
    <row customHeight="1" ht="24.95" r="34" spans="1:57" x14ac:dyDescent="0.25">
      <c r="A34" s="39" t="e">
        <f>COUNTIF(Sheet3!$A$2:$I$151,'Joint Exposures'!$C34)/$A$2</f>
        <v>#DIV/0!</v>
      </c>
      <c r="B34" s="39" t="e">
        <f ca="1" si="2" t="shared"/>
        <v>#DIV/0!</v>
      </c>
      <c r="C34" s="41" t="str">
        <f>Sheet2!H31</f>
        <v>Derrick Favors</v>
      </c>
      <c r="D34" s="38" t="e">
        <f ca="1">(COUNTIF(Sheet5!$J$1:$AS$150,'Joint Exposures'!$C34&amp;'Joint Exposures'!D$4)+COUNTIF(Sheet5!$J$1:$AS$150,'Joint Exposures'!D$4&amp;'Joint Exposures'!$C34))/$A$2</f>
        <v>#DIV/0!</v>
      </c>
      <c r="E34" s="38" t="e">
        <f ca="1">(COUNTIF(Sheet5!$J$1:$AS$150,'Joint Exposures'!$C34&amp;'Joint Exposures'!E$4)+COUNTIF(Sheet5!$J$1:$AS$150,'Joint Exposures'!E$4&amp;'Joint Exposures'!$C34))/$A$2</f>
        <v>#DIV/0!</v>
      </c>
      <c r="F34" s="38" t="e">
        <f ca="1">(COUNTIF(Sheet5!$J$1:$AS$150,'Joint Exposures'!$C34&amp;'Joint Exposures'!F$4)+COUNTIF(Sheet5!$J$1:$AS$150,'Joint Exposures'!F$4&amp;'Joint Exposures'!$C34))/$A$2</f>
        <v>#DIV/0!</v>
      </c>
      <c r="G34" s="38" t="e">
        <f ca="1">(COUNTIF(Sheet5!$J$1:$AS$150,'Joint Exposures'!$C34&amp;'Joint Exposures'!G$4)+COUNTIF(Sheet5!$J$1:$AS$150,'Joint Exposures'!G$4&amp;'Joint Exposures'!$C34))/$A$2</f>
        <v>#DIV/0!</v>
      </c>
      <c r="H34" s="38" t="e">
        <f ca="1">(COUNTIF(Sheet5!$J$1:$AS$150,'Joint Exposures'!$C34&amp;'Joint Exposures'!H$4)+COUNTIF(Sheet5!$J$1:$AS$150,'Joint Exposures'!H$4&amp;'Joint Exposures'!$C34))/$A$2</f>
        <v>#DIV/0!</v>
      </c>
      <c r="I34" s="38" t="e">
        <f ca="1">(COUNTIF(Sheet5!$J$1:$AS$150,'Joint Exposures'!$C34&amp;'Joint Exposures'!I$4)+COUNTIF(Sheet5!$J$1:$AS$150,'Joint Exposures'!I$4&amp;'Joint Exposures'!$C34))/$A$2</f>
        <v>#DIV/0!</v>
      </c>
      <c r="J34" s="38" t="e">
        <f ca="1">(COUNTIF(Sheet5!$J$1:$AS$150,'Joint Exposures'!$C34&amp;'Joint Exposures'!J$4)+COUNTIF(Sheet5!$J$1:$AS$150,'Joint Exposures'!J$4&amp;'Joint Exposures'!$C34))/$A$2</f>
        <v>#DIV/0!</v>
      </c>
      <c r="K34" s="38" t="e">
        <f ca="1">(COUNTIF(Sheet5!$J$1:$AS$150,'Joint Exposures'!$C34&amp;'Joint Exposures'!K$4)+COUNTIF(Sheet5!$J$1:$AS$150,'Joint Exposures'!K$4&amp;'Joint Exposures'!$C34))/$A$2</f>
        <v>#DIV/0!</v>
      </c>
      <c r="L34" s="38" t="e">
        <f ca="1">(COUNTIF(Sheet5!$J$1:$AS$150,'Joint Exposures'!$C34&amp;'Joint Exposures'!L$4)+COUNTIF(Sheet5!$J$1:$AS$150,'Joint Exposures'!L$4&amp;'Joint Exposures'!$C34))/$A$2</f>
        <v>#DIV/0!</v>
      </c>
      <c r="M34" s="38" t="e">
        <f ca="1">(COUNTIF(Sheet5!$J$1:$AS$150,'Joint Exposures'!$C34&amp;'Joint Exposures'!M$4)+COUNTIF(Sheet5!$J$1:$AS$150,'Joint Exposures'!M$4&amp;'Joint Exposures'!$C34))/$A$2</f>
        <v>#DIV/0!</v>
      </c>
      <c r="N34" s="38" t="e">
        <f ca="1">(COUNTIF(Sheet5!$J$1:$AS$150,'Joint Exposures'!$C34&amp;'Joint Exposures'!N$4)+COUNTIF(Sheet5!$J$1:$AS$150,'Joint Exposures'!N$4&amp;'Joint Exposures'!$C34))/$A$2</f>
        <v>#DIV/0!</v>
      </c>
      <c r="O34" s="38" t="e">
        <f ca="1">(COUNTIF(Sheet5!$J$1:$AS$150,'Joint Exposures'!$C34&amp;'Joint Exposures'!O$4)+COUNTIF(Sheet5!$J$1:$AS$150,'Joint Exposures'!O$4&amp;'Joint Exposures'!$C34))/$A$2</f>
        <v>#DIV/0!</v>
      </c>
      <c r="P34" s="38" t="e">
        <f ca="1">(COUNTIF(Sheet5!$J$1:$AS$150,'Joint Exposures'!$C34&amp;'Joint Exposures'!P$4)+COUNTIF(Sheet5!$J$1:$AS$150,'Joint Exposures'!P$4&amp;'Joint Exposures'!$C34))/$A$2</f>
        <v>#DIV/0!</v>
      </c>
      <c r="Q34" s="38" t="e">
        <f ca="1">(COUNTIF(Sheet5!$J$1:$AS$150,'Joint Exposures'!$C34&amp;'Joint Exposures'!Q$4)+COUNTIF(Sheet5!$J$1:$AS$150,'Joint Exposures'!Q$4&amp;'Joint Exposures'!$C34))/$A$2</f>
        <v>#DIV/0!</v>
      </c>
      <c r="R34" s="38" t="e">
        <f ca="1">(COUNTIF(Sheet5!$J$1:$AS$150,'Joint Exposures'!$C34&amp;'Joint Exposures'!R$4)+COUNTIF(Sheet5!$J$1:$AS$150,'Joint Exposures'!R$4&amp;'Joint Exposures'!$C34))/$A$2</f>
        <v>#DIV/0!</v>
      </c>
      <c r="S34" s="38" t="e">
        <f ca="1">(COUNTIF(Sheet5!$J$1:$AS$150,'Joint Exposures'!$C34&amp;'Joint Exposures'!S$4)+COUNTIF(Sheet5!$J$1:$AS$150,'Joint Exposures'!S$4&amp;'Joint Exposures'!$C34))/$A$2</f>
        <v>#DIV/0!</v>
      </c>
      <c r="T34" s="38" t="e">
        <f ca="1">(COUNTIF(Sheet5!$J$1:$AS$150,'Joint Exposures'!$C34&amp;'Joint Exposures'!T$4)+COUNTIF(Sheet5!$J$1:$AS$150,'Joint Exposures'!T$4&amp;'Joint Exposures'!$C34))/$A$2</f>
        <v>#DIV/0!</v>
      </c>
      <c r="U34" s="38" t="e">
        <f ca="1">(COUNTIF(Sheet5!$J$1:$AS$150,'Joint Exposures'!$C34&amp;'Joint Exposures'!U$4)+COUNTIF(Sheet5!$J$1:$AS$150,'Joint Exposures'!U$4&amp;'Joint Exposures'!$C34))/$A$2</f>
        <v>#DIV/0!</v>
      </c>
      <c r="V34" s="38" t="e">
        <f ca="1">(COUNTIF(Sheet5!$J$1:$AS$150,'Joint Exposures'!$C34&amp;'Joint Exposures'!V$4)+COUNTIF(Sheet5!$J$1:$AS$150,'Joint Exposures'!V$4&amp;'Joint Exposures'!$C34))/$A$2</f>
        <v>#DIV/0!</v>
      </c>
      <c r="W34" s="38" t="e">
        <f ca="1">(COUNTIF(Sheet5!$J$1:$AS$150,'Joint Exposures'!$C34&amp;'Joint Exposures'!W$4)+COUNTIF(Sheet5!$J$1:$AS$150,'Joint Exposures'!W$4&amp;'Joint Exposures'!$C34))/$A$2</f>
        <v>#DIV/0!</v>
      </c>
      <c r="X34" s="38" t="e">
        <f ca="1">(COUNTIF(Sheet5!$J$1:$AS$150,'Joint Exposures'!$C34&amp;'Joint Exposures'!X$4)+COUNTIF(Sheet5!$J$1:$AS$150,'Joint Exposures'!X$4&amp;'Joint Exposures'!$C34))/$A$2</f>
        <v>#DIV/0!</v>
      </c>
      <c r="Y34" s="38" t="e">
        <f ca="1">(COUNTIF(Sheet5!$J$1:$AS$150,'Joint Exposures'!$C34&amp;'Joint Exposures'!Y$4)+COUNTIF(Sheet5!$J$1:$AS$150,'Joint Exposures'!Y$4&amp;'Joint Exposures'!$C34))/$A$2</f>
        <v>#DIV/0!</v>
      </c>
      <c r="Z34" s="38" t="e">
        <f ca="1">(COUNTIF(Sheet5!$J$1:$AS$150,'Joint Exposures'!$C34&amp;'Joint Exposures'!Z$4)+COUNTIF(Sheet5!$J$1:$AS$150,'Joint Exposures'!Z$4&amp;'Joint Exposures'!$C34))/$A$2</f>
        <v>#DIV/0!</v>
      </c>
      <c r="AA34" s="38" t="e">
        <f ca="1">(COUNTIF(Sheet5!$J$1:$AS$150,'Joint Exposures'!$C34&amp;'Joint Exposures'!AA$4)+COUNTIF(Sheet5!$J$1:$AS$150,'Joint Exposures'!AA$4&amp;'Joint Exposures'!$C34))/$A$2</f>
        <v>#DIV/0!</v>
      </c>
      <c r="AB34" s="38" t="e">
        <f ca="1">(COUNTIF(Sheet5!$J$1:$AS$150,'Joint Exposures'!$C34&amp;'Joint Exposures'!AB$4)+COUNTIF(Sheet5!$J$1:$AS$150,'Joint Exposures'!AB$4&amp;'Joint Exposures'!$C34))/$A$2</f>
        <v>#DIV/0!</v>
      </c>
      <c r="AC34" s="38" t="e">
        <f ca="1">(COUNTIF(Sheet5!$J$1:$AS$150,'Joint Exposures'!$C34&amp;'Joint Exposures'!AC$4)+COUNTIF(Sheet5!$J$1:$AS$150,'Joint Exposures'!AC$4&amp;'Joint Exposures'!$C34))/$A$2</f>
        <v>#DIV/0!</v>
      </c>
      <c r="AD34" s="38" t="e">
        <f ca="1">(COUNTIF(Sheet5!$J$1:$AS$150,'Joint Exposures'!$C34&amp;'Joint Exposures'!AD$4)+COUNTIF(Sheet5!$J$1:$AS$150,'Joint Exposures'!AD$4&amp;'Joint Exposures'!$C34))/$A$2</f>
        <v>#DIV/0!</v>
      </c>
      <c r="AE34" s="38" t="e">
        <f ca="1">(COUNTIF(Sheet5!$J$1:$AS$150,'Joint Exposures'!$C34&amp;'Joint Exposures'!AE$4)+COUNTIF(Sheet5!$J$1:$AS$150,'Joint Exposures'!AE$4&amp;'Joint Exposures'!$C34))/$A$2</f>
        <v>#DIV/0!</v>
      </c>
      <c r="AF34" s="38" t="e">
        <f ca="1">(COUNTIF(Sheet5!$J$1:$AS$150,'Joint Exposures'!$C34&amp;'Joint Exposures'!AF$4)+COUNTIF(Sheet5!$J$1:$AS$150,'Joint Exposures'!AF$4&amp;'Joint Exposures'!$C34))/$A$2</f>
        <v>#DIV/0!</v>
      </c>
      <c r="AG34" s="38" t="e">
        <f ca="1">(COUNTIF(Sheet5!$J$1:$AS$150,'Joint Exposures'!$C34&amp;'Joint Exposures'!AG$4)+COUNTIF(Sheet5!$J$1:$AS$150,'Joint Exposures'!AG$4&amp;'Joint Exposures'!$C34))/$A$2</f>
        <v>#DIV/0!</v>
      </c>
      <c r="AH34" s="38" t="e">
        <f ca="1">(COUNTIF(Sheet5!$J$1:$AS$150,'Joint Exposures'!$C34&amp;'Joint Exposures'!AH$4)+COUNTIF(Sheet5!$J$1:$AS$150,'Joint Exposures'!AH$4&amp;'Joint Exposures'!$C34))/$A$2</f>
        <v>#DIV/0!</v>
      </c>
      <c r="AI34" s="38" t="e">
        <f ca="1">(COUNTIF(Sheet5!$J$1:$AS$150,'Joint Exposures'!$C34&amp;'Joint Exposures'!AI$4)+COUNTIF(Sheet5!$J$1:$AS$150,'Joint Exposures'!AI$4&amp;'Joint Exposures'!$C34))/$A$2</f>
        <v>#DIV/0!</v>
      </c>
      <c r="AJ34" s="38" t="e">
        <f ca="1">(COUNTIF(Sheet5!$J$1:$AS$150,'Joint Exposures'!$C34&amp;'Joint Exposures'!AJ$4)+COUNTIF(Sheet5!$J$1:$AS$150,'Joint Exposures'!AJ$4&amp;'Joint Exposures'!$C34))/$A$2</f>
        <v>#DIV/0!</v>
      </c>
      <c r="AK34" s="38" t="e">
        <f ca="1">(COUNTIF(Sheet5!$J$1:$AS$150,'Joint Exposures'!$C34&amp;'Joint Exposures'!AK$4)+COUNTIF(Sheet5!$J$1:$AS$150,'Joint Exposures'!AK$4&amp;'Joint Exposures'!$C34))/$A$2</f>
        <v>#DIV/0!</v>
      </c>
      <c r="AL34" s="38" t="e">
        <f ca="1">(COUNTIF(Sheet5!$J$1:$AS$150,'Joint Exposures'!$C34&amp;'Joint Exposures'!AL$4)+COUNTIF(Sheet5!$J$1:$AS$150,'Joint Exposures'!AL$4&amp;'Joint Exposures'!$C34))/$A$2</f>
        <v>#DIV/0!</v>
      </c>
      <c r="AM34" s="38" t="e">
        <f ca="1">(COUNTIF(Sheet5!$J$1:$AS$150,'Joint Exposures'!$C34&amp;'Joint Exposures'!AM$4)+COUNTIF(Sheet5!$J$1:$AS$150,'Joint Exposures'!AM$4&amp;'Joint Exposures'!$C34))/$A$2</f>
        <v>#DIV/0!</v>
      </c>
      <c r="AN34" s="38" t="e">
        <f ca="1">(COUNTIF(Sheet5!$J$1:$AS$150,'Joint Exposures'!$C34&amp;'Joint Exposures'!AN$4)+COUNTIF(Sheet5!$J$1:$AS$150,'Joint Exposures'!AN$4&amp;'Joint Exposures'!$C34))/$A$2</f>
        <v>#DIV/0!</v>
      </c>
      <c r="AO34" s="38" t="e">
        <f ca="1">(COUNTIF(Sheet5!$J$1:$AS$150,'Joint Exposures'!$C34&amp;'Joint Exposures'!AO$4)+COUNTIF(Sheet5!$J$1:$AS$150,'Joint Exposures'!AO$4&amp;'Joint Exposures'!$C34))/$A$2</f>
        <v>#DIV/0!</v>
      </c>
      <c r="AP34" s="38" t="e">
        <f ca="1">(COUNTIF(Sheet5!$J$1:$AS$150,'Joint Exposures'!$C34&amp;'Joint Exposures'!AP$4)+COUNTIF(Sheet5!$J$1:$AS$150,'Joint Exposures'!AP$4&amp;'Joint Exposures'!$C34))/$A$2</f>
        <v>#DIV/0!</v>
      </c>
      <c r="AQ34" s="38" t="e">
        <f ca="1">(COUNTIF(Sheet5!$J$1:$AS$150,'Joint Exposures'!$C34&amp;'Joint Exposures'!AQ$4)+COUNTIF(Sheet5!$J$1:$AS$150,'Joint Exposures'!AQ$4&amp;'Joint Exposures'!$C34))/$A$2</f>
        <v>#DIV/0!</v>
      </c>
      <c r="AR34" s="38" t="e">
        <f ca="1">(COUNTIF(Sheet5!$J$1:$AS$150,'Joint Exposures'!$C34&amp;'Joint Exposures'!AR$4)+COUNTIF(Sheet5!$J$1:$AS$150,'Joint Exposures'!AR$4&amp;'Joint Exposures'!$C34))/$A$2</f>
        <v>#DIV/0!</v>
      </c>
      <c r="AS34" s="38" t="e">
        <f ca="1">(COUNTIF(Sheet5!$J$1:$AS$150,'Joint Exposures'!$C34&amp;'Joint Exposures'!AS$4)+COUNTIF(Sheet5!$J$1:$AS$150,'Joint Exposures'!AS$4&amp;'Joint Exposures'!$C34))/$A$2</f>
        <v>#DIV/0!</v>
      </c>
      <c r="AT34" s="38" t="e">
        <f ca="1">(COUNTIF(Sheet5!$J$1:$AS$150,'Joint Exposures'!$C34&amp;'Joint Exposures'!AT$4)+COUNTIF(Sheet5!$J$1:$AS$150,'Joint Exposures'!AT$4&amp;'Joint Exposures'!$C34))/$A$2</f>
        <v>#DIV/0!</v>
      </c>
      <c r="AU34" s="38" t="e">
        <f ca="1">(COUNTIF(Sheet5!$J$1:$AS$150,'Joint Exposures'!$C34&amp;'Joint Exposures'!AU$4)+COUNTIF(Sheet5!$J$1:$AS$150,'Joint Exposures'!AU$4&amp;'Joint Exposures'!$C34))/$A$2</f>
        <v>#DIV/0!</v>
      </c>
      <c r="AV34" s="38" t="e">
        <f ca="1">(COUNTIF(Sheet5!$J$1:$AS$150,'Joint Exposures'!$C34&amp;'Joint Exposures'!AV$4)+COUNTIF(Sheet5!$J$1:$AS$150,'Joint Exposures'!AV$4&amp;'Joint Exposures'!$C34))/$A$2</f>
        <v>#DIV/0!</v>
      </c>
      <c r="AW34" s="38" t="e">
        <f ca="1">(COUNTIF(Sheet5!$J$1:$AS$150,'Joint Exposures'!$C34&amp;'Joint Exposures'!AW$4)+COUNTIF(Sheet5!$J$1:$AS$150,'Joint Exposures'!AW$4&amp;'Joint Exposures'!$C34))/$A$2</f>
        <v>#DIV/0!</v>
      </c>
      <c r="AX34" s="38" t="e">
        <f ca="1">(COUNTIF(Sheet5!$J$1:$AS$150,'Joint Exposures'!$C34&amp;'Joint Exposures'!AX$4)+COUNTIF(Sheet5!$J$1:$AS$150,'Joint Exposures'!AX$4&amp;'Joint Exposures'!$C34))/$A$2</f>
        <v>#DIV/0!</v>
      </c>
      <c r="AY34" s="38" t="e">
        <f ca="1">(COUNTIF(Sheet5!$J$1:$AS$150,'Joint Exposures'!$C34&amp;'Joint Exposures'!AY$4)+COUNTIF(Sheet5!$J$1:$AS$150,'Joint Exposures'!AY$4&amp;'Joint Exposures'!$C34))/$A$2</f>
        <v>#DIV/0!</v>
      </c>
      <c r="AZ34" s="38" t="e">
        <f ca="1">(COUNTIF(Sheet5!$J$1:$AS$150,'Joint Exposures'!$C34&amp;'Joint Exposures'!AZ$4)+COUNTIF(Sheet5!$J$1:$AS$150,'Joint Exposures'!AZ$4&amp;'Joint Exposures'!$C34))/$A$2</f>
        <v>#DIV/0!</v>
      </c>
      <c r="BA34" s="38" t="e">
        <f ca="1">(COUNTIF(Sheet5!$J$1:$AS$150,'Joint Exposures'!$C34&amp;'Joint Exposures'!BA$4)+COUNTIF(Sheet5!$J$1:$AS$150,'Joint Exposures'!BA$4&amp;'Joint Exposures'!$C34))/$A$2</f>
        <v>#DIV/0!</v>
      </c>
      <c r="BB34" s="38" t="e">
        <f ca="1">(COUNTIF(Sheet5!$J$1:$AS$150,'Joint Exposures'!$C34&amp;'Joint Exposures'!BB$4)+COUNTIF(Sheet5!$J$1:$AS$150,'Joint Exposures'!BB$4&amp;'Joint Exposures'!$C34))/$A$2</f>
        <v>#DIV/0!</v>
      </c>
      <c r="BC34" s="38" t="e">
        <f ca="1">(COUNTIF(Sheet5!$J$1:$AS$150,'Joint Exposures'!$C34&amp;'Joint Exposures'!BC$4)+COUNTIF(Sheet5!$J$1:$AS$150,'Joint Exposures'!BC$4&amp;'Joint Exposures'!$C34))/$A$2</f>
        <v>#DIV/0!</v>
      </c>
      <c r="BD34" s="38" t="e">
        <f ca="1">(COUNTIF(Sheet5!$J$1:$AS$150,'Joint Exposures'!$C34&amp;'Joint Exposures'!BD$4)+COUNTIF(Sheet5!$J$1:$AS$150,'Joint Exposures'!BD$4&amp;'Joint Exposures'!$C34))/$A$2</f>
        <v>#DIV/0!</v>
      </c>
      <c r="BE34" s="38" t="e">
        <f ca="1">(COUNTIF(Sheet5!$J$1:$AS$150,'Joint Exposures'!$C34&amp;'Joint Exposures'!BE$4)+COUNTIF(Sheet5!$J$1:$AS$150,'Joint Exposures'!BE$4&amp;'Joint Exposures'!$C34))/$A$2</f>
        <v>#DIV/0!</v>
      </c>
    </row>
    <row customHeight="1" ht="24.95" r="35" spans="1:57" x14ac:dyDescent="0.25">
      <c r="A35" s="39" t="e">
        <f>COUNTIF(Sheet3!$A$2:$I$151,'Joint Exposures'!$C35)/$A$2</f>
        <v>#DIV/0!</v>
      </c>
      <c r="B35" s="39" t="e">
        <f ca="1" si="2" t="shared"/>
        <v>#DIV/0!</v>
      </c>
      <c r="C35" s="41" t="str">
        <f>Sheet2!H32</f>
        <v>Eric Gordon</v>
      </c>
      <c r="D35" s="38" t="e">
        <f ca="1">(COUNTIF(Sheet5!$J$1:$AS$150,'Joint Exposures'!$C35&amp;'Joint Exposures'!D$4)+COUNTIF(Sheet5!$J$1:$AS$150,'Joint Exposures'!D$4&amp;'Joint Exposures'!$C35))/$A$2</f>
        <v>#DIV/0!</v>
      </c>
      <c r="E35" s="38" t="e">
        <f ca="1">(COUNTIF(Sheet5!$J$1:$AS$150,'Joint Exposures'!$C35&amp;'Joint Exposures'!E$4)+COUNTIF(Sheet5!$J$1:$AS$150,'Joint Exposures'!E$4&amp;'Joint Exposures'!$C35))/$A$2</f>
        <v>#DIV/0!</v>
      </c>
      <c r="F35" s="38" t="e">
        <f ca="1">(COUNTIF(Sheet5!$J$1:$AS$150,'Joint Exposures'!$C35&amp;'Joint Exposures'!F$4)+COUNTIF(Sheet5!$J$1:$AS$150,'Joint Exposures'!F$4&amp;'Joint Exposures'!$C35))/$A$2</f>
        <v>#DIV/0!</v>
      </c>
      <c r="G35" s="38" t="e">
        <f ca="1">(COUNTIF(Sheet5!$J$1:$AS$150,'Joint Exposures'!$C35&amp;'Joint Exposures'!G$4)+COUNTIF(Sheet5!$J$1:$AS$150,'Joint Exposures'!G$4&amp;'Joint Exposures'!$C35))/$A$2</f>
        <v>#DIV/0!</v>
      </c>
      <c r="H35" s="38" t="e">
        <f ca="1">(COUNTIF(Sheet5!$J$1:$AS$150,'Joint Exposures'!$C35&amp;'Joint Exposures'!H$4)+COUNTIF(Sheet5!$J$1:$AS$150,'Joint Exposures'!H$4&amp;'Joint Exposures'!$C35))/$A$2</f>
        <v>#DIV/0!</v>
      </c>
      <c r="I35" s="38" t="e">
        <f ca="1">(COUNTIF(Sheet5!$J$1:$AS$150,'Joint Exposures'!$C35&amp;'Joint Exposures'!I$4)+COUNTIF(Sheet5!$J$1:$AS$150,'Joint Exposures'!I$4&amp;'Joint Exposures'!$C35))/$A$2</f>
        <v>#DIV/0!</v>
      </c>
      <c r="J35" s="38" t="e">
        <f ca="1">(COUNTIF(Sheet5!$J$1:$AS$150,'Joint Exposures'!$C35&amp;'Joint Exposures'!J$4)+COUNTIF(Sheet5!$J$1:$AS$150,'Joint Exposures'!J$4&amp;'Joint Exposures'!$C35))/$A$2</f>
        <v>#DIV/0!</v>
      </c>
      <c r="K35" s="38" t="e">
        <f ca="1">(COUNTIF(Sheet5!$J$1:$AS$150,'Joint Exposures'!$C35&amp;'Joint Exposures'!K$4)+COUNTIF(Sheet5!$J$1:$AS$150,'Joint Exposures'!K$4&amp;'Joint Exposures'!$C35))/$A$2</f>
        <v>#DIV/0!</v>
      </c>
      <c r="L35" s="38" t="e">
        <f ca="1">(COUNTIF(Sheet5!$J$1:$AS$150,'Joint Exposures'!$C35&amp;'Joint Exposures'!L$4)+COUNTIF(Sheet5!$J$1:$AS$150,'Joint Exposures'!L$4&amp;'Joint Exposures'!$C35))/$A$2</f>
        <v>#DIV/0!</v>
      </c>
      <c r="M35" s="38" t="e">
        <f ca="1">(COUNTIF(Sheet5!$J$1:$AS$150,'Joint Exposures'!$C35&amp;'Joint Exposures'!M$4)+COUNTIF(Sheet5!$J$1:$AS$150,'Joint Exposures'!M$4&amp;'Joint Exposures'!$C35))/$A$2</f>
        <v>#DIV/0!</v>
      </c>
      <c r="N35" s="38" t="e">
        <f ca="1">(COUNTIF(Sheet5!$J$1:$AS$150,'Joint Exposures'!$C35&amp;'Joint Exposures'!N$4)+COUNTIF(Sheet5!$J$1:$AS$150,'Joint Exposures'!N$4&amp;'Joint Exposures'!$C35))/$A$2</f>
        <v>#DIV/0!</v>
      </c>
      <c r="O35" s="38" t="e">
        <f ca="1">(COUNTIF(Sheet5!$J$1:$AS$150,'Joint Exposures'!$C35&amp;'Joint Exposures'!O$4)+COUNTIF(Sheet5!$J$1:$AS$150,'Joint Exposures'!O$4&amp;'Joint Exposures'!$C35))/$A$2</f>
        <v>#DIV/0!</v>
      </c>
      <c r="P35" s="38" t="e">
        <f ca="1">(COUNTIF(Sheet5!$J$1:$AS$150,'Joint Exposures'!$C35&amp;'Joint Exposures'!P$4)+COUNTIF(Sheet5!$J$1:$AS$150,'Joint Exposures'!P$4&amp;'Joint Exposures'!$C35))/$A$2</f>
        <v>#DIV/0!</v>
      </c>
      <c r="Q35" s="38" t="e">
        <f ca="1">(COUNTIF(Sheet5!$J$1:$AS$150,'Joint Exposures'!$C35&amp;'Joint Exposures'!Q$4)+COUNTIF(Sheet5!$J$1:$AS$150,'Joint Exposures'!Q$4&amp;'Joint Exposures'!$C35))/$A$2</f>
        <v>#DIV/0!</v>
      </c>
      <c r="R35" s="38" t="e">
        <f ca="1">(COUNTIF(Sheet5!$J$1:$AS$150,'Joint Exposures'!$C35&amp;'Joint Exposures'!R$4)+COUNTIF(Sheet5!$J$1:$AS$150,'Joint Exposures'!R$4&amp;'Joint Exposures'!$C35))/$A$2</f>
        <v>#DIV/0!</v>
      </c>
      <c r="S35" s="38" t="e">
        <f ca="1">(COUNTIF(Sheet5!$J$1:$AS$150,'Joint Exposures'!$C35&amp;'Joint Exposures'!S$4)+COUNTIF(Sheet5!$J$1:$AS$150,'Joint Exposures'!S$4&amp;'Joint Exposures'!$C35))/$A$2</f>
        <v>#DIV/0!</v>
      </c>
      <c r="T35" s="38" t="e">
        <f ca="1">(COUNTIF(Sheet5!$J$1:$AS$150,'Joint Exposures'!$C35&amp;'Joint Exposures'!T$4)+COUNTIF(Sheet5!$J$1:$AS$150,'Joint Exposures'!T$4&amp;'Joint Exposures'!$C35))/$A$2</f>
        <v>#DIV/0!</v>
      </c>
      <c r="U35" s="38" t="e">
        <f ca="1">(COUNTIF(Sheet5!$J$1:$AS$150,'Joint Exposures'!$C35&amp;'Joint Exposures'!U$4)+COUNTIF(Sheet5!$J$1:$AS$150,'Joint Exposures'!U$4&amp;'Joint Exposures'!$C35))/$A$2</f>
        <v>#DIV/0!</v>
      </c>
      <c r="V35" s="38" t="e">
        <f ca="1">(COUNTIF(Sheet5!$J$1:$AS$150,'Joint Exposures'!$C35&amp;'Joint Exposures'!V$4)+COUNTIF(Sheet5!$J$1:$AS$150,'Joint Exposures'!V$4&amp;'Joint Exposures'!$C35))/$A$2</f>
        <v>#DIV/0!</v>
      </c>
      <c r="W35" s="38" t="e">
        <f ca="1">(COUNTIF(Sheet5!$J$1:$AS$150,'Joint Exposures'!$C35&amp;'Joint Exposures'!W$4)+COUNTIF(Sheet5!$J$1:$AS$150,'Joint Exposures'!W$4&amp;'Joint Exposures'!$C35))/$A$2</f>
        <v>#DIV/0!</v>
      </c>
      <c r="X35" s="38" t="e">
        <f ca="1">(COUNTIF(Sheet5!$J$1:$AS$150,'Joint Exposures'!$C35&amp;'Joint Exposures'!X$4)+COUNTIF(Sheet5!$J$1:$AS$150,'Joint Exposures'!X$4&amp;'Joint Exposures'!$C35))/$A$2</f>
        <v>#DIV/0!</v>
      </c>
      <c r="Y35" s="38" t="e">
        <f ca="1">(COUNTIF(Sheet5!$J$1:$AS$150,'Joint Exposures'!$C35&amp;'Joint Exposures'!Y$4)+COUNTIF(Sheet5!$J$1:$AS$150,'Joint Exposures'!Y$4&amp;'Joint Exposures'!$C35))/$A$2</f>
        <v>#DIV/0!</v>
      </c>
      <c r="Z35" s="38" t="e">
        <f ca="1">(COUNTIF(Sheet5!$J$1:$AS$150,'Joint Exposures'!$C35&amp;'Joint Exposures'!Z$4)+COUNTIF(Sheet5!$J$1:$AS$150,'Joint Exposures'!Z$4&amp;'Joint Exposures'!$C35))/$A$2</f>
        <v>#DIV/0!</v>
      </c>
      <c r="AA35" s="38" t="e">
        <f ca="1">(COUNTIF(Sheet5!$J$1:$AS$150,'Joint Exposures'!$C35&amp;'Joint Exposures'!AA$4)+COUNTIF(Sheet5!$J$1:$AS$150,'Joint Exposures'!AA$4&amp;'Joint Exposures'!$C35))/$A$2</f>
        <v>#DIV/0!</v>
      </c>
      <c r="AB35" s="38" t="e">
        <f ca="1">(COUNTIF(Sheet5!$J$1:$AS$150,'Joint Exposures'!$C35&amp;'Joint Exposures'!AB$4)+COUNTIF(Sheet5!$J$1:$AS$150,'Joint Exposures'!AB$4&amp;'Joint Exposures'!$C35))/$A$2</f>
        <v>#DIV/0!</v>
      </c>
      <c r="AC35" s="38" t="e">
        <f ca="1">(COUNTIF(Sheet5!$J$1:$AS$150,'Joint Exposures'!$C35&amp;'Joint Exposures'!AC$4)+COUNTIF(Sheet5!$J$1:$AS$150,'Joint Exposures'!AC$4&amp;'Joint Exposures'!$C35))/$A$2</f>
        <v>#DIV/0!</v>
      </c>
      <c r="AD35" s="38" t="e">
        <f ca="1">(COUNTIF(Sheet5!$J$1:$AS$150,'Joint Exposures'!$C35&amp;'Joint Exposures'!AD$4)+COUNTIF(Sheet5!$J$1:$AS$150,'Joint Exposures'!AD$4&amp;'Joint Exposures'!$C35))/$A$2</f>
        <v>#DIV/0!</v>
      </c>
      <c r="AE35" s="38" t="e">
        <f ca="1">(COUNTIF(Sheet5!$J$1:$AS$150,'Joint Exposures'!$C35&amp;'Joint Exposures'!AE$4)+COUNTIF(Sheet5!$J$1:$AS$150,'Joint Exposures'!AE$4&amp;'Joint Exposures'!$C35))/$A$2</f>
        <v>#DIV/0!</v>
      </c>
      <c r="AF35" s="38" t="e">
        <f ca="1">(COUNTIF(Sheet5!$J$1:$AS$150,'Joint Exposures'!$C35&amp;'Joint Exposures'!AF$4)+COUNTIF(Sheet5!$J$1:$AS$150,'Joint Exposures'!AF$4&amp;'Joint Exposures'!$C35))/$A$2</f>
        <v>#DIV/0!</v>
      </c>
      <c r="AG35" s="38" t="e">
        <f ca="1">(COUNTIF(Sheet5!$J$1:$AS$150,'Joint Exposures'!$C35&amp;'Joint Exposures'!AG$4)+COUNTIF(Sheet5!$J$1:$AS$150,'Joint Exposures'!AG$4&amp;'Joint Exposures'!$C35))/$A$2</f>
        <v>#DIV/0!</v>
      </c>
      <c r="AH35" s="38" t="e">
        <f ca="1">(COUNTIF(Sheet5!$J$1:$AS$150,'Joint Exposures'!$C35&amp;'Joint Exposures'!AH$4)+COUNTIF(Sheet5!$J$1:$AS$150,'Joint Exposures'!AH$4&amp;'Joint Exposures'!$C35))/$A$2</f>
        <v>#DIV/0!</v>
      </c>
      <c r="AI35" s="38" t="e">
        <f ca="1">(COUNTIF(Sheet5!$J$1:$AS$150,'Joint Exposures'!$C35&amp;'Joint Exposures'!AI$4)+COUNTIF(Sheet5!$J$1:$AS$150,'Joint Exposures'!AI$4&amp;'Joint Exposures'!$C35))/$A$2</f>
        <v>#DIV/0!</v>
      </c>
      <c r="AJ35" s="38" t="e">
        <f ca="1">(COUNTIF(Sheet5!$J$1:$AS$150,'Joint Exposures'!$C35&amp;'Joint Exposures'!AJ$4)+COUNTIF(Sheet5!$J$1:$AS$150,'Joint Exposures'!AJ$4&amp;'Joint Exposures'!$C35))/$A$2</f>
        <v>#DIV/0!</v>
      </c>
      <c r="AK35" s="38" t="e">
        <f ca="1">(COUNTIF(Sheet5!$J$1:$AS$150,'Joint Exposures'!$C35&amp;'Joint Exposures'!AK$4)+COUNTIF(Sheet5!$J$1:$AS$150,'Joint Exposures'!AK$4&amp;'Joint Exposures'!$C35))/$A$2</f>
        <v>#DIV/0!</v>
      </c>
      <c r="AL35" s="38" t="e">
        <f ca="1">(COUNTIF(Sheet5!$J$1:$AS$150,'Joint Exposures'!$C35&amp;'Joint Exposures'!AL$4)+COUNTIF(Sheet5!$J$1:$AS$150,'Joint Exposures'!AL$4&amp;'Joint Exposures'!$C35))/$A$2</f>
        <v>#DIV/0!</v>
      </c>
      <c r="AM35" s="38" t="e">
        <f ca="1">(COUNTIF(Sheet5!$J$1:$AS$150,'Joint Exposures'!$C35&amp;'Joint Exposures'!AM$4)+COUNTIF(Sheet5!$J$1:$AS$150,'Joint Exposures'!AM$4&amp;'Joint Exposures'!$C35))/$A$2</f>
        <v>#DIV/0!</v>
      </c>
      <c r="AN35" s="38" t="e">
        <f ca="1">(COUNTIF(Sheet5!$J$1:$AS$150,'Joint Exposures'!$C35&amp;'Joint Exposures'!AN$4)+COUNTIF(Sheet5!$J$1:$AS$150,'Joint Exposures'!AN$4&amp;'Joint Exposures'!$C35))/$A$2</f>
        <v>#DIV/0!</v>
      </c>
      <c r="AO35" s="38" t="e">
        <f ca="1">(COUNTIF(Sheet5!$J$1:$AS$150,'Joint Exposures'!$C35&amp;'Joint Exposures'!AO$4)+COUNTIF(Sheet5!$J$1:$AS$150,'Joint Exposures'!AO$4&amp;'Joint Exposures'!$C35))/$A$2</f>
        <v>#DIV/0!</v>
      </c>
      <c r="AP35" s="38" t="e">
        <f ca="1">(COUNTIF(Sheet5!$J$1:$AS$150,'Joint Exposures'!$C35&amp;'Joint Exposures'!AP$4)+COUNTIF(Sheet5!$J$1:$AS$150,'Joint Exposures'!AP$4&amp;'Joint Exposures'!$C35))/$A$2</f>
        <v>#DIV/0!</v>
      </c>
      <c r="AQ35" s="38" t="e">
        <f ca="1">(COUNTIF(Sheet5!$J$1:$AS$150,'Joint Exposures'!$C35&amp;'Joint Exposures'!AQ$4)+COUNTIF(Sheet5!$J$1:$AS$150,'Joint Exposures'!AQ$4&amp;'Joint Exposures'!$C35))/$A$2</f>
        <v>#DIV/0!</v>
      </c>
      <c r="AR35" s="38" t="e">
        <f ca="1">(COUNTIF(Sheet5!$J$1:$AS$150,'Joint Exposures'!$C35&amp;'Joint Exposures'!AR$4)+COUNTIF(Sheet5!$J$1:$AS$150,'Joint Exposures'!AR$4&amp;'Joint Exposures'!$C35))/$A$2</f>
        <v>#DIV/0!</v>
      </c>
      <c r="AS35" s="38" t="e">
        <f ca="1">(COUNTIF(Sheet5!$J$1:$AS$150,'Joint Exposures'!$C35&amp;'Joint Exposures'!AS$4)+COUNTIF(Sheet5!$J$1:$AS$150,'Joint Exposures'!AS$4&amp;'Joint Exposures'!$C35))/$A$2</f>
        <v>#DIV/0!</v>
      </c>
      <c r="AT35" s="38" t="e">
        <f ca="1">(COUNTIF(Sheet5!$J$1:$AS$150,'Joint Exposures'!$C35&amp;'Joint Exposures'!AT$4)+COUNTIF(Sheet5!$J$1:$AS$150,'Joint Exposures'!AT$4&amp;'Joint Exposures'!$C35))/$A$2</f>
        <v>#DIV/0!</v>
      </c>
      <c r="AU35" s="38" t="e">
        <f ca="1">(COUNTIF(Sheet5!$J$1:$AS$150,'Joint Exposures'!$C35&amp;'Joint Exposures'!AU$4)+COUNTIF(Sheet5!$J$1:$AS$150,'Joint Exposures'!AU$4&amp;'Joint Exposures'!$C35))/$A$2</f>
        <v>#DIV/0!</v>
      </c>
      <c r="AV35" s="38" t="e">
        <f ca="1">(COUNTIF(Sheet5!$J$1:$AS$150,'Joint Exposures'!$C35&amp;'Joint Exposures'!AV$4)+COUNTIF(Sheet5!$J$1:$AS$150,'Joint Exposures'!AV$4&amp;'Joint Exposures'!$C35))/$A$2</f>
        <v>#DIV/0!</v>
      </c>
      <c r="AW35" s="38" t="e">
        <f ca="1">(COUNTIF(Sheet5!$J$1:$AS$150,'Joint Exposures'!$C35&amp;'Joint Exposures'!AW$4)+COUNTIF(Sheet5!$J$1:$AS$150,'Joint Exposures'!AW$4&amp;'Joint Exposures'!$C35))/$A$2</f>
        <v>#DIV/0!</v>
      </c>
      <c r="AX35" s="38" t="e">
        <f ca="1">(COUNTIF(Sheet5!$J$1:$AS$150,'Joint Exposures'!$C35&amp;'Joint Exposures'!AX$4)+COUNTIF(Sheet5!$J$1:$AS$150,'Joint Exposures'!AX$4&amp;'Joint Exposures'!$C35))/$A$2</f>
        <v>#DIV/0!</v>
      </c>
      <c r="AY35" s="38" t="e">
        <f ca="1">(COUNTIF(Sheet5!$J$1:$AS$150,'Joint Exposures'!$C35&amp;'Joint Exposures'!AY$4)+COUNTIF(Sheet5!$J$1:$AS$150,'Joint Exposures'!AY$4&amp;'Joint Exposures'!$C35))/$A$2</f>
        <v>#DIV/0!</v>
      </c>
      <c r="AZ35" s="38" t="e">
        <f ca="1">(COUNTIF(Sheet5!$J$1:$AS$150,'Joint Exposures'!$C35&amp;'Joint Exposures'!AZ$4)+COUNTIF(Sheet5!$J$1:$AS$150,'Joint Exposures'!AZ$4&amp;'Joint Exposures'!$C35))/$A$2</f>
        <v>#DIV/0!</v>
      </c>
      <c r="BA35" s="38" t="e">
        <f ca="1">(COUNTIF(Sheet5!$J$1:$AS$150,'Joint Exposures'!$C35&amp;'Joint Exposures'!BA$4)+COUNTIF(Sheet5!$J$1:$AS$150,'Joint Exposures'!BA$4&amp;'Joint Exposures'!$C35))/$A$2</f>
        <v>#DIV/0!</v>
      </c>
      <c r="BB35" s="38" t="e">
        <f ca="1">(COUNTIF(Sheet5!$J$1:$AS$150,'Joint Exposures'!$C35&amp;'Joint Exposures'!BB$4)+COUNTIF(Sheet5!$J$1:$AS$150,'Joint Exposures'!BB$4&amp;'Joint Exposures'!$C35))/$A$2</f>
        <v>#DIV/0!</v>
      </c>
      <c r="BC35" s="38" t="e">
        <f ca="1">(COUNTIF(Sheet5!$J$1:$AS$150,'Joint Exposures'!$C35&amp;'Joint Exposures'!BC$4)+COUNTIF(Sheet5!$J$1:$AS$150,'Joint Exposures'!BC$4&amp;'Joint Exposures'!$C35))/$A$2</f>
        <v>#DIV/0!</v>
      </c>
      <c r="BD35" s="38" t="e">
        <f ca="1">(COUNTIF(Sheet5!$J$1:$AS$150,'Joint Exposures'!$C35&amp;'Joint Exposures'!BD$4)+COUNTIF(Sheet5!$J$1:$AS$150,'Joint Exposures'!BD$4&amp;'Joint Exposures'!$C35))/$A$2</f>
        <v>#DIV/0!</v>
      </c>
      <c r="BE35" s="38" t="e">
        <f ca="1">(COUNTIF(Sheet5!$J$1:$AS$150,'Joint Exposures'!$C35&amp;'Joint Exposures'!BE$4)+COUNTIF(Sheet5!$J$1:$AS$150,'Joint Exposures'!BE$4&amp;'Joint Exposures'!$C35))/$A$2</f>
        <v>#DIV/0!</v>
      </c>
    </row>
    <row customHeight="1" ht="24.95" r="36" spans="1:57" x14ac:dyDescent="0.25">
      <c r="A36" s="39" t="e">
        <f>COUNTIF(Sheet3!$A$2:$I$151,'Joint Exposures'!$C36)/$A$2</f>
        <v>#DIV/0!</v>
      </c>
      <c r="B36" s="39" t="e">
        <f ca="1" si="2" t="shared"/>
        <v>#DIV/0!</v>
      </c>
      <c r="C36" s="41" t="str">
        <f>Sheet2!H33</f>
        <v>Jerryd Bayless</v>
      </c>
      <c r="D36" s="38" t="e">
        <f ca="1">(COUNTIF(Sheet5!$J$1:$AS$150,'Joint Exposures'!$C36&amp;'Joint Exposures'!D$4)+COUNTIF(Sheet5!$J$1:$AS$150,'Joint Exposures'!D$4&amp;'Joint Exposures'!$C36))/$A$2</f>
        <v>#DIV/0!</v>
      </c>
      <c r="E36" s="38" t="e">
        <f ca="1">(COUNTIF(Sheet5!$J$1:$AS$150,'Joint Exposures'!$C36&amp;'Joint Exposures'!E$4)+COUNTIF(Sheet5!$J$1:$AS$150,'Joint Exposures'!E$4&amp;'Joint Exposures'!$C36))/$A$2</f>
        <v>#DIV/0!</v>
      </c>
      <c r="F36" s="38" t="e">
        <f ca="1">(COUNTIF(Sheet5!$J$1:$AS$150,'Joint Exposures'!$C36&amp;'Joint Exposures'!F$4)+COUNTIF(Sheet5!$J$1:$AS$150,'Joint Exposures'!F$4&amp;'Joint Exposures'!$C36))/$A$2</f>
        <v>#DIV/0!</v>
      </c>
      <c r="G36" s="38" t="e">
        <f ca="1">(COUNTIF(Sheet5!$J$1:$AS$150,'Joint Exposures'!$C36&amp;'Joint Exposures'!G$4)+COUNTIF(Sheet5!$J$1:$AS$150,'Joint Exposures'!G$4&amp;'Joint Exposures'!$C36))/$A$2</f>
        <v>#DIV/0!</v>
      </c>
      <c r="H36" s="38" t="e">
        <f ca="1">(COUNTIF(Sheet5!$J$1:$AS$150,'Joint Exposures'!$C36&amp;'Joint Exposures'!H$4)+COUNTIF(Sheet5!$J$1:$AS$150,'Joint Exposures'!H$4&amp;'Joint Exposures'!$C36))/$A$2</f>
        <v>#DIV/0!</v>
      </c>
      <c r="I36" s="38" t="e">
        <f ca="1">(COUNTIF(Sheet5!$J$1:$AS$150,'Joint Exposures'!$C36&amp;'Joint Exposures'!I$4)+COUNTIF(Sheet5!$J$1:$AS$150,'Joint Exposures'!I$4&amp;'Joint Exposures'!$C36))/$A$2</f>
        <v>#DIV/0!</v>
      </c>
      <c r="J36" s="38" t="e">
        <f ca="1">(COUNTIF(Sheet5!$J$1:$AS$150,'Joint Exposures'!$C36&amp;'Joint Exposures'!J$4)+COUNTIF(Sheet5!$J$1:$AS$150,'Joint Exposures'!J$4&amp;'Joint Exposures'!$C36))/$A$2</f>
        <v>#DIV/0!</v>
      </c>
      <c r="K36" s="38" t="e">
        <f ca="1">(COUNTIF(Sheet5!$J$1:$AS$150,'Joint Exposures'!$C36&amp;'Joint Exposures'!K$4)+COUNTIF(Sheet5!$J$1:$AS$150,'Joint Exposures'!K$4&amp;'Joint Exposures'!$C36))/$A$2</f>
        <v>#DIV/0!</v>
      </c>
      <c r="L36" s="38" t="e">
        <f ca="1">(COUNTIF(Sheet5!$J$1:$AS$150,'Joint Exposures'!$C36&amp;'Joint Exposures'!L$4)+COUNTIF(Sheet5!$J$1:$AS$150,'Joint Exposures'!L$4&amp;'Joint Exposures'!$C36))/$A$2</f>
        <v>#DIV/0!</v>
      </c>
      <c r="M36" s="38" t="e">
        <f ca="1">(COUNTIF(Sheet5!$J$1:$AS$150,'Joint Exposures'!$C36&amp;'Joint Exposures'!M$4)+COUNTIF(Sheet5!$J$1:$AS$150,'Joint Exposures'!M$4&amp;'Joint Exposures'!$C36))/$A$2</f>
        <v>#DIV/0!</v>
      </c>
      <c r="N36" s="38" t="e">
        <f ca="1">(COUNTIF(Sheet5!$J$1:$AS$150,'Joint Exposures'!$C36&amp;'Joint Exposures'!N$4)+COUNTIF(Sheet5!$J$1:$AS$150,'Joint Exposures'!N$4&amp;'Joint Exposures'!$C36))/$A$2</f>
        <v>#DIV/0!</v>
      </c>
      <c r="O36" s="38" t="e">
        <f ca="1">(COUNTIF(Sheet5!$J$1:$AS$150,'Joint Exposures'!$C36&amp;'Joint Exposures'!O$4)+COUNTIF(Sheet5!$J$1:$AS$150,'Joint Exposures'!O$4&amp;'Joint Exposures'!$C36))/$A$2</f>
        <v>#DIV/0!</v>
      </c>
      <c r="P36" s="38" t="e">
        <f ca="1">(COUNTIF(Sheet5!$J$1:$AS$150,'Joint Exposures'!$C36&amp;'Joint Exposures'!P$4)+COUNTIF(Sheet5!$J$1:$AS$150,'Joint Exposures'!P$4&amp;'Joint Exposures'!$C36))/$A$2</f>
        <v>#DIV/0!</v>
      </c>
      <c r="Q36" s="38" t="e">
        <f ca="1">(COUNTIF(Sheet5!$J$1:$AS$150,'Joint Exposures'!$C36&amp;'Joint Exposures'!Q$4)+COUNTIF(Sheet5!$J$1:$AS$150,'Joint Exposures'!Q$4&amp;'Joint Exposures'!$C36))/$A$2</f>
        <v>#DIV/0!</v>
      </c>
      <c r="R36" s="38" t="e">
        <f ca="1">(COUNTIF(Sheet5!$J$1:$AS$150,'Joint Exposures'!$C36&amp;'Joint Exposures'!R$4)+COUNTIF(Sheet5!$J$1:$AS$150,'Joint Exposures'!R$4&amp;'Joint Exposures'!$C36))/$A$2</f>
        <v>#DIV/0!</v>
      </c>
      <c r="S36" s="38" t="e">
        <f ca="1">(COUNTIF(Sheet5!$J$1:$AS$150,'Joint Exposures'!$C36&amp;'Joint Exposures'!S$4)+COUNTIF(Sheet5!$J$1:$AS$150,'Joint Exposures'!S$4&amp;'Joint Exposures'!$C36))/$A$2</f>
        <v>#DIV/0!</v>
      </c>
      <c r="T36" s="38" t="e">
        <f ca="1">(COUNTIF(Sheet5!$J$1:$AS$150,'Joint Exposures'!$C36&amp;'Joint Exposures'!T$4)+COUNTIF(Sheet5!$J$1:$AS$150,'Joint Exposures'!T$4&amp;'Joint Exposures'!$C36))/$A$2</f>
        <v>#DIV/0!</v>
      </c>
      <c r="U36" s="38" t="e">
        <f ca="1">(COUNTIF(Sheet5!$J$1:$AS$150,'Joint Exposures'!$C36&amp;'Joint Exposures'!U$4)+COUNTIF(Sheet5!$J$1:$AS$150,'Joint Exposures'!U$4&amp;'Joint Exposures'!$C36))/$A$2</f>
        <v>#DIV/0!</v>
      </c>
      <c r="V36" s="38" t="e">
        <f ca="1">(COUNTIF(Sheet5!$J$1:$AS$150,'Joint Exposures'!$C36&amp;'Joint Exposures'!V$4)+COUNTIF(Sheet5!$J$1:$AS$150,'Joint Exposures'!V$4&amp;'Joint Exposures'!$C36))/$A$2</f>
        <v>#DIV/0!</v>
      </c>
      <c r="W36" s="38" t="e">
        <f ca="1">(COUNTIF(Sheet5!$J$1:$AS$150,'Joint Exposures'!$C36&amp;'Joint Exposures'!W$4)+COUNTIF(Sheet5!$J$1:$AS$150,'Joint Exposures'!W$4&amp;'Joint Exposures'!$C36))/$A$2</f>
        <v>#DIV/0!</v>
      </c>
      <c r="X36" s="38" t="e">
        <f ca="1">(COUNTIF(Sheet5!$J$1:$AS$150,'Joint Exposures'!$C36&amp;'Joint Exposures'!X$4)+COUNTIF(Sheet5!$J$1:$AS$150,'Joint Exposures'!X$4&amp;'Joint Exposures'!$C36))/$A$2</f>
        <v>#DIV/0!</v>
      </c>
      <c r="Y36" s="38" t="e">
        <f ca="1">(COUNTIF(Sheet5!$J$1:$AS$150,'Joint Exposures'!$C36&amp;'Joint Exposures'!Y$4)+COUNTIF(Sheet5!$J$1:$AS$150,'Joint Exposures'!Y$4&amp;'Joint Exposures'!$C36))/$A$2</f>
        <v>#DIV/0!</v>
      </c>
      <c r="Z36" s="38" t="e">
        <f ca="1">(COUNTIF(Sheet5!$J$1:$AS$150,'Joint Exposures'!$C36&amp;'Joint Exposures'!Z$4)+COUNTIF(Sheet5!$J$1:$AS$150,'Joint Exposures'!Z$4&amp;'Joint Exposures'!$C36))/$A$2</f>
        <v>#DIV/0!</v>
      </c>
      <c r="AA36" s="38" t="e">
        <f ca="1">(COUNTIF(Sheet5!$J$1:$AS$150,'Joint Exposures'!$C36&amp;'Joint Exposures'!AA$4)+COUNTIF(Sheet5!$J$1:$AS$150,'Joint Exposures'!AA$4&amp;'Joint Exposures'!$C36))/$A$2</f>
        <v>#DIV/0!</v>
      </c>
      <c r="AB36" s="38" t="e">
        <f ca="1">(COUNTIF(Sheet5!$J$1:$AS$150,'Joint Exposures'!$C36&amp;'Joint Exposures'!AB$4)+COUNTIF(Sheet5!$J$1:$AS$150,'Joint Exposures'!AB$4&amp;'Joint Exposures'!$C36))/$A$2</f>
        <v>#DIV/0!</v>
      </c>
      <c r="AC36" s="38" t="e">
        <f ca="1">(COUNTIF(Sheet5!$J$1:$AS$150,'Joint Exposures'!$C36&amp;'Joint Exposures'!AC$4)+COUNTIF(Sheet5!$J$1:$AS$150,'Joint Exposures'!AC$4&amp;'Joint Exposures'!$C36))/$A$2</f>
        <v>#DIV/0!</v>
      </c>
      <c r="AD36" s="38" t="e">
        <f ca="1">(COUNTIF(Sheet5!$J$1:$AS$150,'Joint Exposures'!$C36&amp;'Joint Exposures'!AD$4)+COUNTIF(Sheet5!$J$1:$AS$150,'Joint Exposures'!AD$4&amp;'Joint Exposures'!$C36))/$A$2</f>
        <v>#DIV/0!</v>
      </c>
      <c r="AE36" s="38" t="e">
        <f ca="1">(COUNTIF(Sheet5!$J$1:$AS$150,'Joint Exposures'!$C36&amp;'Joint Exposures'!AE$4)+COUNTIF(Sheet5!$J$1:$AS$150,'Joint Exposures'!AE$4&amp;'Joint Exposures'!$C36))/$A$2</f>
        <v>#DIV/0!</v>
      </c>
      <c r="AF36" s="38" t="e">
        <f ca="1">(COUNTIF(Sheet5!$J$1:$AS$150,'Joint Exposures'!$C36&amp;'Joint Exposures'!AF$4)+COUNTIF(Sheet5!$J$1:$AS$150,'Joint Exposures'!AF$4&amp;'Joint Exposures'!$C36))/$A$2</f>
        <v>#DIV/0!</v>
      </c>
      <c r="AG36" s="38" t="e">
        <f ca="1">(COUNTIF(Sheet5!$J$1:$AS$150,'Joint Exposures'!$C36&amp;'Joint Exposures'!AG$4)+COUNTIF(Sheet5!$J$1:$AS$150,'Joint Exposures'!AG$4&amp;'Joint Exposures'!$C36))/$A$2</f>
        <v>#DIV/0!</v>
      </c>
      <c r="AH36" s="38" t="e">
        <f ca="1">(COUNTIF(Sheet5!$J$1:$AS$150,'Joint Exposures'!$C36&amp;'Joint Exposures'!AH$4)+COUNTIF(Sheet5!$J$1:$AS$150,'Joint Exposures'!AH$4&amp;'Joint Exposures'!$C36))/$A$2</f>
        <v>#DIV/0!</v>
      </c>
      <c r="AI36" s="38" t="e">
        <f ca="1">(COUNTIF(Sheet5!$J$1:$AS$150,'Joint Exposures'!$C36&amp;'Joint Exposures'!AI$4)+COUNTIF(Sheet5!$J$1:$AS$150,'Joint Exposures'!AI$4&amp;'Joint Exposures'!$C36))/$A$2</f>
        <v>#DIV/0!</v>
      </c>
      <c r="AJ36" s="38" t="e">
        <f ca="1">(COUNTIF(Sheet5!$J$1:$AS$150,'Joint Exposures'!$C36&amp;'Joint Exposures'!AJ$4)+COUNTIF(Sheet5!$J$1:$AS$150,'Joint Exposures'!AJ$4&amp;'Joint Exposures'!$C36))/$A$2</f>
        <v>#DIV/0!</v>
      </c>
      <c r="AK36" s="38" t="e">
        <f ca="1">(COUNTIF(Sheet5!$J$1:$AS$150,'Joint Exposures'!$C36&amp;'Joint Exposures'!AK$4)+COUNTIF(Sheet5!$J$1:$AS$150,'Joint Exposures'!AK$4&amp;'Joint Exposures'!$C36))/$A$2</f>
        <v>#DIV/0!</v>
      </c>
      <c r="AL36" s="38" t="e">
        <f ca="1">(COUNTIF(Sheet5!$J$1:$AS$150,'Joint Exposures'!$C36&amp;'Joint Exposures'!AL$4)+COUNTIF(Sheet5!$J$1:$AS$150,'Joint Exposures'!AL$4&amp;'Joint Exposures'!$C36))/$A$2</f>
        <v>#DIV/0!</v>
      </c>
      <c r="AM36" s="38" t="e">
        <f ca="1">(COUNTIF(Sheet5!$J$1:$AS$150,'Joint Exposures'!$C36&amp;'Joint Exposures'!AM$4)+COUNTIF(Sheet5!$J$1:$AS$150,'Joint Exposures'!AM$4&amp;'Joint Exposures'!$C36))/$A$2</f>
        <v>#DIV/0!</v>
      </c>
      <c r="AN36" s="38" t="e">
        <f ca="1">(COUNTIF(Sheet5!$J$1:$AS$150,'Joint Exposures'!$C36&amp;'Joint Exposures'!AN$4)+COUNTIF(Sheet5!$J$1:$AS$150,'Joint Exposures'!AN$4&amp;'Joint Exposures'!$C36))/$A$2</f>
        <v>#DIV/0!</v>
      </c>
      <c r="AO36" s="38" t="e">
        <f ca="1">(COUNTIF(Sheet5!$J$1:$AS$150,'Joint Exposures'!$C36&amp;'Joint Exposures'!AO$4)+COUNTIF(Sheet5!$J$1:$AS$150,'Joint Exposures'!AO$4&amp;'Joint Exposures'!$C36))/$A$2</f>
        <v>#DIV/0!</v>
      </c>
      <c r="AP36" s="38" t="e">
        <f ca="1">(COUNTIF(Sheet5!$J$1:$AS$150,'Joint Exposures'!$C36&amp;'Joint Exposures'!AP$4)+COUNTIF(Sheet5!$J$1:$AS$150,'Joint Exposures'!AP$4&amp;'Joint Exposures'!$C36))/$A$2</f>
        <v>#DIV/0!</v>
      </c>
      <c r="AQ36" s="38" t="e">
        <f ca="1">(COUNTIF(Sheet5!$J$1:$AS$150,'Joint Exposures'!$C36&amp;'Joint Exposures'!AQ$4)+COUNTIF(Sheet5!$J$1:$AS$150,'Joint Exposures'!AQ$4&amp;'Joint Exposures'!$C36))/$A$2</f>
        <v>#DIV/0!</v>
      </c>
      <c r="AR36" s="38" t="e">
        <f ca="1">(COUNTIF(Sheet5!$J$1:$AS$150,'Joint Exposures'!$C36&amp;'Joint Exposures'!AR$4)+COUNTIF(Sheet5!$J$1:$AS$150,'Joint Exposures'!AR$4&amp;'Joint Exposures'!$C36))/$A$2</f>
        <v>#DIV/0!</v>
      </c>
      <c r="AS36" s="38" t="e">
        <f ca="1">(COUNTIF(Sheet5!$J$1:$AS$150,'Joint Exposures'!$C36&amp;'Joint Exposures'!AS$4)+COUNTIF(Sheet5!$J$1:$AS$150,'Joint Exposures'!AS$4&amp;'Joint Exposures'!$C36))/$A$2</f>
        <v>#DIV/0!</v>
      </c>
      <c r="AT36" s="38" t="e">
        <f ca="1">(COUNTIF(Sheet5!$J$1:$AS$150,'Joint Exposures'!$C36&amp;'Joint Exposures'!AT$4)+COUNTIF(Sheet5!$J$1:$AS$150,'Joint Exposures'!AT$4&amp;'Joint Exposures'!$C36))/$A$2</f>
        <v>#DIV/0!</v>
      </c>
      <c r="AU36" s="38" t="e">
        <f ca="1">(COUNTIF(Sheet5!$J$1:$AS$150,'Joint Exposures'!$C36&amp;'Joint Exposures'!AU$4)+COUNTIF(Sheet5!$J$1:$AS$150,'Joint Exposures'!AU$4&amp;'Joint Exposures'!$C36))/$A$2</f>
        <v>#DIV/0!</v>
      </c>
      <c r="AV36" s="38" t="e">
        <f ca="1">(COUNTIF(Sheet5!$J$1:$AS$150,'Joint Exposures'!$C36&amp;'Joint Exposures'!AV$4)+COUNTIF(Sheet5!$J$1:$AS$150,'Joint Exposures'!AV$4&amp;'Joint Exposures'!$C36))/$A$2</f>
        <v>#DIV/0!</v>
      </c>
      <c r="AW36" s="38" t="e">
        <f ca="1">(COUNTIF(Sheet5!$J$1:$AS$150,'Joint Exposures'!$C36&amp;'Joint Exposures'!AW$4)+COUNTIF(Sheet5!$J$1:$AS$150,'Joint Exposures'!AW$4&amp;'Joint Exposures'!$C36))/$A$2</f>
        <v>#DIV/0!</v>
      </c>
      <c r="AX36" s="38" t="e">
        <f ca="1">(COUNTIF(Sheet5!$J$1:$AS$150,'Joint Exposures'!$C36&amp;'Joint Exposures'!AX$4)+COUNTIF(Sheet5!$J$1:$AS$150,'Joint Exposures'!AX$4&amp;'Joint Exposures'!$C36))/$A$2</f>
        <v>#DIV/0!</v>
      </c>
      <c r="AY36" s="38" t="e">
        <f ca="1">(COUNTIF(Sheet5!$J$1:$AS$150,'Joint Exposures'!$C36&amp;'Joint Exposures'!AY$4)+COUNTIF(Sheet5!$J$1:$AS$150,'Joint Exposures'!AY$4&amp;'Joint Exposures'!$C36))/$A$2</f>
        <v>#DIV/0!</v>
      </c>
      <c r="AZ36" s="38" t="e">
        <f ca="1">(COUNTIF(Sheet5!$J$1:$AS$150,'Joint Exposures'!$C36&amp;'Joint Exposures'!AZ$4)+COUNTIF(Sheet5!$J$1:$AS$150,'Joint Exposures'!AZ$4&amp;'Joint Exposures'!$C36))/$A$2</f>
        <v>#DIV/0!</v>
      </c>
      <c r="BA36" s="38" t="e">
        <f ca="1">(COUNTIF(Sheet5!$J$1:$AS$150,'Joint Exposures'!$C36&amp;'Joint Exposures'!BA$4)+COUNTIF(Sheet5!$J$1:$AS$150,'Joint Exposures'!BA$4&amp;'Joint Exposures'!$C36))/$A$2</f>
        <v>#DIV/0!</v>
      </c>
      <c r="BB36" s="38" t="e">
        <f ca="1">(COUNTIF(Sheet5!$J$1:$AS$150,'Joint Exposures'!$C36&amp;'Joint Exposures'!BB$4)+COUNTIF(Sheet5!$J$1:$AS$150,'Joint Exposures'!BB$4&amp;'Joint Exposures'!$C36))/$A$2</f>
        <v>#DIV/0!</v>
      </c>
      <c r="BC36" s="38" t="e">
        <f ca="1">(COUNTIF(Sheet5!$J$1:$AS$150,'Joint Exposures'!$C36&amp;'Joint Exposures'!BC$4)+COUNTIF(Sheet5!$J$1:$AS$150,'Joint Exposures'!BC$4&amp;'Joint Exposures'!$C36))/$A$2</f>
        <v>#DIV/0!</v>
      </c>
      <c r="BD36" s="38" t="e">
        <f ca="1">(COUNTIF(Sheet5!$J$1:$AS$150,'Joint Exposures'!$C36&amp;'Joint Exposures'!BD$4)+COUNTIF(Sheet5!$J$1:$AS$150,'Joint Exposures'!BD$4&amp;'Joint Exposures'!$C36))/$A$2</f>
        <v>#DIV/0!</v>
      </c>
      <c r="BE36" s="38" t="e">
        <f ca="1">(COUNTIF(Sheet5!$J$1:$AS$150,'Joint Exposures'!$C36&amp;'Joint Exposures'!BE$4)+COUNTIF(Sheet5!$J$1:$AS$150,'Joint Exposures'!BE$4&amp;'Joint Exposures'!$C36))/$A$2</f>
        <v>#DIV/0!</v>
      </c>
    </row>
    <row customHeight="1" ht="24.95" r="37" spans="1:57" x14ac:dyDescent="0.25">
      <c r="A37" s="39" t="e">
        <f>COUNTIF(Sheet3!$A$2:$I$151,'Joint Exposures'!$C37)/$A$2</f>
        <v>#DIV/0!</v>
      </c>
      <c r="B37" s="39" t="e">
        <f ca="1" si="2" t="shared"/>
        <v>#DIV/0!</v>
      </c>
      <c r="C37" s="41" t="str">
        <f>Sheet2!H34</f>
        <v>Taurean Prince</v>
      </c>
      <c r="D37" s="38" t="e">
        <f ca="1">(COUNTIF(Sheet5!$J$1:$AS$150,'Joint Exposures'!$C37&amp;'Joint Exposures'!D$4)+COUNTIF(Sheet5!$J$1:$AS$150,'Joint Exposures'!D$4&amp;'Joint Exposures'!$C37))/$A$2</f>
        <v>#DIV/0!</v>
      </c>
      <c r="E37" s="38" t="e">
        <f ca="1">(COUNTIF(Sheet5!$J$1:$AS$150,'Joint Exposures'!$C37&amp;'Joint Exposures'!E$4)+COUNTIF(Sheet5!$J$1:$AS$150,'Joint Exposures'!E$4&amp;'Joint Exposures'!$C37))/$A$2</f>
        <v>#DIV/0!</v>
      </c>
      <c r="F37" s="38" t="e">
        <f ca="1">(COUNTIF(Sheet5!$J$1:$AS$150,'Joint Exposures'!$C37&amp;'Joint Exposures'!F$4)+COUNTIF(Sheet5!$J$1:$AS$150,'Joint Exposures'!F$4&amp;'Joint Exposures'!$C37))/$A$2</f>
        <v>#DIV/0!</v>
      </c>
      <c r="G37" s="38" t="e">
        <f ca="1">(COUNTIF(Sheet5!$J$1:$AS$150,'Joint Exposures'!$C37&amp;'Joint Exposures'!G$4)+COUNTIF(Sheet5!$J$1:$AS$150,'Joint Exposures'!G$4&amp;'Joint Exposures'!$C37))/$A$2</f>
        <v>#DIV/0!</v>
      </c>
      <c r="H37" s="38" t="e">
        <f ca="1">(COUNTIF(Sheet5!$J$1:$AS$150,'Joint Exposures'!$C37&amp;'Joint Exposures'!H$4)+COUNTIF(Sheet5!$J$1:$AS$150,'Joint Exposures'!H$4&amp;'Joint Exposures'!$C37))/$A$2</f>
        <v>#DIV/0!</v>
      </c>
      <c r="I37" s="38" t="e">
        <f ca="1">(COUNTIF(Sheet5!$J$1:$AS$150,'Joint Exposures'!$C37&amp;'Joint Exposures'!I$4)+COUNTIF(Sheet5!$J$1:$AS$150,'Joint Exposures'!I$4&amp;'Joint Exposures'!$C37))/$A$2</f>
        <v>#DIV/0!</v>
      </c>
      <c r="J37" s="38" t="e">
        <f ca="1">(COUNTIF(Sheet5!$J$1:$AS$150,'Joint Exposures'!$C37&amp;'Joint Exposures'!J$4)+COUNTIF(Sheet5!$J$1:$AS$150,'Joint Exposures'!J$4&amp;'Joint Exposures'!$C37))/$A$2</f>
        <v>#DIV/0!</v>
      </c>
      <c r="K37" s="38" t="e">
        <f ca="1">(COUNTIF(Sheet5!$J$1:$AS$150,'Joint Exposures'!$C37&amp;'Joint Exposures'!K$4)+COUNTIF(Sheet5!$J$1:$AS$150,'Joint Exposures'!K$4&amp;'Joint Exposures'!$C37))/$A$2</f>
        <v>#DIV/0!</v>
      </c>
      <c r="L37" s="38" t="e">
        <f ca="1">(COUNTIF(Sheet5!$J$1:$AS$150,'Joint Exposures'!$C37&amp;'Joint Exposures'!L$4)+COUNTIF(Sheet5!$J$1:$AS$150,'Joint Exposures'!L$4&amp;'Joint Exposures'!$C37))/$A$2</f>
        <v>#DIV/0!</v>
      </c>
      <c r="M37" s="38" t="e">
        <f ca="1">(COUNTIF(Sheet5!$J$1:$AS$150,'Joint Exposures'!$C37&amp;'Joint Exposures'!M$4)+COUNTIF(Sheet5!$J$1:$AS$150,'Joint Exposures'!M$4&amp;'Joint Exposures'!$C37))/$A$2</f>
        <v>#DIV/0!</v>
      </c>
      <c r="N37" s="38" t="e">
        <f ca="1">(COUNTIF(Sheet5!$J$1:$AS$150,'Joint Exposures'!$C37&amp;'Joint Exposures'!N$4)+COUNTIF(Sheet5!$J$1:$AS$150,'Joint Exposures'!N$4&amp;'Joint Exposures'!$C37))/$A$2</f>
        <v>#DIV/0!</v>
      </c>
      <c r="O37" s="38" t="e">
        <f ca="1">(COUNTIF(Sheet5!$J$1:$AS$150,'Joint Exposures'!$C37&amp;'Joint Exposures'!O$4)+COUNTIF(Sheet5!$J$1:$AS$150,'Joint Exposures'!O$4&amp;'Joint Exposures'!$C37))/$A$2</f>
        <v>#DIV/0!</v>
      </c>
      <c r="P37" s="38" t="e">
        <f ca="1">(COUNTIF(Sheet5!$J$1:$AS$150,'Joint Exposures'!$C37&amp;'Joint Exposures'!P$4)+COUNTIF(Sheet5!$J$1:$AS$150,'Joint Exposures'!P$4&amp;'Joint Exposures'!$C37))/$A$2</f>
        <v>#DIV/0!</v>
      </c>
      <c r="Q37" s="38" t="e">
        <f ca="1">(COUNTIF(Sheet5!$J$1:$AS$150,'Joint Exposures'!$C37&amp;'Joint Exposures'!Q$4)+COUNTIF(Sheet5!$J$1:$AS$150,'Joint Exposures'!Q$4&amp;'Joint Exposures'!$C37))/$A$2</f>
        <v>#DIV/0!</v>
      </c>
      <c r="R37" s="38" t="e">
        <f ca="1">(COUNTIF(Sheet5!$J$1:$AS$150,'Joint Exposures'!$C37&amp;'Joint Exposures'!R$4)+COUNTIF(Sheet5!$J$1:$AS$150,'Joint Exposures'!R$4&amp;'Joint Exposures'!$C37))/$A$2</f>
        <v>#DIV/0!</v>
      </c>
      <c r="S37" s="38" t="e">
        <f ca="1">(COUNTIF(Sheet5!$J$1:$AS$150,'Joint Exposures'!$C37&amp;'Joint Exposures'!S$4)+COUNTIF(Sheet5!$J$1:$AS$150,'Joint Exposures'!S$4&amp;'Joint Exposures'!$C37))/$A$2</f>
        <v>#DIV/0!</v>
      </c>
      <c r="T37" s="38" t="e">
        <f ca="1">(COUNTIF(Sheet5!$J$1:$AS$150,'Joint Exposures'!$C37&amp;'Joint Exposures'!T$4)+COUNTIF(Sheet5!$J$1:$AS$150,'Joint Exposures'!T$4&amp;'Joint Exposures'!$C37))/$A$2</f>
        <v>#DIV/0!</v>
      </c>
      <c r="U37" s="38" t="e">
        <f ca="1">(COUNTIF(Sheet5!$J$1:$AS$150,'Joint Exposures'!$C37&amp;'Joint Exposures'!U$4)+COUNTIF(Sheet5!$J$1:$AS$150,'Joint Exposures'!U$4&amp;'Joint Exposures'!$C37))/$A$2</f>
        <v>#DIV/0!</v>
      </c>
      <c r="V37" s="38" t="e">
        <f ca="1">(COUNTIF(Sheet5!$J$1:$AS$150,'Joint Exposures'!$C37&amp;'Joint Exposures'!V$4)+COUNTIF(Sheet5!$J$1:$AS$150,'Joint Exposures'!V$4&amp;'Joint Exposures'!$C37))/$A$2</f>
        <v>#DIV/0!</v>
      </c>
      <c r="W37" s="38" t="e">
        <f ca="1">(COUNTIF(Sheet5!$J$1:$AS$150,'Joint Exposures'!$C37&amp;'Joint Exposures'!W$4)+COUNTIF(Sheet5!$J$1:$AS$150,'Joint Exposures'!W$4&amp;'Joint Exposures'!$C37))/$A$2</f>
        <v>#DIV/0!</v>
      </c>
      <c r="X37" s="38" t="e">
        <f ca="1">(COUNTIF(Sheet5!$J$1:$AS$150,'Joint Exposures'!$C37&amp;'Joint Exposures'!X$4)+COUNTIF(Sheet5!$J$1:$AS$150,'Joint Exposures'!X$4&amp;'Joint Exposures'!$C37))/$A$2</f>
        <v>#DIV/0!</v>
      </c>
      <c r="Y37" s="38" t="e">
        <f ca="1">(COUNTIF(Sheet5!$J$1:$AS$150,'Joint Exposures'!$C37&amp;'Joint Exposures'!Y$4)+COUNTIF(Sheet5!$J$1:$AS$150,'Joint Exposures'!Y$4&amp;'Joint Exposures'!$C37))/$A$2</f>
        <v>#DIV/0!</v>
      </c>
      <c r="Z37" s="38" t="e">
        <f ca="1">(COUNTIF(Sheet5!$J$1:$AS$150,'Joint Exposures'!$C37&amp;'Joint Exposures'!Z$4)+COUNTIF(Sheet5!$J$1:$AS$150,'Joint Exposures'!Z$4&amp;'Joint Exposures'!$C37))/$A$2</f>
        <v>#DIV/0!</v>
      </c>
      <c r="AA37" s="38" t="e">
        <f ca="1">(COUNTIF(Sheet5!$J$1:$AS$150,'Joint Exposures'!$C37&amp;'Joint Exposures'!AA$4)+COUNTIF(Sheet5!$J$1:$AS$150,'Joint Exposures'!AA$4&amp;'Joint Exposures'!$C37))/$A$2</f>
        <v>#DIV/0!</v>
      </c>
      <c r="AB37" s="38" t="e">
        <f ca="1">(COUNTIF(Sheet5!$J$1:$AS$150,'Joint Exposures'!$C37&amp;'Joint Exposures'!AB$4)+COUNTIF(Sheet5!$J$1:$AS$150,'Joint Exposures'!AB$4&amp;'Joint Exposures'!$C37))/$A$2</f>
        <v>#DIV/0!</v>
      </c>
      <c r="AC37" s="38" t="e">
        <f ca="1">(COUNTIF(Sheet5!$J$1:$AS$150,'Joint Exposures'!$C37&amp;'Joint Exposures'!AC$4)+COUNTIF(Sheet5!$J$1:$AS$150,'Joint Exposures'!AC$4&amp;'Joint Exposures'!$C37))/$A$2</f>
        <v>#DIV/0!</v>
      </c>
      <c r="AD37" s="38" t="e">
        <f ca="1">(COUNTIF(Sheet5!$J$1:$AS$150,'Joint Exposures'!$C37&amp;'Joint Exposures'!AD$4)+COUNTIF(Sheet5!$J$1:$AS$150,'Joint Exposures'!AD$4&amp;'Joint Exposures'!$C37))/$A$2</f>
        <v>#DIV/0!</v>
      </c>
      <c r="AE37" s="38" t="e">
        <f ca="1">(COUNTIF(Sheet5!$J$1:$AS$150,'Joint Exposures'!$C37&amp;'Joint Exposures'!AE$4)+COUNTIF(Sheet5!$J$1:$AS$150,'Joint Exposures'!AE$4&amp;'Joint Exposures'!$C37))/$A$2</f>
        <v>#DIV/0!</v>
      </c>
      <c r="AF37" s="38" t="e">
        <f ca="1">(COUNTIF(Sheet5!$J$1:$AS$150,'Joint Exposures'!$C37&amp;'Joint Exposures'!AF$4)+COUNTIF(Sheet5!$J$1:$AS$150,'Joint Exposures'!AF$4&amp;'Joint Exposures'!$C37))/$A$2</f>
        <v>#DIV/0!</v>
      </c>
      <c r="AG37" s="38" t="e">
        <f ca="1">(COUNTIF(Sheet5!$J$1:$AS$150,'Joint Exposures'!$C37&amp;'Joint Exposures'!AG$4)+COUNTIF(Sheet5!$J$1:$AS$150,'Joint Exposures'!AG$4&amp;'Joint Exposures'!$C37))/$A$2</f>
        <v>#DIV/0!</v>
      </c>
      <c r="AH37" s="38" t="e">
        <f ca="1">(COUNTIF(Sheet5!$J$1:$AS$150,'Joint Exposures'!$C37&amp;'Joint Exposures'!AH$4)+COUNTIF(Sheet5!$J$1:$AS$150,'Joint Exposures'!AH$4&amp;'Joint Exposures'!$C37))/$A$2</f>
        <v>#DIV/0!</v>
      </c>
      <c r="AI37" s="38" t="e">
        <f ca="1">(COUNTIF(Sheet5!$J$1:$AS$150,'Joint Exposures'!$C37&amp;'Joint Exposures'!AI$4)+COUNTIF(Sheet5!$J$1:$AS$150,'Joint Exposures'!AI$4&amp;'Joint Exposures'!$C37))/$A$2</f>
        <v>#DIV/0!</v>
      </c>
      <c r="AJ37" s="38" t="e">
        <f ca="1">(COUNTIF(Sheet5!$J$1:$AS$150,'Joint Exposures'!$C37&amp;'Joint Exposures'!AJ$4)+COUNTIF(Sheet5!$J$1:$AS$150,'Joint Exposures'!AJ$4&amp;'Joint Exposures'!$C37))/$A$2</f>
        <v>#DIV/0!</v>
      </c>
      <c r="AK37" s="38" t="e">
        <f ca="1">(COUNTIF(Sheet5!$J$1:$AS$150,'Joint Exposures'!$C37&amp;'Joint Exposures'!AK$4)+COUNTIF(Sheet5!$J$1:$AS$150,'Joint Exposures'!AK$4&amp;'Joint Exposures'!$C37))/$A$2</f>
        <v>#DIV/0!</v>
      </c>
      <c r="AL37" s="38" t="e">
        <f ca="1">(COUNTIF(Sheet5!$J$1:$AS$150,'Joint Exposures'!$C37&amp;'Joint Exposures'!AL$4)+COUNTIF(Sheet5!$J$1:$AS$150,'Joint Exposures'!AL$4&amp;'Joint Exposures'!$C37))/$A$2</f>
        <v>#DIV/0!</v>
      </c>
      <c r="AM37" s="38" t="e">
        <f ca="1">(COUNTIF(Sheet5!$J$1:$AS$150,'Joint Exposures'!$C37&amp;'Joint Exposures'!AM$4)+COUNTIF(Sheet5!$J$1:$AS$150,'Joint Exposures'!AM$4&amp;'Joint Exposures'!$C37))/$A$2</f>
        <v>#DIV/0!</v>
      </c>
      <c r="AN37" s="38" t="e">
        <f ca="1">(COUNTIF(Sheet5!$J$1:$AS$150,'Joint Exposures'!$C37&amp;'Joint Exposures'!AN$4)+COUNTIF(Sheet5!$J$1:$AS$150,'Joint Exposures'!AN$4&amp;'Joint Exposures'!$C37))/$A$2</f>
        <v>#DIV/0!</v>
      </c>
      <c r="AO37" s="38" t="e">
        <f ca="1">(COUNTIF(Sheet5!$J$1:$AS$150,'Joint Exposures'!$C37&amp;'Joint Exposures'!AO$4)+COUNTIF(Sheet5!$J$1:$AS$150,'Joint Exposures'!AO$4&amp;'Joint Exposures'!$C37))/$A$2</f>
        <v>#DIV/0!</v>
      </c>
      <c r="AP37" s="38" t="e">
        <f ca="1">(COUNTIF(Sheet5!$J$1:$AS$150,'Joint Exposures'!$C37&amp;'Joint Exposures'!AP$4)+COUNTIF(Sheet5!$J$1:$AS$150,'Joint Exposures'!AP$4&amp;'Joint Exposures'!$C37))/$A$2</f>
        <v>#DIV/0!</v>
      </c>
      <c r="AQ37" s="38" t="e">
        <f ca="1">(COUNTIF(Sheet5!$J$1:$AS$150,'Joint Exposures'!$C37&amp;'Joint Exposures'!AQ$4)+COUNTIF(Sheet5!$J$1:$AS$150,'Joint Exposures'!AQ$4&amp;'Joint Exposures'!$C37))/$A$2</f>
        <v>#DIV/0!</v>
      </c>
      <c r="AR37" s="38" t="e">
        <f ca="1">(COUNTIF(Sheet5!$J$1:$AS$150,'Joint Exposures'!$C37&amp;'Joint Exposures'!AR$4)+COUNTIF(Sheet5!$J$1:$AS$150,'Joint Exposures'!AR$4&amp;'Joint Exposures'!$C37))/$A$2</f>
        <v>#DIV/0!</v>
      </c>
      <c r="AS37" s="38" t="e">
        <f ca="1">(COUNTIF(Sheet5!$J$1:$AS$150,'Joint Exposures'!$C37&amp;'Joint Exposures'!AS$4)+COUNTIF(Sheet5!$J$1:$AS$150,'Joint Exposures'!AS$4&amp;'Joint Exposures'!$C37))/$A$2</f>
        <v>#DIV/0!</v>
      </c>
      <c r="AT37" s="38" t="e">
        <f ca="1">(COUNTIF(Sheet5!$J$1:$AS$150,'Joint Exposures'!$C37&amp;'Joint Exposures'!AT$4)+COUNTIF(Sheet5!$J$1:$AS$150,'Joint Exposures'!AT$4&amp;'Joint Exposures'!$C37))/$A$2</f>
        <v>#DIV/0!</v>
      </c>
      <c r="AU37" s="38" t="e">
        <f ca="1">(COUNTIF(Sheet5!$J$1:$AS$150,'Joint Exposures'!$C37&amp;'Joint Exposures'!AU$4)+COUNTIF(Sheet5!$J$1:$AS$150,'Joint Exposures'!AU$4&amp;'Joint Exposures'!$C37))/$A$2</f>
        <v>#DIV/0!</v>
      </c>
      <c r="AV37" s="38" t="e">
        <f ca="1">(COUNTIF(Sheet5!$J$1:$AS$150,'Joint Exposures'!$C37&amp;'Joint Exposures'!AV$4)+COUNTIF(Sheet5!$J$1:$AS$150,'Joint Exposures'!AV$4&amp;'Joint Exposures'!$C37))/$A$2</f>
        <v>#DIV/0!</v>
      </c>
      <c r="AW37" s="38" t="e">
        <f ca="1">(COUNTIF(Sheet5!$J$1:$AS$150,'Joint Exposures'!$C37&amp;'Joint Exposures'!AW$4)+COUNTIF(Sheet5!$J$1:$AS$150,'Joint Exposures'!AW$4&amp;'Joint Exposures'!$C37))/$A$2</f>
        <v>#DIV/0!</v>
      </c>
      <c r="AX37" s="38" t="e">
        <f ca="1">(COUNTIF(Sheet5!$J$1:$AS$150,'Joint Exposures'!$C37&amp;'Joint Exposures'!AX$4)+COUNTIF(Sheet5!$J$1:$AS$150,'Joint Exposures'!AX$4&amp;'Joint Exposures'!$C37))/$A$2</f>
        <v>#DIV/0!</v>
      </c>
      <c r="AY37" s="38" t="e">
        <f ca="1">(COUNTIF(Sheet5!$J$1:$AS$150,'Joint Exposures'!$C37&amp;'Joint Exposures'!AY$4)+COUNTIF(Sheet5!$J$1:$AS$150,'Joint Exposures'!AY$4&amp;'Joint Exposures'!$C37))/$A$2</f>
        <v>#DIV/0!</v>
      </c>
      <c r="AZ37" s="38" t="e">
        <f ca="1">(COUNTIF(Sheet5!$J$1:$AS$150,'Joint Exposures'!$C37&amp;'Joint Exposures'!AZ$4)+COUNTIF(Sheet5!$J$1:$AS$150,'Joint Exposures'!AZ$4&amp;'Joint Exposures'!$C37))/$A$2</f>
        <v>#DIV/0!</v>
      </c>
      <c r="BA37" s="38" t="e">
        <f ca="1">(COUNTIF(Sheet5!$J$1:$AS$150,'Joint Exposures'!$C37&amp;'Joint Exposures'!BA$4)+COUNTIF(Sheet5!$J$1:$AS$150,'Joint Exposures'!BA$4&amp;'Joint Exposures'!$C37))/$A$2</f>
        <v>#DIV/0!</v>
      </c>
      <c r="BB37" s="38" t="e">
        <f ca="1">(COUNTIF(Sheet5!$J$1:$AS$150,'Joint Exposures'!$C37&amp;'Joint Exposures'!BB$4)+COUNTIF(Sheet5!$J$1:$AS$150,'Joint Exposures'!BB$4&amp;'Joint Exposures'!$C37))/$A$2</f>
        <v>#DIV/0!</v>
      </c>
      <c r="BC37" s="38" t="e">
        <f ca="1">(COUNTIF(Sheet5!$J$1:$AS$150,'Joint Exposures'!$C37&amp;'Joint Exposures'!BC$4)+COUNTIF(Sheet5!$J$1:$AS$150,'Joint Exposures'!BC$4&amp;'Joint Exposures'!$C37))/$A$2</f>
        <v>#DIV/0!</v>
      </c>
      <c r="BD37" s="38" t="e">
        <f ca="1">(COUNTIF(Sheet5!$J$1:$AS$150,'Joint Exposures'!$C37&amp;'Joint Exposures'!BD$4)+COUNTIF(Sheet5!$J$1:$AS$150,'Joint Exposures'!BD$4&amp;'Joint Exposures'!$C37))/$A$2</f>
        <v>#DIV/0!</v>
      </c>
      <c r="BE37" s="38" t="e">
        <f ca="1">(COUNTIF(Sheet5!$J$1:$AS$150,'Joint Exposures'!$C37&amp;'Joint Exposures'!BE$4)+COUNTIF(Sheet5!$J$1:$AS$150,'Joint Exposures'!BE$4&amp;'Joint Exposures'!$C37))/$A$2</f>
        <v>#DIV/0!</v>
      </c>
    </row>
    <row customHeight="1" ht="24.95" r="38" spans="1:57" x14ac:dyDescent="0.25">
      <c r="A38" s="39" t="e">
        <f>COUNTIF(Sheet3!$A$2:$I$151,'Joint Exposures'!$C38)/$A$2</f>
        <v>#DIV/0!</v>
      </c>
      <c r="B38" s="39" t="e">
        <f ca="1" si="2" t="shared"/>
        <v>#DIV/0!</v>
      </c>
      <c r="C38" s="41" t="str">
        <f>Sheet2!H35</f>
        <v>Richaun Holmes</v>
      </c>
      <c r="D38" s="38" t="e">
        <f ca="1">(COUNTIF(Sheet5!$J$1:$AS$150,'Joint Exposures'!$C38&amp;'Joint Exposures'!D$4)+COUNTIF(Sheet5!$J$1:$AS$150,'Joint Exposures'!D$4&amp;'Joint Exposures'!$C38))/$A$2</f>
        <v>#DIV/0!</v>
      </c>
      <c r="E38" s="38" t="e">
        <f ca="1">(COUNTIF(Sheet5!$J$1:$AS$150,'Joint Exposures'!$C38&amp;'Joint Exposures'!E$4)+COUNTIF(Sheet5!$J$1:$AS$150,'Joint Exposures'!E$4&amp;'Joint Exposures'!$C38))/$A$2</f>
        <v>#DIV/0!</v>
      </c>
      <c r="F38" s="38" t="e">
        <f ca="1">(COUNTIF(Sheet5!$J$1:$AS$150,'Joint Exposures'!$C38&amp;'Joint Exposures'!F$4)+COUNTIF(Sheet5!$J$1:$AS$150,'Joint Exposures'!F$4&amp;'Joint Exposures'!$C38))/$A$2</f>
        <v>#DIV/0!</v>
      </c>
      <c r="G38" s="38" t="e">
        <f ca="1">(COUNTIF(Sheet5!$J$1:$AS$150,'Joint Exposures'!$C38&amp;'Joint Exposures'!G$4)+COUNTIF(Sheet5!$J$1:$AS$150,'Joint Exposures'!G$4&amp;'Joint Exposures'!$C38))/$A$2</f>
        <v>#DIV/0!</v>
      </c>
      <c r="H38" s="38" t="e">
        <f ca="1">(COUNTIF(Sheet5!$J$1:$AS$150,'Joint Exposures'!$C38&amp;'Joint Exposures'!H$4)+COUNTIF(Sheet5!$J$1:$AS$150,'Joint Exposures'!H$4&amp;'Joint Exposures'!$C38))/$A$2</f>
        <v>#DIV/0!</v>
      </c>
      <c r="I38" s="38" t="e">
        <f ca="1">(COUNTIF(Sheet5!$J$1:$AS$150,'Joint Exposures'!$C38&amp;'Joint Exposures'!I$4)+COUNTIF(Sheet5!$J$1:$AS$150,'Joint Exposures'!I$4&amp;'Joint Exposures'!$C38))/$A$2</f>
        <v>#DIV/0!</v>
      </c>
      <c r="J38" s="38" t="e">
        <f ca="1">(COUNTIF(Sheet5!$J$1:$AS$150,'Joint Exposures'!$C38&amp;'Joint Exposures'!J$4)+COUNTIF(Sheet5!$J$1:$AS$150,'Joint Exposures'!J$4&amp;'Joint Exposures'!$C38))/$A$2</f>
        <v>#DIV/0!</v>
      </c>
      <c r="K38" s="38" t="e">
        <f ca="1">(COUNTIF(Sheet5!$J$1:$AS$150,'Joint Exposures'!$C38&amp;'Joint Exposures'!K$4)+COUNTIF(Sheet5!$J$1:$AS$150,'Joint Exposures'!K$4&amp;'Joint Exposures'!$C38))/$A$2</f>
        <v>#DIV/0!</v>
      </c>
      <c r="L38" s="38" t="e">
        <f ca="1">(COUNTIF(Sheet5!$J$1:$AS$150,'Joint Exposures'!$C38&amp;'Joint Exposures'!L$4)+COUNTIF(Sheet5!$J$1:$AS$150,'Joint Exposures'!L$4&amp;'Joint Exposures'!$C38))/$A$2</f>
        <v>#DIV/0!</v>
      </c>
      <c r="M38" s="38" t="e">
        <f ca="1">(COUNTIF(Sheet5!$J$1:$AS$150,'Joint Exposures'!$C38&amp;'Joint Exposures'!M$4)+COUNTIF(Sheet5!$J$1:$AS$150,'Joint Exposures'!M$4&amp;'Joint Exposures'!$C38))/$A$2</f>
        <v>#DIV/0!</v>
      </c>
      <c r="N38" s="38" t="e">
        <f ca="1">(COUNTIF(Sheet5!$J$1:$AS$150,'Joint Exposures'!$C38&amp;'Joint Exposures'!N$4)+COUNTIF(Sheet5!$J$1:$AS$150,'Joint Exposures'!N$4&amp;'Joint Exposures'!$C38))/$A$2</f>
        <v>#DIV/0!</v>
      </c>
      <c r="O38" s="38" t="e">
        <f ca="1">(COUNTIF(Sheet5!$J$1:$AS$150,'Joint Exposures'!$C38&amp;'Joint Exposures'!O$4)+COUNTIF(Sheet5!$J$1:$AS$150,'Joint Exposures'!O$4&amp;'Joint Exposures'!$C38))/$A$2</f>
        <v>#DIV/0!</v>
      </c>
      <c r="P38" s="38" t="e">
        <f ca="1">(COUNTIF(Sheet5!$J$1:$AS$150,'Joint Exposures'!$C38&amp;'Joint Exposures'!P$4)+COUNTIF(Sheet5!$J$1:$AS$150,'Joint Exposures'!P$4&amp;'Joint Exposures'!$C38))/$A$2</f>
        <v>#DIV/0!</v>
      </c>
      <c r="Q38" s="38" t="e">
        <f ca="1">(COUNTIF(Sheet5!$J$1:$AS$150,'Joint Exposures'!$C38&amp;'Joint Exposures'!Q$4)+COUNTIF(Sheet5!$J$1:$AS$150,'Joint Exposures'!Q$4&amp;'Joint Exposures'!$C38))/$A$2</f>
        <v>#DIV/0!</v>
      </c>
      <c r="R38" s="38" t="e">
        <f ca="1">(COUNTIF(Sheet5!$J$1:$AS$150,'Joint Exposures'!$C38&amp;'Joint Exposures'!R$4)+COUNTIF(Sheet5!$J$1:$AS$150,'Joint Exposures'!R$4&amp;'Joint Exposures'!$C38))/$A$2</f>
        <v>#DIV/0!</v>
      </c>
      <c r="S38" s="38" t="e">
        <f ca="1">(COUNTIF(Sheet5!$J$1:$AS$150,'Joint Exposures'!$C38&amp;'Joint Exposures'!S$4)+COUNTIF(Sheet5!$J$1:$AS$150,'Joint Exposures'!S$4&amp;'Joint Exposures'!$C38))/$A$2</f>
        <v>#DIV/0!</v>
      </c>
      <c r="T38" s="38" t="e">
        <f ca="1">(COUNTIF(Sheet5!$J$1:$AS$150,'Joint Exposures'!$C38&amp;'Joint Exposures'!T$4)+COUNTIF(Sheet5!$J$1:$AS$150,'Joint Exposures'!T$4&amp;'Joint Exposures'!$C38))/$A$2</f>
        <v>#DIV/0!</v>
      </c>
      <c r="U38" s="38" t="e">
        <f ca="1">(COUNTIF(Sheet5!$J$1:$AS$150,'Joint Exposures'!$C38&amp;'Joint Exposures'!U$4)+COUNTIF(Sheet5!$J$1:$AS$150,'Joint Exposures'!U$4&amp;'Joint Exposures'!$C38))/$A$2</f>
        <v>#DIV/0!</v>
      </c>
      <c r="V38" s="38" t="e">
        <f ca="1">(COUNTIF(Sheet5!$J$1:$AS$150,'Joint Exposures'!$C38&amp;'Joint Exposures'!V$4)+COUNTIF(Sheet5!$J$1:$AS$150,'Joint Exposures'!V$4&amp;'Joint Exposures'!$C38))/$A$2</f>
        <v>#DIV/0!</v>
      </c>
      <c r="W38" s="38" t="e">
        <f ca="1">(COUNTIF(Sheet5!$J$1:$AS$150,'Joint Exposures'!$C38&amp;'Joint Exposures'!W$4)+COUNTIF(Sheet5!$J$1:$AS$150,'Joint Exposures'!W$4&amp;'Joint Exposures'!$C38))/$A$2</f>
        <v>#DIV/0!</v>
      </c>
      <c r="X38" s="38" t="e">
        <f ca="1">(COUNTIF(Sheet5!$J$1:$AS$150,'Joint Exposures'!$C38&amp;'Joint Exposures'!X$4)+COUNTIF(Sheet5!$J$1:$AS$150,'Joint Exposures'!X$4&amp;'Joint Exposures'!$C38))/$A$2</f>
        <v>#DIV/0!</v>
      </c>
      <c r="Y38" s="38" t="e">
        <f ca="1">(COUNTIF(Sheet5!$J$1:$AS$150,'Joint Exposures'!$C38&amp;'Joint Exposures'!Y$4)+COUNTIF(Sheet5!$J$1:$AS$150,'Joint Exposures'!Y$4&amp;'Joint Exposures'!$C38))/$A$2</f>
        <v>#DIV/0!</v>
      </c>
      <c r="Z38" s="38" t="e">
        <f ca="1">(COUNTIF(Sheet5!$J$1:$AS$150,'Joint Exposures'!$C38&amp;'Joint Exposures'!Z$4)+COUNTIF(Sheet5!$J$1:$AS$150,'Joint Exposures'!Z$4&amp;'Joint Exposures'!$C38))/$A$2</f>
        <v>#DIV/0!</v>
      </c>
      <c r="AA38" s="38" t="e">
        <f ca="1">(COUNTIF(Sheet5!$J$1:$AS$150,'Joint Exposures'!$C38&amp;'Joint Exposures'!AA$4)+COUNTIF(Sheet5!$J$1:$AS$150,'Joint Exposures'!AA$4&amp;'Joint Exposures'!$C38))/$A$2</f>
        <v>#DIV/0!</v>
      </c>
      <c r="AB38" s="38" t="e">
        <f ca="1">(COUNTIF(Sheet5!$J$1:$AS$150,'Joint Exposures'!$C38&amp;'Joint Exposures'!AB$4)+COUNTIF(Sheet5!$J$1:$AS$150,'Joint Exposures'!AB$4&amp;'Joint Exposures'!$C38))/$A$2</f>
        <v>#DIV/0!</v>
      </c>
      <c r="AC38" s="38" t="e">
        <f ca="1">(COUNTIF(Sheet5!$J$1:$AS$150,'Joint Exposures'!$C38&amp;'Joint Exposures'!AC$4)+COUNTIF(Sheet5!$J$1:$AS$150,'Joint Exposures'!AC$4&amp;'Joint Exposures'!$C38))/$A$2</f>
        <v>#DIV/0!</v>
      </c>
      <c r="AD38" s="38" t="e">
        <f ca="1">(COUNTIF(Sheet5!$J$1:$AS$150,'Joint Exposures'!$C38&amp;'Joint Exposures'!AD$4)+COUNTIF(Sheet5!$J$1:$AS$150,'Joint Exposures'!AD$4&amp;'Joint Exposures'!$C38))/$A$2</f>
        <v>#DIV/0!</v>
      </c>
      <c r="AE38" s="38" t="e">
        <f ca="1">(COUNTIF(Sheet5!$J$1:$AS$150,'Joint Exposures'!$C38&amp;'Joint Exposures'!AE$4)+COUNTIF(Sheet5!$J$1:$AS$150,'Joint Exposures'!AE$4&amp;'Joint Exposures'!$C38))/$A$2</f>
        <v>#DIV/0!</v>
      </c>
      <c r="AF38" s="38" t="e">
        <f ca="1">(COUNTIF(Sheet5!$J$1:$AS$150,'Joint Exposures'!$C38&amp;'Joint Exposures'!AF$4)+COUNTIF(Sheet5!$J$1:$AS$150,'Joint Exposures'!AF$4&amp;'Joint Exposures'!$C38))/$A$2</f>
        <v>#DIV/0!</v>
      </c>
      <c r="AG38" s="38" t="e">
        <f ca="1">(COUNTIF(Sheet5!$J$1:$AS$150,'Joint Exposures'!$C38&amp;'Joint Exposures'!AG$4)+COUNTIF(Sheet5!$J$1:$AS$150,'Joint Exposures'!AG$4&amp;'Joint Exposures'!$C38))/$A$2</f>
        <v>#DIV/0!</v>
      </c>
      <c r="AH38" s="38" t="e">
        <f ca="1">(COUNTIF(Sheet5!$J$1:$AS$150,'Joint Exposures'!$C38&amp;'Joint Exposures'!AH$4)+COUNTIF(Sheet5!$J$1:$AS$150,'Joint Exposures'!AH$4&amp;'Joint Exposures'!$C38))/$A$2</f>
        <v>#DIV/0!</v>
      </c>
      <c r="AI38" s="38" t="e">
        <f ca="1">(COUNTIF(Sheet5!$J$1:$AS$150,'Joint Exposures'!$C38&amp;'Joint Exposures'!AI$4)+COUNTIF(Sheet5!$J$1:$AS$150,'Joint Exposures'!AI$4&amp;'Joint Exposures'!$C38))/$A$2</f>
        <v>#DIV/0!</v>
      </c>
      <c r="AJ38" s="38" t="e">
        <f ca="1">(COUNTIF(Sheet5!$J$1:$AS$150,'Joint Exposures'!$C38&amp;'Joint Exposures'!AJ$4)+COUNTIF(Sheet5!$J$1:$AS$150,'Joint Exposures'!AJ$4&amp;'Joint Exposures'!$C38))/$A$2</f>
        <v>#DIV/0!</v>
      </c>
      <c r="AK38" s="38" t="e">
        <f ca="1">(COUNTIF(Sheet5!$J$1:$AS$150,'Joint Exposures'!$C38&amp;'Joint Exposures'!AK$4)+COUNTIF(Sheet5!$J$1:$AS$150,'Joint Exposures'!AK$4&amp;'Joint Exposures'!$C38))/$A$2</f>
        <v>#DIV/0!</v>
      </c>
      <c r="AL38" s="38" t="e">
        <f ca="1">(COUNTIF(Sheet5!$J$1:$AS$150,'Joint Exposures'!$C38&amp;'Joint Exposures'!AL$4)+COUNTIF(Sheet5!$J$1:$AS$150,'Joint Exposures'!AL$4&amp;'Joint Exposures'!$C38))/$A$2</f>
        <v>#DIV/0!</v>
      </c>
      <c r="AM38" s="38" t="e">
        <f ca="1">(COUNTIF(Sheet5!$J$1:$AS$150,'Joint Exposures'!$C38&amp;'Joint Exposures'!AM$4)+COUNTIF(Sheet5!$J$1:$AS$150,'Joint Exposures'!AM$4&amp;'Joint Exposures'!$C38))/$A$2</f>
        <v>#DIV/0!</v>
      </c>
      <c r="AN38" s="38" t="e">
        <f ca="1">(COUNTIF(Sheet5!$J$1:$AS$150,'Joint Exposures'!$C38&amp;'Joint Exposures'!AN$4)+COUNTIF(Sheet5!$J$1:$AS$150,'Joint Exposures'!AN$4&amp;'Joint Exposures'!$C38))/$A$2</f>
        <v>#DIV/0!</v>
      </c>
      <c r="AO38" s="38" t="e">
        <f ca="1">(COUNTIF(Sheet5!$J$1:$AS$150,'Joint Exposures'!$C38&amp;'Joint Exposures'!AO$4)+COUNTIF(Sheet5!$J$1:$AS$150,'Joint Exposures'!AO$4&amp;'Joint Exposures'!$C38))/$A$2</f>
        <v>#DIV/0!</v>
      </c>
      <c r="AP38" s="38" t="e">
        <f ca="1">(COUNTIF(Sheet5!$J$1:$AS$150,'Joint Exposures'!$C38&amp;'Joint Exposures'!AP$4)+COUNTIF(Sheet5!$J$1:$AS$150,'Joint Exposures'!AP$4&amp;'Joint Exposures'!$C38))/$A$2</f>
        <v>#DIV/0!</v>
      </c>
      <c r="AQ38" s="38" t="e">
        <f ca="1">(COUNTIF(Sheet5!$J$1:$AS$150,'Joint Exposures'!$C38&amp;'Joint Exposures'!AQ$4)+COUNTIF(Sheet5!$J$1:$AS$150,'Joint Exposures'!AQ$4&amp;'Joint Exposures'!$C38))/$A$2</f>
        <v>#DIV/0!</v>
      </c>
      <c r="AR38" s="38" t="e">
        <f ca="1">(COUNTIF(Sheet5!$J$1:$AS$150,'Joint Exposures'!$C38&amp;'Joint Exposures'!AR$4)+COUNTIF(Sheet5!$J$1:$AS$150,'Joint Exposures'!AR$4&amp;'Joint Exposures'!$C38))/$A$2</f>
        <v>#DIV/0!</v>
      </c>
      <c r="AS38" s="38" t="e">
        <f ca="1">(COUNTIF(Sheet5!$J$1:$AS$150,'Joint Exposures'!$C38&amp;'Joint Exposures'!AS$4)+COUNTIF(Sheet5!$J$1:$AS$150,'Joint Exposures'!AS$4&amp;'Joint Exposures'!$C38))/$A$2</f>
        <v>#DIV/0!</v>
      </c>
      <c r="AT38" s="38" t="e">
        <f ca="1">(COUNTIF(Sheet5!$J$1:$AS$150,'Joint Exposures'!$C38&amp;'Joint Exposures'!AT$4)+COUNTIF(Sheet5!$J$1:$AS$150,'Joint Exposures'!AT$4&amp;'Joint Exposures'!$C38))/$A$2</f>
        <v>#DIV/0!</v>
      </c>
      <c r="AU38" s="38" t="e">
        <f ca="1">(COUNTIF(Sheet5!$J$1:$AS$150,'Joint Exposures'!$C38&amp;'Joint Exposures'!AU$4)+COUNTIF(Sheet5!$J$1:$AS$150,'Joint Exposures'!AU$4&amp;'Joint Exposures'!$C38))/$A$2</f>
        <v>#DIV/0!</v>
      </c>
      <c r="AV38" s="38" t="e">
        <f ca="1">(COUNTIF(Sheet5!$J$1:$AS$150,'Joint Exposures'!$C38&amp;'Joint Exposures'!AV$4)+COUNTIF(Sheet5!$J$1:$AS$150,'Joint Exposures'!AV$4&amp;'Joint Exposures'!$C38))/$A$2</f>
        <v>#DIV/0!</v>
      </c>
      <c r="AW38" s="38" t="e">
        <f ca="1">(COUNTIF(Sheet5!$J$1:$AS$150,'Joint Exposures'!$C38&amp;'Joint Exposures'!AW$4)+COUNTIF(Sheet5!$J$1:$AS$150,'Joint Exposures'!AW$4&amp;'Joint Exposures'!$C38))/$A$2</f>
        <v>#DIV/0!</v>
      </c>
      <c r="AX38" s="38" t="e">
        <f ca="1">(COUNTIF(Sheet5!$J$1:$AS$150,'Joint Exposures'!$C38&amp;'Joint Exposures'!AX$4)+COUNTIF(Sheet5!$J$1:$AS$150,'Joint Exposures'!AX$4&amp;'Joint Exposures'!$C38))/$A$2</f>
        <v>#DIV/0!</v>
      </c>
      <c r="AY38" s="38" t="e">
        <f ca="1">(COUNTIF(Sheet5!$J$1:$AS$150,'Joint Exposures'!$C38&amp;'Joint Exposures'!AY$4)+COUNTIF(Sheet5!$J$1:$AS$150,'Joint Exposures'!AY$4&amp;'Joint Exposures'!$C38))/$A$2</f>
        <v>#DIV/0!</v>
      </c>
      <c r="AZ38" s="38" t="e">
        <f ca="1">(COUNTIF(Sheet5!$J$1:$AS$150,'Joint Exposures'!$C38&amp;'Joint Exposures'!AZ$4)+COUNTIF(Sheet5!$J$1:$AS$150,'Joint Exposures'!AZ$4&amp;'Joint Exposures'!$C38))/$A$2</f>
        <v>#DIV/0!</v>
      </c>
      <c r="BA38" s="38" t="e">
        <f ca="1">(COUNTIF(Sheet5!$J$1:$AS$150,'Joint Exposures'!$C38&amp;'Joint Exposures'!BA$4)+COUNTIF(Sheet5!$J$1:$AS$150,'Joint Exposures'!BA$4&amp;'Joint Exposures'!$C38))/$A$2</f>
        <v>#DIV/0!</v>
      </c>
      <c r="BB38" s="38" t="e">
        <f ca="1">(COUNTIF(Sheet5!$J$1:$AS$150,'Joint Exposures'!$C38&amp;'Joint Exposures'!BB$4)+COUNTIF(Sheet5!$J$1:$AS$150,'Joint Exposures'!BB$4&amp;'Joint Exposures'!$C38))/$A$2</f>
        <v>#DIV/0!</v>
      </c>
      <c r="BC38" s="38" t="e">
        <f ca="1">(COUNTIF(Sheet5!$J$1:$AS$150,'Joint Exposures'!$C38&amp;'Joint Exposures'!BC$4)+COUNTIF(Sheet5!$J$1:$AS$150,'Joint Exposures'!BC$4&amp;'Joint Exposures'!$C38))/$A$2</f>
        <v>#DIV/0!</v>
      </c>
      <c r="BD38" s="38" t="e">
        <f ca="1">(COUNTIF(Sheet5!$J$1:$AS$150,'Joint Exposures'!$C38&amp;'Joint Exposures'!BD$4)+COUNTIF(Sheet5!$J$1:$AS$150,'Joint Exposures'!BD$4&amp;'Joint Exposures'!$C38))/$A$2</f>
        <v>#DIV/0!</v>
      </c>
      <c r="BE38" s="38" t="e">
        <f ca="1">(COUNTIF(Sheet5!$J$1:$AS$150,'Joint Exposures'!$C38&amp;'Joint Exposures'!BE$4)+COUNTIF(Sheet5!$J$1:$AS$150,'Joint Exposures'!BE$4&amp;'Joint Exposures'!$C38))/$A$2</f>
        <v>#DIV/0!</v>
      </c>
    </row>
    <row customHeight="1" ht="24.95" r="39" spans="1:57" x14ac:dyDescent="0.25">
      <c r="A39" s="39" t="e">
        <f>COUNTIF(Sheet3!$A$2:$I$151,'Joint Exposures'!$C39)/$A$2</f>
        <v>#DIV/0!</v>
      </c>
      <c r="B39" s="39" t="e">
        <f ca="1" si="2" t="shared"/>
        <v>#DIV/0!</v>
      </c>
      <c r="C39" s="41" t="str">
        <f>Sheet2!H36</f>
        <v>Kevin Huerter</v>
      </c>
      <c r="D39" s="38" t="e">
        <f ca="1">(COUNTIF(Sheet5!$J$1:$AS$150,'Joint Exposures'!$C39&amp;'Joint Exposures'!D$4)+COUNTIF(Sheet5!$J$1:$AS$150,'Joint Exposures'!D$4&amp;'Joint Exposures'!$C39))/$A$2</f>
        <v>#DIV/0!</v>
      </c>
      <c r="E39" s="38" t="e">
        <f ca="1">(COUNTIF(Sheet5!$J$1:$AS$150,'Joint Exposures'!$C39&amp;'Joint Exposures'!E$4)+COUNTIF(Sheet5!$J$1:$AS$150,'Joint Exposures'!E$4&amp;'Joint Exposures'!$C39))/$A$2</f>
        <v>#DIV/0!</v>
      </c>
      <c r="F39" s="38" t="e">
        <f ca="1">(COUNTIF(Sheet5!$J$1:$AS$150,'Joint Exposures'!$C39&amp;'Joint Exposures'!F$4)+COUNTIF(Sheet5!$J$1:$AS$150,'Joint Exposures'!F$4&amp;'Joint Exposures'!$C39))/$A$2</f>
        <v>#DIV/0!</v>
      </c>
      <c r="G39" s="38" t="e">
        <f ca="1">(COUNTIF(Sheet5!$J$1:$AS$150,'Joint Exposures'!$C39&amp;'Joint Exposures'!G$4)+COUNTIF(Sheet5!$J$1:$AS$150,'Joint Exposures'!G$4&amp;'Joint Exposures'!$C39))/$A$2</f>
        <v>#DIV/0!</v>
      </c>
      <c r="H39" s="38" t="e">
        <f ca="1">(COUNTIF(Sheet5!$J$1:$AS$150,'Joint Exposures'!$C39&amp;'Joint Exposures'!H$4)+COUNTIF(Sheet5!$J$1:$AS$150,'Joint Exposures'!H$4&amp;'Joint Exposures'!$C39))/$A$2</f>
        <v>#DIV/0!</v>
      </c>
      <c r="I39" s="38" t="e">
        <f ca="1">(COUNTIF(Sheet5!$J$1:$AS$150,'Joint Exposures'!$C39&amp;'Joint Exposures'!I$4)+COUNTIF(Sheet5!$J$1:$AS$150,'Joint Exposures'!I$4&amp;'Joint Exposures'!$C39))/$A$2</f>
        <v>#DIV/0!</v>
      </c>
      <c r="J39" s="38" t="e">
        <f ca="1">(COUNTIF(Sheet5!$J$1:$AS$150,'Joint Exposures'!$C39&amp;'Joint Exposures'!J$4)+COUNTIF(Sheet5!$J$1:$AS$150,'Joint Exposures'!J$4&amp;'Joint Exposures'!$C39))/$A$2</f>
        <v>#DIV/0!</v>
      </c>
      <c r="K39" s="38" t="e">
        <f ca="1">(COUNTIF(Sheet5!$J$1:$AS$150,'Joint Exposures'!$C39&amp;'Joint Exposures'!K$4)+COUNTIF(Sheet5!$J$1:$AS$150,'Joint Exposures'!K$4&amp;'Joint Exposures'!$C39))/$A$2</f>
        <v>#DIV/0!</v>
      </c>
      <c r="L39" s="38" t="e">
        <f ca="1">(COUNTIF(Sheet5!$J$1:$AS$150,'Joint Exposures'!$C39&amp;'Joint Exposures'!L$4)+COUNTIF(Sheet5!$J$1:$AS$150,'Joint Exposures'!L$4&amp;'Joint Exposures'!$C39))/$A$2</f>
        <v>#DIV/0!</v>
      </c>
      <c r="M39" s="38" t="e">
        <f ca="1">(COUNTIF(Sheet5!$J$1:$AS$150,'Joint Exposures'!$C39&amp;'Joint Exposures'!M$4)+COUNTIF(Sheet5!$J$1:$AS$150,'Joint Exposures'!M$4&amp;'Joint Exposures'!$C39))/$A$2</f>
        <v>#DIV/0!</v>
      </c>
      <c r="N39" s="38" t="e">
        <f ca="1">(COUNTIF(Sheet5!$J$1:$AS$150,'Joint Exposures'!$C39&amp;'Joint Exposures'!N$4)+COUNTIF(Sheet5!$J$1:$AS$150,'Joint Exposures'!N$4&amp;'Joint Exposures'!$C39))/$A$2</f>
        <v>#DIV/0!</v>
      </c>
      <c r="O39" s="38" t="e">
        <f ca="1">(COUNTIF(Sheet5!$J$1:$AS$150,'Joint Exposures'!$C39&amp;'Joint Exposures'!O$4)+COUNTIF(Sheet5!$J$1:$AS$150,'Joint Exposures'!O$4&amp;'Joint Exposures'!$C39))/$A$2</f>
        <v>#DIV/0!</v>
      </c>
      <c r="P39" s="38" t="e">
        <f ca="1">(COUNTIF(Sheet5!$J$1:$AS$150,'Joint Exposures'!$C39&amp;'Joint Exposures'!P$4)+COUNTIF(Sheet5!$J$1:$AS$150,'Joint Exposures'!P$4&amp;'Joint Exposures'!$C39))/$A$2</f>
        <v>#DIV/0!</v>
      </c>
      <c r="Q39" s="38" t="e">
        <f ca="1">(COUNTIF(Sheet5!$J$1:$AS$150,'Joint Exposures'!$C39&amp;'Joint Exposures'!Q$4)+COUNTIF(Sheet5!$J$1:$AS$150,'Joint Exposures'!Q$4&amp;'Joint Exposures'!$C39))/$A$2</f>
        <v>#DIV/0!</v>
      </c>
      <c r="R39" s="38" t="e">
        <f ca="1">(COUNTIF(Sheet5!$J$1:$AS$150,'Joint Exposures'!$C39&amp;'Joint Exposures'!R$4)+COUNTIF(Sheet5!$J$1:$AS$150,'Joint Exposures'!R$4&amp;'Joint Exposures'!$C39))/$A$2</f>
        <v>#DIV/0!</v>
      </c>
      <c r="S39" s="38" t="e">
        <f ca="1">(COUNTIF(Sheet5!$J$1:$AS$150,'Joint Exposures'!$C39&amp;'Joint Exposures'!S$4)+COUNTIF(Sheet5!$J$1:$AS$150,'Joint Exposures'!S$4&amp;'Joint Exposures'!$C39))/$A$2</f>
        <v>#DIV/0!</v>
      </c>
      <c r="T39" s="38" t="e">
        <f ca="1">(COUNTIF(Sheet5!$J$1:$AS$150,'Joint Exposures'!$C39&amp;'Joint Exposures'!T$4)+COUNTIF(Sheet5!$J$1:$AS$150,'Joint Exposures'!T$4&amp;'Joint Exposures'!$C39))/$A$2</f>
        <v>#DIV/0!</v>
      </c>
      <c r="U39" s="38" t="e">
        <f ca="1">(COUNTIF(Sheet5!$J$1:$AS$150,'Joint Exposures'!$C39&amp;'Joint Exposures'!U$4)+COUNTIF(Sheet5!$J$1:$AS$150,'Joint Exposures'!U$4&amp;'Joint Exposures'!$C39))/$A$2</f>
        <v>#DIV/0!</v>
      </c>
      <c r="V39" s="38" t="e">
        <f ca="1">(COUNTIF(Sheet5!$J$1:$AS$150,'Joint Exposures'!$C39&amp;'Joint Exposures'!V$4)+COUNTIF(Sheet5!$J$1:$AS$150,'Joint Exposures'!V$4&amp;'Joint Exposures'!$C39))/$A$2</f>
        <v>#DIV/0!</v>
      </c>
      <c r="W39" s="38" t="e">
        <f ca="1">(COUNTIF(Sheet5!$J$1:$AS$150,'Joint Exposures'!$C39&amp;'Joint Exposures'!W$4)+COUNTIF(Sheet5!$J$1:$AS$150,'Joint Exposures'!W$4&amp;'Joint Exposures'!$C39))/$A$2</f>
        <v>#DIV/0!</v>
      </c>
      <c r="X39" s="38" t="e">
        <f ca="1">(COUNTIF(Sheet5!$J$1:$AS$150,'Joint Exposures'!$C39&amp;'Joint Exposures'!X$4)+COUNTIF(Sheet5!$J$1:$AS$150,'Joint Exposures'!X$4&amp;'Joint Exposures'!$C39))/$A$2</f>
        <v>#DIV/0!</v>
      </c>
      <c r="Y39" s="38" t="e">
        <f ca="1">(COUNTIF(Sheet5!$J$1:$AS$150,'Joint Exposures'!$C39&amp;'Joint Exposures'!Y$4)+COUNTIF(Sheet5!$J$1:$AS$150,'Joint Exposures'!Y$4&amp;'Joint Exposures'!$C39))/$A$2</f>
        <v>#DIV/0!</v>
      </c>
      <c r="Z39" s="38" t="e">
        <f ca="1">(COUNTIF(Sheet5!$J$1:$AS$150,'Joint Exposures'!$C39&amp;'Joint Exposures'!Z$4)+COUNTIF(Sheet5!$J$1:$AS$150,'Joint Exposures'!Z$4&amp;'Joint Exposures'!$C39))/$A$2</f>
        <v>#DIV/0!</v>
      </c>
      <c r="AA39" s="38" t="e">
        <f ca="1">(COUNTIF(Sheet5!$J$1:$AS$150,'Joint Exposures'!$C39&amp;'Joint Exposures'!AA$4)+COUNTIF(Sheet5!$J$1:$AS$150,'Joint Exposures'!AA$4&amp;'Joint Exposures'!$C39))/$A$2</f>
        <v>#DIV/0!</v>
      </c>
      <c r="AB39" s="38" t="e">
        <f ca="1">(COUNTIF(Sheet5!$J$1:$AS$150,'Joint Exposures'!$C39&amp;'Joint Exposures'!AB$4)+COUNTIF(Sheet5!$J$1:$AS$150,'Joint Exposures'!AB$4&amp;'Joint Exposures'!$C39))/$A$2</f>
        <v>#DIV/0!</v>
      </c>
      <c r="AC39" s="38" t="e">
        <f ca="1">(COUNTIF(Sheet5!$J$1:$AS$150,'Joint Exposures'!$C39&amp;'Joint Exposures'!AC$4)+COUNTIF(Sheet5!$J$1:$AS$150,'Joint Exposures'!AC$4&amp;'Joint Exposures'!$C39))/$A$2</f>
        <v>#DIV/0!</v>
      </c>
      <c r="AD39" s="38" t="e">
        <f ca="1">(COUNTIF(Sheet5!$J$1:$AS$150,'Joint Exposures'!$C39&amp;'Joint Exposures'!AD$4)+COUNTIF(Sheet5!$J$1:$AS$150,'Joint Exposures'!AD$4&amp;'Joint Exposures'!$C39))/$A$2</f>
        <v>#DIV/0!</v>
      </c>
      <c r="AE39" s="38" t="e">
        <f ca="1">(COUNTIF(Sheet5!$J$1:$AS$150,'Joint Exposures'!$C39&amp;'Joint Exposures'!AE$4)+COUNTIF(Sheet5!$J$1:$AS$150,'Joint Exposures'!AE$4&amp;'Joint Exposures'!$C39))/$A$2</f>
        <v>#DIV/0!</v>
      </c>
      <c r="AF39" s="38" t="e">
        <f ca="1">(COUNTIF(Sheet5!$J$1:$AS$150,'Joint Exposures'!$C39&amp;'Joint Exposures'!AF$4)+COUNTIF(Sheet5!$J$1:$AS$150,'Joint Exposures'!AF$4&amp;'Joint Exposures'!$C39))/$A$2</f>
        <v>#DIV/0!</v>
      </c>
      <c r="AG39" s="38" t="e">
        <f ca="1">(COUNTIF(Sheet5!$J$1:$AS$150,'Joint Exposures'!$C39&amp;'Joint Exposures'!AG$4)+COUNTIF(Sheet5!$J$1:$AS$150,'Joint Exposures'!AG$4&amp;'Joint Exposures'!$C39))/$A$2</f>
        <v>#DIV/0!</v>
      </c>
      <c r="AH39" s="38" t="e">
        <f ca="1">(COUNTIF(Sheet5!$J$1:$AS$150,'Joint Exposures'!$C39&amp;'Joint Exposures'!AH$4)+COUNTIF(Sheet5!$J$1:$AS$150,'Joint Exposures'!AH$4&amp;'Joint Exposures'!$C39))/$A$2</f>
        <v>#DIV/0!</v>
      </c>
      <c r="AI39" s="38" t="e">
        <f ca="1">(COUNTIF(Sheet5!$J$1:$AS$150,'Joint Exposures'!$C39&amp;'Joint Exposures'!AI$4)+COUNTIF(Sheet5!$J$1:$AS$150,'Joint Exposures'!AI$4&amp;'Joint Exposures'!$C39))/$A$2</f>
        <v>#DIV/0!</v>
      </c>
      <c r="AJ39" s="38" t="e">
        <f ca="1">(COUNTIF(Sheet5!$J$1:$AS$150,'Joint Exposures'!$C39&amp;'Joint Exposures'!AJ$4)+COUNTIF(Sheet5!$J$1:$AS$150,'Joint Exposures'!AJ$4&amp;'Joint Exposures'!$C39))/$A$2</f>
        <v>#DIV/0!</v>
      </c>
      <c r="AK39" s="38" t="e">
        <f ca="1">(COUNTIF(Sheet5!$J$1:$AS$150,'Joint Exposures'!$C39&amp;'Joint Exposures'!AK$4)+COUNTIF(Sheet5!$J$1:$AS$150,'Joint Exposures'!AK$4&amp;'Joint Exposures'!$C39))/$A$2</f>
        <v>#DIV/0!</v>
      </c>
      <c r="AL39" s="38" t="e">
        <f ca="1">(COUNTIF(Sheet5!$J$1:$AS$150,'Joint Exposures'!$C39&amp;'Joint Exposures'!AL$4)+COUNTIF(Sheet5!$J$1:$AS$150,'Joint Exposures'!AL$4&amp;'Joint Exposures'!$C39))/$A$2</f>
        <v>#DIV/0!</v>
      </c>
      <c r="AM39" s="38" t="e">
        <f ca="1">(COUNTIF(Sheet5!$J$1:$AS$150,'Joint Exposures'!$C39&amp;'Joint Exposures'!AM$4)+COUNTIF(Sheet5!$J$1:$AS$150,'Joint Exposures'!AM$4&amp;'Joint Exposures'!$C39))/$A$2</f>
        <v>#DIV/0!</v>
      </c>
      <c r="AN39" s="38" t="e">
        <f ca="1">(COUNTIF(Sheet5!$J$1:$AS$150,'Joint Exposures'!$C39&amp;'Joint Exposures'!AN$4)+COUNTIF(Sheet5!$J$1:$AS$150,'Joint Exposures'!AN$4&amp;'Joint Exposures'!$C39))/$A$2</f>
        <v>#DIV/0!</v>
      </c>
      <c r="AO39" s="38" t="e">
        <f ca="1">(COUNTIF(Sheet5!$J$1:$AS$150,'Joint Exposures'!$C39&amp;'Joint Exposures'!AO$4)+COUNTIF(Sheet5!$J$1:$AS$150,'Joint Exposures'!AO$4&amp;'Joint Exposures'!$C39))/$A$2</f>
        <v>#DIV/0!</v>
      </c>
      <c r="AP39" s="38" t="e">
        <f ca="1">(COUNTIF(Sheet5!$J$1:$AS$150,'Joint Exposures'!$C39&amp;'Joint Exposures'!AP$4)+COUNTIF(Sheet5!$J$1:$AS$150,'Joint Exposures'!AP$4&amp;'Joint Exposures'!$C39))/$A$2</f>
        <v>#DIV/0!</v>
      </c>
      <c r="AQ39" s="38" t="e">
        <f ca="1">(COUNTIF(Sheet5!$J$1:$AS$150,'Joint Exposures'!$C39&amp;'Joint Exposures'!AQ$4)+COUNTIF(Sheet5!$J$1:$AS$150,'Joint Exposures'!AQ$4&amp;'Joint Exposures'!$C39))/$A$2</f>
        <v>#DIV/0!</v>
      </c>
      <c r="AR39" s="38" t="e">
        <f ca="1">(COUNTIF(Sheet5!$J$1:$AS$150,'Joint Exposures'!$C39&amp;'Joint Exposures'!AR$4)+COUNTIF(Sheet5!$J$1:$AS$150,'Joint Exposures'!AR$4&amp;'Joint Exposures'!$C39))/$A$2</f>
        <v>#DIV/0!</v>
      </c>
      <c r="AS39" s="38" t="e">
        <f ca="1">(COUNTIF(Sheet5!$J$1:$AS$150,'Joint Exposures'!$C39&amp;'Joint Exposures'!AS$4)+COUNTIF(Sheet5!$J$1:$AS$150,'Joint Exposures'!AS$4&amp;'Joint Exposures'!$C39))/$A$2</f>
        <v>#DIV/0!</v>
      </c>
      <c r="AT39" s="38" t="e">
        <f ca="1">(COUNTIF(Sheet5!$J$1:$AS$150,'Joint Exposures'!$C39&amp;'Joint Exposures'!AT$4)+COUNTIF(Sheet5!$J$1:$AS$150,'Joint Exposures'!AT$4&amp;'Joint Exposures'!$C39))/$A$2</f>
        <v>#DIV/0!</v>
      </c>
      <c r="AU39" s="38" t="e">
        <f ca="1">(COUNTIF(Sheet5!$J$1:$AS$150,'Joint Exposures'!$C39&amp;'Joint Exposures'!AU$4)+COUNTIF(Sheet5!$J$1:$AS$150,'Joint Exposures'!AU$4&amp;'Joint Exposures'!$C39))/$A$2</f>
        <v>#DIV/0!</v>
      </c>
      <c r="AV39" s="38" t="e">
        <f ca="1">(COUNTIF(Sheet5!$J$1:$AS$150,'Joint Exposures'!$C39&amp;'Joint Exposures'!AV$4)+COUNTIF(Sheet5!$J$1:$AS$150,'Joint Exposures'!AV$4&amp;'Joint Exposures'!$C39))/$A$2</f>
        <v>#DIV/0!</v>
      </c>
      <c r="AW39" s="38" t="e">
        <f ca="1">(COUNTIF(Sheet5!$J$1:$AS$150,'Joint Exposures'!$C39&amp;'Joint Exposures'!AW$4)+COUNTIF(Sheet5!$J$1:$AS$150,'Joint Exposures'!AW$4&amp;'Joint Exposures'!$C39))/$A$2</f>
        <v>#DIV/0!</v>
      </c>
      <c r="AX39" s="38" t="e">
        <f ca="1">(COUNTIF(Sheet5!$J$1:$AS$150,'Joint Exposures'!$C39&amp;'Joint Exposures'!AX$4)+COUNTIF(Sheet5!$J$1:$AS$150,'Joint Exposures'!AX$4&amp;'Joint Exposures'!$C39))/$A$2</f>
        <v>#DIV/0!</v>
      </c>
      <c r="AY39" s="38" t="e">
        <f ca="1">(COUNTIF(Sheet5!$J$1:$AS$150,'Joint Exposures'!$C39&amp;'Joint Exposures'!AY$4)+COUNTIF(Sheet5!$J$1:$AS$150,'Joint Exposures'!AY$4&amp;'Joint Exposures'!$C39))/$A$2</f>
        <v>#DIV/0!</v>
      </c>
      <c r="AZ39" s="38" t="e">
        <f ca="1">(COUNTIF(Sheet5!$J$1:$AS$150,'Joint Exposures'!$C39&amp;'Joint Exposures'!AZ$4)+COUNTIF(Sheet5!$J$1:$AS$150,'Joint Exposures'!AZ$4&amp;'Joint Exposures'!$C39))/$A$2</f>
        <v>#DIV/0!</v>
      </c>
      <c r="BA39" s="38" t="e">
        <f ca="1">(COUNTIF(Sheet5!$J$1:$AS$150,'Joint Exposures'!$C39&amp;'Joint Exposures'!BA$4)+COUNTIF(Sheet5!$J$1:$AS$150,'Joint Exposures'!BA$4&amp;'Joint Exposures'!$C39))/$A$2</f>
        <v>#DIV/0!</v>
      </c>
      <c r="BB39" s="38" t="e">
        <f ca="1">(COUNTIF(Sheet5!$J$1:$AS$150,'Joint Exposures'!$C39&amp;'Joint Exposures'!BB$4)+COUNTIF(Sheet5!$J$1:$AS$150,'Joint Exposures'!BB$4&amp;'Joint Exposures'!$C39))/$A$2</f>
        <v>#DIV/0!</v>
      </c>
      <c r="BC39" s="38" t="e">
        <f ca="1">(COUNTIF(Sheet5!$J$1:$AS$150,'Joint Exposures'!$C39&amp;'Joint Exposures'!BC$4)+COUNTIF(Sheet5!$J$1:$AS$150,'Joint Exposures'!BC$4&amp;'Joint Exposures'!$C39))/$A$2</f>
        <v>#DIV/0!</v>
      </c>
      <c r="BD39" s="38" t="e">
        <f ca="1">(COUNTIF(Sheet5!$J$1:$AS$150,'Joint Exposures'!$C39&amp;'Joint Exposures'!BD$4)+COUNTIF(Sheet5!$J$1:$AS$150,'Joint Exposures'!BD$4&amp;'Joint Exposures'!$C39))/$A$2</f>
        <v>#DIV/0!</v>
      </c>
      <c r="BE39" s="38" t="e">
        <f ca="1">(COUNTIF(Sheet5!$J$1:$AS$150,'Joint Exposures'!$C39&amp;'Joint Exposures'!BE$4)+COUNTIF(Sheet5!$J$1:$AS$150,'Joint Exposures'!BE$4&amp;'Joint Exposures'!$C39))/$A$2</f>
        <v>#DIV/0!</v>
      </c>
    </row>
    <row customHeight="1" ht="24.95" r="40" spans="1:57" x14ac:dyDescent="0.25">
      <c r="A40" s="39" t="e">
        <f>COUNTIF(Sheet3!$A$2:$I$151,'Joint Exposures'!$C40)/$A$2</f>
        <v>#DIV/0!</v>
      </c>
      <c r="B40" s="39" t="e">
        <f ca="1" si="2" t="shared"/>
        <v>#DIV/0!</v>
      </c>
      <c r="C40" s="41" t="str">
        <f>Sheet2!H37</f>
        <v>Jae Crowder</v>
      </c>
      <c r="D40" s="38" t="e">
        <f ca="1">(COUNTIF(Sheet5!$J$1:$AS$150,'Joint Exposures'!$C40&amp;'Joint Exposures'!D$4)+COUNTIF(Sheet5!$J$1:$AS$150,'Joint Exposures'!D$4&amp;'Joint Exposures'!$C40))/$A$2</f>
        <v>#DIV/0!</v>
      </c>
      <c r="E40" s="38" t="e">
        <f ca="1">(COUNTIF(Sheet5!$J$1:$AS$150,'Joint Exposures'!$C40&amp;'Joint Exposures'!E$4)+COUNTIF(Sheet5!$J$1:$AS$150,'Joint Exposures'!E$4&amp;'Joint Exposures'!$C40))/$A$2</f>
        <v>#DIV/0!</v>
      </c>
      <c r="F40" s="38" t="e">
        <f ca="1">(COUNTIF(Sheet5!$J$1:$AS$150,'Joint Exposures'!$C40&amp;'Joint Exposures'!F$4)+COUNTIF(Sheet5!$J$1:$AS$150,'Joint Exposures'!F$4&amp;'Joint Exposures'!$C40))/$A$2</f>
        <v>#DIV/0!</v>
      </c>
      <c r="G40" s="38" t="e">
        <f ca="1">(COUNTIF(Sheet5!$J$1:$AS$150,'Joint Exposures'!$C40&amp;'Joint Exposures'!G$4)+COUNTIF(Sheet5!$J$1:$AS$150,'Joint Exposures'!G$4&amp;'Joint Exposures'!$C40))/$A$2</f>
        <v>#DIV/0!</v>
      </c>
      <c r="H40" s="38" t="e">
        <f ca="1">(COUNTIF(Sheet5!$J$1:$AS$150,'Joint Exposures'!$C40&amp;'Joint Exposures'!H$4)+COUNTIF(Sheet5!$J$1:$AS$150,'Joint Exposures'!H$4&amp;'Joint Exposures'!$C40))/$A$2</f>
        <v>#DIV/0!</v>
      </c>
      <c r="I40" s="38" t="e">
        <f ca="1">(COUNTIF(Sheet5!$J$1:$AS$150,'Joint Exposures'!$C40&amp;'Joint Exposures'!I$4)+COUNTIF(Sheet5!$J$1:$AS$150,'Joint Exposures'!I$4&amp;'Joint Exposures'!$C40))/$A$2</f>
        <v>#DIV/0!</v>
      </c>
      <c r="J40" s="38" t="e">
        <f ca="1">(COUNTIF(Sheet5!$J$1:$AS$150,'Joint Exposures'!$C40&amp;'Joint Exposures'!J$4)+COUNTIF(Sheet5!$J$1:$AS$150,'Joint Exposures'!J$4&amp;'Joint Exposures'!$C40))/$A$2</f>
        <v>#DIV/0!</v>
      </c>
      <c r="K40" s="38" t="e">
        <f ca="1">(COUNTIF(Sheet5!$J$1:$AS$150,'Joint Exposures'!$C40&amp;'Joint Exposures'!K$4)+COUNTIF(Sheet5!$J$1:$AS$150,'Joint Exposures'!K$4&amp;'Joint Exposures'!$C40))/$A$2</f>
        <v>#DIV/0!</v>
      </c>
      <c r="L40" s="38" t="e">
        <f ca="1">(COUNTIF(Sheet5!$J$1:$AS$150,'Joint Exposures'!$C40&amp;'Joint Exposures'!L$4)+COUNTIF(Sheet5!$J$1:$AS$150,'Joint Exposures'!L$4&amp;'Joint Exposures'!$C40))/$A$2</f>
        <v>#DIV/0!</v>
      </c>
      <c r="M40" s="38" t="e">
        <f ca="1">(COUNTIF(Sheet5!$J$1:$AS$150,'Joint Exposures'!$C40&amp;'Joint Exposures'!M$4)+COUNTIF(Sheet5!$J$1:$AS$150,'Joint Exposures'!M$4&amp;'Joint Exposures'!$C40))/$A$2</f>
        <v>#DIV/0!</v>
      </c>
      <c r="N40" s="38" t="e">
        <f ca="1">(COUNTIF(Sheet5!$J$1:$AS$150,'Joint Exposures'!$C40&amp;'Joint Exposures'!N$4)+COUNTIF(Sheet5!$J$1:$AS$150,'Joint Exposures'!N$4&amp;'Joint Exposures'!$C40))/$A$2</f>
        <v>#DIV/0!</v>
      </c>
      <c r="O40" s="38" t="e">
        <f ca="1">(COUNTIF(Sheet5!$J$1:$AS$150,'Joint Exposures'!$C40&amp;'Joint Exposures'!O$4)+COUNTIF(Sheet5!$J$1:$AS$150,'Joint Exposures'!O$4&amp;'Joint Exposures'!$C40))/$A$2</f>
        <v>#DIV/0!</v>
      </c>
      <c r="P40" s="38" t="e">
        <f ca="1">(COUNTIF(Sheet5!$J$1:$AS$150,'Joint Exposures'!$C40&amp;'Joint Exposures'!P$4)+COUNTIF(Sheet5!$J$1:$AS$150,'Joint Exposures'!P$4&amp;'Joint Exposures'!$C40))/$A$2</f>
        <v>#DIV/0!</v>
      </c>
      <c r="Q40" s="38" t="e">
        <f ca="1">(COUNTIF(Sheet5!$J$1:$AS$150,'Joint Exposures'!$C40&amp;'Joint Exposures'!Q$4)+COUNTIF(Sheet5!$J$1:$AS$150,'Joint Exposures'!Q$4&amp;'Joint Exposures'!$C40))/$A$2</f>
        <v>#DIV/0!</v>
      </c>
      <c r="R40" s="38" t="e">
        <f ca="1">(COUNTIF(Sheet5!$J$1:$AS$150,'Joint Exposures'!$C40&amp;'Joint Exposures'!R$4)+COUNTIF(Sheet5!$J$1:$AS$150,'Joint Exposures'!R$4&amp;'Joint Exposures'!$C40))/$A$2</f>
        <v>#DIV/0!</v>
      </c>
      <c r="S40" s="38" t="e">
        <f ca="1">(COUNTIF(Sheet5!$J$1:$AS$150,'Joint Exposures'!$C40&amp;'Joint Exposures'!S$4)+COUNTIF(Sheet5!$J$1:$AS$150,'Joint Exposures'!S$4&amp;'Joint Exposures'!$C40))/$A$2</f>
        <v>#DIV/0!</v>
      </c>
      <c r="T40" s="38" t="e">
        <f ca="1">(COUNTIF(Sheet5!$J$1:$AS$150,'Joint Exposures'!$C40&amp;'Joint Exposures'!T$4)+COUNTIF(Sheet5!$J$1:$AS$150,'Joint Exposures'!T$4&amp;'Joint Exposures'!$C40))/$A$2</f>
        <v>#DIV/0!</v>
      </c>
      <c r="U40" s="38" t="e">
        <f ca="1">(COUNTIF(Sheet5!$J$1:$AS$150,'Joint Exposures'!$C40&amp;'Joint Exposures'!U$4)+COUNTIF(Sheet5!$J$1:$AS$150,'Joint Exposures'!U$4&amp;'Joint Exposures'!$C40))/$A$2</f>
        <v>#DIV/0!</v>
      </c>
      <c r="V40" s="38" t="e">
        <f ca="1">(COUNTIF(Sheet5!$J$1:$AS$150,'Joint Exposures'!$C40&amp;'Joint Exposures'!V$4)+COUNTIF(Sheet5!$J$1:$AS$150,'Joint Exposures'!V$4&amp;'Joint Exposures'!$C40))/$A$2</f>
        <v>#DIV/0!</v>
      </c>
      <c r="W40" s="38" t="e">
        <f ca="1">(COUNTIF(Sheet5!$J$1:$AS$150,'Joint Exposures'!$C40&amp;'Joint Exposures'!W$4)+COUNTIF(Sheet5!$J$1:$AS$150,'Joint Exposures'!W$4&amp;'Joint Exposures'!$C40))/$A$2</f>
        <v>#DIV/0!</v>
      </c>
      <c r="X40" s="38" t="e">
        <f ca="1">(COUNTIF(Sheet5!$J$1:$AS$150,'Joint Exposures'!$C40&amp;'Joint Exposures'!X$4)+COUNTIF(Sheet5!$J$1:$AS$150,'Joint Exposures'!X$4&amp;'Joint Exposures'!$C40))/$A$2</f>
        <v>#DIV/0!</v>
      </c>
      <c r="Y40" s="38" t="e">
        <f ca="1">(COUNTIF(Sheet5!$J$1:$AS$150,'Joint Exposures'!$C40&amp;'Joint Exposures'!Y$4)+COUNTIF(Sheet5!$J$1:$AS$150,'Joint Exposures'!Y$4&amp;'Joint Exposures'!$C40))/$A$2</f>
        <v>#DIV/0!</v>
      </c>
      <c r="Z40" s="38" t="e">
        <f ca="1">(COUNTIF(Sheet5!$J$1:$AS$150,'Joint Exposures'!$C40&amp;'Joint Exposures'!Z$4)+COUNTIF(Sheet5!$J$1:$AS$150,'Joint Exposures'!Z$4&amp;'Joint Exposures'!$C40))/$A$2</f>
        <v>#DIV/0!</v>
      </c>
      <c r="AA40" s="38" t="e">
        <f ca="1">(COUNTIF(Sheet5!$J$1:$AS$150,'Joint Exposures'!$C40&amp;'Joint Exposures'!AA$4)+COUNTIF(Sheet5!$J$1:$AS$150,'Joint Exposures'!AA$4&amp;'Joint Exposures'!$C40))/$A$2</f>
        <v>#DIV/0!</v>
      </c>
      <c r="AB40" s="38" t="e">
        <f ca="1">(COUNTIF(Sheet5!$J$1:$AS$150,'Joint Exposures'!$C40&amp;'Joint Exposures'!AB$4)+COUNTIF(Sheet5!$J$1:$AS$150,'Joint Exposures'!AB$4&amp;'Joint Exposures'!$C40))/$A$2</f>
        <v>#DIV/0!</v>
      </c>
      <c r="AC40" s="38" t="e">
        <f ca="1">(COUNTIF(Sheet5!$J$1:$AS$150,'Joint Exposures'!$C40&amp;'Joint Exposures'!AC$4)+COUNTIF(Sheet5!$J$1:$AS$150,'Joint Exposures'!AC$4&amp;'Joint Exposures'!$C40))/$A$2</f>
        <v>#DIV/0!</v>
      </c>
      <c r="AD40" s="38" t="e">
        <f ca="1">(COUNTIF(Sheet5!$J$1:$AS$150,'Joint Exposures'!$C40&amp;'Joint Exposures'!AD$4)+COUNTIF(Sheet5!$J$1:$AS$150,'Joint Exposures'!AD$4&amp;'Joint Exposures'!$C40))/$A$2</f>
        <v>#DIV/0!</v>
      </c>
      <c r="AE40" s="38" t="e">
        <f ca="1">(COUNTIF(Sheet5!$J$1:$AS$150,'Joint Exposures'!$C40&amp;'Joint Exposures'!AE$4)+COUNTIF(Sheet5!$J$1:$AS$150,'Joint Exposures'!AE$4&amp;'Joint Exposures'!$C40))/$A$2</f>
        <v>#DIV/0!</v>
      </c>
      <c r="AF40" s="38" t="e">
        <f ca="1">(COUNTIF(Sheet5!$J$1:$AS$150,'Joint Exposures'!$C40&amp;'Joint Exposures'!AF$4)+COUNTIF(Sheet5!$J$1:$AS$150,'Joint Exposures'!AF$4&amp;'Joint Exposures'!$C40))/$A$2</f>
        <v>#DIV/0!</v>
      </c>
      <c r="AG40" s="38" t="e">
        <f ca="1">(COUNTIF(Sheet5!$J$1:$AS$150,'Joint Exposures'!$C40&amp;'Joint Exposures'!AG$4)+COUNTIF(Sheet5!$J$1:$AS$150,'Joint Exposures'!AG$4&amp;'Joint Exposures'!$C40))/$A$2</f>
        <v>#DIV/0!</v>
      </c>
      <c r="AH40" s="38" t="e">
        <f ca="1">(COUNTIF(Sheet5!$J$1:$AS$150,'Joint Exposures'!$C40&amp;'Joint Exposures'!AH$4)+COUNTIF(Sheet5!$J$1:$AS$150,'Joint Exposures'!AH$4&amp;'Joint Exposures'!$C40))/$A$2</f>
        <v>#DIV/0!</v>
      </c>
      <c r="AI40" s="38" t="e">
        <f ca="1">(COUNTIF(Sheet5!$J$1:$AS$150,'Joint Exposures'!$C40&amp;'Joint Exposures'!AI$4)+COUNTIF(Sheet5!$J$1:$AS$150,'Joint Exposures'!AI$4&amp;'Joint Exposures'!$C40))/$A$2</f>
        <v>#DIV/0!</v>
      </c>
      <c r="AJ40" s="38" t="e">
        <f ca="1">(COUNTIF(Sheet5!$J$1:$AS$150,'Joint Exposures'!$C40&amp;'Joint Exposures'!AJ$4)+COUNTIF(Sheet5!$J$1:$AS$150,'Joint Exposures'!AJ$4&amp;'Joint Exposures'!$C40))/$A$2</f>
        <v>#DIV/0!</v>
      </c>
      <c r="AK40" s="38" t="e">
        <f ca="1">(COUNTIF(Sheet5!$J$1:$AS$150,'Joint Exposures'!$C40&amp;'Joint Exposures'!AK$4)+COUNTIF(Sheet5!$J$1:$AS$150,'Joint Exposures'!AK$4&amp;'Joint Exposures'!$C40))/$A$2</f>
        <v>#DIV/0!</v>
      </c>
      <c r="AL40" s="38" t="e">
        <f ca="1">(COUNTIF(Sheet5!$J$1:$AS$150,'Joint Exposures'!$C40&amp;'Joint Exposures'!AL$4)+COUNTIF(Sheet5!$J$1:$AS$150,'Joint Exposures'!AL$4&amp;'Joint Exposures'!$C40))/$A$2</f>
        <v>#DIV/0!</v>
      </c>
      <c r="AM40" s="38" t="e">
        <f ca="1">(COUNTIF(Sheet5!$J$1:$AS$150,'Joint Exposures'!$C40&amp;'Joint Exposures'!AM$4)+COUNTIF(Sheet5!$J$1:$AS$150,'Joint Exposures'!AM$4&amp;'Joint Exposures'!$C40))/$A$2</f>
        <v>#DIV/0!</v>
      </c>
      <c r="AN40" s="38" t="e">
        <f ca="1">(COUNTIF(Sheet5!$J$1:$AS$150,'Joint Exposures'!$C40&amp;'Joint Exposures'!AN$4)+COUNTIF(Sheet5!$J$1:$AS$150,'Joint Exposures'!AN$4&amp;'Joint Exposures'!$C40))/$A$2</f>
        <v>#DIV/0!</v>
      </c>
      <c r="AO40" s="38" t="e">
        <f ca="1">(COUNTIF(Sheet5!$J$1:$AS$150,'Joint Exposures'!$C40&amp;'Joint Exposures'!AO$4)+COUNTIF(Sheet5!$J$1:$AS$150,'Joint Exposures'!AO$4&amp;'Joint Exposures'!$C40))/$A$2</f>
        <v>#DIV/0!</v>
      </c>
      <c r="AP40" s="38" t="e">
        <f ca="1">(COUNTIF(Sheet5!$J$1:$AS$150,'Joint Exposures'!$C40&amp;'Joint Exposures'!AP$4)+COUNTIF(Sheet5!$J$1:$AS$150,'Joint Exposures'!AP$4&amp;'Joint Exposures'!$C40))/$A$2</f>
        <v>#DIV/0!</v>
      </c>
      <c r="AQ40" s="38" t="e">
        <f ca="1">(COUNTIF(Sheet5!$J$1:$AS$150,'Joint Exposures'!$C40&amp;'Joint Exposures'!AQ$4)+COUNTIF(Sheet5!$J$1:$AS$150,'Joint Exposures'!AQ$4&amp;'Joint Exposures'!$C40))/$A$2</f>
        <v>#DIV/0!</v>
      </c>
      <c r="AR40" s="38" t="e">
        <f ca="1">(COUNTIF(Sheet5!$J$1:$AS$150,'Joint Exposures'!$C40&amp;'Joint Exposures'!AR$4)+COUNTIF(Sheet5!$J$1:$AS$150,'Joint Exposures'!AR$4&amp;'Joint Exposures'!$C40))/$A$2</f>
        <v>#DIV/0!</v>
      </c>
      <c r="AS40" s="38" t="e">
        <f ca="1">(COUNTIF(Sheet5!$J$1:$AS$150,'Joint Exposures'!$C40&amp;'Joint Exposures'!AS$4)+COUNTIF(Sheet5!$J$1:$AS$150,'Joint Exposures'!AS$4&amp;'Joint Exposures'!$C40))/$A$2</f>
        <v>#DIV/0!</v>
      </c>
      <c r="AT40" s="38" t="e">
        <f ca="1">(COUNTIF(Sheet5!$J$1:$AS$150,'Joint Exposures'!$C40&amp;'Joint Exposures'!AT$4)+COUNTIF(Sheet5!$J$1:$AS$150,'Joint Exposures'!AT$4&amp;'Joint Exposures'!$C40))/$A$2</f>
        <v>#DIV/0!</v>
      </c>
      <c r="AU40" s="38" t="e">
        <f ca="1">(COUNTIF(Sheet5!$J$1:$AS$150,'Joint Exposures'!$C40&amp;'Joint Exposures'!AU$4)+COUNTIF(Sheet5!$J$1:$AS$150,'Joint Exposures'!AU$4&amp;'Joint Exposures'!$C40))/$A$2</f>
        <v>#DIV/0!</v>
      </c>
      <c r="AV40" s="38" t="e">
        <f ca="1">(COUNTIF(Sheet5!$J$1:$AS$150,'Joint Exposures'!$C40&amp;'Joint Exposures'!AV$4)+COUNTIF(Sheet5!$J$1:$AS$150,'Joint Exposures'!AV$4&amp;'Joint Exposures'!$C40))/$A$2</f>
        <v>#DIV/0!</v>
      </c>
      <c r="AW40" s="38" t="e">
        <f ca="1">(COUNTIF(Sheet5!$J$1:$AS$150,'Joint Exposures'!$C40&amp;'Joint Exposures'!AW$4)+COUNTIF(Sheet5!$J$1:$AS$150,'Joint Exposures'!AW$4&amp;'Joint Exposures'!$C40))/$A$2</f>
        <v>#DIV/0!</v>
      </c>
      <c r="AX40" s="38" t="e">
        <f ca="1">(COUNTIF(Sheet5!$J$1:$AS$150,'Joint Exposures'!$C40&amp;'Joint Exposures'!AX$4)+COUNTIF(Sheet5!$J$1:$AS$150,'Joint Exposures'!AX$4&amp;'Joint Exposures'!$C40))/$A$2</f>
        <v>#DIV/0!</v>
      </c>
      <c r="AY40" s="38" t="e">
        <f ca="1">(COUNTIF(Sheet5!$J$1:$AS$150,'Joint Exposures'!$C40&amp;'Joint Exposures'!AY$4)+COUNTIF(Sheet5!$J$1:$AS$150,'Joint Exposures'!AY$4&amp;'Joint Exposures'!$C40))/$A$2</f>
        <v>#DIV/0!</v>
      </c>
      <c r="AZ40" s="38" t="e">
        <f ca="1">(COUNTIF(Sheet5!$J$1:$AS$150,'Joint Exposures'!$C40&amp;'Joint Exposures'!AZ$4)+COUNTIF(Sheet5!$J$1:$AS$150,'Joint Exposures'!AZ$4&amp;'Joint Exposures'!$C40))/$A$2</f>
        <v>#DIV/0!</v>
      </c>
      <c r="BA40" s="38" t="e">
        <f ca="1">(COUNTIF(Sheet5!$J$1:$AS$150,'Joint Exposures'!$C40&amp;'Joint Exposures'!BA$4)+COUNTIF(Sheet5!$J$1:$AS$150,'Joint Exposures'!BA$4&amp;'Joint Exposures'!$C40))/$A$2</f>
        <v>#DIV/0!</v>
      </c>
      <c r="BB40" s="38" t="e">
        <f ca="1">(COUNTIF(Sheet5!$J$1:$AS$150,'Joint Exposures'!$C40&amp;'Joint Exposures'!BB$4)+COUNTIF(Sheet5!$J$1:$AS$150,'Joint Exposures'!BB$4&amp;'Joint Exposures'!$C40))/$A$2</f>
        <v>#DIV/0!</v>
      </c>
      <c r="BC40" s="38" t="e">
        <f ca="1">(COUNTIF(Sheet5!$J$1:$AS$150,'Joint Exposures'!$C40&amp;'Joint Exposures'!BC$4)+COUNTIF(Sheet5!$J$1:$AS$150,'Joint Exposures'!BC$4&amp;'Joint Exposures'!$C40))/$A$2</f>
        <v>#DIV/0!</v>
      </c>
      <c r="BD40" s="38" t="e">
        <f ca="1">(COUNTIF(Sheet5!$J$1:$AS$150,'Joint Exposures'!$C40&amp;'Joint Exposures'!BD$4)+COUNTIF(Sheet5!$J$1:$AS$150,'Joint Exposures'!BD$4&amp;'Joint Exposures'!$C40))/$A$2</f>
        <v>#DIV/0!</v>
      </c>
      <c r="BE40" s="38" t="e">
        <f ca="1">(COUNTIF(Sheet5!$J$1:$AS$150,'Joint Exposures'!$C40&amp;'Joint Exposures'!BE$4)+COUNTIF(Sheet5!$J$1:$AS$150,'Joint Exposures'!BE$4&amp;'Joint Exposures'!$C40))/$A$2</f>
        <v>#DIV/0!</v>
      </c>
    </row>
    <row customHeight="1" ht="24.95" r="41" spans="1:57" x14ac:dyDescent="0.25">
      <c r="A41" s="39" t="e">
        <f>COUNTIF(Sheet3!$A$2:$I$151,'Joint Exposures'!$C41)/$A$2</f>
        <v>#DIV/0!</v>
      </c>
      <c r="B41" s="39" t="e">
        <f ca="1" si="2" t="shared"/>
        <v>#DIV/0!</v>
      </c>
      <c r="C41" s="41" t="str">
        <f>Sheet2!H38</f>
        <v>Torrey Craig</v>
      </c>
      <c r="D41" s="38" t="e">
        <f ca="1">(COUNTIF(Sheet5!$J$1:$AS$150,'Joint Exposures'!$C41&amp;'Joint Exposures'!D$4)+COUNTIF(Sheet5!$J$1:$AS$150,'Joint Exposures'!D$4&amp;'Joint Exposures'!$C41))/$A$2</f>
        <v>#DIV/0!</v>
      </c>
      <c r="E41" s="38" t="e">
        <f ca="1">(COUNTIF(Sheet5!$J$1:$AS$150,'Joint Exposures'!$C41&amp;'Joint Exposures'!E$4)+COUNTIF(Sheet5!$J$1:$AS$150,'Joint Exposures'!E$4&amp;'Joint Exposures'!$C41))/$A$2</f>
        <v>#DIV/0!</v>
      </c>
      <c r="F41" s="38" t="e">
        <f ca="1">(COUNTIF(Sheet5!$J$1:$AS$150,'Joint Exposures'!$C41&amp;'Joint Exposures'!F$4)+COUNTIF(Sheet5!$J$1:$AS$150,'Joint Exposures'!F$4&amp;'Joint Exposures'!$C41))/$A$2</f>
        <v>#DIV/0!</v>
      </c>
      <c r="G41" s="38" t="e">
        <f ca="1">(COUNTIF(Sheet5!$J$1:$AS$150,'Joint Exposures'!$C41&amp;'Joint Exposures'!G$4)+COUNTIF(Sheet5!$J$1:$AS$150,'Joint Exposures'!G$4&amp;'Joint Exposures'!$C41))/$A$2</f>
        <v>#DIV/0!</v>
      </c>
      <c r="H41" s="38" t="e">
        <f ca="1">(COUNTIF(Sheet5!$J$1:$AS$150,'Joint Exposures'!$C41&amp;'Joint Exposures'!H$4)+COUNTIF(Sheet5!$J$1:$AS$150,'Joint Exposures'!H$4&amp;'Joint Exposures'!$C41))/$A$2</f>
        <v>#DIV/0!</v>
      </c>
      <c r="I41" s="38" t="e">
        <f ca="1">(COUNTIF(Sheet5!$J$1:$AS$150,'Joint Exposures'!$C41&amp;'Joint Exposures'!I$4)+COUNTIF(Sheet5!$J$1:$AS$150,'Joint Exposures'!I$4&amp;'Joint Exposures'!$C41))/$A$2</f>
        <v>#DIV/0!</v>
      </c>
      <c r="J41" s="38" t="e">
        <f ca="1">(COUNTIF(Sheet5!$J$1:$AS$150,'Joint Exposures'!$C41&amp;'Joint Exposures'!J$4)+COUNTIF(Sheet5!$J$1:$AS$150,'Joint Exposures'!J$4&amp;'Joint Exposures'!$C41))/$A$2</f>
        <v>#DIV/0!</v>
      </c>
      <c r="K41" s="38" t="e">
        <f ca="1">(COUNTIF(Sheet5!$J$1:$AS$150,'Joint Exposures'!$C41&amp;'Joint Exposures'!K$4)+COUNTIF(Sheet5!$J$1:$AS$150,'Joint Exposures'!K$4&amp;'Joint Exposures'!$C41))/$A$2</f>
        <v>#DIV/0!</v>
      </c>
      <c r="L41" s="38" t="e">
        <f ca="1">(COUNTIF(Sheet5!$J$1:$AS$150,'Joint Exposures'!$C41&amp;'Joint Exposures'!L$4)+COUNTIF(Sheet5!$J$1:$AS$150,'Joint Exposures'!L$4&amp;'Joint Exposures'!$C41))/$A$2</f>
        <v>#DIV/0!</v>
      </c>
      <c r="M41" s="38" t="e">
        <f ca="1">(COUNTIF(Sheet5!$J$1:$AS$150,'Joint Exposures'!$C41&amp;'Joint Exposures'!M$4)+COUNTIF(Sheet5!$J$1:$AS$150,'Joint Exposures'!M$4&amp;'Joint Exposures'!$C41))/$A$2</f>
        <v>#DIV/0!</v>
      </c>
      <c r="N41" s="38" t="e">
        <f ca="1">(COUNTIF(Sheet5!$J$1:$AS$150,'Joint Exposures'!$C41&amp;'Joint Exposures'!N$4)+COUNTIF(Sheet5!$J$1:$AS$150,'Joint Exposures'!N$4&amp;'Joint Exposures'!$C41))/$A$2</f>
        <v>#DIV/0!</v>
      </c>
      <c r="O41" s="38" t="e">
        <f ca="1">(COUNTIF(Sheet5!$J$1:$AS$150,'Joint Exposures'!$C41&amp;'Joint Exposures'!O$4)+COUNTIF(Sheet5!$J$1:$AS$150,'Joint Exposures'!O$4&amp;'Joint Exposures'!$C41))/$A$2</f>
        <v>#DIV/0!</v>
      </c>
      <c r="P41" s="38" t="e">
        <f ca="1">(COUNTIF(Sheet5!$J$1:$AS$150,'Joint Exposures'!$C41&amp;'Joint Exposures'!P$4)+COUNTIF(Sheet5!$J$1:$AS$150,'Joint Exposures'!P$4&amp;'Joint Exposures'!$C41))/$A$2</f>
        <v>#DIV/0!</v>
      </c>
      <c r="Q41" s="38" t="e">
        <f ca="1">(COUNTIF(Sheet5!$J$1:$AS$150,'Joint Exposures'!$C41&amp;'Joint Exposures'!Q$4)+COUNTIF(Sheet5!$J$1:$AS$150,'Joint Exposures'!Q$4&amp;'Joint Exposures'!$C41))/$A$2</f>
        <v>#DIV/0!</v>
      </c>
      <c r="R41" s="38" t="e">
        <f ca="1">(COUNTIF(Sheet5!$J$1:$AS$150,'Joint Exposures'!$C41&amp;'Joint Exposures'!R$4)+COUNTIF(Sheet5!$J$1:$AS$150,'Joint Exposures'!R$4&amp;'Joint Exposures'!$C41))/$A$2</f>
        <v>#DIV/0!</v>
      </c>
      <c r="S41" s="38" t="e">
        <f ca="1">(COUNTIF(Sheet5!$J$1:$AS$150,'Joint Exposures'!$C41&amp;'Joint Exposures'!S$4)+COUNTIF(Sheet5!$J$1:$AS$150,'Joint Exposures'!S$4&amp;'Joint Exposures'!$C41))/$A$2</f>
        <v>#DIV/0!</v>
      </c>
      <c r="T41" s="38" t="e">
        <f ca="1">(COUNTIF(Sheet5!$J$1:$AS$150,'Joint Exposures'!$C41&amp;'Joint Exposures'!T$4)+COUNTIF(Sheet5!$J$1:$AS$150,'Joint Exposures'!T$4&amp;'Joint Exposures'!$C41))/$A$2</f>
        <v>#DIV/0!</v>
      </c>
      <c r="U41" s="38" t="e">
        <f ca="1">(COUNTIF(Sheet5!$J$1:$AS$150,'Joint Exposures'!$C41&amp;'Joint Exposures'!U$4)+COUNTIF(Sheet5!$J$1:$AS$150,'Joint Exposures'!U$4&amp;'Joint Exposures'!$C41))/$A$2</f>
        <v>#DIV/0!</v>
      </c>
      <c r="V41" s="38" t="e">
        <f ca="1">(COUNTIF(Sheet5!$J$1:$AS$150,'Joint Exposures'!$C41&amp;'Joint Exposures'!V$4)+COUNTIF(Sheet5!$J$1:$AS$150,'Joint Exposures'!V$4&amp;'Joint Exposures'!$C41))/$A$2</f>
        <v>#DIV/0!</v>
      </c>
      <c r="W41" s="38" t="e">
        <f ca="1">(COUNTIF(Sheet5!$J$1:$AS$150,'Joint Exposures'!$C41&amp;'Joint Exposures'!W$4)+COUNTIF(Sheet5!$J$1:$AS$150,'Joint Exposures'!W$4&amp;'Joint Exposures'!$C41))/$A$2</f>
        <v>#DIV/0!</v>
      </c>
      <c r="X41" s="38" t="e">
        <f ca="1">(COUNTIF(Sheet5!$J$1:$AS$150,'Joint Exposures'!$C41&amp;'Joint Exposures'!X$4)+COUNTIF(Sheet5!$J$1:$AS$150,'Joint Exposures'!X$4&amp;'Joint Exposures'!$C41))/$A$2</f>
        <v>#DIV/0!</v>
      </c>
      <c r="Y41" s="38" t="e">
        <f ca="1">(COUNTIF(Sheet5!$J$1:$AS$150,'Joint Exposures'!$C41&amp;'Joint Exposures'!Y$4)+COUNTIF(Sheet5!$J$1:$AS$150,'Joint Exposures'!Y$4&amp;'Joint Exposures'!$C41))/$A$2</f>
        <v>#DIV/0!</v>
      </c>
      <c r="Z41" s="38" t="e">
        <f ca="1">(COUNTIF(Sheet5!$J$1:$AS$150,'Joint Exposures'!$C41&amp;'Joint Exposures'!Z$4)+COUNTIF(Sheet5!$J$1:$AS$150,'Joint Exposures'!Z$4&amp;'Joint Exposures'!$C41))/$A$2</f>
        <v>#DIV/0!</v>
      </c>
      <c r="AA41" s="38" t="e">
        <f ca="1">(COUNTIF(Sheet5!$J$1:$AS$150,'Joint Exposures'!$C41&amp;'Joint Exposures'!AA$4)+COUNTIF(Sheet5!$J$1:$AS$150,'Joint Exposures'!AA$4&amp;'Joint Exposures'!$C41))/$A$2</f>
        <v>#DIV/0!</v>
      </c>
      <c r="AB41" s="38" t="e">
        <f ca="1">(COUNTIF(Sheet5!$J$1:$AS$150,'Joint Exposures'!$C41&amp;'Joint Exposures'!AB$4)+COUNTIF(Sheet5!$J$1:$AS$150,'Joint Exposures'!AB$4&amp;'Joint Exposures'!$C41))/$A$2</f>
        <v>#DIV/0!</v>
      </c>
      <c r="AC41" s="38" t="e">
        <f ca="1">(COUNTIF(Sheet5!$J$1:$AS$150,'Joint Exposures'!$C41&amp;'Joint Exposures'!AC$4)+COUNTIF(Sheet5!$J$1:$AS$150,'Joint Exposures'!AC$4&amp;'Joint Exposures'!$C41))/$A$2</f>
        <v>#DIV/0!</v>
      </c>
      <c r="AD41" s="38" t="e">
        <f ca="1">(COUNTIF(Sheet5!$J$1:$AS$150,'Joint Exposures'!$C41&amp;'Joint Exposures'!AD$4)+COUNTIF(Sheet5!$J$1:$AS$150,'Joint Exposures'!AD$4&amp;'Joint Exposures'!$C41))/$A$2</f>
        <v>#DIV/0!</v>
      </c>
      <c r="AE41" s="38" t="e">
        <f ca="1">(COUNTIF(Sheet5!$J$1:$AS$150,'Joint Exposures'!$C41&amp;'Joint Exposures'!AE$4)+COUNTIF(Sheet5!$J$1:$AS$150,'Joint Exposures'!AE$4&amp;'Joint Exposures'!$C41))/$A$2</f>
        <v>#DIV/0!</v>
      </c>
      <c r="AF41" s="38" t="e">
        <f ca="1">(COUNTIF(Sheet5!$J$1:$AS$150,'Joint Exposures'!$C41&amp;'Joint Exposures'!AF$4)+COUNTIF(Sheet5!$J$1:$AS$150,'Joint Exposures'!AF$4&amp;'Joint Exposures'!$C41))/$A$2</f>
        <v>#DIV/0!</v>
      </c>
      <c r="AG41" s="38" t="e">
        <f ca="1">(COUNTIF(Sheet5!$J$1:$AS$150,'Joint Exposures'!$C41&amp;'Joint Exposures'!AG$4)+COUNTIF(Sheet5!$J$1:$AS$150,'Joint Exposures'!AG$4&amp;'Joint Exposures'!$C41))/$A$2</f>
        <v>#DIV/0!</v>
      </c>
      <c r="AH41" s="38" t="e">
        <f ca="1">(COUNTIF(Sheet5!$J$1:$AS$150,'Joint Exposures'!$C41&amp;'Joint Exposures'!AH$4)+COUNTIF(Sheet5!$J$1:$AS$150,'Joint Exposures'!AH$4&amp;'Joint Exposures'!$C41))/$A$2</f>
        <v>#DIV/0!</v>
      </c>
      <c r="AI41" s="38" t="e">
        <f ca="1">(COUNTIF(Sheet5!$J$1:$AS$150,'Joint Exposures'!$C41&amp;'Joint Exposures'!AI$4)+COUNTIF(Sheet5!$J$1:$AS$150,'Joint Exposures'!AI$4&amp;'Joint Exposures'!$C41))/$A$2</f>
        <v>#DIV/0!</v>
      </c>
      <c r="AJ41" s="38" t="e">
        <f ca="1">(COUNTIF(Sheet5!$J$1:$AS$150,'Joint Exposures'!$C41&amp;'Joint Exposures'!AJ$4)+COUNTIF(Sheet5!$J$1:$AS$150,'Joint Exposures'!AJ$4&amp;'Joint Exposures'!$C41))/$A$2</f>
        <v>#DIV/0!</v>
      </c>
      <c r="AK41" s="38" t="e">
        <f ca="1">(COUNTIF(Sheet5!$J$1:$AS$150,'Joint Exposures'!$C41&amp;'Joint Exposures'!AK$4)+COUNTIF(Sheet5!$J$1:$AS$150,'Joint Exposures'!AK$4&amp;'Joint Exposures'!$C41))/$A$2</f>
        <v>#DIV/0!</v>
      </c>
      <c r="AL41" s="38" t="e">
        <f ca="1">(COUNTIF(Sheet5!$J$1:$AS$150,'Joint Exposures'!$C41&amp;'Joint Exposures'!AL$4)+COUNTIF(Sheet5!$J$1:$AS$150,'Joint Exposures'!AL$4&amp;'Joint Exposures'!$C41))/$A$2</f>
        <v>#DIV/0!</v>
      </c>
      <c r="AM41" s="38" t="e">
        <f ca="1">(COUNTIF(Sheet5!$J$1:$AS$150,'Joint Exposures'!$C41&amp;'Joint Exposures'!AM$4)+COUNTIF(Sheet5!$J$1:$AS$150,'Joint Exposures'!AM$4&amp;'Joint Exposures'!$C41))/$A$2</f>
        <v>#DIV/0!</v>
      </c>
      <c r="AN41" s="38" t="e">
        <f ca="1">(COUNTIF(Sheet5!$J$1:$AS$150,'Joint Exposures'!$C41&amp;'Joint Exposures'!AN$4)+COUNTIF(Sheet5!$J$1:$AS$150,'Joint Exposures'!AN$4&amp;'Joint Exposures'!$C41))/$A$2</f>
        <v>#DIV/0!</v>
      </c>
      <c r="AO41" s="38" t="e">
        <f ca="1">(COUNTIF(Sheet5!$J$1:$AS$150,'Joint Exposures'!$C41&amp;'Joint Exposures'!AO$4)+COUNTIF(Sheet5!$J$1:$AS$150,'Joint Exposures'!AO$4&amp;'Joint Exposures'!$C41))/$A$2</f>
        <v>#DIV/0!</v>
      </c>
      <c r="AP41" s="38" t="e">
        <f ca="1">(COUNTIF(Sheet5!$J$1:$AS$150,'Joint Exposures'!$C41&amp;'Joint Exposures'!AP$4)+COUNTIF(Sheet5!$J$1:$AS$150,'Joint Exposures'!AP$4&amp;'Joint Exposures'!$C41))/$A$2</f>
        <v>#DIV/0!</v>
      </c>
      <c r="AQ41" s="38" t="e">
        <f ca="1">(COUNTIF(Sheet5!$J$1:$AS$150,'Joint Exposures'!$C41&amp;'Joint Exposures'!AQ$4)+COUNTIF(Sheet5!$J$1:$AS$150,'Joint Exposures'!AQ$4&amp;'Joint Exposures'!$C41))/$A$2</f>
        <v>#DIV/0!</v>
      </c>
      <c r="AR41" s="38" t="e">
        <f ca="1">(COUNTIF(Sheet5!$J$1:$AS$150,'Joint Exposures'!$C41&amp;'Joint Exposures'!AR$4)+COUNTIF(Sheet5!$J$1:$AS$150,'Joint Exposures'!AR$4&amp;'Joint Exposures'!$C41))/$A$2</f>
        <v>#DIV/0!</v>
      </c>
      <c r="AS41" s="38" t="e">
        <f ca="1">(COUNTIF(Sheet5!$J$1:$AS$150,'Joint Exposures'!$C41&amp;'Joint Exposures'!AS$4)+COUNTIF(Sheet5!$J$1:$AS$150,'Joint Exposures'!AS$4&amp;'Joint Exposures'!$C41))/$A$2</f>
        <v>#DIV/0!</v>
      </c>
      <c r="AT41" s="38" t="e">
        <f ca="1">(COUNTIF(Sheet5!$J$1:$AS$150,'Joint Exposures'!$C41&amp;'Joint Exposures'!AT$4)+COUNTIF(Sheet5!$J$1:$AS$150,'Joint Exposures'!AT$4&amp;'Joint Exposures'!$C41))/$A$2</f>
        <v>#DIV/0!</v>
      </c>
      <c r="AU41" s="38" t="e">
        <f ca="1">(COUNTIF(Sheet5!$J$1:$AS$150,'Joint Exposures'!$C41&amp;'Joint Exposures'!AU$4)+COUNTIF(Sheet5!$J$1:$AS$150,'Joint Exposures'!AU$4&amp;'Joint Exposures'!$C41))/$A$2</f>
        <v>#DIV/0!</v>
      </c>
      <c r="AV41" s="38" t="e">
        <f ca="1">(COUNTIF(Sheet5!$J$1:$AS$150,'Joint Exposures'!$C41&amp;'Joint Exposures'!AV$4)+COUNTIF(Sheet5!$J$1:$AS$150,'Joint Exposures'!AV$4&amp;'Joint Exposures'!$C41))/$A$2</f>
        <v>#DIV/0!</v>
      </c>
      <c r="AW41" s="38" t="e">
        <f ca="1">(COUNTIF(Sheet5!$J$1:$AS$150,'Joint Exposures'!$C41&amp;'Joint Exposures'!AW$4)+COUNTIF(Sheet5!$J$1:$AS$150,'Joint Exposures'!AW$4&amp;'Joint Exposures'!$C41))/$A$2</f>
        <v>#DIV/0!</v>
      </c>
      <c r="AX41" s="38" t="e">
        <f ca="1">(COUNTIF(Sheet5!$J$1:$AS$150,'Joint Exposures'!$C41&amp;'Joint Exposures'!AX$4)+COUNTIF(Sheet5!$J$1:$AS$150,'Joint Exposures'!AX$4&amp;'Joint Exposures'!$C41))/$A$2</f>
        <v>#DIV/0!</v>
      </c>
      <c r="AY41" s="38" t="e">
        <f ca="1">(COUNTIF(Sheet5!$J$1:$AS$150,'Joint Exposures'!$C41&amp;'Joint Exposures'!AY$4)+COUNTIF(Sheet5!$J$1:$AS$150,'Joint Exposures'!AY$4&amp;'Joint Exposures'!$C41))/$A$2</f>
        <v>#DIV/0!</v>
      </c>
      <c r="AZ41" s="38" t="e">
        <f ca="1">(COUNTIF(Sheet5!$J$1:$AS$150,'Joint Exposures'!$C41&amp;'Joint Exposures'!AZ$4)+COUNTIF(Sheet5!$J$1:$AS$150,'Joint Exposures'!AZ$4&amp;'Joint Exposures'!$C41))/$A$2</f>
        <v>#DIV/0!</v>
      </c>
      <c r="BA41" s="38" t="e">
        <f ca="1">(COUNTIF(Sheet5!$J$1:$AS$150,'Joint Exposures'!$C41&amp;'Joint Exposures'!BA$4)+COUNTIF(Sheet5!$J$1:$AS$150,'Joint Exposures'!BA$4&amp;'Joint Exposures'!$C41))/$A$2</f>
        <v>#DIV/0!</v>
      </c>
      <c r="BB41" s="38" t="e">
        <f ca="1">(COUNTIF(Sheet5!$J$1:$AS$150,'Joint Exposures'!$C41&amp;'Joint Exposures'!BB$4)+COUNTIF(Sheet5!$J$1:$AS$150,'Joint Exposures'!BB$4&amp;'Joint Exposures'!$C41))/$A$2</f>
        <v>#DIV/0!</v>
      </c>
      <c r="BC41" s="38" t="e">
        <f ca="1">(COUNTIF(Sheet5!$J$1:$AS$150,'Joint Exposures'!$C41&amp;'Joint Exposures'!BC$4)+COUNTIF(Sheet5!$J$1:$AS$150,'Joint Exposures'!BC$4&amp;'Joint Exposures'!$C41))/$A$2</f>
        <v>#DIV/0!</v>
      </c>
      <c r="BD41" s="38" t="e">
        <f ca="1">(COUNTIF(Sheet5!$J$1:$AS$150,'Joint Exposures'!$C41&amp;'Joint Exposures'!BD$4)+COUNTIF(Sheet5!$J$1:$AS$150,'Joint Exposures'!BD$4&amp;'Joint Exposures'!$C41))/$A$2</f>
        <v>#DIV/0!</v>
      </c>
      <c r="BE41" s="38" t="e">
        <f ca="1">(COUNTIF(Sheet5!$J$1:$AS$150,'Joint Exposures'!$C41&amp;'Joint Exposures'!BE$4)+COUNTIF(Sheet5!$J$1:$AS$150,'Joint Exposures'!BE$4&amp;'Joint Exposures'!$C41))/$A$2</f>
        <v>#DIV/0!</v>
      </c>
    </row>
    <row customHeight="1" ht="24.95" r="42" spans="1:57" x14ac:dyDescent="0.25">
      <c r="A42" s="39" t="e">
        <f>COUNTIF(Sheet3!$A$2:$I$151,'Joint Exposures'!$C42)/$A$2</f>
        <v>#DIV/0!</v>
      </c>
      <c r="B42" s="39" t="e">
        <f ca="1" si="2" t="shared"/>
        <v>#DIV/0!</v>
      </c>
      <c r="C42" s="41" t="str">
        <f>Sheet2!H39</f>
        <v>Taj Gibson</v>
      </c>
      <c r="D42" s="38" t="e">
        <f ca="1">(COUNTIF(Sheet5!$J$1:$AS$150,'Joint Exposures'!$C42&amp;'Joint Exposures'!D$4)+COUNTIF(Sheet5!$J$1:$AS$150,'Joint Exposures'!D$4&amp;'Joint Exposures'!$C42))/$A$2</f>
        <v>#DIV/0!</v>
      </c>
      <c r="E42" s="38" t="e">
        <f ca="1">(COUNTIF(Sheet5!$J$1:$AS$150,'Joint Exposures'!$C42&amp;'Joint Exposures'!E$4)+COUNTIF(Sheet5!$J$1:$AS$150,'Joint Exposures'!E$4&amp;'Joint Exposures'!$C42))/$A$2</f>
        <v>#DIV/0!</v>
      </c>
      <c r="F42" s="38" t="e">
        <f ca="1">(COUNTIF(Sheet5!$J$1:$AS$150,'Joint Exposures'!$C42&amp;'Joint Exposures'!F$4)+COUNTIF(Sheet5!$J$1:$AS$150,'Joint Exposures'!F$4&amp;'Joint Exposures'!$C42))/$A$2</f>
        <v>#DIV/0!</v>
      </c>
      <c r="G42" s="38" t="e">
        <f ca="1">(COUNTIF(Sheet5!$J$1:$AS$150,'Joint Exposures'!$C42&amp;'Joint Exposures'!G$4)+COUNTIF(Sheet5!$J$1:$AS$150,'Joint Exposures'!G$4&amp;'Joint Exposures'!$C42))/$A$2</f>
        <v>#DIV/0!</v>
      </c>
      <c r="H42" s="38" t="e">
        <f ca="1">(COUNTIF(Sheet5!$J$1:$AS$150,'Joint Exposures'!$C42&amp;'Joint Exposures'!H$4)+COUNTIF(Sheet5!$J$1:$AS$150,'Joint Exposures'!H$4&amp;'Joint Exposures'!$C42))/$A$2</f>
        <v>#DIV/0!</v>
      </c>
      <c r="I42" s="38" t="e">
        <f ca="1">(COUNTIF(Sheet5!$J$1:$AS$150,'Joint Exposures'!$C42&amp;'Joint Exposures'!I$4)+COUNTIF(Sheet5!$J$1:$AS$150,'Joint Exposures'!I$4&amp;'Joint Exposures'!$C42))/$A$2</f>
        <v>#DIV/0!</v>
      </c>
      <c r="J42" s="38" t="e">
        <f ca="1">(COUNTIF(Sheet5!$J$1:$AS$150,'Joint Exposures'!$C42&amp;'Joint Exposures'!J$4)+COUNTIF(Sheet5!$J$1:$AS$150,'Joint Exposures'!J$4&amp;'Joint Exposures'!$C42))/$A$2</f>
        <v>#DIV/0!</v>
      </c>
      <c r="K42" s="38" t="e">
        <f ca="1">(COUNTIF(Sheet5!$J$1:$AS$150,'Joint Exposures'!$C42&amp;'Joint Exposures'!K$4)+COUNTIF(Sheet5!$J$1:$AS$150,'Joint Exposures'!K$4&amp;'Joint Exposures'!$C42))/$A$2</f>
        <v>#DIV/0!</v>
      </c>
      <c r="L42" s="38" t="e">
        <f ca="1">(COUNTIF(Sheet5!$J$1:$AS$150,'Joint Exposures'!$C42&amp;'Joint Exposures'!L$4)+COUNTIF(Sheet5!$J$1:$AS$150,'Joint Exposures'!L$4&amp;'Joint Exposures'!$C42))/$A$2</f>
        <v>#DIV/0!</v>
      </c>
      <c r="M42" s="38" t="e">
        <f ca="1">(COUNTIF(Sheet5!$J$1:$AS$150,'Joint Exposures'!$C42&amp;'Joint Exposures'!M$4)+COUNTIF(Sheet5!$J$1:$AS$150,'Joint Exposures'!M$4&amp;'Joint Exposures'!$C42))/$A$2</f>
        <v>#DIV/0!</v>
      </c>
      <c r="N42" s="38" t="e">
        <f ca="1">(COUNTIF(Sheet5!$J$1:$AS$150,'Joint Exposures'!$C42&amp;'Joint Exposures'!N$4)+COUNTIF(Sheet5!$J$1:$AS$150,'Joint Exposures'!N$4&amp;'Joint Exposures'!$C42))/$A$2</f>
        <v>#DIV/0!</v>
      </c>
      <c r="O42" s="38" t="e">
        <f ca="1">(COUNTIF(Sheet5!$J$1:$AS$150,'Joint Exposures'!$C42&amp;'Joint Exposures'!O$4)+COUNTIF(Sheet5!$J$1:$AS$150,'Joint Exposures'!O$4&amp;'Joint Exposures'!$C42))/$A$2</f>
        <v>#DIV/0!</v>
      </c>
      <c r="P42" s="38" t="e">
        <f ca="1">(COUNTIF(Sheet5!$J$1:$AS$150,'Joint Exposures'!$C42&amp;'Joint Exposures'!P$4)+COUNTIF(Sheet5!$J$1:$AS$150,'Joint Exposures'!P$4&amp;'Joint Exposures'!$C42))/$A$2</f>
        <v>#DIV/0!</v>
      </c>
      <c r="Q42" s="38" t="e">
        <f ca="1">(COUNTIF(Sheet5!$J$1:$AS$150,'Joint Exposures'!$C42&amp;'Joint Exposures'!Q$4)+COUNTIF(Sheet5!$J$1:$AS$150,'Joint Exposures'!Q$4&amp;'Joint Exposures'!$C42))/$A$2</f>
        <v>#DIV/0!</v>
      </c>
      <c r="R42" s="38" t="e">
        <f ca="1">(COUNTIF(Sheet5!$J$1:$AS$150,'Joint Exposures'!$C42&amp;'Joint Exposures'!R$4)+COUNTIF(Sheet5!$J$1:$AS$150,'Joint Exposures'!R$4&amp;'Joint Exposures'!$C42))/$A$2</f>
        <v>#DIV/0!</v>
      </c>
      <c r="S42" s="38" t="e">
        <f ca="1">(COUNTIF(Sheet5!$J$1:$AS$150,'Joint Exposures'!$C42&amp;'Joint Exposures'!S$4)+COUNTIF(Sheet5!$J$1:$AS$150,'Joint Exposures'!S$4&amp;'Joint Exposures'!$C42))/$A$2</f>
        <v>#DIV/0!</v>
      </c>
      <c r="T42" s="38" t="e">
        <f ca="1">(COUNTIF(Sheet5!$J$1:$AS$150,'Joint Exposures'!$C42&amp;'Joint Exposures'!T$4)+COUNTIF(Sheet5!$J$1:$AS$150,'Joint Exposures'!T$4&amp;'Joint Exposures'!$C42))/$A$2</f>
        <v>#DIV/0!</v>
      </c>
      <c r="U42" s="38" t="e">
        <f ca="1">(COUNTIF(Sheet5!$J$1:$AS$150,'Joint Exposures'!$C42&amp;'Joint Exposures'!U$4)+COUNTIF(Sheet5!$J$1:$AS$150,'Joint Exposures'!U$4&amp;'Joint Exposures'!$C42))/$A$2</f>
        <v>#DIV/0!</v>
      </c>
      <c r="V42" s="38" t="e">
        <f ca="1">(COUNTIF(Sheet5!$J$1:$AS$150,'Joint Exposures'!$C42&amp;'Joint Exposures'!V$4)+COUNTIF(Sheet5!$J$1:$AS$150,'Joint Exposures'!V$4&amp;'Joint Exposures'!$C42))/$A$2</f>
        <v>#DIV/0!</v>
      </c>
      <c r="W42" s="38" t="e">
        <f ca="1">(COUNTIF(Sheet5!$J$1:$AS$150,'Joint Exposures'!$C42&amp;'Joint Exposures'!W$4)+COUNTIF(Sheet5!$J$1:$AS$150,'Joint Exposures'!W$4&amp;'Joint Exposures'!$C42))/$A$2</f>
        <v>#DIV/0!</v>
      </c>
      <c r="X42" s="38" t="e">
        <f ca="1">(COUNTIF(Sheet5!$J$1:$AS$150,'Joint Exposures'!$C42&amp;'Joint Exposures'!X$4)+COUNTIF(Sheet5!$J$1:$AS$150,'Joint Exposures'!X$4&amp;'Joint Exposures'!$C42))/$A$2</f>
        <v>#DIV/0!</v>
      </c>
      <c r="Y42" s="38" t="e">
        <f ca="1">(COUNTIF(Sheet5!$J$1:$AS$150,'Joint Exposures'!$C42&amp;'Joint Exposures'!Y$4)+COUNTIF(Sheet5!$J$1:$AS$150,'Joint Exposures'!Y$4&amp;'Joint Exposures'!$C42))/$A$2</f>
        <v>#DIV/0!</v>
      </c>
      <c r="Z42" s="38" t="e">
        <f ca="1">(COUNTIF(Sheet5!$J$1:$AS$150,'Joint Exposures'!$C42&amp;'Joint Exposures'!Z$4)+COUNTIF(Sheet5!$J$1:$AS$150,'Joint Exposures'!Z$4&amp;'Joint Exposures'!$C42))/$A$2</f>
        <v>#DIV/0!</v>
      </c>
      <c r="AA42" s="38" t="e">
        <f ca="1">(COUNTIF(Sheet5!$J$1:$AS$150,'Joint Exposures'!$C42&amp;'Joint Exposures'!AA$4)+COUNTIF(Sheet5!$J$1:$AS$150,'Joint Exposures'!AA$4&amp;'Joint Exposures'!$C42))/$A$2</f>
        <v>#DIV/0!</v>
      </c>
      <c r="AB42" s="38" t="e">
        <f ca="1">(COUNTIF(Sheet5!$J$1:$AS$150,'Joint Exposures'!$C42&amp;'Joint Exposures'!AB$4)+COUNTIF(Sheet5!$J$1:$AS$150,'Joint Exposures'!AB$4&amp;'Joint Exposures'!$C42))/$A$2</f>
        <v>#DIV/0!</v>
      </c>
      <c r="AC42" s="38" t="e">
        <f ca="1">(COUNTIF(Sheet5!$J$1:$AS$150,'Joint Exposures'!$C42&amp;'Joint Exposures'!AC$4)+COUNTIF(Sheet5!$J$1:$AS$150,'Joint Exposures'!AC$4&amp;'Joint Exposures'!$C42))/$A$2</f>
        <v>#DIV/0!</v>
      </c>
      <c r="AD42" s="38" t="e">
        <f ca="1">(COUNTIF(Sheet5!$J$1:$AS$150,'Joint Exposures'!$C42&amp;'Joint Exposures'!AD$4)+COUNTIF(Sheet5!$J$1:$AS$150,'Joint Exposures'!AD$4&amp;'Joint Exposures'!$C42))/$A$2</f>
        <v>#DIV/0!</v>
      </c>
      <c r="AE42" s="38" t="e">
        <f ca="1">(COUNTIF(Sheet5!$J$1:$AS$150,'Joint Exposures'!$C42&amp;'Joint Exposures'!AE$4)+COUNTIF(Sheet5!$J$1:$AS$150,'Joint Exposures'!AE$4&amp;'Joint Exposures'!$C42))/$A$2</f>
        <v>#DIV/0!</v>
      </c>
      <c r="AF42" s="38" t="e">
        <f ca="1">(COUNTIF(Sheet5!$J$1:$AS$150,'Joint Exposures'!$C42&amp;'Joint Exposures'!AF$4)+COUNTIF(Sheet5!$J$1:$AS$150,'Joint Exposures'!AF$4&amp;'Joint Exposures'!$C42))/$A$2</f>
        <v>#DIV/0!</v>
      </c>
      <c r="AG42" s="38" t="e">
        <f ca="1">(COUNTIF(Sheet5!$J$1:$AS$150,'Joint Exposures'!$C42&amp;'Joint Exposures'!AG$4)+COUNTIF(Sheet5!$J$1:$AS$150,'Joint Exposures'!AG$4&amp;'Joint Exposures'!$C42))/$A$2</f>
        <v>#DIV/0!</v>
      </c>
      <c r="AH42" s="38" t="e">
        <f ca="1">(COUNTIF(Sheet5!$J$1:$AS$150,'Joint Exposures'!$C42&amp;'Joint Exposures'!AH$4)+COUNTIF(Sheet5!$J$1:$AS$150,'Joint Exposures'!AH$4&amp;'Joint Exposures'!$C42))/$A$2</f>
        <v>#DIV/0!</v>
      </c>
      <c r="AI42" s="38" t="e">
        <f ca="1">(COUNTIF(Sheet5!$J$1:$AS$150,'Joint Exposures'!$C42&amp;'Joint Exposures'!AI$4)+COUNTIF(Sheet5!$J$1:$AS$150,'Joint Exposures'!AI$4&amp;'Joint Exposures'!$C42))/$A$2</f>
        <v>#DIV/0!</v>
      </c>
      <c r="AJ42" s="38" t="e">
        <f ca="1">(COUNTIF(Sheet5!$J$1:$AS$150,'Joint Exposures'!$C42&amp;'Joint Exposures'!AJ$4)+COUNTIF(Sheet5!$J$1:$AS$150,'Joint Exposures'!AJ$4&amp;'Joint Exposures'!$C42))/$A$2</f>
        <v>#DIV/0!</v>
      </c>
      <c r="AK42" s="38" t="e">
        <f ca="1">(COUNTIF(Sheet5!$J$1:$AS$150,'Joint Exposures'!$C42&amp;'Joint Exposures'!AK$4)+COUNTIF(Sheet5!$J$1:$AS$150,'Joint Exposures'!AK$4&amp;'Joint Exposures'!$C42))/$A$2</f>
        <v>#DIV/0!</v>
      </c>
      <c r="AL42" s="38" t="e">
        <f ca="1">(COUNTIF(Sheet5!$J$1:$AS$150,'Joint Exposures'!$C42&amp;'Joint Exposures'!AL$4)+COUNTIF(Sheet5!$J$1:$AS$150,'Joint Exposures'!AL$4&amp;'Joint Exposures'!$C42))/$A$2</f>
        <v>#DIV/0!</v>
      </c>
      <c r="AM42" s="38" t="e">
        <f ca="1">(COUNTIF(Sheet5!$J$1:$AS$150,'Joint Exposures'!$C42&amp;'Joint Exposures'!AM$4)+COUNTIF(Sheet5!$J$1:$AS$150,'Joint Exposures'!AM$4&amp;'Joint Exposures'!$C42))/$A$2</f>
        <v>#DIV/0!</v>
      </c>
      <c r="AN42" s="38" t="e">
        <f ca="1">(COUNTIF(Sheet5!$J$1:$AS$150,'Joint Exposures'!$C42&amp;'Joint Exposures'!AN$4)+COUNTIF(Sheet5!$J$1:$AS$150,'Joint Exposures'!AN$4&amp;'Joint Exposures'!$C42))/$A$2</f>
        <v>#DIV/0!</v>
      </c>
      <c r="AO42" s="38" t="e">
        <f ca="1">(COUNTIF(Sheet5!$J$1:$AS$150,'Joint Exposures'!$C42&amp;'Joint Exposures'!AO$4)+COUNTIF(Sheet5!$J$1:$AS$150,'Joint Exposures'!AO$4&amp;'Joint Exposures'!$C42))/$A$2</f>
        <v>#DIV/0!</v>
      </c>
      <c r="AP42" s="38" t="e">
        <f ca="1">(COUNTIF(Sheet5!$J$1:$AS$150,'Joint Exposures'!$C42&amp;'Joint Exposures'!AP$4)+COUNTIF(Sheet5!$J$1:$AS$150,'Joint Exposures'!AP$4&amp;'Joint Exposures'!$C42))/$A$2</f>
        <v>#DIV/0!</v>
      </c>
      <c r="AQ42" s="38" t="e">
        <f ca="1">(COUNTIF(Sheet5!$J$1:$AS$150,'Joint Exposures'!$C42&amp;'Joint Exposures'!AQ$4)+COUNTIF(Sheet5!$J$1:$AS$150,'Joint Exposures'!AQ$4&amp;'Joint Exposures'!$C42))/$A$2</f>
        <v>#DIV/0!</v>
      </c>
      <c r="AR42" s="38" t="e">
        <f ca="1">(COUNTIF(Sheet5!$J$1:$AS$150,'Joint Exposures'!$C42&amp;'Joint Exposures'!AR$4)+COUNTIF(Sheet5!$J$1:$AS$150,'Joint Exposures'!AR$4&amp;'Joint Exposures'!$C42))/$A$2</f>
        <v>#DIV/0!</v>
      </c>
      <c r="AS42" s="38" t="e">
        <f ca="1">(COUNTIF(Sheet5!$J$1:$AS$150,'Joint Exposures'!$C42&amp;'Joint Exposures'!AS$4)+COUNTIF(Sheet5!$J$1:$AS$150,'Joint Exposures'!AS$4&amp;'Joint Exposures'!$C42))/$A$2</f>
        <v>#DIV/0!</v>
      </c>
      <c r="AT42" s="38" t="e">
        <f ca="1">(COUNTIF(Sheet5!$J$1:$AS$150,'Joint Exposures'!$C42&amp;'Joint Exposures'!AT$4)+COUNTIF(Sheet5!$J$1:$AS$150,'Joint Exposures'!AT$4&amp;'Joint Exposures'!$C42))/$A$2</f>
        <v>#DIV/0!</v>
      </c>
      <c r="AU42" s="38" t="e">
        <f ca="1">(COUNTIF(Sheet5!$J$1:$AS$150,'Joint Exposures'!$C42&amp;'Joint Exposures'!AU$4)+COUNTIF(Sheet5!$J$1:$AS$150,'Joint Exposures'!AU$4&amp;'Joint Exposures'!$C42))/$A$2</f>
        <v>#DIV/0!</v>
      </c>
      <c r="AV42" s="38" t="e">
        <f ca="1">(COUNTIF(Sheet5!$J$1:$AS$150,'Joint Exposures'!$C42&amp;'Joint Exposures'!AV$4)+COUNTIF(Sheet5!$J$1:$AS$150,'Joint Exposures'!AV$4&amp;'Joint Exposures'!$C42))/$A$2</f>
        <v>#DIV/0!</v>
      </c>
      <c r="AW42" s="38" t="e">
        <f ca="1">(COUNTIF(Sheet5!$J$1:$AS$150,'Joint Exposures'!$C42&amp;'Joint Exposures'!AW$4)+COUNTIF(Sheet5!$J$1:$AS$150,'Joint Exposures'!AW$4&amp;'Joint Exposures'!$C42))/$A$2</f>
        <v>#DIV/0!</v>
      </c>
      <c r="AX42" s="38" t="e">
        <f ca="1">(COUNTIF(Sheet5!$J$1:$AS$150,'Joint Exposures'!$C42&amp;'Joint Exposures'!AX$4)+COUNTIF(Sheet5!$J$1:$AS$150,'Joint Exposures'!AX$4&amp;'Joint Exposures'!$C42))/$A$2</f>
        <v>#DIV/0!</v>
      </c>
      <c r="AY42" s="38" t="e">
        <f ca="1">(COUNTIF(Sheet5!$J$1:$AS$150,'Joint Exposures'!$C42&amp;'Joint Exposures'!AY$4)+COUNTIF(Sheet5!$J$1:$AS$150,'Joint Exposures'!AY$4&amp;'Joint Exposures'!$C42))/$A$2</f>
        <v>#DIV/0!</v>
      </c>
      <c r="AZ42" s="38" t="e">
        <f ca="1">(COUNTIF(Sheet5!$J$1:$AS$150,'Joint Exposures'!$C42&amp;'Joint Exposures'!AZ$4)+COUNTIF(Sheet5!$J$1:$AS$150,'Joint Exposures'!AZ$4&amp;'Joint Exposures'!$C42))/$A$2</f>
        <v>#DIV/0!</v>
      </c>
      <c r="BA42" s="38" t="e">
        <f ca="1">(COUNTIF(Sheet5!$J$1:$AS$150,'Joint Exposures'!$C42&amp;'Joint Exposures'!BA$4)+COUNTIF(Sheet5!$J$1:$AS$150,'Joint Exposures'!BA$4&amp;'Joint Exposures'!$C42))/$A$2</f>
        <v>#DIV/0!</v>
      </c>
      <c r="BB42" s="38" t="e">
        <f ca="1">(COUNTIF(Sheet5!$J$1:$AS$150,'Joint Exposures'!$C42&amp;'Joint Exposures'!BB$4)+COUNTIF(Sheet5!$J$1:$AS$150,'Joint Exposures'!BB$4&amp;'Joint Exposures'!$C42))/$A$2</f>
        <v>#DIV/0!</v>
      </c>
      <c r="BC42" s="38" t="e">
        <f ca="1">(COUNTIF(Sheet5!$J$1:$AS$150,'Joint Exposures'!$C42&amp;'Joint Exposures'!BC$4)+COUNTIF(Sheet5!$J$1:$AS$150,'Joint Exposures'!BC$4&amp;'Joint Exposures'!$C42))/$A$2</f>
        <v>#DIV/0!</v>
      </c>
      <c r="BD42" s="38" t="e">
        <f ca="1">(COUNTIF(Sheet5!$J$1:$AS$150,'Joint Exposures'!$C42&amp;'Joint Exposures'!BD$4)+COUNTIF(Sheet5!$J$1:$AS$150,'Joint Exposures'!BD$4&amp;'Joint Exposures'!$C42))/$A$2</f>
        <v>#DIV/0!</v>
      </c>
      <c r="BE42" s="38" t="e">
        <f ca="1">(COUNTIF(Sheet5!$J$1:$AS$150,'Joint Exposures'!$C42&amp;'Joint Exposures'!BE$4)+COUNTIF(Sheet5!$J$1:$AS$150,'Joint Exposures'!BE$4&amp;'Joint Exposures'!$C42))/$A$2</f>
        <v>#DIV/0!</v>
      </c>
    </row>
    <row customHeight="1" ht="24.95" r="43" spans="1:57" x14ac:dyDescent="0.25">
      <c r="A43" s="39" t="e">
        <f>COUNTIF(Sheet3!$A$2:$I$151,'Joint Exposures'!$C43)/$A$2</f>
        <v>#DIV/0!</v>
      </c>
      <c r="B43" s="39" t="e">
        <f ca="1" si="2" t="shared"/>
        <v>#DIV/0!</v>
      </c>
      <c r="C43" s="41" t="str">
        <f>Sheet2!H40</f>
        <v>P.J. Tucker</v>
      </c>
      <c r="D43" s="38" t="e">
        <f ca="1">(COUNTIF(Sheet5!$J$1:$AS$150,'Joint Exposures'!$C43&amp;'Joint Exposures'!D$4)+COUNTIF(Sheet5!$J$1:$AS$150,'Joint Exposures'!D$4&amp;'Joint Exposures'!$C43))/$A$2</f>
        <v>#DIV/0!</v>
      </c>
      <c r="E43" s="38" t="e">
        <f ca="1">(COUNTIF(Sheet5!$J$1:$AS$150,'Joint Exposures'!$C43&amp;'Joint Exposures'!E$4)+COUNTIF(Sheet5!$J$1:$AS$150,'Joint Exposures'!E$4&amp;'Joint Exposures'!$C43))/$A$2</f>
        <v>#DIV/0!</v>
      </c>
      <c r="F43" s="38" t="e">
        <f ca="1">(COUNTIF(Sheet5!$J$1:$AS$150,'Joint Exposures'!$C43&amp;'Joint Exposures'!F$4)+COUNTIF(Sheet5!$J$1:$AS$150,'Joint Exposures'!F$4&amp;'Joint Exposures'!$C43))/$A$2</f>
        <v>#DIV/0!</v>
      </c>
      <c r="G43" s="38" t="e">
        <f ca="1">(COUNTIF(Sheet5!$J$1:$AS$150,'Joint Exposures'!$C43&amp;'Joint Exposures'!G$4)+COUNTIF(Sheet5!$J$1:$AS$150,'Joint Exposures'!G$4&amp;'Joint Exposures'!$C43))/$A$2</f>
        <v>#DIV/0!</v>
      </c>
      <c r="H43" s="38" t="e">
        <f ca="1">(COUNTIF(Sheet5!$J$1:$AS$150,'Joint Exposures'!$C43&amp;'Joint Exposures'!H$4)+COUNTIF(Sheet5!$J$1:$AS$150,'Joint Exposures'!H$4&amp;'Joint Exposures'!$C43))/$A$2</f>
        <v>#DIV/0!</v>
      </c>
      <c r="I43" s="38" t="e">
        <f ca="1">(COUNTIF(Sheet5!$J$1:$AS$150,'Joint Exposures'!$C43&amp;'Joint Exposures'!I$4)+COUNTIF(Sheet5!$J$1:$AS$150,'Joint Exposures'!I$4&amp;'Joint Exposures'!$C43))/$A$2</f>
        <v>#DIV/0!</v>
      </c>
      <c r="J43" s="38" t="e">
        <f ca="1">(COUNTIF(Sheet5!$J$1:$AS$150,'Joint Exposures'!$C43&amp;'Joint Exposures'!J$4)+COUNTIF(Sheet5!$J$1:$AS$150,'Joint Exposures'!J$4&amp;'Joint Exposures'!$C43))/$A$2</f>
        <v>#DIV/0!</v>
      </c>
      <c r="K43" s="38" t="e">
        <f ca="1">(COUNTIF(Sheet5!$J$1:$AS$150,'Joint Exposures'!$C43&amp;'Joint Exposures'!K$4)+COUNTIF(Sheet5!$J$1:$AS$150,'Joint Exposures'!K$4&amp;'Joint Exposures'!$C43))/$A$2</f>
        <v>#DIV/0!</v>
      </c>
      <c r="L43" s="38" t="e">
        <f ca="1">(COUNTIF(Sheet5!$J$1:$AS$150,'Joint Exposures'!$C43&amp;'Joint Exposures'!L$4)+COUNTIF(Sheet5!$J$1:$AS$150,'Joint Exposures'!L$4&amp;'Joint Exposures'!$C43))/$A$2</f>
        <v>#DIV/0!</v>
      </c>
      <c r="M43" s="38" t="e">
        <f ca="1">(COUNTIF(Sheet5!$J$1:$AS$150,'Joint Exposures'!$C43&amp;'Joint Exposures'!M$4)+COUNTIF(Sheet5!$J$1:$AS$150,'Joint Exposures'!M$4&amp;'Joint Exposures'!$C43))/$A$2</f>
        <v>#DIV/0!</v>
      </c>
      <c r="N43" s="38" t="e">
        <f ca="1">(COUNTIF(Sheet5!$J$1:$AS$150,'Joint Exposures'!$C43&amp;'Joint Exposures'!N$4)+COUNTIF(Sheet5!$J$1:$AS$150,'Joint Exposures'!N$4&amp;'Joint Exposures'!$C43))/$A$2</f>
        <v>#DIV/0!</v>
      </c>
      <c r="O43" s="38" t="e">
        <f ca="1">(COUNTIF(Sheet5!$J$1:$AS$150,'Joint Exposures'!$C43&amp;'Joint Exposures'!O$4)+COUNTIF(Sheet5!$J$1:$AS$150,'Joint Exposures'!O$4&amp;'Joint Exposures'!$C43))/$A$2</f>
        <v>#DIV/0!</v>
      </c>
      <c r="P43" s="38" t="e">
        <f ca="1">(COUNTIF(Sheet5!$J$1:$AS$150,'Joint Exposures'!$C43&amp;'Joint Exposures'!P$4)+COUNTIF(Sheet5!$J$1:$AS$150,'Joint Exposures'!P$4&amp;'Joint Exposures'!$C43))/$A$2</f>
        <v>#DIV/0!</v>
      </c>
      <c r="Q43" s="38" t="e">
        <f ca="1">(COUNTIF(Sheet5!$J$1:$AS$150,'Joint Exposures'!$C43&amp;'Joint Exposures'!Q$4)+COUNTIF(Sheet5!$J$1:$AS$150,'Joint Exposures'!Q$4&amp;'Joint Exposures'!$C43))/$A$2</f>
        <v>#DIV/0!</v>
      </c>
      <c r="R43" s="38" t="e">
        <f ca="1">(COUNTIF(Sheet5!$J$1:$AS$150,'Joint Exposures'!$C43&amp;'Joint Exposures'!R$4)+COUNTIF(Sheet5!$J$1:$AS$150,'Joint Exposures'!R$4&amp;'Joint Exposures'!$C43))/$A$2</f>
        <v>#DIV/0!</v>
      </c>
      <c r="S43" s="38" t="e">
        <f ca="1">(COUNTIF(Sheet5!$J$1:$AS$150,'Joint Exposures'!$C43&amp;'Joint Exposures'!S$4)+COUNTIF(Sheet5!$J$1:$AS$150,'Joint Exposures'!S$4&amp;'Joint Exposures'!$C43))/$A$2</f>
        <v>#DIV/0!</v>
      </c>
      <c r="T43" s="38" t="e">
        <f ca="1">(COUNTIF(Sheet5!$J$1:$AS$150,'Joint Exposures'!$C43&amp;'Joint Exposures'!T$4)+COUNTIF(Sheet5!$J$1:$AS$150,'Joint Exposures'!T$4&amp;'Joint Exposures'!$C43))/$A$2</f>
        <v>#DIV/0!</v>
      </c>
      <c r="U43" s="38" t="e">
        <f ca="1">(COUNTIF(Sheet5!$J$1:$AS$150,'Joint Exposures'!$C43&amp;'Joint Exposures'!U$4)+COUNTIF(Sheet5!$J$1:$AS$150,'Joint Exposures'!U$4&amp;'Joint Exposures'!$C43))/$A$2</f>
        <v>#DIV/0!</v>
      </c>
      <c r="V43" s="38" t="e">
        <f ca="1">(COUNTIF(Sheet5!$J$1:$AS$150,'Joint Exposures'!$C43&amp;'Joint Exposures'!V$4)+COUNTIF(Sheet5!$J$1:$AS$150,'Joint Exposures'!V$4&amp;'Joint Exposures'!$C43))/$A$2</f>
        <v>#DIV/0!</v>
      </c>
      <c r="W43" s="38" t="e">
        <f ca="1">(COUNTIF(Sheet5!$J$1:$AS$150,'Joint Exposures'!$C43&amp;'Joint Exposures'!W$4)+COUNTIF(Sheet5!$J$1:$AS$150,'Joint Exposures'!W$4&amp;'Joint Exposures'!$C43))/$A$2</f>
        <v>#DIV/0!</v>
      </c>
      <c r="X43" s="38" t="e">
        <f ca="1">(COUNTIF(Sheet5!$J$1:$AS$150,'Joint Exposures'!$C43&amp;'Joint Exposures'!X$4)+COUNTIF(Sheet5!$J$1:$AS$150,'Joint Exposures'!X$4&amp;'Joint Exposures'!$C43))/$A$2</f>
        <v>#DIV/0!</v>
      </c>
      <c r="Y43" s="38" t="e">
        <f ca="1">(COUNTIF(Sheet5!$J$1:$AS$150,'Joint Exposures'!$C43&amp;'Joint Exposures'!Y$4)+COUNTIF(Sheet5!$J$1:$AS$150,'Joint Exposures'!Y$4&amp;'Joint Exposures'!$C43))/$A$2</f>
        <v>#DIV/0!</v>
      </c>
      <c r="Z43" s="38" t="e">
        <f ca="1">(COUNTIF(Sheet5!$J$1:$AS$150,'Joint Exposures'!$C43&amp;'Joint Exposures'!Z$4)+COUNTIF(Sheet5!$J$1:$AS$150,'Joint Exposures'!Z$4&amp;'Joint Exposures'!$C43))/$A$2</f>
        <v>#DIV/0!</v>
      </c>
      <c r="AA43" s="38" t="e">
        <f ca="1">(COUNTIF(Sheet5!$J$1:$AS$150,'Joint Exposures'!$C43&amp;'Joint Exposures'!AA$4)+COUNTIF(Sheet5!$J$1:$AS$150,'Joint Exposures'!AA$4&amp;'Joint Exposures'!$C43))/$A$2</f>
        <v>#DIV/0!</v>
      </c>
      <c r="AB43" s="38" t="e">
        <f ca="1">(COUNTIF(Sheet5!$J$1:$AS$150,'Joint Exposures'!$C43&amp;'Joint Exposures'!AB$4)+COUNTIF(Sheet5!$J$1:$AS$150,'Joint Exposures'!AB$4&amp;'Joint Exposures'!$C43))/$A$2</f>
        <v>#DIV/0!</v>
      </c>
      <c r="AC43" s="38" t="e">
        <f ca="1">(COUNTIF(Sheet5!$J$1:$AS$150,'Joint Exposures'!$C43&amp;'Joint Exposures'!AC$4)+COUNTIF(Sheet5!$J$1:$AS$150,'Joint Exposures'!AC$4&amp;'Joint Exposures'!$C43))/$A$2</f>
        <v>#DIV/0!</v>
      </c>
      <c r="AD43" s="38" t="e">
        <f ca="1">(COUNTIF(Sheet5!$J$1:$AS$150,'Joint Exposures'!$C43&amp;'Joint Exposures'!AD$4)+COUNTIF(Sheet5!$J$1:$AS$150,'Joint Exposures'!AD$4&amp;'Joint Exposures'!$C43))/$A$2</f>
        <v>#DIV/0!</v>
      </c>
      <c r="AE43" s="38" t="e">
        <f ca="1">(COUNTIF(Sheet5!$J$1:$AS$150,'Joint Exposures'!$C43&amp;'Joint Exposures'!AE$4)+COUNTIF(Sheet5!$J$1:$AS$150,'Joint Exposures'!AE$4&amp;'Joint Exposures'!$C43))/$A$2</f>
        <v>#DIV/0!</v>
      </c>
      <c r="AF43" s="38" t="e">
        <f ca="1">(COUNTIF(Sheet5!$J$1:$AS$150,'Joint Exposures'!$C43&amp;'Joint Exposures'!AF$4)+COUNTIF(Sheet5!$J$1:$AS$150,'Joint Exposures'!AF$4&amp;'Joint Exposures'!$C43))/$A$2</f>
        <v>#DIV/0!</v>
      </c>
      <c r="AG43" s="38" t="e">
        <f ca="1">(COUNTIF(Sheet5!$J$1:$AS$150,'Joint Exposures'!$C43&amp;'Joint Exposures'!AG$4)+COUNTIF(Sheet5!$J$1:$AS$150,'Joint Exposures'!AG$4&amp;'Joint Exposures'!$C43))/$A$2</f>
        <v>#DIV/0!</v>
      </c>
      <c r="AH43" s="38" t="e">
        <f ca="1">(COUNTIF(Sheet5!$J$1:$AS$150,'Joint Exposures'!$C43&amp;'Joint Exposures'!AH$4)+COUNTIF(Sheet5!$J$1:$AS$150,'Joint Exposures'!AH$4&amp;'Joint Exposures'!$C43))/$A$2</f>
        <v>#DIV/0!</v>
      </c>
      <c r="AI43" s="38" t="e">
        <f ca="1">(COUNTIF(Sheet5!$J$1:$AS$150,'Joint Exposures'!$C43&amp;'Joint Exposures'!AI$4)+COUNTIF(Sheet5!$J$1:$AS$150,'Joint Exposures'!AI$4&amp;'Joint Exposures'!$C43))/$A$2</f>
        <v>#DIV/0!</v>
      </c>
      <c r="AJ43" s="38" t="e">
        <f ca="1">(COUNTIF(Sheet5!$J$1:$AS$150,'Joint Exposures'!$C43&amp;'Joint Exposures'!AJ$4)+COUNTIF(Sheet5!$J$1:$AS$150,'Joint Exposures'!AJ$4&amp;'Joint Exposures'!$C43))/$A$2</f>
        <v>#DIV/0!</v>
      </c>
      <c r="AK43" s="38" t="e">
        <f ca="1">(COUNTIF(Sheet5!$J$1:$AS$150,'Joint Exposures'!$C43&amp;'Joint Exposures'!AK$4)+COUNTIF(Sheet5!$J$1:$AS$150,'Joint Exposures'!AK$4&amp;'Joint Exposures'!$C43))/$A$2</f>
        <v>#DIV/0!</v>
      </c>
      <c r="AL43" s="38" t="e">
        <f ca="1">(COUNTIF(Sheet5!$J$1:$AS$150,'Joint Exposures'!$C43&amp;'Joint Exposures'!AL$4)+COUNTIF(Sheet5!$J$1:$AS$150,'Joint Exposures'!AL$4&amp;'Joint Exposures'!$C43))/$A$2</f>
        <v>#DIV/0!</v>
      </c>
      <c r="AM43" s="38" t="e">
        <f ca="1">(COUNTIF(Sheet5!$J$1:$AS$150,'Joint Exposures'!$C43&amp;'Joint Exposures'!AM$4)+COUNTIF(Sheet5!$J$1:$AS$150,'Joint Exposures'!AM$4&amp;'Joint Exposures'!$C43))/$A$2</f>
        <v>#DIV/0!</v>
      </c>
      <c r="AN43" s="38" t="e">
        <f ca="1">(COUNTIF(Sheet5!$J$1:$AS$150,'Joint Exposures'!$C43&amp;'Joint Exposures'!AN$4)+COUNTIF(Sheet5!$J$1:$AS$150,'Joint Exposures'!AN$4&amp;'Joint Exposures'!$C43))/$A$2</f>
        <v>#DIV/0!</v>
      </c>
      <c r="AO43" s="38" t="e">
        <f ca="1">(COUNTIF(Sheet5!$J$1:$AS$150,'Joint Exposures'!$C43&amp;'Joint Exposures'!AO$4)+COUNTIF(Sheet5!$J$1:$AS$150,'Joint Exposures'!AO$4&amp;'Joint Exposures'!$C43))/$A$2</f>
        <v>#DIV/0!</v>
      </c>
      <c r="AP43" s="38" t="e">
        <f ca="1">(COUNTIF(Sheet5!$J$1:$AS$150,'Joint Exposures'!$C43&amp;'Joint Exposures'!AP$4)+COUNTIF(Sheet5!$J$1:$AS$150,'Joint Exposures'!AP$4&amp;'Joint Exposures'!$C43))/$A$2</f>
        <v>#DIV/0!</v>
      </c>
      <c r="AQ43" s="38" t="e">
        <f ca="1">(COUNTIF(Sheet5!$J$1:$AS$150,'Joint Exposures'!$C43&amp;'Joint Exposures'!AQ$4)+COUNTIF(Sheet5!$J$1:$AS$150,'Joint Exposures'!AQ$4&amp;'Joint Exposures'!$C43))/$A$2</f>
        <v>#DIV/0!</v>
      </c>
      <c r="AR43" s="38" t="e">
        <f ca="1">(COUNTIF(Sheet5!$J$1:$AS$150,'Joint Exposures'!$C43&amp;'Joint Exposures'!AR$4)+COUNTIF(Sheet5!$J$1:$AS$150,'Joint Exposures'!AR$4&amp;'Joint Exposures'!$C43))/$A$2</f>
        <v>#DIV/0!</v>
      </c>
      <c r="AS43" s="38" t="e">
        <f ca="1">(COUNTIF(Sheet5!$J$1:$AS$150,'Joint Exposures'!$C43&amp;'Joint Exposures'!AS$4)+COUNTIF(Sheet5!$J$1:$AS$150,'Joint Exposures'!AS$4&amp;'Joint Exposures'!$C43))/$A$2</f>
        <v>#DIV/0!</v>
      </c>
      <c r="AT43" s="38" t="e">
        <f ca="1">(COUNTIF(Sheet5!$J$1:$AS$150,'Joint Exposures'!$C43&amp;'Joint Exposures'!AT$4)+COUNTIF(Sheet5!$J$1:$AS$150,'Joint Exposures'!AT$4&amp;'Joint Exposures'!$C43))/$A$2</f>
        <v>#DIV/0!</v>
      </c>
      <c r="AU43" s="38" t="e">
        <f ca="1">(COUNTIF(Sheet5!$J$1:$AS$150,'Joint Exposures'!$C43&amp;'Joint Exposures'!AU$4)+COUNTIF(Sheet5!$J$1:$AS$150,'Joint Exposures'!AU$4&amp;'Joint Exposures'!$C43))/$A$2</f>
        <v>#DIV/0!</v>
      </c>
      <c r="AV43" s="38" t="e">
        <f ca="1">(COUNTIF(Sheet5!$J$1:$AS$150,'Joint Exposures'!$C43&amp;'Joint Exposures'!AV$4)+COUNTIF(Sheet5!$J$1:$AS$150,'Joint Exposures'!AV$4&amp;'Joint Exposures'!$C43))/$A$2</f>
        <v>#DIV/0!</v>
      </c>
      <c r="AW43" s="38" t="e">
        <f ca="1">(COUNTIF(Sheet5!$J$1:$AS$150,'Joint Exposures'!$C43&amp;'Joint Exposures'!AW$4)+COUNTIF(Sheet5!$J$1:$AS$150,'Joint Exposures'!AW$4&amp;'Joint Exposures'!$C43))/$A$2</f>
        <v>#DIV/0!</v>
      </c>
      <c r="AX43" s="38" t="e">
        <f ca="1">(COUNTIF(Sheet5!$J$1:$AS$150,'Joint Exposures'!$C43&amp;'Joint Exposures'!AX$4)+COUNTIF(Sheet5!$J$1:$AS$150,'Joint Exposures'!AX$4&amp;'Joint Exposures'!$C43))/$A$2</f>
        <v>#DIV/0!</v>
      </c>
      <c r="AY43" s="38" t="e">
        <f ca="1">(COUNTIF(Sheet5!$J$1:$AS$150,'Joint Exposures'!$C43&amp;'Joint Exposures'!AY$4)+COUNTIF(Sheet5!$J$1:$AS$150,'Joint Exposures'!AY$4&amp;'Joint Exposures'!$C43))/$A$2</f>
        <v>#DIV/0!</v>
      </c>
      <c r="AZ43" s="38" t="e">
        <f ca="1">(COUNTIF(Sheet5!$J$1:$AS$150,'Joint Exposures'!$C43&amp;'Joint Exposures'!AZ$4)+COUNTIF(Sheet5!$J$1:$AS$150,'Joint Exposures'!AZ$4&amp;'Joint Exposures'!$C43))/$A$2</f>
        <v>#DIV/0!</v>
      </c>
      <c r="BA43" s="38" t="e">
        <f ca="1">(COUNTIF(Sheet5!$J$1:$AS$150,'Joint Exposures'!$C43&amp;'Joint Exposures'!BA$4)+COUNTIF(Sheet5!$J$1:$AS$150,'Joint Exposures'!BA$4&amp;'Joint Exposures'!$C43))/$A$2</f>
        <v>#DIV/0!</v>
      </c>
      <c r="BB43" s="38" t="e">
        <f ca="1">(COUNTIF(Sheet5!$J$1:$AS$150,'Joint Exposures'!$C43&amp;'Joint Exposures'!BB$4)+COUNTIF(Sheet5!$J$1:$AS$150,'Joint Exposures'!BB$4&amp;'Joint Exposures'!$C43))/$A$2</f>
        <v>#DIV/0!</v>
      </c>
      <c r="BC43" s="38" t="e">
        <f ca="1">(COUNTIF(Sheet5!$J$1:$AS$150,'Joint Exposures'!$C43&amp;'Joint Exposures'!BC$4)+COUNTIF(Sheet5!$J$1:$AS$150,'Joint Exposures'!BC$4&amp;'Joint Exposures'!$C43))/$A$2</f>
        <v>#DIV/0!</v>
      </c>
      <c r="BD43" s="38" t="e">
        <f ca="1">(COUNTIF(Sheet5!$J$1:$AS$150,'Joint Exposures'!$C43&amp;'Joint Exposures'!BD$4)+COUNTIF(Sheet5!$J$1:$AS$150,'Joint Exposures'!BD$4&amp;'Joint Exposures'!$C43))/$A$2</f>
        <v>#DIV/0!</v>
      </c>
      <c r="BE43" s="38" t="e">
        <f ca="1">(COUNTIF(Sheet5!$J$1:$AS$150,'Joint Exposures'!$C43&amp;'Joint Exposures'!BE$4)+COUNTIF(Sheet5!$J$1:$AS$150,'Joint Exposures'!BE$4&amp;'Joint Exposures'!$C43))/$A$2</f>
        <v>#DIV/0!</v>
      </c>
    </row>
    <row customHeight="1" ht="24.95" r="44" spans="1:57" x14ac:dyDescent="0.25">
      <c r="A44" s="39" t="e">
        <f>COUNTIF(Sheet3!$A$2:$I$151,'Joint Exposures'!$C44)/$A$2</f>
        <v>#DIV/0!</v>
      </c>
      <c r="B44" s="39" t="e">
        <f ca="1" si="2" t="shared"/>
        <v>#DIV/0!</v>
      </c>
      <c r="C44" s="41" t="str">
        <f>Sheet2!H41</f>
        <v>Corey Brewer</v>
      </c>
      <c r="D44" s="38" t="e">
        <f ca="1">(COUNTIF(Sheet5!$J$1:$AS$150,'Joint Exposures'!$C44&amp;'Joint Exposures'!D$4)+COUNTIF(Sheet5!$J$1:$AS$150,'Joint Exposures'!D$4&amp;'Joint Exposures'!$C44))/$A$2</f>
        <v>#DIV/0!</v>
      </c>
      <c r="E44" s="38" t="e">
        <f ca="1">(COUNTIF(Sheet5!$J$1:$AS$150,'Joint Exposures'!$C44&amp;'Joint Exposures'!E$4)+COUNTIF(Sheet5!$J$1:$AS$150,'Joint Exposures'!E$4&amp;'Joint Exposures'!$C44))/$A$2</f>
        <v>#DIV/0!</v>
      </c>
      <c r="F44" s="38" t="e">
        <f ca="1">(COUNTIF(Sheet5!$J$1:$AS$150,'Joint Exposures'!$C44&amp;'Joint Exposures'!F$4)+COUNTIF(Sheet5!$J$1:$AS$150,'Joint Exposures'!F$4&amp;'Joint Exposures'!$C44))/$A$2</f>
        <v>#DIV/0!</v>
      </c>
      <c r="G44" s="38" t="e">
        <f ca="1">(COUNTIF(Sheet5!$J$1:$AS$150,'Joint Exposures'!$C44&amp;'Joint Exposures'!G$4)+COUNTIF(Sheet5!$J$1:$AS$150,'Joint Exposures'!G$4&amp;'Joint Exposures'!$C44))/$A$2</f>
        <v>#DIV/0!</v>
      </c>
      <c r="H44" s="38" t="e">
        <f ca="1">(COUNTIF(Sheet5!$J$1:$AS$150,'Joint Exposures'!$C44&amp;'Joint Exposures'!H$4)+COUNTIF(Sheet5!$J$1:$AS$150,'Joint Exposures'!H$4&amp;'Joint Exposures'!$C44))/$A$2</f>
        <v>#DIV/0!</v>
      </c>
      <c r="I44" s="38" t="e">
        <f ca="1">(COUNTIF(Sheet5!$J$1:$AS$150,'Joint Exposures'!$C44&amp;'Joint Exposures'!I$4)+COUNTIF(Sheet5!$J$1:$AS$150,'Joint Exposures'!I$4&amp;'Joint Exposures'!$C44))/$A$2</f>
        <v>#DIV/0!</v>
      </c>
      <c r="J44" s="38" t="e">
        <f ca="1">(COUNTIF(Sheet5!$J$1:$AS$150,'Joint Exposures'!$C44&amp;'Joint Exposures'!J$4)+COUNTIF(Sheet5!$J$1:$AS$150,'Joint Exposures'!J$4&amp;'Joint Exposures'!$C44))/$A$2</f>
        <v>#DIV/0!</v>
      </c>
      <c r="K44" s="38" t="e">
        <f ca="1">(COUNTIF(Sheet5!$J$1:$AS$150,'Joint Exposures'!$C44&amp;'Joint Exposures'!K$4)+COUNTIF(Sheet5!$J$1:$AS$150,'Joint Exposures'!K$4&amp;'Joint Exposures'!$C44))/$A$2</f>
        <v>#DIV/0!</v>
      </c>
      <c r="L44" s="38" t="e">
        <f ca="1">(COUNTIF(Sheet5!$J$1:$AS$150,'Joint Exposures'!$C44&amp;'Joint Exposures'!L$4)+COUNTIF(Sheet5!$J$1:$AS$150,'Joint Exposures'!L$4&amp;'Joint Exposures'!$C44))/$A$2</f>
        <v>#DIV/0!</v>
      </c>
      <c r="M44" s="38" t="e">
        <f ca="1">(COUNTIF(Sheet5!$J$1:$AS$150,'Joint Exposures'!$C44&amp;'Joint Exposures'!M$4)+COUNTIF(Sheet5!$J$1:$AS$150,'Joint Exposures'!M$4&amp;'Joint Exposures'!$C44))/$A$2</f>
        <v>#DIV/0!</v>
      </c>
      <c r="N44" s="38" t="e">
        <f ca="1">(COUNTIF(Sheet5!$J$1:$AS$150,'Joint Exposures'!$C44&amp;'Joint Exposures'!N$4)+COUNTIF(Sheet5!$J$1:$AS$150,'Joint Exposures'!N$4&amp;'Joint Exposures'!$C44))/$A$2</f>
        <v>#DIV/0!</v>
      </c>
      <c r="O44" s="38" t="e">
        <f ca="1">(COUNTIF(Sheet5!$J$1:$AS$150,'Joint Exposures'!$C44&amp;'Joint Exposures'!O$4)+COUNTIF(Sheet5!$J$1:$AS$150,'Joint Exposures'!O$4&amp;'Joint Exposures'!$C44))/$A$2</f>
        <v>#DIV/0!</v>
      </c>
      <c r="P44" s="38" t="e">
        <f ca="1">(COUNTIF(Sheet5!$J$1:$AS$150,'Joint Exposures'!$C44&amp;'Joint Exposures'!P$4)+COUNTIF(Sheet5!$J$1:$AS$150,'Joint Exposures'!P$4&amp;'Joint Exposures'!$C44))/$A$2</f>
        <v>#DIV/0!</v>
      </c>
      <c r="Q44" s="38" t="e">
        <f ca="1">(COUNTIF(Sheet5!$J$1:$AS$150,'Joint Exposures'!$C44&amp;'Joint Exposures'!Q$4)+COUNTIF(Sheet5!$J$1:$AS$150,'Joint Exposures'!Q$4&amp;'Joint Exposures'!$C44))/$A$2</f>
        <v>#DIV/0!</v>
      </c>
      <c r="R44" s="38" t="e">
        <f ca="1">(COUNTIF(Sheet5!$J$1:$AS$150,'Joint Exposures'!$C44&amp;'Joint Exposures'!R$4)+COUNTIF(Sheet5!$J$1:$AS$150,'Joint Exposures'!R$4&amp;'Joint Exposures'!$C44))/$A$2</f>
        <v>#DIV/0!</v>
      </c>
      <c r="S44" s="38" t="e">
        <f ca="1">(COUNTIF(Sheet5!$J$1:$AS$150,'Joint Exposures'!$C44&amp;'Joint Exposures'!S$4)+COUNTIF(Sheet5!$J$1:$AS$150,'Joint Exposures'!S$4&amp;'Joint Exposures'!$C44))/$A$2</f>
        <v>#DIV/0!</v>
      </c>
      <c r="T44" s="38" t="e">
        <f ca="1">(COUNTIF(Sheet5!$J$1:$AS$150,'Joint Exposures'!$C44&amp;'Joint Exposures'!T$4)+COUNTIF(Sheet5!$J$1:$AS$150,'Joint Exposures'!T$4&amp;'Joint Exposures'!$C44))/$A$2</f>
        <v>#DIV/0!</v>
      </c>
      <c r="U44" s="38" t="e">
        <f ca="1">(COUNTIF(Sheet5!$J$1:$AS$150,'Joint Exposures'!$C44&amp;'Joint Exposures'!U$4)+COUNTIF(Sheet5!$J$1:$AS$150,'Joint Exposures'!U$4&amp;'Joint Exposures'!$C44))/$A$2</f>
        <v>#DIV/0!</v>
      </c>
      <c r="V44" s="38" t="e">
        <f ca="1">(COUNTIF(Sheet5!$J$1:$AS$150,'Joint Exposures'!$C44&amp;'Joint Exposures'!V$4)+COUNTIF(Sheet5!$J$1:$AS$150,'Joint Exposures'!V$4&amp;'Joint Exposures'!$C44))/$A$2</f>
        <v>#DIV/0!</v>
      </c>
      <c r="W44" s="38" t="e">
        <f ca="1">(COUNTIF(Sheet5!$J$1:$AS$150,'Joint Exposures'!$C44&amp;'Joint Exposures'!W$4)+COUNTIF(Sheet5!$J$1:$AS$150,'Joint Exposures'!W$4&amp;'Joint Exposures'!$C44))/$A$2</f>
        <v>#DIV/0!</v>
      </c>
      <c r="X44" s="38" t="e">
        <f ca="1">(COUNTIF(Sheet5!$J$1:$AS$150,'Joint Exposures'!$C44&amp;'Joint Exposures'!X$4)+COUNTIF(Sheet5!$J$1:$AS$150,'Joint Exposures'!X$4&amp;'Joint Exposures'!$C44))/$A$2</f>
        <v>#DIV/0!</v>
      </c>
      <c r="Y44" s="38" t="e">
        <f ca="1">(COUNTIF(Sheet5!$J$1:$AS$150,'Joint Exposures'!$C44&amp;'Joint Exposures'!Y$4)+COUNTIF(Sheet5!$J$1:$AS$150,'Joint Exposures'!Y$4&amp;'Joint Exposures'!$C44))/$A$2</f>
        <v>#DIV/0!</v>
      </c>
      <c r="Z44" s="38" t="e">
        <f ca="1">(COUNTIF(Sheet5!$J$1:$AS$150,'Joint Exposures'!$C44&amp;'Joint Exposures'!Z$4)+COUNTIF(Sheet5!$J$1:$AS$150,'Joint Exposures'!Z$4&amp;'Joint Exposures'!$C44))/$A$2</f>
        <v>#DIV/0!</v>
      </c>
      <c r="AA44" s="38" t="e">
        <f ca="1">(COUNTIF(Sheet5!$J$1:$AS$150,'Joint Exposures'!$C44&amp;'Joint Exposures'!AA$4)+COUNTIF(Sheet5!$J$1:$AS$150,'Joint Exposures'!AA$4&amp;'Joint Exposures'!$C44))/$A$2</f>
        <v>#DIV/0!</v>
      </c>
      <c r="AB44" s="38" t="e">
        <f ca="1">(COUNTIF(Sheet5!$J$1:$AS$150,'Joint Exposures'!$C44&amp;'Joint Exposures'!AB$4)+COUNTIF(Sheet5!$J$1:$AS$150,'Joint Exposures'!AB$4&amp;'Joint Exposures'!$C44))/$A$2</f>
        <v>#DIV/0!</v>
      </c>
      <c r="AC44" s="38" t="e">
        <f ca="1">(COUNTIF(Sheet5!$J$1:$AS$150,'Joint Exposures'!$C44&amp;'Joint Exposures'!AC$4)+COUNTIF(Sheet5!$J$1:$AS$150,'Joint Exposures'!AC$4&amp;'Joint Exposures'!$C44))/$A$2</f>
        <v>#DIV/0!</v>
      </c>
      <c r="AD44" s="38" t="e">
        <f ca="1">(COUNTIF(Sheet5!$J$1:$AS$150,'Joint Exposures'!$C44&amp;'Joint Exposures'!AD$4)+COUNTIF(Sheet5!$J$1:$AS$150,'Joint Exposures'!AD$4&amp;'Joint Exposures'!$C44))/$A$2</f>
        <v>#DIV/0!</v>
      </c>
      <c r="AE44" s="38" t="e">
        <f ca="1">(COUNTIF(Sheet5!$J$1:$AS$150,'Joint Exposures'!$C44&amp;'Joint Exposures'!AE$4)+COUNTIF(Sheet5!$J$1:$AS$150,'Joint Exposures'!AE$4&amp;'Joint Exposures'!$C44))/$A$2</f>
        <v>#DIV/0!</v>
      </c>
      <c r="AF44" s="38" t="e">
        <f ca="1">(COUNTIF(Sheet5!$J$1:$AS$150,'Joint Exposures'!$C44&amp;'Joint Exposures'!AF$4)+COUNTIF(Sheet5!$J$1:$AS$150,'Joint Exposures'!AF$4&amp;'Joint Exposures'!$C44))/$A$2</f>
        <v>#DIV/0!</v>
      </c>
      <c r="AG44" s="38" t="e">
        <f ca="1">(COUNTIF(Sheet5!$J$1:$AS$150,'Joint Exposures'!$C44&amp;'Joint Exposures'!AG$4)+COUNTIF(Sheet5!$J$1:$AS$150,'Joint Exposures'!AG$4&amp;'Joint Exposures'!$C44))/$A$2</f>
        <v>#DIV/0!</v>
      </c>
      <c r="AH44" s="38" t="e">
        <f ca="1">(COUNTIF(Sheet5!$J$1:$AS$150,'Joint Exposures'!$C44&amp;'Joint Exposures'!AH$4)+COUNTIF(Sheet5!$J$1:$AS$150,'Joint Exposures'!AH$4&amp;'Joint Exposures'!$C44))/$A$2</f>
        <v>#DIV/0!</v>
      </c>
      <c r="AI44" s="38" t="e">
        <f ca="1">(COUNTIF(Sheet5!$J$1:$AS$150,'Joint Exposures'!$C44&amp;'Joint Exposures'!AI$4)+COUNTIF(Sheet5!$J$1:$AS$150,'Joint Exposures'!AI$4&amp;'Joint Exposures'!$C44))/$A$2</f>
        <v>#DIV/0!</v>
      </c>
      <c r="AJ44" s="38" t="e">
        <f ca="1">(COUNTIF(Sheet5!$J$1:$AS$150,'Joint Exposures'!$C44&amp;'Joint Exposures'!AJ$4)+COUNTIF(Sheet5!$J$1:$AS$150,'Joint Exposures'!AJ$4&amp;'Joint Exposures'!$C44))/$A$2</f>
        <v>#DIV/0!</v>
      </c>
      <c r="AK44" s="38" t="e">
        <f ca="1">(COUNTIF(Sheet5!$J$1:$AS$150,'Joint Exposures'!$C44&amp;'Joint Exposures'!AK$4)+COUNTIF(Sheet5!$J$1:$AS$150,'Joint Exposures'!AK$4&amp;'Joint Exposures'!$C44))/$A$2</f>
        <v>#DIV/0!</v>
      </c>
      <c r="AL44" s="38" t="e">
        <f ca="1">(COUNTIF(Sheet5!$J$1:$AS$150,'Joint Exposures'!$C44&amp;'Joint Exposures'!AL$4)+COUNTIF(Sheet5!$J$1:$AS$150,'Joint Exposures'!AL$4&amp;'Joint Exposures'!$C44))/$A$2</f>
        <v>#DIV/0!</v>
      </c>
      <c r="AM44" s="38" t="e">
        <f ca="1">(COUNTIF(Sheet5!$J$1:$AS$150,'Joint Exposures'!$C44&amp;'Joint Exposures'!AM$4)+COUNTIF(Sheet5!$J$1:$AS$150,'Joint Exposures'!AM$4&amp;'Joint Exposures'!$C44))/$A$2</f>
        <v>#DIV/0!</v>
      </c>
      <c r="AN44" s="38" t="e">
        <f ca="1">(COUNTIF(Sheet5!$J$1:$AS$150,'Joint Exposures'!$C44&amp;'Joint Exposures'!AN$4)+COUNTIF(Sheet5!$J$1:$AS$150,'Joint Exposures'!AN$4&amp;'Joint Exposures'!$C44))/$A$2</f>
        <v>#DIV/0!</v>
      </c>
      <c r="AO44" s="38" t="e">
        <f ca="1">(COUNTIF(Sheet5!$J$1:$AS$150,'Joint Exposures'!$C44&amp;'Joint Exposures'!AO$4)+COUNTIF(Sheet5!$J$1:$AS$150,'Joint Exposures'!AO$4&amp;'Joint Exposures'!$C44))/$A$2</f>
        <v>#DIV/0!</v>
      </c>
      <c r="AP44" s="38" t="e">
        <f ca="1">(COUNTIF(Sheet5!$J$1:$AS$150,'Joint Exposures'!$C44&amp;'Joint Exposures'!AP$4)+COUNTIF(Sheet5!$J$1:$AS$150,'Joint Exposures'!AP$4&amp;'Joint Exposures'!$C44))/$A$2</f>
        <v>#DIV/0!</v>
      </c>
      <c r="AQ44" s="38" t="e">
        <f ca="1">(COUNTIF(Sheet5!$J$1:$AS$150,'Joint Exposures'!$C44&amp;'Joint Exposures'!AQ$4)+COUNTIF(Sheet5!$J$1:$AS$150,'Joint Exposures'!AQ$4&amp;'Joint Exposures'!$C44))/$A$2</f>
        <v>#DIV/0!</v>
      </c>
      <c r="AR44" s="38" t="e">
        <f ca="1">(COUNTIF(Sheet5!$J$1:$AS$150,'Joint Exposures'!$C44&amp;'Joint Exposures'!AR$4)+COUNTIF(Sheet5!$J$1:$AS$150,'Joint Exposures'!AR$4&amp;'Joint Exposures'!$C44))/$A$2</f>
        <v>#DIV/0!</v>
      </c>
      <c r="AS44" s="38" t="e">
        <f ca="1">(COUNTIF(Sheet5!$J$1:$AS$150,'Joint Exposures'!$C44&amp;'Joint Exposures'!AS$4)+COUNTIF(Sheet5!$J$1:$AS$150,'Joint Exposures'!AS$4&amp;'Joint Exposures'!$C44))/$A$2</f>
        <v>#DIV/0!</v>
      </c>
      <c r="AT44" s="38" t="e">
        <f ca="1">(COUNTIF(Sheet5!$J$1:$AS$150,'Joint Exposures'!$C44&amp;'Joint Exposures'!AT$4)+COUNTIF(Sheet5!$J$1:$AS$150,'Joint Exposures'!AT$4&amp;'Joint Exposures'!$C44))/$A$2</f>
        <v>#DIV/0!</v>
      </c>
      <c r="AU44" s="38" t="e">
        <f ca="1">(COUNTIF(Sheet5!$J$1:$AS$150,'Joint Exposures'!$C44&amp;'Joint Exposures'!AU$4)+COUNTIF(Sheet5!$J$1:$AS$150,'Joint Exposures'!AU$4&amp;'Joint Exposures'!$C44))/$A$2</f>
        <v>#DIV/0!</v>
      </c>
      <c r="AV44" s="38" t="e">
        <f ca="1">(COUNTIF(Sheet5!$J$1:$AS$150,'Joint Exposures'!$C44&amp;'Joint Exposures'!AV$4)+COUNTIF(Sheet5!$J$1:$AS$150,'Joint Exposures'!AV$4&amp;'Joint Exposures'!$C44))/$A$2</f>
        <v>#DIV/0!</v>
      </c>
      <c r="AW44" s="38" t="e">
        <f ca="1">(COUNTIF(Sheet5!$J$1:$AS$150,'Joint Exposures'!$C44&amp;'Joint Exposures'!AW$4)+COUNTIF(Sheet5!$J$1:$AS$150,'Joint Exposures'!AW$4&amp;'Joint Exposures'!$C44))/$A$2</f>
        <v>#DIV/0!</v>
      </c>
      <c r="AX44" s="38" t="e">
        <f ca="1">(COUNTIF(Sheet5!$J$1:$AS$150,'Joint Exposures'!$C44&amp;'Joint Exposures'!AX$4)+COUNTIF(Sheet5!$J$1:$AS$150,'Joint Exposures'!AX$4&amp;'Joint Exposures'!$C44))/$A$2</f>
        <v>#DIV/0!</v>
      </c>
      <c r="AY44" s="38" t="e">
        <f ca="1">(COUNTIF(Sheet5!$J$1:$AS$150,'Joint Exposures'!$C44&amp;'Joint Exposures'!AY$4)+COUNTIF(Sheet5!$J$1:$AS$150,'Joint Exposures'!AY$4&amp;'Joint Exposures'!$C44))/$A$2</f>
        <v>#DIV/0!</v>
      </c>
      <c r="AZ44" s="38" t="e">
        <f ca="1">(COUNTIF(Sheet5!$J$1:$AS$150,'Joint Exposures'!$C44&amp;'Joint Exposures'!AZ$4)+COUNTIF(Sheet5!$J$1:$AS$150,'Joint Exposures'!AZ$4&amp;'Joint Exposures'!$C44))/$A$2</f>
        <v>#DIV/0!</v>
      </c>
      <c r="BA44" s="38" t="e">
        <f ca="1">(COUNTIF(Sheet5!$J$1:$AS$150,'Joint Exposures'!$C44&amp;'Joint Exposures'!BA$4)+COUNTIF(Sheet5!$J$1:$AS$150,'Joint Exposures'!BA$4&amp;'Joint Exposures'!$C44))/$A$2</f>
        <v>#DIV/0!</v>
      </c>
      <c r="BB44" s="38" t="e">
        <f ca="1">(COUNTIF(Sheet5!$J$1:$AS$150,'Joint Exposures'!$C44&amp;'Joint Exposures'!BB$4)+COUNTIF(Sheet5!$J$1:$AS$150,'Joint Exposures'!BB$4&amp;'Joint Exposures'!$C44))/$A$2</f>
        <v>#DIV/0!</v>
      </c>
      <c r="BC44" s="38" t="e">
        <f ca="1">(COUNTIF(Sheet5!$J$1:$AS$150,'Joint Exposures'!$C44&amp;'Joint Exposures'!BC$4)+COUNTIF(Sheet5!$J$1:$AS$150,'Joint Exposures'!BC$4&amp;'Joint Exposures'!$C44))/$A$2</f>
        <v>#DIV/0!</v>
      </c>
      <c r="BD44" s="38" t="e">
        <f ca="1">(COUNTIF(Sheet5!$J$1:$AS$150,'Joint Exposures'!$C44&amp;'Joint Exposures'!BD$4)+COUNTIF(Sheet5!$J$1:$AS$150,'Joint Exposures'!BD$4&amp;'Joint Exposures'!$C44))/$A$2</f>
        <v>#DIV/0!</v>
      </c>
      <c r="BE44" s="38" t="e">
        <f ca="1">(COUNTIF(Sheet5!$J$1:$AS$150,'Joint Exposures'!$C44&amp;'Joint Exposures'!BE$4)+COUNTIF(Sheet5!$J$1:$AS$150,'Joint Exposures'!BE$4&amp;'Joint Exposures'!$C44))/$A$2</f>
        <v>#DIV/0!</v>
      </c>
    </row>
    <row customHeight="1" ht="24.95" r="45" spans="1:57" x14ac:dyDescent="0.25">
      <c r="A45" s="39" t="e">
        <f>COUNTIF(Sheet3!$A$2:$I$151,'Joint Exposures'!$C45)/$A$2</f>
        <v>#DIV/0!</v>
      </c>
      <c r="B45" s="39" t="e">
        <f ca="1" ref="B45:B58" si="3" t="shared">MAX(D45:AR45)</f>
        <v>#DIV/0!</v>
      </c>
      <c r="C45" s="41" t="str">
        <f>Sheet2!H42</f>
        <v>Jamal Crawford</v>
      </c>
      <c r="D45" s="38" t="e">
        <f ca="1">(COUNTIF(Sheet5!$J$1:$AS$150,'Joint Exposures'!$C45&amp;'Joint Exposures'!D$4)+COUNTIF(Sheet5!$J$1:$AS$150,'Joint Exposures'!D$4&amp;'Joint Exposures'!$C45))/$A$2</f>
        <v>#DIV/0!</v>
      </c>
      <c r="E45" s="38" t="e">
        <f ca="1">(COUNTIF(Sheet5!$J$1:$AS$150,'Joint Exposures'!$C45&amp;'Joint Exposures'!E$4)+COUNTIF(Sheet5!$J$1:$AS$150,'Joint Exposures'!E$4&amp;'Joint Exposures'!$C45))/$A$2</f>
        <v>#DIV/0!</v>
      </c>
      <c r="F45" s="38" t="e">
        <f ca="1">(COUNTIF(Sheet5!$J$1:$AS$150,'Joint Exposures'!$C45&amp;'Joint Exposures'!F$4)+COUNTIF(Sheet5!$J$1:$AS$150,'Joint Exposures'!F$4&amp;'Joint Exposures'!$C45))/$A$2</f>
        <v>#DIV/0!</v>
      </c>
      <c r="G45" s="38" t="e">
        <f ca="1">(COUNTIF(Sheet5!$J$1:$AS$150,'Joint Exposures'!$C45&amp;'Joint Exposures'!G$4)+COUNTIF(Sheet5!$J$1:$AS$150,'Joint Exposures'!G$4&amp;'Joint Exposures'!$C45))/$A$2</f>
        <v>#DIV/0!</v>
      </c>
      <c r="H45" s="38" t="e">
        <f ca="1">(COUNTIF(Sheet5!$J$1:$AS$150,'Joint Exposures'!$C45&amp;'Joint Exposures'!H$4)+COUNTIF(Sheet5!$J$1:$AS$150,'Joint Exposures'!H$4&amp;'Joint Exposures'!$C45))/$A$2</f>
        <v>#DIV/0!</v>
      </c>
      <c r="I45" s="38" t="e">
        <f ca="1">(COUNTIF(Sheet5!$J$1:$AS$150,'Joint Exposures'!$C45&amp;'Joint Exposures'!I$4)+COUNTIF(Sheet5!$J$1:$AS$150,'Joint Exposures'!I$4&amp;'Joint Exposures'!$C45))/$A$2</f>
        <v>#DIV/0!</v>
      </c>
      <c r="J45" s="38" t="e">
        <f ca="1">(COUNTIF(Sheet5!$J$1:$AS$150,'Joint Exposures'!$C45&amp;'Joint Exposures'!J$4)+COUNTIF(Sheet5!$J$1:$AS$150,'Joint Exposures'!J$4&amp;'Joint Exposures'!$C45))/$A$2</f>
        <v>#DIV/0!</v>
      </c>
      <c r="K45" s="38" t="e">
        <f ca="1">(COUNTIF(Sheet5!$J$1:$AS$150,'Joint Exposures'!$C45&amp;'Joint Exposures'!K$4)+COUNTIF(Sheet5!$J$1:$AS$150,'Joint Exposures'!K$4&amp;'Joint Exposures'!$C45))/$A$2</f>
        <v>#DIV/0!</v>
      </c>
      <c r="L45" s="38" t="e">
        <f ca="1">(COUNTIF(Sheet5!$J$1:$AS$150,'Joint Exposures'!$C45&amp;'Joint Exposures'!L$4)+COUNTIF(Sheet5!$J$1:$AS$150,'Joint Exposures'!L$4&amp;'Joint Exposures'!$C45))/$A$2</f>
        <v>#DIV/0!</v>
      </c>
      <c r="M45" s="38" t="e">
        <f ca="1">(COUNTIF(Sheet5!$J$1:$AS$150,'Joint Exposures'!$C45&amp;'Joint Exposures'!M$4)+COUNTIF(Sheet5!$J$1:$AS$150,'Joint Exposures'!M$4&amp;'Joint Exposures'!$C45))/$A$2</f>
        <v>#DIV/0!</v>
      </c>
      <c r="N45" s="38" t="e">
        <f ca="1">(COUNTIF(Sheet5!$J$1:$AS$150,'Joint Exposures'!$C45&amp;'Joint Exposures'!N$4)+COUNTIF(Sheet5!$J$1:$AS$150,'Joint Exposures'!N$4&amp;'Joint Exposures'!$C45))/$A$2</f>
        <v>#DIV/0!</v>
      </c>
      <c r="O45" s="38" t="e">
        <f ca="1">(COUNTIF(Sheet5!$J$1:$AS$150,'Joint Exposures'!$C45&amp;'Joint Exposures'!O$4)+COUNTIF(Sheet5!$J$1:$AS$150,'Joint Exposures'!O$4&amp;'Joint Exposures'!$C45))/$A$2</f>
        <v>#DIV/0!</v>
      </c>
      <c r="P45" s="38" t="e">
        <f ca="1">(COUNTIF(Sheet5!$J$1:$AS$150,'Joint Exposures'!$C45&amp;'Joint Exposures'!P$4)+COUNTIF(Sheet5!$J$1:$AS$150,'Joint Exposures'!P$4&amp;'Joint Exposures'!$C45))/$A$2</f>
        <v>#DIV/0!</v>
      </c>
      <c r="Q45" s="38" t="e">
        <f ca="1">(COUNTIF(Sheet5!$J$1:$AS$150,'Joint Exposures'!$C45&amp;'Joint Exposures'!Q$4)+COUNTIF(Sheet5!$J$1:$AS$150,'Joint Exposures'!Q$4&amp;'Joint Exposures'!$C45))/$A$2</f>
        <v>#DIV/0!</v>
      </c>
      <c r="R45" s="38" t="e">
        <f ca="1">(COUNTIF(Sheet5!$J$1:$AS$150,'Joint Exposures'!$C45&amp;'Joint Exposures'!R$4)+COUNTIF(Sheet5!$J$1:$AS$150,'Joint Exposures'!R$4&amp;'Joint Exposures'!$C45))/$A$2</f>
        <v>#DIV/0!</v>
      </c>
      <c r="S45" s="38" t="e">
        <f ca="1">(COUNTIF(Sheet5!$J$1:$AS$150,'Joint Exposures'!$C45&amp;'Joint Exposures'!S$4)+COUNTIF(Sheet5!$J$1:$AS$150,'Joint Exposures'!S$4&amp;'Joint Exposures'!$C45))/$A$2</f>
        <v>#DIV/0!</v>
      </c>
      <c r="T45" s="38" t="e">
        <f ca="1">(COUNTIF(Sheet5!$J$1:$AS$150,'Joint Exposures'!$C45&amp;'Joint Exposures'!T$4)+COUNTIF(Sheet5!$J$1:$AS$150,'Joint Exposures'!T$4&amp;'Joint Exposures'!$C45))/$A$2</f>
        <v>#DIV/0!</v>
      </c>
      <c r="U45" s="38" t="e">
        <f ca="1">(COUNTIF(Sheet5!$J$1:$AS$150,'Joint Exposures'!$C45&amp;'Joint Exposures'!U$4)+COUNTIF(Sheet5!$J$1:$AS$150,'Joint Exposures'!U$4&amp;'Joint Exposures'!$C45))/$A$2</f>
        <v>#DIV/0!</v>
      </c>
      <c r="V45" s="38" t="e">
        <f ca="1">(COUNTIF(Sheet5!$J$1:$AS$150,'Joint Exposures'!$C45&amp;'Joint Exposures'!V$4)+COUNTIF(Sheet5!$J$1:$AS$150,'Joint Exposures'!V$4&amp;'Joint Exposures'!$C45))/$A$2</f>
        <v>#DIV/0!</v>
      </c>
      <c r="W45" s="38" t="e">
        <f ca="1">(COUNTIF(Sheet5!$J$1:$AS$150,'Joint Exposures'!$C45&amp;'Joint Exposures'!W$4)+COUNTIF(Sheet5!$J$1:$AS$150,'Joint Exposures'!W$4&amp;'Joint Exposures'!$C45))/$A$2</f>
        <v>#DIV/0!</v>
      </c>
      <c r="X45" s="38" t="e">
        <f ca="1">(COUNTIF(Sheet5!$J$1:$AS$150,'Joint Exposures'!$C45&amp;'Joint Exposures'!X$4)+COUNTIF(Sheet5!$J$1:$AS$150,'Joint Exposures'!X$4&amp;'Joint Exposures'!$C45))/$A$2</f>
        <v>#DIV/0!</v>
      </c>
      <c r="Y45" s="38" t="e">
        <f ca="1">(COUNTIF(Sheet5!$J$1:$AS$150,'Joint Exposures'!$C45&amp;'Joint Exposures'!Y$4)+COUNTIF(Sheet5!$J$1:$AS$150,'Joint Exposures'!Y$4&amp;'Joint Exposures'!$C45))/$A$2</f>
        <v>#DIV/0!</v>
      </c>
      <c r="Z45" s="38" t="e">
        <f ca="1">(COUNTIF(Sheet5!$J$1:$AS$150,'Joint Exposures'!$C45&amp;'Joint Exposures'!Z$4)+COUNTIF(Sheet5!$J$1:$AS$150,'Joint Exposures'!Z$4&amp;'Joint Exposures'!$C45))/$A$2</f>
        <v>#DIV/0!</v>
      </c>
      <c r="AA45" s="38" t="e">
        <f ca="1">(COUNTIF(Sheet5!$J$1:$AS$150,'Joint Exposures'!$C45&amp;'Joint Exposures'!AA$4)+COUNTIF(Sheet5!$J$1:$AS$150,'Joint Exposures'!AA$4&amp;'Joint Exposures'!$C45))/$A$2</f>
        <v>#DIV/0!</v>
      </c>
      <c r="AB45" s="38" t="e">
        <f ca="1">(COUNTIF(Sheet5!$J$1:$AS$150,'Joint Exposures'!$C45&amp;'Joint Exposures'!AB$4)+COUNTIF(Sheet5!$J$1:$AS$150,'Joint Exposures'!AB$4&amp;'Joint Exposures'!$C45))/$A$2</f>
        <v>#DIV/0!</v>
      </c>
      <c r="AC45" s="38" t="e">
        <f ca="1">(COUNTIF(Sheet5!$J$1:$AS$150,'Joint Exposures'!$C45&amp;'Joint Exposures'!AC$4)+COUNTIF(Sheet5!$J$1:$AS$150,'Joint Exposures'!AC$4&amp;'Joint Exposures'!$C45))/$A$2</f>
        <v>#DIV/0!</v>
      </c>
      <c r="AD45" s="38" t="e">
        <f ca="1">(COUNTIF(Sheet5!$J$1:$AS$150,'Joint Exposures'!$C45&amp;'Joint Exposures'!AD$4)+COUNTIF(Sheet5!$J$1:$AS$150,'Joint Exposures'!AD$4&amp;'Joint Exposures'!$C45))/$A$2</f>
        <v>#DIV/0!</v>
      </c>
      <c r="AE45" s="38" t="e">
        <f ca="1">(COUNTIF(Sheet5!$J$1:$AS$150,'Joint Exposures'!$C45&amp;'Joint Exposures'!AE$4)+COUNTIF(Sheet5!$J$1:$AS$150,'Joint Exposures'!AE$4&amp;'Joint Exposures'!$C45))/$A$2</f>
        <v>#DIV/0!</v>
      </c>
      <c r="AF45" s="38" t="e">
        <f ca="1">(COUNTIF(Sheet5!$J$1:$AS$150,'Joint Exposures'!$C45&amp;'Joint Exposures'!AF$4)+COUNTIF(Sheet5!$J$1:$AS$150,'Joint Exposures'!AF$4&amp;'Joint Exposures'!$C45))/$A$2</f>
        <v>#DIV/0!</v>
      </c>
      <c r="AG45" s="38" t="e">
        <f ca="1">(COUNTIF(Sheet5!$J$1:$AS$150,'Joint Exposures'!$C45&amp;'Joint Exposures'!AG$4)+COUNTIF(Sheet5!$J$1:$AS$150,'Joint Exposures'!AG$4&amp;'Joint Exposures'!$C45))/$A$2</f>
        <v>#DIV/0!</v>
      </c>
      <c r="AH45" s="38" t="e">
        <f ca="1">(COUNTIF(Sheet5!$J$1:$AS$150,'Joint Exposures'!$C45&amp;'Joint Exposures'!AH$4)+COUNTIF(Sheet5!$J$1:$AS$150,'Joint Exposures'!AH$4&amp;'Joint Exposures'!$C45))/$A$2</f>
        <v>#DIV/0!</v>
      </c>
      <c r="AI45" s="38" t="e">
        <f ca="1">(COUNTIF(Sheet5!$J$1:$AS$150,'Joint Exposures'!$C45&amp;'Joint Exposures'!AI$4)+COUNTIF(Sheet5!$J$1:$AS$150,'Joint Exposures'!AI$4&amp;'Joint Exposures'!$C45))/$A$2</f>
        <v>#DIV/0!</v>
      </c>
      <c r="AJ45" s="38" t="e">
        <f ca="1">(COUNTIF(Sheet5!$J$1:$AS$150,'Joint Exposures'!$C45&amp;'Joint Exposures'!AJ$4)+COUNTIF(Sheet5!$J$1:$AS$150,'Joint Exposures'!AJ$4&amp;'Joint Exposures'!$C45))/$A$2</f>
        <v>#DIV/0!</v>
      </c>
      <c r="AK45" s="38" t="e">
        <f ca="1">(COUNTIF(Sheet5!$J$1:$AS$150,'Joint Exposures'!$C45&amp;'Joint Exposures'!AK$4)+COUNTIF(Sheet5!$J$1:$AS$150,'Joint Exposures'!AK$4&amp;'Joint Exposures'!$C45))/$A$2</f>
        <v>#DIV/0!</v>
      </c>
      <c r="AL45" s="38" t="e">
        <f ca="1">(COUNTIF(Sheet5!$J$1:$AS$150,'Joint Exposures'!$C45&amp;'Joint Exposures'!AL$4)+COUNTIF(Sheet5!$J$1:$AS$150,'Joint Exposures'!AL$4&amp;'Joint Exposures'!$C45))/$A$2</f>
        <v>#DIV/0!</v>
      </c>
      <c r="AM45" s="38" t="e">
        <f ca="1">(COUNTIF(Sheet5!$J$1:$AS$150,'Joint Exposures'!$C45&amp;'Joint Exposures'!AM$4)+COUNTIF(Sheet5!$J$1:$AS$150,'Joint Exposures'!AM$4&amp;'Joint Exposures'!$C45))/$A$2</f>
        <v>#DIV/0!</v>
      </c>
      <c r="AN45" s="38" t="e">
        <f ca="1">(COUNTIF(Sheet5!$J$1:$AS$150,'Joint Exposures'!$C45&amp;'Joint Exposures'!AN$4)+COUNTIF(Sheet5!$J$1:$AS$150,'Joint Exposures'!AN$4&amp;'Joint Exposures'!$C45))/$A$2</f>
        <v>#DIV/0!</v>
      </c>
      <c r="AO45" s="38" t="e">
        <f ca="1">(COUNTIF(Sheet5!$J$1:$AS$150,'Joint Exposures'!$C45&amp;'Joint Exposures'!AO$4)+COUNTIF(Sheet5!$J$1:$AS$150,'Joint Exposures'!AO$4&amp;'Joint Exposures'!$C45))/$A$2</f>
        <v>#DIV/0!</v>
      </c>
      <c r="AP45" s="38" t="e">
        <f ca="1">(COUNTIF(Sheet5!$J$1:$AS$150,'Joint Exposures'!$C45&amp;'Joint Exposures'!AP$4)+COUNTIF(Sheet5!$J$1:$AS$150,'Joint Exposures'!AP$4&amp;'Joint Exposures'!$C45))/$A$2</f>
        <v>#DIV/0!</v>
      </c>
      <c r="AQ45" s="38" t="e">
        <f ca="1">(COUNTIF(Sheet5!$J$1:$AS$150,'Joint Exposures'!$C45&amp;'Joint Exposures'!AQ$4)+COUNTIF(Sheet5!$J$1:$AS$150,'Joint Exposures'!AQ$4&amp;'Joint Exposures'!$C45))/$A$2</f>
        <v>#DIV/0!</v>
      </c>
      <c r="AR45" s="38" t="e">
        <f ca="1">(COUNTIF(Sheet5!$J$1:$AS$150,'Joint Exposures'!$C45&amp;'Joint Exposures'!AR$4)+COUNTIF(Sheet5!$J$1:$AS$150,'Joint Exposures'!AR$4&amp;'Joint Exposures'!$C45))/$A$2</f>
        <v>#DIV/0!</v>
      </c>
      <c r="AS45" s="38" t="e">
        <f ca="1">(COUNTIF(Sheet5!$J$1:$AS$150,'Joint Exposures'!$C45&amp;'Joint Exposures'!AS$4)+COUNTIF(Sheet5!$J$1:$AS$150,'Joint Exposures'!AS$4&amp;'Joint Exposures'!$C45))/$A$2</f>
        <v>#DIV/0!</v>
      </c>
      <c r="AT45" s="38" t="e">
        <f ca="1">(COUNTIF(Sheet5!$J$1:$AS$150,'Joint Exposures'!$C45&amp;'Joint Exposures'!AT$4)+COUNTIF(Sheet5!$J$1:$AS$150,'Joint Exposures'!AT$4&amp;'Joint Exposures'!$C45))/$A$2</f>
        <v>#DIV/0!</v>
      </c>
      <c r="AU45" s="38" t="e">
        <f ca="1">(COUNTIF(Sheet5!$J$1:$AS$150,'Joint Exposures'!$C45&amp;'Joint Exposures'!AU$4)+COUNTIF(Sheet5!$J$1:$AS$150,'Joint Exposures'!AU$4&amp;'Joint Exposures'!$C45))/$A$2</f>
        <v>#DIV/0!</v>
      </c>
      <c r="AV45" s="38" t="e">
        <f ca="1">(COUNTIF(Sheet5!$J$1:$AS$150,'Joint Exposures'!$C45&amp;'Joint Exposures'!AV$4)+COUNTIF(Sheet5!$J$1:$AS$150,'Joint Exposures'!AV$4&amp;'Joint Exposures'!$C45))/$A$2</f>
        <v>#DIV/0!</v>
      </c>
      <c r="AW45" s="38" t="e">
        <f ca="1">(COUNTIF(Sheet5!$J$1:$AS$150,'Joint Exposures'!$C45&amp;'Joint Exposures'!AW$4)+COUNTIF(Sheet5!$J$1:$AS$150,'Joint Exposures'!AW$4&amp;'Joint Exposures'!$C45))/$A$2</f>
        <v>#DIV/0!</v>
      </c>
      <c r="AX45" s="38" t="e">
        <f ca="1">(COUNTIF(Sheet5!$J$1:$AS$150,'Joint Exposures'!$C45&amp;'Joint Exposures'!AX$4)+COUNTIF(Sheet5!$J$1:$AS$150,'Joint Exposures'!AX$4&amp;'Joint Exposures'!$C45))/$A$2</f>
        <v>#DIV/0!</v>
      </c>
      <c r="AY45" s="38" t="e">
        <f ca="1">(COUNTIF(Sheet5!$J$1:$AS$150,'Joint Exposures'!$C45&amp;'Joint Exposures'!AY$4)+COUNTIF(Sheet5!$J$1:$AS$150,'Joint Exposures'!AY$4&amp;'Joint Exposures'!$C45))/$A$2</f>
        <v>#DIV/0!</v>
      </c>
      <c r="AZ45" s="38" t="e">
        <f ca="1">(COUNTIF(Sheet5!$J$1:$AS$150,'Joint Exposures'!$C45&amp;'Joint Exposures'!AZ$4)+COUNTIF(Sheet5!$J$1:$AS$150,'Joint Exposures'!AZ$4&amp;'Joint Exposures'!$C45))/$A$2</f>
        <v>#DIV/0!</v>
      </c>
      <c r="BA45" s="38" t="e">
        <f ca="1">(COUNTIF(Sheet5!$J$1:$AS$150,'Joint Exposures'!$C45&amp;'Joint Exposures'!BA$4)+COUNTIF(Sheet5!$J$1:$AS$150,'Joint Exposures'!BA$4&amp;'Joint Exposures'!$C45))/$A$2</f>
        <v>#DIV/0!</v>
      </c>
      <c r="BB45" s="38" t="e">
        <f ca="1">(COUNTIF(Sheet5!$J$1:$AS$150,'Joint Exposures'!$C45&amp;'Joint Exposures'!BB$4)+COUNTIF(Sheet5!$J$1:$AS$150,'Joint Exposures'!BB$4&amp;'Joint Exposures'!$C45))/$A$2</f>
        <v>#DIV/0!</v>
      </c>
      <c r="BC45" s="38" t="e">
        <f ca="1">(COUNTIF(Sheet5!$J$1:$AS$150,'Joint Exposures'!$C45&amp;'Joint Exposures'!BC$4)+COUNTIF(Sheet5!$J$1:$AS$150,'Joint Exposures'!BC$4&amp;'Joint Exposures'!$C45))/$A$2</f>
        <v>#DIV/0!</v>
      </c>
      <c r="BD45" s="38" t="e">
        <f ca="1">(COUNTIF(Sheet5!$J$1:$AS$150,'Joint Exposures'!$C45&amp;'Joint Exposures'!BD$4)+COUNTIF(Sheet5!$J$1:$AS$150,'Joint Exposures'!BD$4&amp;'Joint Exposures'!$C45))/$A$2</f>
        <v>#DIV/0!</v>
      </c>
      <c r="BE45" s="38" t="e">
        <f ca="1">(COUNTIF(Sheet5!$J$1:$AS$150,'Joint Exposures'!$C45&amp;'Joint Exposures'!BE$4)+COUNTIF(Sheet5!$J$1:$AS$150,'Joint Exposures'!BE$4&amp;'Joint Exposures'!$C45))/$A$2</f>
        <v>#DIV/0!</v>
      </c>
    </row>
    <row customHeight="1" ht="24.95" r="46" spans="1:57" x14ac:dyDescent="0.25">
      <c r="A46" s="39" t="e">
        <f>COUNTIF(Sheet3!$A$2:$I$151,'Joint Exposures'!$C46)/$A$2</f>
        <v>#DIV/0!</v>
      </c>
      <c r="B46" s="39" t="e">
        <f ca="1" si="3" t="shared"/>
        <v>#DIV/0!</v>
      </c>
      <c r="C46" s="41" t="str">
        <f>Sheet2!H43</f>
        <v>T.J. McConnell</v>
      </c>
      <c r="D46" s="38" t="e">
        <f ca="1">(COUNTIF(Sheet5!$J$1:$AS$150,'Joint Exposures'!$C46&amp;'Joint Exposures'!D$4)+COUNTIF(Sheet5!$J$1:$AS$150,'Joint Exposures'!D$4&amp;'Joint Exposures'!$C46))/$A$2</f>
        <v>#DIV/0!</v>
      </c>
      <c r="E46" s="38" t="e">
        <f ca="1">(COUNTIF(Sheet5!$J$1:$AS$150,'Joint Exposures'!$C46&amp;'Joint Exposures'!E$4)+COUNTIF(Sheet5!$J$1:$AS$150,'Joint Exposures'!E$4&amp;'Joint Exposures'!$C46))/$A$2</f>
        <v>#DIV/0!</v>
      </c>
      <c r="F46" s="38" t="e">
        <f ca="1">(COUNTIF(Sheet5!$J$1:$AS$150,'Joint Exposures'!$C46&amp;'Joint Exposures'!F$4)+COUNTIF(Sheet5!$J$1:$AS$150,'Joint Exposures'!F$4&amp;'Joint Exposures'!$C46))/$A$2</f>
        <v>#DIV/0!</v>
      </c>
      <c r="G46" s="38" t="e">
        <f ca="1">(COUNTIF(Sheet5!$J$1:$AS$150,'Joint Exposures'!$C46&amp;'Joint Exposures'!G$4)+COUNTIF(Sheet5!$J$1:$AS$150,'Joint Exposures'!G$4&amp;'Joint Exposures'!$C46))/$A$2</f>
        <v>#DIV/0!</v>
      </c>
      <c r="H46" s="38" t="e">
        <f ca="1">(COUNTIF(Sheet5!$J$1:$AS$150,'Joint Exposures'!$C46&amp;'Joint Exposures'!H$4)+COUNTIF(Sheet5!$J$1:$AS$150,'Joint Exposures'!H$4&amp;'Joint Exposures'!$C46))/$A$2</f>
        <v>#DIV/0!</v>
      </c>
      <c r="I46" s="38" t="e">
        <f ca="1">(COUNTIF(Sheet5!$J$1:$AS$150,'Joint Exposures'!$C46&amp;'Joint Exposures'!I$4)+COUNTIF(Sheet5!$J$1:$AS$150,'Joint Exposures'!I$4&amp;'Joint Exposures'!$C46))/$A$2</f>
        <v>#DIV/0!</v>
      </c>
      <c r="J46" s="38" t="e">
        <f ca="1">(COUNTIF(Sheet5!$J$1:$AS$150,'Joint Exposures'!$C46&amp;'Joint Exposures'!J$4)+COUNTIF(Sheet5!$J$1:$AS$150,'Joint Exposures'!J$4&amp;'Joint Exposures'!$C46))/$A$2</f>
        <v>#DIV/0!</v>
      </c>
      <c r="K46" s="38" t="e">
        <f ca="1">(COUNTIF(Sheet5!$J$1:$AS$150,'Joint Exposures'!$C46&amp;'Joint Exposures'!K$4)+COUNTIF(Sheet5!$J$1:$AS$150,'Joint Exposures'!K$4&amp;'Joint Exposures'!$C46))/$A$2</f>
        <v>#DIV/0!</v>
      </c>
      <c r="L46" s="38" t="e">
        <f ca="1">(COUNTIF(Sheet5!$J$1:$AS$150,'Joint Exposures'!$C46&amp;'Joint Exposures'!L$4)+COUNTIF(Sheet5!$J$1:$AS$150,'Joint Exposures'!L$4&amp;'Joint Exposures'!$C46))/$A$2</f>
        <v>#DIV/0!</v>
      </c>
      <c r="M46" s="38" t="e">
        <f ca="1">(COUNTIF(Sheet5!$J$1:$AS$150,'Joint Exposures'!$C46&amp;'Joint Exposures'!M$4)+COUNTIF(Sheet5!$J$1:$AS$150,'Joint Exposures'!M$4&amp;'Joint Exposures'!$C46))/$A$2</f>
        <v>#DIV/0!</v>
      </c>
      <c r="N46" s="38" t="e">
        <f ca="1">(COUNTIF(Sheet5!$J$1:$AS$150,'Joint Exposures'!$C46&amp;'Joint Exposures'!N$4)+COUNTIF(Sheet5!$J$1:$AS$150,'Joint Exposures'!N$4&amp;'Joint Exposures'!$C46))/$A$2</f>
        <v>#DIV/0!</v>
      </c>
      <c r="O46" s="38" t="e">
        <f ca="1">(COUNTIF(Sheet5!$J$1:$AS$150,'Joint Exposures'!$C46&amp;'Joint Exposures'!O$4)+COUNTIF(Sheet5!$J$1:$AS$150,'Joint Exposures'!O$4&amp;'Joint Exposures'!$C46))/$A$2</f>
        <v>#DIV/0!</v>
      </c>
      <c r="P46" s="38" t="e">
        <f ca="1">(COUNTIF(Sheet5!$J$1:$AS$150,'Joint Exposures'!$C46&amp;'Joint Exposures'!P$4)+COUNTIF(Sheet5!$J$1:$AS$150,'Joint Exposures'!P$4&amp;'Joint Exposures'!$C46))/$A$2</f>
        <v>#DIV/0!</v>
      </c>
      <c r="Q46" s="38" t="e">
        <f ca="1">(COUNTIF(Sheet5!$J$1:$AS$150,'Joint Exposures'!$C46&amp;'Joint Exposures'!Q$4)+COUNTIF(Sheet5!$J$1:$AS$150,'Joint Exposures'!Q$4&amp;'Joint Exposures'!$C46))/$A$2</f>
        <v>#DIV/0!</v>
      </c>
      <c r="R46" s="38" t="e">
        <f ca="1">(COUNTIF(Sheet5!$J$1:$AS$150,'Joint Exposures'!$C46&amp;'Joint Exposures'!R$4)+COUNTIF(Sheet5!$J$1:$AS$150,'Joint Exposures'!R$4&amp;'Joint Exposures'!$C46))/$A$2</f>
        <v>#DIV/0!</v>
      </c>
      <c r="S46" s="38" t="e">
        <f ca="1">(COUNTIF(Sheet5!$J$1:$AS$150,'Joint Exposures'!$C46&amp;'Joint Exposures'!S$4)+COUNTIF(Sheet5!$J$1:$AS$150,'Joint Exposures'!S$4&amp;'Joint Exposures'!$C46))/$A$2</f>
        <v>#DIV/0!</v>
      </c>
      <c r="T46" s="38" t="e">
        <f ca="1">(COUNTIF(Sheet5!$J$1:$AS$150,'Joint Exposures'!$C46&amp;'Joint Exposures'!T$4)+COUNTIF(Sheet5!$J$1:$AS$150,'Joint Exposures'!T$4&amp;'Joint Exposures'!$C46))/$A$2</f>
        <v>#DIV/0!</v>
      </c>
      <c r="U46" s="38" t="e">
        <f ca="1">(COUNTIF(Sheet5!$J$1:$AS$150,'Joint Exposures'!$C46&amp;'Joint Exposures'!U$4)+COUNTIF(Sheet5!$J$1:$AS$150,'Joint Exposures'!U$4&amp;'Joint Exposures'!$C46))/$A$2</f>
        <v>#DIV/0!</v>
      </c>
      <c r="V46" s="38" t="e">
        <f ca="1">(COUNTIF(Sheet5!$J$1:$AS$150,'Joint Exposures'!$C46&amp;'Joint Exposures'!V$4)+COUNTIF(Sheet5!$J$1:$AS$150,'Joint Exposures'!V$4&amp;'Joint Exposures'!$C46))/$A$2</f>
        <v>#DIV/0!</v>
      </c>
      <c r="W46" s="38" t="e">
        <f ca="1">(COUNTIF(Sheet5!$J$1:$AS$150,'Joint Exposures'!$C46&amp;'Joint Exposures'!W$4)+COUNTIF(Sheet5!$J$1:$AS$150,'Joint Exposures'!W$4&amp;'Joint Exposures'!$C46))/$A$2</f>
        <v>#DIV/0!</v>
      </c>
      <c r="X46" s="38" t="e">
        <f ca="1">(COUNTIF(Sheet5!$J$1:$AS$150,'Joint Exposures'!$C46&amp;'Joint Exposures'!X$4)+COUNTIF(Sheet5!$J$1:$AS$150,'Joint Exposures'!X$4&amp;'Joint Exposures'!$C46))/$A$2</f>
        <v>#DIV/0!</v>
      </c>
      <c r="Y46" s="38" t="e">
        <f ca="1">(COUNTIF(Sheet5!$J$1:$AS$150,'Joint Exposures'!$C46&amp;'Joint Exposures'!Y$4)+COUNTIF(Sheet5!$J$1:$AS$150,'Joint Exposures'!Y$4&amp;'Joint Exposures'!$C46))/$A$2</f>
        <v>#DIV/0!</v>
      </c>
      <c r="Z46" s="38" t="e">
        <f ca="1">(COUNTIF(Sheet5!$J$1:$AS$150,'Joint Exposures'!$C46&amp;'Joint Exposures'!Z$4)+COUNTIF(Sheet5!$J$1:$AS$150,'Joint Exposures'!Z$4&amp;'Joint Exposures'!$C46))/$A$2</f>
        <v>#DIV/0!</v>
      </c>
      <c r="AA46" s="38" t="e">
        <f ca="1">(COUNTIF(Sheet5!$J$1:$AS$150,'Joint Exposures'!$C46&amp;'Joint Exposures'!AA$4)+COUNTIF(Sheet5!$J$1:$AS$150,'Joint Exposures'!AA$4&amp;'Joint Exposures'!$C46))/$A$2</f>
        <v>#DIV/0!</v>
      </c>
      <c r="AB46" s="38" t="e">
        <f ca="1">(COUNTIF(Sheet5!$J$1:$AS$150,'Joint Exposures'!$C46&amp;'Joint Exposures'!AB$4)+COUNTIF(Sheet5!$J$1:$AS$150,'Joint Exposures'!AB$4&amp;'Joint Exposures'!$C46))/$A$2</f>
        <v>#DIV/0!</v>
      </c>
      <c r="AC46" s="38" t="e">
        <f ca="1">(COUNTIF(Sheet5!$J$1:$AS$150,'Joint Exposures'!$C46&amp;'Joint Exposures'!AC$4)+COUNTIF(Sheet5!$J$1:$AS$150,'Joint Exposures'!AC$4&amp;'Joint Exposures'!$C46))/$A$2</f>
        <v>#DIV/0!</v>
      </c>
      <c r="AD46" s="38" t="e">
        <f ca="1">(COUNTIF(Sheet5!$J$1:$AS$150,'Joint Exposures'!$C46&amp;'Joint Exposures'!AD$4)+COUNTIF(Sheet5!$J$1:$AS$150,'Joint Exposures'!AD$4&amp;'Joint Exposures'!$C46))/$A$2</f>
        <v>#DIV/0!</v>
      </c>
      <c r="AE46" s="38" t="e">
        <f ca="1">(COUNTIF(Sheet5!$J$1:$AS$150,'Joint Exposures'!$C46&amp;'Joint Exposures'!AE$4)+COUNTIF(Sheet5!$J$1:$AS$150,'Joint Exposures'!AE$4&amp;'Joint Exposures'!$C46))/$A$2</f>
        <v>#DIV/0!</v>
      </c>
      <c r="AF46" s="38" t="e">
        <f ca="1">(COUNTIF(Sheet5!$J$1:$AS$150,'Joint Exposures'!$C46&amp;'Joint Exposures'!AF$4)+COUNTIF(Sheet5!$J$1:$AS$150,'Joint Exposures'!AF$4&amp;'Joint Exposures'!$C46))/$A$2</f>
        <v>#DIV/0!</v>
      </c>
      <c r="AG46" s="38" t="e">
        <f ca="1">(COUNTIF(Sheet5!$J$1:$AS$150,'Joint Exposures'!$C46&amp;'Joint Exposures'!AG$4)+COUNTIF(Sheet5!$J$1:$AS$150,'Joint Exposures'!AG$4&amp;'Joint Exposures'!$C46))/$A$2</f>
        <v>#DIV/0!</v>
      </c>
      <c r="AH46" s="38" t="e">
        <f ca="1">(COUNTIF(Sheet5!$J$1:$AS$150,'Joint Exposures'!$C46&amp;'Joint Exposures'!AH$4)+COUNTIF(Sheet5!$J$1:$AS$150,'Joint Exposures'!AH$4&amp;'Joint Exposures'!$C46))/$A$2</f>
        <v>#DIV/0!</v>
      </c>
      <c r="AI46" s="38" t="e">
        <f ca="1">(COUNTIF(Sheet5!$J$1:$AS$150,'Joint Exposures'!$C46&amp;'Joint Exposures'!AI$4)+COUNTIF(Sheet5!$J$1:$AS$150,'Joint Exposures'!AI$4&amp;'Joint Exposures'!$C46))/$A$2</f>
        <v>#DIV/0!</v>
      </c>
      <c r="AJ46" s="38" t="e">
        <f ca="1">(COUNTIF(Sheet5!$J$1:$AS$150,'Joint Exposures'!$C46&amp;'Joint Exposures'!AJ$4)+COUNTIF(Sheet5!$J$1:$AS$150,'Joint Exposures'!AJ$4&amp;'Joint Exposures'!$C46))/$A$2</f>
        <v>#DIV/0!</v>
      </c>
      <c r="AK46" s="38" t="e">
        <f ca="1">(COUNTIF(Sheet5!$J$1:$AS$150,'Joint Exposures'!$C46&amp;'Joint Exposures'!AK$4)+COUNTIF(Sheet5!$J$1:$AS$150,'Joint Exposures'!AK$4&amp;'Joint Exposures'!$C46))/$A$2</f>
        <v>#DIV/0!</v>
      </c>
      <c r="AL46" s="38" t="e">
        <f ca="1">(COUNTIF(Sheet5!$J$1:$AS$150,'Joint Exposures'!$C46&amp;'Joint Exposures'!AL$4)+COUNTIF(Sheet5!$J$1:$AS$150,'Joint Exposures'!AL$4&amp;'Joint Exposures'!$C46))/$A$2</f>
        <v>#DIV/0!</v>
      </c>
      <c r="AM46" s="38" t="e">
        <f ca="1">(COUNTIF(Sheet5!$J$1:$AS$150,'Joint Exposures'!$C46&amp;'Joint Exposures'!AM$4)+COUNTIF(Sheet5!$J$1:$AS$150,'Joint Exposures'!AM$4&amp;'Joint Exposures'!$C46))/$A$2</f>
        <v>#DIV/0!</v>
      </c>
      <c r="AN46" s="38" t="e">
        <f ca="1">(COUNTIF(Sheet5!$J$1:$AS$150,'Joint Exposures'!$C46&amp;'Joint Exposures'!AN$4)+COUNTIF(Sheet5!$J$1:$AS$150,'Joint Exposures'!AN$4&amp;'Joint Exposures'!$C46))/$A$2</f>
        <v>#DIV/0!</v>
      </c>
      <c r="AO46" s="38" t="e">
        <f ca="1">(COUNTIF(Sheet5!$J$1:$AS$150,'Joint Exposures'!$C46&amp;'Joint Exposures'!AO$4)+COUNTIF(Sheet5!$J$1:$AS$150,'Joint Exposures'!AO$4&amp;'Joint Exposures'!$C46))/$A$2</f>
        <v>#DIV/0!</v>
      </c>
      <c r="AP46" s="38" t="e">
        <f ca="1">(COUNTIF(Sheet5!$J$1:$AS$150,'Joint Exposures'!$C46&amp;'Joint Exposures'!AP$4)+COUNTIF(Sheet5!$J$1:$AS$150,'Joint Exposures'!AP$4&amp;'Joint Exposures'!$C46))/$A$2</f>
        <v>#DIV/0!</v>
      </c>
      <c r="AQ46" s="38" t="e">
        <f ca="1">(COUNTIF(Sheet5!$J$1:$AS$150,'Joint Exposures'!$C46&amp;'Joint Exposures'!AQ$4)+COUNTIF(Sheet5!$J$1:$AS$150,'Joint Exposures'!AQ$4&amp;'Joint Exposures'!$C46))/$A$2</f>
        <v>#DIV/0!</v>
      </c>
      <c r="AR46" s="38" t="e">
        <f ca="1">(COUNTIF(Sheet5!$J$1:$AS$150,'Joint Exposures'!$C46&amp;'Joint Exposures'!AR$4)+COUNTIF(Sheet5!$J$1:$AS$150,'Joint Exposures'!AR$4&amp;'Joint Exposures'!$C46))/$A$2</f>
        <v>#DIV/0!</v>
      </c>
      <c r="AS46" s="38" t="e">
        <f ca="1">(COUNTIF(Sheet5!$J$1:$AS$150,'Joint Exposures'!$C46&amp;'Joint Exposures'!AS$4)+COUNTIF(Sheet5!$J$1:$AS$150,'Joint Exposures'!AS$4&amp;'Joint Exposures'!$C46))/$A$2</f>
        <v>#DIV/0!</v>
      </c>
      <c r="AT46" s="38" t="e">
        <f ca="1">(COUNTIF(Sheet5!$J$1:$AS$150,'Joint Exposures'!$C46&amp;'Joint Exposures'!AT$4)+COUNTIF(Sheet5!$J$1:$AS$150,'Joint Exposures'!AT$4&amp;'Joint Exposures'!$C46))/$A$2</f>
        <v>#DIV/0!</v>
      </c>
      <c r="AU46" s="38" t="e">
        <f ca="1">(COUNTIF(Sheet5!$J$1:$AS$150,'Joint Exposures'!$C46&amp;'Joint Exposures'!AU$4)+COUNTIF(Sheet5!$J$1:$AS$150,'Joint Exposures'!AU$4&amp;'Joint Exposures'!$C46))/$A$2</f>
        <v>#DIV/0!</v>
      </c>
      <c r="AV46" s="38" t="e">
        <f ca="1">(COUNTIF(Sheet5!$J$1:$AS$150,'Joint Exposures'!$C46&amp;'Joint Exposures'!AV$4)+COUNTIF(Sheet5!$J$1:$AS$150,'Joint Exposures'!AV$4&amp;'Joint Exposures'!$C46))/$A$2</f>
        <v>#DIV/0!</v>
      </c>
      <c r="AW46" s="38" t="e">
        <f ca="1">(COUNTIF(Sheet5!$J$1:$AS$150,'Joint Exposures'!$C46&amp;'Joint Exposures'!AW$4)+COUNTIF(Sheet5!$J$1:$AS$150,'Joint Exposures'!AW$4&amp;'Joint Exposures'!$C46))/$A$2</f>
        <v>#DIV/0!</v>
      </c>
      <c r="AX46" s="38" t="e">
        <f ca="1">(COUNTIF(Sheet5!$J$1:$AS$150,'Joint Exposures'!$C46&amp;'Joint Exposures'!AX$4)+COUNTIF(Sheet5!$J$1:$AS$150,'Joint Exposures'!AX$4&amp;'Joint Exposures'!$C46))/$A$2</f>
        <v>#DIV/0!</v>
      </c>
      <c r="AY46" s="38" t="e">
        <f ca="1">(COUNTIF(Sheet5!$J$1:$AS$150,'Joint Exposures'!$C46&amp;'Joint Exposures'!AY$4)+COUNTIF(Sheet5!$J$1:$AS$150,'Joint Exposures'!AY$4&amp;'Joint Exposures'!$C46))/$A$2</f>
        <v>#DIV/0!</v>
      </c>
      <c r="AZ46" s="38" t="e">
        <f ca="1">(COUNTIF(Sheet5!$J$1:$AS$150,'Joint Exposures'!$C46&amp;'Joint Exposures'!AZ$4)+COUNTIF(Sheet5!$J$1:$AS$150,'Joint Exposures'!AZ$4&amp;'Joint Exposures'!$C46))/$A$2</f>
        <v>#DIV/0!</v>
      </c>
      <c r="BA46" s="38" t="e">
        <f ca="1">(COUNTIF(Sheet5!$J$1:$AS$150,'Joint Exposures'!$C46&amp;'Joint Exposures'!BA$4)+COUNTIF(Sheet5!$J$1:$AS$150,'Joint Exposures'!BA$4&amp;'Joint Exposures'!$C46))/$A$2</f>
        <v>#DIV/0!</v>
      </c>
      <c r="BB46" s="38" t="e">
        <f ca="1">(COUNTIF(Sheet5!$J$1:$AS$150,'Joint Exposures'!$C46&amp;'Joint Exposures'!BB$4)+COUNTIF(Sheet5!$J$1:$AS$150,'Joint Exposures'!BB$4&amp;'Joint Exposures'!$C46))/$A$2</f>
        <v>#DIV/0!</v>
      </c>
      <c r="BC46" s="38" t="e">
        <f ca="1">(COUNTIF(Sheet5!$J$1:$AS$150,'Joint Exposures'!$C46&amp;'Joint Exposures'!BC$4)+COUNTIF(Sheet5!$J$1:$AS$150,'Joint Exposures'!BC$4&amp;'Joint Exposures'!$C46))/$A$2</f>
        <v>#DIV/0!</v>
      </c>
      <c r="BD46" s="38" t="e">
        <f ca="1">(COUNTIF(Sheet5!$J$1:$AS$150,'Joint Exposures'!$C46&amp;'Joint Exposures'!BD$4)+COUNTIF(Sheet5!$J$1:$AS$150,'Joint Exposures'!BD$4&amp;'Joint Exposures'!$C46))/$A$2</f>
        <v>#DIV/0!</v>
      </c>
      <c r="BE46" s="38" t="e">
        <f ca="1">(COUNTIF(Sheet5!$J$1:$AS$150,'Joint Exposures'!$C46&amp;'Joint Exposures'!BE$4)+COUNTIF(Sheet5!$J$1:$AS$150,'Joint Exposures'!BE$4&amp;'Joint Exposures'!$C46))/$A$2</f>
        <v>#DIV/0!</v>
      </c>
    </row>
    <row customHeight="1" ht="24.95" r="47" spans="1:57" x14ac:dyDescent="0.25">
      <c r="A47" s="39" t="e">
        <f>COUNTIF(Sheet3!$A$2:$I$151,'Joint Exposures'!$C47)/$A$2</f>
        <v>#DIV/0!</v>
      </c>
      <c r="B47" s="39" t="e">
        <f ca="1" si="3" t="shared"/>
        <v>#DIV/0!</v>
      </c>
      <c r="C47" s="41" t="str">
        <f>Sheet2!H44</f>
        <v>Austin Rivers</v>
      </c>
      <c r="D47" s="38" t="e">
        <f ca="1">(COUNTIF(Sheet5!$J$1:$AS$150,'Joint Exposures'!$C47&amp;'Joint Exposures'!D$4)+COUNTIF(Sheet5!$J$1:$AS$150,'Joint Exposures'!D$4&amp;'Joint Exposures'!$C47))/$A$2</f>
        <v>#DIV/0!</v>
      </c>
      <c r="E47" s="38" t="e">
        <f ca="1">(COUNTIF(Sheet5!$J$1:$AS$150,'Joint Exposures'!$C47&amp;'Joint Exposures'!E$4)+COUNTIF(Sheet5!$J$1:$AS$150,'Joint Exposures'!E$4&amp;'Joint Exposures'!$C47))/$A$2</f>
        <v>#DIV/0!</v>
      </c>
      <c r="F47" s="38" t="e">
        <f ca="1">(COUNTIF(Sheet5!$J$1:$AS$150,'Joint Exposures'!$C47&amp;'Joint Exposures'!F$4)+COUNTIF(Sheet5!$J$1:$AS$150,'Joint Exposures'!F$4&amp;'Joint Exposures'!$C47))/$A$2</f>
        <v>#DIV/0!</v>
      </c>
      <c r="G47" s="38" t="e">
        <f ca="1">(COUNTIF(Sheet5!$J$1:$AS$150,'Joint Exposures'!$C47&amp;'Joint Exposures'!G$4)+COUNTIF(Sheet5!$J$1:$AS$150,'Joint Exposures'!G$4&amp;'Joint Exposures'!$C47))/$A$2</f>
        <v>#DIV/0!</v>
      </c>
      <c r="H47" s="38" t="e">
        <f ca="1">(COUNTIF(Sheet5!$J$1:$AS$150,'Joint Exposures'!$C47&amp;'Joint Exposures'!H$4)+COUNTIF(Sheet5!$J$1:$AS$150,'Joint Exposures'!H$4&amp;'Joint Exposures'!$C47))/$A$2</f>
        <v>#DIV/0!</v>
      </c>
      <c r="I47" s="38" t="e">
        <f ca="1">(COUNTIF(Sheet5!$J$1:$AS$150,'Joint Exposures'!$C47&amp;'Joint Exposures'!I$4)+COUNTIF(Sheet5!$J$1:$AS$150,'Joint Exposures'!I$4&amp;'Joint Exposures'!$C47))/$A$2</f>
        <v>#DIV/0!</v>
      </c>
      <c r="J47" s="38" t="e">
        <f ca="1">(COUNTIF(Sheet5!$J$1:$AS$150,'Joint Exposures'!$C47&amp;'Joint Exposures'!J$4)+COUNTIF(Sheet5!$J$1:$AS$150,'Joint Exposures'!J$4&amp;'Joint Exposures'!$C47))/$A$2</f>
        <v>#DIV/0!</v>
      </c>
      <c r="K47" s="38" t="e">
        <f ca="1">(COUNTIF(Sheet5!$J$1:$AS$150,'Joint Exposures'!$C47&amp;'Joint Exposures'!K$4)+COUNTIF(Sheet5!$J$1:$AS$150,'Joint Exposures'!K$4&amp;'Joint Exposures'!$C47))/$A$2</f>
        <v>#DIV/0!</v>
      </c>
      <c r="L47" s="38" t="e">
        <f ca="1">(COUNTIF(Sheet5!$J$1:$AS$150,'Joint Exposures'!$C47&amp;'Joint Exposures'!L$4)+COUNTIF(Sheet5!$J$1:$AS$150,'Joint Exposures'!L$4&amp;'Joint Exposures'!$C47))/$A$2</f>
        <v>#DIV/0!</v>
      </c>
      <c r="M47" s="38" t="e">
        <f ca="1">(COUNTIF(Sheet5!$J$1:$AS$150,'Joint Exposures'!$C47&amp;'Joint Exposures'!M$4)+COUNTIF(Sheet5!$J$1:$AS$150,'Joint Exposures'!M$4&amp;'Joint Exposures'!$C47))/$A$2</f>
        <v>#DIV/0!</v>
      </c>
      <c r="N47" s="38" t="e">
        <f ca="1">(COUNTIF(Sheet5!$J$1:$AS$150,'Joint Exposures'!$C47&amp;'Joint Exposures'!N$4)+COUNTIF(Sheet5!$J$1:$AS$150,'Joint Exposures'!N$4&amp;'Joint Exposures'!$C47))/$A$2</f>
        <v>#DIV/0!</v>
      </c>
      <c r="O47" s="38" t="e">
        <f ca="1">(COUNTIF(Sheet5!$J$1:$AS$150,'Joint Exposures'!$C47&amp;'Joint Exposures'!O$4)+COUNTIF(Sheet5!$J$1:$AS$150,'Joint Exposures'!O$4&amp;'Joint Exposures'!$C47))/$A$2</f>
        <v>#DIV/0!</v>
      </c>
      <c r="P47" s="38" t="e">
        <f ca="1">(COUNTIF(Sheet5!$J$1:$AS$150,'Joint Exposures'!$C47&amp;'Joint Exposures'!P$4)+COUNTIF(Sheet5!$J$1:$AS$150,'Joint Exposures'!P$4&amp;'Joint Exposures'!$C47))/$A$2</f>
        <v>#DIV/0!</v>
      </c>
      <c r="Q47" s="38" t="e">
        <f ca="1">(COUNTIF(Sheet5!$J$1:$AS$150,'Joint Exposures'!$C47&amp;'Joint Exposures'!Q$4)+COUNTIF(Sheet5!$J$1:$AS$150,'Joint Exposures'!Q$4&amp;'Joint Exposures'!$C47))/$A$2</f>
        <v>#DIV/0!</v>
      </c>
      <c r="R47" s="38" t="e">
        <f ca="1">(COUNTIF(Sheet5!$J$1:$AS$150,'Joint Exposures'!$C47&amp;'Joint Exposures'!R$4)+COUNTIF(Sheet5!$J$1:$AS$150,'Joint Exposures'!R$4&amp;'Joint Exposures'!$C47))/$A$2</f>
        <v>#DIV/0!</v>
      </c>
      <c r="S47" s="38" t="e">
        <f ca="1">(COUNTIF(Sheet5!$J$1:$AS$150,'Joint Exposures'!$C47&amp;'Joint Exposures'!S$4)+COUNTIF(Sheet5!$J$1:$AS$150,'Joint Exposures'!S$4&amp;'Joint Exposures'!$C47))/$A$2</f>
        <v>#DIV/0!</v>
      </c>
      <c r="T47" s="38" t="e">
        <f ca="1">(COUNTIF(Sheet5!$J$1:$AS$150,'Joint Exposures'!$C47&amp;'Joint Exposures'!T$4)+COUNTIF(Sheet5!$J$1:$AS$150,'Joint Exposures'!T$4&amp;'Joint Exposures'!$C47))/$A$2</f>
        <v>#DIV/0!</v>
      </c>
      <c r="U47" s="38" t="e">
        <f ca="1">(COUNTIF(Sheet5!$J$1:$AS$150,'Joint Exposures'!$C47&amp;'Joint Exposures'!U$4)+COUNTIF(Sheet5!$J$1:$AS$150,'Joint Exposures'!U$4&amp;'Joint Exposures'!$C47))/$A$2</f>
        <v>#DIV/0!</v>
      </c>
      <c r="V47" s="38" t="e">
        <f ca="1">(COUNTIF(Sheet5!$J$1:$AS$150,'Joint Exposures'!$C47&amp;'Joint Exposures'!V$4)+COUNTIF(Sheet5!$J$1:$AS$150,'Joint Exposures'!V$4&amp;'Joint Exposures'!$C47))/$A$2</f>
        <v>#DIV/0!</v>
      </c>
      <c r="W47" s="38" t="e">
        <f ca="1">(COUNTIF(Sheet5!$J$1:$AS$150,'Joint Exposures'!$C47&amp;'Joint Exposures'!W$4)+COUNTIF(Sheet5!$J$1:$AS$150,'Joint Exposures'!W$4&amp;'Joint Exposures'!$C47))/$A$2</f>
        <v>#DIV/0!</v>
      </c>
      <c r="X47" s="38" t="e">
        <f ca="1">(COUNTIF(Sheet5!$J$1:$AS$150,'Joint Exposures'!$C47&amp;'Joint Exposures'!X$4)+COUNTIF(Sheet5!$J$1:$AS$150,'Joint Exposures'!X$4&amp;'Joint Exposures'!$C47))/$A$2</f>
        <v>#DIV/0!</v>
      </c>
      <c r="Y47" s="38" t="e">
        <f ca="1">(COUNTIF(Sheet5!$J$1:$AS$150,'Joint Exposures'!$C47&amp;'Joint Exposures'!Y$4)+COUNTIF(Sheet5!$J$1:$AS$150,'Joint Exposures'!Y$4&amp;'Joint Exposures'!$C47))/$A$2</f>
        <v>#DIV/0!</v>
      </c>
      <c r="Z47" s="38" t="e">
        <f ca="1">(COUNTIF(Sheet5!$J$1:$AS$150,'Joint Exposures'!$C47&amp;'Joint Exposures'!Z$4)+COUNTIF(Sheet5!$J$1:$AS$150,'Joint Exposures'!Z$4&amp;'Joint Exposures'!$C47))/$A$2</f>
        <v>#DIV/0!</v>
      </c>
      <c r="AA47" s="38" t="e">
        <f ca="1">(COUNTIF(Sheet5!$J$1:$AS$150,'Joint Exposures'!$C47&amp;'Joint Exposures'!AA$4)+COUNTIF(Sheet5!$J$1:$AS$150,'Joint Exposures'!AA$4&amp;'Joint Exposures'!$C47))/$A$2</f>
        <v>#DIV/0!</v>
      </c>
      <c r="AB47" s="38" t="e">
        <f ca="1">(COUNTIF(Sheet5!$J$1:$AS$150,'Joint Exposures'!$C47&amp;'Joint Exposures'!AB$4)+COUNTIF(Sheet5!$J$1:$AS$150,'Joint Exposures'!AB$4&amp;'Joint Exposures'!$C47))/$A$2</f>
        <v>#DIV/0!</v>
      </c>
      <c r="AC47" s="38" t="e">
        <f ca="1">(COUNTIF(Sheet5!$J$1:$AS$150,'Joint Exposures'!$C47&amp;'Joint Exposures'!AC$4)+COUNTIF(Sheet5!$J$1:$AS$150,'Joint Exposures'!AC$4&amp;'Joint Exposures'!$C47))/$A$2</f>
        <v>#DIV/0!</v>
      </c>
      <c r="AD47" s="38" t="e">
        <f ca="1">(COUNTIF(Sheet5!$J$1:$AS$150,'Joint Exposures'!$C47&amp;'Joint Exposures'!AD$4)+COUNTIF(Sheet5!$J$1:$AS$150,'Joint Exposures'!AD$4&amp;'Joint Exposures'!$C47))/$A$2</f>
        <v>#DIV/0!</v>
      </c>
      <c r="AE47" s="38" t="e">
        <f ca="1">(COUNTIF(Sheet5!$J$1:$AS$150,'Joint Exposures'!$C47&amp;'Joint Exposures'!AE$4)+COUNTIF(Sheet5!$J$1:$AS$150,'Joint Exposures'!AE$4&amp;'Joint Exposures'!$C47))/$A$2</f>
        <v>#DIV/0!</v>
      </c>
      <c r="AF47" s="38" t="e">
        <f ca="1">(COUNTIF(Sheet5!$J$1:$AS$150,'Joint Exposures'!$C47&amp;'Joint Exposures'!AF$4)+COUNTIF(Sheet5!$J$1:$AS$150,'Joint Exposures'!AF$4&amp;'Joint Exposures'!$C47))/$A$2</f>
        <v>#DIV/0!</v>
      </c>
      <c r="AG47" s="38" t="e">
        <f ca="1">(COUNTIF(Sheet5!$J$1:$AS$150,'Joint Exposures'!$C47&amp;'Joint Exposures'!AG$4)+COUNTIF(Sheet5!$J$1:$AS$150,'Joint Exposures'!AG$4&amp;'Joint Exposures'!$C47))/$A$2</f>
        <v>#DIV/0!</v>
      </c>
      <c r="AH47" s="38" t="e">
        <f ca="1">(COUNTIF(Sheet5!$J$1:$AS$150,'Joint Exposures'!$C47&amp;'Joint Exposures'!AH$4)+COUNTIF(Sheet5!$J$1:$AS$150,'Joint Exposures'!AH$4&amp;'Joint Exposures'!$C47))/$A$2</f>
        <v>#DIV/0!</v>
      </c>
      <c r="AI47" s="38" t="e">
        <f ca="1">(COUNTIF(Sheet5!$J$1:$AS$150,'Joint Exposures'!$C47&amp;'Joint Exposures'!AI$4)+COUNTIF(Sheet5!$J$1:$AS$150,'Joint Exposures'!AI$4&amp;'Joint Exposures'!$C47))/$A$2</f>
        <v>#DIV/0!</v>
      </c>
      <c r="AJ47" s="38" t="e">
        <f ca="1">(COUNTIF(Sheet5!$J$1:$AS$150,'Joint Exposures'!$C47&amp;'Joint Exposures'!AJ$4)+COUNTIF(Sheet5!$J$1:$AS$150,'Joint Exposures'!AJ$4&amp;'Joint Exposures'!$C47))/$A$2</f>
        <v>#DIV/0!</v>
      </c>
      <c r="AK47" s="38" t="e">
        <f ca="1">(COUNTIF(Sheet5!$J$1:$AS$150,'Joint Exposures'!$C47&amp;'Joint Exposures'!AK$4)+COUNTIF(Sheet5!$J$1:$AS$150,'Joint Exposures'!AK$4&amp;'Joint Exposures'!$C47))/$A$2</f>
        <v>#DIV/0!</v>
      </c>
      <c r="AL47" s="38" t="e">
        <f ca="1">(COUNTIF(Sheet5!$J$1:$AS$150,'Joint Exposures'!$C47&amp;'Joint Exposures'!AL$4)+COUNTIF(Sheet5!$J$1:$AS$150,'Joint Exposures'!AL$4&amp;'Joint Exposures'!$C47))/$A$2</f>
        <v>#DIV/0!</v>
      </c>
      <c r="AM47" s="38" t="e">
        <f ca="1">(COUNTIF(Sheet5!$J$1:$AS$150,'Joint Exposures'!$C47&amp;'Joint Exposures'!AM$4)+COUNTIF(Sheet5!$J$1:$AS$150,'Joint Exposures'!AM$4&amp;'Joint Exposures'!$C47))/$A$2</f>
        <v>#DIV/0!</v>
      </c>
      <c r="AN47" s="38" t="e">
        <f ca="1">(COUNTIF(Sheet5!$J$1:$AS$150,'Joint Exposures'!$C47&amp;'Joint Exposures'!AN$4)+COUNTIF(Sheet5!$J$1:$AS$150,'Joint Exposures'!AN$4&amp;'Joint Exposures'!$C47))/$A$2</f>
        <v>#DIV/0!</v>
      </c>
      <c r="AO47" s="38" t="e">
        <f ca="1">(COUNTIF(Sheet5!$J$1:$AS$150,'Joint Exposures'!$C47&amp;'Joint Exposures'!AO$4)+COUNTIF(Sheet5!$J$1:$AS$150,'Joint Exposures'!AO$4&amp;'Joint Exposures'!$C47))/$A$2</f>
        <v>#DIV/0!</v>
      </c>
      <c r="AP47" s="38" t="e">
        <f ca="1">(COUNTIF(Sheet5!$J$1:$AS$150,'Joint Exposures'!$C47&amp;'Joint Exposures'!AP$4)+COUNTIF(Sheet5!$J$1:$AS$150,'Joint Exposures'!AP$4&amp;'Joint Exposures'!$C47))/$A$2</f>
        <v>#DIV/0!</v>
      </c>
      <c r="AQ47" s="38" t="e">
        <f ca="1">(COUNTIF(Sheet5!$J$1:$AS$150,'Joint Exposures'!$C47&amp;'Joint Exposures'!AQ$4)+COUNTIF(Sheet5!$J$1:$AS$150,'Joint Exposures'!AQ$4&amp;'Joint Exposures'!$C47))/$A$2</f>
        <v>#DIV/0!</v>
      </c>
      <c r="AR47" s="38" t="e">
        <f ca="1">(COUNTIF(Sheet5!$J$1:$AS$150,'Joint Exposures'!$C47&amp;'Joint Exposures'!AR$4)+COUNTIF(Sheet5!$J$1:$AS$150,'Joint Exposures'!AR$4&amp;'Joint Exposures'!$C47))/$A$2</f>
        <v>#DIV/0!</v>
      </c>
      <c r="AS47" s="38" t="e">
        <f ca="1">(COUNTIF(Sheet5!$J$1:$AS$150,'Joint Exposures'!$C47&amp;'Joint Exposures'!AS$4)+COUNTIF(Sheet5!$J$1:$AS$150,'Joint Exposures'!AS$4&amp;'Joint Exposures'!$C47))/$A$2</f>
        <v>#DIV/0!</v>
      </c>
      <c r="AT47" s="38" t="e">
        <f ca="1">(COUNTIF(Sheet5!$J$1:$AS$150,'Joint Exposures'!$C47&amp;'Joint Exposures'!AT$4)+COUNTIF(Sheet5!$J$1:$AS$150,'Joint Exposures'!AT$4&amp;'Joint Exposures'!$C47))/$A$2</f>
        <v>#DIV/0!</v>
      </c>
      <c r="AU47" s="38" t="e">
        <f ca="1">(COUNTIF(Sheet5!$J$1:$AS$150,'Joint Exposures'!$C47&amp;'Joint Exposures'!AU$4)+COUNTIF(Sheet5!$J$1:$AS$150,'Joint Exposures'!AU$4&amp;'Joint Exposures'!$C47))/$A$2</f>
        <v>#DIV/0!</v>
      </c>
      <c r="AV47" s="38" t="e">
        <f ca="1">(COUNTIF(Sheet5!$J$1:$AS$150,'Joint Exposures'!$C47&amp;'Joint Exposures'!AV$4)+COUNTIF(Sheet5!$J$1:$AS$150,'Joint Exposures'!AV$4&amp;'Joint Exposures'!$C47))/$A$2</f>
        <v>#DIV/0!</v>
      </c>
      <c r="AW47" s="38" t="e">
        <f ca="1">(COUNTIF(Sheet5!$J$1:$AS$150,'Joint Exposures'!$C47&amp;'Joint Exposures'!AW$4)+COUNTIF(Sheet5!$J$1:$AS$150,'Joint Exposures'!AW$4&amp;'Joint Exposures'!$C47))/$A$2</f>
        <v>#DIV/0!</v>
      </c>
      <c r="AX47" s="38" t="e">
        <f ca="1">(COUNTIF(Sheet5!$J$1:$AS$150,'Joint Exposures'!$C47&amp;'Joint Exposures'!AX$4)+COUNTIF(Sheet5!$J$1:$AS$150,'Joint Exposures'!AX$4&amp;'Joint Exposures'!$C47))/$A$2</f>
        <v>#DIV/0!</v>
      </c>
      <c r="AY47" s="38" t="e">
        <f ca="1">(COUNTIF(Sheet5!$J$1:$AS$150,'Joint Exposures'!$C47&amp;'Joint Exposures'!AY$4)+COUNTIF(Sheet5!$J$1:$AS$150,'Joint Exposures'!AY$4&amp;'Joint Exposures'!$C47))/$A$2</f>
        <v>#DIV/0!</v>
      </c>
      <c r="AZ47" s="38" t="e">
        <f ca="1">(COUNTIF(Sheet5!$J$1:$AS$150,'Joint Exposures'!$C47&amp;'Joint Exposures'!AZ$4)+COUNTIF(Sheet5!$J$1:$AS$150,'Joint Exposures'!AZ$4&amp;'Joint Exposures'!$C47))/$A$2</f>
        <v>#DIV/0!</v>
      </c>
      <c r="BA47" s="38" t="e">
        <f ca="1">(COUNTIF(Sheet5!$J$1:$AS$150,'Joint Exposures'!$C47&amp;'Joint Exposures'!BA$4)+COUNTIF(Sheet5!$J$1:$AS$150,'Joint Exposures'!BA$4&amp;'Joint Exposures'!$C47))/$A$2</f>
        <v>#DIV/0!</v>
      </c>
      <c r="BB47" s="38" t="e">
        <f ca="1">(COUNTIF(Sheet5!$J$1:$AS$150,'Joint Exposures'!$C47&amp;'Joint Exposures'!BB$4)+COUNTIF(Sheet5!$J$1:$AS$150,'Joint Exposures'!BB$4&amp;'Joint Exposures'!$C47))/$A$2</f>
        <v>#DIV/0!</v>
      </c>
      <c r="BC47" s="38" t="e">
        <f ca="1">(COUNTIF(Sheet5!$J$1:$AS$150,'Joint Exposures'!$C47&amp;'Joint Exposures'!BC$4)+COUNTIF(Sheet5!$J$1:$AS$150,'Joint Exposures'!BC$4&amp;'Joint Exposures'!$C47))/$A$2</f>
        <v>#DIV/0!</v>
      </c>
      <c r="BD47" s="38" t="e">
        <f ca="1">(COUNTIF(Sheet5!$J$1:$AS$150,'Joint Exposures'!$C47&amp;'Joint Exposures'!BD$4)+COUNTIF(Sheet5!$J$1:$AS$150,'Joint Exposures'!BD$4&amp;'Joint Exposures'!$C47))/$A$2</f>
        <v>#DIV/0!</v>
      </c>
      <c r="BE47" s="38" t="e">
        <f ca="1">(COUNTIF(Sheet5!$J$1:$AS$150,'Joint Exposures'!$C47&amp;'Joint Exposures'!BE$4)+COUNTIF(Sheet5!$J$1:$AS$150,'Joint Exposures'!BE$4&amp;'Joint Exposures'!$C47))/$A$2</f>
        <v>#DIV/0!</v>
      </c>
    </row>
    <row customHeight="1" ht="24.95" r="48" spans="1:57" x14ac:dyDescent="0.25">
      <c r="A48" s="39" t="e">
        <f>COUNTIF(Sheet3!$A$2:$I$151,'Joint Exposures'!$C48)/$A$2</f>
        <v>#DIV/0!</v>
      </c>
      <c r="B48" s="39" t="e">
        <f ca="1" si="3" t="shared"/>
        <v>#DIV/0!</v>
      </c>
      <c r="C48" s="41" t="str">
        <f>Sheet2!H45</f>
        <v>Josh Okogie</v>
      </c>
      <c r="D48" s="38" t="e">
        <f ca="1">(COUNTIF(Sheet5!$J$1:$AS$150,'Joint Exposures'!$C48&amp;'Joint Exposures'!D$4)+COUNTIF(Sheet5!$J$1:$AS$150,'Joint Exposures'!D$4&amp;'Joint Exposures'!$C48))/$A$2</f>
        <v>#DIV/0!</v>
      </c>
      <c r="E48" s="38" t="e">
        <f ca="1">(COUNTIF(Sheet5!$J$1:$AS$150,'Joint Exposures'!$C48&amp;'Joint Exposures'!E$4)+COUNTIF(Sheet5!$J$1:$AS$150,'Joint Exposures'!E$4&amp;'Joint Exposures'!$C48))/$A$2</f>
        <v>#DIV/0!</v>
      </c>
      <c r="F48" s="38" t="e">
        <f ca="1">(COUNTIF(Sheet5!$J$1:$AS$150,'Joint Exposures'!$C48&amp;'Joint Exposures'!F$4)+COUNTIF(Sheet5!$J$1:$AS$150,'Joint Exposures'!F$4&amp;'Joint Exposures'!$C48))/$A$2</f>
        <v>#DIV/0!</v>
      </c>
      <c r="G48" s="38" t="e">
        <f ca="1">(COUNTIF(Sheet5!$J$1:$AS$150,'Joint Exposures'!$C48&amp;'Joint Exposures'!G$4)+COUNTIF(Sheet5!$J$1:$AS$150,'Joint Exposures'!G$4&amp;'Joint Exposures'!$C48))/$A$2</f>
        <v>#DIV/0!</v>
      </c>
      <c r="H48" s="38" t="e">
        <f ca="1">(COUNTIF(Sheet5!$J$1:$AS$150,'Joint Exposures'!$C48&amp;'Joint Exposures'!H$4)+COUNTIF(Sheet5!$J$1:$AS$150,'Joint Exposures'!H$4&amp;'Joint Exposures'!$C48))/$A$2</f>
        <v>#DIV/0!</v>
      </c>
      <c r="I48" s="38" t="e">
        <f ca="1">(COUNTIF(Sheet5!$J$1:$AS$150,'Joint Exposures'!$C48&amp;'Joint Exposures'!I$4)+COUNTIF(Sheet5!$J$1:$AS$150,'Joint Exposures'!I$4&amp;'Joint Exposures'!$C48))/$A$2</f>
        <v>#DIV/0!</v>
      </c>
      <c r="J48" s="38" t="e">
        <f ca="1">(COUNTIF(Sheet5!$J$1:$AS$150,'Joint Exposures'!$C48&amp;'Joint Exposures'!J$4)+COUNTIF(Sheet5!$J$1:$AS$150,'Joint Exposures'!J$4&amp;'Joint Exposures'!$C48))/$A$2</f>
        <v>#DIV/0!</v>
      </c>
      <c r="K48" s="38" t="e">
        <f ca="1">(COUNTIF(Sheet5!$J$1:$AS$150,'Joint Exposures'!$C48&amp;'Joint Exposures'!K$4)+COUNTIF(Sheet5!$J$1:$AS$150,'Joint Exposures'!K$4&amp;'Joint Exposures'!$C48))/$A$2</f>
        <v>#DIV/0!</v>
      </c>
      <c r="L48" s="38" t="e">
        <f ca="1">(COUNTIF(Sheet5!$J$1:$AS$150,'Joint Exposures'!$C48&amp;'Joint Exposures'!L$4)+COUNTIF(Sheet5!$J$1:$AS$150,'Joint Exposures'!L$4&amp;'Joint Exposures'!$C48))/$A$2</f>
        <v>#DIV/0!</v>
      </c>
      <c r="M48" s="38" t="e">
        <f ca="1">(COUNTIF(Sheet5!$J$1:$AS$150,'Joint Exposures'!$C48&amp;'Joint Exposures'!M$4)+COUNTIF(Sheet5!$J$1:$AS$150,'Joint Exposures'!M$4&amp;'Joint Exposures'!$C48))/$A$2</f>
        <v>#DIV/0!</v>
      </c>
      <c r="N48" s="38" t="e">
        <f ca="1">(COUNTIF(Sheet5!$J$1:$AS$150,'Joint Exposures'!$C48&amp;'Joint Exposures'!N$4)+COUNTIF(Sheet5!$J$1:$AS$150,'Joint Exposures'!N$4&amp;'Joint Exposures'!$C48))/$A$2</f>
        <v>#DIV/0!</v>
      </c>
      <c r="O48" s="38" t="e">
        <f ca="1">(COUNTIF(Sheet5!$J$1:$AS$150,'Joint Exposures'!$C48&amp;'Joint Exposures'!O$4)+COUNTIF(Sheet5!$J$1:$AS$150,'Joint Exposures'!O$4&amp;'Joint Exposures'!$C48))/$A$2</f>
        <v>#DIV/0!</v>
      </c>
      <c r="P48" s="38" t="e">
        <f ca="1">(COUNTIF(Sheet5!$J$1:$AS$150,'Joint Exposures'!$C48&amp;'Joint Exposures'!P$4)+COUNTIF(Sheet5!$J$1:$AS$150,'Joint Exposures'!P$4&amp;'Joint Exposures'!$C48))/$A$2</f>
        <v>#DIV/0!</v>
      </c>
      <c r="Q48" s="38" t="e">
        <f ca="1">(COUNTIF(Sheet5!$J$1:$AS$150,'Joint Exposures'!$C48&amp;'Joint Exposures'!Q$4)+COUNTIF(Sheet5!$J$1:$AS$150,'Joint Exposures'!Q$4&amp;'Joint Exposures'!$C48))/$A$2</f>
        <v>#DIV/0!</v>
      </c>
      <c r="R48" s="38" t="e">
        <f ca="1">(COUNTIF(Sheet5!$J$1:$AS$150,'Joint Exposures'!$C48&amp;'Joint Exposures'!R$4)+COUNTIF(Sheet5!$J$1:$AS$150,'Joint Exposures'!R$4&amp;'Joint Exposures'!$C48))/$A$2</f>
        <v>#DIV/0!</v>
      </c>
      <c r="S48" s="38" t="e">
        <f ca="1">(COUNTIF(Sheet5!$J$1:$AS$150,'Joint Exposures'!$C48&amp;'Joint Exposures'!S$4)+COUNTIF(Sheet5!$J$1:$AS$150,'Joint Exposures'!S$4&amp;'Joint Exposures'!$C48))/$A$2</f>
        <v>#DIV/0!</v>
      </c>
      <c r="T48" s="38" t="e">
        <f ca="1">(COUNTIF(Sheet5!$J$1:$AS$150,'Joint Exposures'!$C48&amp;'Joint Exposures'!T$4)+COUNTIF(Sheet5!$J$1:$AS$150,'Joint Exposures'!T$4&amp;'Joint Exposures'!$C48))/$A$2</f>
        <v>#DIV/0!</v>
      </c>
      <c r="U48" s="38" t="e">
        <f ca="1">(COUNTIF(Sheet5!$J$1:$AS$150,'Joint Exposures'!$C48&amp;'Joint Exposures'!U$4)+COUNTIF(Sheet5!$J$1:$AS$150,'Joint Exposures'!U$4&amp;'Joint Exposures'!$C48))/$A$2</f>
        <v>#DIV/0!</v>
      </c>
      <c r="V48" s="38" t="e">
        <f ca="1">(COUNTIF(Sheet5!$J$1:$AS$150,'Joint Exposures'!$C48&amp;'Joint Exposures'!V$4)+COUNTIF(Sheet5!$J$1:$AS$150,'Joint Exposures'!V$4&amp;'Joint Exposures'!$C48))/$A$2</f>
        <v>#DIV/0!</v>
      </c>
      <c r="W48" s="38" t="e">
        <f ca="1">(COUNTIF(Sheet5!$J$1:$AS$150,'Joint Exposures'!$C48&amp;'Joint Exposures'!W$4)+COUNTIF(Sheet5!$J$1:$AS$150,'Joint Exposures'!W$4&amp;'Joint Exposures'!$C48))/$A$2</f>
        <v>#DIV/0!</v>
      </c>
      <c r="X48" s="38" t="e">
        <f ca="1">(COUNTIF(Sheet5!$J$1:$AS$150,'Joint Exposures'!$C48&amp;'Joint Exposures'!X$4)+COUNTIF(Sheet5!$J$1:$AS$150,'Joint Exposures'!X$4&amp;'Joint Exposures'!$C48))/$A$2</f>
        <v>#DIV/0!</v>
      </c>
      <c r="Y48" s="38" t="e">
        <f ca="1">(COUNTIF(Sheet5!$J$1:$AS$150,'Joint Exposures'!$C48&amp;'Joint Exposures'!Y$4)+COUNTIF(Sheet5!$J$1:$AS$150,'Joint Exposures'!Y$4&amp;'Joint Exposures'!$C48))/$A$2</f>
        <v>#DIV/0!</v>
      </c>
      <c r="Z48" s="38" t="e">
        <f ca="1">(COUNTIF(Sheet5!$J$1:$AS$150,'Joint Exposures'!$C48&amp;'Joint Exposures'!Z$4)+COUNTIF(Sheet5!$J$1:$AS$150,'Joint Exposures'!Z$4&amp;'Joint Exposures'!$C48))/$A$2</f>
        <v>#DIV/0!</v>
      </c>
      <c r="AA48" s="38" t="e">
        <f ca="1">(COUNTIF(Sheet5!$J$1:$AS$150,'Joint Exposures'!$C48&amp;'Joint Exposures'!AA$4)+COUNTIF(Sheet5!$J$1:$AS$150,'Joint Exposures'!AA$4&amp;'Joint Exposures'!$C48))/$A$2</f>
        <v>#DIV/0!</v>
      </c>
      <c r="AB48" s="38" t="e">
        <f ca="1">(COUNTIF(Sheet5!$J$1:$AS$150,'Joint Exposures'!$C48&amp;'Joint Exposures'!AB$4)+COUNTIF(Sheet5!$J$1:$AS$150,'Joint Exposures'!AB$4&amp;'Joint Exposures'!$C48))/$A$2</f>
        <v>#DIV/0!</v>
      </c>
      <c r="AC48" s="38" t="e">
        <f ca="1">(COUNTIF(Sheet5!$J$1:$AS$150,'Joint Exposures'!$C48&amp;'Joint Exposures'!AC$4)+COUNTIF(Sheet5!$J$1:$AS$150,'Joint Exposures'!AC$4&amp;'Joint Exposures'!$C48))/$A$2</f>
        <v>#DIV/0!</v>
      </c>
      <c r="AD48" s="38" t="e">
        <f ca="1">(COUNTIF(Sheet5!$J$1:$AS$150,'Joint Exposures'!$C48&amp;'Joint Exposures'!AD$4)+COUNTIF(Sheet5!$J$1:$AS$150,'Joint Exposures'!AD$4&amp;'Joint Exposures'!$C48))/$A$2</f>
        <v>#DIV/0!</v>
      </c>
      <c r="AE48" s="38" t="e">
        <f ca="1">(COUNTIF(Sheet5!$J$1:$AS$150,'Joint Exposures'!$C48&amp;'Joint Exposures'!AE$4)+COUNTIF(Sheet5!$J$1:$AS$150,'Joint Exposures'!AE$4&amp;'Joint Exposures'!$C48))/$A$2</f>
        <v>#DIV/0!</v>
      </c>
      <c r="AF48" s="38" t="e">
        <f ca="1">(COUNTIF(Sheet5!$J$1:$AS$150,'Joint Exposures'!$C48&amp;'Joint Exposures'!AF$4)+COUNTIF(Sheet5!$J$1:$AS$150,'Joint Exposures'!AF$4&amp;'Joint Exposures'!$C48))/$A$2</f>
        <v>#DIV/0!</v>
      </c>
      <c r="AG48" s="38" t="e">
        <f ca="1">(COUNTIF(Sheet5!$J$1:$AS$150,'Joint Exposures'!$C48&amp;'Joint Exposures'!AG$4)+COUNTIF(Sheet5!$J$1:$AS$150,'Joint Exposures'!AG$4&amp;'Joint Exposures'!$C48))/$A$2</f>
        <v>#DIV/0!</v>
      </c>
      <c r="AH48" s="38" t="e">
        <f ca="1">(COUNTIF(Sheet5!$J$1:$AS$150,'Joint Exposures'!$C48&amp;'Joint Exposures'!AH$4)+COUNTIF(Sheet5!$J$1:$AS$150,'Joint Exposures'!AH$4&amp;'Joint Exposures'!$C48))/$A$2</f>
        <v>#DIV/0!</v>
      </c>
      <c r="AI48" s="38" t="e">
        <f ca="1">(COUNTIF(Sheet5!$J$1:$AS$150,'Joint Exposures'!$C48&amp;'Joint Exposures'!AI$4)+COUNTIF(Sheet5!$J$1:$AS$150,'Joint Exposures'!AI$4&amp;'Joint Exposures'!$C48))/$A$2</f>
        <v>#DIV/0!</v>
      </c>
      <c r="AJ48" s="38" t="e">
        <f ca="1">(COUNTIF(Sheet5!$J$1:$AS$150,'Joint Exposures'!$C48&amp;'Joint Exposures'!AJ$4)+COUNTIF(Sheet5!$J$1:$AS$150,'Joint Exposures'!AJ$4&amp;'Joint Exposures'!$C48))/$A$2</f>
        <v>#DIV/0!</v>
      </c>
      <c r="AK48" s="38" t="e">
        <f ca="1">(COUNTIF(Sheet5!$J$1:$AS$150,'Joint Exposures'!$C48&amp;'Joint Exposures'!AK$4)+COUNTIF(Sheet5!$J$1:$AS$150,'Joint Exposures'!AK$4&amp;'Joint Exposures'!$C48))/$A$2</f>
        <v>#DIV/0!</v>
      </c>
      <c r="AL48" s="38" t="e">
        <f ca="1">(COUNTIF(Sheet5!$J$1:$AS$150,'Joint Exposures'!$C48&amp;'Joint Exposures'!AL$4)+COUNTIF(Sheet5!$J$1:$AS$150,'Joint Exposures'!AL$4&amp;'Joint Exposures'!$C48))/$A$2</f>
        <v>#DIV/0!</v>
      </c>
      <c r="AM48" s="38" t="e">
        <f ca="1">(COUNTIF(Sheet5!$J$1:$AS$150,'Joint Exposures'!$C48&amp;'Joint Exposures'!AM$4)+COUNTIF(Sheet5!$J$1:$AS$150,'Joint Exposures'!AM$4&amp;'Joint Exposures'!$C48))/$A$2</f>
        <v>#DIV/0!</v>
      </c>
      <c r="AN48" s="38" t="e">
        <f ca="1">(COUNTIF(Sheet5!$J$1:$AS$150,'Joint Exposures'!$C48&amp;'Joint Exposures'!AN$4)+COUNTIF(Sheet5!$J$1:$AS$150,'Joint Exposures'!AN$4&amp;'Joint Exposures'!$C48))/$A$2</f>
        <v>#DIV/0!</v>
      </c>
      <c r="AO48" s="38" t="e">
        <f ca="1">(COUNTIF(Sheet5!$J$1:$AS$150,'Joint Exposures'!$C48&amp;'Joint Exposures'!AO$4)+COUNTIF(Sheet5!$J$1:$AS$150,'Joint Exposures'!AO$4&amp;'Joint Exposures'!$C48))/$A$2</f>
        <v>#DIV/0!</v>
      </c>
      <c r="AP48" s="38" t="e">
        <f ca="1">(COUNTIF(Sheet5!$J$1:$AS$150,'Joint Exposures'!$C48&amp;'Joint Exposures'!AP$4)+COUNTIF(Sheet5!$J$1:$AS$150,'Joint Exposures'!AP$4&amp;'Joint Exposures'!$C48))/$A$2</f>
        <v>#DIV/0!</v>
      </c>
      <c r="AQ48" s="38" t="e">
        <f ca="1">(COUNTIF(Sheet5!$J$1:$AS$150,'Joint Exposures'!$C48&amp;'Joint Exposures'!AQ$4)+COUNTIF(Sheet5!$J$1:$AS$150,'Joint Exposures'!AQ$4&amp;'Joint Exposures'!$C48))/$A$2</f>
        <v>#DIV/0!</v>
      </c>
      <c r="AR48" s="38" t="e">
        <f ca="1">(COUNTIF(Sheet5!$J$1:$AS$150,'Joint Exposures'!$C48&amp;'Joint Exposures'!AR$4)+COUNTIF(Sheet5!$J$1:$AS$150,'Joint Exposures'!AR$4&amp;'Joint Exposures'!$C48))/$A$2</f>
        <v>#DIV/0!</v>
      </c>
      <c r="AS48" s="38" t="e">
        <f ca="1">(COUNTIF(Sheet5!$J$1:$AS$150,'Joint Exposures'!$C48&amp;'Joint Exposures'!AS$4)+COUNTIF(Sheet5!$J$1:$AS$150,'Joint Exposures'!AS$4&amp;'Joint Exposures'!$C48))/$A$2</f>
        <v>#DIV/0!</v>
      </c>
      <c r="AT48" s="38" t="e">
        <f ca="1">(COUNTIF(Sheet5!$J$1:$AS$150,'Joint Exposures'!$C48&amp;'Joint Exposures'!AT$4)+COUNTIF(Sheet5!$J$1:$AS$150,'Joint Exposures'!AT$4&amp;'Joint Exposures'!$C48))/$A$2</f>
        <v>#DIV/0!</v>
      </c>
      <c r="AU48" s="38" t="e">
        <f ca="1">(COUNTIF(Sheet5!$J$1:$AS$150,'Joint Exposures'!$C48&amp;'Joint Exposures'!AU$4)+COUNTIF(Sheet5!$J$1:$AS$150,'Joint Exposures'!AU$4&amp;'Joint Exposures'!$C48))/$A$2</f>
        <v>#DIV/0!</v>
      </c>
      <c r="AV48" s="38" t="e">
        <f ca="1">(COUNTIF(Sheet5!$J$1:$AS$150,'Joint Exposures'!$C48&amp;'Joint Exposures'!AV$4)+COUNTIF(Sheet5!$J$1:$AS$150,'Joint Exposures'!AV$4&amp;'Joint Exposures'!$C48))/$A$2</f>
        <v>#DIV/0!</v>
      </c>
      <c r="AW48" s="38" t="e">
        <f ca="1">(COUNTIF(Sheet5!$J$1:$AS$150,'Joint Exposures'!$C48&amp;'Joint Exposures'!AW$4)+COUNTIF(Sheet5!$J$1:$AS$150,'Joint Exposures'!AW$4&amp;'Joint Exposures'!$C48))/$A$2</f>
        <v>#DIV/0!</v>
      </c>
      <c r="AX48" s="38" t="e">
        <f ca="1">(COUNTIF(Sheet5!$J$1:$AS$150,'Joint Exposures'!$C48&amp;'Joint Exposures'!AX$4)+COUNTIF(Sheet5!$J$1:$AS$150,'Joint Exposures'!AX$4&amp;'Joint Exposures'!$C48))/$A$2</f>
        <v>#DIV/0!</v>
      </c>
      <c r="AY48" s="38" t="e">
        <f ca="1">(COUNTIF(Sheet5!$J$1:$AS$150,'Joint Exposures'!$C48&amp;'Joint Exposures'!AY$4)+COUNTIF(Sheet5!$J$1:$AS$150,'Joint Exposures'!AY$4&amp;'Joint Exposures'!$C48))/$A$2</f>
        <v>#DIV/0!</v>
      </c>
      <c r="AZ48" s="38" t="e">
        <f ca="1">(COUNTIF(Sheet5!$J$1:$AS$150,'Joint Exposures'!$C48&amp;'Joint Exposures'!AZ$4)+COUNTIF(Sheet5!$J$1:$AS$150,'Joint Exposures'!AZ$4&amp;'Joint Exposures'!$C48))/$A$2</f>
        <v>#DIV/0!</v>
      </c>
      <c r="BA48" s="38" t="e">
        <f ca="1">(COUNTIF(Sheet5!$J$1:$AS$150,'Joint Exposures'!$C48&amp;'Joint Exposures'!BA$4)+COUNTIF(Sheet5!$J$1:$AS$150,'Joint Exposures'!BA$4&amp;'Joint Exposures'!$C48))/$A$2</f>
        <v>#DIV/0!</v>
      </c>
      <c r="BB48" s="38" t="e">
        <f ca="1">(COUNTIF(Sheet5!$J$1:$AS$150,'Joint Exposures'!$C48&amp;'Joint Exposures'!BB$4)+COUNTIF(Sheet5!$J$1:$AS$150,'Joint Exposures'!BB$4&amp;'Joint Exposures'!$C48))/$A$2</f>
        <v>#DIV/0!</v>
      </c>
      <c r="BC48" s="38" t="e">
        <f ca="1">(COUNTIF(Sheet5!$J$1:$AS$150,'Joint Exposures'!$C48&amp;'Joint Exposures'!BC$4)+COUNTIF(Sheet5!$J$1:$AS$150,'Joint Exposures'!BC$4&amp;'Joint Exposures'!$C48))/$A$2</f>
        <v>#DIV/0!</v>
      </c>
      <c r="BD48" s="38" t="e">
        <f ca="1">(COUNTIF(Sheet5!$J$1:$AS$150,'Joint Exposures'!$C48&amp;'Joint Exposures'!BD$4)+COUNTIF(Sheet5!$J$1:$AS$150,'Joint Exposures'!BD$4&amp;'Joint Exposures'!$C48))/$A$2</f>
        <v>#DIV/0!</v>
      </c>
      <c r="BE48" s="38" t="e">
        <f ca="1">(COUNTIF(Sheet5!$J$1:$AS$150,'Joint Exposures'!$C48&amp;'Joint Exposures'!BE$4)+COUNTIF(Sheet5!$J$1:$AS$150,'Joint Exposures'!BE$4&amp;'Joint Exposures'!$C48))/$A$2</f>
        <v>#DIV/0!</v>
      </c>
    </row>
    <row customHeight="1" ht="24.95" r="49" spans="1:57" x14ac:dyDescent="0.25">
      <c r="A49" s="39" t="e">
        <f>COUNTIF(Sheet3!$A$2:$I$151,'Joint Exposures'!$C49)/$A$2</f>
        <v>#DIV/0!</v>
      </c>
      <c r="B49" s="39" t="e">
        <f ca="1" si="3" t="shared"/>
        <v>#DIV/0!</v>
      </c>
      <c r="C49" s="41" t="str">
        <f>Sheet2!H46</f>
        <v>DeAndre' Bembry</v>
      </c>
      <c r="D49" s="38" t="e">
        <f ca="1">(COUNTIF(Sheet5!$J$1:$AS$150,'Joint Exposures'!$C49&amp;'Joint Exposures'!D$4)+COUNTIF(Sheet5!$J$1:$AS$150,'Joint Exposures'!D$4&amp;'Joint Exposures'!$C49))/$A$2</f>
        <v>#DIV/0!</v>
      </c>
      <c r="E49" s="38" t="e">
        <f ca="1">(COUNTIF(Sheet5!$J$1:$AS$150,'Joint Exposures'!$C49&amp;'Joint Exposures'!E$4)+COUNTIF(Sheet5!$J$1:$AS$150,'Joint Exposures'!E$4&amp;'Joint Exposures'!$C49))/$A$2</f>
        <v>#DIV/0!</v>
      </c>
      <c r="F49" s="38" t="e">
        <f ca="1">(COUNTIF(Sheet5!$J$1:$AS$150,'Joint Exposures'!$C49&amp;'Joint Exposures'!F$4)+COUNTIF(Sheet5!$J$1:$AS$150,'Joint Exposures'!F$4&amp;'Joint Exposures'!$C49))/$A$2</f>
        <v>#DIV/0!</v>
      </c>
      <c r="G49" s="38" t="e">
        <f ca="1">(COUNTIF(Sheet5!$J$1:$AS$150,'Joint Exposures'!$C49&amp;'Joint Exposures'!G$4)+COUNTIF(Sheet5!$J$1:$AS$150,'Joint Exposures'!G$4&amp;'Joint Exposures'!$C49))/$A$2</f>
        <v>#DIV/0!</v>
      </c>
      <c r="H49" s="38" t="e">
        <f ca="1">(COUNTIF(Sheet5!$J$1:$AS$150,'Joint Exposures'!$C49&amp;'Joint Exposures'!H$4)+COUNTIF(Sheet5!$J$1:$AS$150,'Joint Exposures'!H$4&amp;'Joint Exposures'!$C49))/$A$2</f>
        <v>#DIV/0!</v>
      </c>
      <c r="I49" s="38" t="e">
        <f ca="1">(COUNTIF(Sheet5!$J$1:$AS$150,'Joint Exposures'!$C49&amp;'Joint Exposures'!I$4)+COUNTIF(Sheet5!$J$1:$AS$150,'Joint Exposures'!I$4&amp;'Joint Exposures'!$C49))/$A$2</f>
        <v>#DIV/0!</v>
      </c>
      <c r="J49" s="38" t="e">
        <f ca="1">(COUNTIF(Sheet5!$J$1:$AS$150,'Joint Exposures'!$C49&amp;'Joint Exposures'!J$4)+COUNTIF(Sheet5!$J$1:$AS$150,'Joint Exposures'!J$4&amp;'Joint Exposures'!$C49))/$A$2</f>
        <v>#DIV/0!</v>
      </c>
      <c r="K49" s="38" t="e">
        <f ca="1">(COUNTIF(Sheet5!$J$1:$AS$150,'Joint Exposures'!$C49&amp;'Joint Exposures'!K$4)+COUNTIF(Sheet5!$J$1:$AS$150,'Joint Exposures'!K$4&amp;'Joint Exposures'!$C49))/$A$2</f>
        <v>#DIV/0!</v>
      </c>
      <c r="L49" s="38" t="e">
        <f ca="1">(COUNTIF(Sheet5!$J$1:$AS$150,'Joint Exposures'!$C49&amp;'Joint Exposures'!L$4)+COUNTIF(Sheet5!$J$1:$AS$150,'Joint Exposures'!L$4&amp;'Joint Exposures'!$C49))/$A$2</f>
        <v>#DIV/0!</v>
      </c>
      <c r="M49" s="38" t="e">
        <f ca="1">(COUNTIF(Sheet5!$J$1:$AS$150,'Joint Exposures'!$C49&amp;'Joint Exposures'!M$4)+COUNTIF(Sheet5!$J$1:$AS$150,'Joint Exposures'!M$4&amp;'Joint Exposures'!$C49))/$A$2</f>
        <v>#DIV/0!</v>
      </c>
      <c r="N49" s="38" t="e">
        <f ca="1">(COUNTIF(Sheet5!$J$1:$AS$150,'Joint Exposures'!$C49&amp;'Joint Exposures'!N$4)+COUNTIF(Sheet5!$J$1:$AS$150,'Joint Exposures'!N$4&amp;'Joint Exposures'!$C49))/$A$2</f>
        <v>#DIV/0!</v>
      </c>
      <c r="O49" s="38" t="e">
        <f ca="1">(COUNTIF(Sheet5!$J$1:$AS$150,'Joint Exposures'!$C49&amp;'Joint Exposures'!O$4)+COUNTIF(Sheet5!$J$1:$AS$150,'Joint Exposures'!O$4&amp;'Joint Exposures'!$C49))/$A$2</f>
        <v>#DIV/0!</v>
      </c>
      <c r="P49" s="38" t="e">
        <f ca="1">(COUNTIF(Sheet5!$J$1:$AS$150,'Joint Exposures'!$C49&amp;'Joint Exposures'!P$4)+COUNTIF(Sheet5!$J$1:$AS$150,'Joint Exposures'!P$4&amp;'Joint Exposures'!$C49))/$A$2</f>
        <v>#DIV/0!</v>
      </c>
      <c r="Q49" s="38" t="e">
        <f ca="1">(COUNTIF(Sheet5!$J$1:$AS$150,'Joint Exposures'!$C49&amp;'Joint Exposures'!Q$4)+COUNTIF(Sheet5!$J$1:$AS$150,'Joint Exposures'!Q$4&amp;'Joint Exposures'!$C49))/$A$2</f>
        <v>#DIV/0!</v>
      </c>
      <c r="R49" s="38" t="e">
        <f ca="1">(COUNTIF(Sheet5!$J$1:$AS$150,'Joint Exposures'!$C49&amp;'Joint Exposures'!R$4)+COUNTIF(Sheet5!$J$1:$AS$150,'Joint Exposures'!R$4&amp;'Joint Exposures'!$C49))/$A$2</f>
        <v>#DIV/0!</v>
      </c>
      <c r="S49" s="38" t="e">
        <f ca="1">(COUNTIF(Sheet5!$J$1:$AS$150,'Joint Exposures'!$C49&amp;'Joint Exposures'!S$4)+COUNTIF(Sheet5!$J$1:$AS$150,'Joint Exposures'!S$4&amp;'Joint Exposures'!$C49))/$A$2</f>
        <v>#DIV/0!</v>
      </c>
      <c r="T49" s="38" t="e">
        <f ca="1">(COUNTIF(Sheet5!$J$1:$AS$150,'Joint Exposures'!$C49&amp;'Joint Exposures'!T$4)+COUNTIF(Sheet5!$J$1:$AS$150,'Joint Exposures'!T$4&amp;'Joint Exposures'!$C49))/$A$2</f>
        <v>#DIV/0!</v>
      </c>
      <c r="U49" s="38" t="e">
        <f ca="1">(COUNTIF(Sheet5!$J$1:$AS$150,'Joint Exposures'!$C49&amp;'Joint Exposures'!U$4)+COUNTIF(Sheet5!$J$1:$AS$150,'Joint Exposures'!U$4&amp;'Joint Exposures'!$C49))/$A$2</f>
        <v>#DIV/0!</v>
      </c>
      <c r="V49" s="38" t="e">
        <f ca="1">(COUNTIF(Sheet5!$J$1:$AS$150,'Joint Exposures'!$C49&amp;'Joint Exposures'!V$4)+COUNTIF(Sheet5!$J$1:$AS$150,'Joint Exposures'!V$4&amp;'Joint Exposures'!$C49))/$A$2</f>
        <v>#DIV/0!</v>
      </c>
      <c r="W49" s="38" t="e">
        <f ca="1">(COUNTIF(Sheet5!$J$1:$AS$150,'Joint Exposures'!$C49&amp;'Joint Exposures'!W$4)+COUNTIF(Sheet5!$J$1:$AS$150,'Joint Exposures'!W$4&amp;'Joint Exposures'!$C49))/$A$2</f>
        <v>#DIV/0!</v>
      </c>
      <c r="X49" s="38" t="e">
        <f ca="1">(COUNTIF(Sheet5!$J$1:$AS$150,'Joint Exposures'!$C49&amp;'Joint Exposures'!X$4)+COUNTIF(Sheet5!$J$1:$AS$150,'Joint Exposures'!X$4&amp;'Joint Exposures'!$C49))/$A$2</f>
        <v>#DIV/0!</v>
      </c>
      <c r="Y49" s="38" t="e">
        <f ca="1">(COUNTIF(Sheet5!$J$1:$AS$150,'Joint Exposures'!$C49&amp;'Joint Exposures'!Y$4)+COUNTIF(Sheet5!$J$1:$AS$150,'Joint Exposures'!Y$4&amp;'Joint Exposures'!$C49))/$A$2</f>
        <v>#DIV/0!</v>
      </c>
      <c r="Z49" s="38" t="e">
        <f ca="1">(COUNTIF(Sheet5!$J$1:$AS$150,'Joint Exposures'!$C49&amp;'Joint Exposures'!Z$4)+COUNTIF(Sheet5!$J$1:$AS$150,'Joint Exposures'!Z$4&amp;'Joint Exposures'!$C49))/$A$2</f>
        <v>#DIV/0!</v>
      </c>
      <c r="AA49" s="38" t="e">
        <f ca="1">(COUNTIF(Sheet5!$J$1:$AS$150,'Joint Exposures'!$C49&amp;'Joint Exposures'!AA$4)+COUNTIF(Sheet5!$J$1:$AS$150,'Joint Exposures'!AA$4&amp;'Joint Exposures'!$C49))/$A$2</f>
        <v>#DIV/0!</v>
      </c>
      <c r="AB49" s="38" t="e">
        <f ca="1">(COUNTIF(Sheet5!$J$1:$AS$150,'Joint Exposures'!$C49&amp;'Joint Exposures'!AB$4)+COUNTIF(Sheet5!$J$1:$AS$150,'Joint Exposures'!AB$4&amp;'Joint Exposures'!$C49))/$A$2</f>
        <v>#DIV/0!</v>
      </c>
      <c r="AC49" s="38" t="e">
        <f ca="1">(COUNTIF(Sheet5!$J$1:$AS$150,'Joint Exposures'!$C49&amp;'Joint Exposures'!AC$4)+COUNTIF(Sheet5!$J$1:$AS$150,'Joint Exposures'!AC$4&amp;'Joint Exposures'!$C49))/$A$2</f>
        <v>#DIV/0!</v>
      </c>
      <c r="AD49" s="38" t="e">
        <f ca="1">(COUNTIF(Sheet5!$J$1:$AS$150,'Joint Exposures'!$C49&amp;'Joint Exposures'!AD$4)+COUNTIF(Sheet5!$J$1:$AS$150,'Joint Exposures'!AD$4&amp;'Joint Exposures'!$C49))/$A$2</f>
        <v>#DIV/0!</v>
      </c>
      <c r="AE49" s="38" t="e">
        <f ca="1">(COUNTIF(Sheet5!$J$1:$AS$150,'Joint Exposures'!$C49&amp;'Joint Exposures'!AE$4)+COUNTIF(Sheet5!$J$1:$AS$150,'Joint Exposures'!AE$4&amp;'Joint Exposures'!$C49))/$A$2</f>
        <v>#DIV/0!</v>
      </c>
      <c r="AF49" s="38" t="e">
        <f ca="1">(COUNTIF(Sheet5!$J$1:$AS$150,'Joint Exposures'!$C49&amp;'Joint Exposures'!AF$4)+COUNTIF(Sheet5!$J$1:$AS$150,'Joint Exposures'!AF$4&amp;'Joint Exposures'!$C49))/$A$2</f>
        <v>#DIV/0!</v>
      </c>
      <c r="AG49" s="38" t="e">
        <f ca="1">(COUNTIF(Sheet5!$J$1:$AS$150,'Joint Exposures'!$C49&amp;'Joint Exposures'!AG$4)+COUNTIF(Sheet5!$J$1:$AS$150,'Joint Exposures'!AG$4&amp;'Joint Exposures'!$C49))/$A$2</f>
        <v>#DIV/0!</v>
      </c>
      <c r="AH49" s="38" t="e">
        <f ca="1">(COUNTIF(Sheet5!$J$1:$AS$150,'Joint Exposures'!$C49&amp;'Joint Exposures'!AH$4)+COUNTIF(Sheet5!$J$1:$AS$150,'Joint Exposures'!AH$4&amp;'Joint Exposures'!$C49))/$A$2</f>
        <v>#DIV/0!</v>
      </c>
      <c r="AI49" s="38" t="e">
        <f ca="1">(COUNTIF(Sheet5!$J$1:$AS$150,'Joint Exposures'!$C49&amp;'Joint Exposures'!AI$4)+COUNTIF(Sheet5!$J$1:$AS$150,'Joint Exposures'!AI$4&amp;'Joint Exposures'!$C49))/$A$2</f>
        <v>#DIV/0!</v>
      </c>
      <c r="AJ49" s="38" t="e">
        <f ca="1">(COUNTIF(Sheet5!$J$1:$AS$150,'Joint Exposures'!$C49&amp;'Joint Exposures'!AJ$4)+COUNTIF(Sheet5!$J$1:$AS$150,'Joint Exposures'!AJ$4&amp;'Joint Exposures'!$C49))/$A$2</f>
        <v>#DIV/0!</v>
      </c>
      <c r="AK49" s="38" t="e">
        <f ca="1">(COUNTIF(Sheet5!$J$1:$AS$150,'Joint Exposures'!$C49&amp;'Joint Exposures'!AK$4)+COUNTIF(Sheet5!$J$1:$AS$150,'Joint Exposures'!AK$4&amp;'Joint Exposures'!$C49))/$A$2</f>
        <v>#DIV/0!</v>
      </c>
      <c r="AL49" s="38" t="e">
        <f ca="1">(COUNTIF(Sheet5!$J$1:$AS$150,'Joint Exposures'!$C49&amp;'Joint Exposures'!AL$4)+COUNTIF(Sheet5!$J$1:$AS$150,'Joint Exposures'!AL$4&amp;'Joint Exposures'!$C49))/$A$2</f>
        <v>#DIV/0!</v>
      </c>
      <c r="AM49" s="38" t="e">
        <f ca="1">(COUNTIF(Sheet5!$J$1:$AS$150,'Joint Exposures'!$C49&amp;'Joint Exposures'!AM$4)+COUNTIF(Sheet5!$J$1:$AS$150,'Joint Exposures'!AM$4&amp;'Joint Exposures'!$C49))/$A$2</f>
        <v>#DIV/0!</v>
      </c>
      <c r="AN49" s="38" t="e">
        <f ca="1">(COUNTIF(Sheet5!$J$1:$AS$150,'Joint Exposures'!$C49&amp;'Joint Exposures'!AN$4)+COUNTIF(Sheet5!$J$1:$AS$150,'Joint Exposures'!AN$4&amp;'Joint Exposures'!$C49))/$A$2</f>
        <v>#DIV/0!</v>
      </c>
      <c r="AO49" s="38" t="e">
        <f ca="1">(COUNTIF(Sheet5!$J$1:$AS$150,'Joint Exposures'!$C49&amp;'Joint Exposures'!AO$4)+COUNTIF(Sheet5!$J$1:$AS$150,'Joint Exposures'!AO$4&amp;'Joint Exposures'!$C49))/$A$2</f>
        <v>#DIV/0!</v>
      </c>
      <c r="AP49" s="38" t="e">
        <f ca="1">(COUNTIF(Sheet5!$J$1:$AS$150,'Joint Exposures'!$C49&amp;'Joint Exposures'!AP$4)+COUNTIF(Sheet5!$J$1:$AS$150,'Joint Exposures'!AP$4&amp;'Joint Exposures'!$C49))/$A$2</f>
        <v>#DIV/0!</v>
      </c>
      <c r="AQ49" s="38" t="e">
        <f ca="1">(COUNTIF(Sheet5!$J$1:$AS$150,'Joint Exposures'!$C49&amp;'Joint Exposures'!AQ$4)+COUNTIF(Sheet5!$J$1:$AS$150,'Joint Exposures'!AQ$4&amp;'Joint Exposures'!$C49))/$A$2</f>
        <v>#DIV/0!</v>
      </c>
      <c r="AR49" s="38" t="e">
        <f ca="1">(COUNTIF(Sheet5!$J$1:$AS$150,'Joint Exposures'!$C49&amp;'Joint Exposures'!AR$4)+COUNTIF(Sheet5!$J$1:$AS$150,'Joint Exposures'!AR$4&amp;'Joint Exposures'!$C49))/$A$2</f>
        <v>#DIV/0!</v>
      </c>
      <c r="AS49" s="38" t="e">
        <f ca="1">(COUNTIF(Sheet5!$J$1:$AS$150,'Joint Exposures'!$C49&amp;'Joint Exposures'!AS$4)+COUNTIF(Sheet5!$J$1:$AS$150,'Joint Exposures'!AS$4&amp;'Joint Exposures'!$C49))/$A$2</f>
        <v>#DIV/0!</v>
      </c>
      <c r="AT49" s="38" t="e">
        <f ca="1">(COUNTIF(Sheet5!$J$1:$AS$150,'Joint Exposures'!$C49&amp;'Joint Exposures'!AT$4)+COUNTIF(Sheet5!$J$1:$AS$150,'Joint Exposures'!AT$4&amp;'Joint Exposures'!$C49))/$A$2</f>
        <v>#DIV/0!</v>
      </c>
      <c r="AU49" s="38" t="e">
        <f ca="1">(COUNTIF(Sheet5!$J$1:$AS$150,'Joint Exposures'!$C49&amp;'Joint Exposures'!AU$4)+COUNTIF(Sheet5!$J$1:$AS$150,'Joint Exposures'!AU$4&amp;'Joint Exposures'!$C49))/$A$2</f>
        <v>#DIV/0!</v>
      </c>
      <c r="AV49" s="38" t="e">
        <f ca="1">(COUNTIF(Sheet5!$J$1:$AS$150,'Joint Exposures'!$C49&amp;'Joint Exposures'!AV$4)+COUNTIF(Sheet5!$J$1:$AS$150,'Joint Exposures'!AV$4&amp;'Joint Exposures'!$C49))/$A$2</f>
        <v>#DIV/0!</v>
      </c>
      <c r="AW49" s="38" t="e">
        <f ca="1">(COUNTIF(Sheet5!$J$1:$AS$150,'Joint Exposures'!$C49&amp;'Joint Exposures'!AW$4)+COUNTIF(Sheet5!$J$1:$AS$150,'Joint Exposures'!AW$4&amp;'Joint Exposures'!$C49))/$A$2</f>
        <v>#DIV/0!</v>
      </c>
      <c r="AX49" s="38" t="e">
        <f ca="1">(COUNTIF(Sheet5!$J$1:$AS$150,'Joint Exposures'!$C49&amp;'Joint Exposures'!AX$4)+COUNTIF(Sheet5!$J$1:$AS$150,'Joint Exposures'!AX$4&amp;'Joint Exposures'!$C49))/$A$2</f>
        <v>#DIV/0!</v>
      </c>
      <c r="AY49" s="38" t="e">
        <f ca="1">(COUNTIF(Sheet5!$J$1:$AS$150,'Joint Exposures'!$C49&amp;'Joint Exposures'!AY$4)+COUNTIF(Sheet5!$J$1:$AS$150,'Joint Exposures'!AY$4&amp;'Joint Exposures'!$C49))/$A$2</f>
        <v>#DIV/0!</v>
      </c>
      <c r="AZ49" s="38" t="e">
        <f ca="1">(COUNTIF(Sheet5!$J$1:$AS$150,'Joint Exposures'!$C49&amp;'Joint Exposures'!AZ$4)+COUNTIF(Sheet5!$J$1:$AS$150,'Joint Exposures'!AZ$4&amp;'Joint Exposures'!$C49))/$A$2</f>
        <v>#DIV/0!</v>
      </c>
      <c r="BA49" s="38" t="e">
        <f ca="1">(COUNTIF(Sheet5!$J$1:$AS$150,'Joint Exposures'!$C49&amp;'Joint Exposures'!BA$4)+COUNTIF(Sheet5!$J$1:$AS$150,'Joint Exposures'!BA$4&amp;'Joint Exposures'!$C49))/$A$2</f>
        <v>#DIV/0!</v>
      </c>
      <c r="BB49" s="38" t="e">
        <f ca="1">(COUNTIF(Sheet5!$J$1:$AS$150,'Joint Exposures'!$C49&amp;'Joint Exposures'!BB$4)+COUNTIF(Sheet5!$J$1:$AS$150,'Joint Exposures'!BB$4&amp;'Joint Exposures'!$C49))/$A$2</f>
        <v>#DIV/0!</v>
      </c>
      <c r="BC49" s="38" t="e">
        <f ca="1">(COUNTIF(Sheet5!$J$1:$AS$150,'Joint Exposures'!$C49&amp;'Joint Exposures'!BC$4)+COUNTIF(Sheet5!$J$1:$AS$150,'Joint Exposures'!BC$4&amp;'Joint Exposures'!$C49))/$A$2</f>
        <v>#DIV/0!</v>
      </c>
      <c r="BD49" s="38" t="e">
        <f ca="1">(COUNTIF(Sheet5!$J$1:$AS$150,'Joint Exposures'!$C49&amp;'Joint Exposures'!BD$4)+COUNTIF(Sheet5!$J$1:$AS$150,'Joint Exposures'!BD$4&amp;'Joint Exposures'!$C49))/$A$2</f>
        <v>#DIV/0!</v>
      </c>
      <c r="BE49" s="38" t="e">
        <f ca="1">(COUNTIF(Sheet5!$J$1:$AS$150,'Joint Exposures'!$C49&amp;'Joint Exposures'!BE$4)+COUNTIF(Sheet5!$J$1:$AS$150,'Joint Exposures'!BE$4&amp;'Joint Exposures'!$C49))/$A$2</f>
        <v>#DIV/0!</v>
      </c>
    </row>
    <row customHeight="1" ht="24.95" r="50" spans="1:57" x14ac:dyDescent="0.25">
      <c r="A50" s="39" t="e">
        <f>COUNTIF(Sheet3!$A$2:$I$151,'Joint Exposures'!$C50)/$A$2</f>
        <v>#DIV/0!</v>
      </c>
      <c r="B50" s="39" t="e">
        <f ca="1" si="3" t="shared"/>
        <v>#DIV/0!</v>
      </c>
      <c r="C50" s="41" t="str">
        <f>Sheet2!H47</f>
        <v>Elie Okobo</v>
      </c>
      <c r="D50" s="38" t="e">
        <f ca="1">(COUNTIF(Sheet5!$J$1:$AS$150,'Joint Exposures'!$C50&amp;'Joint Exposures'!D$4)+COUNTIF(Sheet5!$J$1:$AS$150,'Joint Exposures'!D$4&amp;'Joint Exposures'!$C50))/$A$2</f>
        <v>#DIV/0!</v>
      </c>
      <c r="E50" s="38" t="e">
        <f ca="1">(COUNTIF(Sheet5!$J$1:$AS$150,'Joint Exposures'!$C50&amp;'Joint Exposures'!E$4)+COUNTIF(Sheet5!$J$1:$AS$150,'Joint Exposures'!E$4&amp;'Joint Exposures'!$C50))/$A$2</f>
        <v>#DIV/0!</v>
      </c>
      <c r="F50" s="38" t="e">
        <f ca="1">(COUNTIF(Sheet5!$J$1:$AS$150,'Joint Exposures'!$C50&amp;'Joint Exposures'!F$4)+COUNTIF(Sheet5!$J$1:$AS$150,'Joint Exposures'!F$4&amp;'Joint Exposures'!$C50))/$A$2</f>
        <v>#DIV/0!</v>
      </c>
      <c r="G50" s="38" t="e">
        <f ca="1">(COUNTIF(Sheet5!$J$1:$AS$150,'Joint Exposures'!$C50&amp;'Joint Exposures'!G$4)+COUNTIF(Sheet5!$J$1:$AS$150,'Joint Exposures'!G$4&amp;'Joint Exposures'!$C50))/$A$2</f>
        <v>#DIV/0!</v>
      </c>
      <c r="H50" s="38" t="e">
        <f ca="1">(COUNTIF(Sheet5!$J$1:$AS$150,'Joint Exposures'!$C50&amp;'Joint Exposures'!H$4)+COUNTIF(Sheet5!$J$1:$AS$150,'Joint Exposures'!H$4&amp;'Joint Exposures'!$C50))/$A$2</f>
        <v>#DIV/0!</v>
      </c>
      <c r="I50" s="38" t="e">
        <f ca="1">(COUNTIF(Sheet5!$J$1:$AS$150,'Joint Exposures'!$C50&amp;'Joint Exposures'!I$4)+COUNTIF(Sheet5!$J$1:$AS$150,'Joint Exposures'!I$4&amp;'Joint Exposures'!$C50))/$A$2</f>
        <v>#DIV/0!</v>
      </c>
      <c r="J50" s="38" t="e">
        <f ca="1">(COUNTIF(Sheet5!$J$1:$AS$150,'Joint Exposures'!$C50&amp;'Joint Exposures'!J$4)+COUNTIF(Sheet5!$J$1:$AS$150,'Joint Exposures'!J$4&amp;'Joint Exposures'!$C50))/$A$2</f>
        <v>#DIV/0!</v>
      </c>
      <c r="K50" s="38" t="e">
        <f ca="1">(COUNTIF(Sheet5!$J$1:$AS$150,'Joint Exposures'!$C50&amp;'Joint Exposures'!K$4)+COUNTIF(Sheet5!$J$1:$AS$150,'Joint Exposures'!K$4&amp;'Joint Exposures'!$C50))/$A$2</f>
        <v>#DIV/0!</v>
      </c>
      <c r="L50" s="38" t="e">
        <f ca="1">(COUNTIF(Sheet5!$J$1:$AS$150,'Joint Exposures'!$C50&amp;'Joint Exposures'!L$4)+COUNTIF(Sheet5!$J$1:$AS$150,'Joint Exposures'!L$4&amp;'Joint Exposures'!$C50))/$A$2</f>
        <v>#DIV/0!</v>
      </c>
      <c r="M50" s="38" t="e">
        <f ca="1">(COUNTIF(Sheet5!$J$1:$AS$150,'Joint Exposures'!$C50&amp;'Joint Exposures'!M$4)+COUNTIF(Sheet5!$J$1:$AS$150,'Joint Exposures'!M$4&amp;'Joint Exposures'!$C50))/$A$2</f>
        <v>#DIV/0!</v>
      </c>
      <c r="N50" s="38" t="e">
        <f ca="1">(COUNTIF(Sheet5!$J$1:$AS$150,'Joint Exposures'!$C50&amp;'Joint Exposures'!N$4)+COUNTIF(Sheet5!$J$1:$AS$150,'Joint Exposures'!N$4&amp;'Joint Exposures'!$C50))/$A$2</f>
        <v>#DIV/0!</v>
      </c>
      <c r="O50" s="38" t="e">
        <f ca="1">(COUNTIF(Sheet5!$J$1:$AS$150,'Joint Exposures'!$C50&amp;'Joint Exposures'!O$4)+COUNTIF(Sheet5!$J$1:$AS$150,'Joint Exposures'!O$4&amp;'Joint Exposures'!$C50))/$A$2</f>
        <v>#DIV/0!</v>
      </c>
      <c r="P50" s="38" t="e">
        <f ca="1">(COUNTIF(Sheet5!$J$1:$AS$150,'Joint Exposures'!$C50&amp;'Joint Exposures'!P$4)+COUNTIF(Sheet5!$J$1:$AS$150,'Joint Exposures'!P$4&amp;'Joint Exposures'!$C50))/$A$2</f>
        <v>#DIV/0!</v>
      </c>
      <c r="Q50" s="38" t="e">
        <f ca="1">(COUNTIF(Sheet5!$J$1:$AS$150,'Joint Exposures'!$C50&amp;'Joint Exposures'!Q$4)+COUNTIF(Sheet5!$J$1:$AS$150,'Joint Exposures'!Q$4&amp;'Joint Exposures'!$C50))/$A$2</f>
        <v>#DIV/0!</v>
      </c>
      <c r="R50" s="38" t="e">
        <f ca="1">(COUNTIF(Sheet5!$J$1:$AS$150,'Joint Exposures'!$C50&amp;'Joint Exposures'!R$4)+COUNTIF(Sheet5!$J$1:$AS$150,'Joint Exposures'!R$4&amp;'Joint Exposures'!$C50))/$A$2</f>
        <v>#DIV/0!</v>
      </c>
      <c r="S50" s="38" t="e">
        <f ca="1">(COUNTIF(Sheet5!$J$1:$AS$150,'Joint Exposures'!$C50&amp;'Joint Exposures'!S$4)+COUNTIF(Sheet5!$J$1:$AS$150,'Joint Exposures'!S$4&amp;'Joint Exposures'!$C50))/$A$2</f>
        <v>#DIV/0!</v>
      </c>
      <c r="T50" s="38" t="e">
        <f ca="1">(COUNTIF(Sheet5!$J$1:$AS$150,'Joint Exposures'!$C50&amp;'Joint Exposures'!T$4)+COUNTIF(Sheet5!$J$1:$AS$150,'Joint Exposures'!T$4&amp;'Joint Exposures'!$C50))/$A$2</f>
        <v>#DIV/0!</v>
      </c>
      <c r="U50" s="38" t="e">
        <f ca="1">(COUNTIF(Sheet5!$J$1:$AS$150,'Joint Exposures'!$C50&amp;'Joint Exposures'!U$4)+COUNTIF(Sheet5!$J$1:$AS$150,'Joint Exposures'!U$4&amp;'Joint Exposures'!$C50))/$A$2</f>
        <v>#DIV/0!</v>
      </c>
      <c r="V50" s="38" t="e">
        <f ca="1">(COUNTIF(Sheet5!$J$1:$AS$150,'Joint Exposures'!$C50&amp;'Joint Exposures'!V$4)+COUNTIF(Sheet5!$J$1:$AS$150,'Joint Exposures'!V$4&amp;'Joint Exposures'!$C50))/$A$2</f>
        <v>#DIV/0!</v>
      </c>
      <c r="W50" s="38" t="e">
        <f ca="1">(COUNTIF(Sheet5!$J$1:$AS$150,'Joint Exposures'!$C50&amp;'Joint Exposures'!W$4)+COUNTIF(Sheet5!$J$1:$AS$150,'Joint Exposures'!W$4&amp;'Joint Exposures'!$C50))/$A$2</f>
        <v>#DIV/0!</v>
      </c>
      <c r="X50" s="38" t="e">
        <f ca="1">(COUNTIF(Sheet5!$J$1:$AS$150,'Joint Exposures'!$C50&amp;'Joint Exposures'!X$4)+COUNTIF(Sheet5!$J$1:$AS$150,'Joint Exposures'!X$4&amp;'Joint Exposures'!$C50))/$A$2</f>
        <v>#DIV/0!</v>
      </c>
      <c r="Y50" s="38" t="e">
        <f ca="1">(COUNTIF(Sheet5!$J$1:$AS$150,'Joint Exposures'!$C50&amp;'Joint Exposures'!Y$4)+COUNTIF(Sheet5!$J$1:$AS$150,'Joint Exposures'!Y$4&amp;'Joint Exposures'!$C50))/$A$2</f>
        <v>#DIV/0!</v>
      </c>
      <c r="Z50" s="38" t="e">
        <f ca="1">(COUNTIF(Sheet5!$J$1:$AS$150,'Joint Exposures'!$C50&amp;'Joint Exposures'!Z$4)+COUNTIF(Sheet5!$J$1:$AS$150,'Joint Exposures'!Z$4&amp;'Joint Exposures'!$C50))/$A$2</f>
        <v>#DIV/0!</v>
      </c>
      <c r="AA50" s="38" t="e">
        <f ca="1">(COUNTIF(Sheet5!$J$1:$AS$150,'Joint Exposures'!$C50&amp;'Joint Exposures'!AA$4)+COUNTIF(Sheet5!$J$1:$AS$150,'Joint Exposures'!AA$4&amp;'Joint Exposures'!$C50))/$A$2</f>
        <v>#DIV/0!</v>
      </c>
      <c r="AB50" s="38" t="e">
        <f ca="1">(COUNTIF(Sheet5!$J$1:$AS$150,'Joint Exposures'!$C50&amp;'Joint Exposures'!AB$4)+COUNTIF(Sheet5!$J$1:$AS$150,'Joint Exposures'!AB$4&amp;'Joint Exposures'!$C50))/$A$2</f>
        <v>#DIV/0!</v>
      </c>
      <c r="AC50" s="38" t="e">
        <f ca="1">(COUNTIF(Sheet5!$J$1:$AS$150,'Joint Exposures'!$C50&amp;'Joint Exposures'!AC$4)+COUNTIF(Sheet5!$J$1:$AS$150,'Joint Exposures'!AC$4&amp;'Joint Exposures'!$C50))/$A$2</f>
        <v>#DIV/0!</v>
      </c>
      <c r="AD50" s="38" t="e">
        <f ca="1">(COUNTIF(Sheet5!$J$1:$AS$150,'Joint Exposures'!$C50&amp;'Joint Exposures'!AD$4)+COUNTIF(Sheet5!$J$1:$AS$150,'Joint Exposures'!AD$4&amp;'Joint Exposures'!$C50))/$A$2</f>
        <v>#DIV/0!</v>
      </c>
      <c r="AE50" s="38" t="e">
        <f ca="1">(COUNTIF(Sheet5!$J$1:$AS$150,'Joint Exposures'!$C50&amp;'Joint Exposures'!AE$4)+COUNTIF(Sheet5!$J$1:$AS$150,'Joint Exposures'!AE$4&amp;'Joint Exposures'!$C50))/$A$2</f>
        <v>#DIV/0!</v>
      </c>
      <c r="AF50" s="38" t="e">
        <f ca="1">(COUNTIF(Sheet5!$J$1:$AS$150,'Joint Exposures'!$C50&amp;'Joint Exposures'!AF$4)+COUNTIF(Sheet5!$J$1:$AS$150,'Joint Exposures'!AF$4&amp;'Joint Exposures'!$C50))/$A$2</f>
        <v>#DIV/0!</v>
      </c>
      <c r="AG50" s="38" t="e">
        <f ca="1">(COUNTIF(Sheet5!$J$1:$AS$150,'Joint Exposures'!$C50&amp;'Joint Exposures'!AG$4)+COUNTIF(Sheet5!$J$1:$AS$150,'Joint Exposures'!AG$4&amp;'Joint Exposures'!$C50))/$A$2</f>
        <v>#DIV/0!</v>
      </c>
      <c r="AH50" s="38" t="e">
        <f ca="1">(COUNTIF(Sheet5!$J$1:$AS$150,'Joint Exposures'!$C50&amp;'Joint Exposures'!AH$4)+COUNTIF(Sheet5!$J$1:$AS$150,'Joint Exposures'!AH$4&amp;'Joint Exposures'!$C50))/$A$2</f>
        <v>#DIV/0!</v>
      </c>
      <c r="AI50" s="38" t="e">
        <f ca="1">(COUNTIF(Sheet5!$J$1:$AS$150,'Joint Exposures'!$C50&amp;'Joint Exposures'!AI$4)+COUNTIF(Sheet5!$J$1:$AS$150,'Joint Exposures'!AI$4&amp;'Joint Exposures'!$C50))/$A$2</f>
        <v>#DIV/0!</v>
      </c>
      <c r="AJ50" s="38" t="e">
        <f ca="1">(COUNTIF(Sheet5!$J$1:$AS$150,'Joint Exposures'!$C50&amp;'Joint Exposures'!AJ$4)+COUNTIF(Sheet5!$J$1:$AS$150,'Joint Exposures'!AJ$4&amp;'Joint Exposures'!$C50))/$A$2</f>
        <v>#DIV/0!</v>
      </c>
      <c r="AK50" s="38" t="e">
        <f ca="1">(COUNTIF(Sheet5!$J$1:$AS$150,'Joint Exposures'!$C50&amp;'Joint Exposures'!AK$4)+COUNTIF(Sheet5!$J$1:$AS$150,'Joint Exposures'!AK$4&amp;'Joint Exposures'!$C50))/$A$2</f>
        <v>#DIV/0!</v>
      </c>
      <c r="AL50" s="38" t="e">
        <f ca="1">(COUNTIF(Sheet5!$J$1:$AS$150,'Joint Exposures'!$C50&amp;'Joint Exposures'!AL$4)+COUNTIF(Sheet5!$J$1:$AS$150,'Joint Exposures'!AL$4&amp;'Joint Exposures'!$C50))/$A$2</f>
        <v>#DIV/0!</v>
      </c>
      <c r="AM50" s="38" t="e">
        <f ca="1">(COUNTIF(Sheet5!$J$1:$AS$150,'Joint Exposures'!$C50&amp;'Joint Exposures'!AM$4)+COUNTIF(Sheet5!$J$1:$AS$150,'Joint Exposures'!AM$4&amp;'Joint Exposures'!$C50))/$A$2</f>
        <v>#DIV/0!</v>
      </c>
      <c r="AN50" s="38" t="e">
        <f ca="1">(COUNTIF(Sheet5!$J$1:$AS$150,'Joint Exposures'!$C50&amp;'Joint Exposures'!AN$4)+COUNTIF(Sheet5!$J$1:$AS$150,'Joint Exposures'!AN$4&amp;'Joint Exposures'!$C50))/$A$2</f>
        <v>#DIV/0!</v>
      </c>
      <c r="AO50" s="38" t="e">
        <f ca="1">(COUNTIF(Sheet5!$J$1:$AS$150,'Joint Exposures'!$C50&amp;'Joint Exposures'!AO$4)+COUNTIF(Sheet5!$J$1:$AS$150,'Joint Exposures'!AO$4&amp;'Joint Exposures'!$C50))/$A$2</f>
        <v>#DIV/0!</v>
      </c>
      <c r="AP50" s="38" t="e">
        <f ca="1">(COUNTIF(Sheet5!$J$1:$AS$150,'Joint Exposures'!$C50&amp;'Joint Exposures'!AP$4)+COUNTIF(Sheet5!$J$1:$AS$150,'Joint Exposures'!AP$4&amp;'Joint Exposures'!$C50))/$A$2</f>
        <v>#DIV/0!</v>
      </c>
      <c r="AQ50" s="38" t="e">
        <f ca="1">(COUNTIF(Sheet5!$J$1:$AS$150,'Joint Exposures'!$C50&amp;'Joint Exposures'!AQ$4)+COUNTIF(Sheet5!$J$1:$AS$150,'Joint Exposures'!AQ$4&amp;'Joint Exposures'!$C50))/$A$2</f>
        <v>#DIV/0!</v>
      </c>
      <c r="AR50" s="38" t="e">
        <f ca="1">(COUNTIF(Sheet5!$J$1:$AS$150,'Joint Exposures'!$C50&amp;'Joint Exposures'!AR$4)+COUNTIF(Sheet5!$J$1:$AS$150,'Joint Exposures'!AR$4&amp;'Joint Exposures'!$C50))/$A$2</f>
        <v>#DIV/0!</v>
      </c>
      <c r="AS50" s="38" t="e">
        <f ca="1">(COUNTIF(Sheet5!$J$1:$AS$150,'Joint Exposures'!$C50&amp;'Joint Exposures'!AS$4)+COUNTIF(Sheet5!$J$1:$AS$150,'Joint Exposures'!AS$4&amp;'Joint Exposures'!$C50))/$A$2</f>
        <v>#DIV/0!</v>
      </c>
      <c r="AT50" s="38" t="e">
        <f ca="1">(COUNTIF(Sheet5!$J$1:$AS$150,'Joint Exposures'!$C50&amp;'Joint Exposures'!AT$4)+COUNTIF(Sheet5!$J$1:$AS$150,'Joint Exposures'!AT$4&amp;'Joint Exposures'!$C50))/$A$2</f>
        <v>#DIV/0!</v>
      </c>
      <c r="AU50" s="38" t="e">
        <f ca="1">(COUNTIF(Sheet5!$J$1:$AS$150,'Joint Exposures'!$C50&amp;'Joint Exposures'!AU$4)+COUNTIF(Sheet5!$J$1:$AS$150,'Joint Exposures'!AU$4&amp;'Joint Exposures'!$C50))/$A$2</f>
        <v>#DIV/0!</v>
      </c>
      <c r="AV50" s="38" t="e">
        <f ca="1">(COUNTIF(Sheet5!$J$1:$AS$150,'Joint Exposures'!$C50&amp;'Joint Exposures'!AV$4)+COUNTIF(Sheet5!$J$1:$AS$150,'Joint Exposures'!AV$4&amp;'Joint Exposures'!$C50))/$A$2</f>
        <v>#DIV/0!</v>
      </c>
      <c r="AW50" s="38" t="e">
        <f ca="1">(COUNTIF(Sheet5!$J$1:$AS$150,'Joint Exposures'!$C50&amp;'Joint Exposures'!AW$4)+COUNTIF(Sheet5!$J$1:$AS$150,'Joint Exposures'!AW$4&amp;'Joint Exposures'!$C50))/$A$2</f>
        <v>#DIV/0!</v>
      </c>
      <c r="AX50" s="38" t="e">
        <f ca="1">(COUNTIF(Sheet5!$J$1:$AS$150,'Joint Exposures'!$C50&amp;'Joint Exposures'!AX$4)+COUNTIF(Sheet5!$J$1:$AS$150,'Joint Exposures'!AX$4&amp;'Joint Exposures'!$C50))/$A$2</f>
        <v>#DIV/0!</v>
      </c>
      <c r="AY50" s="38" t="e">
        <f ca="1">(COUNTIF(Sheet5!$J$1:$AS$150,'Joint Exposures'!$C50&amp;'Joint Exposures'!AY$4)+COUNTIF(Sheet5!$J$1:$AS$150,'Joint Exposures'!AY$4&amp;'Joint Exposures'!$C50))/$A$2</f>
        <v>#DIV/0!</v>
      </c>
      <c r="AZ50" s="38" t="e">
        <f ca="1">(COUNTIF(Sheet5!$J$1:$AS$150,'Joint Exposures'!$C50&amp;'Joint Exposures'!AZ$4)+COUNTIF(Sheet5!$J$1:$AS$150,'Joint Exposures'!AZ$4&amp;'Joint Exposures'!$C50))/$A$2</f>
        <v>#DIV/0!</v>
      </c>
      <c r="BA50" s="38" t="e">
        <f ca="1">(COUNTIF(Sheet5!$J$1:$AS$150,'Joint Exposures'!$C50&amp;'Joint Exposures'!BA$4)+COUNTIF(Sheet5!$J$1:$AS$150,'Joint Exposures'!BA$4&amp;'Joint Exposures'!$C50))/$A$2</f>
        <v>#DIV/0!</v>
      </c>
      <c r="BB50" s="38" t="e">
        <f ca="1">(COUNTIF(Sheet5!$J$1:$AS$150,'Joint Exposures'!$C50&amp;'Joint Exposures'!BB$4)+COUNTIF(Sheet5!$J$1:$AS$150,'Joint Exposures'!BB$4&amp;'Joint Exposures'!$C50))/$A$2</f>
        <v>#DIV/0!</v>
      </c>
      <c r="BC50" s="38" t="e">
        <f ca="1">(COUNTIF(Sheet5!$J$1:$AS$150,'Joint Exposures'!$C50&amp;'Joint Exposures'!BC$4)+COUNTIF(Sheet5!$J$1:$AS$150,'Joint Exposures'!BC$4&amp;'Joint Exposures'!$C50))/$A$2</f>
        <v>#DIV/0!</v>
      </c>
      <c r="BD50" s="38" t="e">
        <f ca="1">(COUNTIF(Sheet5!$J$1:$AS$150,'Joint Exposures'!$C50&amp;'Joint Exposures'!BD$4)+COUNTIF(Sheet5!$J$1:$AS$150,'Joint Exposures'!BD$4&amp;'Joint Exposures'!$C50))/$A$2</f>
        <v>#DIV/0!</v>
      </c>
      <c r="BE50" s="38" t="e">
        <f ca="1">(COUNTIF(Sheet5!$J$1:$AS$150,'Joint Exposures'!$C50&amp;'Joint Exposures'!BE$4)+COUNTIF(Sheet5!$J$1:$AS$150,'Joint Exposures'!BE$4&amp;'Joint Exposures'!$C50))/$A$2</f>
        <v>#DIV/0!</v>
      </c>
    </row>
    <row customHeight="1" ht="24.95" r="51" spans="1:57" x14ac:dyDescent="0.25">
      <c r="A51" s="39" t="e">
        <f>COUNTIF(Sheet3!$A$2:$I$151,'Joint Exposures'!$C51)/$A$2</f>
        <v>#DIV/0!</v>
      </c>
      <c r="B51" s="39" t="e">
        <f ca="1" si="3" t="shared"/>
        <v>#DIV/0!</v>
      </c>
      <c r="C51" s="41" t="str">
        <f>Sheet2!H48</f>
        <v>Jeremy Lin</v>
      </c>
      <c r="D51" s="38" t="e">
        <f ca="1">(COUNTIF(Sheet5!$J$1:$AS$150,'Joint Exposures'!$C51&amp;'Joint Exposures'!D$4)+COUNTIF(Sheet5!$J$1:$AS$150,'Joint Exposures'!D$4&amp;'Joint Exposures'!$C51))/$A$2</f>
        <v>#DIV/0!</v>
      </c>
      <c r="E51" s="38" t="e">
        <f ca="1">(COUNTIF(Sheet5!$J$1:$AS$150,'Joint Exposures'!$C51&amp;'Joint Exposures'!E$4)+COUNTIF(Sheet5!$J$1:$AS$150,'Joint Exposures'!E$4&amp;'Joint Exposures'!$C51))/$A$2</f>
        <v>#DIV/0!</v>
      </c>
      <c r="F51" s="38" t="e">
        <f ca="1">(COUNTIF(Sheet5!$J$1:$AS$150,'Joint Exposures'!$C51&amp;'Joint Exposures'!F$4)+COUNTIF(Sheet5!$J$1:$AS$150,'Joint Exposures'!F$4&amp;'Joint Exposures'!$C51))/$A$2</f>
        <v>#DIV/0!</v>
      </c>
      <c r="G51" s="38" t="e">
        <f ca="1">(COUNTIF(Sheet5!$J$1:$AS$150,'Joint Exposures'!$C51&amp;'Joint Exposures'!G$4)+COUNTIF(Sheet5!$J$1:$AS$150,'Joint Exposures'!G$4&amp;'Joint Exposures'!$C51))/$A$2</f>
        <v>#DIV/0!</v>
      </c>
      <c r="H51" s="38" t="e">
        <f ca="1">(COUNTIF(Sheet5!$J$1:$AS$150,'Joint Exposures'!$C51&amp;'Joint Exposures'!H$4)+COUNTIF(Sheet5!$J$1:$AS$150,'Joint Exposures'!H$4&amp;'Joint Exposures'!$C51))/$A$2</f>
        <v>#DIV/0!</v>
      </c>
      <c r="I51" s="38" t="e">
        <f ca="1">(COUNTIF(Sheet5!$J$1:$AS$150,'Joint Exposures'!$C51&amp;'Joint Exposures'!I$4)+COUNTIF(Sheet5!$J$1:$AS$150,'Joint Exposures'!I$4&amp;'Joint Exposures'!$C51))/$A$2</f>
        <v>#DIV/0!</v>
      </c>
      <c r="J51" s="38" t="e">
        <f ca="1">(COUNTIF(Sheet5!$J$1:$AS$150,'Joint Exposures'!$C51&amp;'Joint Exposures'!J$4)+COUNTIF(Sheet5!$J$1:$AS$150,'Joint Exposures'!J$4&amp;'Joint Exposures'!$C51))/$A$2</f>
        <v>#DIV/0!</v>
      </c>
      <c r="K51" s="38" t="e">
        <f ca="1">(COUNTIF(Sheet5!$J$1:$AS$150,'Joint Exposures'!$C51&amp;'Joint Exposures'!K$4)+COUNTIF(Sheet5!$J$1:$AS$150,'Joint Exposures'!K$4&amp;'Joint Exposures'!$C51))/$A$2</f>
        <v>#DIV/0!</v>
      </c>
      <c r="L51" s="38" t="e">
        <f ca="1">(COUNTIF(Sheet5!$J$1:$AS$150,'Joint Exposures'!$C51&amp;'Joint Exposures'!L$4)+COUNTIF(Sheet5!$J$1:$AS$150,'Joint Exposures'!L$4&amp;'Joint Exposures'!$C51))/$A$2</f>
        <v>#DIV/0!</v>
      </c>
      <c r="M51" s="38" t="e">
        <f ca="1">(COUNTIF(Sheet5!$J$1:$AS$150,'Joint Exposures'!$C51&amp;'Joint Exposures'!M$4)+COUNTIF(Sheet5!$J$1:$AS$150,'Joint Exposures'!M$4&amp;'Joint Exposures'!$C51))/$A$2</f>
        <v>#DIV/0!</v>
      </c>
      <c r="N51" s="38" t="e">
        <f ca="1">(COUNTIF(Sheet5!$J$1:$AS$150,'Joint Exposures'!$C51&amp;'Joint Exposures'!N$4)+COUNTIF(Sheet5!$J$1:$AS$150,'Joint Exposures'!N$4&amp;'Joint Exposures'!$C51))/$A$2</f>
        <v>#DIV/0!</v>
      </c>
      <c r="O51" s="38" t="e">
        <f ca="1">(COUNTIF(Sheet5!$J$1:$AS$150,'Joint Exposures'!$C51&amp;'Joint Exposures'!O$4)+COUNTIF(Sheet5!$J$1:$AS$150,'Joint Exposures'!O$4&amp;'Joint Exposures'!$C51))/$A$2</f>
        <v>#DIV/0!</v>
      </c>
      <c r="P51" s="38" t="e">
        <f ca="1">(COUNTIF(Sheet5!$J$1:$AS$150,'Joint Exposures'!$C51&amp;'Joint Exposures'!P$4)+COUNTIF(Sheet5!$J$1:$AS$150,'Joint Exposures'!P$4&amp;'Joint Exposures'!$C51))/$A$2</f>
        <v>#DIV/0!</v>
      </c>
      <c r="Q51" s="38" t="e">
        <f ca="1">(COUNTIF(Sheet5!$J$1:$AS$150,'Joint Exposures'!$C51&amp;'Joint Exposures'!Q$4)+COUNTIF(Sheet5!$J$1:$AS$150,'Joint Exposures'!Q$4&amp;'Joint Exposures'!$C51))/$A$2</f>
        <v>#DIV/0!</v>
      </c>
      <c r="R51" s="38" t="e">
        <f ca="1">(COUNTIF(Sheet5!$J$1:$AS$150,'Joint Exposures'!$C51&amp;'Joint Exposures'!R$4)+COUNTIF(Sheet5!$J$1:$AS$150,'Joint Exposures'!R$4&amp;'Joint Exposures'!$C51))/$A$2</f>
        <v>#DIV/0!</v>
      </c>
      <c r="S51" s="38" t="e">
        <f ca="1">(COUNTIF(Sheet5!$J$1:$AS$150,'Joint Exposures'!$C51&amp;'Joint Exposures'!S$4)+COUNTIF(Sheet5!$J$1:$AS$150,'Joint Exposures'!S$4&amp;'Joint Exposures'!$C51))/$A$2</f>
        <v>#DIV/0!</v>
      </c>
      <c r="T51" s="38" t="e">
        <f ca="1">(COUNTIF(Sheet5!$J$1:$AS$150,'Joint Exposures'!$C51&amp;'Joint Exposures'!T$4)+COUNTIF(Sheet5!$J$1:$AS$150,'Joint Exposures'!T$4&amp;'Joint Exposures'!$C51))/$A$2</f>
        <v>#DIV/0!</v>
      </c>
      <c r="U51" s="38" t="e">
        <f ca="1">(COUNTIF(Sheet5!$J$1:$AS$150,'Joint Exposures'!$C51&amp;'Joint Exposures'!U$4)+COUNTIF(Sheet5!$J$1:$AS$150,'Joint Exposures'!U$4&amp;'Joint Exposures'!$C51))/$A$2</f>
        <v>#DIV/0!</v>
      </c>
      <c r="V51" s="38" t="e">
        <f ca="1">(COUNTIF(Sheet5!$J$1:$AS$150,'Joint Exposures'!$C51&amp;'Joint Exposures'!V$4)+COUNTIF(Sheet5!$J$1:$AS$150,'Joint Exposures'!V$4&amp;'Joint Exposures'!$C51))/$A$2</f>
        <v>#DIV/0!</v>
      </c>
      <c r="W51" s="38" t="e">
        <f ca="1">(COUNTIF(Sheet5!$J$1:$AS$150,'Joint Exposures'!$C51&amp;'Joint Exposures'!W$4)+COUNTIF(Sheet5!$J$1:$AS$150,'Joint Exposures'!W$4&amp;'Joint Exposures'!$C51))/$A$2</f>
        <v>#DIV/0!</v>
      </c>
      <c r="X51" s="38" t="e">
        <f ca="1">(COUNTIF(Sheet5!$J$1:$AS$150,'Joint Exposures'!$C51&amp;'Joint Exposures'!X$4)+COUNTIF(Sheet5!$J$1:$AS$150,'Joint Exposures'!X$4&amp;'Joint Exposures'!$C51))/$A$2</f>
        <v>#DIV/0!</v>
      </c>
      <c r="Y51" s="38" t="e">
        <f ca="1">(COUNTIF(Sheet5!$J$1:$AS$150,'Joint Exposures'!$C51&amp;'Joint Exposures'!Y$4)+COUNTIF(Sheet5!$J$1:$AS$150,'Joint Exposures'!Y$4&amp;'Joint Exposures'!$C51))/$A$2</f>
        <v>#DIV/0!</v>
      </c>
      <c r="Z51" s="38" t="e">
        <f ca="1">(COUNTIF(Sheet5!$J$1:$AS$150,'Joint Exposures'!$C51&amp;'Joint Exposures'!Z$4)+COUNTIF(Sheet5!$J$1:$AS$150,'Joint Exposures'!Z$4&amp;'Joint Exposures'!$C51))/$A$2</f>
        <v>#DIV/0!</v>
      </c>
      <c r="AA51" s="38" t="e">
        <f ca="1">(COUNTIF(Sheet5!$J$1:$AS$150,'Joint Exposures'!$C51&amp;'Joint Exposures'!AA$4)+COUNTIF(Sheet5!$J$1:$AS$150,'Joint Exposures'!AA$4&amp;'Joint Exposures'!$C51))/$A$2</f>
        <v>#DIV/0!</v>
      </c>
      <c r="AB51" s="38" t="e">
        <f ca="1">(COUNTIF(Sheet5!$J$1:$AS$150,'Joint Exposures'!$C51&amp;'Joint Exposures'!AB$4)+COUNTIF(Sheet5!$J$1:$AS$150,'Joint Exposures'!AB$4&amp;'Joint Exposures'!$C51))/$A$2</f>
        <v>#DIV/0!</v>
      </c>
      <c r="AC51" s="38" t="e">
        <f ca="1">(COUNTIF(Sheet5!$J$1:$AS$150,'Joint Exposures'!$C51&amp;'Joint Exposures'!AC$4)+COUNTIF(Sheet5!$J$1:$AS$150,'Joint Exposures'!AC$4&amp;'Joint Exposures'!$C51))/$A$2</f>
        <v>#DIV/0!</v>
      </c>
      <c r="AD51" s="38" t="e">
        <f ca="1">(COUNTIF(Sheet5!$J$1:$AS$150,'Joint Exposures'!$C51&amp;'Joint Exposures'!AD$4)+COUNTIF(Sheet5!$J$1:$AS$150,'Joint Exposures'!AD$4&amp;'Joint Exposures'!$C51))/$A$2</f>
        <v>#DIV/0!</v>
      </c>
      <c r="AE51" s="38" t="e">
        <f ca="1">(COUNTIF(Sheet5!$J$1:$AS$150,'Joint Exposures'!$C51&amp;'Joint Exposures'!AE$4)+COUNTIF(Sheet5!$J$1:$AS$150,'Joint Exposures'!AE$4&amp;'Joint Exposures'!$C51))/$A$2</f>
        <v>#DIV/0!</v>
      </c>
      <c r="AF51" s="38" t="e">
        <f ca="1">(COUNTIF(Sheet5!$J$1:$AS$150,'Joint Exposures'!$C51&amp;'Joint Exposures'!AF$4)+COUNTIF(Sheet5!$J$1:$AS$150,'Joint Exposures'!AF$4&amp;'Joint Exposures'!$C51))/$A$2</f>
        <v>#DIV/0!</v>
      </c>
      <c r="AG51" s="38" t="e">
        <f ca="1">(COUNTIF(Sheet5!$J$1:$AS$150,'Joint Exposures'!$C51&amp;'Joint Exposures'!AG$4)+COUNTIF(Sheet5!$J$1:$AS$150,'Joint Exposures'!AG$4&amp;'Joint Exposures'!$C51))/$A$2</f>
        <v>#DIV/0!</v>
      </c>
      <c r="AH51" s="38" t="e">
        <f ca="1">(COUNTIF(Sheet5!$J$1:$AS$150,'Joint Exposures'!$C51&amp;'Joint Exposures'!AH$4)+COUNTIF(Sheet5!$J$1:$AS$150,'Joint Exposures'!AH$4&amp;'Joint Exposures'!$C51))/$A$2</f>
        <v>#DIV/0!</v>
      </c>
      <c r="AI51" s="38" t="e">
        <f ca="1">(COUNTIF(Sheet5!$J$1:$AS$150,'Joint Exposures'!$C51&amp;'Joint Exposures'!AI$4)+COUNTIF(Sheet5!$J$1:$AS$150,'Joint Exposures'!AI$4&amp;'Joint Exposures'!$C51))/$A$2</f>
        <v>#DIV/0!</v>
      </c>
      <c r="AJ51" s="38" t="e">
        <f ca="1">(COUNTIF(Sheet5!$J$1:$AS$150,'Joint Exposures'!$C51&amp;'Joint Exposures'!AJ$4)+COUNTIF(Sheet5!$J$1:$AS$150,'Joint Exposures'!AJ$4&amp;'Joint Exposures'!$C51))/$A$2</f>
        <v>#DIV/0!</v>
      </c>
      <c r="AK51" s="38" t="e">
        <f ca="1">(COUNTIF(Sheet5!$J$1:$AS$150,'Joint Exposures'!$C51&amp;'Joint Exposures'!AK$4)+COUNTIF(Sheet5!$J$1:$AS$150,'Joint Exposures'!AK$4&amp;'Joint Exposures'!$C51))/$A$2</f>
        <v>#DIV/0!</v>
      </c>
      <c r="AL51" s="38" t="e">
        <f ca="1">(COUNTIF(Sheet5!$J$1:$AS$150,'Joint Exposures'!$C51&amp;'Joint Exposures'!AL$4)+COUNTIF(Sheet5!$J$1:$AS$150,'Joint Exposures'!AL$4&amp;'Joint Exposures'!$C51))/$A$2</f>
        <v>#DIV/0!</v>
      </c>
      <c r="AM51" s="38" t="e">
        <f ca="1">(COUNTIF(Sheet5!$J$1:$AS$150,'Joint Exposures'!$C51&amp;'Joint Exposures'!AM$4)+COUNTIF(Sheet5!$J$1:$AS$150,'Joint Exposures'!AM$4&amp;'Joint Exposures'!$C51))/$A$2</f>
        <v>#DIV/0!</v>
      </c>
      <c r="AN51" s="38" t="e">
        <f ca="1">(COUNTIF(Sheet5!$J$1:$AS$150,'Joint Exposures'!$C51&amp;'Joint Exposures'!AN$4)+COUNTIF(Sheet5!$J$1:$AS$150,'Joint Exposures'!AN$4&amp;'Joint Exposures'!$C51))/$A$2</f>
        <v>#DIV/0!</v>
      </c>
      <c r="AO51" s="38" t="e">
        <f ca="1">(COUNTIF(Sheet5!$J$1:$AS$150,'Joint Exposures'!$C51&amp;'Joint Exposures'!AO$4)+COUNTIF(Sheet5!$J$1:$AS$150,'Joint Exposures'!AO$4&amp;'Joint Exposures'!$C51))/$A$2</f>
        <v>#DIV/0!</v>
      </c>
      <c r="AP51" s="38" t="e">
        <f ca="1">(COUNTIF(Sheet5!$J$1:$AS$150,'Joint Exposures'!$C51&amp;'Joint Exposures'!AP$4)+COUNTIF(Sheet5!$J$1:$AS$150,'Joint Exposures'!AP$4&amp;'Joint Exposures'!$C51))/$A$2</f>
        <v>#DIV/0!</v>
      </c>
      <c r="AQ51" s="38" t="e">
        <f ca="1">(COUNTIF(Sheet5!$J$1:$AS$150,'Joint Exposures'!$C51&amp;'Joint Exposures'!AQ$4)+COUNTIF(Sheet5!$J$1:$AS$150,'Joint Exposures'!AQ$4&amp;'Joint Exposures'!$C51))/$A$2</f>
        <v>#DIV/0!</v>
      </c>
      <c r="AR51" s="38" t="e">
        <f ca="1">(COUNTIF(Sheet5!$J$1:$AS$150,'Joint Exposures'!$C51&amp;'Joint Exposures'!AR$4)+COUNTIF(Sheet5!$J$1:$AS$150,'Joint Exposures'!AR$4&amp;'Joint Exposures'!$C51))/$A$2</f>
        <v>#DIV/0!</v>
      </c>
      <c r="AS51" s="38" t="e">
        <f ca="1">(COUNTIF(Sheet5!$J$1:$AS$150,'Joint Exposures'!$C51&amp;'Joint Exposures'!AS$4)+COUNTIF(Sheet5!$J$1:$AS$150,'Joint Exposures'!AS$4&amp;'Joint Exposures'!$C51))/$A$2</f>
        <v>#DIV/0!</v>
      </c>
      <c r="AT51" s="38" t="e">
        <f ca="1">(COUNTIF(Sheet5!$J$1:$AS$150,'Joint Exposures'!$C51&amp;'Joint Exposures'!AT$4)+COUNTIF(Sheet5!$J$1:$AS$150,'Joint Exposures'!AT$4&amp;'Joint Exposures'!$C51))/$A$2</f>
        <v>#DIV/0!</v>
      </c>
      <c r="AU51" s="38" t="e">
        <f ca="1">(COUNTIF(Sheet5!$J$1:$AS$150,'Joint Exposures'!$C51&amp;'Joint Exposures'!AU$4)+COUNTIF(Sheet5!$J$1:$AS$150,'Joint Exposures'!AU$4&amp;'Joint Exposures'!$C51))/$A$2</f>
        <v>#DIV/0!</v>
      </c>
      <c r="AV51" s="38" t="e">
        <f ca="1">(COUNTIF(Sheet5!$J$1:$AS$150,'Joint Exposures'!$C51&amp;'Joint Exposures'!AV$4)+COUNTIF(Sheet5!$J$1:$AS$150,'Joint Exposures'!AV$4&amp;'Joint Exposures'!$C51))/$A$2</f>
        <v>#DIV/0!</v>
      </c>
      <c r="AW51" s="38" t="e">
        <f ca="1">(COUNTIF(Sheet5!$J$1:$AS$150,'Joint Exposures'!$C51&amp;'Joint Exposures'!AW$4)+COUNTIF(Sheet5!$J$1:$AS$150,'Joint Exposures'!AW$4&amp;'Joint Exposures'!$C51))/$A$2</f>
        <v>#DIV/0!</v>
      </c>
      <c r="AX51" s="38" t="e">
        <f ca="1">(COUNTIF(Sheet5!$J$1:$AS$150,'Joint Exposures'!$C51&amp;'Joint Exposures'!AX$4)+COUNTIF(Sheet5!$J$1:$AS$150,'Joint Exposures'!AX$4&amp;'Joint Exposures'!$C51))/$A$2</f>
        <v>#DIV/0!</v>
      </c>
      <c r="AY51" s="38" t="e">
        <f ca="1">(COUNTIF(Sheet5!$J$1:$AS$150,'Joint Exposures'!$C51&amp;'Joint Exposures'!AY$4)+COUNTIF(Sheet5!$J$1:$AS$150,'Joint Exposures'!AY$4&amp;'Joint Exposures'!$C51))/$A$2</f>
        <v>#DIV/0!</v>
      </c>
      <c r="AZ51" s="38" t="e">
        <f ca="1">(COUNTIF(Sheet5!$J$1:$AS$150,'Joint Exposures'!$C51&amp;'Joint Exposures'!AZ$4)+COUNTIF(Sheet5!$J$1:$AS$150,'Joint Exposures'!AZ$4&amp;'Joint Exposures'!$C51))/$A$2</f>
        <v>#DIV/0!</v>
      </c>
      <c r="BA51" s="38" t="e">
        <f ca="1">(COUNTIF(Sheet5!$J$1:$AS$150,'Joint Exposures'!$C51&amp;'Joint Exposures'!BA$4)+COUNTIF(Sheet5!$J$1:$AS$150,'Joint Exposures'!BA$4&amp;'Joint Exposures'!$C51))/$A$2</f>
        <v>#DIV/0!</v>
      </c>
      <c r="BB51" s="38" t="e">
        <f ca="1">(COUNTIF(Sheet5!$J$1:$AS$150,'Joint Exposures'!$C51&amp;'Joint Exposures'!BB$4)+COUNTIF(Sheet5!$J$1:$AS$150,'Joint Exposures'!BB$4&amp;'Joint Exposures'!$C51))/$A$2</f>
        <v>#DIV/0!</v>
      </c>
      <c r="BC51" s="38" t="e">
        <f ca="1">(COUNTIF(Sheet5!$J$1:$AS$150,'Joint Exposures'!$C51&amp;'Joint Exposures'!BC$4)+COUNTIF(Sheet5!$J$1:$AS$150,'Joint Exposures'!BC$4&amp;'Joint Exposures'!$C51))/$A$2</f>
        <v>#DIV/0!</v>
      </c>
      <c r="BD51" s="38" t="e">
        <f ca="1">(COUNTIF(Sheet5!$J$1:$AS$150,'Joint Exposures'!$C51&amp;'Joint Exposures'!BD$4)+COUNTIF(Sheet5!$J$1:$AS$150,'Joint Exposures'!BD$4&amp;'Joint Exposures'!$C51))/$A$2</f>
        <v>#DIV/0!</v>
      </c>
      <c r="BE51" s="38" t="e">
        <f ca="1">(COUNTIF(Sheet5!$J$1:$AS$150,'Joint Exposures'!$C51&amp;'Joint Exposures'!BE$4)+COUNTIF(Sheet5!$J$1:$AS$150,'Joint Exposures'!BE$4&amp;'Joint Exposures'!$C51))/$A$2</f>
        <v>#DIV/0!</v>
      </c>
    </row>
    <row customHeight="1" ht="24.95" r="52" spans="1:57" x14ac:dyDescent="0.25">
      <c r="A52" s="39" t="e">
        <f>COUNTIF(Sheet3!$A$2:$I$151,'Joint Exposures'!$C52)/$A$2</f>
        <v>#DIV/0!</v>
      </c>
      <c r="B52" s="39" t="e">
        <f ca="1" si="3" t="shared"/>
        <v>#DIV/0!</v>
      </c>
      <c r="C52" s="41" t="str">
        <f>Sheet2!H49</f>
        <v>Kent Bazemore</v>
      </c>
      <c r="D52" s="38" t="e">
        <f ca="1">(COUNTIF(Sheet5!$J$1:$AS$150,'Joint Exposures'!$C52&amp;'Joint Exposures'!D$4)+COUNTIF(Sheet5!$J$1:$AS$150,'Joint Exposures'!D$4&amp;'Joint Exposures'!$C52))/$A$2</f>
        <v>#DIV/0!</v>
      </c>
      <c r="E52" s="38" t="e">
        <f ca="1">(COUNTIF(Sheet5!$J$1:$AS$150,'Joint Exposures'!$C52&amp;'Joint Exposures'!E$4)+COUNTIF(Sheet5!$J$1:$AS$150,'Joint Exposures'!E$4&amp;'Joint Exposures'!$C52))/$A$2</f>
        <v>#DIV/0!</v>
      </c>
      <c r="F52" s="38" t="e">
        <f ca="1">(COUNTIF(Sheet5!$J$1:$AS$150,'Joint Exposures'!$C52&amp;'Joint Exposures'!F$4)+COUNTIF(Sheet5!$J$1:$AS$150,'Joint Exposures'!F$4&amp;'Joint Exposures'!$C52))/$A$2</f>
        <v>#DIV/0!</v>
      </c>
      <c r="G52" s="38" t="e">
        <f ca="1">(COUNTIF(Sheet5!$J$1:$AS$150,'Joint Exposures'!$C52&amp;'Joint Exposures'!G$4)+COUNTIF(Sheet5!$J$1:$AS$150,'Joint Exposures'!G$4&amp;'Joint Exposures'!$C52))/$A$2</f>
        <v>#DIV/0!</v>
      </c>
      <c r="H52" s="38" t="e">
        <f ca="1">(COUNTIF(Sheet5!$J$1:$AS$150,'Joint Exposures'!$C52&amp;'Joint Exposures'!H$4)+COUNTIF(Sheet5!$J$1:$AS$150,'Joint Exposures'!H$4&amp;'Joint Exposures'!$C52))/$A$2</f>
        <v>#DIV/0!</v>
      </c>
      <c r="I52" s="38" t="e">
        <f ca="1">(COUNTIF(Sheet5!$J$1:$AS$150,'Joint Exposures'!$C52&amp;'Joint Exposures'!I$4)+COUNTIF(Sheet5!$J$1:$AS$150,'Joint Exposures'!I$4&amp;'Joint Exposures'!$C52))/$A$2</f>
        <v>#DIV/0!</v>
      </c>
      <c r="J52" s="38" t="e">
        <f ca="1">(COUNTIF(Sheet5!$J$1:$AS$150,'Joint Exposures'!$C52&amp;'Joint Exposures'!J$4)+COUNTIF(Sheet5!$J$1:$AS$150,'Joint Exposures'!J$4&amp;'Joint Exposures'!$C52))/$A$2</f>
        <v>#DIV/0!</v>
      </c>
      <c r="K52" s="38" t="e">
        <f ca="1">(COUNTIF(Sheet5!$J$1:$AS$150,'Joint Exposures'!$C52&amp;'Joint Exposures'!K$4)+COUNTIF(Sheet5!$J$1:$AS$150,'Joint Exposures'!K$4&amp;'Joint Exposures'!$C52))/$A$2</f>
        <v>#DIV/0!</v>
      </c>
      <c r="L52" s="38" t="e">
        <f ca="1">(COUNTIF(Sheet5!$J$1:$AS$150,'Joint Exposures'!$C52&amp;'Joint Exposures'!L$4)+COUNTIF(Sheet5!$J$1:$AS$150,'Joint Exposures'!L$4&amp;'Joint Exposures'!$C52))/$A$2</f>
        <v>#DIV/0!</v>
      </c>
      <c r="M52" s="38" t="e">
        <f ca="1">(COUNTIF(Sheet5!$J$1:$AS$150,'Joint Exposures'!$C52&amp;'Joint Exposures'!M$4)+COUNTIF(Sheet5!$J$1:$AS$150,'Joint Exposures'!M$4&amp;'Joint Exposures'!$C52))/$A$2</f>
        <v>#DIV/0!</v>
      </c>
      <c r="N52" s="38" t="e">
        <f ca="1">(COUNTIF(Sheet5!$J$1:$AS$150,'Joint Exposures'!$C52&amp;'Joint Exposures'!N$4)+COUNTIF(Sheet5!$J$1:$AS$150,'Joint Exposures'!N$4&amp;'Joint Exposures'!$C52))/$A$2</f>
        <v>#DIV/0!</v>
      </c>
      <c r="O52" s="38" t="e">
        <f ca="1">(COUNTIF(Sheet5!$J$1:$AS$150,'Joint Exposures'!$C52&amp;'Joint Exposures'!O$4)+COUNTIF(Sheet5!$J$1:$AS$150,'Joint Exposures'!O$4&amp;'Joint Exposures'!$C52))/$A$2</f>
        <v>#DIV/0!</v>
      </c>
      <c r="P52" s="38" t="e">
        <f ca="1">(COUNTIF(Sheet5!$J$1:$AS$150,'Joint Exposures'!$C52&amp;'Joint Exposures'!P$4)+COUNTIF(Sheet5!$J$1:$AS$150,'Joint Exposures'!P$4&amp;'Joint Exposures'!$C52))/$A$2</f>
        <v>#DIV/0!</v>
      </c>
      <c r="Q52" s="38" t="e">
        <f ca="1">(COUNTIF(Sheet5!$J$1:$AS$150,'Joint Exposures'!$C52&amp;'Joint Exposures'!Q$4)+COUNTIF(Sheet5!$J$1:$AS$150,'Joint Exposures'!Q$4&amp;'Joint Exposures'!$C52))/$A$2</f>
        <v>#DIV/0!</v>
      </c>
      <c r="R52" s="38" t="e">
        <f ca="1">(COUNTIF(Sheet5!$J$1:$AS$150,'Joint Exposures'!$C52&amp;'Joint Exposures'!R$4)+COUNTIF(Sheet5!$J$1:$AS$150,'Joint Exposures'!R$4&amp;'Joint Exposures'!$C52))/$A$2</f>
        <v>#DIV/0!</v>
      </c>
      <c r="S52" s="38" t="e">
        <f ca="1">(COUNTIF(Sheet5!$J$1:$AS$150,'Joint Exposures'!$C52&amp;'Joint Exposures'!S$4)+COUNTIF(Sheet5!$J$1:$AS$150,'Joint Exposures'!S$4&amp;'Joint Exposures'!$C52))/$A$2</f>
        <v>#DIV/0!</v>
      </c>
      <c r="T52" s="38" t="e">
        <f ca="1">(COUNTIF(Sheet5!$J$1:$AS$150,'Joint Exposures'!$C52&amp;'Joint Exposures'!T$4)+COUNTIF(Sheet5!$J$1:$AS$150,'Joint Exposures'!T$4&amp;'Joint Exposures'!$C52))/$A$2</f>
        <v>#DIV/0!</v>
      </c>
      <c r="U52" s="38" t="e">
        <f ca="1">(COUNTIF(Sheet5!$J$1:$AS$150,'Joint Exposures'!$C52&amp;'Joint Exposures'!U$4)+COUNTIF(Sheet5!$J$1:$AS$150,'Joint Exposures'!U$4&amp;'Joint Exposures'!$C52))/$A$2</f>
        <v>#DIV/0!</v>
      </c>
      <c r="V52" s="38" t="e">
        <f ca="1">(COUNTIF(Sheet5!$J$1:$AS$150,'Joint Exposures'!$C52&amp;'Joint Exposures'!V$4)+COUNTIF(Sheet5!$J$1:$AS$150,'Joint Exposures'!V$4&amp;'Joint Exposures'!$C52))/$A$2</f>
        <v>#DIV/0!</v>
      </c>
      <c r="W52" s="38" t="e">
        <f ca="1">(COUNTIF(Sheet5!$J$1:$AS$150,'Joint Exposures'!$C52&amp;'Joint Exposures'!W$4)+COUNTIF(Sheet5!$J$1:$AS$150,'Joint Exposures'!W$4&amp;'Joint Exposures'!$C52))/$A$2</f>
        <v>#DIV/0!</v>
      </c>
      <c r="X52" s="38" t="e">
        <f ca="1">(COUNTIF(Sheet5!$J$1:$AS$150,'Joint Exposures'!$C52&amp;'Joint Exposures'!X$4)+COUNTIF(Sheet5!$J$1:$AS$150,'Joint Exposures'!X$4&amp;'Joint Exposures'!$C52))/$A$2</f>
        <v>#DIV/0!</v>
      </c>
      <c r="Y52" s="38" t="e">
        <f ca="1">(COUNTIF(Sheet5!$J$1:$AS$150,'Joint Exposures'!$C52&amp;'Joint Exposures'!Y$4)+COUNTIF(Sheet5!$J$1:$AS$150,'Joint Exposures'!Y$4&amp;'Joint Exposures'!$C52))/$A$2</f>
        <v>#DIV/0!</v>
      </c>
      <c r="Z52" s="38" t="e">
        <f ca="1">(COUNTIF(Sheet5!$J$1:$AS$150,'Joint Exposures'!$C52&amp;'Joint Exposures'!Z$4)+COUNTIF(Sheet5!$J$1:$AS$150,'Joint Exposures'!Z$4&amp;'Joint Exposures'!$C52))/$A$2</f>
        <v>#DIV/0!</v>
      </c>
      <c r="AA52" s="38" t="e">
        <f ca="1">(COUNTIF(Sheet5!$J$1:$AS$150,'Joint Exposures'!$C52&amp;'Joint Exposures'!AA$4)+COUNTIF(Sheet5!$J$1:$AS$150,'Joint Exposures'!AA$4&amp;'Joint Exposures'!$C52))/$A$2</f>
        <v>#DIV/0!</v>
      </c>
      <c r="AB52" s="38" t="e">
        <f ca="1">(COUNTIF(Sheet5!$J$1:$AS$150,'Joint Exposures'!$C52&amp;'Joint Exposures'!AB$4)+COUNTIF(Sheet5!$J$1:$AS$150,'Joint Exposures'!AB$4&amp;'Joint Exposures'!$C52))/$A$2</f>
        <v>#DIV/0!</v>
      </c>
      <c r="AC52" s="38" t="e">
        <f ca="1">(COUNTIF(Sheet5!$J$1:$AS$150,'Joint Exposures'!$C52&amp;'Joint Exposures'!AC$4)+COUNTIF(Sheet5!$J$1:$AS$150,'Joint Exposures'!AC$4&amp;'Joint Exposures'!$C52))/$A$2</f>
        <v>#DIV/0!</v>
      </c>
      <c r="AD52" s="38" t="e">
        <f ca="1">(COUNTIF(Sheet5!$J$1:$AS$150,'Joint Exposures'!$C52&amp;'Joint Exposures'!AD$4)+COUNTIF(Sheet5!$J$1:$AS$150,'Joint Exposures'!AD$4&amp;'Joint Exposures'!$C52))/$A$2</f>
        <v>#DIV/0!</v>
      </c>
      <c r="AE52" s="38" t="e">
        <f ca="1">(COUNTIF(Sheet5!$J$1:$AS$150,'Joint Exposures'!$C52&amp;'Joint Exposures'!AE$4)+COUNTIF(Sheet5!$J$1:$AS$150,'Joint Exposures'!AE$4&amp;'Joint Exposures'!$C52))/$A$2</f>
        <v>#DIV/0!</v>
      </c>
      <c r="AF52" s="38" t="e">
        <f ca="1">(COUNTIF(Sheet5!$J$1:$AS$150,'Joint Exposures'!$C52&amp;'Joint Exposures'!AF$4)+COUNTIF(Sheet5!$J$1:$AS$150,'Joint Exposures'!AF$4&amp;'Joint Exposures'!$C52))/$A$2</f>
        <v>#DIV/0!</v>
      </c>
      <c r="AG52" s="38" t="e">
        <f ca="1">(COUNTIF(Sheet5!$J$1:$AS$150,'Joint Exposures'!$C52&amp;'Joint Exposures'!AG$4)+COUNTIF(Sheet5!$J$1:$AS$150,'Joint Exposures'!AG$4&amp;'Joint Exposures'!$C52))/$A$2</f>
        <v>#DIV/0!</v>
      </c>
      <c r="AH52" s="38" t="e">
        <f ca="1">(COUNTIF(Sheet5!$J$1:$AS$150,'Joint Exposures'!$C52&amp;'Joint Exposures'!AH$4)+COUNTIF(Sheet5!$J$1:$AS$150,'Joint Exposures'!AH$4&amp;'Joint Exposures'!$C52))/$A$2</f>
        <v>#DIV/0!</v>
      </c>
      <c r="AI52" s="38" t="e">
        <f ca="1">(COUNTIF(Sheet5!$J$1:$AS$150,'Joint Exposures'!$C52&amp;'Joint Exposures'!AI$4)+COUNTIF(Sheet5!$J$1:$AS$150,'Joint Exposures'!AI$4&amp;'Joint Exposures'!$C52))/$A$2</f>
        <v>#DIV/0!</v>
      </c>
      <c r="AJ52" s="38" t="e">
        <f ca="1">(COUNTIF(Sheet5!$J$1:$AS$150,'Joint Exposures'!$C52&amp;'Joint Exposures'!AJ$4)+COUNTIF(Sheet5!$J$1:$AS$150,'Joint Exposures'!AJ$4&amp;'Joint Exposures'!$C52))/$A$2</f>
        <v>#DIV/0!</v>
      </c>
      <c r="AK52" s="38" t="e">
        <f ca="1">(COUNTIF(Sheet5!$J$1:$AS$150,'Joint Exposures'!$C52&amp;'Joint Exposures'!AK$4)+COUNTIF(Sheet5!$J$1:$AS$150,'Joint Exposures'!AK$4&amp;'Joint Exposures'!$C52))/$A$2</f>
        <v>#DIV/0!</v>
      </c>
      <c r="AL52" s="38" t="e">
        <f ca="1">(COUNTIF(Sheet5!$J$1:$AS$150,'Joint Exposures'!$C52&amp;'Joint Exposures'!AL$4)+COUNTIF(Sheet5!$J$1:$AS$150,'Joint Exposures'!AL$4&amp;'Joint Exposures'!$C52))/$A$2</f>
        <v>#DIV/0!</v>
      </c>
      <c r="AM52" s="38" t="e">
        <f ca="1">(COUNTIF(Sheet5!$J$1:$AS$150,'Joint Exposures'!$C52&amp;'Joint Exposures'!AM$4)+COUNTIF(Sheet5!$J$1:$AS$150,'Joint Exposures'!AM$4&amp;'Joint Exposures'!$C52))/$A$2</f>
        <v>#DIV/0!</v>
      </c>
      <c r="AN52" s="38" t="e">
        <f ca="1">(COUNTIF(Sheet5!$J$1:$AS$150,'Joint Exposures'!$C52&amp;'Joint Exposures'!AN$4)+COUNTIF(Sheet5!$J$1:$AS$150,'Joint Exposures'!AN$4&amp;'Joint Exposures'!$C52))/$A$2</f>
        <v>#DIV/0!</v>
      </c>
      <c r="AO52" s="38" t="e">
        <f ca="1">(COUNTIF(Sheet5!$J$1:$AS$150,'Joint Exposures'!$C52&amp;'Joint Exposures'!AO$4)+COUNTIF(Sheet5!$J$1:$AS$150,'Joint Exposures'!AO$4&amp;'Joint Exposures'!$C52))/$A$2</f>
        <v>#DIV/0!</v>
      </c>
      <c r="AP52" s="38" t="e">
        <f ca="1">(COUNTIF(Sheet5!$J$1:$AS$150,'Joint Exposures'!$C52&amp;'Joint Exposures'!AP$4)+COUNTIF(Sheet5!$J$1:$AS$150,'Joint Exposures'!AP$4&amp;'Joint Exposures'!$C52))/$A$2</f>
        <v>#DIV/0!</v>
      </c>
      <c r="AQ52" s="38" t="e">
        <f ca="1">(COUNTIF(Sheet5!$J$1:$AS$150,'Joint Exposures'!$C52&amp;'Joint Exposures'!AQ$4)+COUNTIF(Sheet5!$J$1:$AS$150,'Joint Exposures'!AQ$4&amp;'Joint Exposures'!$C52))/$A$2</f>
        <v>#DIV/0!</v>
      </c>
      <c r="AR52" s="38" t="e">
        <f ca="1">(COUNTIF(Sheet5!$J$1:$AS$150,'Joint Exposures'!$C52&amp;'Joint Exposures'!AR$4)+COUNTIF(Sheet5!$J$1:$AS$150,'Joint Exposures'!AR$4&amp;'Joint Exposures'!$C52))/$A$2</f>
        <v>#DIV/0!</v>
      </c>
      <c r="AS52" s="38" t="e">
        <f ca="1">(COUNTIF(Sheet5!$J$1:$AS$150,'Joint Exposures'!$C52&amp;'Joint Exposures'!AS$4)+COUNTIF(Sheet5!$J$1:$AS$150,'Joint Exposures'!AS$4&amp;'Joint Exposures'!$C52))/$A$2</f>
        <v>#DIV/0!</v>
      </c>
      <c r="AT52" s="38" t="e">
        <f ca="1">(COUNTIF(Sheet5!$J$1:$AS$150,'Joint Exposures'!$C52&amp;'Joint Exposures'!AT$4)+COUNTIF(Sheet5!$J$1:$AS$150,'Joint Exposures'!AT$4&amp;'Joint Exposures'!$C52))/$A$2</f>
        <v>#DIV/0!</v>
      </c>
      <c r="AU52" s="38" t="e">
        <f ca="1">(COUNTIF(Sheet5!$J$1:$AS$150,'Joint Exposures'!$C52&amp;'Joint Exposures'!AU$4)+COUNTIF(Sheet5!$J$1:$AS$150,'Joint Exposures'!AU$4&amp;'Joint Exposures'!$C52))/$A$2</f>
        <v>#DIV/0!</v>
      </c>
      <c r="AV52" s="38" t="e">
        <f ca="1">(COUNTIF(Sheet5!$J$1:$AS$150,'Joint Exposures'!$C52&amp;'Joint Exposures'!AV$4)+COUNTIF(Sheet5!$J$1:$AS$150,'Joint Exposures'!AV$4&amp;'Joint Exposures'!$C52))/$A$2</f>
        <v>#DIV/0!</v>
      </c>
      <c r="AW52" s="38" t="e">
        <f ca="1">(COUNTIF(Sheet5!$J$1:$AS$150,'Joint Exposures'!$C52&amp;'Joint Exposures'!AW$4)+COUNTIF(Sheet5!$J$1:$AS$150,'Joint Exposures'!AW$4&amp;'Joint Exposures'!$C52))/$A$2</f>
        <v>#DIV/0!</v>
      </c>
      <c r="AX52" s="38" t="e">
        <f ca="1">(COUNTIF(Sheet5!$J$1:$AS$150,'Joint Exposures'!$C52&amp;'Joint Exposures'!AX$4)+COUNTIF(Sheet5!$J$1:$AS$150,'Joint Exposures'!AX$4&amp;'Joint Exposures'!$C52))/$A$2</f>
        <v>#DIV/0!</v>
      </c>
      <c r="AY52" s="38" t="e">
        <f ca="1">(COUNTIF(Sheet5!$J$1:$AS$150,'Joint Exposures'!$C52&amp;'Joint Exposures'!AY$4)+COUNTIF(Sheet5!$J$1:$AS$150,'Joint Exposures'!AY$4&amp;'Joint Exposures'!$C52))/$A$2</f>
        <v>#DIV/0!</v>
      </c>
      <c r="AZ52" s="38" t="e">
        <f ca="1">(COUNTIF(Sheet5!$J$1:$AS$150,'Joint Exposures'!$C52&amp;'Joint Exposures'!AZ$4)+COUNTIF(Sheet5!$J$1:$AS$150,'Joint Exposures'!AZ$4&amp;'Joint Exposures'!$C52))/$A$2</f>
        <v>#DIV/0!</v>
      </c>
      <c r="BA52" s="38" t="e">
        <f ca="1">(COUNTIF(Sheet5!$J$1:$AS$150,'Joint Exposures'!$C52&amp;'Joint Exposures'!BA$4)+COUNTIF(Sheet5!$J$1:$AS$150,'Joint Exposures'!BA$4&amp;'Joint Exposures'!$C52))/$A$2</f>
        <v>#DIV/0!</v>
      </c>
      <c r="BB52" s="38" t="e">
        <f ca="1">(COUNTIF(Sheet5!$J$1:$AS$150,'Joint Exposures'!$C52&amp;'Joint Exposures'!BB$4)+COUNTIF(Sheet5!$J$1:$AS$150,'Joint Exposures'!BB$4&amp;'Joint Exposures'!$C52))/$A$2</f>
        <v>#DIV/0!</v>
      </c>
      <c r="BC52" s="38" t="e">
        <f ca="1">(COUNTIF(Sheet5!$J$1:$AS$150,'Joint Exposures'!$C52&amp;'Joint Exposures'!BC$4)+COUNTIF(Sheet5!$J$1:$AS$150,'Joint Exposures'!BC$4&amp;'Joint Exposures'!$C52))/$A$2</f>
        <v>#DIV/0!</v>
      </c>
      <c r="BD52" s="38" t="e">
        <f ca="1">(COUNTIF(Sheet5!$J$1:$AS$150,'Joint Exposures'!$C52&amp;'Joint Exposures'!BD$4)+COUNTIF(Sheet5!$J$1:$AS$150,'Joint Exposures'!BD$4&amp;'Joint Exposures'!$C52))/$A$2</f>
        <v>#DIV/0!</v>
      </c>
      <c r="BE52" s="38" t="e">
        <f ca="1">(COUNTIF(Sheet5!$J$1:$AS$150,'Joint Exposures'!$C52&amp;'Joint Exposures'!BE$4)+COUNTIF(Sheet5!$J$1:$AS$150,'Joint Exposures'!BE$4&amp;'Joint Exposures'!$C52))/$A$2</f>
        <v>#DIV/0!</v>
      </c>
    </row>
    <row customHeight="1" ht="24.95" r="53" spans="1:57" x14ac:dyDescent="0.25">
      <c r="A53" s="39" t="e">
        <f>COUNTIF(Sheet3!$A$2:$I$151,'Joint Exposures'!$C53)/$A$2</f>
        <v>#DIV/0!</v>
      </c>
      <c r="B53" s="39" t="e">
        <f ca="1" si="3" t="shared"/>
        <v>#DIV/0!</v>
      </c>
      <c r="C53" s="41" t="str">
        <f>Sheet2!H50</f>
        <v>Kyle Korver</v>
      </c>
      <c r="D53" s="38" t="e">
        <f ca="1">(COUNTIF(Sheet5!$J$1:$AS$150,'Joint Exposures'!$C53&amp;'Joint Exposures'!D$4)+COUNTIF(Sheet5!$J$1:$AS$150,'Joint Exposures'!D$4&amp;'Joint Exposures'!$C53))/$A$2</f>
        <v>#DIV/0!</v>
      </c>
      <c r="E53" s="38" t="e">
        <f ca="1">(COUNTIF(Sheet5!$J$1:$AS$150,'Joint Exposures'!$C53&amp;'Joint Exposures'!E$4)+COUNTIF(Sheet5!$J$1:$AS$150,'Joint Exposures'!E$4&amp;'Joint Exposures'!$C53))/$A$2</f>
        <v>#DIV/0!</v>
      </c>
      <c r="F53" s="38" t="e">
        <f ca="1">(COUNTIF(Sheet5!$J$1:$AS$150,'Joint Exposures'!$C53&amp;'Joint Exposures'!F$4)+COUNTIF(Sheet5!$J$1:$AS$150,'Joint Exposures'!F$4&amp;'Joint Exposures'!$C53))/$A$2</f>
        <v>#DIV/0!</v>
      </c>
      <c r="G53" s="38" t="e">
        <f ca="1">(COUNTIF(Sheet5!$J$1:$AS$150,'Joint Exposures'!$C53&amp;'Joint Exposures'!G$4)+COUNTIF(Sheet5!$J$1:$AS$150,'Joint Exposures'!G$4&amp;'Joint Exposures'!$C53))/$A$2</f>
        <v>#DIV/0!</v>
      </c>
      <c r="H53" s="38" t="e">
        <f ca="1">(COUNTIF(Sheet5!$J$1:$AS$150,'Joint Exposures'!$C53&amp;'Joint Exposures'!H$4)+COUNTIF(Sheet5!$J$1:$AS$150,'Joint Exposures'!H$4&amp;'Joint Exposures'!$C53))/$A$2</f>
        <v>#DIV/0!</v>
      </c>
      <c r="I53" s="38" t="e">
        <f ca="1">(COUNTIF(Sheet5!$J$1:$AS$150,'Joint Exposures'!$C53&amp;'Joint Exposures'!I$4)+COUNTIF(Sheet5!$J$1:$AS$150,'Joint Exposures'!I$4&amp;'Joint Exposures'!$C53))/$A$2</f>
        <v>#DIV/0!</v>
      </c>
      <c r="J53" s="38" t="e">
        <f ca="1">(COUNTIF(Sheet5!$J$1:$AS$150,'Joint Exposures'!$C53&amp;'Joint Exposures'!J$4)+COUNTIF(Sheet5!$J$1:$AS$150,'Joint Exposures'!J$4&amp;'Joint Exposures'!$C53))/$A$2</f>
        <v>#DIV/0!</v>
      </c>
      <c r="K53" s="38" t="e">
        <f ca="1">(COUNTIF(Sheet5!$J$1:$AS$150,'Joint Exposures'!$C53&amp;'Joint Exposures'!K$4)+COUNTIF(Sheet5!$J$1:$AS$150,'Joint Exposures'!K$4&amp;'Joint Exposures'!$C53))/$A$2</f>
        <v>#DIV/0!</v>
      </c>
      <c r="L53" s="38" t="e">
        <f ca="1">(COUNTIF(Sheet5!$J$1:$AS$150,'Joint Exposures'!$C53&amp;'Joint Exposures'!L$4)+COUNTIF(Sheet5!$J$1:$AS$150,'Joint Exposures'!L$4&amp;'Joint Exposures'!$C53))/$A$2</f>
        <v>#DIV/0!</v>
      </c>
      <c r="M53" s="38" t="e">
        <f ca="1">(COUNTIF(Sheet5!$J$1:$AS$150,'Joint Exposures'!$C53&amp;'Joint Exposures'!M$4)+COUNTIF(Sheet5!$J$1:$AS$150,'Joint Exposures'!M$4&amp;'Joint Exposures'!$C53))/$A$2</f>
        <v>#DIV/0!</v>
      </c>
      <c r="N53" s="38" t="e">
        <f ca="1">(COUNTIF(Sheet5!$J$1:$AS$150,'Joint Exposures'!$C53&amp;'Joint Exposures'!N$4)+COUNTIF(Sheet5!$J$1:$AS$150,'Joint Exposures'!N$4&amp;'Joint Exposures'!$C53))/$A$2</f>
        <v>#DIV/0!</v>
      </c>
      <c r="O53" s="38" t="e">
        <f ca="1">(COUNTIF(Sheet5!$J$1:$AS$150,'Joint Exposures'!$C53&amp;'Joint Exposures'!O$4)+COUNTIF(Sheet5!$J$1:$AS$150,'Joint Exposures'!O$4&amp;'Joint Exposures'!$C53))/$A$2</f>
        <v>#DIV/0!</v>
      </c>
      <c r="P53" s="38" t="e">
        <f ca="1">(COUNTIF(Sheet5!$J$1:$AS$150,'Joint Exposures'!$C53&amp;'Joint Exposures'!P$4)+COUNTIF(Sheet5!$J$1:$AS$150,'Joint Exposures'!P$4&amp;'Joint Exposures'!$C53))/$A$2</f>
        <v>#DIV/0!</v>
      </c>
      <c r="Q53" s="38" t="e">
        <f ca="1">(COUNTIF(Sheet5!$J$1:$AS$150,'Joint Exposures'!$C53&amp;'Joint Exposures'!Q$4)+COUNTIF(Sheet5!$J$1:$AS$150,'Joint Exposures'!Q$4&amp;'Joint Exposures'!$C53))/$A$2</f>
        <v>#DIV/0!</v>
      </c>
      <c r="R53" s="38" t="e">
        <f ca="1">(COUNTIF(Sheet5!$J$1:$AS$150,'Joint Exposures'!$C53&amp;'Joint Exposures'!R$4)+COUNTIF(Sheet5!$J$1:$AS$150,'Joint Exposures'!R$4&amp;'Joint Exposures'!$C53))/$A$2</f>
        <v>#DIV/0!</v>
      </c>
      <c r="S53" s="38" t="e">
        <f ca="1">(COUNTIF(Sheet5!$J$1:$AS$150,'Joint Exposures'!$C53&amp;'Joint Exposures'!S$4)+COUNTIF(Sheet5!$J$1:$AS$150,'Joint Exposures'!S$4&amp;'Joint Exposures'!$C53))/$A$2</f>
        <v>#DIV/0!</v>
      </c>
      <c r="T53" s="38" t="e">
        <f ca="1">(COUNTIF(Sheet5!$J$1:$AS$150,'Joint Exposures'!$C53&amp;'Joint Exposures'!T$4)+COUNTIF(Sheet5!$J$1:$AS$150,'Joint Exposures'!T$4&amp;'Joint Exposures'!$C53))/$A$2</f>
        <v>#DIV/0!</v>
      </c>
      <c r="U53" s="38" t="e">
        <f ca="1">(COUNTIF(Sheet5!$J$1:$AS$150,'Joint Exposures'!$C53&amp;'Joint Exposures'!U$4)+COUNTIF(Sheet5!$J$1:$AS$150,'Joint Exposures'!U$4&amp;'Joint Exposures'!$C53))/$A$2</f>
        <v>#DIV/0!</v>
      </c>
      <c r="V53" s="38" t="e">
        <f ca="1">(COUNTIF(Sheet5!$J$1:$AS$150,'Joint Exposures'!$C53&amp;'Joint Exposures'!V$4)+COUNTIF(Sheet5!$J$1:$AS$150,'Joint Exposures'!V$4&amp;'Joint Exposures'!$C53))/$A$2</f>
        <v>#DIV/0!</v>
      </c>
      <c r="W53" s="38" t="e">
        <f ca="1">(COUNTIF(Sheet5!$J$1:$AS$150,'Joint Exposures'!$C53&amp;'Joint Exposures'!W$4)+COUNTIF(Sheet5!$J$1:$AS$150,'Joint Exposures'!W$4&amp;'Joint Exposures'!$C53))/$A$2</f>
        <v>#DIV/0!</v>
      </c>
      <c r="X53" s="38" t="e">
        <f ca="1">(COUNTIF(Sheet5!$J$1:$AS$150,'Joint Exposures'!$C53&amp;'Joint Exposures'!X$4)+COUNTIF(Sheet5!$J$1:$AS$150,'Joint Exposures'!X$4&amp;'Joint Exposures'!$C53))/$A$2</f>
        <v>#DIV/0!</v>
      </c>
      <c r="Y53" s="38" t="e">
        <f ca="1">(COUNTIF(Sheet5!$J$1:$AS$150,'Joint Exposures'!$C53&amp;'Joint Exposures'!Y$4)+COUNTIF(Sheet5!$J$1:$AS$150,'Joint Exposures'!Y$4&amp;'Joint Exposures'!$C53))/$A$2</f>
        <v>#DIV/0!</v>
      </c>
      <c r="Z53" s="38" t="e">
        <f ca="1">(COUNTIF(Sheet5!$J$1:$AS$150,'Joint Exposures'!$C53&amp;'Joint Exposures'!Z$4)+COUNTIF(Sheet5!$J$1:$AS$150,'Joint Exposures'!Z$4&amp;'Joint Exposures'!$C53))/$A$2</f>
        <v>#DIV/0!</v>
      </c>
      <c r="AA53" s="38" t="e">
        <f ca="1">(COUNTIF(Sheet5!$J$1:$AS$150,'Joint Exposures'!$C53&amp;'Joint Exposures'!AA$4)+COUNTIF(Sheet5!$J$1:$AS$150,'Joint Exposures'!AA$4&amp;'Joint Exposures'!$C53))/$A$2</f>
        <v>#DIV/0!</v>
      </c>
      <c r="AB53" s="38" t="e">
        <f ca="1">(COUNTIF(Sheet5!$J$1:$AS$150,'Joint Exposures'!$C53&amp;'Joint Exposures'!AB$4)+COUNTIF(Sheet5!$J$1:$AS$150,'Joint Exposures'!AB$4&amp;'Joint Exposures'!$C53))/$A$2</f>
        <v>#DIV/0!</v>
      </c>
      <c r="AC53" s="38" t="e">
        <f ca="1">(COUNTIF(Sheet5!$J$1:$AS$150,'Joint Exposures'!$C53&amp;'Joint Exposures'!AC$4)+COUNTIF(Sheet5!$J$1:$AS$150,'Joint Exposures'!AC$4&amp;'Joint Exposures'!$C53))/$A$2</f>
        <v>#DIV/0!</v>
      </c>
      <c r="AD53" s="38" t="e">
        <f ca="1">(COUNTIF(Sheet5!$J$1:$AS$150,'Joint Exposures'!$C53&amp;'Joint Exposures'!AD$4)+COUNTIF(Sheet5!$J$1:$AS$150,'Joint Exposures'!AD$4&amp;'Joint Exposures'!$C53))/$A$2</f>
        <v>#DIV/0!</v>
      </c>
      <c r="AE53" s="38" t="e">
        <f ca="1">(COUNTIF(Sheet5!$J$1:$AS$150,'Joint Exposures'!$C53&amp;'Joint Exposures'!AE$4)+COUNTIF(Sheet5!$J$1:$AS$150,'Joint Exposures'!AE$4&amp;'Joint Exposures'!$C53))/$A$2</f>
        <v>#DIV/0!</v>
      </c>
      <c r="AF53" s="38" t="e">
        <f ca="1">(COUNTIF(Sheet5!$J$1:$AS$150,'Joint Exposures'!$C53&amp;'Joint Exposures'!AF$4)+COUNTIF(Sheet5!$J$1:$AS$150,'Joint Exposures'!AF$4&amp;'Joint Exposures'!$C53))/$A$2</f>
        <v>#DIV/0!</v>
      </c>
      <c r="AG53" s="38" t="e">
        <f ca="1">(COUNTIF(Sheet5!$J$1:$AS$150,'Joint Exposures'!$C53&amp;'Joint Exposures'!AG$4)+COUNTIF(Sheet5!$J$1:$AS$150,'Joint Exposures'!AG$4&amp;'Joint Exposures'!$C53))/$A$2</f>
        <v>#DIV/0!</v>
      </c>
      <c r="AH53" s="38" t="e">
        <f ca="1">(COUNTIF(Sheet5!$J$1:$AS$150,'Joint Exposures'!$C53&amp;'Joint Exposures'!AH$4)+COUNTIF(Sheet5!$J$1:$AS$150,'Joint Exposures'!AH$4&amp;'Joint Exposures'!$C53))/$A$2</f>
        <v>#DIV/0!</v>
      </c>
      <c r="AI53" s="38" t="e">
        <f ca="1">(COUNTIF(Sheet5!$J$1:$AS$150,'Joint Exposures'!$C53&amp;'Joint Exposures'!AI$4)+COUNTIF(Sheet5!$J$1:$AS$150,'Joint Exposures'!AI$4&amp;'Joint Exposures'!$C53))/$A$2</f>
        <v>#DIV/0!</v>
      </c>
      <c r="AJ53" s="38" t="e">
        <f ca="1">(COUNTIF(Sheet5!$J$1:$AS$150,'Joint Exposures'!$C53&amp;'Joint Exposures'!AJ$4)+COUNTIF(Sheet5!$J$1:$AS$150,'Joint Exposures'!AJ$4&amp;'Joint Exposures'!$C53))/$A$2</f>
        <v>#DIV/0!</v>
      </c>
      <c r="AK53" s="38" t="e">
        <f ca="1">(COUNTIF(Sheet5!$J$1:$AS$150,'Joint Exposures'!$C53&amp;'Joint Exposures'!AK$4)+COUNTIF(Sheet5!$J$1:$AS$150,'Joint Exposures'!AK$4&amp;'Joint Exposures'!$C53))/$A$2</f>
        <v>#DIV/0!</v>
      </c>
      <c r="AL53" s="38" t="e">
        <f ca="1">(COUNTIF(Sheet5!$J$1:$AS$150,'Joint Exposures'!$C53&amp;'Joint Exposures'!AL$4)+COUNTIF(Sheet5!$J$1:$AS$150,'Joint Exposures'!AL$4&amp;'Joint Exposures'!$C53))/$A$2</f>
        <v>#DIV/0!</v>
      </c>
      <c r="AM53" s="38" t="e">
        <f ca="1">(COUNTIF(Sheet5!$J$1:$AS$150,'Joint Exposures'!$C53&amp;'Joint Exposures'!AM$4)+COUNTIF(Sheet5!$J$1:$AS$150,'Joint Exposures'!AM$4&amp;'Joint Exposures'!$C53))/$A$2</f>
        <v>#DIV/0!</v>
      </c>
      <c r="AN53" s="38" t="e">
        <f ca="1">(COUNTIF(Sheet5!$J$1:$AS$150,'Joint Exposures'!$C53&amp;'Joint Exposures'!AN$4)+COUNTIF(Sheet5!$J$1:$AS$150,'Joint Exposures'!AN$4&amp;'Joint Exposures'!$C53))/$A$2</f>
        <v>#DIV/0!</v>
      </c>
      <c r="AO53" s="38" t="e">
        <f ca="1">(COUNTIF(Sheet5!$J$1:$AS$150,'Joint Exposures'!$C53&amp;'Joint Exposures'!AO$4)+COUNTIF(Sheet5!$J$1:$AS$150,'Joint Exposures'!AO$4&amp;'Joint Exposures'!$C53))/$A$2</f>
        <v>#DIV/0!</v>
      </c>
      <c r="AP53" s="38" t="e">
        <f ca="1">(COUNTIF(Sheet5!$J$1:$AS$150,'Joint Exposures'!$C53&amp;'Joint Exposures'!AP$4)+COUNTIF(Sheet5!$J$1:$AS$150,'Joint Exposures'!AP$4&amp;'Joint Exposures'!$C53))/$A$2</f>
        <v>#DIV/0!</v>
      </c>
      <c r="AQ53" s="38" t="e">
        <f ca="1">(COUNTIF(Sheet5!$J$1:$AS$150,'Joint Exposures'!$C53&amp;'Joint Exposures'!AQ$4)+COUNTIF(Sheet5!$J$1:$AS$150,'Joint Exposures'!AQ$4&amp;'Joint Exposures'!$C53))/$A$2</f>
        <v>#DIV/0!</v>
      </c>
      <c r="AR53" s="38" t="e">
        <f ca="1">(COUNTIF(Sheet5!$J$1:$AS$150,'Joint Exposures'!$C53&amp;'Joint Exposures'!AR$4)+COUNTIF(Sheet5!$J$1:$AS$150,'Joint Exposures'!AR$4&amp;'Joint Exposures'!$C53))/$A$2</f>
        <v>#DIV/0!</v>
      </c>
      <c r="AS53" s="38" t="e">
        <f ca="1">(COUNTIF(Sheet5!$J$1:$AS$150,'Joint Exposures'!$C53&amp;'Joint Exposures'!AS$4)+COUNTIF(Sheet5!$J$1:$AS$150,'Joint Exposures'!AS$4&amp;'Joint Exposures'!$C53))/$A$2</f>
        <v>#DIV/0!</v>
      </c>
      <c r="AT53" s="38" t="e">
        <f ca="1">(COUNTIF(Sheet5!$J$1:$AS$150,'Joint Exposures'!$C53&amp;'Joint Exposures'!AT$4)+COUNTIF(Sheet5!$J$1:$AS$150,'Joint Exposures'!AT$4&amp;'Joint Exposures'!$C53))/$A$2</f>
        <v>#DIV/0!</v>
      </c>
      <c r="AU53" s="38" t="e">
        <f ca="1">(COUNTIF(Sheet5!$J$1:$AS$150,'Joint Exposures'!$C53&amp;'Joint Exposures'!AU$4)+COUNTIF(Sheet5!$J$1:$AS$150,'Joint Exposures'!AU$4&amp;'Joint Exposures'!$C53))/$A$2</f>
        <v>#DIV/0!</v>
      </c>
      <c r="AV53" s="38" t="e">
        <f ca="1">(COUNTIF(Sheet5!$J$1:$AS$150,'Joint Exposures'!$C53&amp;'Joint Exposures'!AV$4)+COUNTIF(Sheet5!$J$1:$AS$150,'Joint Exposures'!AV$4&amp;'Joint Exposures'!$C53))/$A$2</f>
        <v>#DIV/0!</v>
      </c>
      <c r="AW53" s="38" t="e">
        <f ca="1">(COUNTIF(Sheet5!$J$1:$AS$150,'Joint Exposures'!$C53&amp;'Joint Exposures'!AW$4)+COUNTIF(Sheet5!$J$1:$AS$150,'Joint Exposures'!AW$4&amp;'Joint Exposures'!$C53))/$A$2</f>
        <v>#DIV/0!</v>
      </c>
      <c r="AX53" s="38" t="e">
        <f ca="1">(COUNTIF(Sheet5!$J$1:$AS$150,'Joint Exposures'!$C53&amp;'Joint Exposures'!AX$4)+COUNTIF(Sheet5!$J$1:$AS$150,'Joint Exposures'!AX$4&amp;'Joint Exposures'!$C53))/$A$2</f>
        <v>#DIV/0!</v>
      </c>
      <c r="AY53" s="38" t="e">
        <f ca="1">(COUNTIF(Sheet5!$J$1:$AS$150,'Joint Exposures'!$C53&amp;'Joint Exposures'!AY$4)+COUNTIF(Sheet5!$J$1:$AS$150,'Joint Exposures'!AY$4&amp;'Joint Exposures'!$C53))/$A$2</f>
        <v>#DIV/0!</v>
      </c>
      <c r="AZ53" s="38" t="e">
        <f ca="1">(COUNTIF(Sheet5!$J$1:$AS$150,'Joint Exposures'!$C53&amp;'Joint Exposures'!AZ$4)+COUNTIF(Sheet5!$J$1:$AS$150,'Joint Exposures'!AZ$4&amp;'Joint Exposures'!$C53))/$A$2</f>
        <v>#DIV/0!</v>
      </c>
      <c r="BA53" s="38" t="e">
        <f ca="1">(COUNTIF(Sheet5!$J$1:$AS$150,'Joint Exposures'!$C53&amp;'Joint Exposures'!BA$4)+COUNTIF(Sheet5!$J$1:$AS$150,'Joint Exposures'!BA$4&amp;'Joint Exposures'!$C53))/$A$2</f>
        <v>#DIV/0!</v>
      </c>
      <c r="BB53" s="38" t="e">
        <f ca="1">(COUNTIF(Sheet5!$J$1:$AS$150,'Joint Exposures'!$C53&amp;'Joint Exposures'!BB$4)+COUNTIF(Sheet5!$J$1:$AS$150,'Joint Exposures'!BB$4&amp;'Joint Exposures'!$C53))/$A$2</f>
        <v>#DIV/0!</v>
      </c>
      <c r="BC53" s="38" t="e">
        <f ca="1">(COUNTIF(Sheet5!$J$1:$AS$150,'Joint Exposures'!$C53&amp;'Joint Exposures'!BC$4)+COUNTIF(Sheet5!$J$1:$AS$150,'Joint Exposures'!BC$4&amp;'Joint Exposures'!$C53))/$A$2</f>
        <v>#DIV/0!</v>
      </c>
      <c r="BD53" s="38" t="e">
        <f ca="1">(COUNTIF(Sheet5!$J$1:$AS$150,'Joint Exposures'!$C53&amp;'Joint Exposures'!BD$4)+COUNTIF(Sheet5!$J$1:$AS$150,'Joint Exposures'!BD$4&amp;'Joint Exposures'!$C53))/$A$2</f>
        <v>#DIV/0!</v>
      </c>
      <c r="BE53" s="38" t="e">
        <f ca="1">(COUNTIF(Sheet5!$J$1:$AS$150,'Joint Exposures'!$C53&amp;'Joint Exposures'!BE$4)+COUNTIF(Sheet5!$J$1:$AS$150,'Joint Exposures'!BE$4&amp;'Joint Exposures'!$C53))/$A$2</f>
        <v>#DIV/0!</v>
      </c>
    </row>
    <row customHeight="1" ht="24.95" r="54" spans="1:57" x14ac:dyDescent="0.25">
      <c r="A54" s="39" t="e">
        <f>COUNTIF(Sheet3!$A$2:$I$151,'Joint Exposures'!$C54)/$A$2</f>
        <v>#DIV/0!</v>
      </c>
      <c r="B54" s="39" t="e">
        <f ca="1" si="3" t="shared"/>
        <v>#DIV/0!</v>
      </c>
      <c r="C54" s="41" t="str">
        <f>Sheet2!H51</f>
        <v>Luol Deng</v>
      </c>
      <c r="D54" s="38" t="e">
        <f ca="1">(COUNTIF(Sheet5!$J$1:$AS$150,'Joint Exposures'!$C54&amp;'Joint Exposures'!D$4)+COUNTIF(Sheet5!$J$1:$AS$150,'Joint Exposures'!D$4&amp;'Joint Exposures'!$C54))/$A$2</f>
        <v>#DIV/0!</v>
      </c>
      <c r="E54" s="38" t="e">
        <f ca="1">(COUNTIF(Sheet5!$J$1:$AS$150,'Joint Exposures'!$C54&amp;'Joint Exposures'!E$4)+COUNTIF(Sheet5!$J$1:$AS$150,'Joint Exposures'!E$4&amp;'Joint Exposures'!$C54))/$A$2</f>
        <v>#DIV/0!</v>
      </c>
      <c r="F54" s="38" t="e">
        <f ca="1">(COUNTIF(Sheet5!$J$1:$AS$150,'Joint Exposures'!$C54&amp;'Joint Exposures'!F$4)+COUNTIF(Sheet5!$J$1:$AS$150,'Joint Exposures'!F$4&amp;'Joint Exposures'!$C54))/$A$2</f>
        <v>#DIV/0!</v>
      </c>
      <c r="G54" s="38" t="e">
        <f ca="1">(COUNTIF(Sheet5!$J$1:$AS$150,'Joint Exposures'!$C54&amp;'Joint Exposures'!G$4)+COUNTIF(Sheet5!$J$1:$AS$150,'Joint Exposures'!G$4&amp;'Joint Exposures'!$C54))/$A$2</f>
        <v>#DIV/0!</v>
      </c>
      <c r="H54" s="38" t="e">
        <f ca="1">(COUNTIF(Sheet5!$J$1:$AS$150,'Joint Exposures'!$C54&amp;'Joint Exposures'!H$4)+COUNTIF(Sheet5!$J$1:$AS$150,'Joint Exposures'!H$4&amp;'Joint Exposures'!$C54))/$A$2</f>
        <v>#DIV/0!</v>
      </c>
      <c r="I54" s="38" t="e">
        <f ca="1">(COUNTIF(Sheet5!$J$1:$AS$150,'Joint Exposures'!$C54&amp;'Joint Exposures'!I$4)+COUNTIF(Sheet5!$J$1:$AS$150,'Joint Exposures'!I$4&amp;'Joint Exposures'!$C54))/$A$2</f>
        <v>#DIV/0!</v>
      </c>
      <c r="J54" s="38" t="e">
        <f ca="1">(COUNTIF(Sheet5!$J$1:$AS$150,'Joint Exposures'!$C54&amp;'Joint Exposures'!J$4)+COUNTIF(Sheet5!$J$1:$AS$150,'Joint Exposures'!J$4&amp;'Joint Exposures'!$C54))/$A$2</f>
        <v>#DIV/0!</v>
      </c>
      <c r="K54" s="38" t="e">
        <f ca="1">(COUNTIF(Sheet5!$J$1:$AS$150,'Joint Exposures'!$C54&amp;'Joint Exposures'!K$4)+COUNTIF(Sheet5!$J$1:$AS$150,'Joint Exposures'!K$4&amp;'Joint Exposures'!$C54))/$A$2</f>
        <v>#DIV/0!</v>
      </c>
      <c r="L54" s="38" t="e">
        <f ca="1">(COUNTIF(Sheet5!$J$1:$AS$150,'Joint Exposures'!$C54&amp;'Joint Exposures'!L$4)+COUNTIF(Sheet5!$J$1:$AS$150,'Joint Exposures'!L$4&amp;'Joint Exposures'!$C54))/$A$2</f>
        <v>#DIV/0!</v>
      </c>
      <c r="M54" s="38" t="e">
        <f ca="1">(COUNTIF(Sheet5!$J$1:$AS$150,'Joint Exposures'!$C54&amp;'Joint Exposures'!M$4)+COUNTIF(Sheet5!$J$1:$AS$150,'Joint Exposures'!M$4&amp;'Joint Exposures'!$C54))/$A$2</f>
        <v>#DIV/0!</v>
      </c>
      <c r="N54" s="38" t="e">
        <f ca="1">(COUNTIF(Sheet5!$J$1:$AS$150,'Joint Exposures'!$C54&amp;'Joint Exposures'!N$4)+COUNTIF(Sheet5!$J$1:$AS$150,'Joint Exposures'!N$4&amp;'Joint Exposures'!$C54))/$A$2</f>
        <v>#DIV/0!</v>
      </c>
      <c r="O54" s="38" t="e">
        <f ca="1">(COUNTIF(Sheet5!$J$1:$AS$150,'Joint Exposures'!$C54&amp;'Joint Exposures'!O$4)+COUNTIF(Sheet5!$J$1:$AS$150,'Joint Exposures'!O$4&amp;'Joint Exposures'!$C54))/$A$2</f>
        <v>#DIV/0!</v>
      </c>
      <c r="P54" s="38" t="e">
        <f ca="1">(COUNTIF(Sheet5!$J$1:$AS$150,'Joint Exposures'!$C54&amp;'Joint Exposures'!P$4)+COUNTIF(Sheet5!$J$1:$AS$150,'Joint Exposures'!P$4&amp;'Joint Exposures'!$C54))/$A$2</f>
        <v>#DIV/0!</v>
      </c>
      <c r="Q54" s="38" t="e">
        <f ca="1">(COUNTIF(Sheet5!$J$1:$AS$150,'Joint Exposures'!$C54&amp;'Joint Exposures'!Q$4)+COUNTIF(Sheet5!$J$1:$AS$150,'Joint Exposures'!Q$4&amp;'Joint Exposures'!$C54))/$A$2</f>
        <v>#DIV/0!</v>
      </c>
      <c r="R54" s="38" t="e">
        <f ca="1">(COUNTIF(Sheet5!$J$1:$AS$150,'Joint Exposures'!$C54&amp;'Joint Exposures'!R$4)+COUNTIF(Sheet5!$J$1:$AS$150,'Joint Exposures'!R$4&amp;'Joint Exposures'!$C54))/$A$2</f>
        <v>#DIV/0!</v>
      </c>
      <c r="S54" s="38" t="e">
        <f ca="1">(COUNTIF(Sheet5!$J$1:$AS$150,'Joint Exposures'!$C54&amp;'Joint Exposures'!S$4)+COUNTIF(Sheet5!$J$1:$AS$150,'Joint Exposures'!S$4&amp;'Joint Exposures'!$C54))/$A$2</f>
        <v>#DIV/0!</v>
      </c>
      <c r="T54" s="38" t="e">
        <f ca="1">(COUNTIF(Sheet5!$J$1:$AS$150,'Joint Exposures'!$C54&amp;'Joint Exposures'!T$4)+COUNTIF(Sheet5!$J$1:$AS$150,'Joint Exposures'!T$4&amp;'Joint Exposures'!$C54))/$A$2</f>
        <v>#DIV/0!</v>
      </c>
      <c r="U54" s="38" t="e">
        <f ca="1">(COUNTIF(Sheet5!$J$1:$AS$150,'Joint Exposures'!$C54&amp;'Joint Exposures'!U$4)+COUNTIF(Sheet5!$J$1:$AS$150,'Joint Exposures'!U$4&amp;'Joint Exposures'!$C54))/$A$2</f>
        <v>#DIV/0!</v>
      </c>
      <c r="V54" s="38" t="e">
        <f ca="1">(COUNTIF(Sheet5!$J$1:$AS$150,'Joint Exposures'!$C54&amp;'Joint Exposures'!V$4)+COUNTIF(Sheet5!$J$1:$AS$150,'Joint Exposures'!V$4&amp;'Joint Exposures'!$C54))/$A$2</f>
        <v>#DIV/0!</v>
      </c>
      <c r="W54" s="38" t="e">
        <f ca="1">(COUNTIF(Sheet5!$J$1:$AS$150,'Joint Exposures'!$C54&amp;'Joint Exposures'!W$4)+COUNTIF(Sheet5!$J$1:$AS$150,'Joint Exposures'!W$4&amp;'Joint Exposures'!$C54))/$A$2</f>
        <v>#DIV/0!</v>
      </c>
      <c r="X54" s="38" t="e">
        <f ca="1">(COUNTIF(Sheet5!$J$1:$AS$150,'Joint Exposures'!$C54&amp;'Joint Exposures'!X$4)+COUNTIF(Sheet5!$J$1:$AS$150,'Joint Exposures'!X$4&amp;'Joint Exposures'!$C54))/$A$2</f>
        <v>#DIV/0!</v>
      </c>
      <c r="Y54" s="38" t="e">
        <f ca="1">(COUNTIF(Sheet5!$J$1:$AS$150,'Joint Exposures'!$C54&amp;'Joint Exposures'!Y$4)+COUNTIF(Sheet5!$J$1:$AS$150,'Joint Exposures'!Y$4&amp;'Joint Exposures'!$C54))/$A$2</f>
        <v>#DIV/0!</v>
      </c>
      <c r="Z54" s="38" t="e">
        <f ca="1">(COUNTIF(Sheet5!$J$1:$AS$150,'Joint Exposures'!$C54&amp;'Joint Exposures'!Z$4)+COUNTIF(Sheet5!$J$1:$AS$150,'Joint Exposures'!Z$4&amp;'Joint Exposures'!$C54))/$A$2</f>
        <v>#DIV/0!</v>
      </c>
      <c r="AA54" s="38" t="e">
        <f ca="1">(COUNTIF(Sheet5!$J$1:$AS$150,'Joint Exposures'!$C54&amp;'Joint Exposures'!AA$4)+COUNTIF(Sheet5!$J$1:$AS$150,'Joint Exposures'!AA$4&amp;'Joint Exposures'!$C54))/$A$2</f>
        <v>#DIV/0!</v>
      </c>
      <c r="AB54" s="38" t="e">
        <f ca="1">(COUNTIF(Sheet5!$J$1:$AS$150,'Joint Exposures'!$C54&amp;'Joint Exposures'!AB$4)+COUNTIF(Sheet5!$J$1:$AS$150,'Joint Exposures'!AB$4&amp;'Joint Exposures'!$C54))/$A$2</f>
        <v>#DIV/0!</v>
      </c>
      <c r="AC54" s="38" t="e">
        <f ca="1">(COUNTIF(Sheet5!$J$1:$AS$150,'Joint Exposures'!$C54&amp;'Joint Exposures'!AC$4)+COUNTIF(Sheet5!$J$1:$AS$150,'Joint Exposures'!AC$4&amp;'Joint Exposures'!$C54))/$A$2</f>
        <v>#DIV/0!</v>
      </c>
      <c r="AD54" s="38" t="e">
        <f ca="1">(COUNTIF(Sheet5!$J$1:$AS$150,'Joint Exposures'!$C54&amp;'Joint Exposures'!AD$4)+COUNTIF(Sheet5!$J$1:$AS$150,'Joint Exposures'!AD$4&amp;'Joint Exposures'!$C54))/$A$2</f>
        <v>#DIV/0!</v>
      </c>
      <c r="AE54" s="38" t="e">
        <f ca="1">(COUNTIF(Sheet5!$J$1:$AS$150,'Joint Exposures'!$C54&amp;'Joint Exposures'!AE$4)+COUNTIF(Sheet5!$J$1:$AS$150,'Joint Exposures'!AE$4&amp;'Joint Exposures'!$C54))/$A$2</f>
        <v>#DIV/0!</v>
      </c>
      <c r="AF54" s="38" t="e">
        <f ca="1">(COUNTIF(Sheet5!$J$1:$AS$150,'Joint Exposures'!$C54&amp;'Joint Exposures'!AF$4)+COUNTIF(Sheet5!$J$1:$AS$150,'Joint Exposures'!AF$4&amp;'Joint Exposures'!$C54))/$A$2</f>
        <v>#DIV/0!</v>
      </c>
      <c r="AG54" s="38" t="e">
        <f ca="1">(COUNTIF(Sheet5!$J$1:$AS$150,'Joint Exposures'!$C54&amp;'Joint Exposures'!AG$4)+COUNTIF(Sheet5!$J$1:$AS$150,'Joint Exposures'!AG$4&amp;'Joint Exposures'!$C54))/$A$2</f>
        <v>#DIV/0!</v>
      </c>
      <c r="AH54" s="38" t="e">
        <f ca="1">(COUNTIF(Sheet5!$J$1:$AS$150,'Joint Exposures'!$C54&amp;'Joint Exposures'!AH$4)+COUNTIF(Sheet5!$J$1:$AS$150,'Joint Exposures'!AH$4&amp;'Joint Exposures'!$C54))/$A$2</f>
        <v>#DIV/0!</v>
      </c>
      <c r="AI54" s="38" t="e">
        <f ca="1">(COUNTIF(Sheet5!$J$1:$AS$150,'Joint Exposures'!$C54&amp;'Joint Exposures'!AI$4)+COUNTIF(Sheet5!$J$1:$AS$150,'Joint Exposures'!AI$4&amp;'Joint Exposures'!$C54))/$A$2</f>
        <v>#DIV/0!</v>
      </c>
      <c r="AJ54" s="38" t="e">
        <f ca="1">(COUNTIF(Sheet5!$J$1:$AS$150,'Joint Exposures'!$C54&amp;'Joint Exposures'!AJ$4)+COUNTIF(Sheet5!$J$1:$AS$150,'Joint Exposures'!AJ$4&amp;'Joint Exposures'!$C54))/$A$2</f>
        <v>#DIV/0!</v>
      </c>
      <c r="AK54" s="38" t="e">
        <f ca="1">(COUNTIF(Sheet5!$J$1:$AS$150,'Joint Exposures'!$C54&amp;'Joint Exposures'!AK$4)+COUNTIF(Sheet5!$J$1:$AS$150,'Joint Exposures'!AK$4&amp;'Joint Exposures'!$C54))/$A$2</f>
        <v>#DIV/0!</v>
      </c>
      <c r="AL54" s="38" t="e">
        <f ca="1">(COUNTIF(Sheet5!$J$1:$AS$150,'Joint Exposures'!$C54&amp;'Joint Exposures'!AL$4)+COUNTIF(Sheet5!$J$1:$AS$150,'Joint Exposures'!AL$4&amp;'Joint Exposures'!$C54))/$A$2</f>
        <v>#DIV/0!</v>
      </c>
      <c r="AM54" s="38" t="e">
        <f ca="1">(COUNTIF(Sheet5!$J$1:$AS$150,'Joint Exposures'!$C54&amp;'Joint Exposures'!AM$4)+COUNTIF(Sheet5!$J$1:$AS$150,'Joint Exposures'!AM$4&amp;'Joint Exposures'!$C54))/$A$2</f>
        <v>#DIV/0!</v>
      </c>
      <c r="AN54" s="38" t="e">
        <f ca="1">(COUNTIF(Sheet5!$J$1:$AS$150,'Joint Exposures'!$C54&amp;'Joint Exposures'!AN$4)+COUNTIF(Sheet5!$J$1:$AS$150,'Joint Exposures'!AN$4&amp;'Joint Exposures'!$C54))/$A$2</f>
        <v>#DIV/0!</v>
      </c>
      <c r="AO54" s="38" t="e">
        <f ca="1">(COUNTIF(Sheet5!$J$1:$AS$150,'Joint Exposures'!$C54&amp;'Joint Exposures'!AO$4)+COUNTIF(Sheet5!$J$1:$AS$150,'Joint Exposures'!AO$4&amp;'Joint Exposures'!$C54))/$A$2</f>
        <v>#DIV/0!</v>
      </c>
      <c r="AP54" s="38" t="e">
        <f ca="1">(COUNTIF(Sheet5!$J$1:$AS$150,'Joint Exposures'!$C54&amp;'Joint Exposures'!AP$4)+COUNTIF(Sheet5!$J$1:$AS$150,'Joint Exposures'!AP$4&amp;'Joint Exposures'!$C54))/$A$2</f>
        <v>#DIV/0!</v>
      </c>
      <c r="AQ54" s="38" t="e">
        <f ca="1">(COUNTIF(Sheet5!$J$1:$AS$150,'Joint Exposures'!$C54&amp;'Joint Exposures'!AQ$4)+COUNTIF(Sheet5!$J$1:$AS$150,'Joint Exposures'!AQ$4&amp;'Joint Exposures'!$C54))/$A$2</f>
        <v>#DIV/0!</v>
      </c>
      <c r="AR54" s="38" t="e">
        <f ca="1">(COUNTIF(Sheet5!$J$1:$AS$150,'Joint Exposures'!$C54&amp;'Joint Exposures'!AR$4)+COUNTIF(Sheet5!$J$1:$AS$150,'Joint Exposures'!AR$4&amp;'Joint Exposures'!$C54))/$A$2</f>
        <v>#DIV/0!</v>
      </c>
      <c r="AS54" s="38" t="e">
        <f ca="1">(COUNTIF(Sheet5!$J$1:$AS$150,'Joint Exposures'!$C54&amp;'Joint Exposures'!AS$4)+COUNTIF(Sheet5!$J$1:$AS$150,'Joint Exposures'!AS$4&amp;'Joint Exposures'!$C54))/$A$2</f>
        <v>#DIV/0!</v>
      </c>
      <c r="AT54" s="38" t="e">
        <f ca="1">(COUNTIF(Sheet5!$J$1:$AS$150,'Joint Exposures'!$C54&amp;'Joint Exposures'!AT$4)+COUNTIF(Sheet5!$J$1:$AS$150,'Joint Exposures'!AT$4&amp;'Joint Exposures'!$C54))/$A$2</f>
        <v>#DIV/0!</v>
      </c>
      <c r="AU54" s="38" t="e">
        <f ca="1">(COUNTIF(Sheet5!$J$1:$AS$150,'Joint Exposures'!$C54&amp;'Joint Exposures'!AU$4)+COUNTIF(Sheet5!$J$1:$AS$150,'Joint Exposures'!AU$4&amp;'Joint Exposures'!$C54))/$A$2</f>
        <v>#DIV/0!</v>
      </c>
      <c r="AV54" s="38" t="e">
        <f ca="1">(COUNTIF(Sheet5!$J$1:$AS$150,'Joint Exposures'!$C54&amp;'Joint Exposures'!AV$4)+COUNTIF(Sheet5!$J$1:$AS$150,'Joint Exposures'!AV$4&amp;'Joint Exposures'!$C54))/$A$2</f>
        <v>#DIV/0!</v>
      </c>
      <c r="AW54" s="38" t="e">
        <f ca="1">(COUNTIF(Sheet5!$J$1:$AS$150,'Joint Exposures'!$C54&amp;'Joint Exposures'!AW$4)+COUNTIF(Sheet5!$J$1:$AS$150,'Joint Exposures'!AW$4&amp;'Joint Exposures'!$C54))/$A$2</f>
        <v>#DIV/0!</v>
      </c>
      <c r="AX54" s="38" t="e">
        <f ca="1">(COUNTIF(Sheet5!$J$1:$AS$150,'Joint Exposures'!$C54&amp;'Joint Exposures'!AX$4)+COUNTIF(Sheet5!$J$1:$AS$150,'Joint Exposures'!AX$4&amp;'Joint Exposures'!$C54))/$A$2</f>
        <v>#DIV/0!</v>
      </c>
      <c r="AY54" s="38" t="e">
        <f ca="1">(COUNTIF(Sheet5!$J$1:$AS$150,'Joint Exposures'!$C54&amp;'Joint Exposures'!AY$4)+COUNTIF(Sheet5!$J$1:$AS$150,'Joint Exposures'!AY$4&amp;'Joint Exposures'!$C54))/$A$2</f>
        <v>#DIV/0!</v>
      </c>
      <c r="AZ54" s="38" t="e">
        <f ca="1">(COUNTIF(Sheet5!$J$1:$AS$150,'Joint Exposures'!$C54&amp;'Joint Exposures'!AZ$4)+COUNTIF(Sheet5!$J$1:$AS$150,'Joint Exposures'!AZ$4&amp;'Joint Exposures'!$C54))/$A$2</f>
        <v>#DIV/0!</v>
      </c>
      <c r="BA54" s="38" t="e">
        <f ca="1">(COUNTIF(Sheet5!$J$1:$AS$150,'Joint Exposures'!$C54&amp;'Joint Exposures'!BA$4)+COUNTIF(Sheet5!$J$1:$AS$150,'Joint Exposures'!BA$4&amp;'Joint Exposures'!$C54))/$A$2</f>
        <v>#DIV/0!</v>
      </c>
      <c r="BB54" s="38" t="e">
        <f ca="1">(COUNTIF(Sheet5!$J$1:$AS$150,'Joint Exposures'!$C54&amp;'Joint Exposures'!BB$4)+COUNTIF(Sheet5!$J$1:$AS$150,'Joint Exposures'!BB$4&amp;'Joint Exposures'!$C54))/$A$2</f>
        <v>#DIV/0!</v>
      </c>
      <c r="BC54" s="38" t="e">
        <f ca="1">(COUNTIF(Sheet5!$J$1:$AS$150,'Joint Exposures'!$C54&amp;'Joint Exposures'!BC$4)+COUNTIF(Sheet5!$J$1:$AS$150,'Joint Exposures'!BC$4&amp;'Joint Exposures'!$C54))/$A$2</f>
        <v>#DIV/0!</v>
      </c>
      <c r="BD54" s="38" t="e">
        <f ca="1">(COUNTIF(Sheet5!$J$1:$AS$150,'Joint Exposures'!$C54&amp;'Joint Exposures'!BD$4)+COUNTIF(Sheet5!$J$1:$AS$150,'Joint Exposures'!BD$4&amp;'Joint Exposures'!$C54))/$A$2</f>
        <v>#DIV/0!</v>
      </c>
      <c r="BE54" s="38" t="e">
        <f ca="1">(COUNTIF(Sheet5!$J$1:$AS$150,'Joint Exposures'!$C54&amp;'Joint Exposures'!BE$4)+COUNTIF(Sheet5!$J$1:$AS$150,'Joint Exposures'!BE$4&amp;'Joint Exposures'!$C54))/$A$2</f>
        <v>#DIV/0!</v>
      </c>
    </row>
    <row customHeight="1" ht="24.95" r="55" spans="1:57" x14ac:dyDescent="0.25">
      <c r="A55" s="39" t="e">
        <f>COUNTIF(Sheet3!$A$2:$I$151,'Joint Exposures'!$C55)/$A$2</f>
        <v>#DIV/0!</v>
      </c>
      <c r="B55" s="39" t="e">
        <f ca="1" si="3" t="shared"/>
        <v>#DIV/0!</v>
      </c>
      <c r="C55" s="41" t="str">
        <f>Sheet2!H52</f>
        <v>Iman Shumpert</v>
      </c>
      <c r="D55" s="38" t="e">
        <f ca="1">(COUNTIF(Sheet5!$J$1:$AS$150,'Joint Exposures'!$C55&amp;'Joint Exposures'!D$4)+COUNTIF(Sheet5!$J$1:$AS$150,'Joint Exposures'!D$4&amp;'Joint Exposures'!$C55))/$A$2</f>
        <v>#DIV/0!</v>
      </c>
      <c r="E55" s="38" t="e">
        <f ca="1">(COUNTIF(Sheet5!$J$1:$AS$150,'Joint Exposures'!$C55&amp;'Joint Exposures'!E$4)+COUNTIF(Sheet5!$J$1:$AS$150,'Joint Exposures'!E$4&amp;'Joint Exposures'!$C55))/$A$2</f>
        <v>#DIV/0!</v>
      </c>
      <c r="F55" s="38" t="e">
        <f ca="1">(COUNTIF(Sheet5!$J$1:$AS$150,'Joint Exposures'!$C55&amp;'Joint Exposures'!F$4)+COUNTIF(Sheet5!$J$1:$AS$150,'Joint Exposures'!F$4&amp;'Joint Exposures'!$C55))/$A$2</f>
        <v>#DIV/0!</v>
      </c>
      <c r="G55" s="38" t="e">
        <f ca="1">(COUNTIF(Sheet5!$J$1:$AS$150,'Joint Exposures'!$C55&amp;'Joint Exposures'!G$4)+COUNTIF(Sheet5!$J$1:$AS$150,'Joint Exposures'!G$4&amp;'Joint Exposures'!$C55))/$A$2</f>
        <v>#DIV/0!</v>
      </c>
      <c r="H55" s="38" t="e">
        <f ca="1">(COUNTIF(Sheet5!$J$1:$AS$150,'Joint Exposures'!$C55&amp;'Joint Exposures'!H$4)+COUNTIF(Sheet5!$J$1:$AS$150,'Joint Exposures'!H$4&amp;'Joint Exposures'!$C55))/$A$2</f>
        <v>#DIV/0!</v>
      </c>
      <c r="I55" s="38" t="e">
        <f ca="1">(COUNTIF(Sheet5!$J$1:$AS$150,'Joint Exposures'!$C55&amp;'Joint Exposures'!I$4)+COUNTIF(Sheet5!$J$1:$AS$150,'Joint Exposures'!I$4&amp;'Joint Exposures'!$C55))/$A$2</f>
        <v>#DIV/0!</v>
      </c>
      <c r="J55" s="38" t="e">
        <f ca="1">(COUNTIF(Sheet5!$J$1:$AS$150,'Joint Exposures'!$C55&amp;'Joint Exposures'!J$4)+COUNTIF(Sheet5!$J$1:$AS$150,'Joint Exposures'!J$4&amp;'Joint Exposures'!$C55))/$A$2</f>
        <v>#DIV/0!</v>
      </c>
      <c r="K55" s="38" t="e">
        <f ca="1">(COUNTIF(Sheet5!$J$1:$AS$150,'Joint Exposures'!$C55&amp;'Joint Exposures'!K$4)+COUNTIF(Sheet5!$J$1:$AS$150,'Joint Exposures'!K$4&amp;'Joint Exposures'!$C55))/$A$2</f>
        <v>#DIV/0!</v>
      </c>
      <c r="L55" s="38" t="e">
        <f ca="1">(COUNTIF(Sheet5!$J$1:$AS$150,'Joint Exposures'!$C55&amp;'Joint Exposures'!L$4)+COUNTIF(Sheet5!$J$1:$AS$150,'Joint Exposures'!L$4&amp;'Joint Exposures'!$C55))/$A$2</f>
        <v>#DIV/0!</v>
      </c>
      <c r="M55" s="38" t="e">
        <f ca="1">(COUNTIF(Sheet5!$J$1:$AS$150,'Joint Exposures'!$C55&amp;'Joint Exposures'!M$4)+COUNTIF(Sheet5!$J$1:$AS$150,'Joint Exposures'!M$4&amp;'Joint Exposures'!$C55))/$A$2</f>
        <v>#DIV/0!</v>
      </c>
      <c r="N55" s="38" t="e">
        <f ca="1">(COUNTIF(Sheet5!$J$1:$AS$150,'Joint Exposures'!$C55&amp;'Joint Exposures'!N$4)+COUNTIF(Sheet5!$J$1:$AS$150,'Joint Exposures'!N$4&amp;'Joint Exposures'!$C55))/$A$2</f>
        <v>#DIV/0!</v>
      </c>
      <c r="O55" s="38" t="e">
        <f ca="1">(COUNTIF(Sheet5!$J$1:$AS$150,'Joint Exposures'!$C55&amp;'Joint Exposures'!O$4)+COUNTIF(Sheet5!$J$1:$AS$150,'Joint Exposures'!O$4&amp;'Joint Exposures'!$C55))/$A$2</f>
        <v>#DIV/0!</v>
      </c>
      <c r="P55" s="38" t="e">
        <f ca="1">(COUNTIF(Sheet5!$J$1:$AS$150,'Joint Exposures'!$C55&amp;'Joint Exposures'!P$4)+COUNTIF(Sheet5!$J$1:$AS$150,'Joint Exposures'!P$4&amp;'Joint Exposures'!$C55))/$A$2</f>
        <v>#DIV/0!</v>
      </c>
      <c r="Q55" s="38" t="e">
        <f ca="1">(COUNTIF(Sheet5!$J$1:$AS$150,'Joint Exposures'!$C55&amp;'Joint Exposures'!Q$4)+COUNTIF(Sheet5!$J$1:$AS$150,'Joint Exposures'!Q$4&amp;'Joint Exposures'!$C55))/$A$2</f>
        <v>#DIV/0!</v>
      </c>
      <c r="R55" s="38" t="e">
        <f ca="1">(COUNTIF(Sheet5!$J$1:$AS$150,'Joint Exposures'!$C55&amp;'Joint Exposures'!R$4)+COUNTIF(Sheet5!$J$1:$AS$150,'Joint Exposures'!R$4&amp;'Joint Exposures'!$C55))/$A$2</f>
        <v>#DIV/0!</v>
      </c>
      <c r="S55" s="38" t="e">
        <f ca="1">(COUNTIF(Sheet5!$J$1:$AS$150,'Joint Exposures'!$C55&amp;'Joint Exposures'!S$4)+COUNTIF(Sheet5!$J$1:$AS$150,'Joint Exposures'!S$4&amp;'Joint Exposures'!$C55))/$A$2</f>
        <v>#DIV/0!</v>
      </c>
      <c r="T55" s="38" t="e">
        <f ca="1">(COUNTIF(Sheet5!$J$1:$AS$150,'Joint Exposures'!$C55&amp;'Joint Exposures'!T$4)+COUNTIF(Sheet5!$J$1:$AS$150,'Joint Exposures'!T$4&amp;'Joint Exposures'!$C55))/$A$2</f>
        <v>#DIV/0!</v>
      </c>
      <c r="U55" s="38" t="e">
        <f ca="1">(COUNTIF(Sheet5!$J$1:$AS$150,'Joint Exposures'!$C55&amp;'Joint Exposures'!U$4)+COUNTIF(Sheet5!$J$1:$AS$150,'Joint Exposures'!U$4&amp;'Joint Exposures'!$C55))/$A$2</f>
        <v>#DIV/0!</v>
      </c>
      <c r="V55" s="38" t="e">
        <f ca="1">(COUNTIF(Sheet5!$J$1:$AS$150,'Joint Exposures'!$C55&amp;'Joint Exposures'!V$4)+COUNTIF(Sheet5!$J$1:$AS$150,'Joint Exposures'!V$4&amp;'Joint Exposures'!$C55))/$A$2</f>
        <v>#DIV/0!</v>
      </c>
      <c r="W55" s="38" t="e">
        <f ca="1">(COUNTIF(Sheet5!$J$1:$AS$150,'Joint Exposures'!$C55&amp;'Joint Exposures'!W$4)+COUNTIF(Sheet5!$J$1:$AS$150,'Joint Exposures'!W$4&amp;'Joint Exposures'!$C55))/$A$2</f>
        <v>#DIV/0!</v>
      </c>
      <c r="X55" s="38" t="e">
        <f ca="1">(COUNTIF(Sheet5!$J$1:$AS$150,'Joint Exposures'!$C55&amp;'Joint Exposures'!X$4)+COUNTIF(Sheet5!$J$1:$AS$150,'Joint Exposures'!X$4&amp;'Joint Exposures'!$C55))/$A$2</f>
        <v>#DIV/0!</v>
      </c>
      <c r="Y55" s="38" t="e">
        <f ca="1">(COUNTIF(Sheet5!$J$1:$AS$150,'Joint Exposures'!$C55&amp;'Joint Exposures'!Y$4)+COUNTIF(Sheet5!$J$1:$AS$150,'Joint Exposures'!Y$4&amp;'Joint Exposures'!$C55))/$A$2</f>
        <v>#DIV/0!</v>
      </c>
      <c r="Z55" s="38" t="e">
        <f ca="1">(COUNTIF(Sheet5!$J$1:$AS$150,'Joint Exposures'!$C55&amp;'Joint Exposures'!Z$4)+COUNTIF(Sheet5!$J$1:$AS$150,'Joint Exposures'!Z$4&amp;'Joint Exposures'!$C55))/$A$2</f>
        <v>#DIV/0!</v>
      </c>
      <c r="AA55" s="38" t="e">
        <f ca="1">(COUNTIF(Sheet5!$J$1:$AS$150,'Joint Exposures'!$C55&amp;'Joint Exposures'!AA$4)+COUNTIF(Sheet5!$J$1:$AS$150,'Joint Exposures'!AA$4&amp;'Joint Exposures'!$C55))/$A$2</f>
        <v>#DIV/0!</v>
      </c>
      <c r="AB55" s="38" t="e">
        <f ca="1">(COUNTIF(Sheet5!$J$1:$AS$150,'Joint Exposures'!$C55&amp;'Joint Exposures'!AB$4)+COUNTIF(Sheet5!$J$1:$AS$150,'Joint Exposures'!AB$4&amp;'Joint Exposures'!$C55))/$A$2</f>
        <v>#DIV/0!</v>
      </c>
      <c r="AC55" s="38" t="e">
        <f ca="1">(COUNTIF(Sheet5!$J$1:$AS$150,'Joint Exposures'!$C55&amp;'Joint Exposures'!AC$4)+COUNTIF(Sheet5!$J$1:$AS$150,'Joint Exposures'!AC$4&amp;'Joint Exposures'!$C55))/$A$2</f>
        <v>#DIV/0!</v>
      </c>
      <c r="AD55" s="38" t="e">
        <f ca="1">(COUNTIF(Sheet5!$J$1:$AS$150,'Joint Exposures'!$C55&amp;'Joint Exposures'!AD$4)+COUNTIF(Sheet5!$J$1:$AS$150,'Joint Exposures'!AD$4&amp;'Joint Exposures'!$C55))/$A$2</f>
        <v>#DIV/0!</v>
      </c>
      <c r="AE55" s="38" t="e">
        <f ca="1">(COUNTIF(Sheet5!$J$1:$AS$150,'Joint Exposures'!$C55&amp;'Joint Exposures'!AE$4)+COUNTIF(Sheet5!$J$1:$AS$150,'Joint Exposures'!AE$4&amp;'Joint Exposures'!$C55))/$A$2</f>
        <v>#DIV/0!</v>
      </c>
      <c r="AF55" s="38" t="e">
        <f ca="1">(COUNTIF(Sheet5!$J$1:$AS$150,'Joint Exposures'!$C55&amp;'Joint Exposures'!AF$4)+COUNTIF(Sheet5!$J$1:$AS$150,'Joint Exposures'!AF$4&amp;'Joint Exposures'!$C55))/$A$2</f>
        <v>#DIV/0!</v>
      </c>
      <c r="AG55" s="38" t="e">
        <f ca="1">(COUNTIF(Sheet5!$J$1:$AS$150,'Joint Exposures'!$C55&amp;'Joint Exposures'!AG$4)+COUNTIF(Sheet5!$J$1:$AS$150,'Joint Exposures'!AG$4&amp;'Joint Exposures'!$C55))/$A$2</f>
        <v>#DIV/0!</v>
      </c>
      <c r="AH55" s="38" t="e">
        <f ca="1">(COUNTIF(Sheet5!$J$1:$AS$150,'Joint Exposures'!$C55&amp;'Joint Exposures'!AH$4)+COUNTIF(Sheet5!$J$1:$AS$150,'Joint Exposures'!AH$4&amp;'Joint Exposures'!$C55))/$A$2</f>
        <v>#DIV/0!</v>
      </c>
      <c r="AI55" s="38" t="e">
        <f ca="1">(COUNTIF(Sheet5!$J$1:$AS$150,'Joint Exposures'!$C55&amp;'Joint Exposures'!AI$4)+COUNTIF(Sheet5!$J$1:$AS$150,'Joint Exposures'!AI$4&amp;'Joint Exposures'!$C55))/$A$2</f>
        <v>#DIV/0!</v>
      </c>
      <c r="AJ55" s="38" t="e">
        <f ca="1">(COUNTIF(Sheet5!$J$1:$AS$150,'Joint Exposures'!$C55&amp;'Joint Exposures'!AJ$4)+COUNTIF(Sheet5!$J$1:$AS$150,'Joint Exposures'!AJ$4&amp;'Joint Exposures'!$C55))/$A$2</f>
        <v>#DIV/0!</v>
      </c>
      <c r="AK55" s="38" t="e">
        <f ca="1">(COUNTIF(Sheet5!$J$1:$AS$150,'Joint Exposures'!$C55&amp;'Joint Exposures'!AK$4)+COUNTIF(Sheet5!$J$1:$AS$150,'Joint Exposures'!AK$4&amp;'Joint Exposures'!$C55))/$A$2</f>
        <v>#DIV/0!</v>
      </c>
      <c r="AL55" s="38" t="e">
        <f ca="1">(COUNTIF(Sheet5!$J$1:$AS$150,'Joint Exposures'!$C55&amp;'Joint Exposures'!AL$4)+COUNTIF(Sheet5!$J$1:$AS$150,'Joint Exposures'!AL$4&amp;'Joint Exposures'!$C55))/$A$2</f>
        <v>#DIV/0!</v>
      </c>
      <c r="AM55" s="38" t="e">
        <f ca="1">(COUNTIF(Sheet5!$J$1:$AS$150,'Joint Exposures'!$C55&amp;'Joint Exposures'!AM$4)+COUNTIF(Sheet5!$J$1:$AS$150,'Joint Exposures'!AM$4&amp;'Joint Exposures'!$C55))/$A$2</f>
        <v>#DIV/0!</v>
      </c>
      <c r="AN55" s="38" t="e">
        <f ca="1">(COUNTIF(Sheet5!$J$1:$AS$150,'Joint Exposures'!$C55&amp;'Joint Exposures'!AN$4)+COUNTIF(Sheet5!$J$1:$AS$150,'Joint Exposures'!AN$4&amp;'Joint Exposures'!$C55))/$A$2</f>
        <v>#DIV/0!</v>
      </c>
      <c r="AO55" s="38" t="e">
        <f ca="1">(COUNTIF(Sheet5!$J$1:$AS$150,'Joint Exposures'!$C55&amp;'Joint Exposures'!AO$4)+COUNTIF(Sheet5!$J$1:$AS$150,'Joint Exposures'!AO$4&amp;'Joint Exposures'!$C55))/$A$2</f>
        <v>#DIV/0!</v>
      </c>
      <c r="AP55" s="38" t="e">
        <f ca="1">(COUNTIF(Sheet5!$J$1:$AS$150,'Joint Exposures'!$C55&amp;'Joint Exposures'!AP$4)+COUNTIF(Sheet5!$J$1:$AS$150,'Joint Exposures'!AP$4&amp;'Joint Exposures'!$C55))/$A$2</f>
        <v>#DIV/0!</v>
      </c>
      <c r="AQ55" s="38" t="e">
        <f ca="1">(COUNTIF(Sheet5!$J$1:$AS$150,'Joint Exposures'!$C55&amp;'Joint Exposures'!AQ$4)+COUNTIF(Sheet5!$J$1:$AS$150,'Joint Exposures'!AQ$4&amp;'Joint Exposures'!$C55))/$A$2</f>
        <v>#DIV/0!</v>
      </c>
      <c r="AR55" s="38" t="e">
        <f ca="1">(COUNTIF(Sheet5!$J$1:$AS$150,'Joint Exposures'!$C55&amp;'Joint Exposures'!AR$4)+COUNTIF(Sheet5!$J$1:$AS$150,'Joint Exposures'!AR$4&amp;'Joint Exposures'!$C55))/$A$2</f>
        <v>#DIV/0!</v>
      </c>
      <c r="AS55" s="38" t="e">
        <f ca="1">(COUNTIF(Sheet5!$J$1:$AS$150,'Joint Exposures'!$C55&amp;'Joint Exposures'!AS$4)+COUNTIF(Sheet5!$J$1:$AS$150,'Joint Exposures'!AS$4&amp;'Joint Exposures'!$C55))/$A$2</f>
        <v>#DIV/0!</v>
      </c>
      <c r="AT55" s="38" t="e">
        <f ca="1">(COUNTIF(Sheet5!$J$1:$AS$150,'Joint Exposures'!$C55&amp;'Joint Exposures'!AT$4)+COUNTIF(Sheet5!$J$1:$AS$150,'Joint Exposures'!AT$4&amp;'Joint Exposures'!$C55))/$A$2</f>
        <v>#DIV/0!</v>
      </c>
      <c r="AU55" s="38" t="e">
        <f ca="1">(COUNTIF(Sheet5!$J$1:$AS$150,'Joint Exposures'!$C55&amp;'Joint Exposures'!AU$4)+COUNTIF(Sheet5!$J$1:$AS$150,'Joint Exposures'!AU$4&amp;'Joint Exposures'!$C55))/$A$2</f>
        <v>#DIV/0!</v>
      </c>
      <c r="AV55" s="38" t="e">
        <f ca="1">(COUNTIF(Sheet5!$J$1:$AS$150,'Joint Exposures'!$C55&amp;'Joint Exposures'!AV$4)+COUNTIF(Sheet5!$J$1:$AS$150,'Joint Exposures'!AV$4&amp;'Joint Exposures'!$C55))/$A$2</f>
        <v>#DIV/0!</v>
      </c>
      <c r="AW55" s="38" t="e">
        <f ca="1">(COUNTIF(Sheet5!$J$1:$AS$150,'Joint Exposures'!$C55&amp;'Joint Exposures'!AW$4)+COUNTIF(Sheet5!$J$1:$AS$150,'Joint Exposures'!AW$4&amp;'Joint Exposures'!$C55))/$A$2</f>
        <v>#DIV/0!</v>
      </c>
      <c r="AX55" s="38" t="e">
        <f ca="1">(COUNTIF(Sheet5!$J$1:$AS$150,'Joint Exposures'!$C55&amp;'Joint Exposures'!AX$4)+COUNTIF(Sheet5!$J$1:$AS$150,'Joint Exposures'!AX$4&amp;'Joint Exposures'!$C55))/$A$2</f>
        <v>#DIV/0!</v>
      </c>
      <c r="AY55" s="38" t="e">
        <f ca="1">(COUNTIF(Sheet5!$J$1:$AS$150,'Joint Exposures'!$C55&amp;'Joint Exposures'!AY$4)+COUNTIF(Sheet5!$J$1:$AS$150,'Joint Exposures'!AY$4&amp;'Joint Exposures'!$C55))/$A$2</f>
        <v>#DIV/0!</v>
      </c>
      <c r="AZ55" s="38" t="e">
        <f ca="1">(COUNTIF(Sheet5!$J$1:$AS$150,'Joint Exposures'!$C55&amp;'Joint Exposures'!AZ$4)+COUNTIF(Sheet5!$J$1:$AS$150,'Joint Exposures'!AZ$4&amp;'Joint Exposures'!$C55))/$A$2</f>
        <v>#DIV/0!</v>
      </c>
      <c r="BA55" s="38" t="e">
        <f ca="1">(COUNTIF(Sheet5!$J$1:$AS$150,'Joint Exposures'!$C55&amp;'Joint Exposures'!BA$4)+COUNTIF(Sheet5!$J$1:$AS$150,'Joint Exposures'!BA$4&amp;'Joint Exposures'!$C55))/$A$2</f>
        <v>#DIV/0!</v>
      </c>
      <c r="BB55" s="38" t="e">
        <f ca="1">(COUNTIF(Sheet5!$J$1:$AS$150,'Joint Exposures'!$C55&amp;'Joint Exposures'!BB$4)+COUNTIF(Sheet5!$J$1:$AS$150,'Joint Exposures'!BB$4&amp;'Joint Exposures'!$C55))/$A$2</f>
        <v>#DIV/0!</v>
      </c>
      <c r="BC55" s="38" t="e">
        <f ca="1">(COUNTIF(Sheet5!$J$1:$AS$150,'Joint Exposures'!$C55&amp;'Joint Exposures'!BC$4)+COUNTIF(Sheet5!$J$1:$AS$150,'Joint Exposures'!BC$4&amp;'Joint Exposures'!$C55))/$A$2</f>
        <v>#DIV/0!</v>
      </c>
      <c r="BD55" s="38" t="e">
        <f ca="1">(COUNTIF(Sheet5!$J$1:$AS$150,'Joint Exposures'!$C55&amp;'Joint Exposures'!BD$4)+COUNTIF(Sheet5!$J$1:$AS$150,'Joint Exposures'!BD$4&amp;'Joint Exposures'!$C55))/$A$2</f>
        <v>#DIV/0!</v>
      </c>
      <c r="BE55" s="38" t="e">
        <f ca="1">(COUNTIF(Sheet5!$J$1:$AS$150,'Joint Exposures'!$C55&amp;'Joint Exposures'!BE$4)+COUNTIF(Sheet5!$J$1:$AS$150,'Joint Exposures'!BE$4&amp;'Joint Exposures'!$C55))/$A$2</f>
        <v>#DIV/0!</v>
      </c>
    </row>
    <row customHeight="1" ht="24.95" r="56" spans="1:57" x14ac:dyDescent="0.25">
      <c r="A56" s="39" t="e">
        <f>COUNTIF(Sheet3!$A$2:$I$151,'Joint Exposures'!$C56)/$A$2</f>
        <v>#DIV/0!</v>
      </c>
      <c r="B56" s="39" t="e">
        <f ca="1" si="3" t="shared"/>
        <v>#DIV/0!</v>
      </c>
      <c r="C56" s="41" t="str">
        <f>Sheet2!H53</f>
        <v>Mason Plumlee</v>
      </c>
      <c r="D56" s="38" t="e">
        <f ca="1">(COUNTIF(Sheet5!$J$1:$AS$150,'Joint Exposures'!$C56&amp;'Joint Exposures'!D$4)+COUNTIF(Sheet5!$J$1:$AS$150,'Joint Exposures'!D$4&amp;'Joint Exposures'!$C56))/$A$2</f>
        <v>#DIV/0!</v>
      </c>
      <c r="E56" s="38" t="e">
        <f ca="1">(COUNTIF(Sheet5!$J$1:$AS$150,'Joint Exposures'!$C56&amp;'Joint Exposures'!E$4)+COUNTIF(Sheet5!$J$1:$AS$150,'Joint Exposures'!E$4&amp;'Joint Exposures'!$C56))/$A$2</f>
        <v>#DIV/0!</v>
      </c>
      <c r="F56" s="38" t="e">
        <f ca="1">(COUNTIF(Sheet5!$J$1:$AS$150,'Joint Exposures'!$C56&amp;'Joint Exposures'!F$4)+COUNTIF(Sheet5!$J$1:$AS$150,'Joint Exposures'!F$4&amp;'Joint Exposures'!$C56))/$A$2</f>
        <v>#DIV/0!</v>
      </c>
      <c r="G56" s="38" t="e">
        <f ca="1">(COUNTIF(Sheet5!$J$1:$AS$150,'Joint Exposures'!$C56&amp;'Joint Exposures'!G$4)+COUNTIF(Sheet5!$J$1:$AS$150,'Joint Exposures'!G$4&amp;'Joint Exposures'!$C56))/$A$2</f>
        <v>#DIV/0!</v>
      </c>
      <c r="H56" s="38" t="e">
        <f ca="1">(COUNTIF(Sheet5!$J$1:$AS$150,'Joint Exposures'!$C56&amp;'Joint Exposures'!H$4)+COUNTIF(Sheet5!$J$1:$AS$150,'Joint Exposures'!H$4&amp;'Joint Exposures'!$C56))/$A$2</f>
        <v>#DIV/0!</v>
      </c>
      <c r="I56" s="38" t="e">
        <f ca="1">(COUNTIF(Sheet5!$J$1:$AS$150,'Joint Exposures'!$C56&amp;'Joint Exposures'!I$4)+COUNTIF(Sheet5!$J$1:$AS$150,'Joint Exposures'!I$4&amp;'Joint Exposures'!$C56))/$A$2</f>
        <v>#DIV/0!</v>
      </c>
      <c r="J56" s="38" t="e">
        <f ca="1">(COUNTIF(Sheet5!$J$1:$AS$150,'Joint Exposures'!$C56&amp;'Joint Exposures'!J$4)+COUNTIF(Sheet5!$J$1:$AS$150,'Joint Exposures'!J$4&amp;'Joint Exposures'!$C56))/$A$2</f>
        <v>#DIV/0!</v>
      </c>
      <c r="K56" s="38" t="e">
        <f ca="1">(COUNTIF(Sheet5!$J$1:$AS$150,'Joint Exposures'!$C56&amp;'Joint Exposures'!K$4)+COUNTIF(Sheet5!$J$1:$AS$150,'Joint Exposures'!K$4&amp;'Joint Exposures'!$C56))/$A$2</f>
        <v>#DIV/0!</v>
      </c>
      <c r="L56" s="38" t="e">
        <f ca="1">(COUNTIF(Sheet5!$J$1:$AS$150,'Joint Exposures'!$C56&amp;'Joint Exposures'!L$4)+COUNTIF(Sheet5!$J$1:$AS$150,'Joint Exposures'!L$4&amp;'Joint Exposures'!$C56))/$A$2</f>
        <v>#DIV/0!</v>
      </c>
      <c r="M56" s="38" t="e">
        <f ca="1">(COUNTIF(Sheet5!$J$1:$AS$150,'Joint Exposures'!$C56&amp;'Joint Exposures'!M$4)+COUNTIF(Sheet5!$J$1:$AS$150,'Joint Exposures'!M$4&amp;'Joint Exposures'!$C56))/$A$2</f>
        <v>#DIV/0!</v>
      </c>
      <c r="N56" s="38" t="e">
        <f ca="1">(COUNTIF(Sheet5!$J$1:$AS$150,'Joint Exposures'!$C56&amp;'Joint Exposures'!N$4)+COUNTIF(Sheet5!$J$1:$AS$150,'Joint Exposures'!N$4&amp;'Joint Exposures'!$C56))/$A$2</f>
        <v>#DIV/0!</v>
      </c>
      <c r="O56" s="38" t="e">
        <f ca="1">(COUNTIF(Sheet5!$J$1:$AS$150,'Joint Exposures'!$C56&amp;'Joint Exposures'!O$4)+COUNTIF(Sheet5!$J$1:$AS$150,'Joint Exposures'!O$4&amp;'Joint Exposures'!$C56))/$A$2</f>
        <v>#DIV/0!</v>
      </c>
      <c r="P56" s="38" t="e">
        <f ca="1">(COUNTIF(Sheet5!$J$1:$AS$150,'Joint Exposures'!$C56&amp;'Joint Exposures'!P$4)+COUNTIF(Sheet5!$J$1:$AS$150,'Joint Exposures'!P$4&amp;'Joint Exposures'!$C56))/$A$2</f>
        <v>#DIV/0!</v>
      </c>
      <c r="Q56" s="38" t="e">
        <f ca="1">(COUNTIF(Sheet5!$J$1:$AS$150,'Joint Exposures'!$C56&amp;'Joint Exposures'!Q$4)+COUNTIF(Sheet5!$J$1:$AS$150,'Joint Exposures'!Q$4&amp;'Joint Exposures'!$C56))/$A$2</f>
        <v>#DIV/0!</v>
      </c>
      <c r="R56" s="38" t="e">
        <f ca="1">(COUNTIF(Sheet5!$J$1:$AS$150,'Joint Exposures'!$C56&amp;'Joint Exposures'!R$4)+COUNTIF(Sheet5!$J$1:$AS$150,'Joint Exposures'!R$4&amp;'Joint Exposures'!$C56))/$A$2</f>
        <v>#DIV/0!</v>
      </c>
      <c r="S56" s="38" t="e">
        <f ca="1">(COUNTIF(Sheet5!$J$1:$AS$150,'Joint Exposures'!$C56&amp;'Joint Exposures'!S$4)+COUNTIF(Sheet5!$J$1:$AS$150,'Joint Exposures'!S$4&amp;'Joint Exposures'!$C56))/$A$2</f>
        <v>#DIV/0!</v>
      </c>
      <c r="T56" s="38" t="e">
        <f ca="1">(COUNTIF(Sheet5!$J$1:$AS$150,'Joint Exposures'!$C56&amp;'Joint Exposures'!T$4)+COUNTIF(Sheet5!$J$1:$AS$150,'Joint Exposures'!T$4&amp;'Joint Exposures'!$C56))/$A$2</f>
        <v>#DIV/0!</v>
      </c>
      <c r="U56" s="38" t="e">
        <f ca="1">(COUNTIF(Sheet5!$J$1:$AS$150,'Joint Exposures'!$C56&amp;'Joint Exposures'!U$4)+COUNTIF(Sheet5!$J$1:$AS$150,'Joint Exposures'!U$4&amp;'Joint Exposures'!$C56))/$A$2</f>
        <v>#DIV/0!</v>
      </c>
      <c r="V56" s="38" t="e">
        <f ca="1">(COUNTIF(Sheet5!$J$1:$AS$150,'Joint Exposures'!$C56&amp;'Joint Exposures'!V$4)+COUNTIF(Sheet5!$J$1:$AS$150,'Joint Exposures'!V$4&amp;'Joint Exposures'!$C56))/$A$2</f>
        <v>#DIV/0!</v>
      </c>
      <c r="W56" s="38" t="e">
        <f ca="1">(COUNTIF(Sheet5!$J$1:$AS$150,'Joint Exposures'!$C56&amp;'Joint Exposures'!W$4)+COUNTIF(Sheet5!$J$1:$AS$150,'Joint Exposures'!W$4&amp;'Joint Exposures'!$C56))/$A$2</f>
        <v>#DIV/0!</v>
      </c>
      <c r="X56" s="38" t="e">
        <f ca="1">(COUNTIF(Sheet5!$J$1:$AS$150,'Joint Exposures'!$C56&amp;'Joint Exposures'!X$4)+COUNTIF(Sheet5!$J$1:$AS$150,'Joint Exposures'!X$4&amp;'Joint Exposures'!$C56))/$A$2</f>
        <v>#DIV/0!</v>
      </c>
      <c r="Y56" s="38" t="e">
        <f ca="1">(COUNTIF(Sheet5!$J$1:$AS$150,'Joint Exposures'!$C56&amp;'Joint Exposures'!Y$4)+COUNTIF(Sheet5!$J$1:$AS$150,'Joint Exposures'!Y$4&amp;'Joint Exposures'!$C56))/$A$2</f>
        <v>#DIV/0!</v>
      </c>
      <c r="Z56" s="38" t="e">
        <f ca="1">(COUNTIF(Sheet5!$J$1:$AS$150,'Joint Exposures'!$C56&amp;'Joint Exposures'!Z$4)+COUNTIF(Sheet5!$J$1:$AS$150,'Joint Exposures'!Z$4&amp;'Joint Exposures'!$C56))/$A$2</f>
        <v>#DIV/0!</v>
      </c>
      <c r="AA56" s="38" t="e">
        <f ca="1">(COUNTIF(Sheet5!$J$1:$AS$150,'Joint Exposures'!$C56&amp;'Joint Exposures'!AA$4)+COUNTIF(Sheet5!$J$1:$AS$150,'Joint Exposures'!AA$4&amp;'Joint Exposures'!$C56))/$A$2</f>
        <v>#DIV/0!</v>
      </c>
      <c r="AB56" s="38" t="e">
        <f ca="1">(COUNTIF(Sheet5!$J$1:$AS$150,'Joint Exposures'!$C56&amp;'Joint Exposures'!AB$4)+COUNTIF(Sheet5!$J$1:$AS$150,'Joint Exposures'!AB$4&amp;'Joint Exposures'!$C56))/$A$2</f>
        <v>#DIV/0!</v>
      </c>
      <c r="AC56" s="38" t="e">
        <f ca="1">(COUNTIF(Sheet5!$J$1:$AS$150,'Joint Exposures'!$C56&amp;'Joint Exposures'!AC$4)+COUNTIF(Sheet5!$J$1:$AS$150,'Joint Exposures'!AC$4&amp;'Joint Exposures'!$C56))/$A$2</f>
        <v>#DIV/0!</v>
      </c>
      <c r="AD56" s="38" t="e">
        <f ca="1">(COUNTIF(Sheet5!$J$1:$AS$150,'Joint Exposures'!$C56&amp;'Joint Exposures'!AD$4)+COUNTIF(Sheet5!$J$1:$AS$150,'Joint Exposures'!AD$4&amp;'Joint Exposures'!$C56))/$A$2</f>
        <v>#DIV/0!</v>
      </c>
      <c r="AE56" s="38" t="e">
        <f ca="1">(COUNTIF(Sheet5!$J$1:$AS$150,'Joint Exposures'!$C56&amp;'Joint Exposures'!AE$4)+COUNTIF(Sheet5!$J$1:$AS$150,'Joint Exposures'!AE$4&amp;'Joint Exposures'!$C56))/$A$2</f>
        <v>#DIV/0!</v>
      </c>
      <c r="AF56" s="38" t="e">
        <f ca="1">(COUNTIF(Sheet5!$J$1:$AS$150,'Joint Exposures'!$C56&amp;'Joint Exposures'!AF$4)+COUNTIF(Sheet5!$J$1:$AS$150,'Joint Exposures'!AF$4&amp;'Joint Exposures'!$C56))/$A$2</f>
        <v>#DIV/0!</v>
      </c>
      <c r="AG56" s="38" t="e">
        <f ca="1">(COUNTIF(Sheet5!$J$1:$AS$150,'Joint Exposures'!$C56&amp;'Joint Exposures'!AG$4)+COUNTIF(Sheet5!$J$1:$AS$150,'Joint Exposures'!AG$4&amp;'Joint Exposures'!$C56))/$A$2</f>
        <v>#DIV/0!</v>
      </c>
      <c r="AH56" s="38" t="e">
        <f ca="1">(COUNTIF(Sheet5!$J$1:$AS$150,'Joint Exposures'!$C56&amp;'Joint Exposures'!AH$4)+COUNTIF(Sheet5!$J$1:$AS$150,'Joint Exposures'!AH$4&amp;'Joint Exposures'!$C56))/$A$2</f>
        <v>#DIV/0!</v>
      </c>
      <c r="AI56" s="38" t="e">
        <f ca="1">(COUNTIF(Sheet5!$J$1:$AS$150,'Joint Exposures'!$C56&amp;'Joint Exposures'!AI$4)+COUNTIF(Sheet5!$J$1:$AS$150,'Joint Exposures'!AI$4&amp;'Joint Exposures'!$C56))/$A$2</f>
        <v>#DIV/0!</v>
      </c>
      <c r="AJ56" s="38" t="e">
        <f ca="1">(COUNTIF(Sheet5!$J$1:$AS$150,'Joint Exposures'!$C56&amp;'Joint Exposures'!AJ$4)+COUNTIF(Sheet5!$J$1:$AS$150,'Joint Exposures'!AJ$4&amp;'Joint Exposures'!$C56))/$A$2</f>
        <v>#DIV/0!</v>
      </c>
      <c r="AK56" s="38" t="e">
        <f ca="1">(COUNTIF(Sheet5!$J$1:$AS$150,'Joint Exposures'!$C56&amp;'Joint Exposures'!AK$4)+COUNTIF(Sheet5!$J$1:$AS$150,'Joint Exposures'!AK$4&amp;'Joint Exposures'!$C56))/$A$2</f>
        <v>#DIV/0!</v>
      </c>
      <c r="AL56" s="38" t="e">
        <f ca="1">(COUNTIF(Sheet5!$J$1:$AS$150,'Joint Exposures'!$C56&amp;'Joint Exposures'!AL$4)+COUNTIF(Sheet5!$J$1:$AS$150,'Joint Exposures'!AL$4&amp;'Joint Exposures'!$C56))/$A$2</f>
        <v>#DIV/0!</v>
      </c>
      <c r="AM56" s="38" t="e">
        <f ca="1">(COUNTIF(Sheet5!$J$1:$AS$150,'Joint Exposures'!$C56&amp;'Joint Exposures'!AM$4)+COUNTIF(Sheet5!$J$1:$AS$150,'Joint Exposures'!AM$4&amp;'Joint Exposures'!$C56))/$A$2</f>
        <v>#DIV/0!</v>
      </c>
      <c r="AN56" s="38" t="e">
        <f ca="1">(COUNTIF(Sheet5!$J$1:$AS$150,'Joint Exposures'!$C56&amp;'Joint Exposures'!AN$4)+COUNTIF(Sheet5!$J$1:$AS$150,'Joint Exposures'!AN$4&amp;'Joint Exposures'!$C56))/$A$2</f>
        <v>#DIV/0!</v>
      </c>
      <c r="AO56" s="38" t="e">
        <f ca="1">(COUNTIF(Sheet5!$J$1:$AS$150,'Joint Exposures'!$C56&amp;'Joint Exposures'!AO$4)+COUNTIF(Sheet5!$J$1:$AS$150,'Joint Exposures'!AO$4&amp;'Joint Exposures'!$C56))/$A$2</f>
        <v>#DIV/0!</v>
      </c>
      <c r="AP56" s="38" t="e">
        <f ca="1">(COUNTIF(Sheet5!$J$1:$AS$150,'Joint Exposures'!$C56&amp;'Joint Exposures'!AP$4)+COUNTIF(Sheet5!$J$1:$AS$150,'Joint Exposures'!AP$4&amp;'Joint Exposures'!$C56))/$A$2</f>
        <v>#DIV/0!</v>
      </c>
      <c r="AQ56" s="38" t="e">
        <f ca="1">(COUNTIF(Sheet5!$J$1:$AS$150,'Joint Exposures'!$C56&amp;'Joint Exposures'!AQ$4)+COUNTIF(Sheet5!$J$1:$AS$150,'Joint Exposures'!AQ$4&amp;'Joint Exposures'!$C56))/$A$2</f>
        <v>#DIV/0!</v>
      </c>
      <c r="AR56" s="38" t="e">
        <f ca="1">(COUNTIF(Sheet5!$J$1:$AS$150,'Joint Exposures'!$C56&amp;'Joint Exposures'!AR$4)+COUNTIF(Sheet5!$J$1:$AS$150,'Joint Exposures'!AR$4&amp;'Joint Exposures'!$C56))/$A$2</f>
        <v>#DIV/0!</v>
      </c>
      <c r="AS56" s="38" t="e">
        <f ca="1">(COUNTIF(Sheet5!$J$1:$AS$150,'Joint Exposures'!$C56&amp;'Joint Exposures'!AS$4)+COUNTIF(Sheet5!$J$1:$AS$150,'Joint Exposures'!AS$4&amp;'Joint Exposures'!$C56))/$A$2</f>
        <v>#DIV/0!</v>
      </c>
      <c r="AT56" s="38" t="e">
        <f ca="1">(COUNTIF(Sheet5!$J$1:$AS$150,'Joint Exposures'!$C56&amp;'Joint Exposures'!AT$4)+COUNTIF(Sheet5!$J$1:$AS$150,'Joint Exposures'!AT$4&amp;'Joint Exposures'!$C56))/$A$2</f>
        <v>#DIV/0!</v>
      </c>
      <c r="AU56" s="38" t="e">
        <f ca="1">(COUNTIF(Sheet5!$J$1:$AS$150,'Joint Exposures'!$C56&amp;'Joint Exposures'!AU$4)+COUNTIF(Sheet5!$J$1:$AS$150,'Joint Exposures'!AU$4&amp;'Joint Exposures'!$C56))/$A$2</f>
        <v>#DIV/0!</v>
      </c>
      <c r="AV56" s="38" t="e">
        <f ca="1">(COUNTIF(Sheet5!$J$1:$AS$150,'Joint Exposures'!$C56&amp;'Joint Exposures'!AV$4)+COUNTIF(Sheet5!$J$1:$AS$150,'Joint Exposures'!AV$4&amp;'Joint Exposures'!$C56))/$A$2</f>
        <v>#DIV/0!</v>
      </c>
      <c r="AW56" s="38" t="e">
        <f ca="1">(COUNTIF(Sheet5!$J$1:$AS$150,'Joint Exposures'!$C56&amp;'Joint Exposures'!AW$4)+COUNTIF(Sheet5!$J$1:$AS$150,'Joint Exposures'!AW$4&amp;'Joint Exposures'!$C56))/$A$2</f>
        <v>#DIV/0!</v>
      </c>
      <c r="AX56" s="38" t="e">
        <f ca="1">(COUNTIF(Sheet5!$J$1:$AS$150,'Joint Exposures'!$C56&amp;'Joint Exposures'!AX$4)+COUNTIF(Sheet5!$J$1:$AS$150,'Joint Exposures'!AX$4&amp;'Joint Exposures'!$C56))/$A$2</f>
        <v>#DIV/0!</v>
      </c>
      <c r="AY56" s="38" t="e">
        <f ca="1">(COUNTIF(Sheet5!$J$1:$AS$150,'Joint Exposures'!$C56&amp;'Joint Exposures'!AY$4)+COUNTIF(Sheet5!$J$1:$AS$150,'Joint Exposures'!AY$4&amp;'Joint Exposures'!$C56))/$A$2</f>
        <v>#DIV/0!</v>
      </c>
      <c r="AZ56" s="38" t="e">
        <f ca="1">(COUNTIF(Sheet5!$J$1:$AS$150,'Joint Exposures'!$C56&amp;'Joint Exposures'!AZ$4)+COUNTIF(Sheet5!$J$1:$AS$150,'Joint Exposures'!AZ$4&amp;'Joint Exposures'!$C56))/$A$2</f>
        <v>#DIV/0!</v>
      </c>
      <c r="BA56" s="38" t="e">
        <f ca="1">(COUNTIF(Sheet5!$J$1:$AS$150,'Joint Exposures'!$C56&amp;'Joint Exposures'!BA$4)+COUNTIF(Sheet5!$J$1:$AS$150,'Joint Exposures'!BA$4&amp;'Joint Exposures'!$C56))/$A$2</f>
        <v>#DIV/0!</v>
      </c>
      <c r="BB56" s="38" t="e">
        <f ca="1">(COUNTIF(Sheet5!$J$1:$AS$150,'Joint Exposures'!$C56&amp;'Joint Exposures'!BB$4)+COUNTIF(Sheet5!$J$1:$AS$150,'Joint Exposures'!BB$4&amp;'Joint Exposures'!$C56))/$A$2</f>
        <v>#DIV/0!</v>
      </c>
      <c r="BC56" s="38" t="e">
        <f ca="1">(COUNTIF(Sheet5!$J$1:$AS$150,'Joint Exposures'!$C56&amp;'Joint Exposures'!BC$4)+COUNTIF(Sheet5!$J$1:$AS$150,'Joint Exposures'!BC$4&amp;'Joint Exposures'!$C56))/$A$2</f>
        <v>#DIV/0!</v>
      </c>
      <c r="BD56" s="38" t="e">
        <f ca="1">(COUNTIF(Sheet5!$J$1:$AS$150,'Joint Exposures'!$C56&amp;'Joint Exposures'!BD$4)+COUNTIF(Sheet5!$J$1:$AS$150,'Joint Exposures'!BD$4&amp;'Joint Exposures'!$C56))/$A$2</f>
        <v>#DIV/0!</v>
      </c>
      <c r="BE56" s="38" t="e">
        <f ca="1">(COUNTIF(Sheet5!$J$1:$AS$150,'Joint Exposures'!$C56&amp;'Joint Exposures'!BE$4)+COUNTIF(Sheet5!$J$1:$AS$150,'Joint Exposures'!BE$4&amp;'Joint Exposures'!$C56))/$A$2</f>
        <v>#DIV/0!</v>
      </c>
    </row>
    <row customHeight="1" ht="24.95" r="57" spans="1:57" x14ac:dyDescent="0.25">
      <c r="A57" s="39" t="e">
        <f>COUNTIF(Sheet3!$A$2:$I$151,'Joint Exposures'!$C57)/$A$2</f>
        <v>#DIV/0!</v>
      </c>
      <c r="B57" s="39" t="e">
        <f ca="1" si="3" t="shared"/>
        <v>#DIV/0!</v>
      </c>
      <c r="C57" s="41" t="str">
        <f>Sheet2!H54</f>
        <v>Alex Len</v>
      </c>
      <c r="D57" s="38" t="e">
        <f ca="1">(COUNTIF(Sheet5!$J$1:$AS$150,'Joint Exposures'!$C57&amp;'Joint Exposures'!D$4)+COUNTIF(Sheet5!$J$1:$AS$150,'Joint Exposures'!D$4&amp;'Joint Exposures'!$C57))/$A$2</f>
        <v>#DIV/0!</v>
      </c>
      <c r="E57" s="38" t="e">
        <f ca="1">(COUNTIF(Sheet5!$J$1:$AS$150,'Joint Exposures'!$C57&amp;'Joint Exposures'!E$4)+COUNTIF(Sheet5!$J$1:$AS$150,'Joint Exposures'!E$4&amp;'Joint Exposures'!$C57))/$A$2</f>
        <v>#DIV/0!</v>
      </c>
      <c r="F57" s="38" t="e">
        <f ca="1">(COUNTIF(Sheet5!$J$1:$AS$150,'Joint Exposures'!$C57&amp;'Joint Exposures'!F$4)+COUNTIF(Sheet5!$J$1:$AS$150,'Joint Exposures'!F$4&amp;'Joint Exposures'!$C57))/$A$2</f>
        <v>#DIV/0!</v>
      </c>
      <c r="G57" s="38" t="e">
        <f ca="1">(COUNTIF(Sheet5!$J$1:$AS$150,'Joint Exposures'!$C57&amp;'Joint Exposures'!G$4)+COUNTIF(Sheet5!$J$1:$AS$150,'Joint Exposures'!G$4&amp;'Joint Exposures'!$C57))/$A$2</f>
        <v>#DIV/0!</v>
      </c>
      <c r="H57" s="38" t="e">
        <f ca="1">(COUNTIF(Sheet5!$J$1:$AS$150,'Joint Exposures'!$C57&amp;'Joint Exposures'!H$4)+COUNTIF(Sheet5!$J$1:$AS$150,'Joint Exposures'!H$4&amp;'Joint Exposures'!$C57))/$A$2</f>
        <v>#DIV/0!</v>
      </c>
      <c r="I57" s="38" t="e">
        <f ca="1">(COUNTIF(Sheet5!$J$1:$AS$150,'Joint Exposures'!$C57&amp;'Joint Exposures'!I$4)+COUNTIF(Sheet5!$J$1:$AS$150,'Joint Exposures'!I$4&amp;'Joint Exposures'!$C57))/$A$2</f>
        <v>#DIV/0!</v>
      </c>
      <c r="J57" s="38" t="e">
        <f ca="1">(COUNTIF(Sheet5!$J$1:$AS$150,'Joint Exposures'!$C57&amp;'Joint Exposures'!J$4)+COUNTIF(Sheet5!$J$1:$AS$150,'Joint Exposures'!J$4&amp;'Joint Exposures'!$C57))/$A$2</f>
        <v>#DIV/0!</v>
      </c>
      <c r="K57" s="38" t="e">
        <f ca="1">(COUNTIF(Sheet5!$J$1:$AS$150,'Joint Exposures'!$C57&amp;'Joint Exposures'!K$4)+COUNTIF(Sheet5!$J$1:$AS$150,'Joint Exposures'!K$4&amp;'Joint Exposures'!$C57))/$A$2</f>
        <v>#DIV/0!</v>
      </c>
      <c r="L57" s="38" t="e">
        <f ca="1">(COUNTIF(Sheet5!$J$1:$AS$150,'Joint Exposures'!$C57&amp;'Joint Exposures'!L$4)+COUNTIF(Sheet5!$J$1:$AS$150,'Joint Exposures'!L$4&amp;'Joint Exposures'!$C57))/$A$2</f>
        <v>#DIV/0!</v>
      </c>
      <c r="M57" s="38" t="e">
        <f ca="1">(COUNTIF(Sheet5!$J$1:$AS$150,'Joint Exposures'!$C57&amp;'Joint Exposures'!M$4)+COUNTIF(Sheet5!$J$1:$AS$150,'Joint Exposures'!M$4&amp;'Joint Exposures'!$C57))/$A$2</f>
        <v>#DIV/0!</v>
      </c>
      <c r="N57" s="38" t="e">
        <f ca="1">(COUNTIF(Sheet5!$J$1:$AS$150,'Joint Exposures'!$C57&amp;'Joint Exposures'!N$4)+COUNTIF(Sheet5!$J$1:$AS$150,'Joint Exposures'!N$4&amp;'Joint Exposures'!$C57))/$A$2</f>
        <v>#DIV/0!</v>
      </c>
      <c r="O57" s="38" t="e">
        <f ca="1">(COUNTIF(Sheet5!$J$1:$AS$150,'Joint Exposures'!$C57&amp;'Joint Exposures'!O$4)+COUNTIF(Sheet5!$J$1:$AS$150,'Joint Exposures'!O$4&amp;'Joint Exposures'!$C57))/$A$2</f>
        <v>#DIV/0!</v>
      </c>
      <c r="P57" s="38" t="e">
        <f ca="1">(COUNTIF(Sheet5!$J$1:$AS$150,'Joint Exposures'!$C57&amp;'Joint Exposures'!P$4)+COUNTIF(Sheet5!$J$1:$AS$150,'Joint Exposures'!P$4&amp;'Joint Exposures'!$C57))/$A$2</f>
        <v>#DIV/0!</v>
      </c>
      <c r="Q57" s="38" t="e">
        <f ca="1">(COUNTIF(Sheet5!$J$1:$AS$150,'Joint Exposures'!$C57&amp;'Joint Exposures'!Q$4)+COUNTIF(Sheet5!$J$1:$AS$150,'Joint Exposures'!Q$4&amp;'Joint Exposures'!$C57))/$A$2</f>
        <v>#DIV/0!</v>
      </c>
      <c r="R57" s="38" t="e">
        <f ca="1">(COUNTIF(Sheet5!$J$1:$AS$150,'Joint Exposures'!$C57&amp;'Joint Exposures'!R$4)+COUNTIF(Sheet5!$J$1:$AS$150,'Joint Exposures'!R$4&amp;'Joint Exposures'!$C57))/$A$2</f>
        <v>#DIV/0!</v>
      </c>
      <c r="S57" s="38" t="e">
        <f ca="1">(COUNTIF(Sheet5!$J$1:$AS$150,'Joint Exposures'!$C57&amp;'Joint Exposures'!S$4)+COUNTIF(Sheet5!$J$1:$AS$150,'Joint Exposures'!S$4&amp;'Joint Exposures'!$C57))/$A$2</f>
        <v>#DIV/0!</v>
      </c>
      <c r="T57" s="38" t="e">
        <f ca="1">(COUNTIF(Sheet5!$J$1:$AS$150,'Joint Exposures'!$C57&amp;'Joint Exposures'!T$4)+COUNTIF(Sheet5!$J$1:$AS$150,'Joint Exposures'!T$4&amp;'Joint Exposures'!$C57))/$A$2</f>
        <v>#DIV/0!</v>
      </c>
      <c r="U57" s="38" t="e">
        <f ca="1">(COUNTIF(Sheet5!$J$1:$AS$150,'Joint Exposures'!$C57&amp;'Joint Exposures'!U$4)+COUNTIF(Sheet5!$J$1:$AS$150,'Joint Exposures'!U$4&amp;'Joint Exposures'!$C57))/$A$2</f>
        <v>#DIV/0!</v>
      </c>
      <c r="V57" s="38" t="e">
        <f ca="1">(COUNTIF(Sheet5!$J$1:$AS$150,'Joint Exposures'!$C57&amp;'Joint Exposures'!V$4)+COUNTIF(Sheet5!$J$1:$AS$150,'Joint Exposures'!V$4&amp;'Joint Exposures'!$C57))/$A$2</f>
        <v>#DIV/0!</v>
      </c>
      <c r="W57" s="38" t="e">
        <f ca="1">(COUNTIF(Sheet5!$J$1:$AS$150,'Joint Exposures'!$C57&amp;'Joint Exposures'!W$4)+COUNTIF(Sheet5!$J$1:$AS$150,'Joint Exposures'!W$4&amp;'Joint Exposures'!$C57))/$A$2</f>
        <v>#DIV/0!</v>
      </c>
      <c r="X57" s="38" t="e">
        <f ca="1">(COUNTIF(Sheet5!$J$1:$AS$150,'Joint Exposures'!$C57&amp;'Joint Exposures'!X$4)+COUNTIF(Sheet5!$J$1:$AS$150,'Joint Exposures'!X$4&amp;'Joint Exposures'!$C57))/$A$2</f>
        <v>#DIV/0!</v>
      </c>
      <c r="Y57" s="38" t="e">
        <f ca="1">(COUNTIF(Sheet5!$J$1:$AS$150,'Joint Exposures'!$C57&amp;'Joint Exposures'!Y$4)+COUNTIF(Sheet5!$J$1:$AS$150,'Joint Exposures'!Y$4&amp;'Joint Exposures'!$C57))/$A$2</f>
        <v>#DIV/0!</v>
      </c>
      <c r="Z57" s="38" t="e">
        <f ca="1">(COUNTIF(Sheet5!$J$1:$AS$150,'Joint Exposures'!$C57&amp;'Joint Exposures'!Z$4)+COUNTIF(Sheet5!$J$1:$AS$150,'Joint Exposures'!Z$4&amp;'Joint Exposures'!$C57))/$A$2</f>
        <v>#DIV/0!</v>
      </c>
      <c r="AA57" s="38" t="e">
        <f ca="1">(COUNTIF(Sheet5!$J$1:$AS$150,'Joint Exposures'!$C57&amp;'Joint Exposures'!AA$4)+COUNTIF(Sheet5!$J$1:$AS$150,'Joint Exposures'!AA$4&amp;'Joint Exposures'!$C57))/$A$2</f>
        <v>#DIV/0!</v>
      </c>
      <c r="AB57" s="38" t="e">
        <f ca="1">(COUNTIF(Sheet5!$J$1:$AS$150,'Joint Exposures'!$C57&amp;'Joint Exposures'!AB$4)+COUNTIF(Sheet5!$J$1:$AS$150,'Joint Exposures'!AB$4&amp;'Joint Exposures'!$C57))/$A$2</f>
        <v>#DIV/0!</v>
      </c>
      <c r="AC57" s="38" t="e">
        <f ca="1">(COUNTIF(Sheet5!$J$1:$AS$150,'Joint Exposures'!$C57&amp;'Joint Exposures'!AC$4)+COUNTIF(Sheet5!$J$1:$AS$150,'Joint Exposures'!AC$4&amp;'Joint Exposures'!$C57))/$A$2</f>
        <v>#DIV/0!</v>
      </c>
      <c r="AD57" s="38" t="e">
        <f ca="1">(COUNTIF(Sheet5!$J$1:$AS$150,'Joint Exposures'!$C57&amp;'Joint Exposures'!AD$4)+COUNTIF(Sheet5!$J$1:$AS$150,'Joint Exposures'!AD$4&amp;'Joint Exposures'!$C57))/$A$2</f>
        <v>#DIV/0!</v>
      </c>
      <c r="AE57" s="38" t="e">
        <f ca="1">(COUNTIF(Sheet5!$J$1:$AS$150,'Joint Exposures'!$C57&amp;'Joint Exposures'!AE$4)+COUNTIF(Sheet5!$J$1:$AS$150,'Joint Exposures'!AE$4&amp;'Joint Exposures'!$C57))/$A$2</f>
        <v>#DIV/0!</v>
      </c>
      <c r="AF57" s="38" t="e">
        <f ca="1">(COUNTIF(Sheet5!$J$1:$AS$150,'Joint Exposures'!$C57&amp;'Joint Exposures'!AF$4)+COUNTIF(Sheet5!$J$1:$AS$150,'Joint Exposures'!AF$4&amp;'Joint Exposures'!$C57))/$A$2</f>
        <v>#DIV/0!</v>
      </c>
      <c r="AG57" s="38" t="e">
        <f ca="1">(COUNTIF(Sheet5!$J$1:$AS$150,'Joint Exposures'!$C57&amp;'Joint Exposures'!AG$4)+COUNTIF(Sheet5!$J$1:$AS$150,'Joint Exposures'!AG$4&amp;'Joint Exposures'!$C57))/$A$2</f>
        <v>#DIV/0!</v>
      </c>
      <c r="AH57" s="38" t="e">
        <f ca="1">(COUNTIF(Sheet5!$J$1:$AS$150,'Joint Exposures'!$C57&amp;'Joint Exposures'!AH$4)+COUNTIF(Sheet5!$J$1:$AS$150,'Joint Exposures'!AH$4&amp;'Joint Exposures'!$C57))/$A$2</f>
        <v>#DIV/0!</v>
      </c>
      <c r="AI57" s="38" t="e">
        <f ca="1">(COUNTIF(Sheet5!$J$1:$AS$150,'Joint Exposures'!$C57&amp;'Joint Exposures'!AI$4)+COUNTIF(Sheet5!$J$1:$AS$150,'Joint Exposures'!AI$4&amp;'Joint Exposures'!$C57))/$A$2</f>
        <v>#DIV/0!</v>
      </c>
      <c r="AJ57" s="38" t="e">
        <f ca="1">(COUNTIF(Sheet5!$J$1:$AS$150,'Joint Exposures'!$C57&amp;'Joint Exposures'!AJ$4)+COUNTIF(Sheet5!$J$1:$AS$150,'Joint Exposures'!AJ$4&amp;'Joint Exposures'!$C57))/$A$2</f>
        <v>#DIV/0!</v>
      </c>
      <c r="AK57" s="38" t="e">
        <f ca="1">(COUNTIF(Sheet5!$J$1:$AS$150,'Joint Exposures'!$C57&amp;'Joint Exposures'!AK$4)+COUNTIF(Sheet5!$J$1:$AS$150,'Joint Exposures'!AK$4&amp;'Joint Exposures'!$C57))/$A$2</f>
        <v>#DIV/0!</v>
      </c>
      <c r="AL57" s="38" t="e">
        <f ca="1">(COUNTIF(Sheet5!$J$1:$AS$150,'Joint Exposures'!$C57&amp;'Joint Exposures'!AL$4)+COUNTIF(Sheet5!$J$1:$AS$150,'Joint Exposures'!AL$4&amp;'Joint Exposures'!$C57))/$A$2</f>
        <v>#DIV/0!</v>
      </c>
      <c r="AM57" s="38" t="e">
        <f ca="1">(COUNTIF(Sheet5!$J$1:$AS$150,'Joint Exposures'!$C57&amp;'Joint Exposures'!AM$4)+COUNTIF(Sheet5!$J$1:$AS$150,'Joint Exposures'!AM$4&amp;'Joint Exposures'!$C57))/$A$2</f>
        <v>#DIV/0!</v>
      </c>
      <c r="AN57" s="38" t="e">
        <f ca="1">(COUNTIF(Sheet5!$J$1:$AS$150,'Joint Exposures'!$C57&amp;'Joint Exposures'!AN$4)+COUNTIF(Sheet5!$J$1:$AS$150,'Joint Exposures'!AN$4&amp;'Joint Exposures'!$C57))/$A$2</f>
        <v>#DIV/0!</v>
      </c>
      <c r="AO57" s="38" t="e">
        <f ca="1">(COUNTIF(Sheet5!$J$1:$AS$150,'Joint Exposures'!$C57&amp;'Joint Exposures'!AO$4)+COUNTIF(Sheet5!$J$1:$AS$150,'Joint Exposures'!AO$4&amp;'Joint Exposures'!$C57))/$A$2</f>
        <v>#DIV/0!</v>
      </c>
      <c r="AP57" s="38" t="e">
        <f ca="1">(COUNTIF(Sheet5!$J$1:$AS$150,'Joint Exposures'!$C57&amp;'Joint Exposures'!AP$4)+COUNTIF(Sheet5!$J$1:$AS$150,'Joint Exposures'!AP$4&amp;'Joint Exposures'!$C57))/$A$2</f>
        <v>#DIV/0!</v>
      </c>
      <c r="AQ57" s="38" t="e">
        <f ca="1">(COUNTIF(Sheet5!$J$1:$AS$150,'Joint Exposures'!$C57&amp;'Joint Exposures'!AQ$4)+COUNTIF(Sheet5!$J$1:$AS$150,'Joint Exposures'!AQ$4&amp;'Joint Exposures'!$C57))/$A$2</f>
        <v>#DIV/0!</v>
      </c>
      <c r="AR57" s="38" t="e">
        <f ca="1">(COUNTIF(Sheet5!$J$1:$AS$150,'Joint Exposures'!$C57&amp;'Joint Exposures'!AR$4)+COUNTIF(Sheet5!$J$1:$AS$150,'Joint Exposures'!AR$4&amp;'Joint Exposures'!$C57))/$A$2</f>
        <v>#DIV/0!</v>
      </c>
      <c r="AS57" s="38" t="e">
        <f ca="1">(COUNTIF(Sheet5!$J$1:$AS$150,'Joint Exposures'!$C57&amp;'Joint Exposures'!AS$4)+COUNTIF(Sheet5!$J$1:$AS$150,'Joint Exposures'!AS$4&amp;'Joint Exposures'!$C57))/$A$2</f>
        <v>#DIV/0!</v>
      </c>
      <c r="AT57" s="38" t="e">
        <f ca="1">(COUNTIF(Sheet5!$J$1:$AS$150,'Joint Exposures'!$C57&amp;'Joint Exposures'!AT$4)+COUNTIF(Sheet5!$J$1:$AS$150,'Joint Exposures'!AT$4&amp;'Joint Exposures'!$C57))/$A$2</f>
        <v>#DIV/0!</v>
      </c>
      <c r="AU57" s="38" t="e">
        <f ca="1">(COUNTIF(Sheet5!$J$1:$AS$150,'Joint Exposures'!$C57&amp;'Joint Exposures'!AU$4)+COUNTIF(Sheet5!$J$1:$AS$150,'Joint Exposures'!AU$4&amp;'Joint Exposures'!$C57))/$A$2</f>
        <v>#DIV/0!</v>
      </c>
      <c r="AV57" s="38" t="e">
        <f ca="1">(COUNTIF(Sheet5!$J$1:$AS$150,'Joint Exposures'!$C57&amp;'Joint Exposures'!AV$4)+COUNTIF(Sheet5!$J$1:$AS$150,'Joint Exposures'!AV$4&amp;'Joint Exposures'!$C57))/$A$2</f>
        <v>#DIV/0!</v>
      </c>
      <c r="AW57" s="38" t="e">
        <f ca="1">(COUNTIF(Sheet5!$J$1:$AS$150,'Joint Exposures'!$C57&amp;'Joint Exposures'!AW$4)+COUNTIF(Sheet5!$J$1:$AS$150,'Joint Exposures'!AW$4&amp;'Joint Exposures'!$C57))/$A$2</f>
        <v>#DIV/0!</v>
      </c>
      <c r="AX57" s="38" t="e">
        <f ca="1">(COUNTIF(Sheet5!$J$1:$AS$150,'Joint Exposures'!$C57&amp;'Joint Exposures'!AX$4)+COUNTIF(Sheet5!$J$1:$AS$150,'Joint Exposures'!AX$4&amp;'Joint Exposures'!$C57))/$A$2</f>
        <v>#DIV/0!</v>
      </c>
      <c r="AY57" s="38" t="e">
        <f ca="1">(COUNTIF(Sheet5!$J$1:$AS$150,'Joint Exposures'!$C57&amp;'Joint Exposures'!AY$4)+COUNTIF(Sheet5!$J$1:$AS$150,'Joint Exposures'!AY$4&amp;'Joint Exposures'!$C57))/$A$2</f>
        <v>#DIV/0!</v>
      </c>
      <c r="AZ57" s="38" t="e">
        <f ca="1">(COUNTIF(Sheet5!$J$1:$AS$150,'Joint Exposures'!$C57&amp;'Joint Exposures'!AZ$4)+COUNTIF(Sheet5!$J$1:$AS$150,'Joint Exposures'!AZ$4&amp;'Joint Exposures'!$C57))/$A$2</f>
        <v>#DIV/0!</v>
      </c>
      <c r="BA57" s="38" t="e">
        <f ca="1">(COUNTIF(Sheet5!$J$1:$AS$150,'Joint Exposures'!$C57&amp;'Joint Exposures'!BA$4)+COUNTIF(Sheet5!$J$1:$AS$150,'Joint Exposures'!BA$4&amp;'Joint Exposures'!$C57))/$A$2</f>
        <v>#DIV/0!</v>
      </c>
      <c r="BB57" s="38" t="e">
        <f ca="1">(COUNTIF(Sheet5!$J$1:$AS$150,'Joint Exposures'!$C57&amp;'Joint Exposures'!BB$4)+COUNTIF(Sheet5!$J$1:$AS$150,'Joint Exposures'!BB$4&amp;'Joint Exposures'!$C57))/$A$2</f>
        <v>#DIV/0!</v>
      </c>
      <c r="BC57" s="38" t="e">
        <f ca="1">(COUNTIF(Sheet5!$J$1:$AS$150,'Joint Exposures'!$C57&amp;'Joint Exposures'!BC$4)+COUNTIF(Sheet5!$J$1:$AS$150,'Joint Exposures'!BC$4&amp;'Joint Exposures'!$C57))/$A$2</f>
        <v>#DIV/0!</v>
      </c>
      <c r="BD57" s="38" t="e">
        <f ca="1">(COUNTIF(Sheet5!$J$1:$AS$150,'Joint Exposures'!$C57&amp;'Joint Exposures'!BD$4)+COUNTIF(Sheet5!$J$1:$AS$150,'Joint Exposures'!BD$4&amp;'Joint Exposures'!$C57))/$A$2</f>
        <v>#DIV/0!</v>
      </c>
      <c r="BE57" s="38" t="e">
        <f ca="1">(COUNTIF(Sheet5!$J$1:$AS$150,'Joint Exposures'!$C57&amp;'Joint Exposures'!BE$4)+COUNTIF(Sheet5!$J$1:$AS$150,'Joint Exposures'!BE$4&amp;'Joint Exposures'!$C57))/$A$2</f>
        <v>#DIV/0!</v>
      </c>
    </row>
    <row customHeight="1" ht="24.95" r="58" spans="1:57" x14ac:dyDescent="0.25">
      <c r="A58" s="39" t="e">
        <f>COUNTIF(Sheet3!$A$2:$I$151,'Joint Exposures'!$C58)/$A$2</f>
        <v>#DIV/0!</v>
      </c>
      <c r="B58" s="39" t="e">
        <f ca="1" si="3" t="shared"/>
        <v>#DIV/0!</v>
      </c>
      <c r="C58" s="41" t="str">
        <f>Sheet2!H55</f>
        <v>Nemanja Bjelica</v>
      </c>
      <c r="D58" s="38" t="e">
        <f ca="1">(COUNTIF(Sheet5!$J$1:$AS$150,'Joint Exposures'!$C58&amp;'Joint Exposures'!D$4)+COUNTIF(Sheet5!$J$1:$AS$150,'Joint Exposures'!D$4&amp;'Joint Exposures'!$C58))/$A$2</f>
        <v>#DIV/0!</v>
      </c>
      <c r="E58" s="38" t="e">
        <f ca="1">(COUNTIF(Sheet5!$J$1:$AS$150,'Joint Exposures'!$C58&amp;'Joint Exposures'!E$4)+COUNTIF(Sheet5!$J$1:$AS$150,'Joint Exposures'!E$4&amp;'Joint Exposures'!$C58))/$A$2</f>
        <v>#DIV/0!</v>
      </c>
      <c r="F58" s="38" t="e">
        <f ca="1">(COUNTIF(Sheet5!$J$1:$AS$150,'Joint Exposures'!$C58&amp;'Joint Exposures'!F$4)+COUNTIF(Sheet5!$J$1:$AS$150,'Joint Exposures'!F$4&amp;'Joint Exposures'!$C58))/$A$2</f>
        <v>#DIV/0!</v>
      </c>
      <c r="G58" s="38" t="e">
        <f ca="1">(COUNTIF(Sheet5!$J$1:$AS$150,'Joint Exposures'!$C58&amp;'Joint Exposures'!G$4)+COUNTIF(Sheet5!$J$1:$AS$150,'Joint Exposures'!G$4&amp;'Joint Exposures'!$C58))/$A$2</f>
        <v>#DIV/0!</v>
      </c>
      <c r="H58" s="38" t="e">
        <f ca="1">(COUNTIF(Sheet5!$J$1:$AS$150,'Joint Exposures'!$C58&amp;'Joint Exposures'!H$4)+COUNTIF(Sheet5!$J$1:$AS$150,'Joint Exposures'!H$4&amp;'Joint Exposures'!$C58))/$A$2</f>
        <v>#DIV/0!</v>
      </c>
      <c r="I58" s="38" t="e">
        <f ca="1">(COUNTIF(Sheet5!$J$1:$AS$150,'Joint Exposures'!$C58&amp;'Joint Exposures'!I$4)+COUNTIF(Sheet5!$J$1:$AS$150,'Joint Exposures'!I$4&amp;'Joint Exposures'!$C58))/$A$2</f>
        <v>#DIV/0!</v>
      </c>
      <c r="J58" s="38" t="e">
        <f ca="1">(COUNTIF(Sheet5!$J$1:$AS$150,'Joint Exposures'!$C58&amp;'Joint Exposures'!J$4)+COUNTIF(Sheet5!$J$1:$AS$150,'Joint Exposures'!J$4&amp;'Joint Exposures'!$C58))/$A$2</f>
        <v>#DIV/0!</v>
      </c>
      <c r="K58" s="38" t="e">
        <f ca="1">(COUNTIF(Sheet5!$J$1:$AS$150,'Joint Exposures'!$C58&amp;'Joint Exposures'!K$4)+COUNTIF(Sheet5!$J$1:$AS$150,'Joint Exposures'!K$4&amp;'Joint Exposures'!$C58))/$A$2</f>
        <v>#DIV/0!</v>
      </c>
      <c r="L58" s="38" t="e">
        <f ca="1">(COUNTIF(Sheet5!$J$1:$AS$150,'Joint Exposures'!$C58&amp;'Joint Exposures'!L$4)+COUNTIF(Sheet5!$J$1:$AS$150,'Joint Exposures'!L$4&amp;'Joint Exposures'!$C58))/$A$2</f>
        <v>#DIV/0!</v>
      </c>
      <c r="M58" s="38" t="e">
        <f ca="1">(COUNTIF(Sheet5!$J$1:$AS$150,'Joint Exposures'!$C58&amp;'Joint Exposures'!M$4)+COUNTIF(Sheet5!$J$1:$AS$150,'Joint Exposures'!M$4&amp;'Joint Exposures'!$C58))/$A$2</f>
        <v>#DIV/0!</v>
      </c>
      <c r="N58" s="38" t="e">
        <f ca="1">(COUNTIF(Sheet5!$J$1:$AS$150,'Joint Exposures'!$C58&amp;'Joint Exposures'!N$4)+COUNTIF(Sheet5!$J$1:$AS$150,'Joint Exposures'!N$4&amp;'Joint Exposures'!$C58))/$A$2</f>
        <v>#DIV/0!</v>
      </c>
      <c r="O58" s="38" t="e">
        <f ca="1">(COUNTIF(Sheet5!$J$1:$AS$150,'Joint Exposures'!$C58&amp;'Joint Exposures'!O$4)+COUNTIF(Sheet5!$J$1:$AS$150,'Joint Exposures'!O$4&amp;'Joint Exposures'!$C58))/$A$2</f>
        <v>#DIV/0!</v>
      </c>
      <c r="P58" s="38" t="e">
        <f ca="1">(COUNTIF(Sheet5!$J$1:$AS$150,'Joint Exposures'!$C58&amp;'Joint Exposures'!P$4)+COUNTIF(Sheet5!$J$1:$AS$150,'Joint Exposures'!P$4&amp;'Joint Exposures'!$C58))/$A$2</f>
        <v>#DIV/0!</v>
      </c>
      <c r="Q58" s="38" t="e">
        <f ca="1">(COUNTIF(Sheet5!$J$1:$AS$150,'Joint Exposures'!$C58&amp;'Joint Exposures'!Q$4)+COUNTIF(Sheet5!$J$1:$AS$150,'Joint Exposures'!Q$4&amp;'Joint Exposures'!$C58))/$A$2</f>
        <v>#DIV/0!</v>
      </c>
      <c r="R58" s="38" t="e">
        <f ca="1">(COUNTIF(Sheet5!$J$1:$AS$150,'Joint Exposures'!$C58&amp;'Joint Exposures'!R$4)+COUNTIF(Sheet5!$J$1:$AS$150,'Joint Exposures'!R$4&amp;'Joint Exposures'!$C58))/$A$2</f>
        <v>#DIV/0!</v>
      </c>
      <c r="S58" s="38" t="e">
        <f ca="1">(COUNTIF(Sheet5!$J$1:$AS$150,'Joint Exposures'!$C58&amp;'Joint Exposures'!S$4)+COUNTIF(Sheet5!$J$1:$AS$150,'Joint Exposures'!S$4&amp;'Joint Exposures'!$C58))/$A$2</f>
        <v>#DIV/0!</v>
      </c>
      <c r="T58" s="38" t="e">
        <f ca="1">(COUNTIF(Sheet5!$J$1:$AS$150,'Joint Exposures'!$C58&amp;'Joint Exposures'!T$4)+COUNTIF(Sheet5!$J$1:$AS$150,'Joint Exposures'!T$4&amp;'Joint Exposures'!$C58))/$A$2</f>
        <v>#DIV/0!</v>
      </c>
      <c r="U58" s="38" t="e">
        <f ca="1">(COUNTIF(Sheet5!$J$1:$AS$150,'Joint Exposures'!$C58&amp;'Joint Exposures'!U$4)+COUNTIF(Sheet5!$J$1:$AS$150,'Joint Exposures'!U$4&amp;'Joint Exposures'!$C58))/$A$2</f>
        <v>#DIV/0!</v>
      </c>
      <c r="V58" s="38" t="e">
        <f ca="1">(COUNTIF(Sheet5!$J$1:$AS$150,'Joint Exposures'!$C58&amp;'Joint Exposures'!V$4)+COUNTIF(Sheet5!$J$1:$AS$150,'Joint Exposures'!V$4&amp;'Joint Exposures'!$C58))/$A$2</f>
        <v>#DIV/0!</v>
      </c>
      <c r="W58" s="38" t="e">
        <f ca="1">(COUNTIF(Sheet5!$J$1:$AS$150,'Joint Exposures'!$C58&amp;'Joint Exposures'!W$4)+COUNTIF(Sheet5!$J$1:$AS$150,'Joint Exposures'!W$4&amp;'Joint Exposures'!$C58))/$A$2</f>
        <v>#DIV/0!</v>
      </c>
      <c r="X58" s="38" t="e">
        <f ca="1">(COUNTIF(Sheet5!$J$1:$AS$150,'Joint Exposures'!$C58&amp;'Joint Exposures'!X$4)+COUNTIF(Sheet5!$J$1:$AS$150,'Joint Exposures'!X$4&amp;'Joint Exposures'!$C58))/$A$2</f>
        <v>#DIV/0!</v>
      </c>
      <c r="Y58" s="38" t="e">
        <f ca="1">(COUNTIF(Sheet5!$J$1:$AS$150,'Joint Exposures'!$C58&amp;'Joint Exposures'!Y$4)+COUNTIF(Sheet5!$J$1:$AS$150,'Joint Exposures'!Y$4&amp;'Joint Exposures'!$C58))/$A$2</f>
        <v>#DIV/0!</v>
      </c>
      <c r="Z58" s="38" t="e">
        <f ca="1">(COUNTIF(Sheet5!$J$1:$AS$150,'Joint Exposures'!$C58&amp;'Joint Exposures'!Z$4)+COUNTIF(Sheet5!$J$1:$AS$150,'Joint Exposures'!Z$4&amp;'Joint Exposures'!$C58))/$A$2</f>
        <v>#DIV/0!</v>
      </c>
      <c r="AA58" s="38" t="e">
        <f ca="1">(COUNTIF(Sheet5!$J$1:$AS$150,'Joint Exposures'!$C58&amp;'Joint Exposures'!AA$4)+COUNTIF(Sheet5!$J$1:$AS$150,'Joint Exposures'!AA$4&amp;'Joint Exposures'!$C58))/$A$2</f>
        <v>#DIV/0!</v>
      </c>
      <c r="AB58" s="38" t="e">
        <f ca="1">(COUNTIF(Sheet5!$J$1:$AS$150,'Joint Exposures'!$C58&amp;'Joint Exposures'!AB$4)+COUNTIF(Sheet5!$J$1:$AS$150,'Joint Exposures'!AB$4&amp;'Joint Exposures'!$C58))/$A$2</f>
        <v>#DIV/0!</v>
      </c>
      <c r="AC58" s="38" t="e">
        <f ca="1">(COUNTIF(Sheet5!$J$1:$AS$150,'Joint Exposures'!$C58&amp;'Joint Exposures'!AC$4)+COUNTIF(Sheet5!$J$1:$AS$150,'Joint Exposures'!AC$4&amp;'Joint Exposures'!$C58))/$A$2</f>
        <v>#DIV/0!</v>
      </c>
      <c r="AD58" s="38" t="e">
        <f ca="1">(COUNTIF(Sheet5!$J$1:$AS$150,'Joint Exposures'!$C58&amp;'Joint Exposures'!AD$4)+COUNTIF(Sheet5!$J$1:$AS$150,'Joint Exposures'!AD$4&amp;'Joint Exposures'!$C58))/$A$2</f>
        <v>#DIV/0!</v>
      </c>
      <c r="AE58" s="38" t="e">
        <f ca="1">(COUNTIF(Sheet5!$J$1:$AS$150,'Joint Exposures'!$C58&amp;'Joint Exposures'!AE$4)+COUNTIF(Sheet5!$J$1:$AS$150,'Joint Exposures'!AE$4&amp;'Joint Exposures'!$C58))/$A$2</f>
        <v>#DIV/0!</v>
      </c>
      <c r="AF58" s="38" t="e">
        <f ca="1">(COUNTIF(Sheet5!$J$1:$AS$150,'Joint Exposures'!$C58&amp;'Joint Exposures'!AF$4)+COUNTIF(Sheet5!$J$1:$AS$150,'Joint Exposures'!AF$4&amp;'Joint Exposures'!$C58))/$A$2</f>
        <v>#DIV/0!</v>
      </c>
      <c r="AG58" s="38" t="e">
        <f ca="1">(COUNTIF(Sheet5!$J$1:$AS$150,'Joint Exposures'!$C58&amp;'Joint Exposures'!AG$4)+COUNTIF(Sheet5!$J$1:$AS$150,'Joint Exposures'!AG$4&amp;'Joint Exposures'!$C58))/$A$2</f>
        <v>#DIV/0!</v>
      </c>
      <c r="AH58" s="38" t="e">
        <f ca="1">(COUNTIF(Sheet5!$J$1:$AS$150,'Joint Exposures'!$C58&amp;'Joint Exposures'!AH$4)+COUNTIF(Sheet5!$J$1:$AS$150,'Joint Exposures'!AH$4&amp;'Joint Exposures'!$C58))/$A$2</f>
        <v>#DIV/0!</v>
      </c>
      <c r="AI58" s="38" t="e">
        <f ca="1">(COUNTIF(Sheet5!$J$1:$AS$150,'Joint Exposures'!$C58&amp;'Joint Exposures'!AI$4)+COUNTIF(Sheet5!$J$1:$AS$150,'Joint Exposures'!AI$4&amp;'Joint Exposures'!$C58))/$A$2</f>
        <v>#DIV/0!</v>
      </c>
      <c r="AJ58" s="38" t="e">
        <f ca="1">(COUNTIF(Sheet5!$J$1:$AS$150,'Joint Exposures'!$C58&amp;'Joint Exposures'!AJ$4)+COUNTIF(Sheet5!$J$1:$AS$150,'Joint Exposures'!AJ$4&amp;'Joint Exposures'!$C58))/$A$2</f>
        <v>#DIV/0!</v>
      </c>
      <c r="AK58" s="38" t="e">
        <f ca="1">(COUNTIF(Sheet5!$J$1:$AS$150,'Joint Exposures'!$C58&amp;'Joint Exposures'!AK$4)+COUNTIF(Sheet5!$J$1:$AS$150,'Joint Exposures'!AK$4&amp;'Joint Exposures'!$C58))/$A$2</f>
        <v>#DIV/0!</v>
      </c>
      <c r="AL58" s="38" t="e">
        <f ca="1">(COUNTIF(Sheet5!$J$1:$AS$150,'Joint Exposures'!$C58&amp;'Joint Exposures'!AL$4)+COUNTIF(Sheet5!$J$1:$AS$150,'Joint Exposures'!AL$4&amp;'Joint Exposures'!$C58))/$A$2</f>
        <v>#DIV/0!</v>
      </c>
      <c r="AM58" s="38" t="e">
        <f ca="1">(COUNTIF(Sheet5!$J$1:$AS$150,'Joint Exposures'!$C58&amp;'Joint Exposures'!AM$4)+COUNTIF(Sheet5!$J$1:$AS$150,'Joint Exposures'!AM$4&amp;'Joint Exposures'!$C58))/$A$2</f>
        <v>#DIV/0!</v>
      </c>
      <c r="AN58" s="38" t="e">
        <f ca="1">(COUNTIF(Sheet5!$J$1:$AS$150,'Joint Exposures'!$C58&amp;'Joint Exposures'!AN$4)+COUNTIF(Sheet5!$J$1:$AS$150,'Joint Exposures'!AN$4&amp;'Joint Exposures'!$C58))/$A$2</f>
        <v>#DIV/0!</v>
      </c>
      <c r="AO58" s="38" t="e">
        <f ca="1">(COUNTIF(Sheet5!$J$1:$AS$150,'Joint Exposures'!$C58&amp;'Joint Exposures'!AO$4)+COUNTIF(Sheet5!$J$1:$AS$150,'Joint Exposures'!AO$4&amp;'Joint Exposures'!$C58))/$A$2</f>
        <v>#DIV/0!</v>
      </c>
      <c r="AP58" s="38" t="e">
        <f ca="1">(COUNTIF(Sheet5!$J$1:$AS$150,'Joint Exposures'!$C58&amp;'Joint Exposures'!AP$4)+COUNTIF(Sheet5!$J$1:$AS$150,'Joint Exposures'!AP$4&amp;'Joint Exposures'!$C58))/$A$2</f>
        <v>#DIV/0!</v>
      </c>
      <c r="AQ58" s="38" t="e">
        <f ca="1">(COUNTIF(Sheet5!$J$1:$AS$150,'Joint Exposures'!$C58&amp;'Joint Exposures'!AQ$4)+COUNTIF(Sheet5!$J$1:$AS$150,'Joint Exposures'!AQ$4&amp;'Joint Exposures'!$C58))/$A$2</f>
        <v>#DIV/0!</v>
      </c>
      <c r="AR58" s="38" t="e">
        <f ca="1">(COUNTIF(Sheet5!$J$1:$AS$150,'Joint Exposures'!$C58&amp;'Joint Exposures'!AR$4)+COUNTIF(Sheet5!$J$1:$AS$150,'Joint Exposures'!AR$4&amp;'Joint Exposures'!$C58))/$A$2</f>
        <v>#DIV/0!</v>
      </c>
      <c r="AS58" s="38" t="e">
        <f ca="1">(COUNTIF(Sheet5!$J$1:$AS$150,'Joint Exposures'!$C58&amp;'Joint Exposures'!AS$4)+COUNTIF(Sheet5!$J$1:$AS$150,'Joint Exposures'!AS$4&amp;'Joint Exposures'!$C58))/$A$2</f>
        <v>#DIV/0!</v>
      </c>
      <c r="AT58" s="38" t="e">
        <f ca="1">(COUNTIF(Sheet5!$J$1:$AS$150,'Joint Exposures'!$C58&amp;'Joint Exposures'!AT$4)+COUNTIF(Sheet5!$J$1:$AS$150,'Joint Exposures'!AT$4&amp;'Joint Exposures'!$C58))/$A$2</f>
        <v>#DIV/0!</v>
      </c>
      <c r="AU58" s="38" t="e">
        <f ca="1">(COUNTIF(Sheet5!$J$1:$AS$150,'Joint Exposures'!$C58&amp;'Joint Exposures'!AU$4)+COUNTIF(Sheet5!$J$1:$AS$150,'Joint Exposures'!AU$4&amp;'Joint Exposures'!$C58))/$A$2</f>
        <v>#DIV/0!</v>
      </c>
      <c r="AV58" s="38" t="e">
        <f ca="1">(COUNTIF(Sheet5!$J$1:$AS$150,'Joint Exposures'!$C58&amp;'Joint Exposures'!AV$4)+COUNTIF(Sheet5!$J$1:$AS$150,'Joint Exposures'!AV$4&amp;'Joint Exposures'!$C58))/$A$2</f>
        <v>#DIV/0!</v>
      </c>
      <c r="AW58" s="38" t="e">
        <f ca="1">(COUNTIF(Sheet5!$J$1:$AS$150,'Joint Exposures'!$C58&amp;'Joint Exposures'!AW$4)+COUNTIF(Sheet5!$J$1:$AS$150,'Joint Exposures'!AW$4&amp;'Joint Exposures'!$C58))/$A$2</f>
        <v>#DIV/0!</v>
      </c>
      <c r="AX58" s="38" t="e">
        <f ca="1">(COUNTIF(Sheet5!$J$1:$AS$150,'Joint Exposures'!$C58&amp;'Joint Exposures'!AX$4)+COUNTIF(Sheet5!$J$1:$AS$150,'Joint Exposures'!AX$4&amp;'Joint Exposures'!$C58))/$A$2</f>
        <v>#DIV/0!</v>
      </c>
      <c r="AY58" s="38" t="e">
        <f ca="1">(COUNTIF(Sheet5!$J$1:$AS$150,'Joint Exposures'!$C58&amp;'Joint Exposures'!AY$4)+COUNTIF(Sheet5!$J$1:$AS$150,'Joint Exposures'!AY$4&amp;'Joint Exposures'!$C58))/$A$2</f>
        <v>#DIV/0!</v>
      </c>
      <c r="AZ58" s="38" t="e">
        <f ca="1">(COUNTIF(Sheet5!$J$1:$AS$150,'Joint Exposures'!$C58&amp;'Joint Exposures'!AZ$4)+COUNTIF(Sheet5!$J$1:$AS$150,'Joint Exposures'!AZ$4&amp;'Joint Exposures'!$C58))/$A$2</f>
        <v>#DIV/0!</v>
      </c>
      <c r="BA58" s="38" t="e">
        <f ca="1">(COUNTIF(Sheet5!$J$1:$AS$150,'Joint Exposures'!$C58&amp;'Joint Exposures'!BA$4)+COUNTIF(Sheet5!$J$1:$AS$150,'Joint Exposures'!BA$4&amp;'Joint Exposures'!$C58))/$A$2</f>
        <v>#DIV/0!</v>
      </c>
      <c r="BB58" s="38" t="e">
        <f ca="1">(COUNTIF(Sheet5!$J$1:$AS$150,'Joint Exposures'!$C58&amp;'Joint Exposures'!BB$4)+COUNTIF(Sheet5!$J$1:$AS$150,'Joint Exposures'!BB$4&amp;'Joint Exposures'!$C58))/$A$2</f>
        <v>#DIV/0!</v>
      </c>
      <c r="BC58" s="38" t="e">
        <f ca="1">(COUNTIF(Sheet5!$J$1:$AS$150,'Joint Exposures'!$C58&amp;'Joint Exposures'!BC$4)+COUNTIF(Sheet5!$J$1:$AS$150,'Joint Exposures'!BC$4&amp;'Joint Exposures'!$C58))/$A$2</f>
        <v>#DIV/0!</v>
      </c>
      <c r="BD58" s="38" t="e">
        <f ca="1">(COUNTIF(Sheet5!$J$1:$AS$150,'Joint Exposures'!$C58&amp;'Joint Exposures'!BD$4)+COUNTIF(Sheet5!$J$1:$AS$150,'Joint Exposures'!BD$4&amp;'Joint Exposures'!$C58))/$A$2</f>
        <v>#DIV/0!</v>
      </c>
      <c r="BE58" s="38" t="e">
        <f ca="1">(COUNTIF(Sheet5!$J$1:$AS$150,'Joint Exposures'!$C58&amp;'Joint Exposures'!BE$4)+COUNTIF(Sheet5!$J$1:$AS$150,'Joint Exposures'!BE$4&amp;'Joint Exposures'!$C58))/$A$2</f>
        <v>#DIV/0!</v>
      </c>
    </row>
    <row r="59" spans="1:57" x14ac:dyDescent="0.25">
      <c r="C59" s="41"/>
    </row>
    <row r="60" spans="1:57" x14ac:dyDescent="0.25">
      <c r="C60" s="41"/>
    </row>
    <row r="61" spans="1:57" x14ac:dyDescent="0.25">
      <c r="C61" s="41"/>
    </row>
    <row r="62" spans="1:57" x14ac:dyDescent="0.25">
      <c r="C62" s="41"/>
    </row>
  </sheetData>
  <conditionalFormatting sqref="D5:BE58">
    <cfRule dxfId="1" priority="9" type="expression">
      <formula>IF($C5=D$4,TRUE,FALSE)</formula>
    </cfRule>
    <cfRule priority="1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:A58">
    <cfRule priority="2" type="colorScale">
      <colorScale>
        <cfvo type="min"/>
        <cfvo type="max"/>
        <color rgb="FFFCFCFF"/>
        <color rgb="FFF8696B"/>
      </colorScale>
    </cfRule>
  </conditionalFormatting>
  <conditionalFormatting sqref="D2:BJ2">
    <cfRule priority="1" type="colorScale">
      <colorScale>
        <cfvo type="min"/>
        <cfvo type="max"/>
        <color rgb="FFFCFCFF"/>
        <color rgb="FFF8696B"/>
      </colorScale>
    </cfRule>
  </conditionalFormatting>
  <conditionalFormatting sqref="B5:B58">
    <cfRule priority="4" type="colorScale">
      <colorScale>
        <cfvo type="min"/>
        <cfvo type="max"/>
        <color rgb="FFFCFCFF"/>
        <color rgb="FFF8696B"/>
      </colorScale>
    </cfRule>
  </conditionalFormatting>
  <conditionalFormatting sqref="D3:BJ3">
    <cfRule priority="3" type="colorScale">
      <colorScale>
        <cfvo type="min"/>
        <cfvo type="max"/>
        <color rgb="FFFCFCFF"/>
        <color rgb="FFF8696B"/>
      </colorScale>
    </cfRule>
  </conditionalFormatting>
  <pageMargins bottom="0.75" footer="0.3" header="0.3" left="0.7" right="0.7" top="0.75"/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T150"/>
  <sheetViews>
    <sheetView workbookViewId="0">
      <selection activeCell="I1" sqref="I1"/>
    </sheetView>
  </sheetViews>
  <sheetFormatPr defaultRowHeight="15" x14ac:dyDescent="0.25"/>
  <cols>
    <col min="9" max="9" style="37" width="9.140625" collapsed="true"/>
  </cols>
  <sheetData>
    <row r="1" spans="1:45" x14ac:dyDescent="0.25">
      <c r="A1" t="str">
        <f>Sheet3!A2</f>
        <v/>
      </c>
      <c r="B1" t="str">
        <f>Sheet3!B2</f>
        <v/>
      </c>
      <c r="C1" t="str">
        <f>Sheet3!C2</f>
        <v/>
      </c>
      <c r="D1" t="str">
        <f>Sheet3!D2</f>
        <v/>
      </c>
      <c r="E1" t="str">
        <f>Sheet3!E2</f>
        <v/>
      </c>
      <c r="F1" t="str">
        <f>Sheet3!F2</f>
        <v/>
      </c>
      <c r="G1" t="str">
        <f>Sheet3!G2</f>
        <v/>
      </c>
      <c r="H1" t="str">
        <f>Sheet3!H2</f>
        <v/>
      </c>
      <c r="I1" s="37" t="str">
        <f>Sheet3!I2</f>
        <v/>
      </c>
      <c r="J1" t="str">
        <f>$A1&amp;B1</f>
        <v/>
      </c>
      <c r="K1" t="str">
        <f ref="K1:Q1" si="0" t="shared">$A1&amp;C1</f>
        <v/>
      </c>
      <c r="L1" t="str">
        <f si="0" t="shared"/>
        <v/>
      </c>
      <c r="M1" t="str">
        <f si="0" t="shared"/>
        <v/>
      </c>
      <c r="N1" t="str">
        <f si="0" t="shared"/>
        <v/>
      </c>
      <c r="O1" t="str">
        <f si="0" t="shared"/>
        <v/>
      </c>
      <c r="P1" t="str">
        <f si="0" t="shared"/>
        <v/>
      </c>
      <c r="Q1" t="str">
        <f si="0" t="shared"/>
        <v/>
      </c>
      <c r="R1" t="str">
        <f>$B1&amp;C1</f>
        <v/>
      </c>
      <c r="S1" t="str">
        <f ref="S1:X1" si="1" t="shared">$B1&amp;D1</f>
        <v/>
      </c>
      <c r="T1" t="str">
        <f si="1" t="shared"/>
        <v/>
      </c>
      <c r="U1" t="str">
        <f si="1" t="shared"/>
        <v/>
      </c>
      <c r="V1" t="str">
        <f si="1" t="shared"/>
        <v/>
      </c>
      <c r="W1" t="str">
        <f si="1" t="shared"/>
        <v/>
      </c>
      <c r="X1" t="str">
        <f si="1" t="shared"/>
        <v/>
      </c>
      <c r="Y1" t="str">
        <f ref="Y1:AD1" si="2" t="shared">$C1&amp;D1</f>
        <v/>
      </c>
      <c r="Z1" t="str">
        <f si="2" t="shared"/>
        <v/>
      </c>
      <c r="AA1" t="str">
        <f si="2" t="shared"/>
        <v/>
      </c>
      <c r="AB1" t="str">
        <f si="2" t="shared"/>
        <v/>
      </c>
      <c r="AC1" t="str">
        <f si="2" t="shared"/>
        <v/>
      </c>
      <c r="AD1" t="str">
        <f si="2" t="shared"/>
        <v/>
      </c>
      <c r="AE1" t="str">
        <f>$D1&amp;E1</f>
        <v/>
      </c>
      <c r="AF1" t="str">
        <f>$D1&amp;F1</f>
        <v/>
      </c>
      <c r="AG1" t="str">
        <f>$D1&amp;G1</f>
        <v/>
      </c>
      <c r="AH1" t="str">
        <f>$D1&amp;H1</f>
        <v/>
      </c>
      <c r="AI1" t="str">
        <f>$D1&amp;I1</f>
        <v/>
      </c>
      <c r="AJ1" t="str">
        <f>$E1&amp;F1</f>
        <v/>
      </c>
      <c r="AK1" t="str">
        <f>$E1&amp;G1</f>
        <v/>
      </c>
      <c r="AL1" t="str">
        <f>$E1&amp;H1</f>
        <v/>
      </c>
      <c r="AM1" t="str">
        <f>$E1&amp;I1</f>
        <v/>
      </c>
      <c r="AN1" t="str">
        <f>$F1&amp;G1</f>
        <v/>
      </c>
      <c r="AO1" t="str">
        <f>$F1&amp;H1</f>
        <v/>
      </c>
      <c r="AP1" t="str">
        <f>$F1&amp;I1</f>
        <v/>
      </c>
      <c r="AQ1" t="str">
        <f>$G1&amp;H1</f>
        <v/>
      </c>
      <c r="AR1" t="str">
        <f>$G1&amp;I1</f>
        <v/>
      </c>
      <c r="AS1" t="str">
        <f>$H1&amp;I1</f>
        <v/>
      </c>
    </row>
    <row r="2" spans="1:45" x14ac:dyDescent="0.25">
      <c r="A2" t="str">
        <f>Sheet3!A3</f>
        <v/>
      </c>
      <c r="B2" t="str">
        <f>Sheet3!B3</f>
        <v/>
      </c>
      <c r="C2" t="str">
        <f>Sheet3!C3</f>
        <v/>
      </c>
      <c r="D2" t="str">
        <f>Sheet3!D3</f>
        <v/>
      </c>
      <c r="E2" t="str">
        <f>Sheet3!E3</f>
        <v/>
      </c>
      <c r="F2" t="str">
        <f>Sheet3!F3</f>
        <v/>
      </c>
      <c r="G2" t="str">
        <f>Sheet3!G3</f>
        <v/>
      </c>
      <c r="H2" t="str">
        <f>Sheet3!H3</f>
        <v/>
      </c>
      <c r="I2" s="37" t="str">
        <f>Sheet3!I3</f>
        <v/>
      </c>
      <c r="J2" t="str">
        <f ref="J2:J65" si="3" t="shared">$A2&amp;B2</f>
        <v/>
      </c>
      <c r="K2" t="str">
        <f ref="K2:K65" si="4" t="shared">$A2&amp;C2</f>
        <v/>
      </c>
      <c r="L2" t="str">
        <f ref="L2:L65" si="5" t="shared">$A2&amp;D2</f>
        <v/>
      </c>
      <c r="M2" t="str">
        <f ref="M2:M65" si="6" t="shared">$A2&amp;E2</f>
        <v/>
      </c>
      <c r="N2" t="str">
        <f ref="N2:N65" si="7" t="shared">$A2&amp;F2</f>
        <v/>
      </c>
      <c r="O2" t="str">
        <f ref="O2:O65" si="8" t="shared">$A2&amp;G2</f>
        <v/>
      </c>
      <c r="P2" t="str">
        <f ref="P2:P65" si="9" t="shared">$A2&amp;H2</f>
        <v/>
      </c>
      <c r="Q2" t="str">
        <f ref="Q2:Q65" si="10" t="shared">$A2&amp;I2</f>
        <v/>
      </c>
      <c r="R2" t="str">
        <f ref="R2:R65" si="11" t="shared">$B2&amp;C2</f>
        <v/>
      </c>
      <c r="S2" t="str">
        <f ref="S2:S65" si="12" t="shared">$B2&amp;D2</f>
        <v/>
      </c>
      <c r="T2" t="str">
        <f ref="T2:T65" si="13" t="shared">$B2&amp;E2</f>
        <v/>
      </c>
      <c r="U2" t="str">
        <f ref="U2:U65" si="14" t="shared">$B2&amp;F2</f>
        <v/>
      </c>
      <c r="V2" t="str">
        <f ref="V2:V65" si="15" t="shared">$B2&amp;G2</f>
        <v/>
      </c>
      <c r="W2" t="str">
        <f ref="W2:W65" si="16" t="shared">$B2&amp;H2</f>
        <v/>
      </c>
      <c r="X2" t="str">
        <f ref="X2:X65" si="17" t="shared">$B2&amp;I2</f>
        <v/>
      </c>
      <c r="Y2" t="str">
        <f ref="Y2:Y65" si="18" t="shared">$C2&amp;D2</f>
        <v/>
      </c>
      <c r="Z2" t="str">
        <f ref="Z2:Z65" si="19" t="shared">$C2&amp;E2</f>
        <v/>
      </c>
      <c r="AA2" t="str">
        <f ref="AA2:AA65" si="20" t="shared">$C2&amp;F2</f>
        <v/>
      </c>
      <c r="AB2" t="str">
        <f ref="AB2:AB65" si="21" t="shared">$C2&amp;G2</f>
        <v/>
      </c>
      <c r="AC2" t="str">
        <f ref="AC2:AC65" si="22" t="shared">$C2&amp;H2</f>
        <v/>
      </c>
      <c r="AD2" t="str">
        <f ref="AD2:AD65" si="23" t="shared">$C2&amp;I2</f>
        <v/>
      </c>
      <c r="AE2" t="str">
        <f ref="AE2:AE65" si="24" t="shared">$D2&amp;E2</f>
        <v/>
      </c>
      <c r="AF2" t="str">
        <f ref="AF2:AF65" si="25" t="shared">$D2&amp;F2</f>
        <v/>
      </c>
      <c r="AG2" t="str">
        <f ref="AG2:AG65" si="26" t="shared">$D2&amp;G2</f>
        <v/>
      </c>
      <c r="AH2" t="str">
        <f ref="AH2:AH65" si="27" t="shared">$D2&amp;H2</f>
        <v/>
      </c>
      <c r="AI2" t="str">
        <f ref="AI2:AI65" si="28" t="shared">$D2&amp;I2</f>
        <v/>
      </c>
      <c r="AJ2" t="str">
        <f ref="AJ2:AJ65" si="29" t="shared">$E2&amp;F2</f>
        <v/>
      </c>
      <c r="AK2" t="str">
        <f ref="AK2:AK65" si="30" t="shared">$E2&amp;G2</f>
        <v/>
      </c>
      <c r="AL2" t="str">
        <f ref="AL2:AL65" si="31" t="shared">$E2&amp;H2</f>
        <v/>
      </c>
      <c r="AM2" t="str">
        <f ref="AM2:AM65" si="32" t="shared">$E2&amp;I2</f>
        <v/>
      </c>
      <c r="AN2" t="str">
        <f ref="AN2:AN65" si="33" t="shared">$F2&amp;G2</f>
        <v/>
      </c>
      <c r="AO2" t="str">
        <f ref="AO2:AO65" si="34" t="shared">$F2&amp;H2</f>
        <v/>
      </c>
      <c r="AP2" t="str">
        <f ref="AP2:AP65" si="35" t="shared">$F2&amp;I2</f>
        <v/>
      </c>
      <c r="AQ2" t="str">
        <f ref="AQ2:AQ65" si="36" t="shared">$G2&amp;H2</f>
        <v/>
      </c>
      <c r="AR2" t="str">
        <f ref="AR2:AR65" si="37" t="shared">$G2&amp;I2</f>
        <v/>
      </c>
      <c r="AS2" t="str">
        <f ref="AS2:AS65" si="38" t="shared">$H2&amp;I2</f>
        <v/>
      </c>
    </row>
    <row r="3" spans="1:45" x14ac:dyDescent="0.25">
      <c r="A3" t="str">
        <f>Sheet3!A4</f>
        <v/>
      </c>
      <c r="B3" t="str">
        <f>Sheet3!B4</f>
        <v/>
      </c>
      <c r="C3" t="str">
        <f>Sheet3!C4</f>
        <v/>
      </c>
      <c r="D3" t="str">
        <f>Sheet3!D4</f>
        <v/>
      </c>
      <c r="E3" t="str">
        <f>Sheet3!E4</f>
        <v/>
      </c>
      <c r="F3" t="str">
        <f>Sheet3!F4</f>
        <v/>
      </c>
      <c r="G3" t="str">
        <f>Sheet3!G4</f>
        <v/>
      </c>
      <c r="H3" t="str">
        <f>Sheet3!H4</f>
        <v/>
      </c>
      <c r="I3" s="37" t="str">
        <f>Sheet3!I4</f>
        <v/>
      </c>
      <c r="J3" t="str">
        <f si="3" t="shared"/>
        <v/>
      </c>
      <c r="K3" t="str">
        <f si="4" t="shared"/>
        <v/>
      </c>
      <c r="L3" t="str">
        <f si="5" t="shared"/>
        <v/>
      </c>
      <c r="M3" t="str">
        <f si="6" t="shared"/>
        <v/>
      </c>
      <c r="N3" t="str">
        <f si="7" t="shared"/>
        <v/>
      </c>
      <c r="O3" t="str">
        <f si="8" t="shared"/>
        <v/>
      </c>
      <c r="P3" t="str">
        <f si="9" t="shared"/>
        <v/>
      </c>
      <c r="Q3" t="str">
        <f si="10" t="shared"/>
        <v/>
      </c>
      <c r="R3" t="str">
        <f si="11" t="shared"/>
        <v/>
      </c>
      <c r="S3" t="str">
        <f si="12" t="shared"/>
        <v/>
      </c>
      <c r="T3" t="str">
        <f si="13" t="shared"/>
        <v/>
      </c>
      <c r="U3" t="str">
        <f si="14" t="shared"/>
        <v/>
      </c>
      <c r="V3" t="str">
        <f si="15" t="shared"/>
        <v/>
      </c>
      <c r="W3" t="str">
        <f si="16" t="shared"/>
        <v/>
      </c>
      <c r="X3" t="str">
        <f si="17" t="shared"/>
        <v/>
      </c>
      <c r="Y3" t="str">
        <f si="18" t="shared"/>
        <v/>
      </c>
      <c r="Z3" t="str">
        <f si="19" t="shared"/>
        <v/>
      </c>
      <c r="AA3" t="str">
        <f si="20" t="shared"/>
        <v/>
      </c>
      <c r="AB3" t="str">
        <f si="21" t="shared"/>
        <v/>
      </c>
      <c r="AC3" t="str">
        <f si="22" t="shared"/>
        <v/>
      </c>
      <c r="AD3" t="str">
        <f si="23" t="shared"/>
        <v/>
      </c>
      <c r="AE3" t="str">
        <f si="24" t="shared"/>
        <v/>
      </c>
      <c r="AF3" t="str">
        <f si="25" t="shared"/>
        <v/>
      </c>
      <c r="AG3" t="str">
        <f si="26" t="shared"/>
        <v/>
      </c>
      <c r="AH3" t="str">
        <f si="27" t="shared"/>
        <v/>
      </c>
      <c r="AI3" t="str">
        <f si="28" t="shared"/>
        <v/>
      </c>
      <c r="AJ3" t="str">
        <f si="29" t="shared"/>
        <v/>
      </c>
      <c r="AK3" t="str">
        <f si="30" t="shared"/>
        <v/>
      </c>
      <c r="AL3" t="str">
        <f si="31" t="shared"/>
        <v/>
      </c>
      <c r="AM3" t="str">
        <f si="32" t="shared"/>
        <v/>
      </c>
      <c r="AN3" t="str">
        <f si="33" t="shared"/>
        <v/>
      </c>
      <c r="AO3" t="str">
        <f si="34" t="shared"/>
        <v/>
      </c>
      <c r="AP3" t="str">
        <f si="35" t="shared"/>
        <v/>
      </c>
      <c r="AQ3" t="str">
        <f si="36" t="shared"/>
        <v/>
      </c>
      <c r="AR3" t="str">
        <f si="37" t="shared"/>
        <v/>
      </c>
      <c r="AS3" t="str">
        <f si="38" t="shared"/>
        <v/>
      </c>
    </row>
    <row r="4" spans="1:45" x14ac:dyDescent="0.25">
      <c r="A4" t="str">
        <f>Sheet3!A5</f>
        <v/>
      </c>
      <c r="B4" t="str">
        <f>Sheet3!B5</f>
        <v/>
      </c>
      <c r="C4" t="str">
        <f>Sheet3!C5</f>
        <v/>
      </c>
      <c r="D4" t="str">
        <f>Sheet3!D5</f>
        <v/>
      </c>
      <c r="E4" t="str">
        <f>Sheet3!E5</f>
        <v/>
      </c>
      <c r="F4" t="str">
        <f>Sheet3!F5</f>
        <v/>
      </c>
      <c r="G4" t="str">
        <f>Sheet3!G5</f>
        <v/>
      </c>
      <c r="H4" t="str">
        <f>Sheet3!H5</f>
        <v/>
      </c>
      <c r="I4" s="37" t="str">
        <f>Sheet3!I5</f>
        <v/>
      </c>
      <c r="J4" t="str">
        <f si="3" t="shared"/>
        <v/>
      </c>
      <c r="K4" t="str">
        <f si="4" t="shared"/>
        <v/>
      </c>
      <c r="L4" t="str">
        <f si="5" t="shared"/>
        <v/>
      </c>
      <c r="M4" t="str">
        <f si="6" t="shared"/>
        <v/>
      </c>
      <c r="N4" t="str">
        <f si="7" t="shared"/>
        <v/>
      </c>
      <c r="O4" t="str">
        <f si="8" t="shared"/>
        <v/>
      </c>
      <c r="P4" t="str">
        <f si="9" t="shared"/>
        <v/>
      </c>
      <c r="Q4" t="str">
        <f si="10" t="shared"/>
        <v/>
      </c>
      <c r="R4" t="str">
        <f si="11" t="shared"/>
        <v/>
      </c>
      <c r="S4" t="str">
        <f si="12" t="shared"/>
        <v/>
      </c>
      <c r="T4" t="str">
        <f si="13" t="shared"/>
        <v/>
      </c>
      <c r="U4" t="str">
        <f si="14" t="shared"/>
        <v/>
      </c>
      <c r="V4" t="str">
        <f si="15" t="shared"/>
        <v/>
      </c>
      <c r="W4" t="str">
        <f si="16" t="shared"/>
        <v/>
      </c>
      <c r="X4" t="str">
        <f si="17" t="shared"/>
        <v/>
      </c>
      <c r="Y4" t="str">
        <f si="18" t="shared"/>
        <v/>
      </c>
      <c r="Z4" t="str">
        <f si="19" t="shared"/>
        <v/>
      </c>
      <c r="AA4" t="str">
        <f si="20" t="shared"/>
        <v/>
      </c>
      <c r="AB4" t="str">
        <f si="21" t="shared"/>
        <v/>
      </c>
      <c r="AC4" t="str">
        <f si="22" t="shared"/>
        <v/>
      </c>
      <c r="AD4" t="str">
        <f si="23" t="shared"/>
        <v/>
      </c>
      <c r="AE4" t="str">
        <f si="24" t="shared"/>
        <v/>
      </c>
      <c r="AF4" t="str">
        <f si="25" t="shared"/>
        <v/>
      </c>
      <c r="AG4" t="str">
        <f si="26" t="shared"/>
        <v/>
      </c>
      <c r="AH4" t="str">
        <f si="27" t="shared"/>
        <v/>
      </c>
      <c r="AI4" t="str">
        <f si="28" t="shared"/>
        <v/>
      </c>
      <c r="AJ4" t="str">
        <f si="29" t="shared"/>
        <v/>
      </c>
      <c r="AK4" t="str">
        <f si="30" t="shared"/>
        <v/>
      </c>
      <c r="AL4" t="str">
        <f si="31" t="shared"/>
        <v/>
      </c>
      <c r="AM4" t="str">
        <f si="32" t="shared"/>
        <v/>
      </c>
      <c r="AN4" t="str">
        <f si="33" t="shared"/>
        <v/>
      </c>
      <c r="AO4" t="str">
        <f si="34" t="shared"/>
        <v/>
      </c>
      <c r="AP4" t="str">
        <f si="35" t="shared"/>
        <v/>
      </c>
      <c r="AQ4" t="str">
        <f si="36" t="shared"/>
        <v/>
      </c>
      <c r="AR4" t="str">
        <f si="37" t="shared"/>
        <v/>
      </c>
      <c r="AS4" t="str">
        <f si="38" t="shared"/>
        <v/>
      </c>
    </row>
    <row r="5" spans="1:45" x14ac:dyDescent="0.25">
      <c r="A5" t="str">
        <f>Sheet3!A6</f>
        <v/>
      </c>
      <c r="B5" t="str">
        <f>Sheet3!B6</f>
        <v/>
      </c>
      <c r="C5" t="str">
        <f>Sheet3!C6</f>
        <v/>
      </c>
      <c r="D5" t="str">
        <f>Sheet3!D6</f>
        <v/>
      </c>
      <c r="E5" t="str">
        <f>Sheet3!E6</f>
        <v/>
      </c>
      <c r="F5" t="str">
        <f>Sheet3!F6</f>
        <v/>
      </c>
      <c r="G5" t="str">
        <f>Sheet3!G6</f>
        <v/>
      </c>
      <c r="H5" t="str">
        <f>Sheet3!H6</f>
        <v/>
      </c>
      <c r="I5" s="37" t="str">
        <f>Sheet3!I6</f>
        <v/>
      </c>
      <c r="J5" t="str">
        <f si="3" t="shared"/>
        <v/>
      </c>
      <c r="K5" t="str">
        <f si="4" t="shared"/>
        <v/>
      </c>
      <c r="L5" t="str">
        <f si="5" t="shared"/>
        <v/>
      </c>
      <c r="M5" t="str">
        <f si="6" t="shared"/>
        <v/>
      </c>
      <c r="N5" t="str">
        <f si="7" t="shared"/>
        <v/>
      </c>
      <c r="O5" t="str">
        <f si="8" t="shared"/>
        <v/>
      </c>
      <c r="P5" t="str">
        <f si="9" t="shared"/>
        <v/>
      </c>
      <c r="Q5" t="str">
        <f si="10" t="shared"/>
        <v/>
      </c>
      <c r="R5" t="str">
        <f si="11" t="shared"/>
        <v/>
      </c>
      <c r="S5" t="str">
        <f si="12" t="shared"/>
        <v/>
      </c>
      <c r="T5" t="str">
        <f si="13" t="shared"/>
        <v/>
      </c>
      <c r="U5" t="str">
        <f si="14" t="shared"/>
        <v/>
      </c>
      <c r="V5" t="str">
        <f si="15" t="shared"/>
        <v/>
      </c>
      <c r="W5" t="str">
        <f si="16" t="shared"/>
        <v/>
      </c>
      <c r="X5" t="str">
        <f si="17" t="shared"/>
        <v/>
      </c>
      <c r="Y5" t="str">
        <f si="18" t="shared"/>
        <v/>
      </c>
      <c r="Z5" t="str">
        <f si="19" t="shared"/>
        <v/>
      </c>
      <c r="AA5" t="str">
        <f si="20" t="shared"/>
        <v/>
      </c>
      <c r="AB5" t="str">
        <f si="21" t="shared"/>
        <v/>
      </c>
      <c r="AC5" t="str">
        <f si="22" t="shared"/>
        <v/>
      </c>
      <c r="AD5" t="str">
        <f si="23" t="shared"/>
        <v/>
      </c>
      <c r="AE5" t="str">
        <f si="24" t="shared"/>
        <v/>
      </c>
      <c r="AF5" t="str">
        <f si="25" t="shared"/>
        <v/>
      </c>
      <c r="AG5" t="str">
        <f si="26" t="shared"/>
        <v/>
      </c>
      <c r="AH5" t="str">
        <f si="27" t="shared"/>
        <v/>
      </c>
      <c r="AI5" t="str">
        <f si="28" t="shared"/>
        <v/>
      </c>
      <c r="AJ5" t="str">
        <f si="29" t="shared"/>
        <v/>
      </c>
      <c r="AK5" t="str">
        <f si="30" t="shared"/>
        <v/>
      </c>
      <c r="AL5" t="str">
        <f si="31" t="shared"/>
        <v/>
      </c>
      <c r="AM5" t="str">
        <f si="32" t="shared"/>
        <v/>
      </c>
      <c r="AN5" t="str">
        <f si="33" t="shared"/>
        <v/>
      </c>
      <c r="AO5" t="str">
        <f si="34" t="shared"/>
        <v/>
      </c>
      <c r="AP5" t="str">
        <f si="35" t="shared"/>
        <v/>
      </c>
      <c r="AQ5" t="str">
        <f si="36" t="shared"/>
        <v/>
      </c>
      <c r="AR5" t="str">
        <f si="37" t="shared"/>
        <v/>
      </c>
      <c r="AS5" t="str">
        <f si="38" t="shared"/>
        <v/>
      </c>
    </row>
    <row r="6" spans="1:45" x14ac:dyDescent="0.25">
      <c r="A6" t="str">
        <f>Sheet3!A7</f>
        <v/>
      </c>
      <c r="B6" t="str">
        <f>Sheet3!B7</f>
        <v/>
      </c>
      <c r="C6" t="str">
        <f>Sheet3!C7</f>
        <v/>
      </c>
      <c r="D6" t="str">
        <f>Sheet3!D7</f>
        <v/>
      </c>
      <c r="E6" t="str">
        <f>Sheet3!E7</f>
        <v/>
      </c>
      <c r="F6" t="str">
        <f>Sheet3!F7</f>
        <v/>
      </c>
      <c r="G6" t="str">
        <f>Sheet3!G7</f>
        <v/>
      </c>
      <c r="H6" t="str">
        <f>Sheet3!H7</f>
        <v/>
      </c>
      <c r="I6" s="37" t="str">
        <f>Sheet3!I7</f>
        <v/>
      </c>
      <c r="J6" t="str">
        <f si="3" t="shared"/>
        <v/>
      </c>
      <c r="K6" t="str">
        <f si="4" t="shared"/>
        <v/>
      </c>
      <c r="L6" t="str">
        <f si="5" t="shared"/>
        <v/>
      </c>
      <c r="M6" t="str">
        <f si="6" t="shared"/>
        <v/>
      </c>
      <c r="N6" t="str">
        <f si="7" t="shared"/>
        <v/>
      </c>
      <c r="O6" t="str">
        <f si="8" t="shared"/>
        <v/>
      </c>
      <c r="P6" t="str">
        <f si="9" t="shared"/>
        <v/>
      </c>
      <c r="Q6" t="str">
        <f si="10" t="shared"/>
        <v/>
      </c>
      <c r="R6" t="str">
        <f si="11" t="shared"/>
        <v/>
      </c>
      <c r="S6" t="str">
        <f si="12" t="shared"/>
        <v/>
      </c>
      <c r="T6" t="str">
        <f si="13" t="shared"/>
        <v/>
      </c>
      <c r="U6" t="str">
        <f si="14" t="shared"/>
        <v/>
      </c>
      <c r="V6" t="str">
        <f si="15" t="shared"/>
        <v/>
      </c>
      <c r="W6" t="str">
        <f si="16" t="shared"/>
        <v/>
      </c>
      <c r="X6" t="str">
        <f si="17" t="shared"/>
        <v/>
      </c>
      <c r="Y6" t="str">
        <f si="18" t="shared"/>
        <v/>
      </c>
      <c r="Z6" t="str">
        <f si="19" t="shared"/>
        <v/>
      </c>
      <c r="AA6" t="str">
        <f si="20" t="shared"/>
        <v/>
      </c>
      <c r="AB6" t="str">
        <f si="21" t="shared"/>
        <v/>
      </c>
      <c r="AC6" t="str">
        <f si="22" t="shared"/>
        <v/>
      </c>
      <c r="AD6" t="str">
        <f si="23" t="shared"/>
        <v/>
      </c>
      <c r="AE6" t="str">
        <f si="24" t="shared"/>
        <v/>
      </c>
      <c r="AF6" t="str">
        <f si="25" t="shared"/>
        <v/>
      </c>
      <c r="AG6" t="str">
        <f si="26" t="shared"/>
        <v/>
      </c>
      <c r="AH6" t="str">
        <f si="27" t="shared"/>
        <v/>
      </c>
      <c r="AI6" t="str">
        <f si="28" t="shared"/>
        <v/>
      </c>
      <c r="AJ6" t="str">
        <f si="29" t="shared"/>
        <v/>
      </c>
      <c r="AK6" t="str">
        <f si="30" t="shared"/>
        <v/>
      </c>
      <c r="AL6" t="str">
        <f si="31" t="shared"/>
        <v/>
      </c>
      <c r="AM6" t="str">
        <f si="32" t="shared"/>
        <v/>
      </c>
      <c r="AN6" t="str">
        <f si="33" t="shared"/>
        <v/>
      </c>
      <c r="AO6" t="str">
        <f si="34" t="shared"/>
        <v/>
      </c>
      <c r="AP6" t="str">
        <f si="35" t="shared"/>
        <v/>
      </c>
      <c r="AQ6" t="str">
        <f si="36" t="shared"/>
        <v/>
      </c>
      <c r="AR6" t="str">
        <f si="37" t="shared"/>
        <v/>
      </c>
      <c r="AS6" t="str">
        <f si="38" t="shared"/>
        <v/>
      </c>
    </row>
    <row r="7" spans="1:45" x14ac:dyDescent="0.25">
      <c r="A7" t="str">
        <f>Sheet3!A8</f>
        <v/>
      </c>
      <c r="B7" t="str">
        <f>Sheet3!B8</f>
        <v/>
      </c>
      <c r="C7" t="str">
        <f>Sheet3!C8</f>
        <v/>
      </c>
      <c r="D7" t="str">
        <f>Sheet3!D8</f>
        <v/>
      </c>
      <c r="E7" t="str">
        <f>Sheet3!E8</f>
        <v/>
      </c>
      <c r="F7" t="str">
        <f>Sheet3!F8</f>
        <v/>
      </c>
      <c r="G7" t="str">
        <f>Sheet3!G8</f>
        <v/>
      </c>
      <c r="H7" t="str">
        <f>Sheet3!H8</f>
        <v/>
      </c>
      <c r="I7" s="37" t="str">
        <f>Sheet3!I8</f>
        <v/>
      </c>
      <c r="J7" t="str">
        <f si="3" t="shared"/>
        <v/>
      </c>
      <c r="K7" t="str">
        <f si="4" t="shared"/>
        <v/>
      </c>
      <c r="L7" t="str">
        <f si="5" t="shared"/>
        <v/>
      </c>
      <c r="M7" t="str">
        <f si="6" t="shared"/>
        <v/>
      </c>
      <c r="N7" t="str">
        <f si="7" t="shared"/>
        <v/>
      </c>
      <c r="O7" t="str">
        <f si="8" t="shared"/>
        <v/>
      </c>
      <c r="P7" t="str">
        <f si="9" t="shared"/>
        <v/>
      </c>
      <c r="Q7" t="str">
        <f si="10" t="shared"/>
        <v/>
      </c>
      <c r="R7" t="str">
        <f si="11" t="shared"/>
        <v/>
      </c>
      <c r="S7" t="str">
        <f si="12" t="shared"/>
        <v/>
      </c>
      <c r="T7" t="str">
        <f si="13" t="shared"/>
        <v/>
      </c>
      <c r="U7" t="str">
        <f si="14" t="shared"/>
        <v/>
      </c>
      <c r="V7" t="str">
        <f si="15" t="shared"/>
        <v/>
      </c>
      <c r="W7" t="str">
        <f si="16" t="shared"/>
        <v/>
      </c>
      <c r="X7" t="str">
        <f si="17" t="shared"/>
        <v/>
      </c>
      <c r="Y7" t="str">
        <f si="18" t="shared"/>
        <v/>
      </c>
      <c r="Z7" t="str">
        <f si="19" t="shared"/>
        <v/>
      </c>
      <c r="AA7" t="str">
        <f si="20" t="shared"/>
        <v/>
      </c>
      <c r="AB7" t="str">
        <f si="21" t="shared"/>
        <v/>
      </c>
      <c r="AC7" t="str">
        <f si="22" t="shared"/>
        <v/>
      </c>
      <c r="AD7" t="str">
        <f si="23" t="shared"/>
        <v/>
      </c>
      <c r="AE7" t="str">
        <f si="24" t="shared"/>
        <v/>
      </c>
      <c r="AF7" t="str">
        <f si="25" t="shared"/>
        <v/>
      </c>
      <c r="AG7" t="str">
        <f si="26" t="shared"/>
        <v/>
      </c>
      <c r="AH7" t="str">
        <f si="27" t="shared"/>
        <v/>
      </c>
      <c r="AI7" t="str">
        <f si="28" t="shared"/>
        <v/>
      </c>
      <c r="AJ7" t="str">
        <f si="29" t="shared"/>
        <v/>
      </c>
      <c r="AK7" t="str">
        <f si="30" t="shared"/>
        <v/>
      </c>
      <c r="AL7" t="str">
        <f si="31" t="shared"/>
        <v/>
      </c>
      <c r="AM7" t="str">
        <f si="32" t="shared"/>
        <v/>
      </c>
      <c r="AN7" t="str">
        <f si="33" t="shared"/>
        <v/>
      </c>
      <c r="AO7" t="str">
        <f si="34" t="shared"/>
        <v/>
      </c>
      <c r="AP7" t="str">
        <f si="35" t="shared"/>
        <v/>
      </c>
      <c r="AQ7" t="str">
        <f si="36" t="shared"/>
        <v/>
      </c>
      <c r="AR7" t="str">
        <f si="37" t="shared"/>
        <v/>
      </c>
      <c r="AS7" t="str">
        <f si="38" t="shared"/>
        <v/>
      </c>
    </row>
    <row r="8" spans="1:45" x14ac:dyDescent="0.25">
      <c r="A8" t="str">
        <f>Sheet3!A9</f>
        <v/>
      </c>
      <c r="B8" t="str">
        <f>Sheet3!B9</f>
        <v/>
      </c>
      <c r="C8" t="str">
        <f>Sheet3!C9</f>
        <v/>
      </c>
      <c r="D8" t="str">
        <f>Sheet3!D9</f>
        <v/>
      </c>
      <c r="E8" t="str">
        <f>Sheet3!E9</f>
        <v/>
      </c>
      <c r="F8" t="str">
        <f>Sheet3!F9</f>
        <v/>
      </c>
      <c r="G8" t="str">
        <f>Sheet3!G9</f>
        <v/>
      </c>
      <c r="H8" t="str">
        <f>Sheet3!H9</f>
        <v/>
      </c>
      <c r="I8" s="37" t="str">
        <f>Sheet3!I9</f>
        <v/>
      </c>
      <c r="J8" t="str">
        <f si="3" t="shared"/>
        <v/>
      </c>
      <c r="K8" t="str">
        <f si="4" t="shared"/>
        <v/>
      </c>
      <c r="L8" t="str">
        <f si="5" t="shared"/>
        <v/>
      </c>
      <c r="M8" t="str">
        <f si="6" t="shared"/>
        <v/>
      </c>
      <c r="N8" t="str">
        <f si="7" t="shared"/>
        <v/>
      </c>
      <c r="O8" t="str">
        <f si="8" t="shared"/>
        <v/>
      </c>
      <c r="P8" t="str">
        <f si="9" t="shared"/>
        <v/>
      </c>
      <c r="Q8" t="str">
        <f si="10" t="shared"/>
        <v/>
      </c>
      <c r="R8" t="str">
        <f si="11" t="shared"/>
        <v/>
      </c>
      <c r="S8" t="str">
        <f si="12" t="shared"/>
        <v/>
      </c>
      <c r="T8" t="str">
        <f si="13" t="shared"/>
        <v/>
      </c>
      <c r="U8" t="str">
        <f si="14" t="shared"/>
        <v/>
      </c>
      <c r="V8" t="str">
        <f si="15" t="shared"/>
        <v/>
      </c>
      <c r="W8" t="str">
        <f si="16" t="shared"/>
        <v/>
      </c>
      <c r="X8" t="str">
        <f si="17" t="shared"/>
        <v/>
      </c>
      <c r="Y8" t="str">
        <f si="18" t="shared"/>
        <v/>
      </c>
      <c r="Z8" t="str">
        <f si="19" t="shared"/>
        <v/>
      </c>
      <c r="AA8" t="str">
        <f si="20" t="shared"/>
        <v/>
      </c>
      <c r="AB8" t="str">
        <f si="21" t="shared"/>
        <v/>
      </c>
      <c r="AC8" t="str">
        <f si="22" t="shared"/>
        <v/>
      </c>
      <c r="AD8" t="str">
        <f si="23" t="shared"/>
        <v/>
      </c>
      <c r="AE8" t="str">
        <f si="24" t="shared"/>
        <v/>
      </c>
      <c r="AF8" t="str">
        <f si="25" t="shared"/>
        <v/>
      </c>
      <c r="AG8" t="str">
        <f si="26" t="shared"/>
        <v/>
      </c>
      <c r="AH8" t="str">
        <f si="27" t="shared"/>
        <v/>
      </c>
      <c r="AI8" t="str">
        <f si="28" t="shared"/>
        <v/>
      </c>
      <c r="AJ8" t="str">
        <f si="29" t="shared"/>
        <v/>
      </c>
      <c r="AK8" t="str">
        <f si="30" t="shared"/>
        <v/>
      </c>
      <c r="AL8" t="str">
        <f si="31" t="shared"/>
        <v/>
      </c>
      <c r="AM8" t="str">
        <f si="32" t="shared"/>
        <v/>
      </c>
      <c r="AN8" t="str">
        <f si="33" t="shared"/>
        <v/>
      </c>
      <c r="AO8" t="str">
        <f si="34" t="shared"/>
        <v/>
      </c>
      <c r="AP8" t="str">
        <f si="35" t="shared"/>
        <v/>
      </c>
      <c r="AQ8" t="str">
        <f si="36" t="shared"/>
        <v/>
      </c>
      <c r="AR8" t="str">
        <f si="37" t="shared"/>
        <v/>
      </c>
      <c r="AS8" t="str">
        <f si="38" t="shared"/>
        <v/>
      </c>
    </row>
    <row r="9" spans="1:45" x14ac:dyDescent="0.25">
      <c r="A9" t="str">
        <f>Sheet3!A10</f>
        <v/>
      </c>
      <c r="B9" t="str">
        <f>Sheet3!B10</f>
        <v/>
      </c>
      <c r="C9" t="str">
        <f>Sheet3!C10</f>
        <v/>
      </c>
      <c r="D9" t="str">
        <f>Sheet3!D10</f>
        <v/>
      </c>
      <c r="E9" t="str">
        <f>Sheet3!E10</f>
        <v/>
      </c>
      <c r="F9" t="str">
        <f>Sheet3!F10</f>
        <v/>
      </c>
      <c r="G9" t="str">
        <f>Sheet3!G10</f>
        <v/>
      </c>
      <c r="H9" t="str">
        <f>Sheet3!H10</f>
        <v/>
      </c>
      <c r="I9" s="37" t="str">
        <f>Sheet3!I10</f>
        <v/>
      </c>
      <c r="J9" t="str">
        <f si="3" t="shared"/>
        <v/>
      </c>
      <c r="K9" t="str">
        <f si="4" t="shared"/>
        <v/>
      </c>
      <c r="L9" t="str">
        <f si="5" t="shared"/>
        <v/>
      </c>
      <c r="M9" t="str">
        <f si="6" t="shared"/>
        <v/>
      </c>
      <c r="N9" t="str">
        <f si="7" t="shared"/>
        <v/>
      </c>
      <c r="O9" t="str">
        <f si="8" t="shared"/>
        <v/>
      </c>
      <c r="P9" t="str">
        <f si="9" t="shared"/>
        <v/>
      </c>
      <c r="Q9" t="str">
        <f si="10" t="shared"/>
        <v/>
      </c>
      <c r="R9" t="str">
        <f si="11" t="shared"/>
        <v/>
      </c>
      <c r="S9" t="str">
        <f si="12" t="shared"/>
        <v/>
      </c>
      <c r="T9" t="str">
        <f si="13" t="shared"/>
        <v/>
      </c>
      <c r="U9" t="str">
        <f si="14" t="shared"/>
        <v/>
      </c>
      <c r="V9" t="str">
        <f si="15" t="shared"/>
        <v/>
      </c>
      <c r="W9" t="str">
        <f si="16" t="shared"/>
        <v/>
      </c>
      <c r="X9" t="str">
        <f si="17" t="shared"/>
        <v/>
      </c>
      <c r="Y9" t="str">
        <f si="18" t="shared"/>
        <v/>
      </c>
      <c r="Z9" t="str">
        <f si="19" t="shared"/>
        <v/>
      </c>
      <c r="AA9" t="str">
        <f si="20" t="shared"/>
        <v/>
      </c>
      <c r="AB9" t="str">
        <f si="21" t="shared"/>
        <v/>
      </c>
      <c r="AC9" t="str">
        <f si="22" t="shared"/>
        <v/>
      </c>
      <c r="AD9" t="str">
        <f si="23" t="shared"/>
        <v/>
      </c>
      <c r="AE9" t="str">
        <f si="24" t="shared"/>
        <v/>
      </c>
      <c r="AF9" t="str">
        <f si="25" t="shared"/>
        <v/>
      </c>
      <c r="AG9" t="str">
        <f si="26" t="shared"/>
        <v/>
      </c>
      <c r="AH9" t="str">
        <f si="27" t="shared"/>
        <v/>
      </c>
      <c r="AI9" t="str">
        <f si="28" t="shared"/>
        <v/>
      </c>
      <c r="AJ9" t="str">
        <f si="29" t="shared"/>
        <v/>
      </c>
      <c r="AK9" t="str">
        <f si="30" t="shared"/>
        <v/>
      </c>
      <c r="AL9" t="str">
        <f si="31" t="shared"/>
        <v/>
      </c>
      <c r="AM9" t="str">
        <f si="32" t="shared"/>
        <v/>
      </c>
      <c r="AN9" t="str">
        <f si="33" t="shared"/>
        <v/>
      </c>
      <c r="AO9" t="str">
        <f si="34" t="shared"/>
        <v/>
      </c>
      <c r="AP9" t="str">
        <f si="35" t="shared"/>
        <v/>
      </c>
      <c r="AQ9" t="str">
        <f si="36" t="shared"/>
        <v/>
      </c>
      <c r="AR9" t="str">
        <f si="37" t="shared"/>
        <v/>
      </c>
      <c r="AS9" t="str">
        <f si="38" t="shared"/>
        <v/>
      </c>
    </row>
    <row r="10" spans="1:45" x14ac:dyDescent="0.25">
      <c r="A10" t="str">
        <f>Sheet3!A11</f>
        <v/>
      </c>
      <c r="B10" t="str">
        <f>Sheet3!B11</f>
        <v/>
      </c>
      <c r="C10" t="str">
        <f>Sheet3!C11</f>
        <v/>
      </c>
      <c r="D10" t="str">
        <f>Sheet3!D11</f>
        <v/>
      </c>
      <c r="E10" t="str">
        <f>Sheet3!E11</f>
        <v/>
      </c>
      <c r="F10" t="str">
        <f>Sheet3!F11</f>
        <v/>
      </c>
      <c r="G10" t="str">
        <f>Sheet3!G11</f>
        <v/>
      </c>
      <c r="H10" t="str">
        <f>Sheet3!H11</f>
        <v/>
      </c>
      <c r="I10" s="37" t="str">
        <f>Sheet3!I11</f>
        <v/>
      </c>
      <c r="J10" t="str">
        <f si="3" t="shared"/>
        <v/>
      </c>
      <c r="K10" t="str">
        <f si="4" t="shared"/>
        <v/>
      </c>
      <c r="L10" t="str">
        <f si="5" t="shared"/>
        <v/>
      </c>
      <c r="M10" t="str">
        <f si="6" t="shared"/>
        <v/>
      </c>
      <c r="N10" t="str">
        <f si="7" t="shared"/>
        <v/>
      </c>
      <c r="O10" t="str">
        <f si="8" t="shared"/>
        <v/>
      </c>
      <c r="P10" t="str">
        <f si="9" t="shared"/>
        <v/>
      </c>
      <c r="Q10" t="str">
        <f si="10" t="shared"/>
        <v/>
      </c>
      <c r="R10" t="str">
        <f si="11" t="shared"/>
        <v/>
      </c>
      <c r="S10" t="str">
        <f si="12" t="shared"/>
        <v/>
      </c>
      <c r="T10" t="str">
        <f si="13" t="shared"/>
        <v/>
      </c>
      <c r="U10" t="str">
        <f si="14" t="shared"/>
        <v/>
      </c>
      <c r="V10" t="str">
        <f si="15" t="shared"/>
        <v/>
      </c>
      <c r="W10" t="str">
        <f si="16" t="shared"/>
        <v/>
      </c>
      <c r="X10" t="str">
        <f si="17" t="shared"/>
        <v/>
      </c>
      <c r="Y10" t="str">
        <f si="18" t="shared"/>
        <v/>
      </c>
      <c r="Z10" t="str">
        <f si="19" t="shared"/>
        <v/>
      </c>
      <c r="AA10" t="str">
        <f si="20" t="shared"/>
        <v/>
      </c>
      <c r="AB10" t="str">
        <f si="21" t="shared"/>
        <v/>
      </c>
      <c r="AC10" t="str">
        <f si="22" t="shared"/>
        <v/>
      </c>
      <c r="AD10" t="str">
        <f si="23" t="shared"/>
        <v/>
      </c>
      <c r="AE10" t="str">
        <f si="24" t="shared"/>
        <v/>
      </c>
      <c r="AF10" t="str">
        <f si="25" t="shared"/>
        <v/>
      </c>
      <c r="AG10" t="str">
        <f si="26" t="shared"/>
        <v/>
      </c>
      <c r="AH10" t="str">
        <f si="27" t="shared"/>
        <v/>
      </c>
      <c r="AI10" t="str">
        <f si="28" t="shared"/>
        <v/>
      </c>
      <c r="AJ10" t="str">
        <f si="29" t="shared"/>
        <v/>
      </c>
      <c r="AK10" t="str">
        <f si="30" t="shared"/>
        <v/>
      </c>
      <c r="AL10" t="str">
        <f si="31" t="shared"/>
        <v/>
      </c>
      <c r="AM10" t="str">
        <f si="32" t="shared"/>
        <v/>
      </c>
      <c r="AN10" t="str">
        <f si="33" t="shared"/>
        <v/>
      </c>
      <c r="AO10" t="str">
        <f si="34" t="shared"/>
        <v/>
      </c>
      <c r="AP10" t="str">
        <f si="35" t="shared"/>
        <v/>
      </c>
      <c r="AQ10" t="str">
        <f si="36" t="shared"/>
        <v/>
      </c>
      <c r="AR10" t="str">
        <f si="37" t="shared"/>
        <v/>
      </c>
      <c r="AS10" t="str">
        <f si="38" t="shared"/>
        <v/>
      </c>
    </row>
    <row r="11" spans="1:45" x14ac:dyDescent="0.25">
      <c r="A11" t="str">
        <f>Sheet3!A12</f>
        <v/>
      </c>
      <c r="B11" t="str">
        <f>Sheet3!B12</f>
        <v/>
      </c>
      <c r="C11" t="str">
        <f>Sheet3!C12</f>
        <v/>
      </c>
      <c r="D11" t="str">
        <f>Sheet3!D12</f>
        <v/>
      </c>
      <c r="E11" t="str">
        <f>Sheet3!E12</f>
        <v/>
      </c>
      <c r="F11" t="str">
        <f>Sheet3!F12</f>
        <v/>
      </c>
      <c r="G11" t="str">
        <f>Sheet3!G12</f>
        <v/>
      </c>
      <c r="H11" t="str">
        <f>Sheet3!H12</f>
        <v/>
      </c>
      <c r="I11" s="37" t="str">
        <f>Sheet3!I12</f>
        <v/>
      </c>
      <c r="J11" t="str">
        <f si="3" t="shared"/>
        <v/>
      </c>
      <c r="K11" t="str">
        <f si="4" t="shared"/>
        <v/>
      </c>
      <c r="L11" t="str">
        <f si="5" t="shared"/>
        <v/>
      </c>
      <c r="M11" t="str">
        <f si="6" t="shared"/>
        <v/>
      </c>
      <c r="N11" t="str">
        <f si="7" t="shared"/>
        <v/>
      </c>
      <c r="O11" t="str">
        <f si="8" t="shared"/>
        <v/>
      </c>
      <c r="P11" t="str">
        <f si="9" t="shared"/>
        <v/>
      </c>
      <c r="Q11" t="str">
        <f si="10" t="shared"/>
        <v/>
      </c>
      <c r="R11" t="str">
        <f si="11" t="shared"/>
        <v/>
      </c>
      <c r="S11" t="str">
        <f si="12" t="shared"/>
        <v/>
      </c>
      <c r="T11" t="str">
        <f si="13" t="shared"/>
        <v/>
      </c>
      <c r="U11" t="str">
        <f si="14" t="shared"/>
        <v/>
      </c>
      <c r="V11" t="str">
        <f si="15" t="shared"/>
        <v/>
      </c>
      <c r="W11" t="str">
        <f si="16" t="shared"/>
        <v/>
      </c>
      <c r="X11" t="str">
        <f si="17" t="shared"/>
        <v/>
      </c>
      <c r="Y11" t="str">
        <f si="18" t="shared"/>
        <v/>
      </c>
      <c r="Z11" t="str">
        <f si="19" t="shared"/>
        <v/>
      </c>
      <c r="AA11" t="str">
        <f si="20" t="shared"/>
        <v/>
      </c>
      <c r="AB11" t="str">
        <f si="21" t="shared"/>
        <v/>
      </c>
      <c r="AC11" t="str">
        <f si="22" t="shared"/>
        <v/>
      </c>
      <c r="AD11" t="str">
        <f si="23" t="shared"/>
        <v/>
      </c>
      <c r="AE11" t="str">
        <f si="24" t="shared"/>
        <v/>
      </c>
      <c r="AF11" t="str">
        <f si="25" t="shared"/>
        <v/>
      </c>
      <c r="AG11" t="str">
        <f si="26" t="shared"/>
        <v/>
      </c>
      <c r="AH11" t="str">
        <f si="27" t="shared"/>
        <v/>
      </c>
      <c r="AI11" t="str">
        <f si="28" t="shared"/>
        <v/>
      </c>
      <c r="AJ11" t="str">
        <f si="29" t="shared"/>
        <v/>
      </c>
      <c r="AK11" t="str">
        <f si="30" t="shared"/>
        <v/>
      </c>
      <c r="AL11" t="str">
        <f si="31" t="shared"/>
        <v/>
      </c>
      <c r="AM11" t="str">
        <f si="32" t="shared"/>
        <v/>
      </c>
      <c r="AN11" t="str">
        <f si="33" t="shared"/>
        <v/>
      </c>
      <c r="AO11" t="str">
        <f si="34" t="shared"/>
        <v/>
      </c>
      <c r="AP11" t="str">
        <f si="35" t="shared"/>
        <v/>
      </c>
      <c r="AQ11" t="str">
        <f si="36" t="shared"/>
        <v/>
      </c>
      <c r="AR11" t="str">
        <f si="37" t="shared"/>
        <v/>
      </c>
      <c r="AS11" t="str">
        <f si="38" t="shared"/>
        <v/>
      </c>
    </row>
    <row r="12" spans="1:45" x14ac:dyDescent="0.25">
      <c r="A12" t="str">
        <f>Sheet3!A13</f>
        <v/>
      </c>
      <c r="B12" t="str">
        <f>Sheet3!B13</f>
        <v/>
      </c>
      <c r="C12" t="str">
        <f>Sheet3!C13</f>
        <v/>
      </c>
      <c r="D12" t="str">
        <f>Sheet3!D13</f>
        <v/>
      </c>
      <c r="E12" t="str">
        <f>Sheet3!E13</f>
        <v/>
      </c>
      <c r="F12" t="str">
        <f>Sheet3!F13</f>
        <v/>
      </c>
      <c r="G12" t="str">
        <f>Sheet3!G13</f>
        <v/>
      </c>
      <c r="H12" t="str">
        <f>Sheet3!H13</f>
        <v/>
      </c>
      <c r="I12" s="37" t="str">
        <f>Sheet3!I13</f>
        <v/>
      </c>
      <c r="J12" t="str">
        <f si="3" t="shared"/>
        <v/>
      </c>
      <c r="K12" t="str">
        <f si="4" t="shared"/>
        <v/>
      </c>
      <c r="L12" t="str">
        <f si="5" t="shared"/>
        <v/>
      </c>
      <c r="M12" t="str">
        <f si="6" t="shared"/>
        <v/>
      </c>
      <c r="N12" t="str">
        <f si="7" t="shared"/>
        <v/>
      </c>
      <c r="O12" t="str">
        <f si="8" t="shared"/>
        <v/>
      </c>
      <c r="P12" t="str">
        <f si="9" t="shared"/>
        <v/>
      </c>
      <c r="Q12" t="str">
        <f si="10" t="shared"/>
        <v/>
      </c>
      <c r="R12" t="str">
        <f si="11" t="shared"/>
        <v/>
      </c>
      <c r="S12" t="str">
        <f si="12" t="shared"/>
        <v/>
      </c>
      <c r="T12" t="str">
        <f si="13" t="shared"/>
        <v/>
      </c>
      <c r="U12" t="str">
        <f si="14" t="shared"/>
        <v/>
      </c>
      <c r="V12" t="str">
        <f si="15" t="shared"/>
        <v/>
      </c>
      <c r="W12" t="str">
        <f si="16" t="shared"/>
        <v/>
      </c>
      <c r="X12" t="str">
        <f si="17" t="shared"/>
        <v/>
      </c>
      <c r="Y12" t="str">
        <f si="18" t="shared"/>
        <v/>
      </c>
      <c r="Z12" t="str">
        <f si="19" t="shared"/>
        <v/>
      </c>
      <c r="AA12" t="str">
        <f si="20" t="shared"/>
        <v/>
      </c>
      <c r="AB12" t="str">
        <f si="21" t="shared"/>
        <v/>
      </c>
      <c r="AC12" t="str">
        <f si="22" t="shared"/>
        <v/>
      </c>
      <c r="AD12" t="str">
        <f si="23" t="shared"/>
        <v/>
      </c>
      <c r="AE12" t="str">
        <f si="24" t="shared"/>
        <v/>
      </c>
      <c r="AF12" t="str">
        <f si="25" t="shared"/>
        <v/>
      </c>
      <c r="AG12" t="str">
        <f si="26" t="shared"/>
        <v/>
      </c>
      <c r="AH12" t="str">
        <f si="27" t="shared"/>
        <v/>
      </c>
      <c r="AI12" t="str">
        <f si="28" t="shared"/>
        <v/>
      </c>
      <c r="AJ12" t="str">
        <f si="29" t="shared"/>
        <v/>
      </c>
      <c r="AK12" t="str">
        <f si="30" t="shared"/>
        <v/>
      </c>
      <c r="AL12" t="str">
        <f si="31" t="shared"/>
        <v/>
      </c>
      <c r="AM12" t="str">
        <f si="32" t="shared"/>
        <v/>
      </c>
      <c r="AN12" t="str">
        <f si="33" t="shared"/>
        <v/>
      </c>
      <c r="AO12" t="str">
        <f si="34" t="shared"/>
        <v/>
      </c>
      <c r="AP12" t="str">
        <f si="35" t="shared"/>
        <v/>
      </c>
      <c r="AQ12" t="str">
        <f si="36" t="shared"/>
        <v/>
      </c>
      <c r="AR12" t="str">
        <f si="37" t="shared"/>
        <v/>
      </c>
      <c r="AS12" t="str">
        <f si="38" t="shared"/>
        <v/>
      </c>
    </row>
    <row r="13" spans="1:45" x14ac:dyDescent="0.25">
      <c r="A13" t="str">
        <f>Sheet3!A14</f>
        <v/>
      </c>
      <c r="B13" t="str">
        <f>Sheet3!B14</f>
        <v/>
      </c>
      <c r="C13" t="str">
        <f>Sheet3!C14</f>
        <v/>
      </c>
      <c r="D13" t="str">
        <f>Sheet3!D14</f>
        <v/>
      </c>
      <c r="E13" t="str">
        <f>Sheet3!E14</f>
        <v/>
      </c>
      <c r="F13" t="str">
        <f>Sheet3!F14</f>
        <v/>
      </c>
      <c r="G13" t="str">
        <f>Sheet3!G14</f>
        <v/>
      </c>
      <c r="H13" t="str">
        <f>Sheet3!H14</f>
        <v/>
      </c>
      <c r="I13" s="37" t="str">
        <f>Sheet3!I14</f>
        <v/>
      </c>
      <c r="J13" t="str">
        <f si="3" t="shared"/>
        <v/>
      </c>
      <c r="K13" t="str">
        <f si="4" t="shared"/>
        <v/>
      </c>
      <c r="L13" t="str">
        <f si="5" t="shared"/>
        <v/>
      </c>
      <c r="M13" t="str">
        <f si="6" t="shared"/>
        <v/>
      </c>
      <c r="N13" t="str">
        <f si="7" t="shared"/>
        <v/>
      </c>
      <c r="O13" t="str">
        <f si="8" t="shared"/>
        <v/>
      </c>
      <c r="P13" t="str">
        <f si="9" t="shared"/>
        <v/>
      </c>
      <c r="Q13" t="str">
        <f si="10" t="shared"/>
        <v/>
      </c>
      <c r="R13" t="str">
        <f si="11" t="shared"/>
        <v/>
      </c>
      <c r="S13" t="str">
        <f si="12" t="shared"/>
        <v/>
      </c>
      <c r="T13" t="str">
        <f si="13" t="shared"/>
        <v/>
      </c>
      <c r="U13" t="str">
        <f si="14" t="shared"/>
        <v/>
      </c>
      <c r="V13" t="str">
        <f si="15" t="shared"/>
        <v/>
      </c>
      <c r="W13" t="str">
        <f si="16" t="shared"/>
        <v/>
      </c>
      <c r="X13" t="str">
        <f si="17" t="shared"/>
        <v/>
      </c>
      <c r="Y13" t="str">
        <f si="18" t="shared"/>
        <v/>
      </c>
      <c r="Z13" t="str">
        <f si="19" t="shared"/>
        <v/>
      </c>
      <c r="AA13" t="str">
        <f si="20" t="shared"/>
        <v/>
      </c>
      <c r="AB13" t="str">
        <f si="21" t="shared"/>
        <v/>
      </c>
      <c r="AC13" t="str">
        <f si="22" t="shared"/>
        <v/>
      </c>
      <c r="AD13" t="str">
        <f si="23" t="shared"/>
        <v/>
      </c>
      <c r="AE13" t="str">
        <f si="24" t="shared"/>
        <v/>
      </c>
      <c r="AF13" t="str">
        <f si="25" t="shared"/>
        <v/>
      </c>
      <c r="AG13" t="str">
        <f si="26" t="shared"/>
        <v/>
      </c>
      <c r="AH13" t="str">
        <f si="27" t="shared"/>
        <v/>
      </c>
      <c r="AI13" t="str">
        <f si="28" t="shared"/>
        <v/>
      </c>
      <c r="AJ13" t="str">
        <f si="29" t="shared"/>
        <v/>
      </c>
      <c r="AK13" t="str">
        <f si="30" t="shared"/>
        <v/>
      </c>
      <c r="AL13" t="str">
        <f si="31" t="shared"/>
        <v/>
      </c>
      <c r="AM13" t="str">
        <f si="32" t="shared"/>
        <v/>
      </c>
      <c r="AN13" t="str">
        <f si="33" t="shared"/>
        <v/>
      </c>
      <c r="AO13" t="str">
        <f si="34" t="shared"/>
        <v/>
      </c>
      <c r="AP13" t="str">
        <f si="35" t="shared"/>
        <v/>
      </c>
      <c r="AQ13" t="str">
        <f si="36" t="shared"/>
        <v/>
      </c>
      <c r="AR13" t="str">
        <f si="37" t="shared"/>
        <v/>
      </c>
      <c r="AS13" t="str">
        <f si="38" t="shared"/>
        <v/>
      </c>
    </row>
    <row r="14" spans="1:45" x14ac:dyDescent="0.25">
      <c r="A14" t="str">
        <f>Sheet3!A15</f>
        <v/>
      </c>
      <c r="B14" t="str">
        <f>Sheet3!B15</f>
        <v/>
      </c>
      <c r="C14" t="str">
        <f>Sheet3!C15</f>
        <v/>
      </c>
      <c r="D14" t="str">
        <f>Sheet3!D15</f>
        <v/>
      </c>
      <c r="E14" t="str">
        <f>Sheet3!E15</f>
        <v/>
      </c>
      <c r="F14" t="str">
        <f>Sheet3!F15</f>
        <v/>
      </c>
      <c r="G14" t="str">
        <f>Sheet3!G15</f>
        <v/>
      </c>
      <c r="H14" t="str">
        <f>Sheet3!H15</f>
        <v/>
      </c>
      <c r="I14" s="37" t="str">
        <f>Sheet3!I15</f>
        <v/>
      </c>
      <c r="J14" t="str">
        <f si="3" t="shared"/>
        <v/>
      </c>
      <c r="K14" t="str">
        <f si="4" t="shared"/>
        <v/>
      </c>
      <c r="L14" t="str">
        <f si="5" t="shared"/>
        <v/>
      </c>
      <c r="M14" t="str">
        <f si="6" t="shared"/>
        <v/>
      </c>
      <c r="N14" t="str">
        <f si="7" t="shared"/>
        <v/>
      </c>
      <c r="O14" t="str">
        <f si="8" t="shared"/>
        <v/>
      </c>
      <c r="P14" t="str">
        <f si="9" t="shared"/>
        <v/>
      </c>
      <c r="Q14" t="str">
        <f si="10" t="shared"/>
        <v/>
      </c>
      <c r="R14" t="str">
        <f si="11" t="shared"/>
        <v/>
      </c>
      <c r="S14" t="str">
        <f si="12" t="shared"/>
        <v/>
      </c>
      <c r="T14" t="str">
        <f si="13" t="shared"/>
        <v/>
      </c>
      <c r="U14" t="str">
        <f si="14" t="shared"/>
        <v/>
      </c>
      <c r="V14" t="str">
        <f si="15" t="shared"/>
        <v/>
      </c>
      <c r="W14" t="str">
        <f si="16" t="shared"/>
        <v/>
      </c>
      <c r="X14" t="str">
        <f si="17" t="shared"/>
        <v/>
      </c>
      <c r="Y14" t="str">
        <f si="18" t="shared"/>
        <v/>
      </c>
      <c r="Z14" t="str">
        <f si="19" t="shared"/>
        <v/>
      </c>
      <c r="AA14" t="str">
        <f si="20" t="shared"/>
        <v/>
      </c>
      <c r="AB14" t="str">
        <f si="21" t="shared"/>
        <v/>
      </c>
      <c r="AC14" t="str">
        <f si="22" t="shared"/>
        <v/>
      </c>
      <c r="AD14" t="str">
        <f si="23" t="shared"/>
        <v/>
      </c>
      <c r="AE14" t="str">
        <f si="24" t="shared"/>
        <v/>
      </c>
      <c r="AF14" t="str">
        <f si="25" t="shared"/>
        <v/>
      </c>
      <c r="AG14" t="str">
        <f si="26" t="shared"/>
        <v/>
      </c>
      <c r="AH14" t="str">
        <f si="27" t="shared"/>
        <v/>
      </c>
      <c r="AI14" t="str">
        <f si="28" t="shared"/>
        <v/>
      </c>
      <c r="AJ14" t="str">
        <f si="29" t="shared"/>
        <v/>
      </c>
      <c r="AK14" t="str">
        <f si="30" t="shared"/>
        <v/>
      </c>
      <c r="AL14" t="str">
        <f si="31" t="shared"/>
        <v/>
      </c>
      <c r="AM14" t="str">
        <f si="32" t="shared"/>
        <v/>
      </c>
      <c r="AN14" t="str">
        <f si="33" t="shared"/>
        <v/>
      </c>
      <c r="AO14" t="str">
        <f si="34" t="shared"/>
        <v/>
      </c>
      <c r="AP14" t="str">
        <f si="35" t="shared"/>
        <v/>
      </c>
      <c r="AQ14" t="str">
        <f si="36" t="shared"/>
        <v/>
      </c>
      <c r="AR14" t="str">
        <f si="37" t="shared"/>
        <v/>
      </c>
      <c r="AS14" t="str">
        <f si="38" t="shared"/>
        <v/>
      </c>
    </row>
    <row r="15" spans="1:45" x14ac:dyDescent="0.25">
      <c r="A15" t="str">
        <f>Sheet3!A16</f>
        <v/>
      </c>
      <c r="B15" t="str">
        <f>Sheet3!B16</f>
        <v/>
      </c>
      <c r="C15" t="str">
        <f>Sheet3!C16</f>
        <v/>
      </c>
      <c r="D15" t="str">
        <f>Sheet3!D16</f>
        <v/>
      </c>
      <c r="E15" t="str">
        <f>Sheet3!E16</f>
        <v/>
      </c>
      <c r="F15" t="str">
        <f>Sheet3!F16</f>
        <v/>
      </c>
      <c r="G15" t="str">
        <f>Sheet3!G16</f>
        <v/>
      </c>
      <c r="H15" t="str">
        <f>Sheet3!H16</f>
        <v/>
      </c>
      <c r="I15" s="37" t="str">
        <f>Sheet3!I16</f>
        <v/>
      </c>
      <c r="J15" t="str">
        <f si="3" t="shared"/>
        <v/>
      </c>
      <c r="K15" t="str">
        <f si="4" t="shared"/>
        <v/>
      </c>
      <c r="L15" t="str">
        <f si="5" t="shared"/>
        <v/>
      </c>
      <c r="M15" t="str">
        <f si="6" t="shared"/>
        <v/>
      </c>
      <c r="N15" t="str">
        <f si="7" t="shared"/>
        <v/>
      </c>
      <c r="O15" t="str">
        <f si="8" t="shared"/>
        <v/>
      </c>
      <c r="P15" t="str">
        <f si="9" t="shared"/>
        <v/>
      </c>
      <c r="Q15" t="str">
        <f si="10" t="shared"/>
        <v/>
      </c>
      <c r="R15" t="str">
        <f si="11" t="shared"/>
        <v/>
      </c>
      <c r="S15" t="str">
        <f si="12" t="shared"/>
        <v/>
      </c>
      <c r="T15" t="str">
        <f si="13" t="shared"/>
        <v/>
      </c>
      <c r="U15" t="str">
        <f si="14" t="shared"/>
        <v/>
      </c>
      <c r="V15" t="str">
        <f si="15" t="shared"/>
        <v/>
      </c>
      <c r="W15" t="str">
        <f si="16" t="shared"/>
        <v/>
      </c>
      <c r="X15" t="str">
        <f si="17" t="shared"/>
        <v/>
      </c>
      <c r="Y15" t="str">
        <f si="18" t="shared"/>
        <v/>
      </c>
      <c r="Z15" t="str">
        <f si="19" t="shared"/>
        <v/>
      </c>
      <c r="AA15" t="str">
        <f si="20" t="shared"/>
        <v/>
      </c>
      <c r="AB15" t="str">
        <f si="21" t="shared"/>
        <v/>
      </c>
      <c r="AC15" t="str">
        <f si="22" t="shared"/>
        <v/>
      </c>
      <c r="AD15" t="str">
        <f si="23" t="shared"/>
        <v/>
      </c>
      <c r="AE15" t="str">
        <f si="24" t="shared"/>
        <v/>
      </c>
      <c r="AF15" t="str">
        <f si="25" t="shared"/>
        <v/>
      </c>
      <c r="AG15" t="str">
        <f si="26" t="shared"/>
        <v/>
      </c>
      <c r="AH15" t="str">
        <f si="27" t="shared"/>
        <v/>
      </c>
      <c r="AI15" t="str">
        <f si="28" t="shared"/>
        <v/>
      </c>
      <c r="AJ15" t="str">
        <f si="29" t="shared"/>
        <v/>
      </c>
      <c r="AK15" t="str">
        <f si="30" t="shared"/>
        <v/>
      </c>
      <c r="AL15" t="str">
        <f si="31" t="shared"/>
        <v/>
      </c>
      <c r="AM15" t="str">
        <f si="32" t="shared"/>
        <v/>
      </c>
      <c r="AN15" t="str">
        <f si="33" t="shared"/>
        <v/>
      </c>
      <c r="AO15" t="str">
        <f si="34" t="shared"/>
        <v/>
      </c>
      <c r="AP15" t="str">
        <f si="35" t="shared"/>
        <v/>
      </c>
      <c r="AQ15" t="str">
        <f si="36" t="shared"/>
        <v/>
      </c>
      <c r="AR15" t="str">
        <f si="37" t="shared"/>
        <v/>
      </c>
      <c r="AS15" t="str">
        <f si="38" t="shared"/>
        <v/>
      </c>
    </row>
    <row r="16" spans="1:45" x14ac:dyDescent="0.25">
      <c r="A16" t="str">
        <f>Sheet3!A17</f>
        <v/>
      </c>
      <c r="B16" t="str">
        <f>Sheet3!B17</f>
        <v/>
      </c>
      <c r="C16" t="str">
        <f>Sheet3!C17</f>
        <v/>
      </c>
      <c r="D16" t="str">
        <f>Sheet3!D17</f>
        <v/>
      </c>
      <c r="E16" t="str">
        <f>Sheet3!E17</f>
        <v/>
      </c>
      <c r="F16" t="str">
        <f>Sheet3!F17</f>
        <v/>
      </c>
      <c r="G16" t="str">
        <f>Sheet3!G17</f>
        <v/>
      </c>
      <c r="H16" t="str">
        <f>Sheet3!H17</f>
        <v/>
      </c>
      <c r="I16" s="37" t="str">
        <f>Sheet3!I17</f>
        <v/>
      </c>
      <c r="J16" t="str">
        <f si="3" t="shared"/>
        <v/>
      </c>
      <c r="K16" t="str">
        <f si="4" t="shared"/>
        <v/>
      </c>
      <c r="L16" t="str">
        <f si="5" t="shared"/>
        <v/>
      </c>
      <c r="M16" t="str">
        <f si="6" t="shared"/>
        <v/>
      </c>
      <c r="N16" t="str">
        <f si="7" t="shared"/>
        <v/>
      </c>
      <c r="O16" t="str">
        <f si="8" t="shared"/>
        <v/>
      </c>
      <c r="P16" t="str">
        <f si="9" t="shared"/>
        <v/>
      </c>
      <c r="Q16" t="str">
        <f si="10" t="shared"/>
        <v/>
      </c>
      <c r="R16" t="str">
        <f si="11" t="shared"/>
        <v/>
      </c>
      <c r="S16" t="str">
        <f si="12" t="shared"/>
        <v/>
      </c>
      <c r="T16" t="str">
        <f si="13" t="shared"/>
        <v/>
      </c>
      <c r="U16" t="str">
        <f si="14" t="shared"/>
        <v/>
      </c>
      <c r="V16" t="str">
        <f si="15" t="shared"/>
        <v/>
      </c>
      <c r="W16" t="str">
        <f si="16" t="shared"/>
        <v/>
      </c>
      <c r="X16" t="str">
        <f si="17" t="shared"/>
        <v/>
      </c>
      <c r="Y16" t="str">
        <f si="18" t="shared"/>
        <v/>
      </c>
      <c r="Z16" t="str">
        <f si="19" t="shared"/>
        <v/>
      </c>
      <c r="AA16" t="str">
        <f si="20" t="shared"/>
        <v/>
      </c>
      <c r="AB16" t="str">
        <f si="21" t="shared"/>
        <v/>
      </c>
      <c r="AC16" t="str">
        <f si="22" t="shared"/>
        <v/>
      </c>
      <c r="AD16" t="str">
        <f si="23" t="shared"/>
        <v/>
      </c>
      <c r="AE16" t="str">
        <f si="24" t="shared"/>
        <v/>
      </c>
      <c r="AF16" t="str">
        <f si="25" t="shared"/>
        <v/>
      </c>
      <c r="AG16" t="str">
        <f si="26" t="shared"/>
        <v/>
      </c>
      <c r="AH16" t="str">
        <f si="27" t="shared"/>
        <v/>
      </c>
      <c r="AI16" t="str">
        <f si="28" t="shared"/>
        <v/>
      </c>
      <c r="AJ16" t="str">
        <f si="29" t="shared"/>
        <v/>
      </c>
      <c r="AK16" t="str">
        <f si="30" t="shared"/>
        <v/>
      </c>
      <c r="AL16" t="str">
        <f si="31" t="shared"/>
        <v/>
      </c>
      <c r="AM16" t="str">
        <f si="32" t="shared"/>
        <v/>
      </c>
      <c r="AN16" t="str">
        <f si="33" t="shared"/>
        <v/>
      </c>
      <c r="AO16" t="str">
        <f si="34" t="shared"/>
        <v/>
      </c>
      <c r="AP16" t="str">
        <f si="35" t="shared"/>
        <v/>
      </c>
      <c r="AQ16" t="str">
        <f si="36" t="shared"/>
        <v/>
      </c>
      <c r="AR16" t="str">
        <f si="37" t="shared"/>
        <v/>
      </c>
      <c r="AS16" t="str">
        <f si="38" t="shared"/>
        <v/>
      </c>
    </row>
    <row r="17" spans="1:45" x14ac:dyDescent="0.25">
      <c r="A17" t="str">
        <f>Sheet3!A18</f>
        <v/>
      </c>
      <c r="B17" t="str">
        <f>Sheet3!B18</f>
        <v/>
      </c>
      <c r="C17" t="str">
        <f>Sheet3!C18</f>
        <v/>
      </c>
      <c r="D17" t="str">
        <f>Sheet3!D18</f>
        <v/>
      </c>
      <c r="E17" t="str">
        <f>Sheet3!E18</f>
        <v/>
      </c>
      <c r="F17" t="str">
        <f>Sheet3!F18</f>
        <v/>
      </c>
      <c r="G17" t="str">
        <f>Sheet3!G18</f>
        <v/>
      </c>
      <c r="H17" t="str">
        <f>Sheet3!H18</f>
        <v/>
      </c>
      <c r="I17" s="37" t="str">
        <f>Sheet3!I18</f>
        <v/>
      </c>
      <c r="J17" t="str">
        <f si="3" t="shared"/>
        <v/>
      </c>
      <c r="K17" t="str">
        <f si="4" t="shared"/>
        <v/>
      </c>
      <c r="L17" t="str">
        <f si="5" t="shared"/>
        <v/>
      </c>
      <c r="M17" t="str">
        <f si="6" t="shared"/>
        <v/>
      </c>
      <c r="N17" t="str">
        <f si="7" t="shared"/>
        <v/>
      </c>
      <c r="O17" t="str">
        <f si="8" t="shared"/>
        <v/>
      </c>
      <c r="P17" t="str">
        <f si="9" t="shared"/>
        <v/>
      </c>
      <c r="Q17" t="str">
        <f si="10" t="shared"/>
        <v/>
      </c>
      <c r="R17" t="str">
        <f si="11" t="shared"/>
        <v/>
      </c>
      <c r="S17" t="str">
        <f si="12" t="shared"/>
        <v/>
      </c>
      <c r="T17" t="str">
        <f si="13" t="shared"/>
        <v/>
      </c>
      <c r="U17" t="str">
        <f si="14" t="shared"/>
        <v/>
      </c>
      <c r="V17" t="str">
        <f si="15" t="shared"/>
        <v/>
      </c>
      <c r="W17" t="str">
        <f si="16" t="shared"/>
        <v/>
      </c>
      <c r="X17" t="str">
        <f si="17" t="shared"/>
        <v/>
      </c>
      <c r="Y17" t="str">
        <f si="18" t="shared"/>
        <v/>
      </c>
      <c r="Z17" t="str">
        <f si="19" t="shared"/>
        <v/>
      </c>
      <c r="AA17" t="str">
        <f si="20" t="shared"/>
        <v/>
      </c>
      <c r="AB17" t="str">
        <f si="21" t="shared"/>
        <v/>
      </c>
      <c r="AC17" t="str">
        <f si="22" t="shared"/>
        <v/>
      </c>
      <c r="AD17" t="str">
        <f si="23" t="shared"/>
        <v/>
      </c>
      <c r="AE17" t="str">
        <f si="24" t="shared"/>
        <v/>
      </c>
      <c r="AF17" t="str">
        <f si="25" t="shared"/>
        <v/>
      </c>
      <c r="AG17" t="str">
        <f si="26" t="shared"/>
        <v/>
      </c>
      <c r="AH17" t="str">
        <f si="27" t="shared"/>
        <v/>
      </c>
      <c r="AI17" t="str">
        <f si="28" t="shared"/>
        <v/>
      </c>
      <c r="AJ17" t="str">
        <f si="29" t="shared"/>
        <v/>
      </c>
      <c r="AK17" t="str">
        <f si="30" t="shared"/>
        <v/>
      </c>
      <c r="AL17" t="str">
        <f si="31" t="shared"/>
        <v/>
      </c>
      <c r="AM17" t="str">
        <f si="32" t="shared"/>
        <v/>
      </c>
      <c r="AN17" t="str">
        <f si="33" t="shared"/>
        <v/>
      </c>
      <c r="AO17" t="str">
        <f si="34" t="shared"/>
        <v/>
      </c>
      <c r="AP17" t="str">
        <f si="35" t="shared"/>
        <v/>
      </c>
      <c r="AQ17" t="str">
        <f si="36" t="shared"/>
        <v/>
      </c>
      <c r="AR17" t="str">
        <f si="37" t="shared"/>
        <v/>
      </c>
      <c r="AS17" t="str">
        <f si="38" t="shared"/>
        <v/>
      </c>
    </row>
    <row r="18" spans="1:45" x14ac:dyDescent="0.25">
      <c r="A18" t="str">
        <f>Sheet3!A19</f>
        <v/>
      </c>
      <c r="B18" t="str">
        <f>Sheet3!B19</f>
        <v/>
      </c>
      <c r="C18" t="str">
        <f>Sheet3!C19</f>
        <v/>
      </c>
      <c r="D18" t="str">
        <f>Sheet3!D19</f>
        <v/>
      </c>
      <c r="E18" t="str">
        <f>Sheet3!E19</f>
        <v/>
      </c>
      <c r="F18" t="str">
        <f>Sheet3!F19</f>
        <v/>
      </c>
      <c r="G18" t="str">
        <f>Sheet3!G19</f>
        <v/>
      </c>
      <c r="H18" t="str">
        <f>Sheet3!H19</f>
        <v/>
      </c>
      <c r="I18" s="37" t="str">
        <f>Sheet3!I19</f>
        <v/>
      </c>
      <c r="J18" t="str">
        <f si="3" t="shared"/>
        <v/>
      </c>
      <c r="K18" t="str">
        <f si="4" t="shared"/>
        <v/>
      </c>
      <c r="L18" t="str">
        <f si="5" t="shared"/>
        <v/>
      </c>
      <c r="M18" t="str">
        <f si="6" t="shared"/>
        <v/>
      </c>
      <c r="N18" t="str">
        <f si="7" t="shared"/>
        <v/>
      </c>
      <c r="O18" t="str">
        <f si="8" t="shared"/>
        <v/>
      </c>
      <c r="P18" t="str">
        <f si="9" t="shared"/>
        <v/>
      </c>
      <c r="Q18" t="str">
        <f si="10" t="shared"/>
        <v/>
      </c>
      <c r="R18" t="str">
        <f si="11" t="shared"/>
        <v/>
      </c>
      <c r="S18" t="str">
        <f si="12" t="shared"/>
        <v/>
      </c>
      <c r="T18" t="str">
        <f si="13" t="shared"/>
        <v/>
      </c>
      <c r="U18" t="str">
        <f si="14" t="shared"/>
        <v/>
      </c>
      <c r="V18" t="str">
        <f si="15" t="shared"/>
        <v/>
      </c>
      <c r="W18" t="str">
        <f si="16" t="shared"/>
        <v/>
      </c>
      <c r="X18" t="str">
        <f si="17" t="shared"/>
        <v/>
      </c>
      <c r="Y18" t="str">
        <f si="18" t="shared"/>
        <v/>
      </c>
      <c r="Z18" t="str">
        <f si="19" t="shared"/>
        <v/>
      </c>
      <c r="AA18" t="str">
        <f si="20" t="shared"/>
        <v/>
      </c>
      <c r="AB18" t="str">
        <f si="21" t="shared"/>
        <v/>
      </c>
      <c r="AC18" t="str">
        <f si="22" t="shared"/>
        <v/>
      </c>
      <c r="AD18" t="str">
        <f si="23" t="shared"/>
        <v/>
      </c>
      <c r="AE18" t="str">
        <f si="24" t="shared"/>
        <v/>
      </c>
      <c r="AF18" t="str">
        <f si="25" t="shared"/>
        <v/>
      </c>
      <c r="AG18" t="str">
        <f si="26" t="shared"/>
        <v/>
      </c>
      <c r="AH18" t="str">
        <f si="27" t="shared"/>
        <v/>
      </c>
      <c r="AI18" t="str">
        <f si="28" t="shared"/>
        <v/>
      </c>
      <c r="AJ18" t="str">
        <f si="29" t="shared"/>
        <v/>
      </c>
      <c r="AK18" t="str">
        <f si="30" t="shared"/>
        <v/>
      </c>
      <c r="AL18" t="str">
        <f si="31" t="shared"/>
        <v/>
      </c>
      <c r="AM18" t="str">
        <f si="32" t="shared"/>
        <v/>
      </c>
      <c r="AN18" t="str">
        <f si="33" t="shared"/>
        <v/>
      </c>
      <c r="AO18" t="str">
        <f si="34" t="shared"/>
        <v/>
      </c>
      <c r="AP18" t="str">
        <f si="35" t="shared"/>
        <v/>
      </c>
      <c r="AQ18" t="str">
        <f si="36" t="shared"/>
        <v/>
      </c>
      <c r="AR18" t="str">
        <f si="37" t="shared"/>
        <v/>
      </c>
      <c r="AS18" t="str">
        <f si="38" t="shared"/>
        <v/>
      </c>
    </row>
    <row r="19" spans="1:45" x14ac:dyDescent="0.25">
      <c r="A19" t="str">
        <f>Sheet3!A20</f>
        <v/>
      </c>
      <c r="B19" t="str">
        <f>Sheet3!B20</f>
        <v/>
      </c>
      <c r="C19" t="str">
        <f>Sheet3!C20</f>
        <v/>
      </c>
      <c r="D19" t="str">
        <f>Sheet3!D20</f>
        <v/>
      </c>
      <c r="E19" t="str">
        <f>Sheet3!E20</f>
        <v/>
      </c>
      <c r="F19" t="str">
        <f>Sheet3!F20</f>
        <v/>
      </c>
      <c r="G19" t="str">
        <f>Sheet3!G20</f>
        <v/>
      </c>
      <c r="H19" t="str">
        <f>Sheet3!H20</f>
        <v/>
      </c>
      <c r="I19" s="37" t="str">
        <f>Sheet3!I20</f>
        <v/>
      </c>
      <c r="J19" t="str">
        <f si="3" t="shared"/>
        <v/>
      </c>
      <c r="K19" t="str">
        <f si="4" t="shared"/>
        <v/>
      </c>
      <c r="L19" t="str">
        <f si="5" t="shared"/>
        <v/>
      </c>
      <c r="M19" t="str">
        <f si="6" t="shared"/>
        <v/>
      </c>
      <c r="N19" t="str">
        <f si="7" t="shared"/>
        <v/>
      </c>
      <c r="O19" t="str">
        <f si="8" t="shared"/>
        <v/>
      </c>
      <c r="P19" t="str">
        <f si="9" t="shared"/>
        <v/>
      </c>
      <c r="Q19" t="str">
        <f si="10" t="shared"/>
        <v/>
      </c>
      <c r="R19" t="str">
        <f si="11" t="shared"/>
        <v/>
      </c>
      <c r="S19" t="str">
        <f si="12" t="shared"/>
        <v/>
      </c>
      <c r="T19" t="str">
        <f si="13" t="shared"/>
        <v/>
      </c>
      <c r="U19" t="str">
        <f si="14" t="shared"/>
        <v/>
      </c>
      <c r="V19" t="str">
        <f si="15" t="shared"/>
        <v/>
      </c>
      <c r="W19" t="str">
        <f si="16" t="shared"/>
        <v/>
      </c>
      <c r="X19" t="str">
        <f si="17" t="shared"/>
        <v/>
      </c>
      <c r="Y19" t="str">
        <f si="18" t="shared"/>
        <v/>
      </c>
      <c r="Z19" t="str">
        <f si="19" t="shared"/>
        <v/>
      </c>
      <c r="AA19" t="str">
        <f si="20" t="shared"/>
        <v/>
      </c>
      <c r="AB19" t="str">
        <f si="21" t="shared"/>
        <v/>
      </c>
      <c r="AC19" t="str">
        <f si="22" t="shared"/>
        <v/>
      </c>
      <c r="AD19" t="str">
        <f si="23" t="shared"/>
        <v/>
      </c>
      <c r="AE19" t="str">
        <f si="24" t="shared"/>
        <v/>
      </c>
      <c r="AF19" t="str">
        <f si="25" t="shared"/>
        <v/>
      </c>
      <c r="AG19" t="str">
        <f si="26" t="shared"/>
        <v/>
      </c>
      <c r="AH19" t="str">
        <f si="27" t="shared"/>
        <v/>
      </c>
      <c r="AI19" t="str">
        <f si="28" t="shared"/>
        <v/>
      </c>
      <c r="AJ19" t="str">
        <f si="29" t="shared"/>
        <v/>
      </c>
      <c r="AK19" t="str">
        <f si="30" t="shared"/>
        <v/>
      </c>
      <c r="AL19" t="str">
        <f si="31" t="shared"/>
        <v/>
      </c>
      <c r="AM19" t="str">
        <f si="32" t="shared"/>
        <v/>
      </c>
      <c r="AN19" t="str">
        <f si="33" t="shared"/>
        <v/>
      </c>
      <c r="AO19" t="str">
        <f si="34" t="shared"/>
        <v/>
      </c>
      <c r="AP19" t="str">
        <f si="35" t="shared"/>
        <v/>
      </c>
      <c r="AQ19" t="str">
        <f si="36" t="shared"/>
        <v/>
      </c>
      <c r="AR19" t="str">
        <f si="37" t="shared"/>
        <v/>
      </c>
      <c r="AS19" t="str">
        <f si="38" t="shared"/>
        <v/>
      </c>
    </row>
    <row r="20" spans="1:45" x14ac:dyDescent="0.25">
      <c r="A20" t="str">
        <f>Sheet3!A21</f>
        <v/>
      </c>
      <c r="B20" t="str">
        <f>Sheet3!B21</f>
        <v/>
      </c>
      <c r="C20" t="str">
        <f>Sheet3!C21</f>
        <v/>
      </c>
      <c r="D20" t="str">
        <f>Sheet3!D21</f>
        <v/>
      </c>
      <c r="E20" t="str">
        <f>Sheet3!E21</f>
        <v/>
      </c>
      <c r="F20" t="str">
        <f>Sheet3!F21</f>
        <v/>
      </c>
      <c r="G20" t="str">
        <f>Sheet3!G21</f>
        <v/>
      </c>
      <c r="H20" t="str">
        <f>Sheet3!H21</f>
        <v/>
      </c>
      <c r="I20" s="37" t="str">
        <f>Sheet3!I21</f>
        <v/>
      </c>
      <c r="J20" t="str">
        <f si="3" t="shared"/>
        <v/>
      </c>
      <c r="K20" t="str">
        <f si="4" t="shared"/>
        <v/>
      </c>
      <c r="L20" t="str">
        <f si="5" t="shared"/>
        <v/>
      </c>
      <c r="M20" t="str">
        <f si="6" t="shared"/>
        <v/>
      </c>
      <c r="N20" t="str">
        <f si="7" t="shared"/>
        <v/>
      </c>
      <c r="O20" t="str">
        <f si="8" t="shared"/>
        <v/>
      </c>
      <c r="P20" t="str">
        <f si="9" t="shared"/>
        <v/>
      </c>
      <c r="Q20" t="str">
        <f si="10" t="shared"/>
        <v/>
      </c>
      <c r="R20" t="str">
        <f si="11" t="shared"/>
        <v/>
      </c>
      <c r="S20" t="str">
        <f si="12" t="shared"/>
        <v/>
      </c>
      <c r="T20" t="str">
        <f si="13" t="shared"/>
        <v/>
      </c>
      <c r="U20" t="str">
        <f si="14" t="shared"/>
        <v/>
      </c>
      <c r="V20" t="str">
        <f si="15" t="shared"/>
        <v/>
      </c>
      <c r="W20" t="str">
        <f si="16" t="shared"/>
        <v/>
      </c>
      <c r="X20" t="str">
        <f si="17" t="shared"/>
        <v/>
      </c>
      <c r="Y20" t="str">
        <f si="18" t="shared"/>
        <v/>
      </c>
      <c r="Z20" t="str">
        <f si="19" t="shared"/>
        <v/>
      </c>
      <c r="AA20" t="str">
        <f si="20" t="shared"/>
        <v/>
      </c>
      <c r="AB20" t="str">
        <f si="21" t="shared"/>
        <v/>
      </c>
      <c r="AC20" t="str">
        <f si="22" t="shared"/>
        <v/>
      </c>
      <c r="AD20" t="str">
        <f si="23" t="shared"/>
        <v/>
      </c>
      <c r="AE20" t="str">
        <f si="24" t="shared"/>
        <v/>
      </c>
      <c r="AF20" t="str">
        <f si="25" t="shared"/>
        <v/>
      </c>
      <c r="AG20" t="str">
        <f si="26" t="shared"/>
        <v/>
      </c>
      <c r="AH20" t="str">
        <f si="27" t="shared"/>
        <v/>
      </c>
      <c r="AI20" t="str">
        <f si="28" t="shared"/>
        <v/>
      </c>
      <c r="AJ20" t="str">
        <f si="29" t="shared"/>
        <v/>
      </c>
      <c r="AK20" t="str">
        <f si="30" t="shared"/>
        <v/>
      </c>
      <c r="AL20" t="str">
        <f si="31" t="shared"/>
        <v/>
      </c>
      <c r="AM20" t="str">
        <f si="32" t="shared"/>
        <v/>
      </c>
      <c r="AN20" t="str">
        <f si="33" t="shared"/>
        <v/>
      </c>
      <c r="AO20" t="str">
        <f si="34" t="shared"/>
        <v/>
      </c>
      <c r="AP20" t="str">
        <f si="35" t="shared"/>
        <v/>
      </c>
      <c r="AQ20" t="str">
        <f si="36" t="shared"/>
        <v/>
      </c>
      <c r="AR20" t="str">
        <f si="37" t="shared"/>
        <v/>
      </c>
      <c r="AS20" t="str">
        <f si="38" t="shared"/>
        <v/>
      </c>
    </row>
    <row r="21" spans="1:45" x14ac:dyDescent="0.25">
      <c r="A21" t="str">
        <f>Sheet3!A22</f>
        <v/>
      </c>
      <c r="B21" t="str">
        <f>Sheet3!B22</f>
        <v/>
      </c>
      <c r="C21" t="str">
        <f>Sheet3!C22</f>
        <v/>
      </c>
      <c r="D21" t="str">
        <f>Sheet3!D22</f>
        <v/>
      </c>
      <c r="E21" t="str">
        <f>Sheet3!E22</f>
        <v/>
      </c>
      <c r="F21" t="str">
        <f>Sheet3!F22</f>
        <v/>
      </c>
      <c r="G21" t="str">
        <f>Sheet3!G22</f>
        <v/>
      </c>
      <c r="H21" t="str">
        <f>Sheet3!H22</f>
        <v/>
      </c>
      <c r="I21" s="37" t="str">
        <f>Sheet3!I22</f>
        <v/>
      </c>
      <c r="J21" t="str">
        <f si="3" t="shared"/>
        <v/>
      </c>
      <c r="K21" t="str">
        <f si="4" t="shared"/>
        <v/>
      </c>
      <c r="L21" t="str">
        <f si="5" t="shared"/>
        <v/>
      </c>
      <c r="M21" t="str">
        <f si="6" t="shared"/>
        <v/>
      </c>
      <c r="N21" t="str">
        <f si="7" t="shared"/>
        <v/>
      </c>
      <c r="O21" t="str">
        <f si="8" t="shared"/>
        <v/>
      </c>
      <c r="P21" t="str">
        <f si="9" t="shared"/>
        <v/>
      </c>
      <c r="Q21" t="str">
        <f si="10" t="shared"/>
        <v/>
      </c>
      <c r="R21" t="str">
        <f si="11" t="shared"/>
        <v/>
      </c>
      <c r="S21" t="str">
        <f si="12" t="shared"/>
        <v/>
      </c>
      <c r="T21" t="str">
        <f si="13" t="shared"/>
        <v/>
      </c>
      <c r="U21" t="str">
        <f si="14" t="shared"/>
        <v/>
      </c>
      <c r="V21" t="str">
        <f si="15" t="shared"/>
        <v/>
      </c>
      <c r="W21" t="str">
        <f si="16" t="shared"/>
        <v/>
      </c>
      <c r="X21" t="str">
        <f si="17" t="shared"/>
        <v/>
      </c>
      <c r="Y21" t="str">
        <f si="18" t="shared"/>
        <v/>
      </c>
      <c r="Z21" t="str">
        <f si="19" t="shared"/>
        <v/>
      </c>
      <c r="AA21" t="str">
        <f si="20" t="shared"/>
        <v/>
      </c>
      <c r="AB21" t="str">
        <f si="21" t="shared"/>
        <v/>
      </c>
      <c r="AC21" t="str">
        <f si="22" t="shared"/>
        <v/>
      </c>
      <c r="AD21" t="str">
        <f si="23" t="shared"/>
        <v/>
      </c>
      <c r="AE21" t="str">
        <f si="24" t="shared"/>
        <v/>
      </c>
      <c r="AF21" t="str">
        <f si="25" t="shared"/>
        <v/>
      </c>
      <c r="AG21" t="str">
        <f si="26" t="shared"/>
        <v/>
      </c>
      <c r="AH21" t="str">
        <f si="27" t="shared"/>
        <v/>
      </c>
      <c r="AI21" t="str">
        <f si="28" t="shared"/>
        <v/>
      </c>
      <c r="AJ21" t="str">
        <f si="29" t="shared"/>
        <v/>
      </c>
      <c r="AK21" t="str">
        <f si="30" t="shared"/>
        <v/>
      </c>
      <c r="AL21" t="str">
        <f si="31" t="shared"/>
        <v/>
      </c>
      <c r="AM21" t="str">
        <f si="32" t="shared"/>
        <v/>
      </c>
      <c r="AN21" t="str">
        <f si="33" t="shared"/>
        <v/>
      </c>
      <c r="AO21" t="str">
        <f si="34" t="shared"/>
        <v/>
      </c>
      <c r="AP21" t="str">
        <f si="35" t="shared"/>
        <v/>
      </c>
      <c r="AQ21" t="str">
        <f si="36" t="shared"/>
        <v/>
      </c>
      <c r="AR21" t="str">
        <f si="37" t="shared"/>
        <v/>
      </c>
      <c r="AS21" t="str">
        <f si="38" t="shared"/>
        <v/>
      </c>
    </row>
    <row r="22" spans="1:45" x14ac:dyDescent="0.25">
      <c r="A22" t="str">
        <f>Sheet3!A23</f>
        <v/>
      </c>
      <c r="B22" t="str">
        <f>Sheet3!B23</f>
        <v/>
      </c>
      <c r="C22" t="str">
        <f>Sheet3!C23</f>
        <v/>
      </c>
      <c r="D22" t="str">
        <f>Sheet3!D23</f>
        <v/>
      </c>
      <c r="E22" t="str">
        <f>Sheet3!E23</f>
        <v/>
      </c>
      <c r="F22" t="str">
        <f>Sheet3!F23</f>
        <v/>
      </c>
      <c r="G22" t="str">
        <f>Sheet3!G23</f>
        <v/>
      </c>
      <c r="H22" t="str">
        <f>Sheet3!H23</f>
        <v/>
      </c>
      <c r="I22" s="37" t="str">
        <f>Sheet3!I23</f>
        <v/>
      </c>
      <c r="J22" t="str">
        <f si="3" t="shared"/>
        <v/>
      </c>
      <c r="K22" t="str">
        <f si="4" t="shared"/>
        <v/>
      </c>
      <c r="L22" t="str">
        <f si="5" t="shared"/>
        <v/>
      </c>
      <c r="M22" t="str">
        <f si="6" t="shared"/>
        <v/>
      </c>
      <c r="N22" t="str">
        <f si="7" t="shared"/>
        <v/>
      </c>
      <c r="O22" t="str">
        <f si="8" t="shared"/>
        <v/>
      </c>
      <c r="P22" t="str">
        <f si="9" t="shared"/>
        <v/>
      </c>
      <c r="Q22" t="str">
        <f si="10" t="shared"/>
        <v/>
      </c>
      <c r="R22" t="str">
        <f si="11" t="shared"/>
        <v/>
      </c>
      <c r="S22" t="str">
        <f si="12" t="shared"/>
        <v/>
      </c>
      <c r="T22" t="str">
        <f si="13" t="shared"/>
        <v/>
      </c>
      <c r="U22" t="str">
        <f si="14" t="shared"/>
        <v/>
      </c>
      <c r="V22" t="str">
        <f si="15" t="shared"/>
        <v/>
      </c>
      <c r="W22" t="str">
        <f si="16" t="shared"/>
        <v/>
      </c>
      <c r="X22" t="str">
        <f si="17" t="shared"/>
        <v/>
      </c>
      <c r="Y22" t="str">
        <f si="18" t="shared"/>
        <v/>
      </c>
      <c r="Z22" t="str">
        <f si="19" t="shared"/>
        <v/>
      </c>
      <c r="AA22" t="str">
        <f si="20" t="shared"/>
        <v/>
      </c>
      <c r="AB22" t="str">
        <f si="21" t="shared"/>
        <v/>
      </c>
      <c r="AC22" t="str">
        <f si="22" t="shared"/>
        <v/>
      </c>
      <c r="AD22" t="str">
        <f si="23" t="shared"/>
        <v/>
      </c>
      <c r="AE22" t="str">
        <f si="24" t="shared"/>
        <v/>
      </c>
      <c r="AF22" t="str">
        <f si="25" t="shared"/>
        <v/>
      </c>
      <c r="AG22" t="str">
        <f si="26" t="shared"/>
        <v/>
      </c>
      <c r="AH22" t="str">
        <f si="27" t="shared"/>
        <v/>
      </c>
      <c r="AI22" t="str">
        <f si="28" t="shared"/>
        <v/>
      </c>
      <c r="AJ22" t="str">
        <f si="29" t="shared"/>
        <v/>
      </c>
      <c r="AK22" t="str">
        <f si="30" t="shared"/>
        <v/>
      </c>
      <c r="AL22" t="str">
        <f si="31" t="shared"/>
        <v/>
      </c>
      <c r="AM22" t="str">
        <f si="32" t="shared"/>
        <v/>
      </c>
      <c r="AN22" t="str">
        <f si="33" t="shared"/>
        <v/>
      </c>
      <c r="AO22" t="str">
        <f si="34" t="shared"/>
        <v/>
      </c>
      <c r="AP22" t="str">
        <f si="35" t="shared"/>
        <v/>
      </c>
      <c r="AQ22" t="str">
        <f si="36" t="shared"/>
        <v/>
      </c>
      <c r="AR22" t="str">
        <f si="37" t="shared"/>
        <v/>
      </c>
      <c r="AS22" t="str">
        <f si="38" t="shared"/>
        <v/>
      </c>
    </row>
    <row r="23" spans="1:45" x14ac:dyDescent="0.25">
      <c r="A23" t="str">
        <f>Sheet3!A24</f>
        <v/>
      </c>
      <c r="B23" t="str">
        <f>Sheet3!B24</f>
        <v/>
      </c>
      <c r="C23" t="str">
        <f>Sheet3!C24</f>
        <v/>
      </c>
      <c r="D23" t="str">
        <f>Sheet3!D24</f>
        <v/>
      </c>
      <c r="E23" t="str">
        <f>Sheet3!E24</f>
        <v/>
      </c>
      <c r="F23" t="str">
        <f>Sheet3!F24</f>
        <v/>
      </c>
      <c r="G23" t="str">
        <f>Sheet3!G24</f>
        <v/>
      </c>
      <c r="H23" t="str">
        <f>Sheet3!H24</f>
        <v/>
      </c>
      <c r="I23" s="37" t="str">
        <f>Sheet3!I24</f>
        <v/>
      </c>
      <c r="J23" t="str">
        <f si="3" t="shared"/>
        <v/>
      </c>
      <c r="K23" t="str">
        <f si="4" t="shared"/>
        <v/>
      </c>
      <c r="L23" t="str">
        <f si="5" t="shared"/>
        <v/>
      </c>
      <c r="M23" t="str">
        <f si="6" t="shared"/>
        <v/>
      </c>
      <c r="N23" t="str">
        <f si="7" t="shared"/>
        <v/>
      </c>
      <c r="O23" t="str">
        <f si="8" t="shared"/>
        <v/>
      </c>
      <c r="P23" t="str">
        <f si="9" t="shared"/>
        <v/>
      </c>
      <c r="Q23" t="str">
        <f si="10" t="shared"/>
        <v/>
      </c>
      <c r="R23" t="str">
        <f si="11" t="shared"/>
        <v/>
      </c>
      <c r="S23" t="str">
        <f si="12" t="shared"/>
        <v/>
      </c>
      <c r="T23" t="str">
        <f si="13" t="shared"/>
        <v/>
      </c>
      <c r="U23" t="str">
        <f si="14" t="shared"/>
        <v/>
      </c>
      <c r="V23" t="str">
        <f si="15" t="shared"/>
        <v/>
      </c>
      <c r="W23" t="str">
        <f si="16" t="shared"/>
        <v/>
      </c>
      <c r="X23" t="str">
        <f si="17" t="shared"/>
        <v/>
      </c>
      <c r="Y23" t="str">
        <f si="18" t="shared"/>
        <v/>
      </c>
      <c r="Z23" t="str">
        <f si="19" t="shared"/>
        <v/>
      </c>
      <c r="AA23" t="str">
        <f si="20" t="shared"/>
        <v/>
      </c>
      <c r="AB23" t="str">
        <f si="21" t="shared"/>
        <v/>
      </c>
      <c r="AC23" t="str">
        <f si="22" t="shared"/>
        <v/>
      </c>
      <c r="AD23" t="str">
        <f si="23" t="shared"/>
        <v/>
      </c>
      <c r="AE23" t="str">
        <f si="24" t="shared"/>
        <v/>
      </c>
      <c r="AF23" t="str">
        <f si="25" t="shared"/>
        <v/>
      </c>
      <c r="AG23" t="str">
        <f si="26" t="shared"/>
        <v/>
      </c>
      <c r="AH23" t="str">
        <f si="27" t="shared"/>
        <v/>
      </c>
      <c r="AI23" t="str">
        <f si="28" t="shared"/>
        <v/>
      </c>
      <c r="AJ23" t="str">
        <f si="29" t="shared"/>
        <v/>
      </c>
      <c r="AK23" t="str">
        <f si="30" t="shared"/>
        <v/>
      </c>
      <c r="AL23" t="str">
        <f si="31" t="shared"/>
        <v/>
      </c>
      <c r="AM23" t="str">
        <f si="32" t="shared"/>
        <v/>
      </c>
      <c r="AN23" t="str">
        <f si="33" t="shared"/>
        <v/>
      </c>
      <c r="AO23" t="str">
        <f si="34" t="shared"/>
        <v/>
      </c>
      <c r="AP23" t="str">
        <f si="35" t="shared"/>
        <v/>
      </c>
      <c r="AQ23" t="str">
        <f si="36" t="shared"/>
        <v/>
      </c>
      <c r="AR23" t="str">
        <f si="37" t="shared"/>
        <v/>
      </c>
      <c r="AS23" t="str">
        <f si="38" t="shared"/>
        <v/>
      </c>
    </row>
    <row r="24" spans="1:45" x14ac:dyDescent="0.25">
      <c r="A24" t="str">
        <f>Sheet3!A25</f>
        <v/>
      </c>
      <c r="B24" t="str">
        <f>Sheet3!B25</f>
        <v/>
      </c>
      <c r="C24" t="str">
        <f>Sheet3!C25</f>
        <v/>
      </c>
      <c r="D24" t="str">
        <f>Sheet3!D25</f>
        <v/>
      </c>
      <c r="E24" t="str">
        <f>Sheet3!E25</f>
        <v/>
      </c>
      <c r="F24" t="str">
        <f>Sheet3!F25</f>
        <v/>
      </c>
      <c r="G24" t="str">
        <f>Sheet3!G25</f>
        <v/>
      </c>
      <c r="H24" t="str">
        <f>Sheet3!H25</f>
        <v/>
      </c>
      <c r="I24" s="37" t="str">
        <f>Sheet3!I25</f>
        <v/>
      </c>
      <c r="J24" t="str">
        <f si="3" t="shared"/>
        <v/>
      </c>
      <c r="K24" t="str">
        <f si="4" t="shared"/>
        <v/>
      </c>
      <c r="L24" t="str">
        <f si="5" t="shared"/>
        <v/>
      </c>
      <c r="M24" t="str">
        <f si="6" t="shared"/>
        <v/>
      </c>
      <c r="N24" t="str">
        <f si="7" t="shared"/>
        <v/>
      </c>
      <c r="O24" t="str">
        <f si="8" t="shared"/>
        <v/>
      </c>
      <c r="P24" t="str">
        <f si="9" t="shared"/>
        <v/>
      </c>
      <c r="Q24" t="str">
        <f si="10" t="shared"/>
        <v/>
      </c>
      <c r="R24" t="str">
        <f si="11" t="shared"/>
        <v/>
      </c>
      <c r="S24" t="str">
        <f si="12" t="shared"/>
        <v/>
      </c>
      <c r="T24" t="str">
        <f si="13" t="shared"/>
        <v/>
      </c>
      <c r="U24" t="str">
        <f si="14" t="shared"/>
        <v/>
      </c>
      <c r="V24" t="str">
        <f si="15" t="shared"/>
        <v/>
      </c>
      <c r="W24" t="str">
        <f si="16" t="shared"/>
        <v/>
      </c>
      <c r="X24" t="str">
        <f si="17" t="shared"/>
        <v/>
      </c>
      <c r="Y24" t="str">
        <f si="18" t="shared"/>
        <v/>
      </c>
      <c r="Z24" t="str">
        <f si="19" t="shared"/>
        <v/>
      </c>
      <c r="AA24" t="str">
        <f si="20" t="shared"/>
        <v/>
      </c>
      <c r="AB24" t="str">
        <f si="21" t="shared"/>
        <v/>
      </c>
      <c r="AC24" t="str">
        <f si="22" t="shared"/>
        <v/>
      </c>
      <c r="AD24" t="str">
        <f si="23" t="shared"/>
        <v/>
      </c>
      <c r="AE24" t="str">
        <f si="24" t="shared"/>
        <v/>
      </c>
      <c r="AF24" t="str">
        <f si="25" t="shared"/>
        <v/>
      </c>
      <c r="AG24" t="str">
        <f si="26" t="shared"/>
        <v/>
      </c>
      <c r="AH24" t="str">
        <f si="27" t="shared"/>
        <v/>
      </c>
      <c r="AI24" t="str">
        <f si="28" t="shared"/>
        <v/>
      </c>
      <c r="AJ24" t="str">
        <f si="29" t="shared"/>
        <v/>
      </c>
      <c r="AK24" t="str">
        <f si="30" t="shared"/>
        <v/>
      </c>
      <c r="AL24" t="str">
        <f si="31" t="shared"/>
        <v/>
      </c>
      <c r="AM24" t="str">
        <f si="32" t="shared"/>
        <v/>
      </c>
      <c r="AN24" t="str">
        <f si="33" t="shared"/>
        <v/>
      </c>
      <c r="AO24" t="str">
        <f si="34" t="shared"/>
        <v/>
      </c>
      <c r="AP24" t="str">
        <f si="35" t="shared"/>
        <v/>
      </c>
      <c r="AQ24" t="str">
        <f si="36" t="shared"/>
        <v/>
      </c>
      <c r="AR24" t="str">
        <f si="37" t="shared"/>
        <v/>
      </c>
      <c r="AS24" t="str">
        <f si="38" t="shared"/>
        <v/>
      </c>
    </row>
    <row r="25" spans="1:45" x14ac:dyDescent="0.25">
      <c r="A25" t="str">
        <f>Sheet3!A26</f>
        <v/>
      </c>
      <c r="B25" t="str">
        <f>Sheet3!B26</f>
        <v/>
      </c>
      <c r="C25" t="str">
        <f>Sheet3!C26</f>
        <v/>
      </c>
      <c r="D25" t="str">
        <f>Sheet3!D26</f>
        <v/>
      </c>
      <c r="E25" t="str">
        <f>Sheet3!E26</f>
        <v/>
      </c>
      <c r="F25" t="str">
        <f>Sheet3!F26</f>
        <v/>
      </c>
      <c r="G25" t="str">
        <f>Sheet3!G26</f>
        <v/>
      </c>
      <c r="H25" t="str">
        <f>Sheet3!H26</f>
        <v/>
      </c>
      <c r="I25" s="37" t="str">
        <f>Sheet3!I26</f>
        <v/>
      </c>
      <c r="J25" t="str">
        <f si="3" t="shared"/>
        <v/>
      </c>
      <c r="K25" t="str">
        <f si="4" t="shared"/>
        <v/>
      </c>
      <c r="L25" t="str">
        <f si="5" t="shared"/>
        <v/>
      </c>
      <c r="M25" t="str">
        <f si="6" t="shared"/>
        <v/>
      </c>
      <c r="N25" t="str">
        <f si="7" t="shared"/>
        <v/>
      </c>
      <c r="O25" t="str">
        <f si="8" t="shared"/>
        <v/>
      </c>
      <c r="P25" t="str">
        <f si="9" t="shared"/>
        <v/>
      </c>
      <c r="Q25" t="str">
        <f si="10" t="shared"/>
        <v/>
      </c>
      <c r="R25" t="str">
        <f si="11" t="shared"/>
        <v/>
      </c>
      <c r="S25" t="str">
        <f si="12" t="shared"/>
        <v/>
      </c>
      <c r="T25" t="str">
        <f si="13" t="shared"/>
        <v/>
      </c>
      <c r="U25" t="str">
        <f si="14" t="shared"/>
        <v/>
      </c>
      <c r="V25" t="str">
        <f si="15" t="shared"/>
        <v/>
      </c>
      <c r="W25" t="str">
        <f si="16" t="shared"/>
        <v/>
      </c>
      <c r="X25" t="str">
        <f si="17" t="shared"/>
        <v/>
      </c>
      <c r="Y25" t="str">
        <f si="18" t="shared"/>
        <v/>
      </c>
      <c r="Z25" t="str">
        <f si="19" t="shared"/>
        <v/>
      </c>
      <c r="AA25" t="str">
        <f si="20" t="shared"/>
        <v/>
      </c>
      <c r="AB25" t="str">
        <f si="21" t="shared"/>
        <v/>
      </c>
      <c r="AC25" t="str">
        <f si="22" t="shared"/>
        <v/>
      </c>
      <c r="AD25" t="str">
        <f si="23" t="shared"/>
        <v/>
      </c>
      <c r="AE25" t="str">
        <f si="24" t="shared"/>
        <v/>
      </c>
      <c r="AF25" t="str">
        <f si="25" t="shared"/>
        <v/>
      </c>
      <c r="AG25" t="str">
        <f si="26" t="shared"/>
        <v/>
      </c>
      <c r="AH25" t="str">
        <f si="27" t="shared"/>
        <v/>
      </c>
      <c r="AI25" t="str">
        <f si="28" t="shared"/>
        <v/>
      </c>
      <c r="AJ25" t="str">
        <f si="29" t="shared"/>
        <v/>
      </c>
      <c r="AK25" t="str">
        <f si="30" t="shared"/>
        <v/>
      </c>
      <c r="AL25" t="str">
        <f si="31" t="shared"/>
        <v/>
      </c>
      <c r="AM25" t="str">
        <f si="32" t="shared"/>
        <v/>
      </c>
      <c r="AN25" t="str">
        <f si="33" t="shared"/>
        <v/>
      </c>
      <c r="AO25" t="str">
        <f si="34" t="shared"/>
        <v/>
      </c>
      <c r="AP25" t="str">
        <f si="35" t="shared"/>
        <v/>
      </c>
      <c r="AQ25" t="str">
        <f si="36" t="shared"/>
        <v/>
      </c>
      <c r="AR25" t="str">
        <f si="37" t="shared"/>
        <v/>
      </c>
      <c r="AS25" t="str">
        <f si="38" t="shared"/>
        <v/>
      </c>
    </row>
    <row r="26" spans="1:45" x14ac:dyDescent="0.25">
      <c r="A26" t="str">
        <f>Sheet3!A27</f>
        <v/>
      </c>
      <c r="B26" t="str">
        <f>Sheet3!B27</f>
        <v/>
      </c>
      <c r="C26" t="str">
        <f>Sheet3!C27</f>
        <v/>
      </c>
      <c r="D26" t="str">
        <f>Sheet3!D27</f>
        <v/>
      </c>
      <c r="E26" t="str">
        <f>Sheet3!E27</f>
        <v/>
      </c>
      <c r="F26" t="str">
        <f>Sheet3!F27</f>
        <v/>
      </c>
      <c r="G26" t="str">
        <f>Sheet3!G27</f>
        <v/>
      </c>
      <c r="H26" t="str">
        <f>Sheet3!H27</f>
        <v/>
      </c>
      <c r="I26" s="37" t="str">
        <f>Sheet3!I27</f>
        <v/>
      </c>
      <c r="J26" t="str">
        <f si="3" t="shared"/>
        <v/>
      </c>
      <c r="K26" t="str">
        <f si="4" t="shared"/>
        <v/>
      </c>
      <c r="L26" t="str">
        <f si="5" t="shared"/>
        <v/>
      </c>
      <c r="M26" t="str">
        <f si="6" t="shared"/>
        <v/>
      </c>
      <c r="N26" t="str">
        <f si="7" t="shared"/>
        <v/>
      </c>
      <c r="O26" t="str">
        <f si="8" t="shared"/>
        <v/>
      </c>
      <c r="P26" t="str">
        <f si="9" t="shared"/>
        <v/>
      </c>
      <c r="Q26" t="str">
        <f si="10" t="shared"/>
        <v/>
      </c>
      <c r="R26" t="str">
        <f si="11" t="shared"/>
        <v/>
      </c>
      <c r="S26" t="str">
        <f si="12" t="shared"/>
        <v/>
      </c>
      <c r="T26" t="str">
        <f si="13" t="shared"/>
        <v/>
      </c>
      <c r="U26" t="str">
        <f si="14" t="shared"/>
        <v/>
      </c>
      <c r="V26" t="str">
        <f si="15" t="shared"/>
        <v/>
      </c>
      <c r="W26" t="str">
        <f si="16" t="shared"/>
        <v/>
      </c>
      <c r="X26" t="str">
        <f si="17" t="shared"/>
        <v/>
      </c>
      <c r="Y26" t="str">
        <f si="18" t="shared"/>
        <v/>
      </c>
      <c r="Z26" t="str">
        <f si="19" t="shared"/>
        <v/>
      </c>
      <c r="AA26" t="str">
        <f si="20" t="shared"/>
        <v/>
      </c>
      <c r="AB26" t="str">
        <f si="21" t="shared"/>
        <v/>
      </c>
      <c r="AC26" t="str">
        <f si="22" t="shared"/>
        <v/>
      </c>
      <c r="AD26" t="str">
        <f si="23" t="shared"/>
        <v/>
      </c>
      <c r="AE26" t="str">
        <f si="24" t="shared"/>
        <v/>
      </c>
      <c r="AF26" t="str">
        <f si="25" t="shared"/>
        <v/>
      </c>
      <c r="AG26" t="str">
        <f si="26" t="shared"/>
        <v/>
      </c>
      <c r="AH26" t="str">
        <f si="27" t="shared"/>
        <v/>
      </c>
      <c r="AI26" t="str">
        <f si="28" t="shared"/>
        <v/>
      </c>
      <c r="AJ26" t="str">
        <f si="29" t="shared"/>
        <v/>
      </c>
      <c r="AK26" t="str">
        <f si="30" t="shared"/>
        <v/>
      </c>
      <c r="AL26" t="str">
        <f si="31" t="shared"/>
        <v/>
      </c>
      <c r="AM26" t="str">
        <f si="32" t="shared"/>
        <v/>
      </c>
      <c r="AN26" t="str">
        <f si="33" t="shared"/>
        <v/>
      </c>
      <c r="AO26" t="str">
        <f si="34" t="shared"/>
        <v/>
      </c>
      <c r="AP26" t="str">
        <f si="35" t="shared"/>
        <v/>
      </c>
      <c r="AQ26" t="str">
        <f si="36" t="shared"/>
        <v/>
      </c>
      <c r="AR26" t="str">
        <f si="37" t="shared"/>
        <v/>
      </c>
      <c r="AS26" t="str">
        <f si="38" t="shared"/>
        <v/>
      </c>
    </row>
    <row r="27" spans="1:45" x14ac:dyDescent="0.25">
      <c r="A27" t="str">
        <f>Sheet3!A28</f>
        <v/>
      </c>
      <c r="B27" t="str">
        <f>Sheet3!B28</f>
        <v/>
      </c>
      <c r="C27" t="str">
        <f>Sheet3!C28</f>
        <v/>
      </c>
      <c r="D27" t="str">
        <f>Sheet3!D28</f>
        <v/>
      </c>
      <c r="E27" t="str">
        <f>Sheet3!E28</f>
        <v/>
      </c>
      <c r="F27" t="str">
        <f>Sheet3!F28</f>
        <v/>
      </c>
      <c r="G27" t="str">
        <f>Sheet3!G28</f>
        <v/>
      </c>
      <c r="H27" t="str">
        <f>Sheet3!H28</f>
        <v/>
      </c>
      <c r="I27" s="37" t="str">
        <f>Sheet3!I28</f>
        <v/>
      </c>
      <c r="J27" t="str">
        <f si="3" t="shared"/>
        <v/>
      </c>
      <c r="K27" t="str">
        <f si="4" t="shared"/>
        <v/>
      </c>
      <c r="L27" t="str">
        <f si="5" t="shared"/>
        <v/>
      </c>
      <c r="M27" t="str">
        <f si="6" t="shared"/>
        <v/>
      </c>
      <c r="N27" t="str">
        <f si="7" t="shared"/>
        <v/>
      </c>
      <c r="O27" t="str">
        <f si="8" t="shared"/>
        <v/>
      </c>
      <c r="P27" t="str">
        <f si="9" t="shared"/>
        <v/>
      </c>
      <c r="Q27" t="str">
        <f si="10" t="shared"/>
        <v/>
      </c>
      <c r="R27" t="str">
        <f si="11" t="shared"/>
        <v/>
      </c>
      <c r="S27" t="str">
        <f si="12" t="shared"/>
        <v/>
      </c>
      <c r="T27" t="str">
        <f si="13" t="shared"/>
        <v/>
      </c>
      <c r="U27" t="str">
        <f si="14" t="shared"/>
        <v/>
      </c>
      <c r="V27" t="str">
        <f si="15" t="shared"/>
        <v/>
      </c>
      <c r="W27" t="str">
        <f si="16" t="shared"/>
        <v/>
      </c>
      <c r="X27" t="str">
        <f si="17" t="shared"/>
        <v/>
      </c>
      <c r="Y27" t="str">
        <f si="18" t="shared"/>
        <v/>
      </c>
      <c r="Z27" t="str">
        <f si="19" t="shared"/>
        <v/>
      </c>
      <c r="AA27" t="str">
        <f si="20" t="shared"/>
        <v/>
      </c>
      <c r="AB27" t="str">
        <f si="21" t="shared"/>
        <v/>
      </c>
      <c r="AC27" t="str">
        <f si="22" t="shared"/>
        <v/>
      </c>
      <c r="AD27" t="str">
        <f si="23" t="shared"/>
        <v/>
      </c>
      <c r="AE27" t="str">
        <f si="24" t="shared"/>
        <v/>
      </c>
      <c r="AF27" t="str">
        <f si="25" t="shared"/>
        <v/>
      </c>
      <c r="AG27" t="str">
        <f si="26" t="shared"/>
        <v/>
      </c>
      <c r="AH27" t="str">
        <f si="27" t="shared"/>
        <v/>
      </c>
      <c r="AI27" t="str">
        <f si="28" t="shared"/>
        <v/>
      </c>
      <c r="AJ27" t="str">
        <f si="29" t="shared"/>
        <v/>
      </c>
      <c r="AK27" t="str">
        <f si="30" t="shared"/>
        <v/>
      </c>
      <c r="AL27" t="str">
        <f si="31" t="shared"/>
        <v/>
      </c>
      <c r="AM27" t="str">
        <f si="32" t="shared"/>
        <v/>
      </c>
      <c r="AN27" t="str">
        <f si="33" t="shared"/>
        <v/>
      </c>
      <c r="AO27" t="str">
        <f si="34" t="shared"/>
        <v/>
      </c>
      <c r="AP27" t="str">
        <f si="35" t="shared"/>
        <v/>
      </c>
      <c r="AQ27" t="str">
        <f si="36" t="shared"/>
        <v/>
      </c>
      <c r="AR27" t="str">
        <f si="37" t="shared"/>
        <v/>
      </c>
      <c r="AS27" t="str">
        <f si="38" t="shared"/>
        <v/>
      </c>
    </row>
    <row r="28" spans="1:45" x14ac:dyDescent="0.25">
      <c r="A28" t="str">
        <f>Sheet3!A29</f>
        <v/>
      </c>
      <c r="B28" t="str">
        <f>Sheet3!B29</f>
        <v/>
      </c>
      <c r="C28" t="str">
        <f>Sheet3!C29</f>
        <v/>
      </c>
      <c r="D28" t="str">
        <f>Sheet3!D29</f>
        <v/>
      </c>
      <c r="E28" t="str">
        <f>Sheet3!E29</f>
        <v/>
      </c>
      <c r="F28" t="str">
        <f>Sheet3!F29</f>
        <v/>
      </c>
      <c r="G28" t="str">
        <f>Sheet3!G29</f>
        <v/>
      </c>
      <c r="H28" t="str">
        <f>Sheet3!H29</f>
        <v/>
      </c>
      <c r="I28" s="37" t="str">
        <f>Sheet3!I29</f>
        <v/>
      </c>
      <c r="J28" t="str">
        <f si="3" t="shared"/>
        <v/>
      </c>
      <c r="K28" t="str">
        <f si="4" t="shared"/>
        <v/>
      </c>
      <c r="L28" t="str">
        <f si="5" t="shared"/>
        <v/>
      </c>
      <c r="M28" t="str">
        <f si="6" t="shared"/>
        <v/>
      </c>
      <c r="N28" t="str">
        <f si="7" t="shared"/>
        <v/>
      </c>
      <c r="O28" t="str">
        <f si="8" t="shared"/>
        <v/>
      </c>
      <c r="P28" t="str">
        <f si="9" t="shared"/>
        <v/>
      </c>
      <c r="Q28" t="str">
        <f si="10" t="shared"/>
        <v/>
      </c>
      <c r="R28" t="str">
        <f si="11" t="shared"/>
        <v/>
      </c>
      <c r="S28" t="str">
        <f si="12" t="shared"/>
        <v/>
      </c>
      <c r="T28" t="str">
        <f si="13" t="shared"/>
        <v/>
      </c>
      <c r="U28" t="str">
        <f si="14" t="shared"/>
        <v/>
      </c>
      <c r="V28" t="str">
        <f si="15" t="shared"/>
        <v/>
      </c>
      <c r="W28" t="str">
        <f si="16" t="shared"/>
        <v/>
      </c>
      <c r="X28" t="str">
        <f si="17" t="shared"/>
        <v/>
      </c>
      <c r="Y28" t="str">
        <f si="18" t="shared"/>
        <v/>
      </c>
      <c r="Z28" t="str">
        <f si="19" t="shared"/>
        <v/>
      </c>
      <c r="AA28" t="str">
        <f si="20" t="shared"/>
        <v/>
      </c>
      <c r="AB28" t="str">
        <f si="21" t="shared"/>
        <v/>
      </c>
      <c r="AC28" t="str">
        <f si="22" t="shared"/>
        <v/>
      </c>
      <c r="AD28" t="str">
        <f si="23" t="shared"/>
        <v/>
      </c>
      <c r="AE28" t="str">
        <f si="24" t="shared"/>
        <v/>
      </c>
      <c r="AF28" t="str">
        <f si="25" t="shared"/>
        <v/>
      </c>
      <c r="AG28" t="str">
        <f si="26" t="shared"/>
        <v/>
      </c>
      <c r="AH28" t="str">
        <f si="27" t="shared"/>
        <v/>
      </c>
      <c r="AI28" t="str">
        <f si="28" t="shared"/>
        <v/>
      </c>
      <c r="AJ28" t="str">
        <f si="29" t="shared"/>
        <v/>
      </c>
      <c r="AK28" t="str">
        <f si="30" t="shared"/>
        <v/>
      </c>
      <c r="AL28" t="str">
        <f si="31" t="shared"/>
        <v/>
      </c>
      <c r="AM28" t="str">
        <f si="32" t="shared"/>
        <v/>
      </c>
      <c r="AN28" t="str">
        <f si="33" t="shared"/>
        <v/>
      </c>
      <c r="AO28" t="str">
        <f si="34" t="shared"/>
        <v/>
      </c>
      <c r="AP28" t="str">
        <f si="35" t="shared"/>
        <v/>
      </c>
      <c r="AQ28" t="str">
        <f si="36" t="shared"/>
        <v/>
      </c>
      <c r="AR28" t="str">
        <f si="37" t="shared"/>
        <v/>
      </c>
      <c r="AS28" t="str">
        <f si="38" t="shared"/>
        <v/>
      </c>
    </row>
    <row r="29" spans="1:45" x14ac:dyDescent="0.25">
      <c r="A29" t="str">
        <f>Sheet3!A30</f>
        <v/>
      </c>
      <c r="B29" t="str">
        <f>Sheet3!B30</f>
        <v/>
      </c>
      <c r="C29" t="str">
        <f>Sheet3!C30</f>
        <v/>
      </c>
      <c r="D29" t="str">
        <f>Sheet3!D30</f>
        <v/>
      </c>
      <c r="E29" t="str">
        <f>Sheet3!E30</f>
        <v/>
      </c>
      <c r="F29" t="str">
        <f>Sheet3!F30</f>
        <v/>
      </c>
      <c r="G29" t="str">
        <f>Sheet3!G30</f>
        <v/>
      </c>
      <c r="H29" t="str">
        <f>Sheet3!H30</f>
        <v/>
      </c>
      <c r="I29" s="37" t="str">
        <f>Sheet3!I30</f>
        <v/>
      </c>
      <c r="J29" t="str">
        <f si="3" t="shared"/>
        <v/>
      </c>
      <c r="K29" t="str">
        <f si="4" t="shared"/>
        <v/>
      </c>
      <c r="L29" t="str">
        <f si="5" t="shared"/>
        <v/>
      </c>
      <c r="M29" t="str">
        <f si="6" t="shared"/>
        <v/>
      </c>
      <c r="N29" t="str">
        <f si="7" t="shared"/>
        <v/>
      </c>
      <c r="O29" t="str">
        <f si="8" t="shared"/>
        <v/>
      </c>
      <c r="P29" t="str">
        <f si="9" t="shared"/>
        <v/>
      </c>
      <c r="Q29" t="str">
        <f si="10" t="shared"/>
        <v/>
      </c>
      <c r="R29" t="str">
        <f si="11" t="shared"/>
        <v/>
      </c>
      <c r="S29" t="str">
        <f si="12" t="shared"/>
        <v/>
      </c>
      <c r="T29" t="str">
        <f si="13" t="shared"/>
        <v/>
      </c>
      <c r="U29" t="str">
        <f si="14" t="shared"/>
        <v/>
      </c>
      <c r="V29" t="str">
        <f si="15" t="shared"/>
        <v/>
      </c>
      <c r="W29" t="str">
        <f si="16" t="shared"/>
        <v/>
      </c>
      <c r="X29" t="str">
        <f si="17" t="shared"/>
        <v/>
      </c>
      <c r="Y29" t="str">
        <f si="18" t="shared"/>
        <v/>
      </c>
      <c r="Z29" t="str">
        <f si="19" t="shared"/>
        <v/>
      </c>
      <c r="AA29" t="str">
        <f si="20" t="shared"/>
        <v/>
      </c>
      <c r="AB29" t="str">
        <f si="21" t="shared"/>
        <v/>
      </c>
      <c r="AC29" t="str">
        <f si="22" t="shared"/>
        <v/>
      </c>
      <c r="AD29" t="str">
        <f si="23" t="shared"/>
        <v/>
      </c>
      <c r="AE29" t="str">
        <f si="24" t="shared"/>
        <v/>
      </c>
      <c r="AF29" t="str">
        <f si="25" t="shared"/>
        <v/>
      </c>
      <c r="AG29" t="str">
        <f si="26" t="shared"/>
        <v/>
      </c>
      <c r="AH29" t="str">
        <f si="27" t="shared"/>
        <v/>
      </c>
      <c r="AI29" t="str">
        <f si="28" t="shared"/>
        <v/>
      </c>
      <c r="AJ29" t="str">
        <f si="29" t="shared"/>
        <v/>
      </c>
      <c r="AK29" t="str">
        <f si="30" t="shared"/>
        <v/>
      </c>
      <c r="AL29" t="str">
        <f si="31" t="shared"/>
        <v/>
      </c>
      <c r="AM29" t="str">
        <f si="32" t="shared"/>
        <v/>
      </c>
      <c r="AN29" t="str">
        <f si="33" t="shared"/>
        <v/>
      </c>
      <c r="AO29" t="str">
        <f si="34" t="shared"/>
        <v/>
      </c>
      <c r="AP29" t="str">
        <f si="35" t="shared"/>
        <v/>
      </c>
      <c r="AQ29" t="str">
        <f si="36" t="shared"/>
        <v/>
      </c>
      <c r="AR29" t="str">
        <f si="37" t="shared"/>
        <v/>
      </c>
      <c r="AS29" t="str">
        <f si="38" t="shared"/>
        <v/>
      </c>
    </row>
    <row r="30" spans="1:45" x14ac:dyDescent="0.25">
      <c r="A30" t="str">
        <f>Sheet3!A31</f>
        <v/>
      </c>
      <c r="B30" t="str">
        <f>Sheet3!B31</f>
        <v/>
      </c>
      <c r="C30" t="str">
        <f>Sheet3!C31</f>
        <v/>
      </c>
      <c r="D30" t="str">
        <f>Sheet3!D31</f>
        <v/>
      </c>
      <c r="E30" t="str">
        <f>Sheet3!E31</f>
        <v/>
      </c>
      <c r="F30" t="str">
        <f>Sheet3!F31</f>
        <v/>
      </c>
      <c r="G30" t="str">
        <f>Sheet3!G31</f>
        <v/>
      </c>
      <c r="H30" t="str">
        <f>Sheet3!H31</f>
        <v/>
      </c>
      <c r="I30" s="37" t="str">
        <f>Sheet3!I31</f>
        <v/>
      </c>
      <c r="J30" t="str">
        <f si="3" t="shared"/>
        <v/>
      </c>
      <c r="K30" t="str">
        <f si="4" t="shared"/>
        <v/>
      </c>
      <c r="L30" t="str">
        <f si="5" t="shared"/>
        <v/>
      </c>
      <c r="M30" t="str">
        <f si="6" t="shared"/>
        <v/>
      </c>
      <c r="N30" t="str">
        <f si="7" t="shared"/>
        <v/>
      </c>
      <c r="O30" t="str">
        <f si="8" t="shared"/>
        <v/>
      </c>
      <c r="P30" t="str">
        <f si="9" t="shared"/>
        <v/>
      </c>
      <c r="Q30" t="str">
        <f si="10" t="shared"/>
        <v/>
      </c>
      <c r="R30" t="str">
        <f si="11" t="shared"/>
        <v/>
      </c>
      <c r="S30" t="str">
        <f si="12" t="shared"/>
        <v/>
      </c>
      <c r="T30" t="str">
        <f si="13" t="shared"/>
        <v/>
      </c>
      <c r="U30" t="str">
        <f si="14" t="shared"/>
        <v/>
      </c>
      <c r="V30" t="str">
        <f si="15" t="shared"/>
        <v/>
      </c>
      <c r="W30" t="str">
        <f si="16" t="shared"/>
        <v/>
      </c>
      <c r="X30" t="str">
        <f si="17" t="shared"/>
        <v/>
      </c>
      <c r="Y30" t="str">
        <f si="18" t="shared"/>
        <v/>
      </c>
      <c r="Z30" t="str">
        <f si="19" t="shared"/>
        <v/>
      </c>
      <c r="AA30" t="str">
        <f si="20" t="shared"/>
        <v/>
      </c>
      <c r="AB30" t="str">
        <f si="21" t="shared"/>
        <v/>
      </c>
      <c r="AC30" t="str">
        <f si="22" t="shared"/>
        <v/>
      </c>
      <c r="AD30" t="str">
        <f si="23" t="shared"/>
        <v/>
      </c>
      <c r="AE30" t="str">
        <f si="24" t="shared"/>
        <v/>
      </c>
      <c r="AF30" t="str">
        <f si="25" t="shared"/>
        <v/>
      </c>
      <c r="AG30" t="str">
        <f si="26" t="shared"/>
        <v/>
      </c>
      <c r="AH30" t="str">
        <f si="27" t="shared"/>
        <v/>
      </c>
      <c r="AI30" t="str">
        <f si="28" t="shared"/>
        <v/>
      </c>
      <c r="AJ30" t="str">
        <f si="29" t="shared"/>
        <v/>
      </c>
      <c r="AK30" t="str">
        <f si="30" t="shared"/>
        <v/>
      </c>
      <c r="AL30" t="str">
        <f si="31" t="shared"/>
        <v/>
      </c>
      <c r="AM30" t="str">
        <f si="32" t="shared"/>
        <v/>
      </c>
      <c r="AN30" t="str">
        <f si="33" t="shared"/>
        <v/>
      </c>
      <c r="AO30" t="str">
        <f si="34" t="shared"/>
        <v/>
      </c>
      <c r="AP30" t="str">
        <f si="35" t="shared"/>
        <v/>
      </c>
      <c r="AQ30" t="str">
        <f si="36" t="shared"/>
        <v/>
      </c>
      <c r="AR30" t="str">
        <f si="37" t="shared"/>
        <v/>
      </c>
      <c r="AS30" t="str">
        <f si="38" t="shared"/>
        <v/>
      </c>
    </row>
    <row r="31" spans="1:45" x14ac:dyDescent="0.25">
      <c r="A31" t="str">
        <f>Sheet3!A32</f>
        <v/>
      </c>
      <c r="B31" t="str">
        <f>Sheet3!B32</f>
        <v/>
      </c>
      <c r="C31" t="str">
        <f>Sheet3!C32</f>
        <v/>
      </c>
      <c r="D31" t="str">
        <f>Sheet3!D32</f>
        <v/>
      </c>
      <c r="E31" t="str">
        <f>Sheet3!E32</f>
        <v/>
      </c>
      <c r="F31" t="str">
        <f>Sheet3!F32</f>
        <v/>
      </c>
      <c r="G31" t="str">
        <f>Sheet3!G32</f>
        <v/>
      </c>
      <c r="H31" t="str">
        <f>Sheet3!H32</f>
        <v/>
      </c>
      <c r="I31" s="37" t="str">
        <f>Sheet3!I32</f>
        <v/>
      </c>
      <c r="J31" t="str">
        <f si="3" t="shared"/>
        <v/>
      </c>
      <c r="K31" t="str">
        <f si="4" t="shared"/>
        <v/>
      </c>
      <c r="L31" t="str">
        <f si="5" t="shared"/>
        <v/>
      </c>
      <c r="M31" t="str">
        <f si="6" t="shared"/>
        <v/>
      </c>
      <c r="N31" t="str">
        <f si="7" t="shared"/>
        <v/>
      </c>
      <c r="O31" t="str">
        <f si="8" t="shared"/>
        <v/>
      </c>
      <c r="P31" t="str">
        <f si="9" t="shared"/>
        <v/>
      </c>
      <c r="Q31" t="str">
        <f si="10" t="shared"/>
        <v/>
      </c>
      <c r="R31" t="str">
        <f si="11" t="shared"/>
        <v/>
      </c>
      <c r="S31" t="str">
        <f si="12" t="shared"/>
        <v/>
      </c>
      <c r="T31" t="str">
        <f si="13" t="shared"/>
        <v/>
      </c>
      <c r="U31" t="str">
        <f si="14" t="shared"/>
        <v/>
      </c>
      <c r="V31" t="str">
        <f si="15" t="shared"/>
        <v/>
      </c>
      <c r="W31" t="str">
        <f si="16" t="shared"/>
        <v/>
      </c>
      <c r="X31" t="str">
        <f si="17" t="shared"/>
        <v/>
      </c>
      <c r="Y31" t="str">
        <f si="18" t="shared"/>
        <v/>
      </c>
      <c r="Z31" t="str">
        <f si="19" t="shared"/>
        <v/>
      </c>
      <c r="AA31" t="str">
        <f si="20" t="shared"/>
        <v/>
      </c>
      <c r="AB31" t="str">
        <f si="21" t="shared"/>
        <v/>
      </c>
      <c r="AC31" t="str">
        <f si="22" t="shared"/>
        <v/>
      </c>
      <c r="AD31" t="str">
        <f si="23" t="shared"/>
        <v/>
      </c>
      <c r="AE31" t="str">
        <f si="24" t="shared"/>
        <v/>
      </c>
      <c r="AF31" t="str">
        <f si="25" t="shared"/>
        <v/>
      </c>
      <c r="AG31" t="str">
        <f si="26" t="shared"/>
        <v/>
      </c>
      <c r="AH31" t="str">
        <f si="27" t="shared"/>
        <v/>
      </c>
      <c r="AI31" t="str">
        <f si="28" t="shared"/>
        <v/>
      </c>
      <c r="AJ31" t="str">
        <f si="29" t="shared"/>
        <v/>
      </c>
      <c r="AK31" t="str">
        <f si="30" t="shared"/>
        <v/>
      </c>
      <c r="AL31" t="str">
        <f si="31" t="shared"/>
        <v/>
      </c>
      <c r="AM31" t="str">
        <f si="32" t="shared"/>
        <v/>
      </c>
      <c r="AN31" t="str">
        <f si="33" t="shared"/>
        <v/>
      </c>
      <c r="AO31" t="str">
        <f si="34" t="shared"/>
        <v/>
      </c>
      <c r="AP31" t="str">
        <f si="35" t="shared"/>
        <v/>
      </c>
      <c r="AQ31" t="str">
        <f si="36" t="shared"/>
        <v/>
      </c>
      <c r="AR31" t="str">
        <f si="37" t="shared"/>
        <v/>
      </c>
      <c r="AS31" t="str">
        <f si="38" t="shared"/>
        <v/>
      </c>
    </row>
    <row r="32" spans="1:45" x14ac:dyDescent="0.25">
      <c r="A32" t="str">
        <f>Sheet3!A33</f>
        <v/>
      </c>
      <c r="B32" t="str">
        <f>Sheet3!B33</f>
        <v/>
      </c>
      <c r="C32" t="str">
        <f>Sheet3!C33</f>
        <v/>
      </c>
      <c r="D32" t="str">
        <f>Sheet3!D33</f>
        <v/>
      </c>
      <c r="E32" t="str">
        <f>Sheet3!E33</f>
        <v/>
      </c>
      <c r="F32" t="str">
        <f>Sheet3!F33</f>
        <v/>
      </c>
      <c r="G32" t="str">
        <f>Sheet3!G33</f>
        <v/>
      </c>
      <c r="H32" t="str">
        <f>Sheet3!H33</f>
        <v/>
      </c>
      <c r="I32" s="37" t="str">
        <f>Sheet3!I33</f>
        <v/>
      </c>
      <c r="J32" t="str">
        <f si="3" t="shared"/>
        <v/>
      </c>
      <c r="K32" t="str">
        <f si="4" t="shared"/>
        <v/>
      </c>
      <c r="L32" t="str">
        <f si="5" t="shared"/>
        <v/>
      </c>
      <c r="M32" t="str">
        <f si="6" t="shared"/>
        <v/>
      </c>
      <c r="N32" t="str">
        <f si="7" t="shared"/>
        <v/>
      </c>
      <c r="O32" t="str">
        <f si="8" t="shared"/>
        <v/>
      </c>
      <c r="P32" t="str">
        <f si="9" t="shared"/>
        <v/>
      </c>
      <c r="Q32" t="str">
        <f si="10" t="shared"/>
        <v/>
      </c>
      <c r="R32" t="str">
        <f si="11" t="shared"/>
        <v/>
      </c>
      <c r="S32" t="str">
        <f si="12" t="shared"/>
        <v/>
      </c>
      <c r="T32" t="str">
        <f si="13" t="shared"/>
        <v/>
      </c>
      <c r="U32" t="str">
        <f si="14" t="shared"/>
        <v/>
      </c>
      <c r="V32" t="str">
        <f si="15" t="shared"/>
        <v/>
      </c>
      <c r="W32" t="str">
        <f si="16" t="shared"/>
        <v/>
      </c>
      <c r="X32" t="str">
        <f si="17" t="shared"/>
        <v/>
      </c>
      <c r="Y32" t="str">
        <f si="18" t="shared"/>
        <v/>
      </c>
      <c r="Z32" t="str">
        <f si="19" t="shared"/>
        <v/>
      </c>
      <c r="AA32" t="str">
        <f si="20" t="shared"/>
        <v/>
      </c>
      <c r="AB32" t="str">
        <f si="21" t="shared"/>
        <v/>
      </c>
      <c r="AC32" t="str">
        <f si="22" t="shared"/>
        <v/>
      </c>
      <c r="AD32" t="str">
        <f si="23" t="shared"/>
        <v/>
      </c>
      <c r="AE32" t="str">
        <f si="24" t="shared"/>
        <v/>
      </c>
      <c r="AF32" t="str">
        <f si="25" t="shared"/>
        <v/>
      </c>
      <c r="AG32" t="str">
        <f si="26" t="shared"/>
        <v/>
      </c>
      <c r="AH32" t="str">
        <f si="27" t="shared"/>
        <v/>
      </c>
      <c r="AI32" t="str">
        <f si="28" t="shared"/>
        <v/>
      </c>
      <c r="AJ32" t="str">
        <f si="29" t="shared"/>
        <v/>
      </c>
      <c r="AK32" t="str">
        <f si="30" t="shared"/>
        <v/>
      </c>
      <c r="AL32" t="str">
        <f si="31" t="shared"/>
        <v/>
      </c>
      <c r="AM32" t="str">
        <f si="32" t="shared"/>
        <v/>
      </c>
      <c r="AN32" t="str">
        <f si="33" t="shared"/>
        <v/>
      </c>
      <c r="AO32" t="str">
        <f si="34" t="shared"/>
        <v/>
      </c>
      <c r="AP32" t="str">
        <f si="35" t="shared"/>
        <v/>
      </c>
      <c r="AQ32" t="str">
        <f si="36" t="shared"/>
        <v/>
      </c>
      <c r="AR32" t="str">
        <f si="37" t="shared"/>
        <v/>
      </c>
      <c r="AS32" t="str">
        <f si="38" t="shared"/>
        <v/>
      </c>
    </row>
    <row r="33" spans="1:45" x14ac:dyDescent="0.25">
      <c r="A33" t="str">
        <f>Sheet3!A34</f>
        <v/>
      </c>
      <c r="B33" t="str">
        <f>Sheet3!B34</f>
        <v/>
      </c>
      <c r="C33" t="str">
        <f>Sheet3!C34</f>
        <v/>
      </c>
      <c r="D33" t="str">
        <f>Sheet3!D34</f>
        <v/>
      </c>
      <c r="E33" t="str">
        <f>Sheet3!E34</f>
        <v/>
      </c>
      <c r="F33" t="str">
        <f>Sheet3!F34</f>
        <v/>
      </c>
      <c r="G33" t="str">
        <f>Sheet3!G34</f>
        <v/>
      </c>
      <c r="H33" t="str">
        <f>Sheet3!H34</f>
        <v/>
      </c>
      <c r="I33" s="37" t="str">
        <f>Sheet3!I34</f>
        <v/>
      </c>
      <c r="J33" t="str">
        <f si="3" t="shared"/>
        <v/>
      </c>
      <c r="K33" t="str">
        <f si="4" t="shared"/>
        <v/>
      </c>
      <c r="L33" t="str">
        <f si="5" t="shared"/>
        <v/>
      </c>
      <c r="M33" t="str">
        <f si="6" t="shared"/>
        <v/>
      </c>
      <c r="N33" t="str">
        <f si="7" t="shared"/>
        <v/>
      </c>
      <c r="O33" t="str">
        <f si="8" t="shared"/>
        <v/>
      </c>
      <c r="P33" t="str">
        <f si="9" t="shared"/>
        <v/>
      </c>
      <c r="Q33" t="str">
        <f si="10" t="shared"/>
        <v/>
      </c>
      <c r="R33" t="str">
        <f si="11" t="shared"/>
        <v/>
      </c>
      <c r="S33" t="str">
        <f si="12" t="shared"/>
        <v/>
      </c>
      <c r="T33" t="str">
        <f si="13" t="shared"/>
        <v/>
      </c>
      <c r="U33" t="str">
        <f si="14" t="shared"/>
        <v/>
      </c>
      <c r="V33" t="str">
        <f si="15" t="shared"/>
        <v/>
      </c>
      <c r="W33" t="str">
        <f si="16" t="shared"/>
        <v/>
      </c>
      <c r="X33" t="str">
        <f si="17" t="shared"/>
        <v/>
      </c>
      <c r="Y33" t="str">
        <f si="18" t="shared"/>
        <v/>
      </c>
      <c r="Z33" t="str">
        <f si="19" t="shared"/>
        <v/>
      </c>
      <c r="AA33" t="str">
        <f si="20" t="shared"/>
        <v/>
      </c>
      <c r="AB33" t="str">
        <f si="21" t="shared"/>
        <v/>
      </c>
      <c r="AC33" t="str">
        <f si="22" t="shared"/>
        <v/>
      </c>
      <c r="AD33" t="str">
        <f si="23" t="shared"/>
        <v/>
      </c>
      <c r="AE33" t="str">
        <f si="24" t="shared"/>
        <v/>
      </c>
      <c r="AF33" t="str">
        <f si="25" t="shared"/>
        <v/>
      </c>
      <c r="AG33" t="str">
        <f si="26" t="shared"/>
        <v/>
      </c>
      <c r="AH33" t="str">
        <f si="27" t="shared"/>
        <v/>
      </c>
      <c r="AI33" t="str">
        <f si="28" t="shared"/>
        <v/>
      </c>
      <c r="AJ33" t="str">
        <f si="29" t="shared"/>
        <v/>
      </c>
      <c r="AK33" t="str">
        <f si="30" t="shared"/>
        <v/>
      </c>
      <c r="AL33" t="str">
        <f si="31" t="shared"/>
        <v/>
      </c>
      <c r="AM33" t="str">
        <f si="32" t="shared"/>
        <v/>
      </c>
      <c r="AN33" t="str">
        <f si="33" t="shared"/>
        <v/>
      </c>
      <c r="AO33" t="str">
        <f si="34" t="shared"/>
        <v/>
      </c>
      <c r="AP33" t="str">
        <f si="35" t="shared"/>
        <v/>
      </c>
      <c r="AQ33" t="str">
        <f si="36" t="shared"/>
        <v/>
      </c>
      <c r="AR33" t="str">
        <f si="37" t="shared"/>
        <v/>
      </c>
      <c r="AS33" t="str">
        <f si="38" t="shared"/>
        <v/>
      </c>
    </row>
    <row r="34" spans="1:45" x14ac:dyDescent="0.25">
      <c r="A34" t="str">
        <f>Sheet3!A35</f>
        <v/>
      </c>
      <c r="B34" t="str">
        <f>Sheet3!B35</f>
        <v/>
      </c>
      <c r="C34" t="str">
        <f>Sheet3!C35</f>
        <v/>
      </c>
      <c r="D34" t="str">
        <f>Sheet3!D35</f>
        <v/>
      </c>
      <c r="E34" t="str">
        <f>Sheet3!E35</f>
        <v/>
      </c>
      <c r="F34" t="str">
        <f>Sheet3!F35</f>
        <v/>
      </c>
      <c r="G34" t="str">
        <f>Sheet3!G35</f>
        <v/>
      </c>
      <c r="H34" t="str">
        <f>Sheet3!H35</f>
        <v/>
      </c>
      <c r="I34" s="37" t="str">
        <f>Sheet3!I35</f>
        <v/>
      </c>
      <c r="J34" t="str">
        <f si="3" t="shared"/>
        <v/>
      </c>
      <c r="K34" t="str">
        <f si="4" t="shared"/>
        <v/>
      </c>
      <c r="L34" t="str">
        <f si="5" t="shared"/>
        <v/>
      </c>
      <c r="M34" t="str">
        <f si="6" t="shared"/>
        <v/>
      </c>
      <c r="N34" t="str">
        <f si="7" t="shared"/>
        <v/>
      </c>
      <c r="O34" t="str">
        <f si="8" t="shared"/>
        <v/>
      </c>
      <c r="P34" t="str">
        <f si="9" t="shared"/>
        <v/>
      </c>
      <c r="Q34" t="str">
        <f si="10" t="shared"/>
        <v/>
      </c>
      <c r="R34" t="str">
        <f si="11" t="shared"/>
        <v/>
      </c>
      <c r="S34" t="str">
        <f si="12" t="shared"/>
        <v/>
      </c>
      <c r="T34" t="str">
        <f si="13" t="shared"/>
        <v/>
      </c>
      <c r="U34" t="str">
        <f si="14" t="shared"/>
        <v/>
      </c>
      <c r="V34" t="str">
        <f si="15" t="shared"/>
        <v/>
      </c>
      <c r="W34" t="str">
        <f si="16" t="shared"/>
        <v/>
      </c>
      <c r="X34" t="str">
        <f si="17" t="shared"/>
        <v/>
      </c>
      <c r="Y34" t="str">
        <f si="18" t="shared"/>
        <v/>
      </c>
      <c r="Z34" t="str">
        <f si="19" t="shared"/>
        <v/>
      </c>
      <c r="AA34" t="str">
        <f si="20" t="shared"/>
        <v/>
      </c>
      <c r="AB34" t="str">
        <f si="21" t="shared"/>
        <v/>
      </c>
      <c r="AC34" t="str">
        <f si="22" t="shared"/>
        <v/>
      </c>
      <c r="AD34" t="str">
        <f si="23" t="shared"/>
        <v/>
      </c>
      <c r="AE34" t="str">
        <f si="24" t="shared"/>
        <v/>
      </c>
      <c r="AF34" t="str">
        <f si="25" t="shared"/>
        <v/>
      </c>
      <c r="AG34" t="str">
        <f si="26" t="shared"/>
        <v/>
      </c>
      <c r="AH34" t="str">
        <f si="27" t="shared"/>
        <v/>
      </c>
      <c r="AI34" t="str">
        <f si="28" t="shared"/>
        <v/>
      </c>
      <c r="AJ34" t="str">
        <f si="29" t="shared"/>
        <v/>
      </c>
      <c r="AK34" t="str">
        <f si="30" t="shared"/>
        <v/>
      </c>
      <c r="AL34" t="str">
        <f si="31" t="shared"/>
        <v/>
      </c>
      <c r="AM34" t="str">
        <f si="32" t="shared"/>
        <v/>
      </c>
      <c r="AN34" t="str">
        <f si="33" t="shared"/>
        <v/>
      </c>
      <c r="AO34" t="str">
        <f si="34" t="shared"/>
        <v/>
      </c>
      <c r="AP34" t="str">
        <f si="35" t="shared"/>
        <v/>
      </c>
      <c r="AQ34" t="str">
        <f si="36" t="shared"/>
        <v/>
      </c>
      <c r="AR34" t="str">
        <f si="37" t="shared"/>
        <v/>
      </c>
      <c r="AS34" t="str">
        <f si="38" t="shared"/>
        <v/>
      </c>
    </row>
    <row r="35" spans="1:45" x14ac:dyDescent="0.25">
      <c r="A35" t="str">
        <f>Sheet3!A36</f>
        <v/>
      </c>
      <c r="B35" t="str">
        <f>Sheet3!B36</f>
        <v/>
      </c>
      <c r="C35" t="str">
        <f>Sheet3!C36</f>
        <v/>
      </c>
      <c r="D35" t="str">
        <f>Sheet3!D36</f>
        <v/>
      </c>
      <c r="E35" t="str">
        <f>Sheet3!E36</f>
        <v/>
      </c>
      <c r="F35" t="str">
        <f>Sheet3!F36</f>
        <v/>
      </c>
      <c r="G35" t="str">
        <f>Sheet3!G36</f>
        <v/>
      </c>
      <c r="H35" t="str">
        <f>Sheet3!H36</f>
        <v/>
      </c>
      <c r="I35" s="37" t="str">
        <f>Sheet3!I36</f>
        <v/>
      </c>
      <c r="J35" t="str">
        <f si="3" t="shared"/>
        <v/>
      </c>
      <c r="K35" t="str">
        <f si="4" t="shared"/>
        <v/>
      </c>
      <c r="L35" t="str">
        <f si="5" t="shared"/>
        <v/>
      </c>
      <c r="M35" t="str">
        <f si="6" t="shared"/>
        <v/>
      </c>
      <c r="N35" t="str">
        <f si="7" t="shared"/>
        <v/>
      </c>
      <c r="O35" t="str">
        <f si="8" t="shared"/>
        <v/>
      </c>
      <c r="P35" t="str">
        <f si="9" t="shared"/>
        <v/>
      </c>
      <c r="Q35" t="str">
        <f si="10" t="shared"/>
        <v/>
      </c>
      <c r="R35" t="str">
        <f si="11" t="shared"/>
        <v/>
      </c>
      <c r="S35" t="str">
        <f si="12" t="shared"/>
        <v/>
      </c>
      <c r="T35" t="str">
        <f si="13" t="shared"/>
        <v/>
      </c>
      <c r="U35" t="str">
        <f si="14" t="shared"/>
        <v/>
      </c>
      <c r="V35" t="str">
        <f si="15" t="shared"/>
        <v/>
      </c>
      <c r="W35" t="str">
        <f si="16" t="shared"/>
        <v/>
      </c>
      <c r="X35" t="str">
        <f si="17" t="shared"/>
        <v/>
      </c>
      <c r="Y35" t="str">
        <f si="18" t="shared"/>
        <v/>
      </c>
      <c r="Z35" t="str">
        <f si="19" t="shared"/>
        <v/>
      </c>
      <c r="AA35" t="str">
        <f si="20" t="shared"/>
        <v/>
      </c>
      <c r="AB35" t="str">
        <f si="21" t="shared"/>
        <v/>
      </c>
      <c r="AC35" t="str">
        <f si="22" t="shared"/>
        <v/>
      </c>
      <c r="AD35" t="str">
        <f si="23" t="shared"/>
        <v/>
      </c>
      <c r="AE35" t="str">
        <f si="24" t="shared"/>
        <v/>
      </c>
      <c r="AF35" t="str">
        <f si="25" t="shared"/>
        <v/>
      </c>
      <c r="AG35" t="str">
        <f si="26" t="shared"/>
        <v/>
      </c>
      <c r="AH35" t="str">
        <f si="27" t="shared"/>
        <v/>
      </c>
      <c r="AI35" t="str">
        <f si="28" t="shared"/>
        <v/>
      </c>
      <c r="AJ35" t="str">
        <f si="29" t="shared"/>
        <v/>
      </c>
      <c r="AK35" t="str">
        <f si="30" t="shared"/>
        <v/>
      </c>
      <c r="AL35" t="str">
        <f si="31" t="shared"/>
        <v/>
      </c>
      <c r="AM35" t="str">
        <f si="32" t="shared"/>
        <v/>
      </c>
      <c r="AN35" t="str">
        <f si="33" t="shared"/>
        <v/>
      </c>
      <c r="AO35" t="str">
        <f si="34" t="shared"/>
        <v/>
      </c>
      <c r="AP35" t="str">
        <f si="35" t="shared"/>
        <v/>
      </c>
      <c r="AQ35" t="str">
        <f si="36" t="shared"/>
        <v/>
      </c>
      <c r="AR35" t="str">
        <f si="37" t="shared"/>
        <v/>
      </c>
      <c r="AS35" t="str">
        <f si="38" t="shared"/>
        <v/>
      </c>
    </row>
    <row r="36" spans="1:45" x14ac:dyDescent="0.25">
      <c r="A36" t="str">
        <f>Sheet3!A37</f>
        <v/>
      </c>
      <c r="B36" t="str">
        <f>Sheet3!B37</f>
        <v/>
      </c>
      <c r="C36" t="str">
        <f>Sheet3!C37</f>
        <v/>
      </c>
      <c r="D36" t="str">
        <f>Sheet3!D37</f>
        <v/>
      </c>
      <c r="E36" t="str">
        <f>Sheet3!E37</f>
        <v/>
      </c>
      <c r="F36" t="str">
        <f>Sheet3!F37</f>
        <v/>
      </c>
      <c r="G36" t="str">
        <f>Sheet3!G37</f>
        <v/>
      </c>
      <c r="H36" t="str">
        <f>Sheet3!H37</f>
        <v/>
      </c>
      <c r="I36" s="37" t="str">
        <f>Sheet3!I37</f>
        <v/>
      </c>
      <c r="J36" t="str">
        <f si="3" t="shared"/>
        <v/>
      </c>
      <c r="K36" t="str">
        <f si="4" t="shared"/>
        <v/>
      </c>
      <c r="L36" t="str">
        <f si="5" t="shared"/>
        <v/>
      </c>
      <c r="M36" t="str">
        <f si="6" t="shared"/>
        <v/>
      </c>
      <c r="N36" t="str">
        <f si="7" t="shared"/>
        <v/>
      </c>
      <c r="O36" t="str">
        <f si="8" t="shared"/>
        <v/>
      </c>
      <c r="P36" t="str">
        <f si="9" t="shared"/>
        <v/>
      </c>
      <c r="Q36" t="str">
        <f si="10" t="shared"/>
        <v/>
      </c>
      <c r="R36" t="str">
        <f si="11" t="shared"/>
        <v/>
      </c>
      <c r="S36" t="str">
        <f si="12" t="shared"/>
        <v/>
      </c>
      <c r="T36" t="str">
        <f si="13" t="shared"/>
        <v/>
      </c>
      <c r="U36" t="str">
        <f si="14" t="shared"/>
        <v/>
      </c>
      <c r="V36" t="str">
        <f si="15" t="shared"/>
        <v/>
      </c>
      <c r="W36" t="str">
        <f si="16" t="shared"/>
        <v/>
      </c>
      <c r="X36" t="str">
        <f si="17" t="shared"/>
        <v/>
      </c>
      <c r="Y36" t="str">
        <f si="18" t="shared"/>
        <v/>
      </c>
      <c r="Z36" t="str">
        <f si="19" t="shared"/>
        <v/>
      </c>
      <c r="AA36" t="str">
        <f si="20" t="shared"/>
        <v/>
      </c>
      <c r="AB36" t="str">
        <f si="21" t="shared"/>
        <v/>
      </c>
      <c r="AC36" t="str">
        <f si="22" t="shared"/>
        <v/>
      </c>
      <c r="AD36" t="str">
        <f si="23" t="shared"/>
        <v/>
      </c>
      <c r="AE36" t="str">
        <f si="24" t="shared"/>
        <v/>
      </c>
      <c r="AF36" t="str">
        <f si="25" t="shared"/>
        <v/>
      </c>
      <c r="AG36" t="str">
        <f si="26" t="shared"/>
        <v/>
      </c>
      <c r="AH36" t="str">
        <f si="27" t="shared"/>
        <v/>
      </c>
      <c r="AI36" t="str">
        <f si="28" t="shared"/>
        <v/>
      </c>
      <c r="AJ36" t="str">
        <f si="29" t="shared"/>
        <v/>
      </c>
      <c r="AK36" t="str">
        <f si="30" t="shared"/>
        <v/>
      </c>
      <c r="AL36" t="str">
        <f si="31" t="shared"/>
        <v/>
      </c>
      <c r="AM36" t="str">
        <f si="32" t="shared"/>
        <v/>
      </c>
      <c r="AN36" t="str">
        <f si="33" t="shared"/>
        <v/>
      </c>
      <c r="AO36" t="str">
        <f si="34" t="shared"/>
        <v/>
      </c>
      <c r="AP36" t="str">
        <f si="35" t="shared"/>
        <v/>
      </c>
      <c r="AQ36" t="str">
        <f si="36" t="shared"/>
        <v/>
      </c>
      <c r="AR36" t="str">
        <f si="37" t="shared"/>
        <v/>
      </c>
      <c r="AS36" t="str">
        <f si="38" t="shared"/>
        <v/>
      </c>
    </row>
    <row r="37" spans="1:45" x14ac:dyDescent="0.25">
      <c r="A37" t="str">
        <f>Sheet3!A38</f>
        <v/>
      </c>
      <c r="B37" t="str">
        <f>Sheet3!B38</f>
        <v/>
      </c>
      <c r="C37" t="str">
        <f>Sheet3!C38</f>
        <v/>
      </c>
      <c r="D37" t="str">
        <f>Sheet3!D38</f>
        <v/>
      </c>
      <c r="E37" t="str">
        <f>Sheet3!E38</f>
        <v/>
      </c>
      <c r="F37" t="str">
        <f>Sheet3!F38</f>
        <v/>
      </c>
      <c r="G37" t="str">
        <f>Sheet3!G38</f>
        <v/>
      </c>
      <c r="H37" t="str">
        <f>Sheet3!H38</f>
        <v/>
      </c>
      <c r="I37" s="37" t="str">
        <f>Sheet3!I38</f>
        <v/>
      </c>
      <c r="J37" t="str">
        <f si="3" t="shared"/>
        <v/>
      </c>
      <c r="K37" t="str">
        <f si="4" t="shared"/>
        <v/>
      </c>
      <c r="L37" t="str">
        <f si="5" t="shared"/>
        <v/>
      </c>
      <c r="M37" t="str">
        <f si="6" t="shared"/>
        <v/>
      </c>
      <c r="N37" t="str">
        <f si="7" t="shared"/>
        <v/>
      </c>
      <c r="O37" t="str">
        <f si="8" t="shared"/>
        <v/>
      </c>
      <c r="P37" t="str">
        <f si="9" t="shared"/>
        <v/>
      </c>
      <c r="Q37" t="str">
        <f si="10" t="shared"/>
        <v/>
      </c>
      <c r="R37" t="str">
        <f si="11" t="shared"/>
        <v/>
      </c>
      <c r="S37" t="str">
        <f si="12" t="shared"/>
        <v/>
      </c>
      <c r="T37" t="str">
        <f si="13" t="shared"/>
        <v/>
      </c>
      <c r="U37" t="str">
        <f si="14" t="shared"/>
        <v/>
      </c>
      <c r="V37" t="str">
        <f si="15" t="shared"/>
        <v/>
      </c>
      <c r="W37" t="str">
        <f si="16" t="shared"/>
        <v/>
      </c>
      <c r="X37" t="str">
        <f si="17" t="shared"/>
        <v/>
      </c>
      <c r="Y37" t="str">
        <f si="18" t="shared"/>
        <v/>
      </c>
      <c r="Z37" t="str">
        <f si="19" t="shared"/>
        <v/>
      </c>
      <c r="AA37" t="str">
        <f si="20" t="shared"/>
        <v/>
      </c>
      <c r="AB37" t="str">
        <f si="21" t="shared"/>
        <v/>
      </c>
      <c r="AC37" t="str">
        <f si="22" t="shared"/>
        <v/>
      </c>
      <c r="AD37" t="str">
        <f si="23" t="shared"/>
        <v/>
      </c>
      <c r="AE37" t="str">
        <f si="24" t="shared"/>
        <v/>
      </c>
      <c r="AF37" t="str">
        <f si="25" t="shared"/>
        <v/>
      </c>
      <c r="AG37" t="str">
        <f si="26" t="shared"/>
        <v/>
      </c>
      <c r="AH37" t="str">
        <f si="27" t="shared"/>
        <v/>
      </c>
      <c r="AI37" t="str">
        <f si="28" t="shared"/>
        <v/>
      </c>
      <c r="AJ37" t="str">
        <f si="29" t="shared"/>
        <v/>
      </c>
      <c r="AK37" t="str">
        <f si="30" t="shared"/>
        <v/>
      </c>
      <c r="AL37" t="str">
        <f si="31" t="shared"/>
        <v/>
      </c>
      <c r="AM37" t="str">
        <f si="32" t="shared"/>
        <v/>
      </c>
      <c r="AN37" t="str">
        <f si="33" t="shared"/>
        <v/>
      </c>
      <c r="AO37" t="str">
        <f si="34" t="shared"/>
        <v/>
      </c>
      <c r="AP37" t="str">
        <f si="35" t="shared"/>
        <v/>
      </c>
      <c r="AQ37" t="str">
        <f si="36" t="shared"/>
        <v/>
      </c>
      <c r="AR37" t="str">
        <f si="37" t="shared"/>
        <v/>
      </c>
      <c r="AS37" t="str">
        <f si="38" t="shared"/>
        <v/>
      </c>
    </row>
    <row r="38" spans="1:45" x14ac:dyDescent="0.25">
      <c r="A38" t="str">
        <f>Sheet3!A39</f>
        <v/>
      </c>
      <c r="B38" t="str">
        <f>Sheet3!B39</f>
        <v/>
      </c>
      <c r="C38" t="str">
        <f>Sheet3!C39</f>
        <v/>
      </c>
      <c r="D38" t="str">
        <f>Sheet3!D39</f>
        <v/>
      </c>
      <c r="E38" t="str">
        <f>Sheet3!E39</f>
        <v/>
      </c>
      <c r="F38" t="str">
        <f>Sheet3!F39</f>
        <v/>
      </c>
      <c r="G38" t="str">
        <f>Sheet3!G39</f>
        <v/>
      </c>
      <c r="H38" t="str">
        <f>Sheet3!H39</f>
        <v/>
      </c>
      <c r="I38" s="37" t="str">
        <f>Sheet3!I39</f>
        <v/>
      </c>
      <c r="J38" t="str">
        <f si="3" t="shared"/>
        <v/>
      </c>
      <c r="K38" t="str">
        <f si="4" t="shared"/>
        <v/>
      </c>
      <c r="L38" t="str">
        <f si="5" t="shared"/>
        <v/>
      </c>
      <c r="M38" t="str">
        <f si="6" t="shared"/>
        <v/>
      </c>
      <c r="N38" t="str">
        <f si="7" t="shared"/>
        <v/>
      </c>
      <c r="O38" t="str">
        <f si="8" t="shared"/>
        <v/>
      </c>
      <c r="P38" t="str">
        <f si="9" t="shared"/>
        <v/>
      </c>
      <c r="Q38" t="str">
        <f si="10" t="shared"/>
        <v/>
      </c>
      <c r="R38" t="str">
        <f si="11" t="shared"/>
        <v/>
      </c>
      <c r="S38" t="str">
        <f si="12" t="shared"/>
        <v/>
      </c>
      <c r="T38" t="str">
        <f si="13" t="shared"/>
        <v/>
      </c>
      <c r="U38" t="str">
        <f si="14" t="shared"/>
        <v/>
      </c>
      <c r="V38" t="str">
        <f si="15" t="shared"/>
        <v/>
      </c>
      <c r="W38" t="str">
        <f si="16" t="shared"/>
        <v/>
      </c>
      <c r="X38" t="str">
        <f si="17" t="shared"/>
        <v/>
      </c>
      <c r="Y38" t="str">
        <f si="18" t="shared"/>
        <v/>
      </c>
      <c r="Z38" t="str">
        <f si="19" t="shared"/>
        <v/>
      </c>
      <c r="AA38" t="str">
        <f si="20" t="shared"/>
        <v/>
      </c>
      <c r="AB38" t="str">
        <f si="21" t="shared"/>
        <v/>
      </c>
      <c r="AC38" t="str">
        <f si="22" t="shared"/>
        <v/>
      </c>
      <c r="AD38" t="str">
        <f si="23" t="shared"/>
        <v/>
      </c>
      <c r="AE38" t="str">
        <f si="24" t="shared"/>
        <v/>
      </c>
      <c r="AF38" t="str">
        <f si="25" t="shared"/>
        <v/>
      </c>
      <c r="AG38" t="str">
        <f si="26" t="shared"/>
        <v/>
      </c>
      <c r="AH38" t="str">
        <f si="27" t="shared"/>
        <v/>
      </c>
      <c r="AI38" t="str">
        <f si="28" t="shared"/>
        <v/>
      </c>
      <c r="AJ38" t="str">
        <f si="29" t="shared"/>
        <v/>
      </c>
      <c r="AK38" t="str">
        <f si="30" t="shared"/>
        <v/>
      </c>
      <c r="AL38" t="str">
        <f si="31" t="shared"/>
        <v/>
      </c>
      <c r="AM38" t="str">
        <f si="32" t="shared"/>
        <v/>
      </c>
      <c r="AN38" t="str">
        <f si="33" t="shared"/>
        <v/>
      </c>
      <c r="AO38" t="str">
        <f si="34" t="shared"/>
        <v/>
      </c>
      <c r="AP38" t="str">
        <f si="35" t="shared"/>
        <v/>
      </c>
      <c r="AQ38" t="str">
        <f si="36" t="shared"/>
        <v/>
      </c>
      <c r="AR38" t="str">
        <f si="37" t="shared"/>
        <v/>
      </c>
      <c r="AS38" t="str">
        <f si="38" t="shared"/>
        <v/>
      </c>
    </row>
    <row r="39" spans="1:45" x14ac:dyDescent="0.25">
      <c r="A39" t="str">
        <f>Sheet3!A40</f>
        <v/>
      </c>
      <c r="B39" t="str">
        <f>Sheet3!B40</f>
        <v/>
      </c>
      <c r="C39" t="str">
        <f>Sheet3!C40</f>
        <v/>
      </c>
      <c r="D39" t="str">
        <f>Sheet3!D40</f>
        <v/>
      </c>
      <c r="E39" t="str">
        <f>Sheet3!E40</f>
        <v/>
      </c>
      <c r="F39" t="str">
        <f>Sheet3!F40</f>
        <v/>
      </c>
      <c r="G39" t="str">
        <f>Sheet3!G40</f>
        <v/>
      </c>
      <c r="H39" t="str">
        <f>Sheet3!H40</f>
        <v/>
      </c>
      <c r="I39" s="37" t="str">
        <f>Sheet3!I40</f>
        <v/>
      </c>
      <c r="J39" t="str">
        <f si="3" t="shared"/>
        <v/>
      </c>
      <c r="K39" t="str">
        <f si="4" t="shared"/>
        <v/>
      </c>
      <c r="L39" t="str">
        <f si="5" t="shared"/>
        <v/>
      </c>
      <c r="M39" t="str">
        <f si="6" t="shared"/>
        <v/>
      </c>
      <c r="N39" t="str">
        <f si="7" t="shared"/>
        <v/>
      </c>
      <c r="O39" t="str">
        <f si="8" t="shared"/>
        <v/>
      </c>
      <c r="P39" t="str">
        <f si="9" t="shared"/>
        <v/>
      </c>
      <c r="Q39" t="str">
        <f si="10" t="shared"/>
        <v/>
      </c>
      <c r="R39" t="str">
        <f si="11" t="shared"/>
        <v/>
      </c>
      <c r="S39" t="str">
        <f si="12" t="shared"/>
        <v/>
      </c>
      <c r="T39" t="str">
        <f si="13" t="shared"/>
        <v/>
      </c>
      <c r="U39" t="str">
        <f si="14" t="shared"/>
        <v/>
      </c>
      <c r="V39" t="str">
        <f si="15" t="shared"/>
        <v/>
      </c>
      <c r="W39" t="str">
        <f si="16" t="shared"/>
        <v/>
      </c>
      <c r="X39" t="str">
        <f si="17" t="shared"/>
        <v/>
      </c>
      <c r="Y39" t="str">
        <f si="18" t="shared"/>
        <v/>
      </c>
      <c r="Z39" t="str">
        <f si="19" t="shared"/>
        <v/>
      </c>
      <c r="AA39" t="str">
        <f si="20" t="shared"/>
        <v/>
      </c>
      <c r="AB39" t="str">
        <f si="21" t="shared"/>
        <v/>
      </c>
      <c r="AC39" t="str">
        <f si="22" t="shared"/>
        <v/>
      </c>
      <c r="AD39" t="str">
        <f si="23" t="shared"/>
        <v/>
      </c>
      <c r="AE39" t="str">
        <f si="24" t="shared"/>
        <v/>
      </c>
      <c r="AF39" t="str">
        <f si="25" t="shared"/>
        <v/>
      </c>
      <c r="AG39" t="str">
        <f si="26" t="shared"/>
        <v/>
      </c>
      <c r="AH39" t="str">
        <f si="27" t="shared"/>
        <v/>
      </c>
      <c r="AI39" t="str">
        <f si="28" t="shared"/>
        <v/>
      </c>
      <c r="AJ39" t="str">
        <f si="29" t="shared"/>
        <v/>
      </c>
      <c r="AK39" t="str">
        <f si="30" t="shared"/>
        <v/>
      </c>
      <c r="AL39" t="str">
        <f si="31" t="shared"/>
        <v/>
      </c>
      <c r="AM39" t="str">
        <f si="32" t="shared"/>
        <v/>
      </c>
      <c r="AN39" t="str">
        <f si="33" t="shared"/>
        <v/>
      </c>
      <c r="AO39" t="str">
        <f si="34" t="shared"/>
        <v/>
      </c>
      <c r="AP39" t="str">
        <f si="35" t="shared"/>
        <v/>
      </c>
      <c r="AQ39" t="str">
        <f si="36" t="shared"/>
        <v/>
      </c>
      <c r="AR39" t="str">
        <f si="37" t="shared"/>
        <v/>
      </c>
      <c r="AS39" t="str">
        <f si="38" t="shared"/>
        <v/>
      </c>
    </row>
    <row r="40" spans="1:45" x14ac:dyDescent="0.25">
      <c r="A40" t="str">
        <f>Sheet3!A41</f>
        <v/>
      </c>
      <c r="B40" t="str">
        <f>Sheet3!B41</f>
        <v/>
      </c>
      <c r="C40" t="str">
        <f>Sheet3!C41</f>
        <v/>
      </c>
      <c r="D40" t="str">
        <f>Sheet3!D41</f>
        <v/>
      </c>
      <c r="E40" t="str">
        <f>Sheet3!E41</f>
        <v/>
      </c>
      <c r="F40" t="str">
        <f>Sheet3!F41</f>
        <v/>
      </c>
      <c r="G40" t="str">
        <f>Sheet3!G41</f>
        <v/>
      </c>
      <c r="H40" t="str">
        <f>Sheet3!H41</f>
        <v/>
      </c>
      <c r="I40" s="37" t="str">
        <f>Sheet3!I41</f>
        <v/>
      </c>
      <c r="J40" t="str">
        <f si="3" t="shared"/>
        <v/>
      </c>
      <c r="K40" t="str">
        <f si="4" t="shared"/>
        <v/>
      </c>
      <c r="L40" t="str">
        <f si="5" t="shared"/>
        <v/>
      </c>
      <c r="M40" t="str">
        <f si="6" t="shared"/>
        <v/>
      </c>
      <c r="N40" t="str">
        <f si="7" t="shared"/>
        <v/>
      </c>
      <c r="O40" t="str">
        <f si="8" t="shared"/>
        <v/>
      </c>
      <c r="P40" t="str">
        <f si="9" t="shared"/>
        <v/>
      </c>
      <c r="Q40" t="str">
        <f si="10" t="shared"/>
        <v/>
      </c>
      <c r="R40" t="str">
        <f si="11" t="shared"/>
        <v/>
      </c>
      <c r="S40" t="str">
        <f si="12" t="shared"/>
        <v/>
      </c>
      <c r="T40" t="str">
        <f si="13" t="shared"/>
        <v/>
      </c>
      <c r="U40" t="str">
        <f si="14" t="shared"/>
        <v/>
      </c>
      <c r="V40" t="str">
        <f si="15" t="shared"/>
        <v/>
      </c>
      <c r="W40" t="str">
        <f si="16" t="shared"/>
        <v/>
      </c>
      <c r="X40" t="str">
        <f si="17" t="shared"/>
        <v/>
      </c>
      <c r="Y40" t="str">
        <f si="18" t="shared"/>
        <v/>
      </c>
      <c r="Z40" t="str">
        <f si="19" t="shared"/>
        <v/>
      </c>
      <c r="AA40" t="str">
        <f si="20" t="shared"/>
        <v/>
      </c>
      <c r="AB40" t="str">
        <f si="21" t="shared"/>
        <v/>
      </c>
      <c r="AC40" t="str">
        <f si="22" t="shared"/>
        <v/>
      </c>
      <c r="AD40" t="str">
        <f si="23" t="shared"/>
        <v/>
      </c>
      <c r="AE40" t="str">
        <f si="24" t="shared"/>
        <v/>
      </c>
      <c r="AF40" t="str">
        <f si="25" t="shared"/>
        <v/>
      </c>
      <c r="AG40" t="str">
        <f si="26" t="shared"/>
        <v/>
      </c>
      <c r="AH40" t="str">
        <f si="27" t="shared"/>
        <v/>
      </c>
      <c r="AI40" t="str">
        <f si="28" t="shared"/>
        <v/>
      </c>
      <c r="AJ40" t="str">
        <f si="29" t="shared"/>
        <v/>
      </c>
      <c r="AK40" t="str">
        <f si="30" t="shared"/>
        <v/>
      </c>
      <c r="AL40" t="str">
        <f si="31" t="shared"/>
        <v/>
      </c>
      <c r="AM40" t="str">
        <f si="32" t="shared"/>
        <v/>
      </c>
      <c r="AN40" t="str">
        <f si="33" t="shared"/>
        <v/>
      </c>
      <c r="AO40" t="str">
        <f si="34" t="shared"/>
        <v/>
      </c>
      <c r="AP40" t="str">
        <f si="35" t="shared"/>
        <v/>
      </c>
      <c r="AQ40" t="str">
        <f si="36" t="shared"/>
        <v/>
      </c>
      <c r="AR40" t="str">
        <f si="37" t="shared"/>
        <v/>
      </c>
      <c r="AS40" t="str">
        <f si="38" t="shared"/>
        <v/>
      </c>
    </row>
    <row r="41" spans="1:45" x14ac:dyDescent="0.25">
      <c r="A41" t="str">
        <f>Sheet3!A42</f>
        <v/>
      </c>
      <c r="B41" t="str">
        <f>Sheet3!B42</f>
        <v/>
      </c>
      <c r="C41" t="str">
        <f>Sheet3!C42</f>
        <v/>
      </c>
      <c r="D41" t="str">
        <f>Sheet3!D42</f>
        <v/>
      </c>
      <c r="E41" t="str">
        <f>Sheet3!E42</f>
        <v/>
      </c>
      <c r="F41" t="str">
        <f>Sheet3!F42</f>
        <v/>
      </c>
      <c r="G41" t="str">
        <f>Sheet3!G42</f>
        <v/>
      </c>
      <c r="H41" t="str">
        <f>Sheet3!H42</f>
        <v/>
      </c>
      <c r="I41" s="37" t="str">
        <f>Sheet3!I42</f>
        <v/>
      </c>
      <c r="J41" t="str">
        <f si="3" t="shared"/>
        <v/>
      </c>
      <c r="K41" t="str">
        <f si="4" t="shared"/>
        <v/>
      </c>
      <c r="L41" t="str">
        <f si="5" t="shared"/>
        <v/>
      </c>
      <c r="M41" t="str">
        <f si="6" t="shared"/>
        <v/>
      </c>
      <c r="N41" t="str">
        <f si="7" t="shared"/>
        <v/>
      </c>
      <c r="O41" t="str">
        <f si="8" t="shared"/>
        <v/>
      </c>
      <c r="P41" t="str">
        <f si="9" t="shared"/>
        <v/>
      </c>
      <c r="Q41" t="str">
        <f si="10" t="shared"/>
        <v/>
      </c>
      <c r="R41" t="str">
        <f si="11" t="shared"/>
        <v/>
      </c>
      <c r="S41" t="str">
        <f si="12" t="shared"/>
        <v/>
      </c>
      <c r="T41" t="str">
        <f si="13" t="shared"/>
        <v/>
      </c>
      <c r="U41" t="str">
        <f si="14" t="shared"/>
        <v/>
      </c>
      <c r="V41" t="str">
        <f si="15" t="shared"/>
        <v/>
      </c>
      <c r="W41" t="str">
        <f si="16" t="shared"/>
        <v/>
      </c>
      <c r="X41" t="str">
        <f si="17" t="shared"/>
        <v/>
      </c>
      <c r="Y41" t="str">
        <f si="18" t="shared"/>
        <v/>
      </c>
      <c r="Z41" t="str">
        <f si="19" t="shared"/>
        <v/>
      </c>
      <c r="AA41" t="str">
        <f si="20" t="shared"/>
        <v/>
      </c>
      <c r="AB41" t="str">
        <f si="21" t="shared"/>
        <v/>
      </c>
      <c r="AC41" t="str">
        <f si="22" t="shared"/>
        <v/>
      </c>
      <c r="AD41" t="str">
        <f si="23" t="shared"/>
        <v/>
      </c>
      <c r="AE41" t="str">
        <f si="24" t="shared"/>
        <v/>
      </c>
      <c r="AF41" t="str">
        <f si="25" t="shared"/>
        <v/>
      </c>
      <c r="AG41" t="str">
        <f si="26" t="shared"/>
        <v/>
      </c>
      <c r="AH41" t="str">
        <f si="27" t="shared"/>
        <v/>
      </c>
      <c r="AI41" t="str">
        <f si="28" t="shared"/>
        <v/>
      </c>
      <c r="AJ41" t="str">
        <f si="29" t="shared"/>
        <v/>
      </c>
      <c r="AK41" t="str">
        <f si="30" t="shared"/>
        <v/>
      </c>
      <c r="AL41" t="str">
        <f si="31" t="shared"/>
        <v/>
      </c>
      <c r="AM41" t="str">
        <f si="32" t="shared"/>
        <v/>
      </c>
      <c r="AN41" t="str">
        <f si="33" t="shared"/>
        <v/>
      </c>
      <c r="AO41" t="str">
        <f si="34" t="shared"/>
        <v/>
      </c>
      <c r="AP41" t="str">
        <f si="35" t="shared"/>
        <v/>
      </c>
      <c r="AQ41" t="str">
        <f si="36" t="shared"/>
        <v/>
      </c>
      <c r="AR41" t="str">
        <f si="37" t="shared"/>
        <v/>
      </c>
      <c r="AS41" t="str">
        <f si="38" t="shared"/>
        <v/>
      </c>
    </row>
    <row r="42" spans="1:45" x14ac:dyDescent="0.25">
      <c r="A42" t="str">
        <f>Sheet3!A43</f>
        <v/>
      </c>
      <c r="B42" t="str">
        <f>Sheet3!B43</f>
        <v/>
      </c>
      <c r="C42" t="str">
        <f>Sheet3!C43</f>
        <v/>
      </c>
      <c r="D42" t="str">
        <f>Sheet3!D43</f>
        <v/>
      </c>
      <c r="E42" t="str">
        <f>Sheet3!E43</f>
        <v/>
      </c>
      <c r="F42" t="str">
        <f>Sheet3!F43</f>
        <v/>
      </c>
      <c r="G42" t="str">
        <f>Sheet3!G43</f>
        <v/>
      </c>
      <c r="H42" t="str">
        <f>Sheet3!H43</f>
        <v/>
      </c>
      <c r="I42" s="37" t="str">
        <f>Sheet3!I43</f>
        <v/>
      </c>
      <c r="J42" t="str">
        <f si="3" t="shared"/>
        <v/>
      </c>
      <c r="K42" t="str">
        <f si="4" t="shared"/>
        <v/>
      </c>
      <c r="L42" t="str">
        <f si="5" t="shared"/>
        <v/>
      </c>
      <c r="M42" t="str">
        <f si="6" t="shared"/>
        <v/>
      </c>
      <c r="N42" t="str">
        <f si="7" t="shared"/>
        <v/>
      </c>
      <c r="O42" t="str">
        <f si="8" t="shared"/>
        <v/>
      </c>
      <c r="P42" t="str">
        <f si="9" t="shared"/>
        <v/>
      </c>
      <c r="Q42" t="str">
        <f si="10" t="shared"/>
        <v/>
      </c>
      <c r="R42" t="str">
        <f si="11" t="shared"/>
        <v/>
      </c>
      <c r="S42" t="str">
        <f si="12" t="shared"/>
        <v/>
      </c>
      <c r="T42" t="str">
        <f si="13" t="shared"/>
        <v/>
      </c>
      <c r="U42" t="str">
        <f si="14" t="shared"/>
        <v/>
      </c>
      <c r="V42" t="str">
        <f si="15" t="shared"/>
        <v/>
      </c>
      <c r="W42" t="str">
        <f si="16" t="shared"/>
        <v/>
      </c>
      <c r="X42" t="str">
        <f si="17" t="shared"/>
        <v/>
      </c>
      <c r="Y42" t="str">
        <f si="18" t="shared"/>
        <v/>
      </c>
      <c r="Z42" t="str">
        <f si="19" t="shared"/>
        <v/>
      </c>
      <c r="AA42" t="str">
        <f si="20" t="shared"/>
        <v/>
      </c>
      <c r="AB42" t="str">
        <f si="21" t="shared"/>
        <v/>
      </c>
      <c r="AC42" t="str">
        <f si="22" t="shared"/>
        <v/>
      </c>
      <c r="AD42" t="str">
        <f si="23" t="shared"/>
        <v/>
      </c>
      <c r="AE42" t="str">
        <f si="24" t="shared"/>
        <v/>
      </c>
      <c r="AF42" t="str">
        <f si="25" t="shared"/>
        <v/>
      </c>
      <c r="AG42" t="str">
        <f si="26" t="shared"/>
        <v/>
      </c>
      <c r="AH42" t="str">
        <f si="27" t="shared"/>
        <v/>
      </c>
      <c r="AI42" t="str">
        <f si="28" t="shared"/>
        <v/>
      </c>
      <c r="AJ42" t="str">
        <f si="29" t="shared"/>
        <v/>
      </c>
      <c r="AK42" t="str">
        <f si="30" t="shared"/>
        <v/>
      </c>
      <c r="AL42" t="str">
        <f si="31" t="shared"/>
        <v/>
      </c>
      <c r="AM42" t="str">
        <f si="32" t="shared"/>
        <v/>
      </c>
      <c r="AN42" t="str">
        <f si="33" t="shared"/>
        <v/>
      </c>
      <c r="AO42" t="str">
        <f si="34" t="shared"/>
        <v/>
      </c>
      <c r="AP42" t="str">
        <f si="35" t="shared"/>
        <v/>
      </c>
      <c r="AQ42" t="str">
        <f si="36" t="shared"/>
        <v/>
      </c>
      <c r="AR42" t="str">
        <f si="37" t="shared"/>
        <v/>
      </c>
      <c r="AS42" t="str">
        <f si="38" t="shared"/>
        <v/>
      </c>
    </row>
    <row r="43" spans="1:45" x14ac:dyDescent="0.25">
      <c r="A43" t="str">
        <f>Sheet3!A44</f>
        <v/>
      </c>
      <c r="B43" t="str">
        <f>Sheet3!B44</f>
        <v/>
      </c>
      <c r="C43" t="str">
        <f>Sheet3!C44</f>
        <v/>
      </c>
      <c r="D43" t="str">
        <f>Sheet3!D44</f>
        <v/>
      </c>
      <c r="E43" t="str">
        <f>Sheet3!E44</f>
        <v/>
      </c>
      <c r="F43" t="str">
        <f>Sheet3!F44</f>
        <v/>
      </c>
      <c r="G43" t="str">
        <f>Sheet3!G44</f>
        <v/>
      </c>
      <c r="H43" t="str">
        <f>Sheet3!H44</f>
        <v/>
      </c>
      <c r="I43" s="37" t="str">
        <f>Sheet3!I44</f>
        <v/>
      </c>
      <c r="J43" t="str">
        <f si="3" t="shared"/>
        <v/>
      </c>
      <c r="K43" t="str">
        <f si="4" t="shared"/>
        <v/>
      </c>
      <c r="L43" t="str">
        <f si="5" t="shared"/>
        <v/>
      </c>
      <c r="M43" t="str">
        <f si="6" t="shared"/>
        <v/>
      </c>
      <c r="N43" t="str">
        <f si="7" t="shared"/>
        <v/>
      </c>
      <c r="O43" t="str">
        <f si="8" t="shared"/>
        <v/>
      </c>
      <c r="P43" t="str">
        <f si="9" t="shared"/>
        <v/>
      </c>
      <c r="Q43" t="str">
        <f si="10" t="shared"/>
        <v/>
      </c>
      <c r="R43" t="str">
        <f si="11" t="shared"/>
        <v/>
      </c>
      <c r="S43" t="str">
        <f si="12" t="shared"/>
        <v/>
      </c>
      <c r="T43" t="str">
        <f si="13" t="shared"/>
        <v/>
      </c>
      <c r="U43" t="str">
        <f si="14" t="shared"/>
        <v/>
      </c>
      <c r="V43" t="str">
        <f si="15" t="shared"/>
        <v/>
      </c>
      <c r="W43" t="str">
        <f si="16" t="shared"/>
        <v/>
      </c>
      <c r="X43" t="str">
        <f si="17" t="shared"/>
        <v/>
      </c>
      <c r="Y43" t="str">
        <f si="18" t="shared"/>
        <v/>
      </c>
      <c r="Z43" t="str">
        <f si="19" t="shared"/>
        <v/>
      </c>
      <c r="AA43" t="str">
        <f si="20" t="shared"/>
        <v/>
      </c>
      <c r="AB43" t="str">
        <f si="21" t="shared"/>
        <v/>
      </c>
      <c r="AC43" t="str">
        <f si="22" t="shared"/>
        <v/>
      </c>
      <c r="AD43" t="str">
        <f si="23" t="shared"/>
        <v/>
      </c>
      <c r="AE43" t="str">
        <f si="24" t="shared"/>
        <v/>
      </c>
      <c r="AF43" t="str">
        <f si="25" t="shared"/>
        <v/>
      </c>
      <c r="AG43" t="str">
        <f si="26" t="shared"/>
        <v/>
      </c>
      <c r="AH43" t="str">
        <f si="27" t="shared"/>
        <v/>
      </c>
      <c r="AI43" t="str">
        <f si="28" t="shared"/>
        <v/>
      </c>
      <c r="AJ43" t="str">
        <f si="29" t="shared"/>
        <v/>
      </c>
      <c r="AK43" t="str">
        <f si="30" t="shared"/>
        <v/>
      </c>
      <c r="AL43" t="str">
        <f si="31" t="shared"/>
        <v/>
      </c>
      <c r="AM43" t="str">
        <f si="32" t="shared"/>
        <v/>
      </c>
      <c r="AN43" t="str">
        <f si="33" t="shared"/>
        <v/>
      </c>
      <c r="AO43" t="str">
        <f si="34" t="shared"/>
        <v/>
      </c>
      <c r="AP43" t="str">
        <f si="35" t="shared"/>
        <v/>
      </c>
      <c r="AQ43" t="str">
        <f si="36" t="shared"/>
        <v/>
      </c>
      <c r="AR43" t="str">
        <f si="37" t="shared"/>
        <v/>
      </c>
      <c r="AS43" t="str">
        <f si="38" t="shared"/>
        <v/>
      </c>
    </row>
    <row r="44" spans="1:45" x14ac:dyDescent="0.25">
      <c r="A44" t="str">
        <f>Sheet3!A45</f>
        <v/>
      </c>
      <c r="B44" t="str">
        <f>Sheet3!B45</f>
        <v/>
      </c>
      <c r="C44" t="str">
        <f>Sheet3!C45</f>
        <v/>
      </c>
      <c r="D44" t="str">
        <f>Sheet3!D45</f>
        <v/>
      </c>
      <c r="E44" t="str">
        <f>Sheet3!E45</f>
        <v/>
      </c>
      <c r="F44" t="str">
        <f>Sheet3!F45</f>
        <v/>
      </c>
      <c r="G44" t="str">
        <f>Sheet3!G45</f>
        <v/>
      </c>
      <c r="H44" t="str">
        <f>Sheet3!H45</f>
        <v/>
      </c>
      <c r="I44" s="37" t="str">
        <f>Sheet3!I45</f>
        <v/>
      </c>
      <c r="J44" t="str">
        <f si="3" t="shared"/>
        <v/>
      </c>
      <c r="K44" t="str">
        <f si="4" t="shared"/>
        <v/>
      </c>
      <c r="L44" t="str">
        <f si="5" t="shared"/>
        <v/>
      </c>
      <c r="M44" t="str">
        <f si="6" t="shared"/>
        <v/>
      </c>
      <c r="N44" t="str">
        <f si="7" t="shared"/>
        <v/>
      </c>
      <c r="O44" t="str">
        <f si="8" t="shared"/>
        <v/>
      </c>
      <c r="P44" t="str">
        <f si="9" t="shared"/>
        <v/>
      </c>
      <c r="Q44" t="str">
        <f si="10" t="shared"/>
        <v/>
      </c>
      <c r="R44" t="str">
        <f si="11" t="shared"/>
        <v/>
      </c>
      <c r="S44" t="str">
        <f si="12" t="shared"/>
        <v/>
      </c>
      <c r="T44" t="str">
        <f si="13" t="shared"/>
        <v/>
      </c>
      <c r="U44" t="str">
        <f si="14" t="shared"/>
        <v/>
      </c>
      <c r="V44" t="str">
        <f si="15" t="shared"/>
        <v/>
      </c>
      <c r="W44" t="str">
        <f si="16" t="shared"/>
        <v/>
      </c>
      <c r="X44" t="str">
        <f si="17" t="shared"/>
        <v/>
      </c>
      <c r="Y44" t="str">
        <f si="18" t="shared"/>
        <v/>
      </c>
      <c r="Z44" t="str">
        <f si="19" t="shared"/>
        <v/>
      </c>
      <c r="AA44" t="str">
        <f si="20" t="shared"/>
        <v/>
      </c>
      <c r="AB44" t="str">
        <f si="21" t="shared"/>
        <v/>
      </c>
      <c r="AC44" t="str">
        <f si="22" t="shared"/>
        <v/>
      </c>
      <c r="AD44" t="str">
        <f si="23" t="shared"/>
        <v/>
      </c>
      <c r="AE44" t="str">
        <f si="24" t="shared"/>
        <v/>
      </c>
      <c r="AF44" t="str">
        <f si="25" t="shared"/>
        <v/>
      </c>
      <c r="AG44" t="str">
        <f si="26" t="shared"/>
        <v/>
      </c>
      <c r="AH44" t="str">
        <f si="27" t="shared"/>
        <v/>
      </c>
      <c r="AI44" t="str">
        <f si="28" t="shared"/>
        <v/>
      </c>
      <c r="AJ44" t="str">
        <f si="29" t="shared"/>
        <v/>
      </c>
      <c r="AK44" t="str">
        <f si="30" t="shared"/>
        <v/>
      </c>
      <c r="AL44" t="str">
        <f si="31" t="shared"/>
        <v/>
      </c>
      <c r="AM44" t="str">
        <f si="32" t="shared"/>
        <v/>
      </c>
      <c r="AN44" t="str">
        <f si="33" t="shared"/>
        <v/>
      </c>
      <c r="AO44" t="str">
        <f si="34" t="shared"/>
        <v/>
      </c>
      <c r="AP44" t="str">
        <f si="35" t="shared"/>
        <v/>
      </c>
      <c r="AQ44" t="str">
        <f si="36" t="shared"/>
        <v/>
      </c>
      <c r="AR44" t="str">
        <f si="37" t="shared"/>
        <v/>
      </c>
      <c r="AS44" t="str">
        <f si="38" t="shared"/>
        <v/>
      </c>
    </row>
    <row r="45" spans="1:45" x14ac:dyDescent="0.25">
      <c r="A45" t="str">
        <f>Sheet3!A46</f>
        <v/>
      </c>
      <c r="B45" t="str">
        <f>Sheet3!B46</f>
        <v/>
      </c>
      <c r="C45" t="str">
        <f>Sheet3!C46</f>
        <v/>
      </c>
      <c r="D45" t="str">
        <f>Sheet3!D46</f>
        <v/>
      </c>
      <c r="E45" t="str">
        <f>Sheet3!E46</f>
        <v/>
      </c>
      <c r="F45" t="str">
        <f>Sheet3!F46</f>
        <v/>
      </c>
      <c r="G45" t="str">
        <f>Sheet3!G46</f>
        <v/>
      </c>
      <c r="H45" t="str">
        <f>Sheet3!H46</f>
        <v/>
      </c>
      <c r="I45" s="37" t="str">
        <f>Sheet3!I46</f>
        <v/>
      </c>
      <c r="J45" t="str">
        <f si="3" t="shared"/>
        <v/>
      </c>
      <c r="K45" t="str">
        <f si="4" t="shared"/>
        <v/>
      </c>
      <c r="L45" t="str">
        <f si="5" t="shared"/>
        <v/>
      </c>
      <c r="M45" t="str">
        <f si="6" t="shared"/>
        <v/>
      </c>
      <c r="N45" t="str">
        <f si="7" t="shared"/>
        <v/>
      </c>
      <c r="O45" t="str">
        <f si="8" t="shared"/>
        <v/>
      </c>
      <c r="P45" t="str">
        <f si="9" t="shared"/>
        <v/>
      </c>
      <c r="Q45" t="str">
        <f si="10" t="shared"/>
        <v/>
      </c>
      <c r="R45" t="str">
        <f si="11" t="shared"/>
        <v/>
      </c>
      <c r="S45" t="str">
        <f si="12" t="shared"/>
        <v/>
      </c>
      <c r="T45" t="str">
        <f si="13" t="shared"/>
        <v/>
      </c>
      <c r="U45" t="str">
        <f si="14" t="shared"/>
        <v/>
      </c>
      <c r="V45" t="str">
        <f si="15" t="shared"/>
        <v/>
      </c>
      <c r="W45" t="str">
        <f si="16" t="shared"/>
        <v/>
      </c>
      <c r="X45" t="str">
        <f si="17" t="shared"/>
        <v/>
      </c>
      <c r="Y45" t="str">
        <f si="18" t="shared"/>
        <v/>
      </c>
      <c r="Z45" t="str">
        <f si="19" t="shared"/>
        <v/>
      </c>
      <c r="AA45" t="str">
        <f si="20" t="shared"/>
        <v/>
      </c>
      <c r="AB45" t="str">
        <f si="21" t="shared"/>
        <v/>
      </c>
      <c r="AC45" t="str">
        <f si="22" t="shared"/>
        <v/>
      </c>
      <c r="AD45" t="str">
        <f si="23" t="shared"/>
        <v/>
      </c>
      <c r="AE45" t="str">
        <f si="24" t="shared"/>
        <v/>
      </c>
      <c r="AF45" t="str">
        <f si="25" t="shared"/>
        <v/>
      </c>
      <c r="AG45" t="str">
        <f si="26" t="shared"/>
        <v/>
      </c>
      <c r="AH45" t="str">
        <f si="27" t="shared"/>
        <v/>
      </c>
      <c r="AI45" t="str">
        <f si="28" t="shared"/>
        <v/>
      </c>
      <c r="AJ45" t="str">
        <f si="29" t="shared"/>
        <v/>
      </c>
      <c r="AK45" t="str">
        <f si="30" t="shared"/>
        <v/>
      </c>
      <c r="AL45" t="str">
        <f si="31" t="shared"/>
        <v/>
      </c>
      <c r="AM45" t="str">
        <f si="32" t="shared"/>
        <v/>
      </c>
      <c r="AN45" t="str">
        <f si="33" t="shared"/>
        <v/>
      </c>
      <c r="AO45" t="str">
        <f si="34" t="shared"/>
        <v/>
      </c>
      <c r="AP45" t="str">
        <f si="35" t="shared"/>
        <v/>
      </c>
      <c r="AQ45" t="str">
        <f si="36" t="shared"/>
        <v/>
      </c>
      <c r="AR45" t="str">
        <f si="37" t="shared"/>
        <v/>
      </c>
      <c r="AS45" t="str">
        <f si="38" t="shared"/>
        <v/>
      </c>
    </row>
    <row r="46" spans="1:45" x14ac:dyDescent="0.25">
      <c r="A46" t="str">
        <f>Sheet3!A47</f>
        <v/>
      </c>
      <c r="B46" t="str">
        <f>Sheet3!B47</f>
        <v/>
      </c>
      <c r="C46" t="str">
        <f>Sheet3!C47</f>
        <v/>
      </c>
      <c r="D46" t="str">
        <f>Sheet3!D47</f>
        <v/>
      </c>
      <c r="E46" t="str">
        <f>Sheet3!E47</f>
        <v/>
      </c>
      <c r="F46" t="str">
        <f>Sheet3!F47</f>
        <v/>
      </c>
      <c r="G46" t="str">
        <f>Sheet3!G47</f>
        <v/>
      </c>
      <c r="H46" t="str">
        <f>Sheet3!H47</f>
        <v/>
      </c>
      <c r="I46" s="37" t="str">
        <f>Sheet3!I47</f>
        <v/>
      </c>
      <c r="J46" t="str">
        <f si="3" t="shared"/>
        <v/>
      </c>
      <c r="K46" t="str">
        <f si="4" t="shared"/>
        <v/>
      </c>
      <c r="L46" t="str">
        <f si="5" t="shared"/>
        <v/>
      </c>
      <c r="M46" t="str">
        <f si="6" t="shared"/>
        <v/>
      </c>
      <c r="N46" t="str">
        <f si="7" t="shared"/>
        <v/>
      </c>
      <c r="O46" t="str">
        <f si="8" t="shared"/>
        <v/>
      </c>
      <c r="P46" t="str">
        <f si="9" t="shared"/>
        <v/>
      </c>
      <c r="Q46" t="str">
        <f si="10" t="shared"/>
        <v/>
      </c>
      <c r="R46" t="str">
        <f si="11" t="shared"/>
        <v/>
      </c>
      <c r="S46" t="str">
        <f si="12" t="shared"/>
        <v/>
      </c>
      <c r="T46" t="str">
        <f si="13" t="shared"/>
        <v/>
      </c>
      <c r="U46" t="str">
        <f si="14" t="shared"/>
        <v/>
      </c>
      <c r="V46" t="str">
        <f si="15" t="shared"/>
        <v/>
      </c>
      <c r="W46" t="str">
        <f si="16" t="shared"/>
        <v/>
      </c>
      <c r="X46" t="str">
        <f si="17" t="shared"/>
        <v/>
      </c>
      <c r="Y46" t="str">
        <f si="18" t="shared"/>
        <v/>
      </c>
      <c r="Z46" t="str">
        <f si="19" t="shared"/>
        <v/>
      </c>
      <c r="AA46" t="str">
        <f si="20" t="shared"/>
        <v/>
      </c>
      <c r="AB46" t="str">
        <f si="21" t="shared"/>
        <v/>
      </c>
      <c r="AC46" t="str">
        <f si="22" t="shared"/>
        <v/>
      </c>
      <c r="AD46" t="str">
        <f si="23" t="shared"/>
        <v/>
      </c>
      <c r="AE46" t="str">
        <f si="24" t="shared"/>
        <v/>
      </c>
      <c r="AF46" t="str">
        <f si="25" t="shared"/>
        <v/>
      </c>
      <c r="AG46" t="str">
        <f si="26" t="shared"/>
        <v/>
      </c>
      <c r="AH46" t="str">
        <f si="27" t="shared"/>
        <v/>
      </c>
      <c r="AI46" t="str">
        <f si="28" t="shared"/>
        <v/>
      </c>
      <c r="AJ46" t="str">
        <f si="29" t="shared"/>
        <v/>
      </c>
      <c r="AK46" t="str">
        <f si="30" t="shared"/>
        <v/>
      </c>
      <c r="AL46" t="str">
        <f si="31" t="shared"/>
        <v/>
      </c>
      <c r="AM46" t="str">
        <f si="32" t="shared"/>
        <v/>
      </c>
      <c r="AN46" t="str">
        <f si="33" t="shared"/>
        <v/>
      </c>
      <c r="AO46" t="str">
        <f si="34" t="shared"/>
        <v/>
      </c>
      <c r="AP46" t="str">
        <f si="35" t="shared"/>
        <v/>
      </c>
      <c r="AQ46" t="str">
        <f si="36" t="shared"/>
        <v/>
      </c>
      <c r="AR46" t="str">
        <f si="37" t="shared"/>
        <v/>
      </c>
      <c r="AS46" t="str">
        <f si="38" t="shared"/>
        <v/>
      </c>
    </row>
    <row r="47" spans="1:45" x14ac:dyDescent="0.25">
      <c r="A47" t="str">
        <f>Sheet3!A48</f>
        <v/>
      </c>
      <c r="B47" t="str">
        <f>Sheet3!B48</f>
        <v/>
      </c>
      <c r="C47" t="str">
        <f>Sheet3!C48</f>
        <v/>
      </c>
      <c r="D47" t="str">
        <f>Sheet3!D48</f>
        <v/>
      </c>
      <c r="E47" t="str">
        <f>Sheet3!E48</f>
        <v/>
      </c>
      <c r="F47" t="str">
        <f>Sheet3!F48</f>
        <v/>
      </c>
      <c r="G47" t="str">
        <f>Sheet3!G48</f>
        <v/>
      </c>
      <c r="H47" t="str">
        <f>Sheet3!H48</f>
        <v/>
      </c>
      <c r="I47" s="37" t="str">
        <f>Sheet3!I48</f>
        <v/>
      </c>
      <c r="J47" t="str">
        <f si="3" t="shared"/>
        <v/>
      </c>
      <c r="K47" t="str">
        <f si="4" t="shared"/>
        <v/>
      </c>
      <c r="L47" t="str">
        <f si="5" t="shared"/>
        <v/>
      </c>
      <c r="M47" t="str">
        <f si="6" t="shared"/>
        <v/>
      </c>
      <c r="N47" t="str">
        <f si="7" t="shared"/>
        <v/>
      </c>
      <c r="O47" t="str">
        <f si="8" t="shared"/>
        <v/>
      </c>
      <c r="P47" t="str">
        <f si="9" t="shared"/>
        <v/>
      </c>
      <c r="Q47" t="str">
        <f si="10" t="shared"/>
        <v/>
      </c>
      <c r="R47" t="str">
        <f si="11" t="shared"/>
        <v/>
      </c>
      <c r="S47" t="str">
        <f si="12" t="shared"/>
        <v/>
      </c>
      <c r="T47" t="str">
        <f si="13" t="shared"/>
        <v/>
      </c>
      <c r="U47" t="str">
        <f si="14" t="shared"/>
        <v/>
      </c>
      <c r="V47" t="str">
        <f si="15" t="shared"/>
        <v/>
      </c>
      <c r="W47" t="str">
        <f si="16" t="shared"/>
        <v/>
      </c>
      <c r="X47" t="str">
        <f si="17" t="shared"/>
        <v/>
      </c>
      <c r="Y47" t="str">
        <f si="18" t="shared"/>
        <v/>
      </c>
      <c r="Z47" t="str">
        <f si="19" t="shared"/>
        <v/>
      </c>
      <c r="AA47" t="str">
        <f si="20" t="shared"/>
        <v/>
      </c>
      <c r="AB47" t="str">
        <f si="21" t="shared"/>
        <v/>
      </c>
      <c r="AC47" t="str">
        <f si="22" t="shared"/>
        <v/>
      </c>
      <c r="AD47" t="str">
        <f si="23" t="shared"/>
        <v/>
      </c>
      <c r="AE47" t="str">
        <f si="24" t="shared"/>
        <v/>
      </c>
      <c r="AF47" t="str">
        <f si="25" t="shared"/>
        <v/>
      </c>
      <c r="AG47" t="str">
        <f si="26" t="shared"/>
        <v/>
      </c>
      <c r="AH47" t="str">
        <f si="27" t="shared"/>
        <v/>
      </c>
      <c r="AI47" t="str">
        <f si="28" t="shared"/>
        <v/>
      </c>
      <c r="AJ47" t="str">
        <f si="29" t="shared"/>
        <v/>
      </c>
      <c r="AK47" t="str">
        <f si="30" t="shared"/>
        <v/>
      </c>
      <c r="AL47" t="str">
        <f si="31" t="shared"/>
        <v/>
      </c>
      <c r="AM47" t="str">
        <f si="32" t="shared"/>
        <v/>
      </c>
      <c r="AN47" t="str">
        <f si="33" t="shared"/>
        <v/>
      </c>
      <c r="AO47" t="str">
        <f si="34" t="shared"/>
        <v/>
      </c>
      <c r="AP47" t="str">
        <f si="35" t="shared"/>
        <v/>
      </c>
      <c r="AQ47" t="str">
        <f si="36" t="shared"/>
        <v/>
      </c>
      <c r="AR47" t="str">
        <f si="37" t="shared"/>
        <v/>
      </c>
      <c r="AS47" t="str">
        <f si="38" t="shared"/>
        <v/>
      </c>
    </row>
    <row r="48" spans="1:45" x14ac:dyDescent="0.25">
      <c r="A48" t="str">
        <f>Sheet3!A49</f>
        <v/>
      </c>
      <c r="B48" t="str">
        <f>Sheet3!B49</f>
        <v/>
      </c>
      <c r="C48" t="str">
        <f>Sheet3!C49</f>
        <v/>
      </c>
      <c r="D48" t="str">
        <f>Sheet3!D49</f>
        <v/>
      </c>
      <c r="E48" t="str">
        <f>Sheet3!E49</f>
        <v/>
      </c>
      <c r="F48" t="str">
        <f>Sheet3!F49</f>
        <v/>
      </c>
      <c r="G48" t="str">
        <f>Sheet3!G49</f>
        <v/>
      </c>
      <c r="H48" t="str">
        <f>Sheet3!H49</f>
        <v/>
      </c>
      <c r="I48" s="37" t="str">
        <f>Sheet3!I49</f>
        <v/>
      </c>
      <c r="J48" t="str">
        <f si="3" t="shared"/>
        <v/>
      </c>
      <c r="K48" t="str">
        <f si="4" t="shared"/>
        <v/>
      </c>
      <c r="L48" t="str">
        <f si="5" t="shared"/>
        <v/>
      </c>
      <c r="M48" t="str">
        <f si="6" t="shared"/>
        <v/>
      </c>
      <c r="N48" t="str">
        <f si="7" t="shared"/>
        <v/>
      </c>
      <c r="O48" t="str">
        <f si="8" t="shared"/>
        <v/>
      </c>
      <c r="P48" t="str">
        <f si="9" t="shared"/>
        <v/>
      </c>
      <c r="Q48" t="str">
        <f si="10" t="shared"/>
        <v/>
      </c>
      <c r="R48" t="str">
        <f si="11" t="shared"/>
        <v/>
      </c>
      <c r="S48" t="str">
        <f si="12" t="shared"/>
        <v/>
      </c>
      <c r="T48" t="str">
        <f si="13" t="shared"/>
        <v/>
      </c>
      <c r="U48" t="str">
        <f si="14" t="shared"/>
        <v/>
      </c>
      <c r="V48" t="str">
        <f si="15" t="shared"/>
        <v/>
      </c>
      <c r="W48" t="str">
        <f si="16" t="shared"/>
        <v/>
      </c>
      <c r="X48" t="str">
        <f si="17" t="shared"/>
        <v/>
      </c>
      <c r="Y48" t="str">
        <f si="18" t="shared"/>
        <v/>
      </c>
      <c r="Z48" t="str">
        <f si="19" t="shared"/>
        <v/>
      </c>
      <c r="AA48" t="str">
        <f si="20" t="shared"/>
        <v/>
      </c>
      <c r="AB48" t="str">
        <f si="21" t="shared"/>
        <v/>
      </c>
      <c r="AC48" t="str">
        <f si="22" t="shared"/>
        <v/>
      </c>
      <c r="AD48" t="str">
        <f si="23" t="shared"/>
        <v/>
      </c>
      <c r="AE48" t="str">
        <f si="24" t="shared"/>
        <v/>
      </c>
      <c r="AF48" t="str">
        <f si="25" t="shared"/>
        <v/>
      </c>
      <c r="AG48" t="str">
        <f si="26" t="shared"/>
        <v/>
      </c>
      <c r="AH48" t="str">
        <f si="27" t="shared"/>
        <v/>
      </c>
      <c r="AI48" t="str">
        <f si="28" t="shared"/>
        <v/>
      </c>
      <c r="AJ48" t="str">
        <f si="29" t="shared"/>
        <v/>
      </c>
      <c r="AK48" t="str">
        <f si="30" t="shared"/>
        <v/>
      </c>
      <c r="AL48" t="str">
        <f si="31" t="shared"/>
        <v/>
      </c>
      <c r="AM48" t="str">
        <f si="32" t="shared"/>
        <v/>
      </c>
      <c r="AN48" t="str">
        <f si="33" t="shared"/>
        <v/>
      </c>
      <c r="AO48" t="str">
        <f si="34" t="shared"/>
        <v/>
      </c>
      <c r="AP48" t="str">
        <f si="35" t="shared"/>
        <v/>
      </c>
      <c r="AQ48" t="str">
        <f si="36" t="shared"/>
        <v/>
      </c>
      <c r="AR48" t="str">
        <f si="37" t="shared"/>
        <v/>
      </c>
      <c r="AS48" t="str">
        <f si="38" t="shared"/>
        <v/>
      </c>
    </row>
    <row r="49" spans="1:45" x14ac:dyDescent="0.25">
      <c r="A49" t="str">
        <f>Sheet3!A50</f>
        <v/>
      </c>
      <c r="B49" t="str">
        <f>Sheet3!B50</f>
        <v/>
      </c>
      <c r="C49" t="str">
        <f>Sheet3!C50</f>
        <v/>
      </c>
      <c r="D49" t="str">
        <f>Sheet3!D50</f>
        <v/>
      </c>
      <c r="E49" t="str">
        <f>Sheet3!E50</f>
        <v/>
      </c>
      <c r="F49" t="str">
        <f>Sheet3!F50</f>
        <v/>
      </c>
      <c r="G49" t="str">
        <f>Sheet3!G50</f>
        <v/>
      </c>
      <c r="H49" t="str">
        <f>Sheet3!H50</f>
        <v/>
      </c>
      <c r="I49" s="37" t="str">
        <f>Sheet3!I50</f>
        <v/>
      </c>
      <c r="J49" t="str">
        <f si="3" t="shared"/>
        <v/>
      </c>
      <c r="K49" t="str">
        <f si="4" t="shared"/>
        <v/>
      </c>
      <c r="L49" t="str">
        <f si="5" t="shared"/>
        <v/>
      </c>
      <c r="M49" t="str">
        <f si="6" t="shared"/>
        <v/>
      </c>
      <c r="N49" t="str">
        <f si="7" t="shared"/>
        <v/>
      </c>
      <c r="O49" t="str">
        <f si="8" t="shared"/>
        <v/>
      </c>
      <c r="P49" t="str">
        <f si="9" t="shared"/>
        <v/>
      </c>
      <c r="Q49" t="str">
        <f si="10" t="shared"/>
        <v/>
      </c>
      <c r="R49" t="str">
        <f si="11" t="shared"/>
        <v/>
      </c>
      <c r="S49" t="str">
        <f si="12" t="shared"/>
        <v/>
      </c>
      <c r="T49" t="str">
        <f si="13" t="shared"/>
        <v/>
      </c>
      <c r="U49" t="str">
        <f si="14" t="shared"/>
        <v/>
      </c>
      <c r="V49" t="str">
        <f si="15" t="shared"/>
        <v/>
      </c>
      <c r="W49" t="str">
        <f si="16" t="shared"/>
        <v/>
      </c>
      <c r="X49" t="str">
        <f si="17" t="shared"/>
        <v/>
      </c>
      <c r="Y49" t="str">
        <f si="18" t="shared"/>
        <v/>
      </c>
      <c r="Z49" t="str">
        <f si="19" t="shared"/>
        <v/>
      </c>
      <c r="AA49" t="str">
        <f si="20" t="shared"/>
        <v/>
      </c>
      <c r="AB49" t="str">
        <f si="21" t="shared"/>
        <v/>
      </c>
      <c r="AC49" t="str">
        <f si="22" t="shared"/>
        <v/>
      </c>
      <c r="AD49" t="str">
        <f si="23" t="shared"/>
        <v/>
      </c>
      <c r="AE49" t="str">
        <f si="24" t="shared"/>
        <v/>
      </c>
      <c r="AF49" t="str">
        <f si="25" t="shared"/>
        <v/>
      </c>
      <c r="AG49" t="str">
        <f si="26" t="shared"/>
        <v/>
      </c>
      <c r="AH49" t="str">
        <f si="27" t="shared"/>
        <v/>
      </c>
      <c r="AI49" t="str">
        <f si="28" t="shared"/>
        <v/>
      </c>
      <c r="AJ49" t="str">
        <f si="29" t="shared"/>
        <v/>
      </c>
      <c r="AK49" t="str">
        <f si="30" t="shared"/>
        <v/>
      </c>
      <c r="AL49" t="str">
        <f si="31" t="shared"/>
        <v/>
      </c>
      <c r="AM49" t="str">
        <f si="32" t="shared"/>
        <v/>
      </c>
      <c r="AN49" t="str">
        <f si="33" t="shared"/>
        <v/>
      </c>
      <c r="AO49" t="str">
        <f si="34" t="shared"/>
        <v/>
      </c>
      <c r="AP49" t="str">
        <f si="35" t="shared"/>
        <v/>
      </c>
      <c r="AQ49" t="str">
        <f si="36" t="shared"/>
        <v/>
      </c>
      <c r="AR49" t="str">
        <f si="37" t="shared"/>
        <v/>
      </c>
      <c r="AS49" t="str">
        <f si="38" t="shared"/>
        <v/>
      </c>
    </row>
    <row r="50" spans="1:45" x14ac:dyDescent="0.25">
      <c r="A50" t="str">
        <f>Sheet3!A51</f>
        <v/>
      </c>
      <c r="B50" t="str">
        <f>Sheet3!B51</f>
        <v/>
      </c>
      <c r="C50" t="str">
        <f>Sheet3!C51</f>
        <v/>
      </c>
      <c r="D50" t="str">
        <f>Sheet3!D51</f>
        <v/>
      </c>
      <c r="E50" t="str">
        <f>Sheet3!E51</f>
        <v/>
      </c>
      <c r="F50" t="str">
        <f>Sheet3!F51</f>
        <v/>
      </c>
      <c r="G50" t="str">
        <f>Sheet3!G51</f>
        <v/>
      </c>
      <c r="H50" t="str">
        <f>Sheet3!H51</f>
        <v/>
      </c>
      <c r="I50" s="37" t="str">
        <f>Sheet3!I51</f>
        <v/>
      </c>
      <c r="J50" t="str">
        <f si="3" t="shared"/>
        <v/>
      </c>
      <c r="K50" t="str">
        <f si="4" t="shared"/>
        <v/>
      </c>
      <c r="L50" t="str">
        <f si="5" t="shared"/>
        <v/>
      </c>
      <c r="M50" t="str">
        <f si="6" t="shared"/>
        <v/>
      </c>
      <c r="N50" t="str">
        <f si="7" t="shared"/>
        <v/>
      </c>
      <c r="O50" t="str">
        <f si="8" t="shared"/>
        <v/>
      </c>
      <c r="P50" t="str">
        <f si="9" t="shared"/>
        <v/>
      </c>
      <c r="Q50" t="str">
        <f si="10" t="shared"/>
        <v/>
      </c>
      <c r="R50" t="str">
        <f si="11" t="shared"/>
        <v/>
      </c>
      <c r="S50" t="str">
        <f si="12" t="shared"/>
        <v/>
      </c>
      <c r="T50" t="str">
        <f si="13" t="shared"/>
        <v/>
      </c>
      <c r="U50" t="str">
        <f si="14" t="shared"/>
        <v/>
      </c>
      <c r="V50" t="str">
        <f si="15" t="shared"/>
        <v/>
      </c>
      <c r="W50" t="str">
        <f si="16" t="shared"/>
        <v/>
      </c>
      <c r="X50" t="str">
        <f si="17" t="shared"/>
        <v/>
      </c>
      <c r="Y50" t="str">
        <f si="18" t="shared"/>
        <v/>
      </c>
      <c r="Z50" t="str">
        <f si="19" t="shared"/>
        <v/>
      </c>
      <c r="AA50" t="str">
        <f si="20" t="shared"/>
        <v/>
      </c>
      <c r="AB50" t="str">
        <f si="21" t="shared"/>
        <v/>
      </c>
      <c r="AC50" t="str">
        <f si="22" t="shared"/>
        <v/>
      </c>
      <c r="AD50" t="str">
        <f si="23" t="shared"/>
        <v/>
      </c>
      <c r="AE50" t="str">
        <f si="24" t="shared"/>
        <v/>
      </c>
      <c r="AF50" t="str">
        <f si="25" t="shared"/>
        <v/>
      </c>
      <c r="AG50" t="str">
        <f si="26" t="shared"/>
        <v/>
      </c>
      <c r="AH50" t="str">
        <f si="27" t="shared"/>
        <v/>
      </c>
      <c r="AI50" t="str">
        <f si="28" t="shared"/>
        <v/>
      </c>
      <c r="AJ50" t="str">
        <f si="29" t="shared"/>
        <v/>
      </c>
      <c r="AK50" t="str">
        <f si="30" t="shared"/>
        <v/>
      </c>
      <c r="AL50" t="str">
        <f si="31" t="shared"/>
        <v/>
      </c>
      <c r="AM50" t="str">
        <f si="32" t="shared"/>
        <v/>
      </c>
      <c r="AN50" t="str">
        <f si="33" t="shared"/>
        <v/>
      </c>
      <c r="AO50" t="str">
        <f si="34" t="shared"/>
        <v/>
      </c>
      <c r="AP50" t="str">
        <f si="35" t="shared"/>
        <v/>
      </c>
      <c r="AQ50" t="str">
        <f si="36" t="shared"/>
        <v/>
      </c>
      <c r="AR50" t="str">
        <f si="37" t="shared"/>
        <v/>
      </c>
      <c r="AS50" t="str">
        <f si="38" t="shared"/>
        <v/>
      </c>
    </row>
    <row r="51" spans="1:45" x14ac:dyDescent="0.25">
      <c r="A51" t="str">
        <f>Sheet3!A52</f>
        <v/>
      </c>
      <c r="B51" t="str">
        <f>Sheet3!B52</f>
        <v/>
      </c>
      <c r="C51" t="str">
        <f>Sheet3!C52</f>
        <v/>
      </c>
      <c r="D51" t="str">
        <f>Sheet3!D52</f>
        <v/>
      </c>
      <c r="E51" t="str">
        <f>Sheet3!E52</f>
        <v/>
      </c>
      <c r="F51" t="str">
        <f>Sheet3!F52</f>
        <v/>
      </c>
      <c r="G51" t="str">
        <f>Sheet3!G52</f>
        <v/>
      </c>
      <c r="H51" t="str">
        <f>Sheet3!H52</f>
        <v/>
      </c>
      <c r="I51" s="37" t="str">
        <f>Sheet3!I52</f>
        <v/>
      </c>
      <c r="J51" t="str">
        <f si="3" t="shared"/>
        <v/>
      </c>
      <c r="K51" t="str">
        <f si="4" t="shared"/>
        <v/>
      </c>
      <c r="L51" t="str">
        <f si="5" t="shared"/>
        <v/>
      </c>
      <c r="M51" t="str">
        <f si="6" t="shared"/>
        <v/>
      </c>
      <c r="N51" t="str">
        <f si="7" t="shared"/>
        <v/>
      </c>
      <c r="O51" t="str">
        <f si="8" t="shared"/>
        <v/>
      </c>
      <c r="P51" t="str">
        <f si="9" t="shared"/>
        <v/>
      </c>
      <c r="Q51" t="str">
        <f si="10" t="shared"/>
        <v/>
      </c>
      <c r="R51" t="str">
        <f si="11" t="shared"/>
        <v/>
      </c>
      <c r="S51" t="str">
        <f si="12" t="shared"/>
        <v/>
      </c>
      <c r="T51" t="str">
        <f si="13" t="shared"/>
        <v/>
      </c>
      <c r="U51" t="str">
        <f si="14" t="shared"/>
        <v/>
      </c>
      <c r="V51" t="str">
        <f si="15" t="shared"/>
        <v/>
      </c>
      <c r="W51" t="str">
        <f si="16" t="shared"/>
        <v/>
      </c>
      <c r="X51" t="str">
        <f si="17" t="shared"/>
        <v/>
      </c>
      <c r="Y51" t="str">
        <f si="18" t="shared"/>
        <v/>
      </c>
      <c r="Z51" t="str">
        <f si="19" t="shared"/>
        <v/>
      </c>
      <c r="AA51" t="str">
        <f si="20" t="shared"/>
        <v/>
      </c>
      <c r="AB51" t="str">
        <f si="21" t="shared"/>
        <v/>
      </c>
      <c r="AC51" t="str">
        <f si="22" t="shared"/>
        <v/>
      </c>
      <c r="AD51" t="str">
        <f si="23" t="shared"/>
        <v/>
      </c>
      <c r="AE51" t="str">
        <f si="24" t="shared"/>
        <v/>
      </c>
      <c r="AF51" t="str">
        <f si="25" t="shared"/>
        <v/>
      </c>
      <c r="AG51" t="str">
        <f si="26" t="shared"/>
        <v/>
      </c>
      <c r="AH51" t="str">
        <f si="27" t="shared"/>
        <v/>
      </c>
      <c r="AI51" t="str">
        <f si="28" t="shared"/>
        <v/>
      </c>
      <c r="AJ51" t="str">
        <f si="29" t="shared"/>
        <v/>
      </c>
      <c r="AK51" t="str">
        <f si="30" t="shared"/>
        <v/>
      </c>
      <c r="AL51" t="str">
        <f si="31" t="shared"/>
        <v/>
      </c>
      <c r="AM51" t="str">
        <f si="32" t="shared"/>
        <v/>
      </c>
      <c r="AN51" t="str">
        <f si="33" t="shared"/>
        <v/>
      </c>
      <c r="AO51" t="str">
        <f si="34" t="shared"/>
        <v/>
      </c>
      <c r="AP51" t="str">
        <f si="35" t="shared"/>
        <v/>
      </c>
      <c r="AQ51" t="str">
        <f si="36" t="shared"/>
        <v/>
      </c>
      <c r="AR51" t="str">
        <f si="37" t="shared"/>
        <v/>
      </c>
      <c r="AS51" t="str">
        <f si="38" t="shared"/>
        <v/>
      </c>
    </row>
    <row r="52" spans="1:45" x14ac:dyDescent="0.25">
      <c r="A52" t="str">
        <f>Sheet3!A53</f>
        <v/>
      </c>
      <c r="B52" t="str">
        <f>Sheet3!B53</f>
        <v/>
      </c>
      <c r="C52" t="str">
        <f>Sheet3!C53</f>
        <v/>
      </c>
      <c r="D52" t="str">
        <f>Sheet3!D53</f>
        <v/>
      </c>
      <c r="E52" t="str">
        <f>Sheet3!E53</f>
        <v/>
      </c>
      <c r="F52" t="str">
        <f>Sheet3!F53</f>
        <v/>
      </c>
      <c r="G52" t="str">
        <f>Sheet3!G53</f>
        <v/>
      </c>
      <c r="H52" t="str">
        <f>Sheet3!H53</f>
        <v/>
      </c>
      <c r="I52" s="37" t="str">
        <f>Sheet3!I53</f>
        <v/>
      </c>
      <c r="J52" t="str">
        <f si="3" t="shared"/>
        <v/>
      </c>
      <c r="K52" t="str">
        <f si="4" t="shared"/>
        <v/>
      </c>
      <c r="L52" t="str">
        <f si="5" t="shared"/>
        <v/>
      </c>
      <c r="M52" t="str">
        <f si="6" t="shared"/>
        <v/>
      </c>
      <c r="N52" t="str">
        <f si="7" t="shared"/>
        <v/>
      </c>
      <c r="O52" t="str">
        <f si="8" t="shared"/>
        <v/>
      </c>
      <c r="P52" t="str">
        <f si="9" t="shared"/>
        <v/>
      </c>
      <c r="Q52" t="str">
        <f si="10" t="shared"/>
        <v/>
      </c>
      <c r="R52" t="str">
        <f si="11" t="shared"/>
        <v/>
      </c>
      <c r="S52" t="str">
        <f si="12" t="shared"/>
        <v/>
      </c>
      <c r="T52" t="str">
        <f si="13" t="shared"/>
        <v/>
      </c>
      <c r="U52" t="str">
        <f si="14" t="shared"/>
        <v/>
      </c>
      <c r="V52" t="str">
        <f si="15" t="shared"/>
        <v/>
      </c>
      <c r="W52" t="str">
        <f si="16" t="shared"/>
        <v/>
      </c>
      <c r="X52" t="str">
        <f si="17" t="shared"/>
        <v/>
      </c>
      <c r="Y52" t="str">
        <f si="18" t="shared"/>
        <v/>
      </c>
      <c r="Z52" t="str">
        <f si="19" t="shared"/>
        <v/>
      </c>
      <c r="AA52" t="str">
        <f si="20" t="shared"/>
        <v/>
      </c>
      <c r="AB52" t="str">
        <f si="21" t="shared"/>
        <v/>
      </c>
      <c r="AC52" t="str">
        <f si="22" t="shared"/>
        <v/>
      </c>
      <c r="AD52" t="str">
        <f si="23" t="shared"/>
        <v/>
      </c>
      <c r="AE52" t="str">
        <f si="24" t="shared"/>
        <v/>
      </c>
      <c r="AF52" t="str">
        <f si="25" t="shared"/>
        <v/>
      </c>
      <c r="AG52" t="str">
        <f si="26" t="shared"/>
        <v/>
      </c>
      <c r="AH52" t="str">
        <f si="27" t="shared"/>
        <v/>
      </c>
      <c r="AI52" t="str">
        <f si="28" t="shared"/>
        <v/>
      </c>
      <c r="AJ52" t="str">
        <f si="29" t="shared"/>
        <v/>
      </c>
      <c r="AK52" t="str">
        <f si="30" t="shared"/>
        <v/>
      </c>
      <c r="AL52" t="str">
        <f si="31" t="shared"/>
        <v/>
      </c>
      <c r="AM52" t="str">
        <f si="32" t="shared"/>
        <v/>
      </c>
      <c r="AN52" t="str">
        <f si="33" t="shared"/>
        <v/>
      </c>
      <c r="AO52" t="str">
        <f si="34" t="shared"/>
        <v/>
      </c>
      <c r="AP52" t="str">
        <f si="35" t="shared"/>
        <v/>
      </c>
      <c r="AQ52" t="str">
        <f si="36" t="shared"/>
        <v/>
      </c>
      <c r="AR52" t="str">
        <f si="37" t="shared"/>
        <v/>
      </c>
      <c r="AS52" t="str">
        <f si="38" t="shared"/>
        <v/>
      </c>
    </row>
    <row r="53" spans="1:45" x14ac:dyDescent="0.25">
      <c r="A53" t="str">
        <f>Sheet3!A54</f>
        <v/>
      </c>
      <c r="B53" t="str">
        <f>Sheet3!B54</f>
        <v/>
      </c>
      <c r="C53" t="str">
        <f>Sheet3!C54</f>
        <v/>
      </c>
      <c r="D53" t="str">
        <f>Sheet3!D54</f>
        <v/>
      </c>
      <c r="E53" t="str">
        <f>Sheet3!E54</f>
        <v/>
      </c>
      <c r="F53" t="str">
        <f>Sheet3!F54</f>
        <v/>
      </c>
      <c r="G53" t="str">
        <f>Sheet3!G54</f>
        <v/>
      </c>
      <c r="H53" t="str">
        <f>Sheet3!H54</f>
        <v/>
      </c>
      <c r="I53" s="37" t="str">
        <f>Sheet3!I54</f>
        <v/>
      </c>
      <c r="J53" t="str">
        <f si="3" t="shared"/>
        <v/>
      </c>
      <c r="K53" t="str">
        <f si="4" t="shared"/>
        <v/>
      </c>
      <c r="L53" t="str">
        <f si="5" t="shared"/>
        <v/>
      </c>
      <c r="M53" t="str">
        <f si="6" t="shared"/>
        <v/>
      </c>
      <c r="N53" t="str">
        <f si="7" t="shared"/>
        <v/>
      </c>
      <c r="O53" t="str">
        <f si="8" t="shared"/>
        <v/>
      </c>
      <c r="P53" t="str">
        <f si="9" t="shared"/>
        <v/>
      </c>
      <c r="Q53" t="str">
        <f si="10" t="shared"/>
        <v/>
      </c>
      <c r="R53" t="str">
        <f si="11" t="shared"/>
        <v/>
      </c>
      <c r="S53" t="str">
        <f si="12" t="shared"/>
        <v/>
      </c>
      <c r="T53" t="str">
        <f si="13" t="shared"/>
        <v/>
      </c>
      <c r="U53" t="str">
        <f si="14" t="shared"/>
        <v/>
      </c>
      <c r="V53" t="str">
        <f si="15" t="shared"/>
        <v/>
      </c>
      <c r="W53" t="str">
        <f si="16" t="shared"/>
        <v/>
      </c>
      <c r="X53" t="str">
        <f si="17" t="shared"/>
        <v/>
      </c>
      <c r="Y53" t="str">
        <f si="18" t="shared"/>
        <v/>
      </c>
      <c r="Z53" t="str">
        <f si="19" t="shared"/>
        <v/>
      </c>
      <c r="AA53" t="str">
        <f si="20" t="shared"/>
        <v/>
      </c>
      <c r="AB53" t="str">
        <f si="21" t="shared"/>
        <v/>
      </c>
      <c r="AC53" t="str">
        <f si="22" t="shared"/>
        <v/>
      </c>
      <c r="AD53" t="str">
        <f si="23" t="shared"/>
        <v/>
      </c>
      <c r="AE53" t="str">
        <f si="24" t="shared"/>
        <v/>
      </c>
      <c r="AF53" t="str">
        <f si="25" t="shared"/>
        <v/>
      </c>
      <c r="AG53" t="str">
        <f si="26" t="shared"/>
        <v/>
      </c>
      <c r="AH53" t="str">
        <f si="27" t="shared"/>
        <v/>
      </c>
      <c r="AI53" t="str">
        <f si="28" t="shared"/>
        <v/>
      </c>
      <c r="AJ53" t="str">
        <f si="29" t="shared"/>
        <v/>
      </c>
      <c r="AK53" t="str">
        <f si="30" t="shared"/>
        <v/>
      </c>
      <c r="AL53" t="str">
        <f si="31" t="shared"/>
        <v/>
      </c>
      <c r="AM53" t="str">
        <f si="32" t="shared"/>
        <v/>
      </c>
      <c r="AN53" t="str">
        <f si="33" t="shared"/>
        <v/>
      </c>
      <c r="AO53" t="str">
        <f si="34" t="shared"/>
        <v/>
      </c>
      <c r="AP53" t="str">
        <f si="35" t="shared"/>
        <v/>
      </c>
      <c r="AQ53" t="str">
        <f si="36" t="shared"/>
        <v/>
      </c>
      <c r="AR53" t="str">
        <f si="37" t="shared"/>
        <v/>
      </c>
      <c r="AS53" t="str">
        <f si="38" t="shared"/>
        <v/>
      </c>
    </row>
    <row r="54" spans="1:45" x14ac:dyDescent="0.25">
      <c r="A54" t="str">
        <f>Sheet3!A55</f>
        <v/>
      </c>
      <c r="B54" t="str">
        <f>Sheet3!B55</f>
        <v/>
      </c>
      <c r="C54" t="str">
        <f>Sheet3!C55</f>
        <v/>
      </c>
      <c r="D54" t="str">
        <f>Sheet3!D55</f>
        <v/>
      </c>
      <c r="E54" t="str">
        <f>Sheet3!E55</f>
        <v/>
      </c>
      <c r="F54" t="str">
        <f>Sheet3!F55</f>
        <v/>
      </c>
      <c r="G54" t="str">
        <f>Sheet3!G55</f>
        <v/>
      </c>
      <c r="H54" t="str">
        <f>Sheet3!H55</f>
        <v/>
      </c>
      <c r="I54" s="37" t="str">
        <f>Sheet3!I55</f>
        <v/>
      </c>
      <c r="J54" t="str">
        <f si="3" t="shared"/>
        <v/>
      </c>
      <c r="K54" t="str">
        <f si="4" t="shared"/>
        <v/>
      </c>
      <c r="L54" t="str">
        <f si="5" t="shared"/>
        <v/>
      </c>
      <c r="M54" t="str">
        <f si="6" t="shared"/>
        <v/>
      </c>
      <c r="N54" t="str">
        <f si="7" t="shared"/>
        <v/>
      </c>
      <c r="O54" t="str">
        <f si="8" t="shared"/>
        <v/>
      </c>
      <c r="P54" t="str">
        <f si="9" t="shared"/>
        <v/>
      </c>
      <c r="Q54" t="str">
        <f si="10" t="shared"/>
        <v/>
      </c>
      <c r="R54" t="str">
        <f si="11" t="shared"/>
        <v/>
      </c>
      <c r="S54" t="str">
        <f si="12" t="shared"/>
        <v/>
      </c>
      <c r="T54" t="str">
        <f si="13" t="shared"/>
        <v/>
      </c>
      <c r="U54" t="str">
        <f si="14" t="shared"/>
        <v/>
      </c>
      <c r="V54" t="str">
        <f si="15" t="shared"/>
        <v/>
      </c>
      <c r="W54" t="str">
        <f si="16" t="shared"/>
        <v/>
      </c>
      <c r="X54" t="str">
        <f si="17" t="shared"/>
        <v/>
      </c>
      <c r="Y54" t="str">
        <f si="18" t="shared"/>
        <v/>
      </c>
      <c r="Z54" t="str">
        <f si="19" t="shared"/>
        <v/>
      </c>
      <c r="AA54" t="str">
        <f si="20" t="shared"/>
        <v/>
      </c>
      <c r="AB54" t="str">
        <f si="21" t="shared"/>
        <v/>
      </c>
      <c r="AC54" t="str">
        <f si="22" t="shared"/>
        <v/>
      </c>
      <c r="AD54" t="str">
        <f si="23" t="shared"/>
        <v/>
      </c>
      <c r="AE54" t="str">
        <f si="24" t="shared"/>
        <v/>
      </c>
      <c r="AF54" t="str">
        <f si="25" t="shared"/>
        <v/>
      </c>
      <c r="AG54" t="str">
        <f si="26" t="shared"/>
        <v/>
      </c>
      <c r="AH54" t="str">
        <f si="27" t="shared"/>
        <v/>
      </c>
      <c r="AI54" t="str">
        <f si="28" t="shared"/>
        <v/>
      </c>
      <c r="AJ54" t="str">
        <f si="29" t="shared"/>
        <v/>
      </c>
      <c r="AK54" t="str">
        <f si="30" t="shared"/>
        <v/>
      </c>
      <c r="AL54" t="str">
        <f si="31" t="shared"/>
        <v/>
      </c>
      <c r="AM54" t="str">
        <f si="32" t="shared"/>
        <v/>
      </c>
      <c r="AN54" t="str">
        <f si="33" t="shared"/>
        <v/>
      </c>
      <c r="AO54" t="str">
        <f si="34" t="shared"/>
        <v/>
      </c>
      <c r="AP54" t="str">
        <f si="35" t="shared"/>
        <v/>
      </c>
      <c r="AQ54" t="str">
        <f si="36" t="shared"/>
        <v/>
      </c>
      <c r="AR54" t="str">
        <f si="37" t="shared"/>
        <v/>
      </c>
      <c r="AS54" t="str">
        <f si="38" t="shared"/>
        <v/>
      </c>
    </row>
    <row r="55" spans="1:45" x14ac:dyDescent="0.25">
      <c r="A55" t="str">
        <f>Sheet3!A56</f>
        <v/>
      </c>
      <c r="B55" t="str">
        <f>Sheet3!B56</f>
        <v/>
      </c>
      <c r="C55" t="str">
        <f>Sheet3!C56</f>
        <v/>
      </c>
      <c r="D55" t="str">
        <f>Sheet3!D56</f>
        <v/>
      </c>
      <c r="E55" t="str">
        <f>Sheet3!E56</f>
        <v/>
      </c>
      <c r="F55" t="str">
        <f>Sheet3!F56</f>
        <v/>
      </c>
      <c r="G55" t="str">
        <f>Sheet3!G56</f>
        <v/>
      </c>
      <c r="H55" t="str">
        <f>Sheet3!H56</f>
        <v/>
      </c>
      <c r="I55" s="37" t="str">
        <f>Sheet3!I56</f>
        <v/>
      </c>
      <c r="J55" t="str">
        <f si="3" t="shared"/>
        <v/>
      </c>
      <c r="K55" t="str">
        <f si="4" t="shared"/>
        <v/>
      </c>
      <c r="L55" t="str">
        <f si="5" t="shared"/>
        <v/>
      </c>
      <c r="M55" t="str">
        <f si="6" t="shared"/>
        <v/>
      </c>
      <c r="N55" t="str">
        <f si="7" t="shared"/>
        <v/>
      </c>
      <c r="O55" t="str">
        <f si="8" t="shared"/>
        <v/>
      </c>
      <c r="P55" t="str">
        <f si="9" t="shared"/>
        <v/>
      </c>
      <c r="Q55" t="str">
        <f si="10" t="shared"/>
        <v/>
      </c>
      <c r="R55" t="str">
        <f si="11" t="shared"/>
        <v/>
      </c>
      <c r="S55" t="str">
        <f si="12" t="shared"/>
        <v/>
      </c>
      <c r="T55" t="str">
        <f si="13" t="shared"/>
        <v/>
      </c>
      <c r="U55" t="str">
        <f si="14" t="shared"/>
        <v/>
      </c>
      <c r="V55" t="str">
        <f si="15" t="shared"/>
        <v/>
      </c>
      <c r="W55" t="str">
        <f si="16" t="shared"/>
        <v/>
      </c>
      <c r="X55" t="str">
        <f si="17" t="shared"/>
        <v/>
      </c>
      <c r="Y55" t="str">
        <f si="18" t="shared"/>
        <v/>
      </c>
      <c r="Z55" t="str">
        <f si="19" t="shared"/>
        <v/>
      </c>
      <c r="AA55" t="str">
        <f si="20" t="shared"/>
        <v/>
      </c>
      <c r="AB55" t="str">
        <f si="21" t="shared"/>
        <v/>
      </c>
      <c r="AC55" t="str">
        <f si="22" t="shared"/>
        <v/>
      </c>
      <c r="AD55" t="str">
        <f si="23" t="shared"/>
        <v/>
      </c>
      <c r="AE55" t="str">
        <f si="24" t="shared"/>
        <v/>
      </c>
      <c r="AF55" t="str">
        <f si="25" t="shared"/>
        <v/>
      </c>
      <c r="AG55" t="str">
        <f si="26" t="shared"/>
        <v/>
      </c>
      <c r="AH55" t="str">
        <f si="27" t="shared"/>
        <v/>
      </c>
      <c r="AI55" t="str">
        <f si="28" t="shared"/>
        <v/>
      </c>
      <c r="AJ55" t="str">
        <f si="29" t="shared"/>
        <v/>
      </c>
      <c r="AK55" t="str">
        <f si="30" t="shared"/>
        <v/>
      </c>
      <c r="AL55" t="str">
        <f si="31" t="shared"/>
        <v/>
      </c>
      <c r="AM55" t="str">
        <f si="32" t="shared"/>
        <v/>
      </c>
      <c r="AN55" t="str">
        <f si="33" t="shared"/>
        <v/>
      </c>
      <c r="AO55" t="str">
        <f si="34" t="shared"/>
        <v/>
      </c>
      <c r="AP55" t="str">
        <f si="35" t="shared"/>
        <v/>
      </c>
      <c r="AQ55" t="str">
        <f si="36" t="shared"/>
        <v/>
      </c>
      <c r="AR55" t="str">
        <f si="37" t="shared"/>
        <v/>
      </c>
      <c r="AS55" t="str">
        <f si="38" t="shared"/>
        <v/>
      </c>
    </row>
    <row r="56" spans="1:45" x14ac:dyDescent="0.25">
      <c r="A56" t="str">
        <f>Sheet3!A57</f>
        <v/>
      </c>
      <c r="B56" t="str">
        <f>Sheet3!B57</f>
        <v/>
      </c>
      <c r="C56" t="str">
        <f>Sheet3!C57</f>
        <v/>
      </c>
      <c r="D56" t="str">
        <f>Sheet3!D57</f>
        <v/>
      </c>
      <c r="E56" t="str">
        <f>Sheet3!E57</f>
        <v/>
      </c>
      <c r="F56" t="str">
        <f>Sheet3!F57</f>
        <v/>
      </c>
      <c r="G56" t="str">
        <f>Sheet3!G57</f>
        <v/>
      </c>
      <c r="H56" t="str">
        <f>Sheet3!H57</f>
        <v/>
      </c>
      <c r="I56" s="37" t="str">
        <f>Sheet3!I57</f>
        <v/>
      </c>
      <c r="J56" t="str">
        <f si="3" t="shared"/>
        <v/>
      </c>
      <c r="K56" t="str">
        <f si="4" t="shared"/>
        <v/>
      </c>
      <c r="L56" t="str">
        <f si="5" t="shared"/>
        <v/>
      </c>
      <c r="M56" t="str">
        <f si="6" t="shared"/>
        <v/>
      </c>
      <c r="N56" t="str">
        <f si="7" t="shared"/>
        <v/>
      </c>
      <c r="O56" t="str">
        <f si="8" t="shared"/>
        <v/>
      </c>
      <c r="P56" t="str">
        <f si="9" t="shared"/>
        <v/>
      </c>
      <c r="Q56" t="str">
        <f si="10" t="shared"/>
        <v/>
      </c>
      <c r="R56" t="str">
        <f si="11" t="shared"/>
        <v/>
      </c>
      <c r="S56" t="str">
        <f si="12" t="shared"/>
        <v/>
      </c>
      <c r="T56" t="str">
        <f si="13" t="shared"/>
        <v/>
      </c>
      <c r="U56" t="str">
        <f si="14" t="shared"/>
        <v/>
      </c>
      <c r="V56" t="str">
        <f si="15" t="shared"/>
        <v/>
      </c>
      <c r="W56" t="str">
        <f si="16" t="shared"/>
        <v/>
      </c>
      <c r="X56" t="str">
        <f si="17" t="shared"/>
        <v/>
      </c>
      <c r="Y56" t="str">
        <f si="18" t="shared"/>
        <v/>
      </c>
      <c r="Z56" t="str">
        <f si="19" t="shared"/>
        <v/>
      </c>
      <c r="AA56" t="str">
        <f si="20" t="shared"/>
        <v/>
      </c>
      <c r="AB56" t="str">
        <f si="21" t="shared"/>
        <v/>
      </c>
      <c r="AC56" t="str">
        <f si="22" t="shared"/>
        <v/>
      </c>
      <c r="AD56" t="str">
        <f si="23" t="shared"/>
        <v/>
      </c>
      <c r="AE56" t="str">
        <f si="24" t="shared"/>
        <v/>
      </c>
      <c r="AF56" t="str">
        <f si="25" t="shared"/>
        <v/>
      </c>
      <c r="AG56" t="str">
        <f si="26" t="shared"/>
        <v/>
      </c>
      <c r="AH56" t="str">
        <f si="27" t="shared"/>
        <v/>
      </c>
      <c r="AI56" t="str">
        <f si="28" t="shared"/>
        <v/>
      </c>
      <c r="AJ56" t="str">
        <f si="29" t="shared"/>
        <v/>
      </c>
      <c r="AK56" t="str">
        <f si="30" t="shared"/>
        <v/>
      </c>
      <c r="AL56" t="str">
        <f si="31" t="shared"/>
        <v/>
      </c>
      <c r="AM56" t="str">
        <f si="32" t="shared"/>
        <v/>
      </c>
      <c r="AN56" t="str">
        <f si="33" t="shared"/>
        <v/>
      </c>
      <c r="AO56" t="str">
        <f si="34" t="shared"/>
        <v/>
      </c>
      <c r="AP56" t="str">
        <f si="35" t="shared"/>
        <v/>
      </c>
      <c r="AQ56" t="str">
        <f si="36" t="shared"/>
        <v/>
      </c>
      <c r="AR56" t="str">
        <f si="37" t="shared"/>
        <v/>
      </c>
      <c r="AS56" t="str">
        <f si="38" t="shared"/>
        <v/>
      </c>
    </row>
    <row r="57" spans="1:45" x14ac:dyDescent="0.25">
      <c r="A57" t="str">
        <f>Sheet3!A58</f>
        <v/>
      </c>
      <c r="B57" t="str">
        <f>Sheet3!B58</f>
        <v/>
      </c>
      <c r="C57" t="str">
        <f>Sheet3!C58</f>
        <v/>
      </c>
      <c r="D57" t="str">
        <f>Sheet3!D58</f>
        <v/>
      </c>
      <c r="E57" t="str">
        <f>Sheet3!E58</f>
        <v/>
      </c>
      <c r="F57" t="str">
        <f>Sheet3!F58</f>
        <v/>
      </c>
      <c r="G57" t="str">
        <f>Sheet3!G58</f>
        <v/>
      </c>
      <c r="H57" t="str">
        <f>Sheet3!H58</f>
        <v/>
      </c>
      <c r="I57" s="37" t="str">
        <f>Sheet3!I58</f>
        <v/>
      </c>
      <c r="J57" t="str">
        <f si="3" t="shared"/>
        <v/>
      </c>
      <c r="K57" t="str">
        <f si="4" t="shared"/>
        <v/>
      </c>
      <c r="L57" t="str">
        <f si="5" t="shared"/>
        <v/>
      </c>
      <c r="M57" t="str">
        <f si="6" t="shared"/>
        <v/>
      </c>
      <c r="N57" t="str">
        <f si="7" t="shared"/>
        <v/>
      </c>
      <c r="O57" t="str">
        <f si="8" t="shared"/>
        <v/>
      </c>
      <c r="P57" t="str">
        <f si="9" t="shared"/>
        <v/>
      </c>
      <c r="Q57" t="str">
        <f si="10" t="shared"/>
        <v/>
      </c>
      <c r="R57" t="str">
        <f si="11" t="shared"/>
        <v/>
      </c>
      <c r="S57" t="str">
        <f si="12" t="shared"/>
        <v/>
      </c>
      <c r="T57" t="str">
        <f si="13" t="shared"/>
        <v/>
      </c>
      <c r="U57" t="str">
        <f si="14" t="shared"/>
        <v/>
      </c>
      <c r="V57" t="str">
        <f si="15" t="shared"/>
        <v/>
      </c>
      <c r="W57" t="str">
        <f si="16" t="shared"/>
        <v/>
      </c>
      <c r="X57" t="str">
        <f si="17" t="shared"/>
        <v/>
      </c>
      <c r="Y57" t="str">
        <f si="18" t="shared"/>
        <v/>
      </c>
      <c r="Z57" t="str">
        <f si="19" t="shared"/>
        <v/>
      </c>
      <c r="AA57" t="str">
        <f si="20" t="shared"/>
        <v/>
      </c>
      <c r="AB57" t="str">
        <f si="21" t="shared"/>
        <v/>
      </c>
      <c r="AC57" t="str">
        <f si="22" t="shared"/>
        <v/>
      </c>
      <c r="AD57" t="str">
        <f si="23" t="shared"/>
        <v/>
      </c>
      <c r="AE57" t="str">
        <f si="24" t="shared"/>
        <v/>
      </c>
      <c r="AF57" t="str">
        <f si="25" t="shared"/>
        <v/>
      </c>
      <c r="AG57" t="str">
        <f si="26" t="shared"/>
        <v/>
      </c>
      <c r="AH57" t="str">
        <f si="27" t="shared"/>
        <v/>
      </c>
      <c r="AI57" t="str">
        <f si="28" t="shared"/>
        <v/>
      </c>
      <c r="AJ57" t="str">
        <f si="29" t="shared"/>
        <v/>
      </c>
      <c r="AK57" t="str">
        <f si="30" t="shared"/>
        <v/>
      </c>
      <c r="AL57" t="str">
        <f si="31" t="shared"/>
        <v/>
      </c>
      <c r="AM57" t="str">
        <f si="32" t="shared"/>
        <v/>
      </c>
      <c r="AN57" t="str">
        <f si="33" t="shared"/>
        <v/>
      </c>
      <c r="AO57" t="str">
        <f si="34" t="shared"/>
        <v/>
      </c>
      <c r="AP57" t="str">
        <f si="35" t="shared"/>
        <v/>
      </c>
      <c r="AQ57" t="str">
        <f si="36" t="shared"/>
        <v/>
      </c>
      <c r="AR57" t="str">
        <f si="37" t="shared"/>
        <v/>
      </c>
      <c r="AS57" t="str">
        <f si="38" t="shared"/>
        <v/>
      </c>
    </row>
    <row r="58" spans="1:45" x14ac:dyDescent="0.25">
      <c r="A58" t="str">
        <f>Sheet3!A59</f>
        <v/>
      </c>
      <c r="B58" t="str">
        <f>Sheet3!B59</f>
        <v/>
      </c>
      <c r="C58" t="str">
        <f>Sheet3!C59</f>
        <v/>
      </c>
      <c r="D58" t="str">
        <f>Sheet3!D59</f>
        <v/>
      </c>
      <c r="E58" t="str">
        <f>Sheet3!E59</f>
        <v/>
      </c>
      <c r="F58" t="str">
        <f>Sheet3!F59</f>
        <v/>
      </c>
      <c r="G58" t="str">
        <f>Sheet3!G59</f>
        <v/>
      </c>
      <c r="H58" t="str">
        <f>Sheet3!H59</f>
        <v/>
      </c>
      <c r="I58" s="37" t="str">
        <f>Sheet3!I59</f>
        <v/>
      </c>
      <c r="J58" t="str">
        <f si="3" t="shared"/>
        <v/>
      </c>
      <c r="K58" t="str">
        <f si="4" t="shared"/>
        <v/>
      </c>
      <c r="L58" t="str">
        <f si="5" t="shared"/>
        <v/>
      </c>
      <c r="M58" t="str">
        <f si="6" t="shared"/>
        <v/>
      </c>
      <c r="N58" t="str">
        <f si="7" t="shared"/>
        <v/>
      </c>
      <c r="O58" t="str">
        <f si="8" t="shared"/>
        <v/>
      </c>
      <c r="P58" t="str">
        <f si="9" t="shared"/>
        <v/>
      </c>
      <c r="Q58" t="str">
        <f si="10" t="shared"/>
        <v/>
      </c>
      <c r="R58" t="str">
        <f si="11" t="shared"/>
        <v/>
      </c>
      <c r="S58" t="str">
        <f si="12" t="shared"/>
        <v/>
      </c>
      <c r="T58" t="str">
        <f si="13" t="shared"/>
        <v/>
      </c>
      <c r="U58" t="str">
        <f si="14" t="shared"/>
        <v/>
      </c>
      <c r="V58" t="str">
        <f si="15" t="shared"/>
        <v/>
      </c>
      <c r="W58" t="str">
        <f si="16" t="shared"/>
        <v/>
      </c>
      <c r="X58" t="str">
        <f si="17" t="shared"/>
        <v/>
      </c>
      <c r="Y58" t="str">
        <f si="18" t="shared"/>
        <v/>
      </c>
      <c r="Z58" t="str">
        <f si="19" t="shared"/>
        <v/>
      </c>
      <c r="AA58" t="str">
        <f si="20" t="shared"/>
        <v/>
      </c>
      <c r="AB58" t="str">
        <f si="21" t="shared"/>
        <v/>
      </c>
      <c r="AC58" t="str">
        <f si="22" t="shared"/>
        <v/>
      </c>
      <c r="AD58" t="str">
        <f si="23" t="shared"/>
        <v/>
      </c>
      <c r="AE58" t="str">
        <f si="24" t="shared"/>
        <v/>
      </c>
      <c r="AF58" t="str">
        <f si="25" t="shared"/>
        <v/>
      </c>
      <c r="AG58" t="str">
        <f si="26" t="shared"/>
        <v/>
      </c>
      <c r="AH58" t="str">
        <f si="27" t="shared"/>
        <v/>
      </c>
      <c r="AI58" t="str">
        <f si="28" t="shared"/>
        <v/>
      </c>
      <c r="AJ58" t="str">
        <f si="29" t="shared"/>
        <v/>
      </c>
      <c r="AK58" t="str">
        <f si="30" t="shared"/>
        <v/>
      </c>
      <c r="AL58" t="str">
        <f si="31" t="shared"/>
        <v/>
      </c>
      <c r="AM58" t="str">
        <f si="32" t="shared"/>
        <v/>
      </c>
      <c r="AN58" t="str">
        <f si="33" t="shared"/>
        <v/>
      </c>
      <c r="AO58" t="str">
        <f si="34" t="shared"/>
        <v/>
      </c>
      <c r="AP58" t="str">
        <f si="35" t="shared"/>
        <v/>
      </c>
      <c r="AQ58" t="str">
        <f si="36" t="shared"/>
        <v/>
      </c>
      <c r="AR58" t="str">
        <f si="37" t="shared"/>
        <v/>
      </c>
      <c r="AS58" t="str">
        <f si="38" t="shared"/>
        <v/>
      </c>
    </row>
    <row r="59" spans="1:45" x14ac:dyDescent="0.25">
      <c r="A59" t="str">
        <f>Sheet3!A60</f>
        <v/>
      </c>
      <c r="B59" t="str">
        <f>Sheet3!B60</f>
        <v/>
      </c>
      <c r="C59" t="str">
        <f>Sheet3!C60</f>
        <v/>
      </c>
      <c r="D59" t="str">
        <f>Sheet3!D60</f>
        <v/>
      </c>
      <c r="E59" t="str">
        <f>Sheet3!E60</f>
        <v/>
      </c>
      <c r="F59" t="str">
        <f>Sheet3!F60</f>
        <v/>
      </c>
      <c r="G59" t="str">
        <f>Sheet3!G60</f>
        <v/>
      </c>
      <c r="H59" t="str">
        <f>Sheet3!H60</f>
        <v/>
      </c>
      <c r="I59" s="37" t="str">
        <f>Sheet3!I60</f>
        <v/>
      </c>
      <c r="J59" t="str">
        <f si="3" t="shared"/>
        <v/>
      </c>
      <c r="K59" t="str">
        <f si="4" t="shared"/>
        <v/>
      </c>
      <c r="L59" t="str">
        <f si="5" t="shared"/>
        <v/>
      </c>
      <c r="M59" t="str">
        <f si="6" t="shared"/>
        <v/>
      </c>
      <c r="N59" t="str">
        <f si="7" t="shared"/>
        <v/>
      </c>
      <c r="O59" t="str">
        <f si="8" t="shared"/>
        <v/>
      </c>
      <c r="P59" t="str">
        <f si="9" t="shared"/>
        <v/>
      </c>
      <c r="Q59" t="str">
        <f si="10" t="shared"/>
        <v/>
      </c>
      <c r="R59" t="str">
        <f si="11" t="shared"/>
        <v/>
      </c>
      <c r="S59" t="str">
        <f si="12" t="shared"/>
        <v/>
      </c>
      <c r="T59" t="str">
        <f si="13" t="shared"/>
        <v/>
      </c>
      <c r="U59" t="str">
        <f si="14" t="shared"/>
        <v/>
      </c>
      <c r="V59" t="str">
        <f si="15" t="shared"/>
        <v/>
      </c>
      <c r="W59" t="str">
        <f si="16" t="shared"/>
        <v/>
      </c>
      <c r="X59" t="str">
        <f si="17" t="shared"/>
        <v/>
      </c>
      <c r="Y59" t="str">
        <f si="18" t="shared"/>
        <v/>
      </c>
      <c r="Z59" t="str">
        <f si="19" t="shared"/>
        <v/>
      </c>
      <c r="AA59" t="str">
        <f si="20" t="shared"/>
        <v/>
      </c>
      <c r="AB59" t="str">
        <f si="21" t="shared"/>
        <v/>
      </c>
      <c r="AC59" t="str">
        <f si="22" t="shared"/>
        <v/>
      </c>
      <c r="AD59" t="str">
        <f si="23" t="shared"/>
        <v/>
      </c>
      <c r="AE59" t="str">
        <f si="24" t="shared"/>
        <v/>
      </c>
      <c r="AF59" t="str">
        <f si="25" t="shared"/>
        <v/>
      </c>
      <c r="AG59" t="str">
        <f si="26" t="shared"/>
        <v/>
      </c>
      <c r="AH59" t="str">
        <f si="27" t="shared"/>
        <v/>
      </c>
      <c r="AI59" t="str">
        <f si="28" t="shared"/>
        <v/>
      </c>
      <c r="AJ59" t="str">
        <f si="29" t="shared"/>
        <v/>
      </c>
      <c r="AK59" t="str">
        <f si="30" t="shared"/>
        <v/>
      </c>
      <c r="AL59" t="str">
        <f si="31" t="shared"/>
        <v/>
      </c>
      <c r="AM59" t="str">
        <f si="32" t="shared"/>
        <v/>
      </c>
      <c r="AN59" t="str">
        <f si="33" t="shared"/>
        <v/>
      </c>
      <c r="AO59" t="str">
        <f si="34" t="shared"/>
        <v/>
      </c>
      <c r="AP59" t="str">
        <f si="35" t="shared"/>
        <v/>
      </c>
      <c r="AQ59" t="str">
        <f si="36" t="shared"/>
        <v/>
      </c>
      <c r="AR59" t="str">
        <f si="37" t="shared"/>
        <v/>
      </c>
      <c r="AS59" t="str">
        <f si="38" t="shared"/>
        <v/>
      </c>
    </row>
    <row r="60" spans="1:45" x14ac:dyDescent="0.25">
      <c r="A60" t="str">
        <f>Sheet3!A61</f>
        <v/>
      </c>
      <c r="B60" t="str">
        <f>Sheet3!B61</f>
        <v/>
      </c>
      <c r="C60" t="str">
        <f>Sheet3!C61</f>
        <v/>
      </c>
      <c r="D60" t="str">
        <f>Sheet3!D61</f>
        <v/>
      </c>
      <c r="E60" t="str">
        <f>Sheet3!E61</f>
        <v/>
      </c>
      <c r="F60" t="str">
        <f>Sheet3!F61</f>
        <v/>
      </c>
      <c r="G60" t="str">
        <f>Sheet3!G61</f>
        <v/>
      </c>
      <c r="H60" t="str">
        <f>Sheet3!H61</f>
        <v/>
      </c>
      <c r="I60" s="37" t="str">
        <f>Sheet3!I61</f>
        <v/>
      </c>
      <c r="J60" t="str">
        <f si="3" t="shared"/>
        <v/>
      </c>
      <c r="K60" t="str">
        <f si="4" t="shared"/>
        <v/>
      </c>
      <c r="L60" t="str">
        <f si="5" t="shared"/>
        <v/>
      </c>
      <c r="M60" t="str">
        <f si="6" t="shared"/>
        <v/>
      </c>
      <c r="N60" t="str">
        <f si="7" t="shared"/>
        <v/>
      </c>
      <c r="O60" t="str">
        <f si="8" t="shared"/>
        <v/>
      </c>
      <c r="P60" t="str">
        <f si="9" t="shared"/>
        <v/>
      </c>
      <c r="Q60" t="str">
        <f si="10" t="shared"/>
        <v/>
      </c>
      <c r="R60" t="str">
        <f si="11" t="shared"/>
        <v/>
      </c>
      <c r="S60" t="str">
        <f si="12" t="shared"/>
        <v/>
      </c>
      <c r="T60" t="str">
        <f si="13" t="shared"/>
        <v/>
      </c>
      <c r="U60" t="str">
        <f si="14" t="shared"/>
        <v/>
      </c>
      <c r="V60" t="str">
        <f si="15" t="shared"/>
        <v/>
      </c>
      <c r="W60" t="str">
        <f si="16" t="shared"/>
        <v/>
      </c>
      <c r="X60" t="str">
        <f si="17" t="shared"/>
        <v/>
      </c>
      <c r="Y60" t="str">
        <f si="18" t="shared"/>
        <v/>
      </c>
      <c r="Z60" t="str">
        <f si="19" t="shared"/>
        <v/>
      </c>
      <c r="AA60" t="str">
        <f si="20" t="shared"/>
        <v/>
      </c>
      <c r="AB60" t="str">
        <f si="21" t="shared"/>
        <v/>
      </c>
      <c r="AC60" t="str">
        <f si="22" t="shared"/>
        <v/>
      </c>
      <c r="AD60" t="str">
        <f si="23" t="shared"/>
        <v/>
      </c>
      <c r="AE60" t="str">
        <f si="24" t="shared"/>
        <v/>
      </c>
      <c r="AF60" t="str">
        <f si="25" t="shared"/>
        <v/>
      </c>
      <c r="AG60" t="str">
        <f si="26" t="shared"/>
        <v/>
      </c>
      <c r="AH60" t="str">
        <f si="27" t="shared"/>
        <v/>
      </c>
      <c r="AI60" t="str">
        <f si="28" t="shared"/>
        <v/>
      </c>
      <c r="AJ60" t="str">
        <f si="29" t="shared"/>
        <v/>
      </c>
      <c r="AK60" t="str">
        <f si="30" t="shared"/>
        <v/>
      </c>
      <c r="AL60" t="str">
        <f si="31" t="shared"/>
        <v/>
      </c>
      <c r="AM60" t="str">
        <f si="32" t="shared"/>
        <v/>
      </c>
      <c r="AN60" t="str">
        <f si="33" t="shared"/>
        <v/>
      </c>
      <c r="AO60" t="str">
        <f si="34" t="shared"/>
        <v/>
      </c>
      <c r="AP60" t="str">
        <f si="35" t="shared"/>
        <v/>
      </c>
      <c r="AQ60" t="str">
        <f si="36" t="shared"/>
        <v/>
      </c>
      <c r="AR60" t="str">
        <f si="37" t="shared"/>
        <v/>
      </c>
      <c r="AS60" t="str">
        <f si="38" t="shared"/>
        <v/>
      </c>
    </row>
    <row r="61" spans="1:45" x14ac:dyDescent="0.25">
      <c r="A61" t="str">
        <f>Sheet3!A62</f>
        <v/>
      </c>
      <c r="B61" t="str">
        <f>Sheet3!B62</f>
        <v/>
      </c>
      <c r="C61" t="str">
        <f>Sheet3!C62</f>
        <v/>
      </c>
      <c r="D61" t="str">
        <f>Sheet3!D62</f>
        <v/>
      </c>
      <c r="E61" t="str">
        <f>Sheet3!E62</f>
        <v/>
      </c>
      <c r="F61" t="str">
        <f>Sheet3!F62</f>
        <v/>
      </c>
      <c r="G61" t="str">
        <f>Sheet3!G62</f>
        <v/>
      </c>
      <c r="H61" t="str">
        <f>Sheet3!H62</f>
        <v/>
      </c>
      <c r="I61" s="37" t="str">
        <f>Sheet3!I62</f>
        <v/>
      </c>
      <c r="J61" t="str">
        <f si="3" t="shared"/>
        <v/>
      </c>
      <c r="K61" t="str">
        <f si="4" t="shared"/>
        <v/>
      </c>
      <c r="L61" t="str">
        <f si="5" t="shared"/>
        <v/>
      </c>
      <c r="M61" t="str">
        <f si="6" t="shared"/>
        <v/>
      </c>
      <c r="N61" t="str">
        <f si="7" t="shared"/>
        <v/>
      </c>
      <c r="O61" t="str">
        <f si="8" t="shared"/>
        <v/>
      </c>
      <c r="P61" t="str">
        <f si="9" t="shared"/>
        <v/>
      </c>
      <c r="Q61" t="str">
        <f si="10" t="shared"/>
        <v/>
      </c>
      <c r="R61" t="str">
        <f si="11" t="shared"/>
        <v/>
      </c>
      <c r="S61" t="str">
        <f si="12" t="shared"/>
        <v/>
      </c>
      <c r="T61" t="str">
        <f si="13" t="shared"/>
        <v/>
      </c>
      <c r="U61" t="str">
        <f si="14" t="shared"/>
        <v/>
      </c>
      <c r="V61" t="str">
        <f si="15" t="shared"/>
        <v/>
      </c>
      <c r="W61" t="str">
        <f si="16" t="shared"/>
        <v/>
      </c>
      <c r="X61" t="str">
        <f si="17" t="shared"/>
        <v/>
      </c>
      <c r="Y61" t="str">
        <f si="18" t="shared"/>
        <v/>
      </c>
      <c r="Z61" t="str">
        <f si="19" t="shared"/>
        <v/>
      </c>
      <c r="AA61" t="str">
        <f si="20" t="shared"/>
        <v/>
      </c>
      <c r="AB61" t="str">
        <f si="21" t="shared"/>
        <v/>
      </c>
      <c r="AC61" t="str">
        <f si="22" t="shared"/>
        <v/>
      </c>
      <c r="AD61" t="str">
        <f si="23" t="shared"/>
        <v/>
      </c>
      <c r="AE61" t="str">
        <f si="24" t="shared"/>
        <v/>
      </c>
      <c r="AF61" t="str">
        <f si="25" t="shared"/>
        <v/>
      </c>
      <c r="AG61" t="str">
        <f si="26" t="shared"/>
        <v/>
      </c>
      <c r="AH61" t="str">
        <f si="27" t="shared"/>
        <v/>
      </c>
      <c r="AI61" t="str">
        <f si="28" t="shared"/>
        <v/>
      </c>
      <c r="AJ61" t="str">
        <f si="29" t="shared"/>
        <v/>
      </c>
      <c r="AK61" t="str">
        <f si="30" t="shared"/>
        <v/>
      </c>
      <c r="AL61" t="str">
        <f si="31" t="shared"/>
        <v/>
      </c>
      <c r="AM61" t="str">
        <f si="32" t="shared"/>
        <v/>
      </c>
      <c r="AN61" t="str">
        <f si="33" t="shared"/>
        <v/>
      </c>
      <c r="AO61" t="str">
        <f si="34" t="shared"/>
        <v/>
      </c>
      <c r="AP61" t="str">
        <f si="35" t="shared"/>
        <v/>
      </c>
      <c r="AQ61" t="str">
        <f si="36" t="shared"/>
        <v/>
      </c>
      <c r="AR61" t="str">
        <f si="37" t="shared"/>
        <v/>
      </c>
      <c r="AS61" t="str">
        <f si="38" t="shared"/>
        <v/>
      </c>
    </row>
    <row r="62" spans="1:45" x14ac:dyDescent="0.25">
      <c r="A62" t="str">
        <f>Sheet3!A63</f>
        <v/>
      </c>
      <c r="B62" t="str">
        <f>Sheet3!B63</f>
        <v/>
      </c>
      <c r="C62" t="str">
        <f>Sheet3!C63</f>
        <v/>
      </c>
      <c r="D62" t="str">
        <f>Sheet3!D63</f>
        <v/>
      </c>
      <c r="E62" t="str">
        <f>Sheet3!E63</f>
        <v/>
      </c>
      <c r="F62" t="str">
        <f>Sheet3!F63</f>
        <v/>
      </c>
      <c r="G62" t="str">
        <f>Sheet3!G63</f>
        <v/>
      </c>
      <c r="H62" t="str">
        <f>Sheet3!H63</f>
        <v/>
      </c>
      <c r="I62" s="37" t="str">
        <f>Sheet3!I63</f>
        <v/>
      </c>
      <c r="J62" t="str">
        <f si="3" t="shared"/>
        <v/>
      </c>
      <c r="K62" t="str">
        <f si="4" t="shared"/>
        <v/>
      </c>
      <c r="L62" t="str">
        <f si="5" t="shared"/>
        <v/>
      </c>
      <c r="M62" t="str">
        <f si="6" t="shared"/>
        <v/>
      </c>
      <c r="N62" t="str">
        <f si="7" t="shared"/>
        <v/>
      </c>
      <c r="O62" t="str">
        <f si="8" t="shared"/>
        <v/>
      </c>
      <c r="P62" t="str">
        <f si="9" t="shared"/>
        <v/>
      </c>
      <c r="Q62" t="str">
        <f si="10" t="shared"/>
        <v/>
      </c>
      <c r="R62" t="str">
        <f si="11" t="shared"/>
        <v/>
      </c>
      <c r="S62" t="str">
        <f si="12" t="shared"/>
        <v/>
      </c>
      <c r="T62" t="str">
        <f si="13" t="shared"/>
        <v/>
      </c>
      <c r="U62" t="str">
        <f si="14" t="shared"/>
        <v/>
      </c>
      <c r="V62" t="str">
        <f si="15" t="shared"/>
        <v/>
      </c>
      <c r="W62" t="str">
        <f si="16" t="shared"/>
        <v/>
      </c>
      <c r="X62" t="str">
        <f si="17" t="shared"/>
        <v/>
      </c>
      <c r="Y62" t="str">
        <f si="18" t="shared"/>
        <v/>
      </c>
      <c r="Z62" t="str">
        <f si="19" t="shared"/>
        <v/>
      </c>
      <c r="AA62" t="str">
        <f si="20" t="shared"/>
        <v/>
      </c>
      <c r="AB62" t="str">
        <f si="21" t="shared"/>
        <v/>
      </c>
      <c r="AC62" t="str">
        <f si="22" t="shared"/>
        <v/>
      </c>
      <c r="AD62" t="str">
        <f si="23" t="shared"/>
        <v/>
      </c>
      <c r="AE62" t="str">
        <f si="24" t="shared"/>
        <v/>
      </c>
      <c r="AF62" t="str">
        <f si="25" t="shared"/>
        <v/>
      </c>
      <c r="AG62" t="str">
        <f si="26" t="shared"/>
        <v/>
      </c>
      <c r="AH62" t="str">
        <f si="27" t="shared"/>
        <v/>
      </c>
      <c r="AI62" t="str">
        <f si="28" t="shared"/>
        <v/>
      </c>
      <c r="AJ62" t="str">
        <f si="29" t="shared"/>
        <v/>
      </c>
      <c r="AK62" t="str">
        <f si="30" t="shared"/>
        <v/>
      </c>
      <c r="AL62" t="str">
        <f si="31" t="shared"/>
        <v/>
      </c>
      <c r="AM62" t="str">
        <f si="32" t="shared"/>
        <v/>
      </c>
      <c r="AN62" t="str">
        <f si="33" t="shared"/>
        <v/>
      </c>
      <c r="AO62" t="str">
        <f si="34" t="shared"/>
        <v/>
      </c>
      <c r="AP62" t="str">
        <f si="35" t="shared"/>
        <v/>
      </c>
      <c r="AQ62" t="str">
        <f si="36" t="shared"/>
        <v/>
      </c>
      <c r="AR62" t="str">
        <f si="37" t="shared"/>
        <v/>
      </c>
      <c r="AS62" t="str">
        <f si="38" t="shared"/>
        <v/>
      </c>
    </row>
    <row r="63" spans="1:45" x14ac:dyDescent="0.25">
      <c r="A63" t="str">
        <f>Sheet3!A64</f>
        <v/>
      </c>
      <c r="B63" t="str">
        <f>Sheet3!B64</f>
        <v/>
      </c>
      <c r="C63" t="str">
        <f>Sheet3!C64</f>
        <v/>
      </c>
      <c r="D63" t="str">
        <f>Sheet3!D64</f>
        <v/>
      </c>
      <c r="E63" t="str">
        <f>Sheet3!E64</f>
        <v/>
      </c>
      <c r="F63" t="str">
        <f>Sheet3!F64</f>
        <v/>
      </c>
      <c r="G63" t="str">
        <f>Sheet3!G64</f>
        <v/>
      </c>
      <c r="H63" t="str">
        <f>Sheet3!H64</f>
        <v/>
      </c>
      <c r="I63" s="37" t="str">
        <f>Sheet3!I64</f>
        <v/>
      </c>
      <c r="J63" t="str">
        <f si="3" t="shared"/>
        <v/>
      </c>
      <c r="K63" t="str">
        <f si="4" t="shared"/>
        <v/>
      </c>
      <c r="L63" t="str">
        <f si="5" t="shared"/>
        <v/>
      </c>
      <c r="M63" t="str">
        <f si="6" t="shared"/>
        <v/>
      </c>
      <c r="N63" t="str">
        <f si="7" t="shared"/>
        <v/>
      </c>
      <c r="O63" t="str">
        <f si="8" t="shared"/>
        <v/>
      </c>
      <c r="P63" t="str">
        <f si="9" t="shared"/>
        <v/>
      </c>
      <c r="Q63" t="str">
        <f si="10" t="shared"/>
        <v/>
      </c>
      <c r="R63" t="str">
        <f si="11" t="shared"/>
        <v/>
      </c>
      <c r="S63" t="str">
        <f si="12" t="shared"/>
        <v/>
      </c>
      <c r="T63" t="str">
        <f si="13" t="shared"/>
        <v/>
      </c>
      <c r="U63" t="str">
        <f si="14" t="shared"/>
        <v/>
      </c>
      <c r="V63" t="str">
        <f si="15" t="shared"/>
        <v/>
      </c>
      <c r="W63" t="str">
        <f si="16" t="shared"/>
        <v/>
      </c>
      <c r="X63" t="str">
        <f si="17" t="shared"/>
        <v/>
      </c>
      <c r="Y63" t="str">
        <f si="18" t="shared"/>
        <v/>
      </c>
      <c r="Z63" t="str">
        <f si="19" t="shared"/>
        <v/>
      </c>
      <c r="AA63" t="str">
        <f si="20" t="shared"/>
        <v/>
      </c>
      <c r="AB63" t="str">
        <f si="21" t="shared"/>
        <v/>
      </c>
      <c r="AC63" t="str">
        <f si="22" t="shared"/>
        <v/>
      </c>
      <c r="AD63" t="str">
        <f si="23" t="shared"/>
        <v/>
      </c>
      <c r="AE63" t="str">
        <f si="24" t="shared"/>
        <v/>
      </c>
      <c r="AF63" t="str">
        <f si="25" t="shared"/>
        <v/>
      </c>
      <c r="AG63" t="str">
        <f si="26" t="shared"/>
        <v/>
      </c>
      <c r="AH63" t="str">
        <f si="27" t="shared"/>
        <v/>
      </c>
      <c r="AI63" t="str">
        <f si="28" t="shared"/>
        <v/>
      </c>
      <c r="AJ63" t="str">
        <f si="29" t="shared"/>
        <v/>
      </c>
      <c r="AK63" t="str">
        <f si="30" t="shared"/>
        <v/>
      </c>
      <c r="AL63" t="str">
        <f si="31" t="shared"/>
        <v/>
      </c>
      <c r="AM63" t="str">
        <f si="32" t="shared"/>
        <v/>
      </c>
      <c r="AN63" t="str">
        <f si="33" t="shared"/>
        <v/>
      </c>
      <c r="AO63" t="str">
        <f si="34" t="shared"/>
        <v/>
      </c>
      <c r="AP63" t="str">
        <f si="35" t="shared"/>
        <v/>
      </c>
      <c r="AQ63" t="str">
        <f si="36" t="shared"/>
        <v/>
      </c>
      <c r="AR63" t="str">
        <f si="37" t="shared"/>
        <v/>
      </c>
      <c r="AS63" t="str">
        <f si="38" t="shared"/>
        <v/>
      </c>
    </row>
    <row r="64" spans="1:45" x14ac:dyDescent="0.25">
      <c r="A64" t="str">
        <f>Sheet3!A65</f>
        <v/>
      </c>
      <c r="B64" t="str">
        <f>Sheet3!B65</f>
        <v/>
      </c>
      <c r="C64" t="str">
        <f>Sheet3!C65</f>
        <v/>
      </c>
      <c r="D64" t="str">
        <f>Sheet3!D65</f>
        <v/>
      </c>
      <c r="E64" t="str">
        <f>Sheet3!E65</f>
        <v/>
      </c>
      <c r="F64" t="str">
        <f>Sheet3!F65</f>
        <v/>
      </c>
      <c r="G64" t="str">
        <f>Sheet3!G65</f>
        <v/>
      </c>
      <c r="H64" t="str">
        <f>Sheet3!H65</f>
        <v/>
      </c>
      <c r="I64" s="37" t="str">
        <f>Sheet3!I65</f>
        <v/>
      </c>
      <c r="J64" t="str">
        <f si="3" t="shared"/>
        <v/>
      </c>
      <c r="K64" t="str">
        <f si="4" t="shared"/>
        <v/>
      </c>
      <c r="L64" t="str">
        <f si="5" t="shared"/>
        <v/>
      </c>
      <c r="M64" t="str">
        <f si="6" t="shared"/>
        <v/>
      </c>
      <c r="N64" t="str">
        <f si="7" t="shared"/>
        <v/>
      </c>
      <c r="O64" t="str">
        <f si="8" t="shared"/>
        <v/>
      </c>
      <c r="P64" t="str">
        <f si="9" t="shared"/>
        <v/>
      </c>
      <c r="Q64" t="str">
        <f si="10" t="shared"/>
        <v/>
      </c>
      <c r="R64" t="str">
        <f si="11" t="shared"/>
        <v/>
      </c>
      <c r="S64" t="str">
        <f si="12" t="shared"/>
        <v/>
      </c>
      <c r="T64" t="str">
        <f si="13" t="shared"/>
        <v/>
      </c>
      <c r="U64" t="str">
        <f si="14" t="shared"/>
        <v/>
      </c>
      <c r="V64" t="str">
        <f si="15" t="shared"/>
        <v/>
      </c>
      <c r="W64" t="str">
        <f si="16" t="shared"/>
        <v/>
      </c>
      <c r="X64" t="str">
        <f si="17" t="shared"/>
        <v/>
      </c>
      <c r="Y64" t="str">
        <f si="18" t="shared"/>
        <v/>
      </c>
      <c r="Z64" t="str">
        <f si="19" t="shared"/>
        <v/>
      </c>
      <c r="AA64" t="str">
        <f si="20" t="shared"/>
        <v/>
      </c>
      <c r="AB64" t="str">
        <f si="21" t="shared"/>
        <v/>
      </c>
      <c r="AC64" t="str">
        <f si="22" t="shared"/>
        <v/>
      </c>
      <c r="AD64" t="str">
        <f si="23" t="shared"/>
        <v/>
      </c>
      <c r="AE64" t="str">
        <f si="24" t="shared"/>
        <v/>
      </c>
      <c r="AF64" t="str">
        <f si="25" t="shared"/>
        <v/>
      </c>
      <c r="AG64" t="str">
        <f si="26" t="shared"/>
        <v/>
      </c>
      <c r="AH64" t="str">
        <f si="27" t="shared"/>
        <v/>
      </c>
      <c r="AI64" t="str">
        <f si="28" t="shared"/>
        <v/>
      </c>
      <c r="AJ64" t="str">
        <f si="29" t="shared"/>
        <v/>
      </c>
      <c r="AK64" t="str">
        <f si="30" t="shared"/>
        <v/>
      </c>
      <c r="AL64" t="str">
        <f si="31" t="shared"/>
        <v/>
      </c>
      <c r="AM64" t="str">
        <f si="32" t="shared"/>
        <v/>
      </c>
      <c r="AN64" t="str">
        <f si="33" t="shared"/>
        <v/>
      </c>
      <c r="AO64" t="str">
        <f si="34" t="shared"/>
        <v/>
      </c>
      <c r="AP64" t="str">
        <f si="35" t="shared"/>
        <v/>
      </c>
      <c r="AQ64" t="str">
        <f si="36" t="shared"/>
        <v/>
      </c>
      <c r="AR64" t="str">
        <f si="37" t="shared"/>
        <v/>
      </c>
      <c r="AS64" t="str">
        <f si="38" t="shared"/>
        <v/>
      </c>
    </row>
    <row r="65" spans="1:45" x14ac:dyDescent="0.25">
      <c r="A65" t="str">
        <f>Sheet3!A66</f>
        <v/>
      </c>
      <c r="B65" t="str">
        <f>Sheet3!B66</f>
        <v/>
      </c>
      <c r="C65" t="str">
        <f>Sheet3!C66</f>
        <v/>
      </c>
      <c r="D65" t="str">
        <f>Sheet3!D66</f>
        <v/>
      </c>
      <c r="E65" t="str">
        <f>Sheet3!E66</f>
        <v/>
      </c>
      <c r="F65" t="str">
        <f>Sheet3!F66</f>
        <v/>
      </c>
      <c r="G65" t="str">
        <f>Sheet3!G66</f>
        <v/>
      </c>
      <c r="H65" t="str">
        <f>Sheet3!H66</f>
        <v/>
      </c>
      <c r="I65" s="37" t="str">
        <f>Sheet3!I66</f>
        <v/>
      </c>
      <c r="J65" t="str">
        <f si="3" t="shared"/>
        <v/>
      </c>
      <c r="K65" t="str">
        <f si="4" t="shared"/>
        <v/>
      </c>
      <c r="L65" t="str">
        <f si="5" t="shared"/>
        <v/>
      </c>
      <c r="M65" t="str">
        <f si="6" t="shared"/>
        <v/>
      </c>
      <c r="N65" t="str">
        <f si="7" t="shared"/>
        <v/>
      </c>
      <c r="O65" t="str">
        <f si="8" t="shared"/>
        <v/>
      </c>
      <c r="P65" t="str">
        <f si="9" t="shared"/>
        <v/>
      </c>
      <c r="Q65" t="str">
        <f si="10" t="shared"/>
        <v/>
      </c>
      <c r="R65" t="str">
        <f si="11" t="shared"/>
        <v/>
      </c>
      <c r="S65" t="str">
        <f si="12" t="shared"/>
        <v/>
      </c>
      <c r="T65" t="str">
        <f si="13" t="shared"/>
        <v/>
      </c>
      <c r="U65" t="str">
        <f si="14" t="shared"/>
        <v/>
      </c>
      <c r="V65" t="str">
        <f si="15" t="shared"/>
        <v/>
      </c>
      <c r="W65" t="str">
        <f si="16" t="shared"/>
        <v/>
      </c>
      <c r="X65" t="str">
        <f si="17" t="shared"/>
        <v/>
      </c>
      <c r="Y65" t="str">
        <f si="18" t="shared"/>
        <v/>
      </c>
      <c r="Z65" t="str">
        <f si="19" t="shared"/>
        <v/>
      </c>
      <c r="AA65" t="str">
        <f si="20" t="shared"/>
        <v/>
      </c>
      <c r="AB65" t="str">
        <f si="21" t="shared"/>
        <v/>
      </c>
      <c r="AC65" t="str">
        <f si="22" t="shared"/>
        <v/>
      </c>
      <c r="AD65" t="str">
        <f si="23" t="shared"/>
        <v/>
      </c>
      <c r="AE65" t="str">
        <f si="24" t="shared"/>
        <v/>
      </c>
      <c r="AF65" t="str">
        <f si="25" t="shared"/>
        <v/>
      </c>
      <c r="AG65" t="str">
        <f si="26" t="shared"/>
        <v/>
      </c>
      <c r="AH65" t="str">
        <f si="27" t="shared"/>
        <v/>
      </c>
      <c r="AI65" t="str">
        <f si="28" t="shared"/>
        <v/>
      </c>
      <c r="AJ65" t="str">
        <f si="29" t="shared"/>
        <v/>
      </c>
      <c r="AK65" t="str">
        <f si="30" t="shared"/>
        <v/>
      </c>
      <c r="AL65" t="str">
        <f si="31" t="shared"/>
        <v/>
      </c>
      <c r="AM65" t="str">
        <f si="32" t="shared"/>
        <v/>
      </c>
      <c r="AN65" t="str">
        <f si="33" t="shared"/>
        <v/>
      </c>
      <c r="AO65" t="str">
        <f si="34" t="shared"/>
        <v/>
      </c>
      <c r="AP65" t="str">
        <f si="35" t="shared"/>
        <v/>
      </c>
      <c r="AQ65" t="str">
        <f si="36" t="shared"/>
        <v/>
      </c>
      <c r="AR65" t="str">
        <f si="37" t="shared"/>
        <v/>
      </c>
      <c r="AS65" t="str">
        <f si="38" t="shared"/>
        <v/>
      </c>
    </row>
    <row r="66" spans="1:45" x14ac:dyDescent="0.25">
      <c r="A66" t="str">
        <f>Sheet3!A67</f>
        <v/>
      </c>
      <c r="B66" t="str">
        <f>Sheet3!B67</f>
        <v/>
      </c>
      <c r="C66" t="str">
        <f>Sheet3!C67</f>
        <v/>
      </c>
      <c r="D66" t="str">
        <f>Sheet3!D67</f>
        <v/>
      </c>
      <c r="E66" t="str">
        <f>Sheet3!E67</f>
        <v/>
      </c>
      <c r="F66" t="str">
        <f>Sheet3!F67</f>
        <v/>
      </c>
      <c r="G66" t="str">
        <f>Sheet3!G67</f>
        <v/>
      </c>
      <c r="H66" t="str">
        <f>Sheet3!H67</f>
        <v/>
      </c>
      <c r="I66" s="37" t="str">
        <f>Sheet3!I67</f>
        <v/>
      </c>
      <c r="J66" t="str">
        <f ref="J66:J129" si="39" t="shared">$A66&amp;B66</f>
        <v/>
      </c>
      <c r="K66" t="str">
        <f ref="K66:K129" si="40" t="shared">$A66&amp;C66</f>
        <v/>
      </c>
      <c r="L66" t="str">
        <f ref="L66:L129" si="41" t="shared">$A66&amp;D66</f>
        <v/>
      </c>
      <c r="M66" t="str">
        <f ref="M66:M129" si="42" t="shared">$A66&amp;E66</f>
        <v/>
      </c>
      <c r="N66" t="str">
        <f ref="N66:N129" si="43" t="shared">$A66&amp;F66</f>
        <v/>
      </c>
      <c r="O66" t="str">
        <f ref="O66:O129" si="44" t="shared">$A66&amp;G66</f>
        <v/>
      </c>
      <c r="P66" t="str">
        <f ref="P66:P129" si="45" t="shared">$A66&amp;H66</f>
        <v/>
      </c>
      <c r="Q66" t="str">
        <f ref="Q66:Q129" si="46" t="shared">$A66&amp;I66</f>
        <v/>
      </c>
      <c r="R66" t="str">
        <f ref="R66:R129" si="47" t="shared">$B66&amp;C66</f>
        <v/>
      </c>
      <c r="S66" t="str">
        <f ref="S66:S129" si="48" t="shared">$B66&amp;D66</f>
        <v/>
      </c>
      <c r="T66" t="str">
        <f ref="T66:T129" si="49" t="shared">$B66&amp;E66</f>
        <v/>
      </c>
      <c r="U66" t="str">
        <f ref="U66:U129" si="50" t="shared">$B66&amp;F66</f>
        <v/>
      </c>
      <c r="V66" t="str">
        <f ref="V66:V129" si="51" t="shared">$B66&amp;G66</f>
        <v/>
      </c>
      <c r="W66" t="str">
        <f ref="W66:W129" si="52" t="shared">$B66&amp;H66</f>
        <v/>
      </c>
      <c r="X66" t="str">
        <f ref="X66:X129" si="53" t="shared">$B66&amp;I66</f>
        <v/>
      </c>
      <c r="Y66" t="str">
        <f ref="Y66:Y129" si="54" t="shared">$C66&amp;D66</f>
        <v/>
      </c>
      <c r="Z66" t="str">
        <f ref="Z66:Z129" si="55" t="shared">$C66&amp;E66</f>
        <v/>
      </c>
      <c r="AA66" t="str">
        <f ref="AA66:AA129" si="56" t="shared">$C66&amp;F66</f>
        <v/>
      </c>
      <c r="AB66" t="str">
        <f ref="AB66:AB129" si="57" t="shared">$C66&amp;G66</f>
        <v/>
      </c>
      <c r="AC66" t="str">
        <f ref="AC66:AC129" si="58" t="shared">$C66&amp;H66</f>
        <v/>
      </c>
      <c r="AD66" t="str">
        <f ref="AD66:AD129" si="59" t="shared">$C66&amp;I66</f>
        <v/>
      </c>
      <c r="AE66" t="str">
        <f ref="AE66:AE129" si="60" t="shared">$D66&amp;E66</f>
        <v/>
      </c>
      <c r="AF66" t="str">
        <f ref="AF66:AF129" si="61" t="shared">$D66&amp;F66</f>
        <v/>
      </c>
      <c r="AG66" t="str">
        <f ref="AG66:AG129" si="62" t="shared">$D66&amp;G66</f>
        <v/>
      </c>
      <c r="AH66" t="str">
        <f ref="AH66:AH129" si="63" t="shared">$D66&amp;H66</f>
        <v/>
      </c>
      <c r="AI66" t="str">
        <f ref="AI66:AI129" si="64" t="shared">$D66&amp;I66</f>
        <v/>
      </c>
      <c r="AJ66" t="str">
        <f ref="AJ66:AJ129" si="65" t="shared">$E66&amp;F66</f>
        <v/>
      </c>
      <c r="AK66" t="str">
        <f ref="AK66:AK129" si="66" t="shared">$E66&amp;G66</f>
        <v/>
      </c>
      <c r="AL66" t="str">
        <f ref="AL66:AL129" si="67" t="shared">$E66&amp;H66</f>
        <v/>
      </c>
      <c r="AM66" t="str">
        <f ref="AM66:AM129" si="68" t="shared">$E66&amp;I66</f>
        <v/>
      </c>
      <c r="AN66" t="str">
        <f ref="AN66:AN129" si="69" t="shared">$F66&amp;G66</f>
        <v/>
      </c>
      <c r="AO66" t="str">
        <f ref="AO66:AO129" si="70" t="shared">$F66&amp;H66</f>
        <v/>
      </c>
      <c r="AP66" t="str">
        <f ref="AP66:AP129" si="71" t="shared">$F66&amp;I66</f>
        <v/>
      </c>
      <c r="AQ66" t="str">
        <f ref="AQ66:AQ129" si="72" t="shared">$G66&amp;H66</f>
        <v/>
      </c>
      <c r="AR66" t="str">
        <f ref="AR66:AR129" si="73" t="shared">$G66&amp;I66</f>
        <v/>
      </c>
      <c r="AS66" t="str">
        <f ref="AS66:AS129" si="74" t="shared">$H66&amp;I66</f>
        <v/>
      </c>
    </row>
    <row r="67" spans="1:45" x14ac:dyDescent="0.25">
      <c r="A67" t="str">
        <f>Sheet3!A68</f>
        <v/>
      </c>
      <c r="B67" t="str">
        <f>Sheet3!B68</f>
        <v/>
      </c>
      <c r="C67" t="str">
        <f>Sheet3!C68</f>
        <v/>
      </c>
      <c r="D67" t="str">
        <f>Sheet3!D68</f>
        <v/>
      </c>
      <c r="E67" t="str">
        <f>Sheet3!E68</f>
        <v/>
      </c>
      <c r="F67" t="str">
        <f>Sheet3!F68</f>
        <v/>
      </c>
      <c r="G67" t="str">
        <f>Sheet3!G68</f>
        <v/>
      </c>
      <c r="H67" t="str">
        <f>Sheet3!H68</f>
        <v/>
      </c>
      <c r="I67" s="37" t="str">
        <f>Sheet3!I68</f>
        <v/>
      </c>
      <c r="J67" t="str">
        <f si="39" t="shared"/>
        <v/>
      </c>
      <c r="K67" t="str">
        <f si="40" t="shared"/>
        <v/>
      </c>
      <c r="L67" t="str">
        <f si="41" t="shared"/>
        <v/>
      </c>
      <c r="M67" t="str">
        <f si="42" t="shared"/>
        <v/>
      </c>
      <c r="N67" t="str">
        <f si="43" t="shared"/>
        <v/>
      </c>
      <c r="O67" t="str">
        <f si="44" t="shared"/>
        <v/>
      </c>
      <c r="P67" t="str">
        <f si="45" t="shared"/>
        <v/>
      </c>
      <c r="Q67" t="str">
        <f si="46" t="shared"/>
        <v/>
      </c>
      <c r="R67" t="str">
        <f si="47" t="shared"/>
        <v/>
      </c>
      <c r="S67" t="str">
        <f si="48" t="shared"/>
        <v/>
      </c>
      <c r="T67" t="str">
        <f si="49" t="shared"/>
        <v/>
      </c>
      <c r="U67" t="str">
        <f si="50" t="shared"/>
        <v/>
      </c>
      <c r="V67" t="str">
        <f si="51" t="shared"/>
        <v/>
      </c>
      <c r="W67" t="str">
        <f si="52" t="shared"/>
        <v/>
      </c>
      <c r="X67" t="str">
        <f si="53" t="shared"/>
        <v/>
      </c>
      <c r="Y67" t="str">
        <f si="54" t="shared"/>
        <v/>
      </c>
      <c r="Z67" t="str">
        <f si="55" t="shared"/>
        <v/>
      </c>
      <c r="AA67" t="str">
        <f si="56" t="shared"/>
        <v/>
      </c>
      <c r="AB67" t="str">
        <f si="57" t="shared"/>
        <v/>
      </c>
      <c r="AC67" t="str">
        <f si="58" t="shared"/>
        <v/>
      </c>
      <c r="AD67" t="str">
        <f si="59" t="shared"/>
        <v/>
      </c>
      <c r="AE67" t="str">
        <f si="60" t="shared"/>
        <v/>
      </c>
      <c r="AF67" t="str">
        <f si="61" t="shared"/>
        <v/>
      </c>
      <c r="AG67" t="str">
        <f si="62" t="shared"/>
        <v/>
      </c>
      <c r="AH67" t="str">
        <f si="63" t="shared"/>
        <v/>
      </c>
      <c r="AI67" t="str">
        <f si="64" t="shared"/>
        <v/>
      </c>
      <c r="AJ67" t="str">
        <f si="65" t="shared"/>
        <v/>
      </c>
      <c r="AK67" t="str">
        <f si="66" t="shared"/>
        <v/>
      </c>
      <c r="AL67" t="str">
        <f si="67" t="shared"/>
        <v/>
      </c>
      <c r="AM67" t="str">
        <f si="68" t="shared"/>
        <v/>
      </c>
      <c r="AN67" t="str">
        <f si="69" t="shared"/>
        <v/>
      </c>
      <c r="AO67" t="str">
        <f si="70" t="shared"/>
        <v/>
      </c>
      <c r="AP67" t="str">
        <f si="71" t="shared"/>
        <v/>
      </c>
      <c r="AQ67" t="str">
        <f si="72" t="shared"/>
        <v/>
      </c>
      <c r="AR67" t="str">
        <f si="73" t="shared"/>
        <v/>
      </c>
      <c r="AS67" t="str">
        <f si="74" t="shared"/>
        <v/>
      </c>
    </row>
    <row r="68" spans="1:45" x14ac:dyDescent="0.25">
      <c r="A68" t="str">
        <f>Sheet3!A69</f>
        <v/>
      </c>
      <c r="B68" t="str">
        <f>Sheet3!B69</f>
        <v/>
      </c>
      <c r="C68" t="str">
        <f>Sheet3!C69</f>
        <v/>
      </c>
      <c r="D68" t="str">
        <f>Sheet3!D69</f>
        <v/>
      </c>
      <c r="E68" t="str">
        <f>Sheet3!E69</f>
        <v/>
      </c>
      <c r="F68" t="str">
        <f>Sheet3!F69</f>
        <v/>
      </c>
      <c r="G68" t="str">
        <f>Sheet3!G69</f>
        <v/>
      </c>
      <c r="H68" t="str">
        <f>Sheet3!H69</f>
        <v/>
      </c>
      <c r="I68" s="37" t="str">
        <f>Sheet3!I69</f>
        <v/>
      </c>
      <c r="J68" t="str">
        <f si="39" t="shared"/>
        <v/>
      </c>
      <c r="K68" t="str">
        <f si="40" t="shared"/>
        <v/>
      </c>
      <c r="L68" t="str">
        <f si="41" t="shared"/>
        <v/>
      </c>
      <c r="M68" t="str">
        <f si="42" t="shared"/>
        <v/>
      </c>
      <c r="N68" t="str">
        <f si="43" t="shared"/>
        <v/>
      </c>
      <c r="O68" t="str">
        <f si="44" t="shared"/>
        <v/>
      </c>
      <c r="P68" t="str">
        <f si="45" t="shared"/>
        <v/>
      </c>
      <c r="Q68" t="str">
        <f si="46" t="shared"/>
        <v/>
      </c>
      <c r="R68" t="str">
        <f si="47" t="shared"/>
        <v/>
      </c>
      <c r="S68" t="str">
        <f si="48" t="shared"/>
        <v/>
      </c>
      <c r="T68" t="str">
        <f si="49" t="shared"/>
        <v/>
      </c>
      <c r="U68" t="str">
        <f si="50" t="shared"/>
        <v/>
      </c>
      <c r="V68" t="str">
        <f si="51" t="shared"/>
        <v/>
      </c>
      <c r="W68" t="str">
        <f si="52" t="shared"/>
        <v/>
      </c>
      <c r="X68" t="str">
        <f si="53" t="shared"/>
        <v/>
      </c>
      <c r="Y68" t="str">
        <f si="54" t="shared"/>
        <v/>
      </c>
      <c r="Z68" t="str">
        <f si="55" t="shared"/>
        <v/>
      </c>
      <c r="AA68" t="str">
        <f si="56" t="shared"/>
        <v/>
      </c>
      <c r="AB68" t="str">
        <f si="57" t="shared"/>
        <v/>
      </c>
      <c r="AC68" t="str">
        <f si="58" t="shared"/>
        <v/>
      </c>
      <c r="AD68" t="str">
        <f si="59" t="shared"/>
        <v/>
      </c>
      <c r="AE68" t="str">
        <f si="60" t="shared"/>
        <v/>
      </c>
      <c r="AF68" t="str">
        <f si="61" t="shared"/>
        <v/>
      </c>
      <c r="AG68" t="str">
        <f si="62" t="shared"/>
        <v/>
      </c>
      <c r="AH68" t="str">
        <f si="63" t="shared"/>
        <v/>
      </c>
      <c r="AI68" t="str">
        <f si="64" t="shared"/>
        <v/>
      </c>
      <c r="AJ68" t="str">
        <f si="65" t="shared"/>
        <v/>
      </c>
      <c r="AK68" t="str">
        <f si="66" t="shared"/>
        <v/>
      </c>
      <c r="AL68" t="str">
        <f si="67" t="shared"/>
        <v/>
      </c>
      <c r="AM68" t="str">
        <f si="68" t="shared"/>
        <v/>
      </c>
      <c r="AN68" t="str">
        <f si="69" t="shared"/>
        <v/>
      </c>
      <c r="AO68" t="str">
        <f si="70" t="shared"/>
        <v/>
      </c>
      <c r="AP68" t="str">
        <f si="71" t="shared"/>
        <v/>
      </c>
      <c r="AQ68" t="str">
        <f si="72" t="shared"/>
        <v/>
      </c>
      <c r="AR68" t="str">
        <f si="73" t="shared"/>
        <v/>
      </c>
      <c r="AS68" t="str">
        <f si="74" t="shared"/>
        <v/>
      </c>
    </row>
    <row r="69" spans="1:45" x14ac:dyDescent="0.25">
      <c r="A69" t="str">
        <f>Sheet3!A70</f>
        <v/>
      </c>
      <c r="B69" t="str">
        <f>Sheet3!B70</f>
        <v/>
      </c>
      <c r="C69" t="str">
        <f>Sheet3!C70</f>
        <v/>
      </c>
      <c r="D69" t="str">
        <f>Sheet3!D70</f>
        <v/>
      </c>
      <c r="E69" t="str">
        <f>Sheet3!E70</f>
        <v/>
      </c>
      <c r="F69" t="str">
        <f>Sheet3!F70</f>
        <v/>
      </c>
      <c r="G69" t="str">
        <f>Sheet3!G70</f>
        <v/>
      </c>
      <c r="H69" t="str">
        <f>Sheet3!H70</f>
        <v/>
      </c>
      <c r="I69" s="37" t="str">
        <f>Sheet3!I70</f>
        <v/>
      </c>
      <c r="J69" t="str">
        <f si="39" t="shared"/>
        <v/>
      </c>
      <c r="K69" t="str">
        <f si="40" t="shared"/>
        <v/>
      </c>
      <c r="L69" t="str">
        <f si="41" t="shared"/>
        <v/>
      </c>
      <c r="M69" t="str">
        <f si="42" t="shared"/>
        <v/>
      </c>
      <c r="N69" t="str">
        <f si="43" t="shared"/>
        <v/>
      </c>
      <c r="O69" t="str">
        <f si="44" t="shared"/>
        <v/>
      </c>
      <c r="P69" t="str">
        <f si="45" t="shared"/>
        <v/>
      </c>
      <c r="Q69" t="str">
        <f si="46" t="shared"/>
        <v/>
      </c>
      <c r="R69" t="str">
        <f si="47" t="shared"/>
        <v/>
      </c>
      <c r="S69" t="str">
        <f si="48" t="shared"/>
        <v/>
      </c>
      <c r="T69" t="str">
        <f si="49" t="shared"/>
        <v/>
      </c>
      <c r="U69" t="str">
        <f si="50" t="shared"/>
        <v/>
      </c>
      <c r="V69" t="str">
        <f si="51" t="shared"/>
        <v/>
      </c>
      <c r="W69" t="str">
        <f si="52" t="shared"/>
        <v/>
      </c>
      <c r="X69" t="str">
        <f si="53" t="shared"/>
        <v/>
      </c>
      <c r="Y69" t="str">
        <f si="54" t="shared"/>
        <v/>
      </c>
      <c r="Z69" t="str">
        <f si="55" t="shared"/>
        <v/>
      </c>
      <c r="AA69" t="str">
        <f si="56" t="shared"/>
        <v/>
      </c>
      <c r="AB69" t="str">
        <f si="57" t="shared"/>
        <v/>
      </c>
      <c r="AC69" t="str">
        <f si="58" t="shared"/>
        <v/>
      </c>
      <c r="AD69" t="str">
        <f si="59" t="shared"/>
        <v/>
      </c>
      <c r="AE69" t="str">
        <f si="60" t="shared"/>
        <v/>
      </c>
      <c r="AF69" t="str">
        <f si="61" t="shared"/>
        <v/>
      </c>
      <c r="AG69" t="str">
        <f si="62" t="shared"/>
        <v/>
      </c>
      <c r="AH69" t="str">
        <f si="63" t="shared"/>
        <v/>
      </c>
      <c r="AI69" t="str">
        <f si="64" t="shared"/>
        <v/>
      </c>
      <c r="AJ69" t="str">
        <f si="65" t="shared"/>
        <v/>
      </c>
      <c r="AK69" t="str">
        <f si="66" t="shared"/>
        <v/>
      </c>
      <c r="AL69" t="str">
        <f si="67" t="shared"/>
        <v/>
      </c>
      <c r="AM69" t="str">
        <f si="68" t="shared"/>
        <v/>
      </c>
      <c r="AN69" t="str">
        <f si="69" t="shared"/>
        <v/>
      </c>
      <c r="AO69" t="str">
        <f si="70" t="shared"/>
        <v/>
      </c>
      <c r="AP69" t="str">
        <f si="71" t="shared"/>
        <v/>
      </c>
      <c r="AQ69" t="str">
        <f si="72" t="shared"/>
        <v/>
      </c>
      <c r="AR69" t="str">
        <f si="73" t="shared"/>
        <v/>
      </c>
      <c r="AS69" t="str">
        <f si="74" t="shared"/>
        <v/>
      </c>
    </row>
    <row r="70" spans="1:45" x14ac:dyDescent="0.25">
      <c r="A70" t="str">
        <f>Sheet3!A71</f>
        <v/>
      </c>
      <c r="B70" t="str">
        <f>Sheet3!B71</f>
        <v/>
      </c>
      <c r="C70" t="str">
        <f>Sheet3!C71</f>
        <v/>
      </c>
      <c r="D70" t="str">
        <f>Sheet3!D71</f>
        <v/>
      </c>
      <c r="E70" t="str">
        <f>Sheet3!E71</f>
        <v/>
      </c>
      <c r="F70" t="str">
        <f>Sheet3!F71</f>
        <v/>
      </c>
      <c r="G70" t="str">
        <f>Sheet3!G71</f>
        <v/>
      </c>
      <c r="H70" t="str">
        <f>Sheet3!H71</f>
        <v/>
      </c>
      <c r="I70" s="37" t="str">
        <f>Sheet3!I71</f>
        <v/>
      </c>
      <c r="J70" t="str">
        <f si="39" t="shared"/>
        <v/>
      </c>
      <c r="K70" t="str">
        <f si="40" t="shared"/>
        <v/>
      </c>
      <c r="L70" t="str">
        <f si="41" t="shared"/>
        <v/>
      </c>
      <c r="M70" t="str">
        <f si="42" t="shared"/>
        <v/>
      </c>
      <c r="N70" t="str">
        <f si="43" t="shared"/>
        <v/>
      </c>
      <c r="O70" t="str">
        <f si="44" t="shared"/>
        <v/>
      </c>
      <c r="P70" t="str">
        <f si="45" t="shared"/>
        <v/>
      </c>
      <c r="Q70" t="str">
        <f si="46" t="shared"/>
        <v/>
      </c>
      <c r="R70" t="str">
        <f si="47" t="shared"/>
        <v/>
      </c>
      <c r="S70" t="str">
        <f si="48" t="shared"/>
        <v/>
      </c>
      <c r="T70" t="str">
        <f si="49" t="shared"/>
        <v/>
      </c>
      <c r="U70" t="str">
        <f si="50" t="shared"/>
        <v/>
      </c>
      <c r="V70" t="str">
        <f si="51" t="shared"/>
        <v/>
      </c>
      <c r="W70" t="str">
        <f si="52" t="shared"/>
        <v/>
      </c>
      <c r="X70" t="str">
        <f si="53" t="shared"/>
        <v/>
      </c>
      <c r="Y70" t="str">
        <f si="54" t="shared"/>
        <v/>
      </c>
      <c r="Z70" t="str">
        <f si="55" t="shared"/>
        <v/>
      </c>
      <c r="AA70" t="str">
        <f si="56" t="shared"/>
        <v/>
      </c>
      <c r="AB70" t="str">
        <f si="57" t="shared"/>
        <v/>
      </c>
      <c r="AC70" t="str">
        <f si="58" t="shared"/>
        <v/>
      </c>
      <c r="AD70" t="str">
        <f si="59" t="shared"/>
        <v/>
      </c>
      <c r="AE70" t="str">
        <f si="60" t="shared"/>
        <v/>
      </c>
      <c r="AF70" t="str">
        <f si="61" t="shared"/>
        <v/>
      </c>
      <c r="AG70" t="str">
        <f si="62" t="shared"/>
        <v/>
      </c>
      <c r="AH70" t="str">
        <f si="63" t="shared"/>
        <v/>
      </c>
      <c r="AI70" t="str">
        <f si="64" t="shared"/>
        <v/>
      </c>
      <c r="AJ70" t="str">
        <f si="65" t="shared"/>
        <v/>
      </c>
      <c r="AK70" t="str">
        <f si="66" t="shared"/>
        <v/>
      </c>
      <c r="AL70" t="str">
        <f si="67" t="shared"/>
        <v/>
      </c>
      <c r="AM70" t="str">
        <f si="68" t="shared"/>
        <v/>
      </c>
      <c r="AN70" t="str">
        <f si="69" t="shared"/>
        <v/>
      </c>
      <c r="AO70" t="str">
        <f si="70" t="shared"/>
        <v/>
      </c>
      <c r="AP70" t="str">
        <f si="71" t="shared"/>
        <v/>
      </c>
      <c r="AQ70" t="str">
        <f si="72" t="shared"/>
        <v/>
      </c>
      <c r="AR70" t="str">
        <f si="73" t="shared"/>
        <v/>
      </c>
      <c r="AS70" t="str">
        <f si="74" t="shared"/>
        <v/>
      </c>
    </row>
    <row r="71" spans="1:45" x14ac:dyDescent="0.25">
      <c r="A71" t="str">
        <f>Sheet3!A72</f>
        <v/>
      </c>
      <c r="B71" t="str">
        <f>Sheet3!B72</f>
        <v/>
      </c>
      <c r="C71" t="str">
        <f>Sheet3!C72</f>
        <v/>
      </c>
      <c r="D71" t="str">
        <f>Sheet3!D72</f>
        <v/>
      </c>
      <c r="E71" t="str">
        <f>Sheet3!E72</f>
        <v/>
      </c>
      <c r="F71" t="str">
        <f>Sheet3!F72</f>
        <v/>
      </c>
      <c r="G71" t="str">
        <f>Sheet3!G72</f>
        <v/>
      </c>
      <c r="H71" t="str">
        <f>Sheet3!H72</f>
        <v/>
      </c>
      <c r="I71" s="37" t="str">
        <f>Sheet3!I72</f>
        <v/>
      </c>
      <c r="J71" t="str">
        <f si="39" t="shared"/>
        <v/>
      </c>
      <c r="K71" t="str">
        <f si="40" t="shared"/>
        <v/>
      </c>
      <c r="L71" t="str">
        <f si="41" t="shared"/>
        <v/>
      </c>
      <c r="M71" t="str">
        <f si="42" t="shared"/>
        <v/>
      </c>
      <c r="N71" t="str">
        <f si="43" t="shared"/>
        <v/>
      </c>
      <c r="O71" t="str">
        <f si="44" t="shared"/>
        <v/>
      </c>
      <c r="P71" t="str">
        <f si="45" t="shared"/>
        <v/>
      </c>
      <c r="Q71" t="str">
        <f si="46" t="shared"/>
        <v/>
      </c>
      <c r="R71" t="str">
        <f si="47" t="shared"/>
        <v/>
      </c>
      <c r="S71" t="str">
        <f si="48" t="shared"/>
        <v/>
      </c>
      <c r="T71" t="str">
        <f si="49" t="shared"/>
        <v/>
      </c>
      <c r="U71" t="str">
        <f si="50" t="shared"/>
        <v/>
      </c>
      <c r="V71" t="str">
        <f si="51" t="shared"/>
        <v/>
      </c>
      <c r="W71" t="str">
        <f si="52" t="shared"/>
        <v/>
      </c>
      <c r="X71" t="str">
        <f si="53" t="shared"/>
        <v/>
      </c>
      <c r="Y71" t="str">
        <f si="54" t="shared"/>
        <v/>
      </c>
      <c r="Z71" t="str">
        <f si="55" t="shared"/>
        <v/>
      </c>
      <c r="AA71" t="str">
        <f si="56" t="shared"/>
        <v/>
      </c>
      <c r="AB71" t="str">
        <f si="57" t="shared"/>
        <v/>
      </c>
      <c r="AC71" t="str">
        <f si="58" t="shared"/>
        <v/>
      </c>
      <c r="AD71" t="str">
        <f si="59" t="shared"/>
        <v/>
      </c>
      <c r="AE71" t="str">
        <f si="60" t="shared"/>
        <v/>
      </c>
      <c r="AF71" t="str">
        <f si="61" t="shared"/>
        <v/>
      </c>
      <c r="AG71" t="str">
        <f si="62" t="shared"/>
        <v/>
      </c>
      <c r="AH71" t="str">
        <f si="63" t="shared"/>
        <v/>
      </c>
      <c r="AI71" t="str">
        <f si="64" t="shared"/>
        <v/>
      </c>
      <c r="AJ71" t="str">
        <f si="65" t="shared"/>
        <v/>
      </c>
      <c r="AK71" t="str">
        <f si="66" t="shared"/>
        <v/>
      </c>
      <c r="AL71" t="str">
        <f si="67" t="shared"/>
        <v/>
      </c>
      <c r="AM71" t="str">
        <f si="68" t="shared"/>
        <v/>
      </c>
      <c r="AN71" t="str">
        <f si="69" t="shared"/>
        <v/>
      </c>
      <c r="AO71" t="str">
        <f si="70" t="shared"/>
        <v/>
      </c>
      <c r="AP71" t="str">
        <f si="71" t="shared"/>
        <v/>
      </c>
      <c r="AQ71" t="str">
        <f si="72" t="shared"/>
        <v/>
      </c>
      <c r="AR71" t="str">
        <f si="73" t="shared"/>
        <v/>
      </c>
      <c r="AS71" t="str">
        <f si="74" t="shared"/>
        <v/>
      </c>
    </row>
    <row r="72" spans="1:45" x14ac:dyDescent="0.25">
      <c r="A72" t="str">
        <f>Sheet3!A73</f>
        <v/>
      </c>
      <c r="B72" t="str">
        <f>Sheet3!B73</f>
        <v/>
      </c>
      <c r="C72" t="str">
        <f>Sheet3!C73</f>
        <v/>
      </c>
      <c r="D72" t="str">
        <f>Sheet3!D73</f>
        <v/>
      </c>
      <c r="E72" t="str">
        <f>Sheet3!E73</f>
        <v/>
      </c>
      <c r="F72" t="str">
        <f>Sheet3!F73</f>
        <v/>
      </c>
      <c r="G72" t="str">
        <f>Sheet3!G73</f>
        <v/>
      </c>
      <c r="H72" t="str">
        <f>Sheet3!H73</f>
        <v/>
      </c>
      <c r="I72" s="37" t="str">
        <f>Sheet3!I73</f>
        <v/>
      </c>
      <c r="J72" t="str">
        <f si="39" t="shared"/>
        <v/>
      </c>
      <c r="K72" t="str">
        <f si="40" t="shared"/>
        <v/>
      </c>
      <c r="L72" t="str">
        <f si="41" t="shared"/>
        <v/>
      </c>
      <c r="M72" t="str">
        <f si="42" t="shared"/>
        <v/>
      </c>
      <c r="N72" t="str">
        <f si="43" t="shared"/>
        <v/>
      </c>
      <c r="O72" t="str">
        <f si="44" t="shared"/>
        <v/>
      </c>
      <c r="P72" t="str">
        <f si="45" t="shared"/>
        <v/>
      </c>
      <c r="Q72" t="str">
        <f si="46" t="shared"/>
        <v/>
      </c>
      <c r="R72" t="str">
        <f si="47" t="shared"/>
        <v/>
      </c>
      <c r="S72" t="str">
        <f si="48" t="shared"/>
        <v/>
      </c>
      <c r="T72" t="str">
        <f si="49" t="shared"/>
        <v/>
      </c>
      <c r="U72" t="str">
        <f si="50" t="shared"/>
        <v/>
      </c>
      <c r="V72" t="str">
        <f si="51" t="shared"/>
        <v/>
      </c>
      <c r="W72" t="str">
        <f si="52" t="shared"/>
        <v/>
      </c>
      <c r="X72" t="str">
        <f si="53" t="shared"/>
        <v/>
      </c>
      <c r="Y72" t="str">
        <f si="54" t="shared"/>
        <v/>
      </c>
      <c r="Z72" t="str">
        <f si="55" t="shared"/>
        <v/>
      </c>
      <c r="AA72" t="str">
        <f si="56" t="shared"/>
        <v/>
      </c>
      <c r="AB72" t="str">
        <f si="57" t="shared"/>
        <v/>
      </c>
      <c r="AC72" t="str">
        <f si="58" t="shared"/>
        <v/>
      </c>
      <c r="AD72" t="str">
        <f si="59" t="shared"/>
        <v/>
      </c>
      <c r="AE72" t="str">
        <f si="60" t="shared"/>
        <v/>
      </c>
      <c r="AF72" t="str">
        <f si="61" t="shared"/>
        <v/>
      </c>
      <c r="AG72" t="str">
        <f si="62" t="shared"/>
        <v/>
      </c>
      <c r="AH72" t="str">
        <f si="63" t="shared"/>
        <v/>
      </c>
      <c r="AI72" t="str">
        <f si="64" t="shared"/>
        <v/>
      </c>
      <c r="AJ72" t="str">
        <f si="65" t="shared"/>
        <v/>
      </c>
      <c r="AK72" t="str">
        <f si="66" t="shared"/>
        <v/>
      </c>
      <c r="AL72" t="str">
        <f si="67" t="shared"/>
        <v/>
      </c>
      <c r="AM72" t="str">
        <f si="68" t="shared"/>
        <v/>
      </c>
      <c r="AN72" t="str">
        <f si="69" t="shared"/>
        <v/>
      </c>
      <c r="AO72" t="str">
        <f si="70" t="shared"/>
        <v/>
      </c>
      <c r="AP72" t="str">
        <f si="71" t="shared"/>
        <v/>
      </c>
      <c r="AQ72" t="str">
        <f si="72" t="shared"/>
        <v/>
      </c>
      <c r="AR72" t="str">
        <f si="73" t="shared"/>
        <v/>
      </c>
      <c r="AS72" t="str">
        <f si="74" t="shared"/>
        <v/>
      </c>
    </row>
    <row r="73" spans="1:45" x14ac:dyDescent="0.25">
      <c r="A73" t="str">
        <f>Sheet3!A74</f>
        <v/>
      </c>
      <c r="B73" t="str">
        <f>Sheet3!B74</f>
        <v/>
      </c>
      <c r="C73" t="str">
        <f>Sheet3!C74</f>
        <v/>
      </c>
      <c r="D73" t="str">
        <f>Sheet3!D74</f>
        <v/>
      </c>
      <c r="E73" t="str">
        <f>Sheet3!E74</f>
        <v/>
      </c>
      <c r="F73" t="str">
        <f>Sheet3!F74</f>
        <v/>
      </c>
      <c r="G73" t="str">
        <f>Sheet3!G74</f>
        <v/>
      </c>
      <c r="H73" t="str">
        <f>Sheet3!H74</f>
        <v/>
      </c>
      <c r="I73" s="37" t="str">
        <f>Sheet3!I74</f>
        <v/>
      </c>
      <c r="J73" t="str">
        <f si="39" t="shared"/>
        <v/>
      </c>
      <c r="K73" t="str">
        <f si="40" t="shared"/>
        <v/>
      </c>
      <c r="L73" t="str">
        <f si="41" t="shared"/>
        <v/>
      </c>
      <c r="M73" t="str">
        <f si="42" t="shared"/>
        <v/>
      </c>
      <c r="N73" t="str">
        <f si="43" t="shared"/>
        <v/>
      </c>
      <c r="O73" t="str">
        <f si="44" t="shared"/>
        <v/>
      </c>
      <c r="P73" t="str">
        <f si="45" t="shared"/>
        <v/>
      </c>
      <c r="Q73" t="str">
        <f si="46" t="shared"/>
        <v/>
      </c>
      <c r="R73" t="str">
        <f si="47" t="shared"/>
        <v/>
      </c>
      <c r="S73" t="str">
        <f si="48" t="shared"/>
        <v/>
      </c>
      <c r="T73" t="str">
        <f si="49" t="shared"/>
        <v/>
      </c>
      <c r="U73" t="str">
        <f si="50" t="shared"/>
        <v/>
      </c>
      <c r="V73" t="str">
        <f si="51" t="shared"/>
        <v/>
      </c>
      <c r="W73" t="str">
        <f si="52" t="shared"/>
        <v/>
      </c>
      <c r="X73" t="str">
        <f si="53" t="shared"/>
        <v/>
      </c>
      <c r="Y73" t="str">
        <f si="54" t="shared"/>
        <v/>
      </c>
      <c r="Z73" t="str">
        <f si="55" t="shared"/>
        <v/>
      </c>
      <c r="AA73" t="str">
        <f si="56" t="shared"/>
        <v/>
      </c>
      <c r="AB73" t="str">
        <f si="57" t="shared"/>
        <v/>
      </c>
      <c r="AC73" t="str">
        <f si="58" t="shared"/>
        <v/>
      </c>
      <c r="AD73" t="str">
        <f si="59" t="shared"/>
        <v/>
      </c>
      <c r="AE73" t="str">
        <f si="60" t="shared"/>
        <v/>
      </c>
      <c r="AF73" t="str">
        <f si="61" t="shared"/>
        <v/>
      </c>
      <c r="AG73" t="str">
        <f si="62" t="shared"/>
        <v/>
      </c>
      <c r="AH73" t="str">
        <f si="63" t="shared"/>
        <v/>
      </c>
      <c r="AI73" t="str">
        <f si="64" t="shared"/>
        <v/>
      </c>
      <c r="AJ73" t="str">
        <f si="65" t="shared"/>
        <v/>
      </c>
      <c r="AK73" t="str">
        <f si="66" t="shared"/>
        <v/>
      </c>
      <c r="AL73" t="str">
        <f si="67" t="shared"/>
        <v/>
      </c>
      <c r="AM73" t="str">
        <f si="68" t="shared"/>
        <v/>
      </c>
      <c r="AN73" t="str">
        <f si="69" t="shared"/>
        <v/>
      </c>
      <c r="AO73" t="str">
        <f si="70" t="shared"/>
        <v/>
      </c>
      <c r="AP73" t="str">
        <f si="71" t="shared"/>
        <v/>
      </c>
      <c r="AQ73" t="str">
        <f si="72" t="shared"/>
        <v/>
      </c>
      <c r="AR73" t="str">
        <f si="73" t="shared"/>
        <v/>
      </c>
      <c r="AS73" t="str">
        <f si="74" t="shared"/>
        <v/>
      </c>
    </row>
    <row r="74" spans="1:45" x14ac:dyDescent="0.25">
      <c r="A74" t="str">
        <f>Sheet3!A75</f>
        <v/>
      </c>
      <c r="B74" t="str">
        <f>Sheet3!B75</f>
        <v/>
      </c>
      <c r="C74" t="str">
        <f>Sheet3!C75</f>
        <v/>
      </c>
      <c r="D74" t="str">
        <f>Sheet3!D75</f>
        <v/>
      </c>
      <c r="E74" t="str">
        <f>Sheet3!E75</f>
        <v/>
      </c>
      <c r="F74" t="str">
        <f>Sheet3!F75</f>
        <v/>
      </c>
      <c r="G74" t="str">
        <f>Sheet3!G75</f>
        <v/>
      </c>
      <c r="H74" t="str">
        <f>Sheet3!H75</f>
        <v/>
      </c>
      <c r="I74" s="37" t="str">
        <f>Sheet3!I75</f>
        <v/>
      </c>
      <c r="J74" t="str">
        <f si="39" t="shared"/>
        <v/>
      </c>
      <c r="K74" t="str">
        <f si="40" t="shared"/>
        <v/>
      </c>
      <c r="L74" t="str">
        <f si="41" t="shared"/>
        <v/>
      </c>
      <c r="M74" t="str">
        <f si="42" t="shared"/>
        <v/>
      </c>
      <c r="N74" t="str">
        <f si="43" t="shared"/>
        <v/>
      </c>
      <c r="O74" t="str">
        <f si="44" t="shared"/>
        <v/>
      </c>
      <c r="P74" t="str">
        <f si="45" t="shared"/>
        <v/>
      </c>
      <c r="Q74" t="str">
        <f si="46" t="shared"/>
        <v/>
      </c>
      <c r="R74" t="str">
        <f si="47" t="shared"/>
        <v/>
      </c>
      <c r="S74" t="str">
        <f si="48" t="shared"/>
        <v/>
      </c>
      <c r="T74" t="str">
        <f si="49" t="shared"/>
        <v/>
      </c>
      <c r="U74" t="str">
        <f si="50" t="shared"/>
        <v/>
      </c>
      <c r="V74" t="str">
        <f si="51" t="shared"/>
        <v/>
      </c>
      <c r="W74" t="str">
        <f si="52" t="shared"/>
        <v/>
      </c>
      <c r="X74" t="str">
        <f si="53" t="shared"/>
        <v/>
      </c>
      <c r="Y74" t="str">
        <f si="54" t="shared"/>
        <v/>
      </c>
      <c r="Z74" t="str">
        <f si="55" t="shared"/>
        <v/>
      </c>
      <c r="AA74" t="str">
        <f si="56" t="shared"/>
        <v/>
      </c>
      <c r="AB74" t="str">
        <f si="57" t="shared"/>
        <v/>
      </c>
      <c r="AC74" t="str">
        <f si="58" t="shared"/>
        <v/>
      </c>
      <c r="AD74" t="str">
        <f si="59" t="shared"/>
        <v/>
      </c>
      <c r="AE74" t="str">
        <f si="60" t="shared"/>
        <v/>
      </c>
      <c r="AF74" t="str">
        <f si="61" t="shared"/>
        <v/>
      </c>
      <c r="AG74" t="str">
        <f si="62" t="shared"/>
        <v/>
      </c>
      <c r="AH74" t="str">
        <f si="63" t="shared"/>
        <v/>
      </c>
      <c r="AI74" t="str">
        <f si="64" t="shared"/>
        <v/>
      </c>
      <c r="AJ74" t="str">
        <f si="65" t="shared"/>
        <v/>
      </c>
      <c r="AK74" t="str">
        <f si="66" t="shared"/>
        <v/>
      </c>
      <c r="AL74" t="str">
        <f si="67" t="shared"/>
        <v/>
      </c>
      <c r="AM74" t="str">
        <f si="68" t="shared"/>
        <v/>
      </c>
      <c r="AN74" t="str">
        <f si="69" t="shared"/>
        <v/>
      </c>
      <c r="AO74" t="str">
        <f si="70" t="shared"/>
        <v/>
      </c>
      <c r="AP74" t="str">
        <f si="71" t="shared"/>
        <v/>
      </c>
      <c r="AQ74" t="str">
        <f si="72" t="shared"/>
        <v/>
      </c>
      <c r="AR74" t="str">
        <f si="73" t="shared"/>
        <v/>
      </c>
      <c r="AS74" t="str">
        <f si="74" t="shared"/>
        <v/>
      </c>
    </row>
    <row r="75" spans="1:45" x14ac:dyDescent="0.25">
      <c r="A75" t="str">
        <f>Sheet3!A76</f>
        <v/>
      </c>
      <c r="B75" t="str">
        <f>Sheet3!B76</f>
        <v/>
      </c>
      <c r="C75" t="str">
        <f>Sheet3!C76</f>
        <v/>
      </c>
      <c r="D75" t="str">
        <f>Sheet3!D76</f>
        <v/>
      </c>
      <c r="E75" t="str">
        <f>Sheet3!E76</f>
        <v/>
      </c>
      <c r="F75" t="str">
        <f>Sheet3!F76</f>
        <v/>
      </c>
      <c r="G75" t="str">
        <f>Sheet3!G76</f>
        <v/>
      </c>
      <c r="H75" t="str">
        <f>Sheet3!H76</f>
        <v/>
      </c>
      <c r="I75" s="37" t="str">
        <f>Sheet3!I76</f>
        <v/>
      </c>
      <c r="J75" t="str">
        <f si="39" t="shared"/>
        <v/>
      </c>
      <c r="K75" t="str">
        <f si="40" t="shared"/>
        <v/>
      </c>
      <c r="L75" t="str">
        <f si="41" t="shared"/>
        <v/>
      </c>
      <c r="M75" t="str">
        <f si="42" t="shared"/>
        <v/>
      </c>
      <c r="N75" t="str">
        <f si="43" t="shared"/>
        <v/>
      </c>
      <c r="O75" t="str">
        <f si="44" t="shared"/>
        <v/>
      </c>
      <c r="P75" t="str">
        <f si="45" t="shared"/>
        <v/>
      </c>
      <c r="Q75" t="str">
        <f si="46" t="shared"/>
        <v/>
      </c>
      <c r="R75" t="str">
        <f si="47" t="shared"/>
        <v/>
      </c>
      <c r="S75" t="str">
        <f si="48" t="shared"/>
        <v/>
      </c>
      <c r="T75" t="str">
        <f si="49" t="shared"/>
        <v/>
      </c>
      <c r="U75" t="str">
        <f si="50" t="shared"/>
        <v/>
      </c>
      <c r="V75" t="str">
        <f si="51" t="shared"/>
        <v/>
      </c>
      <c r="W75" t="str">
        <f si="52" t="shared"/>
        <v/>
      </c>
      <c r="X75" t="str">
        <f si="53" t="shared"/>
        <v/>
      </c>
      <c r="Y75" t="str">
        <f si="54" t="shared"/>
        <v/>
      </c>
      <c r="Z75" t="str">
        <f si="55" t="shared"/>
        <v/>
      </c>
      <c r="AA75" t="str">
        <f si="56" t="shared"/>
        <v/>
      </c>
      <c r="AB75" t="str">
        <f si="57" t="shared"/>
        <v/>
      </c>
      <c r="AC75" t="str">
        <f si="58" t="shared"/>
        <v/>
      </c>
      <c r="AD75" t="str">
        <f si="59" t="shared"/>
        <v/>
      </c>
      <c r="AE75" t="str">
        <f si="60" t="shared"/>
        <v/>
      </c>
      <c r="AF75" t="str">
        <f si="61" t="shared"/>
        <v/>
      </c>
      <c r="AG75" t="str">
        <f si="62" t="shared"/>
        <v/>
      </c>
      <c r="AH75" t="str">
        <f si="63" t="shared"/>
        <v/>
      </c>
      <c r="AI75" t="str">
        <f si="64" t="shared"/>
        <v/>
      </c>
      <c r="AJ75" t="str">
        <f si="65" t="shared"/>
        <v/>
      </c>
      <c r="AK75" t="str">
        <f si="66" t="shared"/>
        <v/>
      </c>
      <c r="AL75" t="str">
        <f si="67" t="shared"/>
        <v/>
      </c>
      <c r="AM75" t="str">
        <f si="68" t="shared"/>
        <v/>
      </c>
      <c r="AN75" t="str">
        <f si="69" t="shared"/>
        <v/>
      </c>
      <c r="AO75" t="str">
        <f si="70" t="shared"/>
        <v/>
      </c>
      <c r="AP75" t="str">
        <f si="71" t="shared"/>
        <v/>
      </c>
      <c r="AQ75" t="str">
        <f si="72" t="shared"/>
        <v/>
      </c>
      <c r="AR75" t="str">
        <f si="73" t="shared"/>
        <v/>
      </c>
      <c r="AS75" t="str">
        <f si="74" t="shared"/>
        <v/>
      </c>
    </row>
    <row r="76" spans="1:45" x14ac:dyDescent="0.25">
      <c r="A76" t="str">
        <f>Sheet3!A77</f>
        <v/>
      </c>
      <c r="B76" t="str">
        <f>Sheet3!B77</f>
        <v/>
      </c>
      <c r="C76" t="str">
        <f>Sheet3!C77</f>
        <v/>
      </c>
      <c r="D76" t="str">
        <f>Sheet3!D77</f>
        <v/>
      </c>
      <c r="E76" t="str">
        <f>Sheet3!E77</f>
        <v/>
      </c>
      <c r="F76" t="str">
        <f>Sheet3!F77</f>
        <v/>
      </c>
      <c r="G76" t="str">
        <f>Sheet3!G77</f>
        <v/>
      </c>
      <c r="H76" t="str">
        <f>Sheet3!H77</f>
        <v/>
      </c>
      <c r="I76" s="37" t="str">
        <f>Sheet3!I77</f>
        <v/>
      </c>
      <c r="J76" t="str">
        <f si="39" t="shared"/>
        <v/>
      </c>
      <c r="K76" t="str">
        <f si="40" t="shared"/>
        <v/>
      </c>
      <c r="L76" t="str">
        <f si="41" t="shared"/>
        <v/>
      </c>
      <c r="M76" t="str">
        <f si="42" t="shared"/>
        <v/>
      </c>
      <c r="N76" t="str">
        <f si="43" t="shared"/>
        <v/>
      </c>
      <c r="O76" t="str">
        <f si="44" t="shared"/>
        <v/>
      </c>
      <c r="P76" t="str">
        <f si="45" t="shared"/>
        <v/>
      </c>
      <c r="Q76" t="str">
        <f si="46" t="shared"/>
        <v/>
      </c>
      <c r="R76" t="str">
        <f si="47" t="shared"/>
        <v/>
      </c>
      <c r="S76" t="str">
        <f si="48" t="shared"/>
        <v/>
      </c>
      <c r="T76" t="str">
        <f si="49" t="shared"/>
        <v/>
      </c>
      <c r="U76" t="str">
        <f si="50" t="shared"/>
        <v/>
      </c>
      <c r="V76" t="str">
        <f si="51" t="shared"/>
        <v/>
      </c>
      <c r="W76" t="str">
        <f si="52" t="shared"/>
        <v/>
      </c>
      <c r="X76" t="str">
        <f si="53" t="shared"/>
        <v/>
      </c>
      <c r="Y76" t="str">
        <f si="54" t="shared"/>
        <v/>
      </c>
      <c r="Z76" t="str">
        <f si="55" t="shared"/>
        <v/>
      </c>
      <c r="AA76" t="str">
        <f si="56" t="shared"/>
        <v/>
      </c>
      <c r="AB76" t="str">
        <f si="57" t="shared"/>
        <v/>
      </c>
      <c r="AC76" t="str">
        <f si="58" t="shared"/>
        <v/>
      </c>
      <c r="AD76" t="str">
        <f si="59" t="shared"/>
        <v/>
      </c>
      <c r="AE76" t="str">
        <f si="60" t="shared"/>
        <v/>
      </c>
      <c r="AF76" t="str">
        <f si="61" t="shared"/>
        <v/>
      </c>
      <c r="AG76" t="str">
        <f si="62" t="shared"/>
        <v/>
      </c>
      <c r="AH76" t="str">
        <f si="63" t="shared"/>
        <v/>
      </c>
      <c r="AI76" t="str">
        <f si="64" t="shared"/>
        <v/>
      </c>
      <c r="AJ76" t="str">
        <f si="65" t="shared"/>
        <v/>
      </c>
      <c r="AK76" t="str">
        <f si="66" t="shared"/>
        <v/>
      </c>
      <c r="AL76" t="str">
        <f si="67" t="shared"/>
        <v/>
      </c>
      <c r="AM76" t="str">
        <f si="68" t="shared"/>
        <v/>
      </c>
      <c r="AN76" t="str">
        <f si="69" t="shared"/>
        <v/>
      </c>
      <c r="AO76" t="str">
        <f si="70" t="shared"/>
        <v/>
      </c>
      <c r="AP76" t="str">
        <f si="71" t="shared"/>
        <v/>
      </c>
      <c r="AQ76" t="str">
        <f si="72" t="shared"/>
        <v/>
      </c>
      <c r="AR76" t="str">
        <f si="73" t="shared"/>
        <v/>
      </c>
      <c r="AS76" t="str">
        <f si="74" t="shared"/>
        <v/>
      </c>
    </row>
    <row r="77" spans="1:45" x14ac:dyDescent="0.25">
      <c r="A77" t="str">
        <f>Sheet3!A78</f>
        <v/>
      </c>
      <c r="B77" t="str">
        <f>Sheet3!B78</f>
        <v/>
      </c>
      <c r="C77" t="str">
        <f>Sheet3!C78</f>
        <v/>
      </c>
      <c r="D77" t="str">
        <f>Sheet3!D78</f>
        <v/>
      </c>
      <c r="E77" t="str">
        <f>Sheet3!E78</f>
        <v/>
      </c>
      <c r="F77" t="str">
        <f>Sheet3!F78</f>
        <v/>
      </c>
      <c r="G77" t="str">
        <f>Sheet3!G78</f>
        <v/>
      </c>
      <c r="H77" t="str">
        <f>Sheet3!H78</f>
        <v/>
      </c>
      <c r="I77" s="37" t="str">
        <f>Sheet3!I78</f>
        <v/>
      </c>
      <c r="J77" t="str">
        <f si="39" t="shared"/>
        <v/>
      </c>
      <c r="K77" t="str">
        <f si="40" t="shared"/>
        <v/>
      </c>
      <c r="L77" t="str">
        <f si="41" t="shared"/>
        <v/>
      </c>
      <c r="M77" t="str">
        <f si="42" t="shared"/>
        <v/>
      </c>
      <c r="N77" t="str">
        <f si="43" t="shared"/>
        <v/>
      </c>
      <c r="O77" t="str">
        <f si="44" t="shared"/>
        <v/>
      </c>
      <c r="P77" t="str">
        <f si="45" t="shared"/>
        <v/>
      </c>
      <c r="Q77" t="str">
        <f si="46" t="shared"/>
        <v/>
      </c>
      <c r="R77" t="str">
        <f si="47" t="shared"/>
        <v/>
      </c>
      <c r="S77" t="str">
        <f si="48" t="shared"/>
        <v/>
      </c>
      <c r="T77" t="str">
        <f si="49" t="shared"/>
        <v/>
      </c>
      <c r="U77" t="str">
        <f si="50" t="shared"/>
        <v/>
      </c>
      <c r="V77" t="str">
        <f si="51" t="shared"/>
        <v/>
      </c>
      <c r="W77" t="str">
        <f si="52" t="shared"/>
        <v/>
      </c>
      <c r="X77" t="str">
        <f si="53" t="shared"/>
        <v/>
      </c>
      <c r="Y77" t="str">
        <f si="54" t="shared"/>
        <v/>
      </c>
      <c r="Z77" t="str">
        <f si="55" t="shared"/>
        <v/>
      </c>
      <c r="AA77" t="str">
        <f si="56" t="shared"/>
        <v/>
      </c>
      <c r="AB77" t="str">
        <f si="57" t="shared"/>
        <v/>
      </c>
      <c r="AC77" t="str">
        <f si="58" t="shared"/>
        <v/>
      </c>
      <c r="AD77" t="str">
        <f si="59" t="shared"/>
        <v/>
      </c>
      <c r="AE77" t="str">
        <f si="60" t="shared"/>
        <v/>
      </c>
      <c r="AF77" t="str">
        <f si="61" t="shared"/>
        <v/>
      </c>
      <c r="AG77" t="str">
        <f si="62" t="shared"/>
        <v/>
      </c>
      <c r="AH77" t="str">
        <f si="63" t="shared"/>
        <v/>
      </c>
      <c r="AI77" t="str">
        <f si="64" t="shared"/>
        <v/>
      </c>
      <c r="AJ77" t="str">
        <f si="65" t="shared"/>
        <v/>
      </c>
      <c r="AK77" t="str">
        <f si="66" t="shared"/>
        <v/>
      </c>
      <c r="AL77" t="str">
        <f si="67" t="shared"/>
        <v/>
      </c>
      <c r="AM77" t="str">
        <f si="68" t="shared"/>
        <v/>
      </c>
      <c r="AN77" t="str">
        <f si="69" t="shared"/>
        <v/>
      </c>
      <c r="AO77" t="str">
        <f si="70" t="shared"/>
        <v/>
      </c>
      <c r="AP77" t="str">
        <f si="71" t="shared"/>
        <v/>
      </c>
      <c r="AQ77" t="str">
        <f si="72" t="shared"/>
        <v/>
      </c>
      <c r="AR77" t="str">
        <f si="73" t="shared"/>
        <v/>
      </c>
      <c r="AS77" t="str">
        <f si="74" t="shared"/>
        <v/>
      </c>
    </row>
    <row r="78" spans="1:45" x14ac:dyDescent="0.25">
      <c r="A78" t="str">
        <f>Sheet3!A79</f>
        <v/>
      </c>
      <c r="B78" t="str">
        <f>Sheet3!B79</f>
        <v/>
      </c>
      <c r="C78" t="str">
        <f>Sheet3!C79</f>
        <v/>
      </c>
      <c r="D78" t="str">
        <f>Sheet3!D79</f>
        <v/>
      </c>
      <c r="E78" t="str">
        <f>Sheet3!E79</f>
        <v/>
      </c>
      <c r="F78" t="str">
        <f>Sheet3!F79</f>
        <v/>
      </c>
      <c r="G78" t="str">
        <f>Sheet3!G79</f>
        <v/>
      </c>
      <c r="H78" t="str">
        <f>Sheet3!H79</f>
        <v/>
      </c>
      <c r="I78" s="37" t="str">
        <f>Sheet3!I79</f>
        <v/>
      </c>
      <c r="J78" t="str">
        <f si="39" t="shared"/>
        <v/>
      </c>
      <c r="K78" t="str">
        <f si="40" t="shared"/>
        <v/>
      </c>
      <c r="L78" t="str">
        <f si="41" t="shared"/>
        <v/>
      </c>
      <c r="M78" t="str">
        <f si="42" t="shared"/>
        <v/>
      </c>
      <c r="N78" t="str">
        <f si="43" t="shared"/>
        <v/>
      </c>
      <c r="O78" t="str">
        <f si="44" t="shared"/>
        <v/>
      </c>
      <c r="P78" t="str">
        <f si="45" t="shared"/>
        <v/>
      </c>
      <c r="Q78" t="str">
        <f si="46" t="shared"/>
        <v/>
      </c>
      <c r="R78" t="str">
        <f si="47" t="shared"/>
        <v/>
      </c>
      <c r="S78" t="str">
        <f si="48" t="shared"/>
        <v/>
      </c>
      <c r="T78" t="str">
        <f si="49" t="shared"/>
        <v/>
      </c>
      <c r="U78" t="str">
        <f si="50" t="shared"/>
        <v/>
      </c>
      <c r="V78" t="str">
        <f si="51" t="shared"/>
        <v/>
      </c>
      <c r="W78" t="str">
        <f si="52" t="shared"/>
        <v/>
      </c>
      <c r="X78" t="str">
        <f si="53" t="shared"/>
        <v/>
      </c>
      <c r="Y78" t="str">
        <f si="54" t="shared"/>
        <v/>
      </c>
      <c r="Z78" t="str">
        <f si="55" t="shared"/>
        <v/>
      </c>
      <c r="AA78" t="str">
        <f si="56" t="shared"/>
        <v/>
      </c>
      <c r="AB78" t="str">
        <f si="57" t="shared"/>
        <v/>
      </c>
      <c r="AC78" t="str">
        <f si="58" t="shared"/>
        <v/>
      </c>
      <c r="AD78" t="str">
        <f si="59" t="shared"/>
        <v/>
      </c>
      <c r="AE78" t="str">
        <f si="60" t="shared"/>
        <v/>
      </c>
      <c r="AF78" t="str">
        <f si="61" t="shared"/>
        <v/>
      </c>
      <c r="AG78" t="str">
        <f si="62" t="shared"/>
        <v/>
      </c>
      <c r="AH78" t="str">
        <f si="63" t="shared"/>
        <v/>
      </c>
      <c r="AI78" t="str">
        <f si="64" t="shared"/>
        <v/>
      </c>
      <c r="AJ78" t="str">
        <f si="65" t="shared"/>
        <v/>
      </c>
      <c r="AK78" t="str">
        <f si="66" t="shared"/>
        <v/>
      </c>
      <c r="AL78" t="str">
        <f si="67" t="shared"/>
        <v/>
      </c>
      <c r="AM78" t="str">
        <f si="68" t="shared"/>
        <v/>
      </c>
      <c r="AN78" t="str">
        <f si="69" t="shared"/>
        <v/>
      </c>
      <c r="AO78" t="str">
        <f si="70" t="shared"/>
        <v/>
      </c>
      <c r="AP78" t="str">
        <f si="71" t="shared"/>
        <v/>
      </c>
      <c r="AQ78" t="str">
        <f si="72" t="shared"/>
        <v/>
      </c>
      <c r="AR78" t="str">
        <f si="73" t="shared"/>
        <v/>
      </c>
      <c r="AS78" t="str">
        <f si="74" t="shared"/>
        <v/>
      </c>
    </row>
    <row r="79" spans="1:45" x14ac:dyDescent="0.25">
      <c r="A79" t="str">
        <f>Sheet3!A80</f>
        <v/>
      </c>
      <c r="B79" t="str">
        <f>Sheet3!B80</f>
        <v/>
      </c>
      <c r="C79" t="str">
        <f>Sheet3!C80</f>
        <v/>
      </c>
      <c r="D79" t="str">
        <f>Sheet3!D80</f>
        <v/>
      </c>
      <c r="E79" t="str">
        <f>Sheet3!E80</f>
        <v/>
      </c>
      <c r="F79" t="str">
        <f>Sheet3!F80</f>
        <v/>
      </c>
      <c r="G79" t="str">
        <f>Sheet3!G80</f>
        <v/>
      </c>
      <c r="H79" t="str">
        <f>Sheet3!H80</f>
        <v/>
      </c>
      <c r="I79" s="37" t="str">
        <f>Sheet3!I80</f>
        <v/>
      </c>
      <c r="J79" t="str">
        <f si="39" t="shared"/>
        <v/>
      </c>
      <c r="K79" t="str">
        <f si="40" t="shared"/>
        <v/>
      </c>
      <c r="L79" t="str">
        <f si="41" t="shared"/>
        <v/>
      </c>
      <c r="M79" t="str">
        <f si="42" t="shared"/>
        <v/>
      </c>
      <c r="N79" t="str">
        <f si="43" t="shared"/>
        <v/>
      </c>
      <c r="O79" t="str">
        <f si="44" t="shared"/>
        <v/>
      </c>
      <c r="P79" t="str">
        <f si="45" t="shared"/>
        <v/>
      </c>
      <c r="Q79" t="str">
        <f si="46" t="shared"/>
        <v/>
      </c>
      <c r="R79" t="str">
        <f si="47" t="shared"/>
        <v/>
      </c>
      <c r="S79" t="str">
        <f si="48" t="shared"/>
        <v/>
      </c>
      <c r="T79" t="str">
        <f si="49" t="shared"/>
        <v/>
      </c>
      <c r="U79" t="str">
        <f si="50" t="shared"/>
        <v/>
      </c>
      <c r="V79" t="str">
        <f si="51" t="shared"/>
        <v/>
      </c>
      <c r="W79" t="str">
        <f si="52" t="shared"/>
        <v/>
      </c>
      <c r="X79" t="str">
        <f si="53" t="shared"/>
        <v/>
      </c>
      <c r="Y79" t="str">
        <f si="54" t="shared"/>
        <v/>
      </c>
      <c r="Z79" t="str">
        <f si="55" t="shared"/>
        <v/>
      </c>
      <c r="AA79" t="str">
        <f si="56" t="shared"/>
        <v/>
      </c>
      <c r="AB79" t="str">
        <f si="57" t="shared"/>
        <v/>
      </c>
      <c r="AC79" t="str">
        <f si="58" t="shared"/>
        <v/>
      </c>
      <c r="AD79" t="str">
        <f si="59" t="shared"/>
        <v/>
      </c>
      <c r="AE79" t="str">
        <f si="60" t="shared"/>
        <v/>
      </c>
      <c r="AF79" t="str">
        <f si="61" t="shared"/>
        <v/>
      </c>
      <c r="AG79" t="str">
        <f si="62" t="shared"/>
        <v/>
      </c>
      <c r="AH79" t="str">
        <f si="63" t="shared"/>
        <v/>
      </c>
      <c r="AI79" t="str">
        <f si="64" t="shared"/>
        <v/>
      </c>
      <c r="AJ79" t="str">
        <f si="65" t="shared"/>
        <v/>
      </c>
      <c r="AK79" t="str">
        <f si="66" t="shared"/>
        <v/>
      </c>
      <c r="AL79" t="str">
        <f si="67" t="shared"/>
        <v/>
      </c>
      <c r="AM79" t="str">
        <f si="68" t="shared"/>
        <v/>
      </c>
      <c r="AN79" t="str">
        <f si="69" t="shared"/>
        <v/>
      </c>
      <c r="AO79" t="str">
        <f si="70" t="shared"/>
        <v/>
      </c>
      <c r="AP79" t="str">
        <f si="71" t="shared"/>
        <v/>
      </c>
      <c r="AQ79" t="str">
        <f si="72" t="shared"/>
        <v/>
      </c>
      <c r="AR79" t="str">
        <f si="73" t="shared"/>
        <v/>
      </c>
      <c r="AS79" t="str">
        <f si="74" t="shared"/>
        <v/>
      </c>
    </row>
    <row r="80" spans="1:45" x14ac:dyDescent="0.25">
      <c r="A80" t="str">
        <f>Sheet3!A81</f>
        <v/>
      </c>
      <c r="B80" t="str">
        <f>Sheet3!B81</f>
        <v/>
      </c>
      <c r="C80" t="str">
        <f>Sheet3!C81</f>
        <v/>
      </c>
      <c r="D80" t="str">
        <f>Sheet3!D81</f>
        <v/>
      </c>
      <c r="E80" t="str">
        <f>Sheet3!E81</f>
        <v/>
      </c>
      <c r="F80" t="str">
        <f>Sheet3!F81</f>
        <v/>
      </c>
      <c r="G80" t="str">
        <f>Sheet3!G81</f>
        <v/>
      </c>
      <c r="H80" t="str">
        <f>Sheet3!H81</f>
        <v/>
      </c>
      <c r="I80" s="37" t="str">
        <f>Sheet3!I81</f>
        <v/>
      </c>
      <c r="J80" t="str">
        <f si="39" t="shared"/>
        <v/>
      </c>
      <c r="K80" t="str">
        <f si="40" t="shared"/>
        <v/>
      </c>
      <c r="L80" t="str">
        <f si="41" t="shared"/>
        <v/>
      </c>
      <c r="M80" t="str">
        <f si="42" t="shared"/>
        <v/>
      </c>
      <c r="N80" t="str">
        <f si="43" t="shared"/>
        <v/>
      </c>
      <c r="O80" t="str">
        <f si="44" t="shared"/>
        <v/>
      </c>
      <c r="P80" t="str">
        <f si="45" t="shared"/>
        <v/>
      </c>
      <c r="Q80" t="str">
        <f si="46" t="shared"/>
        <v/>
      </c>
      <c r="R80" t="str">
        <f si="47" t="shared"/>
        <v/>
      </c>
      <c r="S80" t="str">
        <f si="48" t="shared"/>
        <v/>
      </c>
      <c r="T80" t="str">
        <f si="49" t="shared"/>
        <v/>
      </c>
      <c r="U80" t="str">
        <f si="50" t="shared"/>
        <v/>
      </c>
      <c r="V80" t="str">
        <f si="51" t="shared"/>
        <v/>
      </c>
      <c r="W80" t="str">
        <f si="52" t="shared"/>
        <v/>
      </c>
      <c r="X80" t="str">
        <f si="53" t="shared"/>
        <v/>
      </c>
      <c r="Y80" t="str">
        <f si="54" t="shared"/>
        <v/>
      </c>
      <c r="Z80" t="str">
        <f si="55" t="shared"/>
        <v/>
      </c>
      <c r="AA80" t="str">
        <f si="56" t="shared"/>
        <v/>
      </c>
      <c r="AB80" t="str">
        <f si="57" t="shared"/>
        <v/>
      </c>
      <c r="AC80" t="str">
        <f si="58" t="shared"/>
        <v/>
      </c>
      <c r="AD80" t="str">
        <f si="59" t="shared"/>
        <v/>
      </c>
      <c r="AE80" t="str">
        <f si="60" t="shared"/>
        <v/>
      </c>
      <c r="AF80" t="str">
        <f si="61" t="shared"/>
        <v/>
      </c>
      <c r="AG80" t="str">
        <f si="62" t="shared"/>
        <v/>
      </c>
      <c r="AH80" t="str">
        <f si="63" t="shared"/>
        <v/>
      </c>
      <c r="AI80" t="str">
        <f si="64" t="shared"/>
        <v/>
      </c>
      <c r="AJ80" t="str">
        <f si="65" t="shared"/>
        <v/>
      </c>
      <c r="AK80" t="str">
        <f si="66" t="shared"/>
        <v/>
      </c>
      <c r="AL80" t="str">
        <f si="67" t="shared"/>
        <v/>
      </c>
      <c r="AM80" t="str">
        <f si="68" t="shared"/>
        <v/>
      </c>
      <c r="AN80" t="str">
        <f si="69" t="shared"/>
        <v/>
      </c>
      <c r="AO80" t="str">
        <f si="70" t="shared"/>
        <v/>
      </c>
      <c r="AP80" t="str">
        <f si="71" t="shared"/>
        <v/>
      </c>
      <c r="AQ80" t="str">
        <f si="72" t="shared"/>
        <v/>
      </c>
      <c r="AR80" t="str">
        <f si="73" t="shared"/>
        <v/>
      </c>
      <c r="AS80" t="str">
        <f si="74" t="shared"/>
        <v/>
      </c>
    </row>
    <row r="81" spans="1:45" x14ac:dyDescent="0.25">
      <c r="A81" t="str">
        <f>Sheet3!A82</f>
        <v/>
      </c>
      <c r="B81" t="str">
        <f>Sheet3!B82</f>
        <v/>
      </c>
      <c r="C81" t="str">
        <f>Sheet3!C82</f>
        <v/>
      </c>
      <c r="D81" t="str">
        <f>Sheet3!D82</f>
        <v/>
      </c>
      <c r="E81" t="str">
        <f>Sheet3!E82</f>
        <v/>
      </c>
      <c r="F81" t="str">
        <f>Sheet3!F82</f>
        <v/>
      </c>
      <c r="G81" t="str">
        <f>Sheet3!G82</f>
        <v/>
      </c>
      <c r="H81" t="str">
        <f>Sheet3!H82</f>
        <v/>
      </c>
      <c r="I81" s="37" t="str">
        <f>Sheet3!I82</f>
        <v/>
      </c>
      <c r="J81" t="str">
        <f si="39" t="shared"/>
        <v/>
      </c>
      <c r="K81" t="str">
        <f si="40" t="shared"/>
        <v/>
      </c>
      <c r="L81" t="str">
        <f si="41" t="shared"/>
        <v/>
      </c>
      <c r="M81" t="str">
        <f si="42" t="shared"/>
        <v/>
      </c>
      <c r="N81" t="str">
        <f si="43" t="shared"/>
        <v/>
      </c>
      <c r="O81" t="str">
        <f si="44" t="shared"/>
        <v/>
      </c>
      <c r="P81" t="str">
        <f si="45" t="shared"/>
        <v/>
      </c>
      <c r="Q81" t="str">
        <f si="46" t="shared"/>
        <v/>
      </c>
      <c r="R81" t="str">
        <f si="47" t="shared"/>
        <v/>
      </c>
      <c r="S81" t="str">
        <f si="48" t="shared"/>
        <v/>
      </c>
      <c r="T81" t="str">
        <f si="49" t="shared"/>
        <v/>
      </c>
      <c r="U81" t="str">
        <f si="50" t="shared"/>
        <v/>
      </c>
      <c r="V81" t="str">
        <f si="51" t="shared"/>
        <v/>
      </c>
      <c r="W81" t="str">
        <f si="52" t="shared"/>
        <v/>
      </c>
      <c r="X81" t="str">
        <f si="53" t="shared"/>
        <v/>
      </c>
      <c r="Y81" t="str">
        <f si="54" t="shared"/>
        <v/>
      </c>
      <c r="Z81" t="str">
        <f si="55" t="shared"/>
        <v/>
      </c>
      <c r="AA81" t="str">
        <f si="56" t="shared"/>
        <v/>
      </c>
      <c r="AB81" t="str">
        <f si="57" t="shared"/>
        <v/>
      </c>
      <c r="AC81" t="str">
        <f si="58" t="shared"/>
        <v/>
      </c>
      <c r="AD81" t="str">
        <f si="59" t="shared"/>
        <v/>
      </c>
      <c r="AE81" t="str">
        <f si="60" t="shared"/>
        <v/>
      </c>
      <c r="AF81" t="str">
        <f si="61" t="shared"/>
        <v/>
      </c>
      <c r="AG81" t="str">
        <f si="62" t="shared"/>
        <v/>
      </c>
      <c r="AH81" t="str">
        <f si="63" t="shared"/>
        <v/>
      </c>
      <c r="AI81" t="str">
        <f si="64" t="shared"/>
        <v/>
      </c>
      <c r="AJ81" t="str">
        <f si="65" t="shared"/>
        <v/>
      </c>
      <c r="AK81" t="str">
        <f si="66" t="shared"/>
        <v/>
      </c>
      <c r="AL81" t="str">
        <f si="67" t="shared"/>
        <v/>
      </c>
      <c r="AM81" t="str">
        <f si="68" t="shared"/>
        <v/>
      </c>
      <c r="AN81" t="str">
        <f si="69" t="shared"/>
        <v/>
      </c>
      <c r="AO81" t="str">
        <f si="70" t="shared"/>
        <v/>
      </c>
      <c r="AP81" t="str">
        <f si="71" t="shared"/>
        <v/>
      </c>
      <c r="AQ81" t="str">
        <f si="72" t="shared"/>
        <v/>
      </c>
      <c r="AR81" t="str">
        <f si="73" t="shared"/>
        <v/>
      </c>
      <c r="AS81" t="str">
        <f si="74" t="shared"/>
        <v/>
      </c>
    </row>
    <row r="82" spans="1:45" x14ac:dyDescent="0.25">
      <c r="A82" t="str">
        <f>Sheet3!A83</f>
        <v/>
      </c>
      <c r="B82" t="str">
        <f>Sheet3!B83</f>
        <v/>
      </c>
      <c r="C82" t="str">
        <f>Sheet3!C83</f>
        <v/>
      </c>
      <c r="D82" t="str">
        <f>Sheet3!D83</f>
        <v/>
      </c>
      <c r="E82" t="str">
        <f>Sheet3!E83</f>
        <v/>
      </c>
      <c r="F82" t="str">
        <f>Sheet3!F83</f>
        <v/>
      </c>
      <c r="G82" t="str">
        <f>Sheet3!G83</f>
        <v/>
      </c>
      <c r="H82" t="str">
        <f>Sheet3!H83</f>
        <v/>
      </c>
      <c r="I82" s="37" t="str">
        <f>Sheet3!I83</f>
        <v/>
      </c>
      <c r="J82" t="str">
        <f si="39" t="shared"/>
        <v/>
      </c>
      <c r="K82" t="str">
        <f si="40" t="shared"/>
        <v/>
      </c>
      <c r="L82" t="str">
        <f si="41" t="shared"/>
        <v/>
      </c>
      <c r="M82" t="str">
        <f si="42" t="shared"/>
        <v/>
      </c>
      <c r="N82" t="str">
        <f si="43" t="shared"/>
        <v/>
      </c>
      <c r="O82" t="str">
        <f si="44" t="shared"/>
        <v/>
      </c>
      <c r="P82" t="str">
        <f si="45" t="shared"/>
        <v/>
      </c>
      <c r="Q82" t="str">
        <f si="46" t="shared"/>
        <v/>
      </c>
      <c r="R82" t="str">
        <f si="47" t="shared"/>
        <v/>
      </c>
      <c r="S82" t="str">
        <f si="48" t="shared"/>
        <v/>
      </c>
      <c r="T82" t="str">
        <f si="49" t="shared"/>
        <v/>
      </c>
      <c r="U82" t="str">
        <f si="50" t="shared"/>
        <v/>
      </c>
      <c r="V82" t="str">
        <f si="51" t="shared"/>
        <v/>
      </c>
      <c r="W82" t="str">
        <f si="52" t="shared"/>
        <v/>
      </c>
      <c r="X82" t="str">
        <f si="53" t="shared"/>
        <v/>
      </c>
      <c r="Y82" t="str">
        <f si="54" t="shared"/>
        <v/>
      </c>
      <c r="Z82" t="str">
        <f si="55" t="shared"/>
        <v/>
      </c>
      <c r="AA82" t="str">
        <f si="56" t="shared"/>
        <v/>
      </c>
      <c r="AB82" t="str">
        <f si="57" t="shared"/>
        <v/>
      </c>
      <c r="AC82" t="str">
        <f si="58" t="shared"/>
        <v/>
      </c>
      <c r="AD82" t="str">
        <f si="59" t="shared"/>
        <v/>
      </c>
      <c r="AE82" t="str">
        <f si="60" t="shared"/>
        <v/>
      </c>
      <c r="AF82" t="str">
        <f si="61" t="shared"/>
        <v/>
      </c>
      <c r="AG82" t="str">
        <f si="62" t="shared"/>
        <v/>
      </c>
      <c r="AH82" t="str">
        <f si="63" t="shared"/>
        <v/>
      </c>
      <c r="AI82" t="str">
        <f si="64" t="shared"/>
        <v/>
      </c>
      <c r="AJ82" t="str">
        <f si="65" t="shared"/>
        <v/>
      </c>
      <c r="AK82" t="str">
        <f si="66" t="shared"/>
        <v/>
      </c>
      <c r="AL82" t="str">
        <f si="67" t="shared"/>
        <v/>
      </c>
      <c r="AM82" t="str">
        <f si="68" t="shared"/>
        <v/>
      </c>
      <c r="AN82" t="str">
        <f si="69" t="shared"/>
        <v/>
      </c>
      <c r="AO82" t="str">
        <f si="70" t="shared"/>
        <v/>
      </c>
      <c r="AP82" t="str">
        <f si="71" t="shared"/>
        <v/>
      </c>
      <c r="AQ82" t="str">
        <f si="72" t="shared"/>
        <v/>
      </c>
      <c r="AR82" t="str">
        <f si="73" t="shared"/>
        <v/>
      </c>
      <c r="AS82" t="str">
        <f si="74" t="shared"/>
        <v/>
      </c>
    </row>
    <row r="83" spans="1:45" x14ac:dyDescent="0.25">
      <c r="A83" t="str">
        <f>Sheet3!A84</f>
        <v/>
      </c>
      <c r="B83" t="str">
        <f>Sheet3!B84</f>
        <v/>
      </c>
      <c r="C83" t="str">
        <f>Sheet3!C84</f>
        <v/>
      </c>
      <c r="D83" t="str">
        <f>Sheet3!D84</f>
        <v/>
      </c>
      <c r="E83" t="str">
        <f>Sheet3!E84</f>
        <v/>
      </c>
      <c r="F83" t="str">
        <f>Sheet3!F84</f>
        <v/>
      </c>
      <c r="G83" t="str">
        <f>Sheet3!G84</f>
        <v/>
      </c>
      <c r="H83" t="str">
        <f>Sheet3!H84</f>
        <v/>
      </c>
      <c r="I83" s="37" t="str">
        <f>Sheet3!I84</f>
        <v/>
      </c>
      <c r="J83" t="str">
        <f si="39" t="shared"/>
        <v/>
      </c>
      <c r="K83" t="str">
        <f si="40" t="shared"/>
        <v/>
      </c>
      <c r="L83" t="str">
        <f si="41" t="shared"/>
        <v/>
      </c>
      <c r="M83" t="str">
        <f si="42" t="shared"/>
        <v/>
      </c>
      <c r="N83" t="str">
        <f si="43" t="shared"/>
        <v/>
      </c>
      <c r="O83" t="str">
        <f si="44" t="shared"/>
        <v/>
      </c>
      <c r="P83" t="str">
        <f si="45" t="shared"/>
        <v/>
      </c>
      <c r="Q83" t="str">
        <f si="46" t="shared"/>
        <v/>
      </c>
      <c r="R83" t="str">
        <f si="47" t="shared"/>
        <v/>
      </c>
      <c r="S83" t="str">
        <f si="48" t="shared"/>
        <v/>
      </c>
      <c r="T83" t="str">
        <f si="49" t="shared"/>
        <v/>
      </c>
      <c r="U83" t="str">
        <f si="50" t="shared"/>
        <v/>
      </c>
      <c r="V83" t="str">
        <f si="51" t="shared"/>
        <v/>
      </c>
      <c r="W83" t="str">
        <f si="52" t="shared"/>
        <v/>
      </c>
      <c r="X83" t="str">
        <f si="53" t="shared"/>
        <v/>
      </c>
      <c r="Y83" t="str">
        <f si="54" t="shared"/>
        <v/>
      </c>
      <c r="Z83" t="str">
        <f si="55" t="shared"/>
        <v/>
      </c>
      <c r="AA83" t="str">
        <f si="56" t="shared"/>
        <v/>
      </c>
      <c r="AB83" t="str">
        <f si="57" t="shared"/>
        <v/>
      </c>
      <c r="AC83" t="str">
        <f si="58" t="shared"/>
        <v/>
      </c>
      <c r="AD83" t="str">
        <f si="59" t="shared"/>
        <v/>
      </c>
      <c r="AE83" t="str">
        <f si="60" t="shared"/>
        <v/>
      </c>
      <c r="AF83" t="str">
        <f si="61" t="shared"/>
        <v/>
      </c>
      <c r="AG83" t="str">
        <f si="62" t="shared"/>
        <v/>
      </c>
      <c r="AH83" t="str">
        <f si="63" t="shared"/>
        <v/>
      </c>
      <c r="AI83" t="str">
        <f si="64" t="shared"/>
        <v/>
      </c>
      <c r="AJ83" t="str">
        <f si="65" t="shared"/>
        <v/>
      </c>
      <c r="AK83" t="str">
        <f si="66" t="shared"/>
        <v/>
      </c>
      <c r="AL83" t="str">
        <f si="67" t="shared"/>
        <v/>
      </c>
      <c r="AM83" t="str">
        <f si="68" t="shared"/>
        <v/>
      </c>
      <c r="AN83" t="str">
        <f si="69" t="shared"/>
        <v/>
      </c>
      <c r="AO83" t="str">
        <f si="70" t="shared"/>
        <v/>
      </c>
      <c r="AP83" t="str">
        <f si="71" t="shared"/>
        <v/>
      </c>
      <c r="AQ83" t="str">
        <f si="72" t="shared"/>
        <v/>
      </c>
      <c r="AR83" t="str">
        <f si="73" t="shared"/>
        <v/>
      </c>
      <c r="AS83" t="str">
        <f si="74" t="shared"/>
        <v/>
      </c>
    </row>
    <row r="84" spans="1:45" x14ac:dyDescent="0.25">
      <c r="A84" t="str">
        <f>Sheet3!A85</f>
        <v/>
      </c>
      <c r="B84" t="str">
        <f>Sheet3!B85</f>
        <v/>
      </c>
      <c r="C84" t="str">
        <f>Sheet3!C85</f>
        <v/>
      </c>
      <c r="D84" t="str">
        <f>Sheet3!D85</f>
        <v/>
      </c>
      <c r="E84" t="str">
        <f>Sheet3!E85</f>
        <v/>
      </c>
      <c r="F84" t="str">
        <f>Sheet3!F85</f>
        <v/>
      </c>
      <c r="G84" t="str">
        <f>Sheet3!G85</f>
        <v/>
      </c>
      <c r="H84" t="str">
        <f>Sheet3!H85</f>
        <v/>
      </c>
      <c r="I84" s="37" t="str">
        <f>Sheet3!I85</f>
        <v/>
      </c>
      <c r="J84" t="str">
        <f si="39" t="shared"/>
        <v/>
      </c>
      <c r="K84" t="str">
        <f si="40" t="shared"/>
        <v/>
      </c>
      <c r="L84" t="str">
        <f si="41" t="shared"/>
        <v/>
      </c>
      <c r="M84" t="str">
        <f si="42" t="shared"/>
        <v/>
      </c>
      <c r="N84" t="str">
        <f si="43" t="shared"/>
        <v/>
      </c>
      <c r="O84" t="str">
        <f si="44" t="shared"/>
        <v/>
      </c>
      <c r="P84" t="str">
        <f si="45" t="shared"/>
        <v/>
      </c>
      <c r="Q84" t="str">
        <f si="46" t="shared"/>
        <v/>
      </c>
      <c r="R84" t="str">
        <f si="47" t="shared"/>
        <v/>
      </c>
      <c r="S84" t="str">
        <f si="48" t="shared"/>
        <v/>
      </c>
      <c r="T84" t="str">
        <f si="49" t="shared"/>
        <v/>
      </c>
      <c r="U84" t="str">
        <f si="50" t="shared"/>
        <v/>
      </c>
      <c r="V84" t="str">
        <f si="51" t="shared"/>
        <v/>
      </c>
      <c r="W84" t="str">
        <f si="52" t="shared"/>
        <v/>
      </c>
      <c r="X84" t="str">
        <f si="53" t="shared"/>
        <v/>
      </c>
      <c r="Y84" t="str">
        <f si="54" t="shared"/>
        <v/>
      </c>
      <c r="Z84" t="str">
        <f si="55" t="shared"/>
        <v/>
      </c>
      <c r="AA84" t="str">
        <f si="56" t="shared"/>
        <v/>
      </c>
      <c r="AB84" t="str">
        <f si="57" t="shared"/>
        <v/>
      </c>
      <c r="AC84" t="str">
        <f si="58" t="shared"/>
        <v/>
      </c>
      <c r="AD84" t="str">
        <f si="59" t="shared"/>
        <v/>
      </c>
      <c r="AE84" t="str">
        <f si="60" t="shared"/>
        <v/>
      </c>
      <c r="AF84" t="str">
        <f si="61" t="shared"/>
        <v/>
      </c>
      <c r="AG84" t="str">
        <f si="62" t="shared"/>
        <v/>
      </c>
      <c r="AH84" t="str">
        <f si="63" t="shared"/>
        <v/>
      </c>
      <c r="AI84" t="str">
        <f si="64" t="shared"/>
        <v/>
      </c>
      <c r="AJ84" t="str">
        <f si="65" t="shared"/>
        <v/>
      </c>
      <c r="AK84" t="str">
        <f si="66" t="shared"/>
        <v/>
      </c>
      <c r="AL84" t="str">
        <f si="67" t="shared"/>
        <v/>
      </c>
      <c r="AM84" t="str">
        <f si="68" t="shared"/>
        <v/>
      </c>
      <c r="AN84" t="str">
        <f si="69" t="shared"/>
        <v/>
      </c>
      <c r="AO84" t="str">
        <f si="70" t="shared"/>
        <v/>
      </c>
      <c r="AP84" t="str">
        <f si="71" t="shared"/>
        <v/>
      </c>
      <c r="AQ84" t="str">
        <f si="72" t="shared"/>
        <v/>
      </c>
      <c r="AR84" t="str">
        <f si="73" t="shared"/>
        <v/>
      </c>
      <c r="AS84" t="str">
        <f si="74" t="shared"/>
        <v/>
      </c>
    </row>
    <row r="85" spans="1:45" x14ac:dyDescent="0.25">
      <c r="A85" t="str">
        <f>Sheet3!A86</f>
        <v/>
      </c>
      <c r="B85" t="str">
        <f>Sheet3!B86</f>
        <v/>
      </c>
      <c r="C85" t="str">
        <f>Sheet3!C86</f>
        <v/>
      </c>
      <c r="D85" t="str">
        <f>Sheet3!D86</f>
        <v/>
      </c>
      <c r="E85" t="str">
        <f>Sheet3!E86</f>
        <v/>
      </c>
      <c r="F85" t="str">
        <f>Sheet3!F86</f>
        <v/>
      </c>
      <c r="G85" t="str">
        <f>Sheet3!G86</f>
        <v/>
      </c>
      <c r="H85" t="str">
        <f>Sheet3!H86</f>
        <v/>
      </c>
      <c r="I85" s="37" t="str">
        <f>Sheet3!I86</f>
        <v/>
      </c>
      <c r="J85" t="str">
        <f si="39" t="shared"/>
        <v/>
      </c>
      <c r="K85" t="str">
        <f si="40" t="shared"/>
        <v/>
      </c>
      <c r="L85" t="str">
        <f si="41" t="shared"/>
        <v/>
      </c>
      <c r="M85" t="str">
        <f si="42" t="shared"/>
        <v/>
      </c>
      <c r="N85" t="str">
        <f si="43" t="shared"/>
        <v/>
      </c>
      <c r="O85" t="str">
        <f si="44" t="shared"/>
        <v/>
      </c>
      <c r="P85" t="str">
        <f si="45" t="shared"/>
        <v/>
      </c>
      <c r="Q85" t="str">
        <f si="46" t="shared"/>
        <v/>
      </c>
      <c r="R85" t="str">
        <f si="47" t="shared"/>
        <v/>
      </c>
      <c r="S85" t="str">
        <f si="48" t="shared"/>
        <v/>
      </c>
      <c r="T85" t="str">
        <f si="49" t="shared"/>
        <v/>
      </c>
      <c r="U85" t="str">
        <f si="50" t="shared"/>
        <v/>
      </c>
      <c r="V85" t="str">
        <f si="51" t="shared"/>
        <v/>
      </c>
      <c r="W85" t="str">
        <f si="52" t="shared"/>
        <v/>
      </c>
      <c r="X85" t="str">
        <f si="53" t="shared"/>
        <v/>
      </c>
      <c r="Y85" t="str">
        <f si="54" t="shared"/>
        <v/>
      </c>
      <c r="Z85" t="str">
        <f si="55" t="shared"/>
        <v/>
      </c>
      <c r="AA85" t="str">
        <f si="56" t="shared"/>
        <v/>
      </c>
      <c r="AB85" t="str">
        <f si="57" t="shared"/>
        <v/>
      </c>
      <c r="AC85" t="str">
        <f si="58" t="shared"/>
        <v/>
      </c>
      <c r="AD85" t="str">
        <f si="59" t="shared"/>
        <v/>
      </c>
      <c r="AE85" t="str">
        <f si="60" t="shared"/>
        <v/>
      </c>
      <c r="AF85" t="str">
        <f si="61" t="shared"/>
        <v/>
      </c>
      <c r="AG85" t="str">
        <f si="62" t="shared"/>
        <v/>
      </c>
      <c r="AH85" t="str">
        <f si="63" t="shared"/>
        <v/>
      </c>
      <c r="AI85" t="str">
        <f si="64" t="shared"/>
        <v/>
      </c>
      <c r="AJ85" t="str">
        <f si="65" t="shared"/>
        <v/>
      </c>
      <c r="AK85" t="str">
        <f si="66" t="shared"/>
        <v/>
      </c>
      <c r="AL85" t="str">
        <f si="67" t="shared"/>
        <v/>
      </c>
      <c r="AM85" t="str">
        <f si="68" t="shared"/>
        <v/>
      </c>
      <c r="AN85" t="str">
        <f si="69" t="shared"/>
        <v/>
      </c>
      <c r="AO85" t="str">
        <f si="70" t="shared"/>
        <v/>
      </c>
      <c r="AP85" t="str">
        <f si="71" t="shared"/>
        <v/>
      </c>
      <c r="AQ85" t="str">
        <f si="72" t="shared"/>
        <v/>
      </c>
      <c r="AR85" t="str">
        <f si="73" t="shared"/>
        <v/>
      </c>
      <c r="AS85" t="str">
        <f si="74" t="shared"/>
        <v/>
      </c>
    </row>
    <row r="86" spans="1:45" x14ac:dyDescent="0.25">
      <c r="A86" t="str">
        <f>Sheet3!A87</f>
        <v/>
      </c>
      <c r="B86" t="str">
        <f>Sheet3!B87</f>
        <v/>
      </c>
      <c r="C86" t="str">
        <f>Sheet3!C87</f>
        <v/>
      </c>
      <c r="D86" t="str">
        <f>Sheet3!D87</f>
        <v/>
      </c>
      <c r="E86" t="str">
        <f>Sheet3!E87</f>
        <v/>
      </c>
      <c r="F86" t="str">
        <f>Sheet3!F87</f>
        <v/>
      </c>
      <c r="G86" t="str">
        <f>Sheet3!G87</f>
        <v/>
      </c>
      <c r="H86" t="str">
        <f>Sheet3!H87</f>
        <v/>
      </c>
      <c r="I86" s="37" t="str">
        <f>Sheet3!I87</f>
        <v/>
      </c>
      <c r="J86" t="str">
        <f si="39" t="shared"/>
        <v/>
      </c>
      <c r="K86" t="str">
        <f si="40" t="shared"/>
        <v/>
      </c>
      <c r="L86" t="str">
        <f si="41" t="shared"/>
        <v/>
      </c>
      <c r="M86" t="str">
        <f si="42" t="shared"/>
        <v/>
      </c>
      <c r="N86" t="str">
        <f si="43" t="shared"/>
        <v/>
      </c>
      <c r="O86" t="str">
        <f si="44" t="shared"/>
        <v/>
      </c>
      <c r="P86" t="str">
        <f si="45" t="shared"/>
        <v/>
      </c>
      <c r="Q86" t="str">
        <f si="46" t="shared"/>
        <v/>
      </c>
      <c r="R86" t="str">
        <f si="47" t="shared"/>
        <v/>
      </c>
      <c r="S86" t="str">
        <f si="48" t="shared"/>
        <v/>
      </c>
      <c r="T86" t="str">
        <f si="49" t="shared"/>
        <v/>
      </c>
      <c r="U86" t="str">
        <f si="50" t="shared"/>
        <v/>
      </c>
      <c r="V86" t="str">
        <f si="51" t="shared"/>
        <v/>
      </c>
      <c r="W86" t="str">
        <f si="52" t="shared"/>
        <v/>
      </c>
      <c r="X86" t="str">
        <f si="53" t="shared"/>
        <v/>
      </c>
      <c r="Y86" t="str">
        <f si="54" t="shared"/>
        <v/>
      </c>
      <c r="Z86" t="str">
        <f si="55" t="shared"/>
        <v/>
      </c>
      <c r="AA86" t="str">
        <f si="56" t="shared"/>
        <v/>
      </c>
      <c r="AB86" t="str">
        <f si="57" t="shared"/>
        <v/>
      </c>
      <c r="AC86" t="str">
        <f si="58" t="shared"/>
        <v/>
      </c>
      <c r="AD86" t="str">
        <f si="59" t="shared"/>
        <v/>
      </c>
      <c r="AE86" t="str">
        <f si="60" t="shared"/>
        <v/>
      </c>
      <c r="AF86" t="str">
        <f si="61" t="shared"/>
        <v/>
      </c>
      <c r="AG86" t="str">
        <f si="62" t="shared"/>
        <v/>
      </c>
      <c r="AH86" t="str">
        <f si="63" t="shared"/>
        <v/>
      </c>
      <c r="AI86" t="str">
        <f si="64" t="shared"/>
        <v/>
      </c>
      <c r="AJ86" t="str">
        <f si="65" t="shared"/>
        <v/>
      </c>
      <c r="AK86" t="str">
        <f si="66" t="shared"/>
        <v/>
      </c>
      <c r="AL86" t="str">
        <f si="67" t="shared"/>
        <v/>
      </c>
      <c r="AM86" t="str">
        <f si="68" t="shared"/>
        <v/>
      </c>
      <c r="AN86" t="str">
        <f si="69" t="shared"/>
        <v/>
      </c>
      <c r="AO86" t="str">
        <f si="70" t="shared"/>
        <v/>
      </c>
      <c r="AP86" t="str">
        <f si="71" t="shared"/>
        <v/>
      </c>
      <c r="AQ86" t="str">
        <f si="72" t="shared"/>
        <v/>
      </c>
      <c r="AR86" t="str">
        <f si="73" t="shared"/>
        <v/>
      </c>
      <c r="AS86" t="str">
        <f si="74" t="shared"/>
        <v/>
      </c>
    </row>
    <row r="87" spans="1:45" x14ac:dyDescent="0.25">
      <c r="A87" t="str">
        <f>Sheet3!A88</f>
        <v/>
      </c>
      <c r="B87" t="str">
        <f>Sheet3!B88</f>
        <v/>
      </c>
      <c r="C87" t="str">
        <f>Sheet3!C88</f>
        <v/>
      </c>
      <c r="D87" t="str">
        <f>Sheet3!D88</f>
        <v/>
      </c>
      <c r="E87" t="str">
        <f>Sheet3!E88</f>
        <v/>
      </c>
      <c r="F87" t="str">
        <f>Sheet3!F88</f>
        <v/>
      </c>
      <c r="G87" t="str">
        <f>Sheet3!G88</f>
        <v/>
      </c>
      <c r="H87" t="str">
        <f>Sheet3!H88</f>
        <v/>
      </c>
      <c r="I87" s="37" t="str">
        <f>Sheet3!I88</f>
        <v/>
      </c>
      <c r="J87" t="str">
        <f si="39" t="shared"/>
        <v/>
      </c>
      <c r="K87" t="str">
        <f si="40" t="shared"/>
        <v/>
      </c>
      <c r="L87" t="str">
        <f si="41" t="shared"/>
        <v/>
      </c>
      <c r="M87" t="str">
        <f si="42" t="shared"/>
        <v/>
      </c>
      <c r="N87" t="str">
        <f si="43" t="shared"/>
        <v/>
      </c>
      <c r="O87" t="str">
        <f si="44" t="shared"/>
        <v/>
      </c>
      <c r="P87" t="str">
        <f si="45" t="shared"/>
        <v/>
      </c>
      <c r="Q87" t="str">
        <f si="46" t="shared"/>
        <v/>
      </c>
      <c r="R87" t="str">
        <f si="47" t="shared"/>
        <v/>
      </c>
      <c r="S87" t="str">
        <f si="48" t="shared"/>
        <v/>
      </c>
      <c r="T87" t="str">
        <f si="49" t="shared"/>
        <v/>
      </c>
      <c r="U87" t="str">
        <f si="50" t="shared"/>
        <v/>
      </c>
      <c r="V87" t="str">
        <f si="51" t="shared"/>
        <v/>
      </c>
      <c r="W87" t="str">
        <f si="52" t="shared"/>
        <v/>
      </c>
      <c r="X87" t="str">
        <f si="53" t="shared"/>
        <v/>
      </c>
      <c r="Y87" t="str">
        <f si="54" t="shared"/>
        <v/>
      </c>
      <c r="Z87" t="str">
        <f si="55" t="shared"/>
        <v/>
      </c>
      <c r="AA87" t="str">
        <f si="56" t="shared"/>
        <v/>
      </c>
      <c r="AB87" t="str">
        <f si="57" t="shared"/>
        <v/>
      </c>
      <c r="AC87" t="str">
        <f si="58" t="shared"/>
        <v/>
      </c>
      <c r="AD87" t="str">
        <f si="59" t="shared"/>
        <v/>
      </c>
      <c r="AE87" t="str">
        <f si="60" t="shared"/>
        <v/>
      </c>
      <c r="AF87" t="str">
        <f si="61" t="shared"/>
        <v/>
      </c>
      <c r="AG87" t="str">
        <f si="62" t="shared"/>
        <v/>
      </c>
      <c r="AH87" t="str">
        <f si="63" t="shared"/>
        <v/>
      </c>
      <c r="AI87" t="str">
        <f si="64" t="shared"/>
        <v/>
      </c>
      <c r="AJ87" t="str">
        <f si="65" t="shared"/>
        <v/>
      </c>
      <c r="AK87" t="str">
        <f si="66" t="shared"/>
        <v/>
      </c>
      <c r="AL87" t="str">
        <f si="67" t="shared"/>
        <v/>
      </c>
      <c r="AM87" t="str">
        <f si="68" t="shared"/>
        <v/>
      </c>
      <c r="AN87" t="str">
        <f si="69" t="shared"/>
        <v/>
      </c>
      <c r="AO87" t="str">
        <f si="70" t="shared"/>
        <v/>
      </c>
      <c r="AP87" t="str">
        <f si="71" t="shared"/>
        <v/>
      </c>
      <c r="AQ87" t="str">
        <f si="72" t="shared"/>
        <v/>
      </c>
      <c r="AR87" t="str">
        <f si="73" t="shared"/>
        <v/>
      </c>
      <c r="AS87" t="str">
        <f si="74" t="shared"/>
        <v/>
      </c>
    </row>
    <row r="88" spans="1:45" x14ac:dyDescent="0.25">
      <c r="A88" t="str">
        <f>Sheet3!A89</f>
        <v/>
      </c>
      <c r="B88" t="str">
        <f>Sheet3!B89</f>
        <v/>
      </c>
      <c r="C88" t="str">
        <f>Sheet3!C89</f>
        <v/>
      </c>
      <c r="D88" t="str">
        <f>Sheet3!D89</f>
        <v/>
      </c>
      <c r="E88" t="str">
        <f>Sheet3!E89</f>
        <v/>
      </c>
      <c r="F88" t="str">
        <f>Sheet3!F89</f>
        <v/>
      </c>
      <c r="G88" t="str">
        <f>Sheet3!G89</f>
        <v/>
      </c>
      <c r="H88" t="str">
        <f>Sheet3!H89</f>
        <v/>
      </c>
      <c r="I88" s="37" t="str">
        <f>Sheet3!I89</f>
        <v/>
      </c>
      <c r="J88" t="str">
        <f si="39" t="shared"/>
        <v/>
      </c>
      <c r="K88" t="str">
        <f si="40" t="shared"/>
        <v/>
      </c>
      <c r="L88" t="str">
        <f si="41" t="shared"/>
        <v/>
      </c>
      <c r="M88" t="str">
        <f si="42" t="shared"/>
        <v/>
      </c>
      <c r="N88" t="str">
        <f si="43" t="shared"/>
        <v/>
      </c>
      <c r="O88" t="str">
        <f si="44" t="shared"/>
        <v/>
      </c>
      <c r="P88" t="str">
        <f si="45" t="shared"/>
        <v/>
      </c>
      <c r="Q88" t="str">
        <f si="46" t="shared"/>
        <v/>
      </c>
      <c r="R88" t="str">
        <f si="47" t="shared"/>
        <v/>
      </c>
      <c r="S88" t="str">
        <f si="48" t="shared"/>
        <v/>
      </c>
      <c r="T88" t="str">
        <f si="49" t="shared"/>
        <v/>
      </c>
      <c r="U88" t="str">
        <f si="50" t="shared"/>
        <v/>
      </c>
      <c r="V88" t="str">
        <f si="51" t="shared"/>
        <v/>
      </c>
      <c r="W88" t="str">
        <f si="52" t="shared"/>
        <v/>
      </c>
      <c r="X88" t="str">
        <f si="53" t="shared"/>
        <v/>
      </c>
      <c r="Y88" t="str">
        <f si="54" t="shared"/>
        <v/>
      </c>
      <c r="Z88" t="str">
        <f si="55" t="shared"/>
        <v/>
      </c>
      <c r="AA88" t="str">
        <f si="56" t="shared"/>
        <v/>
      </c>
      <c r="AB88" t="str">
        <f si="57" t="shared"/>
        <v/>
      </c>
      <c r="AC88" t="str">
        <f si="58" t="shared"/>
        <v/>
      </c>
      <c r="AD88" t="str">
        <f si="59" t="shared"/>
        <v/>
      </c>
      <c r="AE88" t="str">
        <f si="60" t="shared"/>
        <v/>
      </c>
      <c r="AF88" t="str">
        <f si="61" t="shared"/>
        <v/>
      </c>
      <c r="AG88" t="str">
        <f si="62" t="shared"/>
        <v/>
      </c>
      <c r="AH88" t="str">
        <f si="63" t="shared"/>
        <v/>
      </c>
      <c r="AI88" t="str">
        <f si="64" t="shared"/>
        <v/>
      </c>
      <c r="AJ88" t="str">
        <f si="65" t="shared"/>
        <v/>
      </c>
      <c r="AK88" t="str">
        <f si="66" t="shared"/>
        <v/>
      </c>
      <c r="AL88" t="str">
        <f si="67" t="shared"/>
        <v/>
      </c>
      <c r="AM88" t="str">
        <f si="68" t="shared"/>
        <v/>
      </c>
      <c r="AN88" t="str">
        <f si="69" t="shared"/>
        <v/>
      </c>
      <c r="AO88" t="str">
        <f si="70" t="shared"/>
        <v/>
      </c>
      <c r="AP88" t="str">
        <f si="71" t="shared"/>
        <v/>
      </c>
      <c r="AQ88" t="str">
        <f si="72" t="shared"/>
        <v/>
      </c>
      <c r="AR88" t="str">
        <f si="73" t="shared"/>
        <v/>
      </c>
      <c r="AS88" t="str">
        <f si="74" t="shared"/>
        <v/>
      </c>
    </row>
    <row r="89" spans="1:45" x14ac:dyDescent="0.25">
      <c r="A89" t="str">
        <f>Sheet3!A90</f>
        <v/>
      </c>
      <c r="B89" t="str">
        <f>Sheet3!B90</f>
        <v/>
      </c>
      <c r="C89" t="str">
        <f>Sheet3!C90</f>
        <v/>
      </c>
      <c r="D89" t="str">
        <f>Sheet3!D90</f>
        <v/>
      </c>
      <c r="E89" t="str">
        <f>Sheet3!E90</f>
        <v/>
      </c>
      <c r="F89" t="str">
        <f>Sheet3!F90</f>
        <v/>
      </c>
      <c r="G89" t="str">
        <f>Sheet3!G90</f>
        <v/>
      </c>
      <c r="H89" t="str">
        <f>Sheet3!H90</f>
        <v/>
      </c>
      <c r="I89" s="37" t="str">
        <f>Sheet3!I90</f>
        <v/>
      </c>
      <c r="J89" t="str">
        <f si="39" t="shared"/>
        <v/>
      </c>
      <c r="K89" t="str">
        <f si="40" t="shared"/>
        <v/>
      </c>
      <c r="L89" t="str">
        <f si="41" t="shared"/>
        <v/>
      </c>
      <c r="M89" t="str">
        <f si="42" t="shared"/>
        <v/>
      </c>
      <c r="N89" t="str">
        <f si="43" t="shared"/>
        <v/>
      </c>
      <c r="O89" t="str">
        <f si="44" t="shared"/>
        <v/>
      </c>
      <c r="P89" t="str">
        <f si="45" t="shared"/>
        <v/>
      </c>
      <c r="Q89" t="str">
        <f si="46" t="shared"/>
        <v/>
      </c>
      <c r="R89" t="str">
        <f si="47" t="shared"/>
        <v/>
      </c>
      <c r="S89" t="str">
        <f si="48" t="shared"/>
        <v/>
      </c>
      <c r="T89" t="str">
        <f si="49" t="shared"/>
        <v/>
      </c>
      <c r="U89" t="str">
        <f si="50" t="shared"/>
        <v/>
      </c>
      <c r="V89" t="str">
        <f si="51" t="shared"/>
        <v/>
      </c>
      <c r="W89" t="str">
        <f si="52" t="shared"/>
        <v/>
      </c>
      <c r="X89" t="str">
        <f si="53" t="shared"/>
        <v/>
      </c>
      <c r="Y89" t="str">
        <f si="54" t="shared"/>
        <v/>
      </c>
      <c r="Z89" t="str">
        <f si="55" t="shared"/>
        <v/>
      </c>
      <c r="AA89" t="str">
        <f si="56" t="shared"/>
        <v/>
      </c>
      <c r="AB89" t="str">
        <f si="57" t="shared"/>
        <v/>
      </c>
      <c r="AC89" t="str">
        <f si="58" t="shared"/>
        <v/>
      </c>
      <c r="AD89" t="str">
        <f si="59" t="shared"/>
        <v/>
      </c>
      <c r="AE89" t="str">
        <f si="60" t="shared"/>
        <v/>
      </c>
      <c r="AF89" t="str">
        <f si="61" t="shared"/>
        <v/>
      </c>
      <c r="AG89" t="str">
        <f si="62" t="shared"/>
        <v/>
      </c>
      <c r="AH89" t="str">
        <f si="63" t="shared"/>
        <v/>
      </c>
      <c r="AI89" t="str">
        <f si="64" t="shared"/>
        <v/>
      </c>
      <c r="AJ89" t="str">
        <f si="65" t="shared"/>
        <v/>
      </c>
      <c r="AK89" t="str">
        <f si="66" t="shared"/>
        <v/>
      </c>
      <c r="AL89" t="str">
        <f si="67" t="shared"/>
        <v/>
      </c>
      <c r="AM89" t="str">
        <f si="68" t="shared"/>
        <v/>
      </c>
      <c r="AN89" t="str">
        <f si="69" t="shared"/>
        <v/>
      </c>
      <c r="AO89" t="str">
        <f si="70" t="shared"/>
        <v/>
      </c>
      <c r="AP89" t="str">
        <f si="71" t="shared"/>
        <v/>
      </c>
      <c r="AQ89" t="str">
        <f si="72" t="shared"/>
        <v/>
      </c>
      <c r="AR89" t="str">
        <f si="73" t="shared"/>
        <v/>
      </c>
      <c r="AS89" t="str">
        <f si="74" t="shared"/>
        <v/>
      </c>
    </row>
    <row r="90" spans="1:45" x14ac:dyDescent="0.25">
      <c r="A90" t="str">
        <f>Sheet3!A91</f>
        <v/>
      </c>
      <c r="B90" t="str">
        <f>Sheet3!B91</f>
        <v/>
      </c>
      <c r="C90" t="str">
        <f>Sheet3!C91</f>
        <v/>
      </c>
      <c r="D90" t="str">
        <f>Sheet3!D91</f>
        <v/>
      </c>
      <c r="E90" t="str">
        <f>Sheet3!E91</f>
        <v/>
      </c>
      <c r="F90" t="str">
        <f>Sheet3!F91</f>
        <v/>
      </c>
      <c r="G90" t="str">
        <f>Sheet3!G91</f>
        <v/>
      </c>
      <c r="H90" t="str">
        <f>Sheet3!H91</f>
        <v/>
      </c>
      <c r="I90" s="37" t="str">
        <f>Sheet3!I91</f>
        <v/>
      </c>
      <c r="J90" t="str">
        <f si="39" t="shared"/>
        <v/>
      </c>
      <c r="K90" t="str">
        <f si="40" t="shared"/>
        <v/>
      </c>
      <c r="L90" t="str">
        <f si="41" t="shared"/>
        <v/>
      </c>
      <c r="M90" t="str">
        <f si="42" t="shared"/>
        <v/>
      </c>
      <c r="N90" t="str">
        <f si="43" t="shared"/>
        <v/>
      </c>
      <c r="O90" t="str">
        <f si="44" t="shared"/>
        <v/>
      </c>
      <c r="P90" t="str">
        <f si="45" t="shared"/>
        <v/>
      </c>
      <c r="Q90" t="str">
        <f si="46" t="shared"/>
        <v/>
      </c>
      <c r="R90" t="str">
        <f si="47" t="shared"/>
        <v/>
      </c>
      <c r="S90" t="str">
        <f si="48" t="shared"/>
        <v/>
      </c>
      <c r="T90" t="str">
        <f si="49" t="shared"/>
        <v/>
      </c>
      <c r="U90" t="str">
        <f si="50" t="shared"/>
        <v/>
      </c>
      <c r="V90" t="str">
        <f si="51" t="shared"/>
        <v/>
      </c>
      <c r="W90" t="str">
        <f si="52" t="shared"/>
        <v/>
      </c>
      <c r="X90" t="str">
        <f si="53" t="shared"/>
        <v/>
      </c>
      <c r="Y90" t="str">
        <f si="54" t="shared"/>
        <v/>
      </c>
      <c r="Z90" t="str">
        <f si="55" t="shared"/>
        <v/>
      </c>
      <c r="AA90" t="str">
        <f si="56" t="shared"/>
        <v/>
      </c>
      <c r="AB90" t="str">
        <f si="57" t="shared"/>
        <v/>
      </c>
      <c r="AC90" t="str">
        <f si="58" t="shared"/>
        <v/>
      </c>
      <c r="AD90" t="str">
        <f si="59" t="shared"/>
        <v/>
      </c>
      <c r="AE90" t="str">
        <f si="60" t="shared"/>
        <v/>
      </c>
      <c r="AF90" t="str">
        <f si="61" t="shared"/>
        <v/>
      </c>
      <c r="AG90" t="str">
        <f si="62" t="shared"/>
        <v/>
      </c>
      <c r="AH90" t="str">
        <f si="63" t="shared"/>
        <v/>
      </c>
      <c r="AI90" t="str">
        <f si="64" t="shared"/>
        <v/>
      </c>
      <c r="AJ90" t="str">
        <f si="65" t="shared"/>
        <v/>
      </c>
      <c r="AK90" t="str">
        <f si="66" t="shared"/>
        <v/>
      </c>
      <c r="AL90" t="str">
        <f si="67" t="shared"/>
        <v/>
      </c>
      <c r="AM90" t="str">
        <f si="68" t="shared"/>
        <v/>
      </c>
      <c r="AN90" t="str">
        <f si="69" t="shared"/>
        <v/>
      </c>
      <c r="AO90" t="str">
        <f si="70" t="shared"/>
        <v/>
      </c>
      <c r="AP90" t="str">
        <f si="71" t="shared"/>
        <v/>
      </c>
      <c r="AQ90" t="str">
        <f si="72" t="shared"/>
        <v/>
      </c>
      <c r="AR90" t="str">
        <f si="73" t="shared"/>
        <v/>
      </c>
      <c r="AS90" t="str">
        <f si="74" t="shared"/>
        <v/>
      </c>
    </row>
    <row r="91" spans="1:45" x14ac:dyDescent="0.25">
      <c r="A91" t="str">
        <f>Sheet3!A92</f>
        <v/>
      </c>
      <c r="B91" t="str">
        <f>Sheet3!B92</f>
        <v/>
      </c>
      <c r="C91" t="str">
        <f>Sheet3!C92</f>
        <v/>
      </c>
      <c r="D91" t="str">
        <f>Sheet3!D92</f>
        <v/>
      </c>
      <c r="E91" t="str">
        <f>Sheet3!E92</f>
        <v/>
      </c>
      <c r="F91" t="str">
        <f>Sheet3!F92</f>
        <v/>
      </c>
      <c r="G91" t="str">
        <f>Sheet3!G92</f>
        <v/>
      </c>
      <c r="H91" t="str">
        <f>Sheet3!H92</f>
        <v/>
      </c>
      <c r="I91" s="37" t="str">
        <f>Sheet3!I92</f>
        <v/>
      </c>
      <c r="J91" t="str">
        <f si="39" t="shared"/>
        <v/>
      </c>
      <c r="K91" t="str">
        <f si="40" t="shared"/>
        <v/>
      </c>
      <c r="L91" t="str">
        <f si="41" t="shared"/>
        <v/>
      </c>
      <c r="M91" t="str">
        <f si="42" t="shared"/>
        <v/>
      </c>
      <c r="N91" t="str">
        <f si="43" t="shared"/>
        <v/>
      </c>
      <c r="O91" t="str">
        <f si="44" t="shared"/>
        <v/>
      </c>
      <c r="P91" t="str">
        <f si="45" t="shared"/>
        <v/>
      </c>
      <c r="Q91" t="str">
        <f si="46" t="shared"/>
        <v/>
      </c>
      <c r="R91" t="str">
        <f si="47" t="shared"/>
        <v/>
      </c>
      <c r="S91" t="str">
        <f si="48" t="shared"/>
        <v/>
      </c>
      <c r="T91" t="str">
        <f si="49" t="shared"/>
        <v/>
      </c>
      <c r="U91" t="str">
        <f si="50" t="shared"/>
        <v/>
      </c>
      <c r="V91" t="str">
        <f si="51" t="shared"/>
        <v/>
      </c>
      <c r="W91" t="str">
        <f si="52" t="shared"/>
        <v/>
      </c>
      <c r="X91" t="str">
        <f si="53" t="shared"/>
        <v/>
      </c>
      <c r="Y91" t="str">
        <f si="54" t="shared"/>
        <v/>
      </c>
      <c r="Z91" t="str">
        <f si="55" t="shared"/>
        <v/>
      </c>
      <c r="AA91" t="str">
        <f si="56" t="shared"/>
        <v/>
      </c>
      <c r="AB91" t="str">
        <f si="57" t="shared"/>
        <v/>
      </c>
      <c r="AC91" t="str">
        <f si="58" t="shared"/>
        <v/>
      </c>
      <c r="AD91" t="str">
        <f si="59" t="shared"/>
        <v/>
      </c>
      <c r="AE91" t="str">
        <f si="60" t="shared"/>
        <v/>
      </c>
      <c r="AF91" t="str">
        <f si="61" t="shared"/>
        <v/>
      </c>
      <c r="AG91" t="str">
        <f si="62" t="shared"/>
        <v/>
      </c>
      <c r="AH91" t="str">
        <f si="63" t="shared"/>
        <v/>
      </c>
      <c r="AI91" t="str">
        <f si="64" t="shared"/>
        <v/>
      </c>
      <c r="AJ91" t="str">
        <f si="65" t="shared"/>
        <v/>
      </c>
      <c r="AK91" t="str">
        <f si="66" t="shared"/>
        <v/>
      </c>
      <c r="AL91" t="str">
        <f si="67" t="shared"/>
        <v/>
      </c>
      <c r="AM91" t="str">
        <f si="68" t="shared"/>
        <v/>
      </c>
      <c r="AN91" t="str">
        <f si="69" t="shared"/>
        <v/>
      </c>
      <c r="AO91" t="str">
        <f si="70" t="shared"/>
        <v/>
      </c>
      <c r="AP91" t="str">
        <f si="71" t="shared"/>
        <v/>
      </c>
      <c r="AQ91" t="str">
        <f si="72" t="shared"/>
        <v/>
      </c>
      <c r="AR91" t="str">
        <f si="73" t="shared"/>
        <v/>
      </c>
      <c r="AS91" t="str">
        <f si="74" t="shared"/>
        <v/>
      </c>
    </row>
    <row r="92" spans="1:45" x14ac:dyDescent="0.25">
      <c r="A92" t="str">
        <f>Sheet3!A93</f>
        <v/>
      </c>
      <c r="B92" t="str">
        <f>Sheet3!B93</f>
        <v/>
      </c>
      <c r="C92" t="str">
        <f>Sheet3!C93</f>
        <v/>
      </c>
      <c r="D92" t="str">
        <f>Sheet3!D93</f>
        <v/>
      </c>
      <c r="E92" t="str">
        <f>Sheet3!E93</f>
        <v/>
      </c>
      <c r="F92" t="str">
        <f>Sheet3!F93</f>
        <v/>
      </c>
      <c r="G92" t="str">
        <f>Sheet3!G93</f>
        <v/>
      </c>
      <c r="H92" t="str">
        <f>Sheet3!H93</f>
        <v/>
      </c>
      <c r="I92" s="37" t="str">
        <f>Sheet3!I93</f>
        <v/>
      </c>
      <c r="J92" t="str">
        <f si="39" t="shared"/>
        <v/>
      </c>
      <c r="K92" t="str">
        <f si="40" t="shared"/>
        <v/>
      </c>
      <c r="L92" t="str">
        <f si="41" t="shared"/>
        <v/>
      </c>
      <c r="M92" t="str">
        <f si="42" t="shared"/>
        <v/>
      </c>
      <c r="N92" t="str">
        <f si="43" t="shared"/>
        <v/>
      </c>
      <c r="O92" t="str">
        <f si="44" t="shared"/>
        <v/>
      </c>
      <c r="P92" t="str">
        <f si="45" t="shared"/>
        <v/>
      </c>
      <c r="Q92" t="str">
        <f si="46" t="shared"/>
        <v/>
      </c>
      <c r="R92" t="str">
        <f si="47" t="shared"/>
        <v/>
      </c>
      <c r="S92" t="str">
        <f si="48" t="shared"/>
        <v/>
      </c>
      <c r="T92" t="str">
        <f si="49" t="shared"/>
        <v/>
      </c>
      <c r="U92" t="str">
        <f si="50" t="shared"/>
        <v/>
      </c>
      <c r="V92" t="str">
        <f si="51" t="shared"/>
        <v/>
      </c>
      <c r="W92" t="str">
        <f si="52" t="shared"/>
        <v/>
      </c>
      <c r="X92" t="str">
        <f si="53" t="shared"/>
        <v/>
      </c>
      <c r="Y92" t="str">
        <f si="54" t="shared"/>
        <v/>
      </c>
      <c r="Z92" t="str">
        <f si="55" t="shared"/>
        <v/>
      </c>
      <c r="AA92" t="str">
        <f si="56" t="shared"/>
        <v/>
      </c>
      <c r="AB92" t="str">
        <f si="57" t="shared"/>
        <v/>
      </c>
      <c r="AC92" t="str">
        <f si="58" t="shared"/>
        <v/>
      </c>
      <c r="AD92" t="str">
        <f si="59" t="shared"/>
        <v/>
      </c>
      <c r="AE92" t="str">
        <f si="60" t="shared"/>
        <v/>
      </c>
      <c r="AF92" t="str">
        <f si="61" t="shared"/>
        <v/>
      </c>
      <c r="AG92" t="str">
        <f si="62" t="shared"/>
        <v/>
      </c>
      <c r="AH92" t="str">
        <f si="63" t="shared"/>
        <v/>
      </c>
      <c r="AI92" t="str">
        <f si="64" t="shared"/>
        <v/>
      </c>
      <c r="AJ92" t="str">
        <f si="65" t="shared"/>
        <v/>
      </c>
      <c r="AK92" t="str">
        <f si="66" t="shared"/>
        <v/>
      </c>
      <c r="AL92" t="str">
        <f si="67" t="shared"/>
        <v/>
      </c>
      <c r="AM92" t="str">
        <f si="68" t="shared"/>
        <v/>
      </c>
      <c r="AN92" t="str">
        <f si="69" t="shared"/>
        <v/>
      </c>
      <c r="AO92" t="str">
        <f si="70" t="shared"/>
        <v/>
      </c>
      <c r="AP92" t="str">
        <f si="71" t="shared"/>
        <v/>
      </c>
      <c r="AQ92" t="str">
        <f si="72" t="shared"/>
        <v/>
      </c>
      <c r="AR92" t="str">
        <f si="73" t="shared"/>
        <v/>
      </c>
      <c r="AS92" t="str">
        <f si="74" t="shared"/>
        <v/>
      </c>
    </row>
    <row r="93" spans="1:45" x14ac:dyDescent="0.25">
      <c r="A93" t="str">
        <f>Sheet3!A94</f>
        <v/>
      </c>
      <c r="B93" t="str">
        <f>Sheet3!B94</f>
        <v/>
      </c>
      <c r="C93" t="str">
        <f>Sheet3!C94</f>
        <v/>
      </c>
      <c r="D93" t="str">
        <f>Sheet3!D94</f>
        <v/>
      </c>
      <c r="E93" t="str">
        <f>Sheet3!E94</f>
        <v/>
      </c>
      <c r="F93" t="str">
        <f>Sheet3!F94</f>
        <v/>
      </c>
      <c r="G93" t="str">
        <f>Sheet3!G94</f>
        <v/>
      </c>
      <c r="H93" t="str">
        <f>Sheet3!H94</f>
        <v/>
      </c>
      <c r="I93" s="37" t="str">
        <f>Sheet3!I94</f>
        <v/>
      </c>
      <c r="J93" t="str">
        <f si="39" t="shared"/>
        <v/>
      </c>
      <c r="K93" t="str">
        <f si="40" t="shared"/>
        <v/>
      </c>
      <c r="L93" t="str">
        <f si="41" t="shared"/>
        <v/>
      </c>
      <c r="M93" t="str">
        <f si="42" t="shared"/>
        <v/>
      </c>
      <c r="N93" t="str">
        <f si="43" t="shared"/>
        <v/>
      </c>
      <c r="O93" t="str">
        <f si="44" t="shared"/>
        <v/>
      </c>
      <c r="P93" t="str">
        <f si="45" t="shared"/>
        <v/>
      </c>
      <c r="Q93" t="str">
        <f si="46" t="shared"/>
        <v/>
      </c>
      <c r="R93" t="str">
        <f si="47" t="shared"/>
        <v/>
      </c>
      <c r="S93" t="str">
        <f si="48" t="shared"/>
        <v/>
      </c>
      <c r="T93" t="str">
        <f si="49" t="shared"/>
        <v/>
      </c>
      <c r="U93" t="str">
        <f si="50" t="shared"/>
        <v/>
      </c>
      <c r="V93" t="str">
        <f si="51" t="shared"/>
        <v/>
      </c>
      <c r="W93" t="str">
        <f si="52" t="shared"/>
        <v/>
      </c>
      <c r="X93" t="str">
        <f si="53" t="shared"/>
        <v/>
      </c>
      <c r="Y93" t="str">
        <f si="54" t="shared"/>
        <v/>
      </c>
      <c r="Z93" t="str">
        <f si="55" t="shared"/>
        <v/>
      </c>
      <c r="AA93" t="str">
        <f si="56" t="shared"/>
        <v/>
      </c>
      <c r="AB93" t="str">
        <f si="57" t="shared"/>
        <v/>
      </c>
      <c r="AC93" t="str">
        <f si="58" t="shared"/>
        <v/>
      </c>
      <c r="AD93" t="str">
        <f si="59" t="shared"/>
        <v/>
      </c>
      <c r="AE93" t="str">
        <f si="60" t="shared"/>
        <v/>
      </c>
      <c r="AF93" t="str">
        <f si="61" t="shared"/>
        <v/>
      </c>
      <c r="AG93" t="str">
        <f si="62" t="shared"/>
        <v/>
      </c>
      <c r="AH93" t="str">
        <f si="63" t="shared"/>
        <v/>
      </c>
      <c r="AI93" t="str">
        <f si="64" t="shared"/>
        <v/>
      </c>
      <c r="AJ93" t="str">
        <f si="65" t="shared"/>
        <v/>
      </c>
      <c r="AK93" t="str">
        <f si="66" t="shared"/>
        <v/>
      </c>
      <c r="AL93" t="str">
        <f si="67" t="shared"/>
        <v/>
      </c>
      <c r="AM93" t="str">
        <f si="68" t="shared"/>
        <v/>
      </c>
      <c r="AN93" t="str">
        <f si="69" t="shared"/>
        <v/>
      </c>
      <c r="AO93" t="str">
        <f si="70" t="shared"/>
        <v/>
      </c>
      <c r="AP93" t="str">
        <f si="71" t="shared"/>
        <v/>
      </c>
      <c r="AQ93" t="str">
        <f si="72" t="shared"/>
        <v/>
      </c>
      <c r="AR93" t="str">
        <f si="73" t="shared"/>
        <v/>
      </c>
      <c r="AS93" t="str">
        <f si="74" t="shared"/>
        <v/>
      </c>
    </row>
    <row r="94" spans="1:45" x14ac:dyDescent="0.25">
      <c r="A94" t="str">
        <f>Sheet3!A95</f>
        <v/>
      </c>
      <c r="B94" t="str">
        <f>Sheet3!B95</f>
        <v/>
      </c>
      <c r="C94" t="str">
        <f>Sheet3!C95</f>
        <v/>
      </c>
      <c r="D94" t="str">
        <f>Sheet3!D95</f>
        <v/>
      </c>
      <c r="E94" t="str">
        <f>Sheet3!E95</f>
        <v/>
      </c>
      <c r="F94" t="str">
        <f>Sheet3!F95</f>
        <v/>
      </c>
      <c r="G94" t="str">
        <f>Sheet3!G95</f>
        <v/>
      </c>
      <c r="H94" t="str">
        <f>Sheet3!H95</f>
        <v/>
      </c>
      <c r="I94" s="37" t="str">
        <f>Sheet3!I95</f>
        <v/>
      </c>
      <c r="J94" t="str">
        <f si="39" t="shared"/>
        <v/>
      </c>
      <c r="K94" t="str">
        <f si="40" t="shared"/>
        <v/>
      </c>
      <c r="L94" t="str">
        <f si="41" t="shared"/>
        <v/>
      </c>
      <c r="M94" t="str">
        <f si="42" t="shared"/>
        <v/>
      </c>
      <c r="N94" t="str">
        <f si="43" t="shared"/>
        <v/>
      </c>
      <c r="O94" t="str">
        <f si="44" t="shared"/>
        <v/>
      </c>
      <c r="P94" t="str">
        <f si="45" t="shared"/>
        <v/>
      </c>
      <c r="Q94" t="str">
        <f si="46" t="shared"/>
        <v/>
      </c>
      <c r="R94" t="str">
        <f si="47" t="shared"/>
        <v/>
      </c>
      <c r="S94" t="str">
        <f si="48" t="shared"/>
        <v/>
      </c>
      <c r="T94" t="str">
        <f si="49" t="shared"/>
        <v/>
      </c>
      <c r="U94" t="str">
        <f si="50" t="shared"/>
        <v/>
      </c>
      <c r="V94" t="str">
        <f si="51" t="shared"/>
        <v/>
      </c>
      <c r="W94" t="str">
        <f si="52" t="shared"/>
        <v/>
      </c>
      <c r="X94" t="str">
        <f si="53" t="shared"/>
        <v/>
      </c>
      <c r="Y94" t="str">
        <f si="54" t="shared"/>
        <v/>
      </c>
      <c r="Z94" t="str">
        <f si="55" t="shared"/>
        <v/>
      </c>
      <c r="AA94" t="str">
        <f si="56" t="shared"/>
        <v/>
      </c>
      <c r="AB94" t="str">
        <f si="57" t="shared"/>
        <v/>
      </c>
      <c r="AC94" t="str">
        <f si="58" t="shared"/>
        <v/>
      </c>
      <c r="AD94" t="str">
        <f si="59" t="shared"/>
        <v/>
      </c>
      <c r="AE94" t="str">
        <f si="60" t="shared"/>
        <v/>
      </c>
      <c r="AF94" t="str">
        <f si="61" t="shared"/>
        <v/>
      </c>
      <c r="AG94" t="str">
        <f si="62" t="shared"/>
        <v/>
      </c>
      <c r="AH94" t="str">
        <f si="63" t="shared"/>
        <v/>
      </c>
      <c r="AI94" t="str">
        <f si="64" t="shared"/>
        <v/>
      </c>
      <c r="AJ94" t="str">
        <f si="65" t="shared"/>
        <v/>
      </c>
      <c r="AK94" t="str">
        <f si="66" t="shared"/>
        <v/>
      </c>
      <c r="AL94" t="str">
        <f si="67" t="shared"/>
        <v/>
      </c>
      <c r="AM94" t="str">
        <f si="68" t="shared"/>
        <v/>
      </c>
      <c r="AN94" t="str">
        <f si="69" t="shared"/>
        <v/>
      </c>
      <c r="AO94" t="str">
        <f si="70" t="shared"/>
        <v/>
      </c>
      <c r="AP94" t="str">
        <f si="71" t="shared"/>
        <v/>
      </c>
      <c r="AQ94" t="str">
        <f si="72" t="shared"/>
        <v/>
      </c>
      <c r="AR94" t="str">
        <f si="73" t="shared"/>
        <v/>
      </c>
      <c r="AS94" t="str">
        <f si="74" t="shared"/>
        <v/>
      </c>
    </row>
    <row r="95" spans="1:45" x14ac:dyDescent="0.25">
      <c r="A95" t="str">
        <f>Sheet3!A96</f>
        <v/>
      </c>
      <c r="B95" t="str">
        <f>Sheet3!B96</f>
        <v/>
      </c>
      <c r="C95" t="str">
        <f>Sheet3!C96</f>
        <v/>
      </c>
      <c r="D95" t="str">
        <f>Sheet3!D96</f>
        <v/>
      </c>
      <c r="E95" t="str">
        <f>Sheet3!E96</f>
        <v/>
      </c>
      <c r="F95" t="str">
        <f>Sheet3!F96</f>
        <v/>
      </c>
      <c r="G95" t="str">
        <f>Sheet3!G96</f>
        <v/>
      </c>
      <c r="H95" t="str">
        <f>Sheet3!H96</f>
        <v/>
      </c>
      <c r="I95" s="37" t="str">
        <f>Sheet3!I96</f>
        <v/>
      </c>
      <c r="J95" t="str">
        <f si="39" t="shared"/>
        <v/>
      </c>
      <c r="K95" t="str">
        <f si="40" t="shared"/>
        <v/>
      </c>
      <c r="L95" t="str">
        <f si="41" t="shared"/>
        <v/>
      </c>
      <c r="M95" t="str">
        <f si="42" t="shared"/>
        <v/>
      </c>
      <c r="N95" t="str">
        <f si="43" t="shared"/>
        <v/>
      </c>
      <c r="O95" t="str">
        <f si="44" t="shared"/>
        <v/>
      </c>
      <c r="P95" t="str">
        <f si="45" t="shared"/>
        <v/>
      </c>
      <c r="Q95" t="str">
        <f si="46" t="shared"/>
        <v/>
      </c>
      <c r="R95" t="str">
        <f si="47" t="shared"/>
        <v/>
      </c>
      <c r="S95" t="str">
        <f si="48" t="shared"/>
        <v/>
      </c>
      <c r="T95" t="str">
        <f si="49" t="shared"/>
        <v/>
      </c>
      <c r="U95" t="str">
        <f si="50" t="shared"/>
        <v/>
      </c>
      <c r="V95" t="str">
        <f si="51" t="shared"/>
        <v/>
      </c>
      <c r="W95" t="str">
        <f si="52" t="shared"/>
        <v/>
      </c>
      <c r="X95" t="str">
        <f si="53" t="shared"/>
        <v/>
      </c>
      <c r="Y95" t="str">
        <f si="54" t="shared"/>
        <v/>
      </c>
      <c r="Z95" t="str">
        <f si="55" t="shared"/>
        <v/>
      </c>
      <c r="AA95" t="str">
        <f si="56" t="shared"/>
        <v/>
      </c>
      <c r="AB95" t="str">
        <f si="57" t="shared"/>
        <v/>
      </c>
      <c r="AC95" t="str">
        <f si="58" t="shared"/>
        <v/>
      </c>
      <c r="AD95" t="str">
        <f si="59" t="shared"/>
        <v/>
      </c>
      <c r="AE95" t="str">
        <f si="60" t="shared"/>
        <v/>
      </c>
      <c r="AF95" t="str">
        <f si="61" t="shared"/>
        <v/>
      </c>
      <c r="AG95" t="str">
        <f si="62" t="shared"/>
        <v/>
      </c>
      <c r="AH95" t="str">
        <f si="63" t="shared"/>
        <v/>
      </c>
      <c r="AI95" t="str">
        <f si="64" t="shared"/>
        <v/>
      </c>
      <c r="AJ95" t="str">
        <f si="65" t="shared"/>
        <v/>
      </c>
      <c r="AK95" t="str">
        <f si="66" t="shared"/>
        <v/>
      </c>
      <c r="AL95" t="str">
        <f si="67" t="shared"/>
        <v/>
      </c>
      <c r="AM95" t="str">
        <f si="68" t="shared"/>
        <v/>
      </c>
      <c r="AN95" t="str">
        <f si="69" t="shared"/>
        <v/>
      </c>
      <c r="AO95" t="str">
        <f si="70" t="shared"/>
        <v/>
      </c>
      <c r="AP95" t="str">
        <f si="71" t="shared"/>
        <v/>
      </c>
      <c r="AQ95" t="str">
        <f si="72" t="shared"/>
        <v/>
      </c>
      <c r="AR95" t="str">
        <f si="73" t="shared"/>
        <v/>
      </c>
      <c r="AS95" t="str">
        <f si="74" t="shared"/>
        <v/>
      </c>
    </row>
    <row r="96" spans="1:45" x14ac:dyDescent="0.25">
      <c r="A96" t="str">
        <f>Sheet3!A97</f>
        <v/>
      </c>
      <c r="B96" t="str">
        <f>Sheet3!B97</f>
        <v/>
      </c>
      <c r="C96" t="str">
        <f>Sheet3!C97</f>
        <v/>
      </c>
      <c r="D96" t="str">
        <f>Sheet3!D97</f>
        <v/>
      </c>
      <c r="E96" t="str">
        <f>Sheet3!E97</f>
        <v/>
      </c>
      <c r="F96" t="str">
        <f>Sheet3!F97</f>
        <v/>
      </c>
      <c r="G96" t="str">
        <f>Sheet3!G97</f>
        <v/>
      </c>
      <c r="H96" t="str">
        <f>Sheet3!H97</f>
        <v/>
      </c>
      <c r="I96" s="37" t="str">
        <f>Sheet3!I97</f>
        <v/>
      </c>
      <c r="J96" t="str">
        <f si="39" t="shared"/>
        <v/>
      </c>
      <c r="K96" t="str">
        <f si="40" t="shared"/>
        <v/>
      </c>
      <c r="L96" t="str">
        <f si="41" t="shared"/>
        <v/>
      </c>
      <c r="M96" t="str">
        <f si="42" t="shared"/>
        <v/>
      </c>
      <c r="N96" t="str">
        <f si="43" t="shared"/>
        <v/>
      </c>
      <c r="O96" t="str">
        <f si="44" t="shared"/>
        <v/>
      </c>
      <c r="P96" t="str">
        <f si="45" t="shared"/>
        <v/>
      </c>
      <c r="Q96" t="str">
        <f si="46" t="shared"/>
        <v/>
      </c>
      <c r="R96" t="str">
        <f si="47" t="shared"/>
        <v/>
      </c>
      <c r="S96" t="str">
        <f si="48" t="shared"/>
        <v/>
      </c>
      <c r="T96" t="str">
        <f si="49" t="shared"/>
        <v/>
      </c>
      <c r="U96" t="str">
        <f si="50" t="shared"/>
        <v/>
      </c>
      <c r="V96" t="str">
        <f si="51" t="shared"/>
        <v/>
      </c>
      <c r="W96" t="str">
        <f si="52" t="shared"/>
        <v/>
      </c>
      <c r="X96" t="str">
        <f si="53" t="shared"/>
        <v/>
      </c>
      <c r="Y96" t="str">
        <f si="54" t="shared"/>
        <v/>
      </c>
      <c r="Z96" t="str">
        <f si="55" t="shared"/>
        <v/>
      </c>
      <c r="AA96" t="str">
        <f si="56" t="shared"/>
        <v/>
      </c>
      <c r="AB96" t="str">
        <f si="57" t="shared"/>
        <v/>
      </c>
      <c r="AC96" t="str">
        <f si="58" t="shared"/>
        <v/>
      </c>
      <c r="AD96" t="str">
        <f si="59" t="shared"/>
        <v/>
      </c>
      <c r="AE96" t="str">
        <f si="60" t="shared"/>
        <v/>
      </c>
      <c r="AF96" t="str">
        <f si="61" t="shared"/>
        <v/>
      </c>
      <c r="AG96" t="str">
        <f si="62" t="shared"/>
        <v/>
      </c>
      <c r="AH96" t="str">
        <f si="63" t="shared"/>
        <v/>
      </c>
      <c r="AI96" t="str">
        <f si="64" t="shared"/>
        <v/>
      </c>
      <c r="AJ96" t="str">
        <f si="65" t="shared"/>
        <v/>
      </c>
      <c r="AK96" t="str">
        <f si="66" t="shared"/>
        <v/>
      </c>
      <c r="AL96" t="str">
        <f si="67" t="shared"/>
        <v/>
      </c>
      <c r="AM96" t="str">
        <f si="68" t="shared"/>
        <v/>
      </c>
      <c r="AN96" t="str">
        <f si="69" t="shared"/>
        <v/>
      </c>
      <c r="AO96" t="str">
        <f si="70" t="shared"/>
        <v/>
      </c>
      <c r="AP96" t="str">
        <f si="71" t="shared"/>
        <v/>
      </c>
      <c r="AQ96" t="str">
        <f si="72" t="shared"/>
        <v/>
      </c>
      <c r="AR96" t="str">
        <f si="73" t="shared"/>
        <v/>
      </c>
      <c r="AS96" t="str">
        <f si="74" t="shared"/>
        <v/>
      </c>
    </row>
    <row r="97" spans="1:45" x14ac:dyDescent="0.25">
      <c r="A97" t="str">
        <f>Sheet3!A98</f>
        <v/>
      </c>
      <c r="B97" t="str">
        <f>Sheet3!B98</f>
        <v/>
      </c>
      <c r="C97" t="str">
        <f>Sheet3!C98</f>
        <v/>
      </c>
      <c r="D97" t="str">
        <f>Sheet3!D98</f>
        <v/>
      </c>
      <c r="E97" t="str">
        <f>Sheet3!E98</f>
        <v/>
      </c>
      <c r="F97" t="str">
        <f>Sheet3!F98</f>
        <v/>
      </c>
      <c r="G97" t="str">
        <f>Sheet3!G98</f>
        <v/>
      </c>
      <c r="H97" t="str">
        <f>Sheet3!H98</f>
        <v/>
      </c>
      <c r="I97" s="37" t="str">
        <f>Sheet3!I98</f>
        <v/>
      </c>
      <c r="J97" t="str">
        <f si="39" t="shared"/>
        <v/>
      </c>
      <c r="K97" t="str">
        <f si="40" t="shared"/>
        <v/>
      </c>
      <c r="L97" t="str">
        <f si="41" t="shared"/>
        <v/>
      </c>
      <c r="M97" t="str">
        <f si="42" t="shared"/>
        <v/>
      </c>
      <c r="N97" t="str">
        <f si="43" t="shared"/>
        <v/>
      </c>
      <c r="O97" t="str">
        <f si="44" t="shared"/>
        <v/>
      </c>
      <c r="P97" t="str">
        <f si="45" t="shared"/>
        <v/>
      </c>
      <c r="Q97" t="str">
        <f si="46" t="shared"/>
        <v/>
      </c>
      <c r="R97" t="str">
        <f si="47" t="shared"/>
        <v/>
      </c>
      <c r="S97" t="str">
        <f si="48" t="shared"/>
        <v/>
      </c>
      <c r="T97" t="str">
        <f si="49" t="shared"/>
        <v/>
      </c>
      <c r="U97" t="str">
        <f si="50" t="shared"/>
        <v/>
      </c>
      <c r="V97" t="str">
        <f si="51" t="shared"/>
        <v/>
      </c>
      <c r="W97" t="str">
        <f si="52" t="shared"/>
        <v/>
      </c>
      <c r="X97" t="str">
        <f si="53" t="shared"/>
        <v/>
      </c>
      <c r="Y97" t="str">
        <f si="54" t="shared"/>
        <v/>
      </c>
      <c r="Z97" t="str">
        <f si="55" t="shared"/>
        <v/>
      </c>
      <c r="AA97" t="str">
        <f si="56" t="shared"/>
        <v/>
      </c>
      <c r="AB97" t="str">
        <f si="57" t="shared"/>
        <v/>
      </c>
      <c r="AC97" t="str">
        <f si="58" t="shared"/>
        <v/>
      </c>
      <c r="AD97" t="str">
        <f si="59" t="shared"/>
        <v/>
      </c>
      <c r="AE97" t="str">
        <f si="60" t="shared"/>
        <v/>
      </c>
      <c r="AF97" t="str">
        <f si="61" t="shared"/>
        <v/>
      </c>
      <c r="AG97" t="str">
        <f si="62" t="shared"/>
        <v/>
      </c>
      <c r="AH97" t="str">
        <f si="63" t="shared"/>
        <v/>
      </c>
      <c r="AI97" t="str">
        <f si="64" t="shared"/>
        <v/>
      </c>
      <c r="AJ97" t="str">
        <f si="65" t="shared"/>
        <v/>
      </c>
      <c r="AK97" t="str">
        <f si="66" t="shared"/>
        <v/>
      </c>
      <c r="AL97" t="str">
        <f si="67" t="shared"/>
        <v/>
      </c>
      <c r="AM97" t="str">
        <f si="68" t="shared"/>
        <v/>
      </c>
      <c r="AN97" t="str">
        <f si="69" t="shared"/>
        <v/>
      </c>
      <c r="AO97" t="str">
        <f si="70" t="shared"/>
        <v/>
      </c>
      <c r="AP97" t="str">
        <f si="71" t="shared"/>
        <v/>
      </c>
      <c r="AQ97" t="str">
        <f si="72" t="shared"/>
        <v/>
      </c>
      <c r="AR97" t="str">
        <f si="73" t="shared"/>
        <v/>
      </c>
      <c r="AS97" t="str">
        <f si="74" t="shared"/>
        <v/>
      </c>
    </row>
    <row r="98" spans="1:45" x14ac:dyDescent="0.25">
      <c r="A98" t="str">
        <f>Sheet3!A99</f>
        <v/>
      </c>
      <c r="B98" t="str">
        <f>Sheet3!B99</f>
        <v/>
      </c>
      <c r="C98" t="str">
        <f>Sheet3!C99</f>
        <v/>
      </c>
      <c r="D98" t="str">
        <f>Sheet3!D99</f>
        <v/>
      </c>
      <c r="E98" t="str">
        <f>Sheet3!E99</f>
        <v/>
      </c>
      <c r="F98" t="str">
        <f>Sheet3!F99</f>
        <v/>
      </c>
      <c r="G98" t="str">
        <f>Sheet3!G99</f>
        <v/>
      </c>
      <c r="H98" t="str">
        <f>Sheet3!H99</f>
        <v/>
      </c>
      <c r="I98" s="37" t="str">
        <f>Sheet3!I99</f>
        <v/>
      </c>
      <c r="J98" t="str">
        <f si="39" t="shared"/>
        <v/>
      </c>
      <c r="K98" t="str">
        <f si="40" t="shared"/>
        <v/>
      </c>
      <c r="L98" t="str">
        <f si="41" t="shared"/>
        <v/>
      </c>
      <c r="M98" t="str">
        <f si="42" t="shared"/>
        <v/>
      </c>
      <c r="N98" t="str">
        <f si="43" t="shared"/>
        <v/>
      </c>
      <c r="O98" t="str">
        <f si="44" t="shared"/>
        <v/>
      </c>
      <c r="P98" t="str">
        <f si="45" t="shared"/>
        <v/>
      </c>
      <c r="Q98" t="str">
        <f si="46" t="shared"/>
        <v/>
      </c>
      <c r="R98" t="str">
        <f si="47" t="shared"/>
        <v/>
      </c>
      <c r="S98" t="str">
        <f si="48" t="shared"/>
        <v/>
      </c>
      <c r="T98" t="str">
        <f si="49" t="shared"/>
        <v/>
      </c>
      <c r="U98" t="str">
        <f si="50" t="shared"/>
        <v/>
      </c>
      <c r="V98" t="str">
        <f si="51" t="shared"/>
        <v/>
      </c>
      <c r="W98" t="str">
        <f si="52" t="shared"/>
        <v/>
      </c>
      <c r="X98" t="str">
        <f si="53" t="shared"/>
        <v/>
      </c>
      <c r="Y98" t="str">
        <f si="54" t="shared"/>
        <v/>
      </c>
      <c r="Z98" t="str">
        <f si="55" t="shared"/>
        <v/>
      </c>
      <c r="AA98" t="str">
        <f si="56" t="shared"/>
        <v/>
      </c>
      <c r="AB98" t="str">
        <f si="57" t="shared"/>
        <v/>
      </c>
      <c r="AC98" t="str">
        <f si="58" t="shared"/>
        <v/>
      </c>
      <c r="AD98" t="str">
        <f si="59" t="shared"/>
        <v/>
      </c>
      <c r="AE98" t="str">
        <f si="60" t="shared"/>
        <v/>
      </c>
      <c r="AF98" t="str">
        <f si="61" t="shared"/>
        <v/>
      </c>
      <c r="AG98" t="str">
        <f si="62" t="shared"/>
        <v/>
      </c>
      <c r="AH98" t="str">
        <f si="63" t="shared"/>
        <v/>
      </c>
      <c r="AI98" t="str">
        <f si="64" t="shared"/>
        <v/>
      </c>
      <c r="AJ98" t="str">
        <f si="65" t="shared"/>
        <v/>
      </c>
      <c r="AK98" t="str">
        <f si="66" t="shared"/>
        <v/>
      </c>
      <c r="AL98" t="str">
        <f si="67" t="shared"/>
        <v/>
      </c>
      <c r="AM98" t="str">
        <f si="68" t="shared"/>
        <v/>
      </c>
      <c r="AN98" t="str">
        <f si="69" t="shared"/>
        <v/>
      </c>
      <c r="AO98" t="str">
        <f si="70" t="shared"/>
        <v/>
      </c>
      <c r="AP98" t="str">
        <f si="71" t="shared"/>
        <v/>
      </c>
      <c r="AQ98" t="str">
        <f si="72" t="shared"/>
        <v/>
      </c>
      <c r="AR98" t="str">
        <f si="73" t="shared"/>
        <v/>
      </c>
      <c r="AS98" t="str">
        <f si="74" t="shared"/>
        <v/>
      </c>
    </row>
    <row r="99" spans="1:45" x14ac:dyDescent="0.25">
      <c r="A99" t="str">
        <f>Sheet3!A100</f>
        <v/>
      </c>
      <c r="B99" t="str">
        <f>Sheet3!B100</f>
        <v/>
      </c>
      <c r="C99" t="str">
        <f>Sheet3!C100</f>
        <v/>
      </c>
      <c r="D99" t="str">
        <f>Sheet3!D100</f>
        <v/>
      </c>
      <c r="E99" t="str">
        <f>Sheet3!E100</f>
        <v/>
      </c>
      <c r="F99" t="str">
        <f>Sheet3!F100</f>
        <v/>
      </c>
      <c r="G99" t="str">
        <f>Sheet3!G100</f>
        <v/>
      </c>
      <c r="H99" t="str">
        <f>Sheet3!H100</f>
        <v/>
      </c>
      <c r="I99" s="37" t="str">
        <f>Sheet3!I100</f>
        <v/>
      </c>
      <c r="J99" t="str">
        <f si="39" t="shared"/>
        <v/>
      </c>
      <c r="K99" t="str">
        <f si="40" t="shared"/>
        <v/>
      </c>
      <c r="L99" t="str">
        <f si="41" t="shared"/>
        <v/>
      </c>
      <c r="M99" t="str">
        <f si="42" t="shared"/>
        <v/>
      </c>
      <c r="N99" t="str">
        <f si="43" t="shared"/>
        <v/>
      </c>
      <c r="O99" t="str">
        <f si="44" t="shared"/>
        <v/>
      </c>
      <c r="P99" t="str">
        <f si="45" t="shared"/>
        <v/>
      </c>
      <c r="Q99" t="str">
        <f si="46" t="shared"/>
        <v/>
      </c>
      <c r="R99" t="str">
        <f si="47" t="shared"/>
        <v/>
      </c>
      <c r="S99" t="str">
        <f si="48" t="shared"/>
        <v/>
      </c>
      <c r="T99" t="str">
        <f si="49" t="shared"/>
        <v/>
      </c>
      <c r="U99" t="str">
        <f si="50" t="shared"/>
        <v/>
      </c>
      <c r="V99" t="str">
        <f si="51" t="shared"/>
        <v/>
      </c>
      <c r="W99" t="str">
        <f si="52" t="shared"/>
        <v/>
      </c>
      <c r="X99" t="str">
        <f si="53" t="shared"/>
        <v/>
      </c>
      <c r="Y99" t="str">
        <f si="54" t="shared"/>
        <v/>
      </c>
      <c r="Z99" t="str">
        <f si="55" t="shared"/>
        <v/>
      </c>
      <c r="AA99" t="str">
        <f si="56" t="shared"/>
        <v/>
      </c>
      <c r="AB99" t="str">
        <f si="57" t="shared"/>
        <v/>
      </c>
      <c r="AC99" t="str">
        <f si="58" t="shared"/>
        <v/>
      </c>
      <c r="AD99" t="str">
        <f si="59" t="shared"/>
        <v/>
      </c>
      <c r="AE99" t="str">
        <f si="60" t="shared"/>
        <v/>
      </c>
      <c r="AF99" t="str">
        <f si="61" t="shared"/>
        <v/>
      </c>
      <c r="AG99" t="str">
        <f si="62" t="shared"/>
        <v/>
      </c>
      <c r="AH99" t="str">
        <f si="63" t="shared"/>
        <v/>
      </c>
      <c r="AI99" t="str">
        <f si="64" t="shared"/>
        <v/>
      </c>
      <c r="AJ99" t="str">
        <f si="65" t="shared"/>
        <v/>
      </c>
      <c r="AK99" t="str">
        <f si="66" t="shared"/>
        <v/>
      </c>
      <c r="AL99" t="str">
        <f si="67" t="shared"/>
        <v/>
      </c>
      <c r="AM99" t="str">
        <f si="68" t="shared"/>
        <v/>
      </c>
      <c r="AN99" t="str">
        <f si="69" t="shared"/>
        <v/>
      </c>
      <c r="AO99" t="str">
        <f si="70" t="shared"/>
        <v/>
      </c>
      <c r="AP99" t="str">
        <f si="71" t="shared"/>
        <v/>
      </c>
      <c r="AQ99" t="str">
        <f si="72" t="shared"/>
        <v/>
      </c>
      <c r="AR99" t="str">
        <f si="73" t="shared"/>
        <v/>
      </c>
      <c r="AS99" t="str">
        <f si="74" t="shared"/>
        <v/>
      </c>
    </row>
    <row r="100" spans="1:45" x14ac:dyDescent="0.25">
      <c r="A100" t="str">
        <f>Sheet3!A101</f>
        <v/>
      </c>
      <c r="B100" t="str">
        <f>Sheet3!B101</f>
        <v/>
      </c>
      <c r="C100" t="str">
        <f>Sheet3!C101</f>
        <v/>
      </c>
      <c r="D100" t="str">
        <f>Sheet3!D101</f>
        <v/>
      </c>
      <c r="E100" t="str">
        <f>Sheet3!E101</f>
        <v/>
      </c>
      <c r="F100" t="str">
        <f>Sheet3!F101</f>
        <v/>
      </c>
      <c r="G100" t="str">
        <f>Sheet3!G101</f>
        <v/>
      </c>
      <c r="H100" t="str">
        <f>Sheet3!H101</f>
        <v/>
      </c>
      <c r="I100" s="37" t="str">
        <f>Sheet3!I101</f>
        <v/>
      </c>
      <c r="J100" t="str">
        <f si="39" t="shared"/>
        <v/>
      </c>
      <c r="K100" t="str">
        <f si="40" t="shared"/>
        <v/>
      </c>
      <c r="L100" t="str">
        <f si="41" t="shared"/>
        <v/>
      </c>
      <c r="M100" t="str">
        <f si="42" t="shared"/>
        <v/>
      </c>
      <c r="N100" t="str">
        <f si="43" t="shared"/>
        <v/>
      </c>
      <c r="O100" t="str">
        <f si="44" t="shared"/>
        <v/>
      </c>
      <c r="P100" t="str">
        <f si="45" t="shared"/>
        <v/>
      </c>
      <c r="Q100" t="str">
        <f si="46" t="shared"/>
        <v/>
      </c>
      <c r="R100" t="str">
        <f si="47" t="shared"/>
        <v/>
      </c>
      <c r="S100" t="str">
        <f si="48" t="shared"/>
        <v/>
      </c>
      <c r="T100" t="str">
        <f si="49" t="shared"/>
        <v/>
      </c>
      <c r="U100" t="str">
        <f si="50" t="shared"/>
        <v/>
      </c>
      <c r="V100" t="str">
        <f si="51" t="shared"/>
        <v/>
      </c>
      <c r="W100" t="str">
        <f si="52" t="shared"/>
        <v/>
      </c>
      <c r="X100" t="str">
        <f si="53" t="shared"/>
        <v/>
      </c>
      <c r="Y100" t="str">
        <f si="54" t="shared"/>
        <v/>
      </c>
      <c r="Z100" t="str">
        <f si="55" t="shared"/>
        <v/>
      </c>
      <c r="AA100" t="str">
        <f si="56" t="shared"/>
        <v/>
      </c>
      <c r="AB100" t="str">
        <f si="57" t="shared"/>
        <v/>
      </c>
      <c r="AC100" t="str">
        <f si="58" t="shared"/>
        <v/>
      </c>
      <c r="AD100" t="str">
        <f si="59" t="shared"/>
        <v/>
      </c>
      <c r="AE100" t="str">
        <f si="60" t="shared"/>
        <v/>
      </c>
      <c r="AF100" t="str">
        <f si="61" t="shared"/>
        <v/>
      </c>
      <c r="AG100" t="str">
        <f si="62" t="shared"/>
        <v/>
      </c>
      <c r="AH100" t="str">
        <f si="63" t="shared"/>
        <v/>
      </c>
      <c r="AI100" t="str">
        <f si="64" t="shared"/>
        <v/>
      </c>
      <c r="AJ100" t="str">
        <f si="65" t="shared"/>
        <v/>
      </c>
      <c r="AK100" t="str">
        <f si="66" t="shared"/>
        <v/>
      </c>
      <c r="AL100" t="str">
        <f si="67" t="shared"/>
        <v/>
      </c>
      <c r="AM100" t="str">
        <f si="68" t="shared"/>
        <v/>
      </c>
      <c r="AN100" t="str">
        <f si="69" t="shared"/>
        <v/>
      </c>
      <c r="AO100" t="str">
        <f si="70" t="shared"/>
        <v/>
      </c>
      <c r="AP100" t="str">
        <f si="71" t="shared"/>
        <v/>
      </c>
      <c r="AQ100" t="str">
        <f si="72" t="shared"/>
        <v/>
      </c>
      <c r="AR100" t="str">
        <f si="73" t="shared"/>
        <v/>
      </c>
      <c r="AS100" t="str">
        <f si="74" t="shared"/>
        <v/>
      </c>
    </row>
    <row r="101" spans="1:45" x14ac:dyDescent="0.25">
      <c r="A101" t="str">
        <f>Sheet3!A102</f>
        <v/>
      </c>
      <c r="B101" t="str">
        <f>Sheet3!B102</f>
        <v/>
      </c>
      <c r="C101" t="str">
        <f>Sheet3!C102</f>
        <v/>
      </c>
      <c r="D101" t="str">
        <f>Sheet3!D102</f>
        <v/>
      </c>
      <c r="E101" t="str">
        <f>Sheet3!E102</f>
        <v/>
      </c>
      <c r="F101" t="str">
        <f>Sheet3!F102</f>
        <v/>
      </c>
      <c r="G101" t="str">
        <f>Sheet3!G102</f>
        <v/>
      </c>
      <c r="H101" t="str">
        <f>Sheet3!H102</f>
        <v/>
      </c>
      <c r="I101" s="37" t="str">
        <f>Sheet3!I102</f>
        <v/>
      </c>
      <c r="J101" t="str">
        <f si="39" t="shared"/>
        <v/>
      </c>
      <c r="K101" t="str">
        <f si="40" t="shared"/>
        <v/>
      </c>
      <c r="L101" t="str">
        <f si="41" t="shared"/>
        <v/>
      </c>
      <c r="M101" t="str">
        <f si="42" t="shared"/>
        <v/>
      </c>
      <c r="N101" t="str">
        <f si="43" t="shared"/>
        <v/>
      </c>
      <c r="O101" t="str">
        <f si="44" t="shared"/>
        <v/>
      </c>
      <c r="P101" t="str">
        <f si="45" t="shared"/>
        <v/>
      </c>
      <c r="Q101" t="str">
        <f si="46" t="shared"/>
        <v/>
      </c>
      <c r="R101" t="str">
        <f si="47" t="shared"/>
        <v/>
      </c>
      <c r="S101" t="str">
        <f si="48" t="shared"/>
        <v/>
      </c>
      <c r="T101" t="str">
        <f si="49" t="shared"/>
        <v/>
      </c>
      <c r="U101" t="str">
        <f si="50" t="shared"/>
        <v/>
      </c>
      <c r="V101" t="str">
        <f si="51" t="shared"/>
        <v/>
      </c>
      <c r="W101" t="str">
        <f si="52" t="shared"/>
        <v/>
      </c>
      <c r="X101" t="str">
        <f si="53" t="shared"/>
        <v/>
      </c>
      <c r="Y101" t="str">
        <f si="54" t="shared"/>
        <v/>
      </c>
      <c r="Z101" t="str">
        <f si="55" t="shared"/>
        <v/>
      </c>
      <c r="AA101" t="str">
        <f si="56" t="shared"/>
        <v/>
      </c>
      <c r="AB101" t="str">
        <f si="57" t="shared"/>
        <v/>
      </c>
      <c r="AC101" t="str">
        <f si="58" t="shared"/>
        <v/>
      </c>
      <c r="AD101" t="str">
        <f si="59" t="shared"/>
        <v/>
      </c>
      <c r="AE101" t="str">
        <f si="60" t="shared"/>
        <v/>
      </c>
      <c r="AF101" t="str">
        <f si="61" t="shared"/>
        <v/>
      </c>
      <c r="AG101" t="str">
        <f si="62" t="shared"/>
        <v/>
      </c>
      <c r="AH101" t="str">
        <f si="63" t="shared"/>
        <v/>
      </c>
      <c r="AI101" t="str">
        <f si="64" t="shared"/>
        <v/>
      </c>
      <c r="AJ101" t="str">
        <f si="65" t="shared"/>
        <v/>
      </c>
      <c r="AK101" t="str">
        <f si="66" t="shared"/>
        <v/>
      </c>
      <c r="AL101" t="str">
        <f si="67" t="shared"/>
        <v/>
      </c>
      <c r="AM101" t="str">
        <f si="68" t="shared"/>
        <v/>
      </c>
      <c r="AN101" t="str">
        <f si="69" t="shared"/>
        <v/>
      </c>
      <c r="AO101" t="str">
        <f si="70" t="shared"/>
        <v/>
      </c>
      <c r="AP101" t="str">
        <f si="71" t="shared"/>
        <v/>
      </c>
      <c r="AQ101" t="str">
        <f si="72" t="shared"/>
        <v/>
      </c>
      <c r="AR101" t="str">
        <f si="73" t="shared"/>
        <v/>
      </c>
      <c r="AS101" t="str">
        <f si="74" t="shared"/>
        <v/>
      </c>
    </row>
    <row r="102" spans="1:45" x14ac:dyDescent="0.25">
      <c r="A102" t="str">
        <f>Sheet3!A103</f>
        <v/>
      </c>
      <c r="B102" t="str">
        <f>Sheet3!B103</f>
        <v/>
      </c>
      <c r="C102" t="str">
        <f>Sheet3!C103</f>
        <v/>
      </c>
      <c r="D102" t="str">
        <f>Sheet3!D103</f>
        <v/>
      </c>
      <c r="E102" t="str">
        <f>Sheet3!E103</f>
        <v/>
      </c>
      <c r="F102" t="str">
        <f>Sheet3!F103</f>
        <v/>
      </c>
      <c r="G102" t="str">
        <f>Sheet3!G103</f>
        <v/>
      </c>
      <c r="H102" t="str">
        <f>Sheet3!H103</f>
        <v/>
      </c>
      <c r="I102" s="37" t="str">
        <f>Sheet3!I103</f>
        <v/>
      </c>
      <c r="J102" t="str">
        <f si="39" t="shared"/>
        <v/>
      </c>
      <c r="K102" t="str">
        <f si="40" t="shared"/>
        <v/>
      </c>
      <c r="L102" t="str">
        <f si="41" t="shared"/>
        <v/>
      </c>
      <c r="M102" t="str">
        <f si="42" t="shared"/>
        <v/>
      </c>
      <c r="N102" t="str">
        <f si="43" t="shared"/>
        <v/>
      </c>
      <c r="O102" t="str">
        <f si="44" t="shared"/>
        <v/>
      </c>
      <c r="P102" t="str">
        <f si="45" t="shared"/>
        <v/>
      </c>
      <c r="Q102" t="str">
        <f si="46" t="shared"/>
        <v/>
      </c>
      <c r="R102" t="str">
        <f si="47" t="shared"/>
        <v/>
      </c>
      <c r="S102" t="str">
        <f si="48" t="shared"/>
        <v/>
      </c>
      <c r="T102" t="str">
        <f si="49" t="shared"/>
        <v/>
      </c>
      <c r="U102" t="str">
        <f si="50" t="shared"/>
        <v/>
      </c>
      <c r="V102" t="str">
        <f si="51" t="shared"/>
        <v/>
      </c>
      <c r="W102" t="str">
        <f si="52" t="shared"/>
        <v/>
      </c>
      <c r="X102" t="str">
        <f si="53" t="shared"/>
        <v/>
      </c>
      <c r="Y102" t="str">
        <f si="54" t="shared"/>
        <v/>
      </c>
      <c r="Z102" t="str">
        <f si="55" t="shared"/>
        <v/>
      </c>
      <c r="AA102" t="str">
        <f si="56" t="shared"/>
        <v/>
      </c>
      <c r="AB102" t="str">
        <f si="57" t="shared"/>
        <v/>
      </c>
      <c r="AC102" t="str">
        <f si="58" t="shared"/>
        <v/>
      </c>
      <c r="AD102" t="str">
        <f si="59" t="shared"/>
        <v/>
      </c>
      <c r="AE102" t="str">
        <f si="60" t="shared"/>
        <v/>
      </c>
      <c r="AF102" t="str">
        <f si="61" t="shared"/>
        <v/>
      </c>
      <c r="AG102" t="str">
        <f si="62" t="shared"/>
        <v/>
      </c>
      <c r="AH102" t="str">
        <f si="63" t="shared"/>
        <v/>
      </c>
      <c r="AI102" t="str">
        <f si="64" t="shared"/>
        <v/>
      </c>
      <c r="AJ102" t="str">
        <f si="65" t="shared"/>
        <v/>
      </c>
      <c r="AK102" t="str">
        <f si="66" t="shared"/>
        <v/>
      </c>
      <c r="AL102" t="str">
        <f si="67" t="shared"/>
        <v/>
      </c>
      <c r="AM102" t="str">
        <f si="68" t="shared"/>
        <v/>
      </c>
      <c r="AN102" t="str">
        <f si="69" t="shared"/>
        <v/>
      </c>
      <c r="AO102" t="str">
        <f si="70" t="shared"/>
        <v/>
      </c>
      <c r="AP102" t="str">
        <f si="71" t="shared"/>
        <v/>
      </c>
      <c r="AQ102" t="str">
        <f si="72" t="shared"/>
        <v/>
      </c>
      <c r="AR102" t="str">
        <f si="73" t="shared"/>
        <v/>
      </c>
      <c r="AS102" t="str">
        <f si="74" t="shared"/>
        <v/>
      </c>
    </row>
    <row r="103" spans="1:45" x14ac:dyDescent="0.25">
      <c r="A103" t="str">
        <f>Sheet3!A104</f>
        <v/>
      </c>
      <c r="B103" t="str">
        <f>Sheet3!B104</f>
        <v/>
      </c>
      <c r="C103" t="str">
        <f>Sheet3!C104</f>
        <v/>
      </c>
      <c r="D103" t="str">
        <f>Sheet3!D104</f>
        <v/>
      </c>
      <c r="E103" t="str">
        <f>Sheet3!E104</f>
        <v/>
      </c>
      <c r="F103" t="str">
        <f>Sheet3!F104</f>
        <v/>
      </c>
      <c r="G103" t="str">
        <f>Sheet3!G104</f>
        <v/>
      </c>
      <c r="H103" t="str">
        <f>Sheet3!H104</f>
        <v/>
      </c>
      <c r="I103" s="37" t="str">
        <f>Sheet3!I104</f>
        <v/>
      </c>
      <c r="J103" t="str">
        <f si="39" t="shared"/>
        <v/>
      </c>
      <c r="K103" t="str">
        <f si="40" t="shared"/>
        <v/>
      </c>
      <c r="L103" t="str">
        <f si="41" t="shared"/>
        <v/>
      </c>
      <c r="M103" t="str">
        <f si="42" t="shared"/>
        <v/>
      </c>
      <c r="N103" t="str">
        <f si="43" t="shared"/>
        <v/>
      </c>
      <c r="O103" t="str">
        <f si="44" t="shared"/>
        <v/>
      </c>
      <c r="P103" t="str">
        <f si="45" t="shared"/>
        <v/>
      </c>
      <c r="Q103" t="str">
        <f si="46" t="shared"/>
        <v/>
      </c>
      <c r="R103" t="str">
        <f si="47" t="shared"/>
        <v/>
      </c>
      <c r="S103" t="str">
        <f si="48" t="shared"/>
        <v/>
      </c>
      <c r="T103" t="str">
        <f si="49" t="shared"/>
        <v/>
      </c>
      <c r="U103" t="str">
        <f si="50" t="shared"/>
        <v/>
      </c>
      <c r="V103" t="str">
        <f si="51" t="shared"/>
        <v/>
      </c>
      <c r="W103" t="str">
        <f si="52" t="shared"/>
        <v/>
      </c>
      <c r="X103" t="str">
        <f si="53" t="shared"/>
        <v/>
      </c>
      <c r="Y103" t="str">
        <f si="54" t="shared"/>
        <v/>
      </c>
      <c r="Z103" t="str">
        <f si="55" t="shared"/>
        <v/>
      </c>
      <c r="AA103" t="str">
        <f si="56" t="shared"/>
        <v/>
      </c>
      <c r="AB103" t="str">
        <f si="57" t="shared"/>
        <v/>
      </c>
      <c r="AC103" t="str">
        <f si="58" t="shared"/>
        <v/>
      </c>
      <c r="AD103" t="str">
        <f si="59" t="shared"/>
        <v/>
      </c>
      <c r="AE103" t="str">
        <f si="60" t="shared"/>
        <v/>
      </c>
      <c r="AF103" t="str">
        <f si="61" t="shared"/>
        <v/>
      </c>
      <c r="AG103" t="str">
        <f si="62" t="shared"/>
        <v/>
      </c>
      <c r="AH103" t="str">
        <f si="63" t="shared"/>
        <v/>
      </c>
      <c r="AI103" t="str">
        <f si="64" t="shared"/>
        <v/>
      </c>
      <c r="AJ103" t="str">
        <f si="65" t="shared"/>
        <v/>
      </c>
      <c r="AK103" t="str">
        <f si="66" t="shared"/>
        <v/>
      </c>
      <c r="AL103" t="str">
        <f si="67" t="shared"/>
        <v/>
      </c>
      <c r="AM103" t="str">
        <f si="68" t="shared"/>
        <v/>
      </c>
      <c r="AN103" t="str">
        <f si="69" t="shared"/>
        <v/>
      </c>
      <c r="AO103" t="str">
        <f si="70" t="shared"/>
        <v/>
      </c>
      <c r="AP103" t="str">
        <f si="71" t="shared"/>
        <v/>
      </c>
      <c r="AQ103" t="str">
        <f si="72" t="shared"/>
        <v/>
      </c>
      <c r="AR103" t="str">
        <f si="73" t="shared"/>
        <v/>
      </c>
      <c r="AS103" t="str">
        <f si="74" t="shared"/>
        <v/>
      </c>
    </row>
    <row r="104" spans="1:45" x14ac:dyDescent="0.25">
      <c r="A104" t="str">
        <f>Sheet3!A105</f>
        <v/>
      </c>
      <c r="B104" t="str">
        <f>Sheet3!B105</f>
        <v/>
      </c>
      <c r="C104" t="str">
        <f>Sheet3!C105</f>
        <v/>
      </c>
      <c r="D104" t="str">
        <f>Sheet3!D105</f>
        <v/>
      </c>
      <c r="E104" t="str">
        <f>Sheet3!E105</f>
        <v/>
      </c>
      <c r="F104" t="str">
        <f>Sheet3!F105</f>
        <v/>
      </c>
      <c r="G104" t="str">
        <f>Sheet3!G105</f>
        <v/>
      </c>
      <c r="H104" t="str">
        <f>Sheet3!H105</f>
        <v/>
      </c>
      <c r="I104" s="37" t="str">
        <f>Sheet3!I105</f>
        <v/>
      </c>
      <c r="J104" t="str">
        <f si="39" t="shared"/>
        <v/>
      </c>
      <c r="K104" t="str">
        <f si="40" t="shared"/>
        <v/>
      </c>
      <c r="L104" t="str">
        <f si="41" t="shared"/>
        <v/>
      </c>
      <c r="M104" t="str">
        <f si="42" t="shared"/>
        <v/>
      </c>
      <c r="N104" t="str">
        <f si="43" t="shared"/>
        <v/>
      </c>
      <c r="O104" t="str">
        <f si="44" t="shared"/>
        <v/>
      </c>
      <c r="P104" t="str">
        <f si="45" t="shared"/>
        <v/>
      </c>
      <c r="Q104" t="str">
        <f si="46" t="shared"/>
        <v/>
      </c>
      <c r="R104" t="str">
        <f si="47" t="shared"/>
        <v/>
      </c>
      <c r="S104" t="str">
        <f si="48" t="shared"/>
        <v/>
      </c>
      <c r="T104" t="str">
        <f si="49" t="shared"/>
        <v/>
      </c>
      <c r="U104" t="str">
        <f si="50" t="shared"/>
        <v/>
      </c>
      <c r="V104" t="str">
        <f si="51" t="shared"/>
        <v/>
      </c>
      <c r="W104" t="str">
        <f si="52" t="shared"/>
        <v/>
      </c>
      <c r="X104" t="str">
        <f si="53" t="shared"/>
        <v/>
      </c>
      <c r="Y104" t="str">
        <f si="54" t="shared"/>
        <v/>
      </c>
      <c r="Z104" t="str">
        <f si="55" t="shared"/>
        <v/>
      </c>
      <c r="AA104" t="str">
        <f si="56" t="shared"/>
        <v/>
      </c>
      <c r="AB104" t="str">
        <f si="57" t="shared"/>
        <v/>
      </c>
      <c r="AC104" t="str">
        <f si="58" t="shared"/>
        <v/>
      </c>
      <c r="AD104" t="str">
        <f si="59" t="shared"/>
        <v/>
      </c>
      <c r="AE104" t="str">
        <f si="60" t="shared"/>
        <v/>
      </c>
      <c r="AF104" t="str">
        <f si="61" t="shared"/>
        <v/>
      </c>
      <c r="AG104" t="str">
        <f si="62" t="shared"/>
        <v/>
      </c>
      <c r="AH104" t="str">
        <f si="63" t="shared"/>
        <v/>
      </c>
      <c r="AI104" t="str">
        <f si="64" t="shared"/>
        <v/>
      </c>
      <c r="AJ104" t="str">
        <f si="65" t="shared"/>
        <v/>
      </c>
      <c r="AK104" t="str">
        <f si="66" t="shared"/>
        <v/>
      </c>
      <c r="AL104" t="str">
        <f si="67" t="shared"/>
        <v/>
      </c>
      <c r="AM104" t="str">
        <f si="68" t="shared"/>
        <v/>
      </c>
      <c r="AN104" t="str">
        <f si="69" t="shared"/>
        <v/>
      </c>
      <c r="AO104" t="str">
        <f si="70" t="shared"/>
        <v/>
      </c>
      <c r="AP104" t="str">
        <f si="71" t="shared"/>
        <v/>
      </c>
      <c r="AQ104" t="str">
        <f si="72" t="shared"/>
        <v/>
      </c>
      <c r="AR104" t="str">
        <f si="73" t="shared"/>
        <v/>
      </c>
      <c r="AS104" t="str">
        <f si="74" t="shared"/>
        <v/>
      </c>
    </row>
    <row r="105" spans="1:45" x14ac:dyDescent="0.25">
      <c r="A105" t="str">
        <f>Sheet3!A106</f>
        <v/>
      </c>
      <c r="B105" t="str">
        <f>Sheet3!B106</f>
        <v/>
      </c>
      <c r="C105" t="str">
        <f>Sheet3!C106</f>
        <v/>
      </c>
      <c r="D105" t="str">
        <f>Sheet3!D106</f>
        <v/>
      </c>
      <c r="E105" t="str">
        <f>Sheet3!E106</f>
        <v/>
      </c>
      <c r="F105" t="str">
        <f>Sheet3!F106</f>
        <v/>
      </c>
      <c r="G105" t="str">
        <f>Sheet3!G106</f>
        <v/>
      </c>
      <c r="H105" t="str">
        <f>Sheet3!H106</f>
        <v/>
      </c>
      <c r="I105" s="37" t="str">
        <f>Sheet3!I106</f>
        <v/>
      </c>
      <c r="J105" t="str">
        <f si="39" t="shared"/>
        <v/>
      </c>
      <c r="K105" t="str">
        <f si="40" t="shared"/>
        <v/>
      </c>
      <c r="L105" t="str">
        <f si="41" t="shared"/>
        <v/>
      </c>
      <c r="M105" t="str">
        <f si="42" t="shared"/>
        <v/>
      </c>
      <c r="N105" t="str">
        <f si="43" t="shared"/>
        <v/>
      </c>
      <c r="O105" t="str">
        <f si="44" t="shared"/>
        <v/>
      </c>
      <c r="P105" t="str">
        <f si="45" t="shared"/>
        <v/>
      </c>
      <c r="Q105" t="str">
        <f si="46" t="shared"/>
        <v/>
      </c>
      <c r="R105" t="str">
        <f si="47" t="shared"/>
        <v/>
      </c>
      <c r="S105" t="str">
        <f si="48" t="shared"/>
        <v/>
      </c>
      <c r="T105" t="str">
        <f si="49" t="shared"/>
        <v/>
      </c>
      <c r="U105" t="str">
        <f si="50" t="shared"/>
        <v/>
      </c>
      <c r="V105" t="str">
        <f si="51" t="shared"/>
        <v/>
      </c>
      <c r="W105" t="str">
        <f si="52" t="shared"/>
        <v/>
      </c>
      <c r="X105" t="str">
        <f si="53" t="shared"/>
        <v/>
      </c>
      <c r="Y105" t="str">
        <f si="54" t="shared"/>
        <v/>
      </c>
      <c r="Z105" t="str">
        <f si="55" t="shared"/>
        <v/>
      </c>
      <c r="AA105" t="str">
        <f si="56" t="shared"/>
        <v/>
      </c>
      <c r="AB105" t="str">
        <f si="57" t="shared"/>
        <v/>
      </c>
      <c r="AC105" t="str">
        <f si="58" t="shared"/>
        <v/>
      </c>
      <c r="AD105" t="str">
        <f si="59" t="shared"/>
        <v/>
      </c>
      <c r="AE105" t="str">
        <f si="60" t="shared"/>
        <v/>
      </c>
      <c r="AF105" t="str">
        <f si="61" t="shared"/>
        <v/>
      </c>
      <c r="AG105" t="str">
        <f si="62" t="shared"/>
        <v/>
      </c>
      <c r="AH105" t="str">
        <f si="63" t="shared"/>
        <v/>
      </c>
      <c r="AI105" t="str">
        <f si="64" t="shared"/>
        <v/>
      </c>
      <c r="AJ105" t="str">
        <f si="65" t="shared"/>
        <v/>
      </c>
      <c r="AK105" t="str">
        <f si="66" t="shared"/>
        <v/>
      </c>
      <c r="AL105" t="str">
        <f si="67" t="shared"/>
        <v/>
      </c>
      <c r="AM105" t="str">
        <f si="68" t="shared"/>
        <v/>
      </c>
      <c r="AN105" t="str">
        <f si="69" t="shared"/>
        <v/>
      </c>
      <c r="AO105" t="str">
        <f si="70" t="shared"/>
        <v/>
      </c>
      <c r="AP105" t="str">
        <f si="71" t="shared"/>
        <v/>
      </c>
      <c r="AQ105" t="str">
        <f si="72" t="shared"/>
        <v/>
      </c>
      <c r="AR105" t="str">
        <f si="73" t="shared"/>
        <v/>
      </c>
      <c r="AS105" t="str">
        <f si="74" t="shared"/>
        <v/>
      </c>
    </row>
    <row r="106" spans="1:45" x14ac:dyDescent="0.25">
      <c r="A106" t="str">
        <f>Sheet3!A107</f>
        <v/>
      </c>
      <c r="B106" t="str">
        <f>Sheet3!B107</f>
        <v/>
      </c>
      <c r="C106" t="str">
        <f>Sheet3!C107</f>
        <v/>
      </c>
      <c r="D106" t="str">
        <f>Sheet3!D107</f>
        <v/>
      </c>
      <c r="E106" t="str">
        <f>Sheet3!E107</f>
        <v/>
      </c>
      <c r="F106" t="str">
        <f>Sheet3!F107</f>
        <v/>
      </c>
      <c r="G106" t="str">
        <f>Sheet3!G107</f>
        <v/>
      </c>
      <c r="H106" t="str">
        <f>Sheet3!H107</f>
        <v/>
      </c>
      <c r="I106" s="37" t="str">
        <f>Sheet3!I107</f>
        <v/>
      </c>
      <c r="J106" t="str">
        <f si="39" t="shared"/>
        <v/>
      </c>
      <c r="K106" t="str">
        <f si="40" t="shared"/>
        <v/>
      </c>
      <c r="L106" t="str">
        <f si="41" t="shared"/>
        <v/>
      </c>
      <c r="M106" t="str">
        <f si="42" t="shared"/>
        <v/>
      </c>
      <c r="N106" t="str">
        <f si="43" t="shared"/>
        <v/>
      </c>
      <c r="O106" t="str">
        <f si="44" t="shared"/>
        <v/>
      </c>
      <c r="P106" t="str">
        <f si="45" t="shared"/>
        <v/>
      </c>
      <c r="Q106" t="str">
        <f si="46" t="shared"/>
        <v/>
      </c>
      <c r="R106" t="str">
        <f si="47" t="shared"/>
        <v/>
      </c>
      <c r="S106" t="str">
        <f si="48" t="shared"/>
        <v/>
      </c>
      <c r="T106" t="str">
        <f si="49" t="shared"/>
        <v/>
      </c>
      <c r="U106" t="str">
        <f si="50" t="shared"/>
        <v/>
      </c>
      <c r="V106" t="str">
        <f si="51" t="shared"/>
        <v/>
      </c>
      <c r="W106" t="str">
        <f si="52" t="shared"/>
        <v/>
      </c>
      <c r="X106" t="str">
        <f si="53" t="shared"/>
        <v/>
      </c>
      <c r="Y106" t="str">
        <f si="54" t="shared"/>
        <v/>
      </c>
      <c r="Z106" t="str">
        <f si="55" t="shared"/>
        <v/>
      </c>
      <c r="AA106" t="str">
        <f si="56" t="shared"/>
        <v/>
      </c>
      <c r="AB106" t="str">
        <f si="57" t="shared"/>
        <v/>
      </c>
      <c r="AC106" t="str">
        <f si="58" t="shared"/>
        <v/>
      </c>
      <c r="AD106" t="str">
        <f si="59" t="shared"/>
        <v/>
      </c>
      <c r="AE106" t="str">
        <f si="60" t="shared"/>
        <v/>
      </c>
      <c r="AF106" t="str">
        <f si="61" t="shared"/>
        <v/>
      </c>
      <c r="AG106" t="str">
        <f si="62" t="shared"/>
        <v/>
      </c>
      <c r="AH106" t="str">
        <f si="63" t="shared"/>
        <v/>
      </c>
      <c r="AI106" t="str">
        <f si="64" t="shared"/>
        <v/>
      </c>
      <c r="AJ106" t="str">
        <f si="65" t="shared"/>
        <v/>
      </c>
      <c r="AK106" t="str">
        <f si="66" t="shared"/>
        <v/>
      </c>
      <c r="AL106" t="str">
        <f si="67" t="shared"/>
        <v/>
      </c>
      <c r="AM106" t="str">
        <f si="68" t="shared"/>
        <v/>
      </c>
      <c r="AN106" t="str">
        <f si="69" t="shared"/>
        <v/>
      </c>
      <c r="AO106" t="str">
        <f si="70" t="shared"/>
        <v/>
      </c>
      <c r="AP106" t="str">
        <f si="71" t="shared"/>
        <v/>
      </c>
      <c r="AQ106" t="str">
        <f si="72" t="shared"/>
        <v/>
      </c>
      <c r="AR106" t="str">
        <f si="73" t="shared"/>
        <v/>
      </c>
      <c r="AS106" t="str">
        <f si="74" t="shared"/>
        <v/>
      </c>
    </row>
    <row r="107" spans="1:45" x14ac:dyDescent="0.25">
      <c r="A107" t="str">
        <f>Sheet3!A108</f>
        <v/>
      </c>
      <c r="B107" t="str">
        <f>Sheet3!B108</f>
        <v/>
      </c>
      <c r="C107" t="str">
        <f>Sheet3!C108</f>
        <v/>
      </c>
      <c r="D107" t="str">
        <f>Sheet3!D108</f>
        <v/>
      </c>
      <c r="E107" t="str">
        <f>Sheet3!E108</f>
        <v/>
      </c>
      <c r="F107" t="str">
        <f>Sheet3!F108</f>
        <v/>
      </c>
      <c r="G107" t="str">
        <f>Sheet3!G108</f>
        <v/>
      </c>
      <c r="H107" t="str">
        <f>Sheet3!H108</f>
        <v/>
      </c>
      <c r="I107" s="37" t="str">
        <f>Sheet3!I108</f>
        <v/>
      </c>
      <c r="J107" t="str">
        <f si="39" t="shared"/>
        <v/>
      </c>
      <c r="K107" t="str">
        <f si="40" t="shared"/>
        <v/>
      </c>
      <c r="L107" t="str">
        <f si="41" t="shared"/>
        <v/>
      </c>
      <c r="M107" t="str">
        <f si="42" t="shared"/>
        <v/>
      </c>
      <c r="N107" t="str">
        <f si="43" t="shared"/>
        <v/>
      </c>
      <c r="O107" t="str">
        <f si="44" t="shared"/>
        <v/>
      </c>
      <c r="P107" t="str">
        <f si="45" t="shared"/>
        <v/>
      </c>
      <c r="Q107" t="str">
        <f si="46" t="shared"/>
        <v/>
      </c>
      <c r="R107" t="str">
        <f si="47" t="shared"/>
        <v/>
      </c>
      <c r="S107" t="str">
        <f si="48" t="shared"/>
        <v/>
      </c>
      <c r="T107" t="str">
        <f si="49" t="shared"/>
        <v/>
      </c>
      <c r="U107" t="str">
        <f si="50" t="shared"/>
        <v/>
      </c>
      <c r="V107" t="str">
        <f si="51" t="shared"/>
        <v/>
      </c>
      <c r="W107" t="str">
        <f si="52" t="shared"/>
        <v/>
      </c>
      <c r="X107" t="str">
        <f si="53" t="shared"/>
        <v/>
      </c>
      <c r="Y107" t="str">
        <f si="54" t="shared"/>
        <v/>
      </c>
      <c r="Z107" t="str">
        <f si="55" t="shared"/>
        <v/>
      </c>
      <c r="AA107" t="str">
        <f si="56" t="shared"/>
        <v/>
      </c>
      <c r="AB107" t="str">
        <f si="57" t="shared"/>
        <v/>
      </c>
      <c r="AC107" t="str">
        <f si="58" t="shared"/>
        <v/>
      </c>
      <c r="AD107" t="str">
        <f si="59" t="shared"/>
        <v/>
      </c>
      <c r="AE107" t="str">
        <f si="60" t="shared"/>
        <v/>
      </c>
      <c r="AF107" t="str">
        <f si="61" t="shared"/>
        <v/>
      </c>
      <c r="AG107" t="str">
        <f si="62" t="shared"/>
        <v/>
      </c>
      <c r="AH107" t="str">
        <f si="63" t="shared"/>
        <v/>
      </c>
      <c r="AI107" t="str">
        <f si="64" t="shared"/>
        <v/>
      </c>
      <c r="AJ107" t="str">
        <f si="65" t="shared"/>
        <v/>
      </c>
      <c r="AK107" t="str">
        <f si="66" t="shared"/>
        <v/>
      </c>
      <c r="AL107" t="str">
        <f si="67" t="shared"/>
        <v/>
      </c>
      <c r="AM107" t="str">
        <f si="68" t="shared"/>
        <v/>
      </c>
      <c r="AN107" t="str">
        <f si="69" t="shared"/>
        <v/>
      </c>
      <c r="AO107" t="str">
        <f si="70" t="shared"/>
        <v/>
      </c>
      <c r="AP107" t="str">
        <f si="71" t="shared"/>
        <v/>
      </c>
      <c r="AQ107" t="str">
        <f si="72" t="shared"/>
        <v/>
      </c>
      <c r="AR107" t="str">
        <f si="73" t="shared"/>
        <v/>
      </c>
      <c r="AS107" t="str">
        <f si="74" t="shared"/>
        <v/>
      </c>
    </row>
    <row r="108" spans="1:45" x14ac:dyDescent="0.25">
      <c r="A108" t="str">
        <f>Sheet3!A109</f>
        <v/>
      </c>
      <c r="B108" t="str">
        <f>Sheet3!B109</f>
        <v/>
      </c>
      <c r="C108" t="str">
        <f>Sheet3!C109</f>
        <v/>
      </c>
      <c r="D108" t="str">
        <f>Sheet3!D109</f>
        <v/>
      </c>
      <c r="E108" t="str">
        <f>Sheet3!E109</f>
        <v/>
      </c>
      <c r="F108" t="str">
        <f>Sheet3!F109</f>
        <v/>
      </c>
      <c r="G108" t="str">
        <f>Sheet3!G109</f>
        <v/>
      </c>
      <c r="H108" t="str">
        <f>Sheet3!H109</f>
        <v/>
      </c>
      <c r="I108" s="37" t="str">
        <f>Sheet3!I109</f>
        <v/>
      </c>
      <c r="J108" t="str">
        <f si="39" t="shared"/>
        <v/>
      </c>
      <c r="K108" t="str">
        <f si="40" t="shared"/>
        <v/>
      </c>
      <c r="L108" t="str">
        <f si="41" t="shared"/>
        <v/>
      </c>
      <c r="M108" t="str">
        <f si="42" t="shared"/>
        <v/>
      </c>
      <c r="N108" t="str">
        <f si="43" t="shared"/>
        <v/>
      </c>
      <c r="O108" t="str">
        <f si="44" t="shared"/>
        <v/>
      </c>
      <c r="P108" t="str">
        <f si="45" t="shared"/>
        <v/>
      </c>
      <c r="Q108" t="str">
        <f si="46" t="shared"/>
        <v/>
      </c>
      <c r="R108" t="str">
        <f si="47" t="shared"/>
        <v/>
      </c>
      <c r="S108" t="str">
        <f si="48" t="shared"/>
        <v/>
      </c>
      <c r="T108" t="str">
        <f si="49" t="shared"/>
        <v/>
      </c>
      <c r="U108" t="str">
        <f si="50" t="shared"/>
        <v/>
      </c>
      <c r="V108" t="str">
        <f si="51" t="shared"/>
        <v/>
      </c>
      <c r="W108" t="str">
        <f si="52" t="shared"/>
        <v/>
      </c>
      <c r="X108" t="str">
        <f si="53" t="shared"/>
        <v/>
      </c>
      <c r="Y108" t="str">
        <f si="54" t="shared"/>
        <v/>
      </c>
      <c r="Z108" t="str">
        <f si="55" t="shared"/>
        <v/>
      </c>
      <c r="AA108" t="str">
        <f si="56" t="shared"/>
        <v/>
      </c>
      <c r="AB108" t="str">
        <f si="57" t="shared"/>
        <v/>
      </c>
      <c r="AC108" t="str">
        <f si="58" t="shared"/>
        <v/>
      </c>
      <c r="AD108" t="str">
        <f si="59" t="shared"/>
        <v/>
      </c>
      <c r="AE108" t="str">
        <f si="60" t="shared"/>
        <v/>
      </c>
      <c r="AF108" t="str">
        <f si="61" t="shared"/>
        <v/>
      </c>
      <c r="AG108" t="str">
        <f si="62" t="shared"/>
        <v/>
      </c>
      <c r="AH108" t="str">
        <f si="63" t="shared"/>
        <v/>
      </c>
      <c r="AI108" t="str">
        <f si="64" t="shared"/>
        <v/>
      </c>
      <c r="AJ108" t="str">
        <f si="65" t="shared"/>
        <v/>
      </c>
      <c r="AK108" t="str">
        <f si="66" t="shared"/>
        <v/>
      </c>
      <c r="AL108" t="str">
        <f si="67" t="shared"/>
        <v/>
      </c>
      <c r="AM108" t="str">
        <f si="68" t="shared"/>
        <v/>
      </c>
      <c r="AN108" t="str">
        <f si="69" t="shared"/>
        <v/>
      </c>
      <c r="AO108" t="str">
        <f si="70" t="shared"/>
        <v/>
      </c>
      <c r="AP108" t="str">
        <f si="71" t="shared"/>
        <v/>
      </c>
      <c r="AQ108" t="str">
        <f si="72" t="shared"/>
        <v/>
      </c>
      <c r="AR108" t="str">
        <f si="73" t="shared"/>
        <v/>
      </c>
      <c r="AS108" t="str">
        <f si="74" t="shared"/>
        <v/>
      </c>
    </row>
    <row r="109" spans="1:45" x14ac:dyDescent="0.25">
      <c r="A109" t="str">
        <f>Sheet3!A110</f>
        <v/>
      </c>
      <c r="B109" t="str">
        <f>Sheet3!B110</f>
        <v/>
      </c>
      <c r="C109" t="str">
        <f>Sheet3!C110</f>
        <v/>
      </c>
      <c r="D109" t="str">
        <f>Sheet3!D110</f>
        <v/>
      </c>
      <c r="E109" t="str">
        <f>Sheet3!E110</f>
        <v/>
      </c>
      <c r="F109" t="str">
        <f>Sheet3!F110</f>
        <v/>
      </c>
      <c r="G109" t="str">
        <f>Sheet3!G110</f>
        <v/>
      </c>
      <c r="H109" t="str">
        <f>Sheet3!H110</f>
        <v/>
      </c>
      <c r="I109" s="37" t="str">
        <f>Sheet3!I110</f>
        <v/>
      </c>
      <c r="J109" t="str">
        <f si="39" t="shared"/>
        <v/>
      </c>
      <c r="K109" t="str">
        <f si="40" t="shared"/>
        <v/>
      </c>
      <c r="L109" t="str">
        <f si="41" t="shared"/>
        <v/>
      </c>
      <c r="M109" t="str">
        <f si="42" t="shared"/>
        <v/>
      </c>
      <c r="N109" t="str">
        <f si="43" t="shared"/>
        <v/>
      </c>
      <c r="O109" t="str">
        <f si="44" t="shared"/>
        <v/>
      </c>
      <c r="P109" t="str">
        <f si="45" t="shared"/>
        <v/>
      </c>
      <c r="Q109" t="str">
        <f si="46" t="shared"/>
        <v/>
      </c>
      <c r="R109" t="str">
        <f si="47" t="shared"/>
        <v/>
      </c>
      <c r="S109" t="str">
        <f si="48" t="shared"/>
        <v/>
      </c>
      <c r="T109" t="str">
        <f si="49" t="shared"/>
        <v/>
      </c>
      <c r="U109" t="str">
        <f si="50" t="shared"/>
        <v/>
      </c>
      <c r="V109" t="str">
        <f si="51" t="shared"/>
        <v/>
      </c>
      <c r="W109" t="str">
        <f si="52" t="shared"/>
        <v/>
      </c>
      <c r="X109" t="str">
        <f si="53" t="shared"/>
        <v/>
      </c>
      <c r="Y109" t="str">
        <f si="54" t="shared"/>
        <v/>
      </c>
      <c r="Z109" t="str">
        <f si="55" t="shared"/>
        <v/>
      </c>
      <c r="AA109" t="str">
        <f si="56" t="shared"/>
        <v/>
      </c>
      <c r="AB109" t="str">
        <f si="57" t="shared"/>
        <v/>
      </c>
      <c r="AC109" t="str">
        <f si="58" t="shared"/>
        <v/>
      </c>
      <c r="AD109" t="str">
        <f si="59" t="shared"/>
        <v/>
      </c>
      <c r="AE109" t="str">
        <f si="60" t="shared"/>
        <v/>
      </c>
      <c r="AF109" t="str">
        <f si="61" t="shared"/>
        <v/>
      </c>
      <c r="AG109" t="str">
        <f si="62" t="shared"/>
        <v/>
      </c>
      <c r="AH109" t="str">
        <f si="63" t="shared"/>
        <v/>
      </c>
      <c r="AI109" t="str">
        <f si="64" t="shared"/>
        <v/>
      </c>
      <c r="AJ109" t="str">
        <f si="65" t="shared"/>
        <v/>
      </c>
      <c r="AK109" t="str">
        <f si="66" t="shared"/>
        <v/>
      </c>
      <c r="AL109" t="str">
        <f si="67" t="shared"/>
        <v/>
      </c>
      <c r="AM109" t="str">
        <f si="68" t="shared"/>
        <v/>
      </c>
      <c r="AN109" t="str">
        <f si="69" t="shared"/>
        <v/>
      </c>
      <c r="AO109" t="str">
        <f si="70" t="shared"/>
        <v/>
      </c>
      <c r="AP109" t="str">
        <f si="71" t="shared"/>
        <v/>
      </c>
      <c r="AQ109" t="str">
        <f si="72" t="shared"/>
        <v/>
      </c>
      <c r="AR109" t="str">
        <f si="73" t="shared"/>
        <v/>
      </c>
      <c r="AS109" t="str">
        <f si="74" t="shared"/>
        <v/>
      </c>
    </row>
    <row r="110" spans="1:45" x14ac:dyDescent="0.25">
      <c r="A110" t="str">
        <f>Sheet3!A111</f>
        <v/>
      </c>
      <c r="B110" t="str">
        <f>Sheet3!B111</f>
        <v/>
      </c>
      <c r="C110" t="str">
        <f>Sheet3!C111</f>
        <v/>
      </c>
      <c r="D110" t="str">
        <f>Sheet3!D111</f>
        <v/>
      </c>
      <c r="E110" t="str">
        <f>Sheet3!E111</f>
        <v/>
      </c>
      <c r="F110" t="str">
        <f>Sheet3!F111</f>
        <v/>
      </c>
      <c r="G110" t="str">
        <f>Sheet3!G111</f>
        <v/>
      </c>
      <c r="H110" t="str">
        <f>Sheet3!H111</f>
        <v/>
      </c>
      <c r="I110" s="37" t="str">
        <f>Sheet3!I111</f>
        <v/>
      </c>
      <c r="J110" t="str">
        <f si="39" t="shared"/>
        <v/>
      </c>
      <c r="K110" t="str">
        <f si="40" t="shared"/>
        <v/>
      </c>
      <c r="L110" t="str">
        <f si="41" t="shared"/>
        <v/>
      </c>
      <c r="M110" t="str">
        <f si="42" t="shared"/>
        <v/>
      </c>
      <c r="N110" t="str">
        <f si="43" t="shared"/>
        <v/>
      </c>
      <c r="O110" t="str">
        <f si="44" t="shared"/>
        <v/>
      </c>
      <c r="P110" t="str">
        <f si="45" t="shared"/>
        <v/>
      </c>
      <c r="Q110" t="str">
        <f si="46" t="shared"/>
        <v/>
      </c>
      <c r="R110" t="str">
        <f si="47" t="shared"/>
        <v/>
      </c>
      <c r="S110" t="str">
        <f si="48" t="shared"/>
        <v/>
      </c>
      <c r="T110" t="str">
        <f si="49" t="shared"/>
        <v/>
      </c>
      <c r="U110" t="str">
        <f si="50" t="shared"/>
        <v/>
      </c>
      <c r="V110" t="str">
        <f si="51" t="shared"/>
        <v/>
      </c>
      <c r="W110" t="str">
        <f si="52" t="shared"/>
        <v/>
      </c>
      <c r="X110" t="str">
        <f si="53" t="shared"/>
        <v/>
      </c>
      <c r="Y110" t="str">
        <f si="54" t="shared"/>
        <v/>
      </c>
      <c r="Z110" t="str">
        <f si="55" t="shared"/>
        <v/>
      </c>
      <c r="AA110" t="str">
        <f si="56" t="shared"/>
        <v/>
      </c>
      <c r="AB110" t="str">
        <f si="57" t="shared"/>
        <v/>
      </c>
      <c r="AC110" t="str">
        <f si="58" t="shared"/>
        <v/>
      </c>
      <c r="AD110" t="str">
        <f si="59" t="shared"/>
        <v/>
      </c>
      <c r="AE110" t="str">
        <f si="60" t="shared"/>
        <v/>
      </c>
      <c r="AF110" t="str">
        <f si="61" t="shared"/>
        <v/>
      </c>
      <c r="AG110" t="str">
        <f si="62" t="shared"/>
        <v/>
      </c>
      <c r="AH110" t="str">
        <f si="63" t="shared"/>
        <v/>
      </c>
      <c r="AI110" t="str">
        <f si="64" t="shared"/>
        <v/>
      </c>
      <c r="AJ110" t="str">
        <f si="65" t="shared"/>
        <v/>
      </c>
      <c r="AK110" t="str">
        <f si="66" t="shared"/>
        <v/>
      </c>
      <c r="AL110" t="str">
        <f si="67" t="shared"/>
        <v/>
      </c>
      <c r="AM110" t="str">
        <f si="68" t="shared"/>
        <v/>
      </c>
      <c r="AN110" t="str">
        <f si="69" t="shared"/>
        <v/>
      </c>
      <c r="AO110" t="str">
        <f si="70" t="shared"/>
        <v/>
      </c>
      <c r="AP110" t="str">
        <f si="71" t="shared"/>
        <v/>
      </c>
      <c r="AQ110" t="str">
        <f si="72" t="shared"/>
        <v/>
      </c>
      <c r="AR110" t="str">
        <f si="73" t="shared"/>
        <v/>
      </c>
      <c r="AS110" t="str">
        <f si="74" t="shared"/>
        <v/>
      </c>
    </row>
    <row r="111" spans="1:45" x14ac:dyDescent="0.25">
      <c r="A111" t="str">
        <f>Sheet3!A112</f>
        <v/>
      </c>
      <c r="B111" t="str">
        <f>Sheet3!B112</f>
        <v/>
      </c>
      <c r="C111" t="str">
        <f>Sheet3!C112</f>
        <v/>
      </c>
      <c r="D111" t="str">
        <f>Sheet3!D112</f>
        <v/>
      </c>
      <c r="E111" t="str">
        <f>Sheet3!E112</f>
        <v/>
      </c>
      <c r="F111" t="str">
        <f>Sheet3!F112</f>
        <v/>
      </c>
      <c r="G111" t="str">
        <f>Sheet3!G112</f>
        <v/>
      </c>
      <c r="H111" t="str">
        <f>Sheet3!H112</f>
        <v/>
      </c>
      <c r="I111" s="37" t="str">
        <f>Sheet3!I112</f>
        <v/>
      </c>
      <c r="J111" t="str">
        <f si="39" t="shared"/>
        <v/>
      </c>
      <c r="K111" t="str">
        <f si="40" t="shared"/>
        <v/>
      </c>
      <c r="L111" t="str">
        <f si="41" t="shared"/>
        <v/>
      </c>
      <c r="M111" t="str">
        <f si="42" t="shared"/>
        <v/>
      </c>
      <c r="N111" t="str">
        <f si="43" t="shared"/>
        <v/>
      </c>
      <c r="O111" t="str">
        <f si="44" t="shared"/>
        <v/>
      </c>
      <c r="P111" t="str">
        <f si="45" t="shared"/>
        <v/>
      </c>
      <c r="Q111" t="str">
        <f si="46" t="shared"/>
        <v/>
      </c>
      <c r="R111" t="str">
        <f si="47" t="shared"/>
        <v/>
      </c>
      <c r="S111" t="str">
        <f si="48" t="shared"/>
        <v/>
      </c>
      <c r="T111" t="str">
        <f si="49" t="shared"/>
        <v/>
      </c>
      <c r="U111" t="str">
        <f si="50" t="shared"/>
        <v/>
      </c>
      <c r="V111" t="str">
        <f si="51" t="shared"/>
        <v/>
      </c>
      <c r="W111" t="str">
        <f si="52" t="shared"/>
        <v/>
      </c>
      <c r="X111" t="str">
        <f si="53" t="shared"/>
        <v/>
      </c>
      <c r="Y111" t="str">
        <f si="54" t="shared"/>
        <v/>
      </c>
      <c r="Z111" t="str">
        <f si="55" t="shared"/>
        <v/>
      </c>
      <c r="AA111" t="str">
        <f si="56" t="shared"/>
        <v/>
      </c>
      <c r="AB111" t="str">
        <f si="57" t="shared"/>
        <v/>
      </c>
      <c r="AC111" t="str">
        <f si="58" t="shared"/>
        <v/>
      </c>
      <c r="AD111" t="str">
        <f si="59" t="shared"/>
        <v/>
      </c>
      <c r="AE111" t="str">
        <f si="60" t="shared"/>
        <v/>
      </c>
      <c r="AF111" t="str">
        <f si="61" t="shared"/>
        <v/>
      </c>
      <c r="AG111" t="str">
        <f si="62" t="shared"/>
        <v/>
      </c>
      <c r="AH111" t="str">
        <f si="63" t="shared"/>
        <v/>
      </c>
      <c r="AI111" t="str">
        <f si="64" t="shared"/>
        <v/>
      </c>
      <c r="AJ111" t="str">
        <f si="65" t="shared"/>
        <v/>
      </c>
      <c r="AK111" t="str">
        <f si="66" t="shared"/>
        <v/>
      </c>
      <c r="AL111" t="str">
        <f si="67" t="shared"/>
        <v/>
      </c>
      <c r="AM111" t="str">
        <f si="68" t="shared"/>
        <v/>
      </c>
      <c r="AN111" t="str">
        <f si="69" t="shared"/>
        <v/>
      </c>
      <c r="AO111" t="str">
        <f si="70" t="shared"/>
        <v/>
      </c>
      <c r="AP111" t="str">
        <f si="71" t="shared"/>
        <v/>
      </c>
      <c r="AQ111" t="str">
        <f si="72" t="shared"/>
        <v/>
      </c>
      <c r="AR111" t="str">
        <f si="73" t="shared"/>
        <v/>
      </c>
      <c r="AS111" t="str">
        <f si="74" t="shared"/>
        <v/>
      </c>
    </row>
    <row r="112" spans="1:45" x14ac:dyDescent="0.25">
      <c r="A112" t="str">
        <f>Sheet3!A113</f>
        <v/>
      </c>
      <c r="B112" t="str">
        <f>Sheet3!B113</f>
        <v/>
      </c>
      <c r="C112" t="str">
        <f>Sheet3!C113</f>
        <v/>
      </c>
      <c r="D112" t="str">
        <f>Sheet3!D113</f>
        <v/>
      </c>
      <c r="E112" t="str">
        <f>Sheet3!E113</f>
        <v/>
      </c>
      <c r="F112" t="str">
        <f>Sheet3!F113</f>
        <v/>
      </c>
      <c r="G112" t="str">
        <f>Sheet3!G113</f>
        <v/>
      </c>
      <c r="H112" t="str">
        <f>Sheet3!H113</f>
        <v/>
      </c>
      <c r="I112" s="37" t="str">
        <f>Sheet3!I113</f>
        <v/>
      </c>
      <c r="J112" t="str">
        <f si="39" t="shared"/>
        <v/>
      </c>
      <c r="K112" t="str">
        <f si="40" t="shared"/>
        <v/>
      </c>
      <c r="L112" t="str">
        <f si="41" t="shared"/>
        <v/>
      </c>
      <c r="M112" t="str">
        <f si="42" t="shared"/>
        <v/>
      </c>
      <c r="N112" t="str">
        <f si="43" t="shared"/>
        <v/>
      </c>
      <c r="O112" t="str">
        <f si="44" t="shared"/>
        <v/>
      </c>
      <c r="P112" t="str">
        <f si="45" t="shared"/>
        <v/>
      </c>
      <c r="Q112" t="str">
        <f si="46" t="shared"/>
        <v/>
      </c>
      <c r="R112" t="str">
        <f si="47" t="shared"/>
        <v/>
      </c>
      <c r="S112" t="str">
        <f si="48" t="shared"/>
        <v/>
      </c>
      <c r="T112" t="str">
        <f si="49" t="shared"/>
        <v/>
      </c>
      <c r="U112" t="str">
        <f si="50" t="shared"/>
        <v/>
      </c>
      <c r="V112" t="str">
        <f si="51" t="shared"/>
        <v/>
      </c>
      <c r="W112" t="str">
        <f si="52" t="shared"/>
        <v/>
      </c>
      <c r="X112" t="str">
        <f si="53" t="shared"/>
        <v/>
      </c>
      <c r="Y112" t="str">
        <f si="54" t="shared"/>
        <v/>
      </c>
      <c r="Z112" t="str">
        <f si="55" t="shared"/>
        <v/>
      </c>
      <c r="AA112" t="str">
        <f si="56" t="shared"/>
        <v/>
      </c>
      <c r="AB112" t="str">
        <f si="57" t="shared"/>
        <v/>
      </c>
      <c r="AC112" t="str">
        <f si="58" t="shared"/>
        <v/>
      </c>
      <c r="AD112" t="str">
        <f si="59" t="shared"/>
        <v/>
      </c>
      <c r="AE112" t="str">
        <f si="60" t="shared"/>
        <v/>
      </c>
      <c r="AF112" t="str">
        <f si="61" t="shared"/>
        <v/>
      </c>
      <c r="AG112" t="str">
        <f si="62" t="shared"/>
        <v/>
      </c>
      <c r="AH112" t="str">
        <f si="63" t="shared"/>
        <v/>
      </c>
      <c r="AI112" t="str">
        <f si="64" t="shared"/>
        <v/>
      </c>
      <c r="AJ112" t="str">
        <f si="65" t="shared"/>
        <v/>
      </c>
      <c r="AK112" t="str">
        <f si="66" t="shared"/>
        <v/>
      </c>
      <c r="AL112" t="str">
        <f si="67" t="shared"/>
        <v/>
      </c>
      <c r="AM112" t="str">
        <f si="68" t="shared"/>
        <v/>
      </c>
      <c r="AN112" t="str">
        <f si="69" t="shared"/>
        <v/>
      </c>
      <c r="AO112" t="str">
        <f si="70" t="shared"/>
        <v/>
      </c>
      <c r="AP112" t="str">
        <f si="71" t="shared"/>
        <v/>
      </c>
      <c r="AQ112" t="str">
        <f si="72" t="shared"/>
        <v/>
      </c>
      <c r="AR112" t="str">
        <f si="73" t="shared"/>
        <v/>
      </c>
      <c r="AS112" t="str">
        <f si="74" t="shared"/>
        <v/>
      </c>
    </row>
    <row r="113" spans="1:45" x14ac:dyDescent="0.25">
      <c r="A113" t="str">
        <f>Sheet3!A114</f>
        <v/>
      </c>
      <c r="B113" t="str">
        <f>Sheet3!B114</f>
        <v/>
      </c>
      <c r="C113" t="str">
        <f>Sheet3!C114</f>
        <v/>
      </c>
      <c r="D113" t="str">
        <f>Sheet3!D114</f>
        <v/>
      </c>
      <c r="E113" t="str">
        <f>Sheet3!E114</f>
        <v/>
      </c>
      <c r="F113" t="str">
        <f>Sheet3!F114</f>
        <v/>
      </c>
      <c r="G113" t="str">
        <f>Sheet3!G114</f>
        <v/>
      </c>
      <c r="H113" t="str">
        <f>Sheet3!H114</f>
        <v/>
      </c>
      <c r="I113" s="37" t="str">
        <f>Sheet3!I114</f>
        <v/>
      </c>
      <c r="J113" t="str">
        <f si="39" t="shared"/>
        <v/>
      </c>
      <c r="K113" t="str">
        <f si="40" t="shared"/>
        <v/>
      </c>
      <c r="L113" t="str">
        <f si="41" t="shared"/>
        <v/>
      </c>
      <c r="M113" t="str">
        <f si="42" t="shared"/>
        <v/>
      </c>
      <c r="N113" t="str">
        <f si="43" t="shared"/>
        <v/>
      </c>
      <c r="O113" t="str">
        <f si="44" t="shared"/>
        <v/>
      </c>
      <c r="P113" t="str">
        <f si="45" t="shared"/>
        <v/>
      </c>
      <c r="Q113" t="str">
        <f si="46" t="shared"/>
        <v/>
      </c>
      <c r="R113" t="str">
        <f si="47" t="shared"/>
        <v/>
      </c>
      <c r="S113" t="str">
        <f si="48" t="shared"/>
        <v/>
      </c>
      <c r="T113" t="str">
        <f si="49" t="shared"/>
        <v/>
      </c>
      <c r="U113" t="str">
        <f si="50" t="shared"/>
        <v/>
      </c>
      <c r="V113" t="str">
        <f si="51" t="shared"/>
        <v/>
      </c>
      <c r="W113" t="str">
        <f si="52" t="shared"/>
        <v/>
      </c>
      <c r="X113" t="str">
        <f si="53" t="shared"/>
        <v/>
      </c>
      <c r="Y113" t="str">
        <f si="54" t="shared"/>
        <v/>
      </c>
      <c r="Z113" t="str">
        <f si="55" t="shared"/>
        <v/>
      </c>
      <c r="AA113" t="str">
        <f si="56" t="shared"/>
        <v/>
      </c>
      <c r="AB113" t="str">
        <f si="57" t="shared"/>
        <v/>
      </c>
      <c r="AC113" t="str">
        <f si="58" t="shared"/>
        <v/>
      </c>
      <c r="AD113" t="str">
        <f si="59" t="shared"/>
        <v/>
      </c>
      <c r="AE113" t="str">
        <f si="60" t="shared"/>
        <v/>
      </c>
      <c r="AF113" t="str">
        <f si="61" t="shared"/>
        <v/>
      </c>
      <c r="AG113" t="str">
        <f si="62" t="shared"/>
        <v/>
      </c>
      <c r="AH113" t="str">
        <f si="63" t="shared"/>
        <v/>
      </c>
      <c r="AI113" t="str">
        <f si="64" t="shared"/>
        <v/>
      </c>
      <c r="AJ113" t="str">
        <f si="65" t="shared"/>
        <v/>
      </c>
      <c r="AK113" t="str">
        <f si="66" t="shared"/>
        <v/>
      </c>
      <c r="AL113" t="str">
        <f si="67" t="shared"/>
        <v/>
      </c>
      <c r="AM113" t="str">
        <f si="68" t="shared"/>
        <v/>
      </c>
      <c r="AN113" t="str">
        <f si="69" t="shared"/>
        <v/>
      </c>
      <c r="AO113" t="str">
        <f si="70" t="shared"/>
        <v/>
      </c>
      <c r="AP113" t="str">
        <f si="71" t="shared"/>
        <v/>
      </c>
      <c r="AQ113" t="str">
        <f si="72" t="shared"/>
        <v/>
      </c>
      <c r="AR113" t="str">
        <f si="73" t="shared"/>
        <v/>
      </c>
      <c r="AS113" t="str">
        <f si="74" t="shared"/>
        <v/>
      </c>
    </row>
    <row r="114" spans="1:45" x14ac:dyDescent="0.25">
      <c r="A114" t="str">
        <f>Sheet3!A115</f>
        <v/>
      </c>
      <c r="B114" t="str">
        <f>Sheet3!B115</f>
        <v/>
      </c>
      <c r="C114" t="str">
        <f>Sheet3!C115</f>
        <v/>
      </c>
      <c r="D114" t="str">
        <f>Sheet3!D115</f>
        <v/>
      </c>
      <c r="E114" t="str">
        <f>Sheet3!E115</f>
        <v/>
      </c>
      <c r="F114" t="str">
        <f>Sheet3!F115</f>
        <v/>
      </c>
      <c r="G114" t="str">
        <f>Sheet3!G115</f>
        <v/>
      </c>
      <c r="H114" t="str">
        <f>Sheet3!H115</f>
        <v/>
      </c>
      <c r="I114" s="37" t="str">
        <f>Sheet3!I115</f>
        <v/>
      </c>
      <c r="J114" t="str">
        <f si="39" t="shared"/>
        <v/>
      </c>
      <c r="K114" t="str">
        <f si="40" t="shared"/>
        <v/>
      </c>
      <c r="L114" t="str">
        <f si="41" t="shared"/>
        <v/>
      </c>
      <c r="M114" t="str">
        <f si="42" t="shared"/>
        <v/>
      </c>
      <c r="N114" t="str">
        <f si="43" t="shared"/>
        <v/>
      </c>
      <c r="O114" t="str">
        <f si="44" t="shared"/>
        <v/>
      </c>
      <c r="P114" t="str">
        <f si="45" t="shared"/>
        <v/>
      </c>
      <c r="Q114" t="str">
        <f si="46" t="shared"/>
        <v/>
      </c>
      <c r="R114" t="str">
        <f si="47" t="shared"/>
        <v/>
      </c>
      <c r="S114" t="str">
        <f si="48" t="shared"/>
        <v/>
      </c>
      <c r="T114" t="str">
        <f si="49" t="shared"/>
        <v/>
      </c>
      <c r="U114" t="str">
        <f si="50" t="shared"/>
        <v/>
      </c>
      <c r="V114" t="str">
        <f si="51" t="shared"/>
        <v/>
      </c>
      <c r="W114" t="str">
        <f si="52" t="shared"/>
        <v/>
      </c>
      <c r="X114" t="str">
        <f si="53" t="shared"/>
        <v/>
      </c>
      <c r="Y114" t="str">
        <f si="54" t="shared"/>
        <v/>
      </c>
      <c r="Z114" t="str">
        <f si="55" t="shared"/>
        <v/>
      </c>
      <c r="AA114" t="str">
        <f si="56" t="shared"/>
        <v/>
      </c>
      <c r="AB114" t="str">
        <f si="57" t="shared"/>
        <v/>
      </c>
      <c r="AC114" t="str">
        <f si="58" t="shared"/>
        <v/>
      </c>
      <c r="AD114" t="str">
        <f si="59" t="shared"/>
        <v/>
      </c>
      <c r="AE114" t="str">
        <f si="60" t="shared"/>
        <v/>
      </c>
      <c r="AF114" t="str">
        <f si="61" t="shared"/>
        <v/>
      </c>
      <c r="AG114" t="str">
        <f si="62" t="shared"/>
        <v/>
      </c>
      <c r="AH114" t="str">
        <f si="63" t="shared"/>
        <v/>
      </c>
      <c r="AI114" t="str">
        <f si="64" t="shared"/>
        <v/>
      </c>
      <c r="AJ114" t="str">
        <f si="65" t="shared"/>
        <v/>
      </c>
      <c r="AK114" t="str">
        <f si="66" t="shared"/>
        <v/>
      </c>
      <c r="AL114" t="str">
        <f si="67" t="shared"/>
        <v/>
      </c>
      <c r="AM114" t="str">
        <f si="68" t="shared"/>
        <v/>
      </c>
      <c r="AN114" t="str">
        <f si="69" t="shared"/>
        <v/>
      </c>
      <c r="AO114" t="str">
        <f si="70" t="shared"/>
        <v/>
      </c>
      <c r="AP114" t="str">
        <f si="71" t="shared"/>
        <v/>
      </c>
      <c r="AQ114" t="str">
        <f si="72" t="shared"/>
        <v/>
      </c>
      <c r="AR114" t="str">
        <f si="73" t="shared"/>
        <v/>
      </c>
      <c r="AS114" t="str">
        <f si="74" t="shared"/>
        <v/>
      </c>
    </row>
    <row r="115" spans="1:45" x14ac:dyDescent="0.25">
      <c r="A115" t="str">
        <f>Sheet3!A116</f>
        <v/>
      </c>
      <c r="B115" t="str">
        <f>Sheet3!B116</f>
        <v/>
      </c>
      <c r="C115" t="str">
        <f>Sheet3!C116</f>
        <v/>
      </c>
      <c r="D115" t="str">
        <f>Sheet3!D116</f>
        <v/>
      </c>
      <c r="E115" t="str">
        <f>Sheet3!E116</f>
        <v/>
      </c>
      <c r="F115" t="str">
        <f>Sheet3!F116</f>
        <v/>
      </c>
      <c r="G115" t="str">
        <f>Sheet3!G116</f>
        <v/>
      </c>
      <c r="H115" t="str">
        <f>Sheet3!H116</f>
        <v/>
      </c>
      <c r="I115" s="37" t="str">
        <f>Sheet3!I116</f>
        <v/>
      </c>
      <c r="J115" t="str">
        <f si="39" t="shared"/>
        <v/>
      </c>
      <c r="K115" t="str">
        <f si="40" t="shared"/>
        <v/>
      </c>
      <c r="L115" t="str">
        <f si="41" t="shared"/>
        <v/>
      </c>
      <c r="M115" t="str">
        <f si="42" t="shared"/>
        <v/>
      </c>
      <c r="N115" t="str">
        <f si="43" t="shared"/>
        <v/>
      </c>
      <c r="O115" t="str">
        <f si="44" t="shared"/>
        <v/>
      </c>
      <c r="P115" t="str">
        <f si="45" t="shared"/>
        <v/>
      </c>
      <c r="Q115" t="str">
        <f si="46" t="shared"/>
        <v/>
      </c>
      <c r="R115" t="str">
        <f si="47" t="shared"/>
        <v/>
      </c>
      <c r="S115" t="str">
        <f si="48" t="shared"/>
        <v/>
      </c>
      <c r="T115" t="str">
        <f si="49" t="shared"/>
        <v/>
      </c>
      <c r="U115" t="str">
        <f si="50" t="shared"/>
        <v/>
      </c>
      <c r="V115" t="str">
        <f si="51" t="shared"/>
        <v/>
      </c>
      <c r="W115" t="str">
        <f si="52" t="shared"/>
        <v/>
      </c>
      <c r="X115" t="str">
        <f si="53" t="shared"/>
        <v/>
      </c>
      <c r="Y115" t="str">
        <f si="54" t="shared"/>
        <v/>
      </c>
      <c r="Z115" t="str">
        <f si="55" t="shared"/>
        <v/>
      </c>
      <c r="AA115" t="str">
        <f si="56" t="shared"/>
        <v/>
      </c>
      <c r="AB115" t="str">
        <f si="57" t="shared"/>
        <v/>
      </c>
      <c r="AC115" t="str">
        <f si="58" t="shared"/>
        <v/>
      </c>
      <c r="AD115" t="str">
        <f si="59" t="shared"/>
        <v/>
      </c>
      <c r="AE115" t="str">
        <f si="60" t="shared"/>
        <v/>
      </c>
      <c r="AF115" t="str">
        <f si="61" t="shared"/>
        <v/>
      </c>
      <c r="AG115" t="str">
        <f si="62" t="shared"/>
        <v/>
      </c>
      <c r="AH115" t="str">
        <f si="63" t="shared"/>
        <v/>
      </c>
      <c r="AI115" t="str">
        <f si="64" t="shared"/>
        <v/>
      </c>
      <c r="AJ115" t="str">
        <f si="65" t="shared"/>
        <v/>
      </c>
      <c r="AK115" t="str">
        <f si="66" t="shared"/>
        <v/>
      </c>
      <c r="AL115" t="str">
        <f si="67" t="shared"/>
        <v/>
      </c>
      <c r="AM115" t="str">
        <f si="68" t="shared"/>
        <v/>
      </c>
      <c r="AN115" t="str">
        <f si="69" t="shared"/>
        <v/>
      </c>
      <c r="AO115" t="str">
        <f si="70" t="shared"/>
        <v/>
      </c>
      <c r="AP115" t="str">
        <f si="71" t="shared"/>
        <v/>
      </c>
      <c r="AQ115" t="str">
        <f si="72" t="shared"/>
        <v/>
      </c>
      <c r="AR115" t="str">
        <f si="73" t="shared"/>
        <v/>
      </c>
      <c r="AS115" t="str">
        <f si="74" t="shared"/>
        <v/>
      </c>
    </row>
    <row r="116" spans="1:45" x14ac:dyDescent="0.25">
      <c r="A116" t="str">
        <f>Sheet3!A117</f>
        <v/>
      </c>
      <c r="B116" t="str">
        <f>Sheet3!B117</f>
        <v/>
      </c>
      <c r="C116" t="str">
        <f>Sheet3!C117</f>
        <v/>
      </c>
      <c r="D116" t="str">
        <f>Sheet3!D117</f>
        <v/>
      </c>
      <c r="E116" t="str">
        <f>Sheet3!E117</f>
        <v/>
      </c>
      <c r="F116" t="str">
        <f>Sheet3!F117</f>
        <v/>
      </c>
      <c r="G116" t="str">
        <f>Sheet3!G117</f>
        <v/>
      </c>
      <c r="H116" t="str">
        <f>Sheet3!H117</f>
        <v/>
      </c>
      <c r="I116" s="37" t="str">
        <f>Sheet3!I117</f>
        <v/>
      </c>
      <c r="J116" t="str">
        <f si="39" t="shared"/>
        <v/>
      </c>
      <c r="K116" t="str">
        <f si="40" t="shared"/>
        <v/>
      </c>
      <c r="L116" t="str">
        <f si="41" t="shared"/>
        <v/>
      </c>
      <c r="M116" t="str">
        <f si="42" t="shared"/>
        <v/>
      </c>
      <c r="N116" t="str">
        <f si="43" t="shared"/>
        <v/>
      </c>
      <c r="O116" t="str">
        <f si="44" t="shared"/>
        <v/>
      </c>
      <c r="P116" t="str">
        <f si="45" t="shared"/>
        <v/>
      </c>
      <c r="Q116" t="str">
        <f si="46" t="shared"/>
        <v/>
      </c>
      <c r="R116" t="str">
        <f si="47" t="shared"/>
        <v/>
      </c>
      <c r="S116" t="str">
        <f si="48" t="shared"/>
        <v/>
      </c>
      <c r="T116" t="str">
        <f si="49" t="shared"/>
        <v/>
      </c>
      <c r="U116" t="str">
        <f si="50" t="shared"/>
        <v/>
      </c>
      <c r="V116" t="str">
        <f si="51" t="shared"/>
        <v/>
      </c>
      <c r="W116" t="str">
        <f si="52" t="shared"/>
        <v/>
      </c>
      <c r="X116" t="str">
        <f si="53" t="shared"/>
        <v/>
      </c>
      <c r="Y116" t="str">
        <f si="54" t="shared"/>
        <v/>
      </c>
      <c r="Z116" t="str">
        <f si="55" t="shared"/>
        <v/>
      </c>
      <c r="AA116" t="str">
        <f si="56" t="shared"/>
        <v/>
      </c>
      <c r="AB116" t="str">
        <f si="57" t="shared"/>
        <v/>
      </c>
      <c r="AC116" t="str">
        <f si="58" t="shared"/>
        <v/>
      </c>
      <c r="AD116" t="str">
        <f si="59" t="shared"/>
        <v/>
      </c>
      <c r="AE116" t="str">
        <f si="60" t="shared"/>
        <v/>
      </c>
      <c r="AF116" t="str">
        <f si="61" t="shared"/>
        <v/>
      </c>
      <c r="AG116" t="str">
        <f si="62" t="shared"/>
        <v/>
      </c>
      <c r="AH116" t="str">
        <f si="63" t="shared"/>
        <v/>
      </c>
      <c r="AI116" t="str">
        <f si="64" t="shared"/>
        <v/>
      </c>
      <c r="AJ116" t="str">
        <f si="65" t="shared"/>
        <v/>
      </c>
      <c r="AK116" t="str">
        <f si="66" t="shared"/>
        <v/>
      </c>
      <c r="AL116" t="str">
        <f si="67" t="shared"/>
        <v/>
      </c>
      <c r="AM116" t="str">
        <f si="68" t="shared"/>
        <v/>
      </c>
      <c r="AN116" t="str">
        <f si="69" t="shared"/>
        <v/>
      </c>
      <c r="AO116" t="str">
        <f si="70" t="shared"/>
        <v/>
      </c>
      <c r="AP116" t="str">
        <f si="71" t="shared"/>
        <v/>
      </c>
      <c r="AQ116" t="str">
        <f si="72" t="shared"/>
        <v/>
      </c>
      <c r="AR116" t="str">
        <f si="73" t="shared"/>
        <v/>
      </c>
      <c r="AS116" t="str">
        <f si="74" t="shared"/>
        <v/>
      </c>
    </row>
    <row r="117" spans="1:45" x14ac:dyDescent="0.25">
      <c r="A117" t="str">
        <f>Sheet3!A118</f>
        <v/>
      </c>
      <c r="B117" t="str">
        <f>Sheet3!B118</f>
        <v/>
      </c>
      <c r="C117" t="str">
        <f>Sheet3!C118</f>
        <v/>
      </c>
      <c r="D117" t="str">
        <f>Sheet3!D118</f>
        <v/>
      </c>
      <c r="E117" t="str">
        <f>Sheet3!E118</f>
        <v/>
      </c>
      <c r="F117" t="str">
        <f>Sheet3!F118</f>
        <v/>
      </c>
      <c r="G117" t="str">
        <f>Sheet3!G118</f>
        <v/>
      </c>
      <c r="H117" t="str">
        <f>Sheet3!H118</f>
        <v/>
      </c>
      <c r="I117" s="37" t="str">
        <f>Sheet3!I118</f>
        <v/>
      </c>
      <c r="J117" t="str">
        <f si="39" t="shared"/>
        <v/>
      </c>
      <c r="K117" t="str">
        <f si="40" t="shared"/>
        <v/>
      </c>
      <c r="L117" t="str">
        <f si="41" t="shared"/>
        <v/>
      </c>
      <c r="M117" t="str">
        <f si="42" t="shared"/>
        <v/>
      </c>
      <c r="N117" t="str">
        <f si="43" t="shared"/>
        <v/>
      </c>
      <c r="O117" t="str">
        <f si="44" t="shared"/>
        <v/>
      </c>
      <c r="P117" t="str">
        <f si="45" t="shared"/>
        <v/>
      </c>
      <c r="Q117" t="str">
        <f si="46" t="shared"/>
        <v/>
      </c>
      <c r="R117" t="str">
        <f si="47" t="shared"/>
        <v/>
      </c>
      <c r="S117" t="str">
        <f si="48" t="shared"/>
        <v/>
      </c>
      <c r="T117" t="str">
        <f si="49" t="shared"/>
        <v/>
      </c>
      <c r="U117" t="str">
        <f si="50" t="shared"/>
        <v/>
      </c>
      <c r="V117" t="str">
        <f si="51" t="shared"/>
        <v/>
      </c>
      <c r="W117" t="str">
        <f si="52" t="shared"/>
        <v/>
      </c>
      <c r="X117" t="str">
        <f si="53" t="shared"/>
        <v/>
      </c>
      <c r="Y117" t="str">
        <f si="54" t="shared"/>
        <v/>
      </c>
      <c r="Z117" t="str">
        <f si="55" t="shared"/>
        <v/>
      </c>
      <c r="AA117" t="str">
        <f si="56" t="shared"/>
        <v/>
      </c>
      <c r="AB117" t="str">
        <f si="57" t="shared"/>
        <v/>
      </c>
      <c r="AC117" t="str">
        <f si="58" t="shared"/>
        <v/>
      </c>
      <c r="AD117" t="str">
        <f si="59" t="shared"/>
        <v/>
      </c>
      <c r="AE117" t="str">
        <f si="60" t="shared"/>
        <v/>
      </c>
      <c r="AF117" t="str">
        <f si="61" t="shared"/>
        <v/>
      </c>
      <c r="AG117" t="str">
        <f si="62" t="shared"/>
        <v/>
      </c>
      <c r="AH117" t="str">
        <f si="63" t="shared"/>
        <v/>
      </c>
      <c r="AI117" t="str">
        <f si="64" t="shared"/>
        <v/>
      </c>
      <c r="AJ117" t="str">
        <f si="65" t="shared"/>
        <v/>
      </c>
      <c r="AK117" t="str">
        <f si="66" t="shared"/>
        <v/>
      </c>
      <c r="AL117" t="str">
        <f si="67" t="shared"/>
        <v/>
      </c>
      <c r="AM117" t="str">
        <f si="68" t="shared"/>
        <v/>
      </c>
      <c r="AN117" t="str">
        <f si="69" t="shared"/>
        <v/>
      </c>
      <c r="AO117" t="str">
        <f si="70" t="shared"/>
        <v/>
      </c>
      <c r="AP117" t="str">
        <f si="71" t="shared"/>
        <v/>
      </c>
      <c r="AQ117" t="str">
        <f si="72" t="shared"/>
        <v/>
      </c>
      <c r="AR117" t="str">
        <f si="73" t="shared"/>
        <v/>
      </c>
      <c r="AS117" t="str">
        <f si="74" t="shared"/>
        <v/>
      </c>
    </row>
    <row r="118" spans="1:45" x14ac:dyDescent="0.25">
      <c r="A118" t="str">
        <f>Sheet3!A119</f>
        <v/>
      </c>
      <c r="B118" t="str">
        <f>Sheet3!B119</f>
        <v/>
      </c>
      <c r="C118" t="str">
        <f>Sheet3!C119</f>
        <v/>
      </c>
      <c r="D118" t="str">
        <f>Sheet3!D119</f>
        <v/>
      </c>
      <c r="E118" t="str">
        <f>Sheet3!E119</f>
        <v/>
      </c>
      <c r="F118" t="str">
        <f>Sheet3!F119</f>
        <v/>
      </c>
      <c r="G118" t="str">
        <f>Sheet3!G119</f>
        <v/>
      </c>
      <c r="H118" t="str">
        <f>Sheet3!H119</f>
        <v/>
      </c>
      <c r="I118" s="37" t="str">
        <f>Sheet3!I119</f>
        <v/>
      </c>
      <c r="J118" t="str">
        <f si="39" t="shared"/>
        <v/>
      </c>
      <c r="K118" t="str">
        <f si="40" t="shared"/>
        <v/>
      </c>
      <c r="L118" t="str">
        <f si="41" t="shared"/>
        <v/>
      </c>
      <c r="M118" t="str">
        <f si="42" t="shared"/>
        <v/>
      </c>
      <c r="N118" t="str">
        <f si="43" t="shared"/>
        <v/>
      </c>
      <c r="O118" t="str">
        <f si="44" t="shared"/>
        <v/>
      </c>
      <c r="P118" t="str">
        <f si="45" t="shared"/>
        <v/>
      </c>
      <c r="Q118" t="str">
        <f si="46" t="shared"/>
        <v/>
      </c>
      <c r="R118" t="str">
        <f si="47" t="shared"/>
        <v/>
      </c>
      <c r="S118" t="str">
        <f si="48" t="shared"/>
        <v/>
      </c>
      <c r="T118" t="str">
        <f si="49" t="shared"/>
        <v/>
      </c>
      <c r="U118" t="str">
        <f si="50" t="shared"/>
        <v/>
      </c>
      <c r="V118" t="str">
        <f si="51" t="shared"/>
        <v/>
      </c>
      <c r="W118" t="str">
        <f si="52" t="shared"/>
        <v/>
      </c>
      <c r="X118" t="str">
        <f si="53" t="shared"/>
        <v/>
      </c>
      <c r="Y118" t="str">
        <f si="54" t="shared"/>
        <v/>
      </c>
      <c r="Z118" t="str">
        <f si="55" t="shared"/>
        <v/>
      </c>
      <c r="AA118" t="str">
        <f si="56" t="shared"/>
        <v/>
      </c>
      <c r="AB118" t="str">
        <f si="57" t="shared"/>
        <v/>
      </c>
      <c r="AC118" t="str">
        <f si="58" t="shared"/>
        <v/>
      </c>
      <c r="AD118" t="str">
        <f si="59" t="shared"/>
        <v/>
      </c>
      <c r="AE118" t="str">
        <f si="60" t="shared"/>
        <v/>
      </c>
      <c r="AF118" t="str">
        <f si="61" t="shared"/>
        <v/>
      </c>
      <c r="AG118" t="str">
        <f si="62" t="shared"/>
        <v/>
      </c>
      <c r="AH118" t="str">
        <f si="63" t="shared"/>
        <v/>
      </c>
      <c r="AI118" t="str">
        <f si="64" t="shared"/>
        <v/>
      </c>
      <c r="AJ118" t="str">
        <f si="65" t="shared"/>
        <v/>
      </c>
      <c r="AK118" t="str">
        <f si="66" t="shared"/>
        <v/>
      </c>
      <c r="AL118" t="str">
        <f si="67" t="shared"/>
        <v/>
      </c>
      <c r="AM118" t="str">
        <f si="68" t="shared"/>
        <v/>
      </c>
      <c r="AN118" t="str">
        <f si="69" t="shared"/>
        <v/>
      </c>
      <c r="AO118" t="str">
        <f si="70" t="shared"/>
        <v/>
      </c>
      <c r="AP118" t="str">
        <f si="71" t="shared"/>
        <v/>
      </c>
      <c r="AQ118" t="str">
        <f si="72" t="shared"/>
        <v/>
      </c>
      <c r="AR118" t="str">
        <f si="73" t="shared"/>
        <v/>
      </c>
      <c r="AS118" t="str">
        <f si="74" t="shared"/>
        <v/>
      </c>
    </row>
    <row r="119" spans="1:45" x14ac:dyDescent="0.25">
      <c r="A119" t="str">
        <f>Sheet3!A120</f>
        <v/>
      </c>
      <c r="B119" t="str">
        <f>Sheet3!B120</f>
        <v/>
      </c>
      <c r="C119" t="str">
        <f>Sheet3!C120</f>
        <v/>
      </c>
      <c r="D119" t="str">
        <f>Sheet3!D120</f>
        <v/>
      </c>
      <c r="E119" t="str">
        <f>Sheet3!E120</f>
        <v/>
      </c>
      <c r="F119" t="str">
        <f>Sheet3!F120</f>
        <v/>
      </c>
      <c r="G119" t="str">
        <f>Sheet3!G120</f>
        <v/>
      </c>
      <c r="H119" t="str">
        <f>Sheet3!H120</f>
        <v/>
      </c>
      <c r="I119" s="37" t="str">
        <f>Sheet3!I120</f>
        <v/>
      </c>
      <c r="J119" t="str">
        <f si="39" t="shared"/>
        <v/>
      </c>
      <c r="K119" t="str">
        <f si="40" t="shared"/>
        <v/>
      </c>
      <c r="L119" t="str">
        <f si="41" t="shared"/>
        <v/>
      </c>
      <c r="M119" t="str">
        <f si="42" t="shared"/>
        <v/>
      </c>
      <c r="N119" t="str">
        <f si="43" t="shared"/>
        <v/>
      </c>
      <c r="O119" t="str">
        <f si="44" t="shared"/>
        <v/>
      </c>
      <c r="P119" t="str">
        <f si="45" t="shared"/>
        <v/>
      </c>
      <c r="Q119" t="str">
        <f si="46" t="shared"/>
        <v/>
      </c>
      <c r="R119" t="str">
        <f si="47" t="shared"/>
        <v/>
      </c>
      <c r="S119" t="str">
        <f si="48" t="shared"/>
        <v/>
      </c>
      <c r="T119" t="str">
        <f si="49" t="shared"/>
        <v/>
      </c>
      <c r="U119" t="str">
        <f si="50" t="shared"/>
        <v/>
      </c>
      <c r="V119" t="str">
        <f si="51" t="shared"/>
        <v/>
      </c>
      <c r="W119" t="str">
        <f si="52" t="shared"/>
        <v/>
      </c>
      <c r="X119" t="str">
        <f si="53" t="shared"/>
        <v/>
      </c>
      <c r="Y119" t="str">
        <f si="54" t="shared"/>
        <v/>
      </c>
      <c r="Z119" t="str">
        <f si="55" t="shared"/>
        <v/>
      </c>
      <c r="AA119" t="str">
        <f si="56" t="shared"/>
        <v/>
      </c>
      <c r="AB119" t="str">
        <f si="57" t="shared"/>
        <v/>
      </c>
      <c r="AC119" t="str">
        <f si="58" t="shared"/>
        <v/>
      </c>
      <c r="AD119" t="str">
        <f si="59" t="shared"/>
        <v/>
      </c>
      <c r="AE119" t="str">
        <f si="60" t="shared"/>
        <v/>
      </c>
      <c r="AF119" t="str">
        <f si="61" t="shared"/>
        <v/>
      </c>
      <c r="AG119" t="str">
        <f si="62" t="shared"/>
        <v/>
      </c>
      <c r="AH119" t="str">
        <f si="63" t="shared"/>
        <v/>
      </c>
      <c r="AI119" t="str">
        <f si="64" t="shared"/>
        <v/>
      </c>
      <c r="AJ119" t="str">
        <f si="65" t="shared"/>
        <v/>
      </c>
      <c r="AK119" t="str">
        <f si="66" t="shared"/>
        <v/>
      </c>
      <c r="AL119" t="str">
        <f si="67" t="shared"/>
        <v/>
      </c>
      <c r="AM119" t="str">
        <f si="68" t="shared"/>
        <v/>
      </c>
      <c r="AN119" t="str">
        <f si="69" t="shared"/>
        <v/>
      </c>
      <c r="AO119" t="str">
        <f si="70" t="shared"/>
        <v/>
      </c>
      <c r="AP119" t="str">
        <f si="71" t="shared"/>
        <v/>
      </c>
      <c r="AQ119" t="str">
        <f si="72" t="shared"/>
        <v/>
      </c>
      <c r="AR119" t="str">
        <f si="73" t="shared"/>
        <v/>
      </c>
      <c r="AS119" t="str">
        <f si="74" t="shared"/>
        <v/>
      </c>
    </row>
    <row r="120" spans="1:45" x14ac:dyDescent="0.25">
      <c r="A120" t="str">
        <f>Sheet3!A121</f>
        <v/>
      </c>
      <c r="B120" t="str">
        <f>Sheet3!B121</f>
        <v/>
      </c>
      <c r="C120" t="str">
        <f>Sheet3!C121</f>
        <v/>
      </c>
      <c r="D120" t="str">
        <f>Sheet3!D121</f>
        <v/>
      </c>
      <c r="E120" t="str">
        <f>Sheet3!E121</f>
        <v/>
      </c>
      <c r="F120" t="str">
        <f>Sheet3!F121</f>
        <v/>
      </c>
      <c r="G120" t="str">
        <f>Sheet3!G121</f>
        <v/>
      </c>
      <c r="H120" t="str">
        <f>Sheet3!H121</f>
        <v/>
      </c>
      <c r="I120" s="37" t="str">
        <f>Sheet3!I121</f>
        <v/>
      </c>
      <c r="J120" t="str">
        <f si="39" t="shared"/>
        <v/>
      </c>
      <c r="K120" t="str">
        <f si="40" t="shared"/>
        <v/>
      </c>
      <c r="L120" t="str">
        <f si="41" t="shared"/>
        <v/>
      </c>
      <c r="M120" t="str">
        <f si="42" t="shared"/>
        <v/>
      </c>
      <c r="N120" t="str">
        <f si="43" t="shared"/>
        <v/>
      </c>
      <c r="O120" t="str">
        <f si="44" t="shared"/>
        <v/>
      </c>
      <c r="P120" t="str">
        <f si="45" t="shared"/>
        <v/>
      </c>
      <c r="Q120" t="str">
        <f si="46" t="shared"/>
        <v/>
      </c>
      <c r="R120" t="str">
        <f si="47" t="shared"/>
        <v/>
      </c>
      <c r="S120" t="str">
        <f si="48" t="shared"/>
        <v/>
      </c>
      <c r="T120" t="str">
        <f si="49" t="shared"/>
        <v/>
      </c>
      <c r="U120" t="str">
        <f si="50" t="shared"/>
        <v/>
      </c>
      <c r="V120" t="str">
        <f si="51" t="shared"/>
        <v/>
      </c>
      <c r="W120" t="str">
        <f si="52" t="shared"/>
        <v/>
      </c>
      <c r="X120" t="str">
        <f si="53" t="shared"/>
        <v/>
      </c>
      <c r="Y120" t="str">
        <f si="54" t="shared"/>
        <v/>
      </c>
      <c r="Z120" t="str">
        <f si="55" t="shared"/>
        <v/>
      </c>
      <c r="AA120" t="str">
        <f si="56" t="shared"/>
        <v/>
      </c>
      <c r="AB120" t="str">
        <f si="57" t="shared"/>
        <v/>
      </c>
      <c r="AC120" t="str">
        <f si="58" t="shared"/>
        <v/>
      </c>
      <c r="AD120" t="str">
        <f si="59" t="shared"/>
        <v/>
      </c>
      <c r="AE120" t="str">
        <f si="60" t="shared"/>
        <v/>
      </c>
      <c r="AF120" t="str">
        <f si="61" t="shared"/>
        <v/>
      </c>
      <c r="AG120" t="str">
        <f si="62" t="shared"/>
        <v/>
      </c>
      <c r="AH120" t="str">
        <f si="63" t="shared"/>
        <v/>
      </c>
      <c r="AI120" t="str">
        <f si="64" t="shared"/>
        <v/>
      </c>
      <c r="AJ120" t="str">
        <f si="65" t="shared"/>
        <v/>
      </c>
      <c r="AK120" t="str">
        <f si="66" t="shared"/>
        <v/>
      </c>
      <c r="AL120" t="str">
        <f si="67" t="shared"/>
        <v/>
      </c>
      <c r="AM120" t="str">
        <f si="68" t="shared"/>
        <v/>
      </c>
      <c r="AN120" t="str">
        <f si="69" t="shared"/>
        <v/>
      </c>
      <c r="AO120" t="str">
        <f si="70" t="shared"/>
        <v/>
      </c>
      <c r="AP120" t="str">
        <f si="71" t="shared"/>
        <v/>
      </c>
      <c r="AQ120" t="str">
        <f si="72" t="shared"/>
        <v/>
      </c>
      <c r="AR120" t="str">
        <f si="73" t="shared"/>
        <v/>
      </c>
      <c r="AS120" t="str">
        <f si="74" t="shared"/>
        <v/>
      </c>
    </row>
    <row r="121" spans="1:45" x14ac:dyDescent="0.25">
      <c r="A121" t="str">
        <f>Sheet3!A122</f>
        <v/>
      </c>
      <c r="B121" t="str">
        <f>Sheet3!B122</f>
        <v/>
      </c>
      <c r="C121" t="str">
        <f>Sheet3!C122</f>
        <v/>
      </c>
      <c r="D121" t="str">
        <f>Sheet3!D122</f>
        <v/>
      </c>
      <c r="E121" t="str">
        <f>Sheet3!E122</f>
        <v/>
      </c>
      <c r="F121" t="str">
        <f>Sheet3!F122</f>
        <v/>
      </c>
      <c r="G121" t="str">
        <f>Sheet3!G122</f>
        <v/>
      </c>
      <c r="H121" t="str">
        <f>Sheet3!H122</f>
        <v/>
      </c>
      <c r="I121" s="37" t="str">
        <f>Sheet3!I122</f>
        <v/>
      </c>
      <c r="J121" t="str">
        <f si="39" t="shared"/>
        <v/>
      </c>
      <c r="K121" t="str">
        <f si="40" t="shared"/>
        <v/>
      </c>
      <c r="L121" t="str">
        <f si="41" t="shared"/>
        <v/>
      </c>
      <c r="M121" t="str">
        <f si="42" t="shared"/>
        <v/>
      </c>
      <c r="N121" t="str">
        <f si="43" t="shared"/>
        <v/>
      </c>
      <c r="O121" t="str">
        <f si="44" t="shared"/>
        <v/>
      </c>
      <c r="P121" t="str">
        <f si="45" t="shared"/>
        <v/>
      </c>
      <c r="Q121" t="str">
        <f si="46" t="shared"/>
        <v/>
      </c>
      <c r="R121" t="str">
        <f si="47" t="shared"/>
        <v/>
      </c>
      <c r="S121" t="str">
        <f si="48" t="shared"/>
        <v/>
      </c>
      <c r="T121" t="str">
        <f si="49" t="shared"/>
        <v/>
      </c>
      <c r="U121" t="str">
        <f si="50" t="shared"/>
        <v/>
      </c>
      <c r="V121" t="str">
        <f si="51" t="shared"/>
        <v/>
      </c>
      <c r="W121" t="str">
        <f si="52" t="shared"/>
        <v/>
      </c>
      <c r="X121" t="str">
        <f si="53" t="shared"/>
        <v/>
      </c>
      <c r="Y121" t="str">
        <f si="54" t="shared"/>
        <v/>
      </c>
      <c r="Z121" t="str">
        <f si="55" t="shared"/>
        <v/>
      </c>
      <c r="AA121" t="str">
        <f si="56" t="shared"/>
        <v/>
      </c>
      <c r="AB121" t="str">
        <f si="57" t="shared"/>
        <v/>
      </c>
      <c r="AC121" t="str">
        <f si="58" t="shared"/>
        <v/>
      </c>
      <c r="AD121" t="str">
        <f si="59" t="shared"/>
        <v/>
      </c>
      <c r="AE121" t="str">
        <f si="60" t="shared"/>
        <v/>
      </c>
      <c r="AF121" t="str">
        <f si="61" t="shared"/>
        <v/>
      </c>
      <c r="AG121" t="str">
        <f si="62" t="shared"/>
        <v/>
      </c>
      <c r="AH121" t="str">
        <f si="63" t="shared"/>
        <v/>
      </c>
      <c r="AI121" t="str">
        <f si="64" t="shared"/>
        <v/>
      </c>
      <c r="AJ121" t="str">
        <f si="65" t="shared"/>
        <v/>
      </c>
      <c r="AK121" t="str">
        <f si="66" t="shared"/>
        <v/>
      </c>
      <c r="AL121" t="str">
        <f si="67" t="shared"/>
        <v/>
      </c>
      <c r="AM121" t="str">
        <f si="68" t="shared"/>
        <v/>
      </c>
      <c r="AN121" t="str">
        <f si="69" t="shared"/>
        <v/>
      </c>
      <c r="AO121" t="str">
        <f si="70" t="shared"/>
        <v/>
      </c>
      <c r="AP121" t="str">
        <f si="71" t="shared"/>
        <v/>
      </c>
      <c r="AQ121" t="str">
        <f si="72" t="shared"/>
        <v/>
      </c>
      <c r="AR121" t="str">
        <f si="73" t="shared"/>
        <v/>
      </c>
      <c r="AS121" t="str">
        <f si="74" t="shared"/>
        <v/>
      </c>
    </row>
    <row r="122" spans="1:45" x14ac:dyDescent="0.25">
      <c r="A122" t="str">
        <f>Sheet3!A123</f>
        <v/>
      </c>
      <c r="B122" t="str">
        <f>Sheet3!B123</f>
        <v/>
      </c>
      <c r="C122" t="str">
        <f>Sheet3!C123</f>
        <v/>
      </c>
      <c r="D122" t="str">
        <f>Sheet3!D123</f>
        <v/>
      </c>
      <c r="E122" t="str">
        <f>Sheet3!E123</f>
        <v/>
      </c>
      <c r="F122" t="str">
        <f>Sheet3!F123</f>
        <v/>
      </c>
      <c r="G122" t="str">
        <f>Sheet3!G123</f>
        <v/>
      </c>
      <c r="H122" t="str">
        <f>Sheet3!H123</f>
        <v/>
      </c>
      <c r="I122" s="37" t="str">
        <f>Sheet3!I123</f>
        <v/>
      </c>
      <c r="J122" t="str">
        <f si="39" t="shared"/>
        <v/>
      </c>
      <c r="K122" t="str">
        <f si="40" t="shared"/>
        <v/>
      </c>
      <c r="L122" t="str">
        <f si="41" t="shared"/>
        <v/>
      </c>
      <c r="M122" t="str">
        <f si="42" t="shared"/>
        <v/>
      </c>
      <c r="N122" t="str">
        <f si="43" t="shared"/>
        <v/>
      </c>
      <c r="O122" t="str">
        <f si="44" t="shared"/>
        <v/>
      </c>
      <c r="P122" t="str">
        <f si="45" t="shared"/>
        <v/>
      </c>
      <c r="Q122" t="str">
        <f si="46" t="shared"/>
        <v/>
      </c>
      <c r="R122" t="str">
        <f si="47" t="shared"/>
        <v/>
      </c>
      <c r="S122" t="str">
        <f si="48" t="shared"/>
        <v/>
      </c>
      <c r="T122" t="str">
        <f si="49" t="shared"/>
        <v/>
      </c>
      <c r="U122" t="str">
        <f si="50" t="shared"/>
        <v/>
      </c>
      <c r="V122" t="str">
        <f si="51" t="shared"/>
        <v/>
      </c>
      <c r="W122" t="str">
        <f si="52" t="shared"/>
        <v/>
      </c>
      <c r="X122" t="str">
        <f si="53" t="shared"/>
        <v/>
      </c>
      <c r="Y122" t="str">
        <f si="54" t="shared"/>
        <v/>
      </c>
      <c r="Z122" t="str">
        <f si="55" t="shared"/>
        <v/>
      </c>
      <c r="AA122" t="str">
        <f si="56" t="shared"/>
        <v/>
      </c>
      <c r="AB122" t="str">
        <f si="57" t="shared"/>
        <v/>
      </c>
      <c r="AC122" t="str">
        <f si="58" t="shared"/>
        <v/>
      </c>
      <c r="AD122" t="str">
        <f si="59" t="shared"/>
        <v/>
      </c>
      <c r="AE122" t="str">
        <f si="60" t="shared"/>
        <v/>
      </c>
      <c r="AF122" t="str">
        <f si="61" t="shared"/>
        <v/>
      </c>
      <c r="AG122" t="str">
        <f si="62" t="shared"/>
        <v/>
      </c>
      <c r="AH122" t="str">
        <f si="63" t="shared"/>
        <v/>
      </c>
      <c r="AI122" t="str">
        <f si="64" t="shared"/>
        <v/>
      </c>
      <c r="AJ122" t="str">
        <f si="65" t="shared"/>
        <v/>
      </c>
      <c r="AK122" t="str">
        <f si="66" t="shared"/>
        <v/>
      </c>
      <c r="AL122" t="str">
        <f si="67" t="shared"/>
        <v/>
      </c>
      <c r="AM122" t="str">
        <f si="68" t="shared"/>
        <v/>
      </c>
      <c r="AN122" t="str">
        <f si="69" t="shared"/>
        <v/>
      </c>
      <c r="AO122" t="str">
        <f si="70" t="shared"/>
        <v/>
      </c>
      <c r="AP122" t="str">
        <f si="71" t="shared"/>
        <v/>
      </c>
      <c r="AQ122" t="str">
        <f si="72" t="shared"/>
        <v/>
      </c>
      <c r="AR122" t="str">
        <f si="73" t="shared"/>
        <v/>
      </c>
      <c r="AS122" t="str">
        <f si="74" t="shared"/>
        <v/>
      </c>
    </row>
    <row r="123" spans="1:45" x14ac:dyDescent="0.25">
      <c r="A123" t="str">
        <f>Sheet3!A124</f>
        <v/>
      </c>
      <c r="B123" t="str">
        <f>Sheet3!B124</f>
        <v/>
      </c>
      <c r="C123" t="str">
        <f>Sheet3!C124</f>
        <v/>
      </c>
      <c r="D123" t="str">
        <f>Sheet3!D124</f>
        <v/>
      </c>
      <c r="E123" t="str">
        <f>Sheet3!E124</f>
        <v/>
      </c>
      <c r="F123" t="str">
        <f>Sheet3!F124</f>
        <v/>
      </c>
      <c r="G123" t="str">
        <f>Sheet3!G124</f>
        <v/>
      </c>
      <c r="H123" t="str">
        <f>Sheet3!H124</f>
        <v/>
      </c>
      <c r="I123" s="37" t="str">
        <f>Sheet3!I124</f>
        <v/>
      </c>
      <c r="J123" t="str">
        <f si="39" t="shared"/>
        <v/>
      </c>
      <c r="K123" t="str">
        <f si="40" t="shared"/>
        <v/>
      </c>
      <c r="L123" t="str">
        <f si="41" t="shared"/>
        <v/>
      </c>
      <c r="M123" t="str">
        <f si="42" t="shared"/>
        <v/>
      </c>
      <c r="N123" t="str">
        <f si="43" t="shared"/>
        <v/>
      </c>
      <c r="O123" t="str">
        <f si="44" t="shared"/>
        <v/>
      </c>
      <c r="P123" t="str">
        <f si="45" t="shared"/>
        <v/>
      </c>
      <c r="Q123" t="str">
        <f si="46" t="shared"/>
        <v/>
      </c>
      <c r="R123" t="str">
        <f si="47" t="shared"/>
        <v/>
      </c>
      <c r="S123" t="str">
        <f si="48" t="shared"/>
        <v/>
      </c>
      <c r="T123" t="str">
        <f si="49" t="shared"/>
        <v/>
      </c>
      <c r="U123" t="str">
        <f si="50" t="shared"/>
        <v/>
      </c>
      <c r="V123" t="str">
        <f si="51" t="shared"/>
        <v/>
      </c>
      <c r="W123" t="str">
        <f si="52" t="shared"/>
        <v/>
      </c>
      <c r="X123" t="str">
        <f si="53" t="shared"/>
        <v/>
      </c>
      <c r="Y123" t="str">
        <f si="54" t="shared"/>
        <v/>
      </c>
      <c r="Z123" t="str">
        <f si="55" t="shared"/>
        <v/>
      </c>
      <c r="AA123" t="str">
        <f si="56" t="shared"/>
        <v/>
      </c>
      <c r="AB123" t="str">
        <f si="57" t="shared"/>
        <v/>
      </c>
      <c r="AC123" t="str">
        <f si="58" t="shared"/>
        <v/>
      </c>
      <c r="AD123" t="str">
        <f si="59" t="shared"/>
        <v/>
      </c>
      <c r="AE123" t="str">
        <f si="60" t="shared"/>
        <v/>
      </c>
      <c r="AF123" t="str">
        <f si="61" t="shared"/>
        <v/>
      </c>
      <c r="AG123" t="str">
        <f si="62" t="shared"/>
        <v/>
      </c>
      <c r="AH123" t="str">
        <f si="63" t="shared"/>
        <v/>
      </c>
      <c r="AI123" t="str">
        <f si="64" t="shared"/>
        <v/>
      </c>
      <c r="AJ123" t="str">
        <f si="65" t="shared"/>
        <v/>
      </c>
      <c r="AK123" t="str">
        <f si="66" t="shared"/>
        <v/>
      </c>
      <c r="AL123" t="str">
        <f si="67" t="shared"/>
        <v/>
      </c>
      <c r="AM123" t="str">
        <f si="68" t="shared"/>
        <v/>
      </c>
      <c r="AN123" t="str">
        <f si="69" t="shared"/>
        <v/>
      </c>
      <c r="AO123" t="str">
        <f si="70" t="shared"/>
        <v/>
      </c>
      <c r="AP123" t="str">
        <f si="71" t="shared"/>
        <v/>
      </c>
      <c r="AQ123" t="str">
        <f si="72" t="shared"/>
        <v/>
      </c>
      <c r="AR123" t="str">
        <f si="73" t="shared"/>
        <v/>
      </c>
      <c r="AS123" t="str">
        <f si="74" t="shared"/>
        <v/>
      </c>
    </row>
    <row r="124" spans="1:45" x14ac:dyDescent="0.25">
      <c r="A124" t="str">
        <f>Sheet3!A125</f>
        <v/>
      </c>
      <c r="B124" t="str">
        <f>Sheet3!B125</f>
        <v/>
      </c>
      <c r="C124" t="str">
        <f>Sheet3!C125</f>
        <v/>
      </c>
      <c r="D124" t="str">
        <f>Sheet3!D125</f>
        <v/>
      </c>
      <c r="E124" t="str">
        <f>Sheet3!E125</f>
        <v/>
      </c>
      <c r="F124" t="str">
        <f>Sheet3!F125</f>
        <v/>
      </c>
      <c r="G124" t="str">
        <f>Sheet3!G125</f>
        <v/>
      </c>
      <c r="H124" t="str">
        <f>Sheet3!H125</f>
        <v/>
      </c>
      <c r="I124" s="37" t="str">
        <f>Sheet3!I125</f>
        <v/>
      </c>
      <c r="J124" t="str">
        <f si="39" t="shared"/>
        <v/>
      </c>
      <c r="K124" t="str">
        <f si="40" t="shared"/>
        <v/>
      </c>
      <c r="L124" t="str">
        <f si="41" t="shared"/>
        <v/>
      </c>
      <c r="M124" t="str">
        <f si="42" t="shared"/>
        <v/>
      </c>
      <c r="N124" t="str">
        <f si="43" t="shared"/>
        <v/>
      </c>
      <c r="O124" t="str">
        <f si="44" t="shared"/>
        <v/>
      </c>
      <c r="P124" t="str">
        <f si="45" t="shared"/>
        <v/>
      </c>
      <c r="Q124" t="str">
        <f si="46" t="shared"/>
        <v/>
      </c>
      <c r="R124" t="str">
        <f si="47" t="shared"/>
        <v/>
      </c>
      <c r="S124" t="str">
        <f si="48" t="shared"/>
        <v/>
      </c>
      <c r="T124" t="str">
        <f si="49" t="shared"/>
        <v/>
      </c>
      <c r="U124" t="str">
        <f si="50" t="shared"/>
        <v/>
      </c>
      <c r="V124" t="str">
        <f si="51" t="shared"/>
        <v/>
      </c>
      <c r="W124" t="str">
        <f si="52" t="shared"/>
        <v/>
      </c>
      <c r="X124" t="str">
        <f si="53" t="shared"/>
        <v/>
      </c>
      <c r="Y124" t="str">
        <f si="54" t="shared"/>
        <v/>
      </c>
      <c r="Z124" t="str">
        <f si="55" t="shared"/>
        <v/>
      </c>
      <c r="AA124" t="str">
        <f si="56" t="shared"/>
        <v/>
      </c>
      <c r="AB124" t="str">
        <f si="57" t="shared"/>
        <v/>
      </c>
      <c r="AC124" t="str">
        <f si="58" t="shared"/>
        <v/>
      </c>
      <c r="AD124" t="str">
        <f si="59" t="shared"/>
        <v/>
      </c>
      <c r="AE124" t="str">
        <f si="60" t="shared"/>
        <v/>
      </c>
      <c r="AF124" t="str">
        <f si="61" t="shared"/>
        <v/>
      </c>
      <c r="AG124" t="str">
        <f si="62" t="shared"/>
        <v/>
      </c>
      <c r="AH124" t="str">
        <f si="63" t="shared"/>
        <v/>
      </c>
      <c r="AI124" t="str">
        <f si="64" t="shared"/>
        <v/>
      </c>
      <c r="AJ124" t="str">
        <f si="65" t="shared"/>
        <v/>
      </c>
      <c r="AK124" t="str">
        <f si="66" t="shared"/>
        <v/>
      </c>
      <c r="AL124" t="str">
        <f si="67" t="shared"/>
        <v/>
      </c>
      <c r="AM124" t="str">
        <f si="68" t="shared"/>
        <v/>
      </c>
      <c r="AN124" t="str">
        <f si="69" t="shared"/>
        <v/>
      </c>
      <c r="AO124" t="str">
        <f si="70" t="shared"/>
        <v/>
      </c>
      <c r="AP124" t="str">
        <f si="71" t="shared"/>
        <v/>
      </c>
      <c r="AQ124" t="str">
        <f si="72" t="shared"/>
        <v/>
      </c>
      <c r="AR124" t="str">
        <f si="73" t="shared"/>
        <v/>
      </c>
      <c r="AS124" t="str">
        <f si="74" t="shared"/>
        <v/>
      </c>
    </row>
    <row r="125" spans="1:45" x14ac:dyDescent="0.25">
      <c r="A125" t="str">
        <f>Sheet3!A126</f>
        <v/>
      </c>
      <c r="B125" t="str">
        <f>Sheet3!B126</f>
        <v/>
      </c>
      <c r="C125" t="str">
        <f>Sheet3!C126</f>
        <v/>
      </c>
      <c r="D125" t="str">
        <f>Sheet3!D126</f>
        <v/>
      </c>
      <c r="E125" t="str">
        <f>Sheet3!E126</f>
        <v/>
      </c>
      <c r="F125" t="str">
        <f>Sheet3!F126</f>
        <v/>
      </c>
      <c r="G125" t="str">
        <f>Sheet3!G126</f>
        <v/>
      </c>
      <c r="H125" t="str">
        <f>Sheet3!H126</f>
        <v/>
      </c>
      <c r="I125" s="37" t="str">
        <f>Sheet3!I126</f>
        <v/>
      </c>
      <c r="J125" t="str">
        <f si="39" t="shared"/>
        <v/>
      </c>
      <c r="K125" t="str">
        <f si="40" t="shared"/>
        <v/>
      </c>
      <c r="L125" t="str">
        <f si="41" t="shared"/>
        <v/>
      </c>
      <c r="M125" t="str">
        <f si="42" t="shared"/>
        <v/>
      </c>
      <c r="N125" t="str">
        <f si="43" t="shared"/>
        <v/>
      </c>
      <c r="O125" t="str">
        <f si="44" t="shared"/>
        <v/>
      </c>
      <c r="P125" t="str">
        <f si="45" t="shared"/>
        <v/>
      </c>
      <c r="Q125" t="str">
        <f si="46" t="shared"/>
        <v/>
      </c>
      <c r="R125" t="str">
        <f si="47" t="shared"/>
        <v/>
      </c>
      <c r="S125" t="str">
        <f si="48" t="shared"/>
        <v/>
      </c>
      <c r="T125" t="str">
        <f si="49" t="shared"/>
        <v/>
      </c>
      <c r="U125" t="str">
        <f si="50" t="shared"/>
        <v/>
      </c>
      <c r="V125" t="str">
        <f si="51" t="shared"/>
        <v/>
      </c>
      <c r="W125" t="str">
        <f si="52" t="shared"/>
        <v/>
      </c>
      <c r="X125" t="str">
        <f si="53" t="shared"/>
        <v/>
      </c>
      <c r="Y125" t="str">
        <f si="54" t="shared"/>
        <v/>
      </c>
      <c r="Z125" t="str">
        <f si="55" t="shared"/>
        <v/>
      </c>
      <c r="AA125" t="str">
        <f si="56" t="shared"/>
        <v/>
      </c>
      <c r="AB125" t="str">
        <f si="57" t="shared"/>
        <v/>
      </c>
      <c r="AC125" t="str">
        <f si="58" t="shared"/>
        <v/>
      </c>
      <c r="AD125" t="str">
        <f si="59" t="shared"/>
        <v/>
      </c>
      <c r="AE125" t="str">
        <f si="60" t="shared"/>
        <v/>
      </c>
      <c r="AF125" t="str">
        <f si="61" t="shared"/>
        <v/>
      </c>
      <c r="AG125" t="str">
        <f si="62" t="shared"/>
        <v/>
      </c>
      <c r="AH125" t="str">
        <f si="63" t="shared"/>
        <v/>
      </c>
      <c r="AI125" t="str">
        <f si="64" t="shared"/>
        <v/>
      </c>
      <c r="AJ125" t="str">
        <f si="65" t="shared"/>
        <v/>
      </c>
      <c r="AK125" t="str">
        <f si="66" t="shared"/>
        <v/>
      </c>
      <c r="AL125" t="str">
        <f si="67" t="shared"/>
        <v/>
      </c>
      <c r="AM125" t="str">
        <f si="68" t="shared"/>
        <v/>
      </c>
      <c r="AN125" t="str">
        <f si="69" t="shared"/>
        <v/>
      </c>
      <c r="AO125" t="str">
        <f si="70" t="shared"/>
        <v/>
      </c>
      <c r="AP125" t="str">
        <f si="71" t="shared"/>
        <v/>
      </c>
      <c r="AQ125" t="str">
        <f si="72" t="shared"/>
        <v/>
      </c>
      <c r="AR125" t="str">
        <f si="73" t="shared"/>
        <v/>
      </c>
      <c r="AS125" t="str">
        <f si="74" t="shared"/>
        <v/>
      </c>
    </row>
    <row r="126" spans="1:45" x14ac:dyDescent="0.25">
      <c r="A126" t="str">
        <f>Sheet3!A127</f>
        <v/>
      </c>
      <c r="B126" t="str">
        <f>Sheet3!B127</f>
        <v/>
      </c>
      <c r="C126" t="str">
        <f>Sheet3!C127</f>
        <v/>
      </c>
      <c r="D126" t="str">
        <f>Sheet3!D127</f>
        <v/>
      </c>
      <c r="E126" t="str">
        <f>Sheet3!E127</f>
        <v/>
      </c>
      <c r="F126" t="str">
        <f>Sheet3!F127</f>
        <v/>
      </c>
      <c r="G126" t="str">
        <f>Sheet3!G127</f>
        <v/>
      </c>
      <c r="H126" t="str">
        <f>Sheet3!H127</f>
        <v/>
      </c>
      <c r="I126" s="37" t="str">
        <f>Sheet3!I127</f>
        <v/>
      </c>
      <c r="J126" t="str">
        <f si="39" t="shared"/>
        <v/>
      </c>
      <c r="K126" t="str">
        <f si="40" t="shared"/>
        <v/>
      </c>
      <c r="L126" t="str">
        <f si="41" t="shared"/>
        <v/>
      </c>
      <c r="M126" t="str">
        <f si="42" t="shared"/>
        <v/>
      </c>
      <c r="N126" t="str">
        <f si="43" t="shared"/>
        <v/>
      </c>
      <c r="O126" t="str">
        <f si="44" t="shared"/>
        <v/>
      </c>
      <c r="P126" t="str">
        <f si="45" t="shared"/>
        <v/>
      </c>
      <c r="Q126" t="str">
        <f si="46" t="shared"/>
        <v/>
      </c>
      <c r="R126" t="str">
        <f si="47" t="shared"/>
        <v/>
      </c>
      <c r="S126" t="str">
        <f si="48" t="shared"/>
        <v/>
      </c>
      <c r="T126" t="str">
        <f si="49" t="shared"/>
        <v/>
      </c>
      <c r="U126" t="str">
        <f si="50" t="shared"/>
        <v/>
      </c>
      <c r="V126" t="str">
        <f si="51" t="shared"/>
        <v/>
      </c>
      <c r="W126" t="str">
        <f si="52" t="shared"/>
        <v/>
      </c>
      <c r="X126" t="str">
        <f si="53" t="shared"/>
        <v/>
      </c>
      <c r="Y126" t="str">
        <f si="54" t="shared"/>
        <v/>
      </c>
      <c r="Z126" t="str">
        <f si="55" t="shared"/>
        <v/>
      </c>
      <c r="AA126" t="str">
        <f si="56" t="shared"/>
        <v/>
      </c>
      <c r="AB126" t="str">
        <f si="57" t="shared"/>
        <v/>
      </c>
      <c r="AC126" t="str">
        <f si="58" t="shared"/>
        <v/>
      </c>
      <c r="AD126" t="str">
        <f si="59" t="shared"/>
        <v/>
      </c>
      <c r="AE126" t="str">
        <f si="60" t="shared"/>
        <v/>
      </c>
      <c r="AF126" t="str">
        <f si="61" t="shared"/>
        <v/>
      </c>
      <c r="AG126" t="str">
        <f si="62" t="shared"/>
        <v/>
      </c>
      <c r="AH126" t="str">
        <f si="63" t="shared"/>
        <v/>
      </c>
      <c r="AI126" t="str">
        <f si="64" t="shared"/>
        <v/>
      </c>
      <c r="AJ126" t="str">
        <f si="65" t="shared"/>
        <v/>
      </c>
      <c r="AK126" t="str">
        <f si="66" t="shared"/>
        <v/>
      </c>
      <c r="AL126" t="str">
        <f si="67" t="shared"/>
        <v/>
      </c>
      <c r="AM126" t="str">
        <f si="68" t="shared"/>
        <v/>
      </c>
      <c r="AN126" t="str">
        <f si="69" t="shared"/>
        <v/>
      </c>
      <c r="AO126" t="str">
        <f si="70" t="shared"/>
        <v/>
      </c>
      <c r="AP126" t="str">
        <f si="71" t="shared"/>
        <v/>
      </c>
      <c r="AQ126" t="str">
        <f si="72" t="shared"/>
        <v/>
      </c>
      <c r="AR126" t="str">
        <f si="73" t="shared"/>
        <v/>
      </c>
      <c r="AS126" t="str">
        <f si="74" t="shared"/>
        <v/>
      </c>
    </row>
    <row r="127" spans="1:45" x14ac:dyDescent="0.25">
      <c r="A127" t="str">
        <f>Sheet3!A128</f>
        <v/>
      </c>
      <c r="B127" t="str">
        <f>Sheet3!B128</f>
        <v/>
      </c>
      <c r="C127" t="str">
        <f>Sheet3!C128</f>
        <v/>
      </c>
      <c r="D127" t="str">
        <f>Sheet3!D128</f>
        <v/>
      </c>
      <c r="E127" t="str">
        <f>Sheet3!E128</f>
        <v/>
      </c>
      <c r="F127" t="str">
        <f>Sheet3!F128</f>
        <v/>
      </c>
      <c r="G127" t="str">
        <f>Sheet3!G128</f>
        <v/>
      </c>
      <c r="H127" t="str">
        <f>Sheet3!H128</f>
        <v/>
      </c>
      <c r="I127" s="37" t="str">
        <f>Sheet3!I128</f>
        <v/>
      </c>
      <c r="J127" t="str">
        <f si="39" t="shared"/>
        <v/>
      </c>
      <c r="K127" t="str">
        <f si="40" t="shared"/>
        <v/>
      </c>
      <c r="L127" t="str">
        <f si="41" t="shared"/>
        <v/>
      </c>
      <c r="M127" t="str">
        <f si="42" t="shared"/>
        <v/>
      </c>
      <c r="N127" t="str">
        <f si="43" t="shared"/>
        <v/>
      </c>
      <c r="O127" t="str">
        <f si="44" t="shared"/>
        <v/>
      </c>
      <c r="P127" t="str">
        <f si="45" t="shared"/>
        <v/>
      </c>
      <c r="Q127" t="str">
        <f si="46" t="shared"/>
        <v/>
      </c>
      <c r="R127" t="str">
        <f si="47" t="shared"/>
        <v/>
      </c>
      <c r="S127" t="str">
        <f si="48" t="shared"/>
        <v/>
      </c>
      <c r="T127" t="str">
        <f si="49" t="shared"/>
        <v/>
      </c>
      <c r="U127" t="str">
        <f si="50" t="shared"/>
        <v/>
      </c>
      <c r="V127" t="str">
        <f si="51" t="shared"/>
        <v/>
      </c>
      <c r="W127" t="str">
        <f si="52" t="shared"/>
        <v/>
      </c>
      <c r="X127" t="str">
        <f si="53" t="shared"/>
        <v/>
      </c>
      <c r="Y127" t="str">
        <f si="54" t="shared"/>
        <v/>
      </c>
      <c r="Z127" t="str">
        <f si="55" t="shared"/>
        <v/>
      </c>
      <c r="AA127" t="str">
        <f si="56" t="shared"/>
        <v/>
      </c>
      <c r="AB127" t="str">
        <f si="57" t="shared"/>
        <v/>
      </c>
      <c r="AC127" t="str">
        <f si="58" t="shared"/>
        <v/>
      </c>
      <c r="AD127" t="str">
        <f si="59" t="shared"/>
        <v/>
      </c>
      <c r="AE127" t="str">
        <f si="60" t="shared"/>
        <v/>
      </c>
      <c r="AF127" t="str">
        <f si="61" t="shared"/>
        <v/>
      </c>
      <c r="AG127" t="str">
        <f si="62" t="shared"/>
        <v/>
      </c>
      <c r="AH127" t="str">
        <f si="63" t="shared"/>
        <v/>
      </c>
      <c r="AI127" t="str">
        <f si="64" t="shared"/>
        <v/>
      </c>
      <c r="AJ127" t="str">
        <f si="65" t="shared"/>
        <v/>
      </c>
      <c r="AK127" t="str">
        <f si="66" t="shared"/>
        <v/>
      </c>
      <c r="AL127" t="str">
        <f si="67" t="shared"/>
        <v/>
      </c>
      <c r="AM127" t="str">
        <f si="68" t="shared"/>
        <v/>
      </c>
      <c r="AN127" t="str">
        <f si="69" t="shared"/>
        <v/>
      </c>
      <c r="AO127" t="str">
        <f si="70" t="shared"/>
        <v/>
      </c>
      <c r="AP127" t="str">
        <f si="71" t="shared"/>
        <v/>
      </c>
      <c r="AQ127" t="str">
        <f si="72" t="shared"/>
        <v/>
      </c>
      <c r="AR127" t="str">
        <f si="73" t="shared"/>
        <v/>
      </c>
      <c r="AS127" t="str">
        <f si="74" t="shared"/>
        <v/>
      </c>
    </row>
    <row r="128" spans="1:45" x14ac:dyDescent="0.25">
      <c r="A128" t="str">
        <f>Sheet3!A129</f>
        <v/>
      </c>
      <c r="B128" t="str">
        <f>Sheet3!B129</f>
        <v/>
      </c>
      <c r="C128" t="str">
        <f>Sheet3!C129</f>
        <v/>
      </c>
      <c r="D128" t="str">
        <f>Sheet3!D129</f>
        <v/>
      </c>
      <c r="E128" t="str">
        <f>Sheet3!E129</f>
        <v/>
      </c>
      <c r="F128" t="str">
        <f>Sheet3!F129</f>
        <v/>
      </c>
      <c r="G128" t="str">
        <f>Sheet3!G129</f>
        <v/>
      </c>
      <c r="H128" t="str">
        <f>Sheet3!H129</f>
        <v/>
      </c>
      <c r="I128" s="37" t="str">
        <f>Sheet3!I129</f>
        <v/>
      </c>
      <c r="J128" t="str">
        <f si="39" t="shared"/>
        <v/>
      </c>
      <c r="K128" t="str">
        <f si="40" t="shared"/>
        <v/>
      </c>
      <c r="L128" t="str">
        <f si="41" t="shared"/>
        <v/>
      </c>
      <c r="M128" t="str">
        <f si="42" t="shared"/>
        <v/>
      </c>
      <c r="N128" t="str">
        <f si="43" t="shared"/>
        <v/>
      </c>
      <c r="O128" t="str">
        <f si="44" t="shared"/>
        <v/>
      </c>
      <c r="P128" t="str">
        <f si="45" t="shared"/>
        <v/>
      </c>
      <c r="Q128" t="str">
        <f si="46" t="shared"/>
        <v/>
      </c>
      <c r="R128" t="str">
        <f si="47" t="shared"/>
        <v/>
      </c>
      <c r="S128" t="str">
        <f si="48" t="shared"/>
        <v/>
      </c>
      <c r="T128" t="str">
        <f si="49" t="shared"/>
        <v/>
      </c>
      <c r="U128" t="str">
        <f si="50" t="shared"/>
        <v/>
      </c>
      <c r="V128" t="str">
        <f si="51" t="shared"/>
        <v/>
      </c>
      <c r="W128" t="str">
        <f si="52" t="shared"/>
        <v/>
      </c>
      <c r="X128" t="str">
        <f si="53" t="shared"/>
        <v/>
      </c>
      <c r="Y128" t="str">
        <f si="54" t="shared"/>
        <v/>
      </c>
      <c r="Z128" t="str">
        <f si="55" t="shared"/>
        <v/>
      </c>
      <c r="AA128" t="str">
        <f si="56" t="shared"/>
        <v/>
      </c>
      <c r="AB128" t="str">
        <f si="57" t="shared"/>
        <v/>
      </c>
      <c r="AC128" t="str">
        <f si="58" t="shared"/>
        <v/>
      </c>
      <c r="AD128" t="str">
        <f si="59" t="shared"/>
        <v/>
      </c>
      <c r="AE128" t="str">
        <f si="60" t="shared"/>
        <v/>
      </c>
      <c r="AF128" t="str">
        <f si="61" t="shared"/>
        <v/>
      </c>
      <c r="AG128" t="str">
        <f si="62" t="shared"/>
        <v/>
      </c>
      <c r="AH128" t="str">
        <f si="63" t="shared"/>
        <v/>
      </c>
      <c r="AI128" t="str">
        <f si="64" t="shared"/>
        <v/>
      </c>
      <c r="AJ128" t="str">
        <f si="65" t="shared"/>
        <v/>
      </c>
      <c r="AK128" t="str">
        <f si="66" t="shared"/>
        <v/>
      </c>
      <c r="AL128" t="str">
        <f si="67" t="shared"/>
        <v/>
      </c>
      <c r="AM128" t="str">
        <f si="68" t="shared"/>
        <v/>
      </c>
      <c r="AN128" t="str">
        <f si="69" t="shared"/>
        <v/>
      </c>
      <c r="AO128" t="str">
        <f si="70" t="shared"/>
        <v/>
      </c>
      <c r="AP128" t="str">
        <f si="71" t="shared"/>
        <v/>
      </c>
      <c r="AQ128" t="str">
        <f si="72" t="shared"/>
        <v/>
      </c>
      <c r="AR128" t="str">
        <f si="73" t="shared"/>
        <v/>
      </c>
      <c r="AS128" t="str">
        <f si="74" t="shared"/>
        <v/>
      </c>
    </row>
    <row r="129" spans="1:45" x14ac:dyDescent="0.25">
      <c r="A129" t="str">
        <f>Sheet3!A130</f>
        <v/>
      </c>
      <c r="B129" t="str">
        <f>Sheet3!B130</f>
        <v/>
      </c>
      <c r="C129" t="str">
        <f>Sheet3!C130</f>
        <v/>
      </c>
      <c r="D129" t="str">
        <f>Sheet3!D130</f>
        <v/>
      </c>
      <c r="E129" t="str">
        <f>Sheet3!E130</f>
        <v/>
      </c>
      <c r="F129" t="str">
        <f>Sheet3!F130</f>
        <v/>
      </c>
      <c r="G129" t="str">
        <f>Sheet3!G130</f>
        <v/>
      </c>
      <c r="H129" t="str">
        <f>Sheet3!H130</f>
        <v/>
      </c>
      <c r="I129" s="37" t="str">
        <f>Sheet3!I130</f>
        <v/>
      </c>
      <c r="J129" t="str">
        <f si="39" t="shared"/>
        <v/>
      </c>
      <c r="K129" t="str">
        <f si="40" t="shared"/>
        <v/>
      </c>
      <c r="L129" t="str">
        <f si="41" t="shared"/>
        <v/>
      </c>
      <c r="M129" t="str">
        <f si="42" t="shared"/>
        <v/>
      </c>
      <c r="N129" t="str">
        <f si="43" t="shared"/>
        <v/>
      </c>
      <c r="O129" t="str">
        <f si="44" t="shared"/>
        <v/>
      </c>
      <c r="P129" t="str">
        <f si="45" t="shared"/>
        <v/>
      </c>
      <c r="Q129" t="str">
        <f si="46" t="shared"/>
        <v/>
      </c>
      <c r="R129" t="str">
        <f si="47" t="shared"/>
        <v/>
      </c>
      <c r="S129" t="str">
        <f si="48" t="shared"/>
        <v/>
      </c>
      <c r="T129" t="str">
        <f si="49" t="shared"/>
        <v/>
      </c>
      <c r="U129" t="str">
        <f si="50" t="shared"/>
        <v/>
      </c>
      <c r="V129" t="str">
        <f si="51" t="shared"/>
        <v/>
      </c>
      <c r="W129" t="str">
        <f si="52" t="shared"/>
        <v/>
      </c>
      <c r="X129" t="str">
        <f si="53" t="shared"/>
        <v/>
      </c>
      <c r="Y129" t="str">
        <f si="54" t="shared"/>
        <v/>
      </c>
      <c r="Z129" t="str">
        <f si="55" t="shared"/>
        <v/>
      </c>
      <c r="AA129" t="str">
        <f si="56" t="shared"/>
        <v/>
      </c>
      <c r="AB129" t="str">
        <f si="57" t="shared"/>
        <v/>
      </c>
      <c r="AC129" t="str">
        <f si="58" t="shared"/>
        <v/>
      </c>
      <c r="AD129" t="str">
        <f si="59" t="shared"/>
        <v/>
      </c>
      <c r="AE129" t="str">
        <f si="60" t="shared"/>
        <v/>
      </c>
      <c r="AF129" t="str">
        <f si="61" t="shared"/>
        <v/>
      </c>
      <c r="AG129" t="str">
        <f si="62" t="shared"/>
        <v/>
      </c>
      <c r="AH129" t="str">
        <f si="63" t="shared"/>
        <v/>
      </c>
      <c r="AI129" t="str">
        <f si="64" t="shared"/>
        <v/>
      </c>
      <c r="AJ129" t="str">
        <f si="65" t="shared"/>
        <v/>
      </c>
      <c r="AK129" t="str">
        <f si="66" t="shared"/>
        <v/>
      </c>
      <c r="AL129" t="str">
        <f si="67" t="shared"/>
        <v/>
      </c>
      <c r="AM129" t="str">
        <f si="68" t="shared"/>
        <v/>
      </c>
      <c r="AN129" t="str">
        <f si="69" t="shared"/>
        <v/>
      </c>
      <c r="AO129" t="str">
        <f si="70" t="shared"/>
        <v/>
      </c>
      <c r="AP129" t="str">
        <f si="71" t="shared"/>
        <v/>
      </c>
      <c r="AQ129" t="str">
        <f si="72" t="shared"/>
        <v/>
      </c>
      <c r="AR129" t="str">
        <f si="73" t="shared"/>
        <v/>
      </c>
      <c r="AS129" t="str">
        <f si="74" t="shared"/>
        <v/>
      </c>
    </row>
    <row r="130" spans="1:45" x14ac:dyDescent="0.25">
      <c r="A130" t="str">
        <f>Sheet3!A131</f>
        <v/>
      </c>
      <c r="B130" t="str">
        <f>Sheet3!B131</f>
        <v/>
      </c>
      <c r="C130" t="str">
        <f>Sheet3!C131</f>
        <v/>
      </c>
      <c r="D130" t="str">
        <f>Sheet3!D131</f>
        <v/>
      </c>
      <c r="E130" t="str">
        <f>Sheet3!E131</f>
        <v/>
      </c>
      <c r="F130" t="str">
        <f>Sheet3!F131</f>
        <v/>
      </c>
      <c r="G130" t="str">
        <f>Sheet3!G131</f>
        <v/>
      </c>
      <c r="H130" t="str">
        <f>Sheet3!H131</f>
        <v/>
      </c>
      <c r="I130" s="37" t="str">
        <f>Sheet3!I131</f>
        <v/>
      </c>
      <c r="J130" t="str">
        <f ref="J130:J150" si="75" t="shared">$A130&amp;B130</f>
        <v/>
      </c>
      <c r="K130" t="str">
        <f ref="K130:K150" si="76" t="shared">$A130&amp;C130</f>
        <v/>
      </c>
      <c r="L130" t="str">
        <f ref="L130:L150" si="77" t="shared">$A130&amp;D130</f>
        <v/>
      </c>
      <c r="M130" t="str">
        <f ref="M130:M150" si="78" t="shared">$A130&amp;E130</f>
        <v/>
      </c>
      <c r="N130" t="str">
        <f ref="N130:N150" si="79" t="shared">$A130&amp;F130</f>
        <v/>
      </c>
      <c r="O130" t="str">
        <f ref="O130:O150" si="80" t="shared">$A130&amp;G130</f>
        <v/>
      </c>
      <c r="P130" t="str">
        <f ref="P130:P150" si="81" t="shared">$A130&amp;H130</f>
        <v/>
      </c>
      <c r="Q130" t="str">
        <f ref="Q130:Q150" si="82" t="shared">$A130&amp;I130</f>
        <v/>
      </c>
      <c r="R130" t="str">
        <f ref="R130:R150" si="83" t="shared">$B130&amp;C130</f>
        <v/>
      </c>
      <c r="S130" t="str">
        <f ref="S130:S150" si="84" t="shared">$B130&amp;D130</f>
        <v/>
      </c>
      <c r="T130" t="str">
        <f ref="T130:T150" si="85" t="shared">$B130&amp;E130</f>
        <v/>
      </c>
      <c r="U130" t="str">
        <f ref="U130:U150" si="86" t="shared">$B130&amp;F130</f>
        <v/>
      </c>
      <c r="V130" t="str">
        <f ref="V130:V150" si="87" t="shared">$B130&amp;G130</f>
        <v/>
      </c>
      <c r="W130" t="str">
        <f ref="W130:W150" si="88" t="shared">$B130&amp;H130</f>
        <v/>
      </c>
      <c r="X130" t="str">
        <f ref="X130:X150" si="89" t="shared">$B130&amp;I130</f>
        <v/>
      </c>
      <c r="Y130" t="str">
        <f ref="Y130:Y150" si="90" t="shared">$C130&amp;D130</f>
        <v/>
      </c>
      <c r="Z130" t="str">
        <f ref="Z130:Z150" si="91" t="shared">$C130&amp;E130</f>
        <v/>
      </c>
      <c r="AA130" t="str">
        <f ref="AA130:AA150" si="92" t="shared">$C130&amp;F130</f>
        <v/>
      </c>
      <c r="AB130" t="str">
        <f ref="AB130:AB150" si="93" t="shared">$C130&amp;G130</f>
        <v/>
      </c>
      <c r="AC130" t="str">
        <f ref="AC130:AC150" si="94" t="shared">$C130&amp;H130</f>
        <v/>
      </c>
      <c r="AD130" t="str">
        <f ref="AD130:AD150" si="95" t="shared">$C130&amp;I130</f>
        <v/>
      </c>
      <c r="AE130" t="str">
        <f ref="AE130:AE150" si="96" t="shared">$D130&amp;E130</f>
        <v/>
      </c>
      <c r="AF130" t="str">
        <f ref="AF130:AF150" si="97" t="shared">$D130&amp;F130</f>
        <v/>
      </c>
      <c r="AG130" t="str">
        <f ref="AG130:AG150" si="98" t="shared">$D130&amp;G130</f>
        <v/>
      </c>
      <c r="AH130" t="str">
        <f ref="AH130:AH150" si="99" t="shared">$D130&amp;H130</f>
        <v/>
      </c>
      <c r="AI130" t="str">
        <f ref="AI130:AI150" si="100" t="shared">$D130&amp;I130</f>
        <v/>
      </c>
      <c r="AJ130" t="str">
        <f ref="AJ130:AJ150" si="101" t="shared">$E130&amp;F130</f>
        <v/>
      </c>
      <c r="AK130" t="str">
        <f ref="AK130:AK150" si="102" t="shared">$E130&amp;G130</f>
        <v/>
      </c>
      <c r="AL130" t="str">
        <f ref="AL130:AL150" si="103" t="shared">$E130&amp;H130</f>
        <v/>
      </c>
      <c r="AM130" t="str">
        <f ref="AM130:AM150" si="104" t="shared">$E130&amp;I130</f>
        <v/>
      </c>
      <c r="AN130" t="str">
        <f ref="AN130:AN150" si="105" t="shared">$F130&amp;G130</f>
        <v/>
      </c>
      <c r="AO130" t="str">
        <f ref="AO130:AO150" si="106" t="shared">$F130&amp;H130</f>
        <v/>
      </c>
      <c r="AP130" t="str">
        <f ref="AP130:AP150" si="107" t="shared">$F130&amp;I130</f>
        <v/>
      </c>
      <c r="AQ130" t="str">
        <f ref="AQ130:AQ150" si="108" t="shared">$G130&amp;H130</f>
        <v/>
      </c>
      <c r="AR130" t="str">
        <f ref="AR130:AR150" si="109" t="shared">$G130&amp;I130</f>
        <v/>
      </c>
      <c r="AS130" t="str">
        <f ref="AS130:AS150" si="110" t="shared">$H130&amp;I130</f>
        <v/>
      </c>
    </row>
    <row r="131" spans="1:45" x14ac:dyDescent="0.25">
      <c r="A131" t="str">
        <f>Sheet3!A132</f>
        <v/>
      </c>
      <c r="B131" t="str">
        <f>Sheet3!B132</f>
        <v/>
      </c>
      <c r="C131" t="str">
        <f>Sheet3!C132</f>
        <v/>
      </c>
      <c r="D131" t="str">
        <f>Sheet3!D132</f>
        <v/>
      </c>
      <c r="E131" t="str">
        <f>Sheet3!E132</f>
        <v/>
      </c>
      <c r="F131" t="str">
        <f>Sheet3!F132</f>
        <v/>
      </c>
      <c r="G131" t="str">
        <f>Sheet3!G132</f>
        <v/>
      </c>
      <c r="H131" t="str">
        <f>Sheet3!H132</f>
        <v/>
      </c>
      <c r="I131" s="37" t="str">
        <f>Sheet3!I132</f>
        <v/>
      </c>
      <c r="J131" t="str">
        <f si="75" t="shared"/>
        <v/>
      </c>
      <c r="K131" t="str">
        <f si="76" t="shared"/>
        <v/>
      </c>
      <c r="L131" t="str">
        <f si="77" t="shared"/>
        <v/>
      </c>
      <c r="M131" t="str">
        <f si="78" t="shared"/>
        <v/>
      </c>
      <c r="N131" t="str">
        <f si="79" t="shared"/>
        <v/>
      </c>
      <c r="O131" t="str">
        <f si="80" t="shared"/>
        <v/>
      </c>
      <c r="P131" t="str">
        <f si="81" t="shared"/>
        <v/>
      </c>
      <c r="Q131" t="str">
        <f si="82" t="shared"/>
        <v/>
      </c>
      <c r="R131" t="str">
        <f si="83" t="shared"/>
        <v/>
      </c>
      <c r="S131" t="str">
        <f si="84" t="shared"/>
        <v/>
      </c>
      <c r="T131" t="str">
        <f si="85" t="shared"/>
        <v/>
      </c>
      <c r="U131" t="str">
        <f si="86" t="shared"/>
        <v/>
      </c>
      <c r="V131" t="str">
        <f si="87" t="shared"/>
        <v/>
      </c>
      <c r="W131" t="str">
        <f si="88" t="shared"/>
        <v/>
      </c>
      <c r="X131" t="str">
        <f si="89" t="shared"/>
        <v/>
      </c>
      <c r="Y131" t="str">
        <f si="90" t="shared"/>
        <v/>
      </c>
      <c r="Z131" t="str">
        <f si="91" t="shared"/>
        <v/>
      </c>
      <c r="AA131" t="str">
        <f si="92" t="shared"/>
        <v/>
      </c>
      <c r="AB131" t="str">
        <f si="93" t="shared"/>
        <v/>
      </c>
      <c r="AC131" t="str">
        <f si="94" t="shared"/>
        <v/>
      </c>
      <c r="AD131" t="str">
        <f si="95" t="shared"/>
        <v/>
      </c>
      <c r="AE131" t="str">
        <f si="96" t="shared"/>
        <v/>
      </c>
      <c r="AF131" t="str">
        <f si="97" t="shared"/>
        <v/>
      </c>
      <c r="AG131" t="str">
        <f si="98" t="shared"/>
        <v/>
      </c>
      <c r="AH131" t="str">
        <f si="99" t="shared"/>
        <v/>
      </c>
      <c r="AI131" t="str">
        <f si="100" t="shared"/>
        <v/>
      </c>
      <c r="AJ131" t="str">
        <f si="101" t="shared"/>
        <v/>
      </c>
      <c r="AK131" t="str">
        <f si="102" t="shared"/>
        <v/>
      </c>
      <c r="AL131" t="str">
        <f si="103" t="shared"/>
        <v/>
      </c>
      <c r="AM131" t="str">
        <f si="104" t="shared"/>
        <v/>
      </c>
      <c r="AN131" t="str">
        <f si="105" t="shared"/>
        <v/>
      </c>
      <c r="AO131" t="str">
        <f si="106" t="shared"/>
        <v/>
      </c>
      <c r="AP131" t="str">
        <f si="107" t="shared"/>
        <v/>
      </c>
      <c r="AQ131" t="str">
        <f si="108" t="shared"/>
        <v/>
      </c>
      <c r="AR131" t="str">
        <f si="109" t="shared"/>
        <v/>
      </c>
      <c r="AS131" t="str">
        <f si="110" t="shared"/>
        <v/>
      </c>
    </row>
    <row r="132" spans="1:45" x14ac:dyDescent="0.25">
      <c r="A132" t="str">
        <f>Sheet3!A133</f>
        <v/>
      </c>
      <c r="B132" t="str">
        <f>Sheet3!B133</f>
        <v/>
      </c>
      <c r="C132" t="str">
        <f>Sheet3!C133</f>
        <v/>
      </c>
      <c r="D132" t="str">
        <f>Sheet3!D133</f>
        <v/>
      </c>
      <c r="E132" t="str">
        <f>Sheet3!E133</f>
        <v/>
      </c>
      <c r="F132" t="str">
        <f>Sheet3!F133</f>
        <v/>
      </c>
      <c r="G132" t="str">
        <f>Sheet3!G133</f>
        <v/>
      </c>
      <c r="H132" t="str">
        <f>Sheet3!H133</f>
        <v/>
      </c>
      <c r="I132" s="37" t="str">
        <f>Sheet3!I133</f>
        <v/>
      </c>
      <c r="J132" t="str">
        <f si="75" t="shared"/>
        <v/>
      </c>
      <c r="K132" t="str">
        <f si="76" t="shared"/>
        <v/>
      </c>
      <c r="L132" t="str">
        <f si="77" t="shared"/>
        <v/>
      </c>
      <c r="M132" t="str">
        <f si="78" t="shared"/>
        <v/>
      </c>
      <c r="N132" t="str">
        <f si="79" t="shared"/>
        <v/>
      </c>
      <c r="O132" t="str">
        <f si="80" t="shared"/>
        <v/>
      </c>
      <c r="P132" t="str">
        <f si="81" t="shared"/>
        <v/>
      </c>
      <c r="Q132" t="str">
        <f si="82" t="shared"/>
        <v/>
      </c>
      <c r="R132" t="str">
        <f si="83" t="shared"/>
        <v/>
      </c>
      <c r="S132" t="str">
        <f si="84" t="shared"/>
        <v/>
      </c>
      <c r="T132" t="str">
        <f si="85" t="shared"/>
        <v/>
      </c>
      <c r="U132" t="str">
        <f si="86" t="shared"/>
        <v/>
      </c>
      <c r="V132" t="str">
        <f si="87" t="shared"/>
        <v/>
      </c>
      <c r="W132" t="str">
        <f si="88" t="shared"/>
        <v/>
      </c>
      <c r="X132" t="str">
        <f si="89" t="shared"/>
        <v/>
      </c>
      <c r="Y132" t="str">
        <f si="90" t="shared"/>
        <v/>
      </c>
      <c r="Z132" t="str">
        <f si="91" t="shared"/>
        <v/>
      </c>
      <c r="AA132" t="str">
        <f si="92" t="shared"/>
        <v/>
      </c>
      <c r="AB132" t="str">
        <f si="93" t="shared"/>
        <v/>
      </c>
      <c r="AC132" t="str">
        <f si="94" t="shared"/>
        <v/>
      </c>
      <c r="AD132" t="str">
        <f si="95" t="shared"/>
        <v/>
      </c>
      <c r="AE132" t="str">
        <f si="96" t="shared"/>
        <v/>
      </c>
      <c r="AF132" t="str">
        <f si="97" t="shared"/>
        <v/>
      </c>
      <c r="AG132" t="str">
        <f si="98" t="shared"/>
        <v/>
      </c>
      <c r="AH132" t="str">
        <f si="99" t="shared"/>
        <v/>
      </c>
      <c r="AI132" t="str">
        <f si="100" t="shared"/>
        <v/>
      </c>
      <c r="AJ132" t="str">
        <f si="101" t="shared"/>
        <v/>
      </c>
      <c r="AK132" t="str">
        <f si="102" t="shared"/>
        <v/>
      </c>
      <c r="AL132" t="str">
        <f si="103" t="shared"/>
        <v/>
      </c>
      <c r="AM132" t="str">
        <f si="104" t="shared"/>
        <v/>
      </c>
      <c r="AN132" t="str">
        <f si="105" t="shared"/>
        <v/>
      </c>
      <c r="AO132" t="str">
        <f si="106" t="shared"/>
        <v/>
      </c>
      <c r="AP132" t="str">
        <f si="107" t="shared"/>
        <v/>
      </c>
      <c r="AQ132" t="str">
        <f si="108" t="shared"/>
        <v/>
      </c>
      <c r="AR132" t="str">
        <f si="109" t="shared"/>
        <v/>
      </c>
      <c r="AS132" t="str">
        <f si="110" t="shared"/>
        <v/>
      </c>
    </row>
    <row r="133" spans="1:45" x14ac:dyDescent="0.25">
      <c r="A133" t="str">
        <f>Sheet3!A134</f>
        <v/>
      </c>
      <c r="B133" t="str">
        <f>Sheet3!B134</f>
        <v/>
      </c>
      <c r="C133" t="str">
        <f>Sheet3!C134</f>
        <v/>
      </c>
      <c r="D133" t="str">
        <f>Sheet3!D134</f>
        <v/>
      </c>
      <c r="E133" t="str">
        <f>Sheet3!E134</f>
        <v/>
      </c>
      <c r="F133" t="str">
        <f>Sheet3!F134</f>
        <v/>
      </c>
      <c r="G133" t="str">
        <f>Sheet3!G134</f>
        <v/>
      </c>
      <c r="H133" t="str">
        <f>Sheet3!H134</f>
        <v/>
      </c>
      <c r="I133" s="37" t="str">
        <f>Sheet3!I134</f>
        <v/>
      </c>
      <c r="J133" t="str">
        <f si="75" t="shared"/>
        <v/>
      </c>
      <c r="K133" t="str">
        <f si="76" t="shared"/>
        <v/>
      </c>
      <c r="L133" t="str">
        <f si="77" t="shared"/>
        <v/>
      </c>
      <c r="M133" t="str">
        <f si="78" t="shared"/>
        <v/>
      </c>
      <c r="N133" t="str">
        <f si="79" t="shared"/>
        <v/>
      </c>
      <c r="O133" t="str">
        <f si="80" t="shared"/>
        <v/>
      </c>
      <c r="P133" t="str">
        <f si="81" t="shared"/>
        <v/>
      </c>
      <c r="Q133" t="str">
        <f si="82" t="shared"/>
        <v/>
      </c>
      <c r="R133" t="str">
        <f si="83" t="shared"/>
        <v/>
      </c>
      <c r="S133" t="str">
        <f si="84" t="shared"/>
        <v/>
      </c>
      <c r="T133" t="str">
        <f si="85" t="shared"/>
        <v/>
      </c>
      <c r="U133" t="str">
        <f si="86" t="shared"/>
        <v/>
      </c>
      <c r="V133" t="str">
        <f si="87" t="shared"/>
        <v/>
      </c>
      <c r="W133" t="str">
        <f si="88" t="shared"/>
        <v/>
      </c>
      <c r="X133" t="str">
        <f si="89" t="shared"/>
        <v/>
      </c>
      <c r="Y133" t="str">
        <f si="90" t="shared"/>
        <v/>
      </c>
      <c r="Z133" t="str">
        <f si="91" t="shared"/>
        <v/>
      </c>
      <c r="AA133" t="str">
        <f si="92" t="shared"/>
        <v/>
      </c>
      <c r="AB133" t="str">
        <f si="93" t="shared"/>
        <v/>
      </c>
      <c r="AC133" t="str">
        <f si="94" t="shared"/>
        <v/>
      </c>
      <c r="AD133" t="str">
        <f si="95" t="shared"/>
        <v/>
      </c>
      <c r="AE133" t="str">
        <f si="96" t="shared"/>
        <v/>
      </c>
      <c r="AF133" t="str">
        <f si="97" t="shared"/>
        <v/>
      </c>
      <c r="AG133" t="str">
        <f si="98" t="shared"/>
        <v/>
      </c>
      <c r="AH133" t="str">
        <f si="99" t="shared"/>
        <v/>
      </c>
      <c r="AI133" t="str">
        <f si="100" t="shared"/>
        <v/>
      </c>
      <c r="AJ133" t="str">
        <f si="101" t="shared"/>
        <v/>
      </c>
      <c r="AK133" t="str">
        <f si="102" t="shared"/>
        <v/>
      </c>
      <c r="AL133" t="str">
        <f si="103" t="shared"/>
        <v/>
      </c>
      <c r="AM133" t="str">
        <f si="104" t="shared"/>
        <v/>
      </c>
      <c r="AN133" t="str">
        <f si="105" t="shared"/>
        <v/>
      </c>
      <c r="AO133" t="str">
        <f si="106" t="shared"/>
        <v/>
      </c>
      <c r="AP133" t="str">
        <f si="107" t="shared"/>
        <v/>
      </c>
      <c r="AQ133" t="str">
        <f si="108" t="shared"/>
        <v/>
      </c>
      <c r="AR133" t="str">
        <f si="109" t="shared"/>
        <v/>
      </c>
      <c r="AS133" t="str">
        <f si="110" t="shared"/>
        <v/>
      </c>
    </row>
    <row r="134" spans="1:45" x14ac:dyDescent="0.25">
      <c r="A134" t="str">
        <f>Sheet3!A135</f>
        <v/>
      </c>
      <c r="B134" t="str">
        <f>Sheet3!B135</f>
        <v/>
      </c>
      <c r="C134" t="str">
        <f>Sheet3!C135</f>
        <v/>
      </c>
      <c r="D134" t="str">
        <f>Sheet3!D135</f>
        <v/>
      </c>
      <c r="E134" t="str">
        <f>Sheet3!E135</f>
        <v/>
      </c>
      <c r="F134" t="str">
        <f>Sheet3!F135</f>
        <v/>
      </c>
      <c r="G134" t="str">
        <f>Sheet3!G135</f>
        <v/>
      </c>
      <c r="H134" t="str">
        <f>Sheet3!H135</f>
        <v/>
      </c>
      <c r="I134" s="37" t="str">
        <f>Sheet3!I135</f>
        <v/>
      </c>
      <c r="J134" t="str">
        <f si="75" t="shared"/>
        <v/>
      </c>
      <c r="K134" t="str">
        <f si="76" t="shared"/>
        <v/>
      </c>
      <c r="L134" t="str">
        <f si="77" t="shared"/>
        <v/>
      </c>
      <c r="M134" t="str">
        <f si="78" t="shared"/>
        <v/>
      </c>
      <c r="N134" t="str">
        <f si="79" t="shared"/>
        <v/>
      </c>
      <c r="O134" t="str">
        <f si="80" t="shared"/>
        <v/>
      </c>
      <c r="P134" t="str">
        <f si="81" t="shared"/>
        <v/>
      </c>
      <c r="Q134" t="str">
        <f si="82" t="shared"/>
        <v/>
      </c>
      <c r="R134" t="str">
        <f si="83" t="shared"/>
        <v/>
      </c>
      <c r="S134" t="str">
        <f si="84" t="shared"/>
        <v/>
      </c>
      <c r="T134" t="str">
        <f si="85" t="shared"/>
        <v/>
      </c>
      <c r="U134" t="str">
        <f si="86" t="shared"/>
        <v/>
      </c>
      <c r="V134" t="str">
        <f si="87" t="shared"/>
        <v/>
      </c>
      <c r="W134" t="str">
        <f si="88" t="shared"/>
        <v/>
      </c>
      <c r="X134" t="str">
        <f si="89" t="shared"/>
        <v/>
      </c>
      <c r="Y134" t="str">
        <f si="90" t="shared"/>
        <v/>
      </c>
      <c r="Z134" t="str">
        <f si="91" t="shared"/>
        <v/>
      </c>
      <c r="AA134" t="str">
        <f si="92" t="shared"/>
        <v/>
      </c>
      <c r="AB134" t="str">
        <f si="93" t="shared"/>
        <v/>
      </c>
      <c r="AC134" t="str">
        <f si="94" t="shared"/>
        <v/>
      </c>
      <c r="AD134" t="str">
        <f si="95" t="shared"/>
        <v/>
      </c>
      <c r="AE134" t="str">
        <f si="96" t="shared"/>
        <v/>
      </c>
      <c r="AF134" t="str">
        <f si="97" t="shared"/>
        <v/>
      </c>
      <c r="AG134" t="str">
        <f si="98" t="shared"/>
        <v/>
      </c>
      <c r="AH134" t="str">
        <f si="99" t="shared"/>
        <v/>
      </c>
      <c r="AI134" t="str">
        <f si="100" t="shared"/>
        <v/>
      </c>
      <c r="AJ134" t="str">
        <f si="101" t="shared"/>
        <v/>
      </c>
      <c r="AK134" t="str">
        <f si="102" t="shared"/>
        <v/>
      </c>
      <c r="AL134" t="str">
        <f si="103" t="shared"/>
        <v/>
      </c>
      <c r="AM134" t="str">
        <f si="104" t="shared"/>
        <v/>
      </c>
      <c r="AN134" t="str">
        <f si="105" t="shared"/>
        <v/>
      </c>
      <c r="AO134" t="str">
        <f si="106" t="shared"/>
        <v/>
      </c>
      <c r="AP134" t="str">
        <f si="107" t="shared"/>
        <v/>
      </c>
      <c r="AQ134" t="str">
        <f si="108" t="shared"/>
        <v/>
      </c>
      <c r="AR134" t="str">
        <f si="109" t="shared"/>
        <v/>
      </c>
      <c r="AS134" t="str">
        <f si="110" t="shared"/>
        <v/>
      </c>
    </row>
    <row r="135" spans="1:45" x14ac:dyDescent="0.25">
      <c r="A135" t="str">
        <f>Sheet3!A136</f>
        <v/>
      </c>
      <c r="B135" t="str">
        <f>Sheet3!B136</f>
        <v/>
      </c>
      <c r="C135" t="str">
        <f>Sheet3!C136</f>
        <v/>
      </c>
      <c r="D135" t="str">
        <f>Sheet3!D136</f>
        <v/>
      </c>
      <c r="E135" t="str">
        <f>Sheet3!E136</f>
        <v/>
      </c>
      <c r="F135" t="str">
        <f>Sheet3!F136</f>
        <v/>
      </c>
      <c r="G135" t="str">
        <f>Sheet3!G136</f>
        <v/>
      </c>
      <c r="H135" t="str">
        <f>Sheet3!H136</f>
        <v/>
      </c>
      <c r="I135" s="37" t="str">
        <f>Sheet3!I136</f>
        <v/>
      </c>
      <c r="J135" t="str">
        <f si="75" t="shared"/>
        <v/>
      </c>
      <c r="K135" t="str">
        <f si="76" t="shared"/>
        <v/>
      </c>
      <c r="L135" t="str">
        <f si="77" t="shared"/>
        <v/>
      </c>
      <c r="M135" t="str">
        <f si="78" t="shared"/>
        <v/>
      </c>
      <c r="N135" t="str">
        <f si="79" t="shared"/>
        <v/>
      </c>
      <c r="O135" t="str">
        <f si="80" t="shared"/>
        <v/>
      </c>
      <c r="P135" t="str">
        <f si="81" t="shared"/>
        <v/>
      </c>
      <c r="Q135" t="str">
        <f si="82" t="shared"/>
        <v/>
      </c>
      <c r="R135" t="str">
        <f si="83" t="shared"/>
        <v/>
      </c>
      <c r="S135" t="str">
        <f si="84" t="shared"/>
        <v/>
      </c>
      <c r="T135" t="str">
        <f si="85" t="shared"/>
        <v/>
      </c>
      <c r="U135" t="str">
        <f si="86" t="shared"/>
        <v/>
      </c>
      <c r="V135" t="str">
        <f si="87" t="shared"/>
        <v/>
      </c>
      <c r="W135" t="str">
        <f si="88" t="shared"/>
        <v/>
      </c>
      <c r="X135" t="str">
        <f si="89" t="shared"/>
        <v/>
      </c>
      <c r="Y135" t="str">
        <f si="90" t="shared"/>
        <v/>
      </c>
      <c r="Z135" t="str">
        <f si="91" t="shared"/>
        <v/>
      </c>
      <c r="AA135" t="str">
        <f si="92" t="shared"/>
        <v/>
      </c>
      <c r="AB135" t="str">
        <f si="93" t="shared"/>
        <v/>
      </c>
      <c r="AC135" t="str">
        <f si="94" t="shared"/>
        <v/>
      </c>
      <c r="AD135" t="str">
        <f si="95" t="shared"/>
        <v/>
      </c>
      <c r="AE135" t="str">
        <f si="96" t="shared"/>
        <v/>
      </c>
      <c r="AF135" t="str">
        <f si="97" t="shared"/>
        <v/>
      </c>
      <c r="AG135" t="str">
        <f si="98" t="shared"/>
        <v/>
      </c>
      <c r="AH135" t="str">
        <f si="99" t="shared"/>
        <v/>
      </c>
      <c r="AI135" t="str">
        <f si="100" t="shared"/>
        <v/>
      </c>
      <c r="AJ135" t="str">
        <f si="101" t="shared"/>
        <v/>
      </c>
      <c r="AK135" t="str">
        <f si="102" t="shared"/>
        <v/>
      </c>
      <c r="AL135" t="str">
        <f si="103" t="shared"/>
        <v/>
      </c>
      <c r="AM135" t="str">
        <f si="104" t="shared"/>
        <v/>
      </c>
      <c r="AN135" t="str">
        <f si="105" t="shared"/>
        <v/>
      </c>
      <c r="AO135" t="str">
        <f si="106" t="shared"/>
        <v/>
      </c>
      <c r="AP135" t="str">
        <f si="107" t="shared"/>
        <v/>
      </c>
      <c r="AQ135" t="str">
        <f si="108" t="shared"/>
        <v/>
      </c>
      <c r="AR135" t="str">
        <f si="109" t="shared"/>
        <v/>
      </c>
      <c r="AS135" t="str">
        <f si="110" t="shared"/>
        <v/>
      </c>
    </row>
    <row r="136" spans="1:45" x14ac:dyDescent="0.25">
      <c r="A136" t="str">
        <f>Sheet3!A137</f>
        <v/>
      </c>
      <c r="B136" t="str">
        <f>Sheet3!B137</f>
        <v/>
      </c>
      <c r="C136" t="str">
        <f>Sheet3!C137</f>
        <v/>
      </c>
      <c r="D136" t="str">
        <f>Sheet3!D137</f>
        <v/>
      </c>
      <c r="E136" t="str">
        <f>Sheet3!E137</f>
        <v/>
      </c>
      <c r="F136" t="str">
        <f>Sheet3!F137</f>
        <v/>
      </c>
      <c r="G136" t="str">
        <f>Sheet3!G137</f>
        <v/>
      </c>
      <c r="H136" t="str">
        <f>Sheet3!H137</f>
        <v/>
      </c>
      <c r="I136" s="37" t="str">
        <f>Sheet3!I137</f>
        <v/>
      </c>
      <c r="J136" t="str">
        <f si="75" t="shared"/>
        <v/>
      </c>
      <c r="K136" t="str">
        <f si="76" t="shared"/>
        <v/>
      </c>
      <c r="L136" t="str">
        <f si="77" t="shared"/>
        <v/>
      </c>
      <c r="M136" t="str">
        <f si="78" t="shared"/>
        <v/>
      </c>
      <c r="N136" t="str">
        <f si="79" t="shared"/>
        <v/>
      </c>
      <c r="O136" t="str">
        <f si="80" t="shared"/>
        <v/>
      </c>
      <c r="P136" t="str">
        <f si="81" t="shared"/>
        <v/>
      </c>
      <c r="Q136" t="str">
        <f si="82" t="shared"/>
        <v/>
      </c>
      <c r="R136" t="str">
        <f si="83" t="shared"/>
        <v/>
      </c>
      <c r="S136" t="str">
        <f si="84" t="shared"/>
        <v/>
      </c>
      <c r="T136" t="str">
        <f si="85" t="shared"/>
        <v/>
      </c>
      <c r="U136" t="str">
        <f si="86" t="shared"/>
        <v/>
      </c>
      <c r="V136" t="str">
        <f si="87" t="shared"/>
        <v/>
      </c>
      <c r="W136" t="str">
        <f si="88" t="shared"/>
        <v/>
      </c>
      <c r="X136" t="str">
        <f si="89" t="shared"/>
        <v/>
      </c>
      <c r="Y136" t="str">
        <f si="90" t="shared"/>
        <v/>
      </c>
      <c r="Z136" t="str">
        <f si="91" t="shared"/>
        <v/>
      </c>
      <c r="AA136" t="str">
        <f si="92" t="shared"/>
        <v/>
      </c>
      <c r="AB136" t="str">
        <f si="93" t="shared"/>
        <v/>
      </c>
      <c r="AC136" t="str">
        <f si="94" t="shared"/>
        <v/>
      </c>
      <c r="AD136" t="str">
        <f si="95" t="shared"/>
        <v/>
      </c>
      <c r="AE136" t="str">
        <f si="96" t="shared"/>
        <v/>
      </c>
      <c r="AF136" t="str">
        <f si="97" t="shared"/>
        <v/>
      </c>
      <c r="AG136" t="str">
        <f si="98" t="shared"/>
        <v/>
      </c>
      <c r="AH136" t="str">
        <f si="99" t="shared"/>
        <v/>
      </c>
      <c r="AI136" t="str">
        <f si="100" t="shared"/>
        <v/>
      </c>
      <c r="AJ136" t="str">
        <f si="101" t="shared"/>
        <v/>
      </c>
      <c r="AK136" t="str">
        <f si="102" t="shared"/>
        <v/>
      </c>
      <c r="AL136" t="str">
        <f si="103" t="shared"/>
        <v/>
      </c>
      <c r="AM136" t="str">
        <f si="104" t="shared"/>
        <v/>
      </c>
      <c r="AN136" t="str">
        <f si="105" t="shared"/>
        <v/>
      </c>
      <c r="AO136" t="str">
        <f si="106" t="shared"/>
        <v/>
      </c>
      <c r="AP136" t="str">
        <f si="107" t="shared"/>
        <v/>
      </c>
      <c r="AQ136" t="str">
        <f si="108" t="shared"/>
        <v/>
      </c>
      <c r="AR136" t="str">
        <f si="109" t="shared"/>
        <v/>
      </c>
      <c r="AS136" t="str">
        <f si="110" t="shared"/>
        <v/>
      </c>
    </row>
    <row r="137" spans="1:45" x14ac:dyDescent="0.25">
      <c r="A137" t="str">
        <f>Sheet3!A138</f>
        <v/>
      </c>
      <c r="B137" t="str">
        <f>Sheet3!B138</f>
        <v/>
      </c>
      <c r="C137" t="str">
        <f>Sheet3!C138</f>
        <v/>
      </c>
      <c r="D137" t="str">
        <f>Sheet3!D138</f>
        <v/>
      </c>
      <c r="E137" t="str">
        <f>Sheet3!E138</f>
        <v/>
      </c>
      <c r="F137" t="str">
        <f>Sheet3!F138</f>
        <v/>
      </c>
      <c r="G137" t="str">
        <f>Sheet3!G138</f>
        <v/>
      </c>
      <c r="H137" t="str">
        <f>Sheet3!H138</f>
        <v/>
      </c>
      <c r="I137" s="37" t="str">
        <f>Sheet3!I138</f>
        <v/>
      </c>
      <c r="J137" t="str">
        <f si="75" t="shared"/>
        <v/>
      </c>
      <c r="K137" t="str">
        <f si="76" t="shared"/>
        <v/>
      </c>
      <c r="L137" t="str">
        <f si="77" t="shared"/>
        <v/>
      </c>
      <c r="M137" t="str">
        <f si="78" t="shared"/>
        <v/>
      </c>
      <c r="N137" t="str">
        <f si="79" t="shared"/>
        <v/>
      </c>
      <c r="O137" t="str">
        <f si="80" t="shared"/>
        <v/>
      </c>
      <c r="P137" t="str">
        <f si="81" t="shared"/>
        <v/>
      </c>
      <c r="Q137" t="str">
        <f si="82" t="shared"/>
        <v/>
      </c>
      <c r="R137" t="str">
        <f si="83" t="shared"/>
        <v/>
      </c>
      <c r="S137" t="str">
        <f si="84" t="shared"/>
        <v/>
      </c>
      <c r="T137" t="str">
        <f si="85" t="shared"/>
        <v/>
      </c>
      <c r="U137" t="str">
        <f si="86" t="shared"/>
        <v/>
      </c>
      <c r="V137" t="str">
        <f si="87" t="shared"/>
        <v/>
      </c>
      <c r="W137" t="str">
        <f si="88" t="shared"/>
        <v/>
      </c>
      <c r="X137" t="str">
        <f si="89" t="shared"/>
        <v/>
      </c>
      <c r="Y137" t="str">
        <f si="90" t="shared"/>
        <v/>
      </c>
      <c r="Z137" t="str">
        <f si="91" t="shared"/>
        <v/>
      </c>
      <c r="AA137" t="str">
        <f si="92" t="shared"/>
        <v/>
      </c>
      <c r="AB137" t="str">
        <f si="93" t="shared"/>
        <v/>
      </c>
      <c r="AC137" t="str">
        <f si="94" t="shared"/>
        <v/>
      </c>
      <c r="AD137" t="str">
        <f si="95" t="shared"/>
        <v/>
      </c>
      <c r="AE137" t="str">
        <f si="96" t="shared"/>
        <v/>
      </c>
      <c r="AF137" t="str">
        <f si="97" t="shared"/>
        <v/>
      </c>
      <c r="AG137" t="str">
        <f si="98" t="shared"/>
        <v/>
      </c>
      <c r="AH137" t="str">
        <f si="99" t="shared"/>
        <v/>
      </c>
      <c r="AI137" t="str">
        <f si="100" t="shared"/>
        <v/>
      </c>
      <c r="AJ137" t="str">
        <f si="101" t="shared"/>
        <v/>
      </c>
      <c r="AK137" t="str">
        <f si="102" t="shared"/>
        <v/>
      </c>
      <c r="AL137" t="str">
        <f si="103" t="shared"/>
        <v/>
      </c>
      <c r="AM137" t="str">
        <f si="104" t="shared"/>
        <v/>
      </c>
      <c r="AN137" t="str">
        <f si="105" t="shared"/>
        <v/>
      </c>
      <c r="AO137" t="str">
        <f si="106" t="shared"/>
        <v/>
      </c>
      <c r="AP137" t="str">
        <f si="107" t="shared"/>
        <v/>
      </c>
      <c r="AQ137" t="str">
        <f si="108" t="shared"/>
        <v/>
      </c>
      <c r="AR137" t="str">
        <f si="109" t="shared"/>
        <v/>
      </c>
      <c r="AS137" t="str">
        <f si="110" t="shared"/>
        <v/>
      </c>
    </row>
    <row r="138" spans="1:45" x14ac:dyDescent="0.25">
      <c r="A138" t="str">
        <f>Sheet3!A139</f>
        <v/>
      </c>
      <c r="B138" t="str">
        <f>Sheet3!B139</f>
        <v/>
      </c>
      <c r="C138" t="str">
        <f>Sheet3!C139</f>
        <v/>
      </c>
      <c r="D138" t="str">
        <f>Sheet3!D139</f>
        <v/>
      </c>
      <c r="E138" t="str">
        <f>Sheet3!E139</f>
        <v/>
      </c>
      <c r="F138" t="str">
        <f>Sheet3!F139</f>
        <v/>
      </c>
      <c r="G138" t="str">
        <f>Sheet3!G139</f>
        <v/>
      </c>
      <c r="H138" t="str">
        <f>Sheet3!H139</f>
        <v/>
      </c>
      <c r="I138" s="37" t="str">
        <f>Sheet3!I139</f>
        <v/>
      </c>
      <c r="J138" t="str">
        <f si="75" t="shared"/>
        <v/>
      </c>
      <c r="K138" t="str">
        <f si="76" t="shared"/>
        <v/>
      </c>
      <c r="L138" t="str">
        <f si="77" t="shared"/>
        <v/>
      </c>
      <c r="M138" t="str">
        <f si="78" t="shared"/>
        <v/>
      </c>
      <c r="N138" t="str">
        <f si="79" t="shared"/>
        <v/>
      </c>
      <c r="O138" t="str">
        <f si="80" t="shared"/>
        <v/>
      </c>
      <c r="P138" t="str">
        <f si="81" t="shared"/>
        <v/>
      </c>
      <c r="Q138" t="str">
        <f si="82" t="shared"/>
        <v/>
      </c>
      <c r="R138" t="str">
        <f si="83" t="shared"/>
        <v/>
      </c>
      <c r="S138" t="str">
        <f si="84" t="shared"/>
        <v/>
      </c>
      <c r="T138" t="str">
        <f si="85" t="shared"/>
        <v/>
      </c>
      <c r="U138" t="str">
        <f si="86" t="shared"/>
        <v/>
      </c>
      <c r="V138" t="str">
        <f si="87" t="shared"/>
        <v/>
      </c>
      <c r="W138" t="str">
        <f si="88" t="shared"/>
        <v/>
      </c>
      <c r="X138" t="str">
        <f si="89" t="shared"/>
        <v/>
      </c>
      <c r="Y138" t="str">
        <f si="90" t="shared"/>
        <v/>
      </c>
      <c r="Z138" t="str">
        <f si="91" t="shared"/>
        <v/>
      </c>
      <c r="AA138" t="str">
        <f si="92" t="shared"/>
        <v/>
      </c>
      <c r="AB138" t="str">
        <f si="93" t="shared"/>
        <v/>
      </c>
      <c r="AC138" t="str">
        <f si="94" t="shared"/>
        <v/>
      </c>
      <c r="AD138" t="str">
        <f si="95" t="shared"/>
        <v/>
      </c>
      <c r="AE138" t="str">
        <f si="96" t="shared"/>
        <v/>
      </c>
      <c r="AF138" t="str">
        <f si="97" t="shared"/>
        <v/>
      </c>
      <c r="AG138" t="str">
        <f si="98" t="shared"/>
        <v/>
      </c>
      <c r="AH138" t="str">
        <f si="99" t="shared"/>
        <v/>
      </c>
      <c r="AI138" t="str">
        <f si="100" t="shared"/>
        <v/>
      </c>
      <c r="AJ138" t="str">
        <f si="101" t="shared"/>
        <v/>
      </c>
      <c r="AK138" t="str">
        <f si="102" t="shared"/>
        <v/>
      </c>
      <c r="AL138" t="str">
        <f si="103" t="shared"/>
        <v/>
      </c>
      <c r="AM138" t="str">
        <f si="104" t="shared"/>
        <v/>
      </c>
      <c r="AN138" t="str">
        <f si="105" t="shared"/>
        <v/>
      </c>
      <c r="AO138" t="str">
        <f si="106" t="shared"/>
        <v/>
      </c>
      <c r="AP138" t="str">
        <f si="107" t="shared"/>
        <v/>
      </c>
      <c r="AQ138" t="str">
        <f si="108" t="shared"/>
        <v/>
      </c>
      <c r="AR138" t="str">
        <f si="109" t="shared"/>
        <v/>
      </c>
      <c r="AS138" t="str">
        <f si="110" t="shared"/>
        <v/>
      </c>
    </row>
    <row r="139" spans="1:45" x14ac:dyDescent="0.25">
      <c r="A139" t="str">
        <f>Sheet3!A140</f>
        <v/>
      </c>
      <c r="B139" t="str">
        <f>Sheet3!B140</f>
        <v/>
      </c>
      <c r="C139" t="str">
        <f>Sheet3!C140</f>
        <v/>
      </c>
      <c r="D139" t="str">
        <f>Sheet3!D140</f>
        <v/>
      </c>
      <c r="E139" t="str">
        <f>Sheet3!E140</f>
        <v/>
      </c>
      <c r="F139" t="str">
        <f>Sheet3!F140</f>
        <v/>
      </c>
      <c r="G139" t="str">
        <f>Sheet3!G140</f>
        <v/>
      </c>
      <c r="H139" t="str">
        <f>Sheet3!H140</f>
        <v/>
      </c>
      <c r="I139" s="37" t="str">
        <f>Sheet3!I140</f>
        <v/>
      </c>
      <c r="J139" t="str">
        <f si="75" t="shared"/>
        <v/>
      </c>
      <c r="K139" t="str">
        <f si="76" t="shared"/>
        <v/>
      </c>
      <c r="L139" t="str">
        <f si="77" t="shared"/>
        <v/>
      </c>
      <c r="M139" t="str">
        <f si="78" t="shared"/>
        <v/>
      </c>
      <c r="N139" t="str">
        <f si="79" t="shared"/>
        <v/>
      </c>
      <c r="O139" t="str">
        <f si="80" t="shared"/>
        <v/>
      </c>
      <c r="P139" t="str">
        <f si="81" t="shared"/>
        <v/>
      </c>
      <c r="Q139" t="str">
        <f si="82" t="shared"/>
        <v/>
      </c>
      <c r="R139" t="str">
        <f si="83" t="shared"/>
        <v/>
      </c>
      <c r="S139" t="str">
        <f si="84" t="shared"/>
        <v/>
      </c>
      <c r="T139" t="str">
        <f si="85" t="shared"/>
        <v/>
      </c>
      <c r="U139" t="str">
        <f si="86" t="shared"/>
        <v/>
      </c>
      <c r="V139" t="str">
        <f si="87" t="shared"/>
        <v/>
      </c>
      <c r="W139" t="str">
        <f si="88" t="shared"/>
        <v/>
      </c>
      <c r="X139" t="str">
        <f si="89" t="shared"/>
        <v/>
      </c>
      <c r="Y139" t="str">
        <f si="90" t="shared"/>
        <v/>
      </c>
      <c r="Z139" t="str">
        <f si="91" t="shared"/>
        <v/>
      </c>
      <c r="AA139" t="str">
        <f si="92" t="shared"/>
        <v/>
      </c>
      <c r="AB139" t="str">
        <f si="93" t="shared"/>
        <v/>
      </c>
      <c r="AC139" t="str">
        <f si="94" t="shared"/>
        <v/>
      </c>
      <c r="AD139" t="str">
        <f si="95" t="shared"/>
        <v/>
      </c>
      <c r="AE139" t="str">
        <f si="96" t="shared"/>
        <v/>
      </c>
      <c r="AF139" t="str">
        <f si="97" t="shared"/>
        <v/>
      </c>
      <c r="AG139" t="str">
        <f si="98" t="shared"/>
        <v/>
      </c>
      <c r="AH139" t="str">
        <f si="99" t="shared"/>
        <v/>
      </c>
      <c r="AI139" t="str">
        <f si="100" t="shared"/>
        <v/>
      </c>
      <c r="AJ139" t="str">
        <f si="101" t="shared"/>
        <v/>
      </c>
      <c r="AK139" t="str">
        <f si="102" t="shared"/>
        <v/>
      </c>
      <c r="AL139" t="str">
        <f si="103" t="shared"/>
        <v/>
      </c>
      <c r="AM139" t="str">
        <f si="104" t="shared"/>
        <v/>
      </c>
      <c r="AN139" t="str">
        <f si="105" t="shared"/>
        <v/>
      </c>
      <c r="AO139" t="str">
        <f si="106" t="shared"/>
        <v/>
      </c>
      <c r="AP139" t="str">
        <f si="107" t="shared"/>
        <v/>
      </c>
      <c r="AQ139" t="str">
        <f si="108" t="shared"/>
        <v/>
      </c>
      <c r="AR139" t="str">
        <f si="109" t="shared"/>
        <v/>
      </c>
      <c r="AS139" t="str">
        <f si="110" t="shared"/>
        <v/>
      </c>
    </row>
    <row r="140" spans="1:45" x14ac:dyDescent="0.25">
      <c r="A140" t="str">
        <f>Sheet3!A141</f>
        <v/>
      </c>
      <c r="B140" t="str">
        <f>Sheet3!B141</f>
        <v/>
      </c>
      <c r="C140" t="str">
        <f>Sheet3!C141</f>
        <v/>
      </c>
      <c r="D140" t="str">
        <f>Sheet3!D141</f>
        <v/>
      </c>
      <c r="E140" t="str">
        <f>Sheet3!E141</f>
        <v/>
      </c>
      <c r="F140" t="str">
        <f>Sheet3!F141</f>
        <v/>
      </c>
      <c r="G140" t="str">
        <f>Sheet3!G141</f>
        <v/>
      </c>
      <c r="H140" t="str">
        <f>Sheet3!H141</f>
        <v/>
      </c>
      <c r="I140" s="37" t="str">
        <f>Sheet3!I141</f>
        <v/>
      </c>
      <c r="J140" t="str">
        <f si="75" t="shared"/>
        <v/>
      </c>
      <c r="K140" t="str">
        <f si="76" t="shared"/>
        <v/>
      </c>
      <c r="L140" t="str">
        <f si="77" t="shared"/>
        <v/>
      </c>
      <c r="M140" t="str">
        <f si="78" t="shared"/>
        <v/>
      </c>
      <c r="N140" t="str">
        <f si="79" t="shared"/>
        <v/>
      </c>
      <c r="O140" t="str">
        <f si="80" t="shared"/>
        <v/>
      </c>
      <c r="P140" t="str">
        <f si="81" t="shared"/>
        <v/>
      </c>
      <c r="Q140" t="str">
        <f si="82" t="shared"/>
        <v/>
      </c>
      <c r="R140" t="str">
        <f si="83" t="shared"/>
        <v/>
      </c>
      <c r="S140" t="str">
        <f si="84" t="shared"/>
        <v/>
      </c>
      <c r="T140" t="str">
        <f si="85" t="shared"/>
        <v/>
      </c>
      <c r="U140" t="str">
        <f si="86" t="shared"/>
        <v/>
      </c>
      <c r="V140" t="str">
        <f si="87" t="shared"/>
        <v/>
      </c>
      <c r="W140" t="str">
        <f si="88" t="shared"/>
        <v/>
      </c>
      <c r="X140" t="str">
        <f si="89" t="shared"/>
        <v/>
      </c>
      <c r="Y140" t="str">
        <f si="90" t="shared"/>
        <v/>
      </c>
      <c r="Z140" t="str">
        <f si="91" t="shared"/>
        <v/>
      </c>
      <c r="AA140" t="str">
        <f si="92" t="shared"/>
        <v/>
      </c>
      <c r="AB140" t="str">
        <f si="93" t="shared"/>
        <v/>
      </c>
      <c r="AC140" t="str">
        <f si="94" t="shared"/>
        <v/>
      </c>
      <c r="AD140" t="str">
        <f si="95" t="shared"/>
        <v/>
      </c>
      <c r="AE140" t="str">
        <f si="96" t="shared"/>
        <v/>
      </c>
      <c r="AF140" t="str">
        <f si="97" t="shared"/>
        <v/>
      </c>
      <c r="AG140" t="str">
        <f si="98" t="shared"/>
        <v/>
      </c>
      <c r="AH140" t="str">
        <f si="99" t="shared"/>
        <v/>
      </c>
      <c r="AI140" t="str">
        <f si="100" t="shared"/>
        <v/>
      </c>
      <c r="AJ140" t="str">
        <f si="101" t="shared"/>
        <v/>
      </c>
      <c r="AK140" t="str">
        <f si="102" t="shared"/>
        <v/>
      </c>
      <c r="AL140" t="str">
        <f si="103" t="shared"/>
        <v/>
      </c>
      <c r="AM140" t="str">
        <f si="104" t="shared"/>
        <v/>
      </c>
      <c r="AN140" t="str">
        <f si="105" t="shared"/>
        <v/>
      </c>
      <c r="AO140" t="str">
        <f si="106" t="shared"/>
        <v/>
      </c>
      <c r="AP140" t="str">
        <f si="107" t="shared"/>
        <v/>
      </c>
      <c r="AQ140" t="str">
        <f si="108" t="shared"/>
        <v/>
      </c>
      <c r="AR140" t="str">
        <f si="109" t="shared"/>
        <v/>
      </c>
      <c r="AS140" t="str">
        <f si="110" t="shared"/>
        <v/>
      </c>
    </row>
    <row r="141" spans="1:45" x14ac:dyDescent="0.25">
      <c r="A141" t="str">
        <f>Sheet3!A142</f>
        <v/>
      </c>
      <c r="B141" t="str">
        <f>Sheet3!B142</f>
        <v/>
      </c>
      <c r="C141" t="str">
        <f>Sheet3!C142</f>
        <v/>
      </c>
      <c r="D141" t="str">
        <f>Sheet3!D142</f>
        <v/>
      </c>
      <c r="E141" t="str">
        <f>Sheet3!E142</f>
        <v/>
      </c>
      <c r="F141" t="str">
        <f>Sheet3!F142</f>
        <v/>
      </c>
      <c r="G141" t="str">
        <f>Sheet3!G142</f>
        <v/>
      </c>
      <c r="H141" t="str">
        <f>Sheet3!H142</f>
        <v/>
      </c>
      <c r="I141" s="37" t="str">
        <f>Sheet3!I142</f>
        <v/>
      </c>
      <c r="J141" t="str">
        <f si="75" t="shared"/>
        <v/>
      </c>
      <c r="K141" t="str">
        <f si="76" t="shared"/>
        <v/>
      </c>
      <c r="L141" t="str">
        <f si="77" t="shared"/>
        <v/>
      </c>
      <c r="M141" t="str">
        <f si="78" t="shared"/>
        <v/>
      </c>
      <c r="N141" t="str">
        <f si="79" t="shared"/>
        <v/>
      </c>
      <c r="O141" t="str">
        <f si="80" t="shared"/>
        <v/>
      </c>
      <c r="P141" t="str">
        <f si="81" t="shared"/>
        <v/>
      </c>
      <c r="Q141" t="str">
        <f si="82" t="shared"/>
        <v/>
      </c>
      <c r="R141" t="str">
        <f si="83" t="shared"/>
        <v/>
      </c>
      <c r="S141" t="str">
        <f si="84" t="shared"/>
        <v/>
      </c>
      <c r="T141" t="str">
        <f si="85" t="shared"/>
        <v/>
      </c>
      <c r="U141" t="str">
        <f si="86" t="shared"/>
        <v/>
      </c>
      <c r="V141" t="str">
        <f si="87" t="shared"/>
        <v/>
      </c>
      <c r="W141" t="str">
        <f si="88" t="shared"/>
        <v/>
      </c>
      <c r="X141" t="str">
        <f si="89" t="shared"/>
        <v/>
      </c>
      <c r="Y141" t="str">
        <f si="90" t="shared"/>
        <v/>
      </c>
      <c r="Z141" t="str">
        <f si="91" t="shared"/>
        <v/>
      </c>
      <c r="AA141" t="str">
        <f si="92" t="shared"/>
        <v/>
      </c>
      <c r="AB141" t="str">
        <f si="93" t="shared"/>
        <v/>
      </c>
      <c r="AC141" t="str">
        <f si="94" t="shared"/>
        <v/>
      </c>
      <c r="AD141" t="str">
        <f si="95" t="shared"/>
        <v/>
      </c>
      <c r="AE141" t="str">
        <f si="96" t="shared"/>
        <v/>
      </c>
      <c r="AF141" t="str">
        <f si="97" t="shared"/>
        <v/>
      </c>
      <c r="AG141" t="str">
        <f si="98" t="shared"/>
        <v/>
      </c>
      <c r="AH141" t="str">
        <f si="99" t="shared"/>
        <v/>
      </c>
      <c r="AI141" t="str">
        <f si="100" t="shared"/>
        <v/>
      </c>
      <c r="AJ141" t="str">
        <f si="101" t="shared"/>
        <v/>
      </c>
      <c r="AK141" t="str">
        <f si="102" t="shared"/>
        <v/>
      </c>
      <c r="AL141" t="str">
        <f si="103" t="shared"/>
        <v/>
      </c>
      <c r="AM141" t="str">
        <f si="104" t="shared"/>
        <v/>
      </c>
      <c r="AN141" t="str">
        <f si="105" t="shared"/>
        <v/>
      </c>
      <c r="AO141" t="str">
        <f si="106" t="shared"/>
        <v/>
      </c>
      <c r="AP141" t="str">
        <f si="107" t="shared"/>
        <v/>
      </c>
      <c r="AQ141" t="str">
        <f si="108" t="shared"/>
        <v/>
      </c>
      <c r="AR141" t="str">
        <f si="109" t="shared"/>
        <v/>
      </c>
      <c r="AS141" t="str">
        <f si="110" t="shared"/>
        <v/>
      </c>
    </row>
    <row r="142" spans="1:45" x14ac:dyDescent="0.25">
      <c r="A142" t="str">
        <f>Sheet3!A143</f>
        <v/>
      </c>
      <c r="B142" t="str">
        <f>Sheet3!B143</f>
        <v/>
      </c>
      <c r="C142" t="str">
        <f>Sheet3!C143</f>
        <v/>
      </c>
      <c r="D142" t="str">
        <f>Sheet3!D143</f>
        <v/>
      </c>
      <c r="E142" t="str">
        <f>Sheet3!E143</f>
        <v/>
      </c>
      <c r="F142" t="str">
        <f>Sheet3!F143</f>
        <v/>
      </c>
      <c r="G142" t="str">
        <f>Sheet3!G143</f>
        <v/>
      </c>
      <c r="H142" t="str">
        <f>Sheet3!H143</f>
        <v/>
      </c>
      <c r="I142" s="37" t="str">
        <f>Sheet3!I143</f>
        <v/>
      </c>
      <c r="J142" t="str">
        <f si="75" t="shared"/>
        <v/>
      </c>
      <c r="K142" t="str">
        <f si="76" t="shared"/>
        <v/>
      </c>
      <c r="L142" t="str">
        <f si="77" t="shared"/>
        <v/>
      </c>
      <c r="M142" t="str">
        <f si="78" t="shared"/>
        <v/>
      </c>
      <c r="N142" t="str">
        <f si="79" t="shared"/>
        <v/>
      </c>
      <c r="O142" t="str">
        <f si="80" t="shared"/>
        <v/>
      </c>
      <c r="P142" t="str">
        <f si="81" t="shared"/>
        <v/>
      </c>
      <c r="Q142" t="str">
        <f si="82" t="shared"/>
        <v/>
      </c>
      <c r="R142" t="str">
        <f si="83" t="shared"/>
        <v/>
      </c>
      <c r="S142" t="str">
        <f si="84" t="shared"/>
        <v/>
      </c>
      <c r="T142" t="str">
        <f si="85" t="shared"/>
        <v/>
      </c>
      <c r="U142" t="str">
        <f si="86" t="shared"/>
        <v/>
      </c>
      <c r="V142" t="str">
        <f si="87" t="shared"/>
        <v/>
      </c>
      <c r="W142" t="str">
        <f si="88" t="shared"/>
        <v/>
      </c>
      <c r="X142" t="str">
        <f si="89" t="shared"/>
        <v/>
      </c>
      <c r="Y142" t="str">
        <f si="90" t="shared"/>
        <v/>
      </c>
      <c r="Z142" t="str">
        <f si="91" t="shared"/>
        <v/>
      </c>
      <c r="AA142" t="str">
        <f si="92" t="shared"/>
        <v/>
      </c>
      <c r="AB142" t="str">
        <f si="93" t="shared"/>
        <v/>
      </c>
      <c r="AC142" t="str">
        <f si="94" t="shared"/>
        <v/>
      </c>
      <c r="AD142" t="str">
        <f si="95" t="shared"/>
        <v/>
      </c>
      <c r="AE142" t="str">
        <f si="96" t="shared"/>
        <v/>
      </c>
      <c r="AF142" t="str">
        <f si="97" t="shared"/>
        <v/>
      </c>
      <c r="AG142" t="str">
        <f si="98" t="shared"/>
        <v/>
      </c>
      <c r="AH142" t="str">
        <f si="99" t="shared"/>
        <v/>
      </c>
      <c r="AI142" t="str">
        <f si="100" t="shared"/>
        <v/>
      </c>
      <c r="AJ142" t="str">
        <f si="101" t="shared"/>
        <v/>
      </c>
      <c r="AK142" t="str">
        <f si="102" t="shared"/>
        <v/>
      </c>
      <c r="AL142" t="str">
        <f si="103" t="shared"/>
        <v/>
      </c>
      <c r="AM142" t="str">
        <f si="104" t="shared"/>
        <v/>
      </c>
      <c r="AN142" t="str">
        <f si="105" t="shared"/>
        <v/>
      </c>
      <c r="AO142" t="str">
        <f si="106" t="shared"/>
        <v/>
      </c>
      <c r="AP142" t="str">
        <f si="107" t="shared"/>
        <v/>
      </c>
      <c r="AQ142" t="str">
        <f si="108" t="shared"/>
        <v/>
      </c>
      <c r="AR142" t="str">
        <f si="109" t="shared"/>
        <v/>
      </c>
      <c r="AS142" t="str">
        <f si="110" t="shared"/>
        <v/>
      </c>
    </row>
    <row r="143" spans="1:45" x14ac:dyDescent="0.25">
      <c r="A143" t="str">
        <f>Sheet3!A144</f>
        <v/>
      </c>
      <c r="B143" t="str">
        <f>Sheet3!B144</f>
        <v/>
      </c>
      <c r="C143" t="str">
        <f>Sheet3!C144</f>
        <v/>
      </c>
      <c r="D143" t="str">
        <f>Sheet3!D144</f>
        <v/>
      </c>
      <c r="E143" t="str">
        <f>Sheet3!E144</f>
        <v/>
      </c>
      <c r="F143" t="str">
        <f>Sheet3!F144</f>
        <v/>
      </c>
      <c r="G143" t="str">
        <f>Sheet3!G144</f>
        <v/>
      </c>
      <c r="H143" t="str">
        <f>Sheet3!H144</f>
        <v/>
      </c>
      <c r="I143" s="37" t="str">
        <f>Sheet3!I144</f>
        <v/>
      </c>
      <c r="J143" t="str">
        <f si="75" t="shared"/>
        <v/>
      </c>
      <c r="K143" t="str">
        <f si="76" t="shared"/>
        <v/>
      </c>
      <c r="L143" t="str">
        <f si="77" t="shared"/>
        <v/>
      </c>
      <c r="M143" t="str">
        <f si="78" t="shared"/>
        <v/>
      </c>
      <c r="N143" t="str">
        <f si="79" t="shared"/>
        <v/>
      </c>
      <c r="O143" t="str">
        <f si="80" t="shared"/>
        <v/>
      </c>
      <c r="P143" t="str">
        <f si="81" t="shared"/>
        <v/>
      </c>
      <c r="Q143" t="str">
        <f si="82" t="shared"/>
        <v/>
      </c>
      <c r="R143" t="str">
        <f si="83" t="shared"/>
        <v/>
      </c>
      <c r="S143" t="str">
        <f si="84" t="shared"/>
        <v/>
      </c>
      <c r="T143" t="str">
        <f si="85" t="shared"/>
        <v/>
      </c>
      <c r="U143" t="str">
        <f si="86" t="shared"/>
        <v/>
      </c>
      <c r="V143" t="str">
        <f si="87" t="shared"/>
        <v/>
      </c>
      <c r="W143" t="str">
        <f si="88" t="shared"/>
        <v/>
      </c>
      <c r="X143" t="str">
        <f si="89" t="shared"/>
        <v/>
      </c>
      <c r="Y143" t="str">
        <f si="90" t="shared"/>
        <v/>
      </c>
      <c r="Z143" t="str">
        <f si="91" t="shared"/>
        <v/>
      </c>
      <c r="AA143" t="str">
        <f si="92" t="shared"/>
        <v/>
      </c>
      <c r="AB143" t="str">
        <f si="93" t="shared"/>
        <v/>
      </c>
      <c r="AC143" t="str">
        <f si="94" t="shared"/>
        <v/>
      </c>
      <c r="AD143" t="str">
        <f si="95" t="shared"/>
        <v/>
      </c>
      <c r="AE143" t="str">
        <f si="96" t="shared"/>
        <v/>
      </c>
      <c r="AF143" t="str">
        <f si="97" t="shared"/>
        <v/>
      </c>
      <c r="AG143" t="str">
        <f si="98" t="shared"/>
        <v/>
      </c>
      <c r="AH143" t="str">
        <f si="99" t="shared"/>
        <v/>
      </c>
      <c r="AI143" t="str">
        <f si="100" t="shared"/>
        <v/>
      </c>
      <c r="AJ143" t="str">
        <f si="101" t="shared"/>
        <v/>
      </c>
      <c r="AK143" t="str">
        <f si="102" t="shared"/>
        <v/>
      </c>
      <c r="AL143" t="str">
        <f si="103" t="shared"/>
        <v/>
      </c>
      <c r="AM143" t="str">
        <f si="104" t="shared"/>
        <v/>
      </c>
      <c r="AN143" t="str">
        <f si="105" t="shared"/>
        <v/>
      </c>
      <c r="AO143" t="str">
        <f si="106" t="shared"/>
        <v/>
      </c>
      <c r="AP143" t="str">
        <f si="107" t="shared"/>
        <v/>
      </c>
      <c r="AQ143" t="str">
        <f si="108" t="shared"/>
        <v/>
      </c>
      <c r="AR143" t="str">
        <f si="109" t="shared"/>
        <v/>
      </c>
      <c r="AS143" t="str">
        <f si="110" t="shared"/>
        <v/>
      </c>
    </row>
    <row r="144" spans="1:45" x14ac:dyDescent="0.25">
      <c r="A144" t="str">
        <f>Sheet3!A145</f>
        <v/>
      </c>
      <c r="B144" t="str">
        <f>Sheet3!B145</f>
        <v/>
      </c>
      <c r="C144" t="str">
        <f>Sheet3!C145</f>
        <v/>
      </c>
      <c r="D144" t="str">
        <f>Sheet3!D145</f>
        <v/>
      </c>
      <c r="E144" t="str">
        <f>Sheet3!E145</f>
        <v/>
      </c>
      <c r="F144" t="str">
        <f>Sheet3!F145</f>
        <v/>
      </c>
      <c r="G144" t="str">
        <f>Sheet3!G145</f>
        <v/>
      </c>
      <c r="H144" t="str">
        <f>Sheet3!H145</f>
        <v/>
      </c>
      <c r="I144" s="37" t="str">
        <f>Sheet3!I145</f>
        <v/>
      </c>
      <c r="J144" t="str">
        <f si="75" t="shared"/>
        <v/>
      </c>
      <c r="K144" t="str">
        <f si="76" t="shared"/>
        <v/>
      </c>
      <c r="L144" t="str">
        <f si="77" t="shared"/>
        <v/>
      </c>
      <c r="M144" t="str">
        <f si="78" t="shared"/>
        <v/>
      </c>
      <c r="N144" t="str">
        <f si="79" t="shared"/>
        <v/>
      </c>
      <c r="O144" t="str">
        <f si="80" t="shared"/>
        <v/>
      </c>
      <c r="P144" t="str">
        <f si="81" t="shared"/>
        <v/>
      </c>
      <c r="Q144" t="str">
        <f si="82" t="shared"/>
        <v/>
      </c>
      <c r="R144" t="str">
        <f si="83" t="shared"/>
        <v/>
      </c>
      <c r="S144" t="str">
        <f si="84" t="shared"/>
        <v/>
      </c>
      <c r="T144" t="str">
        <f si="85" t="shared"/>
        <v/>
      </c>
      <c r="U144" t="str">
        <f si="86" t="shared"/>
        <v/>
      </c>
      <c r="V144" t="str">
        <f si="87" t="shared"/>
        <v/>
      </c>
      <c r="W144" t="str">
        <f si="88" t="shared"/>
        <v/>
      </c>
      <c r="X144" t="str">
        <f si="89" t="shared"/>
        <v/>
      </c>
      <c r="Y144" t="str">
        <f si="90" t="shared"/>
        <v/>
      </c>
      <c r="Z144" t="str">
        <f si="91" t="shared"/>
        <v/>
      </c>
      <c r="AA144" t="str">
        <f si="92" t="shared"/>
        <v/>
      </c>
      <c r="AB144" t="str">
        <f si="93" t="shared"/>
        <v/>
      </c>
      <c r="AC144" t="str">
        <f si="94" t="shared"/>
        <v/>
      </c>
      <c r="AD144" t="str">
        <f si="95" t="shared"/>
        <v/>
      </c>
      <c r="AE144" t="str">
        <f si="96" t="shared"/>
        <v/>
      </c>
      <c r="AF144" t="str">
        <f si="97" t="shared"/>
        <v/>
      </c>
      <c r="AG144" t="str">
        <f si="98" t="shared"/>
        <v/>
      </c>
      <c r="AH144" t="str">
        <f si="99" t="shared"/>
        <v/>
      </c>
      <c r="AI144" t="str">
        <f si="100" t="shared"/>
        <v/>
      </c>
      <c r="AJ144" t="str">
        <f si="101" t="shared"/>
        <v/>
      </c>
      <c r="AK144" t="str">
        <f si="102" t="shared"/>
        <v/>
      </c>
      <c r="AL144" t="str">
        <f si="103" t="shared"/>
        <v/>
      </c>
      <c r="AM144" t="str">
        <f si="104" t="shared"/>
        <v/>
      </c>
      <c r="AN144" t="str">
        <f si="105" t="shared"/>
        <v/>
      </c>
      <c r="AO144" t="str">
        <f si="106" t="shared"/>
        <v/>
      </c>
      <c r="AP144" t="str">
        <f si="107" t="shared"/>
        <v/>
      </c>
      <c r="AQ144" t="str">
        <f si="108" t="shared"/>
        <v/>
      </c>
      <c r="AR144" t="str">
        <f si="109" t="shared"/>
        <v/>
      </c>
      <c r="AS144" t="str">
        <f si="110" t="shared"/>
        <v/>
      </c>
    </row>
    <row r="145" spans="1:45" x14ac:dyDescent="0.25">
      <c r="A145" t="str">
        <f>Sheet3!A146</f>
        <v/>
      </c>
      <c r="B145" t="str">
        <f>Sheet3!B146</f>
        <v/>
      </c>
      <c r="C145" t="str">
        <f>Sheet3!C146</f>
        <v/>
      </c>
      <c r="D145" t="str">
        <f>Sheet3!D146</f>
        <v/>
      </c>
      <c r="E145" t="str">
        <f>Sheet3!E146</f>
        <v/>
      </c>
      <c r="F145" t="str">
        <f>Sheet3!F146</f>
        <v/>
      </c>
      <c r="G145" t="str">
        <f>Sheet3!G146</f>
        <v/>
      </c>
      <c r="H145" t="str">
        <f>Sheet3!H146</f>
        <v/>
      </c>
      <c r="I145" s="37" t="str">
        <f>Sheet3!I146</f>
        <v/>
      </c>
      <c r="J145" t="str">
        <f si="75" t="shared"/>
        <v/>
      </c>
      <c r="K145" t="str">
        <f si="76" t="shared"/>
        <v/>
      </c>
      <c r="L145" t="str">
        <f si="77" t="shared"/>
        <v/>
      </c>
      <c r="M145" t="str">
        <f si="78" t="shared"/>
        <v/>
      </c>
      <c r="N145" t="str">
        <f si="79" t="shared"/>
        <v/>
      </c>
      <c r="O145" t="str">
        <f si="80" t="shared"/>
        <v/>
      </c>
      <c r="P145" t="str">
        <f si="81" t="shared"/>
        <v/>
      </c>
      <c r="Q145" t="str">
        <f si="82" t="shared"/>
        <v/>
      </c>
      <c r="R145" t="str">
        <f si="83" t="shared"/>
        <v/>
      </c>
      <c r="S145" t="str">
        <f si="84" t="shared"/>
        <v/>
      </c>
      <c r="T145" t="str">
        <f si="85" t="shared"/>
        <v/>
      </c>
      <c r="U145" t="str">
        <f si="86" t="shared"/>
        <v/>
      </c>
      <c r="V145" t="str">
        <f si="87" t="shared"/>
        <v/>
      </c>
      <c r="W145" t="str">
        <f si="88" t="shared"/>
        <v/>
      </c>
      <c r="X145" t="str">
        <f si="89" t="shared"/>
        <v/>
      </c>
      <c r="Y145" t="str">
        <f si="90" t="shared"/>
        <v/>
      </c>
      <c r="Z145" t="str">
        <f si="91" t="shared"/>
        <v/>
      </c>
      <c r="AA145" t="str">
        <f si="92" t="shared"/>
        <v/>
      </c>
      <c r="AB145" t="str">
        <f si="93" t="shared"/>
        <v/>
      </c>
      <c r="AC145" t="str">
        <f si="94" t="shared"/>
        <v/>
      </c>
      <c r="AD145" t="str">
        <f si="95" t="shared"/>
        <v/>
      </c>
      <c r="AE145" t="str">
        <f si="96" t="shared"/>
        <v/>
      </c>
      <c r="AF145" t="str">
        <f si="97" t="shared"/>
        <v/>
      </c>
      <c r="AG145" t="str">
        <f si="98" t="shared"/>
        <v/>
      </c>
      <c r="AH145" t="str">
        <f si="99" t="shared"/>
        <v/>
      </c>
      <c r="AI145" t="str">
        <f si="100" t="shared"/>
        <v/>
      </c>
      <c r="AJ145" t="str">
        <f si="101" t="shared"/>
        <v/>
      </c>
      <c r="AK145" t="str">
        <f si="102" t="shared"/>
        <v/>
      </c>
      <c r="AL145" t="str">
        <f si="103" t="shared"/>
        <v/>
      </c>
      <c r="AM145" t="str">
        <f si="104" t="shared"/>
        <v/>
      </c>
      <c r="AN145" t="str">
        <f si="105" t="shared"/>
        <v/>
      </c>
      <c r="AO145" t="str">
        <f si="106" t="shared"/>
        <v/>
      </c>
      <c r="AP145" t="str">
        <f si="107" t="shared"/>
        <v/>
      </c>
      <c r="AQ145" t="str">
        <f si="108" t="shared"/>
        <v/>
      </c>
      <c r="AR145" t="str">
        <f si="109" t="shared"/>
        <v/>
      </c>
      <c r="AS145" t="str">
        <f si="110" t="shared"/>
        <v/>
      </c>
    </row>
    <row r="146" spans="1:45" x14ac:dyDescent="0.25">
      <c r="A146" t="str">
        <f>Sheet3!A147</f>
        <v/>
      </c>
      <c r="B146" t="str">
        <f>Sheet3!B147</f>
        <v/>
      </c>
      <c r="C146" t="str">
        <f>Sheet3!C147</f>
        <v/>
      </c>
      <c r="D146" t="str">
        <f>Sheet3!D147</f>
        <v/>
      </c>
      <c r="E146" t="str">
        <f>Sheet3!E147</f>
        <v/>
      </c>
      <c r="F146" t="str">
        <f>Sheet3!F147</f>
        <v/>
      </c>
      <c r="G146" t="str">
        <f>Sheet3!G147</f>
        <v/>
      </c>
      <c r="H146" t="str">
        <f>Sheet3!H147</f>
        <v/>
      </c>
      <c r="I146" s="37" t="str">
        <f>Sheet3!I147</f>
        <v/>
      </c>
      <c r="J146" t="str">
        <f si="75" t="shared"/>
        <v/>
      </c>
      <c r="K146" t="str">
        <f si="76" t="shared"/>
        <v/>
      </c>
      <c r="L146" t="str">
        <f si="77" t="shared"/>
        <v/>
      </c>
      <c r="M146" t="str">
        <f si="78" t="shared"/>
        <v/>
      </c>
      <c r="N146" t="str">
        <f si="79" t="shared"/>
        <v/>
      </c>
      <c r="O146" t="str">
        <f si="80" t="shared"/>
        <v/>
      </c>
      <c r="P146" t="str">
        <f si="81" t="shared"/>
        <v/>
      </c>
      <c r="Q146" t="str">
        <f si="82" t="shared"/>
        <v/>
      </c>
      <c r="R146" t="str">
        <f si="83" t="shared"/>
        <v/>
      </c>
      <c r="S146" t="str">
        <f si="84" t="shared"/>
        <v/>
      </c>
      <c r="T146" t="str">
        <f si="85" t="shared"/>
        <v/>
      </c>
      <c r="U146" t="str">
        <f si="86" t="shared"/>
        <v/>
      </c>
      <c r="V146" t="str">
        <f si="87" t="shared"/>
        <v/>
      </c>
      <c r="W146" t="str">
        <f si="88" t="shared"/>
        <v/>
      </c>
      <c r="X146" t="str">
        <f si="89" t="shared"/>
        <v/>
      </c>
      <c r="Y146" t="str">
        <f si="90" t="shared"/>
        <v/>
      </c>
      <c r="Z146" t="str">
        <f si="91" t="shared"/>
        <v/>
      </c>
      <c r="AA146" t="str">
        <f si="92" t="shared"/>
        <v/>
      </c>
      <c r="AB146" t="str">
        <f si="93" t="shared"/>
        <v/>
      </c>
      <c r="AC146" t="str">
        <f si="94" t="shared"/>
        <v/>
      </c>
      <c r="AD146" t="str">
        <f si="95" t="shared"/>
        <v/>
      </c>
      <c r="AE146" t="str">
        <f si="96" t="shared"/>
        <v/>
      </c>
      <c r="AF146" t="str">
        <f si="97" t="shared"/>
        <v/>
      </c>
      <c r="AG146" t="str">
        <f si="98" t="shared"/>
        <v/>
      </c>
      <c r="AH146" t="str">
        <f si="99" t="shared"/>
        <v/>
      </c>
      <c r="AI146" t="str">
        <f si="100" t="shared"/>
        <v/>
      </c>
      <c r="AJ146" t="str">
        <f si="101" t="shared"/>
        <v/>
      </c>
      <c r="AK146" t="str">
        <f si="102" t="shared"/>
        <v/>
      </c>
      <c r="AL146" t="str">
        <f si="103" t="shared"/>
        <v/>
      </c>
      <c r="AM146" t="str">
        <f si="104" t="shared"/>
        <v/>
      </c>
      <c r="AN146" t="str">
        <f si="105" t="shared"/>
        <v/>
      </c>
      <c r="AO146" t="str">
        <f si="106" t="shared"/>
        <v/>
      </c>
      <c r="AP146" t="str">
        <f si="107" t="shared"/>
        <v/>
      </c>
      <c r="AQ146" t="str">
        <f si="108" t="shared"/>
        <v/>
      </c>
      <c r="AR146" t="str">
        <f si="109" t="shared"/>
        <v/>
      </c>
      <c r="AS146" t="str">
        <f si="110" t="shared"/>
        <v/>
      </c>
    </row>
    <row r="147" spans="1:45" x14ac:dyDescent="0.25">
      <c r="A147" t="str">
        <f>Sheet3!A148</f>
        <v/>
      </c>
      <c r="B147" t="str">
        <f>Sheet3!B148</f>
        <v/>
      </c>
      <c r="C147" t="str">
        <f>Sheet3!C148</f>
        <v/>
      </c>
      <c r="D147" t="str">
        <f>Sheet3!D148</f>
        <v/>
      </c>
      <c r="E147" t="str">
        <f>Sheet3!E148</f>
        <v/>
      </c>
      <c r="F147" t="str">
        <f>Sheet3!F148</f>
        <v/>
      </c>
      <c r="G147" t="str">
        <f>Sheet3!G148</f>
        <v/>
      </c>
      <c r="H147" t="str">
        <f>Sheet3!H148</f>
        <v/>
      </c>
      <c r="I147" s="37" t="str">
        <f>Sheet3!I148</f>
        <v/>
      </c>
      <c r="J147" t="str">
        <f si="75" t="shared"/>
        <v/>
      </c>
      <c r="K147" t="str">
        <f si="76" t="shared"/>
        <v/>
      </c>
      <c r="L147" t="str">
        <f si="77" t="shared"/>
        <v/>
      </c>
      <c r="M147" t="str">
        <f si="78" t="shared"/>
        <v/>
      </c>
      <c r="N147" t="str">
        <f si="79" t="shared"/>
        <v/>
      </c>
      <c r="O147" t="str">
        <f si="80" t="shared"/>
        <v/>
      </c>
      <c r="P147" t="str">
        <f si="81" t="shared"/>
        <v/>
      </c>
      <c r="Q147" t="str">
        <f si="82" t="shared"/>
        <v/>
      </c>
      <c r="R147" t="str">
        <f si="83" t="shared"/>
        <v/>
      </c>
      <c r="S147" t="str">
        <f si="84" t="shared"/>
        <v/>
      </c>
      <c r="T147" t="str">
        <f si="85" t="shared"/>
        <v/>
      </c>
      <c r="U147" t="str">
        <f si="86" t="shared"/>
        <v/>
      </c>
      <c r="V147" t="str">
        <f si="87" t="shared"/>
        <v/>
      </c>
      <c r="W147" t="str">
        <f si="88" t="shared"/>
        <v/>
      </c>
      <c r="X147" t="str">
        <f si="89" t="shared"/>
        <v/>
      </c>
      <c r="Y147" t="str">
        <f si="90" t="shared"/>
        <v/>
      </c>
      <c r="Z147" t="str">
        <f si="91" t="shared"/>
        <v/>
      </c>
      <c r="AA147" t="str">
        <f si="92" t="shared"/>
        <v/>
      </c>
      <c r="AB147" t="str">
        <f si="93" t="shared"/>
        <v/>
      </c>
      <c r="AC147" t="str">
        <f si="94" t="shared"/>
        <v/>
      </c>
      <c r="AD147" t="str">
        <f si="95" t="shared"/>
        <v/>
      </c>
      <c r="AE147" t="str">
        <f si="96" t="shared"/>
        <v/>
      </c>
      <c r="AF147" t="str">
        <f si="97" t="shared"/>
        <v/>
      </c>
      <c r="AG147" t="str">
        <f si="98" t="shared"/>
        <v/>
      </c>
      <c r="AH147" t="str">
        <f si="99" t="shared"/>
        <v/>
      </c>
      <c r="AI147" t="str">
        <f si="100" t="shared"/>
        <v/>
      </c>
      <c r="AJ147" t="str">
        <f si="101" t="shared"/>
        <v/>
      </c>
      <c r="AK147" t="str">
        <f si="102" t="shared"/>
        <v/>
      </c>
      <c r="AL147" t="str">
        <f si="103" t="shared"/>
        <v/>
      </c>
      <c r="AM147" t="str">
        <f si="104" t="shared"/>
        <v/>
      </c>
      <c r="AN147" t="str">
        <f si="105" t="shared"/>
        <v/>
      </c>
      <c r="AO147" t="str">
        <f si="106" t="shared"/>
        <v/>
      </c>
      <c r="AP147" t="str">
        <f si="107" t="shared"/>
        <v/>
      </c>
      <c r="AQ147" t="str">
        <f si="108" t="shared"/>
        <v/>
      </c>
      <c r="AR147" t="str">
        <f si="109" t="shared"/>
        <v/>
      </c>
      <c r="AS147" t="str">
        <f si="110" t="shared"/>
        <v/>
      </c>
    </row>
    <row r="148" spans="1:45" x14ac:dyDescent="0.25">
      <c r="A148" t="str">
        <f>Sheet3!A149</f>
        <v/>
      </c>
      <c r="B148" t="str">
        <f>Sheet3!B149</f>
        <v/>
      </c>
      <c r="C148" t="str">
        <f>Sheet3!C149</f>
        <v/>
      </c>
      <c r="D148" t="str">
        <f>Sheet3!D149</f>
        <v/>
      </c>
      <c r="E148" t="str">
        <f>Sheet3!E149</f>
        <v/>
      </c>
      <c r="F148" t="str">
        <f>Sheet3!F149</f>
        <v/>
      </c>
      <c r="G148" t="str">
        <f>Sheet3!G149</f>
        <v/>
      </c>
      <c r="H148" t="str">
        <f>Sheet3!H149</f>
        <v/>
      </c>
      <c r="I148" s="37" t="str">
        <f>Sheet3!I149</f>
        <v/>
      </c>
      <c r="J148" t="str">
        <f si="75" t="shared"/>
        <v/>
      </c>
      <c r="K148" t="str">
        <f si="76" t="shared"/>
        <v/>
      </c>
      <c r="L148" t="str">
        <f si="77" t="shared"/>
        <v/>
      </c>
      <c r="M148" t="str">
        <f si="78" t="shared"/>
        <v/>
      </c>
      <c r="N148" t="str">
        <f si="79" t="shared"/>
        <v/>
      </c>
      <c r="O148" t="str">
        <f si="80" t="shared"/>
        <v/>
      </c>
      <c r="P148" t="str">
        <f si="81" t="shared"/>
        <v/>
      </c>
      <c r="Q148" t="str">
        <f si="82" t="shared"/>
        <v/>
      </c>
      <c r="R148" t="str">
        <f si="83" t="shared"/>
        <v/>
      </c>
      <c r="S148" t="str">
        <f si="84" t="shared"/>
        <v/>
      </c>
      <c r="T148" t="str">
        <f si="85" t="shared"/>
        <v/>
      </c>
      <c r="U148" t="str">
        <f si="86" t="shared"/>
        <v/>
      </c>
      <c r="V148" t="str">
        <f si="87" t="shared"/>
        <v/>
      </c>
      <c r="W148" t="str">
        <f si="88" t="shared"/>
        <v/>
      </c>
      <c r="X148" t="str">
        <f si="89" t="shared"/>
        <v/>
      </c>
      <c r="Y148" t="str">
        <f si="90" t="shared"/>
        <v/>
      </c>
      <c r="Z148" t="str">
        <f si="91" t="shared"/>
        <v/>
      </c>
      <c r="AA148" t="str">
        <f si="92" t="shared"/>
        <v/>
      </c>
      <c r="AB148" t="str">
        <f si="93" t="shared"/>
        <v/>
      </c>
      <c r="AC148" t="str">
        <f si="94" t="shared"/>
        <v/>
      </c>
      <c r="AD148" t="str">
        <f si="95" t="shared"/>
        <v/>
      </c>
      <c r="AE148" t="str">
        <f si="96" t="shared"/>
        <v/>
      </c>
      <c r="AF148" t="str">
        <f si="97" t="shared"/>
        <v/>
      </c>
      <c r="AG148" t="str">
        <f si="98" t="shared"/>
        <v/>
      </c>
      <c r="AH148" t="str">
        <f si="99" t="shared"/>
        <v/>
      </c>
      <c r="AI148" t="str">
        <f si="100" t="shared"/>
        <v/>
      </c>
      <c r="AJ148" t="str">
        <f si="101" t="shared"/>
        <v/>
      </c>
      <c r="AK148" t="str">
        <f si="102" t="shared"/>
        <v/>
      </c>
      <c r="AL148" t="str">
        <f si="103" t="shared"/>
        <v/>
      </c>
      <c r="AM148" t="str">
        <f si="104" t="shared"/>
        <v/>
      </c>
      <c r="AN148" t="str">
        <f si="105" t="shared"/>
        <v/>
      </c>
      <c r="AO148" t="str">
        <f si="106" t="shared"/>
        <v/>
      </c>
      <c r="AP148" t="str">
        <f si="107" t="shared"/>
        <v/>
      </c>
      <c r="AQ148" t="str">
        <f si="108" t="shared"/>
        <v/>
      </c>
      <c r="AR148" t="str">
        <f si="109" t="shared"/>
        <v/>
      </c>
      <c r="AS148" t="str">
        <f si="110" t="shared"/>
        <v/>
      </c>
    </row>
    <row r="149" spans="1:45" x14ac:dyDescent="0.25">
      <c r="A149" t="str">
        <f>Sheet3!A150</f>
        <v/>
      </c>
      <c r="B149" t="str">
        <f>Sheet3!B150</f>
        <v/>
      </c>
      <c r="C149" t="str">
        <f>Sheet3!C150</f>
        <v/>
      </c>
      <c r="D149" t="str">
        <f>Sheet3!D150</f>
        <v/>
      </c>
      <c r="E149" t="str">
        <f>Sheet3!E150</f>
        <v/>
      </c>
      <c r="F149" t="str">
        <f>Sheet3!F150</f>
        <v/>
      </c>
      <c r="G149" t="str">
        <f>Sheet3!G150</f>
        <v/>
      </c>
      <c r="H149" t="str">
        <f>Sheet3!H150</f>
        <v/>
      </c>
      <c r="I149" s="37" t="str">
        <f>Sheet3!I150</f>
        <v/>
      </c>
      <c r="J149" t="str">
        <f si="75" t="shared"/>
        <v/>
      </c>
      <c r="K149" t="str">
        <f si="76" t="shared"/>
        <v/>
      </c>
      <c r="L149" t="str">
        <f si="77" t="shared"/>
        <v/>
      </c>
      <c r="M149" t="str">
        <f si="78" t="shared"/>
        <v/>
      </c>
      <c r="N149" t="str">
        <f si="79" t="shared"/>
        <v/>
      </c>
      <c r="O149" t="str">
        <f si="80" t="shared"/>
        <v/>
      </c>
      <c r="P149" t="str">
        <f si="81" t="shared"/>
        <v/>
      </c>
      <c r="Q149" t="str">
        <f si="82" t="shared"/>
        <v/>
      </c>
      <c r="R149" t="str">
        <f si="83" t="shared"/>
        <v/>
      </c>
      <c r="S149" t="str">
        <f si="84" t="shared"/>
        <v/>
      </c>
      <c r="T149" t="str">
        <f si="85" t="shared"/>
        <v/>
      </c>
      <c r="U149" t="str">
        <f si="86" t="shared"/>
        <v/>
      </c>
      <c r="V149" t="str">
        <f si="87" t="shared"/>
        <v/>
      </c>
      <c r="W149" t="str">
        <f si="88" t="shared"/>
        <v/>
      </c>
      <c r="X149" t="str">
        <f si="89" t="shared"/>
        <v/>
      </c>
      <c r="Y149" t="str">
        <f si="90" t="shared"/>
        <v/>
      </c>
      <c r="Z149" t="str">
        <f si="91" t="shared"/>
        <v/>
      </c>
      <c r="AA149" t="str">
        <f si="92" t="shared"/>
        <v/>
      </c>
      <c r="AB149" t="str">
        <f si="93" t="shared"/>
        <v/>
      </c>
      <c r="AC149" t="str">
        <f si="94" t="shared"/>
        <v/>
      </c>
      <c r="AD149" t="str">
        <f si="95" t="shared"/>
        <v/>
      </c>
      <c r="AE149" t="str">
        <f si="96" t="shared"/>
        <v/>
      </c>
      <c r="AF149" t="str">
        <f si="97" t="shared"/>
        <v/>
      </c>
      <c r="AG149" t="str">
        <f si="98" t="shared"/>
        <v/>
      </c>
      <c r="AH149" t="str">
        <f si="99" t="shared"/>
        <v/>
      </c>
      <c r="AI149" t="str">
        <f si="100" t="shared"/>
        <v/>
      </c>
      <c r="AJ149" t="str">
        <f si="101" t="shared"/>
        <v/>
      </c>
      <c r="AK149" t="str">
        <f si="102" t="shared"/>
        <v/>
      </c>
      <c r="AL149" t="str">
        <f si="103" t="shared"/>
        <v/>
      </c>
      <c r="AM149" t="str">
        <f si="104" t="shared"/>
        <v/>
      </c>
      <c r="AN149" t="str">
        <f si="105" t="shared"/>
        <v/>
      </c>
      <c r="AO149" t="str">
        <f si="106" t="shared"/>
        <v/>
      </c>
      <c r="AP149" t="str">
        <f si="107" t="shared"/>
        <v/>
      </c>
      <c r="AQ149" t="str">
        <f si="108" t="shared"/>
        <v/>
      </c>
      <c r="AR149" t="str">
        <f si="109" t="shared"/>
        <v/>
      </c>
      <c r="AS149" t="str">
        <f si="110" t="shared"/>
        <v/>
      </c>
    </row>
    <row r="150" spans="1:45" x14ac:dyDescent="0.25">
      <c r="A150" t="str">
        <f>Sheet3!A151</f>
        <v/>
      </c>
      <c r="B150" t="str">
        <f>Sheet3!B151</f>
        <v/>
      </c>
      <c r="C150" t="str">
        <f>Sheet3!C151</f>
        <v/>
      </c>
      <c r="D150" t="str">
        <f>Sheet3!D151</f>
        <v/>
      </c>
      <c r="E150" t="str">
        <f>Sheet3!E151</f>
        <v/>
      </c>
      <c r="F150" t="str">
        <f>Sheet3!F151</f>
        <v/>
      </c>
      <c r="G150" t="str">
        <f>Sheet3!G151</f>
        <v/>
      </c>
      <c r="H150" t="str">
        <f>Sheet3!H151</f>
        <v/>
      </c>
      <c r="I150" s="37" t="str">
        <f>Sheet3!I151</f>
        <v/>
      </c>
      <c r="J150" t="str">
        <f si="75" t="shared"/>
        <v/>
      </c>
      <c r="K150" t="str">
        <f si="76" t="shared"/>
        <v/>
      </c>
      <c r="L150" t="str">
        <f si="77" t="shared"/>
        <v/>
      </c>
      <c r="M150" t="str">
        <f si="78" t="shared"/>
        <v/>
      </c>
      <c r="N150" t="str">
        <f si="79" t="shared"/>
        <v/>
      </c>
      <c r="O150" t="str">
        <f si="80" t="shared"/>
        <v/>
      </c>
      <c r="P150" t="str">
        <f si="81" t="shared"/>
        <v/>
      </c>
      <c r="Q150" t="str">
        <f si="82" t="shared"/>
        <v/>
      </c>
      <c r="R150" t="str">
        <f si="83" t="shared"/>
        <v/>
      </c>
      <c r="S150" t="str">
        <f si="84" t="shared"/>
        <v/>
      </c>
      <c r="T150" t="str">
        <f si="85" t="shared"/>
        <v/>
      </c>
      <c r="U150" t="str">
        <f si="86" t="shared"/>
        <v/>
      </c>
      <c r="V150" t="str">
        <f si="87" t="shared"/>
        <v/>
      </c>
      <c r="W150" t="str">
        <f si="88" t="shared"/>
        <v/>
      </c>
      <c r="X150" t="str">
        <f si="89" t="shared"/>
        <v/>
      </c>
      <c r="Y150" t="str">
        <f si="90" t="shared"/>
        <v/>
      </c>
      <c r="Z150" t="str">
        <f si="91" t="shared"/>
        <v/>
      </c>
      <c r="AA150" t="str">
        <f si="92" t="shared"/>
        <v/>
      </c>
      <c r="AB150" t="str">
        <f si="93" t="shared"/>
        <v/>
      </c>
      <c r="AC150" t="str">
        <f si="94" t="shared"/>
        <v/>
      </c>
      <c r="AD150" t="str">
        <f si="95" t="shared"/>
        <v/>
      </c>
      <c r="AE150" t="str">
        <f si="96" t="shared"/>
        <v/>
      </c>
      <c r="AF150" t="str">
        <f si="97" t="shared"/>
        <v/>
      </c>
      <c r="AG150" t="str">
        <f si="98" t="shared"/>
        <v/>
      </c>
      <c r="AH150" t="str">
        <f si="99" t="shared"/>
        <v/>
      </c>
      <c r="AI150" t="str">
        <f si="100" t="shared"/>
        <v/>
      </c>
      <c r="AJ150" t="str">
        <f si="101" t="shared"/>
        <v/>
      </c>
      <c r="AK150" t="str">
        <f si="102" t="shared"/>
        <v/>
      </c>
      <c r="AL150" t="str">
        <f si="103" t="shared"/>
        <v/>
      </c>
      <c r="AM150" t="str">
        <f si="104" t="shared"/>
        <v/>
      </c>
      <c r="AN150" t="str">
        <f si="105" t="shared"/>
        <v/>
      </c>
      <c r="AO150" t="str">
        <f si="106" t="shared"/>
        <v/>
      </c>
      <c r="AP150" t="str">
        <f si="107" t="shared"/>
        <v/>
      </c>
      <c r="AQ150" t="str">
        <f si="108" t="shared"/>
        <v/>
      </c>
      <c r="AR150" t="str">
        <f si="109" t="shared"/>
        <v/>
      </c>
      <c r="AS150" t="str">
        <f si="110" t="shared"/>
        <v/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A36"/>
  <sheetViews>
    <sheetView workbookViewId="0">
      <selection sqref="A1:D36"/>
    </sheetView>
  </sheetViews>
  <sheetFormatPr defaultRowHeight="15" x14ac:dyDescent="0.25"/>
  <cols>
    <col min="1" max="1" bestFit="true" customWidth="true" width="14.42578125" collapsed="true"/>
    <col min="2" max="2" bestFit="true" customWidth="true" width="15.28515625" collapsed="true"/>
    <col min="3" max="3" bestFit="true" customWidth="true" width="14.42578125" collapsed="true"/>
    <col min="4" max="4" bestFit="true" customWidth="true" width="15.28515625" collapsed="true"/>
    <col min="5" max="5" bestFit="true" customWidth="true" width="14.42578125" collapsed="true"/>
    <col min="6" max="6" bestFit="true" customWidth="true" width="15.28515625" collapsed="true"/>
    <col min="7" max="7" bestFit="true" customWidth="true" width="12.85546875" collapsed="true"/>
    <col min="8" max="10" bestFit="true" customWidth="true" width="3.28515625" collapsed="true"/>
    <col min="11" max="12" bestFit="true" customWidth="true" width="3.42578125" collapsed="true"/>
    <col min="13" max="13" bestFit="true" customWidth="true" width="3.28515625" collapsed="true"/>
    <col min="14" max="14" bestFit="true" customWidth="true" width="3.0" collapsed="true"/>
    <col min="15" max="15" bestFit="true" customWidth="true" width="3.140625" collapsed="true"/>
    <col min="16" max="16" bestFit="true" customWidth="true" width="2.140625" collapsed="true"/>
    <col min="17" max="17" customWidth="true" width="6.7109375" collapsed="true"/>
    <col min="18" max="18" bestFit="true" customWidth="true" width="15.28515625" collapsed="true"/>
    <col min="19" max="21" bestFit="true" customWidth="true" width="9.0" collapsed="true"/>
    <col min="22" max="22" bestFit="true" customWidth="true" width="8.0" collapsed="true"/>
    <col min="23" max="23" bestFit="true" customWidth="true" width="9.0" collapsed="true"/>
    <col min="24" max="24" customWidth="true" width="7.5703125" collapsed="true"/>
    <col min="25" max="25" customWidth="true" width="14.42578125" collapsed="true"/>
    <col min="26" max="26" customWidth="true" width="13.0" collapsed="true"/>
    <col min="27" max="30" bestFit="true" customWidth="true" width="15.28515625" collapsed="true"/>
    <col min="31" max="31" bestFit="true" customWidth="true" width="12.7109375" collapsed="true"/>
    <col min="32" max="37" bestFit="true" customWidth="true" width="15.28515625" collapsed="true"/>
    <col min="38" max="38" bestFit="true" customWidth="true" width="14.42578125" collapsed="true"/>
    <col min="39" max="39" bestFit="true" customWidth="true" width="15.28515625" collapsed="true"/>
    <col min="40" max="40" bestFit="true" customWidth="true" width="14.42578125" collapsed="true"/>
    <col min="41" max="44" bestFit="true" customWidth="true" width="15.28515625" collapsed="true"/>
    <col min="45" max="45" bestFit="true" customWidth="true" width="14.42578125" collapsed="true"/>
    <col min="46" max="50" bestFit="true" customWidth="true" width="15.28515625" collapsed="true"/>
    <col min="51" max="51" bestFit="true" customWidth="true" width="12.85546875" collapsed="true"/>
    <col min="52" max="60" bestFit="true" customWidth="true" width="15.28515625" collapsed="true"/>
    <col min="61" max="61" bestFit="true" customWidth="true" width="14.42578125" collapsed="true"/>
    <col min="62" max="71" bestFit="true" customWidth="true" width="15.28515625" collapsed="true"/>
  </cols>
  <sheetData>
    <row r="1" spans="1:26" x14ac:dyDescent="0.25">
      <c r="A1" t="s">
        <v>74</v>
      </c>
      <c r="B1" t="s">
        <v>75</v>
      </c>
      <c r="C1" t="s">
        <v>76</v>
      </c>
      <c r="D1" t="s">
        <v>77</v>
      </c>
      <c r="L1" t="s">
        <v>9</v>
      </c>
      <c r="M1" t="s">
        <v>11</v>
      </c>
      <c r="N1" t="s">
        <v>12</v>
      </c>
      <c r="O1" t="s">
        <v>13</v>
      </c>
      <c r="P1" t="s">
        <v>8</v>
      </c>
      <c r="W1" s="57">
        <f>60000-Z2</f>
        <v>42500</v>
      </c>
    </row>
    <row r="2" spans="1:26" x14ac:dyDescent="0.25">
      <c r="A2" t="s">
        <v>145</v>
      </c>
      <c r="B2" t="s">
        <v>186</v>
      </c>
      <c r="C2" t="s">
        <v>188</v>
      </c>
      <c r="D2" t="s">
        <v>156</v>
      </c>
      <c r="H2" t="str">
        <f>INDEX(Sheet2!$K:$K,MATCH(Combos!A2,Sheet2!$H:$H,0))</f>
        <v>SG</v>
      </c>
      <c r="I2" t="str">
        <f>INDEX(Sheet2!$K:$K,MATCH(Combos!B2,Sheet2!$H:$H,0))</f>
        <v>C</v>
      </c>
      <c r="J2" t="str">
        <f>INDEX(Sheet2!$K:$K,MATCH(Combos!C2,Sheet2!$H:$H,0))</f>
        <v>C</v>
      </c>
      <c r="K2" t="str">
        <f>INDEX(Sheet2!$K:$K,MATCH(Combos!D2,Sheet2!$H:$H,0))</f>
        <v>C</v>
      </c>
      <c r="L2">
        <f>COUNTIF($H2:$K2,L$1)</f>
        <v>0</v>
      </c>
      <c r="M2">
        <f ref="M2:P17" si="0" t="shared">COUNTIF($H2:$K2,M$1)</f>
        <v>1</v>
      </c>
      <c r="N2">
        <f si="0" t="shared"/>
        <v>0</v>
      </c>
      <c r="O2">
        <f si="0" t="shared"/>
        <v>0</v>
      </c>
      <c r="P2">
        <f si="0" t="shared"/>
        <v>3</v>
      </c>
      <c r="Q2">
        <f>IF(OR(L2&gt;2,M2&gt;2,N2&gt;2,O2&gt;2,P2&gt;1),0,1)</f>
        <v>0</v>
      </c>
      <c r="S2" s="56">
        <f>INDEX(Sheet2!$C:$C,MATCH(Combos!A2,Sheet2!$H:$H,0))</f>
        <v>13500</v>
      </c>
      <c r="T2" s="56">
        <f>INDEX(Sheet2!$C:$C,MATCH(Combos!B2,Sheet2!$H:$H,0))</f>
        <v>10500</v>
      </c>
      <c r="U2" s="56">
        <f>INDEX(Sheet2!$C:$C,MATCH(Combos!C2,Sheet2!$H:$H,0))</f>
        <v>11600</v>
      </c>
      <c r="V2" s="56">
        <f>INDEX(Sheet2!$C:$C,MATCH(Combos!D2,Sheet2!$H:$H,0))</f>
        <v>11500</v>
      </c>
      <c r="W2" s="57">
        <f>SUM(S2:V2)</f>
        <v>47100</v>
      </c>
      <c r="X2">
        <f>IF(W2&gt;$W$1,0,1)</f>
        <v>0</v>
      </c>
      <c r="Z2" s="56">
        <f>5*3500</f>
        <v>17500</v>
      </c>
    </row>
    <row r="3" spans="1:26" x14ac:dyDescent="0.25">
      <c r="A3" t="s">
        <v>145</v>
      </c>
      <c r="B3" t="s">
        <v>186</v>
      </c>
      <c r="C3" t="s">
        <v>188</v>
      </c>
      <c r="D3" t="s">
        <v>166</v>
      </c>
      <c r="H3" t="str">
        <f>INDEX(Sheet2!$K:$K,MATCH(Combos!A3,Sheet2!$H:$H,0))</f>
        <v>SG</v>
      </c>
      <c r="I3" t="str">
        <f>INDEX(Sheet2!$K:$K,MATCH(Combos!B3,Sheet2!$H:$H,0))</f>
        <v>C</v>
      </c>
      <c r="J3" t="str">
        <f>INDEX(Sheet2!$K:$K,MATCH(Combos!C3,Sheet2!$H:$H,0))</f>
        <v>C</v>
      </c>
      <c r="K3" t="str">
        <f>INDEX(Sheet2!$K:$K,MATCH(Combos!D3,Sheet2!$H:$H,0))</f>
        <v>PG</v>
      </c>
      <c r="L3">
        <f ref="L3:P36" si="1" t="shared">COUNTIF($H3:$K3,L$1)</f>
        <v>1</v>
      </c>
      <c r="M3">
        <f si="0" t="shared"/>
        <v>1</v>
      </c>
      <c r="N3">
        <f si="0" t="shared"/>
        <v>0</v>
      </c>
      <c r="O3">
        <f si="0" t="shared"/>
        <v>0</v>
      </c>
      <c r="P3">
        <f si="0" t="shared"/>
        <v>2</v>
      </c>
      <c r="Q3">
        <f ref="Q3:Q36" si="2" t="shared">IF(OR(L3&gt;2,M3&gt;2,N3&gt;2,O3&gt;2,P3&gt;1),0,1)</f>
        <v>0</v>
      </c>
      <c r="S3" s="56">
        <f>INDEX(Sheet2!$C:$C,MATCH(Combos!A3,Sheet2!$H:$H,0))</f>
        <v>13500</v>
      </c>
      <c r="T3" s="56">
        <f>INDEX(Sheet2!$C:$C,MATCH(Combos!B3,Sheet2!$H:$H,0))</f>
        <v>10500</v>
      </c>
      <c r="U3" s="56">
        <f>INDEX(Sheet2!$C:$C,MATCH(Combos!C3,Sheet2!$H:$H,0))</f>
        <v>11600</v>
      </c>
      <c r="V3" s="56">
        <f>INDEX(Sheet2!$C:$C,MATCH(Combos!D3,Sheet2!$H:$H,0))</f>
        <v>9700</v>
      </c>
      <c r="W3" s="57">
        <f ref="W3:W36" si="3" t="shared">SUM(S3:V3)</f>
        <v>45300</v>
      </c>
      <c r="X3">
        <f ref="X3:X36" si="4" t="shared">IF(W3&gt;$W$1,0,1)</f>
        <v>0</v>
      </c>
    </row>
    <row r="4" spans="1:26" x14ac:dyDescent="0.25">
      <c r="A4" t="s">
        <v>145</v>
      </c>
      <c r="B4" t="s">
        <v>186</v>
      </c>
      <c r="C4" t="s">
        <v>188</v>
      </c>
      <c r="D4" t="s">
        <v>98</v>
      </c>
      <c r="H4" t="str">
        <f>INDEX(Sheet2!$K:$K,MATCH(Combos!A4,Sheet2!$H:$H,0))</f>
        <v>SG</v>
      </c>
      <c r="I4" t="str">
        <f>INDEX(Sheet2!$K:$K,MATCH(Combos!B4,Sheet2!$H:$H,0))</f>
        <v>C</v>
      </c>
      <c r="J4" t="str">
        <f>INDEX(Sheet2!$K:$K,MATCH(Combos!C4,Sheet2!$H:$H,0))</f>
        <v>C</v>
      </c>
      <c r="K4" t="str">
        <f>INDEX(Sheet2!$K:$K,MATCH(Combos!D4,Sheet2!$H:$H,0))</f>
        <v>C</v>
      </c>
      <c r="L4">
        <f si="1" t="shared"/>
        <v>0</v>
      </c>
      <c r="M4">
        <f si="0" t="shared"/>
        <v>1</v>
      </c>
      <c r="N4">
        <f si="0" t="shared"/>
        <v>0</v>
      </c>
      <c r="O4">
        <f si="0" t="shared"/>
        <v>0</v>
      </c>
      <c r="P4">
        <f si="0" t="shared"/>
        <v>3</v>
      </c>
      <c r="Q4">
        <f si="2" t="shared"/>
        <v>0</v>
      </c>
      <c r="S4" s="56">
        <f>INDEX(Sheet2!$C:$C,MATCH(Combos!A4,Sheet2!$H:$H,0))</f>
        <v>13500</v>
      </c>
      <c r="T4" s="56">
        <f>INDEX(Sheet2!$C:$C,MATCH(Combos!B4,Sheet2!$H:$H,0))</f>
        <v>10500</v>
      </c>
      <c r="U4" s="56">
        <f>INDEX(Sheet2!$C:$C,MATCH(Combos!C4,Sheet2!$H:$H,0))</f>
        <v>11600</v>
      </c>
      <c r="V4" s="56">
        <f>INDEX(Sheet2!$C:$C,MATCH(Combos!D4,Sheet2!$H:$H,0))</f>
        <v>9100</v>
      </c>
      <c r="W4" s="57">
        <f si="3" t="shared"/>
        <v>44700</v>
      </c>
      <c r="X4">
        <f si="4" t="shared"/>
        <v>0</v>
      </c>
    </row>
    <row r="5" spans="1:26" x14ac:dyDescent="0.25">
      <c r="A5" t="s">
        <v>145</v>
      </c>
      <c r="B5" t="s">
        <v>186</v>
      </c>
      <c r="C5" t="s">
        <v>188</v>
      </c>
      <c r="D5" t="s">
        <v>172</v>
      </c>
      <c r="H5" t="str">
        <f>INDEX(Sheet2!$K:$K,MATCH(Combos!A5,Sheet2!$H:$H,0))</f>
        <v>SG</v>
      </c>
      <c r="I5" t="str">
        <f>INDEX(Sheet2!$K:$K,MATCH(Combos!B5,Sheet2!$H:$H,0))</f>
        <v>C</v>
      </c>
      <c r="J5" t="str">
        <f>INDEX(Sheet2!$K:$K,MATCH(Combos!C5,Sheet2!$H:$H,0))</f>
        <v>C</v>
      </c>
      <c r="K5" t="str">
        <f>INDEX(Sheet2!$K:$K,MATCH(Combos!D5,Sheet2!$H:$H,0))</f>
        <v>SG</v>
      </c>
      <c r="L5">
        <f si="1" t="shared"/>
        <v>0</v>
      </c>
      <c r="M5">
        <f si="0" t="shared"/>
        <v>2</v>
      </c>
      <c r="N5">
        <f si="0" t="shared"/>
        <v>0</v>
      </c>
      <c r="O5">
        <f si="0" t="shared"/>
        <v>0</v>
      </c>
      <c r="P5">
        <f si="0" t="shared"/>
        <v>2</v>
      </c>
      <c r="Q5">
        <f si="2" t="shared"/>
        <v>0</v>
      </c>
      <c r="S5" s="56">
        <f>INDEX(Sheet2!$C:$C,MATCH(Combos!A5,Sheet2!$H:$H,0))</f>
        <v>13500</v>
      </c>
      <c r="T5" s="56">
        <f>INDEX(Sheet2!$C:$C,MATCH(Combos!B5,Sheet2!$H:$H,0))</f>
        <v>10500</v>
      </c>
      <c r="U5" s="56">
        <f>INDEX(Sheet2!$C:$C,MATCH(Combos!C5,Sheet2!$H:$H,0))</f>
        <v>11600</v>
      </c>
      <c r="V5" s="56">
        <f>INDEX(Sheet2!$C:$C,MATCH(Combos!D5,Sheet2!$H:$H,0))</f>
        <v>8700</v>
      </c>
      <c r="W5" s="57">
        <f si="3" t="shared"/>
        <v>44300</v>
      </c>
      <c r="X5">
        <f si="4" t="shared"/>
        <v>0</v>
      </c>
    </row>
    <row r="6" spans="1:26" x14ac:dyDescent="0.25">
      <c r="A6" t="s">
        <v>145</v>
      </c>
      <c r="B6" t="s">
        <v>186</v>
      </c>
      <c r="C6" t="s">
        <v>156</v>
      </c>
      <c r="D6" t="s">
        <v>166</v>
      </c>
      <c r="H6" t="str">
        <f>INDEX(Sheet2!$K:$K,MATCH(Combos!A6,Sheet2!$H:$H,0))</f>
        <v>SG</v>
      </c>
      <c r="I6" t="str">
        <f>INDEX(Sheet2!$K:$K,MATCH(Combos!B6,Sheet2!$H:$H,0))</f>
        <v>C</v>
      </c>
      <c r="J6" t="str">
        <f>INDEX(Sheet2!$K:$K,MATCH(Combos!C6,Sheet2!$H:$H,0))</f>
        <v>C</v>
      </c>
      <c r="K6" t="str">
        <f>INDEX(Sheet2!$K:$K,MATCH(Combos!D6,Sheet2!$H:$H,0))</f>
        <v>PG</v>
      </c>
      <c r="L6">
        <f si="1" t="shared"/>
        <v>1</v>
      </c>
      <c r="M6">
        <f si="0" t="shared"/>
        <v>1</v>
      </c>
      <c r="N6">
        <f si="0" t="shared"/>
        <v>0</v>
      </c>
      <c r="O6">
        <f si="0" t="shared"/>
        <v>0</v>
      </c>
      <c r="P6">
        <f si="0" t="shared"/>
        <v>2</v>
      </c>
      <c r="Q6">
        <f si="2" t="shared"/>
        <v>0</v>
      </c>
      <c r="S6" s="56">
        <f>INDEX(Sheet2!$C:$C,MATCH(Combos!A6,Sheet2!$H:$H,0))</f>
        <v>13500</v>
      </c>
      <c r="T6" s="56">
        <f>INDEX(Sheet2!$C:$C,MATCH(Combos!B6,Sheet2!$H:$H,0))</f>
        <v>10500</v>
      </c>
      <c r="U6" s="56">
        <f>INDEX(Sheet2!$C:$C,MATCH(Combos!C6,Sheet2!$H:$H,0))</f>
        <v>11500</v>
      </c>
      <c r="V6" s="56">
        <f>INDEX(Sheet2!$C:$C,MATCH(Combos!D6,Sheet2!$H:$H,0))</f>
        <v>9700</v>
      </c>
      <c r="W6" s="57">
        <f si="3" t="shared"/>
        <v>45200</v>
      </c>
      <c r="X6">
        <f si="4" t="shared"/>
        <v>0</v>
      </c>
    </row>
    <row r="7" spans="1:26" x14ac:dyDescent="0.25">
      <c r="A7" t="s">
        <v>145</v>
      </c>
      <c r="B7" t="s">
        <v>186</v>
      </c>
      <c r="C7" t="s">
        <v>156</v>
      </c>
      <c r="D7" t="s">
        <v>98</v>
      </c>
      <c r="H7" t="str">
        <f>INDEX(Sheet2!$K:$K,MATCH(Combos!A7,Sheet2!$H:$H,0))</f>
        <v>SG</v>
      </c>
      <c r="I7" t="str">
        <f>INDEX(Sheet2!$K:$K,MATCH(Combos!B7,Sheet2!$H:$H,0))</f>
        <v>C</v>
      </c>
      <c r="J7" t="str">
        <f>INDEX(Sheet2!$K:$K,MATCH(Combos!C7,Sheet2!$H:$H,0))</f>
        <v>C</v>
      </c>
      <c r="K7" t="str">
        <f>INDEX(Sheet2!$K:$K,MATCH(Combos!D7,Sheet2!$H:$H,0))</f>
        <v>C</v>
      </c>
      <c r="L7">
        <f si="1" t="shared"/>
        <v>0</v>
      </c>
      <c r="M7">
        <f si="0" t="shared"/>
        <v>1</v>
      </c>
      <c r="N7">
        <f si="0" t="shared"/>
        <v>0</v>
      </c>
      <c r="O7">
        <f si="0" t="shared"/>
        <v>0</v>
      </c>
      <c r="P7">
        <f si="0" t="shared"/>
        <v>3</v>
      </c>
      <c r="Q7">
        <f si="2" t="shared"/>
        <v>0</v>
      </c>
      <c r="S7" s="56">
        <f>INDEX(Sheet2!$C:$C,MATCH(Combos!A7,Sheet2!$H:$H,0))</f>
        <v>13500</v>
      </c>
      <c r="T7" s="56">
        <f>INDEX(Sheet2!$C:$C,MATCH(Combos!B7,Sheet2!$H:$H,0))</f>
        <v>10500</v>
      </c>
      <c r="U7" s="56">
        <f>INDEX(Sheet2!$C:$C,MATCH(Combos!C7,Sheet2!$H:$H,0))</f>
        <v>11500</v>
      </c>
      <c r="V7" s="56">
        <f>INDEX(Sheet2!$C:$C,MATCH(Combos!D7,Sheet2!$H:$H,0))</f>
        <v>9100</v>
      </c>
      <c r="W7" s="57">
        <f si="3" t="shared"/>
        <v>44600</v>
      </c>
      <c r="X7">
        <f si="4" t="shared"/>
        <v>0</v>
      </c>
    </row>
    <row r="8" spans="1:26" x14ac:dyDescent="0.25">
      <c r="A8" t="s">
        <v>145</v>
      </c>
      <c r="B8" t="s">
        <v>186</v>
      </c>
      <c r="C8" t="s">
        <v>156</v>
      </c>
      <c r="D8" t="s">
        <v>172</v>
      </c>
      <c r="H8" t="str">
        <f>INDEX(Sheet2!$K:$K,MATCH(Combos!A8,Sheet2!$H:$H,0))</f>
        <v>SG</v>
      </c>
      <c r="I8" t="str">
        <f>INDEX(Sheet2!$K:$K,MATCH(Combos!B8,Sheet2!$H:$H,0))</f>
        <v>C</v>
      </c>
      <c r="J8" t="str">
        <f>INDEX(Sheet2!$K:$K,MATCH(Combos!C8,Sheet2!$H:$H,0))</f>
        <v>C</v>
      </c>
      <c r="K8" t="str">
        <f>INDEX(Sheet2!$K:$K,MATCH(Combos!D8,Sheet2!$H:$H,0))</f>
        <v>SG</v>
      </c>
      <c r="L8">
        <f si="1" t="shared"/>
        <v>0</v>
      </c>
      <c r="M8">
        <f si="0" t="shared"/>
        <v>2</v>
      </c>
      <c r="N8">
        <f si="0" t="shared"/>
        <v>0</v>
      </c>
      <c r="O8">
        <f si="0" t="shared"/>
        <v>0</v>
      </c>
      <c r="P8">
        <f si="0" t="shared"/>
        <v>2</v>
      </c>
      <c r="Q8">
        <f si="2" t="shared"/>
        <v>0</v>
      </c>
      <c r="S8" s="56">
        <f>INDEX(Sheet2!$C:$C,MATCH(Combos!A8,Sheet2!$H:$H,0))</f>
        <v>13500</v>
      </c>
      <c r="T8" s="56">
        <f>INDEX(Sheet2!$C:$C,MATCH(Combos!B8,Sheet2!$H:$H,0))</f>
        <v>10500</v>
      </c>
      <c r="U8" s="56">
        <f>INDEX(Sheet2!$C:$C,MATCH(Combos!C8,Sheet2!$H:$H,0))</f>
        <v>11500</v>
      </c>
      <c r="V8" s="56">
        <f>INDEX(Sheet2!$C:$C,MATCH(Combos!D8,Sheet2!$H:$H,0))</f>
        <v>8700</v>
      </c>
      <c r="W8" s="57">
        <f si="3" t="shared"/>
        <v>44200</v>
      </c>
      <c r="X8">
        <f si="4" t="shared"/>
        <v>0</v>
      </c>
    </row>
    <row r="9" spans="1:26" x14ac:dyDescent="0.25">
      <c r="A9" t="s">
        <v>145</v>
      </c>
      <c r="B9" t="s">
        <v>186</v>
      </c>
      <c r="C9" t="s">
        <v>166</v>
      </c>
      <c r="D9" t="s">
        <v>98</v>
      </c>
      <c r="H9" t="str">
        <f>INDEX(Sheet2!$K:$K,MATCH(Combos!A9,Sheet2!$H:$H,0))</f>
        <v>SG</v>
      </c>
      <c r="I9" t="str">
        <f>INDEX(Sheet2!$K:$K,MATCH(Combos!B9,Sheet2!$H:$H,0))</f>
        <v>C</v>
      </c>
      <c r="J9" t="str">
        <f>INDEX(Sheet2!$K:$K,MATCH(Combos!C9,Sheet2!$H:$H,0))</f>
        <v>PG</v>
      </c>
      <c r="K9" t="str">
        <f>INDEX(Sheet2!$K:$K,MATCH(Combos!D9,Sheet2!$H:$H,0))</f>
        <v>C</v>
      </c>
      <c r="L9">
        <f si="1" t="shared"/>
        <v>1</v>
      </c>
      <c r="M9">
        <f si="0" t="shared"/>
        <v>1</v>
      </c>
      <c r="N9">
        <f si="0" t="shared"/>
        <v>0</v>
      </c>
      <c r="O9">
        <f si="0" t="shared"/>
        <v>0</v>
      </c>
      <c r="P9">
        <f si="0" t="shared"/>
        <v>2</v>
      </c>
      <c r="Q9">
        <f si="2" t="shared"/>
        <v>0</v>
      </c>
      <c r="S9" s="56">
        <f>INDEX(Sheet2!$C:$C,MATCH(Combos!A9,Sheet2!$H:$H,0))</f>
        <v>13500</v>
      </c>
      <c r="T9" s="56">
        <f>INDEX(Sheet2!$C:$C,MATCH(Combos!B9,Sheet2!$H:$H,0))</f>
        <v>10500</v>
      </c>
      <c r="U9" s="56">
        <f>INDEX(Sheet2!$C:$C,MATCH(Combos!C9,Sheet2!$H:$H,0))</f>
        <v>9700</v>
      </c>
      <c r="V9" s="56">
        <f>INDEX(Sheet2!$C:$C,MATCH(Combos!D9,Sheet2!$H:$H,0))</f>
        <v>9100</v>
      </c>
      <c r="W9" s="57">
        <f si="3" t="shared"/>
        <v>42800</v>
      </c>
      <c r="X9">
        <f si="4" t="shared"/>
        <v>0</v>
      </c>
    </row>
    <row r="10" spans="1:26" x14ac:dyDescent="0.25">
      <c r="A10" t="s">
        <v>145</v>
      </c>
      <c r="B10" t="s">
        <v>186</v>
      </c>
      <c r="C10" t="s">
        <v>166</v>
      </c>
      <c r="D10" t="s">
        <v>172</v>
      </c>
      <c r="H10" t="str">
        <f>INDEX(Sheet2!$K:$K,MATCH(Combos!A10,Sheet2!$H:$H,0))</f>
        <v>SG</v>
      </c>
      <c r="I10" t="str">
        <f>INDEX(Sheet2!$K:$K,MATCH(Combos!B10,Sheet2!$H:$H,0))</f>
        <v>C</v>
      </c>
      <c r="J10" t="str">
        <f>INDEX(Sheet2!$K:$K,MATCH(Combos!C10,Sheet2!$H:$H,0))</f>
        <v>PG</v>
      </c>
      <c r="K10" t="str">
        <f>INDEX(Sheet2!$K:$K,MATCH(Combos!D10,Sheet2!$H:$H,0))</f>
        <v>SG</v>
      </c>
      <c r="L10">
        <f si="1" t="shared"/>
        <v>1</v>
      </c>
      <c r="M10">
        <f si="0" t="shared"/>
        <v>2</v>
      </c>
      <c r="N10">
        <f si="0" t="shared"/>
        <v>0</v>
      </c>
      <c r="O10">
        <f si="0" t="shared"/>
        <v>0</v>
      </c>
      <c r="P10">
        <f si="0" t="shared"/>
        <v>1</v>
      </c>
      <c r="Q10">
        <f si="2" t="shared"/>
        <v>1</v>
      </c>
      <c r="S10" s="56">
        <f>INDEX(Sheet2!$C:$C,MATCH(Combos!A10,Sheet2!$H:$H,0))</f>
        <v>13500</v>
      </c>
      <c r="T10" s="56">
        <f>INDEX(Sheet2!$C:$C,MATCH(Combos!B10,Sheet2!$H:$H,0))</f>
        <v>10500</v>
      </c>
      <c r="U10" s="56">
        <f>INDEX(Sheet2!$C:$C,MATCH(Combos!C10,Sheet2!$H:$H,0))</f>
        <v>9700</v>
      </c>
      <c r="V10" s="56">
        <f>INDEX(Sheet2!$C:$C,MATCH(Combos!D10,Sheet2!$H:$H,0))</f>
        <v>8700</v>
      </c>
      <c r="W10" s="57">
        <f si="3" t="shared"/>
        <v>42400</v>
      </c>
      <c r="X10">
        <f si="4" t="shared"/>
        <v>1</v>
      </c>
    </row>
    <row r="11" spans="1:26" x14ac:dyDescent="0.25">
      <c r="A11" t="s">
        <v>145</v>
      </c>
      <c r="B11" t="s">
        <v>186</v>
      </c>
      <c r="C11" t="s">
        <v>98</v>
      </c>
      <c r="D11" t="s">
        <v>172</v>
      </c>
      <c r="H11" t="str">
        <f>INDEX(Sheet2!$K:$K,MATCH(Combos!A11,Sheet2!$H:$H,0))</f>
        <v>SG</v>
      </c>
      <c r="I11" t="str">
        <f>INDEX(Sheet2!$K:$K,MATCH(Combos!B11,Sheet2!$H:$H,0))</f>
        <v>C</v>
      </c>
      <c r="J11" t="str">
        <f>INDEX(Sheet2!$K:$K,MATCH(Combos!C11,Sheet2!$H:$H,0))</f>
        <v>C</v>
      </c>
      <c r="K11" t="str">
        <f>INDEX(Sheet2!$K:$K,MATCH(Combos!D11,Sheet2!$H:$H,0))</f>
        <v>SG</v>
      </c>
      <c r="L11">
        <f si="1" t="shared"/>
        <v>0</v>
      </c>
      <c r="M11">
        <f si="0" t="shared"/>
        <v>2</v>
      </c>
      <c r="N11">
        <f si="0" t="shared"/>
        <v>0</v>
      </c>
      <c r="O11">
        <f si="0" t="shared"/>
        <v>0</v>
      </c>
      <c r="P11">
        <f si="0" t="shared"/>
        <v>2</v>
      </c>
      <c r="Q11">
        <f si="2" t="shared"/>
        <v>0</v>
      </c>
      <c r="S11" s="56">
        <f>INDEX(Sheet2!$C:$C,MATCH(Combos!A11,Sheet2!$H:$H,0))</f>
        <v>13500</v>
      </c>
      <c r="T11" s="56">
        <f>INDEX(Sheet2!$C:$C,MATCH(Combos!B11,Sheet2!$H:$H,0))</f>
        <v>10500</v>
      </c>
      <c r="U11" s="56">
        <f>INDEX(Sheet2!$C:$C,MATCH(Combos!C11,Sheet2!$H:$H,0))</f>
        <v>9100</v>
      </c>
      <c r="V11" s="56">
        <f>INDEX(Sheet2!$C:$C,MATCH(Combos!D11,Sheet2!$H:$H,0))</f>
        <v>8700</v>
      </c>
      <c r="W11" s="57">
        <f si="3" t="shared"/>
        <v>41800</v>
      </c>
      <c r="X11">
        <f si="4" t="shared"/>
        <v>1</v>
      </c>
    </row>
    <row r="12" spans="1:26" x14ac:dyDescent="0.25">
      <c r="A12" t="s">
        <v>145</v>
      </c>
      <c r="B12" t="s">
        <v>188</v>
      </c>
      <c r="C12" t="s">
        <v>156</v>
      </c>
      <c r="D12" t="s">
        <v>166</v>
      </c>
      <c r="H12" t="str">
        <f>INDEX(Sheet2!$K:$K,MATCH(Combos!A12,Sheet2!$H:$H,0))</f>
        <v>SG</v>
      </c>
      <c r="I12" t="str">
        <f>INDEX(Sheet2!$K:$K,MATCH(Combos!B12,Sheet2!$H:$H,0))</f>
        <v>C</v>
      </c>
      <c r="J12" t="str">
        <f>INDEX(Sheet2!$K:$K,MATCH(Combos!C12,Sheet2!$H:$H,0))</f>
        <v>C</v>
      </c>
      <c r="K12" t="str">
        <f>INDEX(Sheet2!$K:$K,MATCH(Combos!D12,Sheet2!$H:$H,0))</f>
        <v>PG</v>
      </c>
      <c r="L12">
        <f si="1" t="shared"/>
        <v>1</v>
      </c>
      <c r="M12">
        <f si="0" t="shared"/>
        <v>1</v>
      </c>
      <c r="N12">
        <f si="0" t="shared"/>
        <v>0</v>
      </c>
      <c r="O12">
        <f si="0" t="shared"/>
        <v>0</v>
      </c>
      <c r="P12">
        <f si="0" t="shared"/>
        <v>2</v>
      </c>
      <c r="Q12">
        <f si="2" t="shared"/>
        <v>0</v>
      </c>
      <c r="S12" s="56">
        <f>INDEX(Sheet2!$C:$C,MATCH(Combos!A12,Sheet2!$H:$H,0))</f>
        <v>13500</v>
      </c>
      <c r="T12" s="56">
        <f>INDEX(Sheet2!$C:$C,MATCH(Combos!B12,Sheet2!$H:$H,0))</f>
        <v>11600</v>
      </c>
      <c r="U12" s="56">
        <f>INDEX(Sheet2!$C:$C,MATCH(Combos!C12,Sheet2!$H:$H,0))</f>
        <v>11500</v>
      </c>
      <c r="V12" s="56">
        <f>INDEX(Sheet2!$C:$C,MATCH(Combos!D12,Sheet2!$H:$H,0))</f>
        <v>9700</v>
      </c>
      <c r="W12" s="57">
        <f si="3" t="shared"/>
        <v>46300</v>
      </c>
      <c r="X12">
        <f si="4" t="shared"/>
        <v>0</v>
      </c>
    </row>
    <row r="13" spans="1:26" x14ac:dyDescent="0.25">
      <c r="A13" t="s">
        <v>145</v>
      </c>
      <c r="B13" t="s">
        <v>188</v>
      </c>
      <c r="C13" t="s">
        <v>156</v>
      </c>
      <c r="D13" t="s">
        <v>98</v>
      </c>
      <c r="H13" t="str">
        <f>INDEX(Sheet2!$K:$K,MATCH(Combos!A13,Sheet2!$H:$H,0))</f>
        <v>SG</v>
      </c>
      <c r="I13" t="str">
        <f>INDEX(Sheet2!$K:$K,MATCH(Combos!B13,Sheet2!$H:$H,0))</f>
        <v>C</v>
      </c>
      <c r="J13" t="str">
        <f>INDEX(Sheet2!$K:$K,MATCH(Combos!C13,Sheet2!$H:$H,0))</f>
        <v>C</v>
      </c>
      <c r="K13" t="str">
        <f>INDEX(Sheet2!$K:$K,MATCH(Combos!D13,Sheet2!$H:$H,0))</f>
        <v>C</v>
      </c>
      <c r="L13">
        <f si="1" t="shared"/>
        <v>0</v>
      </c>
      <c r="M13">
        <f si="0" t="shared"/>
        <v>1</v>
      </c>
      <c r="N13">
        <f si="0" t="shared"/>
        <v>0</v>
      </c>
      <c r="O13">
        <f si="0" t="shared"/>
        <v>0</v>
      </c>
      <c r="P13">
        <f si="0" t="shared"/>
        <v>3</v>
      </c>
      <c r="Q13">
        <f si="2" t="shared"/>
        <v>0</v>
      </c>
      <c r="S13" s="56">
        <f>INDEX(Sheet2!$C:$C,MATCH(Combos!A13,Sheet2!$H:$H,0))</f>
        <v>13500</v>
      </c>
      <c r="T13" s="56">
        <f>INDEX(Sheet2!$C:$C,MATCH(Combos!B13,Sheet2!$H:$H,0))</f>
        <v>11600</v>
      </c>
      <c r="U13" s="56">
        <f>INDEX(Sheet2!$C:$C,MATCH(Combos!C13,Sheet2!$H:$H,0))</f>
        <v>11500</v>
      </c>
      <c r="V13" s="56">
        <f>INDEX(Sheet2!$C:$C,MATCH(Combos!D13,Sheet2!$H:$H,0))</f>
        <v>9100</v>
      </c>
      <c r="W13" s="57">
        <f si="3" t="shared"/>
        <v>45700</v>
      </c>
      <c r="X13">
        <f si="4" t="shared"/>
        <v>0</v>
      </c>
    </row>
    <row r="14" spans="1:26" x14ac:dyDescent="0.25">
      <c r="A14" t="s">
        <v>145</v>
      </c>
      <c r="B14" t="s">
        <v>188</v>
      </c>
      <c r="C14" t="s">
        <v>156</v>
      </c>
      <c r="D14" t="s">
        <v>172</v>
      </c>
      <c r="H14" t="str">
        <f>INDEX(Sheet2!$K:$K,MATCH(Combos!A14,Sheet2!$H:$H,0))</f>
        <v>SG</v>
      </c>
      <c r="I14" t="str">
        <f>INDEX(Sheet2!$K:$K,MATCH(Combos!B14,Sheet2!$H:$H,0))</f>
        <v>C</v>
      </c>
      <c r="J14" t="str">
        <f>INDEX(Sheet2!$K:$K,MATCH(Combos!C14,Sheet2!$H:$H,0))</f>
        <v>C</v>
      </c>
      <c r="K14" t="str">
        <f>INDEX(Sheet2!$K:$K,MATCH(Combos!D14,Sheet2!$H:$H,0))</f>
        <v>SG</v>
      </c>
      <c r="L14">
        <f si="1" t="shared"/>
        <v>0</v>
      </c>
      <c r="M14">
        <f si="0" t="shared"/>
        <v>2</v>
      </c>
      <c r="N14">
        <f si="0" t="shared"/>
        <v>0</v>
      </c>
      <c r="O14">
        <f si="0" t="shared"/>
        <v>0</v>
      </c>
      <c r="P14">
        <f si="0" t="shared"/>
        <v>2</v>
      </c>
      <c r="Q14">
        <f si="2" t="shared"/>
        <v>0</v>
      </c>
      <c r="S14" s="56">
        <f>INDEX(Sheet2!$C:$C,MATCH(Combos!A14,Sheet2!$H:$H,0))</f>
        <v>13500</v>
      </c>
      <c r="T14" s="56">
        <f>INDEX(Sheet2!$C:$C,MATCH(Combos!B14,Sheet2!$H:$H,0))</f>
        <v>11600</v>
      </c>
      <c r="U14" s="56">
        <f>INDEX(Sheet2!$C:$C,MATCH(Combos!C14,Sheet2!$H:$H,0))</f>
        <v>11500</v>
      </c>
      <c r="V14" s="56">
        <f>INDEX(Sheet2!$C:$C,MATCH(Combos!D14,Sheet2!$H:$H,0))</f>
        <v>8700</v>
      </c>
      <c r="W14" s="57">
        <f si="3" t="shared"/>
        <v>45300</v>
      </c>
      <c r="X14">
        <f si="4" t="shared"/>
        <v>0</v>
      </c>
    </row>
    <row r="15" spans="1:26" x14ac:dyDescent="0.25">
      <c r="A15" t="s">
        <v>145</v>
      </c>
      <c r="B15" t="s">
        <v>188</v>
      </c>
      <c r="C15" t="s">
        <v>166</v>
      </c>
      <c r="D15" t="s">
        <v>98</v>
      </c>
      <c r="H15" t="str">
        <f>INDEX(Sheet2!$K:$K,MATCH(Combos!A15,Sheet2!$H:$H,0))</f>
        <v>SG</v>
      </c>
      <c r="I15" t="str">
        <f>INDEX(Sheet2!$K:$K,MATCH(Combos!B15,Sheet2!$H:$H,0))</f>
        <v>C</v>
      </c>
      <c r="J15" t="str">
        <f>INDEX(Sheet2!$K:$K,MATCH(Combos!C15,Sheet2!$H:$H,0))</f>
        <v>PG</v>
      </c>
      <c r="K15" t="str">
        <f>INDEX(Sheet2!$K:$K,MATCH(Combos!D15,Sheet2!$H:$H,0))</f>
        <v>C</v>
      </c>
      <c r="L15">
        <f si="1" t="shared"/>
        <v>1</v>
      </c>
      <c r="M15">
        <f si="0" t="shared"/>
        <v>1</v>
      </c>
      <c r="N15">
        <f si="0" t="shared"/>
        <v>0</v>
      </c>
      <c r="O15">
        <f si="0" t="shared"/>
        <v>0</v>
      </c>
      <c r="P15">
        <f si="0" t="shared"/>
        <v>2</v>
      </c>
      <c r="Q15">
        <f si="2" t="shared"/>
        <v>0</v>
      </c>
      <c r="S15" s="56">
        <f>INDEX(Sheet2!$C:$C,MATCH(Combos!A15,Sheet2!$H:$H,0))</f>
        <v>13500</v>
      </c>
      <c r="T15" s="56">
        <f>INDEX(Sheet2!$C:$C,MATCH(Combos!B15,Sheet2!$H:$H,0))</f>
        <v>11600</v>
      </c>
      <c r="U15" s="56">
        <f>INDEX(Sheet2!$C:$C,MATCH(Combos!C15,Sheet2!$H:$H,0))</f>
        <v>9700</v>
      </c>
      <c r="V15" s="56">
        <f>INDEX(Sheet2!$C:$C,MATCH(Combos!D15,Sheet2!$H:$H,0))</f>
        <v>9100</v>
      </c>
      <c r="W15" s="57">
        <f si="3" t="shared"/>
        <v>43900</v>
      </c>
      <c r="X15">
        <f si="4" t="shared"/>
        <v>0</v>
      </c>
    </row>
    <row r="16" spans="1:26" x14ac:dyDescent="0.25">
      <c r="A16" t="s">
        <v>145</v>
      </c>
      <c r="B16" t="s">
        <v>188</v>
      </c>
      <c r="C16" t="s">
        <v>166</v>
      </c>
      <c r="D16" t="s">
        <v>172</v>
      </c>
      <c r="H16" t="str">
        <f>INDEX(Sheet2!$K:$K,MATCH(Combos!A16,Sheet2!$H:$H,0))</f>
        <v>SG</v>
      </c>
      <c r="I16" t="str">
        <f>INDEX(Sheet2!$K:$K,MATCH(Combos!B16,Sheet2!$H:$H,0))</f>
        <v>C</v>
      </c>
      <c r="J16" t="str">
        <f>INDEX(Sheet2!$K:$K,MATCH(Combos!C16,Sheet2!$H:$H,0))</f>
        <v>PG</v>
      </c>
      <c r="K16" t="str">
        <f>INDEX(Sheet2!$K:$K,MATCH(Combos!D16,Sheet2!$H:$H,0))</f>
        <v>SG</v>
      </c>
      <c r="L16">
        <f si="1" t="shared"/>
        <v>1</v>
      </c>
      <c r="M16">
        <f si="0" t="shared"/>
        <v>2</v>
      </c>
      <c r="N16">
        <f si="0" t="shared"/>
        <v>0</v>
      </c>
      <c r="O16">
        <f si="0" t="shared"/>
        <v>0</v>
      </c>
      <c r="P16">
        <f si="0" t="shared"/>
        <v>1</v>
      </c>
      <c r="Q16">
        <f si="2" t="shared"/>
        <v>1</v>
      </c>
      <c r="S16" s="56">
        <f>INDEX(Sheet2!$C:$C,MATCH(Combos!A16,Sheet2!$H:$H,0))</f>
        <v>13500</v>
      </c>
      <c r="T16" s="56">
        <f>INDEX(Sheet2!$C:$C,MATCH(Combos!B16,Sheet2!$H:$H,0))</f>
        <v>11600</v>
      </c>
      <c r="U16" s="56">
        <f>INDEX(Sheet2!$C:$C,MATCH(Combos!C16,Sheet2!$H:$H,0))</f>
        <v>9700</v>
      </c>
      <c r="V16" s="56">
        <f>INDEX(Sheet2!$C:$C,MATCH(Combos!D16,Sheet2!$H:$H,0))</f>
        <v>8700</v>
      </c>
      <c r="W16" s="57">
        <f si="3" t="shared"/>
        <v>43500</v>
      </c>
      <c r="X16">
        <f si="4" t="shared"/>
        <v>0</v>
      </c>
    </row>
    <row r="17" spans="1:24" x14ac:dyDescent="0.25">
      <c r="A17" t="s">
        <v>145</v>
      </c>
      <c r="B17" t="s">
        <v>188</v>
      </c>
      <c r="C17" t="s">
        <v>98</v>
      </c>
      <c r="D17" t="s">
        <v>172</v>
      </c>
      <c r="H17" t="str">
        <f>INDEX(Sheet2!$K:$K,MATCH(Combos!A17,Sheet2!$H:$H,0))</f>
        <v>SG</v>
      </c>
      <c r="I17" t="str">
        <f>INDEX(Sheet2!$K:$K,MATCH(Combos!B17,Sheet2!$H:$H,0))</f>
        <v>C</v>
      </c>
      <c r="J17" t="str">
        <f>INDEX(Sheet2!$K:$K,MATCH(Combos!C17,Sheet2!$H:$H,0))</f>
        <v>C</v>
      </c>
      <c r="K17" t="str">
        <f>INDEX(Sheet2!$K:$K,MATCH(Combos!D17,Sheet2!$H:$H,0))</f>
        <v>SG</v>
      </c>
      <c r="L17">
        <f si="1" t="shared"/>
        <v>0</v>
      </c>
      <c r="M17">
        <f si="0" t="shared"/>
        <v>2</v>
      </c>
      <c r="N17">
        <f si="0" t="shared"/>
        <v>0</v>
      </c>
      <c r="O17">
        <f si="0" t="shared"/>
        <v>0</v>
      </c>
      <c r="P17">
        <f si="0" t="shared"/>
        <v>2</v>
      </c>
      <c r="Q17">
        <f si="2" t="shared"/>
        <v>0</v>
      </c>
      <c r="S17" s="56">
        <f>INDEX(Sheet2!$C:$C,MATCH(Combos!A17,Sheet2!$H:$H,0))</f>
        <v>13500</v>
      </c>
      <c r="T17" s="56">
        <f>INDEX(Sheet2!$C:$C,MATCH(Combos!B17,Sheet2!$H:$H,0))</f>
        <v>11600</v>
      </c>
      <c r="U17" s="56">
        <f>INDEX(Sheet2!$C:$C,MATCH(Combos!C17,Sheet2!$H:$H,0))</f>
        <v>9100</v>
      </c>
      <c r="V17" s="56">
        <f>INDEX(Sheet2!$C:$C,MATCH(Combos!D17,Sheet2!$H:$H,0))</f>
        <v>8700</v>
      </c>
      <c r="W17" s="57">
        <f si="3" t="shared"/>
        <v>42900</v>
      </c>
      <c r="X17">
        <f si="4" t="shared"/>
        <v>0</v>
      </c>
    </row>
    <row r="18" spans="1:24" x14ac:dyDescent="0.25">
      <c r="A18" t="s">
        <v>145</v>
      </c>
      <c r="B18" t="s">
        <v>156</v>
      </c>
      <c r="C18" t="s">
        <v>166</v>
      </c>
      <c r="D18" t="s">
        <v>98</v>
      </c>
      <c r="H18" t="str">
        <f>INDEX(Sheet2!$K:$K,MATCH(Combos!A18,Sheet2!$H:$H,0))</f>
        <v>SG</v>
      </c>
      <c r="I18" t="str">
        <f>INDEX(Sheet2!$K:$K,MATCH(Combos!B18,Sheet2!$H:$H,0))</f>
        <v>C</v>
      </c>
      <c r="J18" t="str">
        <f>INDEX(Sheet2!$K:$K,MATCH(Combos!C18,Sheet2!$H:$H,0))</f>
        <v>PG</v>
      </c>
      <c r="K18" t="str">
        <f>INDEX(Sheet2!$K:$K,MATCH(Combos!D18,Sheet2!$H:$H,0))</f>
        <v>C</v>
      </c>
      <c r="L18">
        <f si="1" t="shared"/>
        <v>1</v>
      </c>
      <c r="M18">
        <f si="1" t="shared"/>
        <v>1</v>
      </c>
      <c r="N18">
        <f si="1" t="shared"/>
        <v>0</v>
      </c>
      <c r="O18">
        <f si="1" t="shared"/>
        <v>0</v>
      </c>
      <c r="P18">
        <f si="1" t="shared"/>
        <v>2</v>
      </c>
      <c r="Q18">
        <f si="2" t="shared"/>
        <v>0</v>
      </c>
      <c r="S18" s="56">
        <f>INDEX(Sheet2!$C:$C,MATCH(Combos!A18,Sheet2!$H:$H,0))</f>
        <v>13500</v>
      </c>
      <c r="T18" s="56">
        <f>INDEX(Sheet2!$C:$C,MATCH(Combos!B18,Sheet2!$H:$H,0))</f>
        <v>11500</v>
      </c>
      <c r="U18" s="56">
        <f>INDEX(Sheet2!$C:$C,MATCH(Combos!C18,Sheet2!$H:$H,0))</f>
        <v>9700</v>
      </c>
      <c r="V18" s="56">
        <f>INDEX(Sheet2!$C:$C,MATCH(Combos!D18,Sheet2!$H:$H,0))</f>
        <v>9100</v>
      </c>
      <c r="W18" s="57">
        <f si="3" t="shared"/>
        <v>43800</v>
      </c>
      <c r="X18">
        <f si="4" t="shared"/>
        <v>0</v>
      </c>
    </row>
    <row r="19" spans="1:24" x14ac:dyDescent="0.25">
      <c r="A19" t="s">
        <v>145</v>
      </c>
      <c r="B19" t="s">
        <v>156</v>
      </c>
      <c r="C19" t="s">
        <v>166</v>
      </c>
      <c r="D19" t="s">
        <v>172</v>
      </c>
      <c r="H19" t="str">
        <f>INDEX(Sheet2!$K:$K,MATCH(Combos!A19,Sheet2!$H:$H,0))</f>
        <v>SG</v>
      </c>
      <c r="I19" t="str">
        <f>INDEX(Sheet2!$K:$K,MATCH(Combos!B19,Sheet2!$H:$H,0))</f>
        <v>C</v>
      </c>
      <c r="J19" t="str">
        <f>INDEX(Sheet2!$K:$K,MATCH(Combos!C19,Sheet2!$H:$H,0))</f>
        <v>PG</v>
      </c>
      <c r="K19" t="str">
        <f>INDEX(Sheet2!$K:$K,MATCH(Combos!D19,Sheet2!$H:$H,0))</f>
        <v>SG</v>
      </c>
      <c r="L19">
        <f si="1" t="shared"/>
        <v>1</v>
      </c>
      <c r="M19">
        <f si="1" t="shared"/>
        <v>2</v>
      </c>
      <c r="N19">
        <f si="1" t="shared"/>
        <v>0</v>
      </c>
      <c r="O19">
        <f si="1" t="shared"/>
        <v>0</v>
      </c>
      <c r="P19">
        <f si="1" t="shared"/>
        <v>1</v>
      </c>
      <c r="Q19">
        <f si="2" t="shared"/>
        <v>1</v>
      </c>
      <c r="S19" s="56">
        <f>INDEX(Sheet2!$C:$C,MATCH(Combos!A19,Sheet2!$H:$H,0))</f>
        <v>13500</v>
      </c>
      <c r="T19" s="56">
        <f>INDEX(Sheet2!$C:$C,MATCH(Combos!B19,Sheet2!$H:$H,0))</f>
        <v>11500</v>
      </c>
      <c r="U19" s="56">
        <f>INDEX(Sheet2!$C:$C,MATCH(Combos!C19,Sheet2!$H:$H,0))</f>
        <v>9700</v>
      </c>
      <c r="V19" s="56">
        <f>INDEX(Sheet2!$C:$C,MATCH(Combos!D19,Sheet2!$H:$H,0))</f>
        <v>8700</v>
      </c>
      <c r="W19" s="57">
        <f si="3" t="shared"/>
        <v>43400</v>
      </c>
      <c r="X19">
        <f si="4" t="shared"/>
        <v>0</v>
      </c>
    </row>
    <row r="20" spans="1:24" x14ac:dyDescent="0.25">
      <c r="A20" t="s">
        <v>145</v>
      </c>
      <c r="B20" t="s">
        <v>156</v>
      </c>
      <c r="C20" t="s">
        <v>98</v>
      </c>
      <c r="D20" t="s">
        <v>172</v>
      </c>
      <c r="H20" t="str">
        <f>INDEX(Sheet2!$K:$K,MATCH(Combos!A20,Sheet2!$H:$H,0))</f>
        <v>SG</v>
      </c>
      <c r="I20" t="str">
        <f>INDEX(Sheet2!$K:$K,MATCH(Combos!B20,Sheet2!$H:$H,0))</f>
        <v>C</v>
      </c>
      <c r="J20" t="str">
        <f>INDEX(Sheet2!$K:$K,MATCH(Combos!C20,Sheet2!$H:$H,0))</f>
        <v>C</v>
      </c>
      <c r="K20" t="str">
        <f>INDEX(Sheet2!$K:$K,MATCH(Combos!D20,Sheet2!$H:$H,0))</f>
        <v>SG</v>
      </c>
      <c r="L20">
        <f si="1" t="shared"/>
        <v>0</v>
      </c>
      <c r="M20">
        <f si="1" t="shared"/>
        <v>2</v>
      </c>
      <c r="N20">
        <f si="1" t="shared"/>
        <v>0</v>
      </c>
      <c r="O20">
        <f si="1" t="shared"/>
        <v>0</v>
      </c>
      <c r="P20">
        <f si="1" t="shared"/>
        <v>2</v>
      </c>
      <c r="Q20">
        <f si="2" t="shared"/>
        <v>0</v>
      </c>
      <c r="S20" s="56">
        <f>INDEX(Sheet2!$C:$C,MATCH(Combos!A20,Sheet2!$H:$H,0))</f>
        <v>13500</v>
      </c>
      <c r="T20" s="56">
        <f>INDEX(Sheet2!$C:$C,MATCH(Combos!B20,Sheet2!$H:$H,0))</f>
        <v>11500</v>
      </c>
      <c r="U20" s="56">
        <f>INDEX(Sheet2!$C:$C,MATCH(Combos!C20,Sheet2!$H:$H,0))</f>
        <v>9100</v>
      </c>
      <c r="V20" s="56">
        <f>INDEX(Sheet2!$C:$C,MATCH(Combos!D20,Sheet2!$H:$H,0))</f>
        <v>8700</v>
      </c>
      <c r="W20" s="57">
        <f si="3" t="shared"/>
        <v>42800</v>
      </c>
      <c r="X20">
        <f si="4" t="shared"/>
        <v>0</v>
      </c>
    </row>
    <row r="21" spans="1:24" x14ac:dyDescent="0.25">
      <c r="A21" t="s">
        <v>145</v>
      </c>
      <c r="B21" t="s">
        <v>166</v>
      </c>
      <c r="C21" t="s">
        <v>98</v>
      </c>
      <c r="D21" t="s">
        <v>172</v>
      </c>
      <c r="H21" t="str">
        <f>INDEX(Sheet2!$K:$K,MATCH(Combos!A21,Sheet2!$H:$H,0))</f>
        <v>SG</v>
      </c>
      <c r="I21" t="str">
        <f>INDEX(Sheet2!$K:$K,MATCH(Combos!B21,Sheet2!$H:$H,0))</f>
        <v>PG</v>
      </c>
      <c r="J21" t="str">
        <f>INDEX(Sheet2!$K:$K,MATCH(Combos!C21,Sheet2!$H:$H,0))</f>
        <v>C</v>
      </c>
      <c r="K21" t="str">
        <f>INDEX(Sheet2!$K:$K,MATCH(Combos!D21,Sheet2!$H:$H,0))</f>
        <v>SG</v>
      </c>
      <c r="L21">
        <f si="1" t="shared"/>
        <v>1</v>
      </c>
      <c r="M21">
        <f si="1" t="shared"/>
        <v>2</v>
      </c>
      <c r="N21">
        <f si="1" t="shared"/>
        <v>0</v>
      </c>
      <c r="O21">
        <f si="1" t="shared"/>
        <v>0</v>
      </c>
      <c r="P21">
        <f si="1" t="shared"/>
        <v>1</v>
      </c>
      <c r="Q21">
        <f si="2" t="shared"/>
        <v>1</v>
      </c>
      <c r="S21" s="56">
        <f>INDEX(Sheet2!$C:$C,MATCH(Combos!A21,Sheet2!$H:$H,0))</f>
        <v>13500</v>
      </c>
      <c r="T21" s="56">
        <f>INDEX(Sheet2!$C:$C,MATCH(Combos!B21,Sheet2!$H:$H,0))</f>
        <v>9700</v>
      </c>
      <c r="U21" s="56">
        <f>INDEX(Sheet2!$C:$C,MATCH(Combos!C21,Sheet2!$H:$H,0))</f>
        <v>9100</v>
      </c>
      <c r="V21" s="56">
        <f>INDEX(Sheet2!$C:$C,MATCH(Combos!D21,Sheet2!$H:$H,0))</f>
        <v>8700</v>
      </c>
      <c r="W21" s="57">
        <f si="3" t="shared"/>
        <v>41000</v>
      </c>
      <c r="X21">
        <f si="4" t="shared"/>
        <v>1</v>
      </c>
    </row>
    <row r="22" spans="1:24" x14ac:dyDescent="0.25">
      <c r="A22" t="s">
        <v>186</v>
      </c>
      <c r="B22" t="s">
        <v>188</v>
      </c>
      <c r="C22" t="s">
        <v>156</v>
      </c>
      <c r="D22" t="s">
        <v>166</v>
      </c>
      <c r="H22" t="str">
        <f>INDEX(Sheet2!$K:$K,MATCH(Combos!A22,Sheet2!$H:$H,0))</f>
        <v>C</v>
      </c>
      <c r="I22" t="str">
        <f>INDEX(Sheet2!$K:$K,MATCH(Combos!B22,Sheet2!$H:$H,0))</f>
        <v>C</v>
      </c>
      <c r="J22" t="str">
        <f>INDEX(Sheet2!$K:$K,MATCH(Combos!C22,Sheet2!$H:$H,0))</f>
        <v>C</v>
      </c>
      <c r="K22" t="str">
        <f>INDEX(Sheet2!$K:$K,MATCH(Combos!D22,Sheet2!$H:$H,0))</f>
        <v>PG</v>
      </c>
      <c r="L22">
        <f si="1" t="shared"/>
        <v>1</v>
      </c>
      <c r="M22">
        <f si="1" t="shared"/>
        <v>0</v>
      </c>
      <c r="N22">
        <f si="1" t="shared"/>
        <v>0</v>
      </c>
      <c r="O22">
        <f si="1" t="shared"/>
        <v>0</v>
      </c>
      <c r="P22">
        <f si="1" t="shared"/>
        <v>3</v>
      </c>
      <c r="Q22">
        <f si="2" t="shared"/>
        <v>0</v>
      </c>
      <c r="S22" s="56">
        <f>INDEX(Sheet2!$C:$C,MATCH(Combos!A22,Sheet2!$H:$H,0))</f>
        <v>10500</v>
      </c>
      <c r="T22" s="56">
        <f>INDEX(Sheet2!$C:$C,MATCH(Combos!B22,Sheet2!$H:$H,0))</f>
        <v>11600</v>
      </c>
      <c r="U22" s="56">
        <f>INDEX(Sheet2!$C:$C,MATCH(Combos!C22,Sheet2!$H:$H,0))</f>
        <v>11500</v>
      </c>
      <c r="V22" s="56">
        <f>INDEX(Sheet2!$C:$C,MATCH(Combos!D22,Sheet2!$H:$H,0))</f>
        <v>9700</v>
      </c>
      <c r="W22" s="57">
        <f si="3" t="shared"/>
        <v>43300</v>
      </c>
      <c r="X22">
        <f si="4" t="shared"/>
        <v>0</v>
      </c>
    </row>
    <row r="23" spans="1:24" x14ac:dyDescent="0.25">
      <c r="A23" t="s">
        <v>186</v>
      </c>
      <c r="B23" t="s">
        <v>188</v>
      </c>
      <c r="C23" t="s">
        <v>156</v>
      </c>
      <c r="D23" t="s">
        <v>98</v>
      </c>
      <c r="H23" t="str">
        <f>INDEX(Sheet2!$K:$K,MATCH(Combos!A23,Sheet2!$H:$H,0))</f>
        <v>C</v>
      </c>
      <c r="I23" t="str">
        <f>INDEX(Sheet2!$K:$K,MATCH(Combos!B23,Sheet2!$H:$H,0))</f>
        <v>C</v>
      </c>
      <c r="J23" t="str">
        <f>INDEX(Sheet2!$K:$K,MATCH(Combos!C23,Sheet2!$H:$H,0))</f>
        <v>C</v>
      </c>
      <c r="K23" t="str">
        <f>INDEX(Sheet2!$K:$K,MATCH(Combos!D23,Sheet2!$H:$H,0))</f>
        <v>C</v>
      </c>
      <c r="L23">
        <f si="1" t="shared"/>
        <v>0</v>
      </c>
      <c r="M23">
        <f si="1" t="shared"/>
        <v>0</v>
      </c>
      <c r="N23">
        <f si="1" t="shared"/>
        <v>0</v>
      </c>
      <c r="O23">
        <f si="1" t="shared"/>
        <v>0</v>
      </c>
      <c r="P23">
        <f si="1" t="shared"/>
        <v>4</v>
      </c>
      <c r="Q23">
        <f si="2" t="shared"/>
        <v>0</v>
      </c>
      <c r="S23" s="56">
        <f>INDEX(Sheet2!$C:$C,MATCH(Combos!A23,Sheet2!$H:$H,0))</f>
        <v>10500</v>
      </c>
      <c r="T23" s="56">
        <f>INDEX(Sheet2!$C:$C,MATCH(Combos!B23,Sheet2!$H:$H,0))</f>
        <v>11600</v>
      </c>
      <c r="U23" s="56">
        <f>INDEX(Sheet2!$C:$C,MATCH(Combos!C23,Sheet2!$H:$H,0))</f>
        <v>11500</v>
      </c>
      <c r="V23" s="56">
        <f>INDEX(Sheet2!$C:$C,MATCH(Combos!D23,Sheet2!$H:$H,0))</f>
        <v>9100</v>
      </c>
      <c r="W23" s="57">
        <f si="3" t="shared"/>
        <v>42700</v>
      </c>
      <c r="X23">
        <f si="4" t="shared"/>
        <v>0</v>
      </c>
    </row>
    <row r="24" spans="1:24" x14ac:dyDescent="0.25">
      <c r="A24" t="s">
        <v>186</v>
      </c>
      <c r="B24" t="s">
        <v>188</v>
      </c>
      <c r="C24" t="s">
        <v>156</v>
      </c>
      <c r="D24" t="s">
        <v>172</v>
      </c>
      <c r="H24" t="str">
        <f>INDEX(Sheet2!$K:$K,MATCH(Combos!A24,Sheet2!$H:$H,0))</f>
        <v>C</v>
      </c>
      <c r="I24" t="str">
        <f>INDEX(Sheet2!$K:$K,MATCH(Combos!B24,Sheet2!$H:$H,0))</f>
        <v>C</v>
      </c>
      <c r="J24" t="str">
        <f>INDEX(Sheet2!$K:$K,MATCH(Combos!C24,Sheet2!$H:$H,0))</f>
        <v>C</v>
      </c>
      <c r="K24" t="str">
        <f>INDEX(Sheet2!$K:$K,MATCH(Combos!D24,Sheet2!$H:$H,0))</f>
        <v>SG</v>
      </c>
      <c r="L24">
        <f si="1" t="shared"/>
        <v>0</v>
      </c>
      <c r="M24">
        <f si="1" t="shared"/>
        <v>1</v>
      </c>
      <c r="N24">
        <f si="1" t="shared"/>
        <v>0</v>
      </c>
      <c r="O24">
        <f si="1" t="shared"/>
        <v>0</v>
      </c>
      <c r="P24">
        <f si="1" t="shared"/>
        <v>3</v>
      </c>
      <c r="Q24">
        <f si="2" t="shared"/>
        <v>0</v>
      </c>
      <c r="S24" s="56">
        <f>INDEX(Sheet2!$C:$C,MATCH(Combos!A24,Sheet2!$H:$H,0))</f>
        <v>10500</v>
      </c>
      <c r="T24" s="56">
        <f>INDEX(Sheet2!$C:$C,MATCH(Combos!B24,Sheet2!$H:$H,0))</f>
        <v>11600</v>
      </c>
      <c r="U24" s="56">
        <f>INDEX(Sheet2!$C:$C,MATCH(Combos!C24,Sheet2!$H:$H,0))</f>
        <v>11500</v>
      </c>
      <c r="V24" s="56">
        <f>INDEX(Sheet2!$C:$C,MATCH(Combos!D24,Sheet2!$H:$H,0))</f>
        <v>8700</v>
      </c>
      <c r="W24" s="57">
        <f si="3" t="shared"/>
        <v>42300</v>
      </c>
      <c r="X24">
        <f si="4" t="shared"/>
        <v>1</v>
      </c>
    </row>
    <row r="25" spans="1:24" x14ac:dyDescent="0.25">
      <c r="A25" t="s">
        <v>186</v>
      </c>
      <c r="B25" t="s">
        <v>188</v>
      </c>
      <c r="C25" t="s">
        <v>166</v>
      </c>
      <c r="D25" t="s">
        <v>98</v>
      </c>
      <c r="H25" t="str">
        <f>INDEX(Sheet2!$K:$K,MATCH(Combos!A25,Sheet2!$H:$H,0))</f>
        <v>C</v>
      </c>
      <c r="I25" t="str">
        <f>INDEX(Sheet2!$K:$K,MATCH(Combos!B25,Sheet2!$H:$H,0))</f>
        <v>C</v>
      </c>
      <c r="J25" t="str">
        <f>INDEX(Sheet2!$K:$K,MATCH(Combos!C25,Sheet2!$H:$H,0))</f>
        <v>PG</v>
      </c>
      <c r="K25" t="str">
        <f>INDEX(Sheet2!$K:$K,MATCH(Combos!D25,Sheet2!$H:$H,0))</f>
        <v>C</v>
      </c>
      <c r="L25">
        <f si="1" t="shared"/>
        <v>1</v>
      </c>
      <c r="M25">
        <f si="1" t="shared"/>
        <v>0</v>
      </c>
      <c r="N25">
        <f si="1" t="shared"/>
        <v>0</v>
      </c>
      <c r="O25">
        <f si="1" t="shared"/>
        <v>0</v>
      </c>
      <c r="P25">
        <f si="1" t="shared"/>
        <v>3</v>
      </c>
      <c r="Q25">
        <f si="2" t="shared"/>
        <v>0</v>
      </c>
      <c r="S25" s="56">
        <f>INDEX(Sheet2!$C:$C,MATCH(Combos!A25,Sheet2!$H:$H,0))</f>
        <v>10500</v>
      </c>
      <c r="T25" s="56">
        <f>INDEX(Sheet2!$C:$C,MATCH(Combos!B25,Sheet2!$H:$H,0))</f>
        <v>11600</v>
      </c>
      <c r="U25" s="56">
        <f>INDEX(Sheet2!$C:$C,MATCH(Combos!C25,Sheet2!$H:$H,0))</f>
        <v>9700</v>
      </c>
      <c r="V25" s="56">
        <f>INDEX(Sheet2!$C:$C,MATCH(Combos!D25,Sheet2!$H:$H,0))</f>
        <v>9100</v>
      </c>
      <c r="W25" s="57">
        <f si="3" t="shared"/>
        <v>40900</v>
      </c>
      <c r="X25">
        <f si="4" t="shared"/>
        <v>1</v>
      </c>
    </row>
    <row r="26" spans="1:24" x14ac:dyDescent="0.25">
      <c r="A26" t="s">
        <v>186</v>
      </c>
      <c r="B26" t="s">
        <v>188</v>
      </c>
      <c r="C26" t="s">
        <v>166</v>
      </c>
      <c r="D26" t="s">
        <v>172</v>
      </c>
      <c r="H26" t="str">
        <f>INDEX(Sheet2!$K:$K,MATCH(Combos!A26,Sheet2!$H:$H,0))</f>
        <v>C</v>
      </c>
      <c r="I26" t="str">
        <f>INDEX(Sheet2!$K:$K,MATCH(Combos!B26,Sheet2!$H:$H,0))</f>
        <v>C</v>
      </c>
      <c r="J26" t="str">
        <f>INDEX(Sheet2!$K:$K,MATCH(Combos!C26,Sheet2!$H:$H,0))</f>
        <v>PG</v>
      </c>
      <c r="K26" t="str">
        <f>INDEX(Sheet2!$K:$K,MATCH(Combos!D26,Sheet2!$H:$H,0))</f>
        <v>SG</v>
      </c>
      <c r="L26">
        <f si="1" t="shared"/>
        <v>1</v>
      </c>
      <c r="M26">
        <f si="1" t="shared"/>
        <v>1</v>
      </c>
      <c r="N26">
        <f si="1" t="shared"/>
        <v>0</v>
      </c>
      <c r="O26">
        <f si="1" t="shared"/>
        <v>0</v>
      </c>
      <c r="P26">
        <f si="1" t="shared"/>
        <v>2</v>
      </c>
      <c r="Q26">
        <f si="2" t="shared"/>
        <v>0</v>
      </c>
      <c r="S26" s="56">
        <f>INDEX(Sheet2!$C:$C,MATCH(Combos!A26,Sheet2!$H:$H,0))</f>
        <v>10500</v>
      </c>
      <c r="T26" s="56">
        <f>INDEX(Sheet2!$C:$C,MATCH(Combos!B26,Sheet2!$H:$H,0))</f>
        <v>11600</v>
      </c>
      <c r="U26" s="56">
        <f>INDEX(Sheet2!$C:$C,MATCH(Combos!C26,Sheet2!$H:$H,0))</f>
        <v>9700</v>
      </c>
      <c r="V26" s="56">
        <f>INDEX(Sheet2!$C:$C,MATCH(Combos!D26,Sheet2!$H:$H,0))</f>
        <v>8700</v>
      </c>
      <c r="W26" s="57">
        <f si="3" t="shared"/>
        <v>40500</v>
      </c>
      <c r="X26">
        <f si="4" t="shared"/>
        <v>1</v>
      </c>
    </row>
    <row r="27" spans="1:24" x14ac:dyDescent="0.25">
      <c r="A27" t="s">
        <v>186</v>
      </c>
      <c r="B27" t="s">
        <v>188</v>
      </c>
      <c r="C27" t="s">
        <v>98</v>
      </c>
      <c r="D27" t="s">
        <v>172</v>
      </c>
      <c r="H27" t="str">
        <f>INDEX(Sheet2!$K:$K,MATCH(Combos!A27,Sheet2!$H:$H,0))</f>
        <v>C</v>
      </c>
      <c r="I27" t="str">
        <f>INDEX(Sheet2!$K:$K,MATCH(Combos!B27,Sheet2!$H:$H,0))</f>
        <v>C</v>
      </c>
      <c r="J27" t="str">
        <f>INDEX(Sheet2!$K:$K,MATCH(Combos!C27,Sheet2!$H:$H,0))</f>
        <v>C</v>
      </c>
      <c r="K27" t="str">
        <f>INDEX(Sheet2!$K:$K,MATCH(Combos!D27,Sheet2!$H:$H,0))</f>
        <v>SG</v>
      </c>
      <c r="L27">
        <f si="1" t="shared"/>
        <v>0</v>
      </c>
      <c r="M27">
        <f si="1" t="shared"/>
        <v>1</v>
      </c>
      <c r="N27">
        <f si="1" t="shared"/>
        <v>0</v>
      </c>
      <c r="O27">
        <f si="1" t="shared"/>
        <v>0</v>
      </c>
      <c r="P27">
        <f si="1" t="shared"/>
        <v>3</v>
      </c>
      <c r="Q27">
        <f si="2" t="shared"/>
        <v>0</v>
      </c>
      <c r="S27" s="56">
        <f>INDEX(Sheet2!$C:$C,MATCH(Combos!A27,Sheet2!$H:$H,0))</f>
        <v>10500</v>
      </c>
      <c r="T27" s="56">
        <f>INDEX(Sheet2!$C:$C,MATCH(Combos!B27,Sheet2!$H:$H,0))</f>
        <v>11600</v>
      </c>
      <c r="U27" s="56">
        <f>INDEX(Sheet2!$C:$C,MATCH(Combos!C27,Sheet2!$H:$H,0))</f>
        <v>9100</v>
      </c>
      <c r="V27" s="56">
        <f>INDEX(Sheet2!$C:$C,MATCH(Combos!D27,Sheet2!$H:$H,0))</f>
        <v>8700</v>
      </c>
      <c r="W27" s="57">
        <f si="3" t="shared"/>
        <v>39900</v>
      </c>
      <c r="X27">
        <f si="4" t="shared"/>
        <v>1</v>
      </c>
    </row>
    <row r="28" spans="1:24" x14ac:dyDescent="0.25">
      <c r="A28" t="s">
        <v>186</v>
      </c>
      <c r="B28" t="s">
        <v>156</v>
      </c>
      <c r="C28" t="s">
        <v>166</v>
      </c>
      <c r="D28" t="s">
        <v>98</v>
      </c>
      <c r="H28" t="str">
        <f>INDEX(Sheet2!$K:$K,MATCH(Combos!A28,Sheet2!$H:$H,0))</f>
        <v>C</v>
      </c>
      <c r="I28" t="str">
        <f>INDEX(Sheet2!$K:$K,MATCH(Combos!B28,Sheet2!$H:$H,0))</f>
        <v>C</v>
      </c>
      <c r="J28" t="str">
        <f>INDEX(Sheet2!$K:$K,MATCH(Combos!C28,Sheet2!$H:$H,0))</f>
        <v>PG</v>
      </c>
      <c r="K28" t="str">
        <f>INDEX(Sheet2!$K:$K,MATCH(Combos!D28,Sheet2!$H:$H,0))</f>
        <v>C</v>
      </c>
      <c r="L28">
        <f si="1" t="shared"/>
        <v>1</v>
      </c>
      <c r="M28">
        <f si="1" t="shared"/>
        <v>0</v>
      </c>
      <c r="N28">
        <f si="1" t="shared"/>
        <v>0</v>
      </c>
      <c r="O28">
        <f si="1" t="shared"/>
        <v>0</v>
      </c>
      <c r="P28">
        <f si="1" t="shared"/>
        <v>3</v>
      </c>
      <c r="Q28">
        <f si="2" t="shared"/>
        <v>0</v>
      </c>
      <c r="S28" s="56">
        <f>INDEX(Sheet2!$C:$C,MATCH(Combos!A28,Sheet2!$H:$H,0))</f>
        <v>10500</v>
      </c>
      <c r="T28" s="56">
        <f>INDEX(Sheet2!$C:$C,MATCH(Combos!B28,Sheet2!$H:$H,0))</f>
        <v>11500</v>
      </c>
      <c r="U28" s="56">
        <f>INDEX(Sheet2!$C:$C,MATCH(Combos!C28,Sheet2!$H:$H,0))</f>
        <v>9700</v>
      </c>
      <c r="V28" s="56">
        <f>INDEX(Sheet2!$C:$C,MATCH(Combos!D28,Sheet2!$H:$H,0))</f>
        <v>9100</v>
      </c>
      <c r="W28" s="57">
        <f si="3" t="shared"/>
        <v>40800</v>
      </c>
      <c r="X28">
        <f si="4" t="shared"/>
        <v>1</v>
      </c>
    </row>
    <row r="29" spans="1:24" x14ac:dyDescent="0.25">
      <c r="A29" t="s">
        <v>186</v>
      </c>
      <c r="B29" t="s">
        <v>156</v>
      </c>
      <c r="C29" t="s">
        <v>166</v>
      </c>
      <c r="D29" t="s">
        <v>172</v>
      </c>
      <c r="H29" t="str">
        <f>INDEX(Sheet2!$K:$K,MATCH(Combos!A29,Sheet2!$H:$H,0))</f>
        <v>C</v>
      </c>
      <c r="I29" t="str">
        <f>INDEX(Sheet2!$K:$K,MATCH(Combos!B29,Sheet2!$H:$H,0))</f>
        <v>C</v>
      </c>
      <c r="J29" t="str">
        <f>INDEX(Sheet2!$K:$K,MATCH(Combos!C29,Sheet2!$H:$H,0))</f>
        <v>PG</v>
      </c>
      <c r="K29" t="str">
        <f>INDEX(Sheet2!$K:$K,MATCH(Combos!D29,Sheet2!$H:$H,0))</f>
        <v>SG</v>
      </c>
      <c r="L29">
        <f si="1" t="shared"/>
        <v>1</v>
      </c>
      <c r="M29">
        <f si="1" t="shared"/>
        <v>1</v>
      </c>
      <c r="N29">
        <f si="1" t="shared"/>
        <v>0</v>
      </c>
      <c r="O29">
        <f si="1" t="shared"/>
        <v>0</v>
      </c>
      <c r="P29">
        <f si="1" t="shared"/>
        <v>2</v>
      </c>
      <c r="Q29">
        <f si="2" t="shared"/>
        <v>0</v>
      </c>
      <c r="S29" s="56">
        <f>INDEX(Sheet2!$C:$C,MATCH(Combos!A29,Sheet2!$H:$H,0))</f>
        <v>10500</v>
      </c>
      <c r="T29" s="56">
        <f>INDEX(Sheet2!$C:$C,MATCH(Combos!B29,Sheet2!$H:$H,0))</f>
        <v>11500</v>
      </c>
      <c r="U29" s="56">
        <f>INDEX(Sheet2!$C:$C,MATCH(Combos!C29,Sheet2!$H:$H,0))</f>
        <v>9700</v>
      </c>
      <c r="V29" s="56">
        <f>INDEX(Sheet2!$C:$C,MATCH(Combos!D29,Sheet2!$H:$H,0))</f>
        <v>8700</v>
      </c>
      <c r="W29" s="57">
        <f si="3" t="shared"/>
        <v>40400</v>
      </c>
      <c r="X29">
        <f si="4" t="shared"/>
        <v>1</v>
      </c>
    </row>
    <row r="30" spans="1:24" x14ac:dyDescent="0.25">
      <c r="A30" t="s">
        <v>186</v>
      </c>
      <c r="B30" t="s">
        <v>156</v>
      </c>
      <c r="C30" t="s">
        <v>98</v>
      </c>
      <c r="D30" t="s">
        <v>172</v>
      </c>
      <c r="H30" t="str">
        <f>INDEX(Sheet2!$K:$K,MATCH(Combos!A30,Sheet2!$H:$H,0))</f>
        <v>C</v>
      </c>
      <c r="I30" t="str">
        <f>INDEX(Sheet2!$K:$K,MATCH(Combos!B30,Sheet2!$H:$H,0))</f>
        <v>C</v>
      </c>
      <c r="J30" t="str">
        <f>INDEX(Sheet2!$K:$K,MATCH(Combos!C30,Sheet2!$H:$H,0))</f>
        <v>C</v>
      </c>
      <c r="K30" t="str">
        <f>INDEX(Sheet2!$K:$K,MATCH(Combos!D30,Sheet2!$H:$H,0))</f>
        <v>SG</v>
      </c>
      <c r="L30">
        <f si="1" t="shared"/>
        <v>0</v>
      </c>
      <c r="M30">
        <f si="1" t="shared"/>
        <v>1</v>
      </c>
      <c r="N30">
        <f si="1" t="shared"/>
        <v>0</v>
      </c>
      <c r="O30">
        <f si="1" t="shared"/>
        <v>0</v>
      </c>
      <c r="P30">
        <f si="1" t="shared"/>
        <v>3</v>
      </c>
      <c r="Q30">
        <f si="2" t="shared"/>
        <v>0</v>
      </c>
      <c r="S30" s="56">
        <f>INDEX(Sheet2!$C:$C,MATCH(Combos!A30,Sheet2!$H:$H,0))</f>
        <v>10500</v>
      </c>
      <c r="T30" s="56">
        <f>INDEX(Sheet2!$C:$C,MATCH(Combos!B30,Sheet2!$H:$H,0))</f>
        <v>11500</v>
      </c>
      <c r="U30" s="56">
        <f>INDEX(Sheet2!$C:$C,MATCH(Combos!C30,Sheet2!$H:$H,0))</f>
        <v>9100</v>
      </c>
      <c r="V30" s="56">
        <f>INDEX(Sheet2!$C:$C,MATCH(Combos!D30,Sheet2!$H:$H,0))</f>
        <v>8700</v>
      </c>
      <c r="W30" s="57">
        <f si="3" t="shared"/>
        <v>39800</v>
      </c>
      <c r="X30">
        <f si="4" t="shared"/>
        <v>1</v>
      </c>
    </row>
    <row r="31" spans="1:24" x14ac:dyDescent="0.25">
      <c r="A31" t="s">
        <v>186</v>
      </c>
      <c r="B31" t="s">
        <v>166</v>
      </c>
      <c r="C31" t="s">
        <v>98</v>
      </c>
      <c r="D31" t="s">
        <v>172</v>
      </c>
      <c r="H31" t="str">
        <f>INDEX(Sheet2!$K:$K,MATCH(Combos!A31,Sheet2!$H:$H,0))</f>
        <v>C</v>
      </c>
      <c r="I31" t="str">
        <f>INDEX(Sheet2!$K:$K,MATCH(Combos!B31,Sheet2!$H:$H,0))</f>
        <v>PG</v>
      </c>
      <c r="J31" t="str">
        <f>INDEX(Sheet2!$K:$K,MATCH(Combos!C31,Sheet2!$H:$H,0))</f>
        <v>C</v>
      </c>
      <c r="K31" t="str">
        <f>INDEX(Sheet2!$K:$K,MATCH(Combos!D31,Sheet2!$H:$H,0))</f>
        <v>SG</v>
      </c>
      <c r="L31">
        <f si="1" t="shared"/>
        <v>1</v>
      </c>
      <c r="M31">
        <f si="1" t="shared"/>
        <v>1</v>
      </c>
      <c r="N31">
        <f si="1" t="shared"/>
        <v>0</v>
      </c>
      <c r="O31">
        <f si="1" t="shared"/>
        <v>0</v>
      </c>
      <c r="P31">
        <f si="1" t="shared"/>
        <v>2</v>
      </c>
      <c r="Q31">
        <f si="2" t="shared"/>
        <v>0</v>
      </c>
      <c r="S31" s="56">
        <f>INDEX(Sheet2!$C:$C,MATCH(Combos!A31,Sheet2!$H:$H,0))</f>
        <v>10500</v>
      </c>
      <c r="T31" s="56">
        <f>INDEX(Sheet2!$C:$C,MATCH(Combos!B31,Sheet2!$H:$H,0))</f>
        <v>9700</v>
      </c>
      <c r="U31" s="56">
        <f>INDEX(Sheet2!$C:$C,MATCH(Combos!C31,Sheet2!$H:$H,0))</f>
        <v>9100</v>
      </c>
      <c r="V31" s="56">
        <f>INDEX(Sheet2!$C:$C,MATCH(Combos!D31,Sheet2!$H:$H,0))</f>
        <v>8700</v>
      </c>
      <c r="W31" s="57">
        <f si="3" t="shared"/>
        <v>38000</v>
      </c>
      <c r="X31">
        <f si="4" t="shared"/>
        <v>1</v>
      </c>
    </row>
    <row r="32" spans="1:24" x14ac:dyDescent="0.25">
      <c r="A32" t="s">
        <v>188</v>
      </c>
      <c r="B32" t="s">
        <v>156</v>
      </c>
      <c r="C32" t="s">
        <v>166</v>
      </c>
      <c r="D32" t="s">
        <v>98</v>
      </c>
      <c r="H32" t="str">
        <f>INDEX(Sheet2!$K:$K,MATCH(Combos!A32,Sheet2!$H:$H,0))</f>
        <v>C</v>
      </c>
      <c r="I32" t="str">
        <f>INDEX(Sheet2!$K:$K,MATCH(Combos!B32,Sheet2!$H:$H,0))</f>
        <v>C</v>
      </c>
      <c r="J32" t="str">
        <f>INDEX(Sheet2!$K:$K,MATCH(Combos!C32,Sheet2!$H:$H,0))</f>
        <v>PG</v>
      </c>
      <c r="K32" t="str">
        <f>INDEX(Sheet2!$K:$K,MATCH(Combos!D32,Sheet2!$H:$H,0))</f>
        <v>C</v>
      </c>
      <c r="L32">
        <f si="1" t="shared"/>
        <v>1</v>
      </c>
      <c r="M32">
        <f si="1" t="shared"/>
        <v>0</v>
      </c>
      <c r="N32">
        <f si="1" t="shared"/>
        <v>0</v>
      </c>
      <c r="O32">
        <f si="1" t="shared"/>
        <v>0</v>
      </c>
      <c r="P32">
        <f si="1" t="shared"/>
        <v>3</v>
      </c>
      <c r="Q32">
        <f si="2" t="shared"/>
        <v>0</v>
      </c>
      <c r="S32" s="56">
        <f>INDEX(Sheet2!$C:$C,MATCH(Combos!A32,Sheet2!$H:$H,0))</f>
        <v>11600</v>
      </c>
      <c r="T32" s="56">
        <f>INDEX(Sheet2!$C:$C,MATCH(Combos!B32,Sheet2!$H:$H,0))</f>
        <v>11500</v>
      </c>
      <c r="U32" s="56">
        <f>INDEX(Sheet2!$C:$C,MATCH(Combos!C32,Sheet2!$H:$H,0))</f>
        <v>9700</v>
      </c>
      <c r="V32" s="56">
        <f>INDEX(Sheet2!$C:$C,MATCH(Combos!D32,Sheet2!$H:$H,0))</f>
        <v>9100</v>
      </c>
      <c r="W32" s="57">
        <f si="3" t="shared"/>
        <v>41900</v>
      </c>
      <c r="X32">
        <f si="4" t="shared"/>
        <v>1</v>
      </c>
    </row>
    <row r="33" spans="1:24" x14ac:dyDescent="0.25">
      <c r="A33" t="s">
        <v>188</v>
      </c>
      <c r="B33" t="s">
        <v>156</v>
      </c>
      <c r="C33" t="s">
        <v>166</v>
      </c>
      <c r="D33" t="s">
        <v>172</v>
      </c>
      <c r="H33" t="str">
        <f>INDEX(Sheet2!$K:$K,MATCH(Combos!A33,Sheet2!$H:$H,0))</f>
        <v>C</v>
      </c>
      <c r="I33" t="str">
        <f>INDEX(Sheet2!$K:$K,MATCH(Combos!B33,Sheet2!$H:$H,0))</f>
        <v>C</v>
      </c>
      <c r="J33" t="str">
        <f>INDEX(Sheet2!$K:$K,MATCH(Combos!C33,Sheet2!$H:$H,0))</f>
        <v>PG</v>
      </c>
      <c r="K33" t="str">
        <f>INDEX(Sheet2!$K:$K,MATCH(Combos!D33,Sheet2!$H:$H,0))</f>
        <v>SG</v>
      </c>
      <c r="L33">
        <f si="1" t="shared"/>
        <v>1</v>
      </c>
      <c r="M33">
        <f si="1" t="shared"/>
        <v>1</v>
      </c>
      <c r="N33">
        <f si="1" t="shared"/>
        <v>0</v>
      </c>
      <c r="O33">
        <f si="1" t="shared"/>
        <v>0</v>
      </c>
      <c r="P33">
        <f si="1" t="shared"/>
        <v>2</v>
      </c>
      <c r="Q33">
        <f si="2" t="shared"/>
        <v>0</v>
      </c>
      <c r="S33" s="56">
        <f>INDEX(Sheet2!$C:$C,MATCH(Combos!A33,Sheet2!$H:$H,0))</f>
        <v>11600</v>
      </c>
      <c r="T33" s="56">
        <f>INDEX(Sheet2!$C:$C,MATCH(Combos!B33,Sheet2!$H:$H,0))</f>
        <v>11500</v>
      </c>
      <c r="U33" s="56">
        <f>INDEX(Sheet2!$C:$C,MATCH(Combos!C33,Sheet2!$H:$H,0))</f>
        <v>9700</v>
      </c>
      <c r="V33" s="56">
        <f>INDEX(Sheet2!$C:$C,MATCH(Combos!D33,Sheet2!$H:$H,0))</f>
        <v>8700</v>
      </c>
      <c r="W33" s="57">
        <f si="3" t="shared"/>
        <v>41500</v>
      </c>
      <c r="X33">
        <f si="4" t="shared"/>
        <v>1</v>
      </c>
    </row>
    <row r="34" spans="1:24" x14ac:dyDescent="0.25">
      <c r="A34" t="s">
        <v>188</v>
      </c>
      <c r="B34" t="s">
        <v>156</v>
      </c>
      <c r="C34" t="s">
        <v>98</v>
      </c>
      <c r="D34" t="s">
        <v>172</v>
      </c>
      <c r="H34" t="str">
        <f>INDEX(Sheet2!$K:$K,MATCH(Combos!A34,Sheet2!$H:$H,0))</f>
        <v>C</v>
      </c>
      <c r="I34" t="str">
        <f>INDEX(Sheet2!$K:$K,MATCH(Combos!B34,Sheet2!$H:$H,0))</f>
        <v>C</v>
      </c>
      <c r="J34" t="str">
        <f>INDEX(Sheet2!$K:$K,MATCH(Combos!C34,Sheet2!$H:$H,0))</f>
        <v>C</v>
      </c>
      <c r="K34" t="str">
        <f>INDEX(Sheet2!$K:$K,MATCH(Combos!D34,Sheet2!$H:$H,0))</f>
        <v>SG</v>
      </c>
      <c r="L34">
        <f si="1" t="shared"/>
        <v>0</v>
      </c>
      <c r="M34">
        <f si="1" t="shared"/>
        <v>1</v>
      </c>
      <c r="N34">
        <f si="1" t="shared"/>
        <v>0</v>
      </c>
      <c r="O34">
        <f si="1" t="shared"/>
        <v>0</v>
      </c>
      <c r="P34">
        <f si="1" t="shared"/>
        <v>3</v>
      </c>
      <c r="Q34">
        <f si="2" t="shared"/>
        <v>0</v>
      </c>
      <c r="S34" s="56">
        <f>INDEX(Sheet2!$C:$C,MATCH(Combos!A34,Sheet2!$H:$H,0))</f>
        <v>11600</v>
      </c>
      <c r="T34" s="56">
        <f>INDEX(Sheet2!$C:$C,MATCH(Combos!B34,Sheet2!$H:$H,0))</f>
        <v>11500</v>
      </c>
      <c r="U34" s="56">
        <f>INDEX(Sheet2!$C:$C,MATCH(Combos!C34,Sheet2!$H:$H,0))</f>
        <v>9100</v>
      </c>
      <c r="V34" s="56">
        <f>INDEX(Sheet2!$C:$C,MATCH(Combos!D34,Sheet2!$H:$H,0))</f>
        <v>8700</v>
      </c>
      <c r="W34" s="57">
        <f si="3" t="shared"/>
        <v>40900</v>
      </c>
      <c r="X34">
        <f si="4" t="shared"/>
        <v>1</v>
      </c>
    </row>
    <row r="35" spans="1:24" x14ac:dyDescent="0.25">
      <c r="A35" t="s">
        <v>188</v>
      </c>
      <c r="B35" t="s">
        <v>166</v>
      </c>
      <c r="C35" t="s">
        <v>98</v>
      </c>
      <c r="D35" t="s">
        <v>172</v>
      </c>
      <c r="H35" t="str">
        <f>INDEX(Sheet2!$K:$K,MATCH(Combos!A35,Sheet2!$H:$H,0))</f>
        <v>C</v>
      </c>
      <c r="I35" t="str">
        <f>INDEX(Sheet2!$K:$K,MATCH(Combos!B35,Sheet2!$H:$H,0))</f>
        <v>PG</v>
      </c>
      <c r="J35" t="str">
        <f>INDEX(Sheet2!$K:$K,MATCH(Combos!C35,Sheet2!$H:$H,0))</f>
        <v>C</v>
      </c>
      <c r="K35" t="str">
        <f>INDEX(Sheet2!$K:$K,MATCH(Combos!D35,Sheet2!$H:$H,0))</f>
        <v>SG</v>
      </c>
      <c r="L35">
        <f si="1" t="shared"/>
        <v>1</v>
      </c>
      <c r="M35">
        <f si="1" t="shared"/>
        <v>1</v>
      </c>
      <c r="N35">
        <f si="1" t="shared"/>
        <v>0</v>
      </c>
      <c r="O35">
        <f si="1" t="shared"/>
        <v>0</v>
      </c>
      <c r="P35">
        <f si="1" t="shared"/>
        <v>2</v>
      </c>
      <c r="Q35">
        <f si="2" t="shared"/>
        <v>0</v>
      </c>
      <c r="S35" s="56">
        <f>INDEX(Sheet2!$C:$C,MATCH(Combos!A35,Sheet2!$H:$H,0))</f>
        <v>11600</v>
      </c>
      <c r="T35" s="56">
        <f>INDEX(Sheet2!$C:$C,MATCH(Combos!B35,Sheet2!$H:$H,0))</f>
        <v>9700</v>
      </c>
      <c r="U35" s="56">
        <f>INDEX(Sheet2!$C:$C,MATCH(Combos!C35,Sheet2!$H:$H,0))</f>
        <v>9100</v>
      </c>
      <c r="V35" s="56">
        <f>INDEX(Sheet2!$C:$C,MATCH(Combos!D35,Sheet2!$H:$H,0))</f>
        <v>8700</v>
      </c>
      <c r="W35" s="57">
        <f si="3" t="shared"/>
        <v>39100</v>
      </c>
      <c r="X35">
        <f si="4" t="shared"/>
        <v>1</v>
      </c>
    </row>
    <row r="36" spans="1:24" x14ac:dyDescent="0.25">
      <c r="A36" t="s">
        <v>156</v>
      </c>
      <c r="B36" t="s">
        <v>166</v>
      </c>
      <c r="C36" t="s">
        <v>98</v>
      </c>
      <c r="D36" t="s">
        <v>172</v>
      </c>
      <c r="H36" t="str">
        <f>INDEX(Sheet2!$K:$K,MATCH(Combos!A36,Sheet2!$H:$H,0))</f>
        <v>C</v>
      </c>
      <c r="I36" t="str">
        <f>INDEX(Sheet2!$K:$K,MATCH(Combos!B36,Sheet2!$H:$H,0))</f>
        <v>PG</v>
      </c>
      <c r="J36" t="str">
        <f>INDEX(Sheet2!$K:$K,MATCH(Combos!C36,Sheet2!$H:$H,0))</f>
        <v>C</v>
      </c>
      <c r="K36" t="str">
        <f>INDEX(Sheet2!$K:$K,MATCH(Combos!D36,Sheet2!$H:$H,0))</f>
        <v>SG</v>
      </c>
      <c r="L36">
        <f si="1" t="shared"/>
        <v>1</v>
      </c>
      <c r="M36">
        <f si="1" t="shared"/>
        <v>1</v>
      </c>
      <c r="N36">
        <f si="1" t="shared"/>
        <v>0</v>
      </c>
      <c r="O36">
        <f si="1" t="shared"/>
        <v>0</v>
      </c>
      <c r="P36">
        <f si="1" t="shared"/>
        <v>2</v>
      </c>
      <c r="Q36">
        <f si="2" t="shared"/>
        <v>0</v>
      </c>
      <c r="S36" s="56">
        <f>INDEX(Sheet2!$C:$C,MATCH(Combos!A36,Sheet2!$H:$H,0))</f>
        <v>11500</v>
      </c>
      <c r="T36" s="56">
        <f>INDEX(Sheet2!$C:$C,MATCH(Combos!B36,Sheet2!$H:$H,0))</f>
        <v>9700</v>
      </c>
      <c r="U36" s="56">
        <f>INDEX(Sheet2!$C:$C,MATCH(Combos!C36,Sheet2!$H:$H,0))</f>
        <v>9100</v>
      </c>
      <c r="V36" s="56">
        <f>INDEX(Sheet2!$C:$C,MATCH(Combos!D36,Sheet2!$H:$H,0))</f>
        <v>8700</v>
      </c>
      <c r="W36" s="57">
        <f si="3" t="shared"/>
        <v>39000</v>
      </c>
      <c r="X36">
        <f si="4" t="shared"/>
        <v>1</v>
      </c>
    </row>
  </sheetData>
  <conditionalFormatting sqref="A2:D36">
    <cfRule dxfId="0" priority="1" type="expression">
      <formula>IF(OR($Q2=0,$X2=0),TRUE,FALSE)</formula>
    </cfRule>
  </conditionalFormatting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9</vt:i4>
      </vt:variant>
    </vt:vector>
  </HeadingPairs>
  <TitlesOfParts>
    <vt:vector baseType="lpstr" size="9">
      <vt:lpstr>Sheet1</vt:lpstr>
      <vt:lpstr>Sheet2</vt:lpstr>
      <vt:lpstr>Sheet3</vt:lpstr>
      <vt:lpstr>Sheet4</vt:lpstr>
      <vt:lpstr>Diversification Matrix</vt:lpstr>
      <vt:lpstr>Results</vt:lpstr>
      <vt:lpstr>Joint Exposures</vt:lpstr>
      <vt:lpstr>Sheet5</vt:lpstr>
      <vt:lpstr>Combos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2017-03-05T17:31:57Z</dcterms:created>
  <dc:creator>Apache POI</dc:creator>
  <cp:lastModifiedBy>daviesb</cp:lastModifiedBy>
  <dcterms:modified xsi:type="dcterms:W3CDTF">2019-02-02T21:45:20Z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WorkbookGuid" pid="2">
    <vt:lpwstr>9b4f0c63-5435-43ee-9c89-dbe965dcec51</vt:lpwstr>
  </property>
</Properties>
</file>